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grigoratou\Documents\GitHub\ForamEcoGEnIE\data\data_metaanalysis\"/>
    </mc:Choice>
  </mc:AlternateContent>
  <xr:revisionPtr revIDLastSave="0" documentId="13_ncr:1_{B90F2A6E-D50E-4D01-85DB-057FFA2EBD0B}" xr6:coauthVersionLast="47" xr6:coauthVersionMax="47" xr10:uidLastSave="{00000000-0000-0000-0000-000000000000}"/>
  <bookViews>
    <workbookView xWindow="-120" yWindow="-120" windowWidth="38640" windowHeight="15840" tabRatio="922" firstSheet="15" activeTab="21" xr2:uid="{00000000-000D-0000-FFFF-FFFF00000000}"/>
  </bookViews>
  <sheets>
    <sheet name="Fe" sheetId="1" r:id="rId1"/>
    <sheet name="PO4" sheetId="2" r:id="rId2"/>
    <sheet name="surface_T" sheetId="24" r:id="rId3"/>
    <sheet name="surface_ph" sheetId="27" r:id="rId4"/>
    <sheet name="surface_Alk" sheetId="25" r:id="rId5"/>
    <sheet name="surface_oxugen" sheetId="26" r:id="rId6"/>
    <sheet name="Surface_sal" sheetId="28" r:id="rId7"/>
    <sheet name="pico_chl" sheetId="3" r:id="rId8"/>
    <sheet name="nano_chl" sheetId="4" r:id="rId9"/>
    <sheet name="micro_chl" sheetId="5" r:id="rId10"/>
    <sheet name="total_chl" sheetId="6" r:id="rId11"/>
    <sheet name="picophyto" sheetId="7" r:id="rId12"/>
    <sheet name="nanophyto" sheetId="8" r:id="rId13"/>
    <sheet name="microphyto" sheetId="9" r:id="rId14"/>
    <sheet name="mesophyto" sheetId="10" r:id="rId15"/>
    <sheet name="picozoo" sheetId="12" r:id="rId16"/>
    <sheet name="nanozoo" sheetId="13" r:id="rId17"/>
    <sheet name="microzoo" sheetId="14" r:id="rId18"/>
    <sheet name="190_um_zoo" sheetId="23" r:id="rId19"/>
    <sheet name="Sheet7" sheetId="29" r:id="rId20"/>
    <sheet name="mesozoo" sheetId="15" r:id="rId21"/>
    <sheet name="foram" sheetId="16" r:id="rId22"/>
    <sheet name="total_phyto" sheetId="11" r:id="rId23"/>
    <sheet name="total_zoo" sheetId="17" r:id="rId24"/>
    <sheet name="total_biomass" sheetId="18" r:id="rId25"/>
    <sheet name="picophyto1" sheetId="19" r:id="rId26"/>
    <sheet name="nanophyto_19" sheetId="44" r:id="rId27"/>
    <sheet name="nanophyto_6" sheetId="46" r:id="rId28"/>
    <sheet name="microphyto_60" sheetId="47" r:id="rId29"/>
    <sheet name="subpolar_STATS" sheetId="37" r:id="rId30"/>
    <sheet name="subpolar_STATS_foram_only" sheetId="48" r:id="rId31"/>
    <sheet name="temp_STATS" sheetId="39" r:id="rId32"/>
    <sheet name="temp_STATS_foram_only" sheetId="49" r:id="rId33"/>
    <sheet name="trop_STATS" sheetId="40" r:id="rId34"/>
    <sheet name="trop_STATS_foram_only" sheetId="50" r:id="rId35"/>
    <sheet name="io_STATS" sheetId="42" r:id="rId36"/>
    <sheet name="io_STATS_foram_only" sheetId="51" r:id="rId3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K40" i="16" l="1"/>
  <c r="AK41" i="16"/>
  <c r="AK42" i="16"/>
  <c r="AK43" i="16"/>
  <c r="AK44" i="16"/>
  <c r="AK45" i="16"/>
  <c r="AK46" i="16"/>
  <c r="AK47" i="16"/>
  <c r="AK48" i="16"/>
  <c r="AK49" i="16"/>
  <c r="AK50" i="16"/>
  <c r="AK51" i="16"/>
  <c r="AK52" i="16"/>
  <c r="AK53" i="16"/>
  <c r="AK54" i="16"/>
  <c r="AK55" i="16"/>
  <c r="AK56" i="16"/>
  <c r="AK57" i="16"/>
  <c r="AK58" i="16"/>
  <c r="AK59" i="16"/>
  <c r="AK60" i="16"/>
  <c r="AK61" i="16"/>
  <c r="AK62" i="16"/>
  <c r="AK63" i="16"/>
  <c r="AK64" i="16"/>
  <c r="AK65" i="16"/>
  <c r="AK66" i="16"/>
  <c r="AK67" i="16"/>
  <c r="AK68" i="16"/>
  <c r="AK69" i="16"/>
  <c r="AK70" i="16"/>
  <c r="AK71" i="16"/>
  <c r="AK72" i="16"/>
  <c r="AK73" i="16"/>
  <c r="AK74" i="16"/>
  <c r="AO22" i="16" l="1"/>
  <c r="AO53" i="16"/>
  <c r="AO16" i="16"/>
  <c r="AK38" i="16"/>
  <c r="AT4" i="16"/>
  <c r="AO16" i="17"/>
  <c r="T2" i="37" a="1"/>
  <c r="T2" i="37" s="1"/>
  <c r="T38" i="37" a="1"/>
  <c r="T38" i="37" s="1"/>
  <c r="T74" i="37" a="1"/>
  <c r="T74" i="37" s="1"/>
  <c r="T110" i="37" a="1"/>
  <c r="T110" i="37"/>
  <c r="R2" i="37" a="1"/>
  <c r="R2" i="37" s="1"/>
  <c r="R38" i="37" a="1"/>
  <c r="R38" i="37" s="1"/>
  <c r="R74" i="37" a="1"/>
  <c r="R74" i="37" s="1"/>
  <c r="R110" i="37" a="1"/>
  <c r="R110" i="37"/>
  <c r="AK186" i="47"/>
  <c r="AK185" i="47"/>
  <c r="AK184" i="47"/>
  <c r="AK183" i="47"/>
  <c r="AK182" i="47"/>
  <c r="AK181" i="47"/>
  <c r="AK180" i="47"/>
  <c r="AK179" i="47"/>
  <c r="AP179" i="47" s="1"/>
  <c r="AK178" i="47"/>
  <c r="AK177" i="47"/>
  <c r="AK176" i="47"/>
  <c r="AK175" i="47"/>
  <c r="AK174" i="47"/>
  <c r="AK173" i="47"/>
  <c r="AK172" i="47"/>
  <c r="AK171" i="47"/>
  <c r="AP171" i="47" s="1"/>
  <c r="AK170" i="47"/>
  <c r="AK169" i="47"/>
  <c r="AK168" i="47"/>
  <c r="AO167" i="47"/>
  <c r="AK167" i="47"/>
  <c r="AT166" i="47"/>
  <c r="AK166" i="47"/>
  <c r="AT165" i="47"/>
  <c r="AK165" i="47"/>
  <c r="AO164" i="47"/>
  <c r="AK164" i="47"/>
  <c r="AO163" i="47"/>
  <c r="AK163" i="47"/>
  <c r="AO162" i="47"/>
  <c r="AK162" i="47"/>
  <c r="AO161" i="47"/>
  <c r="AK161" i="47"/>
  <c r="AO160" i="47"/>
  <c r="AK160" i="47"/>
  <c r="AO159" i="47"/>
  <c r="AK159" i="47"/>
  <c r="AO158" i="47"/>
  <c r="AK158" i="47"/>
  <c r="AO157" i="47"/>
  <c r="AK157" i="47"/>
  <c r="AO156" i="47"/>
  <c r="AK156" i="47"/>
  <c r="AO155" i="47"/>
  <c r="AK155" i="47"/>
  <c r="AO154" i="47"/>
  <c r="AK154" i="47"/>
  <c r="AO153" i="47"/>
  <c r="AK153" i="47"/>
  <c r="AO152" i="47"/>
  <c r="AK152" i="47"/>
  <c r="AO151" i="47"/>
  <c r="AK151" i="47"/>
  <c r="AK149" i="47"/>
  <c r="AK148" i="47"/>
  <c r="AK147" i="47"/>
  <c r="AK146" i="47"/>
  <c r="AK145" i="47"/>
  <c r="AK144" i="47"/>
  <c r="AK143" i="47"/>
  <c r="AK142" i="47"/>
  <c r="AK141" i="47"/>
  <c r="AK140" i="47"/>
  <c r="AK139" i="47"/>
  <c r="AK138" i="47"/>
  <c r="AK137" i="47"/>
  <c r="AK136" i="47"/>
  <c r="AK135" i="47"/>
  <c r="AK134" i="47"/>
  <c r="AK133" i="47"/>
  <c r="AK132" i="47"/>
  <c r="AK131" i="47"/>
  <c r="AO130" i="47"/>
  <c r="AK130" i="47"/>
  <c r="AT129" i="47"/>
  <c r="AK129" i="47"/>
  <c r="AT128" i="47"/>
  <c r="AK128" i="47"/>
  <c r="AO127" i="47"/>
  <c r="AK127" i="47"/>
  <c r="AO126" i="47"/>
  <c r="AK126" i="47"/>
  <c r="AO125" i="47"/>
  <c r="AK125" i="47"/>
  <c r="AO124" i="47"/>
  <c r="AK124" i="47"/>
  <c r="AO123" i="47"/>
  <c r="AK123" i="47"/>
  <c r="AO122" i="47"/>
  <c r="AK122" i="47"/>
  <c r="AO121" i="47"/>
  <c r="AK121" i="47"/>
  <c r="AO120" i="47"/>
  <c r="AK120" i="47"/>
  <c r="AO119" i="47"/>
  <c r="AK119" i="47"/>
  <c r="AO118" i="47"/>
  <c r="AK118" i="47"/>
  <c r="AO117" i="47"/>
  <c r="AK117" i="47"/>
  <c r="AO116" i="47"/>
  <c r="AK116" i="47"/>
  <c r="AO115" i="47"/>
  <c r="AK115" i="47"/>
  <c r="AO114" i="47"/>
  <c r="AK114" i="47"/>
  <c r="AK112" i="47"/>
  <c r="AK111" i="47"/>
  <c r="AK110" i="47"/>
  <c r="AK109" i="47"/>
  <c r="AK108" i="47"/>
  <c r="AP108" i="47" s="1"/>
  <c r="AK107" i="47"/>
  <c r="AK106" i="47"/>
  <c r="AK105" i="47"/>
  <c r="AK104" i="47"/>
  <c r="AK103" i="47"/>
  <c r="AK102" i="47"/>
  <c r="AK101" i="47"/>
  <c r="AK100" i="47"/>
  <c r="AP100" i="47" s="1"/>
  <c r="AK99" i="47"/>
  <c r="AK98" i="47"/>
  <c r="AK97" i="47"/>
  <c r="AK96" i="47"/>
  <c r="AK95" i="47"/>
  <c r="AK94" i="47"/>
  <c r="AO93" i="47"/>
  <c r="AK93" i="47"/>
  <c r="AP93" i="47" s="1"/>
  <c r="AT92" i="47"/>
  <c r="AK92" i="47"/>
  <c r="AT91" i="47"/>
  <c r="AK91" i="47"/>
  <c r="AO90" i="47"/>
  <c r="AK90" i="47"/>
  <c r="AO89" i="47"/>
  <c r="AK89" i="47"/>
  <c r="AO88" i="47"/>
  <c r="AK88" i="47"/>
  <c r="AO87" i="47"/>
  <c r="AK87" i="47"/>
  <c r="AO86" i="47"/>
  <c r="AK86" i="47"/>
  <c r="AO85" i="47"/>
  <c r="AK85" i="47"/>
  <c r="AO84" i="47"/>
  <c r="AK84" i="47"/>
  <c r="AO83" i="47"/>
  <c r="AK83" i="47"/>
  <c r="AO82" i="47"/>
  <c r="AK82" i="47"/>
  <c r="AO81" i="47"/>
  <c r="AK81" i="47"/>
  <c r="AO80" i="47"/>
  <c r="AK80" i="47"/>
  <c r="AO79" i="47"/>
  <c r="AK79" i="47"/>
  <c r="AO78" i="47"/>
  <c r="AK78" i="47"/>
  <c r="AO77" i="47"/>
  <c r="AK77" i="47"/>
  <c r="AK75" i="47"/>
  <c r="AK74" i="47"/>
  <c r="AK73" i="47"/>
  <c r="AK72" i="47"/>
  <c r="AK71" i="47"/>
  <c r="AK70" i="47"/>
  <c r="AK69" i="47"/>
  <c r="AK68" i="47"/>
  <c r="AK67" i="47"/>
  <c r="AP67" i="47" s="1"/>
  <c r="AK66" i="47"/>
  <c r="AK65" i="47"/>
  <c r="AK64" i="47"/>
  <c r="AK63" i="47"/>
  <c r="AK62" i="47"/>
  <c r="AK61" i="47"/>
  <c r="AK60" i="47"/>
  <c r="AK59" i="47"/>
  <c r="AK58" i="47"/>
  <c r="AK57" i="47"/>
  <c r="AO56" i="47"/>
  <c r="AK56" i="47"/>
  <c r="AT55" i="47"/>
  <c r="AK55" i="47"/>
  <c r="AT54" i="47"/>
  <c r="AK54" i="47"/>
  <c r="AO53" i="47"/>
  <c r="AK53" i="47"/>
  <c r="AO52" i="47"/>
  <c r="AK52" i="47"/>
  <c r="AO51" i="47"/>
  <c r="AK51" i="47"/>
  <c r="AO50" i="47"/>
  <c r="AK50" i="47"/>
  <c r="AP50" i="47" s="1"/>
  <c r="AO49" i="47"/>
  <c r="AK49" i="47"/>
  <c r="AO48" i="47"/>
  <c r="AK48" i="47"/>
  <c r="AO47" i="47"/>
  <c r="AK47" i="47"/>
  <c r="AT46" i="47"/>
  <c r="AO46" i="47"/>
  <c r="AK46" i="47"/>
  <c r="AP46" i="47" s="1"/>
  <c r="AO45" i="47"/>
  <c r="AK45" i="47"/>
  <c r="AO44" i="47"/>
  <c r="AK44" i="47"/>
  <c r="AO43" i="47"/>
  <c r="AK43" i="47"/>
  <c r="AP43" i="47" s="1"/>
  <c r="AO42" i="47"/>
  <c r="AT42" i="47" s="1"/>
  <c r="AK42" i="47"/>
  <c r="AP42" i="47" s="1"/>
  <c r="AO41" i="47"/>
  <c r="AK41" i="47"/>
  <c r="AO40" i="47"/>
  <c r="AK40" i="47"/>
  <c r="AK38" i="47"/>
  <c r="AP186" i="47" s="1"/>
  <c r="AK37" i="47"/>
  <c r="AP148" i="47" s="1"/>
  <c r="AK36" i="47"/>
  <c r="AP73" i="47" s="1"/>
  <c r="AK35" i="47"/>
  <c r="AK34" i="47"/>
  <c r="AP182" i="47" s="1"/>
  <c r="AK33" i="47"/>
  <c r="AK32" i="47"/>
  <c r="AP69" i="47" s="1"/>
  <c r="AK31" i="47"/>
  <c r="AK30" i="47"/>
  <c r="AP178" i="47" s="1"/>
  <c r="AK29" i="47"/>
  <c r="AP140" i="47" s="1"/>
  <c r="AK28" i="47"/>
  <c r="AP65" i="47" s="1"/>
  <c r="AK27" i="47"/>
  <c r="AK26" i="47"/>
  <c r="AP174" i="47" s="1"/>
  <c r="AK25" i="47"/>
  <c r="AK24" i="47"/>
  <c r="AK23" i="47"/>
  <c r="AK22" i="47"/>
  <c r="AP170" i="47" s="1"/>
  <c r="AK21" i="47"/>
  <c r="AP132" i="47" s="1"/>
  <c r="AK20" i="47"/>
  <c r="AP57" i="47" s="1"/>
  <c r="AO19" i="47"/>
  <c r="AT93" i="47" s="1"/>
  <c r="AK19" i="47"/>
  <c r="AP130" i="47" s="1"/>
  <c r="AK18" i="47"/>
  <c r="AP166" i="47" s="1"/>
  <c r="AK17" i="47"/>
  <c r="AO16" i="47"/>
  <c r="AT164" i="47" s="1"/>
  <c r="AK16" i="47"/>
  <c r="AP127" i="47" s="1"/>
  <c r="AT15" i="47"/>
  <c r="AO15" i="47"/>
  <c r="AK15" i="47"/>
  <c r="AP52" i="47" s="1"/>
  <c r="AO14" i="47"/>
  <c r="AT162" i="47" s="1"/>
  <c r="AK14" i="47"/>
  <c r="AO13" i="47"/>
  <c r="AK13" i="47"/>
  <c r="AO12" i="47"/>
  <c r="AT160" i="47" s="1"/>
  <c r="AK12" i="47"/>
  <c r="AP123" i="47" s="1"/>
  <c r="AO11" i="47"/>
  <c r="AK11" i="47"/>
  <c r="AO10" i="47"/>
  <c r="AT121" i="47" s="1"/>
  <c r="AK10" i="47"/>
  <c r="AO9" i="47"/>
  <c r="AK9" i="47"/>
  <c r="AP83" i="47" s="1"/>
  <c r="AO8" i="47"/>
  <c r="AK8" i="47"/>
  <c r="AP156" i="47" s="1"/>
  <c r="AO7" i="47"/>
  <c r="AK7" i="47"/>
  <c r="AO6" i="47"/>
  <c r="AT117" i="47" s="1"/>
  <c r="AK6" i="47"/>
  <c r="AO5" i="47"/>
  <c r="AK5" i="47"/>
  <c r="AT4" i="47"/>
  <c r="AO4" i="47"/>
  <c r="AT115" i="47" s="1"/>
  <c r="AK4" i="47"/>
  <c r="AP152" i="47" s="1"/>
  <c r="AO3" i="47"/>
  <c r="AT40" i="47" s="1"/>
  <c r="AK3" i="47"/>
  <c r="AK186" i="46"/>
  <c r="AK185" i="46"/>
  <c r="AK184" i="46"/>
  <c r="AK183" i="46"/>
  <c r="AK182" i="46"/>
  <c r="AK181" i="46"/>
  <c r="AK180" i="46"/>
  <c r="AK179" i="46"/>
  <c r="AK178" i="46"/>
  <c r="AK177" i="46"/>
  <c r="AK176" i="46"/>
  <c r="AK175" i="46"/>
  <c r="AK174" i="46"/>
  <c r="AK173" i="46"/>
  <c r="AK172" i="46"/>
  <c r="AK171" i="46"/>
  <c r="AK170" i="46"/>
  <c r="AK169" i="46"/>
  <c r="AK168" i="46"/>
  <c r="AO167" i="46"/>
  <c r="AK167" i="46"/>
  <c r="AT166" i="46"/>
  <c r="AK166" i="46"/>
  <c r="AT165" i="46"/>
  <c r="AK165" i="46"/>
  <c r="AO164" i="46"/>
  <c r="AK164" i="46"/>
  <c r="AO163" i="46"/>
  <c r="AK163" i="46"/>
  <c r="AO162" i="46"/>
  <c r="AK162" i="46"/>
  <c r="AO161" i="46"/>
  <c r="AK161" i="46"/>
  <c r="AO160" i="46"/>
  <c r="AK160" i="46"/>
  <c r="AO159" i="46"/>
  <c r="AK159" i="46"/>
  <c r="AO158" i="46"/>
  <c r="AK158" i="46"/>
  <c r="AO157" i="46"/>
  <c r="AK157" i="46"/>
  <c r="AO156" i="46"/>
  <c r="AK156" i="46"/>
  <c r="AO155" i="46"/>
  <c r="AK155" i="46"/>
  <c r="AO154" i="46"/>
  <c r="AK154" i="46"/>
  <c r="AO153" i="46"/>
  <c r="AK153" i="46"/>
  <c r="AO152" i="46"/>
  <c r="AK152" i="46"/>
  <c r="AO151" i="46"/>
  <c r="AK151" i="46"/>
  <c r="AK149" i="46"/>
  <c r="AK148" i="46"/>
  <c r="AK147" i="46"/>
  <c r="AK146" i="46"/>
  <c r="AK145" i="46"/>
  <c r="AK144" i="46"/>
  <c r="AK143" i="46"/>
  <c r="AK142" i="46"/>
  <c r="AK141" i="46"/>
  <c r="AK140" i="46"/>
  <c r="AK139" i="46"/>
  <c r="AK138" i="46"/>
  <c r="AK137" i="46"/>
  <c r="AK136" i="46"/>
  <c r="AK135" i="46"/>
  <c r="AK134" i="46"/>
  <c r="AK133" i="46"/>
  <c r="AK132" i="46"/>
  <c r="AK131" i="46"/>
  <c r="AO130" i="46"/>
  <c r="AK130" i="46"/>
  <c r="AT129" i="46"/>
  <c r="AK129" i="46"/>
  <c r="AT128" i="46"/>
  <c r="AK128" i="46"/>
  <c r="AO127" i="46"/>
  <c r="AK127" i="46"/>
  <c r="AO126" i="46"/>
  <c r="AK126" i="46"/>
  <c r="AO125" i="46"/>
  <c r="AK125" i="46"/>
  <c r="AO124" i="46"/>
  <c r="AK124" i="46"/>
  <c r="AO123" i="46"/>
  <c r="AK123" i="46"/>
  <c r="AO122" i="46"/>
  <c r="AK122" i="46"/>
  <c r="AO121" i="46"/>
  <c r="AK121" i="46"/>
  <c r="AO120" i="46"/>
  <c r="AK120" i="46"/>
  <c r="AO119" i="46"/>
  <c r="AK119" i="46"/>
  <c r="AO118" i="46"/>
  <c r="AK118" i="46"/>
  <c r="AO117" i="46"/>
  <c r="AK117" i="46"/>
  <c r="AO116" i="46"/>
  <c r="AK116" i="46"/>
  <c r="AO115" i="46"/>
  <c r="AK115" i="46"/>
  <c r="AO114" i="46"/>
  <c r="AK114" i="46"/>
  <c r="AK112" i="46"/>
  <c r="AK111" i="46"/>
  <c r="AK110" i="46"/>
  <c r="AK109" i="46"/>
  <c r="AK108" i="46"/>
  <c r="AK107" i="46"/>
  <c r="AK106" i="46"/>
  <c r="AK105" i="46"/>
  <c r="AK104" i="46"/>
  <c r="AK103" i="46"/>
  <c r="AK102" i="46"/>
  <c r="AK101" i="46"/>
  <c r="AK100" i="46"/>
  <c r="AK99" i="46"/>
  <c r="AK98" i="46"/>
  <c r="AK97" i="46"/>
  <c r="AK96" i="46"/>
  <c r="AK95" i="46"/>
  <c r="AK94" i="46"/>
  <c r="AO93" i="46"/>
  <c r="AK93" i="46"/>
  <c r="AP93" i="46" s="1"/>
  <c r="AT92" i="46"/>
  <c r="AK92" i="46"/>
  <c r="AT91" i="46"/>
  <c r="AK91" i="46"/>
  <c r="AO90" i="46"/>
  <c r="AK90" i="46"/>
  <c r="AO89" i="46"/>
  <c r="AK89" i="46"/>
  <c r="AO88" i="46"/>
  <c r="AK88" i="46"/>
  <c r="AO87" i="46"/>
  <c r="AK87" i="46"/>
  <c r="AP86" i="46"/>
  <c r="AO86" i="46"/>
  <c r="AK86" i="46"/>
  <c r="AO85" i="46"/>
  <c r="AK85" i="46"/>
  <c r="AO84" i="46"/>
  <c r="AK84" i="46"/>
  <c r="AO83" i="46"/>
  <c r="AK83" i="46"/>
  <c r="AO82" i="46"/>
  <c r="AK82" i="46"/>
  <c r="AO81" i="46"/>
  <c r="AK81" i="46"/>
  <c r="AO80" i="46"/>
  <c r="AK80" i="46"/>
  <c r="AO79" i="46"/>
  <c r="AK79" i="46"/>
  <c r="AO78" i="46"/>
  <c r="AT78" i="46" s="1"/>
  <c r="AK78" i="46"/>
  <c r="AO77" i="46"/>
  <c r="AK77" i="46"/>
  <c r="AK75" i="46"/>
  <c r="AK74" i="46"/>
  <c r="AP74" i="46" s="1"/>
  <c r="AK73" i="46"/>
  <c r="AK72" i="46"/>
  <c r="AK71" i="46"/>
  <c r="AK70" i="46"/>
  <c r="AK69" i="46"/>
  <c r="AK68" i="46"/>
  <c r="AK67" i="46"/>
  <c r="AK66" i="46"/>
  <c r="AK65" i="46"/>
  <c r="AP65" i="46" s="1"/>
  <c r="AK64" i="46"/>
  <c r="AK63" i="46"/>
  <c r="AP63" i="46" s="1"/>
  <c r="AK62" i="46"/>
  <c r="AK61" i="46"/>
  <c r="AK60" i="46"/>
  <c r="AK59" i="46"/>
  <c r="AK58" i="46"/>
  <c r="AP58" i="46" s="1"/>
  <c r="AK57" i="46"/>
  <c r="AP57" i="46" s="1"/>
  <c r="AO56" i="46"/>
  <c r="AK56" i="46"/>
  <c r="AT55" i="46"/>
  <c r="AK55" i="46"/>
  <c r="AT54" i="46"/>
  <c r="AK54" i="46"/>
  <c r="AP54" i="46" s="1"/>
  <c r="AO53" i="46"/>
  <c r="AK53" i="46"/>
  <c r="AO52" i="46"/>
  <c r="AK52" i="46"/>
  <c r="AO51" i="46"/>
  <c r="AT51" i="46" s="1"/>
  <c r="AK51" i="46"/>
  <c r="AO50" i="46"/>
  <c r="AT50" i="46" s="1"/>
  <c r="AK50" i="46"/>
  <c r="AO49" i="46"/>
  <c r="AK49" i="46"/>
  <c r="AO48" i="46"/>
  <c r="AK48" i="46"/>
  <c r="AP48" i="46" s="1"/>
  <c r="AO47" i="46"/>
  <c r="AK47" i="46"/>
  <c r="AO46" i="46"/>
  <c r="AK46" i="46"/>
  <c r="AO45" i="46"/>
  <c r="AK45" i="46"/>
  <c r="AO44" i="46"/>
  <c r="AK44" i="46"/>
  <c r="AP44" i="46" s="1"/>
  <c r="AO43" i="46"/>
  <c r="AK43" i="46"/>
  <c r="AO42" i="46"/>
  <c r="AK42" i="46"/>
  <c r="AO41" i="46"/>
  <c r="AK41" i="46"/>
  <c r="AO40" i="46"/>
  <c r="AK40" i="46"/>
  <c r="AP40" i="46" s="1"/>
  <c r="AK38" i="46"/>
  <c r="AK37" i="46"/>
  <c r="AP148" i="46" s="1"/>
  <c r="AK36" i="46"/>
  <c r="AP73" i="46" s="1"/>
  <c r="AK35" i="46"/>
  <c r="AK34" i="46"/>
  <c r="AK33" i="46"/>
  <c r="AK32" i="46"/>
  <c r="AK31" i="46"/>
  <c r="AP105" i="46" s="1"/>
  <c r="AK30" i="46"/>
  <c r="AP178" i="46" s="1"/>
  <c r="AK29" i="46"/>
  <c r="AP140" i="46" s="1"/>
  <c r="AK28" i="46"/>
  <c r="AK27" i="46"/>
  <c r="AK26" i="46"/>
  <c r="AK25" i="46"/>
  <c r="AK24" i="46"/>
  <c r="AK23" i="46"/>
  <c r="AP97" i="46" s="1"/>
  <c r="AK22" i="46"/>
  <c r="AP170" i="46" s="1"/>
  <c r="AK21" i="46"/>
  <c r="AP132" i="46" s="1"/>
  <c r="AK20" i="46"/>
  <c r="AO19" i="46"/>
  <c r="AK19" i="46"/>
  <c r="AK18" i="46"/>
  <c r="AK17" i="46"/>
  <c r="AP91" i="46" s="1"/>
  <c r="AO16" i="46"/>
  <c r="AK16" i="46"/>
  <c r="AP127" i="46" s="1"/>
  <c r="AT15" i="46"/>
  <c r="AO15" i="46"/>
  <c r="AK15" i="46"/>
  <c r="AO14" i="46"/>
  <c r="AK14" i="46"/>
  <c r="AP125" i="46" s="1"/>
  <c r="AO13" i="46"/>
  <c r="AK13" i="46"/>
  <c r="AP50" i="46" s="1"/>
  <c r="AO12" i="46"/>
  <c r="AK12" i="46"/>
  <c r="AP123" i="46" s="1"/>
  <c r="AO11" i="46"/>
  <c r="AK11" i="46"/>
  <c r="AP85" i="46" s="1"/>
  <c r="AO10" i="46"/>
  <c r="AK10" i="46"/>
  <c r="AO9" i="46"/>
  <c r="AT120" i="46" s="1"/>
  <c r="AK9" i="46"/>
  <c r="AP83" i="46" s="1"/>
  <c r="AO8" i="46"/>
  <c r="AT119" i="46" s="1"/>
  <c r="AK8" i="46"/>
  <c r="AO7" i="46"/>
  <c r="AT81" i="46" s="1"/>
  <c r="AK7" i="46"/>
  <c r="AP81" i="46" s="1"/>
  <c r="AO6" i="46"/>
  <c r="AK6" i="46"/>
  <c r="AO5" i="46"/>
  <c r="AT116" i="46" s="1"/>
  <c r="AK5" i="46"/>
  <c r="AP79" i="46" s="1"/>
  <c r="AT4" i="46"/>
  <c r="AO4" i="46"/>
  <c r="AT115" i="46" s="1"/>
  <c r="AK4" i="46"/>
  <c r="AO3" i="46"/>
  <c r="AT77" i="46" s="1"/>
  <c r="AK3" i="46"/>
  <c r="AP77" i="46" s="1"/>
  <c r="S2" i="37" a="1"/>
  <c r="S2" i="37" s="1"/>
  <c r="S38" i="37" a="1"/>
  <c r="S38" i="37" s="1"/>
  <c r="S74" i="37" a="1"/>
  <c r="S74" i="37" s="1"/>
  <c r="S110" i="37" a="1"/>
  <c r="S110" i="37" s="1"/>
  <c r="AK186" i="44"/>
  <c r="AK185" i="44"/>
  <c r="AK184" i="44"/>
  <c r="AK183" i="44"/>
  <c r="AK182" i="44"/>
  <c r="AK181" i="44"/>
  <c r="AK180" i="44"/>
  <c r="AK179" i="44"/>
  <c r="AK178" i="44"/>
  <c r="AK177" i="44"/>
  <c r="AK176" i="44"/>
  <c r="AK175" i="44"/>
  <c r="AK174" i="44"/>
  <c r="AK173" i="44"/>
  <c r="AK172" i="44"/>
  <c r="AK171" i="44"/>
  <c r="AK170" i="44"/>
  <c r="AK169" i="44"/>
  <c r="AK168" i="44"/>
  <c r="AO167" i="44"/>
  <c r="AK167" i="44"/>
  <c r="AT166" i="44"/>
  <c r="AK166" i="44"/>
  <c r="AT165" i="44"/>
  <c r="AK165" i="44"/>
  <c r="AO164" i="44"/>
  <c r="AK164" i="44"/>
  <c r="AO163" i="44"/>
  <c r="AK163" i="44"/>
  <c r="AO162" i="44"/>
  <c r="AK162" i="44"/>
  <c r="AO161" i="44"/>
  <c r="AK161" i="44"/>
  <c r="AO160" i="44"/>
  <c r="AK160" i="44"/>
  <c r="AO159" i="44"/>
  <c r="AK159" i="44"/>
  <c r="AO158" i="44"/>
  <c r="AK158" i="44"/>
  <c r="AO157" i="44"/>
  <c r="AK157" i="44"/>
  <c r="AO156" i="44"/>
  <c r="AK156" i="44"/>
  <c r="AO155" i="44"/>
  <c r="AK155" i="44"/>
  <c r="AO154" i="44"/>
  <c r="AK154" i="44"/>
  <c r="AO153" i="44"/>
  <c r="AK153" i="44"/>
  <c r="AO152" i="44"/>
  <c r="AK152" i="44"/>
  <c r="AO151" i="44"/>
  <c r="AK151" i="44"/>
  <c r="AK149" i="44"/>
  <c r="AK148" i="44"/>
  <c r="AK147" i="44"/>
  <c r="AK146" i="44"/>
  <c r="AK145" i="44"/>
  <c r="AK144" i="44"/>
  <c r="AK143" i="44"/>
  <c r="AK142" i="44"/>
  <c r="AK141" i="44"/>
  <c r="AK140" i="44"/>
  <c r="AK139" i="44"/>
  <c r="AK138" i="44"/>
  <c r="AK137" i="44"/>
  <c r="AK136" i="44"/>
  <c r="AK135" i="44"/>
  <c r="AK134" i="44"/>
  <c r="AK133" i="44"/>
  <c r="AK132" i="44"/>
  <c r="AK131" i="44"/>
  <c r="AO130" i="44"/>
  <c r="AK130" i="44"/>
  <c r="AT129" i="44"/>
  <c r="AK129" i="44"/>
  <c r="AT128" i="44"/>
  <c r="AK128" i="44"/>
  <c r="AO127" i="44"/>
  <c r="AK127" i="44"/>
  <c r="AO126" i="44"/>
  <c r="AK126" i="44"/>
  <c r="AO125" i="44"/>
  <c r="AK125" i="44"/>
  <c r="AO124" i="44"/>
  <c r="AK124" i="44"/>
  <c r="AO123" i="44"/>
  <c r="AK123" i="44"/>
  <c r="AO122" i="44"/>
  <c r="AK122" i="44"/>
  <c r="AO121" i="44"/>
  <c r="AK121" i="44"/>
  <c r="AO120" i="44"/>
  <c r="AK120" i="44"/>
  <c r="AO119" i="44"/>
  <c r="AK119" i="44"/>
  <c r="AO118" i="44"/>
  <c r="AK118" i="44"/>
  <c r="AO117" i="44"/>
  <c r="AK117" i="44"/>
  <c r="AO116" i="44"/>
  <c r="AK116" i="44"/>
  <c r="AO115" i="44"/>
  <c r="AK115" i="44"/>
  <c r="AO114" i="44"/>
  <c r="AK114" i="44"/>
  <c r="AK112" i="44"/>
  <c r="AP112" i="44" s="1"/>
  <c r="AK111" i="44"/>
  <c r="AK110" i="44"/>
  <c r="AK109" i="44"/>
  <c r="AK108" i="44"/>
  <c r="AK107" i="44"/>
  <c r="AK106" i="44"/>
  <c r="AK105" i="44"/>
  <c r="AP105" i="44" s="1"/>
  <c r="AK104" i="44"/>
  <c r="AP104" i="44" s="1"/>
  <c r="AK103" i="44"/>
  <c r="AK102" i="44"/>
  <c r="AK101" i="44"/>
  <c r="AK100" i="44"/>
  <c r="AK99" i="44"/>
  <c r="AK98" i="44"/>
  <c r="AK97" i="44"/>
  <c r="AP97" i="44" s="1"/>
  <c r="AK96" i="44"/>
  <c r="AP96" i="44" s="1"/>
  <c r="AK95" i="44"/>
  <c r="AK94" i="44"/>
  <c r="AO93" i="44"/>
  <c r="AK93" i="44"/>
  <c r="AT92" i="44"/>
  <c r="AK92" i="44"/>
  <c r="AT91" i="44"/>
  <c r="AK91" i="44"/>
  <c r="AO90" i="44"/>
  <c r="AK90" i="44"/>
  <c r="AO89" i="44"/>
  <c r="AK89" i="44"/>
  <c r="AO88" i="44"/>
  <c r="AK88" i="44"/>
  <c r="AO87" i="44"/>
  <c r="AK87" i="44"/>
  <c r="AO86" i="44"/>
  <c r="AK86" i="44"/>
  <c r="AO85" i="44"/>
  <c r="AK85" i="44"/>
  <c r="AO84" i="44"/>
  <c r="AK84" i="44"/>
  <c r="AO83" i="44"/>
  <c r="AK83" i="44"/>
  <c r="AO82" i="44"/>
  <c r="AK82" i="44"/>
  <c r="AP82" i="44" s="1"/>
  <c r="AO81" i="44"/>
  <c r="AK81" i="44"/>
  <c r="AO80" i="44"/>
  <c r="AK80" i="44"/>
  <c r="AO79" i="44"/>
  <c r="AK79" i="44"/>
  <c r="AP79" i="44" s="1"/>
  <c r="AO78" i="44"/>
  <c r="AK78" i="44"/>
  <c r="AO77" i="44"/>
  <c r="AK77" i="44"/>
  <c r="AK75" i="44"/>
  <c r="AK74" i="44"/>
  <c r="AK73" i="44"/>
  <c r="AK72" i="44"/>
  <c r="AK71" i="44"/>
  <c r="AK70" i="44"/>
  <c r="AK69" i="44"/>
  <c r="AK68" i="44"/>
  <c r="AK67" i="44"/>
  <c r="AK66" i="44"/>
  <c r="AP66" i="44" s="1"/>
  <c r="AK65" i="44"/>
  <c r="AP65" i="44" s="1"/>
  <c r="AK64" i="44"/>
  <c r="AK63" i="44"/>
  <c r="AK62" i="44"/>
  <c r="AK61" i="44"/>
  <c r="AK60" i="44"/>
  <c r="AK59" i="44"/>
  <c r="AP59" i="44" s="1"/>
  <c r="AK58" i="44"/>
  <c r="AK57" i="44"/>
  <c r="AO56" i="44"/>
  <c r="AK56" i="44"/>
  <c r="AT55" i="44"/>
  <c r="AK55" i="44"/>
  <c r="AT54" i="44"/>
  <c r="AK54" i="44"/>
  <c r="AO53" i="44"/>
  <c r="AK53" i="44"/>
  <c r="AO52" i="44"/>
  <c r="AK52" i="44"/>
  <c r="AO51" i="44"/>
  <c r="AK51" i="44"/>
  <c r="AO50" i="44"/>
  <c r="AK50" i="44"/>
  <c r="AO49" i="44"/>
  <c r="AK49" i="44"/>
  <c r="AO48" i="44"/>
  <c r="AK48" i="44"/>
  <c r="AO47" i="44"/>
  <c r="AK47" i="44"/>
  <c r="AO46" i="44"/>
  <c r="AK46" i="44"/>
  <c r="AO45" i="44"/>
  <c r="AK45" i="44"/>
  <c r="AO44" i="44"/>
  <c r="AK44" i="44"/>
  <c r="AO43" i="44"/>
  <c r="AK43" i="44"/>
  <c r="AO42" i="44"/>
  <c r="AK42" i="44"/>
  <c r="AO41" i="44"/>
  <c r="AK41" i="44"/>
  <c r="AO40" i="44"/>
  <c r="AK40" i="44"/>
  <c r="AK38" i="44"/>
  <c r="AK37" i="44"/>
  <c r="AP148" i="44" s="1"/>
  <c r="AK36" i="44"/>
  <c r="AK35" i="44"/>
  <c r="AK34" i="44"/>
  <c r="AK33" i="44"/>
  <c r="AP144" i="44" s="1"/>
  <c r="AK32" i="44"/>
  <c r="AP69" i="44" s="1"/>
  <c r="AK31" i="44"/>
  <c r="AP68" i="44" s="1"/>
  <c r="AK30" i="44"/>
  <c r="AK29" i="44"/>
  <c r="AP140" i="44" s="1"/>
  <c r="AK28" i="44"/>
  <c r="AK27" i="44"/>
  <c r="AK26" i="44"/>
  <c r="AK25" i="44"/>
  <c r="AP136" i="44" s="1"/>
  <c r="AK24" i="44"/>
  <c r="AK23" i="44"/>
  <c r="AP60" i="44" s="1"/>
  <c r="AK22" i="44"/>
  <c r="AK21" i="44"/>
  <c r="AP132" i="44" s="1"/>
  <c r="AK20" i="44"/>
  <c r="AO19" i="44"/>
  <c r="AT56" i="44" s="1"/>
  <c r="AK19" i="44"/>
  <c r="AP93" i="44" s="1"/>
  <c r="AK18" i="44"/>
  <c r="AK17" i="44"/>
  <c r="AO16" i="44"/>
  <c r="AK16" i="44"/>
  <c r="AT15" i="44"/>
  <c r="AO15" i="44"/>
  <c r="AT89" i="44" s="1"/>
  <c r="AK15" i="44"/>
  <c r="AO14" i="44"/>
  <c r="AT125" i="44" s="1"/>
  <c r="AK14" i="44"/>
  <c r="AO13" i="44"/>
  <c r="AK13" i="44"/>
  <c r="AO12" i="44"/>
  <c r="AK12" i="44"/>
  <c r="AO11" i="44"/>
  <c r="AK11" i="44"/>
  <c r="AO10" i="44"/>
  <c r="AT158" i="44" s="1"/>
  <c r="AK10" i="44"/>
  <c r="AO9" i="44"/>
  <c r="AK9" i="44"/>
  <c r="AP46" i="44" s="1"/>
  <c r="AO8" i="44"/>
  <c r="AK8" i="44"/>
  <c r="AO7" i="44"/>
  <c r="AK7" i="44"/>
  <c r="AO6" i="44"/>
  <c r="AT154" i="44" s="1"/>
  <c r="AK6" i="44"/>
  <c r="AO5" i="44"/>
  <c r="AT116" i="44" s="1"/>
  <c r="AK5" i="44"/>
  <c r="AP42" i="44" s="1"/>
  <c r="AT4" i="44"/>
  <c r="AO4" i="44"/>
  <c r="AK4" i="44"/>
  <c r="AO3" i="44"/>
  <c r="AK3" i="44"/>
  <c r="AP59" i="46" l="1"/>
  <c r="AP82" i="46"/>
  <c r="AT93" i="46"/>
  <c r="AT43" i="46"/>
  <c r="AT47" i="46"/>
  <c r="AP51" i="46"/>
  <c r="AP66" i="46"/>
  <c r="AP90" i="46"/>
  <c r="AP61" i="46"/>
  <c r="AP67" i="46"/>
  <c r="AT79" i="46"/>
  <c r="AP95" i="46"/>
  <c r="AP103" i="46"/>
  <c r="AP111" i="46"/>
  <c r="AP121" i="46"/>
  <c r="AP129" i="46"/>
  <c r="AT155" i="46"/>
  <c r="AT159" i="46"/>
  <c r="AT163" i="46"/>
  <c r="AT40" i="46"/>
  <c r="AT44" i="46"/>
  <c r="AT48" i="46"/>
  <c r="AP75" i="46"/>
  <c r="AP80" i="46"/>
  <c r="AP87" i="46"/>
  <c r="AP168" i="46"/>
  <c r="AP176" i="46"/>
  <c r="AP184" i="46"/>
  <c r="AT85" i="46"/>
  <c r="AT52" i="46"/>
  <c r="AP69" i="46"/>
  <c r="AT80" i="46"/>
  <c r="AP84" i="46"/>
  <c r="AT87" i="46"/>
  <c r="AT152" i="46"/>
  <c r="AP56" i="46"/>
  <c r="AT41" i="46"/>
  <c r="AT49" i="46"/>
  <c r="AT84" i="46"/>
  <c r="AP88" i="46"/>
  <c r="AP64" i="46"/>
  <c r="AP71" i="46"/>
  <c r="AP99" i="46"/>
  <c r="AP107" i="46"/>
  <c r="AP131" i="46"/>
  <c r="AP139" i="46"/>
  <c r="AP47" i="47"/>
  <c r="AP55" i="47"/>
  <c r="AP61" i="47"/>
  <c r="AT81" i="47"/>
  <c r="AP172" i="47"/>
  <c r="AP180" i="47"/>
  <c r="AP60" i="47"/>
  <c r="AP40" i="47"/>
  <c r="AP134" i="47"/>
  <c r="AT158" i="47"/>
  <c r="AT44" i="47"/>
  <c r="AT48" i="47"/>
  <c r="AT56" i="47"/>
  <c r="AP72" i="47"/>
  <c r="AP79" i="47"/>
  <c r="AT155" i="47"/>
  <c r="AP77" i="47"/>
  <c r="AP145" i="47"/>
  <c r="AP81" i="47"/>
  <c r="AP85" i="47"/>
  <c r="AT152" i="47"/>
  <c r="AP128" i="47"/>
  <c r="AT119" i="47"/>
  <c r="AP138" i="47"/>
  <c r="AP136" i="46"/>
  <c r="AP144" i="46"/>
  <c r="AT118" i="46"/>
  <c r="AT122" i="46"/>
  <c r="AP156" i="46"/>
  <c r="AT160" i="46"/>
  <c r="AP186" i="46"/>
  <c r="AT164" i="46"/>
  <c r="AP158" i="46"/>
  <c r="AT117" i="46"/>
  <c r="AT121" i="46"/>
  <c r="AT162" i="46"/>
  <c r="AP174" i="46"/>
  <c r="AP182" i="46"/>
  <c r="AP154" i="46"/>
  <c r="AT167" i="46"/>
  <c r="AP166" i="46"/>
  <c r="AP152" i="46"/>
  <c r="AT124" i="46"/>
  <c r="AT156" i="46"/>
  <c r="AP41" i="46"/>
  <c r="AP45" i="46"/>
  <c r="AP49" i="46"/>
  <c r="AP55" i="46"/>
  <c r="AP70" i="46"/>
  <c r="AP94" i="46"/>
  <c r="AP102" i="46"/>
  <c r="AP110" i="46"/>
  <c r="AP124" i="46"/>
  <c r="AP128" i="46"/>
  <c r="AP133" i="46"/>
  <c r="AP147" i="46"/>
  <c r="AP161" i="46"/>
  <c r="AP165" i="46"/>
  <c r="AP169" i="46"/>
  <c r="AP177" i="46"/>
  <c r="AP185" i="46"/>
  <c r="AP141" i="46"/>
  <c r="AT153" i="46"/>
  <c r="AT157" i="46"/>
  <c r="AT161" i="46"/>
  <c r="AU159" i="46" s="1"/>
  <c r="AP101" i="46"/>
  <c r="AP42" i="46"/>
  <c r="AP46" i="46"/>
  <c r="AP96" i="46"/>
  <c r="AP104" i="46"/>
  <c r="AP112" i="46"/>
  <c r="AP116" i="46"/>
  <c r="AT125" i="46"/>
  <c r="AP134" i="46"/>
  <c r="AP149" i="46"/>
  <c r="AP162" i="46"/>
  <c r="AP171" i="46"/>
  <c r="AP179" i="46"/>
  <c r="AT45" i="46"/>
  <c r="AT82" i="46"/>
  <c r="AT89" i="46"/>
  <c r="AT42" i="46"/>
  <c r="AT46" i="46"/>
  <c r="AT56" i="46"/>
  <c r="AP72" i="46"/>
  <c r="AP78" i="46"/>
  <c r="AP135" i="46"/>
  <c r="AP142" i="46"/>
  <c r="AT154" i="46"/>
  <c r="AT158" i="46"/>
  <c r="AP172" i="46"/>
  <c r="AP180" i="46"/>
  <c r="AP60" i="46"/>
  <c r="AP52" i="46"/>
  <c r="AP109" i="46"/>
  <c r="AP43" i="46"/>
  <c r="AP47" i="46"/>
  <c r="AP53" i="46"/>
  <c r="AP62" i="46"/>
  <c r="AT83" i="46"/>
  <c r="AP92" i="46"/>
  <c r="AP98" i="46"/>
  <c r="AP106" i="46"/>
  <c r="AT126" i="46"/>
  <c r="AP130" i="46"/>
  <c r="AP143" i="46"/>
  <c r="AT151" i="46"/>
  <c r="AP163" i="46"/>
  <c r="AP173" i="46"/>
  <c r="AP181" i="46"/>
  <c r="AP68" i="46"/>
  <c r="AP114" i="46"/>
  <c r="AP120" i="46"/>
  <c r="AT123" i="46"/>
  <c r="AU122" i="46" s="1"/>
  <c r="AP137" i="46"/>
  <c r="AP151" i="46"/>
  <c r="AP100" i="46"/>
  <c r="AP108" i="46"/>
  <c r="AP117" i="46"/>
  <c r="AT127" i="46"/>
  <c r="AP145" i="46"/>
  <c r="AP160" i="46"/>
  <c r="AP164" i="46"/>
  <c r="AP167" i="46"/>
  <c r="AP175" i="46"/>
  <c r="AP183" i="46"/>
  <c r="AP154" i="47"/>
  <c r="AP158" i="47"/>
  <c r="AP125" i="47"/>
  <c r="AP136" i="47"/>
  <c r="AP144" i="47"/>
  <c r="AP146" i="47"/>
  <c r="AP142" i="47"/>
  <c r="AP126" i="47"/>
  <c r="AT89" i="47"/>
  <c r="AT50" i="47"/>
  <c r="AP101" i="47"/>
  <c r="AP109" i="47"/>
  <c r="AP116" i="47"/>
  <c r="AP120" i="47"/>
  <c r="AT123" i="47"/>
  <c r="AP135" i="47"/>
  <c r="AP141" i="47"/>
  <c r="AP147" i="47"/>
  <c r="AP153" i="47"/>
  <c r="AT159" i="47"/>
  <c r="AP163" i="47"/>
  <c r="AP173" i="47"/>
  <c r="AP181" i="47"/>
  <c r="AP45" i="47"/>
  <c r="AP54" i="47"/>
  <c r="AP63" i="47"/>
  <c r="AP68" i="47"/>
  <c r="AT79" i="47"/>
  <c r="AP94" i="47"/>
  <c r="AP102" i="47"/>
  <c r="AP110" i="47"/>
  <c r="AT116" i="47"/>
  <c r="AT120" i="47"/>
  <c r="AP124" i="47"/>
  <c r="AT130" i="47"/>
  <c r="AT153" i="47"/>
  <c r="AT156" i="47"/>
  <c r="AT163" i="47"/>
  <c r="AP167" i="47"/>
  <c r="AT126" i="47"/>
  <c r="AT83" i="47"/>
  <c r="AP87" i="47"/>
  <c r="AP91" i="47"/>
  <c r="AT124" i="47"/>
  <c r="AT127" i="47"/>
  <c r="AP131" i="47"/>
  <c r="AP157" i="47"/>
  <c r="AT167" i="47"/>
  <c r="AP175" i="47"/>
  <c r="AP183" i="47"/>
  <c r="AP48" i="47"/>
  <c r="AP59" i="47"/>
  <c r="AP64" i="47"/>
  <c r="AP75" i="47"/>
  <c r="AT87" i="47"/>
  <c r="AP96" i="47"/>
  <c r="AP104" i="47"/>
  <c r="AP112" i="47"/>
  <c r="AP137" i="47"/>
  <c r="AP143" i="47"/>
  <c r="AP151" i="47"/>
  <c r="AT157" i="47"/>
  <c r="AP160" i="47"/>
  <c r="AP168" i="47"/>
  <c r="AP176" i="47"/>
  <c r="AP184" i="47"/>
  <c r="AP89" i="47"/>
  <c r="AP44" i="47"/>
  <c r="AT85" i="47"/>
  <c r="AP159" i="47"/>
  <c r="AP97" i="47"/>
  <c r="AP105" i="47"/>
  <c r="AP114" i="47"/>
  <c r="AP118" i="47"/>
  <c r="AP122" i="47"/>
  <c r="AT151" i="47"/>
  <c r="AT154" i="47"/>
  <c r="AP161" i="47"/>
  <c r="AP164" i="47"/>
  <c r="AP169" i="47"/>
  <c r="AP177" i="47"/>
  <c r="AP185" i="47"/>
  <c r="AP41" i="47"/>
  <c r="AT52" i="47"/>
  <c r="AP56" i="47"/>
  <c r="AP71" i="47"/>
  <c r="AT77" i="47"/>
  <c r="AP98" i="47"/>
  <c r="AP106" i="47"/>
  <c r="AT114" i="47"/>
  <c r="AT118" i="47"/>
  <c r="AT122" i="47"/>
  <c r="AU122" i="47" s="1"/>
  <c r="AT125" i="47"/>
  <c r="AP133" i="47"/>
  <c r="AP139" i="47"/>
  <c r="AP155" i="47"/>
  <c r="AT161" i="47"/>
  <c r="AP165" i="47"/>
  <c r="AP149" i="47"/>
  <c r="AP162" i="47"/>
  <c r="AP58" i="47"/>
  <c r="AP62" i="47"/>
  <c r="AP66" i="47"/>
  <c r="AP70" i="47"/>
  <c r="AP74" i="47"/>
  <c r="AP92" i="47"/>
  <c r="AT41" i="47"/>
  <c r="AT43" i="47"/>
  <c r="AT45" i="47"/>
  <c r="AT47" i="47"/>
  <c r="AP49" i="47"/>
  <c r="AP51" i="47"/>
  <c r="AP53" i="47"/>
  <c r="AP78" i="47"/>
  <c r="AP80" i="47"/>
  <c r="AP82" i="47"/>
  <c r="AP84" i="47"/>
  <c r="AP95" i="47"/>
  <c r="AP99" i="47"/>
  <c r="AP103" i="47"/>
  <c r="AP107" i="47"/>
  <c r="AP111" i="47"/>
  <c r="AP129" i="47"/>
  <c r="AT49" i="47"/>
  <c r="AT51" i="47"/>
  <c r="AT53" i="47"/>
  <c r="AT78" i="47"/>
  <c r="AT80" i="47"/>
  <c r="AT82" i="47"/>
  <c r="AT84" i="47"/>
  <c r="AP86" i="47"/>
  <c r="AP88" i="47"/>
  <c r="AP90" i="47"/>
  <c r="AP115" i="47"/>
  <c r="AP117" i="47"/>
  <c r="AP119" i="47"/>
  <c r="AP121" i="47"/>
  <c r="AT86" i="47"/>
  <c r="AU85" i="47" s="1"/>
  <c r="AT88" i="47"/>
  <c r="AT90" i="47"/>
  <c r="AP122" i="46"/>
  <c r="AT130" i="46"/>
  <c r="AP138" i="46"/>
  <c r="AT114" i="46"/>
  <c r="AP126" i="46"/>
  <c r="AP153" i="46"/>
  <c r="AP155" i="46"/>
  <c r="AP159" i="46"/>
  <c r="AP157" i="46"/>
  <c r="AT53" i="46"/>
  <c r="AP115" i="46"/>
  <c r="AP119" i="46"/>
  <c r="AP89" i="46"/>
  <c r="AP146" i="46"/>
  <c r="AT86" i="46"/>
  <c r="AU85" i="46" s="1"/>
  <c r="AT88" i="46"/>
  <c r="AT90" i="46"/>
  <c r="AP118" i="46"/>
  <c r="AP114" i="44"/>
  <c r="AP126" i="44"/>
  <c r="AP152" i="44"/>
  <c r="AT118" i="44"/>
  <c r="AT122" i="44"/>
  <c r="AU122" i="44" s="1"/>
  <c r="AP138" i="44"/>
  <c r="AT152" i="44"/>
  <c r="AT114" i="44"/>
  <c r="AP156" i="44"/>
  <c r="AP160" i="44"/>
  <c r="AT156" i="44"/>
  <c r="AT123" i="44"/>
  <c r="AP164" i="44"/>
  <c r="AP133" i="44"/>
  <c r="AP141" i="44"/>
  <c r="AP149" i="44"/>
  <c r="AP57" i="44"/>
  <c r="AP73" i="44"/>
  <c r="AP171" i="44"/>
  <c r="AP179" i="44"/>
  <c r="AP85" i="44"/>
  <c r="AT51" i="44"/>
  <c r="AT81" i="44"/>
  <c r="AP116" i="44"/>
  <c r="AT162" i="44"/>
  <c r="AP40" i="44"/>
  <c r="AP151" i="44"/>
  <c r="AT83" i="44"/>
  <c r="AT50" i="44"/>
  <c r="AP54" i="44"/>
  <c r="AT40" i="44"/>
  <c r="AT44" i="44"/>
  <c r="AT48" i="44"/>
  <c r="AT151" i="44"/>
  <c r="AP130" i="44"/>
  <c r="AP72" i="44"/>
  <c r="AT126" i="44"/>
  <c r="AP154" i="44"/>
  <c r="AP158" i="44"/>
  <c r="AP162" i="44"/>
  <c r="AP166" i="44"/>
  <c r="AT127" i="44"/>
  <c r="AP137" i="44"/>
  <c r="AP145" i="44"/>
  <c r="AP87" i="44"/>
  <c r="AP61" i="44"/>
  <c r="AP44" i="44"/>
  <c r="AP48" i="44"/>
  <c r="AT87" i="44"/>
  <c r="AP143" i="44"/>
  <c r="AP92" i="44"/>
  <c r="AP180" i="44"/>
  <c r="AP41" i="44"/>
  <c r="AP45" i="44"/>
  <c r="AP49" i="44"/>
  <c r="AP52" i="44"/>
  <c r="AP67" i="44"/>
  <c r="AT85" i="44"/>
  <c r="AP98" i="44"/>
  <c r="AP106" i="44"/>
  <c r="AP120" i="44"/>
  <c r="AP131" i="44"/>
  <c r="AT155" i="44"/>
  <c r="AP163" i="44"/>
  <c r="AP173" i="44"/>
  <c r="AP181" i="44"/>
  <c r="AP172" i="44"/>
  <c r="AT41" i="44"/>
  <c r="AT45" i="44"/>
  <c r="AP56" i="44"/>
  <c r="AP74" i="44"/>
  <c r="AT79" i="44"/>
  <c r="AP83" i="44"/>
  <c r="AP99" i="44"/>
  <c r="AT120" i="44"/>
  <c r="AT124" i="44"/>
  <c r="AP139" i="44"/>
  <c r="AT159" i="44"/>
  <c r="AT163" i="44"/>
  <c r="AP174" i="44"/>
  <c r="AP182" i="44"/>
  <c r="AP50" i="44"/>
  <c r="AT52" i="44"/>
  <c r="AP62" i="44"/>
  <c r="AP80" i="44"/>
  <c r="AT93" i="44"/>
  <c r="AP100" i="44"/>
  <c r="AP108" i="44"/>
  <c r="AP124" i="44"/>
  <c r="AP128" i="44"/>
  <c r="AP147" i="44"/>
  <c r="AP167" i="44"/>
  <c r="AP175" i="44"/>
  <c r="AP183" i="44"/>
  <c r="AT42" i="44"/>
  <c r="AT46" i="44"/>
  <c r="AP53" i="44"/>
  <c r="AP63" i="44"/>
  <c r="AP77" i="44"/>
  <c r="AP101" i="44"/>
  <c r="AP109" i="44"/>
  <c r="AT153" i="44"/>
  <c r="AT160" i="44"/>
  <c r="AU159" i="44" s="1"/>
  <c r="AT164" i="44"/>
  <c r="AP168" i="44"/>
  <c r="AP176" i="44"/>
  <c r="AP184" i="44"/>
  <c r="AP43" i="44"/>
  <c r="AP47" i="44"/>
  <c r="AP70" i="44"/>
  <c r="AP81" i="44"/>
  <c r="AP84" i="44"/>
  <c r="AP94" i="44"/>
  <c r="AP102" i="44"/>
  <c r="AP110" i="44"/>
  <c r="AP129" i="44"/>
  <c r="AP134" i="44"/>
  <c r="AP153" i="44"/>
  <c r="AT157" i="44"/>
  <c r="AP161" i="44"/>
  <c r="AP165" i="44"/>
  <c r="AP169" i="44"/>
  <c r="AP177" i="44"/>
  <c r="AP185" i="44"/>
  <c r="AP55" i="44"/>
  <c r="AT43" i="44"/>
  <c r="AT47" i="44"/>
  <c r="AP51" i="44"/>
  <c r="AP58" i="44"/>
  <c r="AP71" i="44"/>
  <c r="AP78" i="44"/>
  <c r="AP91" i="44"/>
  <c r="AP95" i="44"/>
  <c r="AP103" i="44"/>
  <c r="AP135" i="44"/>
  <c r="AP142" i="44"/>
  <c r="AP157" i="44"/>
  <c r="AT161" i="44"/>
  <c r="AP170" i="44"/>
  <c r="AP178" i="44"/>
  <c r="AP186" i="44"/>
  <c r="AP89" i="44"/>
  <c r="AP155" i="44"/>
  <c r="AP159" i="44"/>
  <c r="AT167" i="44"/>
  <c r="AT77" i="44"/>
  <c r="AP122" i="44"/>
  <c r="AT130" i="44"/>
  <c r="AP107" i="44"/>
  <c r="AP111" i="44"/>
  <c r="AT49" i="44"/>
  <c r="AU48" i="44" s="1"/>
  <c r="AT53" i="44"/>
  <c r="AP75" i="44"/>
  <c r="AT78" i="44"/>
  <c r="AT80" i="44"/>
  <c r="AT82" i="44"/>
  <c r="AT84" i="44"/>
  <c r="AP86" i="44"/>
  <c r="AP88" i="44"/>
  <c r="AP90" i="44"/>
  <c r="AP115" i="44"/>
  <c r="AP117" i="44"/>
  <c r="AP119" i="44"/>
  <c r="AP121" i="44"/>
  <c r="AP118" i="44"/>
  <c r="AT86" i="44"/>
  <c r="AU85" i="44" s="1"/>
  <c r="AT88" i="44"/>
  <c r="AT90" i="44"/>
  <c r="AT115" i="44"/>
  <c r="AT117" i="44"/>
  <c r="AT119" i="44"/>
  <c r="AT121" i="44"/>
  <c r="AP123" i="44"/>
  <c r="AP125" i="44"/>
  <c r="AP127" i="44"/>
  <c r="AP64" i="44"/>
  <c r="AP146" i="44"/>
  <c r="BD2" i="42" a="1"/>
  <c r="BD2" i="42"/>
  <c r="BE2" i="42" a="1"/>
  <c r="BE2" i="42" s="1"/>
  <c r="BF2" i="42" a="1"/>
  <c r="BF2" i="42" s="1"/>
  <c r="BG2" i="42" a="1"/>
  <c r="BG2" i="42"/>
  <c r="BH2" i="42" a="1"/>
  <c r="BH2" i="42"/>
  <c r="BI2" i="42" a="1"/>
  <c r="BI2" i="42" s="1"/>
  <c r="BJ2" i="42" a="1"/>
  <c r="BJ2" i="42" s="1"/>
  <c r="BK2" i="42" a="1"/>
  <c r="BK2" i="42"/>
  <c r="BL2" i="42" a="1"/>
  <c r="BL2" i="42" s="1"/>
  <c r="BM2" i="42" a="1"/>
  <c r="BM2" i="42" s="1"/>
  <c r="BN2" i="42" a="1"/>
  <c r="BN2" i="42" s="1"/>
  <c r="BO2" i="42" a="1"/>
  <c r="BO2" i="42"/>
  <c r="BP2" i="42" a="1"/>
  <c r="BP2" i="42" s="1"/>
  <c r="BQ2" i="42" a="1"/>
  <c r="BQ2" i="42" s="1"/>
  <c r="BR2" i="42" a="1"/>
  <c r="BR2" i="42" s="1"/>
  <c r="BS2" i="42" a="1"/>
  <c r="BS2" i="42" s="1"/>
  <c r="BD6" i="42" a="1"/>
  <c r="BD6" i="42"/>
  <c r="BE6" i="42" a="1"/>
  <c r="BE6" i="42" s="1"/>
  <c r="BF6" i="42" a="1"/>
  <c r="BF6" i="42" s="1"/>
  <c r="BG6" i="42" a="1"/>
  <c r="BG6" i="42"/>
  <c r="BH6" i="42" a="1"/>
  <c r="BH6" i="42"/>
  <c r="BI6" i="42" a="1"/>
  <c r="BI6" i="42" s="1"/>
  <c r="BJ6" i="42" a="1"/>
  <c r="BJ6" i="42" s="1"/>
  <c r="BK6" i="42" a="1"/>
  <c r="BK6" i="42"/>
  <c r="BL6" i="42" a="1"/>
  <c r="BL6" i="42" s="1"/>
  <c r="BM6" i="42" a="1"/>
  <c r="BM6" i="42" s="1"/>
  <c r="BN6" i="42" a="1"/>
  <c r="BN6" i="42" s="1"/>
  <c r="BO6" i="42" a="1"/>
  <c r="BO6" i="42"/>
  <c r="BP6" i="42" a="1"/>
  <c r="BP6" i="42" s="1"/>
  <c r="BQ6" i="42" a="1"/>
  <c r="BQ6" i="42" s="1"/>
  <c r="BR6" i="42" a="1"/>
  <c r="BR6" i="42" s="1"/>
  <c r="BS6" i="42" a="1"/>
  <c r="BS6" i="42" s="1"/>
  <c r="BD10" i="42" a="1"/>
  <c r="BD10" i="42"/>
  <c r="BE10" i="42" a="1"/>
  <c r="BE10" i="42" s="1"/>
  <c r="BF10" i="42" a="1"/>
  <c r="BF10" i="42" s="1"/>
  <c r="BG10" i="42" a="1"/>
  <c r="BG10" i="42"/>
  <c r="BH10" i="42" a="1"/>
  <c r="BH10" i="42"/>
  <c r="BI10" i="42" a="1"/>
  <c r="BI10" i="42" s="1"/>
  <c r="BJ10" i="42" a="1"/>
  <c r="BJ10" i="42" s="1"/>
  <c r="BK10" i="42" a="1"/>
  <c r="BK10" i="42"/>
  <c r="BL10" i="42" a="1"/>
  <c r="BL10" i="42" s="1"/>
  <c r="BM10" i="42" a="1"/>
  <c r="BM10" i="42" s="1"/>
  <c r="BN10" i="42" a="1"/>
  <c r="BN10" i="42" s="1"/>
  <c r="BO10" i="42" a="1"/>
  <c r="BO10" i="42"/>
  <c r="BP10" i="42" a="1"/>
  <c r="BP10" i="42" s="1"/>
  <c r="BQ10" i="42" a="1"/>
  <c r="BQ10" i="42" s="1"/>
  <c r="BR10" i="42" a="1"/>
  <c r="BR10" i="42" s="1"/>
  <c r="BS10" i="42" a="1"/>
  <c r="BS10" i="42" s="1"/>
  <c r="BD14" i="42" a="1"/>
  <c r="BD14" i="42" s="1"/>
  <c r="BE14" i="42" a="1"/>
  <c r="BE14" i="42" s="1"/>
  <c r="BF14" i="42" a="1"/>
  <c r="BF14" i="42" s="1"/>
  <c r="BG14" i="42" a="1"/>
  <c r="BG14" i="42"/>
  <c r="BH14" i="42" a="1"/>
  <c r="BH14" i="42"/>
  <c r="BI14" i="42" a="1"/>
  <c r="BI14" i="42" s="1"/>
  <c r="BJ14" i="42" a="1"/>
  <c r="BJ14" i="42" s="1"/>
  <c r="BK14" i="42" a="1"/>
  <c r="BK14" i="42"/>
  <c r="BL14" i="42" a="1"/>
  <c r="BL14" i="42" s="1"/>
  <c r="BM14" i="42" a="1"/>
  <c r="BM14" i="42" s="1"/>
  <c r="BN14" i="42" a="1"/>
  <c r="BN14" i="42" s="1"/>
  <c r="BO14" i="42" a="1"/>
  <c r="BO14" i="42"/>
  <c r="BP14" i="42" a="1"/>
  <c r="BP14" i="42" s="1"/>
  <c r="BQ14" i="42" a="1"/>
  <c r="BQ14" i="42" s="1"/>
  <c r="BR14" i="42" a="1"/>
  <c r="BR14" i="42" s="1"/>
  <c r="BS14" i="42" a="1"/>
  <c r="BS14" i="42" s="1"/>
  <c r="BD18" i="42" a="1"/>
  <c r="BD18" i="42" s="1"/>
  <c r="BE18" i="42" a="1"/>
  <c r="BE18" i="42" s="1"/>
  <c r="BF18" i="42" a="1"/>
  <c r="BF18" i="42" s="1"/>
  <c r="BG18" i="42" a="1"/>
  <c r="BG18" i="42" s="1"/>
  <c r="BH18" i="42" a="1"/>
  <c r="BH18" i="42"/>
  <c r="BI18" i="42" a="1"/>
  <c r="BI18" i="42" s="1"/>
  <c r="BJ18" i="42" a="1"/>
  <c r="BJ18" i="42" s="1"/>
  <c r="BK18" i="42" a="1"/>
  <c r="BK18" i="42" s="1"/>
  <c r="BL18" i="42" a="1"/>
  <c r="BL18" i="42" s="1"/>
  <c r="BM18" i="42" a="1"/>
  <c r="BM18" i="42" s="1"/>
  <c r="BN18" i="42" a="1"/>
  <c r="BN18" i="42" s="1"/>
  <c r="BO18" i="42" a="1"/>
  <c r="BO18" i="42" s="1"/>
  <c r="BP18" i="42" a="1"/>
  <c r="BP18" i="42" s="1"/>
  <c r="BQ18" i="42" a="1"/>
  <c r="BQ18" i="42" s="1"/>
  <c r="BR18" i="42" a="1"/>
  <c r="BR18" i="42" s="1"/>
  <c r="BS18" i="42" a="1"/>
  <c r="BS18" i="42" s="1"/>
  <c r="BD22" i="42" a="1"/>
  <c r="BD22" i="42" s="1"/>
  <c r="BE22" i="42" a="1"/>
  <c r="BE22" i="42" s="1"/>
  <c r="BF22" i="42" a="1"/>
  <c r="BF22" i="42" s="1"/>
  <c r="BG22" i="42" a="1"/>
  <c r="BG22" i="42" s="1"/>
  <c r="BH22" i="42" a="1"/>
  <c r="BH22" i="42"/>
  <c r="BI22" i="42" a="1"/>
  <c r="BI22" i="42" s="1"/>
  <c r="BJ22" i="42" a="1"/>
  <c r="BJ22" i="42" s="1"/>
  <c r="BK22" i="42" a="1"/>
  <c r="BK22" i="42" s="1"/>
  <c r="BL22" i="42" a="1"/>
  <c r="BL22" i="42" s="1"/>
  <c r="BM22" i="42" a="1"/>
  <c r="BM22" i="42" s="1"/>
  <c r="BN22" i="42" a="1"/>
  <c r="BN22" i="42" s="1"/>
  <c r="BO22" i="42" a="1"/>
  <c r="BO22" i="42" s="1"/>
  <c r="BP22" i="42" a="1"/>
  <c r="BP22" i="42" s="1"/>
  <c r="BQ22" i="42" a="1"/>
  <c r="BQ22" i="42" s="1"/>
  <c r="BR22" i="42" a="1"/>
  <c r="BR22" i="42" s="1"/>
  <c r="BS22" i="42" a="1"/>
  <c r="BS22" i="42"/>
  <c r="BD26" i="42" a="1"/>
  <c r="BD26" i="42" s="1"/>
  <c r="BE26" i="42" a="1"/>
  <c r="BE26" i="42" s="1"/>
  <c r="BF26" i="42" a="1"/>
  <c r="BF26" i="42" s="1"/>
  <c r="BG26" i="42" a="1"/>
  <c r="BG26" i="42" s="1"/>
  <c r="BH26" i="42" a="1"/>
  <c r="BH26" i="42"/>
  <c r="BI26" i="42" a="1"/>
  <c r="BI26" i="42" s="1"/>
  <c r="BJ26" i="42" a="1"/>
  <c r="BJ26" i="42" s="1"/>
  <c r="BK26" i="42" a="1"/>
  <c r="BK26" i="42" s="1"/>
  <c r="BL26" i="42" a="1"/>
  <c r="BL26" i="42" s="1"/>
  <c r="BM26" i="42" a="1"/>
  <c r="BM26" i="42" s="1"/>
  <c r="BN26" i="42" a="1"/>
  <c r="BN26" i="42" s="1"/>
  <c r="BO26" i="42" a="1"/>
  <c r="BO26" i="42" s="1"/>
  <c r="BP26" i="42" a="1"/>
  <c r="BP26" i="42" s="1"/>
  <c r="BQ26" i="42" a="1"/>
  <c r="BQ26" i="42" s="1"/>
  <c r="BR26" i="42" a="1"/>
  <c r="BR26" i="42" s="1"/>
  <c r="BS26" i="42" a="1"/>
  <c r="BS26" i="42"/>
  <c r="BD30" i="42" a="1"/>
  <c r="BD30" i="42" s="1"/>
  <c r="BE30" i="42" a="1"/>
  <c r="BE30" i="42" s="1"/>
  <c r="BF30" i="42" a="1"/>
  <c r="BF30" i="42" s="1"/>
  <c r="BG30" i="42" a="1"/>
  <c r="BG30" i="42" s="1"/>
  <c r="BH30" i="42" a="1"/>
  <c r="BH30" i="42"/>
  <c r="BI30" i="42" a="1"/>
  <c r="BI30" i="42" s="1"/>
  <c r="BJ30" i="42" a="1"/>
  <c r="BJ30" i="42" s="1"/>
  <c r="BK30" i="42" a="1"/>
  <c r="BK30" i="42" s="1"/>
  <c r="BL30" i="42" a="1"/>
  <c r="BL30" i="42" s="1"/>
  <c r="BM30" i="42" a="1"/>
  <c r="BM30" i="42" s="1"/>
  <c r="BN30" i="42" a="1"/>
  <c r="BN30" i="42" s="1"/>
  <c r="BO30" i="42" a="1"/>
  <c r="BO30" i="42" s="1"/>
  <c r="BP30" i="42" a="1"/>
  <c r="BP30" i="42" s="1"/>
  <c r="BQ30" i="42" a="1"/>
  <c r="BQ30" i="42" s="1"/>
  <c r="BR30" i="42" a="1"/>
  <c r="BR30" i="42" s="1"/>
  <c r="BS30" i="42" a="1"/>
  <c r="BS30" i="42" s="1"/>
  <c r="BD34" i="42" a="1"/>
  <c r="BD34" i="42" s="1"/>
  <c r="BE34" i="42" a="1"/>
  <c r="BE34" i="42" s="1"/>
  <c r="BF34" i="42" a="1"/>
  <c r="BF34" i="42" s="1"/>
  <c r="BG34" i="42" a="1"/>
  <c r="BG34" i="42" s="1"/>
  <c r="BH34" i="42" a="1"/>
  <c r="BH34" i="42"/>
  <c r="BI34" i="42" a="1"/>
  <c r="BI34" i="42" s="1"/>
  <c r="BJ34" i="42" a="1"/>
  <c r="BJ34" i="42" s="1"/>
  <c r="BK34" i="42" a="1"/>
  <c r="BK34" i="42" s="1"/>
  <c r="BL34" i="42" a="1"/>
  <c r="BL34" i="42" s="1"/>
  <c r="BM34" i="42" a="1"/>
  <c r="BM34" i="42" s="1"/>
  <c r="BN34" i="42" a="1"/>
  <c r="BN34" i="42" s="1"/>
  <c r="BO34" i="42" a="1"/>
  <c r="BO34" i="42" s="1"/>
  <c r="BP34" i="42" a="1"/>
  <c r="BP34" i="42" s="1"/>
  <c r="BQ34" i="42" a="1"/>
  <c r="BQ34" i="42" s="1"/>
  <c r="BR34" i="42" a="1"/>
  <c r="BR34" i="42" s="1"/>
  <c r="BS34" i="42" a="1"/>
  <c r="BS34" i="42" s="1"/>
  <c r="BD38" i="42" a="1"/>
  <c r="BD38" i="42" s="1"/>
  <c r="BE38" i="42" a="1"/>
  <c r="BE38" i="42" s="1"/>
  <c r="BF38" i="42" a="1"/>
  <c r="BF38" i="42" s="1"/>
  <c r="BG38" i="42" a="1"/>
  <c r="BG38" i="42" s="1"/>
  <c r="BH38" i="42" a="1"/>
  <c r="BH38" i="42"/>
  <c r="BI38" i="42" a="1"/>
  <c r="BI38" i="42" s="1"/>
  <c r="BJ38" i="42" a="1"/>
  <c r="BJ38" i="42" s="1"/>
  <c r="BK38" i="42" a="1"/>
  <c r="BK38" i="42" s="1"/>
  <c r="BL38" i="42" a="1"/>
  <c r="BL38" i="42" s="1"/>
  <c r="BM38" i="42" a="1"/>
  <c r="BM38" i="42" s="1"/>
  <c r="BN38" i="42" a="1"/>
  <c r="BN38" i="42" s="1"/>
  <c r="BO38" i="42" a="1"/>
  <c r="BO38" i="42" s="1"/>
  <c r="BP38" i="42" a="1"/>
  <c r="BP38" i="42" s="1"/>
  <c r="BQ38" i="42" a="1"/>
  <c r="BQ38" i="42" s="1"/>
  <c r="BR38" i="42" a="1"/>
  <c r="BR38" i="42" s="1"/>
  <c r="BS38" i="42" a="1"/>
  <c r="BS38" i="42"/>
  <c r="BD42" i="42" a="1"/>
  <c r="BD42" i="42" s="1"/>
  <c r="BE42" i="42" a="1"/>
  <c r="BE42" i="42" s="1"/>
  <c r="BF42" i="42" a="1"/>
  <c r="BF42" i="42" s="1"/>
  <c r="BG42" i="42" a="1"/>
  <c r="BG42" i="42" s="1"/>
  <c r="BH42" i="42" a="1"/>
  <c r="BH42" i="42"/>
  <c r="BI42" i="42" a="1"/>
  <c r="BI42" i="42" s="1"/>
  <c r="BJ42" i="42" a="1"/>
  <c r="BJ42" i="42" s="1"/>
  <c r="BK42" i="42" a="1"/>
  <c r="BK42" i="42" s="1"/>
  <c r="BL42" i="42" a="1"/>
  <c r="BL42" i="42" s="1"/>
  <c r="BM42" i="42" a="1"/>
  <c r="BM42" i="42" s="1"/>
  <c r="BN42" i="42" a="1"/>
  <c r="BN42" i="42" s="1"/>
  <c r="BO42" i="42" a="1"/>
  <c r="BO42" i="42" s="1"/>
  <c r="BP42" i="42" a="1"/>
  <c r="BP42" i="42" s="1"/>
  <c r="BQ42" i="42" a="1"/>
  <c r="BQ42" i="42" s="1"/>
  <c r="BR42" i="42" a="1"/>
  <c r="BR42" i="42" s="1"/>
  <c r="BS42" i="42" a="1"/>
  <c r="BS42" i="42"/>
  <c r="BD46" i="42" a="1"/>
  <c r="BD46" i="42" s="1"/>
  <c r="BE46" i="42" a="1"/>
  <c r="BE46" i="42" s="1"/>
  <c r="BF46" i="42" a="1"/>
  <c r="BF46" i="42" s="1"/>
  <c r="BG46" i="42" a="1"/>
  <c r="BG46" i="42" s="1"/>
  <c r="BH46" i="42" a="1"/>
  <c r="BH46" i="42"/>
  <c r="BI46" i="42" a="1"/>
  <c r="BI46" i="42" s="1"/>
  <c r="BJ46" i="42" a="1"/>
  <c r="BJ46" i="42" s="1"/>
  <c r="BK46" i="42" a="1"/>
  <c r="BK46" i="42" s="1"/>
  <c r="BL46" i="42" a="1"/>
  <c r="BL46" i="42" s="1"/>
  <c r="BM46" i="42" a="1"/>
  <c r="BM46" i="42" s="1"/>
  <c r="BN46" i="42" a="1"/>
  <c r="BN46" i="42" s="1"/>
  <c r="BO46" i="42" a="1"/>
  <c r="BO46" i="42" s="1"/>
  <c r="BP46" i="42" a="1"/>
  <c r="BP46" i="42" s="1"/>
  <c r="BQ46" i="42" a="1"/>
  <c r="BQ46" i="42" s="1"/>
  <c r="BR46" i="42" a="1"/>
  <c r="BR46" i="42" s="1"/>
  <c r="BS46" i="42" a="1"/>
  <c r="BS46" i="42" s="1"/>
  <c r="BD50" i="42" a="1"/>
  <c r="BD50" i="42" s="1"/>
  <c r="BE50" i="42" a="1"/>
  <c r="BE50" i="42" s="1"/>
  <c r="BF50" i="42" a="1"/>
  <c r="BF50" i="42" s="1"/>
  <c r="BG50" i="42" a="1"/>
  <c r="BG50" i="42" s="1"/>
  <c r="BH50" i="42" a="1"/>
  <c r="BH50" i="42"/>
  <c r="BI50" i="42" a="1"/>
  <c r="BI50" i="42" s="1"/>
  <c r="BJ50" i="42" a="1"/>
  <c r="BJ50" i="42" s="1"/>
  <c r="BK50" i="42" a="1"/>
  <c r="BK50" i="42" s="1"/>
  <c r="BL50" i="42" a="1"/>
  <c r="BL50" i="42" s="1"/>
  <c r="BM50" i="42" a="1"/>
  <c r="BM50" i="42" s="1"/>
  <c r="BN50" i="42" a="1"/>
  <c r="BN50" i="42" s="1"/>
  <c r="BO50" i="42" a="1"/>
  <c r="BO50" i="42" s="1"/>
  <c r="BP50" i="42" a="1"/>
  <c r="BP50" i="42" s="1"/>
  <c r="BQ50" i="42" a="1"/>
  <c r="BQ50" i="42" s="1"/>
  <c r="BR50" i="42" a="1"/>
  <c r="BR50" i="42" s="1"/>
  <c r="BS50" i="42" a="1"/>
  <c r="BS50" i="42" s="1"/>
  <c r="BD54" i="42" a="1"/>
  <c r="BD54" i="42" s="1"/>
  <c r="BE54" i="42" a="1"/>
  <c r="BE54" i="42" s="1"/>
  <c r="BF54" i="42" a="1"/>
  <c r="BF54" i="42" s="1"/>
  <c r="BG54" i="42" a="1"/>
  <c r="BG54" i="42" s="1"/>
  <c r="BH54" i="42" a="1"/>
  <c r="BH54" i="42"/>
  <c r="BI54" i="42" a="1"/>
  <c r="BI54" i="42" s="1"/>
  <c r="BJ54" i="42" a="1"/>
  <c r="BJ54" i="42" s="1"/>
  <c r="BK54" i="42" a="1"/>
  <c r="BK54" i="42" s="1"/>
  <c r="BL54" i="42" a="1"/>
  <c r="BL54" i="42" s="1"/>
  <c r="BM54" i="42" a="1"/>
  <c r="BM54" i="42" s="1"/>
  <c r="BN54" i="42" a="1"/>
  <c r="BN54" i="42" s="1"/>
  <c r="BO54" i="42" a="1"/>
  <c r="BO54" i="42" s="1"/>
  <c r="BP54" i="42" a="1"/>
  <c r="BP54" i="42" s="1"/>
  <c r="BQ54" i="42" a="1"/>
  <c r="BQ54" i="42" s="1"/>
  <c r="BR54" i="42" a="1"/>
  <c r="BR54" i="42" s="1"/>
  <c r="BS54" i="42" a="1"/>
  <c r="BS54" i="42"/>
  <c r="BD58" i="42" a="1"/>
  <c r="BD58" i="42" s="1"/>
  <c r="BE58" i="42" a="1"/>
  <c r="BE58" i="42" s="1"/>
  <c r="BF58" i="42" a="1"/>
  <c r="BF58" i="42" s="1"/>
  <c r="BG58" i="42" a="1"/>
  <c r="BG58" i="42" s="1"/>
  <c r="BH58" i="42" a="1"/>
  <c r="BH58" i="42"/>
  <c r="BI58" i="42" a="1"/>
  <c r="BI58" i="42" s="1"/>
  <c r="BJ58" i="42" a="1"/>
  <c r="BJ58" i="42" s="1"/>
  <c r="BK58" i="42" a="1"/>
  <c r="BK58" i="42" s="1"/>
  <c r="BL58" i="42" a="1"/>
  <c r="BL58" i="42" s="1"/>
  <c r="BM58" i="42" a="1"/>
  <c r="BM58" i="42" s="1"/>
  <c r="BN58" i="42" a="1"/>
  <c r="BN58" i="42" s="1"/>
  <c r="BO58" i="42" a="1"/>
  <c r="BO58" i="42" s="1"/>
  <c r="BP58" i="42" a="1"/>
  <c r="BP58" i="42" s="1"/>
  <c r="BQ58" i="42" a="1"/>
  <c r="BQ58" i="42" s="1"/>
  <c r="BR58" i="42" a="1"/>
  <c r="BR58" i="42" s="1"/>
  <c r="BS58" i="42" a="1"/>
  <c r="BS58" i="42"/>
  <c r="BD66" i="42" a="1"/>
  <c r="BD66" i="42" s="1"/>
  <c r="BE66" i="42" a="1"/>
  <c r="BE66" i="42" s="1"/>
  <c r="BF66" i="42" a="1"/>
  <c r="BF66" i="42" s="1"/>
  <c r="BG66" i="42" a="1"/>
  <c r="BG66" i="42" s="1"/>
  <c r="BH66" i="42" a="1"/>
  <c r="BH66" i="42"/>
  <c r="BI66" i="42" a="1"/>
  <c r="BI66" i="42" s="1"/>
  <c r="BJ66" i="42" a="1"/>
  <c r="BJ66" i="42" s="1"/>
  <c r="BK66" i="42" a="1"/>
  <c r="BK66" i="42" s="1"/>
  <c r="BL66" i="42" a="1"/>
  <c r="BL66" i="42" s="1"/>
  <c r="BM66" i="42" a="1"/>
  <c r="BM66" i="42" s="1"/>
  <c r="BN66" i="42" a="1"/>
  <c r="BN66" i="42" s="1"/>
  <c r="BO66" i="42" a="1"/>
  <c r="BO66" i="42" s="1"/>
  <c r="BP66" i="42" a="1"/>
  <c r="BP66" i="42" s="1"/>
  <c r="BQ66" i="42" a="1"/>
  <c r="BQ66" i="42" s="1"/>
  <c r="BR66" i="42" a="1"/>
  <c r="BR66" i="42" s="1"/>
  <c r="BS66" i="42" a="1"/>
  <c r="BS66" i="42" s="1"/>
  <c r="BD74" i="42" a="1"/>
  <c r="BD74" i="42" s="1"/>
  <c r="BE74" i="42" a="1"/>
  <c r="BE74" i="42" s="1"/>
  <c r="BF74" i="42" a="1"/>
  <c r="BF74" i="42" s="1"/>
  <c r="BG74" i="42" a="1"/>
  <c r="BG74" i="42" s="1"/>
  <c r="BH74" i="42" a="1"/>
  <c r="BH74" i="42"/>
  <c r="BI74" i="42" a="1"/>
  <c r="BI74" i="42" s="1"/>
  <c r="BJ74" i="42" a="1"/>
  <c r="BJ74" i="42" s="1"/>
  <c r="BK74" i="42" a="1"/>
  <c r="BK74" i="42" s="1"/>
  <c r="BL74" i="42" a="1"/>
  <c r="BL74" i="42" s="1"/>
  <c r="BM74" i="42" a="1"/>
  <c r="BM74" i="42" s="1"/>
  <c r="BN74" i="42" a="1"/>
  <c r="BN74" i="42" s="1"/>
  <c r="BO74" i="42" a="1"/>
  <c r="BO74" i="42" s="1"/>
  <c r="BP74" i="42" a="1"/>
  <c r="BP74" i="42" s="1"/>
  <c r="BQ74" i="42" a="1"/>
  <c r="BQ74" i="42" s="1"/>
  <c r="BR74" i="42" a="1"/>
  <c r="BR74" i="42" s="1"/>
  <c r="BS74" i="42" a="1"/>
  <c r="BS74" i="42" s="1"/>
  <c r="BD82" i="42" a="1"/>
  <c r="BD82" i="42" s="1"/>
  <c r="BE82" i="42" a="1"/>
  <c r="BE82" i="42" s="1"/>
  <c r="BF82" i="42" a="1"/>
  <c r="BF82" i="42" s="1"/>
  <c r="BG82" i="42" a="1"/>
  <c r="BG82" i="42" s="1"/>
  <c r="BH82" i="42" a="1"/>
  <c r="BH82" i="42"/>
  <c r="BI82" i="42" a="1"/>
  <c r="BI82" i="42" s="1"/>
  <c r="BJ82" i="42" a="1"/>
  <c r="BJ82" i="42" s="1"/>
  <c r="BK82" i="42" a="1"/>
  <c r="BK82" i="42" s="1"/>
  <c r="BL82" i="42" a="1"/>
  <c r="BL82" i="42" s="1"/>
  <c r="BM82" i="42" a="1"/>
  <c r="BM82" i="42" s="1"/>
  <c r="BN82" i="42" a="1"/>
  <c r="BN82" i="42" s="1"/>
  <c r="BO82" i="42" a="1"/>
  <c r="BO82" i="42" s="1"/>
  <c r="BP82" i="42" a="1"/>
  <c r="BP82" i="42" s="1"/>
  <c r="BQ82" i="42" a="1"/>
  <c r="BQ82" i="42" s="1"/>
  <c r="BR82" i="42" a="1"/>
  <c r="BR82" i="42" s="1"/>
  <c r="BS82" i="42" a="1"/>
  <c r="BS82" i="42"/>
  <c r="BD90" i="42" a="1"/>
  <c r="BD90" i="42" s="1"/>
  <c r="BE90" i="42" a="1"/>
  <c r="BE90" i="42" s="1"/>
  <c r="BF90" i="42" a="1"/>
  <c r="BF90" i="42" s="1"/>
  <c r="BG90" i="42" a="1"/>
  <c r="BG90" i="42" s="1"/>
  <c r="BH90" i="42" a="1"/>
  <c r="BH90" i="42"/>
  <c r="BI90" i="42" a="1"/>
  <c r="BI90" i="42" s="1"/>
  <c r="BJ90" i="42" a="1"/>
  <c r="BJ90" i="42" s="1"/>
  <c r="BK90" i="42" a="1"/>
  <c r="BK90" i="42" s="1"/>
  <c r="BL90" i="42" a="1"/>
  <c r="BL90" i="42" s="1"/>
  <c r="BM90" i="42" a="1"/>
  <c r="BM90" i="42" s="1"/>
  <c r="BN90" i="42" a="1"/>
  <c r="BN90" i="42" s="1"/>
  <c r="BO90" i="42" a="1"/>
  <c r="BO90" i="42" s="1"/>
  <c r="BP90" i="42" a="1"/>
  <c r="BP90" i="42" s="1"/>
  <c r="BQ90" i="42" a="1"/>
  <c r="BQ90" i="42" s="1"/>
  <c r="BR90" i="42" a="1"/>
  <c r="BR90" i="42" s="1"/>
  <c r="BS90" i="42" a="1"/>
  <c r="BS90" i="42"/>
  <c r="BD98" i="42" a="1"/>
  <c r="BD98" i="42" s="1"/>
  <c r="BE98" i="42" a="1"/>
  <c r="BE98" i="42" s="1"/>
  <c r="BF98" i="42" a="1"/>
  <c r="BF98" i="42" s="1"/>
  <c r="BG98" i="42" a="1"/>
  <c r="BG98" i="42" s="1"/>
  <c r="BH98" i="42" a="1"/>
  <c r="BH98" i="42"/>
  <c r="BI98" i="42" a="1"/>
  <c r="BI98" i="42" s="1"/>
  <c r="BJ98" i="42" a="1"/>
  <c r="BJ98" i="42" s="1"/>
  <c r="BK98" i="42" a="1"/>
  <c r="BK98" i="42" s="1"/>
  <c r="BL98" i="42" a="1"/>
  <c r="BL98" i="42" s="1"/>
  <c r="BM98" i="42" a="1"/>
  <c r="BM98" i="42" s="1"/>
  <c r="BN98" i="42" a="1"/>
  <c r="BN98" i="42" s="1"/>
  <c r="BO98" i="42" a="1"/>
  <c r="BO98" i="42" s="1"/>
  <c r="BP98" i="42" a="1"/>
  <c r="BP98" i="42" s="1"/>
  <c r="BQ98" i="42" a="1"/>
  <c r="BQ98" i="42" s="1"/>
  <c r="BR98" i="42" a="1"/>
  <c r="BR98" i="42" s="1"/>
  <c r="BS98" i="42" a="1"/>
  <c r="BS98" i="42" s="1"/>
  <c r="BD106" i="42" a="1"/>
  <c r="BD106" i="42" s="1"/>
  <c r="BE106" i="42" a="1"/>
  <c r="BE106" i="42" s="1"/>
  <c r="BF106" i="42" a="1"/>
  <c r="BF106" i="42" s="1"/>
  <c r="BG106" i="42" a="1"/>
  <c r="BG106" i="42" s="1"/>
  <c r="BH106" i="42" a="1"/>
  <c r="BH106" i="42" s="1"/>
  <c r="BI106" i="42" a="1"/>
  <c r="BI106" i="42" s="1"/>
  <c r="BJ106" i="42" a="1"/>
  <c r="BJ106" i="42" s="1"/>
  <c r="BK106" i="42" a="1"/>
  <c r="BK106" i="42" s="1"/>
  <c r="BL106" i="42" a="1"/>
  <c r="BL106" i="42" s="1"/>
  <c r="BM106" i="42" a="1"/>
  <c r="BM106" i="42" s="1"/>
  <c r="BN106" i="42" a="1"/>
  <c r="BN106" i="42" s="1"/>
  <c r="BO106" i="42" a="1"/>
  <c r="BO106" i="42" s="1"/>
  <c r="BP106" i="42" a="1"/>
  <c r="BP106" i="42" s="1"/>
  <c r="BQ106" i="42" a="1"/>
  <c r="BQ106" i="42" s="1"/>
  <c r="BR106" i="42" a="1"/>
  <c r="BR106" i="42" s="1"/>
  <c r="BS106" i="42" a="1"/>
  <c r="BS106" i="42" s="1"/>
  <c r="BD114" i="42" a="1"/>
  <c r="BD114" i="42" s="1"/>
  <c r="BE114" i="42" a="1"/>
  <c r="BE114" i="42" s="1"/>
  <c r="BF114" i="42" a="1"/>
  <c r="BF114" i="42" s="1"/>
  <c r="BG114" i="42" a="1"/>
  <c r="BG114" i="42" s="1"/>
  <c r="BH114" i="42" a="1"/>
  <c r="BH114" i="42" s="1"/>
  <c r="BI114" i="42" a="1"/>
  <c r="BI114" i="42" s="1"/>
  <c r="BJ114" i="42" a="1"/>
  <c r="BJ114" i="42" s="1"/>
  <c r="BK114" i="42" a="1"/>
  <c r="BK114" i="42" s="1"/>
  <c r="BL114" i="42" a="1"/>
  <c r="BL114" i="42" s="1"/>
  <c r="BM114" i="42" a="1"/>
  <c r="BM114" i="42" s="1"/>
  <c r="BN114" i="42" a="1"/>
  <c r="BN114" i="42" s="1"/>
  <c r="BO114" i="42" a="1"/>
  <c r="BO114" i="42" s="1"/>
  <c r="BP114" i="42" a="1"/>
  <c r="BP114" i="42" s="1"/>
  <c r="BQ114" i="42" a="1"/>
  <c r="BQ114" i="42" s="1"/>
  <c r="BR114" i="42" a="1"/>
  <c r="BR114" i="42" s="1"/>
  <c r="BS114" i="42" a="1"/>
  <c r="BS114" i="42" s="1"/>
  <c r="BD122" i="42" a="1"/>
  <c r="BD122" i="42"/>
  <c r="BE122" i="42" a="1"/>
  <c r="BE122" i="42" s="1"/>
  <c r="BF122" i="42" a="1"/>
  <c r="BF122" i="42" s="1"/>
  <c r="BG122" i="42" a="1"/>
  <c r="BG122" i="42" s="1"/>
  <c r="BH122" i="42" a="1"/>
  <c r="BH122" i="42"/>
  <c r="BI122" i="42" a="1"/>
  <c r="BI122" i="42" s="1"/>
  <c r="BJ122" i="42" a="1"/>
  <c r="BJ122" i="42" s="1"/>
  <c r="BK122" i="42" a="1"/>
  <c r="BK122" i="42" s="1"/>
  <c r="BL122" i="42" a="1"/>
  <c r="BL122" i="42"/>
  <c r="BM122" i="42" a="1"/>
  <c r="BM122" i="42" s="1"/>
  <c r="BN122" i="42" a="1"/>
  <c r="BN122" i="42" s="1"/>
  <c r="BO122" i="42" a="1"/>
  <c r="BO122" i="42" s="1"/>
  <c r="BP122" i="42" a="1"/>
  <c r="BP122" i="42" s="1"/>
  <c r="BQ122" i="42" a="1"/>
  <c r="BQ122" i="42" s="1"/>
  <c r="BR122" i="42" a="1"/>
  <c r="BR122" i="42" s="1"/>
  <c r="BS122" i="42" a="1"/>
  <c r="BS122" i="42" s="1"/>
  <c r="BD130" i="42" a="1"/>
  <c r="BD130" i="42"/>
  <c r="BE130" i="42" a="1"/>
  <c r="BE130" i="42" s="1"/>
  <c r="BF130" i="42" a="1"/>
  <c r="BF130" i="42" s="1"/>
  <c r="BG130" i="42" a="1"/>
  <c r="BG130" i="42" s="1"/>
  <c r="BH130" i="42" a="1"/>
  <c r="BH130" i="42" s="1"/>
  <c r="BI130" i="42" a="1"/>
  <c r="BI130" i="42" s="1"/>
  <c r="BJ130" i="42" a="1"/>
  <c r="BJ130" i="42" s="1"/>
  <c r="BK130" i="42" a="1"/>
  <c r="BK130" i="42" s="1"/>
  <c r="BL130" i="42" a="1"/>
  <c r="BL130" i="42" s="1"/>
  <c r="BM130" i="42" a="1"/>
  <c r="BM130" i="42" s="1"/>
  <c r="BN130" i="42" a="1"/>
  <c r="BN130" i="42" s="1"/>
  <c r="BO130" i="42" a="1"/>
  <c r="BO130" i="42" s="1"/>
  <c r="BP130" i="42" a="1"/>
  <c r="BP130" i="42" s="1"/>
  <c r="BQ130" i="42" a="1"/>
  <c r="BQ130" i="42" s="1"/>
  <c r="BR130" i="42" a="1"/>
  <c r="BR130" i="42" s="1"/>
  <c r="BS130" i="42" a="1"/>
  <c r="BS130" i="42" s="1"/>
  <c r="BD138" i="42" a="1"/>
  <c r="BD138" i="42"/>
  <c r="BE138" i="42" a="1"/>
  <c r="BE138" i="42" s="1"/>
  <c r="BF138" i="42" a="1"/>
  <c r="BF138" i="42" s="1"/>
  <c r="BG138" i="42" a="1"/>
  <c r="BG138" i="42" s="1"/>
  <c r="BH138" i="42" a="1"/>
  <c r="BH138" i="42"/>
  <c r="BI138" i="42" a="1"/>
  <c r="BI138" i="42" s="1"/>
  <c r="BJ138" i="42" a="1"/>
  <c r="BJ138" i="42" s="1"/>
  <c r="BK138" i="42" a="1"/>
  <c r="BK138" i="42" s="1"/>
  <c r="BL138" i="42" a="1"/>
  <c r="BL138" i="42"/>
  <c r="BM138" i="42" a="1"/>
  <c r="BM138" i="42" s="1"/>
  <c r="BN138" i="42" a="1"/>
  <c r="BN138" i="42" s="1"/>
  <c r="BO138" i="42" a="1"/>
  <c r="BO138" i="42" s="1"/>
  <c r="BP138" i="42" a="1"/>
  <c r="BP138" i="42" s="1"/>
  <c r="BQ138" i="42" a="1"/>
  <c r="BQ138" i="42" s="1"/>
  <c r="BR138" i="42" a="1"/>
  <c r="BR138" i="42" s="1"/>
  <c r="BS138" i="42" a="1"/>
  <c r="BS138" i="42" s="1"/>
  <c r="BD146" i="42" a="1"/>
  <c r="BD146" i="42"/>
  <c r="BE146" i="42" a="1"/>
  <c r="BE146" i="42" s="1"/>
  <c r="BF146" i="42" a="1"/>
  <c r="BF146" i="42" s="1"/>
  <c r="BG146" i="42" a="1"/>
  <c r="BG146" i="42" s="1"/>
  <c r="BH146" i="42" a="1"/>
  <c r="BH146" i="42" s="1"/>
  <c r="BI146" i="42" a="1"/>
  <c r="BI146" i="42" s="1"/>
  <c r="BJ146" i="42" a="1"/>
  <c r="BJ146" i="42" s="1"/>
  <c r="BK146" i="42" a="1"/>
  <c r="BK146" i="42" s="1"/>
  <c r="BL146" i="42" a="1"/>
  <c r="BL146" i="42" s="1"/>
  <c r="BM146" i="42" a="1"/>
  <c r="BM146" i="42" s="1"/>
  <c r="BN146" i="42" a="1"/>
  <c r="BN146" i="42" s="1"/>
  <c r="BO146" i="42" a="1"/>
  <c r="BO146" i="42" s="1"/>
  <c r="BP146" i="42" a="1"/>
  <c r="BP146" i="42" s="1"/>
  <c r="BQ146" i="42" a="1"/>
  <c r="BQ146" i="42" s="1"/>
  <c r="BR146" i="42" a="1"/>
  <c r="BR146" i="42" s="1"/>
  <c r="BS146" i="42" a="1"/>
  <c r="BS146" i="42" s="1"/>
  <c r="BD154" i="42" a="1"/>
  <c r="BD154" i="42"/>
  <c r="BE154" i="42" a="1"/>
  <c r="BE154" i="42" s="1"/>
  <c r="BF154" i="42" a="1"/>
  <c r="BF154" i="42" s="1"/>
  <c r="BG154" i="42" a="1"/>
  <c r="BG154" i="42" s="1"/>
  <c r="BH154" i="42" a="1"/>
  <c r="BH154" i="42" s="1"/>
  <c r="BI154" i="42" a="1"/>
  <c r="BI154" i="42" s="1"/>
  <c r="BJ154" i="42" a="1"/>
  <c r="BJ154" i="42" s="1"/>
  <c r="BK154" i="42" a="1"/>
  <c r="BK154" i="42" s="1"/>
  <c r="BL154" i="42" a="1"/>
  <c r="BL154" i="42"/>
  <c r="BM154" i="42" a="1"/>
  <c r="BM154" i="42" s="1"/>
  <c r="BN154" i="42" a="1"/>
  <c r="BN154" i="42" s="1"/>
  <c r="BO154" i="42" a="1"/>
  <c r="BO154" i="42" s="1"/>
  <c r="BP154" i="42" a="1"/>
  <c r="BP154" i="42" s="1"/>
  <c r="BQ154" i="42" a="1"/>
  <c r="BQ154" i="42" s="1"/>
  <c r="BR154" i="42" a="1"/>
  <c r="BR154" i="42" s="1"/>
  <c r="BS154" i="42" a="1"/>
  <c r="BS154" i="42" s="1"/>
  <c r="BD162" i="42" a="1"/>
  <c r="BD162" i="42"/>
  <c r="BE162" i="42" a="1"/>
  <c r="BE162" i="42" s="1"/>
  <c r="BF162" i="42" a="1"/>
  <c r="BF162" i="42" s="1"/>
  <c r="BG162" i="42" a="1"/>
  <c r="BG162" i="42" s="1"/>
  <c r="BH162" i="42" a="1"/>
  <c r="BH162" i="42" s="1"/>
  <c r="BI162" i="42" a="1"/>
  <c r="BI162" i="42" s="1"/>
  <c r="BJ162" i="42" a="1"/>
  <c r="BJ162" i="42" s="1"/>
  <c r="BK162" i="42" a="1"/>
  <c r="BK162" i="42" s="1"/>
  <c r="BL162" i="42" a="1"/>
  <c r="BL162" i="42" s="1"/>
  <c r="BM162" i="42" a="1"/>
  <c r="BM162" i="42" s="1"/>
  <c r="BN162" i="42" a="1"/>
  <c r="BN162" i="42" s="1"/>
  <c r="BO162" i="42" a="1"/>
  <c r="BO162" i="42" s="1"/>
  <c r="BP162" i="42" a="1"/>
  <c r="BP162" i="42" s="1"/>
  <c r="BQ162" i="42" a="1"/>
  <c r="BQ162" i="42" s="1"/>
  <c r="BR162" i="42" a="1"/>
  <c r="BR162" i="42" s="1"/>
  <c r="BS162" i="42" a="1"/>
  <c r="BS162" i="42" s="1"/>
  <c r="BD170" i="42" a="1"/>
  <c r="BD170" i="42"/>
  <c r="BE170" i="42" a="1"/>
  <c r="BE170" i="42" s="1"/>
  <c r="BF170" i="42" a="1"/>
  <c r="BF170" i="42" s="1"/>
  <c r="BG170" i="42" a="1"/>
  <c r="BG170" i="42" s="1"/>
  <c r="BH170" i="42" a="1"/>
  <c r="BH170" i="42"/>
  <c r="BI170" i="42" a="1"/>
  <c r="BI170" i="42" s="1"/>
  <c r="BJ170" i="42" a="1"/>
  <c r="BJ170" i="42" s="1"/>
  <c r="BK170" i="42" a="1"/>
  <c r="BK170" i="42" s="1"/>
  <c r="BL170" i="42" a="1"/>
  <c r="BL170" i="42"/>
  <c r="BM170" i="42" a="1"/>
  <c r="BM170" i="42" s="1"/>
  <c r="BN170" i="42" a="1"/>
  <c r="BN170" i="42" s="1"/>
  <c r="BO170" i="42" a="1"/>
  <c r="BO170" i="42" s="1"/>
  <c r="BP170" i="42" a="1"/>
  <c r="BP170" i="42" s="1"/>
  <c r="BQ170" i="42" a="1"/>
  <c r="BQ170" i="42" s="1"/>
  <c r="BR170" i="42" a="1"/>
  <c r="BR170" i="42" s="1"/>
  <c r="BS170" i="42" a="1"/>
  <c r="BS170" i="42" s="1"/>
  <c r="BD178" i="42" a="1"/>
  <c r="BD178" i="42"/>
  <c r="BE178" i="42" a="1"/>
  <c r="BE178" i="42" s="1"/>
  <c r="BF178" i="42" a="1"/>
  <c r="BF178" i="42" s="1"/>
  <c r="BG178" i="42" a="1"/>
  <c r="BG178" i="42" s="1"/>
  <c r="BH178" i="42" a="1"/>
  <c r="BH178" i="42" s="1"/>
  <c r="BI178" i="42" a="1"/>
  <c r="BI178" i="42" s="1"/>
  <c r="BJ178" i="42" a="1"/>
  <c r="BJ178" i="42" s="1"/>
  <c r="BK178" i="42" a="1"/>
  <c r="BK178" i="42" s="1"/>
  <c r="BL178" i="42" a="1"/>
  <c r="BL178" i="42" s="1"/>
  <c r="BM178" i="42" a="1"/>
  <c r="BM178" i="42" s="1"/>
  <c r="BN178" i="42" a="1"/>
  <c r="BN178" i="42" s="1"/>
  <c r="BO178" i="42" a="1"/>
  <c r="BO178" i="42" s="1"/>
  <c r="BP178" i="42" a="1"/>
  <c r="BP178" i="42" s="1"/>
  <c r="BQ178" i="42" a="1"/>
  <c r="BQ178" i="42" s="1"/>
  <c r="BR178" i="42" a="1"/>
  <c r="BR178" i="42" s="1"/>
  <c r="BS178" i="42" a="1"/>
  <c r="BS178" i="42" s="1"/>
  <c r="BD186" i="42" a="1"/>
  <c r="BD186" i="42"/>
  <c r="BE186" i="42" a="1"/>
  <c r="BE186" i="42" s="1"/>
  <c r="BF186" i="42" a="1"/>
  <c r="BF186" i="42" s="1"/>
  <c r="BG186" i="42" a="1"/>
  <c r="BG186" i="42" s="1"/>
  <c r="BH186" i="42" a="1"/>
  <c r="BH186" i="42"/>
  <c r="BI186" i="42" a="1"/>
  <c r="BI186" i="42" s="1"/>
  <c r="BJ186" i="42" a="1"/>
  <c r="BJ186" i="42" s="1"/>
  <c r="BK186" i="42" a="1"/>
  <c r="BK186" i="42" s="1"/>
  <c r="BL186" i="42" a="1"/>
  <c r="BL186" i="42"/>
  <c r="BM186" i="42" a="1"/>
  <c r="BM186" i="42" s="1"/>
  <c r="BN186" i="42" a="1"/>
  <c r="BN186" i="42" s="1"/>
  <c r="BO186" i="42" a="1"/>
  <c r="BO186" i="42" s="1"/>
  <c r="BP186" i="42" a="1"/>
  <c r="BP186" i="42" s="1"/>
  <c r="BQ186" i="42" a="1"/>
  <c r="BQ186" i="42" s="1"/>
  <c r="BR186" i="42" a="1"/>
  <c r="BR186" i="42" s="1"/>
  <c r="BS186" i="42" a="1"/>
  <c r="BS186" i="42" s="1"/>
  <c r="BD194" i="42" a="1"/>
  <c r="BD194" i="42"/>
  <c r="BE194" i="42" a="1"/>
  <c r="BE194" i="42" s="1"/>
  <c r="BF194" i="42" a="1"/>
  <c r="BF194" i="42" s="1"/>
  <c r="BG194" i="42" a="1"/>
  <c r="BG194" i="42" s="1"/>
  <c r="BH194" i="42" a="1"/>
  <c r="BH194" i="42" s="1"/>
  <c r="BI194" i="42" a="1"/>
  <c r="BI194" i="42" s="1"/>
  <c r="BJ194" i="42" a="1"/>
  <c r="BJ194" i="42" s="1"/>
  <c r="BK194" i="42" a="1"/>
  <c r="BK194" i="42" s="1"/>
  <c r="BL194" i="42" a="1"/>
  <c r="BL194" i="42" s="1"/>
  <c r="BM194" i="42" a="1"/>
  <c r="BM194" i="42" s="1"/>
  <c r="BN194" i="42" a="1"/>
  <c r="BN194" i="42" s="1"/>
  <c r="BO194" i="42" a="1"/>
  <c r="BO194" i="42" s="1"/>
  <c r="BP194" i="42" a="1"/>
  <c r="BP194" i="42" s="1"/>
  <c r="BQ194" i="42" a="1"/>
  <c r="BQ194" i="42" s="1"/>
  <c r="BR194" i="42" a="1"/>
  <c r="BR194" i="42" s="1"/>
  <c r="BS194" i="42" a="1"/>
  <c r="BS194" i="42" s="1"/>
  <c r="BD202" i="42" a="1"/>
  <c r="BD202" i="42"/>
  <c r="BE202" i="42" a="1"/>
  <c r="BE202" i="42" s="1"/>
  <c r="BF202" i="42" a="1"/>
  <c r="BF202" i="42" s="1"/>
  <c r="BG202" i="42" a="1"/>
  <c r="BG202" i="42" s="1"/>
  <c r="BH202" i="42" a="1"/>
  <c r="BH202" i="42"/>
  <c r="BI202" i="42" a="1"/>
  <c r="BI202" i="42" s="1"/>
  <c r="BJ202" i="42" a="1"/>
  <c r="BJ202" i="42" s="1"/>
  <c r="BK202" i="42" a="1"/>
  <c r="BK202" i="42" s="1"/>
  <c r="BL202" i="42" a="1"/>
  <c r="BL202" i="42"/>
  <c r="BM202" i="42" a="1"/>
  <c r="BM202" i="42" s="1"/>
  <c r="BN202" i="42" a="1"/>
  <c r="BN202" i="42" s="1"/>
  <c r="BO202" i="42" a="1"/>
  <c r="BO202" i="42" s="1"/>
  <c r="BP202" i="42" a="1"/>
  <c r="BP202" i="42" s="1"/>
  <c r="BQ202" i="42" a="1"/>
  <c r="BQ202" i="42" s="1"/>
  <c r="BR202" i="42" a="1"/>
  <c r="BR202" i="42" s="1"/>
  <c r="BS202" i="42" a="1"/>
  <c r="BS202" i="42" s="1"/>
  <c r="BD210" i="42" a="1"/>
  <c r="BD210" i="42" s="1"/>
  <c r="BE210" i="42" a="1"/>
  <c r="BE210" i="42" s="1"/>
  <c r="BF210" i="42" a="1"/>
  <c r="BF210" i="42" s="1"/>
  <c r="BG210" i="42" a="1"/>
  <c r="BG210" i="42"/>
  <c r="BH210" i="42" a="1"/>
  <c r="BH210" i="42"/>
  <c r="BI210" i="42" a="1"/>
  <c r="BI210" i="42" s="1"/>
  <c r="BJ210" i="42" a="1"/>
  <c r="BJ210" i="42" s="1"/>
  <c r="BK210" i="42" a="1"/>
  <c r="BK210" i="42" s="1"/>
  <c r="BL210" i="42" a="1"/>
  <c r="BL210" i="42" s="1"/>
  <c r="BM210" i="42" a="1"/>
  <c r="BM210" i="42" s="1"/>
  <c r="BN210" i="42" a="1"/>
  <c r="BN210" i="42" s="1"/>
  <c r="BO210" i="42" a="1"/>
  <c r="BO210" i="42"/>
  <c r="BP210" i="42" a="1"/>
  <c r="BP210" i="42"/>
  <c r="BQ210" i="42" a="1"/>
  <c r="BQ210" i="42"/>
  <c r="BR210" i="42" a="1"/>
  <c r="BR210" i="42" s="1"/>
  <c r="BS210" i="42" a="1"/>
  <c r="BS210" i="42" s="1"/>
  <c r="BD218" i="42" a="1"/>
  <c r="BD218" i="42" s="1"/>
  <c r="BE218" i="42" a="1"/>
  <c r="BE218" i="42" s="1"/>
  <c r="BF218" i="42" a="1"/>
  <c r="BF218" i="42" s="1"/>
  <c r="BG218" i="42" a="1"/>
  <c r="BG218" i="42" s="1"/>
  <c r="BH218" i="42" a="1"/>
  <c r="BH218" i="42"/>
  <c r="BI218" i="42" a="1"/>
  <c r="BI218" i="42"/>
  <c r="BJ218" i="42" a="1"/>
  <c r="BJ218" i="42" s="1"/>
  <c r="BK218" i="42" a="1"/>
  <c r="BK218" i="42" s="1"/>
  <c r="BL218" i="42" a="1"/>
  <c r="BL218" i="42" s="1"/>
  <c r="BM218" i="42" a="1"/>
  <c r="BM218" i="42" s="1"/>
  <c r="BN218" i="42" a="1"/>
  <c r="BN218" i="42" s="1"/>
  <c r="BO218" i="42" a="1"/>
  <c r="BO218" i="42"/>
  <c r="BP218" i="42" a="1"/>
  <c r="BP218" i="42" s="1"/>
  <c r="BQ218" i="42" a="1"/>
  <c r="BQ218" i="42"/>
  <c r="BR218" i="42" a="1"/>
  <c r="BR218" i="42" s="1"/>
  <c r="BS218" i="42" a="1"/>
  <c r="BS218" i="42" s="1"/>
  <c r="BD226" i="42" a="1"/>
  <c r="BD226" i="42" s="1"/>
  <c r="BE226" i="42" a="1"/>
  <c r="BE226" i="42" s="1"/>
  <c r="BF226" i="42" a="1"/>
  <c r="BF226" i="42" s="1"/>
  <c r="BG226" i="42" a="1"/>
  <c r="BG226" i="42"/>
  <c r="BH226" i="42" a="1"/>
  <c r="BH226" i="42"/>
  <c r="BI226" i="42" a="1"/>
  <c r="BI226" i="42" s="1"/>
  <c r="BJ226" i="42" a="1"/>
  <c r="BJ226" i="42" s="1"/>
  <c r="BK226" i="42" a="1"/>
  <c r="BK226" i="42" s="1"/>
  <c r="BL226" i="42" a="1"/>
  <c r="BL226" i="42" s="1"/>
  <c r="BM226" i="42" a="1"/>
  <c r="BM226" i="42" s="1"/>
  <c r="BN226" i="42" a="1"/>
  <c r="BN226" i="42" s="1"/>
  <c r="BO226" i="42" a="1"/>
  <c r="BO226" i="42"/>
  <c r="BP226" i="42" a="1"/>
  <c r="BP226" i="42"/>
  <c r="BQ226" i="42" a="1"/>
  <c r="BQ226" i="42"/>
  <c r="BR226" i="42" a="1"/>
  <c r="BR226" i="42" s="1"/>
  <c r="BS226" i="42" a="1"/>
  <c r="BS226" i="42" s="1"/>
  <c r="BD234" i="42" a="1"/>
  <c r="BD234" i="42" s="1"/>
  <c r="BE234" i="42" a="1"/>
  <c r="BE234" i="42" s="1"/>
  <c r="BF234" i="42" a="1"/>
  <c r="BF234" i="42" s="1"/>
  <c r="BG234" i="42" a="1"/>
  <c r="BG234" i="42" s="1"/>
  <c r="BH234" i="42" a="1"/>
  <c r="BH234" i="42"/>
  <c r="BI234" i="42" a="1"/>
  <c r="BI234" i="42"/>
  <c r="BJ234" i="42" a="1"/>
  <c r="BJ234" i="42" s="1"/>
  <c r="BK234" i="42" a="1"/>
  <c r="BK234" i="42" s="1"/>
  <c r="BL234" i="42" a="1"/>
  <c r="BL234" i="42" s="1"/>
  <c r="BM234" i="42" a="1"/>
  <c r="BM234" i="42" s="1"/>
  <c r="BN234" i="42" a="1"/>
  <c r="BN234" i="42" s="1"/>
  <c r="BO234" i="42" a="1"/>
  <c r="BO234" i="42"/>
  <c r="BP234" i="42" a="1"/>
  <c r="BP234" i="42" s="1"/>
  <c r="BQ234" i="42" a="1"/>
  <c r="BQ234" i="42"/>
  <c r="BR234" i="42" a="1"/>
  <c r="BR234" i="42" s="1"/>
  <c r="BS234" i="42" a="1"/>
  <c r="BS234" i="42" s="1"/>
  <c r="AL2" i="42" a="1"/>
  <c r="AL2" i="42" s="1"/>
  <c r="AM2" i="42" a="1"/>
  <c r="AM2" i="42" s="1"/>
  <c r="AN2" i="42" a="1"/>
  <c r="AN2" i="42" s="1"/>
  <c r="AO2" i="42" a="1"/>
  <c r="AO2" i="42" s="1"/>
  <c r="AP2" i="42" a="1"/>
  <c r="AP2" i="42" s="1"/>
  <c r="AQ2" i="42" a="1"/>
  <c r="AQ2" i="42" s="1"/>
  <c r="AR2" i="42" a="1"/>
  <c r="AR2" i="42" s="1"/>
  <c r="AS2" i="42" a="1"/>
  <c r="AS2" i="42" s="1"/>
  <c r="AT2" i="42" a="1"/>
  <c r="AT2" i="42" s="1"/>
  <c r="AU2" i="42" a="1"/>
  <c r="AU2" i="42" s="1"/>
  <c r="AV2" i="42" a="1"/>
  <c r="AV2" i="42" s="1"/>
  <c r="AW2" i="42" a="1"/>
  <c r="AW2" i="42" s="1"/>
  <c r="AX2" i="42" a="1"/>
  <c r="AX2" i="42" s="1"/>
  <c r="AY2" i="42" a="1"/>
  <c r="AY2" i="42" s="1"/>
  <c r="AZ2" i="42" a="1"/>
  <c r="AZ2" i="42" s="1"/>
  <c r="BA2" i="42" a="1"/>
  <c r="BA2" i="42" s="1"/>
  <c r="AL6" i="42" a="1"/>
  <c r="AL6" i="42" s="1"/>
  <c r="AM6" i="42" a="1"/>
  <c r="AM6" i="42" s="1"/>
  <c r="AN6" i="42" a="1"/>
  <c r="AN6" i="42" s="1"/>
  <c r="AO6" i="42" a="1"/>
  <c r="AO6" i="42" s="1"/>
  <c r="AP6" i="42" a="1"/>
  <c r="AP6" i="42" s="1"/>
  <c r="AQ6" i="42" a="1"/>
  <c r="AQ6" i="42" s="1"/>
  <c r="AR6" i="42" a="1"/>
  <c r="AR6" i="42" s="1"/>
  <c r="AS6" i="42" a="1"/>
  <c r="AS6" i="42"/>
  <c r="AT6" i="42" a="1"/>
  <c r="AT6" i="42" s="1"/>
  <c r="AU6" i="42" a="1"/>
  <c r="AU6" i="42" s="1"/>
  <c r="AV6" i="42" a="1"/>
  <c r="AV6" i="42" s="1"/>
  <c r="AW6" i="42" a="1"/>
  <c r="AW6" i="42"/>
  <c r="AX6" i="42" a="1"/>
  <c r="AX6" i="42" s="1"/>
  <c r="AY6" i="42" a="1"/>
  <c r="AY6" i="42" s="1"/>
  <c r="AZ6" i="42" a="1"/>
  <c r="AZ6" i="42" s="1"/>
  <c r="BA6" i="42" a="1"/>
  <c r="BA6" i="42" s="1"/>
  <c r="AL10" i="42" a="1"/>
  <c r="AL10" i="42" s="1"/>
  <c r="AM10" i="42" a="1"/>
  <c r="AM10" i="42" s="1"/>
  <c r="AN10" i="42" a="1"/>
  <c r="AN10" i="42" s="1"/>
  <c r="AO10" i="42" a="1"/>
  <c r="AO10" i="42" s="1"/>
  <c r="AP10" i="42" a="1"/>
  <c r="AP10" i="42" s="1"/>
  <c r="AQ10" i="42" a="1"/>
  <c r="AQ10" i="42" s="1"/>
  <c r="AR10" i="42" a="1"/>
  <c r="AR10" i="42" s="1"/>
  <c r="AS10" i="42" a="1"/>
  <c r="AS10" i="42"/>
  <c r="AT10" i="42" a="1"/>
  <c r="AT10" i="42" s="1"/>
  <c r="AU10" i="42" a="1"/>
  <c r="AU10" i="42" s="1"/>
  <c r="AV10" i="42" a="1"/>
  <c r="AV10" i="42" s="1"/>
  <c r="AW10" i="42" a="1"/>
  <c r="AW10" i="42" s="1"/>
  <c r="AX10" i="42" a="1"/>
  <c r="AX10" i="42" s="1"/>
  <c r="AY10" i="42" a="1"/>
  <c r="AY10" i="42" s="1"/>
  <c r="AZ10" i="42" a="1"/>
  <c r="AZ10" i="42" s="1"/>
  <c r="BA10" i="42" a="1"/>
  <c r="BA10" i="42" s="1"/>
  <c r="AL14" i="42" a="1"/>
  <c r="AL14" i="42" s="1"/>
  <c r="AM14" i="42" a="1"/>
  <c r="AM14" i="42" s="1"/>
  <c r="AN14" i="42" a="1"/>
  <c r="AN14" i="42" s="1"/>
  <c r="AO14" i="42" a="1"/>
  <c r="AO14" i="42" s="1"/>
  <c r="AP14" i="42" a="1"/>
  <c r="AP14" i="42" s="1"/>
  <c r="AQ14" i="42" a="1"/>
  <c r="AQ14" i="42" s="1"/>
  <c r="AR14" i="42" a="1"/>
  <c r="AR14" i="42" s="1"/>
  <c r="AS14" i="42" a="1"/>
  <c r="AS14" i="42" s="1"/>
  <c r="AT14" i="42" a="1"/>
  <c r="AT14" i="42" s="1"/>
  <c r="AU14" i="42" a="1"/>
  <c r="AU14" i="42" s="1"/>
  <c r="AV14" i="42" a="1"/>
  <c r="AV14" i="42" s="1"/>
  <c r="AW14" i="42" a="1"/>
  <c r="AW14" i="42" s="1"/>
  <c r="AX14" i="42" a="1"/>
  <c r="AX14" i="42" s="1"/>
  <c r="AY14" i="42" a="1"/>
  <c r="AY14" i="42" s="1"/>
  <c r="AZ14" i="42" a="1"/>
  <c r="AZ14" i="42" s="1"/>
  <c r="BA14" i="42" a="1"/>
  <c r="BA14" i="42" s="1"/>
  <c r="AL18" i="42" a="1"/>
  <c r="AL18" i="42" s="1"/>
  <c r="AM18" i="42" a="1"/>
  <c r="AM18" i="42" s="1"/>
  <c r="AN18" i="42" a="1"/>
  <c r="AN18" i="42" s="1"/>
  <c r="AO18" i="42" a="1"/>
  <c r="AO18" i="42" s="1"/>
  <c r="AP18" i="42" a="1"/>
  <c r="AP18" i="42" s="1"/>
  <c r="AQ18" i="42" a="1"/>
  <c r="AQ18" i="42" s="1"/>
  <c r="AR18" i="42" a="1"/>
  <c r="AR18" i="42" s="1"/>
  <c r="AS18" i="42" a="1"/>
  <c r="AS18" i="42" s="1"/>
  <c r="AT18" i="42" a="1"/>
  <c r="AT18" i="42" s="1"/>
  <c r="AU18" i="42" a="1"/>
  <c r="AU18" i="42" s="1"/>
  <c r="AV18" i="42" a="1"/>
  <c r="AV18" i="42" s="1"/>
  <c r="AW18" i="42" a="1"/>
  <c r="AW18" i="42" s="1"/>
  <c r="AX18" i="42" a="1"/>
  <c r="AX18" i="42" s="1"/>
  <c r="AY18" i="42" a="1"/>
  <c r="AY18" i="42" s="1"/>
  <c r="AZ18" i="42" a="1"/>
  <c r="AZ18" i="42" s="1"/>
  <c r="BA18" i="42" a="1"/>
  <c r="BA18" i="42" s="1"/>
  <c r="AL22" i="42" a="1"/>
  <c r="AL22" i="42" s="1"/>
  <c r="AM22" i="42" a="1"/>
  <c r="AM22" i="42" s="1"/>
  <c r="AN22" i="42" a="1"/>
  <c r="AN22" i="42" s="1"/>
  <c r="AO22" i="42" a="1"/>
  <c r="AO22" i="42" s="1"/>
  <c r="AP22" i="42" a="1"/>
  <c r="AP22" i="42" s="1"/>
  <c r="AQ22" i="42" a="1"/>
  <c r="AQ22" i="42" s="1"/>
  <c r="AR22" i="42" a="1"/>
  <c r="AR22" i="42" s="1"/>
  <c r="AS22" i="42" a="1"/>
  <c r="AS22" i="42" s="1"/>
  <c r="AT22" i="42" a="1"/>
  <c r="AT22" i="42" s="1"/>
  <c r="AU22" i="42" a="1"/>
  <c r="AU22" i="42" s="1"/>
  <c r="AV22" i="42" a="1"/>
  <c r="AV22" i="42" s="1"/>
  <c r="AW22" i="42" a="1"/>
  <c r="AW22" i="42" s="1"/>
  <c r="AX22" i="42" a="1"/>
  <c r="AX22" i="42" s="1"/>
  <c r="AY22" i="42" a="1"/>
  <c r="AY22" i="42" s="1"/>
  <c r="AZ22" i="42" a="1"/>
  <c r="AZ22" i="42" s="1"/>
  <c r="BA22" i="42" a="1"/>
  <c r="BA22" i="42" s="1"/>
  <c r="AL26" i="42" a="1"/>
  <c r="AL26" i="42" s="1"/>
  <c r="AM26" i="42" a="1"/>
  <c r="AM26" i="42" s="1"/>
  <c r="AN26" i="42" a="1"/>
  <c r="AN26" i="42" s="1"/>
  <c r="AO26" i="42" a="1"/>
  <c r="AO26" i="42" s="1"/>
  <c r="AP26" i="42" a="1"/>
  <c r="AP26" i="42" s="1"/>
  <c r="AQ26" i="42" a="1"/>
  <c r="AQ26" i="42" s="1"/>
  <c r="AR26" i="42" a="1"/>
  <c r="AR26" i="42" s="1"/>
  <c r="AS26" i="42" a="1"/>
  <c r="AS26" i="42" s="1"/>
  <c r="AT26" i="42" a="1"/>
  <c r="AT26" i="42" s="1"/>
  <c r="AU26" i="42" a="1"/>
  <c r="AU26" i="42" s="1"/>
  <c r="AV26" i="42" a="1"/>
  <c r="AV26" i="42" s="1"/>
  <c r="AW26" i="42" a="1"/>
  <c r="AW26" i="42" s="1"/>
  <c r="AX26" i="42" a="1"/>
  <c r="AX26" i="42" s="1"/>
  <c r="AY26" i="42" a="1"/>
  <c r="AY26" i="42" s="1"/>
  <c r="AZ26" i="42" a="1"/>
  <c r="AZ26" i="42" s="1"/>
  <c r="BA26" i="42" a="1"/>
  <c r="BA26" i="42" s="1"/>
  <c r="AL30" i="42" a="1"/>
  <c r="AL30" i="42" s="1"/>
  <c r="AM30" i="42" a="1"/>
  <c r="AM30" i="42" s="1"/>
  <c r="AN30" i="42" a="1"/>
  <c r="AN30" i="42" s="1"/>
  <c r="AO30" i="42" a="1"/>
  <c r="AO30" i="42" s="1"/>
  <c r="AP30" i="42" a="1"/>
  <c r="AP30" i="42" s="1"/>
  <c r="AQ30" i="42" a="1"/>
  <c r="AQ30" i="42" s="1"/>
  <c r="AR30" i="42" a="1"/>
  <c r="AR30" i="42" s="1"/>
  <c r="AS30" i="42" a="1"/>
  <c r="AS30" i="42" s="1"/>
  <c r="AT30" i="42" a="1"/>
  <c r="AT30" i="42" s="1"/>
  <c r="AU30" i="42" a="1"/>
  <c r="AU30" i="42" s="1"/>
  <c r="AV30" i="42" a="1"/>
  <c r="AV30" i="42" s="1"/>
  <c r="AW30" i="42" a="1"/>
  <c r="AW30" i="42"/>
  <c r="AX30" i="42" a="1"/>
  <c r="AX30" i="42" s="1"/>
  <c r="AY30" i="42" a="1"/>
  <c r="AY30" i="42" s="1"/>
  <c r="AZ30" i="42" a="1"/>
  <c r="AZ30" i="42" s="1"/>
  <c r="BA30" i="42" a="1"/>
  <c r="BA30" i="42" s="1"/>
  <c r="AL34" i="42" a="1"/>
  <c r="AL34" i="42" s="1"/>
  <c r="AM34" i="42" a="1"/>
  <c r="AM34" i="42" s="1"/>
  <c r="AN34" i="42" a="1"/>
  <c r="AN34" i="42" s="1"/>
  <c r="AO34" i="42" a="1"/>
  <c r="AO34" i="42" s="1"/>
  <c r="AP34" i="42" a="1"/>
  <c r="AP34" i="42" s="1"/>
  <c r="AQ34" i="42" a="1"/>
  <c r="AQ34" i="42" s="1"/>
  <c r="AR34" i="42" a="1"/>
  <c r="AR34" i="42" s="1"/>
  <c r="AS34" i="42" a="1"/>
  <c r="AS34" i="42" s="1"/>
  <c r="AT34" i="42" a="1"/>
  <c r="AT34" i="42" s="1"/>
  <c r="AU34" i="42" a="1"/>
  <c r="AU34" i="42" s="1"/>
  <c r="AV34" i="42" a="1"/>
  <c r="AV34" i="42" s="1"/>
  <c r="AW34" i="42" a="1"/>
  <c r="AW34" i="42" s="1"/>
  <c r="AX34" i="42" a="1"/>
  <c r="AX34" i="42" s="1"/>
  <c r="AY34" i="42" a="1"/>
  <c r="AY34" i="42" s="1"/>
  <c r="AZ34" i="42" a="1"/>
  <c r="AZ34" i="42" s="1"/>
  <c r="BA34" i="42" a="1"/>
  <c r="BA34" i="42" s="1"/>
  <c r="AL38" i="42" a="1"/>
  <c r="AL38" i="42" s="1"/>
  <c r="AM38" i="42" a="1"/>
  <c r="AM38" i="42" s="1"/>
  <c r="AN38" i="42" a="1"/>
  <c r="AN38" i="42" s="1"/>
  <c r="AO38" i="42" a="1"/>
  <c r="AO38" i="42" s="1"/>
  <c r="AP38" i="42" a="1"/>
  <c r="AP38" i="42" s="1"/>
  <c r="AQ38" i="42" a="1"/>
  <c r="AQ38" i="42" s="1"/>
  <c r="AR38" i="42" a="1"/>
  <c r="AR38" i="42" s="1"/>
  <c r="AS38" i="42" a="1"/>
  <c r="AS38" i="42" s="1"/>
  <c r="AT38" i="42" a="1"/>
  <c r="AT38" i="42" s="1"/>
  <c r="AU38" i="42" a="1"/>
  <c r="AU38" i="42" s="1"/>
  <c r="AV38" i="42" a="1"/>
  <c r="AV38" i="42" s="1"/>
  <c r="AW38" i="42" a="1"/>
  <c r="AW38" i="42" s="1"/>
  <c r="AX38" i="42" a="1"/>
  <c r="AX38" i="42" s="1"/>
  <c r="AY38" i="42" a="1"/>
  <c r="AY38" i="42" s="1"/>
  <c r="AZ38" i="42" a="1"/>
  <c r="AZ38" i="42" s="1"/>
  <c r="BA38" i="42" a="1"/>
  <c r="BA38" i="42"/>
  <c r="AL42" i="42" a="1"/>
  <c r="AL42" i="42" s="1"/>
  <c r="AM42" i="42" a="1"/>
  <c r="AM42" i="42" s="1"/>
  <c r="AN42" i="42" a="1"/>
  <c r="AN42" i="42" s="1"/>
  <c r="AO42" i="42" a="1"/>
  <c r="AO42" i="42" s="1"/>
  <c r="AP42" i="42" a="1"/>
  <c r="AP42" i="42" s="1"/>
  <c r="AQ42" i="42" a="1"/>
  <c r="AQ42" i="42" s="1"/>
  <c r="AR42" i="42" a="1"/>
  <c r="AR42" i="42" s="1"/>
  <c r="AS42" i="42" a="1"/>
  <c r="AS42" i="42" s="1"/>
  <c r="AT42" i="42" a="1"/>
  <c r="AT42" i="42" s="1"/>
  <c r="AU42" i="42" a="1"/>
  <c r="AU42" i="42" s="1"/>
  <c r="AV42" i="42" a="1"/>
  <c r="AV42" i="42" s="1"/>
  <c r="AW42" i="42" a="1"/>
  <c r="AW42" i="42" s="1"/>
  <c r="AX42" i="42" a="1"/>
  <c r="AX42" i="42" s="1"/>
  <c r="AY42" i="42" a="1"/>
  <c r="AY42" i="42" s="1"/>
  <c r="AZ42" i="42" a="1"/>
  <c r="AZ42" i="42" s="1"/>
  <c r="BA42" i="42" a="1"/>
  <c r="BA42" i="42" s="1"/>
  <c r="AL46" i="42" a="1"/>
  <c r="AL46" i="42" s="1"/>
  <c r="AM46" i="42" a="1"/>
  <c r="AM46" i="42" s="1"/>
  <c r="AN46" i="42" a="1"/>
  <c r="AN46" i="42" s="1"/>
  <c r="AO46" i="42" a="1"/>
  <c r="AO46" i="42" s="1"/>
  <c r="AP46" i="42" a="1"/>
  <c r="AP46" i="42" s="1"/>
  <c r="AQ46" i="42" a="1"/>
  <c r="AQ46" i="42" s="1"/>
  <c r="AR46" i="42" a="1"/>
  <c r="AR46" i="42" s="1"/>
  <c r="AS46" i="42" a="1"/>
  <c r="AS46" i="42" s="1"/>
  <c r="AT46" i="42" a="1"/>
  <c r="AT46" i="42" s="1"/>
  <c r="AU46" i="42" a="1"/>
  <c r="AU46" i="42" s="1"/>
  <c r="AV46" i="42" a="1"/>
  <c r="AV46" i="42" s="1"/>
  <c r="AW46" i="42" a="1"/>
  <c r="AW46" i="42"/>
  <c r="AX46" i="42" a="1"/>
  <c r="AX46" i="42" s="1"/>
  <c r="AY46" i="42" a="1"/>
  <c r="AY46" i="42" s="1"/>
  <c r="AZ46" i="42" a="1"/>
  <c r="AZ46" i="42" s="1"/>
  <c r="BA46" i="42" a="1"/>
  <c r="BA46" i="42" s="1"/>
  <c r="AL50" i="42" a="1"/>
  <c r="AL50" i="42" s="1"/>
  <c r="AM50" i="42" a="1"/>
  <c r="AM50" i="42" s="1"/>
  <c r="AN50" i="42" a="1"/>
  <c r="AN50" i="42" s="1"/>
  <c r="AO50" i="42" a="1"/>
  <c r="AO50" i="42" s="1"/>
  <c r="AP50" i="42" a="1"/>
  <c r="AP50" i="42" s="1"/>
  <c r="AQ50" i="42" a="1"/>
  <c r="AQ50" i="42" s="1"/>
  <c r="AR50" i="42" a="1"/>
  <c r="AR50" i="42" s="1"/>
  <c r="AS50" i="42" a="1"/>
  <c r="AS50" i="42" s="1"/>
  <c r="AT50" i="42" a="1"/>
  <c r="AT50" i="42" s="1"/>
  <c r="AU50" i="42" a="1"/>
  <c r="AU50" i="42" s="1"/>
  <c r="AV50" i="42" a="1"/>
  <c r="AV50" i="42" s="1"/>
  <c r="AW50" i="42" a="1"/>
  <c r="AW50" i="42" s="1"/>
  <c r="AX50" i="42" a="1"/>
  <c r="AX50" i="42" s="1"/>
  <c r="AY50" i="42" a="1"/>
  <c r="AY50" i="42" s="1"/>
  <c r="AZ50" i="42" a="1"/>
  <c r="AZ50" i="42" s="1"/>
  <c r="BA50" i="42" a="1"/>
  <c r="BA50" i="42"/>
  <c r="AL54" i="42" a="1"/>
  <c r="AL54" i="42" s="1"/>
  <c r="AM54" i="42" a="1"/>
  <c r="AM54" i="42" s="1"/>
  <c r="AN54" i="42" a="1"/>
  <c r="AN54" i="42" s="1"/>
  <c r="AO54" i="42" a="1"/>
  <c r="AO54" i="42" s="1"/>
  <c r="AP54" i="42" a="1"/>
  <c r="AP54" i="42" s="1"/>
  <c r="AQ54" i="42" a="1"/>
  <c r="AQ54" i="42" s="1"/>
  <c r="AR54" i="42" a="1"/>
  <c r="AR54" i="42" s="1"/>
  <c r="AS54" i="42" a="1"/>
  <c r="AS54" i="42" s="1"/>
  <c r="AT54" i="42" a="1"/>
  <c r="AT54" i="42" s="1"/>
  <c r="AU54" i="42" a="1"/>
  <c r="AU54" i="42" s="1"/>
  <c r="AV54" i="42" a="1"/>
  <c r="AV54" i="42" s="1"/>
  <c r="AW54" i="42" a="1"/>
  <c r="AW54" i="42" s="1"/>
  <c r="AX54" i="42" a="1"/>
  <c r="AX54" i="42" s="1"/>
  <c r="AY54" i="42" a="1"/>
  <c r="AY54" i="42" s="1"/>
  <c r="AZ54" i="42" a="1"/>
  <c r="AZ54" i="42" s="1"/>
  <c r="BA54" i="42" a="1"/>
  <c r="BA54" i="42"/>
  <c r="AL58" i="42" a="1"/>
  <c r="AL58" i="42" s="1"/>
  <c r="AM58" i="42" a="1"/>
  <c r="AM58" i="42" s="1"/>
  <c r="AN58" i="42" a="1"/>
  <c r="AN58" i="42" s="1"/>
  <c r="AO58" i="42" a="1"/>
  <c r="AO58" i="42" s="1"/>
  <c r="AP58" i="42" a="1"/>
  <c r="AP58" i="42" s="1"/>
  <c r="AQ58" i="42" a="1"/>
  <c r="AQ58" i="42" s="1"/>
  <c r="AR58" i="42" a="1"/>
  <c r="AR58" i="42" s="1"/>
  <c r="AS58" i="42" a="1"/>
  <c r="AS58" i="42" s="1"/>
  <c r="AT58" i="42" a="1"/>
  <c r="AT58" i="42" s="1"/>
  <c r="AU58" i="42" a="1"/>
  <c r="AU58" i="42" s="1"/>
  <c r="AV58" i="42" a="1"/>
  <c r="AV58" i="42" s="1"/>
  <c r="AW58" i="42" a="1"/>
  <c r="AW58" i="42" s="1"/>
  <c r="AX58" i="42" a="1"/>
  <c r="AX58" i="42" s="1"/>
  <c r="AY58" i="42" a="1"/>
  <c r="AY58" i="42" s="1"/>
  <c r="AZ58" i="42" a="1"/>
  <c r="AZ58" i="42" s="1"/>
  <c r="BA58" i="42" a="1"/>
  <c r="BA58" i="42" s="1"/>
  <c r="AL66" i="42" a="1"/>
  <c r="AL66" i="42" s="1"/>
  <c r="AM66" i="42" a="1"/>
  <c r="AM66" i="42" s="1"/>
  <c r="AN66" i="42" a="1"/>
  <c r="AN66" i="42" s="1"/>
  <c r="AO66" i="42" a="1"/>
  <c r="AO66" i="42" s="1"/>
  <c r="AP66" i="42" a="1"/>
  <c r="AP66" i="42" s="1"/>
  <c r="AQ66" i="42" a="1"/>
  <c r="AQ66" i="42" s="1"/>
  <c r="AR66" i="42" a="1"/>
  <c r="AR66" i="42" s="1"/>
  <c r="AS66" i="42" a="1"/>
  <c r="AS66" i="42" s="1"/>
  <c r="AT66" i="42" a="1"/>
  <c r="AT66" i="42" s="1"/>
  <c r="AU66" i="42" a="1"/>
  <c r="AU66" i="42" s="1"/>
  <c r="AV66" i="42" a="1"/>
  <c r="AV66" i="42" s="1"/>
  <c r="AW66" i="42" a="1"/>
  <c r="AW66" i="42" s="1"/>
  <c r="AX66" i="42" a="1"/>
  <c r="AX66" i="42" s="1"/>
  <c r="AY66" i="42" a="1"/>
  <c r="AY66" i="42" s="1"/>
  <c r="AZ66" i="42" a="1"/>
  <c r="AZ66" i="42" s="1"/>
  <c r="BA66" i="42" a="1"/>
  <c r="BA66" i="42" s="1"/>
  <c r="AL74" i="42" a="1"/>
  <c r="AL74" i="42" s="1"/>
  <c r="AM74" i="42" a="1"/>
  <c r="AM74" i="42" s="1"/>
  <c r="AN74" i="42" a="1"/>
  <c r="AN74" i="42" s="1"/>
  <c r="AO74" i="42" a="1"/>
  <c r="AO74" i="42" s="1"/>
  <c r="AP74" i="42" a="1"/>
  <c r="AP74" i="42" s="1"/>
  <c r="AQ74" i="42" a="1"/>
  <c r="AQ74" i="42" s="1"/>
  <c r="AR74" i="42" a="1"/>
  <c r="AR74" i="42" s="1"/>
  <c r="AS74" i="42" a="1"/>
  <c r="AS74" i="42" s="1"/>
  <c r="AT74" i="42" a="1"/>
  <c r="AT74" i="42" s="1"/>
  <c r="AU74" i="42" a="1"/>
  <c r="AU74" i="42" s="1"/>
  <c r="AV74" i="42" a="1"/>
  <c r="AV74" i="42" s="1"/>
  <c r="AW74" i="42" a="1"/>
  <c r="AW74" i="42" s="1"/>
  <c r="AX74" i="42" a="1"/>
  <c r="AX74" i="42" s="1"/>
  <c r="AY74" i="42" a="1"/>
  <c r="AY74" i="42" s="1"/>
  <c r="AZ74" i="42" a="1"/>
  <c r="AZ74" i="42" s="1"/>
  <c r="BA74" i="42" a="1"/>
  <c r="BA74" i="42" s="1"/>
  <c r="AL82" i="42" a="1"/>
  <c r="AL82" i="42" s="1"/>
  <c r="AM82" i="42" a="1"/>
  <c r="AM82" i="42" s="1"/>
  <c r="AN82" i="42" a="1"/>
  <c r="AN82" i="42" s="1"/>
  <c r="AO82" i="42" a="1"/>
  <c r="AO82" i="42" s="1"/>
  <c r="AP82" i="42" a="1"/>
  <c r="AP82" i="42" s="1"/>
  <c r="AQ82" i="42" a="1"/>
  <c r="AQ82" i="42" s="1"/>
  <c r="AR82" i="42" a="1"/>
  <c r="AR82" i="42" s="1"/>
  <c r="AS82" i="42" a="1"/>
  <c r="AS82" i="42" s="1"/>
  <c r="AT82" i="42" a="1"/>
  <c r="AT82" i="42" s="1"/>
  <c r="AU82" i="42" a="1"/>
  <c r="AU82" i="42" s="1"/>
  <c r="AV82" i="42" a="1"/>
  <c r="AV82" i="42" s="1"/>
  <c r="AW82" i="42" a="1"/>
  <c r="AW82" i="42" s="1"/>
  <c r="AX82" i="42" a="1"/>
  <c r="AX82" i="42" s="1"/>
  <c r="AY82" i="42" a="1"/>
  <c r="AY82" i="42" s="1"/>
  <c r="AZ82" i="42" a="1"/>
  <c r="AZ82" i="42" s="1"/>
  <c r="BA82" i="42" a="1"/>
  <c r="BA82" i="42" s="1"/>
  <c r="AL90" i="42" a="1"/>
  <c r="AL90" i="42" s="1"/>
  <c r="AM90" i="42" a="1"/>
  <c r="AM90" i="42" s="1"/>
  <c r="AN90" i="42" a="1"/>
  <c r="AN90" i="42" s="1"/>
  <c r="AO90" i="42" a="1"/>
  <c r="AO90" i="42" s="1"/>
  <c r="AP90" i="42" a="1"/>
  <c r="AP90" i="42" s="1"/>
  <c r="AQ90" i="42" a="1"/>
  <c r="AQ90" i="42" s="1"/>
  <c r="AR90" i="42" a="1"/>
  <c r="AR90" i="42" s="1"/>
  <c r="AS90" i="42" a="1"/>
  <c r="AS90" i="42" s="1"/>
  <c r="AT90" i="42" a="1"/>
  <c r="AT90" i="42" s="1"/>
  <c r="AU90" i="42" a="1"/>
  <c r="AU90" i="42" s="1"/>
  <c r="AV90" i="42" a="1"/>
  <c r="AV90" i="42" s="1"/>
  <c r="AW90" i="42" a="1"/>
  <c r="AW90" i="42" s="1"/>
  <c r="AX90" i="42" a="1"/>
  <c r="AX90" i="42" s="1"/>
  <c r="AY90" i="42" a="1"/>
  <c r="AY90" i="42" s="1"/>
  <c r="AZ90" i="42" a="1"/>
  <c r="AZ90" i="42" s="1"/>
  <c r="BA90" i="42" a="1"/>
  <c r="BA90" i="42" s="1"/>
  <c r="AL98" i="42" a="1"/>
  <c r="AL98" i="42" s="1"/>
  <c r="AM98" i="42" a="1"/>
  <c r="AM98" i="42" s="1"/>
  <c r="AN98" i="42" a="1"/>
  <c r="AN98" i="42" s="1"/>
  <c r="AO98" i="42" a="1"/>
  <c r="AO98" i="42" s="1"/>
  <c r="AP98" i="42" a="1"/>
  <c r="AP98" i="42" s="1"/>
  <c r="AQ98" i="42" a="1"/>
  <c r="AQ98" i="42" s="1"/>
  <c r="AR98" i="42" a="1"/>
  <c r="AR98" i="42" s="1"/>
  <c r="AS98" i="42" a="1"/>
  <c r="AS98" i="42" s="1"/>
  <c r="AT98" i="42" a="1"/>
  <c r="AT98" i="42" s="1"/>
  <c r="AU98" i="42" a="1"/>
  <c r="AU98" i="42" s="1"/>
  <c r="AV98" i="42" a="1"/>
  <c r="AV98" i="42" s="1"/>
  <c r="AW98" i="42" a="1"/>
  <c r="AW98" i="42" s="1"/>
  <c r="AX98" i="42" a="1"/>
  <c r="AX98" i="42" s="1"/>
  <c r="AY98" i="42" a="1"/>
  <c r="AY98" i="42" s="1"/>
  <c r="AZ98" i="42" a="1"/>
  <c r="AZ98" i="42" s="1"/>
  <c r="BA98" i="42" a="1"/>
  <c r="BA98" i="42" s="1"/>
  <c r="AL106" i="42" a="1"/>
  <c r="AL106" i="42" s="1"/>
  <c r="AM106" i="42" a="1"/>
  <c r="AM106" i="42" s="1"/>
  <c r="AN106" i="42" a="1"/>
  <c r="AN106" i="42" s="1"/>
  <c r="AO106" i="42" a="1"/>
  <c r="AO106" i="42" s="1"/>
  <c r="AP106" i="42" a="1"/>
  <c r="AP106" i="42" s="1"/>
  <c r="AQ106" i="42" a="1"/>
  <c r="AQ106" i="42" s="1"/>
  <c r="AR106" i="42" a="1"/>
  <c r="AR106" i="42" s="1"/>
  <c r="AS106" i="42" a="1"/>
  <c r="AS106" i="42" s="1"/>
  <c r="AT106" i="42" a="1"/>
  <c r="AT106" i="42" s="1"/>
  <c r="AU106" i="42" a="1"/>
  <c r="AU106" i="42" s="1"/>
  <c r="AV106" i="42" a="1"/>
  <c r="AV106" i="42" s="1"/>
  <c r="AW106" i="42" a="1"/>
  <c r="AW106" i="42" s="1"/>
  <c r="AX106" i="42" a="1"/>
  <c r="AX106" i="42" s="1"/>
  <c r="AY106" i="42" a="1"/>
  <c r="AY106" i="42" s="1"/>
  <c r="AZ106" i="42" a="1"/>
  <c r="AZ106" i="42" s="1"/>
  <c r="BA106" i="42" a="1"/>
  <c r="BA106" i="42" s="1"/>
  <c r="AL114" i="42" a="1"/>
  <c r="AL114" i="42" s="1"/>
  <c r="AM114" i="42" a="1"/>
  <c r="AM114" i="42" s="1"/>
  <c r="AN114" i="42" a="1"/>
  <c r="AN114" i="42" s="1"/>
  <c r="AO114" i="42" a="1"/>
  <c r="AO114" i="42" s="1"/>
  <c r="AP114" i="42" a="1"/>
  <c r="AP114" i="42" s="1"/>
  <c r="AQ114" i="42" a="1"/>
  <c r="AQ114" i="42" s="1"/>
  <c r="AR114" i="42" a="1"/>
  <c r="AR114" i="42" s="1"/>
  <c r="AS114" i="42" a="1"/>
  <c r="AS114" i="42" s="1"/>
  <c r="AT114" i="42" a="1"/>
  <c r="AT114" i="42" s="1"/>
  <c r="AU114" i="42" a="1"/>
  <c r="AU114" i="42" s="1"/>
  <c r="AV114" i="42" a="1"/>
  <c r="AV114" i="42" s="1"/>
  <c r="AW114" i="42" a="1"/>
  <c r="AW114" i="42" s="1"/>
  <c r="AX114" i="42" a="1"/>
  <c r="AX114" i="42" s="1"/>
  <c r="AY114" i="42" a="1"/>
  <c r="AY114" i="42" s="1"/>
  <c r="AZ114" i="42" a="1"/>
  <c r="AZ114" i="42" s="1"/>
  <c r="BA114" i="42" a="1"/>
  <c r="BA114" i="42" s="1"/>
  <c r="AL122" i="42" a="1"/>
  <c r="AL122" i="42" s="1"/>
  <c r="AM122" i="42" a="1"/>
  <c r="AM122" i="42" s="1"/>
  <c r="AN122" i="42" a="1"/>
  <c r="AN122" i="42" s="1"/>
  <c r="AO122" i="42" a="1"/>
  <c r="AO122" i="42" s="1"/>
  <c r="AP122" i="42" a="1"/>
  <c r="AP122" i="42" s="1"/>
  <c r="AQ122" i="42" a="1"/>
  <c r="AQ122" i="42" s="1"/>
  <c r="AR122" i="42" a="1"/>
  <c r="AR122" i="42" s="1"/>
  <c r="AS122" i="42" a="1"/>
  <c r="AS122" i="42" s="1"/>
  <c r="AT122" i="42" a="1"/>
  <c r="AT122" i="42" s="1"/>
  <c r="AU122" i="42" a="1"/>
  <c r="AU122" i="42" s="1"/>
  <c r="AV122" i="42" a="1"/>
  <c r="AV122" i="42" s="1"/>
  <c r="AW122" i="42" a="1"/>
  <c r="AW122" i="42" s="1"/>
  <c r="AX122" i="42" a="1"/>
  <c r="AX122" i="42" s="1"/>
  <c r="AY122" i="42" a="1"/>
  <c r="AY122" i="42" s="1"/>
  <c r="AZ122" i="42" a="1"/>
  <c r="AZ122" i="42" s="1"/>
  <c r="BA122" i="42" a="1"/>
  <c r="BA122" i="42" s="1"/>
  <c r="AL130" i="42" a="1"/>
  <c r="AL130" i="42" s="1"/>
  <c r="AM130" i="42" a="1"/>
  <c r="AM130" i="42" s="1"/>
  <c r="AN130" i="42" a="1"/>
  <c r="AN130" i="42" s="1"/>
  <c r="AO130" i="42" a="1"/>
  <c r="AO130" i="42" s="1"/>
  <c r="AP130" i="42" a="1"/>
  <c r="AP130" i="42" s="1"/>
  <c r="AQ130" i="42" a="1"/>
  <c r="AQ130" i="42" s="1"/>
  <c r="AR130" i="42" a="1"/>
  <c r="AR130" i="42" s="1"/>
  <c r="AS130" i="42" a="1"/>
  <c r="AS130" i="42" s="1"/>
  <c r="AT130" i="42" a="1"/>
  <c r="AT130" i="42" s="1"/>
  <c r="AU130" i="42" a="1"/>
  <c r="AU130" i="42" s="1"/>
  <c r="AV130" i="42" a="1"/>
  <c r="AV130" i="42" s="1"/>
  <c r="AW130" i="42" a="1"/>
  <c r="AW130" i="42" s="1"/>
  <c r="AX130" i="42" a="1"/>
  <c r="AX130" i="42" s="1"/>
  <c r="AY130" i="42" a="1"/>
  <c r="AY130" i="42" s="1"/>
  <c r="AZ130" i="42" a="1"/>
  <c r="AZ130" i="42" s="1"/>
  <c r="BA130" i="42" a="1"/>
  <c r="BA130" i="42" s="1"/>
  <c r="AL138" i="42" a="1"/>
  <c r="AL138" i="42" s="1"/>
  <c r="AM138" i="42" a="1"/>
  <c r="AM138" i="42" s="1"/>
  <c r="AN138" i="42" a="1"/>
  <c r="AN138" i="42" s="1"/>
  <c r="AO138" i="42" a="1"/>
  <c r="AO138" i="42" s="1"/>
  <c r="AP138" i="42" a="1"/>
  <c r="AP138" i="42" s="1"/>
  <c r="AQ138" i="42" a="1"/>
  <c r="AQ138" i="42" s="1"/>
  <c r="AR138" i="42" a="1"/>
  <c r="AR138" i="42" s="1"/>
  <c r="AS138" i="42" a="1"/>
  <c r="AS138" i="42" s="1"/>
  <c r="AT138" i="42" a="1"/>
  <c r="AT138" i="42" s="1"/>
  <c r="AU138" i="42" a="1"/>
  <c r="AU138" i="42" s="1"/>
  <c r="AV138" i="42" a="1"/>
  <c r="AV138" i="42" s="1"/>
  <c r="AW138" i="42" a="1"/>
  <c r="AW138" i="42" s="1"/>
  <c r="AX138" i="42" a="1"/>
  <c r="AX138" i="42" s="1"/>
  <c r="AY138" i="42" a="1"/>
  <c r="AY138" i="42" s="1"/>
  <c r="AZ138" i="42" a="1"/>
  <c r="AZ138" i="42" s="1"/>
  <c r="BA138" i="42" a="1"/>
  <c r="BA138" i="42" s="1"/>
  <c r="AL146" i="42" a="1"/>
  <c r="AL146" i="42" s="1"/>
  <c r="AM146" i="42" a="1"/>
  <c r="AM146" i="42" s="1"/>
  <c r="AN146" i="42" a="1"/>
  <c r="AN146" i="42" s="1"/>
  <c r="AO146" i="42" a="1"/>
  <c r="AO146" i="42" s="1"/>
  <c r="AP146" i="42" a="1"/>
  <c r="AP146" i="42" s="1"/>
  <c r="AQ146" i="42" a="1"/>
  <c r="AQ146" i="42" s="1"/>
  <c r="AR146" i="42" a="1"/>
  <c r="AR146" i="42" s="1"/>
  <c r="AS146" i="42" a="1"/>
  <c r="AS146" i="42" s="1"/>
  <c r="AT146" i="42" a="1"/>
  <c r="AT146" i="42" s="1"/>
  <c r="AU146" i="42" a="1"/>
  <c r="AU146" i="42" s="1"/>
  <c r="AV146" i="42" a="1"/>
  <c r="AV146" i="42" s="1"/>
  <c r="AW146" i="42" a="1"/>
  <c r="AW146" i="42" s="1"/>
  <c r="AX146" i="42" a="1"/>
  <c r="AX146" i="42" s="1"/>
  <c r="AY146" i="42" a="1"/>
  <c r="AY146" i="42" s="1"/>
  <c r="AZ146" i="42" a="1"/>
  <c r="AZ146" i="42" s="1"/>
  <c r="BA146" i="42" a="1"/>
  <c r="BA146" i="42" s="1"/>
  <c r="AL154" i="42" a="1"/>
  <c r="AL154" i="42" s="1"/>
  <c r="AM154" i="42" a="1"/>
  <c r="AM154" i="42" s="1"/>
  <c r="AN154" i="42" a="1"/>
  <c r="AN154" i="42" s="1"/>
  <c r="AO154" i="42" a="1"/>
  <c r="AO154" i="42" s="1"/>
  <c r="AP154" i="42" a="1"/>
  <c r="AP154" i="42" s="1"/>
  <c r="AQ154" i="42" a="1"/>
  <c r="AQ154" i="42" s="1"/>
  <c r="AR154" i="42" a="1"/>
  <c r="AR154" i="42" s="1"/>
  <c r="AS154" i="42" a="1"/>
  <c r="AS154" i="42" s="1"/>
  <c r="AT154" i="42" a="1"/>
  <c r="AT154" i="42" s="1"/>
  <c r="AU154" i="42" a="1"/>
  <c r="AU154" i="42" s="1"/>
  <c r="AV154" i="42" a="1"/>
  <c r="AV154" i="42" s="1"/>
  <c r="AW154" i="42" a="1"/>
  <c r="AW154" i="42" s="1"/>
  <c r="AX154" i="42" a="1"/>
  <c r="AX154" i="42" s="1"/>
  <c r="AY154" i="42" a="1"/>
  <c r="AY154" i="42" s="1"/>
  <c r="AZ154" i="42" a="1"/>
  <c r="AZ154" i="42" s="1"/>
  <c r="BA154" i="42" a="1"/>
  <c r="BA154" i="42" s="1"/>
  <c r="AL162" i="42" a="1"/>
  <c r="AL162" i="42" s="1"/>
  <c r="AM162" i="42" a="1"/>
  <c r="AM162" i="42" s="1"/>
  <c r="AN162" i="42" a="1"/>
  <c r="AN162" i="42" s="1"/>
  <c r="AO162" i="42" a="1"/>
  <c r="AO162" i="42" s="1"/>
  <c r="AP162" i="42" a="1"/>
  <c r="AP162" i="42" s="1"/>
  <c r="AQ162" i="42" a="1"/>
  <c r="AQ162" i="42" s="1"/>
  <c r="AR162" i="42" a="1"/>
  <c r="AR162" i="42" s="1"/>
  <c r="AS162" i="42" a="1"/>
  <c r="AS162" i="42" s="1"/>
  <c r="AT162" i="42" a="1"/>
  <c r="AT162" i="42" s="1"/>
  <c r="AU162" i="42" a="1"/>
  <c r="AU162" i="42" s="1"/>
  <c r="AV162" i="42" a="1"/>
  <c r="AV162" i="42" s="1"/>
  <c r="AW162" i="42" a="1"/>
  <c r="AW162" i="42" s="1"/>
  <c r="AX162" i="42" a="1"/>
  <c r="AX162" i="42" s="1"/>
  <c r="AY162" i="42" a="1"/>
  <c r="AY162" i="42" s="1"/>
  <c r="AZ162" i="42" a="1"/>
  <c r="AZ162" i="42" s="1"/>
  <c r="BA162" i="42" a="1"/>
  <c r="BA162" i="42" s="1"/>
  <c r="AL170" i="42" a="1"/>
  <c r="AL170" i="42" s="1"/>
  <c r="AM170" i="42" a="1"/>
  <c r="AM170" i="42" s="1"/>
  <c r="AN170" i="42" a="1"/>
  <c r="AN170" i="42" s="1"/>
  <c r="AO170" i="42" a="1"/>
  <c r="AO170" i="42" s="1"/>
  <c r="AP170" i="42" a="1"/>
  <c r="AP170" i="42" s="1"/>
  <c r="AQ170" i="42" a="1"/>
  <c r="AQ170" i="42" s="1"/>
  <c r="AR170" i="42" a="1"/>
  <c r="AR170" i="42" s="1"/>
  <c r="AS170" i="42" a="1"/>
  <c r="AS170" i="42" s="1"/>
  <c r="AT170" i="42" a="1"/>
  <c r="AT170" i="42" s="1"/>
  <c r="AU170" i="42" a="1"/>
  <c r="AU170" i="42" s="1"/>
  <c r="AV170" i="42" a="1"/>
  <c r="AV170" i="42" s="1"/>
  <c r="AW170" i="42" a="1"/>
  <c r="AW170" i="42" s="1"/>
  <c r="AX170" i="42" a="1"/>
  <c r="AX170" i="42" s="1"/>
  <c r="AY170" i="42" a="1"/>
  <c r="AY170" i="42" s="1"/>
  <c r="AZ170" i="42" a="1"/>
  <c r="AZ170" i="42" s="1"/>
  <c r="BA170" i="42" a="1"/>
  <c r="BA170" i="42" s="1"/>
  <c r="AL178" i="42" a="1"/>
  <c r="AL178" i="42" s="1"/>
  <c r="AM178" i="42" a="1"/>
  <c r="AM178" i="42" s="1"/>
  <c r="AN178" i="42" a="1"/>
  <c r="AN178" i="42" s="1"/>
  <c r="AO178" i="42" a="1"/>
  <c r="AO178" i="42" s="1"/>
  <c r="AP178" i="42" a="1"/>
  <c r="AP178" i="42" s="1"/>
  <c r="AQ178" i="42" a="1"/>
  <c r="AQ178" i="42" s="1"/>
  <c r="AR178" i="42" a="1"/>
  <c r="AR178" i="42" s="1"/>
  <c r="AS178" i="42" a="1"/>
  <c r="AS178" i="42" s="1"/>
  <c r="AT178" i="42" a="1"/>
  <c r="AT178" i="42" s="1"/>
  <c r="AU178" i="42" a="1"/>
  <c r="AU178" i="42" s="1"/>
  <c r="AV178" i="42" a="1"/>
  <c r="AV178" i="42" s="1"/>
  <c r="AW178" i="42" a="1"/>
  <c r="AW178" i="42" s="1"/>
  <c r="AX178" i="42" a="1"/>
  <c r="AX178" i="42" s="1"/>
  <c r="AY178" i="42" a="1"/>
  <c r="AY178" i="42" s="1"/>
  <c r="AZ178" i="42" a="1"/>
  <c r="AZ178" i="42" s="1"/>
  <c r="BA178" i="42" a="1"/>
  <c r="BA178" i="42" s="1"/>
  <c r="AL186" i="42" a="1"/>
  <c r="AL186" i="42" s="1"/>
  <c r="AM186" i="42" a="1"/>
  <c r="AM186" i="42" s="1"/>
  <c r="AN186" i="42" a="1"/>
  <c r="AN186" i="42" s="1"/>
  <c r="AO186" i="42" a="1"/>
  <c r="AO186" i="42" s="1"/>
  <c r="AP186" i="42" a="1"/>
  <c r="AP186" i="42" s="1"/>
  <c r="AQ186" i="42" a="1"/>
  <c r="AQ186" i="42" s="1"/>
  <c r="AR186" i="42" a="1"/>
  <c r="AR186" i="42" s="1"/>
  <c r="AS186" i="42" a="1"/>
  <c r="AS186" i="42" s="1"/>
  <c r="AT186" i="42" a="1"/>
  <c r="AT186" i="42" s="1"/>
  <c r="AU186" i="42" a="1"/>
  <c r="AU186" i="42" s="1"/>
  <c r="AV186" i="42" a="1"/>
  <c r="AV186" i="42" s="1"/>
  <c r="AW186" i="42" a="1"/>
  <c r="AW186" i="42" s="1"/>
  <c r="AX186" i="42" a="1"/>
  <c r="AX186" i="42" s="1"/>
  <c r="AY186" i="42" a="1"/>
  <c r="AY186" i="42" s="1"/>
  <c r="AZ186" i="42" a="1"/>
  <c r="AZ186" i="42" s="1"/>
  <c r="BA186" i="42" a="1"/>
  <c r="BA186" i="42" s="1"/>
  <c r="AL194" i="42" a="1"/>
  <c r="AL194" i="42" s="1"/>
  <c r="AM194" i="42" a="1"/>
  <c r="AM194" i="42" s="1"/>
  <c r="AN194" i="42" a="1"/>
  <c r="AN194" i="42" s="1"/>
  <c r="AO194" i="42" a="1"/>
  <c r="AO194" i="42" s="1"/>
  <c r="AP194" i="42" a="1"/>
  <c r="AP194" i="42" s="1"/>
  <c r="AQ194" i="42" a="1"/>
  <c r="AQ194" i="42" s="1"/>
  <c r="AR194" i="42" a="1"/>
  <c r="AR194" i="42" s="1"/>
  <c r="AS194" i="42" a="1"/>
  <c r="AS194" i="42" s="1"/>
  <c r="AT194" i="42" a="1"/>
  <c r="AT194" i="42" s="1"/>
  <c r="AU194" i="42" a="1"/>
  <c r="AU194" i="42" s="1"/>
  <c r="AV194" i="42" a="1"/>
  <c r="AV194" i="42" s="1"/>
  <c r="AW194" i="42" a="1"/>
  <c r="AW194" i="42" s="1"/>
  <c r="AX194" i="42" a="1"/>
  <c r="AX194" i="42" s="1"/>
  <c r="AY194" i="42" a="1"/>
  <c r="AY194" i="42" s="1"/>
  <c r="AZ194" i="42" a="1"/>
  <c r="AZ194" i="42" s="1"/>
  <c r="BA194" i="42" a="1"/>
  <c r="BA194" i="42" s="1"/>
  <c r="AL202" i="42" a="1"/>
  <c r="AL202" i="42" s="1"/>
  <c r="AM202" i="42" a="1"/>
  <c r="AM202" i="42" s="1"/>
  <c r="AN202" i="42" a="1"/>
  <c r="AN202" i="42" s="1"/>
  <c r="AO202" i="42" a="1"/>
  <c r="AO202" i="42" s="1"/>
  <c r="AP202" i="42" a="1"/>
  <c r="AP202" i="42" s="1"/>
  <c r="AQ202" i="42" a="1"/>
  <c r="AQ202" i="42" s="1"/>
  <c r="AR202" i="42" a="1"/>
  <c r="AR202" i="42" s="1"/>
  <c r="AS202" i="42" a="1"/>
  <c r="AS202" i="42" s="1"/>
  <c r="AT202" i="42" a="1"/>
  <c r="AT202" i="42" s="1"/>
  <c r="AU202" i="42" a="1"/>
  <c r="AU202" i="42" s="1"/>
  <c r="AV202" i="42" a="1"/>
  <c r="AV202" i="42" s="1"/>
  <c r="AW202" i="42" a="1"/>
  <c r="AW202" i="42" s="1"/>
  <c r="AX202" i="42" a="1"/>
  <c r="AX202" i="42" s="1"/>
  <c r="AY202" i="42" a="1"/>
  <c r="AY202" i="42" s="1"/>
  <c r="AZ202" i="42" a="1"/>
  <c r="AZ202" i="42" s="1"/>
  <c r="BA202" i="42" a="1"/>
  <c r="BA202" i="42" s="1"/>
  <c r="AL210" i="42" a="1"/>
  <c r="AL210" i="42" s="1"/>
  <c r="AM210" i="42" a="1"/>
  <c r="AM210" i="42" s="1"/>
  <c r="AN210" i="42" a="1"/>
  <c r="AN210" i="42" s="1"/>
  <c r="AO210" i="42" a="1"/>
  <c r="AO210" i="42" s="1"/>
  <c r="AP210" i="42" a="1"/>
  <c r="AP210" i="42" s="1"/>
  <c r="AQ210" i="42" a="1"/>
  <c r="AQ210" i="42" s="1"/>
  <c r="AR210" i="42" a="1"/>
  <c r="AR210" i="42" s="1"/>
  <c r="AS210" i="42" a="1"/>
  <c r="AS210" i="42" s="1"/>
  <c r="AT210" i="42" a="1"/>
  <c r="AT210" i="42" s="1"/>
  <c r="AU210" i="42" a="1"/>
  <c r="AU210" i="42" s="1"/>
  <c r="AV210" i="42" a="1"/>
  <c r="AV210" i="42" s="1"/>
  <c r="AW210" i="42" a="1"/>
  <c r="AW210" i="42" s="1"/>
  <c r="AX210" i="42" a="1"/>
  <c r="AX210" i="42" s="1"/>
  <c r="AY210" i="42" a="1"/>
  <c r="AY210" i="42" s="1"/>
  <c r="AZ210" i="42" a="1"/>
  <c r="AZ210" i="42" s="1"/>
  <c r="BA210" i="42" a="1"/>
  <c r="BA210" i="42" s="1"/>
  <c r="AL218" i="42" a="1"/>
  <c r="AL218" i="42" s="1"/>
  <c r="AM218" i="42" a="1"/>
  <c r="AM218" i="42" s="1"/>
  <c r="AN218" i="42" a="1"/>
  <c r="AN218" i="42" s="1"/>
  <c r="AO218" i="42" a="1"/>
  <c r="AO218" i="42" s="1"/>
  <c r="AP218" i="42" a="1"/>
  <c r="AP218" i="42" s="1"/>
  <c r="AQ218" i="42" a="1"/>
  <c r="AQ218" i="42" s="1"/>
  <c r="AR218" i="42" a="1"/>
  <c r="AR218" i="42" s="1"/>
  <c r="AS218" i="42" a="1"/>
  <c r="AS218" i="42" s="1"/>
  <c r="AT218" i="42" a="1"/>
  <c r="AT218" i="42" s="1"/>
  <c r="AU218" i="42" a="1"/>
  <c r="AU218" i="42" s="1"/>
  <c r="AV218" i="42" a="1"/>
  <c r="AV218" i="42" s="1"/>
  <c r="AW218" i="42" a="1"/>
  <c r="AW218" i="42" s="1"/>
  <c r="AX218" i="42" a="1"/>
  <c r="AX218" i="42" s="1"/>
  <c r="AY218" i="42" a="1"/>
  <c r="AY218" i="42" s="1"/>
  <c r="AZ218" i="42" a="1"/>
  <c r="AZ218" i="42" s="1"/>
  <c r="BA218" i="42" a="1"/>
  <c r="BA218" i="42" s="1"/>
  <c r="AL226" i="42" a="1"/>
  <c r="AL226" i="42" s="1"/>
  <c r="AM226" i="42" a="1"/>
  <c r="AM226" i="42" s="1"/>
  <c r="AN226" i="42" a="1"/>
  <c r="AN226" i="42" s="1"/>
  <c r="AO226" i="42" a="1"/>
  <c r="AO226" i="42" s="1"/>
  <c r="AP226" i="42" a="1"/>
  <c r="AP226" i="42" s="1"/>
  <c r="AQ226" i="42" a="1"/>
  <c r="AQ226" i="42" s="1"/>
  <c r="AR226" i="42" a="1"/>
  <c r="AR226" i="42" s="1"/>
  <c r="AS226" i="42" a="1"/>
  <c r="AS226" i="42" s="1"/>
  <c r="AT226" i="42" a="1"/>
  <c r="AT226" i="42" s="1"/>
  <c r="AU226" i="42" a="1"/>
  <c r="AU226" i="42" s="1"/>
  <c r="AV226" i="42" a="1"/>
  <c r="AV226" i="42" s="1"/>
  <c r="AW226" i="42" a="1"/>
  <c r="AW226" i="42" s="1"/>
  <c r="AX226" i="42" a="1"/>
  <c r="AX226" i="42" s="1"/>
  <c r="AY226" i="42" a="1"/>
  <c r="AY226" i="42" s="1"/>
  <c r="AZ226" i="42" a="1"/>
  <c r="AZ226" i="42" s="1"/>
  <c r="BA226" i="42" a="1"/>
  <c r="BA226" i="42" s="1"/>
  <c r="AL234" i="42" a="1"/>
  <c r="AL234" i="42" s="1"/>
  <c r="AM234" i="42" a="1"/>
  <c r="AM234" i="42" s="1"/>
  <c r="AN234" i="42" a="1"/>
  <c r="AN234" i="42" s="1"/>
  <c r="AO234" i="42" a="1"/>
  <c r="AO234" i="42" s="1"/>
  <c r="AP234" i="42" a="1"/>
  <c r="AP234" i="42" s="1"/>
  <c r="AQ234" i="42" a="1"/>
  <c r="AQ234" i="42" s="1"/>
  <c r="AR234" i="42" a="1"/>
  <c r="AR234" i="42" s="1"/>
  <c r="AS234" i="42" a="1"/>
  <c r="AS234" i="42" s="1"/>
  <c r="AT234" i="42" a="1"/>
  <c r="AT234" i="42" s="1"/>
  <c r="AU234" i="42" a="1"/>
  <c r="AU234" i="42" s="1"/>
  <c r="AV234" i="42" a="1"/>
  <c r="AV234" i="42" s="1"/>
  <c r="AW234" i="42" a="1"/>
  <c r="AW234" i="42" s="1"/>
  <c r="AX234" i="42" a="1"/>
  <c r="AX234" i="42" s="1"/>
  <c r="AY234" i="42" a="1"/>
  <c r="AY234" i="42" s="1"/>
  <c r="AZ234" i="42" a="1"/>
  <c r="AZ234" i="42" s="1"/>
  <c r="BA234" i="42" a="1"/>
  <c r="BA234" i="42" s="1"/>
  <c r="T2" i="42" a="1"/>
  <c r="T2" i="42" s="1"/>
  <c r="U2" i="42" a="1"/>
  <c r="U2" i="42" s="1"/>
  <c r="V2" i="42" a="1"/>
  <c r="V2" i="42" s="1"/>
  <c r="W2" i="42" a="1"/>
  <c r="W2" i="42"/>
  <c r="X2" i="42" a="1"/>
  <c r="X2" i="42" s="1"/>
  <c r="Y2" i="42" a="1"/>
  <c r="Y2" i="42" s="1"/>
  <c r="Z2" i="42" a="1"/>
  <c r="Z2" i="42" s="1"/>
  <c r="AA2" i="42" a="1"/>
  <c r="AA2" i="42" s="1"/>
  <c r="AB2" i="42" a="1"/>
  <c r="AB2" i="42" s="1"/>
  <c r="AC2" i="42" a="1"/>
  <c r="AC2" i="42" s="1"/>
  <c r="AD2" i="42" a="1"/>
  <c r="AD2" i="42" s="1"/>
  <c r="AE2" i="42" a="1"/>
  <c r="AE2" i="42"/>
  <c r="AF2" i="42" a="1"/>
  <c r="AF2" i="42" s="1"/>
  <c r="AG2" i="42" a="1"/>
  <c r="AG2" i="42" s="1"/>
  <c r="AH2" i="42" a="1"/>
  <c r="AH2" i="42" s="1"/>
  <c r="AI2" i="42" a="1"/>
  <c r="AI2" i="42" s="1"/>
  <c r="T6" i="42" a="1"/>
  <c r="T6" i="42" s="1"/>
  <c r="U6" i="42" a="1"/>
  <c r="U6" i="42" s="1"/>
  <c r="V6" i="42" a="1"/>
  <c r="V6" i="42"/>
  <c r="W6" i="42" a="1"/>
  <c r="W6" i="42" s="1"/>
  <c r="X6" i="42" a="1"/>
  <c r="X6" i="42"/>
  <c r="Y6" i="42" a="1"/>
  <c r="Y6" i="42" s="1"/>
  <c r="Z6" i="42" a="1"/>
  <c r="Z6" i="42" s="1"/>
  <c r="AA6" i="42" a="1"/>
  <c r="AA6" i="42" s="1"/>
  <c r="AB6" i="42" a="1"/>
  <c r="AB6" i="42" s="1"/>
  <c r="AC6" i="42" a="1"/>
  <c r="AC6" i="42" s="1"/>
  <c r="AD6" i="42" a="1"/>
  <c r="AD6" i="42" s="1"/>
  <c r="AE6" i="42" a="1"/>
  <c r="AE6" i="42" s="1"/>
  <c r="AF6" i="42" a="1"/>
  <c r="AF6" i="42" s="1"/>
  <c r="AG6" i="42" a="1"/>
  <c r="AG6" i="42" s="1"/>
  <c r="AH6" i="42" a="1"/>
  <c r="AH6" i="42" s="1"/>
  <c r="AI6" i="42" a="1"/>
  <c r="AI6" i="42" s="1"/>
  <c r="T10" i="42" a="1"/>
  <c r="T10" i="42" s="1"/>
  <c r="U10" i="42" a="1"/>
  <c r="U10" i="42" s="1"/>
  <c r="V10" i="42" a="1"/>
  <c r="V10" i="42" s="1"/>
  <c r="W10" i="42" a="1"/>
  <c r="W10" i="42" s="1"/>
  <c r="X10" i="42" a="1"/>
  <c r="X10" i="42" s="1"/>
  <c r="Y10" i="42" a="1"/>
  <c r="Y10" i="42" s="1"/>
  <c r="Z10" i="42" a="1"/>
  <c r="Z10" i="42" s="1"/>
  <c r="AA10" i="42" a="1"/>
  <c r="AA10" i="42" s="1"/>
  <c r="AB10" i="42" a="1"/>
  <c r="AB10" i="42" s="1"/>
  <c r="AC10" i="42" a="1"/>
  <c r="AC10" i="42" s="1"/>
  <c r="AD10" i="42" a="1"/>
  <c r="AD10" i="42" s="1"/>
  <c r="AE10" i="42" a="1"/>
  <c r="AE10" i="42" s="1"/>
  <c r="AF10" i="42" a="1"/>
  <c r="AF10" i="42" s="1"/>
  <c r="AG10" i="42" a="1"/>
  <c r="AG10" i="42" s="1"/>
  <c r="AH10" i="42" a="1"/>
  <c r="AH10" i="42" s="1"/>
  <c r="AI10" i="42" a="1"/>
  <c r="AI10" i="42" s="1"/>
  <c r="T14" i="42" a="1"/>
  <c r="T14" i="42" s="1"/>
  <c r="U14" i="42" a="1"/>
  <c r="U14" i="42" s="1"/>
  <c r="V14" i="42" a="1"/>
  <c r="V14" i="42" s="1"/>
  <c r="W14" i="42" a="1"/>
  <c r="W14" i="42"/>
  <c r="X14" i="42" a="1"/>
  <c r="X14" i="42" s="1"/>
  <c r="Y14" i="42" a="1"/>
  <c r="Y14" i="42" s="1"/>
  <c r="Z14" i="42" a="1"/>
  <c r="Z14" i="42" s="1"/>
  <c r="AA14" i="42" a="1"/>
  <c r="AA14" i="42" s="1"/>
  <c r="AB14" i="42" a="1"/>
  <c r="AB14" i="42" s="1"/>
  <c r="AC14" i="42" a="1"/>
  <c r="AC14" i="42" s="1"/>
  <c r="AD14" i="42" a="1"/>
  <c r="AD14" i="42" s="1"/>
  <c r="AE14" i="42" a="1"/>
  <c r="AE14" i="42" s="1"/>
  <c r="AF14" i="42" a="1"/>
  <c r="AF14" i="42" s="1"/>
  <c r="AG14" i="42" a="1"/>
  <c r="AG14" i="42" s="1"/>
  <c r="AH14" i="42" a="1"/>
  <c r="AH14" i="42" s="1"/>
  <c r="AI14" i="42" a="1"/>
  <c r="AI14" i="42" s="1"/>
  <c r="T18" i="42" a="1"/>
  <c r="T18" i="42" s="1"/>
  <c r="U18" i="42" a="1"/>
  <c r="U18" i="42" s="1"/>
  <c r="V18" i="42" a="1"/>
  <c r="V18" i="42" s="1"/>
  <c r="W18" i="42" a="1"/>
  <c r="W18" i="42" s="1"/>
  <c r="X18" i="42" a="1"/>
  <c r="X18" i="42" s="1"/>
  <c r="Y18" i="42" a="1"/>
  <c r="Y18" i="42" s="1"/>
  <c r="Z18" i="42" a="1"/>
  <c r="Z18" i="42" s="1"/>
  <c r="AA18" i="42" a="1"/>
  <c r="AA18" i="42" s="1"/>
  <c r="AB18" i="42" a="1"/>
  <c r="AB18" i="42" s="1"/>
  <c r="AC18" i="42" a="1"/>
  <c r="AC18" i="42" s="1"/>
  <c r="AD18" i="42" a="1"/>
  <c r="AD18" i="42" s="1"/>
  <c r="AE18" i="42" a="1"/>
  <c r="AE18" i="42" s="1"/>
  <c r="AF18" i="42" a="1"/>
  <c r="AF18" i="42" s="1"/>
  <c r="AG18" i="42" a="1"/>
  <c r="AG18" i="42" s="1"/>
  <c r="AH18" i="42" a="1"/>
  <c r="AH18" i="42" s="1"/>
  <c r="AI18" i="42" a="1"/>
  <c r="AI18" i="42" s="1"/>
  <c r="T22" i="42" a="1"/>
  <c r="T22" i="42" s="1"/>
  <c r="U22" i="42" a="1"/>
  <c r="U22" i="42" s="1"/>
  <c r="V22" i="42" a="1"/>
  <c r="V22" i="42" s="1"/>
  <c r="W22" i="42" a="1"/>
  <c r="W22" i="42" s="1"/>
  <c r="X22" i="42" a="1"/>
  <c r="X22" i="42" s="1"/>
  <c r="Y22" i="42" a="1"/>
  <c r="Y22" i="42" s="1"/>
  <c r="Z22" i="42" a="1"/>
  <c r="Z22" i="42" s="1"/>
  <c r="AA22" i="42" a="1"/>
  <c r="AA22" i="42" s="1"/>
  <c r="AB22" i="42" a="1"/>
  <c r="AB22" i="42" s="1"/>
  <c r="AC22" i="42" a="1"/>
  <c r="AC22" i="42" s="1"/>
  <c r="AD22" i="42" a="1"/>
  <c r="AD22" i="42" s="1"/>
  <c r="AE22" i="42" a="1"/>
  <c r="AE22" i="42" s="1"/>
  <c r="AF22" i="42" a="1"/>
  <c r="AF22" i="42" s="1"/>
  <c r="AG22" i="42" a="1"/>
  <c r="AG22" i="42" s="1"/>
  <c r="AH22" i="42" a="1"/>
  <c r="AH22" i="42" s="1"/>
  <c r="AI22" i="42" a="1"/>
  <c r="AI22" i="42" s="1"/>
  <c r="T26" i="42" a="1"/>
  <c r="T26" i="42" s="1"/>
  <c r="U26" i="42" a="1"/>
  <c r="U26" i="42" s="1"/>
  <c r="V26" i="42" a="1"/>
  <c r="V26" i="42" s="1"/>
  <c r="W26" i="42" a="1"/>
  <c r="W26" i="42" s="1"/>
  <c r="X26" i="42" a="1"/>
  <c r="X26" i="42" s="1"/>
  <c r="Y26" i="42" a="1"/>
  <c r="Y26" i="42" s="1"/>
  <c r="Z26" i="42" a="1"/>
  <c r="Z26" i="42" s="1"/>
  <c r="AA26" i="42" a="1"/>
  <c r="AA26" i="42" s="1"/>
  <c r="AB26" i="42" a="1"/>
  <c r="AB26" i="42" s="1"/>
  <c r="AC26" i="42" a="1"/>
  <c r="AC26" i="42" s="1"/>
  <c r="AD26" i="42" a="1"/>
  <c r="AD26" i="42" s="1"/>
  <c r="AE26" i="42" a="1"/>
  <c r="AE26" i="42" s="1"/>
  <c r="AF26" i="42" a="1"/>
  <c r="AF26" i="42" s="1"/>
  <c r="AG26" i="42" a="1"/>
  <c r="AG26" i="42" s="1"/>
  <c r="AH26" i="42" a="1"/>
  <c r="AH26" i="42" s="1"/>
  <c r="AI26" i="42" a="1"/>
  <c r="AI26" i="42" s="1"/>
  <c r="T30" i="42" a="1"/>
  <c r="T30" i="42" s="1"/>
  <c r="U30" i="42" a="1"/>
  <c r="U30" i="42" s="1"/>
  <c r="V30" i="42" a="1"/>
  <c r="V30" i="42" s="1"/>
  <c r="W30" i="42" a="1"/>
  <c r="W30" i="42" s="1"/>
  <c r="X30" i="42" a="1"/>
  <c r="X30" i="42" s="1"/>
  <c r="Y30" i="42" a="1"/>
  <c r="Y30" i="42" s="1"/>
  <c r="Z30" i="42" a="1"/>
  <c r="Z30" i="42" s="1"/>
  <c r="AA30" i="42" a="1"/>
  <c r="AA30" i="42" s="1"/>
  <c r="AB30" i="42" a="1"/>
  <c r="AB30" i="42" s="1"/>
  <c r="AC30" i="42" a="1"/>
  <c r="AC30" i="42" s="1"/>
  <c r="AD30" i="42" a="1"/>
  <c r="AD30" i="42" s="1"/>
  <c r="AE30" i="42" a="1"/>
  <c r="AE30" i="42" s="1"/>
  <c r="AF30" i="42" a="1"/>
  <c r="AF30" i="42" s="1"/>
  <c r="AG30" i="42" a="1"/>
  <c r="AG30" i="42" s="1"/>
  <c r="AH30" i="42" a="1"/>
  <c r="AH30" i="42" s="1"/>
  <c r="AI30" i="42" a="1"/>
  <c r="AI30" i="42" s="1"/>
  <c r="T34" i="42" a="1"/>
  <c r="T34" i="42" s="1"/>
  <c r="U34" i="42" a="1"/>
  <c r="U34" i="42" s="1"/>
  <c r="V34" i="42" a="1"/>
  <c r="V34" i="42" s="1"/>
  <c r="W34" i="42" a="1"/>
  <c r="W34" i="42"/>
  <c r="X34" i="42" a="1"/>
  <c r="X34" i="42" s="1"/>
  <c r="Y34" i="42" a="1"/>
  <c r="Y34" i="42" s="1"/>
  <c r="Z34" i="42" a="1"/>
  <c r="Z34" i="42" s="1"/>
  <c r="AA34" i="42" a="1"/>
  <c r="AA34" i="42" s="1"/>
  <c r="AB34" i="42" a="1"/>
  <c r="AB34" i="42" s="1"/>
  <c r="AC34" i="42" a="1"/>
  <c r="AC34" i="42" s="1"/>
  <c r="AD34" i="42" a="1"/>
  <c r="AD34" i="42"/>
  <c r="AE34" i="42" a="1"/>
  <c r="AE34" i="42" s="1"/>
  <c r="AF34" i="42" a="1"/>
  <c r="AF34" i="42"/>
  <c r="AG34" i="42" a="1"/>
  <c r="AG34" i="42" s="1"/>
  <c r="AH34" i="42" a="1"/>
  <c r="AH34" i="42" s="1"/>
  <c r="AI34" i="42" a="1"/>
  <c r="AI34" i="42" s="1"/>
  <c r="T38" i="42" a="1"/>
  <c r="T38" i="42" s="1"/>
  <c r="U38" i="42" a="1"/>
  <c r="U38" i="42" s="1"/>
  <c r="V38" i="42" a="1"/>
  <c r="V38" i="42" s="1"/>
  <c r="W38" i="42" a="1"/>
  <c r="W38" i="42"/>
  <c r="X38" i="42" a="1"/>
  <c r="X38" i="42" s="1"/>
  <c r="Y38" i="42" a="1"/>
  <c r="Y38" i="42" s="1"/>
  <c r="Z38" i="42" a="1"/>
  <c r="Z38" i="42" s="1"/>
  <c r="AA38" i="42" a="1"/>
  <c r="AA38" i="42" s="1"/>
  <c r="AB38" i="42" a="1"/>
  <c r="AB38" i="42" s="1"/>
  <c r="AC38" i="42" a="1"/>
  <c r="AC38" i="42" s="1"/>
  <c r="AD38" i="42" a="1"/>
  <c r="AD38" i="42" s="1"/>
  <c r="AE38" i="42" a="1"/>
  <c r="AE38" i="42" s="1"/>
  <c r="AF38" i="42" a="1"/>
  <c r="AF38" i="42"/>
  <c r="AG38" i="42" a="1"/>
  <c r="AG38" i="42" s="1"/>
  <c r="AH38" i="42" a="1"/>
  <c r="AH38" i="42" s="1"/>
  <c r="AI38" i="42" a="1"/>
  <c r="AI38" i="42" s="1"/>
  <c r="T42" i="42" a="1"/>
  <c r="T42" i="42" s="1"/>
  <c r="U42" i="42" a="1"/>
  <c r="U42" i="42" s="1"/>
  <c r="V42" i="42" a="1"/>
  <c r="V42" i="42" s="1"/>
  <c r="W42" i="42" a="1"/>
  <c r="W42" i="42" s="1"/>
  <c r="X42" i="42" a="1"/>
  <c r="X42" i="42" s="1"/>
  <c r="Y42" i="42" a="1"/>
  <c r="Y42" i="42" s="1"/>
  <c r="Z42" i="42" a="1"/>
  <c r="Z42" i="42" s="1"/>
  <c r="AA42" i="42" a="1"/>
  <c r="AA42" i="42" s="1"/>
  <c r="AB42" i="42" a="1"/>
  <c r="AB42" i="42" s="1"/>
  <c r="AC42" i="42" a="1"/>
  <c r="AC42" i="42" s="1"/>
  <c r="AD42" i="42" a="1"/>
  <c r="AD42" i="42" s="1"/>
  <c r="AE42" i="42" a="1"/>
  <c r="AE42" i="42" s="1"/>
  <c r="AF42" i="42" a="1"/>
  <c r="AF42" i="42" s="1"/>
  <c r="AG42" i="42" a="1"/>
  <c r="AG42" i="42" s="1"/>
  <c r="AH42" i="42" a="1"/>
  <c r="AH42" i="42" s="1"/>
  <c r="AI42" i="42" a="1"/>
  <c r="AI42" i="42" s="1"/>
  <c r="T46" i="42" a="1"/>
  <c r="T46" i="42" s="1"/>
  <c r="U46" i="42" a="1"/>
  <c r="U46" i="42" s="1"/>
  <c r="V46" i="42" a="1"/>
  <c r="V46" i="42" s="1"/>
  <c r="W46" i="42" a="1"/>
  <c r="W46" i="42" s="1"/>
  <c r="X46" i="42" a="1"/>
  <c r="X46" i="42" s="1"/>
  <c r="Y46" i="42" a="1"/>
  <c r="Y46" i="42" s="1"/>
  <c r="Z46" i="42" a="1"/>
  <c r="Z46" i="42" s="1"/>
  <c r="AA46" i="42" a="1"/>
  <c r="AA46" i="42" s="1"/>
  <c r="AB46" i="42" a="1"/>
  <c r="AB46" i="42" s="1"/>
  <c r="AC46" i="42" a="1"/>
  <c r="AC46" i="42" s="1"/>
  <c r="AD46" i="42" a="1"/>
  <c r="AD46" i="42" s="1"/>
  <c r="AE46" i="42" a="1"/>
  <c r="AE46" i="42" s="1"/>
  <c r="AF46" i="42" a="1"/>
  <c r="AF46" i="42" s="1"/>
  <c r="AG46" i="42" a="1"/>
  <c r="AG46" i="42" s="1"/>
  <c r="AH46" i="42" a="1"/>
  <c r="AH46" i="42" s="1"/>
  <c r="AI46" i="42" a="1"/>
  <c r="AI46" i="42" s="1"/>
  <c r="T50" i="42" a="1"/>
  <c r="T50" i="42" s="1"/>
  <c r="U50" i="42" a="1"/>
  <c r="U50" i="42" s="1"/>
  <c r="V50" i="42" a="1"/>
  <c r="V50" i="42" s="1"/>
  <c r="W50" i="42" a="1"/>
  <c r="W50" i="42" s="1"/>
  <c r="X50" i="42" a="1"/>
  <c r="X50" i="42" s="1"/>
  <c r="Y50" i="42" a="1"/>
  <c r="Y50" i="42" s="1"/>
  <c r="Z50" i="42" a="1"/>
  <c r="Z50" i="42" s="1"/>
  <c r="AA50" i="42" a="1"/>
  <c r="AA50" i="42" s="1"/>
  <c r="AB50" i="42" a="1"/>
  <c r="AB50" i="42" s="1"/>
  <c r="AC50" i="42" a="1"/>
  <c r="AC50" i="42" s="1"/>
  <c r="AD50" i="42" a="1"/>
  <c r="AD50" i="42" s="1"/>
  <c r="AE50" i="42" a="1"/>
  <c r="AE50" i="42" s="1"/>
  <c r="AF50" i="42" a="1"/>
  <c r="AF50" i="42" s="1"/>
  <c r="AG50" i="42" a="1"/>
  <c r="AG50" i="42" s="1"/>
  <c r="AH50" i="42" a="1"/>
  <c r="AH50" i="42" s="1"/>
  <c r="AI50" i="42" a="1"/>
  <c r="AI50" i="42" s="1"/>
  <c r="T54" i="42" a="1"/>
  <c r="T54" i="42" s="1"/>
  <c r="U54" i="42" a="1"/>
  <c r="U54" i="42" s="1"/>
  <c r="V54" i="42" a="1"/>
  <c r="V54" i="42" s="1"/>
  <c r="W54" i="42" a="1"/>
  <c r="W54" i="42" s="1"/>
  <c r="X54" i="42" a="1"/>
  <c r="X54" i="42" s="1"/>
  <c r="Y54" i="42" a="1"/>
  <c r="Y54" i="42" s="1"/>
  <c r="Z54" i="42" a="1"/>
  <c r="Z54" i="42" s="1"/>
  <c r="AA54" i="42" a="1"/>
  <c r="AA54" i="42" s="1"/>
  <c r="AB54" i="42" a="1"/>
  <c r="AB54" i="42" s="1"/>
  <c r="AC54" i="42" a="1"/>
  <c r="AC54" i="42" s="1"/>
  <c r="AD54" i="42" a="1"/>
  <c r="AD54" i="42" s="1"/>
  <c r="AE54" i="42" a="1"/>
  <c r="AE54" i="42" s="1"/>
  <c r="AF54" i="42" a="1"/>
  <c r="AF54" i="42"/>
  <c r="AG54" i="42" a="1"/>
  <c r="AG54" i="42" s="1"/>
  <c r="AH54" i="42" a="1"/>
  <c r="AH54" i="42" s="1"/>
  <c r="AI54" i="42" a="1"/>
  <c r="AI54" i="42" s="1"/>
  <c r="T58" i="42" a="1"/>
  <c r="T58" i="42" s="1"/>
  <c r="U58" i="42" a="1"/>
  <c r="U58" i="42" s="1"/>
  <c r="V58" i="42" a="1"/>
  <c r="V58" i="42" s="1"/>
  <c r="W58" i="42" a="1"/>
  <c r="W58" i="42" s="1"/>
  <c r="X58" i="42" a="1"/>
  <c r="X58" i="42" s="1"/>
  <c r="Y58" i="42" a="1"/>
  <c r="Y58" i="42" s="1"/>
  <c r="Z58" i="42" a="1"/>
  <c r="Z58" i="42" s="1"/>
  <c r="AA58" i="42" a="1"/>
  <c r="AA58" i="42" s="1"/>
  <c r="AB58" i="42" a="1"/>
  <c r="AB58" i="42" s="1"/>
  <c r="AC58" i="42" a="1"/>
  <c r="AC58" i="42" s="1"/>
  <c r="AD58" i="42" a="1"/>
  <c r="AD58" i="42" s="1"/>
  <c r="AE58" i="42" a="1"/>
  <c r="AE58" i="42" s="1"/>
  <c r="AF58" i="42" a="1"/>
  <c r="AF58" i="42" s="1"/>
  <c r="AG58" i="42" a="1"/>
  <c r="AG58" i="42" s="1"/>
  <c r="AH58" i="42" a="1"/>
  <c r="AH58" i="42" s="1"/>
  <c r="AI58" i="42" a="1"/>
  <c r="AI58" i="42" s="1"/>
  <c r="T66" i="42" a="1"/>
  <c r="T66" i="42" s="1"/>
  <c r="U66" i="42" a="1"/>
  <c r="U66" i="42" s="1"/>
  <c r="V66" i="42" a="1"/>
  <c r="V66" i="42" s="1"/>
  <c r="W66" i="42" a="1"/>
  <c r="W66" i="42" s="1"/>
  <c r="X66" i="42" a="1"/>
  <c r="X66" i="42" s="1"/>
  <c r="Y66" i="42" a="1"/>
  <c r="Y66" i="42" s="1"/>
  <c r="Z66" i="42" a="1"/>
  <c r="Z66" i="42" s="1"/>
  <c r="AA66" i="42" a="1"/>
  <c r="AA66" i="42" s="1"/>
  <c r="AB66" i="42" a="1"/>
  <c r="AB66" i="42" s="1"/>
  <c r="AC66" i="42" a="1"/>
  <c r="AC66" i="42" s="1"/>
  <c r="AD66" i="42" a="1"/>
  <c r="AD66" i="42" s="1"/>
  <c r="AE66" i="42" a="1"/>
  <c r="AE66" i="42" s="1"/>
  <c r="AF66" i="42" a="1"/>
  <c r="AF66" i="42" s="1"/>
  <c r="AG66" i="42" a="1"/>
  <c r="AG66" i="42" s="1"/>
  <c r="AH66" i="42" a="1"/>
  <c r="AH66" i="42" s="1"/>
  <c r="AI66" i="42" a="1"/>
  <c r="AI66" i="42" s="1"/>
  <c r="T74" i="42" a="1"/>
  <c r="T74" i="42" s="1"/>
  <c r="U74" i="42" a="1"/>
  <c r="U74" i="42" s="1"/>
  <c r="V74" i="42" a="1"/>
  <c r="V74" i="42"/>
  <c r="W74" i="42" a="1"/>
  <c r="W74" i="42" s="1"/>
  <c r="X74" i="42" a="1"/>
  <c r="X74" i="42" s="1"/>
  <c r="Y74" i="42" a="1"/>
  <c r="Y74" i="42" s="1"/>
  <c r="Z74" i="42" a="1"/>
  <c r="Z74" i="42" s="1"/>
  <c r="AA74" i="42" a="1"/>
  <c r="AA74" i="42" s="1"/>
  <c r="AB74" i="42" a="1"/>
  <c r="AB74" i="42" s="1"/>
  <c r="AC74" i="42" a="1"/>
  <c r="AC74" i="42" s="1"/>
  <c r="AD74" i="42" a="1"/>
  <c r="AD74" i="42" s="1"/>
  <c r="AE74" i="42" a="1"/>
  <c r="AE74" i="42"/>
  <c r="AF74" i="42" a="1"/>
  <c r="AF74" i="42" s="1"/>
  <c r="AG74" i="42" a="1"/>
  <c r="AG74" i="42" s="1"/>
  <c r="AH74" i="42" a="1"/>
  <c r="AH74" i="42" s="1"/>
  <c r="AI74" i="42" a="1"/>
  <c r="AI74" i="42" s="1"/>
  <c r="T82" i="42" a="1"/>
  <c r="T82" i="42" s="1"/>
  <c r="U82" i="42" a="1"/>
  <c r="U82" i="42" s="1"/>
  <c r="V82" i="42" a="1"/>
  <c r="V82" i="42" s="1"/>
  <c r="W82" i="42" a="1"/>
  <c r="W82" i="42" s="1"/>
  <c r="X82" i="42" a="1"/>
  <c r="X82" i="42" s="1"/>
  <c r="Y82" i="42" a="1"/>
  <c r="Y82" i="42" s="1"/>
  <c r="Z82" i="42" a="1"/>
  <c r="Z82" i="42" s="1"/>
  <c r="AA82" i="42" a="1"/>
  <c r="AA82" i="42" s="1"/>
  <c r="AB82" i="42" a="1"/>
  <c r="AB82" i="42" s="1"/>
  <c r="AC82" i="42" a="1"/>
  <c r="AC82" i="42" s="1"/>
  <c r="AD82" i="42" a="1"/>
  <c r="AD82" i="42" s="1"/>
  <c r="AE82" i="42" a="1"/>
  <c r="AE82" i="42" s="1"/>
  <c r="AF82" i="42" a="1"/>
  <c r="AF82" i="42"/>
  <c r="AG82" i="42" a="1"/>
  <c r="AG82" i="42" s="1"/>
  <c r="AH82" i="42" a="1"/>
  <c r="AH82" i="42" s="1"/>
  <c r="AI82" i="42" a="1"/>
  <c r="AI82" i="42" s="1"/>
  <c r="T90" i="42" a="1"/>
  <c r="T90" i="42" s="1"/>
  <c r="U90" i="42" a="1"/>
  <c r="U90" i="42" s="1"/>
  <c r="V90" i="42" a="1"/>
  <c r="V90" i="42" s="1"/>
  <c r="W90" i="42" a="1"/>
  <c r="W90" i="42" s="1"/>
  <c r="X90" i="42" a="1"/>
  <c r="X90" i="42" s="1"/>
  <c r="Y90" i="42" a="1"/>
  <c r="Y90" i="42" s="1"/>
  <c r="Z90" i="42" a="1"/>
  <c r="Z90" i="42" s="1"/>
  <c r="AA90" i="42" a="1"/>
  <c r="AA90" i="42" s="1"/>
  <c r="AB90" i="42" a="1"/>
  <c r="AB90" i="42" s="1"/>
  <c r="AC90" i="42" a="1"/>
  <c r="AC90" i="42" s="1"/>
  <c r="AD90" i="42" a="1"/>
  <c r="AD90" i="42" s="1"/>
  <c r="AE90" i="42" a="1"/>
  <c r="AE90" i="42"/>
  <c r="AF90" i="42" a="1"/>
  <c r="AF90" i="42" s="1"/>
  <c r="AG90" i="42" a="1"/>
  <c r="AG90" i="42" s="1"/>
  <c r="AH90" i="42" a="1"/>
  <c r="AH90" i="42" s="1"/>
  <c r="AI90" i="42" a="1"/>
  <c r="AI90" i="42" s="1"/>
  <c r="T98" i="42" a="1"/>
  <c r="T98" i="42" s="1"/>
  <c r="U98" i="42" a="1"/>
  <c r="U98" i="42" s="1"/>
  <c r="V98" i="42" a="1"/>
  <c r="V98" i="42" s="1"/>
  <c r="W98" i="42" a="1"/>
  <c r="W98" i="42" s="1"/>
  <c r="X98" i="42" a="1"/>
  <c r="X98" i="42" s="1"/>
  <c r="Y98" i="42" a="1"/>
  <c r="Y98" i="42" s="1"/>
  <c r="Z98" i="42" a="1"/>
  <c r="Z98" i="42" s="1"/>
  <c r="AA98" i="42" a="1"/>
  <c r="AA98" i="42" s="1"/>
  <c r="AB98" i="42" a="1"/>
  <c r="AB98" i="42" s="1"/>
  <c r="AC98" i="42" a="1"/>
  <c r="AC98" i="42" s="1"/>
  <c r="AD98" i="42" a="1"/>
  <c r="AD98" i="42" s="1"/>
  <c r="AE98" i="42" a="1"/>
  <c r="AE98" i="42" s="1"/>
  <c r="AF98" i="42" a="1"/>
  <c r="AF98" i="42" s="1"/>
  <c r="AG98" i="42" a="1"/>
  <c r="AG98" i="42" s="1"/>
  <c r="AH98" i="42" a="1"/>
  <c r="AH98" i="42" s="1"/>
  <c r="AI98" i="42" a="1"/>
  <c r="AI98" i="42" s="1"/>
  <c r="T106" i="42" a="1"/>
  <c r="T106" i="42" s="1"/>
  <c r="U106" i="42" a="1"/>
  <c r="U106" i="42" s="1"/>
  <c r="V106" i="42" a="1"/>
  <c r="V106" i="42" s="1"/>
  <c r="W106" i="42" a="1"/>
  <c r="W106" i="42" s="1"/>
  <c r="X106" i="42" a="1"/>
  <c r="X106" i="42" s="1"/>
  <c r="Y106" i="42" a="1"/>
  <c r="Y106" i="42" s="1"/>
  <c r="Z106" i="42" a="1"/>
  <c r="Z106" i="42" s="1"/>
  <c r="AA106" i="42" a="1"/>
  <c r="AA106" i="42" s="1"/>
  <c r="AB106" i="42" a="1"/>
  <c r="AB106" i="42" s="1"/>
  <c r="AC106" i="42" a="1"/>
  <c r="AC106" i="42" s="1"/>
  <c r="AD106" i="42" a="1"/>
  <c r="AD106" i="42" s="1"/>
  <c r="AE106" i="42" a="1"/>
  <c r="AE106" i="42" s="1"/>
  <c r="AF106" i="42" a="1"/>
  <c r="AF106" i="42" s="1"/>
  <c r="AG106" i="42" a="1"/>
  <c r="AG106" i="42" s="1"/>
  <c r="AH106" i="42" a="1"/>
  <c r="AH106" i="42" s="1"/>
  <c r="AI106" i="42" a="1"/>
  <c r="AI106" i="42" s="1"/>
  <c r="T114" i="42" a="1"/>
  <c r="T114" i="42" s="1"/>
  <c r="U114" i="42" a="1"/>
  <c r="U114" i="42" s="1"/>
  <c r="V114" i="42" a="1"/>
  <c r="V114" i="42" s="1"/>
  <c r="W114" i="42" a="1"/>
  <c r="W114" i="42" s="1"/>
  <c r="X114" i="42" a="1"/>
  <c r="X114" i="42" s="1"/>
  <c r="Y114" i="42" a="1"/>
  <c r="Y114" i="42" s="1"/>
  <c r="Z114" i="42" a="1"/>
  <c r="Z114" i="42" s="1"/>
  <c r="AA114" i="42" a="1"/>
  <c r="AA114" i="42" s="1"/>
  <c r="AB114" i="42" a="1"/>
  <c r="AB114" i="42"/>
  <c r="AC114" i="42" a="1"/>
  <c r="AC114" i="42" s="1"/>
  <c r="AD114" i="42" a="1"/>
  <c r="AD114" i="42" s="1"/>
  <c r="AE114" i="42" a="1"/>
  <c r="AE114" i="42" s="1"/>
  <c r="AF114" i="42" a="1"/>
  <c r="AF114" i="42" s="1"/>
  <c r="AG114" i="42" a="1"/>
  <c r="AG114" i="42" s="1"/>
  <c r="AH114" i="42" a="1"/>
  <c r="AH114" i="42" s="1"/>
  <c r="AI114" i="42" a="1"/>
  <c r="AI114" i="42" s="1"/>
  <c r="T122" i="42" a="1"/>
  <c r="T122" i="42" s="1"/>
  <c r="U122" i="42" a="1"/>
  <c r="U122" i="42" s="1"/>
  <c r="V122" i="42" a="1"/>
  <c r="V122" i="42" s="1"/>
  <c r="W122" i="42" a="1"/>
  <c r="W122" i="42" s="1"/>
  <c r="X122" i="42" a="1"/>
  <c r="X122" i="42" s="1"/>
  <c r="Y122" i="42" a="1"/>
  <c r="Y122" i="42" s="1"/>
  <c r="Z122" i="42" a="1"/>
  <c r="Z122" i="42" s="1"/>
  <c r="AA122" i="42" a="1"/>
  <c r="AA122" i="42" s="1"/>
  <c r="AB122" i="42" a="1"/>
  <c r="AB122" i="42" s="1"/>
  <c r="AC122" i="42" a="1"/>
  <c r="AC122" i="42" s="1"/>
  <c r="AD122" i="42" a="1"/>
  <c r="AD122" i="42" s="1"/>
  <c r="AE122" i="42" a="1"/>
  <c r="AE122" i="42" s="1"/>
  <c r="AF122" i="42" a="1"/>
  <c r="AF122" i="42" s="1"/>
  <c r="AG122" i="42" a="1"/>
  <c r="AG122" i="42" s="1"/>
  <c r="AH122" i="42" a="1"/>
  <c r="AH122" i="42" s="1"/>
  <c r="AI122" i="42" a="1"/>
  <c r="AI122" i="42" s="1"/>
  <c r="T130" i="42" a="1"/>
  <c r="T130" i="42" s="1"/>
  <c r="U130" i="42" a="1"/>
  <c r="U130" i="42" s="1"/>
  <c r="V130" i="42" a="1"/>
  <c r="V130" i="42" s="1"/>
  <c r="W130" i="42" a="1"/>
  <c r="W130" i="42" s="1"/>
  <c r="X130" i="42" a="1"/>
  <c r="X130" i="42" s="1"/>
  <c r="Y130" i="42" a="1"/>
  <c r="Y130" i="42" s="1"/>
  <c r="Z130" i="42" a="1"/>
  <c r="Z130" i="42" s="1"/>
  <c r="AA130" i="42" a="1"/>
  <c r="AA130" i="42" s="1"/>
  <c r="AB130" i="42" a="1"/>
  <c r="AB130" i="42" s="1"/>
  <c r="AC130" i="42" a="1"/>
  <c r="AC130" i="42"/>
  <c r="AD130" i="42" a="1"/>
  <c r="AD130" i="42" s="1"/>
  <c r="AE130" i="42" a="1"/>
  <c r="AE130" i="42" s="1"/>
  <c r="AF130" i="42" a="1"/>
  <c r="AF130" i="42" s="1"/>
  <c r="AG130" i="42" a="1"/>
  <c r="AG130" i="42" s="1"/>
  <c r="AH130" i="42" a="1"/>
  <c r="AH130" i="42" s="1"/>
  <c r="AI130" i="42" a="1"/>
  <c r="AI130" i="42" s="1"/>
  <c r="T138" i="42" a="1"/>
  <c r="T138" i="42" s="1"/>
  <c r="U138" i="42" a="1"/>
  <c r="U138" i="42" s="1"/>
  <c r="V138" i="42" a="1"/>
  <c r="V138" i="42" s="1"/>
  <c r="W138" i="42" a="1"/>
  <c r="W138" i="42" s="1"/>
  <c r="X138" i="42" a="1"/>
  <c r="X138" i="42" s="1"/>
  <c r="Y138" i="42" a="1"/>
  <c r="Y138" i="42" s="1"/>
  <c r="Z138" i="42" a="1"/>
  <c r="Z138" i="42" s="1"/>
  <c r="AA138" i="42" a="1"/>
  <c r="AA138" i="42" s="1"/>
  <c r="AB138" i="42" a="1"/>
  <c r="AB138" i="42"/>
  <c r="AC138" i="42" a="1"/>
  <c r="AC138" i="42" s="1"/>
  <c r="AD138" i="42" a="1"/>
  <c r="AD138" i="42" s="1"/>
  <c r="AE138" i="42" a="1"/>
  <c r="AE138" i="42" s="1"/>
  <c r="AF138" i="42" a="1"/>
  <c r="AF138" i="42" s="1"/>
  <c r="AG138" i="42" a="1"/>
  <c r="AG138" i="42" s="1"/>
  <c r="AH138" i="42" a="1"/>
  <c r="AH138" i="42" s="1"/>
  <c r="AI138" i="42" a="1"/>
  <c r="AI138" i="42" s="1"/>
  <c r="T146" i="42" a="1"/>
  <c r="T146" i="42"/>
  <c r="U146" i="42" a="1"/>
  <c r="U146" i="42" s="1"/>
  <c r="V146" i="42" a="1"/>
  <c r="V146" i="42" s="1"/>
  <c r="W146" i="42" a="1"/>
  <c r="W146" i="42" s="1"/>
  <c r="X146" i="42" a="1"/>
  <c r="X146" i="42"/>
  <c r="Y146" i="42" a="1"/>
  <c r="Y146" i="42" s="1"/>
  <c r="Z146" i="42" a="1"/>
  <c r="Z146" i="42" s="1"/>
  <c r="AA146" i="42" a="1"/>
  <c r="AA146" i="42"/>
  <c r="AB146" i="42" a="1"/>
  <c r="AB146" i="42" s="1"/>
  <c r="AC146" i="42" a="1"/>
  <c r="AC146" i="42" s="1"/>
  <c r="AD146" i="42" a="1"/>
  <c r="AD146" i="42" s="1"/>
  <c r="AE146" i="42" a="1"/>
  <c r="AE146" i="42" s="1"/>
  <c r="AF146" i="42" a="1"/>
  <c r="AF146" i="42"/>
  <c r="AG146" i="42" a="1"/>
  <c r="AG146" i="42" s="1"/>
  <c r="AH146" i="42" a="1"/>
  <c r="AH146" i="42" s="1"/>
  <c r="AI146" i="42" a="1"/>
  <c r="AI146" i="42" s="1"/>
  <c r="T154" i="42" a="1"/>
  <c r="T154" i="42" s="1"/>
  <c r="U154" i="42" a="1"/>
  <c r="U154" i="42" s="1"/>
  <c r="V154" i="42" a="1"/>
  <c r="V154" i="42" s="1"/>
  <c r="W154" i="42" a="1"/>
  <c r="W154" i="42" s="1"/>
  <c r="X154" i="42" a="1"/>
  <c r="X154" i="42" s="1"/>
  <c r="Y154" i="42" a="1"/>
  <c r="Y154" i="42" s="1"/>
  <c r="Z154" i="42" a="1"/>
  <c r="Z154" i="42" s="1"/>
  <c r="AA154" i="42" a="1"/>
  <c r="AA154" i="42" s="1"/>
  <c r="AB154" i="42" a="1"/>
  <c r="AB154" i="42" s="1"/>
  <c r="AC154" i="42" a="1"/>
  <c r="AC154" i="42" s="1"/>
  <c r="AD154" i="42" a="1"/>
  <c r="AD154" i="42" s="1"/>
  <c r="AE154" i="42" a="1"/>
  <c r="AE154" i="42" s="1"/>
  <c r="AF154" i="42" a="1"/>
  <c r="AF154" i="42" s="1"/>
  <c r="AG154" i="42" a="1"/>
  <c r="AG154" i="42" s="1"/>
  <c r="AH154" i="42" a="1"/>
  <c r="AH154" i="42" s="1"/>
  <c r="AI154" i="42" a="1"/>
  <c r="AI154" i="42" s="1"/>
  <c r="T162" i="42" a="1"/>
  <c r="T162" i="42" s="1"/>
  <c r="U162" i="42" a="1"/>
  <c r="U162" i="42" s="1"/>
  <c r="V162" i="42" a="1"/>
  <c r="V162" i="42" s="1"/>
  <c r="W162" i="42" a="1"/>
  <c r="W162" i="42" s="1"/>
  <c r="X162" i="42" a="1"/>
  <c r="X162" i="42" s="1"/>
  <c r="Y162" i="42" a="1"/>
  <c r="Y162" i="42" s="1"/>
  <c r="Z162" i="42" a="1"/>
  <c r="Z162" i="42" s="1"/>
  <c r="AA162" i="42" a="1"/>
  <c r="AA162" i="42" s="1"/>
  <c r="AB162" i="42" a="1"/>
  <c r="AB162" i="42"/>
  <c r="AC162" i="42" a="1"/>
  <c r="AC162" i="42" s="1"/>
  <c r="AD162" i="42" a="1"/>
  <c r="AD162" i="42" s="1"/>
  <c r="AE162" i="42" a="1"/>
  <c r="AE162" i="42" s="1"/>
  <c r="AF162" i="42" a="1"/>
  <c r="AF162" i="42" s="1"/>
  <c r="AG162" i="42" a="1"/>
  <c r="AG162" i="42" s="1"/>
  <c r="AH162" i="42" a="1"/>
  <c r="AH162" i="42" s="1"/>
  <c r="AI162" i="42" a="1"/>
  <c r="AI162" i="42" s="1"/>
  <c r="T170" i="42" a="1"/>
  <c r="T170" i="42" s="1"/>
  <c r="U170" i="42" a="1"/>
  <c r="U170" i="42" s="1"/>
  <c r="V170" i="42" a="1"/>
  <c r="V170" i="42" s="1"/>
  <c r="W170" i="42" a="1"/>
  <c r="W170" i="42" s="1"/>
  <c r="X170" i="42" a="1"/>
  <c r="X170" i="42" s="1"/>
  <c r="Y170" i="42" a="1"/>
  <c r="Y170" i="42" s="1"/>
  <c r="Z170" i="42" a="1"/>
  <c r="Z170" i="42" s="1"/>
  <c r="AA170" i="42" a="1"/>
  <c r="AA170" i="42" s="1"/>
  <c r="AB170" i="42" a="1"/>
  <c r="AB170" i="42"/>
  <c r="AC170" i="42" a="1"/>
  <c r="AC170" i="42" s="1"/>
  <c r="AD170" i="42" a="1"/>
  <c r="AD170" i="42" s="1"/>
  <c r="AE170" i="42" a="1"/>
  <c r="AE170" i="42" s="1"/>
  <c r="AF170" i="42" a="1"/>
  <c r="AF170" i="42" s="1"/>
  <c r="AG170" i="42" a="1"/>
  <c r="AG170" i="42" s="1"/>
  <c r="AH170" i="42" a="1"/>
  <c r="AH170" i="42" s="1"/>
  <c r="AI170" i="42" a="1"/>
  <c r="AI170" i="42" s="1"/>
  <c r="T178" i="42" a="1"/>
  <c r="T178" i="42" s="1"/>
  <c r="U178" i="42" a="1"/>
  <c r="U178" i="42" s="1"/>
  <c r="V178" i="42" a="1"/>
  <c r="V178" i="42" s="1"/>
  <c r="W178" i="42" a="1"/>
  <c r="W178" i="42" s="1"/>
  <c r="X178" i="42" a="1"/>
  <c r="X178" i="42" s="1"/>
  <c r="Y178" i="42" a="1"/>
  <c r="Y178" i="42" s="1"/>
  <c r="Z178" i="42" a="1"/>
  <c r="Z178" i="42" s="1"/>
  <c r="AA178" i="42" a="1"/>
  <c r="AA178" i="42" s="1"/>
  <c r="AB178" i="42" a="1"/>
  <c r="AB178" i="42" s="1"/>
  <c r="AC178" i="42" a="1"/>
  <c r="AC178" i="42" s="1"/>
  <c r="AD178" i="42" a="1"/>
  <c r="AD178" i="42" s="1"/>
  <c r="AE178" i="42" a="1"/>
  <c r="AE178" i="42" s="1"/>
  <c r="AF178" i="42" a="1"/>
  <c r="AF178" i="42" s="1"/>
  <c r="AG178" i="42" a="1"/>
  <c r="AG178" i="42" s="1"/>
  <c r="AH178" i="42" a="1"/>
  <c r="AH178" i="42" s="1"/>
  <c r="AI178" i="42" a="1"/>
  <c r="AI178" i="42" s="1"/>
  <c r="T186" i="42" a="1"/>
  <c r="T186" i="42" s="1"/>
  <c r="U186" i="42" a="1"/>
  <c r="U186" i="42" s="1"/>
  <c r="V186" i="42" a="1"/>
  <c r="V186" i="42" s="1"/>
  <c r="W186" i="42" a="1"/>
  <c r="W186" i="42" s="1"/>
  <c r="X186" i="42" a="1"/>
  <c r="X186" i="42" s="1"/>
  <c r="Y186" i="42" a="1"/>
  <c r="Y186" i="42" s="1"/>
  <c r="Z186" i="42" a="1"/>
  <c r="Z186" i="42" s="1"/>
  <c r="AA186" i="42" a="1"/>
  <c r="AA186" i="42" s="1"/>
  <c r="AB186" i="42" a="1"/>
  <c r="AB186" i="42" s="1"/>
  <c r="AC186" i="42" a="1"/>
  <c r="AC186" i="42" s="1"/>
  <c r="AD186" i="42" a="1"/>
  <c r="AD186" i="42" s="1"/>
  <c r="AE186" i="42" a="1"/>
  <c r="AE186" i="42" s="1"/>
  <c r="AF186" i="42" a="1"/>
  <c r="AF186" i="42" s="1"/>
  <c r="AG186" i="42" a="1"/>
  <c r="AG186" i="42" s="1"/>
  <c r="AH186" i="42" a="1"/>
  <c r="AH186" i="42" s="1"/>
  <c r="AI186" i="42" a="1"/>
  <c r="AI186" i="42" s="1"/>
  <c r="T194" i="42" a="1"/>
  <c r="T194" i="42" s="1"/>
  <c r="U194" i="42" a="1"/>
  <c r="U194" i="42" s="1"/>
  <c r="V194" i="42" a="1"/>
  <c r="V194" i="42" s="1"/>
  <c r="W194" i="42" a="1"/>
  <c r="W194" i="42" s="1"/>
  <c r="X194" i="42" a="1"/>
  <c r="X194" i="42" s="1"/>
  <c r="Y194" i="42" a="1"/>
  <c r="Y194" i="42" s="1"/>
  <c r="Z194" i="42" a="1"/>
  <c r="Z194" i="42" s="1"/>
  <c r="AA194" i="42" a="1"/>
  <c r="AA194" i="42" s="1"/>
  <c r="AB194" i="42" a="1"/>
  <c r="AB194" i="42" s="1"/>
  <c r="AC194" i="42" a="1"/>
  <c r="AC194" i="42" s="1"/>
  <c r="AD194" i="42" a="1"/>
  <c r="AD194" i="42" s="1"/>
  <c r="AE194" i="42" a="1"/>
  <c r="AE194" i="42" s="1"/>
  <c r="AF194" i="42" a="1"/>
  <c r="AF194" i="42" s="1"/>
  <c r="AG194" i="42" a="1"/>
  <c r="AG194" i="42" s="1"/>
  <c r="AH194" i="42" a="1"/>
  <c r="AH194" i="42" s="1"/>
  <c r="AI194" i="42" a="1"/>
  <c r="AI194" i="42" s="1"/>
  <c r="T202" i="42" a="1"/>
  <c r="T202" i="42"/>
  <c r="U202" i="42" a="1"/>
  <c r="U202" i="42" s="1"/>
  <c r="V202" i="42" a="1"/>
  <c r="V202" i="42" s="1"/>
  <c r="W202" i="42" a="1"/>
  <c r="W202" i="42" s="1"/>
  <c r="X202" i="42" a="1"/>
  <c r="X202" i="42" s="1"/>
  <c r="Y202" i="42" a="1"/>
  <c r="Y202" i="42" s="1"/>
  <c r="Z202" i="42" a="1"/>
  <c r="Z202" i="42" s="1"/>
  <c r="AA202" i="42" a="1"/>
  <c r="AA202" i="42" s="1"/>
  <c r="AB202" i="42" a="1"/>
  <c r="AB202" i="42" s="1"/>
  <c r="AC202" i="42" a="1"/>
  <c r="AC202" i="42" s="1"/>
  <c r="AD202" i="42" a="1"/>
  <c r="AD202" i="42" s="1"/>
  <c r="AE202" i="42" a="1"/>
  <c r="AE202" i="42" s="1"/>
  <c r="AF202" i="42" a="1"/>
  <c r="AF202" i="42" s="1"/>
  <c r="AG202" i="42" a="1"/>
  <c r="AG202" i="42" s="1"/>
  <c r="AH202" i="42" a="1"/>
  <c r="AH202" i="42" s="1"/>
  <c r="AI202" i="42" a="1"/>
  <c r="AI202" i="42" s="1"/>
  <c r="T210" i="42" a="1"/>
  <c r="T210" i="42" s="1"/>
  <c r="U210" i="42" a="1"/>
  <c r="U210" i="42" s="1"/>
  <c r="V210" i="42" a="1"/>
  <c r="V210" i="42" s="1"/>
  <c r="W210" i="42" a="1"/>
  <c r="W210" i="42" s="1"/>
  <c r="X210" i="42" a="1"/>
  <c r="X210" i="42" s="1"/>
  <c r="Y210" i="42" a="1"/>
  <c r="Y210" i="42" s="1"/>
  <c r="Z210" i="42" a="1"/>
  <c r="Z210" i="42" s="1"/>
  <c r="AA210" i="42" a="1"/>
  <c r="AA210" i="42" s="1"/>
  <c r="AB210" i="42" a="1"/>
  <c r="AB210" i="42" s="1"/>
  <c r="AC210" i="42" a="1"/>
  <c r="AC210" i="42" s="1"/>
  <c r="AD210" i="42" a="1"/>
  <c r="AD210" i="42" s="1"/>
  <c r="AE210" i="42" a="1"/>
  <c r="AE210" i="42" s="1"/>
  <c r="AF210" i="42" a="1"/>
  <c r="AF210" i="42" s="1"/>
  <c r="AG210" i="42" a="1"/>
  <c r="AG210" i="42" s="1"/>
  <c r="AH210" i="42" a="1"/>
  <c r="AH210" i="42" s="1"/>
  <c r="AI210" i="42" a="1"/>
  <c r="AI210" i="42" s="1"/>
  <c r="T218" i="42" a="1"/>
  <c r="T218" i="42"/>
  <c r="U218" i="42" a="1"/>
  <c r="U218" i="42" s="1"/>
  <c r="V218" i="42" a="1"/>
  <c r="V218" i="42" s="1"/>
  <c r="W218" i="42" a="1"/>
  <c r="W218" i="42" s="1"/>
  <c r="X218" i="42" a="1"/>
  <c r="X218" i="42" s="1"/>
  <c r="Y218" i="42" a="1"/>
  <c r="Y218" i="42" s="1"/>
  <c r="Z218" i="42" a="1"/>
  <c r="Z218" i="42" s="1"/>
  <c r="AA218" i="42" a="1"/>
  <c r="AA218" i="42" s="1"/>
  <c r="AB218" i="42" a="1"/>
  <c r="AB218" i="42" s="1"/>
  <c r="AC218" i="42" a="1"/>
  <c r="AC218" i="42" s="1"/>
  <c r="AD218" i="42" a="1"/>
  <c r="AD218" i="42" s="1"/>
  <c r="AE218" i="42" a="1"/>
  <c r="AE218" i="42" s="1"/>
  <c r="AF218" i="42" a="1"/>
  <c r="AF218" i="42" s="1"/>
  <c r="AG218" i="42" a="1"/>
  <c r="AG218" i="42" s="1"/>
  <c r="AH218" i="42" a="1"/>
  <c r="AH218" i="42" s="1"/>
  <c r="AI218" i="42" a="1"/>
  <c r="AI218" i="42" s="1"/>
  <c r="T226" i="42" a="1"/>
  <c r="T226" i="42" s="1"/>
  <c r="U226" i="42" a="1"/>
  <c r="U226" i="42" s="1"/>
  <c r="V226" i="42" a="1"/>
  <c r="V226" i="42" s="1"/>
  <c r="W226" i="42" a="1"/>
  <c r="W226" i="42" s="1"/>
  <c r="X226" i="42" a="1"/>
  <c r="X226" i="42" s="1"/>
  <c r="Y226" i="42" a="1"/>
  <c r="Y226" i="42" s="1"/>
  <c r="Z226" i="42" a="1"/>
  <c r="Z226" i="42" s="1"/>
  <c r="AA226" i="42" a="1"/>
  <c r="AA226" i="42" s="1"/>
  <c r="AB226" i="42" a="1"/>
  <c r="AB226" i="42"/>
  <c r="AC226" i="42" a="1"/>
  <c r="AC226" i="42" s="1"/>
  <c r="AD226" i="42" a="1"/>
  <c r="AD226" i="42" s="1"/>
  <c r="AE226" i="42" a="1"/>
  <c r="AE226" i="42" s="1"/>
  <c r="AF226" i="42" a="1"/>
  <c r="AF226" i="42"/>
  <c r="AG226" i="42" a="1"/>
  <c r="AG226" i="42" s="1"/>
  <c r="AH226" i="42" a="1"/>
  <c r="AH226" i="42" s="1"/>
  <c r="AI226" i="42" a="1"/>
  <c r="AI226" i="42" s="1"/>
  <c r="T234" i="42" a="1"/>
  <c r="T234" i="42" s="1"/>
  <c r="U234" i="42" a="1"/>
  <c r="U234" i="42" s="1"/>
  <c r="V234" i="42" a="1"/>
  <c r="V234" i="42" s="1"/>
  <c r="W234" i="42" a="1"/>
  <c r="W234" i="42" s="1"/>
  <c r="X234" i="42" a="1"/>
  <c r="X234" i="42" s="1"/>
  <c r="Y234" i="42" a="1"/>
  <c r="Y234" i="42" s="1"/>
  <c r="Z234" i="42" a="1"/>
  <c r="Z234" i="42" s="1"/>
  <c r="AA234" i="42" a="1"/>
  <c r="AA234" i="42" s="1"/>
  <c r="AB234" i="42" a="1"/>
  <c r="AB234" i="42" s="1"/>
  <c r="AC234" i="42" a="1"/>
  <c r="AC234" i="42" s="1"/>
  <c r="AD234" i="42" a="1"/>
  <c r="AD234" i="42" s="1"/>
  <c r="AE234" i="42" a="1"/>
  <c r="AE234" i="42" s="1"/>
  <c r="AF234" i="42" a="1"/>
  <c r="AF234" i="42" s="1"/>
  <c r="AG234" i="42" a="1"/>
  <c r="AG234" i="42" s="1"/>
  <c r="AH234" i="42" a="1"/>
  <c r="AH234" i="42" s="1"/>
  <c r="AI234" i="42" a="1"/>
  <c r="AI234" i="42" s="1"/>
  <c r="O2" i="42" a="1"/>
  <c r="O2" i="42" s="1"/>
  <c r="O6" i="42" a="1"/>
  <c r="O6" i="42" s="1"/>
  <c r="O10" i="42" a="1"/>
  <c r="O10" i="42" s="1"/>
  <c r="O14" i="42" a="1"/>
  <c r="O14" i="42" s="1"/>
  <c r="O18" i="42" a="1"/>
  <c r="O18" i="42" s="1"/>
  <c r="O22" i="42" a="1"/>
  <c r="O22" i="42" s="1"/>
  <c r="O26" i="42" a="1"/>
  <c r="O26" i="42" s="1"/>
  <c r="O30" i="42" a="1"/>
  <c r="O30" i="42" s="1"/>
  <c r="O34" i="42" a="1"/>
  <c r="O34" i="42" s="1"/>
  <c r="O38" i="42" a="1"/>
  <c r="O38" i="42" s="1"/>
  <c r="O42" i="42" a="1"/>
  <c r="O42" i="42" s="1"/>
  <c r="O46" i="42" a="1"/>
  <c r="O46" i="42" s="1"/>
  <c r="O50" i="42" a="1"/>
  <c r="O50" i="42" s="1"/>
  <c r="O54" i="42" a="1"/>
  <c r="O54" i="42" s="1"/>
  <c r="O58" i="42" a="1"/>
  <c r="O58" i="42" s="1"/>
  <c r="O66" i="42" a="1"/>
  <c r="O66" i="42" s="1"/>
  <c r="O74" i="42" a="1"/>
  <c r="O74" i="42" s="1"/>
  <c r="O82" i="42" a="1"/>
  <c r="O82" i="42" s="1"/>
  <c r="O90" i="42" a="1"/>
  <c r="O90" i="42" s="1"/>
  <c r="O98" i="42" a="1"/>
  <c r="O98" i="42"/>
  <c r="O106" i="42" a="1"/>
  <c r="O106" i="42" s="1"/>
  <c r="O114" i="42" a="1"/>
  <c r="O114" i="42" s="1"/>
  <c r="O122" i="42" a="1"/>
  <c r="O122" i="42" s="1"/>
  <c r="O130" i="42" a="1"/>
  <c r="O130" i="42" s="1"/>
  <c r="O138" i="42" a="1"/>
  <c r="O138" i="42" s="1"/>
  <c r="O146" i="42" a="1"/>
  <c r="O146" i="42" s="1"/>
  <c r="O154" i="42" a="1"/>
  <c r="O154" i="42" s="1"/>
  <c r="O162" i="42" a="1"/>
  <c r="O162" i="42" s="1"/>
  <c r="O170" i="42" a="1"/>
  <c r="O170" i="42" s="1"/>
  <c r="O178" i="42" a="1"/>
  <c r="O178" i="42" s="1"/>
  <c r="O186" i="42" a="1"/>
  <c r="O186" i="42" s="1"/>
  <c r="O194" i="42" a="1"/>
  <c r="O194" i="42" s="1"/>
  <c r="O202" i="42" a="1"/>
  <c r="O202" i="42" s="1"/>
  <c r="O210" i="42" a="1"/>
  <c r="O210" i="42" s="1"/>
  <c r="O218" i="42" a="1"/>
  <c r="O218" i="42" s="1"/>
  <c r="O226" i="42" a="1"/>
  <c r="O226" i="42" s="1"/>
  <c r="O234" i="42" a="1"/>
  <c r="O234" i="42" s="1"/>
  <c r="I2" i="42" a="1"/>
  <c r="I2" i="42" s="1"/>
  <c r="I6" i="42" a="1"/>
  <c r="I6" i="42" s="1"/>
  <c r="I10" i="42" a="1"/>
  <c r="I10" i="42" s="1"/>
  <c r="I14" i="42" a="1"/>
  <c r="I14" i="42" s="1"/>
  <c r="I18" i="42" a="1"/>
  <c r="I18" i="42" s="1"/>
  <c r="I22" i="42" a="1"/>
  <c r="I22" i="42" s="1"/>
  <c r="I26" i="42" a="1"/>
  <c r="I26" i="42" s="1"/>
  <c r="I30" i="42" a="1"/>
  <c r="I30" i="42" s="1"/>
  <c r="I34" i="42" a="1"/>
  <c r="I34" i="42" s="1"/>
  <c r="I38" i="42" a="1"/>
  <c r="I38" i="42" s="1"/>
  <c r="I42" i="42" a="1"/>
  <c r="I42" i="42" s="1"/>
  <c r="I46" i="42" a="1"/>
  <c r="I46" i="42" s="1"/>
  <c r="I50" i="42" a="1"/>
  <c r="I50" i="42" s="1"/>
  <c r="I54" i="42" a="1"/>
  <c r="I54" i="42" s="1"/>
  <c r="I58" i="42" a="1"/>
  <c r="I58" i="42" s="1"/>
  <c r="I66" i="42" a="1"/>
  <c r="I66" i="42" s="1"/>
  <c r="I74" i="42" a="1"/>
  <c r="I74" i="42" s="1"/>
  <c r="I82" i="42" a="1"/>
  <c r="I82" i="42" s="1"/>
  <c r="I90" i="42" a="1"/>
  <c r="I90" i="42" s="1"/>
  <c r="I98" i="42" a="1"/>
  <c r="I98" i="42" s="1"/>
  <c r="I106" i="42" a="1"/>
  <c r="I106" i="42" s="1"/>
  <c r="I114" i="42" a="1"/>
  <c r="I114" i="42" s="1"/>
  <c r="I122" i="42" a="1"/>
  <c r="I122" i="42" s="1"/>
  <c r="I130" i="42" a="1"/>
  <c r="I130" i="42" s="1"/>
  <c r="I138" i="42" a="1"/>
  <c r="I138" i="42" s="1"/>
  <c r="I146" i="42" a="1"/>
  <c r="I146" i="42" s="1"/>
  <c r="I154" i="42" a="1"/>
  <c r="I154" i="42" s="1"/>
  <c r="I162" i="42" a="1"/>
  <c r="I162" i="42" s="1"/>
  <c r="I170" i="42" a="1"/>
  <c r="I170" i="42" s="1"/>
  <c r="I178" i="42" a="1"/>
  <c r="I178" i="42" s="1"/>
  <c r="I186" i="42" a="1"/>
  <c r="I186" i="42" s="1"/>
  <c r="I194" i="42" a="1"/>
  <c r="I194" i="42" s="1"/>
  <c r="I202" i="42" a="1"/>
  <c r="I202" i="42" s="1"/>
  <c r="I210" i="42" a="1"/>
  <c r="I210" i="42" s="1"/>
  <c r="I218" i="42" a="1"/>
  <c r="I218" i="42" s="1"/>
  <c r="I226" i="42" a="1"/>
  <c r="I226" i="42" s="1"/>
  <c r="I234" i="42" a="1"/>
  <c r="I234" i="42" s="1"/>
  <c r="Q2" i="42" a="1"/>
  <c r="Q2" i="42" s="1"/>
  <c r="Q6" i="42" a="1"/>
  <c r="Q6" i="42" s="1"/>
  <c r="Q10" i="42" a="1"/>
  <c r="Q10" i="42" s="1"/>
  <c r="Q14" i="42" a="1"/>
  <c r="Q14" i="42" s="1"/>
  <c r="Q18" i="42" a="1"/>
  <c r="Q18" i="42" s="1"/>
  <c r="Q22" i="42" a="1"/>
  <c r="Q22" i="42" s="1"/>
  <c r="Q26" i="42" a="1"/>
  <c r="Q26" i="42" s="1"/>
  <c r="Q30" i="42" a="1"/>
  <c r="Q30" i="42" s="1"/>
  <c r="Q34" i="42" a="1"/>
  <c r="Q34" i="42" s="1"/>
  <c r="Q38" i="42" a="1"/>
  <c r="Q38" i="42" s="1"/>
  <c r="Q42" i="42" a="1"/>
  <c r="Q42" i="42" s="1"/>
  <c r="Q46" i="42" a="1"/>
  <c r="Q46" i="42" s="1"/>
  <c r="Q50" i="42" a="1"/>
  <c r="Q50" i="42" s="1"/>
  <c r="Q54" i="42" a="1"/>
  <c r="Q54" i="42" s="1"/>
  <c r="Q58" i="42" a="1"/>
  <c r="Q58" i="42" s="1"/>
  <c r="Q66" i="42" a="1"/>
  <c r="Q66" i="42" s="1"/>
  <c r="Q74" i="42" a="1"/>
  <c r="Q74" i="42" s="1"/>
  <c r="Q82" i="42" a="1"/>
  <c r="Q82" i="42" s="1"/>
  <c r="Q90" i="42" a="1"/>
  <c r="Q90" i="42" s="1"/>
  <c r="Q98" i="42" a="1"/>
  <c r="Q98" i="42" s="1"/>
  <c r="Q106" i="42" a="1"/>
  <c r="Q106" i="42" s="1"/>
  <c r="Q114" i="42" a="1"/>
  <c r="Q114" i="42" s="1"/>
  <c r="Q122" i="42" a="1"/>
  <c r="Q122" i="42" s="1"/>
  <c r="Q130" i="42" a="1"/>
  <c r="Q130" i="42" s="1"/>
  <c r="Q138" i="42" a="1"/>
  <c r="Q138" i="42" s="1"/>
  <c r="Q146" i="42" a="1"/>
  <c r="Q146" i="42" s="1"/>
  <c r="Q154" i="42" a="1"/>
  <c r="Q154" i="42" s="1"/>
  <c r="Q162" i="42" a="1"/>
  <c r="Q162" i="42" s="1"/>
  <c r="Q170" i="42" a="1"/>
  <c r="Q170" i="42" s="1"/>
  <c r="Q178" i="42" a="1"/>
  <c r="Q178" i="42" s="1"/>
  <c r="Q186" i="42" a="1"/>
  <c r="Q186" i="42" s="1"/>
  <c r="Q194" i="42" a="1"/>
  <c r="Q194" i="42" s="1"/>
  <c r="Q202" i="42" a="1"/>
  <c r="Q202" i="42" s="1"/>
  <c r="Q210" i="42" a="1"/>
  <c r="Q210" i="42" s="1"/>
  <c r="Q218" i="42" a="1"/>
  <c r="Q218" i="42" s="1"/>
  <c r="Q226" i="42" a="1"/>
  <c r="Q226" i="42" s="1"/>
  <c r="Q234" i="42" a="1"/>
  <c r="Q234" i="42" s="1"/>
  <c r="P2" i="42" a="1"/>
  <c r="P2" i="42" s="1"/>
  <c r="P6" i="42" a="1"/>
  <c r="P6" i="42" s="1"/>
  <c r="P10" i="42" a="1"/>
  <c r="P10" i="42" s="1"/>
  <c r="P14" i="42" a="1"/>
  <c r="P14" i="42" s="1"/>
  <c r="P18" i="42" a="1"/>
  <c r="P18" i="42" s="1"/>
  <c r="P22" i="42" a="1"/>
  <c r="P22" i="42" s="1"/>
  <c r="P26" i="42" a="1"/>
  <c r="P26" i="42" s="1"/>
  <c r="P30" i="42" a="1"/>
  <c r="P30" i="42" s="1"/>
  <c r="P34" i="42" a="1"/>
  <c r="P34" i="42" s="1"/>
  <c r="P38" i="42" a="1"/>
  <c r="P38" i="42" s="1"/>
  <c r="P42" i="42" a="1"/>
  <c r="P42" i="42" s="1"/>
  <c r="P46" i="42" a="1"/>
  <c r="P46" i="42" s="1"/>
  <c r="P50" i="42" a="1"/>
  <c r="P50" i="42" s="1"/>
  <c r="P54" i="42" a="1"/>
  <c r="P54" i="42" s="1"/>
  <c r="P58" i="42" a="1"/>
  <c r="P58" i="42" s="1"/>
  <c r="P66" i="42" a="1"/>
  <c r="P66" i="42" s="1"/>
  <c r="P74" i="42" a="1"/>
  <c r="P74" i="42" s="1"/>
  <c r="P82" i="42" a="1"/>
  <c r="P82" i="42" s="1"/>
  <c r="P90" i="42" a="1"/>
  <c r="P90" i="42" s="1"/>
  <c r="P98" i="42" a="1"/>
  <c r="P98" i="42" s="1"/>
  <c r="P106" i="42" a="1"/>
  <c r="P106" i="42" s="1"/>
  <c r="P114" i="42" a="1"/>
  <c r="P114" i="42" s="1"/>
  <c r="P122" i="42" a="1"/>
  <c r="P122" i="42" s="1"/>
  <c r="P130" i="42" a="1"/>
  <c r="P130" i="42" s="1"/>
  <c r="P138" i="42" a="1"/>
  <c r="P138" i="42" s="1"/>
  <c r="P146" i="42" a="1"/>
  <c r="P146" i="42" s="1"/>
  <c r="P154" i="42" a="1"/>
  <c r="P154" i="42" s="1"/>
  <c r="P162" i="42" a="1"/>
  <c r="P162" i="42" s="1"/>
  <c r="P170" i="42" a="1"/>
  <c r="P170" i="42" s="1"/>
  <c r="P178" i="42" a="1"/>
  <c r="P178" i="42" s="1"/>
  <c r="P186" i="42" a="1"/>
  <c r="P186" i="42" s="1"/>
  <c r="P194" i="42" a="1"/>
  <c r="P194" i="42" s="1"/>
  <c r="P202" i="42" a="1"/>
  <c r="P202" i="42" s="1"/>
  <c r="P210" i="42" a="1"/>
  <c r="P210" i="42" s="1"/>
  <c r="P218" i="42" a="1"/>
  <c r="P218" i="42" s="1"/>
  <c r="P226" i="42" a="1"/>
  <c r="P226" i="42" s="1"/>
  <c r="P234" i="42" a="1"/>
  <c r="P234" i="42" s="1"/>
  <c r="N2" i="42" a="1"/>
  <c r="N2" i="42" s="1"/>
  <c r="N6" i="42" a="1"/>
  <c r="N6" i="42" s="1"/>
  <c r="N10" i="42" a="1"/>
  <c r="N10" i="42" s="1"/>
  <c r="N14" i="42" a="1"/>
  <c r="N14" i="42" s="1"/>
  <c r="N18" i="42" a="1"/>
  <c r="N18" i="42" s="1"/>
  <c r="N22" i="42" a="1"/>
  <c r="N22" i="42" s="1"/>
  <c r="N26" i="42" a="1"/>
  <c r="N26" i="42" s="1"/>
  <c r="N30" i="42" a="1"/>
  <c r="N30" i="42" s="1"/>
  <c r="N34" i="42" a="1"/>
  <c r="N34" i="42" s="1"/>
  <c r="N38" i="42" a="1"/>
  <c r="N38" i="42" s="1"/>
  <c r="N42" i="42" a="1"/>
  <c r="N42" i="42" s="1"/>
  <c r="N46" i="42" a="1"/>
  <c r="N46" i="42" s="1"/>
  <c r="N50" i="42" a="1"/>
  <c r="N50" i="42" s="1"/>
  <c r="N54" i="42" a="1"/>
  <c r="N54" i="42" s="1"/>
  <c r="N58" i="42" a="1"/>
  <c r="N58" i="42" s="1"/>
  <c r="N66" i="42" a="1"/>
  <c r="N66" i="42" s="1"/>
  <c r="N74" i="42" a="1"/>
  <c r="N74" i="42" s="1"/>
  <c r="N82" i="42" a="1"/>
  <c r="N82" i="42" s="1"/>
  <c r="N90" i="42" a="1"/>
  <c r="N90" i="42" s="1"/>
  <c r="N98" i="42" a="1"/>
  <c r="N98" i="42" s="1"/>
  <c r="N106" i="42" a="1"/>
  <c r="N106" i="42" s="1"/>
  <c r="N114" i="42" a="1"/>
  <c r="N114" i="42" s="1"/>
  <c r="N122" i="42" a="1"/>
  <c r="N122" i="42" s="1"/>
  <c r="N130" i="42" a="1"/>
  <c r="N130" i="42" s="1"/>
  <c r="N138" i="42" a="1"/>
  <c r="N138" i="42" s="1"/>
  <c r="N146" i="42" a="1"/>
  <c r="N146" i="42" s="1"/>
  <c r="N154" i="42" a="1"/>
  <c r="N154" i="42" s="1"/>
  <c r="N162" i="42" a="1"/>
  <c r="N162" i="42" s="1"/>
  <c r="N170" i="42" a="1"/>
  <c r="N170" i="42" s="1"/>
  <c r="N178" i="42" a="1"/>
  <c r="N178" i="42" s="1"/>
  <c r="N186" i="42" a="1"/>
  <c r="N186" i="42" s="1"/>
  <c r="N194" i="42" a="1"/>
  <c r="N194" i="42" s="1"/>
  <c r="N202" i="42" a="1"/>
  <c r="N202" i="42" s="1"/>
  <c r="N210" i="42" a="1"/>
  <c r="N210" i="42" s="1"/>
  <c r="N218" i="42" a="1"/>
  <c r="N218" i="42" s="1"/>
  <c r="N226" i="42" a="1"/>
  <c r="N226" i="42" s="1"/>
  <c r="N234" i="42" a="1"/>
  <c r="N234" i="42" s="1"/>
  <c r="M2" i="42" a="1"/>
  <c r="M2" i="42" s="1"/>
  <c r="M6" i="42" a="1"/>
  <c r="M6" i="42" s="1"/>
  <c r="M10" i="42" a="1"/>
  <c r="M10" i="42" s="1"/>
  <c r="M14" i="42" a="1"/>
  <c r="M14" i="42" s="1"/>
  <c r="M18" i="42" a="1"/>
  <c r="M18" i="42" s="1"/>
  <c r="M22" i="42" a="1"/>
  <c r="M22" i="42" s="1"/>
  <c r="M26" i="42" a="1"/>
  <c r="M26" i="42" s="1"/>
  <c r="M30" i="42" a="1"/>
  <c r="M30" i="42" s="1"/>
  <c r="M34" i="42" a="1"/>
  <c r="M34" i="42" s="1"/>
  <c r="M38" i="42" a="1"/>
  <c r="M38" i="42" s="1"/>
  <c r="M42" i="42" a="1"/>
  <c r="M42" i="42" s="1"/>
  <c r="M46" i="42" a="1"/>
  <c r="M46" i="42" s="1"/>
  <c r="M50" i="42" a="1"/>
  <c r="M50" i="42" s="1"/>
  <c r="M54" i="42" a="1"/>
  <c r="M54" i="42" s="1"/>
  <c r="M58" i="42" a="1"/>
  <c r="M58" i="42" s="1"/>
  <c r="M66" i="42" a="1"/>
  <c r="M66" i="42" s="1"/>
  <c r="M74" i="42" a="1"/>
  <c r="M74" i="42" s="1"/>
  <c r="M82" i="42" a="1"/>
  <c r="M82" i="42" s="1"/>
  <c r="M90" i="42" a="1"/>
  <c r="M90" i="42" s="1"/>
  <c r="M98" i="42" a="1"/>
  <c r="M98" i="42" s="1"/>
  <c r="M106" i="42" a="1"/>
  <c r="M106" i="42" s="1"/>
  <c r="M114" i="42" a="1"/>
  <c r="M114" i="42" s="1"/>
  <c r="M122" i="42" a="1"/>
  <c r="M122" i="42" s="1"/>
  <c r="M130" i="42" a="1"/>
  <c r="M130" i="42" s="1"/>
  <c r="M138" i="42" a="1"/>
  <c r="M138" i="42" s="1"/>
  <c r="M146" i="42" a="1"/>
  <c r="M146" i="42" s="1"/>
  <c r="M154" i="42" a="1"/>
  <c r="M154" i="42" s="1"/>
  <c r="M162" i="42" a="1"/>
  <c r="M162" i="42" s="1"/>
  <c r="M170" i="42" a="1"/>
  <c r="M170" i="42" s="1"/>
  <c r="M178" i="42" a="1"/>
  <c r="M178" i="42" s="1"/>
  <c r="M186" i="42" a="1"/>
  <c r="M186" i="42" s="1"/>
  <c r="M194" i="42" a="1"/>
  <c r="M194" i="42" s="1"/>
  <c r="M202" i="42" a="1"/>
  <c r="M202" i="42" s="1"/>
  <c r="M210" i="42" a="1"/>
  <c r="M210" i="42" s="1"/>
  <c r="M218" i="42" a="1"/>
  <c r="M218" i="42" s="1"/>
  <c r="M226" i="42" a="1"/>
  <c r="M226" i="42" s="1"/>
  <c r="M234" i="42" a="1"/>
  <c r="M234" i="42" s="1"/>
  <c r="L2" i="42" a="1"/>
  <c r="L2" i="42" s="1"/>
  <c r="L6" i="42" a="1"/>
  <c r="L6" i="42" s="1"/>
  <c r="L10" i="42" a="1"/>
  <c r="L10" i="42" s="1"/>
  <c r="L14" i="42" a="1"/>
  <c r="L14" i="42" s="1"/>
  <c r="L18" i="42" a="1"/>
  <c r="L18" i="42" s="1"/>
  <c r="L22" i="42" a="1"/>
  <c r="L22" i="42" s="1"/>
  <c r="L26" i="42" a="1"/>
  <c r="L26" i="42" s="1"/>
  <c r="L30" i="42" a="1"/>
  <c r="L30" i="42" s="1"/>
  <c r="L34" i="42" a="1"/>
  <c r="L34" i="42" s="1"/>
  <c r="L38" i="42" a="1"/>
  <c r="L38" i="42" s="1"/>
  <c r="L42" i="42" a="1"/>
  <c r="L42" i="42" s="1"/>
  <c r="L46" i="42" a="1"/>
  <c r="L46" i="42" s="1"/>
  <c r="L50" i="42" a="1"/>
  <c r="L50" i="42" s="1"/>
  <c r="L54" i="42" a="1"/>
  <c r="L54" i="42" s="1"/>
  <c r="L58" i="42" a="1"/>
  <c r="L58" i="42" s="1"/>
  <c r="L66" i="42" a="1"/>
  <c r="L66" i="42" s="1"/>
  <c r="L74" i="42" a="1"/>
  <c r="L74" i="42" s="1"/>
  <c r="L82" i="42" a="1"/>
  <c r="L82" i="42" s="1"/>
  <c r="L90" i="42" a="1"/>
  <c r="L90" i="42" s="1"/>
  <c r="L98" i="42" a="1"/>
  <c r="L98" i="42" s="1"/>
  <c r="L106" i="42" a="1"/>
  <c r="L106" i="42" s="1"/>
  <c r="L114" i="42" a="1"/>
  <c r="L114" i="42" s="1"/>
  <c r="L122" i="42" a="1"/>
  <c r="L122" i="42" s="1"/>
  <c r="L130" i="42" a="1"/>
  <c r="L130" i="42" s="1"/>
  <c r="L138" i="42" a="1"/>
  <c r="L138" i="42" s="1"/>
  <c r="L146" i="42" a="1"/>
  <c r="L146" i="42" s="1"/>
  <c r="L154" i="42" a="1"/>
  <c r="L154" i="42" s="1"/>
  <c r="L162" i="42" a="1"/>
  <c r="L162" i="42" s="1"/>
  <c r="L170" i="42" a="1"/>
  <c r="L170" i="42" s="1"/>
  <c r="L178" i="42" a="1"/>
  <c r="L178" i="42" s="1"/>
  <c r="L186" i="42" a="1"/>
  <c r="L186" i="42" s="1"/>
  <c r="L194" i="42" a="1"/>
  <c r="L194" i="42" s="1"/>
  <c r="L202" i="42" a="1"/>
  <c r="L202" i="42" s="1"/>
  <c r="L210" i="42" a="1"/>
  <c r="L210" i="42" s="1"/>
  <c r="L218" i="42" a="1"/>
  <c r="L218" i="42" s="1"/>
  <c r="L226" i="42" a="1"/>
  <c r="L226" i="42" s="1"/>
  <c r="L234" i="42" a="1"/>
  <c r="L234" i="42" s="1"/>
  <c r="K2" i="42" a="1"/>
  <c r="K2" i="42" s="1"/>
  <c r="K6" i="42" a="1"/>
  <c r="K6" i="42" s="1"/>
  <c r="K10" i="42" a="1"/>
  <c r="K10" i="42" s="1"/>
  <c r="K14" i="42" a="1"/>
  <c r="K14" i="42" s="1"/>
  <c r="K18" i="42" a="1"/>
  <c r="K18" i="42" s="1"/>
  <c r="K22" i="42" a="1"/>
  <c r="K22" i="42" s="1"/>
  <c r="K26" i="42" a="1"/>
  <c r="K26" i="42" s="1"/>
  <c r="K30" i="42" a="1"/>
  <c r="K30" i="42" s="1"/>
  <c r="K34" i="42" a="1"/>
  <c r="K34" i="42" s="1"/>
  <c r="K38" i="42" a="1"/>
  <c r="K38" i="42" s="1"/>
  <c r="K42" i="42" a="1"/>
  <c r="K42" i="42" s="1"/>
  <c r="K46" i="42" a="1"/>
  <c r="K46" i="42" s="1"/>
  <c r="K50" i="42" a="1"/>
  <c r="K50" i="42" s="1"/>
  <c r="K54" i="42" a="1"/>
  <c r="K54" i="42" s="1"/>
  <c r="K58" i="42" a="1"/>
  <c r="K58" i="42" s="1"/>
  <c r="K66" i="42" a="1"/>
  <c r="K66" i="42" s="1"/>
  <c r="K74" i="42" a="1"/>
  <c r="K74" i="42" s="1"/>
  <c r="K82" i="42" a="1"/>
  <c r="K82" i="42" s="1"/>
  <c r="K90" i="42" a="1"/>
  <c r="K90" i="42" s="1"/>
  <c r="K98" i="42" a="1"/>
  <c r="K98" i="42" s="1"/>
  <c r="K106" i="42" a="1"/>
  <c r="K106" i="42" s="1"/>
  <c r="K114" i="42" a="1"/>
  <c r="K114" i="42" s="1"/>
  <c r="K122" i="42" a="1"/>
  <c r="K122" i="42" s="1"/>
  <c r="K130" i="42" a="1"/>
  <c r="K130" i="42" s="1"/>
  <c r="K138" i="42" a="1"/>
  <c r="K138" i="42" s="1"/>
  <c r="K146" i="42" a="1"/>
  <c r="K146" i="42" s="1"/>
  <c r="K154" i="42" a="1"/>
  <c r="K154" i="42" s="1"/>
  <c r="K162" i="42" a="1"/>
  <c r="K162" i="42" s="1"/>
  <c r="K170" i="42" a="1"/>
  <c r="K170" i="42" s="1"/>
  <c r="K178" i="42" a="1"/>
  <c r="K178" i="42" s="1"/>
  <c r="K186" i="42" a="1"/>
  <c r="K186" i="42" s="1"/>
  <c r="K194" i="42" a="1"/>
  <c r="K194" i="42" s="1"/>
  <c r="K202" i="42" a="1"/>
  <c r="K202" i="42" s="1"/>
  <c r="K210" i="42" a="1"/>
  <c r="K210" i="42" s="1"/>
  <c r="K218" i="42" a="1"/>
  <c r="K218" i="42" s="1"/>
  <c r="K226" i="42" a="1"/>
  <c r="K226" i="42" s="1"/>
  <c r="K234" i="42" a="1"/>
  <c r="K234" i="42" s="1"/>
  <c r="J2" i="42" a="1"/>
  <c r="J2" i="42" s="1"/>
  <c r="J6" i="42" a="1"/>
  <c r="J6" i="42" s="1"/>
  <c r="J10" i="42" a="1"/>
  <c r="J10" i="42" s="1"/>
  <c r="J14" i="42" a="1"/>
  <c r="J14" i="42" s="1"/>
  <c r="J18" i="42" a="1"/>
  <c r="J18" i="42" s="1"/>
  <c r="J22" i="42" a="1"/>
  <c r="J22" i="42" s="1"/>
  <c r="J26" i="42" a="1"/>
  <c r="J26" i="42" s="1"/>
  <c r="J30" i="42" a="1"/>
  <c r="J30" i="42" s="1"/>
  <c r="J34" i="42" a="1"/>
  <c r="J34" i="42" s="1"/>
  <c r="J38" i="42" a="1"/>
  <c r="J38" i="42" s="1"/>
  <c r="J42" i="42" a="1"/>
  <c r="J42" i="42" s="1"/>
  <c r="J46" i="42" a="1"/>
  <c r="J46" i="42" s="1"/>
  <c r="J50" i="42" a="1"/>
  <c r="J50" i="42" s="1"/>
  <c r="J54" i="42" a="1"/>
  <c r="J54" i="42" s="1"/>
  <c r="J58" i="42" a="1"/>
  <c r="J58" i="42" s="1"/>
  <c r="J66" i="42" a="1"/>
  <c r="J66" i="42" s="1"/>
  <c r="J74" i="42" a="1"/>
  <c r="J74" i="42" s="1"/>
  <c r="J82" i="42" a="1"/>
  <c r="J82" i="42" s="1"/>
  <c r="J90" i="42" a="1"/>
  <c r="J90" i="42" s="1"/>
  <c r="J98" i="42" a="1"/>
  <c r="J98" i="42" s="1"/>
  <c r="J106" i="42" a="1"/>
  <c r="J106" i="42" s="1"/>
  <c r="J114" i="42" a="1"/>
  <c r="J114" i="42" s="1"/>
  <c r="J122" i="42" a="1"/>
  <c r="J122" i="42" s="1"/>
  <c r="J130" i="42" a="1"/>
  <c r="J130" i="42" s="1"/>
  <c r="J138" i="42" a="1"/>
  <c r="J138" i="42" s="1"/>
  <c r="J146" i="42" a="1"/>
  <c r="J146" i="42" s="1"/>
  <c r="J154" i="42" a="1"/>
  <c r="J154" i="42" s="1"/>
  <c r="J162" i="42" a="1"/>
  <c r="J162" i="42" s="1"/>
  <c r="J170" i="42" a="1"/>
  <c r="J170" i="42" s="1"/>
  <c r="J178" i="42" a="1"/>
  <c r="J178" i="42" s="1"/>
  <c r="J186" i="42" a="1"/>
  <c r="J186" i="42" s="1"/>
  <c r="J194" i="42" a="1"/>
  <c r="J194" i="42" s="1"/>
  <c r="J202" i="42" a="1"/>
  <c r="J202" i="42" s="1"/>
  <c r="J210" i="42" a="1"/>
  <c r="J210" i="42" s="1"/>
  <c r="J218" i="42" a="1"/>
  <c r="J218" i="42" s="1"/>
  <c r="J226" i="42" a="1"/>
  <c r="J226" i="42" s="1"/>
  <c r="J234" i="42" a="1"/>
  <c r="J234" i="42" s="1"/>
  <c r="H2" i="42" a="1"/>
  <c r="H2" i="42" s="1"/>
  <c r="H6" i="42" a="1"/>
  <c r="H6" i="42" s="1"/>
  <c r="H10" i="42" a="1"/>
  <c r="H10" i="42" s="1"/>
  <c r="H14" i="42" a="1"/>
  <c r="H14" i="42" s="1"/>
  <c r="H18" i="42" a="1"/>
  <c r="H18" i="42" s="1"/>
  <c r="H22" i="42" a="1"/>
  <c r="H22" i="42" s="1"/>
  <c r="H26" i="42" a="1"/>
  <c r="H26" i="42" s="1"/>
  <c r="H30" i="42" a="1"/>
  <c r="H30" i="42" s="1"/>
  <c r="H34" i="42" a="1"/>
  <c r="H34" i="42" s="1"/>
  <c r="H38" i="42" a="1"/>
  <c r="H38" i="42" s="1"/>
  <c r="H42" i="42" a="1"/>
  <c r="H42" i="42" s="1"/>
  <c r="H46" i="42" a="1"/>
  <c r="H46" i="42" s="1"/>
  <c r="H50" i="42" a="1"/>
  <c r="H50" i="42" s="1"/>
  <c r="H54" i="42" a="1"/>
  <c r="H54" i="42" s="1"/>
  <c r="H58" i="42" a="1"/>
  <c r="H58" i="42" s="1"/>
  <c r="H66" i="42" a="1"/>
  <c r="H66" i="42" s="1"/>
  <c r="H74" i="42" a="1"/>
  <c r="H74" i="42" s="1"/>
  <c r="H82" i="42" a="1"/>
  <c r="H82" i="42" s="1"/>
  <c r="H90" i="42" a="1"/>
  <c r="H90" i="42" s="1"/>
  <c r="H98" i="42" a="1"/>
  <c r="H98" i="42" s="1"/>
  <c r="H106" i="42" a="1"/>
  <c r="H106" i="42" s="1"/>
  <c r="H114" i="42" a="1"/>
  <c r="H114" i="42" s="1"/>
  <c r="H122" i="42" a="1"/>
  <c r="H122" i="42" s="1"/>
  <c r="H130" i="42" a="1"/>
  <c r="H130" i="42" s="1"/>
  <c r="H138" i="42" a="1"/>
  <c r="H138" i="42" s="1"/>
  <c r="H146" i="42" a="1"/>
  <c r="H146" i="42" s="1"/>
  <c r="H154" i="42" a="1"/>
  <c r="H154" i="42" s="1"/>
  <c r="H162" i="42" a="1"/>
  <c r="H162" i="42" s="1"/>
  <c r="H170" i="42" a="1"/>
  <c r="H170" i="42" s="1"/>
  <c r="H178" i="42" a="1"/>
  <c r="H178" i="42" s="1"/>
  <c r="H186" i="42" a="1"/>
  <c r="H186" i="42" s="1"/>
  <c r="H194" i="42" a="1"/>
  <c r="H194" i="42" s="1"/>
  <c r="H202" i="42" a="1"/>
  <c r="H202" i="42" s="1"/>
  <c r="H210" i="42" a="1"/>
  <c r="H210" i="42" s="1"/>
  <c r="H218" i="42" a="1"/>
  <c r="H218" i="42" s="1"/>
  <c r="H226" i="42" a="1"/>
  <c r="H226" i="42" s="1"/>
  <c r="H234" i="42" a="1"/>
  <c r="H234" i="42" s="1"/>
  <c r="G2" i="42" a="1"/>
  <c r="G2" i="42" s="1"/>
  <c r="G6" i="42" a="1"/>
  <c r="G6" i="42" s="1"/>
  <c r="G10" i="42" a="1"/>
  <c r="G10" i="42" s="1"/>
  <c r="G14" i="42" a="1"/>
  <c r="G14" i="42" s="1"/>
  <c r="G18" i="42" a="1"/>
  <c r="G18" i="42" s="1"/>
  <c r="G22" i="42" a="1"/>
  <c r="G22" i="42" s="1"/>
  <c r="G26" i="42" a="1"/>
  <c r="G26" i="42" s="1"/>
  <c r="G30" i="42" a="1"/>
  <c r="G30" i="42" s="1"/>
  <c r="G34" i="42" a="1"/>
  <c r="G34" i="42" s="1"/>
  <c r="G38" i="42" a="1"/>
  <c r="G38" i="42" s="1"/>
  <c r="G42" i="42" a="1"/>
  <c r="G42" i="42" s="1"/>
  <c r="G46" i="42" a="1"/>
  <c r="G46" i="42" s="1"/>
  <c r="G50" i="42" a="1"/>
  <c r="G50" i="42" s="1"/>
  <c r="G54" i="42" a="1"/>
  <c r="G54" i="42" s="1"/>
  <c r="G58" i="42" a="1"/>
  <c r="G58" i="42" s="1"/>
  <c r="G66" i="42" a="1"/>
  <c r="G66" i="42" s="1"/>
  <c r="G74" i="42" a="1"/>
  <c r="G74" i="42" s="1"/>
  <c r="G82" i="42" a="1"/>
  <c r="G82" i="42" s="1"/>
  <c r="G90" i="42" a="1"/>
  <c r="G90" i="42" s="1"/>
  <c r="G98" i="42" a="1"/>
  <c r="G98" i="42" s="1"/>
  <c r="G106" i="42" a="1"/>
  <c r="G106" i="42" s="1"/>
  <c r="G114" i="42" a="1"/>
  <c r="G114" i="42" s="1"/>
  <c r="G122" i="42" a="1"/>
  <c r="G122" i="42" s="1"/>
  <c r="G130" i="42" a="1"/>
  <c r="G130" i="42" s="1"/>
  <c r="G138" i="42" a="1"/>
  <c r="G138" i="42" s="1"/>
  <c r="G146" i="42" a="1"/>
  <c r="G146" i="42" s="1"/>
  <c r="G154" i="42" a="1"/>
  <c r="G154" i="42" s="1"/>
  <c r="G162" i="42" a="1"/>
  <c r="G162" i="42" s="1"/>
  <c r="G170" i="42" a="1"/>
  <c r="G170" i="42" s="1"/>
  <c r="G178" i="42" a="1"/>
  <c r="G178" i="42" s="1"/>
  <c r="G186" i="42" a="1"/>
  <c r="G186" i="42" s="1"/>
  <c r="G194" i="42" a="1"/>
  <c r="G194" i="42" s="1"/>
  <c r="G202" i="42" a="1"/>
  <c r="G202" i="42" s="1"/>
  <c r="G210" i="42" a="1"/>
  <c r="G210" i="42" s="1"/>
  <c r="G218" i="42" a="1"/>
  <c r="G218" i="42" s="1"/>
  <c r="G226" i="42" a="1"/>
  <c r="G226" i="42" s="1"/>
  <c r="G234" i="42" a="1"/>
  <c r="G234" i="42" s="1"/>
  <c r="F2" i="42" a="1"/>
  <c r="F2" i="42" s="1"/>
  <c r="F6" i="42" a="1"/>
  <c r="F6" i="42" s="1"/>
  <c r="F10" i="42" a="1"/>
  <c r="F10" i="42" s="1"/>
  <c r="F14" i="42" a="1"/>
  <c r="F14" i="42" s="1"/>
  <c r="F18" i="42" a="1"/>
  <c r="F18" i="42" s="1"/>
  <c r="F22" i="42" a="1"/>
  <c r="F22" i="42" s="1"/>
  <c r="F26" i="42" a="1"/>
  <c r="F26" i="42" s="1"/>
  <c r="F30" i="42" a="1"/>
  <c r="F30" i="42" s="1"/>
  <c r="F34" i="42" a="1"/>
  <c r="F34" i="42" s="1"/>
  <c r="F38" i="42" a="1"/>
  <c r="F38" i="42" s="1"/>
  <c r="F42" i="42" a="1"/>
  <c r="F42" i="42" s="1"/>
  <c r="F46" i="42" a="1"/>
  <c r="F46" i="42" s="1"/>
  <c r="F50" i="42" a="1"/>
  <c r="F50" i="42" s="1"/>
  <c r="F54" i="42" a="1"/>
  <c r="F54" i="42" s="1"/>
  <c r="F58" i="42" a="1"/>
  <c r="F58" i="42" s="1"/>
  <c r="F66" i="42" a="1"/>
  <c r="F66" i="42" s="1"/>
  <c r="F74" i="42" a="1"/>
  <c r="F74" i="42" s="1"/>
  <c r="F82" i="42" a="1"/>
  <c r="F82" i="42" s="1"/>
  <c r="F90" i="42" a="1"/>
  <c r="F90" i="42" s="1"/>
  <c r="F98" i="42" a="1"/>
  <c r="F98" i="42" s="1"/>
  <c r="F106" i="42" a="1"/>
  <c r="F106" i="42" s="1"/>
  <c r="F114" i="42" a="1"/>
  <c r="F114" i="42" s="1"/>
  <c r="F122" i="42" a="1"/>
  <c r="F122" i="42" s="1"/>
  <c r="F130" i="42" a="1"/>
  <c r="F130" i="42" s="1"/>
  <c r="F138" i="42" a="1"/>
  <c r="F138" i="42" s="1"/>
  <c r="F146" i="42" a="1"/>
  <c r="F146" i="42" s="1"/>
  <c r="F154" i="42" a="1"/>
  <c r="F154" i="42" s="1"/>
  <c r="F162" i="42" a="1"/>
  <c r="F162" i="42" s="1"/>
  <c r="F170" i="42" a="1"/>
  <c r="F170" i="42" s="1"/>
  <c r="F178" i="42" a="1"/>
  <c r="F178" i="42" s="1"/>
  <c r="F186" i="42" a="1"/>
  <c r="F186" i="42" s="1"/>
  <c r="F194" i="42" a="1"/>
  <c r="F194" i="42" s="1"/>
  <c r="F202" i="42" a="1"/>
  <c r="F202" i="42" s="1"/>
  <c r="F210" i="42" a="1"/>
  <c r="F210" i="42" s="1"/>
  <c r="F218" i="42" a="1"/>
  <c r="F218" i="42" s="1"/>
  <c r="F226" i="42" a="1"/>
  <c r="F226" i="42" s="1"/>
  <c r="F234" i="42" a="1"/>
  <c r="F234" i="42" s="1"/>
  <c r="E2" i="42" a="1"/>
  <c r="E2" i="42" s="1"/>
  <c r="E6" i="42" a="1"/>
  <c r="E6" i="42" s="1"/>
  <c r="E10" i="42" a="1"/>
  <c r="E10" i="42" s="1"/>
  <c r="E14" i="42" a="1"/>
  <c r="E14" i="42" s="1"/>
  <c r="E18" i="42" a="1"/>
  <c r="E18" i="42" s="1"/>
  <c r="E22" i="42" a="1"/>
  <c r="E22" i="42" s="1"/>
  <c r="E26" i="42" a="1"/>
  <c r="E26" i="42" s="1"/>
  <c r="E30" i="42" a="1"/>
  <c r="E30" i="42" s="1"/>
  <c r="E34" i="42" a="1"/>
  <c r="E34" i="42" s="1"/>
  <c r="E38" i="42" a="1"/>
  <c r="E38" i="42" s="1"/>
  <c r="E42" i="42" a="1"/>
  <c r="E42" i="42" s="1"/>
  <c r="E46" i="42" a="1"/>
  <c r="E46" i="42" s="1"/>
  <c r="E50" i="42" a="1"/>
  <c r="E50" i="42" s="1"/>
  <c r="E54" i="42" a="1"/>
  <c r="E54" i="42" s="1"/>
  <c r="E58" i="42" a="1"/>
  <c r="E58" i="42" s="1"/>
  <c r="E66" i="42" a="1"/>
  <c r="E66" i="42" s="1"/>
  <c r="E74" i="42" a="1"/>
  <c r="E74" i="42" s="1"/>
  <c r="E82" i="42" a="1"/>
  <c r="E82" i="42" s="1"/>
  <c r="E90" i="42" a="1"/>
  <c r="E90" i="42" s="1"/>
  <c r="E98" i="42" a="1"/>
  <c r="E98" i="42" s="1"/>
  <c r="E106" i="42" a="1"/>
  <c r="E106" i="42" s="1"/>
  <c r="E114" i="42" a="1"/>
  <c r="E114" i="42" s="1"/>
  <c r="E122" i="42" a="1"/>
  <c r="E122" i="42" s="1"/>
  <c r="E130" i="42" a="1"/>
  <c r="E130" i="42" s="1"/>
  <c r="E138" i="42" a="1"/>
  <c r="E138" i="42" s="1"/>
  <c r="E146" i="42" a="1"/>
  <c r="E146" i="42" s="1"/>
  <c r="E154" i="42" a="1"/>
  <c r="E154" i="42" s="1"/>
  <c r="E162" i="42" a="1"/>
  <c r="E162" i="42" s="1"/>
  <c r="E170" i="42" a="1"/>
  <c r="E170" i="42" s="1"/>
  <c r="E178" i="42" a="1"/>
  <c r="E178" i="42" s="1"/>
  <c r="E186" i="42" a="1"/>
  <c r="E186" i="42" s="1"/>
  <c r="E194" i="42" a="1"/>
  <c r="E194" i="42" s="1"/>
  <c r="E202" i="42" a="1"/>
  <c r="E202" i="42" s="1"/>
  <c r="E210" i="42" a="1"/>
  <c r="E210" i="42" s="1"/>
  <c r="E218" i="42" a="1"/>
  <c r="E218" i="42" s="1"/>
  <c r="E226" i="42" a="1"/>
  <c r="E226" i="42" s="1"/>
  <c r="E234" i="42" a="1"/>
  <c r="E234" i="42" s="1"/>
  <c r="D2" i="42" a="1"/>
  <c r="D2" i="42" s="1"/>
  <c r="D6" i="42" a="1"/>
  <c r="D6" i="42" s="1"/>
  <c r="D10" i="42" a="1"/>
  <c r="D10" i="42" s="1"/>
  <c r="D14" i="42" a="1"/>
  <c r="D14" i="42" s="1"/>
  <c r="D18" i="42" a="1"/>
  <c r="D18" i="42" s="1"/>
  <c r="D22" i="42" a="1"/>
  <c r="D22" i="42" s="1"/>
  <c r="D26" i="42" a="1"/>
  <c r="D26" i="42" s="1"/>
  <c r="D30" i="42" a="1"/>
  <c r="D30" i="42" s="1"/>
  <c r="D34" i="42" a="1"/>
  <c r="D34" i="42" s="1"/>
  <c r="D38" i="42" a="1"/>
  <c r="D38" i="42" s="1"/>
  <c r="D42" i="42" a="1"/>
  <c r="D42" i="42" s="1"/>
  <c r="D46" i="42" a="1"/>
  <c r="D46" i="42" s="1"/>
  <c r="D50" i="42" a="1"/>
  <c r="D50" i="42" s="1"/>
  <c r="D54" i="42" a="1"/>
  <c r="D54" i="42" s="1"/>
  <c r="D58" i="42" a="1"/>
  <c r="D58" i="42" s="1"/>
  <c r="D66" i="42" a="1"/>
  <c r="D66" i="42" s="1"/>
  <c r="D74" i="42" a="1"/>
  <c r="D74" i="42" s="1"/>
  <c r="D82" i="42" a="1"/>
  <c r="D82" i="42" s="1"/>
  <c r="D90" i="42" a="1"/>
  <c r="D90" i="42" s="1"/>
  <c r="D98" i="42" a="1"/>
  <c r="D98" i="42" s="1"/>
  <c r="D106" i="42" a="1"/>
  <c r="D106" i="42" s="1"/>
  <c r="D114" i="42" a="1"/>
  <c r="D114" i="42" s="1"/>
  <c r="D122" i="42" a="1"/>
  <c r="D122" i="42" s="1"/>
  <c r="D130" i="42" a="1"/>
  <c r="D130" i="42" s="1"/>
  <c r="D138" i="42" a="1"/>
  <c r="D138" i="42" s="1"/>
  <c r="D146" i="42" a="1"/>
  <c r="D146" i="42" s="1"/>
  <c r="D154" i="42" a="1"/>
  <c r="D154" i="42" s="1"/>
  <c r="D162" i="42" a="1"/>
  <c r="D162" i="42" s="1"/>
  <c r="D170" i="42" a="1"/>
  <c r="D170" i="42" s="1"/>
  <c r="D178" i="42" a="1"/>
  <c r="D178" i="42" s="1"/>
  <c r="D186" i="42" a="1"/>
  <c r="D186" i="42" s="1"/>
  <c r="D194" i="42" a="1"/>
  <c r="D194" i="42" s="1"/>
  <c r="D202" i="42" a="1"/>
  <c r="D202" i="42" s="1"/>
  <c r="D210" i="42" a="1"/>
  <c r="D210" i="42" s="1"/>
  <c r="D218" i="42" a="1"/>
  <c r="D218" i="42" s="1"/>
  <c r="D226" i="42" a="1"/>
  <c r="D226" i="42" s="1"/>
  <c r="D234" i="42" a="1"/>
  <c r="D234" i="42" s="1"/>
  <c r="C2" i="42" a="1"/>
  <c r="C2" i="42" s="1"/>
  <c r="C6" i="42" a="1"/>
  <c r="C6" i="42" s="1"/>
  <c r="C10" i="42" a="1"/>
  <c r="C10" i="42" s="1"/>
  <c r="C14" i="42" a="1"/>
  <c r="C14" i="42" s="1"/>
  <c r="C18" i="42" a="1"/>
  <c r="C18" i="42" s="1"/>
  <c r="C22" i="42" a="1"/>
  <c r="C22" i="42" s="1"/>
  <c r="C26" i="42" a="1"/>
  <c r="C26" i="42" s="1"/>
  <c r="C30" i="42" a="1"/>
  <c r="C30" i="42" s="1"/>
  <c r="C34" i="42" a="1"/>
  <c r="C34" i="42" s="1"/>
  <c r="C38" i="42" a="1"/>
  <c r="C38" i="42" s="1"/>
  <c r="C42" i="42" a="1"/>
  <c r="C42" i="42" s="1"/>
  <c r="C46" i="42" a="1"/>
  <c r="C46" i="42" s="1"/>
  <c r="C50" i="42" a="1"/>
  <c r="C50" i="42" s="1"/>
  <c r="C54" i="42" a="1"/>
  <c r="C54" i="42" s="1"/>
  <c r="C58" i="42" a="1"/>
  <c r="C58" i="42" s="1"/>
  <c r="C66" i="42" a="1"/>
  <c r="C66" i="42" s="1"/>
  <c r="C74" i="42" a="1"/>
  <c r="C74" i="42" s="1"/>
  <c r="C82" i="42" a="1"/>
  <c r="C82" i="42" s="1"/>
  <c r="C90" i="42" a="1"/>
  <c r="C90" i="42" s="1"/>
  <c r="C98" i="42" a="1"/>
  <c r="C98" i="42" s="1"/>
  <c r="C106" i="42" a="1"/>
  <c r="C106" i="42" s="1"/>
  <c r="C114" i="42" a="1"/>
  <c r="C114" i="42" s="1"/>
  <c r="C122" i="42" a="1"/>
  <c r="C122" i="42" s="1"/>
  <c r="C130" i="42" a="1"/>
  <c r="C130" i="42" s="1"/>
  <c r="C138" i="42" a="1"/>
  <c r="C138" i="42" s="1"/>
  <c r="C146" i="42" a="1"/>
  <c r="C146" i="42" s="1"/>
  <c r="C154" i="42" a="1"/>
  <c r="C154" i="42" s="1"/>
  <c r="C162" i="42" a="1"/>
  <c r="C162" i="42" s="1"/>
  <c r="C170" i="42" a="1"/>
  <c r="C170" i="42" s="1"/>
  <c r="C178" i="42" a="1"/>
  <c r="C178" i="42" s="1"/>
  <c r="C186" i="42" a="1"/>
  <c r="C186" i="42" s="1"/>
  <c r="C194" i="42" a="1"/>
  <c r="C194" i="42" s="1"/>
  <c r="C202" i="42" a="1"/>
  <c r="C202" i="42" s="1"/>
  <c r="C210" i="42" a="1"/>
  <c r="C210" i="42" s="1"/>
  <c r="C218" i="42" a="1"/>
  <c r="C218" i="42" s="1"/>
  <c r="C226" i="42" a="1"/>
  <c r="C226" i="42" s="1"/>
  <c r="C234" i="42" a="1"/>
  <c r="C234" i="42" s="1"/>
  <c r="B234" i="42" a="1"/>
  <c r="B234" i="42" s="1"/>
  <c r="B226" i="42" a="1"/>
  <c r="B226" i="42" s="1"/>
  <c r="B218" i="42" a="1"/>
  <c r="B218" i="42" s="1"/>
  <c r="B210" i="42" a="1"/>
  <c r="B210" i="42" s="1"/>
  <c r="B202" i="42" a="1"/>
  <c r="B202" i="42" s="1"/>
  <c r="B194" i="42" a="1"/>
  <c r="B194" i="42" s="1"/>
  <c r="B186" i="42" a="1"/>
  <c r="B186" i="42" s="1"/>
  <c r="B178" i="42" a="1"/>
  <c r="B178" i="42" s="1"/>
  <c r="B170" i="42" a="1"/>
  <c r="B170" i="42" s="1"/>
  <c r="B162" i="42" a="1"/>
  <c r="B162" i="42" s="1"/>
  <c r="B154" i="42" a="1"/>
  <c r="B154" i="42" s="1"/>
  <c r="B146" i="42" a="1"/>
  <c r="B146" i="42" s="1"/>
  <c r="B138" i="42" a="1"/>
  <c r="B138" i="42" s="1"/>
  <c r="B130" i="42" a="1"/>
  <c r="B130" i="42" s="1"/>
  <c r="B122" i="42" a="1"/>
  <c r="B122" i="42" s="1"/>
  <c r="B114" i="42" a="1"/>
  <c r="B114" i="42" s="1"/>
  <c r="B106" i="42" a="1"/>
  <c r="B106" i="42" s="1"/>
  <c r="B98" i="42" a="1"/>
  <c r="B98" i="42" s="1"/>
  <c r="B90" i="42" a="1"/>
  <c r="B90" i="42" s="1"/>
  <c r="B82" i="42" a="1"/>
  <c r="B82" i="42" s="1"/>
  <c r="B74" i="42" a="1"/>
  <c r="B74" i="42" s="1"/>
  <c r="B66" i="42" a="1"/>
  <c r="B66" i="42" s="1"/>
  <c r="B58" i="42" a="1"/>
  <c r="B58" i="42" s="1"/>
  <c r="B54" i="42" a="1"/>
  <c r="B54" i="42" s="1"/>
  <c r="B50" i="42" a="1"/>
  <c r="B50" i="42" s="1"/>
  <c r="B46" i="42" a="1"/>
  <c r="B46" i="42" s="1"/>
  <c r="B42" i="42" a="1"/>
  <c r="B42" i="42" s="1"/>
  <c r="B38" i="42" a="1"/>
  <c r="B38" i="42" s="1"/>
  <c r="B34" i="42" a="1"/>
  <c r="B34" i="42" s="1"/>
  <c r="B30" i="42" a="1"/>
  <c r="B30" i="42" s="1"/>
  <c r="B26" i="42" a="1"/>
  <c r="B26" i="42" s="1"/>
  <c r="B22" i="42" a="1"/>
  <c r="B22" i="42" s="1"/>
  <c r="B18" i="42" a="1"/>
  <c r="B18" i="42" s="1"/>
  <c r="B14" i="42" a="1"/>
  <c r="B14" i="42" s="1"/>
  <c r="B10" i="42" a="1"/>
  <c r="B10" i="42" s="1"/>
  <c r="B6" i="42" a="1"/>
  <c r="B6" i="42" s="1"/>
  <c r="B2" i="42" a="1"/>
  <c r="B2" i="42" s="1"/>
  <c r="BD2" i="40" a="1"/>
  <c r="BD2" i="40"/>
  <c r="BE2" i="40" a="1"/>
  <c r="BE2" i="40"/>
  <c r="BF2" i="40" a="1"/>
  <c r="BF2" i="40"/>
  <c r="BG2" i="40" a="1"/>
  <c r="BG2" i="40"/>
  <c r="BH2" i="40" a="1"/>
  <c r="BH2" i="40"/>
  <c r="BI2" i="40" a="1"/>
  <c r="BI2" i="40"/>
  <c r="BJ2" i="40" a="1"/>
  <c r="BJ2" i="40"/>
  <c r="BK2" i="40" a="1"/>
  <c r="BK2" i="40"/>
  <c r="BL2" i="40" a="1"/>
  <c r="BL2" i="40" s="1"/>
  <c r="BM2" i="40" a="1"/>
  <c r="BM2" i="40"/>
  <c r="BN2" i="40" a="1"/>
  <c r="BN2" i="40"/>
  <c r="BO2" i="40" a="1"/>
  <c r="BO2" i="40"/>
  <c r="BP2" i="40" a="1"/>
  <c r="BP2" i="40" s="1"/>
  <c r="BQ2" i="40" a="1"/>
  <c r="BQ2" i="40"/>
  <c r="BR2" i="40" a="1"/>
  <c r="BR2" i="40"/>
  <c r="BS2" i="40" a="1"/>
  <c r="BS2" i="40"/>
  <c r="BD19" i="40" a="1"/>
  <c r="BD19" i="40" s="1"/>
  <c r="BE19" i="40" a="1"/>
  <c r="BE19" i="40"/>
  <c r="BF19" i="40" a="1"/>
  <c r="BF19" i="40"/>
  <c r="BG19" i="40" a="1"/>
  <c r="BG19" i="40"/>
  <c r="BH19" i="40" a="1"/>
  <c r="BH19" i="40" s="1"/>
  <c r="BI19" i="40" a="1"/>
  <c r="BI19" i="40"/>
  <c r="BJ19" i="40" a="1"/>
  <c r="BJ19" i="40" s="1"/>
  <c r="BK19" i="40" a="1"/>
  <c r="BK19" i="40"/>
  <c r="BL19" i="40" a="1"/>
  <c r="BL19" i="40" s="1"/>
  <c r="BM19" i="40" a="1"/>
  <c r="BM19" i="40"/>
  <c r="BN19" i="40" a="1"/>
  <c r="BN19" i="40" s="1"/>
  <c r="BO19" i="40" a="1"/>
  <c r="BO19" i="40"/>
  <c r="BP19" i="40" a="1"/>
  <c r="BP19" i="40" s="1"/>
  <c r="BQ19" i="40" a="1"/>
  <c r="BQ19" i="40"/>
  <c r="BR19" i="40" a="1"/>
  <c r="BR19" i="40" s="1"/>
  <c r="BS19" i="40" a="1"/>
  <c r="BS19" i="40" s="1"/>
  <c r="BD36" i="40" a="1"/>
  <c r="BD36" i="40" s="1"/>
  <c r="BE36" i="40" a="1"/>
  <c r="BE36" i="40"/>
  <c r="BF36" i="40" a="1"/>
  <c r="BF36" i="40" s="1"/>
  <c r="BG36" i="40" a="1"/>
  <c r="BG36" i="40"/>
  <c r="BH36" i="40" a="1"/>
  <c r="BH36" i="40" s="1"/>
  <c r="BI36" i="40" a="1"/>
  <c r="BI36" i="40"/>
  <c r="BJ36" i="40" a="1"/>
  <c r="BJ36" i="40" s="1"/>
  <c r="BK36" i="40" a="1"/>
  <c r="BK36" i="40"/>
  <c r="BL36" i="40" a="1"/>
  <c r="BL36" i="40" s="1"/>
  <c r="BM36" i="40" a="1"/>
  <c r="BM36" i="40" s="1"/>
  <c r="BN36" i="40" a="1"/>
  <c r="BN36" i="40" s="1"/>
  <c r="BO36" i="40" a="1"/>
  <c r="BO36" i="40"/>
  <c r="BP36" i="40" a="1"/>
  <c r="BP36" i="40" s="1"/>
  <c r="BQ36" i="40" a="1"/>
  <c r="BQ36" i="40" s="1"/>
  <c r="BR36" i="40" a="1"/>
  <c r="BR36" i="40" s="1"/>
  <c r="BS36" i="40" a="1"/>
  <c r="BS36" i="40"/>
  <c r="BD53" i="40" a="1"/>
  <c r="BD53" i="40" s="1"/>
  <c r="BE53" i="40" a="1"/>
  <c r="BE53" i="40" s="1"/>
  <c r="BF53" i="40" a="1"/>
  <c r="BF53" i="40" s="1"/>
  <c r="BG53" i="40" a="1"/>
  <c r="BG53" i="40"/>
  <c r="BH53" i="40" a="1"/>
  <c r="BH53" i="40" s="1"/>
  <c r="BI53" i="40" a="1"/>
  <c r="BI53" i="40" s="1"/>
  <c r="BJ53" i="40" a="1"/>
  <c r="BJ53" i="40" s="1"/>
  <c r="BK53" i="40" a="1"/>
  <c r="BK53" i="40"/>
  <c r="BL53" i="40" a="1"/>
  <c r="BL53" i="40" s="1"/>
  <c r="BM53" i="40" a="1"/>
  <c r="BM53" i="40" s="1"/>
  <c r="BN53" i="40" a="1"/>
  <c r="BN53" i="40" s="1"/>
  <c r="BO53" i="40" a="1"/>
  <c r="BO53" i="40"/>
  <c r="BP53" i="40" a="1"/>
  <c r="BP53" i="40" s="1"/>
  <c r="BQ53" i="40" a="1"/>
  <c r="BQ53" i="40" s="1"/>
  <c r="BR53" i="40" a="1"/>
  <c r="BR53" i="40" s="1"/>
  <c r="BS53" i="40" a="1"/>
  <c r="BS53" i="40" s="1"/>
  <c r="BD70" i="40" a="1"/>
  <c r="BD70" i="40" s="1"/>
  <c r="BE70" i="40" a="1"/>
  <c r="BE70" i="40" s="1"/>
  <c r="BF70" i="40" a="1"/>
  <c r="BF70" i="40" s="1"/>
  <c r="BG70" i="40" a="1"/>
  <c r="BG70" i="40"/>
  <c r="BH70" i="40" a="1"/>
  <c r="BH70" i="40" s="1"/>
  <c r="BI70" i="40" a="1"/>
  <c r="BI70" i="40" s="1"/>
  <c r="BJ70" i="40" a="1"/>
  <c r="BJ70" i="40" s="1"/>
  <c r="BK70" i="40" a="1"/>
  <c r="BK70" i="40"/>
  <c r="BL70" i="40" a="1"/>
  <c r="BL70" i="40" s="1"/>
  <c r="BM70" i="40" a="1"/>
  <c r="BM70" i="40" s="1"/>
  <c r="BN70" i="40" a="1"/>
  <c r="BN70" i="40" s="1"/>
  <c r="BO70" i="40" a="1"/>
  <c r="BO70" i="40"/>
  <c r="BP70" i="40" a="1"/>
  <c r="BP70" i="40" s="1"/>
  <c r="BQ70" i="40" a="1"/>
  <c r="BQ70" i="40" s="1"/>
  <c r="BR70" i="40" a="1"/>
  <c r="BR70" i="40" s="1"/>
  <c r="BS70" i="40" a="1"/>
  <c r="BS70" i="40"/>
  <c r="BD87" i="40" a="1"/>
  <c r="BD87" i="40" s="1"/>
  <c r="BE87" i="40" a="1"/>
  <c r="BE87" i="40" s="1"/>
  <c r="BF87" i="40" a="1"/>
  <c r="BF87" i="40" s="1"/>
  <c r="BG87" i="40" a="1"/>
  <c r="BG87" i="40"/>
  <c r="BH87" i="40" a="1"/>
  <c r="BH87" i="40" s="1"/>
  <c r="BI87" i="40" a="1"/>
  <c r="BI87" i="40" s="1"/>
  <c r="BJ87" i="40" a="1"/>
  <c r="BJ87" i="40" s="1"/>
  <c r="BK87" i="40" a="1"/>
  <c r="BK87" i="40"/>
  <c r="BL87" i="40" a="1"/>
  <c r="BL87" i="40" s="1"/>
  <c r="BM87" i="40" a="1"/>
  <c r="BM87" i="40" s="1"/>
  <c r="BN87" i="40" a="1"/>
  <c r="BN87" i="40" s="1"/>
  <c r="BO87" i="40" a="1"/>
  <c r="BO87" i="40"/>
  <c r="BP87" i="40" a="1"/>
  <c r="BP87" i="40" s="1"/>
  <c r="BQ87" i="40" a="1"/>
  <c r="BQ87" i="40" s="1"/>
  <c r="BR87" i="40" a="1"/>
  <c r="BR87" i="40" s="1"/>
  <c r="BS87" i="40" a="1"/>
  <c r="BS87" i="40" s="1"/>
  <c r="BD101" i="40" a="1"/>
  <c r="BD101" i="40" s="1"/>
  <c r="BE101" i="40" a="1"/>
  <c r="BE101" i="40" s="1"/>
  <c r="BF101" i="40" a="1"/>
  <c r="BF101" i="40" s="1"/>
  <c r="BG101" i="40" a="1"/>
  <c r="BG101" i="40" s="1"/>
  <c r="BH101" i="40" a="1"/>
  <c r="BH101" i="40" s="1"/>
  <c r="BI101" i="40" a="1"/>
  <c r="BI101" i="40" s="1"/>
  <c r="BJ101" i="40" a="1"/>
  <c r="BJ101" i="40" s="1"/>
  <c r="BK101" i="40" a="1"/>
  <c r="BK101" i="40"/>
  <c r="BL101" i="40" a="1"/>
  <c r="BL101" i="40" s="1"/>
  <c r="BM101" i="40" a="1"/>
  <c r="BM101" i="40" s="1"/>
  <c r="BN101" i="40" a="1"/>
  <c r="BN101" i="40" s="1"/>
  <c r="BO101" i="40" a="1"/>
  <c r="BO101" i="40"/>
  <c r="BP101" i="40" a="1"/>
  <c r="BP101" i="40" s="1"/>
  <c r="BQ101" i="40" a="1"/>
  <c r="BQ101" i="40" s="1"/>
  <c r="BR101" i="40" a="1"/>
  <c r="BR101" i="40" s="1"/>
  <c r="BS101" i="40" a="1"/>
  <c r="BS101" i="40"/>
  <c r="BD115" i="40" a="1"/>
  <c r="BD115" i="40" s="1"/>
  <c r="BE115" i="40" a="1"/>
  <c r="BE115" i="40" s="1"/>
  <c r="BF115" i="40" a="1"/>
  <c r="BF115" i="40" s="1"/>
  <c r="BG115" i="40" a="1"/>
  <c r="BG115" i="40"/>
  <c r="BH115" i="40" a="1"/>
  <c r="BH115" i="40" s="1"/>
  <c r="BI115" i="40" a="1"/>
  <c r="BI115" i="40" s="1"/>
  <c r="BJ115" i="40" a="1"/>
  <c r="BJ115" i="40" s="1"/>
  <c r="BK115" i="40" a="1"/>
  <c r="BK115" i="40" s="1"/>
  <c r="BL115" i="40" a="1"/>
  <c r="BL115" i="40" s="1"/>
  <c r="BM115" i="40" a="1"/>
  <c r="BM115" i="40" s="1"/>
  <c r="BN115" i="40" a="1"/>
  <c r="BN115" i="40" s="1"/>
  <c r="BO115" i="40" a="1"/>
  <c r="BO115" i="40" s="1"/>
  <c r="BP115" i="40" a="1"/>
  <c r="BP115" i="40" s="1"/>
  <c r="BQ115" i="40" a="1"/>
  <c r="BQ115" i="40" s="1"/>
  <c r="BR115" i="40" a="1"/>
  <c r="BR115" i="40" s="1"/>
  <c r="BS115" i="40" a="1"/>
  <c r="BS115" i="40" s="1"/>
  <c r="BD129" i="40" a="1"/>
  <c r="BD129" i="40" s="1"/>
  <c r="BE129" i="40" a="1"/>
  <c r="BE129" i="40" s="1"/>
  <c r="BF129" i="40" a="1"/>
  <c r="BF129" i="40" s="1"/>
  <c r="BG129" i="40" a="1"/>
  <c r="BG129" i="40" s="1"/>
  <c r="BH129" i="40" a="1"/>
  <c r="BH129" i="40" s="1"/>
  <c r="BI129" i="40" a="1"/>
  <c r="BI129" i="40" s="1"/>
  <c r="BJ129" i="40" a="1"/>
  <c r="BJ129" i="40" s="1"/>
  <c r="BK129" i="40" a="1"/>
  <c r="BK129" i="40" s="1"/>
  <c r="BL129" i="40" a="1"/>
  <c r="BL129" i="40" s="1"/>
  <c r="BM129" i="40" a="1"/>
  <c r="BM129" i="40" s="1"/>
  <c r="BN129" i="40" a="1"/>
  <c r="BN129" i="40" s="1"/>
  <c r="BO129" i="40" a="1"/>
  <c r="BO129" i="40"/>
  <c r="BP129" i="40" a="1"/>
  <c r="BP129" i="40" s="1"/>
  <c r="BQ129" i="40" a="1"/>
  <c r="BQ129" i="40" s="1"/>
  <c r="BR129" i="40" a="1"/>
  <c r="BR129" i="40" s="1"/>
  <c r="BS129" i="40" a="1"/>
  <c r="BS129" i="40" s="1"/>
  <c r="BD143" i="40" a="1"/>
  <c r="BD143" i="40" s="1"/>
  <c r="BE143" i="40" a="1"/>
  <c r="BE143" i="40" s="1"/>
  <c r="BF143" i="40" a="1"/>
  <c r="BF143" i="40" s="1"/>
  <c r="BG143" i="40" a="1"/>
  <c r="BG143" i="40"/>
  <c r="BH143" i="40" a="1"/>
  <c r="BH143" i="40" s="1"/>
  <c r="BI143" i="40" a="1"/>
  <c r="BI143" i="40" s="1"/>
  <c r="BJ143" i="40" a="1"/>
  <c r="BJ143" i="40" s="1"/>
  <c r="BK143" i="40" a="1"/>
  <c r="BK143" i="40" s="1"/>
  <c r="BL143" i="40" a="1"/>
  <c r="BL143" i="40" s="1"/>
  <c r="BM143" i="40" a="1"/>
  <c r="BM143" i="40" s="1"/>
  <c r="BN143" i="40" a="1"/>
  <c r="BN143" i="40" s="1"/>
  <c r="BO143" i="40" a="1"/>
  <c r="BO143" i="40" s="1"/>
  <c r="BP143" i="40" a="1"/>
  <c r="BP143" i="40" s="1"/>
  <c r="BQ143" i="40" a="1"/>
  <c r="BQ143" i="40" s="1"/>
  <c r="BR143" i="40" a="1"/>
  <c r="BR143" i="40" s="1"/>
  <c r="BS143" i="40" a="1"/>
  <c r="BS143" i="40" s="1"/>
  <c r="BD153" i="40" a="1"/>
  <c r="BD153" i="40" s="1"/>
  <c r="BE153" i="40" a="1"/>
  <c r="BE153" i="40" s="1"/>
  <c r="BF153" i="40" a="1"/>
  <c r="BF153" i="40" s="1"/>
  <c r="BG153" i="40" a="1"/>
  <c r="BG153" i="40" s="1"/>
  <c r="BH153" i="40" a="1"/>
  <c r="BH153" i="40" s="1"/>
  <c r="BI153" i="40" a="1"/>
  <c r="BI153" i="40" s="1"/>
  <c r="BJ153" i="40" a="1"/>
  <c r="BJ153" i="40" s="1"/>
  <c r="BK153" i="40" a="1"/>
  <c r="BK153" i="40" s="1"/>
  <c r="BL153" i="40" a="1"/>
  <c r="BL153" i="40" s="1"/>
  <c r="BM153" i="40" a="1"/>
  <c r="BM153" i="40" s="1"/>
  <c r="BN153" i="40" a="1"/>
  <c r="BN153" i="40" s="1"/>
  <c r="BO153" i="40" a="1"/>
  <c r="BO153" i="40"/>
  <c r="BP153" i="40" a="1"/>
  <c r="BP153" i="40" s="1"/>
  <c r="BQ153" i="40" a="1"/>
  <c r="BQ153" i="40" s="1"/>
  <c r="BR153" i="40" a="1"/>
  <c r="BR153" i="40" s="1"/>
  <c r="BS153" i="40" a="1"/>
  <c r="BS153" i="40" s="1"/>
  <c r="BD163" i="40" a="1"/>
  <c r="BD163" i="40" s="1"/>
  <c r="BE163" i="40" a="1"/>
  <c r="BE163" i="40" s="1"/>
  <c r="BF163" i="40" a="1"/>
  <c r="BF163" i="40" s="1"/>
  <c r="BG163" i="40" a="1"/>
  <c r="BG163" i="40"/>
  <c r="BH163" i="40" a="1"/>
  <c r="BH163" i="40" s="1"/>
  <c r="BI163" i="40" a="1"/>
  <c r="BI163" i="40" s="1"/>
  <c r="BJ163" i="40" a="1"/>
  <c r="BJ163" i="40" s="1"/>
  <c r="BK163" i="40" a="1"/>
  <c r="BK163" i="40" s="1"/>
  <c r="BL163" i="40" a="1"/>
  <c r="BL163" i="40" s="1"/>
  <c r="BM163" i="40" a="1"/>
  <c r="BM163" i="40" s="1"/>
  <c r="BN163" i="40" a="1"/>
  <c r="BN163" i="40" s="1"/>
  <c r="BO163" i="40" a="1"/>
  <c r="BO163" i="40" s="1"/>
  <c r="BP163" i="40" a="1"/>
  <c r="BP163" i="40" s="1"/>
  <c r="BQ163" i="40" a="1"/>
  <c r="BQ163" i="40" s="1"/>
  <c r="BR163" i="40" a="1"/>
  <c r="BR163" i="40" s="1"/>
  <c r="BS163" i="40" a="1"/>
  <c r="BS163" i="40" s="1"/>
  <c r="BD173" i="40" a="1"/>
  <c r="BD173" i="40" s="1"/>
  <c r="BE173" i="40" a="1"/>
  <c r="BE173" i="40" s="1"/>
  <c r="BF173" i="40" a="1"/>
  <c r="BF173" i="40" s="1"/>
  <c r="BG173" i="40" a="1"/>
  <c r="BG173" i="40" s="1"/>
  <c r="BH173" i="40" a="1"/>
  <c r="BH173" i="40" s="1"/>
  <c r="BI173" i="40" a="1"/>
  <c r="BI173" i="40" s="1"/>
  <c r="BJ173" i="40" a="1"/>
  <c r="BJ173" i="40" s="1"/>
  <c r="BK173" i="40" a="1"/>
  <c r="BK173" i="40" s="1"/>
  <c r="BL173" i="40" a="1"/>
  <c r="BL173" i="40" s="1"/>
  <c r="BM173" i="40" a="1"/>
  <c r="BM173" i="40" s="1"/>
  <c r="BN173" i="40" a="1"/>
  <c r="BN173" i="40" s="1"/>
  <c r="BO173" i="40" a="1"/>
  <c r="BO173" i="40"/>
  <c r="BP173" i="40" a="1"/>
  <c r="BP173" i="40" s="1"/>
  <c r="BQ173" i="40" a="1"/>
  <c r="BQ173" i="40" s="1"/>
  <c r="BR173" i="40" a="1"/>
  <c r="BR173" i="40" s="1"/>
  <c r="BS173" i="40" a="1"/>
  <c r="BS173" i="40"/>
  <c r="BD183" i="40" a="1"/>
  <c r="BD183" i="40" s="1"/>
  <c r="BE183" i="40" a="1"/>
  <c r="BE183" i="40" s="1"/>
  <c r="BF183" i="40" a="1"/>
  <c r="BF183" i="40" s="1"/>
  <c r="BG183" i="40" a="1"/>
  <c r="BG183" i="40"/>
  <c r="BH183" i="40" a="1"/>
  <c r="BH183" i="40" s="1"/>
  <c r="BI183" i="40" a="1"/>
  <c r="BI183" i="40" s="1"/>
  <c r="BJ183" i="40" a="1"/>
  <c r="BJ183" i="40" s="1"/>
  <c r="BK183" i="40" a="1"/>
  <c r="BK183" i="40" s="1"/>
  <c r="BL183" i="40" a="1"/>
  <c r="BL183" i="40" s="1"/>
  <c r="BM183" i="40" a="1"/>
  <c r="BM183" i="40" s="1"/>
  <c r="BN183" i="40" a="1"/>
  <c r="BN183" i="40" s="1"/>
  <c r="BO183" i="40" a="1"/>
  <c r="BO183" i="40" s="1"/>
  <c r="BP183" i="40" a="1"/>
  <c r="BP183" i="40" s="1"/>
  <c r="BQ183" i="40" a="1"/>
  <c r="BQ183" i="40" s="1"/>
  <c r="BR183" i="40" a="1"/>
  <c r="BR183" i="40" s="1"/>
  <c r="BS183" i="40" a="1"/>
  <c r="BS183" i="40" s="1"/>
  <c r="BD193" i="40" a="1"/>
  <c r="BD193" i="40" s="1"/>
  <c r="BE193" i="40" a="1"/>
  <c r="BE193" i="40" s="1"/>
  <c r="BF193" i="40" a="1"/>
  <c r="BF193" i="40" s="1"/>
  <c r="BG193" i="40" a="1"/>
  <c r="BG193" i="40" s="1"/>
  <c r="BH193" i="40" a="1"/>
  <c r="BH193" i="40" s="1"/>
  <c r="BI193" i="40" a="1"/>
  <c r="BI193" i="40" s="1"/>
  <c r="BJ193" i="40" a="1"/>
  <c r="BJ193" i="40" s="1"/>
  <c r="BK193" i="40" a="1"/>
  <c r="BK193" i="40" s="1"/>
  <c r="BL193" i="40" a="1"/>
  <c r="BL193" i="40" s="1"/>
  <c r="BM193" i="40" a="1"/>
  <c r="BM193" i="40" s="1"/>
  <c r="BN193" i="40" a="1"/>
  <c r="BN193" i="40" s="1"/>
  <c r="BO193" i="40" a="1"/>
  <c r="BO193" i="40"/>
  <c r="BP193" i="40" a="1"/>
  <c r="BP193" i="40" s="1"/>
  <c r="BQ193" i="40" a="1"/>
  <c r="BQ193" i="40" s="1"/>
  <c r="BR193" i="40" a="1"/>
  <c r="BR193" i="40" s="1"/>
  <c r="BS193" i="40" a="1"/>
  <c r="BS193" i="40"/>
  <c r="BD206" i="40" a="1"/>
  <c r="BD206" i="40" s="1"/>
  <c r="BE206" i="40" a="1"/>
  <c r="BE206" i="40" s="1"/>
  <c r="BF206" i="40" a="1"/>
  <c r="BF206" i="40" s="1"/>
  <c r="BG206" i="40" a="1"/>
  <c r="BG206" i="40"/>
  <c r="BH206" i="40" a="1"/>
  <c r="BH206" i="40" s="1"/>
  <c r="BI206" i="40" a="1"/>
  <c r="BI206" i="40" s="1"/>
  <c r="BJ206" i="40" a="1"/>
  <c r="BJ206" i="40" s="1"/>
  <c r="BK206" i="40" a="1"/>
  <c r="BK206" i="40" s="1"/>
  <c r="BL206" i="40" a="1"/>
  <c r="BL206" i="40" s="1"/>
  <c r="BM206" i="40" a="1"/>
  <c r="BM206" i="40" s="1"/>
  <c r="BN206" i="40" a="1"/>
  <c r="BN206" i="40" s="1"/>
  <c r="BO206" i="40" a="1"/>
  <c r="BO206" i="40" s="1"/>
  <c r="BP206" i="40" a="1"/>
  <c r="BP206" i="40" s="1"/>
  <c r="BQ206" i="40" a="1"/>
  <c r="BQ206" i="40" s="1"/>
  <c r="BR206" i="40" a="1"/>
  <c r="BR206" i="40" s="1"/>
  <c r="BS206" i="40" a="1"/>
  <c r="BS206" i="40" s="1"/>
  <c r="BD219" i="40" a="1"/>
  <c r="BD219" i="40" s="1"/>
  <c r="BE219" i="40" a="1"/>
  <c r="BE219" i="40" s="1"/>
  <c r="BF219" i="40" a="1"/>
  <c r="BF219" i="40" s="1"/>
  <c r="BG219" i="40" a="1"/>
  <c r="BG219" i="40" s="1"/>
  <c r="BH219" i="40" a="1"/>
  <c r="BH219" i="40" s="1"/>
  <c r="BI219" i="40" a="1"/>
  <c r="BI219" i="40" s="1"/>
  <c r="BJ219" i="40" a="1"/>
  <c r="BJ219" i="40" s="1"/>
  <c r="BK219" i="40" a="1"/>
  <c r="BK219" i="40" s="1"/>
  <c r="BL219" i="40" a="1"/>
  <c r="BL219" i="40" s="1"/>
  <c r="BM219" i="40" a="1"/>
  <c r="BM219" i="40" s="1"/>
  <c r="BN219" i="40" a="1"/>
  <c r="BN219" i="40" s="1"/>
  <c r="BO219" i="40" a="1"/>
  <c r="BO219" i="40"/>
  <c r="BP219" i="40" a="1"/>
  <c r="BP219" i="40" s="1"/>
  <c r="BQ219" i="40" a="1"/>
  <c r="BQ219" i="40" s="1"/>
  <c r="BR219" i="40" a="1"/>
  <c r="BR219" i="40" s="1"/>
  <c r="BS219" i="40" a="1"/>
  <c r="BS219" i="40" s="1"/>
  <c r="BD232" i="40" a="1"/>
  <c r="BD232" i="40" s="1"/>
  <c r="BE232" i="40" a="1"/>
  <c r="BE232" i="40" s="1"/>
  <c r="BF232" i="40" a="1"/>
  <c r="BF232" i="40" s="1"/>
  <c r="BG232" i="40" a="1"/>
  <c r="BG232" i="40"/>
  <c r="BH232" i="40" a="1"/>
  <c r="BH232" i="40" s="1"/>
  <c r="BI232" i="40" a="1"/>
  <c r="BI232" i="40" s="1"/>
  <c r="BJ232" i="40" a="1"/>
  <c r="BJ232" i="40" s="1"/>
  <c r="BK232" i="40" a="1"/>
  <c r="BK232" i="40" s="1"/>
  <c r="BL232" i="40" a="1"/>
  <c r="BL232" i="40" s="1"/>
  <c r="BM232" i="40" a="1"/>
  <c r="BM232" i="40" s="1"/>
  <c r="BN232" i="40" a="1"/>
  <c r="BN232" i="40" s="1"/>
  <c r="BO232" i="40" a="1"/>
  <c r="BO232" i="40" s="1"/>
  <c r="BP232" i="40" a="1"/>
  <c r="BP232" i="40" s="1"/>
  <c r="BQ232" i="40" a="1"/>
  <c r="BQ232" i="40" s="1"/>
  <c r="BR232" i="40" a="1"/>
  <c r="BR232" i="40" s="1"/>
  <c r="BS232" i="40" a="1"/>
  <c r="BS232" i="40" s="1"/>
  <c r="BD245" i="40" a="1"/>
  <c r="BD245" i="40" s="1"/>
  <c r="BE245" i="40" a="1"/>
  <c r="BE245" i="40" s="1"/>
  <c r="BF245" i="40" a="1"/>
  <c r="BF245" i="40" s="1"/>
  <c r="BG245" i="40" a="1"/>
  <c r="BG245" i="40" s="1"/>
  <c r="BH245" i="40" a="1"/>
  <c r="BH245" i="40" s="1"/>
  <c r="BI245" i="40" a="1"/>
  <c r="BI245" i="40" s="1"/>
  <c r="BJ245" i="40" a="1"/>
  <c r="BJ245" i="40" s="1"/>
  <c r="BK245" i="40" a="1"/>
  <c r="BK245" i="40" s="1"/>
  <c r="BL245" i="40" a="1"/>
  <c r="BL245" i="40" s="1"/>
  <c r="BM245" i="40" a="1"/>
  <c r="BM245" i="40" s="1"/>
  <c r="BN245" i="40" a="1"/>
  <c r="BN245" i="40" s="1"/>
  <c r="BO245" i="40" a="1"/>
  <c r="BO245" i="40"/>
  <c r="BP245" i="40" a="1"/>
  <c r="BP245" i="40" s="1"/>
  <c r="BQ245" i="40" a="1"/>
  <c r="BQ245" i="40" s="1"/>
  <c r="BR245" i="40" a="1"/>
  <c r="BR245" i="40" s="1"/>
  <c r="BS245" i="40" a="1"/>
  <c r="BS245" i="40"/>
  <c r="BD259" i="40" a="1"/>
  <c r="BD259" i="40" s="1"/>
  <c r="BE259" i="40" a="1"/>
  <c r="BE259" i="40" s="1"/>
  <c r="BF259" i="40" a="1"/>
  <c r="BF259" i="40" s="1"/>
  <c r="BG259" i="40" a="1"/>
  <c r="BG259" i="40"/>
  <c r="BH259" i="40" a="1"/>
  <c r="BH259" i="40" s="1"/>
  <c r="BI259" i="40" a="1"/>
  <c r="BI259" i="40" s="1"/>
  <c r="BJ259" i="40" a="1"/>
  <c r="BJ259" i="40" s="1"/>
  <c r="BK259" i="40" a="1"/>
  <c r="BK259" i="40" s="1"/>
  <c r="BL259" i="40" a="1"/>
  <c r="BL259" i="40" s="1"/>
  <c r="BM259" i="40" a="1"/>
  <c r="BM259" i="40" s="1"/>
  <c r="BN259" i="40" a="1"/>
  <c r="BN259" i="40" s="1"/>
  <c r="BO259" i="40" a="1"/>
  <c r="BO259" i="40" s="1"/>
  <c r="BP259" i="40" a="1"/>
  <c r="BP259" i="40" s="1"/>
  <c r="BQ259" i="40" a="1"/>
  <c r="BQ259" i="40" s="1"/>
  <c r="BR259" i="40" a="1"/>
  <c r="BR259" i="40" s="1"/>
  <c r="BS259" i="40" a="1"/>
  <c r="BS259" i="40" s="1"/>
  <c r="BD273" i="40" a="1"/>
  <c r="BD273" i="40" s="1"/>
  <c r="BE273" i="40" a="1"/>
  <c r="BE273" i="40" s="1"/>
  <c r="BF273" i="40" a="1"/>
  <c r="BF273" i="40" s="1"/>
  <c r="BG273" i="40" a="1"/>
  <c r="BG273" i="40" s="1"/>
  <c r="BH273" i="40" a="1"/>
  <c r="BH273" i="40" s="1"/>
  <c r="BI273" i="40" a="1"/>
  <c r="BI273" i="40" s="1"/>
  <c r="BJ273" i="40" a="1"/>
  <c r="BJ273" i="40" s="1"/>
  <c r="BK273" i="40" a="1"/>
  <c r="BK273" i="40" s="1"/>
  <c r="BL273" i="40" a="1"/>
  <c r="BL273" i="40" s="1"/>
  <c r="BM273" i="40" a="1"/>
  <c r="BM273" i="40" s="1"/>
  <c r="BN273" i="40" a="1"/>
  <c r="BN273" i="40" s="1"/>
  <c r="BO273" i="40" a="1"/>
  <c r="BO273" i="40"/>
  <c r="BP273" i="40" a="1"/>
  <c r="BP273" i="40" s="1"/>
  <c r="BQ273" i="40" a="1"/>
  <c r="BQ273" i="40" s="1"/>
  <c r="BR273" i="40" a="1"/>
  <c r="BR273" i="40" s="1"/>
  <c r="BS273" i="40" a="1"/>
  <c r="BS273" i="40" s="1"/>
  <c r="BD287" i="40" a="1"/>
  <c r="BD287" i="40" s="1"/>
  <c r="BE287" i="40" a="1"/>
  <c r="BE287" i="40" s="1"/>
  <c r="BF287" i="40" a="1"/>
  <c r="BF287" i="40" s="1"/>
  <c r="BG287" i="40" a="1"/>
  <c r="BG287" i="40"/>
  <c r="BH287" i="40" a="1"/>
  <c r="BH287" i="40" s="1"/>
  <c r="BI287" i="40" a="1"/>
  <c r="BI287" i="40" s="1"/>
  <c r="BJ287" i="40" a="1"/>
  <c r="BJ287" i="40" s="1"/>
  <c r="BK287" i="40" a="1"/>
  <c r="BK287" i="40" s="1"/>
  <c r="BL287" i="40" a="1"/>
  <c r="BL287" i="40" s="1"/>
  <c r="BM287" i="40" a="1"/>
  <c r="BM287" i="40" s="1"/>
  <c r="BN287" i="40" a="1"/>
  <c r="BN287" i="40" s="1"/>
  <c r="BO287" i="40" a="1"/>
  <c r="BO287" i="40" s="1"/>
  <c r="BP287" i="40" a="1"/>
  <c r="BP287" i="40" s="1"/>
  <c r="BQ287" i="40" a="1"/>
  <c r="BQ287" i="40"/>
  <c r="BR287" i="40" a="1"/>
  <c r="BR287" i="40"/>
  <c r="BS287" i="40" a="1"/>
  <c r="BS287" i="40" s="1"/>
  <c r="BD301" i="40" a="1"/>
  <c r="BD301" i="40" s="1"/>
  <c r="BE301" i="40" a="1"/>
  <c r="BE301" i="40"/>
  <c r="BF301" i="40" a="1"/>
  <c r="BF301" i="40"/>
  <c r="BG301" i="40" a="1"/>
  <c r="BG301" i="40" s="1"/>
  <c r="BH301" i="40" a="1"/>
  <c r="BH301" i="40" s="1"/>
  <c r="BI301" i="40" a="1"/>
  <c r="BI301" i="40"/>
  <c r="BJ301" i="40" a="1"/>
  <c r="BJ301" i="40"/>
  <c r="BK301" i="40" a="1"/>
  <c r="BK301" i="40" s="1"/>
  <c r="BL301" i="40" a="1"/>
  <c r="BL301" i="40" s="1"/>
  <c r="BM301" i="40" a="1"/>
  <c r="BM301" i="40"/>
  <c r="BN301" i="40" a="1"/>
  <c r="BN301" i="40"/>
  <c r="BO301" i="40" a="1"/>
  <c r="BO301" i="40" s="1"/>
  <c r="BP301" i="40" a="1"/>
  <c r="BP301" i="40" s="1"/>
  <c r="BQ301" i="40" a="1"/>
  <c r="BQ301" i="40"/>
  <c r="BR301" i="40" a="1"/>
  <c r="BR301" i="40"/>
  <c r="BS301" i="40" a="1"/>
  <c r="BS301" i="40" s="1"/>
  <c r="BD315" i="40" a="1"/>
  <c r="BD315" i="40" s="1"/>
  <c r="BE315" i="40" a="1"/>
  <c r="BE315" i="40"/>
  <c r="BF315" i="40" a="1"/>
  <c r="BF315" i="40"/>
  <c r="BG315" i="40" a="1"/>
  <c r="BG315" i="40" s="1"/>
  <c r="BH315" i="40" a="1"/>
  <c r="BH315" i="40" s="1"/>
  <c r="BI315" i="40" a="1"/>
  <c r="BI315" i="40"/>
  <c r="BJ315" i="40" a="1"/>
  <c r="BJ315" i="40"/>
  <c r="BK315" i="40" a="1"/>
  <c r="BK315" i="40" s="1"/>
  <c r="BL315" i="40" a="1"/>
  <c r="BL315" i="40" s="1"/>
  <c r="BM315" i="40" a="1"/>
  <c r="BM315" i="40"/>
  <c r="BN315" i="40" a="1"/>
  <c r="BN315" i="40"/>
  <c r="BO315" i="40" a="1"/>
  <c r="BO315" i="40" s="1"/>
  <c r="BP315" i="40" a="1"/>
  <c r="BP315" i="40" s="1"/>
  <c r="BQ315" i="40" a="1"/>
  <c r="BQ315" i="40"/>
  <c r="BR315" i="40" a="1"/>
  <c r="BR315" i="40" s="1"/>
  <c r="BS315" i="40" a="1"/>
  <c r="BS315" i="40" s="1"/>
  <c r="BD329" i="40" a="1"/>
  <c r="BD329" i="40" s="1"/>
  <c r="BE329" i="40" a="1"/>
  <c r="BE329" i="40"/>
  <c r="BF329" i="40" a="1"/>
  <c r="BF329" i="40" s="1"/>
  <c r="BG329" i="40" a="1"/>
  <c r="BG329" i="40" s="1"/>
  <c r="BH329" i="40" a="1"/>
  <c r="BH329" i="40" s="1"/>
  <c r="BI329" i="40" a="1"/>
  <c r="BI329" i="40"/>
  <c r="BJ329" i="40" a="1"/>
  <c r="BJ329" i="40" s="1"/>
  <c r="BK329" i="40" a="1"/>
  <c r="BK329" i="40" s="1"/>
  <c r="BL329" i="40" a="1"/>
  <c r="BL329" i="40" s="1"/>
  <c r="BM329" i="40" a="1"/>
  <c r="BM329" i="40"/>
  <c r="BN329" i="40" a="1"/>
  <c r="BN329" i="40" s="1"/>
  <c r="BO329" i="40" a="1"/>
  <c r="BO329" i="40" s="1"/>
  <c r="BP329" i="40" a="1"/>
  <c r="BP329" i="40" s="1"/>
  <c r="BQ329" i="40" a="1"/>
  <c r="BQ329" i="40"/>
  <c r="BR329" i="40" a="1"/>
  <c r="BR329" i="40" s="1"/>
  <c r="BS329" i="40" a="1"/>
  <c r="BS329" i="40" s="1"/>
  <c r="BD343" i="40" a="1"/>
  <c r="BD343" i="40" s="1"/>
  <c r="BE343" i="40" a="1"/>
  <c r="BE343" i="40"/>
  <c r="BF343" i="40" a="1"/>
  <c r="BF343" i="40" s="1"/>
  <c r="BG343" i="40" a="1"/>
  <c r="BG343" i="40" s="1"/>
  <c r="BH343" i="40" a="1"/>
  <c r="BH343" i="40" s="1"/>
  <c r="BI343" i="40" a="1"/>
  <c r="BI343" i="40"/>
  <c r="BJ343" i="40" a="1"/>
  <c r="BJ343" i="40" s="1"/>
  <c r="BK343" i="40" a="1"/>
  <c r="BK343" i="40" s="1"/>
  <c r="BL343" i="40" a="1"/>
  <c r="BL343" i="40" s="1"/>
  <c r="BM343" i="40" a="1"/>
  <c r="BM343" i="40"/>
  <c r="BN343" i="40" a="1"/>
  <c r="BN343" i="40" s="1"/>
  <c r="BO343" i="40" a="1"/>
  <c r="BO343" i="40" s="1"/>
  <c r="BP343" i="40" a="1"/>
  <c r="BP343" i="40" s="1"/>
  <c r="BQ343" i="40" a="1"/>
  <c r="BQ343" i="40"/>
  <c r="BR343" i="40" a="1"/>
  <c r="BR343" i="40" s="1"/>
  <c r="BS343" i="40" a="1"/>
  <c r="BS343" i="40" s="1"/>
  <c r="BD357" i="40" a="1"/>
  <c r="BD357" i="40" s="1"/>
  <c r="BE357" i="40" a="1"/>
  <c r="BE357" i="40"/>
  <c r="BF357" i="40" a="1"/>
  <c r="BF357" i="40" s="1"/>
  <c r="BG357" i="40" a="1"/>
  <c r="BG357" i="40" s="1"/>
  <c r="BH357" i="40" a="1"/>
  <c r="BH357" i="40" s="1"/>
  <c r="BI357" i="40" a="1"/>
  <c r="BI357" i="40"/>
  <c r="BJ357" i="40" a="1"/>
  <c r="BJ357" i="40" s="1"/>
  <c r="BK357" i="40" a="1"/>
  <c r="BK357" i="40" s="1"/>
  <c r="BL357" i="40" a="1"/>
  <c r="BL357" i="40" s="1"/>
  <c r="BM357" i="40" a="1"/>
  <c r="BM357" i="40"/>
  <c r="BN357" i="40" a="1"/>
  <c r="BN357" i="40" s="1"/>
  <c r="BO357" i="40" a="1"/>
  <c r="BO357" i="40" s="1"/>
  <c r="BP357" i="40" a="1"/>
  <c r="BP357" i="40" s="1"/>
  <c r="BQ357" i="40" a="1"/>
  <c r="BQ357" i="40"/>
  <c r="BR357" i="40" a="1"/>
  <c r="BR357" i="40" s="1"/>
  <c r="BS357" i="40" a="1"/>
  <c r="BS357" i="40" s="1"/>
  <c r="BD371" i="40" a="1"/>
  <c r="BD371" i="40" s="1"/>
  <c r="BE371" i="40" a="1"/>
  <c r="BE371" i="40"/>
  <c r="BF371" i="40" a="1"/>
  <c r="BF371" i="40" s="1"/>
  <c r="BG371" i="40" a="1"/>
  <c r="BG371" i="40" s="1"/>
  <c r="BH371" i="40" a="1"/>
  <c r="BH371" i="40" s="1"/>
  <c r="BI371" i="40" a="1"/>
  <c r="BI371" i="40"/>
  <c r="BJ371" i="40" a="1"/>
  <c r="BJ371" i="40" s="1"/>
  <c r="BK371" i="40" a="1"/>
  <c r="BK371" i="40" s="1"/>
  <c r="BL371" i="40" a="1"/>
  <c r="BL371" i="40" s="1"/>
  <c r="BM371" i="40" a="1"/>
  <c r="BM371" i="40"/>
  <c r="BN371" i="40" a="1"/>
  <c r="BN371" i="40" s="1"/>
  <c r="BO371" i="40" a="1"/>
  <c r="BO371" i="40" s="1"/>
  <c r="BP371" i="40" a="1"/>
  <c r="BP371" i="40" s="1"/>
  <c r="BQ371" i="40" a="1"/>
  <c r="BQ371" i="40"/>
  <c r="BR371" i="40" a="1"/>
  <c r="BR371" i="40" s="1"/>
  <c r="BS371" i="40" a="1"/>
  <c r="BS371" i="40" s="1"/>
  <c r="BD381" i="40" a="1"/>
  <c r="BD381" i="40" s="1"/>
  <c r="BE381" i="40" a="1"/>
  <c r="BE381" i="40"/>
  <c r="BF381" i="40" a="1"/>
  <c r="BF381" i="40" s="1"/>
  <c r="BG381" i="40" a="1"/>
  <c r="BG381" i="40" s="1"/>
  <c r="BH381" i="40" a="1"/>
  <c r="BH381" i="40" s="1"/>
  <c r="BI381" i="40" a="1"/>
  <c r="BI381" i="40"/>
  <c r="BJ381" i="40" a="1"/>
  <c r="BJ381" i="40" s="1"/>
  <c r="BK381" i="40" a="1"/>
  <c r="BK381" i="40" s="1"/>
  <c r="BL381" i="40" a="1"/>
  <c r="BL381" i="40" s="1"/>
  <c r="BM381" i="40" a="1"/>
  <c r="BM381" i="40"/>
  <c r="BN381" i="40" a="1"/>
  <c r="BN381" i="40" s="1"/>
  <c r="BO381" i="40" a="1"/>
  <c r="BO381" i="40" s="1"/>
  <c r="BP381" i="40" a="1"/>
  <c r="BP381" i="40" s="1"/>
  <c r="BQ381" i="40" a="1"/>
  <c r="BQ381" i="40"/>
  <c r="BR381" i="40" a="1"/>
  <c r="BR381" i="40" s="1"/>
  <c r="BS381" i="40" a="1"/>
  <c r="BS381" i="40" s="1"/>
  <c r="BD391" i="40" a="1"/>
  <c r="BD391" i="40" s="1"/>
  <c r="BE391" i="40" a="1"/>
  <c r="BE391" i="40"/>
  <c r="BF391" i="40" a="1"/>
  <c r="BF391" i="40" s="1"/>
  <c r="BG391" i="40" a="1"/>
  <c r="BG391" i="40" s="1"/>
  <c r="BH391" i="40" a="1"/>
  <c r="BH391" i="40" s="1"/>
  <c r="BI391" i="40" a="1"/>
  <c r="BI391" i="40"/>
  <c r="BJ391" i="40" a="1"/>
  <c r="BJ391" i="40" s="1"/>
  <c r="BK391" i="40" a="1"/>
  <c r="BK391" i="40" s="1"/>
  <c r="BL391" i="40" a="1"/>
  <c r="BL391" i="40" s="1"/>
  <c r="BM391" i="40" a="1"/>
  <c r="BM391" i="40"/>
  <c r="BN391" i="40" a="1"/>
  <c r="BN391" i="40" s="1"/>
  <c r="BO391" i="40" a="1"/>
  <c r="BO391" i="40" s="1"/>
  <c r="BP391" i="40" a="1"/>
  <c r="BP391" i="40" s="1"/>
  <c r="BQ391" i="40" a="1"/>
  <c r="BQ391" i="40"/>
  <c r="BR391" i="40" a="1"/>
  <c r="BR391" i="40" s="1"/>
  <c r="BS391" i="40" a="1"/>
  <c r="BS391" i="40" s="1"/>
  <c r="BD401" i="40" a="1"/>
  <c r="BD401" i="40" s="1"/>
  <c r="BE401" i="40" a="1"/>
  <c r="BE401" i="40"/>
  <c r="BF401" i="40" a="1"/>
  <c r="BF401" i="40" s="1"/>
  <c r="BG401" i="40" a="1"/>
  <c r="BG401" i="40" s="1"/>
  <c r="BH401" i="40" a="1"/>
  <c r="BH401" i="40" s="1"/>
  <c r="BI401" i="40" a="1"/>
  <c r="BI401" i="40"/>
  <c r="BJ401" i="40" a="1"/>
  <c r="BJ401" i="40" s="1"/>
  <c r="BK401" i="40" a="1"/>
  <c r="BK401" i="40" s="1"/>
  <c r="BL401" i="40" a="1"/>
  <c r="BL401" i="40" s="1"/>
  <c r="BM401" i="40" a="1"/>
  <c r="BM401" i="40"/>
  <c r="BN401" i="40" a="1"/>
  <c r="BN401" i="40" s="1"/>
  <c r="BO401" i="40" a="1"/>
  <c r="BO401" i="40" s="1"/>
  <c r="BP401" i="40" a="1"/>
  <c r="BP401" i="40" s="1"/>
  <c r="BQ401" i="40" a="1"/>
  <c r="BQ401" i="40"/>
  <c r="BR401" i="40" a="1"/>
  <c r="BR401" i="40" s="1"/>
  <c r="BS401" i="40" a="1"/>
  <c r="BS401" i="40" s="1"/>
  <c r="BD411" i="40" a="1"/>
  <c r="BD411" i="40" s="1"/>
  <c r="BE411" i="40" a="1"/>
  <c r="BE411" i="40"/>
  <c r="BF411" i="40" a="1"/>
  <c r="BF411" i="40" s="1"/>
  <c r="BG411" i="40" a="1"/>
  <c r="BG411" i="40" s="1"/>
  <c r="BH411" i="40" a="1"/>
  <c r="BH411" i="40" s="1"/>
  <c r="BI411" i="40" a="1"/>
  <c r="BI411" i="40"/>
  <c r="BJ411" i="40" a="1"/>
  <c r="BJ411" i="40" s="1"/>
  <c r="BK411" i="40" a="1"/>
  <c r="BK411" i="40" s="1"/>
  <c r="BL411" i="40" a="1"/>
  <c r="BL411" i="40" s="1"/>
  <c r="BM411" i="40" a="1"/>
  <c r="BM411" i="40"/>
  <c r="BN411" i="40" a="1"/>
  <c r="BN411" i="40" s="1"/>
  <c r="BO411" i="40" a="1"/>
  <c r="BO411" i="40" s="1"/>
  <c r="BP411" i="40" a="1"/>
  <c r="BP411" i="40" s="1"/>
  <c r="BQ411" i="40" a="1"/>
  <c r="BQ411" i="40"/>
  <c r="BR411" i="40" a="1"/>
  <c r="BR411" i="40" s="1"/>
  <c r="BS411" i="40" a="1"/>
  <c r="BS411" i="40" s="1"/>
  <c r="BD421" i="40" a="1"/>
  <c r="BD421" i="40" s="1"/>
  <c r="BE421" i="40" a="1"/>
  <c r="BE421" i="40"/>
  <c r="BF421" i="40" a="1"/>
  <c r="BF421" i="40" s="1"/>
  <c r="BG421" i="40" a="1"/>
  <c r="BG421" i="40" s="1"/>
  <c r="BH421" i="40" a="1"/>
  <c r="BH421" i="40" s="1"/>
  <c r="BI421" i="40" a="1"/>
  <c r="BI421" i="40"/>
  <c r="BJ421" i="40" a="1"/>
  <c r="BJ421" i="40" s="1"/>
  <c r="BK421" i="40" a="1"/>
  <c r="BK421" i="40" s="1"/>
  <c r="BL421" i="40" a="1"/>
  <c r="BL421" i="40" s="1"/>
  <c r="BM421" i="40" a="1"/>
  <c r="BM421" i="40"/>
  <c r="BN421" i="40" a="1"/>
  <c r="BN421" i="40" s="1"/>
  <c r="BO421" i="40" a="1"/>
  <c r="BO421" i="40" s="1"/>
  <c r="BP421" i="40" a="1"/>
  <c r="BP421" i="40" s="1"/>
  <c r="BQ421" i="40" a="1"/>
  <c r="BQ421" i="40"/>
  <c r="BR421" i="40" a="1"/>
  <c r="BR421" i="40" s="1"/>
  <c r="BS421" i="40" a="1"/>
  <c r="BS421" i="40" s="1"/>
  <c r="BD431" i="40" a="1"/>
  <c r="BD431" i="40" s="1"/>
  <c r="BE431" i="40" a="1"/>
  <c r="BE431" i="40"/>
  <c r="BF431" i="40" a="1"/>
  <c r="BF431" i="40" s="1"/>
  <c r="BG431" i="40" a="1"/>
  <c r="BG431" i="40" s="1"/>
  <c r="BH431" i="40" a="1"/>
  <c r="BH431" i="40" s="1"/>
  <c r="BI431" i="40" a="1"/>
  <c r="BI431" i="40"/>
  <c r="BJ431" i="40" a="1"/>
  <c r="BJ431" i="40" s="1"/>
  <c r="BK431" i="40" a="1"/>
  <c r="BK431" i="40" s="1"/>
  <c r="BL431" i="40" a="1"/>
  <c r="BL431" i="40" s="1"/>
  <c r="BM431" i="40" a="1"/>
  <c r="BM431" i="40"/>
  <c r="BN431" i="40" a="1"/>
  <c r="BN431" i="40" s="1"/>
  <c r="BO431" i="40" a="1"/>
  <c r="BO431" i="40" s="1"/>
  <c r="BP431" i="40" a="1"/>
  <c r="BP431" i="40" s="1"/>
  <c r="BQ431" i="40" a="1"/>
  <c r="BQ431" i="40"/>
  <c r="BR431" i="40" a="1"/>
  <c r="BR431" i="40" s="1"/>
  <c r="BS431" i="40" a="1"/>
  <c r="BS431" i="40" s="1"/>
  <c r="BD441" i="40" a="1"/>
  <c r="BD441" i="40" s="1"/>
  <c r="BE441" i="40" a="1"/>
  <c r="BE441" i="40"/>
  <c r="BF441" i="40" a="1"/>
  <c r="BF441" i="40" s="1"/>
  <c r="BG441" i="40" a="1"/>
  <c r="BG441" i="40" s="1"/>
  <c r="BH441" i="40" a="1"/>
  <c r="BH441" i="40" s="1"/>
  <c r="BI441" i="40" a="1"/>
  <c r="BI441" i="40"/>
  <c r="BJ441" i="40" a="1"/>
  <c r="BJ441" i="40" s="1"/>
  <c r="BK441" i="40" a="1"/>
  <c r="BK441" i="40" s="1"/>
  <c r="BL441" i="40" a="1"/>
  <c r="BL441" i="40" s="1"/>
  <c r="BM441" i="40" a="1"/>
  <c r="BM441" i="40"/>
  <c r="BN441" i="40" a="1"/>
  <c r="BN441" i="40" s="1"/>
  <c r="BO441" i="40" a="1"/>
  <c r="BO441" i="40" s="1"/>
  <c r="BP441" i="40" a="1"/>
  <c r="BP441" i="40" s="1"/>
  <c r="BQ441" i="40" a="1"/>
  <c r="BQ441" i="40"/>
  <c r="BR441" i="40" a="1"/>
  <c r="BR441" i="40" s="1"/>
  <c r="BS441" i="40" a="1"/>
  <c r="BS441" i="40" s="1"/>
  <c r="BD451" i="40" a="1"/>
  <c r="BD451" i="40" s="1"/>
  <c r="BE451" i="40" a="1"/>
  <c r="BE451" i="40"/>
  <c r="BF451" i="40" a="1"/>
  <c r="BF451" i="40" s="1"/>
  <c r="BG451" i="40" a="1"/>
  <c r="BG451" i="40" s="1"/>
  <c r="BH451" i="40" a="1"/>
  <c r="BH451" i="40" s="1"/>
  <c r="BI451" i="40" a="1"/>
  <c r="BI451" i="40"/>
  <c r="BJ451" i="40" a="1"/>
  <c r="BJ451" i="40" s="1"/>
  <c r="BK451" i="40" a="1"/>
  <c r="BK451" i="40" s="1"/>
  <c r="BL451" i="40" a="1"/>
  <c r="BL451" i="40" s="1"/>
  <c r="BM451" i="40" a="1"/>
  <c r="BM451" i="40"/>
  <c r="BN451" i="40" a="1"/>
  <c r="BN451" i="40" s="1"/>
  <c r="BO451" i="40" a="1"/>
  <c r="BO451" i="40" s="1"/>
  <c r="BP451" i="40" a="1"/>
  <c r="BP451" i="40" s="1"/>
  <c r="BQ451" i="40" a="1"/>
  <c r="BQ451" i="40"/>
  <c r="BR451" i="40" a="1"/>
  <c r="BR451" i="40" s="1"/>
  <c r="BS451" i="40" a="1"/>
  <c r="BS451" i="40" s="1"/>
  <c r="AL2" i="40" a="1"/>
  <c r="AL2" i="40" s="1"/>
  <c r="AM2" i="40" a="1"/>
  <c r="AM2" i="40" s="1"/>
  <c r="AN2" i="40" a="1"/>
  <c r="AN2" i="40" s="1"/>
  <c r="AO2" i="40" a="1"/>
  <c r="AO2" i="40" s="1"/>
  <c r="AP2" i="40" a="1"/>
  <c r="AP2" i="40" s="1"/>
  <c r="AQ2" i="40" a="1"/>
  <c r="AQ2" i="40" s="1"/>
  <c r="AR2" i="40" a="1"/>
  <c r="AR2" i="40"/>
  <c r="AS2" i="40" a="1"/>
  <c r="AS2" i="40" s="1"/>
  <c r="AT2" i="40" a="1"/>
  <c r="AT2" i="40" s="1"/>
  <c r="AU2" i="40" a="1"/>
  <c r="AU2" i="40" s="1"/>
  <c r="AV2" i="40" a="1"/>
  <c r="AV2" i="40" s="1"/>
  <c r="AW2" i="40" a="1"/>
  <c r="AW2" i="40" s="1"/>
  <c r="AX2" i="40" a="1"/>
  <c r="AX2" i="40" s="1"/>
  <c r="AY2" i="40" a="1"/>
  <c r="AY2" i="40" s="1"/>
  <c r="AZ2" i="40" a="1"/>
  <c r="AZ2" i="40" s="1"/>
  <c r="BA2" i="40" a="1"/>
  <c r="BA2" i="40" s="1"/>
  <c r="AL19" i="40" a="1"/>
  <c r="AL19" i="40" s="1"/>
  <c r="AM19" i="40" a="1"/>
  <c r="AM19" i="40" s="1"/>
  <c r="AN19" i="40" a="1"/>
  <c r="AN19" i="40" s="1"/>
  <c r="AO19" i="40" a="1"/>
  <c r="AO19" i="40" s="1"/>
  <c r="AP19" i="40" a="1"/>
  <c r="AP19" i="40" s="1"/>
  <c r="AQ19" i="40" a="1"/>
  <c r="AQ19" i="40" s="1"/>
  <c r="AR19" i="40" a="1"/>
  <c r="AR19" i="40" s="1"/>
  <c r="AS19" i="40" a="1"/>
  <c r="AS19" i="40" s="1"/>
  <c r="AT19" i="40" a="1"/>
  <c r="AT19" i="40" s="1"/>
  <c r="AU19" i="40" a="1"/>
  <c r="AU19" i="40" s="1"/>
  <c r="AV19" i="40" a="1"/>
  <c r="AV19" i="40" s="1"/>
  <c r="AW19" i="40" a="1"/>
  <c r="AW19" i="40"/>
  <c r="AX19" i="40" a="1"/>
  <c r="AX19" i="40" s="1"/>
  <c r="AY19" i="40" a="1"/>
  <c r="AY19" i="40" s="1"/>
  <c r="AZ19" i="40" a="1"/>
  <c r="AZ19" i="40" s="1"/>
  <c r="BA19" i="40" a="1"/>
  <c r="BA19" i="40" s="1"/>
  <c r="AL36" i="40" a="1"/>
  <c r="AL36" i="40" s="1"/>
  <c r="AM36" i="40" a="1"/>
  <c r="AM36" i="40" s="1"/>
  <c r="AN36" i="40" a="1"/>
  <c r="AN36" i="40" s="1"/>
  <c r="AO36" i="40" a="1"/>
  <c r="AO36" i="40"/>
  <c r="AP36" i="40" a="1"/>
  <c r="AP36" i="40" s="1"/>
  <c r="AQ36" i="40" a="1"/>
  <c r="AQ36" i="40" s="1"/>
  <c r="AR36" i="40" a="1"/>
  <c r="AR36" i="40" s="1"/>
  <c r="AS36" i="40" a="1"/>
  <c r="AS36" i="40" s="1"/>
  <c r="AT36" i="40" a="1"/>
  <c r="AT36" i="40" s="1"/>
  <c r="AU36" i="40" a="1"/>
  <c r="AU36" i="40" s="1"/>
  <c r="AV36" i="40" a="1"/>
  <c r="AV36" i="40" s="1"/>
  <c r="AW36" i="40" a="1"/>
  <c r="AW36" i="40" s="1"/>
  <c r="AX36" i="40" a="1"/>
  <c r="AX36" i="40" s="1"/>
  <c r="AY36" i="40" a="1"/>
  <c r="AY36" i="40" s="1"/>
  <c r="AZ36" i="40" a="1"/>
  <c r="AZ36" i="40" s="1"/>
  <c r="BA36" i="40" a="1"/>
  <c r="BA36" i="40" s="1"/>
  <c r="AL53" i="40" a="1"/>
  <c r="AL53" i="40" s="1"/>
  <c r="AM53" i="40" a="1"/>
  <c r="AM53" i="40" s="1"/>
  <c r="AN53" i="40" a="1"/>
  <c r="AN53" i="40" s="1"/>
  <c r="AO53" i="40" a="1"/>
  <c r="AO53" i="40" s="1"/>
  <c r="AP53" i="40" a="1"/>
  <c r="AP53" i="40" s="1"/>
  <c r="AQ53" i="40" a="1"/>
  <c r="AQ53" i="40" s="1"/>
  <c r="AR53" i="40" a="1"/>
  <c r="AR53" i="40" s="1"/>
  <c r="AS53" i="40" a="1"/>
  <c r="AS53" i="40" s="1"/>
  <c r="AT53" i="40" a="1"/>
  <c r="AT53" i="40" s="1"/>
  <c r="AU53" i="40" a="1"/>
  <c r="AU53" i="40" s="1"/>
  <c r="AV53" i="40" a="1"/>
  <c r="AV53" i="40" s="1"/>
  <c r="AW53" i="40" a="1"/>
  <c r="AW53" i="40" s="1"/>
  <c r="AX53" i="40" a="1"/>
  <c r="AX53" i="40" s="1"/>
  <c r="AY53" i="40" a="1"/>
  <c r="AY53" i="40" s="1"/>
  <c r="AZ53" i="40" a="1"/>
  <c r="AZ53" i="40" s="1"/>
  <c r="BA53" i="40" a="1"/>
  <c r="BA53" i="40" s="1"/>
  <c r="AL70" i="40" a="1"/>
  <c r="AL70" i="40" s="1"/>
  <c r="AM70" i="40" a="1"/>
  <c r="AM70" i="40" s="1"/>
  <c r="AN70" i="40" a="1"/>
  <c r="AN70" i="40" s="1"/>
  <c r="AO70" i="40" a="1"/>
  <c r="AO70" i="40" s="1"/>
  <c r="AP70" i="40" a="1"/>
  <c r="AP70" i="40" s="1"/>
  <c r="AQ70" i="40" a="1"/>
  <c r="AQ70" i="40" s="1"/>
  <c r="AR70" i="40" a="1"/>
  <c r="AR70" i="40" s="1"/>
  <c r="AS70" i="40" a="1"/>
  <c r="AS70" i="40" s="1"/>
  <c r="AT70" i="40" a="1"/>
  <c r="AT70" i="40" s="1"/>
  <c r="AU70" i="40" a="1"/>
  <c r="AU70" i="40" s="1"/>
  <c r="AV70" i="40" a="1"/>
  <c r="AV70" i="40" s="1"/>
  <c r="AW70" i="40" a="1"/>
  <c r="AW70" i="40" s="1"/>
  <c r="AX70" i="40" a="1"/>
  <c r="AX70" i="40" s="1"/>
  <c r="AY70" i="40" a="1"/>
  <c r="AY70" i="40" s="1"/>
  <c r="AZ70" i="40" a="1"/>
  <c r="AZ70" i="40" s="1"/>
  <c r="BA70" i="40" a="1"/>
  <c r="BA70" i="40" s="1"/>
  <c r="AL87" i="40" a="1"/>
  <c r="AL87" i="40" s="1"/>
  <c r="AM87" i="40" a="1"/>
  <c r="AM87" i="40" s="1"/>
  <c r="AN87" i="40" a="1"/>
  <c r="AN87" i="40" s="1"/>
  <c r="AO87" i="40" a="1"/>
  <c r="AO87" i="40" s="1"/>
  <c r="AP87" i="40" a="1"/>
  <c r="AP87" i="40" s="1"/>
  <c r="AQ87" i="40" a="1"/>
  <c r="AQ87" i="40" s="1"/>
  <c r="AR87" i="40" a="1"/>
  <c r="AR87" i="40" s="1"/>
  <c r="AS87" i="40" a="1"/>
  <c r="AS87" i="40" s="1"/>
  <c r="AT87" i="40" a="1"/>
  <c r="AT87" i="40" s="1"/>
  <c r="AU87" i="40" a="1"/>
  <c r="AU87" i="40" s="1"/>
  <c r="AV87" i="40" a="1"/>
  <c r="AV87" i="40" s="1"/>
  <c r="AW87" i="40" a="1"/>
  <c r="AW87" i="40" s="1"/>
  <c r="AX87" i="40" a="1"/>
  <c r="AX87" i="40" s="1"/>
  <c r="AY87" i="40" a="1"/>
  <c r="AY87" i="40" s="1"/>
  <c r="AZ87" i="40" a="1"/>
  <c r="AZ87" i="40" s="1"/>
  <c r="BA87" i="40" a="1"/>
  <c r="BA87" i="40" s="1"/>
  <c r="AL101" i="40" a="1"/>
  <c r="AL101" i="40" s="1"/>
  <c r="AM101" i="40" a="1"/>
  <c r="AM101" i="40" s="1"/>
  <c r="AN101" i="40" a="1"/>
  <c r="AN101" i="40" s="1"/>
  <c r="AO101" i="40" a="1"/>
  <c r="AO101" i="40" s="1"/>
  <c r="AP101" i="40" a="1"/>
  <c r="AP101" i="40" s="1"/>
  <c r="AQ101" i="40" a="1"/>
  <c r="AQ101" i="40" s="1"/>
  <c r="AR101" i="40" a="1"/>
  <c r="AR101" i="40" s="1"/>
  <c r="AS101" i="40" a="1"/>
  <c r="AS101" i="40" s="1"/>
  <c r="AT101" i="40" a="1"/>
  <c r="AT101" i="40" s="1"/>
  <c r="AU101" i="40" a="1"/>
  <c r="AU101" i="40" s="1"/>
  <c r="AV101" i="40" a="1"/>
  <c r="AV101" i="40" s="1"/>
  <c r="AW101" i="40" a="1"/>
  <c r="AW101" i="40" s="1"/>
  <c r="AX101" i="40" a="1"/>
  <c r="AX101" i="40" s="1"/>
  <c r="AY101" i="40" a="1"/>
  <c r="AY101" i="40" s="1"/>
  <c r="AZ101" i="40" a="1"/>
  <c r="AZ101" i="40" s="1"/>
  <c r="BA101" i="40" a="1"/>
  <c r="BA101" i="40" s="1"/>
  <c r="AL115" i="40" a="1"/>
  <c r="AL115" i="40" s="1"/>
  <c r="AM115" i="40" a="1"/>
  <c r="AM115" i="40" s="1"/>
  <c r="AN115" i="40" a="1"/>
  <c r="AN115" i="40" s="1"/>
  <c r="AO115" i="40" a="1"/>
  <c r="AO115" i="40"/>
  <c r="AP115" i="40" a="1"/>
  <c r="AP115" i="40" s="1"/>
  <c r="AQ115" i="40" a="1"/>
  <c r="AQ115" i="40" s="1"/>
  <c r="AR115" i="40" a="1"/>
  <c r="AR115" i="40" s="1"/>
  <c r="AS115" i="40" a="1"/>
  <c r="AS115" i="40" s="1"/>
  <c r="AT115" i="40" a="1"/>
  <c r="AT115" i="40" s="1"/>
  <c r="AU115" i="40" a="1"/>
  <c r="AU115" i="40" s="1"/>
  <c r="AV115" i="40" a="1"/>
  <c r="AV115" i="40" s="1"/>
  <c r="AW115" i="40" a="1"/>
  <c r="AW115" i="40" s="1"/>
  <c r="AX115" i="40" a="1"/>
  <c r="AX115" i="40" s="1"/>
  <c r="AY115" i="40" a="1"/>
  <c r="AY115" i="40" s="1"/>
  <c r="AZ115" i="40" a="1"/>
  <c r="AZ115" i="40" s="1"/>
  <c r="BA115" i="40" a="1"/>
  <c r="BA115" i="40" s="1"/>
  <c r="AL129" i="40" a="1"/>
  <c r="AL129" i="40" s="1"/>
  <c r="AM129" i="40" a="1"/>
  <c r="AM129" i="40" s="1"/>
  <c r="AN129" i="40" a="1"/>
  <c r="AN129" i="40" s="1"/>
  <c r="AO129" i="40" a="1"/>
  <c r="AO129" i="40" s="1"/>
  <c r="AP129" i="40" a="1"/>
  <c r="AP129" i="40" s="1"/>
  <c r="AQ129" i="40" a="1"/>
  <c r="AQ129" i="40" s="1"/>
  <c r="AR129" i="40" a="1"/>
  <c r="AR129" i="40" s="1"/>
  <c r="AS129" i="40" a="1"/>
  <c r="AS129" i="40" s="1"/>
  <c r="AT129" i="40" a="1"/>
  <c r="AT129" i="40" s="1"/>
  <c r="AU129" i="40" a="1"/>
  <c r="AU129" i="40" s="1"/>
  <c r="AV129" i="40" a="1"/>
  <c r="AV129" i="40" s="1"/>
  <c r="AW129" i="40" a="1"/>
  <c r="AW129" i="40" s="1"/>
  <c r="AX129" i="40" a="1"/>
  <c r="AX129" i="40" s="1"/>
  <c r="AY129" i="40" a="1"/>
  <c r="AY129" i="40" s="1"/>
  <c r="AZ129" i="40" a="1"/>
  <c r="AZ129" i="40" s="1"/>
  <c r="BA129" i="40" a="1"/>
  <c r="BA129" i="40" s="1"/>
  <c r="AL143" i="40" a="1"/>
  <c r="AL143" i="40" s="1"/>
  <c r="AM143" i="40" a="1"/>
  <c r="AM143" i="40" s="1"/>
  <c r="AN143" i="40" a="1"/>
  <c r="AN143" i="40" s="1"/>
  <c r="AO143" i="40" a="1"/>
  <c r="AO143" i="40" s="1"/>
  <c r="AP143" i="40" a="1"/>
  <c r="AP143" i="40" s="1"/>
  <c r="AQ143" i="40" a="1"/>
  <c r="AQ143" i="40" s="1"/>
  <c r="AR143" i="40" a="1"/>
  <c r="AR143" i="40" s="1"/>
  <c r="AS143" i="40" a="1"/>
  <c r="AS143" i="40" s="1"/>
  <c r="AT143" i="40" a="1"/>
  <c r="AT143" i="40" s="1"/>
  <c r="AU143" i="40" a="1"/>
  <c r="AU143" i="40" s="1"/>
  <c r="AV143" i="40" a="1"/>
  <c r="AV143" i="40" s="1"/>
  <c r="AW143" i="40" a="1"/>
  <c r="AW143" i="40" s="1"/>
  <c r="AX143" i="40" a="1"/>
  <c r="AX143" i="40" s="1"/>
  <c r="AY143" i="40" a="1"/>
  <c r="AY143" i="40" s="1"/>
  <c r="AZ143" i="40" a="1"/>
  <c r="AZ143" i="40" s="1"/>
  <c r="BA143" i="40" a="1"/>
  <c r="BA143" i="40" s="1"/>
  <c r="AL153" i="40" a="1"/>
  <c r="AL153" i="40" s="1"/>
  <c r="AM153" i="40" a="1"/>
  <c r="AM153" i="40" s="1"/>
  <c r="AN153" i="40" a="1"/>
  <c r="AN153" i="40" s="1"/>
  <c r="AO153" i="40" a="1"/>
  <c r="AO153" i="40" s="1"/>
  <c r="AP153" i="40" a="1"/>
  <c r="AP153" i="40" s="1"/>
  <c r="AQ153" i="40" a="1"/>
  <c r="AQ153" i="40" s="1"/>
  <c r="AR153" i="40" a="1"/>
  <c r="AR153" i="40" s="1"/>
  <c r="AS153" i="40" a="1"/>
  <c r="AS153" i="40" s="1"/>
  <c r="AT153" i="40" a="1"/>
  <c r="AT153" i="40" s="1"/>
  <c r="AU153" i="40" a="1"/>
  <c r="AU153" i="40" s="1"/>
  <c r="AV153" i="40" a="1"/>
  <c r="AV153" i="40" s="1"/>
  <c r="AW153" i="40" a="1"/>
  <c r="AW153" i="40" s="1"/>
  <c r="AX153" i="40" a="1"/>
  <c r="AX153" i="40" s="1"/>
  <c r="AY153" i="40" a="1"/>
  <c r="AY153" i="40" s="1"/>
  <c r="AZ153" i="40" a="1"/>
  <c r="AZ153" i="40" s="1"/>
  <c r="BA153" i="40" a="1"/>
  <c r="BA153" i="40" s="1"/>
  <c r="AL163" i="40" a="1"/>
  <c r="AL163" i="40" s="1"/>
  <c r="AM163" i="40" a="1"/>
  <c r="AM163" i="40" s="1"/>
  <c r="AN163" i="40" a="1"/>
  <c r="AN163" i="40" s="1"/>
  <c r="AO163" i="40" a="1"/>
  <c r="AO163" i="40" s="1"/>
  <c r="AP163" i="40" a="1"/>
  <c r="AP163" i="40" s="1"/>
  <c r="AQ163" i="40" a="1"/>
  <c r="AQ163" i="40" s="1"/>
  <c r="AR163" i="40" a="1"/>
  <c r="AR163" i="40" s="1"/>
  <c r="AS163" i="40" a="1"/>
  <c r="AS163" i="40"/>
  <c r="AT163" i="40" a="1"/>
  <c r="AT163" i="40" s="1"/>
  <c r="AU163" i="40" a="1"/>
  <c r="AU163" i="40" s="1"/>
  <c r="AV163" i="40" a="1"/>
  <c r="AV163" i="40" s="1"/>
  <c r="AW163" i="40" a="1"/>
  <c r="AW163" i="40" s="1"/>
  <c r="AX163" i="40" a="1"/>
  <c r="AX163" i="40" s="1"/>
  <c r="AY163" i="40" a="1"/>
  <c r="AY163" i="40" s="1"/>
  <c r="AZ163" i="40" a="1"/>
  <c r="AZ163" i="40" s="1"/>
  <c r="BA163" i="40" a="1"/>
  <c r="BA163" i="40" s="1"/>
  <c r="AL173" i="40" a="1"/>
  <c r="AL173" i="40" s="1"/>
  <c r="AM173" i="40" a="1"/>
  <c r="AM173" i="40" s="1"/>
  <c r="AN173" i="40" a="1"/>
  <c r="AN173" i="40" s="1"/>
  <c r="AO173" i="40" a="1"/>
  <c r="AO173" i="40" s="1"/>
  <c r="AP173" i="40" a="1"/>
  <c r="AP173" i="40" s="1"/>
  <c r="AQ173" i="40" a="1"/>
  <c r="AQ173" i="40" s="1"/>
  <c r="AR173" i="40" a="1"/>
  <c r="AR173" i="40" s="1"/>
  <c r="AS173" i="40" a="1"/>
  <c r="AS173" i="40" s="1"/>
  <c r="AT173" i="40" a="1"/>
  <c r="AT173" i="40" s="1"/>
  <c r="AU173" i="40" a="1"/>
  <c r="AU173" i="40" s="1"/>
  <c r="AV173" i="40" a="1"/>
  <c r="AV173" i="40" s="1"/>
  <c r="AW173" i="40" a="1"/>
  <c r="AW173" i="40" s="1"/>
  <c r="AX173" i="40" a="1"/>
  <c r="AX173" i="40" s="1"/>
  <c r="AY173" i="40" a="1"/>
  <c r="AY173" i="40" s="1"/>
  <c r="AZ173" i="40" a="1"/>
  <c r="AZ173" i="40" s="1"/>
  <c r="BA173" i="40" a="1"/>
  <c r="BA173" i="40" s="1"/>
  <c r="AL183" i="40" a="1"/>
  <c r="AL183" i="40" s="1"/>
  <c r="AM183" i="40" a="1"/>
  <c r="AM183" i="40" s="1"/>
  <c r="AN183" i="40" a="1"/>
  <c r="AN183" i="40" s="1"/>
  <c r="AO183" i="40" a="1"/>
  <c r="AO183" i="40" s="1"/>
  <c r="AP183" i="40" a="1"/>
  <c r="AP183" i="40" s="1"/>
  <c r="AQ183" i="40" a="1"/>
  <c r="AQ183" i="40" s="1"/>
  <c r="AR183" i="40" a="1"/>
  <c r="AR183" i="40" s="1"/>
  <c r="AS183" i="40" a="1"/>
  <c r="AS183" i="40" s="1"/>
  <c r="AT183" i="40" a="1"/>
  <c r="AT183" i="40" s="1"/>
  <c r="AU183" i="40" a="1"/>
  <c r="AU183" i="40" s="1"/>
  <c r="AV183" i="40" a="1"/>
  <c r="AV183" i="40" s="1"/>
  <c r="AW183" i="40" a="1"/>
  <c r="AW183" i="40" s="1"/>
  <c r="AX183" i="40" a="1"/>
  <c r="AX183" i="40" s="1"/>
  <c r="AY183" i="40" a="1"/>
  <c r="AY183" i="40" s="1"/>
  <c r="AZ183" i="40" a="1"/>
  <c r="AZ183" i="40" s="1"/>
  <c r="BA183" i="40" a="1"/>
  <c r="BA183" i="40" s="1"/>
  <c r="AL193" i="40" a="1"/>
  <c r="AL193" i="40" s="1"/>
  <c r="AM193" i="40" a="1"/>
  <c r="AM193" i="40" s="1"/>
  <c r="AN193" i="40" a="1"/>
  <c r="AN193" i="40" s="1"/>
  <c r="AO193" i="40" a="1"/>
  <c r="AO193" i="40" s="1"/>
  <c r="AP193" i="40" a="1"/>
  <c r="AP193" i="40" s="1"/>
  <c r="AQ193" i="40" a="1"/>
  <c r="AQ193" i="40" s="1"/>
  <c r="AR193" i="40" a="1"/>
  <c r="AR193" i="40" s="1"/>
  <c r="AS193" i="40" a="1"/>
  <c r="AS193" i="40" s="1"/>
  <c r="AT193" i="40" a="1"/>
  <c r="AT193" i="40" s="1"/>
  <c r="AU193" i="40" a="1"/>
  <c r="AU193" i="40" s="1"/>
  <c r="AV193" i="40" a="1"/>
  <c r="AV193" i="40" s="1"/>
  <c r="AW193" i="40" a="1"/>
  <c r="AW193" i="40" s="1"/>
  <c r="AX193" i="40" a="1"/>
  <c r="AX193" i="40" s="1"/>
  <c r="AY193" i="40" a="1"/>
  <c r="AY193" i="40" s="1"/>
  <c r="AZ193" i="40" a="1"/>
  <c r="AZ193" i="40" s="1"/>
  <c r="BA193" i="40" a="1"/>
  <c r="BA193" i="40" s="1"/>
  <c r="AL206" i="40" a="1"/>
  <c r="AL206" i="40" s="1"/>
  <c r="AM206" i="40" a="1"/>
  <c r="AM206" i="40" s="1"/>
  <c r="AN206" i="40" a="1"/>
  <c r="AN206" i="40" s="1"/>
  <c r="AO206" i="40" a="1"/>
  <c r="AO206" i="40" s="1"/>
  <c r="AP206" i="40" a="1"/>
  <c r="AP206" i="40" s="1"/>
  <c r="AQ206" i="40" a="1"/>
  <c r="AQ206" i="40" s="1"/>
  <c r="AR206" i="40" a="1"/>
  <c r="AR206" i="40" s="1"/>
  <c r="AS206" i="40" a="1"/>
  <c r="AS206" i="40" s="1"/>
  <c r="AT206" i="40" a="1"/>
  <c r="AT206" i="40" s="1"/>
  <c r="AU206" i="40" a="1"/>
  <c r="AU206" i="40" s="1"/>
  <c r="AV206" i="40" a="1"/>
  <c r="AV206" i="40" s="1"/>
  <c r="AW206" i="40" a="1"/>
  <c r="AW206" i="40" s="1"/>
  <c r="AX206" i="40" a="1"/>
  <c r="AX206" i="40" s="1"/>
  <c r="AY206" i="40" a="1"/>
  <c r="AY206" i="40" s="1"/>
  <c r="AZ206" i="40" a="1"/>
  <c r="AZ206" i="40" s="1"/>
  <c r="BA206" i="40" a="1"/>
  <c r="BA206" i="40" s="1"/>
  <c r="AL219" i="40" a="1"/>
  <c r="AL219" i="40" s="1"/>
  <c r="AM219" i="40" a="1"/>
  <c r="AM219" i="40" s="1"/>
  <c r="AN219" i="40" a="1"/>
  <c r="AN219" i="40" s="1"/>
  <c r="AO219" i="40" a="1"/>
  <c r="AO219" i="40" s="1"/>
  <c r="AP219" i="40" a="1"/>
  <c r="AP219" i="40" s="1"/>
  <c r="AQ219" i="40" a="1"/>
  <c r="AQ219" i="40" s="1"/>
  <c r="AR219" i="40" a="1"/>
  <c r="AR219" i="40" s="1"/>
  <c r="AS219" i="40" a="1"/>
  <c r="AS219" i="40" s="1"/>
  <c r="AT219" i="40" a="1"/>
  <c r="AT219" i="40" s="1"/>
  <c r="AU219" i="40" a="1"/>
  <c r="AU219" i="40" s="1"/>
  <c r="AV219" i="40" a="1"/>
  <c r="AV219" i="40" s="1"/>
  <c r="AW219" i="40" a="1"/>
  <c r="AW219" i="40" s="1"/>
  <c r="AX219" i="40" a="1"/>
  <c r="AX219" i="40" s="1"/>
  <c r="AY219" i="40" a="1"/>
  <c r="AY219" i="40" s="1"/>
  <c r="AZ219" i="40" a="1"/>
  <c r="AZ219" i="40" s="1"/>
  <c r="BA219" i="40" a="1"/>
  <c r="BA219" i="40" s="1"/>
  <c r="AL232" i="40" a="1"/>
  <c r="AL232" i="40" s="1"/>
  <c r="AM232" i="40" a="1"/>
  <c r="AM232" i="40" s="1"/>
  <c r="AN232" i="40" a="1"/>
  <c r="AN232" i="40" s="1"/>
  <c r="AO232" i="40" a="1"/>
  <c r="AO232" i="40" s="1"/>
  <c r="AP232" i="40" a="1"/>
  <c r="AP232" i="40" s="1"/>
  <c r="AQ232" i="40" a="1"/>
  <c r="AQ232" i="40" s="1"/>
  <c r="AR232" i="40" a="1"/>
  <c r="AR232" i="40" s="1"/>
  <c r="AS232" i="40" a="1"/>
  <c r="AS232" i="40" s="1"/>
  <c r="AT232" i="40" a="1"/>
  <c r="AT232" i="40" s="1"/>
  <c r="AU232" i="40" a="1"/>
  <c r="AU232" i="40" s="1"/>
  <c r="AV232" i="40" a="1"/>
  <c r="AV232" i="40" s="1"/>
  <c r="AW232" i="40" a="1"/>
  <c r="AW232" i="40" s="1"/>
  <c r="AX232" i="40" a="1"/>
  <c r="AX232" i="40" s="1"/>
  <c r="AY232" i="40" a="1"/>
  <c r="AY232" i="40" s="1"/>
  <c r="AZ232" i="40" a="1"/>
  <c r="AZ232" i="40" s="1"/>
  <c r="BA232" i="40" a="1"/>
  <c r="BA232" i="40" s="1"/>
  <c r="AL245" i="40" a="1"/>
  <c r="AL245" i="40" s="1"/>
  <c r="AM245" i="40" a="1"/>
  <c r="AM245" i="40" s="1"/>
  <c r="AN245" i="40" a="1"/>
  <c r="AN245" i="40" s="1"/>
  <c r="AO245" i="40" a="1"/>
  <c r="AO245" i="40" s="1"/>
  <c r="AP245" i="40" a="1"/>
  <c r="AP245" i="40" s="1"/>
  <c r="AQ245" i="40" a="1"/>
  <c r="AQ245" i="40" s="1"/>
  <c r="AR245" i="40" a="1"/>
  <c r="AR245" i="40" s="1"/>
  <c r="AS245" i="40" a="1"/>
  <c r="AS245" i="40" s="1"/>
  <c r="AT245" i="40" a="1"/>
  <c r="AT245" i="40" s="1"/>
  <c r="AU245" i="40" a="1"/>
  <c r="AU245" i="40" s="1"/>
  <c r="AV245" i="40" a="1"/>
  <c r="AV245" i="40" s="1"/>
  <c r="AW245" i="40" a="1"/>
  <c r="AW245" i="40" s="1"/>
  <c r="AX245" i="40" a="1"/>
  <c r="AX245" i="40" s="1"/>
  <c r="AY245" i="40" a="1"/>
  <c r="AY245" i="40" s="1"/>
  <c r="AZ245" i="40" a="1"/>
  <c r="AZ245" i="40" s="1"/>
  <c r="BA245" i="40" a="1"/>
  <c r="BA245" i="40" s="1"/>
  <c r="AL259" i="40" a="1"/>
  <c r="AL259" i="40" s="1"/>
  <c r="AM259" i="40" a="1"/>
  <c r="AM259" i="40" s="1"/>
  <c r="AN259" i="40" a="1"/>
  <c r="AN259" i="40" s="1"/>
  <c r="AO259" i="40" a="1"/>
  <c r="AO259" i="40"/>
  <c r="AP259" i="40" a="1"/>
  <c r="AP259" i="40" s="1"/>
  <c r="AQ259" i="40" a="1"/>
  <c r="AQ259" i="40" s="1"/>
  <c r="AR259" i="40" a="1"/>
  <c r="AR259" i="40" s="1"/>
  <c r="AS259" i="40" a="1"/>
  <c r="AS259" i="40" s="1"/>
  <c r="AT259" i="40" a="1"/>
  <c r="AT259" i="40" s="1"/>
  <c r="AU259" i="40" a="1"/>
  <c r="AU259" i="40" s="1"/>
  <c r="AV259" i="40" a="1"/>
  <c r="AV259" i="40" s="1"/>
  <c r="AW259" i="40" a="1"/>
  <c r="AW259" i="40" s="1"/>
  <c r="AX259" i="40" a="1"/>
  <c r="AX259" i="40" s="1"/>
  <c r="AY259" i="40" a="1"/>
  <c r="AY259" i="40" s="1"/>
  <c r="AZ259" i="40" a="1"/>
  <c r="AZ259" i="40" s="1"/>
  <c r="BA259" i="40" a="1"/>
  <c r="BA259" i="40" s="1"/>
  <c r="AL273" i="40" a="1"/>
  <c r="AL273" i="40" s="1"/>
  <c r="AM273" i="40" a="1"/>
  <c r="AM273" i="40" s="1"/>
  <c r="AN273" i="40" a="1"/>
  <c r="AN273" i="40" s="1"/>
  <c r="AO273" i="40" a="1"/>
  <c r="AO273" i="40" s="1"/>
  <c r="AP273" i="40" a="1"/>
  <c r="AP273" i="40" s="1"/>
  <c r="AQ273" i="40" a="1"/>
  <c r="AQ273" i="40" s="1"/>
  <c r="AR273" i="40" a="1"/>
  <c r="AR273" i="40" s="1"/>
  <c r="AS273" i="40" a="1"/>
  <c r="AS273" i="40" s="1"/>
  <c r="AT273" i="40" a="1"/>
  <c r="AT273" i="40" s="1"/>
  <c r="AU273" i="40" a="1"/>
  <c r="AU273" i="40" s="1"/>
  <c r="AV273" i="40" a="1"/>
  <c r="AV273" i="40" s="1"/>
  <c r="AW273" i="40" a="1"/>
  <c r="AW273" i="40" s="1"/>
  <c r="AX273" i="40" a="1"/>
  <c r="AX273" i="40" s="1"/>
  <c r="AY273" i="40" a="1"/>
  <c r="AY273" i="40" s="1"/>
  <c r="AZ273" i="40" a="1"/>
  <c r="AZ273" i="40" s="1"/>
  <c r="BA273" i="40" a="1"/>
  <c r="BA273" i="40" s="1"/>
  <c r="AL287" i="40" a="1"/>
  <c r="AL287" i="40" s="1"/>
  <c r="AM287" i="40" a="1"/>
  <c r="AM287" i="40" s="1"/>
  <c r="AN287" i="40" a="1"/>
  <c r="AN287" i="40" s="1"/>
  <c r="AO287" i="40" a="1"/>
  <c r="AO287" i="40"/>
  <c r="AP287" i="40" a="1"/>
  <c r="AP287" i="40" s="1"/>
  <c r="AQ287" i="40" a="1"/>
  <c r="AQ287" i="40" s="1"/>
  <c r="AR287" i="40" a="1"/>
  <c r="AR287" i="40" s="1"/>
  <c r="AS287" i="40" a="1"/>
  <c r="AS287" i="40" s="1"/>
  <c r="AT287" i="40" a="1"/>
  <c r="AT287" i="40" s="1"/>
  <c r="AU287" i="40" a="1"/>
  <c r="AU287" i="40" s="1"/>
  <c r="AV287" i="40" a="1"/>
  <c r="AV287" i="40" s="1"/>
  <c r="AW287" i="40" a="1"/>
  <c r="AW287" i="40" s="1"/>
  <c r="AX287" i="40" a="1"/>
  <c r="AX287" i="40"/>
  <c r="AY287" i="40" a="1"/>
  <c r="AY287" i="40" s="1"/>
  <c r="AZ287" i="40" a="1"/>
  <c r="AZ287" i="40" s="1"/>
  <c r="BA287" i="40" a="1"/>
  <c r="BA287" i="40" s="1"/>
  <c r="AL301" i="40" a="1"/>
  <c r="AL301" i="40"/>
  <c r="AM301" i="40" a="1"/>
  <c r="AM301" i="40" s="1"/>
  <c r="AN301" i="40" a="1"/>
  <c r="AN301" i="40" s="1"/>
  <c r="AO301" i="40" a="1"/>
  <c r="AO301" i="40" s="1"/>
  <c r="AP301" i="40" a="1"/>
  <c r="AP301" i="40" s="1"/>
  <c r="AQ301" i="40" a="1"/>
  <c r="AQ301" i="40" s="1"/>
  <c r="AR301" i="40" a="1"/>
  <c r="AR301" i="40" s="1"/>
  <c r="AS301" i="40" a="1"/>
  <c r="AS301" i="40" s="1"/>
  <c r="AT301" i="40" a="1"/>
  <c r="AT301" i="40" s="1"/>
  <c r="AU301" i="40" a="1"/>
  <c r="AU301" i="40" s="1"/>
  <c r="AV301" i="40" a="1"/>
  <c r="AV301" i="40" s="1"/>
  <c r="AW301" i="40" a="1"/>
  <c r="AW301" i="40" s="1"/>
  <c r="AX301" i="40" a="1"/>
  <c r="AX301" i="40" s="1"/>
  <c r="AY301" i="40" a="1"/>
  <c r="AY301" i="40" s="1"/>
  <c r="AZ301" i="40" a="1"/>
  <c r="AZ301" i="40" s="1"/>
  <c r="BA301" i="40" a="1"/>
  <c r="BA301" i="40" s="1"/>
  <c r="AL315" i="40" a="1"/>
  <c r="AL315" i="40" s="1"/>
  <c r="AM315" i="40" a="1"/>
  <c r="AM315" i="40" s="1"/>
  <c r="AN315" i="40" a="1"/>
  <c r="AN315" i="40" s="1"/>
  <c r="AO315" i="40" a="1"/>
  <c r="AO315" i="40" s="1"/>
  <c r="AP315" i="40" a="1"/>
  <c r="AP315" i="40"/>
  <c r="AQ315" i="40" a="1"/>
  <c r="AQ315" i="40" s="1"/>
  <c r="AR315" i="40" a="1"/>
  <c r="AR315" i="40" s="1"/>
  <c r="AS315" i="40" a="1"/>
  <c r="AS315" i="40" s="1"/>
  <c r="AT315" i="40" a="1"/>
  <c r="AT315" i="40" s="1"/>
  <c r="AU315" i="40" a="1"/>
  <c r="AU315" i="40" s="1"/>
  <c r="AV315" i="40" a="1"/>
  <c r="AV315" i="40" s="1"/>
  <c r="AW315" i="40" a="1"/>
  <c r="AW315" i="40" s="1"/>
  <c r="AX315" i="40" a="1"/>
  <c r="AX315" i="40"/>
  <c r="AY315" i="40" a="1"/>
  <c r="AY315" i="40" s="1"/>
  <c r="AZ315" i="40" a="1"/>
  <c r="AZ315" i="40" s="1"/>
  <c r="BA315" i="40" a="1"/>
  <c r="BA315" i="40" s="1"/>
  <c r="AL329" i="40" a="1"/>
  <c r="AL329" i="40" s="1"/>
  <c r="AM329" i="40" a="1"/>
  <c r="AM329" i="40" s="1"/>
  <c r="AN329" i="40" a="1"/>
  <c r="AN329" i="40" s="1"/>
  <c r="AO329" i="40" a="1"/>
  <c r="AO329" i="40" s="1"/>
  <c r="AP329" i="40" a="1"/>
  <c r="AP329" i="40" s="1"/>
  <c r="AQ329" i="40" a="1"/>
  <c r="AQ329" i="40" s="1"/>
  <c r="AR329" i="40" a="1"/>
  <c r="AR329" i="40" s="1"/>
  <c r="AS329" i="40" a="1"/>
  <c r="AS329" i="40" s="1"/>
  <c r="AT329" i="40" a="1"/>
  <c r="AT329" i="40" s="1"/>
  <c r="AU329" i="40" a="1"/>
  <c r="AU329" i="40" s="1"/>
  <c r="AV329" i="40" a="1"/>
  <c r="AV329" i="40" s="1"/>
  <c r="AW329" i="40" a="1"/>
  <c r="AW329" i="40" s="1"/>
  <c r="AX329" i="40" a="1"/>
  <c r="AX329" i="40" s="1"/>
  <c r="AY329" i="40" a="1"/>
  <c r="AY329" i="40" s="1"/>
  <c r="AZ329" i="40" a="1"/>
  <c r="AZ329" i="40" s="1"/>
  <c r="BA329" i="40" a="1"/>
  <c r="BA329" i="40" s="1"/>
  <c r="AL343" i="40" a="1"/>
  <c r="AL343" i="40" s="1"/>
  <c r="AM343" i="40" a="1"/>
  <c r="AM343" i="40" s="1"/>
  <c r="AN343" i="40" a="1"/>
  <c r="AN343" i="40" s="1"/>
  <c r="AO343" i="40" a="1"/>
  <c r="AO343" i="40" s="1"/>
  <c r="AP343" i="40" a="1"/>
  <c r="AP343" i="40" s="1"/>
  <c r="AQ343" i="40" a="1"/>
  <c r="AQ343" i="40" s="1"/>
  <c r="AR343" i="40" a="1"/>
  <c r="AR343" i="40" s="1"/>
  <c r="AS343" i="40" a="1"/>
  <c r="AS343" i="40" s="1"/>
  <c r="AT343" i="40" a="1"/>
  <c r="AT343" i="40" s="1"/>
  <c r="AU343" i="40" a="1"/>
  <c r="AU343" i="40" s="1"/>
  <c r="AV343" i="40" a="1"/>
  <c r="AV343" i="40" s="1"/>
  <c r="AW343" i="40" a="1"/>
  <c r="AW343" i="40" s="1"/>
  <c r="AX343" i="40" a="1"/>
  <c r="AX343" i="40"/>
  <c r="AY343" i="40" a="1"/>
  <c r="AY343" i="40" s="1"/>
  <c r="AZ343" i="40" a="1"/>
  <c r="AZ343" i="40" s="1"/>
  <c r="BA343" i="40" a="1"/>
  <c r="BA343" i="40" s="1"/>
  <c r="AL357" i="40" a="1"/>
  <c r="AL357" i="40"/>
  <c r="AM357" i="40" a="1"/>
  <c r="AM357" i="40" s="1"/>
  <c r="AN357" i="40" a="1"/>
  <c r="AN357" i="40" s="1"/>
  <c r="AO357" i="40" a="1"/>
  <c r="AO357" i="40" s="1"/>
  <c r="AP357" i="40" a="1"/>
  <c r="AP357" i="40" s="1"/>
  <c r="AQ357" i="40" a="1"/>
  <c r="AQ357" i="40" s="1"/>
  <c r="AR357" i="40" a="1"/>
  <c r="AR357" i="40" s="1"/>
  <c r="AS357" i="40" a="1"/>
  <c r="AS357" i="40" s="1"/>
  <c r="AT357" i="40" a="1"/>
  <c r="AT357" i="40" s="1"/>
  <c r="AU357" i="40" a="1"/>
  <c r="AU357" i="40" s="1"/>
  <c r="AV357" i="40" a="1"/>
  <c r="AV357" i="40" s="1"/>
  <c r="AW357" i="40" a="1"/>
  <c r="AW357" i="40" s="1"/>
  <c r="AX357" i="40" a="1"/>
  <c r="AX357" i="40" s="1"/>
  <c r="AY357" i="40" a="1"/>
  <c r="AY357" i="40" s="1"/>
  <c r="AZ357" i="40" a="1"/>
  <c r="AZ357" i="40" s="1"/>
  <c r="BA357" i="40" a="1"/>
  <c r="BA357" i="40" s="1"/>
  <c r="AL371" i="40" a="1"/>
  <c r="AL371" i="40" s="1"/>
  <c r="AM371" i="40" a="1"/>
  <c r="AM371" i="40" s="1"/>
  <c r="AN371" i="40" a="1"/>
  <c r="AN371" i="40" s="1"/>
  <c r="AO371" i="40" a="1"/>
  <c r="AO371" i="40" s="1"/>
  <c r="AP371" i="40" a="1"/>
  <c r="AP371" i="40" s="1"/>
  <c r="AQ371" i="40" a="1"/>
  <c r="AQ371" i="40" s="1"/>
  <c r="AR371" i="40" a="1"/>
  <c r="AR371" i="40" s="1"/>
  <c r="AS371" i="40" a="1"/>
  <c r="AS371" i="40" s="1"/>
  <c r="AT371" i="40" a="1"/>
  <c r="AT371" i="40" s="1"/>
  <c r="AU371" i="40" a="1"/>
  <c r="AU371" i="40" s="1"/>
  <c r="AV371" i="40" a="1"/>
  <c r="AV371" i="40" s="1"/>
  <c r="AW371" i="40" a="1"/>
  <c r="AW371" i="40" s="1"/>
  <c r="AX371" i="40" a="1"/>
  <c r="AX371" i="40" s="1"/>
  <c r="AY371" i="40" a="1"/>
  <c r="AY371" i="40" s="1"/>
  <c r="AZ371" i="40" a="1"/>
  <c r="AZ371" i="40" s="1"/>
  <c r="BA371" i="40" a="1"/>
  <c r="BA371" i="40" s="1"/>
  <c r="AL381" i="40" a="1"/>
  <c r="AL381" i="40"/>
  <c r="AM381" i="40" a="1"/>
  <c r="AM381" i="40" s="1"/>
  <c r="AN381" i="40" a="1"/>
  <c r="AN381" i="40" s="1"/>
  <c r="AO381" i="40" a="1"/>
  <c r="AO381" i="40" s="1"/>
  <c r="AP381" i="40" a="1"/>
  <c r="AP381" i="40" s="1"/>
  <c r="AQ381" i="40" a="1"/>
  <c r="AQ381" i="40" s="1"/>
  <c r="AR381" i="40" a="1"/>
  <c r="AR381" i="40" s="1"/>
  <c r="AS381" i="40" a="1"/>
  <c r="AS381" i="40" s="1"/>
  <c r="AT381" i="40" a="1"/>
  <c r="AT381" i="40" s="1"/>
  <c r="AU381" i="40" a="1"/>
  <c r="AU381" i="40" s="1"/>
  <c r="AV381" i="40" a="1"/>
  <c r="AV381" i="40" s="1"/>
  <c r="AW381" i="40" a="1"/>
  <c r="AW381" i="40" s="1"/>
  <c r="AX381" i="40" a="1"/>
  <c r="AX381" i="40" s="1"/>
  <c r="AY381" i="40" a="1"/>
  <c r="AY381" i="40" s="1"/>
  <c r="AZ381" i="40" a="1"/>
  <c r="AZ381" i="40" s="1"/>
  <c r="BA381" i="40" a="1"/>
  <c r="BA381" i="40" s="1"/>
  <c r="AL391" i="40" a="1"/>
  <c r="AL391" i="40" s="1"/>
  <c r="AM391" i="40" a="1"/>
  <c r="AM391" i="40" s="1"/>
  <c r="AN391" i="40" a="1"/>
  <c r="AN391" i="40" s="1"/>
  <c r="AO391" i="40" a="1"/>
  <c r="AO391" i="40" s="1"/>
  <c r="AP391" i="40" a="1"/>
  <c r="AP391" i="40" s="1"/>
  <c r="AQ391" i="40" a="1"/>
  <c r="AQ391" i="40" s="1"/>
  <c r="AR391" i="40" a="1"/>
  <c r="AR391" i="40" s="1"/>
  <c r="AS391" i="40" a="1"/>
  <c r="AS391" i="40" s="1"/>
  <c r="AT391" i="40" a="1"/>
  <c r="AT391" i="40" s="1"/>
  <c r="AU391" i="40" a="1"/>
  <c r="AU391" i="40" s="1"/>
  <c r="AV391" i="40" a="1"/>
  <c r="AV391" i="40" s="1"/>
  <c r="AW391" i="40" a="1"/>
  <c r="AW391" i="40" s="1"/>
  <c r="AX391" i="40" a="1"/>
  <c r="AX391" i="40" s="1"/>
  <c r="AY391" i="40" a="1"/>
  <c r="AY391" i="40" s="1"/>
  <c r="AZ391" i="40" a="1"/>
  <c r="AZ391" i="40" s="1"/>
  <c r="BA391" i="40" a="1"/>
  <c r="BA391" i="40" s="1"/>
  <c r="AL401" i="40" a="1"/>
  <c r="AL401" i="40" s="1"/>
  <c r="AM401" i="40" a="1"/>
  <c r="AM401" i="40" s="1"/>
  <c r="AN401" i="40" a="1"/>
  <c r="AN401" i="40" s="1"/>
  <c r="AO401" i="40" a="1"/>
  <c r="AO401" i="40" s="1"/>
  <c r="AP401" i="40" a="1"/>
  <c r="AP401" i="40" s="1"/>
  <c r="AQ401" i="40" a="1"/>
  <c r="AQ401" i="40" s="1"/>
  <c r="AR401" i="40" a="1"/>
  <c r="AR401" i="40" s="1"/>
  <c r="AS401" i="40" a="1"/>
  <c r="AS401" i="40" s="1"/>
  <c r="AT401" i="40" a="1"/>
  <c r="AT401" i="40" s="1"/>
  <c r="AU401" i="40" a="1"/>
  <c r="AU401" i="40" s="1"/>
  <c r="AV401" i="40" a="1"/>
  <c r="AV401" i="40" s="1"/>
  <c r="AW401" i="40" a="1"/>
  <c r="AW401" i="40" s="1"/>
  <c r="AX401" i="40" a="1"/>
  <c r="AX401" i="40" s="1"/>
  <c r="AY401" i="40" a="1"/>
  <c r="AY401" i="40" s="1"/>
  <c r="AZ401" i="40" a="1"/>
  <c r="AZ401" i="40" s="1"/>
  <c r="BA401" i="40" a="1"/>
  <c r="BA401" i="40" s="1"/>
  <c r="AL411" i="40" a="1"/>
  <c r="AL411" i="40" s="1"/>
  <c r="AM411" i="40" a="1"/>
  <c r="AM411" i="40" s="1"/>
  <c r="AN411" i="40" a="1"/>
  <c r="AN411" i="40" s="1"/>
  <c r="AO411" i="40" a="1"/>
  <c r="AO411" i="40" s="1"/>
  <c r="AP411" i="40" a="1"/>
  <c r="AP411" i="40" s="1"/>
  <c r="AQ411" i="40" a="1"/>
  <c r="AQ411" i="40" s="1"/>
  <c r="AR411" i="40" a="1"/>
  <c r="AR411" i="40" s="1"/>
  <c r="AS411" i="40" a="1"/>
  <c r="AS411" i="40" s="1"/>
  <c r="AT411" i="40" a="1"/>
  <c r="AT411" i="40" s="1"/>
  <c r="AU411" i="40" a="1"/>
  <c r="AU411" i="40" s="1"/>
  <c r="AV411" i="40" a="1"/>
  <c r="AV411" i="40" s="1"/>
  <c r="AW411" i="40" a="1"/>
  <c r="AW411" i="40" s="1"/>
  <c r="AX411" i="40" a="1"/>
  <c r="AX411" i="40"/>
  <c r="AY411" i="40" a="1"/>
  <c r="AY411" i="40" s="1"/>
  <c r="AZ411" i="40" a="1"/>
  <c r="AZ411" i="40" s="1"/>
  <c r="BA411" i="40" a="1"/>
  <c r="BA411" i="40" s="1"/>
  <c r="AL421" i="40" a="1"/>
  <c r="AL421" i="40" s="1"/>
  <c r="AM421" i="40" a="1"/>
  <c r="AM421" i="40" s="1"/>
  <c r="AN421" i="40" a="1"/>
  <c r="AN421" i="40" s="1"/>
  <c r="AO421" i="40" a="1"/>
  <c r="AO421" i="40" s="1"/>
  <c r="AP421" i="40" a="1"/>
  <c r="AP421" i="40" s="1"/>
  <c r="AQ421" i="40" a="1"/>
  <c r="AQ421" i="40" s="1"/>
  <c r="AR421" i="40" a="1"/>
  <c r="AR421" i="40" s="1"/>
  <c r="AS421" i="40" a="1"/>
  <c r="AS421" i="40" s="1"/>
  <c r="AT421" i="40" a="1"/>
  <c r="AT421" i="40" s="1"/>
  <c r="AU421" i="40" a="1"/>
  <c r="AU421" i="40" s="1"/>
  <c r="AV421" i="40" a="1"/>
  <c r="AV421" i="40" s="1"/>
  <c r="AW421" i="40" a="1"/>
  <c r="AW421" i="40" s="1"/>
  <c r="AX421" i="40" a="1"/>
  <c r="AX421" i="40" s="1"/>
  <c r="AY421" i="40" a="1"/>
  <c r="AY421" i="40" s="1"/>
  <c r="AZ421" i="40" a="1"/>
  <c r="AZ421" i="40" s="1"/>
  <c r="BA421" i="40" a="1"/>
  <c r="BA421" i="40" s="1"/>
  <c r="AL431" i="40" a="1"/>
  <c r="AL431" i="40" s="1"/>
  <c r="AM431" i="40" a="1"/>
  <c r="AM431" i="40" s="1"/>
  <c r="AN431" i="40" a="1"/>
  <c r="AN431" i="40" s="1"/>
  <c r="AO431" i="40" a="1"/>
  <c r="AO431" i="40" s="1"/>
  <c r="AP431" i="40" a="1"/>
  <c r="AP431" i="40" s="1"/>
  <c r="AQ431" i="40" a="1"/>
  <c r="AQ431" i="40" s="1"/>
  <c r="AR431" i="40" a="1"/>
  <c r="AR431" i="40" s="1"/>
  <c r="AS431" i="40" a="1"/>
  <c r="AS431" i="40" s="1"/>
  <c r="AT431" i="40" a="1"/>
  <c r="AT431" i="40"/>
  <c r="AU431" i="40" a="1"/>
  <c r="AU431" i="40" s="1"/>
  <c r="AV431" i="40" a="1"/>
  <c r="AV431" i="40" s="1"/>
  <c r="AW431" i="40" a="1"/>
  <c r="AW431" i="40" s="1"/>
  <c r="AX431" i="40" a="1"/>
  <c r="AX431" i="40"/>
  <c r="AY431" i="40" a="1"/>
  <c r="AY431" i="40" s="1"/>
  <c r="AZ431" i="40" a="1"/>
  <c r="AZ431" i="40" s="1"/>
  <c r="BA431" i="40" a="1"/>
  <c r="BA431" i="40" s="1"/>
  <c r="AL441" i="40" a="1"/>
  <c r="AL441" i="40" s="1"/>
  <c r="AM441" i="40" a="1"/>
  <c r="AM441" i="40" s="1"/>
  <c r="AN441" i="40" a="1"/>
  <c r="AN441" i="40" s="1"/>
  <c r="AO441" i="40" a="1"/>
  <c r="AO441" i="40" s="1"/>
  <c r="AP441" i="40" a="1"/>
  <c r="AP441" i="40" s="1"/>
  <c r="AQ441" i="40" a="1"/>
  <c r="AQ441" i="40" s="1"/>
  <c r="AR441" i="40" a="1"/>
  <c r="AR441" i="40" s="1"/>
  <c r="AS441" i="40" a="1"/>
  <c r="AS441" i="40" s="1"/>
  <c r="AT441" i="40" a="1"/>
  <c r="AT441" i="40" s="1"/>
  <c r="AU441" i="40" a="1"/>
  <c r="AU441" i="40" s="1"/>
  <c r="AV441" i="40" a="1"/>
  <c r="AV441" i="40" s="1"/>
  <c r="AW441" i="40" a="1"/>
  <c r="AW441" i="40" s="1"/>
  <c r="AX441" i="40" a="1"/>
  <c r="AX441" i="40" s="1"/>
  <c r="AY441" i="40" a="1"/>
  <c r="AY441" i="40" s="1"/>
  <c r="AZ441" i="40" a="1"/>
  <c r="AZ441" i="40" s="1"/>
  <c r="BA441" i="40" a="1"/>
  <c r="BA441" i="40" s="1"/>
  <c r="AL451" i="40" a="1"/>
  <c r="AL451" i="40" s="1"/>
  <c r="AM451" i="40" a="1"/>
  <c r="AM451" i="40" s="1"/>
  <c r="AN451" i="40" a="1"/>
  <c r="AN451" i="40" s="1"/>
  <c r="AO451" i="40" a="1"/>
  <c r="AO451" i="40" s="1"/>
  <c r="AP451" i="40" a="1"/>
  <c r="AP451" i="40" s="1"/>
  <c r="AQ451" i="40" a="1"/>
  <c r="AQ451" i="40" s="1"/>
  <c r="AR451" i="40" a="1"/>
  <c r="AR451" i="40" s="1"/>
  <c r="AS451" i="40" a="1"/>
  <c r="AS451" i="40" s="1"/>
  <c r="AT451" i="40" a="1"/>
  <c r="AT451" i="40" s="1"/>
  <c r="AU451" i="40" a="1"/>
  <c r="AU451" i="40" s="1"/>
  <c r="AV451" i="40" a="1"/>
  <c r="AV451" i="40" s="1"/>
  <c r="AW451" i="40" a="1"/>
  <c r="AW451" i="40" s="1"/>
  <c r="AX451" i="40" a="1"/>
  <c r="AX451" i="40"/>
  <c r="AY451" i="40" a="1"/>
  <c r="AY451" i="40" s="1"/>
  <c r="AZ451" i="40" a="1"/>
  <c r="AZ451" i="40" s="1"/>
  <c r="BA451" i="40" a="1"/>
  <c r="BA451" i="40" s="1"/>
  <c r="T2" i="40" a="1"/>
  <c r="T2" i="40" s="1"/>
  <c r="U2" i="40" a="1"/>
  <c r="U2" i="40" s="1"/>
  <c r="V2" i="40" a="1"/>
  <c r="V2" i="40" s="1"/>
  <c r="W2" i="40" a="1"/>
  <c r="W2" i="40" s="1"/>
  <c r="X2" i="40" a="1"/>
  <c r="X2" i="40" s="1"/>
  <c r="Y2" i="40" a="1"/>
  <c r="Y2" i="40" s="1"/>
  <c r="Z2" i="40" a="1"/>
  <c r="Z2" i="40" s="1"/>
  <c r="AA2" i="40" a="1"/>
  <c r="AA2" i="40" s="1"/>
  <c r="AB2" i="40" a="1"/>
  <c r="AB2" i="40" s="1"/>
  <c r="AC2" i="40" a="1"/>
  <c r="AC2" i="40" s="1"/>
  <c r="AD2" i="40" a="1"/>
  <c r="AD2" i="40" s="1"/>
  <c r="AE2" i="40" a="1"/>
  <c r="AE2" i="40" s="1"/>
  <c r="AF2" i="40" a="1"/>
  <c r="AF2" i="40" s="1"/>
  <c r="AG2" i="40" a="1"/>
  <c r="AG2" i="40" s="1"/>
  <c r="AH2" i="40" a="1"/>
  <c r="AH2" i="40" s="1"/>
  <c r="AI2" i="40" a="1"/>
  <c r="AI2" i="40" s="1"/>
  <c r="T19" i="40" a="1"/>
  <c r="T19" i="40" s="1"/>
  <c r="U19" i="40" a="1"/>
  <c r="U19" i="40" s="1"/>
  <c r="V19" i="40" a="1"/>
  <c r="V19" i="40" s="1"/>
  <c r="W19" i="40" a="1"/>
  <c r="W19" i="40"/>
  <c r="X19" i="40" a="1"/>
  <c r="X19" i="40" s="1"/>
  <c r="Y19" i="40" a="1"/>
  <c r="Y19" i="40" s="1"/>
  <c r="Z19" i="40" a="1"/>
  <c r="Z19" i="40" s="1"/>
  <c r="AA19" i="40" a="1"/>
  <c r="AA19" i="40" s="1"/>
  <c r="AB19" i="40" a="1"/>
  <c r="AB19" i="40" s="1"/>
  <c r="AC19" i="40" a="1"/>
  <c r="AC19" i="40" s="1"/>
  <c r="AD19" i="40" a="1"/>
  <c r="AD19" i="40" s="1"/>
  <c r="AE19" i="40" a="1"/>
  <c r="AE19" i="40" s="1"/>
  <c r="AF19" i="40" a="1"/>
  <c r="AF19" i="40" s="1"/>
  <c r="AG19" i="40" a="1"/>
  <c r="AG19" i="40" s="1"/>
  <c r="AH19" i="40" a="1"/>
  <c r="AH19" i="40" s="1"/>
  <c r="AI19" i="40" a="1"/>
  <c r="AI19" i="40" s="1"/>
  <c r="T36" i="40" a="1"/>
  <c r="T36" i="40" s="1"/>
  <c r="U36" i="40" a="1"/>
  <c r="U36" i="40" s="1"/>
  <c r="V36" i="40" a="1"/>
  <c r="V36" i="40" s="1"/>
  <c r="W36" i="40" a="1"/>
  <c r="W36" i="40" s="1"/>
  <c r="X36" i="40" a="1"/>
  <c r="X36" i="40" s="1"/>
  <c r="Y36" i="40" a="1"/>
  <c r="Y36" i="40" s="1"/>
  <c r="Z36" i="40" a="1"/>
  <c r="Z36" i="40" s="1"/>
  <c r="AA36" i="40" a="1"/>
  <c r="AA36" i="40" s="1"/>
  <c r="AB36" i="40" a="1"/>
  <c r="AB36" i="40" s="1"/>
  <c r="AC36" i="40" a="1"/>
  <c r="AC36" i="40" s="1"/>
  <c r="AD36" i="40" a="1"/>
  <c r="AD36" i="40" s="1"/>
  <c r="AE36" i="40" a="1"/>
  <c r="AE36" i="40" s="1"/>
  <c r="AF36" i="40" a="1"/>
  <c r="AF36" i="40" s="1"/>
  <c r="AG36" i="40" a="1"/>
  <c r="AG36" i="40" s="1"/>
  <c r="AH36" i="40" a="1"/>
  <c r="AH36" i="40" s="1"/>
  <c r="AI36" i="40" a="1"/>
  <c r="AI36" i="40"/>
  <c r="T53" i="40" a="1"/>
  <c r="T53" i="40" s="1"/>
  <c r="U53" i="40" a="1"/>
  <c r="U53" i="40" s="1"/>
  <c r="V53" i="40" a="1"/>
  <c r="V53" i="40" s="1"/>
  <c r="W53" i="40" a="1"/>
  <c r="W53" i="40" s="1"/>
  <c r="X53" i="40" a="1"/>
  <c r="X53" i="40" s="1"/>
  <c r="Y53" i="40" a="1"/>
  <c r="Y53" i="40" s="1"/>
  <c r="Z53" i="40" a="1"/>
  <c r="Z53" i="40" s="1"/>
  <c r="AA53" i="40" a="1"/>
  <c r="AA53" i="40" s="1"/>
  <c r="AB53" i="40" a="1"/>
  <c r="AB53" i="40" s="1"/>
  <c r="AC53" i="40" a="1"/>
  <c r="AC53" i="40" s="1"/>
  <c r="AD53" i="40" a="1"/>
  <c r="AD53" i="40" s="1"/>
  <c r="AE53" i="40" a="1"/>
  <c r="AE53" i="40" s="1"/>
  <c r="AF53" i="40" a="1"/>
  <c r="AF53" i="40" s="1"/>
  <c r="AG53" i="40" a="1"/>
  <c r="AG53" i="40" s="1"/>
  <c r="AH53" i="40" a="1"/>
  <c r="AH53" i="40" s="1"/>
  <c r="AI53" i="40" a="1"/>
  <c r="AI53" i="40" s="1"/>
  <c r="T70" i="40" a="1"/>
  <c r="T70" i="40" s="1"/>
  <c r="U70" i="40" a="1"/>
  <c r="U70" i="40" s="1"/>
  <c r="V70" i="40" a="1"/>
  <c r="V70" i="40" s="1"/>
  <c r="W70" i="40" a="1"/>
  <c r="W70" i="40" s="1"/>
  <c r="X70" i="40" a="1"/>
  <c r="X70" i="40" s="1"/>
  <c r="Y70" i="40" a="1"/>
  <c r="Y70" i="40" s="1"/>
  <c r="Z70" i="40" a="1"/>
  <c r="Z70" i="40" s="1"/>
  <c r="AA70" i="40" a="1"/>
  <c r="AA70" i="40" s="1"/>
  <c r="AB70" i="40" a="1"/>
  <c r="AB70" i="40" s="1"/>
  <c r="AC70" i="40" a="1"/>
  <c r="AC70" i="40" s="1"/>
  <c r="AD70" i="40" a="1"/>
  <c r="AD70" i="40" s="1"/>
  <c r="AE70" i="40" a="1"/>
  <c r="AE70" i="40" s="1"/>
  <c r="AF70" i="40" a="1"/>
  <c r="AF70" i="40" s="1"/>
  <c r="AG70" i="40" a="1"/>
  <c r="AG70" i="40" s="1"/>
  <c r="AH70" i="40" a="1"/>
  <c r="AH70" i="40" s="1"/>
  <c r="AI70" i="40" a="1"/>
  <c r="AI70" i="40" s="1"/>
  <c r="T87" i="40" a="1"/>
  <c r="T87" i="40" s="1"/>
  <c r="U87" i="40" a="1"/>
  <c r="U87" i="40" s="1"/>
  <c r="V87" i="40" a="1"/>
  <c r="V87" i="40" s="1"/>
  <c r="W87" i="40" a="1"/>
  <c r="W87" i="40" s="1"/>
  <c r="X87" i="40" a="1"/>
  <c r="X87" i="40" s="1"/>
  <c r="Y87" i="40" a="1"/>
  <c r="Y87" i="40" s="1"/>
  <c r="Z87" i="40" a="1"/>
  <c r="Z87" i="40" s="1"/>
  <c r="AA87" i="40" a="1"/>
  <c r="AA87" i="40" s="1"/>
  <c r="AB87" i="40" a="1"/>
  <c r="AB87" i="40" s="1"/>
  <c r="AC87" i="40" a="1"/>
  <c r="AC87" i="40" s="1"/>
  <c r="AD87" i="40" a="1"/>
  <c r="AD87" i="40" s="1"/>
  <c r="AE87" i="40" a="1"/>
  <c r="AE87" i="40" s="1"/>
  <c r="AF87" i="40" a="1"/>
  <c r="AF87" i="40" s="1"/>
  <c r="AG87" i="40" a="1"/>
  <c r="AG87" i="40" s="1"/>
  <c r="AH87" i="40" a="1"/>
  <c r="AH87" i="40" s="1"/>
  <c r="AI87" i="40" a="1"/>
  <c r="AI87" i="40" s="1"/>
  <c r="T101" i="40" a="1"/>
  <c r="T101" i="40" s="1"/>
  <c r="U101" i="40" a="1"/>
  <c r="U101" i="40" s="1"/>
  <c r="V101" i="40" a="1"/>
  <c r="V101" i="40" s="1"/>
  <c r="W101" i="40" a="1"/>
  <c r="W101" i="40" s="1"/>
  <c r="X101" i="40" a="1"/>
  <c r="X101" i="40" s="1"/>
  <c r="Y101" i="40" a="1"/>
  <c r="Y101" i="40" s="1"/>
  <c r="Z101" i="40" a="1"/>
  <c r="Z101" i="40" s="1"/>
  <c r="AA101" i="40" a="1"/>
  <c r="AA101" i="40" s="1"/>
  <c r="AB101" i="40" a="1"/>
  <c r="AB101" i="40" s="1"/>
  <c r="AC101" i="40" a="1"/>
  <c r="AC101" i="40" s="1"/>
  <c r="AD101" i="40" a="1"/>
  <c r="AD101" i="40" s="1"/>
  <c r="AE101" i="40" a="1"/>
  <c r="AE101" i="40" s="1"/>
  <c r="AF101" i="40" a="1"/>
  <c r="AF101" i="40" s="1"/>
  <c r="AG101" i="40" a="1"/>
  <c r="AG101" i="40" s="1"/>
  <c r="AH101" i="40" a="1"/>
  <c r="AH101" i="40" s="1"/>
  <c r="AI101" i="40" a="1"/>
  <c r="AI101" i="40" s="1"/>
  <c r="T115" i="40" a="1"/>
  <c r="T115" i="40" s="1"/>
  <c r="U115" i="40" a="1"/>
  <c r="U115" i="40" s="1"/>
  <c r="V115" i="40" a="1"/>
  <c r="V115" i="40" s="1"/>
  <c r="W115" i="40" a="1"/>
  <c r="W115" i="40" s="1"/>
  <c r="X115" i="40" a="1"/>
  <c r="X115" i="40" s="1"/>
  <c r="Y115" i="40" a="1"/>
  <c r="Y115" i="40" s="1"/>
  <c r="Z115" i="40" a="1"/>
  <c r="Z115" i="40" s="1"/>
  <c r="AA115" i="40" a="1"/>
  <c r="AA115" i="40" s="1"/>
  <c r="AB115" i="40" a="1"/>
  <c r="AB115" i="40" s="1"/>
  <c r="AC115" i="40" a="1"/>
  <c r="AC115" i="40" s="1"/>
  <c r="AD115" i="40" a="1"/>
  <c r="AD115" i="40" s="1"/>
  <c r="AE115" i="40" a="1"/>
  <c r="AE115" i="40" s="1"/>
  <c r="AF115" i="40" a="1"/>
  <c r="AF115" i="40" s="1"/>
  <c r="AG115" i="40" a="1"/>
  <c r="AG115" i="40" s="1"/>
  <c r="AH115" i="40" a="1"/>
  <c r="AH115" i="40" s="1"/>
  <c r="AI115" i="40" a="1"/>
  <c r="AI115" i="40" s="1"/>
  <c r="T129" i="40" a="1"/>
  <c r="T129" i="40" s="1"/>
  <c r="U129" i="40" a="1"/>
  <c r="U129" i="40" s="1"/>
  <c r="V129" i="40" a="1"/>
  <c r="V129" i="40" s="1"/>
  <c r="W129" i="40" a="1"/>
  <c r="W129" i="40" s="1"/>
  <c r="X129" i="40" a="1"/>
  <c r="X129" i="40" s="1"/>
  <c r="Y129" i="40" a="1"/>
  <c r="Y129" i="40" s="1"/>
  <c r="Z129" i="40" a="1"/>
  <c r="Z129" i="40" s="1"/>
  <c r="AA129" i="40" a="1"/>
  <c r="AA129" i="40" s="1"/>
  <c r="AB129" i="40" a="1"/>
  <c r="AB129" i="40" s="1"/>
  <c r="AC129" i="40" a="1"/>
  <c r="AC129" i="40" s="1"/>
  <c r="AD129" i="40" a="1"/>
  <c r="AD129" i="40" s="1"/>
  <c r="AE129" i="40" a="1"/>
  <c r="AE129" i="40" s="1"/>
  <c r="AF129" i="40" a="1"/>
  <c r="AF129" i="40" s="1"/>
  <c r="AG129" i="40" a="1"/>
  <c r="AG129" i="40" s="1"/>
  <c r="AH129" i="40" a="1"/>
  <c r="AH129" i="40" s="1"/>
  <c r="AI129" i="40" a="1"/>
  <c r="AI129" i="40" s="1"/>
  <c r="T143" i="40" a="1"/>
  <c r="T143" i="40" s="1"/>
  <c r="U143" i="40" a="1"/>
  <c r="U143" i="40" s="1"/>
  <c r="V143" i="40" a="1"/>
  <c r="V143" i="40" s="1"/>
  <c r="W143" i="40" a="1"/>
  <c r="W143" i="40" s="1"/>
  <c r="X143" i="40" a="1"/>
  <c r="X143" i="40" s="1"/>
  <c r="Y143" i="40" a="1"/>
  <c r="Y143" i="40" s="1"/>
  <c r="Z143" i="40" a="1"/>
  <c r="Z143" i="40" s="1"/>
  <c r="AA143" i="40" a="1"/>
  <c r="AA143" i="40" s="1"/>
  <c r="AB143" i="40" a="1"/>
  <c r="AB143" i="40" s="1"/>
  <c r="AC143" i="40" a="1"/>
  <c r="AC143" i="40" s="1"/>
  <c r="AD143" i="40" a="1"/>
  <c r="AD143" i="40" s="1"/>
  <c r="AE143" i="40" a="1"/>
  <c r="AE143" i="40" s="1"/>
  <c r="AF143" i="40" a="1"/>
  <c r="AF143" i="40" s="1"/>
  <c r="AG143" i="40" a="1"/>
  <c r="AG143" i="40" s="1"/>
  <c r="AH143" i="40" a="1"/>
  <c r="AH143" i="40" s="1"/>
  <c r="AI143" i="40" a="1"/>
  <c r="AI143" i="40" s="1"/>
  <c r="T153" i="40" a="1"/>
  <c r="T153" i="40" s="1"/>
  <c r="U153" i="40" a="1"/>
  <c r="U153" i="40" s="1"/>
  <c r="V153" i="40" a="1"/>
  <c r="V153" i="40" s="1"/>
  <c r="W153" i="40" a="1"/>
  <c r="W153" i="40" s="1"/>
  <c r="X153" i="40" a="1"/>
  <c r="X153" i="40" s="1"/>
  <c r="Y153" i="40" a="1"/>
  <c r="Y153" i="40" s="1"/>
  <c r="Z153" i="40" a="1"/>
  <c r="Z153" i="40" s="1"/>
  <c r="AA153" i="40" a="1"/>
  <c r="AA153" i="40" s="1"/>
  <c r="AB153" i="40" a="1"/>
  <c r="AB153" i="40" s="1"/>
  <c r="AC153" i="40" a="1"/>
  <c r="AC153" i="40" s="1"/>
  <c r="AD153" i="40" a="1"/>
  <c r="AD153" i="40" s="1"/>
  <c r="AE153" i="40" a="1"/>
  <c r="AE153" i="40" s="1"/>
  <c r="AF153" i="40" a="1"/>
  <c r="AF153" i="40" s="1"/>
  <c r="AG153" i="40" a="1"/>
  <c r="AG153" i="40" s="1"/>
  <c r="AH153" i="40" a="1"/>
  <c r="AH153" i="40" s="1"/>
  <c r="AI153" i="40" a="1"/>
  <c r="AI153" i="40" s="1"/>
  <c r="T163" i="40" a="1"/>
  <c r="T163" i="40" s="1"/>
  <c r="U163" i="40" a="1"/>
  <c r="U163" i="40" s="1"/>
  <c r="V163" i="40" a="1"/>
  <c r="V163" i="40" s="1"/>
  <c r="W163" i="40" a="1"/>
  <c r="W163" i="40" s="1"/>
  <c r="X163" i="40" a="1"/>
  <c r="X163" i="40" s="1"/>
  <c r="Y163" i="40" a="1"/>
  <c r="Y163" i="40" s="1"/>
  <c r="Z163" i="40" a="1"/>
  <c r="Z163" i="40" s="1"/>
  <c r="AA163" i="40" a="1"/>
  <c r="AA163" i="40" s="1"/>
  <c r="AB163" i="40" a="1"/>
  <c r="AB163" i="40" s="1"/>
  <c r="AC163" i="40" a="1"/>
  <c r="AC163" i="40" s="1"/>
  <c r="AD163" i="40" a="1"/>
  <c r="AD163" i="40" s="1"/>
  <c r="AE163" i="40" a="1"/>
  <c r="AE163" i="40" s="1"/>
  <c r="AF163" i="40" a="1"/>
  <c r="AF163" i="40" s="1"/>
  <c r="AG163" i="40" a="1"/>
  <c r="AG163" i="40" s="1"/>
  <c r="AH163" i="40" a="1"/>
  <c r="AH163" i="40" s="1"/>
  <c r="AI163" i="40" a="1"/>
  <c r="AI163" i="40" s="1"/>
  <c r="T173" i="40" a="1"/>
  <c r="T173" i="40" s="1"/>
  <c r="U173" i="40" a="1"/>
  <c r="U173" i="40" s="1"/>
  <c r="V173" i="40" a="1"/>
  <c r="V173" i="40" s="1"/>
  <c r="W173" i="40" a="1"/>
  <c r="W173" i="40" s="1"/>
  <c r="X173" i="40" a="1"/>
  <c r="X173" i="40" s="1"/>
  <c r="Y173" i="40" a="1"/>
  <c r="Y173" i="40" s="1"/>
  <c r="Z173" i="40" a="1"/>
  <c r="Z173" i="40" s="1"/>
  <c r="AA173" i="40" a="1"/>
  <c r="AA173" i="40" s="1"/>
  <c r="AB173" i="40" a="1"/>
  <c r="AB173" i="40" s="1"/>
  <c r="AC173" i="40" a="1"/>
  <c r="AC173" i="40" s="1"/>
  <c r="AD173" i="40" a="1"/>
  <c r="AD173" i="40" s="1"/>
  <c r="AE173" i="40" a="1"/>
  <c r="AE173" i="40" s="1"/>
  <c r="AF173" i="40" a="1"/>
  <c r="AF173" i="40" s="1"/>
  <c r="AG173" i="40" a="1"/>
  <c r="AG173" i="40" s="1"/>
  <c r="AH173" i="40" a="1"/>
  <c r="AH173" i="40" s="1"/>
  <c r="AI173" i="40" a="1"/>
  <c r="AI173" i="40" s="1"/>
  <c r="T183" i="40" a="1"/>
  <c r="T183" i="40" s="1"/>
  <c r="U183" i="40" a="1"/>
  <c r="U183" i="40" s="1"/>
  <c r="V183" i="40" a="1"/>
  <c r="V183" i="40" s="1"/>
  <c r="W183" i="40" a="1"/>
  <c r="W183" i="40" s="1"/>
  <c r="X183" i="40" a="1"/>
  <c r="X183" i="40" s="1"/>
  <c r="Y183" i="40" a="1"/>
  <c r="Y183" i="40" s="1"/>
  <c r="Z183" i="40" a="1"/>
  <c r="Z183" i="40" s="1"/>
  <c r="AA183" i="40" a="1"/>
  <c r="AA183" i="40" s="1"/>
  <c r="AB183" i="40" a="1"/>
  <c r="AB183" i="40" s="1"/>
  <c r="AC183" i="40" a="1"/>
  <c r="AC183" i="40" s="1"/>
  <c r="AD183" i="40" a="1"/>
  <c r="AD183" i="40" s="1"/>
  <c r="AE183" i="40" a="1"/>
  <c r="AE183" i="40" s="1"/>
  <c r="AF183" i="40" a="1"/>
  <c r="AF183" i="40" s="1"/>
  <c r="AG183" i="40" a="1"/>
  <c r="AG183" i="40" s="1"/>
  <c r="AH183" i="40" a="1"/>
  <c r="AH183" i="40" s="1"/>
  <c r="AI183" i="40" a="1"/>
  <c r="AI183" i="40" s="1"/>
  <c r="T193" i="40" a="1"/>
  <c r="T193" i="40" s="1"/>
  <c r="U193" i="40" a="1"/>
  <c r="U193" i="40" s="1"/>
  <c r="V193" i="40" a="1"/>
  <c r="V193" i="40" s="1"/>
  <c r="W193" i="40" a="1"/>
  <c r="W193" i="40" s="1"/>
  <c r="X193" i="40" a="1"/>
  <c r="X193" i="40" s="1"/>
  <c r="Y193" i="40" a="1"/>
  <c r="Y193" i="40" s="1"/>
  <c r="Z193" i="40" a="1"/>
  <c r="Z193" i="40" s="1"/>
  <c r="AA193" i="40" a="1"/>
  <c r="AA193" i="40" s="1"/>
  <c r="AB193" i="40" a="1"/>
  <c r="AB193" i="40" s="1"/>
  <c r="AC193" i="40" a="1"/>
  <c r="AC193" i="40" s="1"/>
  <c r="AD193" i="40" a="1"/>
  <c r="AD193" i="40" s="1"/>
  <c r="AE193" i="40" a="1"/>
  <c r="AE193" i="40" s="1"/>
  <c r="AF193" i="40" a="1"/>
  <c r="AF193" i="40" s="1"/>
  <c r="AG193" i="40" a="1"/>
  <c r="AG193" i="40" s="1"/>
  <c r="AH193" i="40" a="1"/>
  <c r="AH193" i="40" s="1"/>
  <c r="AI193" i="40" a="1"/>
  <c r="AI193" i="40" s="1"/>
  <c r="T206" i="40" a="1"/>
  <c r="T206" i="40" s="1"/>
  <c r="U206" i="40" a="1"/>
  <c r="U206" i="40" s="1"/>
  <c r="V206" i="40" a="1"/>
  <c r="V206" i="40" s="1"/>
  <c r="W206" i="40" a="1"/>
  <c r="W206" i="40" s="1"/>
  <c r="X206" i="40" a="1"/>
  <c r="X206" i="40" s="1"/>
  <c r="Y206" i="40" a="1"/>
  <c r="Y206" i="40" s="1"/>
  <c r="Z206" i="40" a="1"/>
  <c r="Z206" i="40" s="1"/>
  <c r="AA206" i="40" a="1"/>
  <c r="AA206" i="40" s="1"/>
  <c r="AB206" i="40" a="1"/>
  <c r="AB206" i="40" s="1"/>
  <c r="AC206" i="40" a="1"/>
  <c r="AC206" i="40" s="1"/>
  <c r="AD206" i="40" a="1"/>
  <c r="AD206" i="40" s="1"/>
  <c r="AE206" i="40" a="1"/>
  <c r="AE206" i="40" s="1"/>
  <c r="AF206" i="40" a="1"/>
  <c r="AF206" i="40" s="1"/>
  <c r="AG206" i="40" a="1"/>
  <c r="AG206" i="40" s="1"/>
  <c r="AH206" i="40" a="1"/>
  <c r="AH206" i="40" s="1"/>
  <c r="AI206" i="40" a="1"/>
  <c r="AI206" i="40" s="1"/>
  <c r="T219" i="40" a="1"/>
  <c r="T219" i="40" s="1"/>
  <c r="U219" i="40" a="1"/>
  <c r="U219" i="40" s="1"/>
  <c r="V219" i="40" a="1"/>
  <c r="V219" i="40" s="1"/>
  <c r="W219" i="40" a="1"/>
  <c r="W219" i="40" s="1"/>
  <c r="X219" i="40" a="1"/>
  <c r="X219" i="40" s="1"/>
  <c r="Y219" i="40" a="1"/>
  <c r="Y219" i="40" s="1"/>
  <c r="Z219" i="40" a="1"/>
  <c r="Z219" i="40" s="1"/>
  <c r="AA219" i="40" a="1"/>
  <c r="AA219" i="40" s="1"/>
  <c r="AB219" i="40" a="1"/>
  <c r="AB219" i="40" s="1"/>
  <c r="AC219" i="40" a="1"/>
  <c r="AC219" i="40" s="1"/>
  <c r="AD219" i="40" a="1"/>
  <c r="AD219" i="40" s="1"/>
  <c r="AE219" i="40" a="1"/>
  <c r="AE219" i="40" s="1"/>
  <c r="AF219" i="40" a="1"/>
  <c r="AF219" i="40" s="1"/>
  <c r="AG219" i="40" a="1"/>
  <c r="AG219" i="40" s="1"/>
  <c r="AH219" i="40" a="1"/>
  <c r="AH219" i="40" s="1"/>
  <c r="AI219" i="40" a="1"/>
  <c r="AI219" i="40" s="1"/>
  <c r="T232" i="40" a="1"/>
  <c r="T232" i="40" s="1"/>
  <c r="U232" i="40" a="1"/>
  <c r="U232" i="40" s="1"/>
  <c r="V232" i="40" a="1"/>
  <c r="V232" i="40" s="1"/>
  <c r="W232" i="40" a="1"/>
  <c r="W232" i="40" s="1"/>
  <c r="X232" i="40" a="1"/>
  <c r="X232" i="40" s="1"/>
  <c r="Y232" i="40" a="1"/>
  <c r="Y232" i="40" s="1"/>
  <c r="Z232" i="40" a="1"/>
  <c r="Z232" i="40" s="1"/>
  <c r="AA232" i="40" a="1"/>
  <c r="AA232" i="40" s="1"/>
  <c r="AB232" i="40" a="1"/>
  <c r="AB232" i="40" s="1"/>
  <c r="AC232" i="40" a="1"/>
  <c r="AC232" i="40" s="1"/>
  <c r="AD232" i="40" a="1"/>
  <c r="AD232" i="40" s="1"/>
  <c r="AE232" i="40" a="1"/>
  <c r="AE232" i="40" s="1"/>
  <c r="AF232" i="40" a="1"/>
  <c r="AF232" i="40" s="1"/>
  <c r="AG232" i="40" a="1"/>
  <c r="AG232" i="40" s="1"/>
  <c r="AH232" i="40" a="1"/>
  <c r="AH232" i="40" s="1"/>
  <c r="AI232" i="40" a="1"/>
  <c r="AI232" i="40" s="1"/>
  <c r="T245" i="40" a="1"/>
  <c r="T245" i="40" s="1"/>
  <c r="U245" i="40" a="1"/>
  <c r="U245" i="40" s="1"/>
  <c r="V245" i="40" a="1"/>
  <c r="V245" i="40" s="1"/>
  <c r="W245" i="40" a="1"/>
  <c r="W245" i="40" s="1"/>
  <c r="X245" i="40" a="1"/>
  <c r="X245" i="40" s="1"/>
  <c r="Y245" i="40" a="1"/>
  <c r="Y245" i="40" s="1"/>
  <c r="Z245" i="40" a="1"/>
  <c r="Z245" i="40" s="1"/>
  <c r="AA245" i="40" a="1"/>
  <c r="AA245" i="40" s="1"/>
  <c r="AB245" i="40" a="1"/>
  <c r="AB245" i="40" s="1"/>
  <c r="AC245" i="40" a="1"/>
  <c r="AC245" i="40" s="1"/>
  <c r="AD245" i="40" a="1"/>
  <c r="AD245" i="40" s="1"/>
  <c r="AE245" i="40" a="1"/>
  <c r="AE245" i="40" s="1"/>
  <c r="AF245" i="40" a="1"/>
  <c r="AF245" i="40" s="1"/>
  <c r="AG245" i="40" a="1"/>
  <c r="AG245" i="40" s="1"/>
  <c r="AH245" i="40" a="1"/>
  <c r="AH245" i="40" s="1"/>
  <c r="AI245" i="40" a="1"/>
  <c r="AI245" i="40" s="1"/>
  <c r="T259" i="40" a="1"/>
  <c r="T259" i="40" s="1"/>
  <c r="U259" i="40" a="1"/>
  <c r="U259" i="40" s="1"/>
  <c r="V259" i="40" a="1"/>
  <c r="V259" i="40" s="1"/>
  <c r="W259" i="40" a="1"/>
  <c r="W259" i="40" s="1"/>
  <c r="X259" i="40" a="1"/>
  <c r="X259" i="40" s="1"/>
  <c r="Y259" i="40" a="1"/>
  <c r="Y259" i="40" s="1"/>
  <c r="Z259" i="40" a="1"/>
  <c r="Z259" i="40" s="1"/>
  <c r="AA259" i="40" a="1"/>
  <c r="AA259" i="40" s="1"/>
  <c r="AB259" i="40" a="1"/>
  <c r="AB259" i="40" s="1"/>
  <c r="AC259" i="40" a="1"/>
  <c r="AC259" i="40" s="1"/>
  <c r="AD259" i="40" a="1"/>
  <c r="AD259" i="40" s="1"/>
  <c r="AE259" i="40" a="1"/>
  <c r="AE259" i="40" s="1"/>
  <c r="AF259" i="40" a="1"/>
  <c r="AF259" i="40" s="1"/>
  <c r="AG259" i="40" a="1"/>
  <c r="AG259" i="40" s="1"/>
  <c r="AH259" i="40" a="1"/>
  <c r="AH259" i="40" s="1"/>
  <c r="AI259" i="40" a="1"/>
  <c r="AI259" i="40" s="1"/>
  <c r="T273" i="40" a="1"/>
  <c r="T273" i="40" s="1"/>
  <c r="U273" i="40" a="1"/>
  <c r="U273" i="40" s="1"/>
  <c r="V273" i="40" a="1"/>
  <c r="V273" i="40" s="1"/>
  <c r="W273" i="40" a="1"/>
  <c r="W273" i="40" s="1"/>
  <c r="X273" i="40" a="1"/>
  <c r="X273" i="40" s="1"/>
  <c r="Y273" i="40" a="1"/>
  <c r="Y273" i="40" s="1"/>
  <c r="Z273" i="40" a="1"/>
  <c r="Z273" i="40" s="1"/>
  <c r="AA273" i="40" a="1"/>
  <c r="AA273" i="40" s="1"/>
  <c r="AB273" i="40" a="1"/>
  <c r="AB273" i="40" s="1"/>
  <c r="AC273" i="40" a="1"/>
  <c r="AC273" i="40" s="1"/>
  <c r="AD273" i="40" a="1"/>
  <c r="AD273" i="40" s="1"/>
  <c r="AE273" i="40" a="1"/>
  <c r="AE273" i="40" s="1"/>
  <c r="AF273" i="40" a="1"/>
  <c r="AF273" i="40" s="1"/>
  <c r="AG273" i="40" a="1"/>
  <c r="AG273" i="40" s="1"/>
  <c r="AH273" i="40" a="1"/>
  <c r="AH273" i="40" s="1"/>
  <c r="AI273" i="40" a="1"/>
  <c r="AI273" i="40" s="1"/>
  <c r="T287" i="40" a="1"/>
  <c r="T287" i="40" s="1"/>
  <c r="U287" i="40" a="1"/>
  <c r="U287" i="40" s="1"/>
  <c r="V287" i="40" a="1"/>
  <c r="V287" i="40" s="1"/>
  <c r="W287" i="40" a="1"/>
  <c r="W287" i="40" s="1"/>
  <c r="X287" i="40" a="1"/>
  <c r="X287" i="40" s="1"/>
  <c r="Y287" i="40" a="1"/>
  <c r="Y287" i="40" s="1"/>
  <c r="Z287" i="40" a="1"/>
  <c r="Z287" i="40" s="1"/>
  <c r="AA287" i="40" a="1"/>
  <c r="AA287" i="40" s="1"/>
  <c r="AB287" i="40" a="1"/>
  <c r="AB287" i="40" s="1"/>
  <c r="AC287" i="40" a="1"/>
  <c r="AC287" i="40" s="1"/>
  <c r="AD287" i="40" a="1"/>
  <c r="AD287" i="40" s="1"/>
  <c r="AE287" i="40" a="1"/>
  <c r="AE287" i="40" s="1"/>
  <c r="AF287" i="40" a="1"/>
  <c r="AF287" i="40"/>
  <c r="AG287" i="40" a="1"/>
  <c r="AG287" i="40" s="1"/>
  <c r="AH287" i="40" a="1"/>
  <c r="AH287" i="40" s="1"/>
  <c r="AI287" i="40" a="1"/>
  <c r="AI287" i="40" s="1"/>
  <c r="T301" i="40" a="1"/>
  <c r="T301" i="40" s="1"/>
  <c r="U301" i="40" a="1"/>
  <c r="U301" i="40" s="1"/>
  <c r="V301" i="40" a="1"/>
  <c r="V301" i="40" s="1"/>
  <c r="W301" i="40" a="1"/>
  <c r="W301" i="40"/>
  <c r="X301" i="40" a="1"/>
  <c r="X301" i="40" s="1"/>
  <c r="Y301" i="40" a="1"/>
  <c r="Y301" i="40" s="1"/>
  <c r="Z301" i="40" a="1"/>
  <c r="Z301" i="40" s="1"/>
  <c r="AA301" i="40" a="1"/>
  <c r="AA301" i="40" s="1"/>
  <c r="AB301" i="40" a="1"/>
  <c r="AB301" i="40" s="1"/>
  <c r="AC301" i="40" a="1"/>
  <c r="AC301" i="40" s="1"/>
  <c r="AD301" i="40" a="1"/>
  <c r="AD301" i="40" s="1"/>
  <c r="AE301" i="40" a="1"/>
  <c r="AE301" i="40" s="1"/>
  <c r="AF301" i="40" a="1"/>
  <c r="AF301" i="40" s="1"/>
  <c r="AG301" i="40" a="1"/>
  <c r="AG301" i="40" s="1"/>
  <c r="AH301" i="40" a="1"/>
  <c r="AH301" i="40" s="1"/>
  <c r="AI301" i="40" a="1"/>
  <c r="AI301" i="40" s="1"/>
  <c r="T315" i="40" a="1"/>
  <c r="T315" i="40" s="1"/>
  <c r="U315" i="40" a="1"/>
  <c r="U315" i="40" s="1"/>
  <c r="V315" i="40" a="1"/>
  <c r="V315" i="40" s="1"/>
  <c r="W315" i="40" a="1"/>
  <c r="W315" i="40" s="1"/>
  <c r="X315" i="40" a="1"/>
  <c r="X315" i="40" s="1"/>
  <c r="Y315" i="40" a="1"/>
  <c r="Y315" i="40" s="1"/>
  <c r="Z315" i="40" a="1"/>
  <c r="Z315" i="40" s="1"/>
  <c r="AA315" i="40" a="1"/>
  <c r="AA315" i="40" s="1"/>
  <c r="AB315" i="40" a="1"/>
  <c r="AB315" i="40" s="1"/>
  <c r="AC315" i="40" a="1"/>
  <c r="AC315" i="40" s="1"/>
  <c r="AD315" i="40" a="1"/>
  <c r="AD315" i="40" s="1"/>
  <c r="AE315" i="40" a="1"/>
  <c r="AE315" i="40" s="1"/>
  <c r="AF315" i="40" a="1"/>
  <c r="AF315" i="40" s="1"/>
  <c r="AG315" i="40" a="1"/>
  <c r="AG315" i="40" s="1"/>
  <c r="AH315" i="40" a="1"/>
  <c r="AH315" i="40" s="1"/>
  <c r="AI315" i="40" a="1"/>
  <c r="AI315" i="40" s="1"/>
  <c r="T329" i="40" a="1"/>
  <c r="T329" i="40" s="1"/>
  <c r="U329" i="40" a="1"/>
  <c r="U329" i="40" s="1"/>
  <c r="V329" i="40" a="1"/>
  <c r="V329" i="40" s="1"/>
  <c r="W329" i="40" a="1"/>
  <c r="W329" i="40" s="1"/>
  <c r="X329" i="40" a="1"/>
  <c r="X329" i="40" s="1"/>
  <c r="Y329" i="40" a="1"/>
  <c r="Y329" i="40" s="1"/>
  <c r="Z329" i="40" a="1"/>
  <c r="Z329" i="40" s="1"/>
  <c r="AA329" i="40" a="1"/>
  <c r="AA329" i="40" s="1"/>
  <c r="AB329" i="40" a="1"/>
  <c r="AB329" i="40" s="1"/>
  <c r="AC329" i="40" a="1"/>
  <c r="AC329" i="40" s="1"/>
  <c r="AD329" i="40" a="1"/>
  <c r="AD329" i="40" s="1"/>
  <c r="AE329" i="40" a="1"/>
  <c r="AE329" i="40" s="1"/>
  <c r="AF329" i="40" a="1"/>
  <c r="AF329" i="40" s="1"/>
  <c r="AG329" i="40" a="1"/>
  <c r="AG329" i="40" s="1"/>
  <c r="AH329" i="40" a="1"/>
  <c r="AH329" i="40" s="1"/>
  <c r="AI329" i="40" a="1"/>
  <c r="AI329" i="40" s="1"/>
  <c r="T343" i="40" a="1"/>
  <c r="T343" i="40" s="1"/>
  <c r="U343" i="40" a="1"/>
  <c r="U343" i="40" s="1"/>
  <c r="V343" i="40" a="1"/>
  <c r="V343" i="40" s="1"/>
  <c r="W343" i="40" a="1"/>
  <c r="W343" i="40" s="1"/>
  <c r="X343" i="40" a="1"/>
  <c r="X343" i="40" s="1"/>
  <c r="Y343" i="40" a="1"/>
  <c r="Y343" i="40" s="1"/>
  <c r="Z343" i="40" a="1"/>
  <c r="Z343" i="40" s="1"/>
  <c r="AA343" i="40" a="1"/>
  <c r="AA343" i="40" s="1"/>
  <c r="AB343" i="40" a="1"/>
  <c r="AB343" i="40" s="1"/>
  <c r="AC343" i="40" a="1"/>
  <c r="AC343" i="40" s="1"/>
  <c r="AD343" i="40" a="1"/>
  <c r="AD343" i="40" s="1"/>
  <c r="AE343" i="40" a="1"/>
  <c r="AE343" i="40" s="1"/>
  <c r="AF343" i="40" a="1"/>
  <c r="AF343" i="40" s="1"/>
  <c r="AG343" i="40" a="1"/>
  <c r="AG343" i="40" s="1"/>
  <c r="AH343" i="40" a="1"/>
  <c r="AH343" i="40" s="1"/>
  <c r="AI343" i="40" a="1"/>
  <c r="AI343" i="40" s="1"/>
  <c r="T357" i="40" a="1"/>
  <c r="T357" i="40" s="1"/>
  <c r="U357" i="40" a="1"/>
  <c r="U357" i="40" s="1"/>
  <c r="V357" i="40" a="1"/>
  <c r="V357" i="40" s="1"/>
  <c r="W357" i="40" a="1"/>
  <c r="W357" i="40" s="1"/>
  <c r="X357" i="40" a="1"/>
  <c r="X357" i="40" s="1"/>
  <c r="Y357" i="40" a="1"/>
  <c r="Y357" i="40" s="1"/>
  <c r="Z357" i="40" a="1"/>
  <c r="Z357" i="40" s="1"/>
  <c r="AA357" i="40" a="1"/>
  <c r="AA357" i="40" s="1"/>
  <c r="AB357" i="40" a="1"/>
  <c r="AB357" i="40" s="1"/>
  <c r="AC357" i="40" a="1"/>
  <c r="AC357" i="40" s="1"/>
  <c r="AD357" i="40" a="1"/>
  <c r="AD357" i="40" s="1"/>
  <c r="AE357" i="40" a="1"/>
  <c r="AE357" i="40" s="1"/>
  <c r="AF357" i="40" a="1"/>
  <c r="AF357" i="40" s="1"/>
  <c r="AG357" i="40" a="1"/>
  <c r="AG357" i="40" s="1"/>
  <c r="AH357" i="40" a="1"/>
  <c r="AH357" i="40" s="1"/>
  <c r="AI357" i="40" a="1"/>
  <c r="AI357" i="40" s="1"/>
  <c r="T371" i="40" a="1"/>
  <c r="T371" i="40" s="1"/>
  <c r="U371" i="40" a="1"/>
  <c r="U371" i="40" s="1"/>
  <c r="V371" i="40" a="1"/>
  <c r="V371" i="40" s="1"/>
  <c r="W371" i="40" a="1"/>
  <c r="W371" i="40" s="1"/>
  <c r="X371" i="40" a="1"/>
  <c r="X371" i="40" s="1"/>
  <c r="Y371" i="40" a="1"/>
  <c r="Y371" i="40" s="1"/>
  <c r="Z371" i="40" a="1"/>
  <c r="Z371" i="40" s="1"/>
  <c r="AA371" i="40" a="1"/>
  <c r="AA371" i="40" s="1"/>
  <c r="AB371" i="40" a="1"/>
  <c r="AB371" i="40" s="1"/>
  <c r="AC371" i="40" a="1"/>
  <c r="AC371" i="40" s="1"/>
  <c r="AD371" i="40" a="1"/>
  <c r="AD371" i="40" s="1"/>
  <c r="AE371" i="40" a="1"/>
  <c r="AE371" i="40" s="1"/>
  <c r="AF371" i="40" a="1"/>
  <c r="AF371" i="40" s="1"/>
  <c r="AG371" i="40" a="1"/>
  <c r="AG371" i="40" s="1"/>
  <c r="AH371" i="40" a="1"/>
  <c r="AH371" i="40" s="1"/>
  <c r="AI371" i="40" a="1"/>
  <c r="AI371" i="40" s="1"/>
  <c r="T381" i="40" a="1"/>
  <c r="T381" i="40" s="1"/>
  <c r="U381" i="40" a="1"/>
  <c r="U381" i="40" s="1"/>
  <c r="V381" i="40" a="1"/>
  <c r="V381" i="40" s="1"/>
  <c r="W381" i="40" a="1"/>
  <c r="W381" i="40" s="1"/>
  <c r="X381" i="40" a="1"/>
  <c r="X381" i="40" s="1"/>
  <c r="Y381" i="40" a="1"/>
  <c r="Y381" i="40" s="1"/>
  <c r="Z381" i="40" a="1"/>
  <c r="Z381" i="40" s="1"/>
  <c r="AA381" i="40" a="1"/>
  <c r="AA381" i="40" s="1"/>
  <c r="AB381" i="40" a="1"/>
  <c r="AB381" i="40" s="1"/>
  <c r="AC381" i="40" a="1"/>
  <c r="AC381" i="40" s="1"/>
  <c r="AD381" i="40" a="1"/>
  <c r="AD381" i="40" s="1"/>
  <c r="AE381" i="40" a="1"/>
  <c r="AE381" i="40" s="1"/>
  <c r="AF381" i="40" a="1"/>
  <c r="AF381" i="40" s="1"/>
  <c r="AG381" i="40" a="1"/>
  <c r="AG381" i="40" s="1"/>
  <c r="AH381" i="40" a="1"/>
  <c r="AH381" i="40" s="1"/>
  <c r="AI381" i="40" a="1"/>
  <c r="AI381" i="40" s="1"/>
  <c r="T391" i="40" a="1"/>
  <c r="T391" i="40" s="1"/>
  <c r="U391" i="40" a="1"/>
  <c r="U391" i="40" s="1"/>
  <c r="V391" i="40" a="1"/>
  <c r="V391" i="40" s="1"/>
  <c r="W391" i="40" a="1"/>
  <c r="W391" i="40" s="1"/>
  <c r="X391" i="40" a="1"/>
  <c r="X391" i="40" s="1"/>
  <c r="Y391" i="40" a="1"/>
  <c r="Y391" i="40" s="1"/>
  <c r="Z391" i="40" a="1"/>
  <c r="Z391" i="40" s="1"/>
  <c r="AA391" i="40" a="1"/>
  <c r="AA391" i="40" s="1"/>
  <c r="AB391" i="40" a="1"/>
  <c r="AB391" i="40" s="1"/>
  <c r="AC391" i="40" a="1"/>
  <c r="AC391" i="40" s="1"/>
  <c r="AD391" i="40" a="1"/>
  <c r="AD391" i="40" s="1"/>
  <c r="AE391" i="40" a="1"/>
  <c r="AE391" i="40" s="1"/>
  <c r="AF391" i="40" a="1"/>
  <c r="AF391" i="40" s="1"/>
  <c r="AG391" i="40" a="1"/>
  <c r="AG391" i="40" s="1"/>
  <c r="AH391" i="40" a="1"/>
  <c r="AH391" i="40" s="1"/>
  <c r="AI391" i="40" a="1"/>
  <c r="AI391" i="40" s="1"/>
  <c r="T401" i="40" a="1"/>
  <c r="T401" i="40" s="1"/>
  <c r="U401" i="40" a="1"/>
  <c r="U401" i="40" s="1"/>
  <c r="V401" i="40" a="1"/>
  <c r="V401" i="40" s="1"/>
  <c r="W401" i="40" a="1"/>
  <c r="W401" i="40" s="1"/>
  <c r="X401" i="40" a="1"/>
  <c r="X401" i="40" s="1"/>
  <c r="Y401" i="40" a="1"/>
  <c r="Y401" i="40" s="1"/>
  <c r="Z401" i="40" a="1"/>
  <c r="Z401" i="40" s="1"/>
  <c r="AA401" i="40" a="1"/>
  <c r="AA401" i="40" s="1"/>
  <c r="AB401" i="40" a="1"/>
  <c r="AB401" i="40" s="1"/>
  <c r="AC401" i="40" a="1"/>
  <c r="AC401" i="40" s="1"/>
  <c r="AD401" i="40" a="1"/>
  <c r="AD401" i="40" s="1"/>
  <c r="AE401" i="40" a="1"/>
  <c r="AE401" i="40" s="1"/>
  <c r="AF401" i="40" a="1"/>
  <c r="AF401" i="40" s="1"/>
  <c r="AG401" i="40" a="1"/>
  <c r="AG401" i="40" s="1"/>
  <c r="AH401" i="40" a="1"/>
  <c r="AH401" i="40" s="1"/>
  <c r="AI401" i="40" a="1"/>
  <c r="AI401" i="40" s="1"/>
  <c r="T411" i="40" a="1"/>
  <c r="T411" i="40" s="1"/>
  <c r="U411" i="40" a="1"/>
  <c r="U411" i="40" s="1"/>
  <c r="V411" i="40" a="1"/>
  <c r="V411" i="40" s="1"/>
  <c r="W411" i="40" a="1"/>
  <c r="W411" i="40" s="1"/>
  <c r="X411" i="40" a="1"/>
  <c r="X411" i="40" s="1"/>
  <c r="Y411" i="40" a="1"/>
  <c r="Y411" i="40" s="1"/>
  <c r="Z411" i="40" a="1"/>
  <c r="Z411" i="40" s="1"/>
  <c r="AA411" i="40" a="1"/>
  <c r="AA411" i="40" s="1"/>
  <c r="AB411" i="40" a="1"/>
  <c r="AB411" i="40" s="1"/>
  <c r="AC411" i="40" a="1"/>
  <c r="AC411" i="40" s="1"/>
  <c r="AD411" i="40" a="1"/>
  <c r="AD411" i="40" s="1"/>
  <c r="AE411" i="40" a="1"/>
  <c r="AE411" i="40" s="1"/>
  <c r="AF411" i="40" a="1"/>
  <c r="AF411" i="40" s="1"/>
  <c r="AG411" i="40" a="1"/>
  <c r="AG411" i="40" s="1"/>
  <c r="AH411" i="40" a="1"/>
  <c r="AH411" i="40" s="1"/>
  <c r="AI411" i="40" a="1"/>
  <c r="AI411" i="40" s="1"/>
  <c r="T421" i="40" a="1"/>
  <c r="T421" i="40" s="1"/>
  <c r="U421" i="40" a="1"/>
  <c r="U421" i="40" s="1"/>
  <c r="V421" i="40" a="1"/>
  <c r="V421" i="40" s="1"/>
  <c r="W421" i="40" a="1"/>
  <c r="W421" i="40" s="1"/>
  <c r="X421" i="40" a="1"/>
  <c r="X421" i="40" s="1"/>
  <c r="Y421" i="40" a="1"/>
  <c r="Y421" i="40" s="1"/>
  <c r="Z421" i="40" a="1"/>
  <c r="Z421" i="40" s="1"/>
  <c r="AA421" i="40" a="1"/>
  <c r="AA421" i="40" s="1"/>
  <c r="AB421" i="40" a="1"/>
  <c r="AB421" i="40" s="1"/>
  <c r="AC421" i="40" a="1"/>
  <c r="AC421" i="40" s="1"/>
  <c r="AD421" i="40" a="1"/>
  <c r="AD421" i="40" s="1"/>
  <c r="AE421" i="40" a="1"/>
  <c r="AE421" i="40" s="1"/>
  <c r="AF421" i="40" a="1"/>
  <c r="AF421" i="40" s="1"/>
  <c r="AG421" i="40" a="1"/>
  <c r="AG421" i="40" s="1"/>
  <c r="AH421" i="40" a="1"/>
  <c r="AH421" i="40" s="1"/>
  <c r="AI421" i="40" a="1"/>
  <c r="AI421" i="40" s="1"/>
  <c r="T431" i="40" a="1"/>
  <c r="T431" i="40" s="1"/>
  <c r="U431" i="40" a="1"/>
  <c r="U431" i="40" s="1"/>
  <c r="V431" i="40" a="1"/>
  <c r="V431" i="40" s="1"/>
  <c r="W431" i="40" a="1"/>
  <c r="W431" i="40" s="1"/>
  <c r="X431" i="40" a="1"/>
  <c r="X431" i="40" s="1"/>
  <c r="Y431" i="40" a="1"/>
  <c r="Y431" i="40" s="1"/>
  <c r="Z431" i="40" a="1"/>
  <c r="Z431" i="40" s="1"/>
  <c r="AA431" i="40" a="1"/>
  <c r="AA431" i="40" s="1"/>
  <c r="AB431" i="40" a="1"/>
  <c r="AB431" i="40" s="1"/>
  <c r="AC431" i="40" a="1"/>
  <c r="AC431" i="40" s="1"/>
  <c r="AD431" i="40" a="1"/>
  <c r="AD431" i="40" s="1"/>
  <c r="AE431" i="40" a="1"/>
  <c r="AE431" i="40" s="1"/>
  <c r="AF431" i="40" a="1"/>
  <c r="AF431" i="40" s="1"/>
  <c r="AG431" i="40" a="1"/>
  <c r="AG431" i="40" s="1"/>
  <c r="AH431" i="40" a="1"/>
  <c r="AH431" i="40" s="1"/>
  <c r="AI431" i="40" a="1"/>
  <c r="AI431" i="40" s="1"/>
  <c r="T441" i="40" a="1"/>
  <c r="T441" i="40" s="1"/>
  <c r="U441" i="40" a="1"/>
  <c r="U441" i="40" s="1"/>
  <c r="V441" i="40" a="1"/>
  <c r="V441" i="40" s="1"/>
  <c r="W441" i="40" a="1"/>
  <c r="W441" i="40" s="1"/>
  <c r="X441" i="40" a="1"/>
  <c r="X441" i="40" s="1"/>
  <c r="Y441" i="40" a="1"/>
  <c r="Y441" i="40" s="1"/>
  <c r="Z441" i="40" a="1"/>
  <c r="Z441" i="40" s="1"/>
  <c r="AA441" i="40" a="1"/>
  <c r="AA441" i="40" s="1"/>
  <c r="AB441" i="40" a="1"/>
  <c r="AB441" i="40" s="1"/>
  <c r="AC441" i="40" a="1"/>
  <c r="AC441" i="40" s="1"/>
  <c r="AD441" i="40" a="1"/>
  <c r="AD441" i="40" s="1"/>
  <c r="AE441" i="40" a="1"/>
  <c r="AE441" i="40" s="1"/>
  <c r="AF441" i="40" a="1"/>
  <c r="AF441" i="40" s="1"/>
  <c r="AG441" i="40" a="1"/>
  <c r="AG441" i="40" s="1"/>
  <c r="AH441" i="40" a="1"/>
  <c r="AH441" i="40" s="1"/>
  <c r="AI441" i="40" a="1"/>
  <c r="AI441" i="40" s="1"/>
  <c r="T451" i="40" a="1"/>
  <c r="T451" i="40" s="1"/>
  <c r="U451" i="40" a="1"/>
  <c r="U451" i="40" s="1"/>
  <c r="V451" i="40" a="1"/>
  <c r="V451" i="40" s="1"/>
  <c r="W451" i="40" a="1"/>
  <c r="W451" i="40" s="1"/>
  <c r="X451" i="40" a="1"/>
  <c r="X451" i="40" s="1"/>
  <c r="Y451" i="40" a="1"/>
  <c r="Y451" i="40" s="1"/>
  <c r="Z451" i="40" a="1"/>
  <c r="Z451" i="40" s="1"/>
  <c r="AA451" i="40" a="1"/>
  <c r="AA451" i="40" s="1"/>
  <c r="AB451" i="40" a="1"/>
  <c r="AB451" i="40" s="1"/>
  <c r="AC451" i="40" a="1"/>
  <c r="AC451" i="40" s="1"/>
  <c r="AD451" i="40" a="1"/>
  <c r="AD451" i="40" s="1"/>
  <c r="AE451" i="40" a="1"/>
  <c r="AE451" i="40" s="1"/>
  <c r="AF451" i="40" a="1"/>
  <c r="AF451" i="40" s="1"/>
  <c r="AG451" i="40" a="1"/>
  <c r="AG451" i="40" s="1"/>
  <c r="AH451" i="40" a="1"/>
  <c r="AH451" i="40" s="1"/>
  <c r="AI451" i="40" a="1"/>
  <c r="AI451" i="40" s="1"/>
  <c r="Q2" i="40" a="1"/>
  <c r="Q2" i="40" s="1"/>
  <c r="Q19" i="40" a="1"/>
  <c r="Q19" i="40" s="1"/>
  <c r="Q36" i="40" a="1"/>
  <c r="Q36" i="40" s="1"/>
  <c r="Q53" i="40" a="1"/>
  <c r="Q53" i="40" s="1"/>
  <c r="Q70" i="40" a="1"/>
  <c r="Q70" i="40" s="1"/>
  <c r="Q87" i="40" a="1"/>
  <c r="Q87" i="40" s="1"/>
  <c r="Q101" i="40" a="1"/>
  <c r="Q101" i="40" s="1"/>
  <c r="Q115" i="40" a="1"/>
  <c r="Q115" i="40" s="1"/>
  <c r="Q129" i="40" a="1"/>
  <c r="Q129" i="40" s="1"/>
  <c r="Q143" i="40" a="1"/>
  <c r="Q143" i="40" s="1"/>
  <c r="Q153" i="40" a="1"/>
  <c r="Q153" i="40" s="1"/>
  <c r="Q163" i="40" a="1"/>
  <c r="Q163" i="40" s="1"/>
  <c r="Q173" i="40" a="1"/>
  <c r="Q173" i="40" s="1"/>
  <c r="Q183" i="40" a="1"/>
  <c r="Q183" i="40" s="1"/>
  <c r="Q193" i="40" a="1"/>
  <c r="Q193" i="40" s="1"/>
  <c r="Q206" i="40" a="1"/>
  <c r="Q206" i="40" s="1"/>
  <c r="Q219" i="40" a="1"/>
  <c r="Q219" i="40" s="1"/>
  <c r="Q232" i="40" a="1"/>
  <c r="Q232" i="40" s="1"/>
  <c r="Q245" i="40" a="1"/>
  <c r="Q245" i="40" s="1"/>
  <c r="Q259" i="40" a="1"/>
  <c r="Q259" i="40" s="1"/>
  <c r="Q273" i="40" a="1"/>
  <c r="Q273" i="40" s="1"/>
  <c r="Q287" i="40" a="1"/>
  <c r="Q287" i="40" s="1"/>
  <c r="Q301" i="40" a="1"/>
  <c r="Q301" i="40" s="1"/>
  <c r="Q315" i="40" a="1"/>
  <c r="Q315" i="40" s="1"/>
  <c r="Q329" i="40" a="1"/>
  <c r="Q329" i="40" s="1"/>
  <c r="Q343" i="40" a="1"/>
  <c r="Q343" i="40" s="1"/>
  <c r="Q357" i="40" a="1"/>
  <c r="Q357" i="40" s="1"/>
  <c r="Q371" i="40" a="1"/>
  <c r="Q371" i="40" s="1"/>
  <c r="Q381" i="40" a="1"/>
  <c r="Q381" i="40" s="1"/>
  <c r="Q391" i="40" a="1"/>
  <c r="Q391" i="40" s="1"/>
  <c r="Q401" i="40" a="1"/>
  <c r="Q401" i="40" s="1"/>
  <c r="Q411" i="40" a="1"/>
  <c r="Q411" i="40" s="1"/>
  <c r="Q421" i="40" a="1"/>
  <c r="Q421" i="40" s="1"/>
  <c r="Q431" i="40" a="1"/>
  <c r="Q431" i="40" s="1"/>
  <c r="Q441" i="40" a="1"/>
  <c r="Q441" i="40" s="1"/>
  <c r="Q451" i="40" a="1"/>
  <c r="Q451" i="40" s="1"/>
  <c r="P2" i="40" a="1"/>
  <c r="P2" i="40" s="1"/>
  <c r="P19" i="40" a="1"/>
  <c r="P19" i="40" s="1"/>
  <c r="P36" i="40" a="1"/>
  <c r="P36" i="40"/>
  <c r="P53" i="40" a="1"/>
  <c r="P53" i="40" s="1"/>
  <c r="P70" i="40" a="1"/>
  <c r="P70" i="40" s="1"/>
  <c r="P87" i="40" a="1"/>
  <c r="P87" i="40" s="1"/>
  <c r="P101" i="40" a="1"/>
  <c r="P101" i="40" s="1"/>
  <c r="P115" i="40" a="1"/>
  <c r="P115" i="40" s="1"/>
  <c r="P129" i="40" a="1"/>
  <c r="P129" i="40" s="1"/>
  <c r="P143" i="40" a="1"/>
  <c r="P143" i="40" s="1"/>
  <c r="P153" i="40" a="1"/>
  <c r="P153" i="40" s="1"/>
  <c r="P163" i="40" a="1"/>
  <c r="P163" i="40" s="1"/>
  <c r="P173" i="40" a="1"/>
  <c r="P173" i="40" s="1"/>
  <c r="P183" i="40" a="1"/>
  <c r="P183" i="40" s="1"/>
  <c r="P193" i="40" a="1"/>
  <c r="P193" i="40" s="1"/>
  <c r="P206" i="40" a="1"/>
  <c r="P206" i="40" s="1"/>
  <c r="P219" i="40" a="1"/>
  <c r="P219" i="40" s="1"/>
  <c r="P232" i="40" a="1"/>
  <c r="P232" i="40" s="1"/>
  <c r="P245" i="40" a="1"/>
  <c r="P245" i="40" s="1"/>
  <c r="P259" i="40" a="1"/>
  <c r="P259" i="40" s="1"/>
  <c r="P273" i="40" a="1"/>
  <c r="P273" i="40" s="1"/>
  <c r="P287" i="40" a="1"/>
  <c r="P287" i="40" s="1"/>
  <c r="P301" i="40" a="1"/>
  <c r="P301" i="40" s="1"/>
  <c r="P315" i="40" a="1"/>
  <c r="P315" i="40" s="1"/>
  <c r="P329" i="40" a="1"/>
  <c r="P329" i="40" s="1"/>
  <c r="P343" i="40" a="1"/>
  <c r="P343" i="40" s="1"/>
  <c r="P357" i="40" a="1"/>
  <c r="P357" i="40" s="1"/>
  <c r="P371" i="40" a="1"/>
  <c r="P371" i="40" s="1"/>
  <c r="P381" i="40" a="1"/>
  <c r="P381" i="40" s="1"/>
  <c r="P391" i="40" a="1"/>
  <c r="P391" i="40" s="1"/>
  <c r="P401" i="40" a="1"/>
  <c r="P401" i="40" s="1"/>
  <c r="P411" i="40" a="1"/>
  <c r="P411" i="40" s="1"/>
  <c r="P421" i="40" a="1"/>
  <c r="P421" i="40" s="1"/>
  <c r="P431" i="40" a="1"/>
  <c r="P431" i="40" s="1"/>
  <c r="P441" i="40" a="1"/>
  <c r="P441" i="40" s="1"/>
  <c r="P451" i="40" a="1"/>
  <c r="P451" i="40" s="1"/>
  <c r="O2" i="40" a="1"/>
  <c r="O2" i="40" s="1"/>
  <c r="O19" i="40" a="1"/>
  <c r="O19" i="40" s="1"/>
  <c r="O36" i="40" a="1"/>
  <c r="O36" i="40" s="1"/>
  <c r="O53" i="40" a="1"/>
  <c r="O53" i="40" s="1"/>
  <c r="O70" i="40" a="1"/>
  <c r="O70" i="40" s="1"/>
  <c r="O87" i="40" a="1"/>
  <c r="O87" i="40" s="1"/>
  <c r="O101" i="40" a="1"/>
  <c r="O101" i="40" s="1"/>
  <c r="O115" i="40" a="1"/>
  <c r="O115" i="40" s="1"/>
  <c r="O129" i="40" a="1"/>
  <c r="O129" i="40" s="1"/>
  <c r="O143" i="40" a="1"/>
  <c r="O143" i="40" s="1"/>
  <c r="O153" i="40" a="1"/>
  <c r="O153" i="40" s="1"/>
  <c r="O163" i="40" a="1"/>
  <c r="O163" i="40" s="1"/>
  <c r="O173" i="40" a="1"/>
  <c r="O173" i="40" s="1"/>
  <c r="O183" i="40" a="1"/>
  <c r="O183" i="40" s="1"/>
  <c r="O193" i="40" a="1"/>
  <c r="O193" i="40" s="1"/>
  <c r="O206" i="40" a="1"/>
  <c r="O206" i="40" s="1"/>
  <c r="O219" i="40" a="1"/>
  <c r="O219" i="40" s="1"/>
  <c r="O232" i="40" a="1"/>
  <c r="O232" i="40" s="1"/>
  <c r="O245" i="40" a="1"/>
  <c r="O245" i="40" s="1"/>
  <c r="O259" i="40" a="1"/>
  <c r="O259" i="40" s="1"/>
  <c r="O273" i="40" a="1"/>
  <c r="O273" i="40" s="1"/>
  <c r="O287" i="40" a="1"/>
  <c r="O287" i="40" s="1"/>
  <c r="O301" i="40" a="1"/>
  <c r="O301" i="40" s="1"/>
  <c r="O315" i="40" a="1"/>
  <c r="O315" i="40" s="1"/>
  <c r="O329" i="40" a="1"/>
  <c r="O329" i="40" s="1"/>
  <c r="O343" i="40" a="1"/>
  <c r="O343" i="40" s="1"/>
  <c r="O357" i="40" a="1"/>
  <c r="O357" i="40" s="1"/>
  <c r="O371" i="40" a="1"/>
  <c r="O371" i="40" s="1"/>
  <c r="O381" i="40" a="1"/>
  <c r="O381" i="40" s="1"/>
  <c r="O391" i="40" a="1"/>
  <c r="O391" i="40" s="1"/>
  <c r="O401" i="40" a="1"/>
  <c r="O401" i="40" s="1"/>
  <c r="O411" i="40" a="1"/>
  <c r="O411" i="40" s="1"/>
  <c r="O421" i="40" a="1"/>
  <c r="O421" i="40" s="1"/>
  <c r="O431" i="40" a="1"/>
  <c r="O431" i="40" s="1"/>
  <c r="O441" i="40" a="1"/>
  <c r="O441" i="40" s="1"/>
  <c r="O451" i="40" a="1"/>
  <c r="O451" i="40" s="1"/>
  <c r="N2" i="40" a="1"/>
  <c r="N2" i="40" s="1"/>
  <c r="N19" i="40" a="1"/>
  <c r="N19" i="40" s="1"/>
  <c r="N36" i="40" a="1"/>
  <c r="N36" i="40" s="1"/>
  <c r="N53" i="40" a="1"/>
  <c r="N53" i="40" s="1"/>
  <c r="N70" i="40" a="1"/>
  <c r="N70" i="40" s="1"/>
  <c r="N87" i="40" a="1"/>
  <c r="N87" i="40" s="1"/>
  <c r="N101" i="40" a="1"/>
  <c r="N101" i="40" s="1"/>
  <c r="N115" i="40" a="1"/>
  <c r="N115" i="40" s="1"/>
  <c r="N129" i="40" a="1"/>
  <c r="N129" i="40" s="1"/>
  <c r="N143" i="40" a="1"/>
  <c r="N143" i="40" s="1"/>
  <c r="N153" i="40" a="1"/>
  <c r="N153" i="40" s="1"/>
  <c r="N163" i="40" a="1"/>
  <c r="N163" i="40" s="1"/>
  <c r="N173" i="40" a="1"/>
  <c r="N173" i="40" s="1"/>
  <c r="N183" i="40" a="1"/>
  <c r="N183" i="40" s="1"/>
  <c r="N193" i="40" a="1"/>
  <c r="N193" i="40" s="1"/>
  <c r="N206" i="40" a="1"/>
  <c r="N206" i="40" s="1"/>
  <c r="N219" i="40" a="1"/>
  <c r="N219" i="40" s="1"/>
  <c r="N232" i="40" a="1"/>
  <c r="N232" i="40" s="1"/>
  <c r="N245" i="40" a="1"/>
  <c r="N245" i="40" s="1"/>
  <c r="N259" i="40" a="1"/>
  <c r="N259" i="40" s="1"/>
  <c r="N273" i="40" a="1"/>
  <c r="N273" i="40" s="1"/>
  <c r="N287" i="40" a="1"/>
  <c r="N287" i="40" s="1"/>
  <c r="N301" i="40" a="1"/>
  <c r="N301" i="40" s="1"/>
  <c r="N315" i="40" a="1"/>
  <c r="N315" i="40" s="1"/>
  <c r="N329" i="40" a="1"/>
  <c r="N329" i="40" s="1"/>
  <c r="N343" i="40" a="1"/>
  <c r="N343" i="40" s="1"/>
  <c r="N357" i="40" a="1"/>
  <c r="N357" i="40" s="1"/>
  <c r="N371" i="40" a="1"/>
  <c r="N371" i="40" s="1"/>
  <c r="N381" i="40" a="1"/>
  <c r="N381" i="40" s="1"/>
  <c r="N391" i="40" a="1"/>
  <c r="N391" i="40" s="1"/>
  <c r="N401" i="40" a="1"/>
  <c r="N401" i="40" s="1"/>
  <c r="N411" i="40" a="1"/>
  <c r="N411" i="40" s="1"/>
  <c r="N421" i="40" a="1"/>
  <c r="N421" i="40" s="1"/>
  <c r="N431" i="40" a="1"/>
  <c r="N431" i="40" s="1"/>
  <c r="N441" i="40" a="1"/>
  <c r="N441" i="40" s="1"/>
  <c r="N451" i="40" a="1"/>
  <c r="N451" i="40" s="1"/>
  <c r="M2" i="40" a="1"/>
  <c r="M2" i="40" s="1"/>
  <c r="M19" i="40" a="1"/>
  <c r="M19" i="40" s="1"/>
  <c r="M36" i="40" a="1"/>
  <c r="M36" i="40" s="1"/>
  <c r="M53" i="40" a="1"/>
  <c r="M53" i="40" s="1"/>
  <c r="M70" i="40" a="1"/>
  <c r="M70" i="40" s="1"/>
  <c r="M87" i="40" a="1"/>
  <c r="M87" i="40" s="1"/>
  <c r="M101" i="40" a="1"/>
  <c r="M101" i="40" s="1"/>
  <c r="M115" i="40" a="1"/>
  <c r="M115" i="40" s="1"/>
  <c r="M129" i="40" a="1"/>
  <c r="M129" i="40" s="1"/>
  <c r="M143" i="40" a="1"/>
  <c r="M143" i="40" s="1"/>
  <c r="M153" i="40" a="1"/>
  <c r="M153" i="40" s="1"/>
  <c r="M163" i="40" a="1"/>
  <c r="M163" i="40" s="1"/>
  <c r="M173" i="40" a="1"/>
  <c r="M173" i="40" s="1"/>
  <c r="M183" i="40" a="1"/>
  <c r="M183" i="40" s="1"/>
  <c r="M193" i="40" a="1"/>
  <c r="M193" i="40" s="1"/>
  <c r="M206" i="40" a="1"/>
  <c r="M206" i="40" s="1"/>
  <c r="M219" i="40" a="1"/>
  <c r="M219" i="40" s="1"/>
  <c r="M232" i="40" a="1"/>
  <c r="M232" i="40" s="1"/>
  <c r="M245" i="40" a="1"/>
  <c r="M245" i="40" s="1"/>
  <c r="M259" i="40" a="1"/>
  <c r="M259" i="40" s="1"/>
  <c r="M273" i="40" a="1"/>
  <c r="M273" i="40" s="1"/>
  <c r="M287" i="40" a="1"/>
  <c r="M287" i="40" s="1"/>
  <c r="M301" i="40" a="1"/>
  <c r="M301" i="40" s="1"/>
  <c r="M315" i="40" a="1"/>
  <c r="M315" i="40" s="1"/>
  <c r="M329" i="40" a="1"/>
  <c r="M329" i="40" s="1"/>
  <c r="M343" i="40" a="1"/>
  <c r="M343" i="40" s="1"/>
  <c r="M357" i="40" a="1"/>
  <c r="M357" i="40" s="1"/>
  <c r="M371" i="40" a="1"/>
  <c r="M371" i="40" s="1"/>
  <c r="M381" i="40" a="1"/>
  <c r="M381" i="40" s="1"/>
  <c r="M391" i="40" a="1"/>
  <c r="M391" i="40" s="1"/>
  <c r="M401" i="40" a="1"/>
  <c r="M401" i="40" s="1"/>
  <c r="M411" i="40" a="1"/>
  <c r="M411" i="40" s="1"/>
  <c r="M421" i="40" a="1"/>
  <c r="M421" i="40" s="1"/>
  <c r="M431" i="40" a="1"/>
  <c r="M431" i="40" s="1"/>
  <c r="M441" i="40" a="1"/>
  <c r="M441" i="40" s="1"/>
  <c r="M451" i="40" a="1"/>
  <c r="M451" i="40" s="1"/>
  <c r="L2" i="40" a="1"/>
  <c r="L2" i="40" s="1"/>
  <c r="L19" i="40" a="1"/>
  <c r="L19" i="40" s="1"/>
  <c r="L36" i="40" a="1"/>
  <c r="L36" i="40" s="1"/>
  <c r="L53" i="40" a="1"/>
  <c r="L53" i="40" s="1"/>
  <c r="L70" i="40" a="1"/>
  <c r="L70" i="40" s="1"/>
  <c r="L87" i="40" a="1"/>
  <c r="L87" i="40" s="1"/>
  <c r="L101" i="40" a="1"/>
  <c r="L101" i="40" s="1"/>
  <c r="L115" i="40" a="1"/>
  <c r="L115" i="40" s="1"/>
  <c r="L129" i="40" a="1"/>
  <c r="L129" i="40" s="1"/>
  <c r="L143" i="40" a="1"/>
  <c r="L143" i="40" s="1"/>
  <c r="L153" i="40" a="1"/>
  <c r="L153" i="40" s="1"/>
  <c r="L163" i="40" a="1"/>
  <c r="L163" i="40" s="1"/>
  <c r="L173" i="40" a="1"/>
  <c r="L173" i="40" s="1"/>
  <c r="L183" i="40" a="1"/>
  <c r="L183" i="40" s="1"/>
  <c r="L193" i="40" a="1"/>
  <c r="L193" i="40" s="1"/>
  <c r="L206" i="40" a="1"/>
  <c r="L206" i="40" s="1"/>
  <c r="L219" i="40" a="1"/>
  <c r="L219" i="40" s="1"/>
  <c r="L232" i="40" a="1"/>
  <c r="L232" i="40" s="1"/>
  <c r="L245" i="40" a="1"/>
  <c r="L245" i="40" s="1"/>
  <c r="L259" i="40" a="1"/>
  <c r="L259" i="40" s="1"/>
  <c r="L273" i="40" a="1"/>
  <c r="L273" i="40" s="1"/>
  <c r="L287" i="40" a="1"/>
  <c r="L287" i="40" s="1"/>
  <c r="L301" i="40" a="1"/>
  <c r="L301" i="40" s="1"/>
  <c r="L315" i="40" a="1"/>
  <c r="L315" i="40" s="1"/>
  <c r="L329" i="40" a="1"/>
  <c r="L329" i="40" s="1"/>
  <c r="L343" i="40" a="1"/>
  <c r="L343" i="40" s="1"/>
  <c r="L357" i="40" a="1"/>
  <c r="L357" i="40" s="1"/>
  <c r="L371" i="40" a="1"/>
  <c r="L371" i="40" s="1"/>
  <c r="L381" i="40" a="1"/>
  <c r="L381" i="40" s="1"/>
  <c r="L391" i="40" a="1"/>
  <c r="L391" i="40" s="1"/>
  <c r="L401" i="40" a="1"/>
  <c r="L401" i="40" s="1"/>
  <c r="L411" i="40" a="1"/>
  <c r="L411" i="40" s="1"/>
  <c r="L421" i="40" a="1"/>
  <c r="L421" i="40" s="1"/>
  <c r="L431" i="40" a="1"/>
  <c r="L431" i="40" s="1"/>
  <c r="L441" i="40" a="1"/>
  <c r="L441" i="40" s="1"/>
  <c r="L451" i="40" a="1"/>
  <c r="L451" i="40" s="1"/>
  <c r="K2" i="40" a="1"/>
  <c r="K2" i="40" s="1"/>
  <c r="K19" i="40" a="1"/>
  <c r="K19" i="40" s="1"/>
  <c r="K36" i="40" a="1"/>
  <c r="K36" i="40" s="1"/>
  <c r="K53" i="40" a="1"/>
  <c r="K53" i="40" s="1"/>
  <c r="K70" i="40" a="1"/>
  <c r="K70" i="40" s="1"/>
  <c r="K87" i="40" a="1"/>
  <c r="K87" i="40" s="1"/>
  <c r="K101" i="40" a="1"/>
  <c r="K101" i="40" s="1"/>
  <c r="K115" i="40" a="1"/>
  <c r="K115" i="40" s="1"/>
  <c r="K129" i="40" a="1"/>
  <c r="K129" i="40" s="1"/>
  <c r="K143" i="40" a="1"/>
  <c r="K143" i="40" s="1"/>
  <c r="K153" i="40" a="1"/>
  <c r="K153" i="40" s="1"/>
  <c r="K163" i="40" a="1"/>
  <c r="K163" i="40" s="1"/>
  <c r="K173" i="40" a="1"/>
  <c r="K173" i="40" s="1"/>
  <c r="K183" i="40" a="1"/>
  <c r="K183" i="40" s="1"/>
  <c r="K193" i="40" a="1"/>
  <c r="K193" i="40" s="1"/>
  <c r="K206" i="40" a="1"/>
  <c r="K206" i="40" s="1"/>
  <c r="K219" i="40" a="1"/>
  <c r="K219" i="40" s="1"/>
  <c r="K232" i="40" a="1"/>
  <c r="K232" i="40" s="1"/>
  <c r="K245" i="40" a="1"/>
  <c r="K245" i="40" s="1"/>
  <c r="K259" i="40" a="1"/>
  <c r="K259" i="40" s="1"/>
  <c r="K273" i="40" a="1"/>
  <c r="K273" i="40" s="1"/>
  <c r="K287" i="40" a="1"/>
  <c r="K287" i="40" s="1"/>
  <c r="K301" i="40" a="1"/>
  <c r="K301" i="40" s="1"/>
  <c r="K315" i="40" a="1"/>
  <c r="K315" i="40" s="1"/>
  <c r="K329" i="40" a="1"/>
  <c r="K329" i="40" s="1"/>
  <c r="K343" i="40" a="1"/>
  <c r="K343" i="40" s="1"/>
  <c r="K357" i="40" a="1"/>
  <c r="K357" i="40" s="1"/>
  <c r="K371" i="40" a="1"/>
  <c r="K371" i="40" s="1"/>
  <c r="K381" i="40" a="1"/>
  <c r="K381" i="40" s="1"/>
  <c r="K391" i="40" a="1"/>
  <c r="K391" i="40" s="1"/>
  <c r="K401" i="40" a="1"/>
  <c r="K401" i="40" s="1"/>
  <c r="K411" i="40" a="1"/>
  <c r="K411" i="40" s="1"/>
  <c r="K421" i="40" a="1"/>
  <c r="K421" i="40" s="1"/>
  <c r="K431" i="40" a="1"/>
  <c r="K431" i="40" s="1"/>
  <c r="K441" i="40" a="1"/>
  <c r="K441" i="40" s="1"/>
  <c r="K451" i="40" a="1"/>
  <c r="K451" i="40" s="1"/>
  <c r="J2" i="40" a="1"/>
  <c r="J2" i="40" s="1"/>
  <c r="J19" i="40" a="1"/>
  <c r="J19" i="40" s="1"/>
  <c r="J36" i="40" a="1"/>
  <c r="J36" i="40" s="1"/>
  <c r="J53" i="40" a="1"/>
  <c r="J53" i="40" s="1"/>
  <c r="J70" i="40" a="1"/>
  <c r="J70" i="40" s="1"/>
  <c r="J87" i="40" a="1"/>
  <c r="J87" i="40" s="1"/>
  <c r="J101" i="40" a="1"/>
  <c r="J101" i="40" s="1"/>
  <c r="J115" i="40" a="1"/>
  <c r="J115" i="40" s="1"/>
  <c r="J129" i="40" a="1"/>
  <c r="J129" i="40" s="1"/>
  <c r="J143" i="40" a="1"/>
  <c r="J143" i="40" s="1"/>
  <c r="J153" i="40" a="1"/>
  <c r="J153" i="40" s="1"/>
  <c r="J163" i="40" a="1"/>
  <c r="J163" i="40" s="1"/>
  <c r="J173" i="40" a="1"/>
  <c r="J173" i="40" s="1"/>
  <c r="J183" i="40" a="1"/>
  <c r="J183" i="40" s="1"/>
  <c r="J193" i="40" a="1"/>
  <c r="J193" i="40" s="1"/>
  <c r="J206" i="40" a="1"/>
  <c r="J206" i="40" s="1"/>
  <c r="J219" i="40" a="1"/>
  <c r="J219" i="40" s="1"/>
  <c r="J232" i="40" a="1"/>
  <c r="J232" i="40" s="1"/>
  <c r="J245" i="40" a="1"/>
  <c r="J245" i="40" s="1"/>
  <c r="J259" i="40" a="1"/>
  <c r="J259" i="40" s="1"/>
  <c r="J273" i="40" a="1"/>
  <c r="J273" i="40" s="1"/>
  <c r="J287" i="40" a="1"/>
  <c r="J287" i="40" s="1"/>
  <c r="J301" i="40" a="1"/>
  <c r="J301" i="40" s="1"/>
  <c r="J315" i="40" a="1"/>
  <c r="J315" i="40" s="1"/>
  <c r="J329" i="40" a="1"/>
  <c r="J329" i="40" s="1"/>
  <c r="J343" i="40" a="1"/>
  <c r="J343" i="40" s="1"/>
  <c r="J357" i="40" a="1"/>
  <c r="J357" i="40" s="1"/>
  <c r="J371" i="40" a="1"/>
  <c r="J371" i="40" s="1"/>
  <c r="J381" i="40" a="1"/>
  <c r="J381" i="40" s="1"/>
  <c r="J391" i="40" a="1"/>
  <c r="J391" i="40" s="1"/>
  <c r="J401" i="40" a="1"/>
  <c r="J401" i="40" s="1"/>
  <c r="J411" i="40" a="1"/>
  <c r="J411" i="40" s="1"/>
  <c r="J421" i="40" a="1"/>
  <c r="J421" i="40" s="1"/>
  <c r="J431" i="40" a="1"/>
  <c r="J431" i="40" s="1"/>
  <c r="J441" i="40" a="1"/>
  <c r="J441" i="40" s="1"/>
  <c r="J451" i="40" a="1"/>
  <c r="J451" i="40" s="1"/>
  <c r="I2" i="40" a="1"/>
  <c r="I2" i="40" s="1"/>
  <c r="I19" i="40" a="1"/>
  <c r="I19" i="40" s="1"/>
  <c r="I36" i="40" a="1"/>
  <c r="I36" i="40" s="1"/>
  <c r="I53" i="40" a="1"/>
  <c r="I53" i="40" s="1"/>
  <c r="I70" i="40" a="1"/>
  <c r="I70" i="40" s="1"/>
  <c r="I87" i="40" a="1"/>
  <c r="I87" i="40" s="1"/>
  <c r="I101" i="40" a="1"/>
  <c r="I101" i="40" s="1"/>
  <c r="I115" i="40" a="1"/>
  <c r="I115" i="40" s="1"/>
  <c r="I129" i="40" a="1"/>
  <c r="I129" i="40" s="1"/>
  <c r="I143" i="40" a="1"/>
  <c r="I143" i="40" s="1"/>
  <c r="I153" i="40" a="1"/>
  <c r="I153" i="40" s="1"/>
  <c r="I163" i="40" a="1"/>
  <c r="I163" i="40" s="1"/>
  <c r="I173" i="40" a="1"/>
  <c r="I173" i="40" s="1"/>
  <c r="I183" i="40" a="1"/>
  <c r="I183" i="40" s="1"/>
  <c r="I193" i="40" a="1"/>
  <c r="I193" i="40" s="1"/>
  <c r="I206" i="40" a="1"/>
  <c r="I206" i="40" s="1"/>
  <c r="I219" i="40" a="1"/>
  <c r="I219" i="40" s="1"/>
  <c r="I232" i="40" a="1"/>
  <c r="I232" i="40" s="1"/>
  <c r="I245" i="40" a="1"/>
  <c r="I245" i="40" s="1"/>
  <c r="I259" i="40" a="1"/>
  <c r="I259" i="40" s="1"/>
  <c r="I273" i="40" a="1"/>
  <c r="I273" i="40" s="1"/>
  <c r="I287" i="40" a="1"/>
  <c r="I287" i="40" s="1"/>
  <c r="I301" i="40" a="1"/>
  <c r="I301" i="40" s="1"/>
  <c r="I315" i="40" a="1"/>
  <c r="I315" i="40" s="1"/>
  <c r="I329" i="40" a="1"/>
  <c r="I329" i="40" s="1"/>
  <c r="I343" i="40" a="1"/>
  <c r="I343" i="40" s="1"/>
  <c r="I357" i="40" a="1"/>
  <c r="I357" i="40" s="1"/>
  <c r="I371" i="40" a="1"/>
  <c r="I371" i="40" s="1"/>
  <c r="I381" i="40" a="1"/>
  <c r="I381" i="40" s="1"/>
  <c r="I391" i="40" a="1"/>
  <c r="I391" i="40" s="1"/>
  <c r="I401" i="40" a="1"/>
  <c r="I401" i="40" s="1"/>
  <c r="I411" i="40" a="1"/>
  <c r="I411" i="40" s="1"/>
  <c r="I421" i="40" a="1"/>
  <c r="I421" i="40" s="1"/>
  <c r="I431" i="40" a="1"/>
  <c r="I431" i="40" s="1"/>
  <c r="I441" i="40" a="1"/>
  <c r="I441" i="40" s="1"/>
  <c r="I451" i="40" a="1"/>
  <c r="I451" i="40" s="1"/>
  <c r="H2" i="40" a="1"/>
  <c r="H2" i="40" s="1"/>
  <c r="H19" i="40" a="1"/>
  <c r="H19" i="40" s="1"/>
  <c r="H36" i="40" a="1"/>
  <c r="H36" i="40" s="1"/>
  <c r="H53" i="40" a="1"/>
  <c r="H53" i="40" s="1"/>
  <c r="H70" i="40" a="1"/>
  <c r="H70" i="40" s="1"/>
  <c r="H87" i="40" a="1"/>
  <c r="H87" i="40" s="1"/>
  <c r="H101" i="40" a="1"/>
  <c r="H101" i="40" s="1"/>
  <c r="H115" i="40" a="1"/>
  <c r="H115" i="40" s="1"/>
  <c r="H129" i="40" a="1"/>
  <c r="H129" i="40" s="1"/>
  <c r="H143" i="40" a="1"/>
  <c r="H143" i="40" s="1"/>
  <c r="H153" i="40" a="1"/>
  <c r="H153" i="40" s="1"/>
  <c r="H163" i="40" a="1"/>
  <c r="H163" i="40" s="1"/>
  <c r="H173" i="40" a="1"/>
  <c r="H173" i="40" s="1"/>
  <c r="H183" i="40" a="1"/>
  <c r="H183" i="40" s="1"/>
  <c r="H193" i="40" a="1"/>
  <c r="H193" i="40" s="1"/>
  <c r="H206" i="40" a="1"/>
  <c r="H206" i="40" s="1"/>
  <c r="H219" i="40" a="1"/>
  <c r="H219" i="40" s="1"/>
  <c r="H232" i="40" a="1"/>
  <c r="H232" i="40" s="1"/>
  <c r="H245" i="40" a="1"/>
  <c r="H245" i="40" s="1"/>
  <c r="H259" i="40" a="1"/>
  <c r="H259" i="40" s="1"/>
  <c r="H273" i="40" a="1"/>
  <c r="H273" i="40" s="1"/>
  <c r="H287" i="40" a="1"/>
  <c r="H287" i="40" s="1"/>
  <c r="H301" i="40" a="1"/>
  <c r="H301" i="40" s="1"/>
  <c r="H315" i="40" a="1"/>
  <c r="H315" i="40" s="1"/>
  <c r="H329" i="40" a="1"/>
  <c r="H329" i="40" s="1"/>
  <c r="H343" i="40" a="1"/>
  <c r="H343" i="40" s="1"/>
  <c r="H357" i="40" a="1"/>
  <c r="H357" i="40" s="1"/>
  <c r="H371" i="40" a="1"/>
  <c r="H371" i="40" s="1"/>
  <c r="H381" i="40" a="1"/>
  <c r="H381" i="40" s="1"/>
  <c r="H391" i="40" a="1"/>
  <c r="H391" i="40" s="1"/>
  <c r="H401" i="40" a="1"/>
  <c r="H401" i="40" s="1"/>
  <c r="H411" i="40" a="1"/>
  <c r="H411" i="40" s="1"/>
  <c r="H421" i="40" a="1"/>
  <c r="H421" i="40" s="1"/>
  <c r="H431" i="40" a="1"/>
  <c r="H431" i="40" s="1"/>
  <c r="H441" i="40" a="1"/>
  <c r="H441" i="40" s="1"/>
  <c r="H451" i="40" a="1"/>
  <c r="H451" i="40" s="1"/>
  <c r="G2" i="40" a="1"/>
  <c r="G2" i="40" s="1"/>
  <c r="G19" i="40" a="1"/>
  <c r="G19" i="40" s="1"/>
  <c r="G36" i="40" a="1"/>
  <c r="G36" i="40" s="1"/>
  <c r="G53" i="40" a="1"/>
  <c r="G53" i="40" s="1"/>
  <c r="G70" i="40" a="1"/>
  <c r="G70" i="40" s="1"/>
  <c r="G87" i="40" a="1"/>
  <c r="G87" i="40" s="1"/>
  <c r="G101" i="40" a="1"/>
  <c r="G101" i="40" s="1"/>
  <c r="G115" i="40" a="1"/>
  <c r="G115" i="40" s="1"/>
  <c r="G129" i="40" a="1"/>
  <c r="G129" i="40" s="1"/>
  <c r="G143" i="40" a="1"/>
  <c r="G143" i="40" s="1"/>
  <c r="G153" i="40" a="1"/>
  <c r="G153" i="40" s="1"/>
  <c r="G163" i="40" a="1"/>
  <c r="G163" i="40" s="1"/>
  <c r="G173" i="40" a="1"/>
  <c r="G173" i="40" s="1"/>
  <c r="G183" i="40" a="1"/>
  <c r="G183" i="40" s="1"/>
  <c r="G193" i="40" a="1"/>
  <c r="G193" i="40" s="1"/>
  <c r="G206" i="40" a="1"/>
  <c r="G206" i="40" s="1"/>
  <c r="G219" i="40" a="1"/>
  <c r="G219" i="40" s="1"/>
  <c r="G232" i="40" a="1"/>
  <c r="G232" i="40" s="1"/>
  <c r="G245" i="40" a="1"/>
  <c r="G245" i="40" s="1"/>
  <c r="G259" i="40" a="1"/>
  <c r="G259" i="40" s="1"/>
  <c r="G273" i="40" a="1"/>
  <c r="G273" i="40" s="1"/>
  <c r="G287" i="40" a="1"/>
  <c r="G287" i="40" s="1"/>
  <c r="G301" i="40" a="1"/>
  <c r="G301" i="40" s="1"/>
  <c r="G315" i="40" a="1"/>
  <c r="G315" i="40" s="1"/>
  <c r="G329" i="40" a="1"/>
  <c r="G329" i="40" s="1"/>
  <c r="G343" i="40" a="1"/>
  <c r="G343" i="40" s="1"/>
  <c r="G357" i="40" a="1"/>
  <c r="G357" i="40" s="1"/>
  <c r="G371" i="40" a="1"/>
  <c r="G371" i="40" s="1"/>
  <c r="G381" i="40" a="1"/>
  <c r="G381" i="40" s="1"/>
  <c r="G391" i="40" a="1"/>
  <c r="G391" i="40" s="1"/>
  <c r="G401" i="40" a="1"/>
  <c r="G401" i="40" s="1"/>
  <c r="G411" i="40" a="1"/>
  <c r="G411" i="40" s="1"/>
  <c r="G421" i="40" a="1"/>
  <c r="G421" i="40" s="1"/>
  <c r="G431" i="40" a="1"/>
  <c r="G431" i="40" s="1"/>
  <c r="G441" i="40" a="1"/>
  <c r="G441" i="40" s="1"/>
  <c r="G451" i="40" a="1"/>
  <c r="G451" i="40" s="1"/>
  <c r="F2" i="40" a="1"/>
  <c r="F2" i="40" s="1"/>
  <c r="F19" i="40" a="1"/>
  <c r="F19" i="40" s="1"/>
  <c r="F36" i="40" a="1"/>
  <c r="F36" i="40" s="1"/>
  <c r="F53" i="40" a="1"/>
  <c r="F53" i="40" s="1"/>
  <c r="F70" i="40" a="1"/>
  <c r="F70" i="40" s="1"/>
  <c r="F87" i="40" a="1"/>
  <c r="F87" i="40" s="1"/>
  <c r="F101" i="40" a="1"/>
  <c r="F101" i="40" s="1"/>
  <c r="F115" i="40" a="1"/>
  <c r="F115" i="40" s="1"/>
  <c r="F129" i="40" a="1"/>
  <c r="F129" i="40" s="1"/>
  <c r="F143" i="40" a="1"/>
  <c r="F143" i="40" s="1"/>
  <c r="F153" i="40" a="1"/>
  <c r="F153" i="40" s="1"/>
  <c r="F163" i="40" a="1"/>
  <c r="F163" i="40" s="1"/>
  <c r="F173" i="40" a="1"/>
  <c r="F173" i="40" s="1"/>
  <c r="F183" i="40" a="1"/>
  <c r="F183" i="40" s="1"/>
  <c r="F193" i="40" a="1"/>
  <c r="F193" i="40" s="1"/>
  <c r="F206" i="40" a="1"/>
  <c r="F206" i="40" s="1"/>
  <c r="F219" i="40" a="1"/>
  <c r="F219" i="40" s="1"/>
  <c r="F232" i="40" a="1"/>
  <c r="F232" i="40" s="1"/>
  <c r="F245" i="40" a="1"/>
  <c r="F245" i="40" s="1"/>
  <c r="F259" i="40" a="1"/>
  <c r="F259" i="40" s="1"/>
  <c r="F273" i="40" a="1"/>
  <c r="F273" i="40" s="1"/>
  <c r="F287" i="40" a="1"/>
  <c r="F287" i="40" s="1"/>
  <c r="F301" i="40" a="1"/>
  <c r="F301" i="40" s="1"/>
  <c r="F315" i="40" a="1"/>
  <c r="F315" i="40" s="1"/>
  <c r="F329" i="40" a="1"/>
  <c r="F329" i="40" s="1"/>
  <c r="F343" i="40" a="1"/>
  <c r="F343" i="40" s="1"/>
  <c r="F357" i="40" a="1"/>
  <c r="F357" i="40" s="1"/>
  <c r="F371" i="40" a="1"/>
  <c r="F371" i="40" s="1"/>
  <c r="F381" i="40" a="1"/>
  <c r="F381" i="40" s="1"/>
  <c r="F391" i="40" a="1"/>
  <c r="F391" i="40" s="1"/>
  <c r="F401" i="40" a="1"/>
  <c r="F401" i="40" s="1"/>
  <c r="F411" i="40" a="1"/>
  <c r="F411" i="40" s="1"/>
  <c r="F421" i="40" a="1"/>
  <c r="F421" i="40" s="1"/>
  <c r="F431" i="40" a="1"/>
  <c r="F431" i="40" s="1"/>
  <c r="F441" i="40" a="1"/>
  <c r="F441" i="40" s="1"/>
  <c r="F451" i="40" a="1"/>
  <c r="F451" i="40" s="1"/>
  <c r="E2" i="40" a="1"/>
  <c r="E2" i="40" s="1"/>
  <c r="E19" i="40" a="1"/>
  <c r="E19" i="40" s="1"/>
  <c r="E36" i="40" a="1"/>
  <c r="E36" i="40" s="1"/>
  <c r="E53" i="40" a="1"/>
  <c r="E53" i="40" s="1"/>
  <c r="E70" i="40" a="1"/>
  <c r="E70" i="40" s="1"/>
  <c r="E87" i="40" a="1"/>
  <c r="E87" i="40" s="1"/>
  <c r="E101" i="40" a="1"/>
  <c r="E101" i="40" s="1"/>
  <c r="E115" i="40" a="1"/>
  <c r="E115" i="40" s="1"/>
  <c r="E129" i="40" a="1"/>
  <c r="E129" i="40" s="1"/>
  <c r="E143" i="40" a="1"/>
  <c r="E143" i="40" s="1"/>
  <c r="E153" i="40" a="1"/>
  <c r="E153" i="40" s="1"/>
  <c r="E163" i="40" a="1"/>
  <c r="E163" i="40" s="1"/>
  <c r="E173" i="40" a="1"/>
  <c r="E173" i="40" s="1"/>
  <c r="E183" i="40" a="1"/>
  <c r="E183" i="40" s="1"/>
  <c r="E193" i="40" a="1"/>
  <c r="E193" i="40" s="1"/>
  <c r="E206" i="40" a="1"/>
  <c r="E206" i="40" s="1"/>
  <c r="E219" i="40" a="1"/>
  <c r="E219" i="40" s="1"/>
  <c r="E232" i="40" a="1"/>
  <c r="E232" i="40" s="1"/>
  <c r="E245" i="40" a="1"/>
  <c r="E245" i="40" s="1"/>
  <c r="E259" i="40" a="1"/>
  <c r="E259" i="40" s="1"/>
  <c r="E273" i="40" a="1"/>
  <c r="E273" i="40" s="1"/>
  <c r="E287" i="40" a="1"/>
  <c r="E287" i="40" s="1"/>
  <c r="E301" i="40" a="1"/>
  <c r="E301" i="40" s="1"/>
  <c r="E315" i="40" a="1"/>
  <c r="E315" i="40" s="1"/>
  <c r="E329" i="40" a="1"/>
  <c r="E329" i="40" s="1"/>
  <c r="E343" i="40" a="1"/>
  <c r="E343" i="40" s="1"/>
  <c r="E357" i="40" a="1"/>
  <c r="E357" i="40" s="1"/>
  <c r="E371" i="40" a="1"/>
  <c r="E371" i="40" s="1"/>
  <c r="E381" i="40" a="1"/>
  <c r="E381" i="40" s="1"/>
  <c r="E391" i="40" a="1"/>
  <c r="E391" i="40" s="1"/>
  <c r="E401" i="40" a="1"/>
  <c r="E401" i="40" s="1"/>
  <c r="E411" i="40" a="1"/>
  <c r="E411" i="40" s="1"/>
  <c r="E421" i="40" a="1"/>
  <c r="E421" i="40" s="1"/>
  <c r="E431" i="40" a="1"/>
  <c r="E431" i="40" s="1"/>
  <c r="E441" i="40" a="1"/>
  <c r="E441" i="40" s="1"/>
  <c r="E451" i="40" a="1"/>
  <c r="E451" i="40" s="1"/>
  <c r="D2" i="40" a="1"/>
  <c r="D2" i="40" s="1"/>
  <c r="D19" i="40" a="1"/>
  <c r="D19" i="40" s="1"/>
  <c r="D36" i="40" a="1"/>
  <c r="D36" i="40" s="1"/>
  <c r="D53" i="40" a="1"/>
  <c r="D53" i="40" s="1"/>
  <c r="D70" i="40" a="1"/>
  <c r="D70" i="40" s="1"/>
  <c r="D87" i="40" a="1"/>
  <c r="D87" i="40" s="1"/>
  <c r="D101" i="40" a="1"/>
  <c r="D101" i="40" s="1"/>
  <c r="D115" i="40" a="1"/>
  <c r="D115" i="40" s="1"/>
  <c r="D129" i="40" a="1"/>
  <c r="D129" i="40" s="1"/>
  <c r="D143" i="40" a="1"/>
  <c r="D143" i="40" s="1"/>
  <c r="D153" i="40" a="1"/>
  <c r="D153" i="40" s="1"/>
  <c r="D163" i="40" a="1"/>
  <c r="D163" i="40" s="1"/>
  <c r="D173" i="40" a="1"/>
  <c r="D173" i="40" s="1"/>
  <c r="D183" i="40" a="1"/>
  <c r="D183" i="40" s="1"/>
  <c r="D193" i="40" a="1"/>
  <c r="D193" i="40" s="1"/>
  <c r="D206" i="40" a="1"/>
  <c r="D206" i="40" s="1"/>
  <c r="D219" i="40" a="1"/>
  <c r="D219" i="40" s="1"/>
  <c r="D232" i="40" a="1"/>
  <c r="D232" i="40" s="1"/>
  <c r="D245" i="40" a="1"/>
  <c r="D245" i="40" s="1"/>
  <c r="D259" i="40" a="1"/>
  <c r="D259" i="40" s="1"/>
  <c r="D273" i="40" a="1"/>
  <c r="D273" i="40" s="1"/>
  <c r="D287" i="40" a="1"/>
  <c r="D287" i="40" s="1"/>
  <c r="D301" i="40" a="1"/>
  <c r="D301" i="40" s="1"/>
  <c r="D315" i="40" a="1"/>
  <c r="D315" i="40" s="1"/>
  <c r="D329" i="40" a="1"/>
  <c r="D329" i="40" s="1"/>
  <c r="D343" i="40" a="1"/>
  <c r="D343" i="40" s="1"/>
  <c r="D357" i="40" a="1"/>
  <c r="D357" i="40" s="1"/>
  <c r="D371" i="40" a="1"/>
  <c r="D371" i="40" s="1"/>
  <c r="D381" i="40" a="1"/>
  <c r="D381" i="40" s="1"/>
  <c r="D391" i="40" a="1"/>
  <c r="D391" i="40" s="1"/>
  <c r="D401" i="40" a="1"/>
  <c r="D401" i="40" s="1"/>
  <c r="D411" i="40" a="1"/>
  <c r="D411" i="40" s="1"/>
  <c r="D421" i="40" a="1"/>
  <c r="D421" i="40" s="1"/>
  <c r="D431" i="40" a="1"/>
  <c r="D431" i="40" s="1"/>
  <c r="D441" i="40" a="1"/>
  <c r="D441" i="40" s="1"/>
  <c r="D451" i="40" a="1"/>
  <c r="D451" i="40" s="1"/>
  <c r="C2" i="40" a="1"/>
  <c r="C2" i="40" s="1"/>
  <c r="C19" i="40" a="1"/>
  <c r="C19" i="40" s="1"/>
  <c r="C36" i="40" a="1"/>
  <c r="C36" i="40" s="1"/>
  <c r="C53" i="40" a="1"/>
  <c r="C53" i="40" s="1"/>
  <c r="C70" i="40" a="1"/>
  <c r="C70" i="40" s="1"/>
  <c r="C87" i="40" a="1"/>
  <c r="C87" i="40" s="1"/>
  <c r="C101" i="40" a="1"/>
  <c r="C101" i="40" s="1"/>
  <c r="C115" i="40" a="1"/>
  <c r="C115" i="40" s="1"/>
  <c r="C129" i="40" a="1"/>
  <c r="C129" i="40" s="1"/>
  <c r="C143" i="40" a="1"/>
  <c r="C143" i="40" s="1"/>
  <c r="C153" i="40" a="1"/>
  <c r="C153" i="40" s="1"/>
  <c r="C163" i="40" a="1"/>
  <c r="C163" i="40" s="1"/>
  <c r="C173" i="40" a="1"/>
  <c r="C173" i="40" s="1"/>
  <c r="C183" i="40" a="1"/>
  <c r="C183" i="40" s="1"/>
  <c r="C193" i="40" a="1"/>
  <c r="C193" i="40" s="1"/>
  <c r="C206" i="40" a="1"/>
  <c r="C206" i="40" s="1"/>
  <c r="C219" i="40" a="1"/>
  <c r="C219" i="40" s="1"/>
  <c r="C232" i="40" a="1"/>
  <c r="C232" i="40" s="1"/>
  <c r="C245" i="40" a="1"/>
  <c r="C245" i="40" s="1"/>
  <c r="C259" i="40" a="1"/>
  <c r="C259" i="40" s="1"/>
  <c r="C273" i="40" a="1"/>
  <c r="C273" i="40" s="1"/>
  <c r="C287" i="40" a="1"/>
  <c r="C287" i="40" s="1"/>
  <c r="C301" i="40" a="1"/>
  <c r="C301" i="40" s="1"/>
  <c r="C315" i="40" a="1"/>
  <c r="C315" i="40" s="1"/>
  <c r="C329" i="40" a="1"/>
  <c r="C329" i="40" s="1"/>
  <c r="C343" i="40" a="1"/>
  <c r="C343" i="40" s="1"/>
  <c r="C357" i="40" a="1"/>
  <c r="C357" i="40" s="1"/>
  <c r="C371" i="40" a="1"/>
  <c r="C371" i="40" s="1"/>
  <c r="C381" i="40" a="1"/>
  <c r="C381" i="40" s="1"/>
  <c r="C391" i="40" a="1"/>
  <c r="C391" i="40" s="1"/>
  <c r="C401" i="40" a="1"/>
  <c r="C401" i="40" s="1"/>
  <c r="C411" i="40" a="1"/>
  <c r="C411" i="40" s="1"/>
  <c r="C421" i="40" a="1"/>
  <c r="C421" i="40" s="1"/>
  <c r="C431" i="40" a="1"/>
  <c r="C431" i="40" s="1"/>
  <c r="C441" i="40" a="1"/>
  <c r="C441" i="40" s="1"/>
  <c r="C451" i="40" a="1"/>
  <c r="C451" i="40" s="1"/>
  <c r="B451" i="40" a="1"/>
  <c r="B451" i="40" s="1"/>
  <c r="B441" i="40" a="1"/>
  <c r="B441" i="40" s="1"/>
  <c r="B431" i="40" a="1"/>
  <c r="B431" i="40" s="1"/>
  <c r="B421" i="40" a="1"/>
  <c r="B421" i="40" s="1"/>
  <c r="B411" i="40" a="1"/>
  <c r="B411" i="40" s="1"/>
  <c r="B401" i="40" a="1"/>
  <c r="B401" i="40" s="1"/>
  <c r="B391" i="40" a="1"/>
  <c r="B391" i="40" s="1"/>
  <c r="B381" i="40" a="1"/>
  <c r="B381" i="40" s="1"/>
  <c r="B371" i="40" a="1"/>
  <c r="B371" i="40" s="1"/>
  <c r="B357" i="40" a="1"/>
  <c r="B357" i="40" s="1"/>
  <c r="B343" i="40" a="1"/>
  <c r="B343" i="40" s="1"/>
  <c r="B329" i="40" a="1"/>
  <c r="B329" i="40" s="1"/>
  <c r="B315" i="40" a="1"/>
  <c r="B315" i="40" s="1"/>
  <c r="B301" i="40" a="1"/>
  <c r="B301" i="40" s="1"/>
  <c r="B287" i="40" a="1"/>
  <c r="B287" i="40" s="1"/>
  <c r="B273" i="40" a="1"/>
  <c r="B273" i="40" s="1"/>
  <c r="B259" i="40" a="1"/>
  <c r="B259" i="40" s="1"/>
  <c r="B245" i="40" a="1"/>
  <c r="B245" i="40" s="1"/>
  <c r="B129" i="40" a="1"/>
  <c r="B129" i="40" s="1"/>
  <c r="B115" i="40" a="1"/>
  <c r="B115" i="40" s="1"/>
  <c r="B101" i="40" a="1"/>
  <c r="B101" i="40" s="1"/>
  <c r="B87" i="40" a="1"/>
  <c r="B87" i="40" s="1"/>
  <c r="B70" i="40" a="1"/>
  <c r="B70" i="40" s="1"/>
  <c r="B53" i="40" a="1"/>
  <c r="B53" i="40" s="1"/>
  <c r="B36" i="40" a="1"/>
  <c r="B36" i="40" s="1"/>
  <c r="B19" i="40" a="1"/>
  <c r="B19" i="40" s="1"/>
  <c r="B2" i="40" a="1"/>
  <c r="B2" i="40" s="1"/>
  <c r="B143" i="40" a="1"/>
  <c r="B143" i="40" s="1"/>
  <c r="B232" i="40" a="1"/>
  <c r="B232" i="40" s="1"/>
  <c r="B219" i="40" a="1"/>
  <c r="B219" i="40" s="1"/>
  <c r="B206" i="40" a="1"/>
  <c r="B206" i="40" s="1"/>
  <c r="B193" i="40" a="1"/>
  <c r="B193" i="40" s="1"/>
  <c r="B183" i="40" a="1"/>
  <c r="B183" i="40" s="1"/>
  <c r="B173" i="40" a="1"/>
  <c r="B173" i="40" s="1"/>
  <c r="B163" i="40" a="1"/>
  <c r="B163" i="40" s="1"/>
  <c r="B153" i="40" a="1"/>
  <c r="B153" i="40" s="1"/>
  <c r="BD2" i="39" a="1"/>
  <c r="BD2" i="39" s="1"/>
  <c r="BE2" i="39" a="1"/>
  <c r="BE2" i="39" s="1"/>
  <c r="BF2" i="39" a="1"/>
  <c r="BF2" i="39" s="1"/>
  <c r="BG2" i="39" a="1"/>
  <c r="BG2" i="39"/>
  <c r="BH2" i="39" a="1"/>
  <c r="BH2" i="39" s="1"/>
  <c r="BI2" i="39" a="1"/>
  <c r="BI2" i="39" s="1"/>
  <c r="BJ2" i="39" a="1"/>
  <c r="BJ2" i="39" s="1"/>
  <c r="BK2" i="39" a="1"/>
  <c r="BK2" i="39"/>
  <c r="BL2" i="39" a="1"/>
  <c r="BL2" i="39" s="1"/>
  <c r="BM2" i="39" a="1"/>
  <c r="BM2" i="39" s="1"/>
  <c r="BN2" i="39" a="1"/>
  <c r="BN2" i="39" s="1"/>
  <c r="BO2" i="39" a="1"/>
  <c r="BO2" i="39" s="1"/>
  <c r="BP2" i="39" a="1"/>
  <c r="BP2" i="39" s="1"/>
  <c r="BQ2" i="39" a="1"/>
  <c r="BQ2" i="39" s="1"/>
  <c r="BR2" i="39" a="1"/>
  <c r="BR2" i="39" s="1"/>
  <c r="BS2" i="39" a="1"/>
  <c r="BS2" i="39" s="1"/>
  <c r="BD20" i="39" a="1"/>
  <c r="BD20" i="39" s="1"/>
  <c r="BE20" i="39" a="1"/>
  <c r="BE20" i="39" s="1"/>
  <c r="BF20" i="39" a="1"/>
  <c r="BF20" i="39" s="1"/>
  <c r="BG20" i="39" a="1"/>
  <c r="BG20" i="39" s="1"/>
  <c r="BH20" i="39" a="1"/>
  <c r="BH20" i="39" s="1"/>
  <c r="BI20" i="39" a="1"/>
  <c r="BI20" i="39" s="1"/>
  <c r="BJ20" i="39" a="1"/>
  <c r="BJ20" i="39" s="1"/>
  <c r="BK20" i="39" a="1"/>
  <c r="BK20" i="39"/>
  <c r="BL20" i="39" a="1"/>
  <c r="BL20" i="39" s="1"/>
  <c r="BM20" i="39" a="1"/>
  <c r="BM20" i="39" s="1"/>
  <c r="BN20" i="39" a="1"/>
  <c r="BN20" i="39" s="1"/>
  <c r="BO20" i="39" a="1"/>
  <c r="BO20" i="39" s="1"/>
  <c r="BP20" i="39" a="1"/>
  <c r="BP20" i="39" s="1"/>
  <c r="BQ20" i="39" a="1"/>
  <c r="BQ20" i="39" s="1"/>
  <c r="BR20" i="39" a="1"/>
  <c r="BR20" i="39" s="1"/>
  <c r="BS20" i="39" a="1"/>
  <c r="BS20" i="39" s="1"/>
  <c r="BD38" i="39" a="1"/>
  <c r="BD38" i="39" s="1"/>
  <c r="BE38" i="39" a="1"/>
  <c r="BE38" i="39" s="1"/>
  <c r="BF38" i="39" a="1"/>
  <c r="BF38" i="39" s="1"/>
  <c r="BG38" i="39" a="1"/>
  <c r="BG38" i="39"/>
  <c r="BH38" i="39" a="1"/>
  <c r="BH38" i="39" s="1"/>
  <c r="BI38" i="39" a="1"/>
  <c r="BI38" i="39" s="1"/>
  <c r="BJ38" i="39" a="1"/>
  <c r="BJ38" i="39" s="1"/>
  <c r="BK38" i="39" a="1"/>
  <c r="BK38" i="39"/>
  <c r="BL38" i="39" a="1"/>
  <c r="BL38" i="39" s="1"/>
  <c r="BM38" i="39" a="1"/>
  <c r="BM38" i="39" s="1"/>
  <c r="BN38" i="39" a="1"/>
  <c r="BN38" i="39" s="1"/>
  <c r="BO38" i="39" a="1"/>
  <c r="BO38" i="39" s="1"/>
  <c r="BP38" i="39" a="1"/>
  <c r="BP38" i="39" s="1"/>
  <c r="BQ38" i="39" a="1"/>
  <c r="BQ38" i="39" s="1"/>
  <c r="BR38" i="39" a="1"/>
  <c r="BR38" i="39" s="1"/>
  <c r="BS38" i="39" a="1"/>
  <c r="BS38" i="39" s="1"/>
  <c r="BD56" i="39" a="1"/>
  <c r="BD56" i="39" s="1"/>
  <c r="BE56" i="39" a="1"/>
  <c r="BE56" i="39" s="1"/>
  <c r="BF56" i="39" a="1"/>
  <c r="BF56" i="39" s="1"/>
  <c r="BG56" i="39" a="1"/>
  <c r="BG56" i="39" s="1"/>
  <c r="BH56" i="39" a="1"/>
  <c r="BH56" i="39" s="1"/>
  <c r="BI56" i="39" a="1"/>
  <c r="BI56" i="39" s="1"/>
  <c r="BJ56" i="39" a="1"/>
  <c r="BJ56" i="39" s="1"/>
  <c r="BK56" i="39" a="1"/>
  <c r="BK56" i="39"/>
  <c r="BL56" i="39" a="1"/>
  <c r="BL56" i="39" s="1"/>
  <c r="BM56" i="39" a="1"/>
  <c r="BM56" i="39" s="1"/>
  <c r="BN56" i="39" a="1"/>
  <c r="BN56" i="39" s="1"/>
  <c r="BO56" i="39" a="1"/>
  <c r="BO56" i="39" s="1"/>
  <c r="BP56" i="39" a="1"/>
  <c r="BP56" i="39" s="1"/>
  <c r="BQ56" i="39" a="1"/>
  <c r="BQ56" i="39" s="1"/>
  <c r="BR56" i="39" a="1"/>
  <c r="BR56" i="39" s="1"/>
  <c r="BS56" i="39" a="1"/>
  <c r="BS56" i="39" s="1"/>
  <c r="BD74" i="39" a="1"/>
  <c r="BD74" i="39" s="1"/>
  <c r="BE74" i="39" a="1"/>
  <c r="BE74" i="39" s="1"/>
  <c r="BF74" i="39" a="1"/>
  <c r="BF74" i="39" s="1"/>
  <c r="BG74" i="39" a="1"/>
  <c r="BG74" i="39"/>
  <c r="BH74" i="39" a="1"/>
  <c r="BH74" i="39" s="1"/>
  <c r="BI74" i="39" a="1"/>
  <c r="BI74" i="39" s="1"/>
  <c r="BJ74" i="39" a="1"/>
  <c r="BJ74" i="39" s="1"/>
  <c r="BK74" i="39" a="1"/>
  <c r="BK74" i="39"/>
  <c r="BL74" i="39" a="1"/>
  <c r="BL74" i="39" s="1"/>
  <c r="BM74" i="39" a="1"/>
  <c r="BM74" i="39" s="1"/>
  <c r="BN74" i="39" a="1"/>
  <c r="BN74" i="39" s="1"/>
  <c r="BO74" i="39" a="1"/>
  <c r="BO74" i="39" s="1"/>
  <c r="BP74" i="39" a="1"/>
  <c r="BP74" i="39" s="1"/>
  <c r="BQ74" i="39" a="1"/>
  <c r="BQ74" i="39" s="1"/>
  <c r="BR74" i="39" a="1"/>
  <c r="BR74" i="39" s="1"/>
  <c r="BS74" i="39" a="1"/>
  <c r="BS74" i="39" s="1"/>
  <c r="BD92" i="39" a="1"/>
  <c r="BD92" i="39" s="1"/>
  <c r="BE92" i="39" a="1"/>
  <c r="BE92" i="39" s="1"/>
  <c r="BF92" i="39" a="1"/>
  <c r="BF92" i="39" s="1"/>
  <c r="BG92" i="39" a="1"/>
  <c r="BG92" i="39" s="1"/>
  <c r="BH92" i="39" a="1"/>
  <c r="BH92" i="39" s="1"/>
  <c r="BI92" i="39" a="1"/>
  <c r="BI92" i="39" s="1"/>
  <c r="BJ92" i="39" a="1"/>
  <c r="BJ92" i="39" s="1"/>
  <c r="BK92" i="39" a="1"/>
  <c r="BK92" i="39"/>
  <c r="BL92" i="39" a="1"/>
  <c r="BL92" i="39" s="1"/>
  <c r="BM92" i="39" a="1"/>
  <c r="BM92" i="39" s="1"/>
  <c r="BN92" i="39" a="1"/>
  <c r="BN92" i="39" s="1"/>
  <c r="BO92" i="39" a="1"/>
  <c r="BO92" i="39" s="1"/>
  <c r="BP92" i="39" a="1"/>
  <c r="BP92" i="39" s="1"/>
  <c r="BQ92" i="39" a="1"/>
  <c r="BQ92" i="39" s="1"/>
  <c r="BR92" i="39" a="1"/>
  <c r="BR92" i="39" s="1"/>
  <c r="BS92" i="39" a="1"/>
  <c r="BS92" i="39"/>
  <c r="BD106" i="39" a="1"/>
  <c r="BD106" i="39" s="1"/>
  <c r="BE106" i="39" a="1"/>
  <c r="BE106" i="39" s="1"/>
  <c r="BF106" i="39" a="1"/>
  <c r="BF106" i="39" s="1"/>
  <c r="BG106" i="39" a="1"/>
  <c r="BG106" i="39"/>
  <c r="BH106" i="39" a="1"/>
  <c r="BH106" i="39" s="1"/>
  <c r="BI106" i="39" a="1"/>
  <c r="BI106" i="39" s="1"/>
  <c r="BJ106" i="39" a="1"/>
  <c r="BJ106" i="39" s="1"/>
  <c r="BK106" i="39" a="1"/>
  <c r="BK106" i="39"/>
  <c r="BL106" i="39" a="1"/>
  <c r="BL106" i="39" s="1"/>
  <c r="BM106" i="39" a="1"/>
  <c r="BM106" i="39" s="1"/>
  <c r="BN106" i="39" a="1"/>
  <c r="BN106" i="39" s="1"/>
  <c r="BO106" i="39" a="1"/>
  <c r="BO106" i="39" s="1"/>
  <c r="BP106" i="39" a="1"/>
  <c r="BP106" i="39" s="1"/>
  <c r="BQ106" i="39" a="1"/>
  <c r="BQ106" i="39" s="1"/>
  <c r="BR106" i="39" a="1"/>
  <c r="BR106" i="39" s="1"/>
  <c r="BS106" i="39" a="1"/>
  <c r="BS106" i="39" s="1"/>
  <c r="BD120" i="39" a="1"/>
  <c r="BD120" i="39" s="1"/>
  <c r="BE120" i="39" a="1"/>
  <c r="BE120" i="39" s="1"/>
  <c r="BF120" i="39" a="1"/>
  <c r="BF120" i="39" s="1"/>
  <c r="BG120" i="39" a="1"/>
  <c r="BG120" i="39" s="1"/>
  <c r="BH120" i="39" a="1"/>
  <c r="BH120" i="39" s="1"/>
  <c r="BI120" i="39" a="1"/>
  <c r="BI120" i="39" s="1"/>
  <c r="BJ120" i="39" a="1"/>
  <c r="BJ120" i="39" s="1"/>
  <c r="BK120" i="39" a="1"/>
  <c r="BK120" i="39"/>
  <c r="BL120" i="39" a="1"/>
  <c r="BL120" i="39" s="1"/>
  <c r="BM120" i="39" a="1"/>
  <c r="BM120" i="39" s="1"/>
  <c r="BN120" i="39" a="1"/>
  <c r="BN120" i="39" s="1"/>
  <c r="BO120" i="39" a="1"/>
  <c r="BO120" i="39" s="1"/>
  <c r="BP120" i="39" a="1"/>
  <c r="BP120" i="39" s="1"/>
  <c r="BQ120" i="39" a="1"/>
  <c r="BQ120" i="39" s="1"/>
  <c r="BR120" i="39" a="1"/>
  <c r="BR120" i="39" s="1"/>
  <c r="BS120" i="39" a="1"/>
  <c r="BS120" i="39" s="1"/>
  <c r="BD134" i="39" a="1"/>
  <c r="BD134" i="39" s="1"/>
  <c r="BE134" i="39" a="1"/>
  <c r="BE134" i="39" s="1"/>
  <c r="BF134" i="39" a="1"/>
  <c r="BF134" i="39" s="1"/>
  <c r="BG134" i="39" a="1"/>
  <c r="BG134" i="39"/>
  <c r="BH134" i="39" a="1"/>
  <c r="BH134" i="39" s="1"/>
  <c r="BI134" i="39" a="1"/>
  <c r="BI134" i="39" s="1"/>
  <c r="BJ134" i="39" a="1"/>
  <c r="BJ134" i="39" s="1"/>
  <c r="BK134" i="39" a="1"/>
  <c r="BK134" i="39"/>
  <c r="BL134" i="39" a="1"/>
  <c r="BL134" i="39" s="1"/>
  <c r="BM134" i="39" a="1"/>
  <c r="BM134" i="39" s="1"/>
  <c r="BN134" i="39" a="1"/>
  <c r="BN134" i="39" s="1"/>
  <c r="BO134" i="39" a="1"/>
  <c r="BO134" i="39" s="1"/>
  <c r="BP134" i="39" a="1"/>
  <c r="BP134" i="39" s="1"/>
  <c r="BQ134" i="39" a="1"/>
  <c r="BQ134" i="39" s="1"/>
  <c r="BR134" i="39" a="1"/>
  <c r="BR134" i="39" s="1"/>
  <c r="BS134" i="39" a="1"/>
  <c r="BS134" i="39" s="1"/>
  <c r="BD148" i="39" a="1"/>
  <c r="BD148" i="39" s="1"/>
  <c r="BE148" i="39" a="1"/>
  <c r="BE148" i="39" s="1"/>
  <c r="BF148" i="39" a="1"/>
  <c r="BF148" i="39" s="1"/>
  <c r="BG148" i="39" a="1"/>
  <c r="BG148" i="39" s="1"/>
  <c r="BH148" i="39" a="1"/>
  <c r="BH148" i="39" s="1"/>
  <c r="BI148" i="39" a="1"/>
  <c r="BI148" i="39" s="1"/>
  <c r="BJ148" i="39" a="1"/>
  <c r="BJ148" i="39" s="1"/>
  <c r="BK148" i="39" a="1"/>
  <c r="BK148" i="39"/>
  <c r="BL148" i="39" a="1"/>
  <c r="BL148" i="39" s="1"/>
  <c r="BM148" i="39" a="1"/>
  <c r="BM148" i="39" s="1"/>
  <c r="BN148" i="39" a="1"/>
  <c r="BN148" i="39" s="1"/>
  <c r="BO148" i="39" a="1"/>
  <c r="BO148" i="39" s="1"/>
  <c r="BP148" i="39" a="1"/>
  <c r="BP148" i="39" s="1"/>
  <c r="BQ148" i="39" a="1"/>
  <c r="BQ148" i="39" s="1"/>
  <c r="BR148" i="39" a="1"/>
  <c r="BR148" i="39" s="1"/>
  <c r="BS148" i="39" a="1"/>
  <c r="BS148" i="39"/>
  <c r="BD162" i="39" a="1"/>
  <c r="BD162" i="39" s="1"/>
  <c r="BE162" i="39" a="1"/>
  <c r="BE162" i="39" s="1"/>
  <c r="BF162" i="39" a="1"/>
  <c r="BF162" i="39" s="1"/>
  <c r="BG162" i="39" a="1"/>
  <c r="BG162" i="39"/>
  <c r="BH162" i="39" a="1"/>
  <c r="BH162" i="39" s="1"/>
  <c r="BI162" i="39" a="1"/>
  <c r="BI162" i="39" s="1"/>
  <c r="BJ162" i="39" a="1"/>
  <c r="BJ162" i="39" s="1"/>
  <c r="BK162" i="39" a="1"/>
  <c r="BK162" i="39"/>
  <c r="BL162" i="39" a="1"/>
  <c r="BL162" i="39" s="1"/>
  <c r="BM162" i="39" a="1"/>
  <c r="BM162" i="39" s="1"/>
  <c r="BN162" i="39" a="1"/>
  <c r="BN162" i="39" s="1"/>
  <c r="BO162" i="39" a="1"/>
  <c r="BO162" i="39" s="1"/>
  <c r="BP162" i="39" a="1"/>
  <c r="BP162" i="39" s="1"/>
  <c r="BQ162" i="39" a="1"/>
  <c r="BQ162" i="39" s="1"/>
  <c r="BR162" i="39" a="1"/>
  <c r="BR162" i="39" s="1"/>
  <c r="BS162" i="39" a="1"/>
  <c r="BS162" i="39" s="1"/>
  <c r="BD170" i="39" a="1"/>
  <c r="BD170" i="39" s="1"/>
  <c r="BE170" i="39" a="1"/>
  <c r="BE170" i="39" s="1"/>
  <c r="BF170" i="39" a="1"/>
  <c r="BF170" i="39" s="1"/>
  <c r="BG170" i="39" a="1"/>
  <c r="BG170" i="39" s="1"/>
  <c r="BH170" i="39" a="1"/>
  <c r="BH170" i="39" s="1"/>
  <c r="BI170" i="39" a="1"/>
  <c r="BI170" i="39" s="1"/>
  <c r="BJ170" i="39" a="1"/>
  <c r="BJ170" i="39" s="1"/>
  <c r="BK170" i="39" a="1"/>
  <c r="BK170" i="39"/>
  <c r="BL170" i="39" a="1"/>
  <c r="BL170" i="39" s="1"/>
  <c r="BM170" i="39" a="1"/>
  <c r="BM170" i="39" s="1"/>
  <c r="BN170" i="39" a="1"/>
  <c r="BN170" i="39" s="1"/>
  <c r="BO170" i="39" a="1"/>
  <c r="BO170" i="39" s="1"/>
  <c r="BP170" i="39" a="1"/>
  <c r="BP170" i="39" s="1"/>
  <c r="BQ170" i="39" a="1"/>
  <c r="BQ170" i="39" s="1"/>
  <c r="BR170" i="39" a="1"/>
  <c r="BR170" i="39" s="1"/>
  <c r="BS170" i="39" a="1"/>
  <c r="BS170" i="39" s="1"/>
  <c r="BD178" i="39" a="1"/>
  <c r="BD178" i="39" s="1"/>
  <c r="BE178" i="39" a="1"/>
  <c r="BE178" i="39" s="1"/>
  <c r="BF178" i="39" a="1"/>
  <c r="BF178" i="39" s="1"/>
  <c r="BG178" i="39" a="1"/>
  <c r="BG178" i="39"/>
  <c r="BH178" i="39" a="1"/>
  <c r="BH178" i="39" s="1"/>
  <c r="BI178" i="39" a="1"/>
  <c r="BI178" i="39" s="1"/>
  <c r="BJ178" i="39" a="1"/>
  <c r="BJ178" i="39" s="1"/>
  <c r="BK178" i="39" a="1"/>
  <c r="BK178" i="39"/>
  <c r="BL178" i="39" a="1"/>
  <c r="BL178" i="39" s="1"/>
  <c r="BM178" i="39" a="1"/>
  <c r="BM178" i="39" s="1"/>
  <c r="BN178" i="39" a="1"/>
  <c r="BN178" i="39" s="1"/>
  <c r="BO178" i="39" a="1"/>
  <c r="BO178" i="39" s="1"/>
  <c r="BP178" i="39" a="1"/>
  <c r="BP178" i="39" s="1"/>
  <c r="BQ178" i="39" a="1"/>
  <c r="BQ178" i="39" s="1"/>
  <c r="BR178" i="39" a="1"/>
  <c r="BR178" i="39" s="1"/>
  <c r="BS178" i="39" a="1"/>
  <c r="BS178" i="39" s="1"/>
  <c r="BD186" i="39" a="1"/>
  <c r="BD186" i="39" s="1"/>
  <c r="BE186" i="39" a="1"/>
  <c r="BE186" i="39" s="1"/>
  <c r="BF186" i="39" a="1"/>
  <c r="BF186" i="39" s="1"/>
  <c r="BG186" i="39" a="1"/>
  <c r="BG186" i="39" s="1"/>
  <c r="BH186" i="39" a="1"/>
  <c r="BH186" i="39" s="1"/>
  <c r="BI186" i="39" a="1"/>
  <c r="BI186" i="39" s="1"/>
  <c r="BJ186" i="39" a="1"/>
  <c r="BJ186" i="39" s="1"/>
  <c r="BK186" i="39" a="1"/>
  <c r="BK186" i="39"/>
  <c r="BL186" i="39" a="1"/>
  <c r="BL186" i="39" s="1"/>
  <c r="BM186" i="39" a="1"/>
  <c r="BM186" i="39" s="1"/>
  <c r="BN186" i="39" a="1"/>
  <c r="BN186" i="39" s="1"/>
  <c r="BO186" i="39" a="1"/>
  <c r="BO186" i="39" s="1"/>
  <c r="BP186" i="39" a="1"/>
  <c r="BP186" i="39" s="1"/>
  <c r="BQ186" i="39" a="1"/>
  <c r="BQ186" i="39" s="1"/>
  <c r="BR186" i="39" a="1"/>
  <c r="BR186" i="39" s="1"/>
  <c r="BS186" i="39" a="1"/>
  <c r="BS186" i="39"/>
  <c r="BD194" i="39" a="1"/>
  <c r="BD194" i="39" s="1"/>
  <c r="BE194" i="39" a="1"/>
  <c r="BE194" i="39" s="1"/>
  <c r="BF194" i="39" a="1"/>
  <c r="BF194" i="39" s="1"/>
  <c r="BG194" i="39" a="1"/>
  <c r="BG194" i="39" s="1"/>
  <c r="BH194" i="39" a="1"/>
  <c r="BH194" i="39" s="1"/>
  <c r="BI194" i="39" a="1"/>
  <c r="BI194" i="39" s="1"/>
  <c r="BJ194" i="39" a="1"/>
  <c r="BJ194" i="39" s="1"/>
  <c r="BK194" i="39" a="1"/>
  <c r="BK194" i="39"/>
  <c r="BL194" i="39" a="1"/>
  <c r="BL194" i="39" s="1"/>
  <c r="BM194" i="39" a="1"/>
  <c r="BM194" i="39" s="1"/>
  <c r="BN194" i="39" a="1"/>
  <c r="BN194" i="39" s="1"/>
  <c r="BO194" i="39" a="1"/>
  <c r="BO194" i="39" s="1"/>
  <c r="BP194" i="39" a="1"/>
  <c r="BP194" i="39" s="1"/>
  <c r="BQ194" i="39" a="1"/>
  <c r="BQ194" i="39" s="1"/>
  <c r="BR194" i="39" a="1"/>
  <c r="BR194" i="39" s="1"/>
  <c r="BS194" i="39" a="1"/>
  <c r="BS194" i="39" s="1"/>
  <c r="BD202" i="39" a="1"/>
  <c r="BD202" i="39" s="1"/>
  <c r="BE202" i="39" a="1"/>
  <c r="BE202" i="39" s="1"/>
  <c r="BF202" i="39" a="1"/>
  <c r="BF202" i="39" s="1"/>
  <c r="BG202" i="39" a="1"/>
  <c r="BG202" i="39" s="1"/>
  <c r="BH202" i="39" a="1"/>
  <c r="BH202" i="39" s="1"/>
  <c r="BI202" i="39" a="1"/>
  <c r="BI202" i="39" s="1"/>
  <c r="BJ202" i="39" a="1"/>
  <c r="BJ202" i="39" s="1"/>
  <c r="BK202" i="39" a="1"/>
  <c r="BK202" i="39"/>
  <c r="BL202" i="39" a="1"/>
  <c r="BL202" i="39" s="1"/>
  <c r="BM202" i="39" a="1"/>
  <c r="BM202" i="39" s="1"/>
  <c r="BN202" i="39" a="1"/>
  <c r="BN202" i="39" s="1"/>
  <c r="BO202" i="39" a="1"/>
  <c r="BO202" i="39" s="1"/>
  <c r="BP202" i="39" a="1"/>
  <c r="BP202" i="39" s="1"/>
  <c r="BQ202" i="39" a="1"/>
  <c r="BQ202" i="39" s="1"/>
  <c r="BR202" i="39" a="1"/>
  <c r="BR202" i="39" s="1"/>
  <c r="BS202" i="39" a="1"/>
  <c r="BS202" i="39"/>
  <c r="BD212" i="39" a="1"/>
  <c r="BD212" i="39" s="1"/>
  <c r="BE212" i="39" a="1"/>
  <c r="BE212" i="39" s="1"/>
  <c r="BF212" i="39" a="1"/>
  <c r="BF212" i="39" s="1"/>
  <c r="BG212" i="39" a="1"/>
  <c r="BG212" i="39" s="1"/>
  <c r="BH212" i="39" a="1"/>
  <c r="BH212" i="39" s="1"/>
  <c r="BI212" i="39" a="1"/>
  <c r="BI212" i="39" s="1"/>
  <c r="BJ212" i="39" a="1"/>
  <c r="BJ212" i="39" s="1"/>
  <c r="BK212" i="39" a="1"/>
  <c r="BK212" i="39"/>
  <c r="BL212" i="39" a="1"/>
  <c r="BL212" i="39" s="1"/>
  <c r="BM212" i="39" a="1"/>
  <c r="BM212" i="39" s="1"/>
  <c r="BN212" i="39" a="1"/>
  <c r="BN212" i="39" s="1"/>
  <c r="BO212" i="39" a="1"/>
  <c r="BO212" i="39" s="1"/>
  <c r="BP212" i="39" a="1"/>
  <c r="BP212" i="39" s="1"/>
  <c r="BQ212" i="39" a="1"/>
  <c r="BQ212" i="39" s="1"/>
  <c r="BR212" i="39" a="1"/>
  <c r="BR212" i="39" s="1"/>
  <c r="BS212" i="39" a="1"/>
  <c r="BS212" i="39" s="1"/>
  <c r="BD222" i="39" a="1"/>
  <c r="BD222" i="39" s="1"/>
  <c r="BE222" i="39" a="1"/>
  <c r="BE222" i="39" s="1"/>
  <c r="BF222" i="39" a="1"/>
  <c r="BF222" i="39" s="1"/>
  <c r="BG222" i="39" a="1"/>
  <c r="BG222" i="39" s="1"/>
  <c r="BH222" i="39" a="1"/>
  <c r="BH222" i="39" s="1"/>
  <c r="BI222" i="39" a="1"/>
  <c r="BI222" i="39" s="1"/>
  <c r="BJ222" i="39" a="1"/>
  <c r="BJ222" i="39" s="1"/>
  <c r="BK222" i="39" a="1"/>
  <c r="BK222" i="39" s="1"/>
  <c r="BL222" i="39" a="1"/>
  <c r="BL222" i="39" s="1"/>
  <c r="BM222" i="39" a="1"/>
  <c r="BM222" i="39" s="1"/>
  <c r="BN222" i="39" a="1"/>
  <c r="BN222" i="39" s="1"/>
  <c r="BO222" i="39" a="1"/>
  <c r="BO222" i="39"/>
  <c r="BP222" i="39" a="1"/>
  <c r="BP222" i="39" s="1"/>
  <c r="BQ222" i="39" a="1"/>
  <c r="BQ222" i="39" s="1"/>
  <c r="BR222" i="39" a="1"/>
  <c r="BR222" i="39" s="1"/>
  <c r="BS222" i="39" a="1"/>
  <c r="BS222" i="39"/>
  <c r="BD232" i="39" a="1"/>
  <c r="BD232" i="39" s="1"/>
  <c r="BE232" i="39" a="1"/>
  <c r="BE232" i="39" s="1"/>
  <c r="BF232" i="39" a="1"/>
  <c r="BF232" i="39" s="1"/>
  <c r="BG232" i="39" a="1"/>
  <c r="BG232" i="39" s="1"/>
  <c r="BH232" i="39" a="1"/>
  <c r="BH232" i="39" s="1"/>
  <c r="BI232" i="39" a="1"/>
  <c r="BI232" i="39" s="1"/>
  <c r="BJ232" i="39" a="1"/>
  <c r="BJ232" i="39" s="1"/>
  <c r="BK232" i="39" a="1"/>
  <c r="BK232" i="39" s="1"/>
  <c r="BL232" i="39" a="1"/>
  <c r="BL232" i="39" s="1"/>
  <c r="BM232" i="39" a="1"/>
  <c r="BM232" i="39" s="1"/>
  <c r="BN232" i="39" a="1"/>
  <c r="BN232" i="39" s="1"/>
  <c r="BO232" i="39" a="1"/>
  <c r="BO232" i="39" s="1"/>
  <c r="BP232" i="39" a="1"/>
  <c r="BP232" i="39" s="1"/>
  <c r="BQ232" i="39" a="1"/>
  <c r="BQ232" i="39" s="1"/>
  <c r="BR232" i="39" a="1"/>
  <c r="BR232" i="39" s="1"/>
  <c r="BS232" i="39" a="1"/>
  <c r="BS232" i="39" s="1"/>
  <c r="BD242" i="39" a="1"/>
  <c r="BD242" i="39" s="1"/>
  <c r="BE242" i="39" a="1"/>
  <c r="BE242" i="39" s="1"/>
  <c r="BF242" i="39" a="1"/>
  <c r="BF242" i="39" s="1"/>
  <c r="BG242" i="39" a="1"/>
  <c r="BG242" i="39" s="1"/>
  <c r="BH242" i="39" a="1"/>
  <c r="BH242" i="39" s="1"/>
  <c r="BI242" i="39" a="1"/>
  <c r="BI242" i="39" s="1"/>
  <c r="BJ242" i="39" a="1"/>
  <c r="BJ242" i="39" s="1"/>
  <c r="BK242" i="39" a="1"/>
  <c r="BK242" i="39" s="1"/>
  <c r="BL242" i="39" a="1"/>
  <c r="BL242" i="39" s="1"/>
  <c r="BM242" i="39" a="1"/>
  <c r="BM242" i="39" s="1"/>
  <c r="BN242" i="39" a="1"/>
  <c r="BN242" i="39" s="1"/>
  <c r="BO242" i="39" a="1"/>
  <c r="BO242" i="39"/>
  <c r="BP242" i="39" a="1"/>
  <c r="BP242" i="39" s="1"/>
  <c r="BQ242" i="39" a="1"/>
  <c r="BQ242" i="39" s="1"/>
  <c r="BR242" i="39" a="1"/>
  <c r="BR242" i="39" s="1"/>
  <c r="BS242" i="39" a="1"/>
  <c r="BS242" i="39"/>
  <c r="AL2" i="39" a="1"/>
  <c r="AL2" i="39" s="1"/>
  <c r="AM2" i="39" a="1"/>
  <c r="AM2" i="39" s="1"/>
  <c r="AN2" i="39" a="1"/>
  <c r="AN2" i="39"/>
  <c r="AO2" i="39" a="1"/>
  <c r="AO2" i="39"/>
  <c r="AP2" i="39" a="1"/>
  <c r="AP2" i="39"/>
  <c r="AQ2" i="39" a="1"/>
  <c r="AQ2" i="39" s="1"/>
  <c r="AR2" i="39" a="1"/>
  <c r="AR2" i="39" s="1"/>
  <c r="AS2" i="39" a="1"/>
  <c r="AS2" i="39" s="1"/>
  <c r="AT2" i="39" a="1"/>
  <c r="AT2" i="39" s="1"/>
  <c r="AU2" i="39" a="1"/>
  <c r="AU2" i="39" s="1"/>
  <c r="AV2" i="39" a="1"/>
  <c r="AV2" i="39" s="1"/>
  <c r="AW2" i="39" a="1"/>
  <c r="AW2" i="39" s="1"/>
  <c r="AX2" i="39" a="1"/>
  <c r="AX2" i="39" s="1"/>
  <c r="AY2" i="39" a="1"/>
  <c r="AY2" i="39" s="1"/>
  <c r="AZ2" i="39" a="1"/>
  <c r="AZ2" i="39"/>
  <c r="BA2" i="39" a="1"/>
  <c r="BA2" i="39" s="1"/>
  <c r="AL20" i="39" a="1"/>
  <c r="AL20" i="39" s="1"/>
  <c r="AM20" i="39" a="1"/>
  <c r="AM20" i="39" s="1"/>
  <c r="AN20" i="39" a="1"/>
  <c r="AN20" i="39" s="1"/>
  <c r="AO20" i="39" a="1"/>
  <c r="AO20" i="39" s="1"/>
  <c r="AP20" i="39" a="1"/>
  <c r="AP20" i="39" s="1"/>
  <c r="AQ20" i="39" a="1"/>
  <c r="AQ20" i="39" s="1"/>
  <c r="AR20" i="39" a="1"/>
  <c r="AR20" i="39" s="1"/>
  <c r="AS20" i="39" a="1"/>
  <c r="AS20" i="39" s="1"/>
  <c r="AT20" i="39" a="1"/>
  <c r="AT20" i="39" s="1"/>
  <c r="AU20" i="39" a="1"/>
  <c r="AU20" i="39" s="1"/>
  <c r="AV20" i="39" a="1"/>
  <c r="AV20" i="39" s="1"/>
  <c r="AW20" i="39" a="1"/>
  <c r="AW20" i="39" s="1"/>
  <c r="AX20" i="39" a="1"/>
  <c r="AX20" i="39" s="1"/>
  <c r="AY20" i="39" a="1"/>
  <c r="AY20" i="39" s="1"/>
  <c r="AZ20" i="39" a="1"/>
  <c r="AZ20" i="39" s="1"/>
  <c r="BA20" i="39" a="1"/>
  <c r="BA20" i="39" s="1"/>
  <c r="AL38" i="39" a="1"/>
  <c r="AL38" i="39" s="1"/>
  <c r="AM38" i="39" a="1"/>
  <c r="AM38" i="39" s="1"/>
  <c r="AN38" i="39" a="1"/>
  <c r="AN38" i="39"/>
  <c r="AO38" i="39" a="1"/>
  <c r="AO38" i="39" s="1"/>
  <c r="AP38" i="39" a="1"/>
  <c r="AP38" i="39" s="1"/>
  <c r="AQ38" i="39" a="1"/>
  <c r="AQ38" i="39" s="1"/>
  <c r="AR38" i="39" a="1"/>
  <c r="AR38" i="39" s="1"/>
  <c r="AS38" i="39" a="1"/>
  <c r="AS38" i="39" s="1"/>
  <c r="AT38" i="39" a="1"/>
  <c r="AT38" i="39" s="1"/>
  <c r="AU38" i="39" a="1"/>
  <c r="AU38" i="39" s="1"/>
  <c r="AV38" i="39" a="1"/>
  <c r="AV38" i="39" s="1"/>
  <c r="AW38" i="39" a="1"/>
  <c r="AW38" i="39" s="1"/>
  <c r="AX38" i="39" a="1"/>
  <c r="AX38" i="39" s="1"/>
  <c r="AY38" i="39" a="1"/>
  <c r="AY38" i="39" s="1"/>
  <c r="AZ38" i="39" a="1"/>
  <c r="AZ38" i="39" s="1"/>
  <c r="BA38" i="39" a="1"/>
  <c r="BA38" i="39"/>
  <c r="AL56" i="39" a="1"/>
  <c r="AL56" i="39" s="1"/>
  <c r="AM56" i="39" a="1"/>
  <c r="AM56" i="39" s="1"/>
  <c r="AN56" i="39" a="1"/>
  <c r="AN56" i="39" s="1"/>
  <c r="AO56" i="39" a="1"/>
  <c r="AO56" i="39"/>
  <c r="AP56" i="39" a="1"/>
  <c r="AP56" i="39" s="1"/>
  <c r="AQ56" i="39" a="1"/>
  <c r="AQ56" i="39" s="1"/>
  <c r="AR56" i="39" a="1"/>
  <c r="AR56" i="39" s="1"/>
  <c r="AS56" i="39" a="1"/>
  <c r="AS56" i="39" s="1"/>
  <c r="AT56" i="39" a="1"/>
  <c r="AT56" i="39" s="1"/>
  <c r="AU56" i="39" a="1"/>
  <c r="AU56" i="39" s="1"/>
  <c r="AV56" i="39" a="1"/>
  <c r="AV56" i="39" s="1"/>
  <c r="AW56" i="39" a="1"/>
  <c r="AW56" i="39"/>
  <c r="AX56" i="39" a="1"/>
  <c r="AX56" i="39" s="1"/>
  <c r="AY56" i="39" a="1"/>
  <c r="AY56" i="39" s="1"/>
  <c r="AZ56" i="39" a="1"/>
  <c r="AZ56" i="39" s="1"/>
  <c r="BA56" i="39" a="1"/>
  <c r="BA56" i="39" s="1"/>
  <c r="AL74" i="39" a="1"/>
  <c r="AL74" i="39" s="1"/>
  <c r="AM74" i="39" a="1"/>
  <c r="AM74" i="39" s="1"/>
  <c r="AN74" i="39" a="1"/>
  <c r="AN74" i="39" s="1"/>
  <c r="AO74" i="39" a="1"/>
  <c r="AO74" i="39" s="1"/>
  <c r="AP74" i="39" a="1"/>
  <c r="AP74" i="39" s="1"/>
  <c r="AQ74" i="39" a="1"/>
  <c r="AQ74" i="39" s="1"/>
  <c r="AR74" i="39" a="1"/>
  <c r="AR74" i="39" s="1"/>
  <c r="AS74" i="39" a="1"/>
  <c r="AS74" i="39" s="1"/>
  <c r="AT74" i="39" a="1"/>
  <c r="AT74" i="39" s="1"/>
  <c r="AU74" i="39" a="1"/>
  <c r="AU74" i="39" s="1"/>
  <c r="AV74" i="39" a="1"/>
  <c r="AV74" i="39" s="1"/>
  <c r="AW74" i="39" a="1"/>
  <c r="AW74" i="39" s="1"/>
  <c r="AX74" i="39" a="1"/>
  <c r="AX74" i="39" s="1"/>
  <c r="AY74" i="39" a="1"/>
  <c r="AY74" i="39" s="1"/>
  <c r="AZ74" i="39" a="1"/>
  <c r="AZ74" i="39" s="1"/>
  <c r="BA74" i="39" a="1"/>
  <c r="BA74" i="39" s="1"/>
  <c r="AL92" i="39" a="1"/>
  <c r="AL92" i="39" s="1"/>
  <c r="AM92" i="39" a="1"/>
  <c r="AM92" i="39" s="1"/>
  <c r="AN92" i="39" a="1"/>
  <c r="AN92" i="39" s="1"/>
  <c r="AO92" i="39" a="1"/>
  <c r="AO92" i="39"/>
  <c r="AP92" i="39" a="1"/>
  <c r="AP92" i="39" s="1"/>
  <c r="AQ92" i="39" a="1"/>
  <c r="AQ92" i="39" s="1"/>
  <c r="AR92" i="39" a="1"/>
  <c r="AR92" i="39" s="1"/>
  <c r="AS92" i="39" a="1"/>
  <c r="AS92" i="39" s="1"/>
  <c r="AT92" i="39" a="1"/>
  <c r="AT92" i="39" s="1"/>
  <c r="AU92" i="39" a="1"/>
  <c r="AU92" i="39" s="1"/>
  <c r="AV92" i="39" a="1"/>
  <c r="AV92" i="39" s="1"/>
  <c r="AW92" i="39" a="1"/>
  <c r="AW92" i="39"/>
  <c r="AX92" i="39" a="1"/>
  <c r="AX92" i="39" s="1"/>
  <c r="AY92" i="39" a="1"/>
  <c r="AY92" i="39" s="1"/>
  <c r="AZ92" i="39" a="1"/>
  <c r="AZ92" i="39" s="1"/>
  <c r="BA92" i="39" a="1"/>
  <c r="BA92" i="39" s="1"/>
  <c r="AL106" i="39" a="1"/>
  <c r="AL106" i="39" s="1"/>
  <c r="AM106" i="39" a="1"/>
  <c r="AM106" i="39" s="1"/>
  <c r="AN106" i="39" a="1"/>
  <c r="AN106" i="39" s="1"/>
  <c r="AO106" i="39" a="1"/>
  <c r="AO106" i="39" s="1"/>
  <c r="AP106" i="39" a="1"/>
  <c r="AP106" i="39" s="1"/>
  <c r="AQ106" i="39" a="1"/>
  <c r="AQ106" i="39" s="1"/>
  <c r="AR106" i="39" a="1"/>
  <c r="AR106" i="39" s="1"/>
  <c r="AS106" i="39" a="1"/>
  <c r="AS106" i="39" s="1"/>
  <c r="AT106" i="39" a="1"/>
  <c r="AT106" i="39" s="1"/>
  <c r="AU106" i="39" a="1"/>
  <c r="AU106" i="39" s="1"/>
  <c r="AV106" i="39" a="1"/>
  <c r="AV106" i="39" s="1"/>
  <c r="AW106" i="39" a="1"/>
  <c r="AW106" i="39" s="1"/>
  <c r="AX106" i="39" a="1"/>
  <c r="AX106" i="39" s="1"/>
  <c r="AY106" i="39" a="1"/>
  <c r="AY106" i="39" s="1"/>
  <c r="AZ106" i="39" a="1"/>
  <c r="AZ106" i="39" s="1"/>
  <c r="BA106" i="39" a="1"/>
  <c r="BA106" i="39" s="1"/>
  <c r="AL120" i="39" a="1"/>
  <c r="AL120" i="39" s="1"/>
  <c r="AM120" i="39" a="1"/>
  <c r="AM120" i="39" s="1"/>
  <c r="AN120" i="39" a="1"/>
  <c r="AN120" i="39" s="1"/>
  <c r="AO120" i="39" a="1"/>
  <c r="AO120" i="39"/>
  <c r="AP120" i="39" a="1"/>
  <c r="AP120" i="39" s="1"/>
  <c r="AQ120" i="39" a="1"/>
  <c r="AQ120" i="39" s="1"/>
  <c r="AR120" i="39" a="1"/>
  <c r="AR120" i="39" s="1"/>
  <c r="AS120" i="39" a="1"/>
  <c r="AS120" i="39" s="1"/>
  <c r="AT120" i="39" a="1"/>
  <c r="AT120" i="39" s="1"/>
  <c r="AU120" i="39" a="1"/>
  <c r="AU120" i="39" s="1"/>
  <c r="AV120" i="39" a="1"/>
  <c r="AV120" i="39" s="1"/>
  <c r="AW120" i="39" a="1"/>
  <c r="AW120" i="39" s="1"/>
  <c r="AX120" i="39" a="1"/>
  <c r="AX120" i="39" s="1"/>
  <c r="AY120" i="39" a="1"/>
  <c r="AY120" i="39" s="1"/>
  <c r="AZ120" i="39" a="1"/>
  <c r="AZ120" i="39" s="1"/>
  <c r="BA120" i="39" a="1"/>
  <c r="BA120" i="39" s="1"/>
  <c r="AL134" i="39" a="1"/>
  <c r="AL134" i="39" s="1"/>
  <c r="AM134" i="39" a="1"/>
  <c r="AM134" i="39" s="1"/>
  <c r="AN134" i="39" a="1"/>
  <c r="AN134" i="39" s="1"/>
  <c r="AO134" i="39" a="1"/>
  <c r="AO134" i="39" s="1"/>
  <c r="AP134" i="39" a="1"/>
  <c r="AP134" i="39" s="1"/>
  <c r="AQ134" i="39" a="1"/>
  <c r="AQ134" i="39" s="1"/>
  <c r="AR134" i="39" a="1"/>
  <c r="AR134" i="39" s="1"/>
  <c r="AS134" i="39" a="1"/>
  <c r="AS134" i="39" s="1"/>
  <c r="AT134" i="39" a="1"/>
  <c r="AT134" i="39" s="1"/>
  <c r="AU134" i="39" a="1"/>
  <c r="AU134" i="39" s="1"/>
  <c r="AV134" i="39" a="1"/>
  <c r="AV134" i="39" s="1"/>
  <c r="AW134" i="39" a="1"/>
  <c r="AW134" i="39" s="1"/>
  <c r="AX134" i="39" a="1"/>
  <c r="AX134" i="39" s="1"/>
  <c r="AY134" i="39" a="1"/>
  <c r="AY134" i="39" s="1"/>
  <c r="AZ134" i="39" a="1"/>
  <c r="AZ134" i="39" s="1"/>
  <c r="BA134" i="39" a="1"/>
  <c r="BA134" i="39" s="1"/>
  <c r="AL148" i="39" a="1"/>
  <c r="AL148" i="39" s="1"/>
  <c r="AM148" i="39" a="1"/>
  <c r="AM148" i="39" s="1"/>
  <c r="AN148" i="39" a="1"/>
  <c r="AN148" i="39" s="1"/>
  <c r="AO148" i="39" a="1"/>
  <c r="AO148" i="39" s="1"/>
  <c r="AP148" i="39" a="1"/>
  <c r="AP148" i="39" s="1"/>
  <c r="AQ148" i="39" a="1"/>
  <c r="AQ148" i="39" s="1"/>
  <c r="AR148" i="39" a="1"/>
  <c r="AR148" i="39" s="1"/>
  <c r="AS148" i="39" a="1"/>
  <c r="AS148" i="39" s="1"/>
  <c r="AT148" i="39" a="1"/>
  <c r="AT148" i="39" s="1"/>
  <c r="AU148" i="39" a="1"/>
  <c r="AU148" i="39" s="1"/>
  <c r="AV148" i="39" a="1"/>
  <c r="AV148" i="39" s="1"/>
  <c r="AW148" i="39" a="1"/>
  <c r="AW148" i="39" s="1"/>
  <c r="AX148" i="39" a="1"/>
  <c r="AX148" i="39" s="1"/>
  <c r="AY148" i="39" a="1"/>
  <c r="AY148" i="39" s="1"/>
  <c r="AZ148" i="39" a="1"/>
  <c r="AZ148" i="39" s="1"/>
  <c r="BA148" i="39" a="1"/>
  <c r="BA148" i="39" s="1"/>
  <c r="AL162" i="39" a="1"/>
  <c r="AL162" i="39" s="1"/>
  <c r="AM162" i="39" a="1"/>
  <c r="AM162" i="39" s="1"/>
  <c r="AN162" i="39" a="1"/>
  <c r="AN162" i="39" s="1"/>
  <c r="AO162" i="39" a="1"/>
  <c r="AO162" i="39" s="1"/>
  <c r="AP162" i="39" a="1"/>
  <c r="AP162" i="39" s="1"/>
  <c r="AQ162" i="39" a="1"/>
  <c r="AQ162" i="39" s="1"/>
  <c r="AR162" i="39" a="1"/>
  <c r="AR162" i="39" s="1"/>
  <c r="AS162" i="39" a="1"/>
  <c r="AS162" i="39" s="1"/>
  <c r="AT162" i="39" a="1"/>
  <c r="AT162" i="39" s="1"/>
  <c r="AU162" i="39" a="1"/>
  <c r="AU162" i="39" s="1"/>
  <c r="AV162" i="39" a="1"/>
  <c r="AV162" i="39" s="1"/>
  <c r="AW162" i="39" a="1"/>
  <c r="AW162" i="39"/>
  <c r="AX162" i="39" a="1"/>
  <c r="AX162" i="39" s="1"/>
  <c r="AY162" i="39" a="1"/>
  <c r="AY162" i="39" s="1"/>
  <c r="AZ162" i="39" a="1"/>
  <c r="AZ162" i="39" s="1"/>
  <c r="BA162" i="39" a="1"/>
  <c r="BA162" i="39" s="1"/>
  <c r="AL170" i="39" a="1"/>
  <c r="AL170" i="39" s="1"/>
  <c r="AM170" i="39" a="1"/>
  <c r="AM170" i="39" s="1"/>
  <c r="AN170" i="39" a="1"/>
  <c r="AN170" i="39" s="1"/>
  <c r="AO170" i="39" a="1"/>
  <c r="AO170" i="39" s="1"/>
  <c r="AP170" i="39" a="1"/>
  <c r="AP170" i="39" s="1"/>
  <c r="AQ170" i="39" a="1"/>
  <c r="AQ170" i="39" s="1"/>
  <c r="AR170" i="39" a="1"/>
  <c r="AR170" i="39" s="1"/>
  <c r="AS170" i="39" a="1"/>
  <c r="AS170" i="39" s="1"/>
  <c r="AT170" i="39" a="1"/>
  <c r="AT170" i="39" s="1"/>
  <c r="AU170" i="39" a="1"/>
  <c r="AU170" i="39" s="1"/>
  <c r="AV170" i="39" a="1"/>
  <c r="AV170" i="39" s="1"/>
  <c r="AW170" i="39" a="1"/>
  <c r="AW170" i="39" s="1"/>
  <c r="AX170" i="39" a="1"/>
  <c r="AX170" i="39" s="1"/>
  <c r="AY170" i="39" a="1"/>
  <c r="AY170" i="39" s="1"/>
  <c r="AZ170" i="39" a="1"/>
  <c r="AZ170" i="39" s="1"/>
  <c r="BA170" i="39" a="1"/>
  <c r="BA170" i="39" s="1"/>
  <c r="AL178" i="39" a="1"/>
  <c r="AL178" i="39" s="1"/>
  <c r="AM178" i="39" a="1"/>
  <c r="AM178" i="39" s="1"/>
  <c r="AN178" i="39" a="1"/>
  <c r="AN178" i="39" s="1"/>
  <c r="AO178" i="39" a="1"/>
  <c r="AO178" i="39" s="1"/>
  <c r="AP178" i="39" a="1"/>
  <c r="AP178" i="39" s="1"/>
  <c r="AQ178" i="39" a="1"/>
  <c r="AQ178" i="39" s="1"/>
  <c r="AR178" i="39" a="1"/>
  <c r="AR178" i="39" s="1"/>
  <c r="AS178" i="39" a="1"/>
  <c r="AS178" i="39" s="1"/>
  <c r="AT178" i="39" a="1"/>
  <c r="AT178" i="39" s="1"/>
  <c r="AU178" i="39" a="1"/>
  <c r="AU178" i="39" s="1"/>
  <c r="AV178" i="39" a="1"/>
  <c r="AV178" i="39" s="1"/>
  <c r="AW178" i="39" a="1"/>
  <c r="AW178" i="39" s="1"/>
  <c r="AX178" i="39" a="1"/>
  <c r="AX178" i="39" s="1"/>
  <c r="AY178" i="39" a="1"/>
  <c r="AY178" i="39" s="1"/>
  <c r="AZ178" i="39" a="1"/>
  <c r="AZ178" i="39" s="1"/>
  <c r="BA178" i="39" a="1"/>
  <c r="BA178" i="39" s="1"/>
  <c r="AL186" i="39" a="1"/>
  <c r="AL186" i="39" s="1"/>
  <c r="AM186" i="39" a="1"/>
  <c r="AM186" i="39" s="1"/>
  <c r="AN186" i="39" a="1"/>
  <c r="AN186" i="39" s="1"/>
  <c r="AO186" i="39" a="1"/>
  <c r="AO186" i="39" s="1"/>
  <c r="AP186" i="39" a="1"/>
  <c r="AP186" i="39" s="1"/>
  <c r="AQ186" i="39" a="1"/>
  <c r="AQ186" i="39" s="1"/>
  <c r="AR186" i="39" a="1"/>
  <c r="AR186" i="39" s="1"/>
  <c r="AS186" i="39" a="1"/>
  <c r="AS186" i="39" s="1"/>
  <c r="AT186" i="39" a="1"/>
  <c r="AT186" i="39" s="1"/>
  <c r="AU186" i="39" a="1"/>
  <c r="AU186" i="39" s="1"/>
  <c r="AV186" i="39" a="1"/>
  <c r="AV186" i="39" s="1"/>
  <c r="AW186" i="39" a="1"/>
  <c r="AW186" i="39" s="1"/>
  <c r="AX186" i="39" a="1"/>
  <c r="AX186" i="39" s="1"/>
  <c r="AY186" i="39" a="1"/>
  <c r="AY186" i="39" s="1"/>
  <c r="AZ186" i="39" a="1"/>
  <c r="AZ186" i="39" s="1"/>
  <c r="BA186" i="39" a="1"/>
  <c r="BA186" i="39" s="1"/>
  <c r="AL194" i="39" a="1"/>
  <c r="AL194" i="39" s="1"/>
  <c r="AM194" i="39" a="1"/>
  <c r="AM194" i="39" s="1"/>
  <c r="AN194" i="39" a="1"/>
  <c r="AN194" i="39" s="1"/>
  <c r="AO194" i="39" a="1"/>
  <c r="AO194" i="39" s="1"/>
  <c r="AP194" i="39" a="1"/>
  <c r="AP194" i="39" s="1"/>
  <c r="AQ194" i="39" a="1"/>
  <c r="AQ194" i="39" s="1"/>
  <c r="AR194" i="39" a="1"/>
  <c r="AR194" i="39" s="1"/>
  <c r="AS194" i="39" a="1"/>
  <c r="AS194" i="39"/>
  <c r="AT194" i="39" a="1"/>
  <c r="AT194" i="39" s="1"/>
  <c r="AU194" i="39" a="1"/>
  <c r="AU194" i="39" s="1"/>
  <c r="AV194" i="39" a="1"/>
  <c r="AV194" i="39" s="1"/>
  <c r="AW194" i="39" a="1"/>
  <c r="AW194" i="39" s="1"/>
  <c r="AX194" i="39" a="1"/>
  <c r="AX194" i="39" s="1"/>
  <c r="AY194" i="39" a="1"/>
  <c r="AY194" i="39" s="1"/>
  <c r="AZ194" i="39" a="1"/>
  <c r="AZ194" i="39" s="1"/>
  <c r="BA194" i="39" a="1"/>
  <c r="BA194" i="39" s="1"/>
  <c r="AL202" i="39" a="1"/>
  <c r="AL202" i="39" s="1"/>
  <c r="AM202" i="39" a="1"/>
  <c r="AM202" i="39" s="1"/>
  <c r="AN202" i="39" a="1"/>
  <c r="AN202" i="39" s="1"/>
  <c r="AO202" i="39" a="1"/>
  <c r="AO202" i="39" s="1"/>
  <c r="AP202" i="39" a="1"/>
  <c r="AP202" i="39" s="1"/>
  <c r="AQ202" i="39" a="1"/>
  <c r="AQ202" i="39" s="1"/>
  <c r="AR202" i="39" a="1"/>
  <c r="AR202" i="39" s="1"/>
  <c r="AS202" i="39" a="1"/>
  <c r="AS202" i="39" s="1"/>
  <c r="AT202" i="39" a="1"/>
  <c r="AT202" i="39" s="1"/>
  <c r="AU202" i="39" a="1"/>
  <c r="AU202" i="39" s="1"/>
  <c r="AV202" i="39" a="1"/>
  <c r="AV202" i="39" s="1"/>
  <c r="AW202" i="39" a="1"/>
  <c r="AW202" i="39" s="1"/>
  <c r="AX202" i="39" a="1"/>
  <c r="AX202" i="39" s="1"/>
  <c r="AY202" i="39" a="1"/>
  <c r="AY202" i="39" s="1"/>
  <c r="AZ202" i="39" a="1"/>
  <c r="AZ202" i="39" s="1"/>
  <c r="BA202" i="39" a="1"/>
  <c r="BA202" i="39" s="1"/>
  <c r="AL212" i="39" a="1"/>
  <c r="AL212" i="39" s="1"/>
  <c r="AM212" i="39" a="1"/>
  <c r="AM212" i="39" s="1"/>
  <c r="AN212" i="39" a="1"/>
  <c r="AN212" i="39" s="1"/>
  <c r="AO212" i="39" a="1"/>
  <c r="AO212" i="39" s="1"/>
  <c r="AP212" i="39" a="1"/>
  <c r="AP212" i="39" s="1"/>
  <c r="AQ212" i="39" a="1"/>
  <c r="AQ212" i="39" s="1"/>
  <c r="AR212" i="39" a="1"/>
  <c r="AR212" i="39" s="1"/>
  <c r="AS212" i="39" a="1"/>
  <c r="AS212" i="39"/>
  <c r="AT212" i="39" a="1"/>
  <c r="AT212" i="39" s="1"/>
  <c r="AU212" i="39" a="1"/>
  <c r="AU212" i="39" s="1"/>
  <c r="AV212" i="39" a="1"/>
  <c r="AV212" i="39" s="1"/>
  <c r="AW212" i="39" a="1"/>
  <c r="AW212" i="39" s="1"/>
  <c r="AX212" i="39" a="1"/>
  <c r="AX212" i="39" s="1"/>
  <c r="AY212" i="39" a="1"/>
  <c r="AY212" i="39" s="1"/>
  <c r="AZ212" i="39" a="1"/>
  <c r="AZ212" i="39" s="1"/>
  <c r="BA212" i="39" a="1"/>
  <c r="BA212" i="39" s="1"/>
  <c r="AL222" i="39" a="1"/>
  <c r="AL222" i="39" s="1"/>
  <c r="AM222" i="39" a="1"/>
  <c r="AM222" i="39" s="1"/>
  <c r="AN222" i="39" a="1"/>
  <c r="AN222" i="39" s="1"/>
  <c r="AO222" i="39" a="1"/>
  <c r="AO222" i="39" s="1"/>
  <c r="AP222" i="39" a="1"/>
  <c r="AP222" i="39" s="1"/>
  <c r="AQ222" i="39" a="1"/>
  <c r="AQ222" i="39" s="1"/>
  <c r="AR222" i="39" a="1"/>
  <c r="AR222" i="39" s="1"/>
  <c r="AS222" i="39" a="1"/>
  <c r="AS222" i="39" s="1"/>
  <c r="AT222" i="39" a="1"/>
  <c r="AT222" i="39" s="1"/>
  <c r="AU222" i="39" a="1"/>
  <c r="AU222" i="39" s="1"/>
  <c r="AV222" i="39" a="1"/>
  <c r="AV222" i="39" s="1"/>
  <c r="AW222" i="39" a="1"/>
  <c r="AW222" i="39" s="1"/>
  <c r="AX222" i="39" a="1"/>
  <c r="AX222" i="39" s="1"/>
  <c r="AY222" i="39" a="1"/>
  <c r="AY222" i="39" s="1"/>
  <c r="AZ222" i="39" a="1"/>
  <c r="AZ222" i="39" s="1"/>
  <c r="BA222" i="39" a="1"/>
  <c r="BA222" i="39" s="1"/>
  <c r="AL232" i="39" a="1"/>
  <c r="AL232" i="39" s="1"/>
  <c r="AM232" i="39" a="1"/>
  <c r="AM232" i="39" s="1"/>
  <c r="AN232" i="39" a="1"/>
  <c r="AN232" i="39" s="1"/>
  <c r="AO232" i="39" a="1"/>
  <c r="AO232" i="39"/>
  <c r="AP232" i="39" a="1"/>
  <c r="AP232" i="39" s="1"/>
  <c r="AQ232" i="39" a="1"/>
  <c r="AQ232" i="39" s="1"/>
  <c r="AR232" i="39" a="1"/>
  <c r="AR232" i="39" s="1"/>
  <c r="AS232" i="39" a="1"/>
  <c r="AS232" i="39" s="1"/>
  <c r="AT232" i="39" a="1"/>
  <c r="AT232" i="39" s="1"/>
  <c r="AU232" i="39" a="1"/>
  <c r="AU232" i="39" s="1"/>
  <c r="AV232" i="39" a="1"/>
  <c r="AV232" i="39" s="1"/>
  <c r="AW232" i="39" a="1"/>
  <c r="AW232" i="39" s="1"/>
  <c r="AX232" i="39" a="1"/>
  <c r="AX232" i="39" s="1"/>
  <c r="AY232" i="39" a="1"/>
  <c r="AY232" i="39" s="1"/>
  <c r="AZ232" i="39" a="1"/>
  <c r="AZ232" i="39" s="1"/>
  <c r="BA232" i="39" a="1"/>
  <c r="BA232" i="39" s="1"/>
  <c r="AL242" i="39" a="1"/>
  <c r="AL242" i="39" s="1"/>
  <c r="AM242" i="39" a="1"/>
  <c r="AM242" i="39" s="1"/>
  <c r="AN242" i="39" a="1"/>
  <c r="AN242" i="39" s="1"/>
  <c r="AO242" i="39" a="1"/>
  <c r="AO242" i="39" s="1"/>
  <c r="AP242" i="39" a="1"/>
  <c r="AP242" i="39" s="1"/>
  <c r="AQ242" i="39" a="1"/>
  <c r="AQ242" i="39" s="1"/>
  <c r="AR242" i="39" a="1"/>
  <c r="AR242" i="39" s="1"/>
  <c r="AS242" i="39" a="1"/>
  <c r="AS242" i="39" s="1"/>
  <c r="AT242" i="39" a="1"/>
  <c r="AT242" i="39" s="1"/>
  <c r="AU242" i="39" a="1"/>
  <c r="AU242" i="39" s="1"/>
  <c r="AV242" i="39" a="1"/>
  <c r="AV242" i="39" s="1"/>
  <c r="AW242" i="39" a="1"/>
  <c r="AW242" i="39" s="1"/>
  <c r="AX242" i="39" a="1"/>
  <c r="AX242" i="39" s="1"/>
  <c r="AY242" i="39" a="1"/>
  <c r="AY242" i="39" s="1"/>
  <c r="AZ242" i="39" a="1"/>
  <c r="AZ242" i="39" s="1"/>
  <c r="BA242" i="39" a="1"/>
  <c r="BA242" i="39" s="1"/>
  <c r="T2" i="39" a="1"/>
  <c r="T2" i="39" s="1"/>
  <c r="U2" i="39" a="1"/>
  <c r="U2" i="39" s="1"/>
  <c r="V2" i="39" a="1"/>
  <c r="V2" i="39" s="1"/>
  <c r="W2" i="39" a="1"/>
  <c r="W2" i="39" s="1"/>
  <c r="X2" i="39" a="1"/>
  <c r="X2" i="39" s="1"/>
  <c r="Y2" i="39" a="1"/>
  <c r="Y2" i="39" s="1"/>
  <c r="Z2" i="39" a="1"/>
  <c r="Z2" i="39" s="1"/>
  <c r="AA2" i="39" a="1"/>
  <c r="AA2" i="39" s="1"/>
  <c r="AB2" i="39" a="1"/>
  <c r="AB2" i="39" s="1"/>
  <c r="AC2" i="39" a="1"/>
  <c r="AC2" i="39" s="1"/>
  <c r="AD2" i="39" a="1"/>
  <c r="AD2" i="39" s="1"/>
  <c r="AE2" i="39" a="1"/>
  <c r="AE2" i="39" s="1"/>
  <c r="AF2" i="39" a="1"/>
  <c r="AF2" i="39" s="1"/>
  <c r="AG2" i="39" a="1"/>
  <c r="AG2" i="39" s="1"/>
  <c r="AH2" i="39" a="1"/>
  <c r="AH2" i="39" s="1"/>
  <c r="AI2" i="39" a="1"/>
  <c r="AI2" i="39" s="1"/>
  <c r="T20" i="39" a="1"/>
  <c r="T20" i="39" s="1"/>
  <c r="U20" i="39" a="1"/>
  <c r="U20" i="39" s="1"/>
  <c r="V20" i="39" a="1"/>
  <c r="V20" i="39" s="1"/>
  <c r="W20" i="39" a="1"/>
  <c r="W20" i="39" s="1"/>
  <c r="X20" i="39" a="1"/>
  <c r="X20" i="39" s="1"/>
  <c r="Y20" i="39" a="1"/>
  <c r="Y20" i="39" s="1"/>
  <c r="Z20" i="39" a="1"/>
  <c r="Z20" i="39" s="1"/>
  <c r="AA20" i="39" a="1"/>
  <c r="AA20" i="39"/>
  <c r="AB20" i="39" a="1"/>
  <c r="AB20" i="39" s="1"/>
  <c r="AC20" i="39" a="1"/>
  <c r="AC20" i="39" s="1"/>
  <c r="AD20" i="39" a="1"/>
  <c r="AD20" i="39" s="1"/>
  <c r="AE20" i="39" a="1"/>
  <c r="AE20" i="39" s="1"/>
  <c r="AF20" i="39" a="1"/>
  <c r="AF20" i="39" s="1"/>
  <c r="AG20" i="39" a="1"/>
  <c r="AG20" i="39" s="1"/>
  <c r="AH20" i="39" a="1"/>
  <c r="AH20" i="39" s="1"/>
  <c r="AI20" i="39" a="1"/>
  <c r="AI20" i="39" s="1"/>
  <c r="T38" i="39" a="1"/>
  <c r="T38" i="39" s="1"/>
  <c r="U38" i="39" a="1"/>
  <c r="U38" i="39" s="1"/>
  <c r="V38" i="39" a="1"/>
  <c r="V38" i="39" s="1"/>
  <c r="W38" i="39" a="1"/>
  <c r="W38" i="39" s="1"/>
  <c r="X38" i="39" a="1"/>
  <c r="X38" i="39" s="1"/>
  <c r="Y38" i="39" a="1"/>
  <c r="Y38" i="39" s="1"/>
  <c r="Z38" i="39" a="1"/>
  <c r="Z38" i="39" s="1"/>
  <c r="AA38" i="39" a="1"/>
  <c r="AA38" i="39" s="1"/>
  <c r="AB38" i="39" a="1"/>
  <c r="AB38" i="39" s="1"/>
  <c r="AC38" i="39" a="1"/>
  <c r="AC38" i="39" s="1"/>
  <c r="AD38" i="39" a="1"/>
  <c r="AD38" i="39" s="1"/>
  <c r="AE38" i="39" a="1"/>
  <c r="AE38" i="39" s="1"/>
  <c r="AF38" i="39" a="1"/>
  <c r="AF38" i="39" s="1"/>
  <c r="AG38" i="39" a="1"/>
  <c r="AG38" i="39" s="1"/>
  <c r="AH38" i="39" a="1"/>
  <c r="AH38" i="39" s="1"/>
  <c r="AI38" i="39" a="1"/>
  <c r="AI38" i="39" s="1"/>
  <c r="T56" i="39" a="1"/>
  <c r="T56" i="39" s="1"/>
  <c r="U56" i="39" a="1"/>
  <c r="U56" i="39" s="1"/>
  <c r="V56" i="39" a="1"/>
  <c r="V56" i="39" s="1"/>
  <c r="W56" i="39" a="1"/>
  <c r="W56" i="39" s="1"/>
  <c r="X56" i="39" a="1"/>
  <c r="X56" i="39" s="1"/>
  <c r="Y56" i="39" a="1"/>
  <c r="Y56" i="39" s="1"/>
  <c r="Z56" i="39" a="1"/>
  <c r="Z56" i="39" s="1"/>
  <c r="AA56" i="39" a="1"/>
  <c r="AA56" i="39" s="1"/>
  <c r="AB56" i="39" a="1"/>
  <c r="AB56" i="39" s="1"/>
  <c r="AC56" i="39" a="1"/>
  <c r="AC56" i="39" s="1"/>
  <c r="AD56" i="39" a="1"/>
  <c r="AD56" i="39" s="1"/>
  <c r="AE56" i="39" a="1"/>
  <c r="AE56" i="39" s="1"/>
  <c r="AF56" i="39" a="1"/>
  <c r="AF56" i="39" s="1"/>
  <c r="AG56" i="39" a="1"/>
  <c r="AG56" i="39" s="1"/>
  <c r="AH56" i="39" a="1"/>
  <c r="AH56" i="39" s="1"/>
  <c r="AI56" i="39" a="1"/>
  <c r="AI56" i="39"/>
  <c r="T74" i="39" a="1"/>
  <c r="T74" i="39" s="1"/>
  <c r="U74" i="39" a="1"/>
  <c r="U74" i="39" s="1"/>
  <c r="V74" i="39" a="1"/>
  <c r="V74" i="39" s="1"/>
  <c r="W74" i="39" a="1"/>
  <c r="W74" i="39" s="1"/>
  <c r="X74" i="39" a="1"/>
  <c r="X74" i="39" s="1"/>
  <c r="Y74" i="39" a="1"/>
  <c r="Y74" i="39" s="1"/>
  <c r="Z74" i="39" a="1"/>
  <c r="Z74" i="39" s="1"/>
  <c r="AA74" i="39" a="1"/>
  <c r="AA74" i="39" s="1"/>
  <c r="AB74" i="39" a="1"/>
  <c r="AB74" i="39" s="1"/>
  <c r="AC74" i="39" a="1"/>
  <c r="AC74" i="39" s="1"/>
  <c r="AD74" i="39" a="1"/>
  <c r="AD74" i="39" s="1"/>
  <c r="AE74" i="39" a="1"/>
  <c r="AE74" i="39" s="1"/>
  <c r="AF74" i="39" a="1"/>
  <c r="AF74" i="39" s="1"/>
  <c r="AG74" i="39" a="1"/>
  <c r="AG74" i="39" s="1"/>
  <c r="AH74" i="39" a="1"/>
  <c r="AH74" i="39" s="1"/>
  <c r="AI74" i="39" a="1"/>
  <c r="AI74" i="39" s="1"/>
  <c r="T92" i="39" a="1"/>
  <c r="T92" i="39" s="1"/>
  <c r="U92" i="39" a="1"/>
  <c r="U92" i="39" s="1"/>
  <c r="V92" i="39" a="1"/>
  <c r="V92" i="39" s="1"/>
  <c r="W92" i="39" a="1"/>
  <c r="W92" i="39" s="1"/>
  <c r="X92" i="39" a="1"/>
  <c r="X92" i="39" s="1"/>
  <c r="Y92" i="39" a="1"/>
  <c r="Y92" i="39" s="1"/>
  <c r="Z92" i="39" a="1"/>
  <c r="Z92" i="39" s="1"/>
  <c r="AA92" i="39" a="1"/>
  <c r="AA92" i="39"/>
  <c r="AB92" i="39" a="1"/>
  <c r="AB92" i="39" s="1"/>
  <c r="AC92" i="39" a="1"/>
  <c r="AC92" i="39" s="1"/>
  <c r="AD92" i="39" a="1"/>
  <c r="AD92" i="39" s="1"/>
  <c r="AE92" i="39" a="1"/>
  <c r="AE92" i="39" s="1"/>
  <c r="AF92" i="39" a="1"/>
  <c r="AF92" i="39" s="1"/>
  <c r="AG92" i="39" a="1"/>
  <c r="AG92" i="39" s="1"/>
  <c r="AH92" i="39" a="1"/>
  <c r="AH92" i="39" s="1"/>
  <c r="AI92" i="39" a="1"/>
  <c r="AI92" i="39" s="1"/>
  <c r="T106" i="39" a="1"/>
  <c r="T106" i="39" s="1"/>
  <c r="U106" i="39" a="1"/>
  <c r="U106" i="39" s="1"/>
  <c r="V106" i="39" a="1"/>
  <c r="V106" i="39" s="1"/>
  <c r="W106" i="39" a="1"/>
  <c r="W106" i="39" s="1"/>
  <c r="X106" i="39" a="1"/>
  <c r="X106" i="39" s="1"/>
  <c r="Y106" i="39" a="1"/>
  <c r="Y106" i="39" s="1"/>
  <c r="Z106" i="39" a="1"/>
  <c r="Z106" i="39" s="1"/>
  <c r="AA106" i="39" a="1"/>
  <c r="AA106" i="39"/>
  <c r="AB106" i="39" a="1"/>
  <c r="AB106" i="39" s="1"/>
  <c r="AC106" i="39" a="1"/>
  <c r="AC106" i="39" s="1"/>
  <c r="AD106" i="39" a="1"/>
  <c r="AD106" i="39" s="1"/>
  <c r="AE106" i="39" a="1"/>
  <c r="AE106" i="39" s="1"/>
  <c r="AF106" i="39" a="1"/>
  <c r="AF106" i="39" s="1"/>
  <c r="AG106" i="39" a="1"/>
  <c r="AG106" i="39" s="1"/>
  <c r="AH106" i="39" a="1"/>
  <c r="AH106" i="39" s="1"/>
  <c r="AI106" i="39" a="1"/>
  <c r="AI106" i="39" s="1"/>
  <c r="T120" i="39" a="1"/>
  <c r="T120" i="39" s="1"/>
  <c r="U120" i="39" a="1"/>
  <c r="U120" i="39" s="1"/>
  <c r="V120" i="39" a="1"/>
  <c r="V120" i="39" s="1"/>
  <c r="W120" i="39" a="1"/>
  <c r="W120" i="39" s="1"/>
  <c r="X120" i="39" a="1"/>
  <c r="X120" i="39" s="1"/>
  <c r="Y120" i="39" a="1"/>
  <c r="Y120" i="39" s="1"/>
  <c r="Z120" i="39" a="1"/>
  <c r="Z120" i="39" s="1"/>
  <c r="AA120" i="39" a="1"/>
  <c r="AA120" i="39" s="1"/>
  <c r="AB120" i="39" a="1"/>
  <c r="AB120" i="39" s="1"/>
  <c r="AC120" i="39" a="1"/>
  <c r="AC120" i="39" s="1"/>
  <c r="AD120" i="39" a="1"/>
  <c r="AD120" i="39" s="1"/>
  <c r="AE120" i="39" a="1"/>
  <c r="AE120" i="39"/>
  <c r="AF120" i="39" a="1"/>
  <c r="AF120" i="39" s="1"/>
  <c r="AG120" i="39" a="1"/>
  <c r="AG120" i="39" s="1"/>
  <c r="AH120" i="39" a="1"/>
  <c r="AH120" i="39" s="1"/>
  <c r="AI120" i="39" a="1"/>
  <c r="AI120" i="39" s="1"/>
  <c r="T134" i="39" a="1"/>
  <c r="T134" i="39" s="1"/>
  <c r="U134" i="39" a="1"/>
  <c r="U134" i="39" s="1"/>
  <c r="V134" i="39" a="1"/>
  <c r="V134" i="39" s="1"/>
  <c r="W134" i="39" a="1"/>
  <c r="W134" i="39" s="1"/>
  <c r="X134" i="39" a="1"/>
  <c r="X134" i="39" s="1"/>
  <c r="Y134" i="39" a="1"/>
  <c r="Y134" i="39" s="1"/>
  <c r="Z134" i="39" a="1"/>
  <c r="Z134" i="39" s="1"/>
  <c r="AA134" i="39" a="1"/>
  <c r="AA134" i="39" s="1"/>
  <c r="AB134" i="39" a="1"/>
  <c r="AB134" i="39" s="1"/>
  <c r="AC134" i="39" a="1"/>
  <c r="AC134" i="39" s="1"/>
  <c r="AD134" i="39" a="1"/>
  <c r="AD134" i="39" s="1"/>
  <c r="AE134" i="39" a="1"/>
  <c r="AE134" i="39" s="1"/>
  <c r="AF134" i="39" a="1"/>
  <c r="AF134" i="39" s="1"/>
  <c r="AG134" i="39" a="1"/>
  <c r="AG134" i="39" s="1"/>
  <c r="AH134" i="39" a="1"/>
  <c r="AH134" i="39" s="1"/>
  <c r="AI134" i="39" a="1"/>
  <c r="AI134" i="39" s="1"/>
  <c r="T148" i="39" a="1"/>
  <c r="T148" i="39" s="1"/>
  <c r="U148" i="39" a="1"/>
  <c r="U148" i="39" s="1"/>
  <c r="V148" i="39" a="1"/>
  <c r="V148" i="39" s="1"/>
  <c r="W148" i="39" a="1"/>
  <c r="W148" i="39" s="1"/>
  <c r="X148" i="39" a="1"/>
  <c r="X148" i="39" s="1"/>
  <c r="Y148" i="39" a="1"/>
  <c r="Y148" i="39" s="1"/>
  <c r="Z148" i="39" a="1"/>
  <c r="Z148" i="39" s="1"/>
  <c r="AA148" i="39" a="1"/>
  <c r="AA148" i="39" s="1"/>
  <c r="AB148" i="39" a="1"/>
  <c r="AB148" i="39" s="1"/>
  <c r="AC148" i="39" a="1"/>
  <c r="AC148" i="39" s="1"/>
  <c r="AD148" i="39" a="1"/>
  <c r="AD148" i="39" s="1"/>
  <c r="AE148" i="39" a="1"/>
  <c r="AE148" i="39"/>
  <c r="AF148" i="39" a="1"/>
  <c r="AF148" i="39" s="1"/>
  <c r="AG148" i="39" a="1"/>
  <c r="AG148" i="39" s="1"/>
  <c r="AH148" i="39" a="1"/>
  <c r="AH148" i="39" s="1"/>
  <c r="AI148" i="39" a="1"/>
  <c r="AI148" i="39" s="1"/>
  <c r="T162" i="39" a="1"/>
  <c r="T162" i="39" s="1"/>
  <c r="U162" i="39" a="1"/>
  <c r="U162" i="39" s="1"/>
  <c r="V162" i="39" a="1"/>
  <c r="V162" i="39" s="1"/>
  <c r="W162" i="39" a="1"/>
  <c r="W162" i="39" s="1"/>
  <c r="X162" i="39" a="1"/>
  <c r="X162" i="39" s="1"/>
  <c r="Y162" i="39" a="1"/>
  <c r="Y162" i="39" s="1"/>
  <c r="Z162" i="39" a="1"/>
  <c r="Z162" i="39" s="1"/>
  <c r="AA162" i="39" a="1"/>
  <c r="AA162" i="39" s="1"/>
  <c r="AB162" i="39" a="1"/>
  <c r="AB162" i="39" s="1"/>
  <c r="AC162" i="39" a="1"/>
  <c r="AC162" i="39" s="1"/>
  <c r="AD162" i="39" a="1"/>
  <c r="AD162" i="39" s="1"/>
  <c r="AE162" i="39" a="1"/>
  <c r="AE162" i="39" s="1"/>
  <c r="AF162" i="39" a="1"/>
  <c r="AF162" i="39" s="1"/>
  <c r="AG162" i="39" a="1"/>
  <c r="AG162" i="39" s="1"/>
  <c r="AH162" i="39" a="1"/>
  <c r="AH162" i="39" s="1"/>
  <c r="AI162" i="39" a="1"/>
  <c r="AI162" i="39" s="1"/>
  <c r="T170" i="39" a="1"/>
  <c r="T170" i="39" s="1"/>
  <c r="U170" i="39" a="1"/>
  <c r="U170" i="39" s="1"/>
  <c r="V170" i="39" a="1"/>
  <c r="V170" i="39" s="1"/>
  <c r="W170" i="39" a="1"/>
  <c r="W170" i="39" s="1"/>
  <c r="X170" i="39" a="1"/>
  <c r="X170" i="39" s="1"/>
  <c r="Y170" i="39" a="1"/>
  <c r="Y170" i="39" s="1"/>
  <c r="Z170" i="39" a="1"/>
  <c r="Z170" i="39" s="1"/>
  <c r="AA170" i="39" a="1"/>
  <c r="AA170" i="39" s="1"/>
  <c r="AB170" i="39" a="1"/>
  <c r="AB170" i="39" s="1"/>
  <c r="AC170" i="39" a="1"/>
  <c r="AC170" i="39" s="1"/>
  <c r="AD170" i="39" a="1"/>
  <c r="AD170" i="39" s="1"/>
  <c r="AE170" i="39" a="1"/>
  <c r="AE170" i="39" s="1"/>
  <c r="AF170" i="39" a="1"/>
  <c r="AF170" i="39" s="1"/>
  <c r="AG170" i="39" a="1"/>
  <c r="AG170" i="39" s="1"/>
  <c r="AH170" i="39" a="1"/>
  <c r="AH170" i="39" s="1"/>
  <c r="AI170" i="39" a="1"/>
  <c r="AI170" i="39" s="1"/>
  <c r="T178" i="39" a="1"/>
  <c r="T178" i="39" s="1"/>
  <c r="U178" i="39" a="1"/>
  <c r="U178" i="39" s="1"/>
  <c r="V178" i="39" a="1"/>
  <c r="V178" i="39" s="1"/>
  <c r="W178" i="39" a="1"/>
  <c r="W178" i="39" s="1"/>
  <c r="X178" i="39" a="1"/>
  <c r="X178" i="39" s="1"/>
  <c r="Y178" i="39" a="1"/>
  <c r="Y178" i="39" s="1"/>
  <c r="Z178" i="39" a="1"/>
  <c r="Z178" i="39" s="1"/>
  <c r="AA178" i="39" a="1"/>
  <c r="AA178" i="39" s="1"/>
  <c r="AB178" i="39" a="1"/>
  <c r="AB178" i="39" s="1"/>
  <c r="AC178" i="39" a="1"/>
  <c r="AC178" i="39" s="1"/>
  <c r="AD178" i="39" a="1"/>
  <c r="AD178" i="39" s="1"/>
  <c r="AE178" i="39" a="1"/>
  <c r="AE178" i="39" s="1"/>
  <c r="AF178" i="39" a="1"/>
  <c r="AF178" i="39" s="1"/>
  <c r="AG178" i="39" a="1"/>
  <c r="AG178" i="39" s="1"/>
  <c r="AH178" i="39" a="1"/>
  <c r="AH178" i="39" s="1"/>
  <c r="AI178" i="39" a="1"/>
  <c r="AI178" i="39" s="1"/>
  <c r="T186" i="39" a="1"/>
  <c r="T186" i="39" s="1"/>
  <c r="U186" i="39" a="1"/>
  <c r="U186" i="39" s="1"/>
  <c r="V186" i="39" a="1"/>
  <c r="V186" i="39" s="1"/>
  <c r="W186" i="39" a="1"/>
  <c r="W186" i="39" s="1"/>
  <c r="X186" i="39" a="1"/>
  <c r="X186" i="39" s="1"/>
  <c r="Y186" i="39" a="1"/>
  <c r="Y186" i="39" s="1"/>
  <c r="Z186" i="39" a="1"/>
  <c r="Z186" i="39" s="1"/>
  <c r="AA186" i="39" a="1"/>
  <c r="AA186" i="39"/>
  <c r="AB186" i="39" a="1"/>
  <c r="AB186" i="39" s="1"/>
  <c r="AC186" i="39" a="1"/>
  <c r="AC186" i="39" s="1"/>
  <c r="AD186" i="39" a="1"/>
  <c r="AD186" i="39" s="1"/>
  <c r="AE186" i="39" a="1"/>
  <c r="AE186" i="39" s="1"/>
  <c r="AF186" i="39" a="1"/>
  <c r="AF186" i="39" s="1"/>
  <c r="AG186" i="39" a="1"/>
  <c r="AG186" i="39" s="1"/>
  <c r="AH186" i="39" a="1"/>
  <c r="AH186" i="39" s="1"/>
  <c r="AI186" i="39" a="1"/>
  <c r="AI186" i="39" s="1"/>
  <c r="T194" i="39" a="1"/>
  <c r="T194" i="39" s="1"/>
  <c r="U194" i="39" a="1"/>
  <c r="U194" i="39" s="1"/>
  <c r="V194" i="39" a="1"/>
  <c r="V194" i="39" s="1"/>
  <c r="W194" i="39" a="1"/>
  <c r="W194" i="39" s="1"/>
  <c r="X194" i="39" a="1"/>
  <c r="X194" i="39" s="1"/>
  <c r="Y194" i="39" a="1"/>
  <c r="Y194" i="39" s="1"/>
  <c r="Z194" i="39" a="1"/>
  <c r="Z194" i="39" s="1"/>
  <c r="AA194" i="39" a="1"/>
  <c r="AA194" i="39" s="1"/>
  <c r="AB194" i="39" a="1"/>
  <c r="AB194" i="39" s="1"/>
  <c r="AC194" i="39" a="1"/>
  <c r="AC194" i="39" s="1"/>
  <c r="AD194" i="39" a="1"/>
  <c r="AD194" i="39" s="1"/>
  <c r="AE194" i="39" a="1"/>
  <c r="AE194" i="39" s="1"/>
  <c r="AF194" i="39" a="1"/>
  <c r="AF194" i="39" s="1"/>
  <c r="AG194" i="39" a="1"/>
  <c r="AG194" i="39" s="1"/>
  <c r="AH194" i="39" a="1"/>
  <c r="AH194" i="39" s="1"/>
  <c r="AI194" i="39" a="1"/>
  <c r="AI194" i="39" s="1"/>
  <c r="T202" i="39" a="1"/>
  <c r="T202" i="39" s="1"/>
  <c r="U202" i="39" a="1"/>
  <c r="U202" i="39" s="1"/>
  <c r="V202" i="39" a="1"/>
  <c r="V202" i="39" s="1"/>
  <c r="W202" i="39" a="1"/>
  <c r="W202" i="39" s="1"/>
  <c r="X202" i="39" a="1"/>
  <c r="X202" i="39" s="1"/>
  <c r="Y202" i="39" a="1"/>
  <c r="Y202" i="39" s="1"/>
  <c r="Z202" i="39" a="1"/>
  <c r="Z202" i="39" s="1"/>
  <c r="AA202" i="39" a="1"/>
  <c r="AA202" i="39" s="1"/>
  <c r="AB202" i="39" a="1"/>
  <c r="AB202" i="39" s="1"/>
  <c r="AC202" i="39" a="1"/>
  <c r="AC202" i="39" s="1"/>
  <c r="AD202" i="39" a="1"/>
  <c r="AD202" i="39" s="1"/>
  <c r="AE202" i="39" a="1"/>
  <c r="AE202" i="39"/>
  <c r="AF202" i="39" a="1"/>
  <c r="AF202" i="39" s="1"/>
  <c r="AG202" i="39" a="1"/>
  <c r="AG202" i="39" s="1"/>
  <c r="AH202" i="39" a="1"/>
  <c r="AH202" i="39" s="1"/>
  <c r="AI202" i="39" a="1"/>
  <c r="AI202" i="39" s="1"/>
  <c r="T212" i="39" a="1"/>
  <c r="T212" i="39" s="1"/>
  <c r="U212" i="39" a="1"/>
  <c r="U212" i="39" s="1"/>
  <c r="V212" i="39" a="1"/>
  <c r="V212" i="39" s="1"/>
  <c r="W212" i="39" a="1"/>
  <c r="W212" i="39" s="1"/>
  <c r="X212" i="39" a="1"/>
  <c r="X212" i="39" s="1"/>
  <c r="Y212" i="39" a="1"/>
  <c r="Y212" i="39" s="1"/>
  <c r="Z212" i="39" a="1"/>
  <c r="Z212" i="39" s="1"/>
  <c r="AA212" i="39" a="1"/>
  <c r="AA212" i="39" s="1"/>
  <c r="AB212" i="39" a="1"/>
  <c r="AB212" i="39" s="1"/>
  <c r="AC212" i="39" a="1"/>
  <c r="AC212" i="39" s="1"/>
  <c r="AD212" i="39" a="1"/>
  <c r="AD212" i="39" s="1"/>
  <c r="AE212" i="39" a="1"/>
  <c r="AE212" i="39" s="1"/>
  <c r="AF212" i="39" a="1"/>
  <c r="AF212" i="39" s="1"/>
  <c r="AG212" i="39" a="1"/>
  <c r="AG212" i="39" s="1"/>
  <c r="AH212" i="39" a="1"/>
  <c r="AH212" i="39" s="1"/>
  <c r="AI212" i="39" a="1"/>
  <c r="AI212" i="39" s="1"/>
  <c r="T222" i="39" a="1"/>
  <c r="T222" i="39" s="1"/>
  <c r="U222" i="39" a="1"/>
  <c r="U222" i="39" s="1"/>
  <c r="V222" i="39" a="1"/>
  <c r="V222" i="39" s="1"/>
  <c r="W222" i="39" a="1"/>
  <c r="W222" i="39" s="1"/>
  <c r="X222" i="39" a="1"/>
  <c r="X222" i="39" s="1"/>
  <c r="Y222" i="39" a="1"/>
  <c r="Y222" i="39" s="1"/>
  <c r="Z222" i="39" a="1"/>
  <c r="Z222" i="39" s="1"/>
  <c r="AA222" i="39" a="1"/>
  <c r="AA222" i="39" s="1"/>
  <c r="AB222" i="39" a="1"/>
  <c r="AB222" i="39" s="1"/>
  <c r="AC222" i="39" a="1"/>
  <c r="AC222" i="39" s="1"/>
  <c r="AD222" i="39" a="1"/>
  <c r="AD222" i="39" s="1"/>
  <c r="AE222" i="39" a="1"/>
  <c r="AE222" i="39" s="1"/>
  <c r="AF222" i="39" a="1"/>
  <c r="AF222" i="39" s="1"/>
  <c r="AG222" i="39" a="1"/>
  <c r="AG222" i="39" s="1"/>
  <c r="AH222" i="39" a="1"/>
  <c r="AH222" i="39" s="1"/>
  <c r="AI222" i="39" a="1"/>
  <c r="AI222" i="39" s="1"/>
  <c r="T232" i="39" a="1"/>
  <c r="T232" i="39" s="1"/>
  <c r="U232" i="39" a="1"/>
  <c r="U232" i="39" s="1"/>
  <c r="V232" i="39" a="1"/>
  <c r="V232" i="39" s="1"/>
  <c r="W232" i="39" a="1"/>
  <c r="W232" i="39" s="1"/>
  <c r="X232" i="39" a="1"/>
  <c r="X232" i="39" s="1"/>
  <c r="Y232" i="39" a="1"/>
  <c r="Y232" i="39" s="1"/>
  <c r="Z232" i="39" a="1"/>
  <c r="Z232" i="39" s="1"/>
  <c r="AA232" i="39" a="1"/>
  <c r="AA232" i="39" s="1"/>
  <c r="AB232" i="39" a="1"/>
  <c r="AB232" i="39" s="1"/>
  <c r="AC232" i="39" a="1"/>
  <c r="AC232" i="39" s="1"/>
  <c r="AD232" i="39" a="1"/>
  <c r="AD232" i="39" s="1"/>
  <c r="AE232" i="39" a="1"/>
  <c r="AE232" i="39" s="1"/>
  <c r="AF232" i="39" a="1"/>
  <c r="AF232" i="39" s="1"/>
  <c r="AG232" i="39" a="1"/>
  <c r="AG232" i="39" s="1"/>
  <c r="AH232" i="39" a="1"/>
  <c r="AH232" i="39" s="1"/>
  <c r="AI232" i="39" a="1"/>
  <c r="AI232" i="39" s="1"/>
  <c r="T242" i="39" a="1"/>
  <c r="T242" i="39" s="1"/>
  <c r="U242" i="39" a="1"/>
  <c r="U242" i="39" s="1"/>
  <c r="V242" i="39" a="1"/>
  <c r="V242" i="39" s="1"/>
  <c r="W242" i="39" a="1"/>
  <c r="W242" i="39" s="1"/>
  <c r="X242" i="39" a="1"/>
  <c r="X242" i="39" s="1"/>
  <c r="Y242" i="39" a="1"/>
  <c r="Y242" i="39" s="1"/>
  <c r="Z242" i="39" a="1"/>
  <c r="Z242" i="39" s="1"/>
  <c r="AA242" i="39" a="1"/>
  <c r="AA242" i="39" s="1"/>
  <c r="AB242" i="39" a="1"/>
  <c r="AB242" i="39" s="1"/>
  <c r="AC242" i="39" a="1"/>
  <c r="AC242" i="39" s="1"/>
  <c r="AD242" i="39" a="1"/>
  <c r="AD242" i="39" s="1"/>
  <c r="AE242" i="39" a="1"/>
  <c r="AE242" i="39" s="1"/>
  <c r="AF242" i="39" a="1"/>
  <c r="AF242" i="39" s="1"/>
  <c r="AG242" i="39" a="1"/>
  <c r="AG242" i="39" s="1"/>
  <c r="AH242" i="39" a="1"/>
  <c r="AH242" i="39" s="1"/>
  <c r="AI242" i="39" a="1"/>
  <c r="AI242" i="39" s="1"/>
  <c r="Q2" i="39" a="1"/>
  <c r="Q2" i="39" s="1"/>
  <c r="Q20" i="39" a="1"/>
  <c r="Q20" i="39" s="1"/>
  <c r="Q38" i="39" a="1"/>
  <c r="Q38" i="39" s="1"/>
  <c r="Q56" i="39" a="1"/>
  <c r="Q56" i="39" s="1"/>
  <c r="Q74" i="39" a="1"/>
  <c r="Q74" i="39" s="1"/>
  <c r="Q92" i="39" a="1"/>
  <c r="Q92" i="39" s="1"/>
  <c r="Q106" i="39" a="1"/>
  <c r="Q106" i="39" s="1"/>
  <c r="Q120" i="39" a="1"/>
  <c r="Q120" i="39" s="1"/>
  <c r="Q134" i="39" a="1"/>
  <c r="Q134" i="39" s="1"/>
  <c r="Q148" i="39" a="1"/>
  <c r="Q148" i="39" s="1"/>
  <c r="Q162" i="39" a="1"/>
  <c r="Q162" i="39" s="1"/>
  <c r="Q170" i="39" a="1"/>
  <c r="Q170" i="39" s="1"/>
  <c r="Q178" i="39" a="1"/>
  <c r="Q178" i="39" s="1"/>
  <c r="Q186" i="39" a="1"/>
  <c r="Q186" i="39" s="1"/>
  <c r="Q194" i="39" a="1"/>
  <c r="Q194" i="39" s="1"/>
  <c r="Q202" i="39" a="1"/>
  <c r="Q202" i="39" s="1"/>
  <c r="Q212" i="39" a="1"/>
  <c r="Q212" i="39" s="1"/>
  <c r="Q222" i="39" a="1"/>
  <c r="Q222" i="39" s="1"/>
  <c r="Q232" i="39" a="1"/>
  <c r="Q232" i="39" s="1"/>
  <c r="Q242" i="39" a="1"/>
  <c r="Q242" i="39" s="1"/>
  <c r="P2" i="39" a="1"/>
  <c r="P2" i="39" s="1"/>
  <c r="P20" i="39" a="1"/>
  <c r="P20" i="39" s="1"/>
  <c r="P38" i="39" a="1"/>
  <c r="P38" i="39" s="1"/>
  <c r="P56" i="39" a="1"/>
  <c r="P56" i="39" s="1"/>
  <c r="P74" i="39" a="1"/>
  <c r="P74" i="39" s="1"/>
  <c r="P92" i="39" a="1"/>
  <c r="P92" i="39" s="1"/>
  <c r="P106" i="39" a="1"/>
  <c r="P106" i="39" s="1"/>
  <c r="P120" i="39" a="1"/>
  <c r="P120" i="39" s="1"/>
  <c r="P134" i="39" a="1"/>
  <c r="P134" i="39" s="1"/>
  <c r="P148" i="39" a="1"/>
  <c r="P148" i="39" s="1"/>
  <c r="P162" i="39" a="1"/>
  <c r="P162" i="39" s="1"/>
  <c r="P170" i="39" a="1"/>
  <c r="P170" i="39" s="1"/>
  <c r="P178" i="39" a="1"/>
  <c r="P178" i="39" s="1"/>
  <c r="P186" i="39" a="1"/>
  <c r="P186" i="39" s="1"/>
  <c r="P194" i="39" a="1"/>
  <c r="P194" i="39" s="1"/>
  <c r="P202" i="39" a="1"/>
  <c r="P202" i="39"/>
  <c r="P212" i="39" a="1"/>
  <c r="P212" i="39" s="1"/>
  <c r="P222" i="39" a="1"/>
  <c r="P222" i="39" s="1"/>
  <c r="P232" i="39" a="1"/>
  <c r="P232" i="39" s="1"/>
  <c r="P242" i="39" a="1"/>
  <c r="P242" i="39" s="1"/>
  <c r="O2" i="39" a="1"/>
  <c r="O2" i="39" s="1"/>
  <c r="O20" i="39" a="1"/>
  <c r="O20" i="39" s="1"/>
  <c r="O38" i="39" a="1"/>
  <c r="O38" i="39" s="1"/>
  <c r="O56" i="39" a="1"/>
  <c r="O56" i="39" s="1"/>
  <c r="O74" i="39" a="1"/>
  <c r="O74" i="39" s="1"/>
  <c r="O92" i="39" a="1"/>
  <c r="O92" i="39" s="1"/>
  <c r="O106" i="39" a="1"/>
  <c r="O106" i="39" s="1"/>
  <c r="O120" i="39" a="1"/>
  <c r="O120" i="39" s="1"/>
  <c r="O134" i="39" a="1"/>
  <c r="O134" i="39" s="1"/>
  <c r="O148" i="39" a="1"/>
  <c r="O148" i="39" s="1"/>
  <c r="O162" i="39" a="1"/>
  <c r="O162" i="39" s="1"/>
  <c r="O170" i="39" a="1"/>
  <c r="O170" i="39" s="1"/>
  <c r="O178" i="39" a="1"/>
  <c r="O178" i="39" s="1"/>
  <c r="O186" i="39" a="1"/>
  <c r="O186" i="39" s="1"/>
  <c r="O194" i="39" a="1"/>
  <c r="O194" i="39" s="1"/>
  <c r="O202" i="39" a="1"/>
  <c r="O202" i="39" s="1"/>
  <c r="O212" i="39" a="1"/>
  <c r="O212" i="39" s="1"/>
  <c r="O222" i="39" a="1"/>
  <c r="O222" i="39" s="1"/>
  <c r="O232" i="39" a="1"/>
  <c r="O232" i="39" s="1"/>
  <c r="O242" i="39" a="1"/>
  <c r="O242" i="39" s="1"/>
  <c r="N2" i="39" a="1"/>
  <c r="N2" i="39" s="1"/>
  <c r="N20" i="39" a="1"/>
  <c r="N20" i="39" s="1"/>
  <c r="N38" i="39" a="1"/>
  <c r="N38" i="39" s="1"/>
  <c r="N56" i="39" a="1"/>
  <c r="N56" i="39" s="1"/>
  <c r="N74" i="39" a="1"/>
  <c r="N74" i="39" s="1"/>
  <c r="N92" i="39" a="1"/>
  <c r="N92" i="39" s="1"/>
  <c r="N106" i="39" a="1"/>
  <c r="N106" i="39" s="1"/>
  <c r="N120" i="39" a="1"/>
  <c r="N120" i="39" s="1"/>
  <c r="N134" i="39" a="1"/>
  <c r="N134" i="39" s="1"/>
  <c r="N148" i="39" a="1"/>
  <c r="N148" i="39" s="1"/>
  <c r="N162" i="39" a="1"/>
  <c r="N162" i="39" s="1"/>
  <c r="N170" i="39" a="1"/>
  <c r="N170" i="39" s="1"/>
  <c r="N178" i="39" a="1"/>
  <c r="N178" i="39" s="1"/>
  <c r="N186" i="39" a="1"/>
  <c r="N186" i="39" s="1"/>
  <c r="N194" i="39" a="1"/>
  <c r="N194" i="39" s="1"/>
  <c r="N202" i="39" a="1"/>
  <c r="N202" i="39" s="1"/>
  <c r="N212" i="39" a="1"/>
  <c r="N212" i="39" s="1"/>
  <c r="N222" i="39" a="1"/>
  <c r="N222" i="39" s="1"/>
  <c r="N232" i="39" a="1"/>
  <c r="N232" i="39" s="1"/>
  <c r="N242" i="39" a="1"/>
  <c r="N242" i="39" s="1"/>
  <c r="M2" i="39" a="1"/>
  <c r="M2" i="39" s="1"/>
  <c r="M20" i="39" a="1"/>
  <c r="M20" i="39" s="1"/>
  <c r="M38" i="39" a="1"/>
  <c r="M38" i="39" s="1"/>
  <c r="M56" i="39" a="1"/>
  <c r="M56" i="39" s="1"/>
  <c r="M74" i="39" a="1"/>
  <c r="M74" i="39" s="1"/>
  <c r="M92" i="39" a="1"/>
  <c r="M92" i="39" s="1"/>
  <c r="M106" i="39" a="1"/>
  <c r="M106" i="39" s="1"/>
  <c r="M120" i="39" a="1"/>
  <c r="M120" i="39" s="1"/>
  <c r="M134" i="39" a="1"/>
  <c r="M134" i="39" s="1"/>
  <c r="M148" i="39" a="1"/>
  <c r="M148" i="39" s="1"/>
  <c r="M162" i="39" a="1"/>
  <c r="M162" i="39" s="1"/>
  <c r="M170" i="39" a="1"/>
  <c r="M170" i="39" s="1"/>
  <c r="M178" i="39" a="1"/>
  <c r="M178" i="39" s="1"/>
  <c r="M186" i="39" a="1"/>
  <c r="M186" i="39" s="1"/>
  <c r="M194" i="39" a="1"/>
  <c r="M194" i="39" s="1"/>
  <c r="M202" i="39" a="1"/>
  <c r="M202" i="39" s="1"/>
  <c r="M212" i="39" a="1"/>
  <c r="M212" i="39" s="1"/>
  <c r="M222" i="39" a="1"/>
  <c r="M222" i="39" s="1"/>
  <c r="M232" i="39" a="1"/>
  <c r="M232" i="39" s="1"/>
  <c r="M242" i="39" a="1"/>
  <c r="M242" i="39" s="1"/>
  <c r="L2" i="39" a="1"/>
  <c r="L2" i="39" s="1"/>
  <c r="L20" i="39" a="1"/>
  <c r="L20" i="39" s="1"/>
  <c r="L38" i="39" a="1"/>
  <c r="L38" i="39" s="1"/>
  <c r="L56" i="39" a="1"/>
  <c r="L56" i="39" s="1"/>
  <c r="L74" i="39" a="1"/>
  <c r="L74" i="39" s="1"/>
  <c r="L92" i="39" a="1"/>
  <c r="L92" i="39" s="1"/>
  <c r="L106" i="39" a="1"/>
  <c r="L106" i="39" s="1"/>
  <c r="L120" i="39" a="1"/>
  <c r="L120" i="39" s="1"/>
  <c r="L134" i="39" a="1"/>
  <c r="L134" i="39" s="1"/>
  <c r="L148" i="39" a="1"/>
  <c r="L148" i="39" s="1"/>
  <c r="L162" i="39" a="1"/>
  <c r="L162" i="39" s="1"/>
  <c r="L170" i="39" a="1"/>
  <c r="L170" i="39" s="1"/>
  <c r="L178" i="39" a="1"/>
  <c r="L178" i="39" s="1"/>
  <c r="L186" i="39" a="1"/>
  <c r="L186" i="39" s="1"/>
  <c r="L194" i="39" a="1"/>
  <c r="L194" i="39" s="1"/>
  <c r="L202" i="39" a="1"/>
  <c r="L202" i="39" s="1"/>
  <c r="L212" i="39" a="1"/>
  <c r="L212" i="39" s="1"/>
  <c r="L222" i="39" a="1"/>
  <c r="L222" i="39" s="1"/>
  <c r="L232" i="39" a="1"/>
  <c r="L232" i="39" s="1"/>
  <c r="L242" i="39" a="1"/>
  <c r="L242" i="39" s="1"/>
  <c r="K2" i="39" a="1"/>
  <c r="K2" i="39" s="1"/>
  <c r="K20" i="39" a="1"/>
  <c r="K20" i="39" s="1"/>
  <c r="K38" i="39" a="1"/>
  <c r="K38" i="39" s="1"/>
  <c r="K56" i="39" a="1"/>
  <c r="K56" i="39" s="1"/>
  <c r="K74" i="39" a="1"/>
  <c r="K74" i="39" s="1"/>
  <c r="K92" i="39" a="1"/>
  <c r="K92" i="39" s="1"/>
  <c r="K106" i="39" a="1"/>
  <c r="K106" i="39" s="1"/>
  <c r="K120" i="39" a="1"/>
  <c r="K120" i="39" s="1"/>
  <c r="K134" i="39" a="1"/>
  <c r="K134" i="39" s="1"/>
  <c r="K148" i="39" a="1"/>
  <c r="K148" i="39" s="1"/>
  <c r="K162" i="39" a="1"/>
  <c r="K162" i="39" s="1"/>
  <c r="K170" i="39" a="1"/>
  <c r="K170" i="39" s="1"/>
  <c r="K178" i="39" a="1"/>
  <c r="K178" i="39" s="1"/>
  <c r="K186" i="39" a="1"/>
  <c r="K186" i="39" s="1"/>
  <c r="K194" i="39" a="1"/>
  <c r="K194" i="39" s="1"/>
  <c r="K202" i="39" a="1"/>
  <c r="K202" i="39" s="1"/>
  <c r="K212" i="39" a="1"/>
  <c r="K212" i="39" s="1"/>
  <c r="K222" i="39" a="1"/>
  <c r="K222" i="39" s="1"/>
  <c r="K232" i="39" a="1"/>
  <c r="K232" i="39" s="1"/>
  <c r="K242" i="39" a="1"/>
  <c r="K242" i="39" s="1"/>
  <c r="J2" i="39" a="1"/>
  <c r="J2" i="39" s="1"/>
  <c r="J20" i="39" a="1"/>
  <c r="J20" i="39" s="1"/>
  <c r="J38" i="39" a="1"/>
  <c r="J38" i="39" s="1"/>
  <c r="J56" i="39" a="1"/>
  <c r="J56" i="39" s="1"/>
  <c r="J74" i="39" a="1"/>
  <c r="J74" i="39" s="1"/>
  <c r="J92" i="39" a="1"/>
  <c r="J92" i="39" s="1"/>
  <c r="J106" i="39" a="1"/>
  <c r="J106" i="39" s="1"/>
  <c r="J120" i="39" a="1"/>
  <c r="J120" i="39" s="1"/>
  <c r="J134" i="39" a="1"/>
  <c r="J134" i="39" s="1"/>
  <c r="J148" i="39" a="1"/>
  <c r="J148" i="39" s="1"/>
  <c r="J162" i="39" a="1"/>
  <c r="J162" i="39" s="1"/>
  <c r="J170" i="39" a="1"/>
  <c r="J170" i="39" s="1"/>
  <c r="J178" i="39" a="1"/>
  <c r="J178" i="39" s="1"/>
  <c r="J186" i="39" a="1"/>
  <c r="J186" i="39" s="1"/>
  <c r="J194" i="39" a="1"/>
  <c r="J194" i="39" s="1"/>
  <c r="J202" i="39" a="1"/>
  <c r="J202" i="39" s="1"/>
  <c r="J212" i="39" a="1"/>
  <c r="J212" i="39" s="1"/>
  <c r="J222" i="39" a="1"/>
  <c r="J222" i="39" s="1"/>
  <c r="J232" i="39" a="1"/>
  <c r="J232" i="39" s="1"/>
  <c r="J242" i="39" a="1"/>
  <c r="J242" i="39" s="1"/>
  <c r="I2" i="39" a="1"/>
  <c r="I2" i="39" s="1"/>
  <c r="I20" i="39" a="1"/>
  <c r="I20" i="39" s="1"/>
  <c r="I38" i="39" a="1"/>
  <c r="I38" i="39" s="1"/>
  <c r="I56" i="39" a="1"/>
  <c r="I56" i="39" s="1"/>
  <c r="I74" i="39" a="1"/>
  <c r="I74" i="39" s="1"/>
  <c r="I92" i="39" a="1"/>
  <c r="I92" i="39" s="1"/>
  <c r="I106" i="39" a="1"/>
  <c r="I106" i="39" s="1"/>
  <c r="I120" i="39" a="1"/>
  <c r="I120" i="39" s="1"/>
  <c r="I134" i="39" a="1"/>
  <c r="I134" i="39" s="1"/>
  <c r="I148" i="39" a="1"/>
  <c r="I148" i="39" s="1"/>
  <c r="I162" i="39" a="1"/>
  <c r="I162" i="39" s="1"/>
  <c r="I170" i="39" a="1"/>
  <c r="I170" i="39" s="1"/>
  <c r="I178" i="39" a="1"/>
  <c r="I178" i="39" s="1"/>
  <c r="I186" i="39" a="1"/>
  <c r="I186" i="39" s="1"/>
  <c r="I194" i="39" a="1"/>
  <c r="I194" i="39" s="1"/>
  <c r="I202" i="39" a="1"/>
  <c r="I202" i="39" s="1"/>
  <c r="I212" i="39" a="1"/>
  <c r="I212" i="39" s="1"/>
  <c r="I222" i="39" a="1"/>
  <c r="I222" i="39" s="1"/>
  <c r="I232" i="39" a="1"/>
  <c r="I232" i="39" s="1"/>
  <c r="I242" i="39" a="1"/>
  <c r="I242" i="39" s="1"/>
  <c r="G2" i="39" a="1"/>
  <c r="G2" i="39" s="1"/>
  <c r="G20" i="39" a="1"/>
  <c r="G20" i="39" s="1"/>
  <c r="G38" i="39" a="1"/>
  <c r="G38" i="39" s="1"/>
  <c r="G56" i="39" a="1"/>
  <c r="G56" i="39" s="1"/>
  <c r="G74" i="39" a="1"/>
  <c r="G74" i="39" s="1"/>
  <c r="G92" i="39" a="1"/>
  <c r="G92" i="39" s="1"/>
  <c r="G106" i="39" a="1"/>
  <c r="G106" i="39" s="1"/>
  <c r="G120" i="39" a="1"/>
  <c r="G120" i="39" s="1"/>
  <c r="G134" i="39" a="1"/>
  <c r="G134" i="39" s="1"/>
  <c r="G148" i="39" a="1"/>
  <c r="G148" i="39" s="1"/>
  <c r="G162" i="39" a="1"/>
  <c r="G162" i="39" s="1"/>
  <c r="G170" i="39" a="1"/>
  <c r="G170" i="39" s="1"/>
  <c r="G178" i="39" a="1"/>
  <c r="G178" i="39" s="1"/>
  <c r="G186" i="39" a="1"/>
  <c r="G186" i="39" s="1"/>
  <c r="G194" i="39" a="1"/>
  <c r="G194" i="39" s="1"/>
  <c r="G202" i="39" a="1"/>
  <c r="G202" i="39" s="1"/>
  <c r="G212" i="39" a="1"/>
  <c r="G212" i="39" s="1"/>
  <c r="G222" i="39" a="1"/>
  <c r="G222" i="39" s="1"/>
  <c r="G232" i="39" a="1"/>
  <c r="G232" i="39" s="1"/>
  <c r="G242" i="39" a="1"/>
  <c r="G242" i="39" s="1"/>
  <c r="F2" i="39" a="1"/>
  <c r="F2" i="39" s="1"/>
  <c r="F20" i="39" a="1"/>
  <c r="F20" i="39" s="1"/>
  <c r="F38" i="39" a="1"/>
  <c r="F38" i="39" s="1"/>
  <c r="F56" i="39" a="1"/>
  <c r="F56" i="39" s="1"/>
  <c r="F74" i="39" a="1"/>
  <c r="F74" i="39" s="1"/>
  <c r="F92" i="39" a="1"/>
  <c r="F92" i="39" s="1"/>
  <c r="F106" i="39" a="1"/>
  <c r="F106" i="39" s="1"/>
  <c r="F120" i="39" a="1"/>
  <c r="F120" i="39" s="1"/>
  <c r="F134" i="39" a="1"/>
  <c r="F134" i="39" s="1"/>
  <c r="F148" i="39" a="1"/>
  <c r="F148" i="39" s="1"/>
  <c r="F162" i="39" a="1"/>
  <c r="F162" i="39" s="1"/>
  <c r="F170" i="39" a="1"/>
  <c r="F170" i="39" s="1"/>
  <c r="F178" i="39" a="1"/>
  <c r="F178" i="39" s="1"/>
  <c r="F186" i="39" a="1"/>
  <c r="F186" i="39" s="1"/>
  <c r="F194" i="39" a="1"/>
  <c r="F194" i="39" s="1"/>
  <c r="F202" i="39" a="1"/>
  <c r="F202" i="39" s="1"/>
  <c r="F212" i="39" a="1"/>
  <c r="F212" i="39" s="1"/>
  <c r="F222" i="39" a="1"/>
  <c r="F222" i="39" s="1"/>
  <c r="F232" i="39" a="1"/>
  <c r="F232" i="39" s="1"/>
  <c r="F242" i="39" a="1"/>
  <c r="F242" i="39" s="1"/>
  <c r="H2" i="39" a="1"/>
  <c r="H2" i="39" s="1"/>
  <c r="H20" i="39" a="1"/>
  <c r="H20" i="39" s="1"/>
  <c r="H38" i="39" a="1"/>
  <c r="H38" i="39" s="1"/>
  <c r="H56" i="39" a="1"/>
  <c r="H56" i="39" s="1"/>
  <c r="H74" i="39" a="1"/>
  <c r="H74" i="39" s="1"/>
  <c r="H92" i="39" a="1"/>
  <c r="H92" i="39" s="1"/>
  <c r="H106" i="39" a="1"/>
  <c r="H106" i="39" s="1"/>
  <c r="H120" i="39" a="1"/>
  <c r="H120" i="39" s="1"/>
  <c r="H134" i="39" a="1"/>
  <c r="H134" i="39" s="1"/>
  <c r="H148" i="39" a="1"/>
  <c r="H148" i="39" s="1"/>
  <c r="H162" i="39" a="1"/>
  <c r="H162" i="39" s="1"/>
  <c r="H170" i="39" a="1"/>
  <c r="H170" i="39" s="1"/>
  <c r="H178" i="39" a="1"/>
  <c r="H178" i="39" s="1"/>
  <c r="H186" i="39" a="1"/>
  <c r="H186" i="39" s="1"/>
  <c r="H194" i="39" a="1"/>
  <c r="H194" i="39" s="1"/>
  <c r="H202" i="39" a="1"/>
  <c r="H202" i="39" s="1"/>
  <c r="H212" i="39" a="1"/>
  <c r="H212" i="39" s="1"/>
  <c r="H222" i="39" a="1"/>
  <c r="H222" i="39" s="1"/>
  <c r="H232" i="39" a="1"/>
  <c r="H232" i="39" s="1"/>
  <c r="H242" i="39" a="1"/>
  <c r="H242" i="39" s="1"/>
  <c r="E2" i="39" a="1"/>
  <c r="E2" i="39" s="1"/>
  <c r="E20" i="39" a="1"/>
  <c r="E20" i="39" s="1"/>
  <c r="E38" i="39" a="1"/>
  <c r="E38" i="39" s="1"/>
  <c r="E56" i="39" a="1"/>
  <c r="E56" i="39" s="1"/>
  <c r="E74" i="39" a="1"/>
  <c r="E74" i="39" s="1"/>
  <c r="E92" i="39" a="1"/>
  <c r="E92" i="39" s="1"/>
  <c r="E106" i="39" a="1"/>
  <c r="E106" i="39" s="1"/>
  <c r="E120" i="39" a="1"/>
  <c r="E120" i="39" s="1"/>
  <c r="E134" i="39" a="1"/>
  <c r="E134" i="39" s="1"/>
  <c r="E148" i="39" a="1"/>
  <c r="E148" i="39" s="1"/>
  <c r="E162" i="39" a="1"/>
  <c r="E162" i="39" s="1"/>
  <c r="E170" i="39" a="1"/>
  <c r="E170" i="39" s="1"/>
  <c r="E178" i="39" a="1"/>
  <c r="E178" i="39" s="1"/>
  <c r="E186" i="39" a="1"/>
  <c r="E186" i="39" s="1"/>
  <c r="E194" i="39" a="1"/>
  <c r="E194" i="39" s="1"/>
  <c r="E202" i="39" a="1"/>
  <c r="E202" i="39" s="1"/>
  <c r="E212" i="39" a="1"/>
  <c r="E212" i="39" s="1"/>
  <c r="E222" i="39" a="1"/>
  <c r="E222" i="39" s="1"/>
  <c r="E232" i="39" a="1"/>
  <c r="E232" i="39" s="1"/>
  <c r="E242" i="39" a="1"/>
  <c r="E242" i="39" s="1"/>
  <c r="D2" i="39" a="1"/>
  <c r="D2" i="39" s="1"/>
  <c r="D20" i="39" a="1"/>
  <c r="D20" i="39" s="1"/>
  <c r="D38" i="39" a="1"/>
  <c r="D38" i="39" s="1"/>
  <c r="D56" i="39" a="1"/>
  <c r="D56" i="39" s="1"/>
  <c r="D74" i="39" a="1"/>
  <c r="D74" i="39" s="1"/>
  <c r="D92" i="39" a="1"/>
  <c r="D92" i="39" s="1"/>
  <c r="D106" i="39" a="1"/>
  <c r="D106" i="39" s="1"/>
  <c r="D120" i="39" a="1"/>
  <c r="D120" i="39" s="1"/>
  <c r="D134" i="39" a="1"/>
  <c r="D134" i="39" s="1"/>
  <c r="D148" i="39" a="1"/>
  <c r="D148" i="39" s="1"/>
  <c r="D162" i="39" a="1"/>
  <c r="D162" i="39" s="1"/>
  <c r="D170" i="39" a="1"/>
  <c r="D170" i="39" s="1"/>
  <c r="D178" i="39" a="1"/>
  <c r="D178" i="39" s="1"/>
  <c r="D186" i="39" a="1"/>
  <c r="D186" i="39" s="1"/>
  <c r="D194" i="39" a="1"/>
  <c r="D194" i="39" s="1"/>
  <c r="D202" i="39" a="1"/>
  <c r="D202" i="39" s="1"/>
  <c r="D212" i="39" a="1"/>
  <c r="D212" i="39" s="1"/>
  <c r="D222" i="39" a="1"/>
  <c r="D222" i="39" s="1"/>
  <c r="D232" i="39" a="1"/>
  <c r="D232" i="39" s="1"/>
  <c r="D242" i="39" a="1"/>
  <c r="D242" i="39" s="1"/>
  <c r="C2" i="39" a="1"/>
  <c r="C2" i="39" s="1"/>
  <c r="C20" i="39" a="1"/>
  <c r="C20" i="39" s="1"/>
  <c r="C38" i="39" a="1"/>
  <c r="C38" i="39" s="1"/>
  <c r="C56" i="39" a="1"/>
  <c r="C56" i="39" s="1"/>
  <c r="C74" i="39" a="1"/>
  <c r="C74" i="39" s="1"/>
  <c r="C92" i="39" a="1"/>
  <c r="C92" i="39" s="1"/>
  <c r="C106" i="39" a="1"/>
  <c r="C106" i="39" s="1"/>
  <c r="C120" i="39" a="1"/>
  <c r="C120" i="39" s="1"/>
  <c r="C134" i="39" a="1"/>
  <c r="C134" i="39" s="1"/>
  <c r="C148" i="39" a="1"/>
  <c r="C148" i="39" s="1"/>
  <c r="C162" i="39" a="1"/>
  <c r="C162" i="39" s="1"/>
  <c r="C170" i="39" a="1"/>
  <c r="C170" i="39" s="1"/>
  <c r="C178" i="39" a="1"/>
  <c r="C178" i="39" s="1"/>
  <c r="C186" i="39" a="1"/>
  <c r="C186" i="39" s="1"/>
  <c r="C194" i="39" a="1"/>
  <c r="C194" i="39" s="1"/>
  <c r="C202" i="39" a="1"/>
  <c r="C202" i="39" s="1"/>
  <c r="C212" i="39" a="1"/>
  <c r="C212" i="39" s="1"/>
  <c r="C222" i="39" a="1"/>
  <c r="C222" i="39" s="1"/>
  <c r="C232" i="39" a="1"/>
  <c r="C232" i="39" s="1"/>
  <c r="C242" i="39" a="1"/>
  <c r="C242" i="39" s="1"/>
  <c r="B242" i="39" a="1"/>
  <c r="B242" i="39" s="1"/>
  <c r="B232" i="39" a="1"/>
  <c r="B232" i="39" s="1"/>
  <c r="B222" i="39" a="1"/>
  <c r="B222" i="39" s="1"/>
  <c r="B212" i="39" a="1"/>
  <c r="B212" i="39" s="1"/>
  <c r="B202" i="39" a="1"/>
  <c r="B202" i="39" s="1"/>
  <c r="B194" i="39" a="1"/>
  <c r="B194" i="39" s="1"/>
  <c r="B186" i="39" a="1"/>
  <c r="B186" i="39" s="1"/>
  <c r="B178" i="39" a="1"/>
  <c r="B178" i="39" s="1"/>
  <c r="B170" i="39" a="1"/>
  <c r="B170" i="39" s="1"/>
  <c r="B162" i="39" a="1"/>
  <c r="B162" i="39" s="1"/>
  <c r="B148" i="39" a="1"/>
  <c r="B148" i="39" s="1"/>
  <c r="B134" i="39" a="1"/>
  <c r="B134" i="39" s="1"/>
  <c r="B120" i="39" a="1"/>
  <c r="B120" i="39" s="1"/>
  <c r="B106" i="39" a="1"/>
  <c r="B106" i="39" s="1"/>
  <c r="B92" i="39" a="1"/>
  <c r="B92" i="39" s="1"/>
  <c r="B74" i="39" a="1"/>
  <c r="B74" i="39" s="1"/>
  <c r="B56" i="39" a="1"/>
  <c r="B56" i="39" s="1"/>
  <c r="B38" i="39" a="1"/>
  <c r="B38" i="39" s="1"/>
  <c r="B20" i="39" a="1"/>
  <c r="B20" i="39" s="1"/>
  <c r="B2" i="39" a="1"/>
  <c r="B2" i="39" s="1"/>
  <c r="AO2" i="37" a="1"/>
  <c r="AO2" i="37" s="1"/>
  <c r="AP2" i="37" a="1"/>
  <c r="AP2" i="37" s="1"/>
  <c r="AQ2" i="37" a="1"/>
  <c r="AQ2" i="37" s="1"/>
  <c r="AR2" i="37" a="1"/>
  <c r="AR2" i="37" s="1"/>
  <c r="AS2" i="37" a="1"/>
  <c r="AS2" i="37" s="1"/>
  <c r="AT2" i="37" a="1"/>
  <c r="AT2" i="37" s="1"/>
  <c r="AU2" i="37" a="1"/>
  <c r="AU2" i="37" s="1"/>
  <c r="AV2" i="37" a="1"/>
  <c r="AV2" i="37" s="1"/>
  <c r="AW2" i="37" a="1"/>
  <c r="AW2" i="37" s="1"/>
  <c r="AX2" i="37" a="1"/>
  <c r="AX2" i="37" s="1"/>
  <c r="AY2" i="37" a="1"/>
  <c r="AY2" i="37" s="1"/>
  <c r="AZ2" i="37" a="1"/>
  <c r="AZ2" i="37" s="1"/>
  <c r="BA2" i="37" a="1"/>
  <c r="BA2" i="37" s="1"/>
  <c r="BB2" i="37" a="1"/>
  <c r="BB2" i="37" s="1"/>
  <c r="BC2" i="37" a="1"/>
  <c r="BC2" i="37" s="1"/>
  <c r="BD2" i="37" a="1"/>
  <c r="BD2" i="37" s="1"/>
  <c r="AO38" i="37" a="1"/>
  <c r="AO38" i="37" s="1"/>
  <c r="AP38" i="37" a="1"/>
  <c r="AP38" i="37" s="1"/>
  <c r="AQ38" i="37" a="1"/>
  <c r="AQ38" i="37" s="1"/>
  <c r="AR38" i="37" a="1"/>
  <c r="AR38" i="37" s="1"/>
  <c r="AS38" i="37" a="1"/>
  <c r="AS38" i="37" s="1"/>
  <c r="AT38" i="37" a="1"/>
  <c r="AT38" i="37" s="1"/>
  <c r="AU38" i="37" a="1"/>
  <c r="AU38" i="37" s="1"/>
  <c r="AV38" i="37" a="1"/>
  <c r="AV38" i="37" s="1"/>
  <c r="AW38" i="37" a="1"/>
  <c r="AW38" i="37" s="1"/>
  <c r="AX38" i="37" a="1"/>
  <c r="AX38" i="37" s="1"/>
  <c r="AY38" i="37" a="1"/>
  <c r="AY38" i="37" s="1"/>
  <c r="AZ38" i="37" a="1"/>
  <c r="AZ38" i="37" s="1"/>
  <c r="BA38" i="37" a="1"/>
  <c r="BA38" i="37" s="1"/>
  <c r="BB38" i="37" a="1"/>
  <c r="BB38" i="37" s="1"/>
  <c r="BC38" i="37" a="1"/>
  <c r="BC38" i="37" s="1"/>
  <c r="BD38" i="37" a="1"/>
  <c r="BD38" i="37" s="1"/>
  <c r="AO74" i="37" a="1"/>
  <c r="AO74" i="37" s="1"/>
  <c r="AP74" i="37" a="1"/>
  <c r="AP74" i="37" s="1"/>
  <c r="AQ74" i="37" a="1"/>
  <c r="AQ74" i="37" s="1"/>
  <c r="AR74" i="37" a="1"/>
  <c r="AR74" i="37" s="1"/>
  <c r="AS74" i="37" a="1"/>
  <c r="AS74" i="37" s="1"/>
  <c r="AT74" i="37" a="1"/>
  <c r="AT74" i="37" s="1"/>
  <c r="AU74" i="37" a="1"/>
  <c r="AU74" i="37" s="1"/>
  <c r="AV74" i="37" a="1"/>
  <c r="AV74" i="37" s="1"/>
  <c r="AW74" i="37" a="1"/>
  <c r="AW74" i="37" s="1"/>
  <c r="AX74" i="37" a="1"/>
  <c r="AX74" i="37" s="1"/>
  <c r="AY74" i="37" a="1"/>
  <c r="AY74" i="37" s="1"/>
  <c r="AZ74" i="37" a="1"/>
  <c r="AZ74" i="37" s="1"/>
  <c r="BA74" i="37" a="1"/>
  <c r="BA74" i="37" s="1"/>
  <c r="BB74" i="37" a="1"/>
  <c r="BB74" i="37" s="1"/>
  <c r="BC74" i="37" a="1"/>
  <c r="BC74" i="37" s="1"/>
  <c r="BD74" i="37" a="1"/>
  <c r="BD74" i="37" s="1"/>
  <c r="AO110" i="37" a="1"/>
  <c r="AO110" i="37" s="1"/>
  <c r="AP110" i="37" a="1"/>
  <c r="AP110" i="37" s="1"/>
  <c r="AQ110" i="37" a="1"/>
  <c r="AQ110" i="37" s="1"/>
  <c r="AR110" i="37" a="1"/>
  <c r="AR110" i="37" s="1"/>
  <c r="AS110" i="37" a="1"/>
  <c r="AS110" i="37" s="1"/>
  <c r="AT110" i="37" a="1"/>
  <c r="AT110" i="37" s="1"/>
  <c r="AU110" i="37" a="1"/>
  <c r="AU110" i="37" s="1"/>
  <c r="AV110" i="37" a="1"/>
  <c r="AV110" i="37" s="1"/>
  <c r="AW110" i="37" a="1"/>
  <c r="AW110" i="37" s="1"/>
  <c r="AX110" i="37" a="1"/>
  <c r="AX110" i="37" s="1"/>
  <c r="AY110" i="37" a="1"/>
  <c r="AY110" i="37" s="1"/>
  <c r="AZ110" i="37" a="1"/>
  <c r="AZ110" i="37" s="1"/>
  <c r="BA110" i="37" a="1"/>
  <c r="BA110" i="37" s="1"/>
  <c r="BB110" i="37" a="1"/>
  <c r="BB110" i="37" s="1"/>
  <c r="BC110" i="37" a="1"/>
  <c r="BC110" i="37" s="1"/>
  <c r="BD110" i="37" a="1"/>
  <c r="BD110" i="37" s="1"/>
  <c r="AL2" i="37" a="1"/>
  <c r="AL2" i="37" s="1"/>
  <c r="W2" i="37" a="1"/>
  <c r="W2" i="37" s="1"/>
  <c r="X2" i="37" a="1"/>
  <c r="X2" i="37" s="1"/>
  <c r="Y2" i="37" a="1"/>
  <c r="Y2" i="37" s="1"/>
  <c r="Z2" i="37" a="1"/>
  <c r="Z2" i="37" s="1"/>
  <c r="AA2" i="37" a="1"/>
  <c r="AA2" i="37" s="1"/>
  <c r="AB2" i="37" a="1"/>
  <c r="AB2" i="37" s="1"/>
  <c r="AC2" i="37" a="1"/>
  <c r="AC2" i="37" s="1"/>
  <c r="AD2" i="37" a="1"/>
  <c r="AD2" i="37" s="1"/>
  <c r="AE2" i="37" a="1"/>
  <c r="AE2" i="37" s="1"/>
  <c r="AF2" i="37" a="1"/>
  <c r="AF2" i="37" s="1"/>
  <c r="AG2" i="37" a="1"/>
  <c r="AG2" i="37" s="1"/>
  <c r="AH2" i="37" a="1"/>
  <c r="AH2" i="37" s="1"/>
  <c r="AI2" i="37" a="1"/>
  <c r="AI2" i="37" s="1"/>
  <c r="AJ2" i="37" a="1"/>
  <c r="AJ2" i="37" s="1"/>
  <c r="AK2" i="37" a="1"/>
  <c r="AK2" i="37" s="1"/>
  <c r="W38" i="37" a="1"/>
  <c r="W38" i="37" s="1"/>
  <c r="X38" i="37" a="1"/>
  <c r="X38" i="37" s="1"/>
  <c r="Y38" i="37" a="1"/>
  <c r="Y38" i="37" s="1"/>
  <c r="Z38" i="37" a="1"/>
  <c r="Z38" i="37" s="1"/>
  <c r="AA38" i="37" a="1"/>
  <c r="AA38" i="37" s="1"/>
  <c r="AB38" i="37" a="1"/>
  <c r="AB38" i="37" s="1"/>
  <c r="AC38" i="37" a="1"/>
  <c r="AC38" i="37" s="1"/>
  <c r="AD38" i="37" a="1"/>
  <c r="AD38" i="37" s="1"/>
  <c r="AE38" i="37" a="1"/>
  <c r="AE38" i="37" s="1"/>
  <c r="AF38" i="37" a="1"/>
  <c r="AF38" i="37" s="1"/>
  <c r="AG38" i="37" a="1"/>
  <c r="AG38" i="37" s="1"/>
  <c r="AH38" i="37" a="1"/>
  <c r="AH38" i="37" s="1"/>
  <c r="AI38" i="37" a="1"/>
  <c r="AI38" i="37" s="1"/>
  <c r="AJ38" i="37" a="1"/>
  <c r="AJ38" i="37" s="1"/>
  <c r="AK38" i="37" a="1"/>
  <c r="AK38" i="37" s="1"/>
  <c r="AL38" i="37" a="1"/>
  <c r="AL38" i="37" s="1"/>
  <c r="W74" i="37" a="1"/>
  <c r="W74" i="37" s="1"/>
  <c r="X74" i="37" a="1"/>
  <c r="X74" i="37" s="1"/>
  <c r="Y74" i="37" a="1"/>
  <c r="Y74" i="37" s="1"/>
  <c r="Z74" i="37" a="1"/>
  <c r="Z74" i="37" s="1"/>
  <c r="AA74" i="37" a="1"/>
  <c r="AA74" i="37" s="1"/>
  <c r="AB74" i="37" a="1"/>
  <c r="AB74" i="37" s="1"/>
  <c r="AC74" i="37" a="1"/>
  <c r="AC74" i="37" s="1"/>
  <c r="AD74" i="37" a="1"/>
  <c r="AD74" i="37" s="1"/>
  <c r="AE74" i="37" a="1"/>
  <c r="AE74" i="37" s="1"/>
  <c r="AF74" i="37" a="1"/>
  <c r="AF74" i="37" s="1"/>
  <c r="AG74" i="37" a="1"/>
  <c r="AG74" i="37" s="1"/>
  <c r="AH74" i="37" a="1"/>
  <c r="AH74" i="37" s="1"/>
  <c r="AI74" i="37" a="1"/>
  <c r="AI74" i="37" s="1"/>
  <c r="AJ74" i="37" a="1"/>
  <c r="AJ74" i="37" s="1"/>
  <c r="AK74" i="37" a="1"/>
  <c r="AK74" i="37" s="1"/>
  <c r="AL74" i="37" a="1"/>
  <c r="AL74" i="37" s="1"/>
  <c r="W110" i="37" a="1"/>
  <c r="W110" i="37" s="1"/>
  <c r="X110" i="37" a="1"/>
  <c r="X110" i="37" s="1"/>
  <c r="Y110" i="37" a="1"/>
  <c r="Y110" i="37" s="1"/>
  <c r="Z110" i="37" a="1"/>
  <c r="Z110" i="37" s="1"/>
  <c r="AA110" i="37" a="1"/>
  <c r="AA110" i="37" s="1"/>
  <c r="AB110" i="37" a="1"/>
  <c r="AB110" i="37" s="1"/>
  <c r="AC110" i="37" a="1"/>
  <c r="AC110" i="37" s="1"/>
  <c r="AD110" i="37" a="1"/>
  <c r="AD110" i="37" s="1"/>
  <c r="AE110" i="37" a="1"/>
  <c r="AE110" i="37" s="1"/>
  <c r="AF110" i="37" a="1"/>
  <c r="AF110" i="37" s="1"/>
  <c r="AG110" i="37" a="1"/>
  <c r="AG110" i="37" s="1"/>
  <c r="AH110" i="37" a="1"/>
  <c r="AH110" i="37" s="1"/>
  <c r="AI110" i="37" a="1"/>
  <c r="AI110" i="37" s="1"/>
  <c r="AJ110" i="37" a="1"/>
  <c r="AJ110" i="37" s="1"/>
  <c r="AK110" i="37" a="1"/>
  <c r="AK110" i="37" s="1"/>
  <c r="AL110" i="37" a="1"/>
  <c r="AL110" i="37" s="1"/>
  <c r="N74" i="37" a="1"/>
  <c r="N74" i="37" s="1"/>
  <c r="P38" i="37" a="1"/>
  <c r="P38" i="37" s="1"/>
  <c r="Q110" i="37" a="1"/>
  <c r="Q110" i="37" s="1"/>
  <c r="Q74" i="37" a="1"/>
  <c r="Q74" i="37" s="1"/>
  <c r="Q38" i="37" a="1"/>
  <c r="Q38" i="37" s="1"/>
  <c r="Q2" i="37" a="1"/>
  <c r="Q2" i="37" s="1"/>
  <c r="P110" i="37" a="1"/>
  <c r="P110" i="37" s="1"/>
  <c r="P74" i="37" a="1"/>
  <c r="P74" i="37" s="1"/>
  <c r="P2" i="37" a="1"/>
  <c r="P2" i="37" s="1"/>
  <c r="O110" i="37" a="1"/>
  <c r="O110" i="37" s="1"/>
  <c r="O74" i="37" a="1"/>
  <c r="O74" i="37" s="1"/>
  <c r="O38" i="37" a="1"/>
  <c r="O38" i="37" s="1"/>
  <c r="O2" i="37" a="1"/>
  <c r="O2" i="37" s="1"/>
  <c r="N110" i="37" a="1"/>
  <c r="N110" i="37" s="1"/>
  <c r="N38" i="37" a="1"/>
  <c r="N38" i="37" s="1"/>
  <c r="N2" i="37" a="1"/>
  <c r="N2" i="37" s="1"/>
  <c r="M110" i="37" a="1"/>
  <c r="M110" i="37" s="1"/>
  <c r="M74" i="37" a="1"/>
  <c r="M74" i="37" s="1"/>
  <c r="M38" i="37" a="1"/>
  <c r="M38" i="37" s="1"/>
  <c r="M2" i="37" a="1"/>
  <c r="M2" i="37" s="1"/>
  <c r="L110" i="37" a="1"/>
  <c r="L110" i="37" s="1"/>
  <c r="L74" i="37" a="1"/>
  <c r="L74" i="37" s="1"/>
  <c r="L38" i="37" a="1"/>
  <c r="L38" i="37" s="1"/>
  <c r="L2" i="37" a="1"/>
  <c r="L2" i="37" s="1"/>
  <c r="K110" i="37" a="1"/>
  <c r="K110" i="37" s="1"/>
  <c r="K74" i="37" a="1"/>
  <c r="K74" i="37" s="1"/>
  <c r="K38" i="37" a="1"/>
  <c r="K38" i="37" s="1"/>
  <c r="K2" i="37" a="1"/>
  <c r="K2" i="37" s="1"/>
  <c r="J110" i="37" a="1"/>
  <c r="J110" i="37" s="1"/>
  <c r="J74" i="37" a="1"/>
  <c r="J74" i="37" s="1"/>
  <c r="J38" i="37" a="1"/>
  <c r="J38" i="37" s="1"/>
  <c r="J2" i="37" a="1"/>
  <c r="J2" i="37" s="1"/>
  <c r="I110" i="37" a="1"/>
  <c r="I110" i="37" s="1"/>
  <c r="I74" i="37" a="1"/>
  <c r="I74" i="37" s="1"/>
  <c r="I38" i="37" a="1"/>
  <c r="I38" i="37" s="1"/>
  <c r="I2" i="37" a="1"/>
  <c r="I2" i="37" s="1"/>
  <c r="H110" i="37" a="1"/>
  <c r="H110" i="37" s="1"/>
  <c r="H74" i="37" a="1"/>
  <c r="H74" i="37" s="1"/>
  <c r="H38" i="37" a="1"/>
  <c r="H38" i="37" s="1"/>
  <c r="H2" i="37" a="1"/>
  <c r="H2" i="37" s="1"/>
  <c r="G110" i="37" a="1"/>
  <c r="G110" i="37" s="1"/>
  <c r="G74" i="37" a="1"/>
  <c r="G74" i="37" s="1"/>
  <c r="G38" i="37" a="1"/>
  <c r="G38" i="37" s="1"/>
  <c r="G2" i="37" a="1"/>
  <c r="G2" i="37" s="1"/>
  <c r="F110" i="37" a="1"/>
  <c r="F110" i="37" s="1"/>
  <c r="F74" i="37" a="1"/>
  <c r="F74" i="37" s="1"/>
  <c r="F38" i="37" a="1"/>
  <c r="F38" i="37" s="1"/>
  <c r="F2" i="37" a="1"/>
  <c r="F2" i="37" s="1"/>
  <c r="E110" i="37" a="1"/>
  <c r="E110" i="37" s="1"/>
  <c r="E38" i="37" a="1"/>
  <c r="E38" i="37" s="1"/>
  <c r="E2" i="37" a="1"/>
  <c r="E2" i="37" s="1"/>
  <c r="E74" i="37" a="1"/>
  <c r="E74" i="37" s="1"/>
  <c r="D110" i="37" a="1"/>
  <c r="D110" i="37" s="1"/>
  <c r="D74" i="37" a="1"/>
  <c r="D74" i="37" s="1"/>
  <c r="D38" i="37" a="1"/>
  <c r="D38" i="37" s="1"/>
  <c r="D2" i="37" a="1"/>
  <c r="D2" i="37" s="1"/>
  <c r="C110" i="37" a="1"/>
  <c r="C110" i="37" s="1"/>
  <c r="C74" i="37" a="1"/>
  <c r="C74" i="37" s="1"/>
  <c r="C38" i="37" a="1"/>
  <c r="C38" i="37" s="1"/>
  <c r="C2" i="37" a="1"/>
  <c r="C2" i="37" s="1"/>
  <c r="B110" i="37" a="1"/>
  <c r="B110" i="37" s="1"/>
  <c r="B74" i="37" a="1"/>
  <c r="B74" i="37" s="1"/>
  <c r="B38" i="37" a="1"/>
  <c r="B38" i="37" s="1"/>
  <c r="B2" i="37" a="1"/>
  <c r="B2" i="37" s="1"/>
  <c r="AU48" i="46" l="1"/>
  <c r="AU159" i="47"/>
  <c r="AU48" i="47"/>
  <c r="AO85" i="17"/>
  <c r="AO11" i="19"/>
  <c r="AO167" i="2"/>
  <c r="AO164" i="2"/>
  <c r="AO163" i="2"/>
  <c r="AO162" i="2"/>
  <c r="AO161" i="2"/>
  <c r="AO160" i="2"/>
  <c r="AO159" i="2"/>
  <c r="AO158" i="2"/>
  <c r="AO157" i="2"/>
  <c r="AO156" i="2"/>
  <c r="AO155" i="2"/>
  <c r="AO154" i="2"/>
  <c r="AO153" i="2"/>
  <c r="AO152" i="2"/>
  <c r="AO151" i="2"/>
  <c r="AO130" i="2"/>
  <c r="AO127" i="2"/>
  <c r="AO126" i="2"/>
  <c r="AO125" i="2"/>
  <c r="AO124" i="2"/>
  <c r="AO123" i="2"/>
  <c r="AO122" i="2"/>
  <c r="AO121" i="2"/>
  <c r="AO120" i="2"/>
  <c r="AO119" i="2"/>
  <c r="AO118" i="2"/>
  <c r="AO117" i="2"/>
  <c r="AO116" i="2"/>
  <c r="AO115" i="2"/>
  <c r="AO114" i="2"/>
  <c r="AO93" i="2"/>
  <c r="AO90" i="2"/>
  <c r="AO89" i="2"/>
  <c r="AO88" i="2"/>
  <c r="AO87" i="2"/>
  <c r="AO86" i="2"/>
  <c r="AO85" i="2"/>
  <c r="AO84" i="2"/>
  <c r="AO83" i="2"/>
  <c r="AO82" i="2"/>
  <c r="AO81" i="2"/>
  <c r="AO80" i="2"/>
  <c r="AO79" i="2"/>
  <c r="AO78" i="2"/>
  <c r="AO77" i="2"/>
  <c r="AO56" i="2"/>
  <c r="AO53" i="2"/>
  <c r="AO52" i="2"/>
  <c r="AO51" i="2"/>
  <c r="AO50" i="2"/>
  <c r="AO49" i="2"/>
  <c r="AO48" i="2"/>
  <c r="AO47" i="2"/>
  <c r="AO46" i="2"/>
  <c r="AO45" i="2"/>
  <c r="AO44" i="2"/>
  <c r="AO43" i="2"/>
  <c r="AO42" i="2"/>
  <c r="AO41" i="2"/>
  <c r="AO40" i="2"/>
  <c r="AO19" i="2"/>
  <c r="AO16" i="2"/>
  <c r="AO15" i="2"/>
  <c r="AO14" i="2"/>
  <c r="AO13" i="2"/>
  <c r="AO12" i="2"/>
  <c r="AO11" i="2"/>
  <c r="AO10" i="2"/>
  <c r="AO9" i="2"/>
  <c r="AO8" i="2"/>
  <c r="AO7" i="2"/>
  <c r="AO6" i="2"/>
  <c r="AO5" i="2"/>
  <c r="AO4" i="2"/>
  <c r="AO3" i="2"/>
  <c r="AO167" i="24"/>
  <c r="AO164" i="24"/>
  <c r="AO163" i="24"/>
  <c r="AO162" i="24"/>
  <c r="AO161" i="24"/>
  <c r="AO160" i="24"/>
  <c r="AO159" i="24"/>
  <c r="AO158" i="24"/>
  <c r="AO157" i="24"/>
  <c r="AO156" i="24"/>
  <c r="AO155" i="24"/>
  <c r="AO154" i="24"/>
  <c r="AO153" i="24"/>
  <c r="AO152" i="24"/>
  <c r="AO151" i="24"/>
  <c r="AO130" i="24"/>
  <c r="AO127" i="24"/>
  <c r="AO126" i="24"/>
  <c r="AO125" i="24"/>
  <c r="AO124" i="24"/>
  <c r="AO123" i="24"/>
  <c r="AO122" i="24"/>
  <c r="AO121" i="24"/>
  <c r="AO120" i="24"/>
  <c r="AO119" i="24"/>
  <c r="AO118" i="24"/>
  <c r="AO117" i="24"/>
  <c r="AO116" i="24"/>
  <c r="AO115" i="24"/>
  <c r="AO114" i="24"/>
  <c r="AO93" i="24"/>
  <c r="AO90" i="24"/>
  <c r="AO89" i="24"/>
  <c r="AO88" i="24"/>
  <c r="AO87" i="24"/>
  <c r="AO86" i="24"/>
  <c r="AO85" i="24"/>
  <c r="AO84" i="24"/>
  <c r="AO83" i="24"/>
  <c r="AO82" i="24"/>
  <c r="AO81" i="24"/>
  <c r="AO80" i="24"/>
  <c r="AO79" i="24"/>
  <c r="AO78" i="24"/>
  <c r="AO77" i="24"/>
  <c r="AO56" i="24"/>
  <c r="AO53" i="24"/>
  <c r="AO52" i="24"/>
  <c r="AO51" i="24"/>
  <c r="AO50" i="24"/>
  <c r="AO49" i="24"/>
  <c r="AO48" i="24"/>
  <c r="AO47" i="24"/>
  <c r="AO46" i="24"/>
  <c r="AO45" i="24"/>
  <c r="AO44" i="24"/>
  <c r="AO43" i="24"/>
  <c r="AO42" i="24"/>
  <c r="AO41" i="24"/>
  <c r="AO40" i="24"/>
  <c r="AO19" i="24"/>
  <c r="AO16" i="24"/>
  <c r="AO15" i="24"/>
  <c r="AO14" i="24"/>
  <c r="AO13" i="24"/>
  <c r="AO12" i="24"/>
  <c r="AO11" i="24"/>
  <c r="AO10" i="24"/>
  <c r="AO9" i="24"/>
  <c r="AO8" i="24"/>
  <c r="AO7" i="24"/>
  <c r="AO6" i="24"/>
  <c r="AO5" i="24"/>
  <c r="AO4" i="24"/>
  <c r="AO3" i="24"/>
  <c r="AO167" i="25"/>
  <c r="AO164" i="25"/>
  <c r="AO163" i="25"/>
  <c r="AO162" i="25"/>
  <c r="AO161" i="25"/>
  <c r="AO160" i="25"/>
  <c r="AO159" i="25"/>
  <c r="AO158" i="25"/>
  <c r="AO157" i="25"/>
  <c r="AO156" i="25"/>
  <c r="AO155" i="25"/>
  <c r="AO154" i="25"/>
  <c r="AO153" i="25"/>
  <c r="AO152" i="25"/>
  <c r="AO151" i="25"/>
  <c r="AO130" i="25"/>
  <c r="AO127" i="25"/>
  <c r="AO126" i="25"/>
  <c r="AO125" i="25"/>
  <c r="AO124" i="25"/>
  <c r="AO123" i="25"/>
  <c r="AO122" i="25"/>
  <c r="AO121" i="25"/>
  <c r="AO120" i="25"/>
  <c r="AO119" i="25"/>
  <c r="AO118" i="25"/>
  <c r="AO117" i="25"/>
  <c r="AO116" i="25"/>
  <c r="AO115" i="25"/>
  <c r="AO114" i="25"/>
  <c r="AO93" i="25"/>
  <c r="AO90" i="25"/>
  <c r="AO89" i="25"/>
  <c r="AO88" i="25"/>
  <c r="AO87" i="25"/>
  <c r="AO86" i="25"/>
  <c r="AO85" i="25"/>
  <c r="AO84" i="25"/>
  <c r="AO83" i="25"/>
  <c r="AO82" i="25"/>
  <c r="AO81" i="25"/>
  <c r="AO80" i="25"/>
  <c r="AO79" i="25"/>
  <c r="AO78" i="25"/>
  <c r="AO77" i="25"/>
  <c r="AO56" i="25"/>
  <c r="AO53" i="25"/>
  <c r="AO52" i="25"/>
  <c r="AO51" i="25"/>
  <c r="AO50" i="25"/>
  <c r="AO49" i="25"/>
  <c r="AO48" i="25"/>
  <c r="AO47" i="25"/>
  <c r="AO46" i="25"/>
  <c r="AO45" i="25"/>
  <c r="AO44" i="25"/>
  <c r="AO43" i="25"/>
  <c r="AO42" i="25"/>
  <c r="AO41" i="25"/>
  <c r="AO40" i="25"/>
  <c r="AO19" i="25"/>
  <c r="AO16" i="25"/>
  <c r="AO15" i="25"/>
  <c r="AO14" i="25"/>
  <c r="AO13" i="25"/>
  <c r="AO12" i="25"/>
  <c r="AO11" i="25"/>
  <c r="AO10" i="25"/>
  <c r="AO9" i="25"/>
  <c r="AO8" i="25"/>
  <c r="AO7" i="25"/>
  <c r="AO6" i="25"/>
  <c r="AO5" i="25"/>
  <c r="AO4" i="25"/>
  <c r="AO3" i="25"/>
  <c r="AO167" i="26"/>
  <c r="AO164" i="26"/>
  <c r="AO163" i="26"/>
  <c r="AO162" i="26"/>
  <c r="AO161" i="26"/>
  <c r="AO160" i="26"/>
  <c r="AO159" i="26"/>
  <c r="AO158" i="26"/>
  <c r="AO157" i="26"/>
  <c r="AO156" i="26"/>
  <c r="AO155" i="26"/>
  <c r="AO154" i="26"/>
  <c r="AO153" i="26"/>
  <c r="AO152" i="26"/>
  <c r="AO151" i="26"/>
  <c r="AO130" i="26"/>
  <c r="AO127" i="26"/>
  <c r="AO126" i="26"/>
  <c r="AO125" i="26"/>
  <c r="AO124" i="26"/>
  <c r="AO123" i="26"/>
  <c r="AO122" i="26"/>
  <c r="AO121" i="26"/>
  <c r="AO120" i="26"/>
  <c r="AO119" i="26"/>
  <c r="AO118" i="26"/>
  <c r="AO117" i="26"/>
  <c r="AO116" i="26"/>
  <c r="AO115" i="26"/>
  <c r="AO114" i="26"/>
  <c r="AO93" i="26"/>
  <c r="AO90" i="26"/>
  <c r="AO89" i="26"/>
  <c r="AO88" i="26"/>
  <c r="AO87" i="26"/>
  <c r="AO86" i="26"/>
  <c r="AO85" i="26"/>
  <c r="AO84" i="26"/>
  <c r="AO83" i="26"/>
  <c r="AO82" i="26"/>
  <c r="AO81" i="26"/>
  <c r="AO80" i="26"/>
  <c r="AO79" i="26"/>
  <c r="AO78" i="26"/>
  <c r="AO77" i="26"/>
  <c r="AO56" i="26"/>
  <c r="AO53" i="26"/>
  <c r="AO52" i="26"/>
  <c r="AO51" i="26"/>
  <c r="AO50" i="26"/>
  <c r="AO49" i="26"/>
  <c r="AO48" i="26"/>
  <c r="AO47" i="26"/>
  <c r="AO46" i="26"/>
  <c r="AO45" i="26"/>
  <c r="AO44" i="26"/>
  <c r="AO43" i="26"/>
  <c r="AO42" i="26"/>
  <c r="AO41" i="26"/>
  <c r="AO40" i="26"/>
  <c r="AO19" i="26"/>
  <c r="AO16" i="26"/>
  <c r="AO15" i="26"/>
  <c r="AO14" i="26"/>
  <c r="AO13" i="26"/>
  <c r="AO12" i="26"/>
  <c r="AO11" i="26"/>
  <c r="AO10" i="26"/>
  <c r="AO9" i="26"/>
  <c r="AO8" i="26"/>
  <c r="AO7" i="26"/>
  <c r="AO6" i="26"/>
  <c r="AO5" i="26"/>
  <c r="AO4" i="26"/>
  <c r="AO3" i="26"/>
  <c r="AO167" i="27"/>
  <c r="AO164" i="27"/>
  <c r="AO163" i="27"/>
  <c r="AO162" i="27"/>
  <c r="AO161" i="27"/>
  <c r="AO160" i="27"/>
  <c r="AO159" i="27"/>
  <c r="AO158" i="27"/>
  <c r="AO157" i="27"/>
  <c r="AO156" i="27"/>
  <c r="AO155" i="27"/>
  <c r="AO154" i="27"/>
  <c r="AO153" i="27"/>
  <c r="AO152" i="27"/>
  <c r="AO151" i="27"/>
  <c r="AO130" i="27"/>
  <c r="AO127" i="27"/>
  <c r="AO126" i="27"/>
  <c r="AO125" i="27"/>
  <c r="AO124" i="27"/>
  <c r="AO123" i="27"/>
  <c r="AO122" i="27"/>
  <c r="AO121" i="27"/>
  <c r="AO120" i="27"/>
  <c r="AO119" i="27"/>
  <c r="AO118" i="27"/>
  <c r="AO117" i="27"/>
  <c r="AO116" i="27"/>
  <c r="AO115" i="27"/>
  <c r="AO114" i="27"/>
  <c r="AO93" i="27"/>
  <c r="AO90" i="27"/>
  <c r="AO89" i="27"/>
  <c r="AO88" i="27"/>
  <c r="AO87" i="27"/>
  <c r="AO86" i="27"/>
  <c r="AO85" i="27"/>
  <c r="AO84" i="27"/>
  <c r="AO83" i="27"/>
  <c r="AO82" i="27"/>
  <c r="AO81" i="27"/>
  <c r="AO80" i="27"/>
  <c r="AO79" i="27"/>
  <c r="AO78" i="27"/>
  <c r="AO77" i="27"/>
  <c r="AO56" i="27"/>
  <c r="AO53" i="27"/>
  <c r="AO52" i="27"/>
  <c r="AO51" i="27"/>
  <c r="AO50" i="27"/>
  <c r="AO49" i="27"/>
  <c r="AO48" i="27"/>
  <c r="AO47" i="27"/>
  <c r="AO46" i="27"/>
  <c r="AO45" i="27"/>
  <c r="AO44" i="27"/>
  <c r="AO43" i="27"/>
  <c r="AO42" i="27"/>
  <c r="AO41" i="27"/>
  <c r="AO40" i="27"/>
  <c r="AO19" i="27"/>
  <c r="AO16" i="27"/>
  <c r="AO15" i="27"/>
  <c r="AO14" i="27"/>
  <c r="AO13" i="27"/>
  <c r="AO12" i="27"/>
  <c r="AO11" i="27"/>
  <c r="AO10" i="27"/>
  <c r="AO9" i="27"/>
  <c r="AO8" i="27"/>
  <c r="AO7" i="27"/>
  <c r="AO6" i="27"/>
  <c r="AO5" i="27"/>
  <c r="AO4" i="27"/>
  <c r="AO3" i="27"/>
  <c r="AO167" i="28"/>
  <c r="AO164" i="28"/>
  <c r="AO163" i="28"/>
  <c r="AO162" i="28"/>
  <c r="AO161" i="28"/>
  <c r="AO160" i="28"/>
  <c r="AO159" i="28"/>
  <c r="AO158" i="28"/>
  <c r="AO157" i="28"/>
  <c r="AO156" i="28"/>
  <c r="AO155" i="28"/>
  <c r="AO154" i="28"/>
  <c r="AO153" i="28"/>
  <c r="AO152" i="28"/>
  <c r="AO151" i="28"/>
  <c r="AO130" i="28"/>
  <c r="AO127" i="28"/>
  <c r="AO126" i="28"/>
  <c r="AO125" i="28"/>
  <c r="AO124" i="28"/>
  <c r="AO123" i="28"/>
  <c r="AO122" i="28"/>
  <c r="AO121" i="28"/>
  <c r="AO120" i="28"/>
  <c r="AO119" i="28"/>
  <c r="AO118" i="28"/>
  <c r="AO117" i="28"/>
  <c r="AO116" i="28"/>
  <c r="AO115" i="28"/>
  <c r="AO114" i="28"/>
  <c r="AO93" i="28"/>
  <c r="AO90" i="28"/>
  <c r="AO89" i="28"/>
  <c r="AO88" i="28"/>
  <c r="AO87" i="28"/>
  <c r="AO86" i="28"/>
  <c r="AO85" i="28"/>
  <c r="AO84" i="28"/>
  <c r="AO83" i="28"/>
  <c r="AO82" i="28"/>
  <c r="AO81" i="28"/>
  <c r="AO80" i="28"/>
  <c r="AO79" i="28"/>
  <c r="AO78" i="28"/>
  <c r="AO77" i="28"/>
  <c r="AO56" i="28"/>
  <c r="AO53" i="28"/>
  <c r="AO52" i="28"/>
  <c r="AO51" i="28"/>
  <c r="AO50" i="28"/>
  <c r="AO49" i="28"/>
  <c r="AO48" i="28"/>
  <c r="AO47" i="28"/>
  <c r="AO46" i="28"/>
  <c r="AO45" i="28"/>
  <c r="AO44" i="28"/>
  <c r="AO43" i="28"/>
  <c r="AO42" i="28"/>
  <c r="AO41" i="28"/>
  <c r="AO40" i="28"/>
  <c r="AO19" i="28"/>
  <c r="AO16" i="28"/>
  <c r="AO15" i="28"/>
  <c r="AO14" i="28"/>
  <c r="AO13" i="28"/>
  <c r="AO12" i="28"/>
  <c r="AO11" i="28"/>
  <c r="AO10" i="28"/>
  <c r="AO9" i="28"/>
  <c r="AO8" i="28"/>
  <c r="AO7" i="28"/>
  <c r="AO6" i="28"/>
  <c r="AO5" i="28"/>
  <c r="AO4" i="28"/>
  <c r="AO3" i="28"/>
  <c r="AO167" i="3"/>
  <c r="AO164" i="3"/>
  <c r="AO163" i="3"/>
  <c r="AO162" i="3"/>
  <c r="AO161" i="3"/>
  <c r="AO160" i="3"/>
  <c r="AO159" i="3"/>
  <c r="AO158" i="3"/>
  <c r="AO157" i="3"/>
  <c r="AO156" i="3"/>
  <c r="AO155" i="3"/>
  <c r="AO154" i="3"/>
  <c r="AO153" i="3"/>
  <c r="AO152" i="3"/>
  <c r="AO151" i="3"/>
  <c r="AO130" i="3"/>
  <c r="AO127" i="3"/>
  <c r="AO126" i="3"/>
  <c r="AO125" i="3"/>
  <c r="AO124" i="3"/>
  <c r="AO123" i="3"/>
  <c r="AO122" i="3"/>
  <c r="AO121" i="3"/>
  <c r="AO120" i="3"/>
  <c r="AO119" i="3"/>
  <c r="AO118" i="3"/>
  <c r="AO117" i="3"/>
  <c r="AO116" i="3"/>
  <c r="AO115" i="3"/>
  <c r="AO114" i="3"/>
  <c r="AO93" i="3"/>
  <c r="AO90" i="3"/>
  <c r="AO89" i="3"/>
  <c r="AO88" i="3"/>
  <c r="AO87" i="3"/>
  <c r="AO86" i="3"/>
  <c r="AO85" i="3"/>
  <c r="AO84" i="3"/>
  <c r="AO83" i="3"/>
  <c r="AO82" i="3"/>
  <c r="AO81" i="3"/>
  <c r="AO80" i="3"/>
  <c r="AO79" i="3"/>
  <c r="AO78" i="3"/>
  <c r="AO77" i="3"/>
  <c r="AO56" i="3"/>
  <c r="AO53" i="3"/>
  <c r="AO52" i="3"/>
  <c r="AO51" i="3"/>
  <c r="AO50" i="3"/>
  <c r="AO49" i="3"/>
  <c r="AO48" i="3"/>
  <c r="AO47" i="3"/>
  <c r="AO46" i="3"/>
  <c r="AO45" i="3"/>
  <c r="AO44" i="3"/>
  <c r="AO43" i="3"/>
  <c r="AO42" i="3"/>
  <c r="AO41" i="3"/>
  <c r="AO40" i="3"/>
  <c r="AO19" i="3"/>
  <c r="AO16" i="3"/>
  <c r="AO15" i="3"/>
  <c r="AO14" i="3"/>
  <c r="AO13" i="3"/>
  <c r="AO12" i="3"/>
  <c r="AO11" i="3"/>
  <c r="AO10" i="3"/>
  <c r="AO9" i="3"/>
  <c r="AO8" i="3"/>
  <c r="AO7" i="3"/>
  <c r="AO6" i="3"/>
  <c r="AO5" i="3"/>
  <c r="AO4" i="3"/>
  <c r="AO3" i="3"/>
  <c r="AO167" i="4"/>
  <c r="AO164" i="4"/>
  <c r="AO163" i="4"/>
  <c r="AO162" i="4"/>
  <c r="AO161" i="4"/>
  <c r="AO160" i="4"/>
  <c r="AO159" i="4"/>
  <c r="AO158" i="4"/>
  <c r="AO157" i="4"/>
  <c r="AO156" i="4"/>
  <c r="AO155" i="4"/>
  <c r="AO154" i="4"/>
  <c r="AO153" i="4"/>
  <c r="AO152" i="4"/>
  <c r="AO151" i="4"/>
  <c r="AO130" i="4"/>
  <c r="AO127" i="4"/>
  <c r="AO126" i="4"/>
  <c r="AO125" i="4"/>
  <c r="AO124" i="4"/>
  <c r="AO123" i="4"/>
  <c r="AO122" i="4"/>
  <c r="AO121" i="4"/>
  <c r="AO120" i="4"/>
  <c r="AO119" i="4"/>
  <c r="AO118" i="4"/>
  <c r="AO117" i="4"/>
  <c r="AO116" i="4"/>
  <c r="AO115" i="4"/>
  <c r="AO114" i="4"/>
  <c r="AO93" i="4"/>
  <c r="AO90" i="4"/>
  <c r="AO89" i="4"/>
  <c r="AO88" i="4"/>
  <c r="AO87" i="4"/>
  <c r="AO86" i="4"/>
  <c r="AO85" i="4"/>
  <c r="AO84" i="4"/>
  <c r="AO83" i="4"/>
  <c r="AO82" i="4"/>
  <c r="AO81" i="4"/>
  <c r="AO80" i="4"/>
  <c r="AO79" i="4"/>
  <c r="AO78" i="4"/>
  <c r="AO77" i="4"/>
  <c r="AO56" i="4"/>
  <c r="AO53" i="4"/>
  <c r="AO52" i="4"/>
  <c r="AO51" i="4"/>
  <c r="AO50" i="4"/>
  <c r="AO49" i="4"/>
  <c r="AO48" i="4"/>
  <c r="AO47" i="4"/>
  <c r="AO46" i="4"/>
  <c r="AO45" i="4"/>
  <c r="AO44" i="4"/>
  <c r="AO43" i="4"/>
  <c r="AO42" i="4"/>
  <c r="AO41" i="4"/>
  <c r="AO40" i="4"/>
  <c r="AO19" i="4"/>
  <c r="AO16" i="4"/>
  <c r="AO15" i="4"/>
  <c r="AO14" i="4"/>
  <c r="AO13" i="4"/>
  <c r="AO12" i="4"/>
  <c r="AO11" i="4"/>
  <c r="AO10" i="4"/>
  <c r="AO9" i="4"/>
  <c r="AO8" i="4"/>
  <c r="AO7" i="4"/>
  <c r="AO6" i="4"/>
  <c r="AO5" i="4"/>
  <c r="AO4" i="4"/>
  <c r="AO3" i="4"/>
  <c r="AO167" i="5"/>
  <c r="AO164" i="5"/>
  <c r="AO163" i="5"/>
  <c r="AO162" i="5"/>
  <c r="AO161" i="5"/>
  <c r="AO160" i="5"/>
  <c r="AO159" i="5"/>
  <c r="AO158" i="5"/>
  <c r="AO157" i="5"/>
  <c r="AO156" i="5"/>
  <c r="AO155" i="5"/>
  <c r="AO154" i="5"/>
  <c r="AO153" i="5"/>
  <c r="AO152" i="5"/>
  <c r="AO151" i="5"/>
  <c r="AO130" i="5"/>
  <c r="AO127" i="5"/>
  <c r="AO126" i="5"/>
  <c r="AO125" i="5"/>
  <c r="AO124" i="5"/>
  <c r="AO123" i="5"/>
  <c r="AO122" i="5"/>
  <c r="AO121" i="5"/>
  <c r="AO120" i="5"/>
  <c r="AO119" i="5"/>
  <c r="AO118" i="5"/>
  <c r="AO117" i="5"/>
  <c r="AO116" i="5"/>
  <c r="AO115" i="5"/>
  <c r="AO114" i="5"/>
  <c r="AO93" i="5"/>
  <c r="AO90" i="5"/>
  <c r="AO89" i="5"/>
  <c r="AO88" i="5"/>
  <c r="AO87" i="5"/>
  <c r="AO86" i="5"/>
  <c r="AO85" i="5"/>
  <c r="AO84" i="5"/>
  <c r="AO83" i="5"/>
  <c r="AO82" i="5"/>
  <c r="AO81" i="5"/>
  <c r="AO80" i="5"/>
  <c r="AO79" i="5"/>
  <c r="AO78" i="5"/>
  <c r="AO77" i="5"/>
  <c r="AO56" i="5"/>
  <c r="AO53" i="5"/>
  <c r="AO52" i="5"/>
  <c r="AO51" i="5"/>
  <c r="AO50" i="5"/>
  <c r="AO49" i="5"/>
  <c r="AO48" i="5"/>
  <c r="AO47" i="5"/>
  <c r="AO46" i="5"/>
  <c r="AO45" i="5"/>
  <c r="AO44" i="5"/>
  <c r="AO43" i="5"/>
  <c r="AO42" i="5"/>
  <c r="AO41" i="5"/>
  <c r="AO40" i="5"/>
  <c r="AO19" i="5"/>
  <c r="AO16" i="5"/>
  <c r="AO15" i="5"/>
  <c r="AO14" i="5"/>
  <c r="AO13" i="5"/>
  <c r="AO12" i="5"/>
  <c r="AO11" i="5"/>
  <c r="AO10" i="5"/>
  <c r="AO9" i="5"/>
  <c r="AO8" i="5"/>
  <c r="AO7" i="5"/>
  <c r="AO6" i="5"/>
  <c r="AO5" i="5"/>
  <c r="AO4" i="5"/>
  <c r="AO3" i="5"/>
  <c r="AO167" i="6"/>
  <c r="AO164" i="6"/>
  <c r="AO163" i="6"/>
  <c r="AO162" i="6"/>
  <c r="AO161" i="6"/>
  <c r="AO160" i="6"/>
  <c r="AO159" i="6"/>
  <c r="AO158" i="6"/>
  <c r="AO157" i="6"/>
  <c r="AO156" i="6"/>
  <c r="AO155" i="6"/>
  <c r="AO154" i="6"/>
  <c r="AO153" i="6"/>
  <c r="AO152" i="6"/>
  <c r="AO151" i="6"/>
  <c r="AO130" i="6"/>
  <c r="AO127" i="6"/>
  <c r="AO126" i="6"/>
  <c r="AO125" i="6"/>
  <c r="AO124" i="6"/>
  <c r="AO123" i="6"/>
  <c r="AO122" i="6"/>
  <c r="AO121" i="6"/>
  <c r="AO120" i="6"/>
  <c r="AO119" i="6"/>
  <c r="AO118" i="6"/>
  <c r="AO117" i="6"/>
  <c r="AO116" i="6"/>
  <c r="AO115" i="6"/>
  <c r="AO114" i="6"/>
  <c r="AO93" i="6"/>
  <c r="AO90" i="6"/>
  <c r="AO89" i="6"/>
  <c r="AO88" i="6"/>
  <c r="AO87" i="6"/>
  <c r="AO86" i="6"/>
  <c r="AO85" i="6"/>
  <c r="AO84" i="6"/>
  <c r="AO83" i="6"/>
  <c r="AO82" i="6"/>
  <c r="AO81" i="6"/>
  <c r="AO80" i="6"/>
  <c r="AO79" i="6"/>
  <c r="AO78" i="6"/>
  <c r="AO77" i="6"/>
  <c r="AO56" i="6"/>
  <c r="AO53" i="6"/>
  <c r="AO52" i="6"/>
  <c r="AO51" i="6"/>
  <c r="AO50" i="6"/>
  <c r="AO49" i="6"/>
  <c r="AO48" i="6"/>
  <c r="AO47" i="6"/>
  <c r="AO46" i="6"/>
  <c r="AO45" i="6"/>
  <c r="AO44" i="6"/>
  <c r="AO43" i="6"/>
  <c r="AO42" i="6"/>
  <c r="AO41" i="6"/>
  <c r="AO40" i="6"/>
  <c r="AO19" i="6"/>
  <c r="AO16" i="6"/>
  <c r="AO15" i="6"/>
  <c r="AO14" i="6"/>
  <c r="AO13" i="6"/>
  <c r="AO12" i="6"/>
  <c r="AO11" i="6"/>
  <c r="AO10" i="6"/>
  <c r="AO9" i="6"/>
  <c r="AO8" i="6"/>
  <c r="AO7" i="6"/>
  <c r="AO6" i="6"/>
  <c r="AO5" i="6"/>
  <c r="AO4" i="6"/>
  <c r="AO3" i="6"/>
  <c r="AO167" i="7"/>
  <c r="AO164" i="7"/>
  <c r="AO163" i="7"/>
  <c r="AO162" i="7"/>
  <c r="AO161" i="7"/>
  <c r="AO160" i="7"/>
  <c r="AO159" i="7"/>
  <c r="AO158" i="7"/>
  <c r="AO157" i="7"/>
  <c r="AO156" i="7"/>
  <c r="AO155" i="7"/>
  <c r="AO154" i="7"/>
  <c r="AO153" i="7"/>
  <c r="AO152" i="7"/>
  <c r="AO151" i="7"/>
  <c r="AO130" i="7"/>
  <c r="AO127" i="7"/>
  <c r="AO126" i="7"/>
  <c r="AO125" i="7"/>
  <c r="AO124" i="7"/>
  <c r="AO123" i="7"/>
  <c r="AO122" i="7"/>
  <c r="AO121" i="7"/>
  <c r="AO120" i="7"/>
  <c r="AO119" i="7"/>
  <c r="AO118" i="7"/>
  <c r="AO117" i="7"/>
  <c r="AO116" i="7"/>
  <c r="AO115" i="7"/>
  <c r="AO114" i="7"/>
  <c r="AO93" i="7"/>
  <c r="AO90" i="7"/>
  <c r="AO89" i="7"/>
  <c r="AO88" i="7"/>
  <c r="AO87" i="7"/>
  <c r="AO86" i="7"/>
  <c r="AO85" i="7"/>
  <c r="AO84" i="7"/>
  <c r="AO83" i="7"/>
  <c r="AO82" i="7"/>
  <c r="AO81" i="7"/>
  <c r="AO80" i="7"/>
  <c r="AO79" i="7"/>
  <c r="AO78" i="7"/>
  <c r="AO77" i="7"/>
  <c r="AO56" i="7"/>
  <c r="AO53" i="7"/>
  <c r="AO52" i="7"/>
  <c r="AO51" i="7"/>
  <c r="AO50" i="7"/>
  <c r="AO49" i="7"/>
  <c r="AO48" i="7"/>
  <c r="AO47" i="7"/>
  <c r="AO46" i="7"/>
  <c r="AO45" i="7"/>
  <c r="AO44" i="7"/>
  <c r="AO43" i="7"/>
  <c r="AO42" i="7"/>
  <c r="AO41" i="7"/>
  <c r="AO40" i="7"/>
  <c r="AO19" i="7"/>
  <c r="AO16" i="7"/>
  <c r="AO15" i="7"/>
  <c r="AO14" i="7"/>
  <c r="AO13" i="7"/>
  <c r="AO12" i="7"/>
  <c r="AO11" i="7"/>
  <c r="AO10" i="7"/>
  <c r="AO9" i="7"/>
  <c r="AO8" i="7"/>
  <c r="AO7" i="7"/>
  <c r="AO6" i="7"/>
  <c r="AO5" i="7"/>
  <c r="AO4" i="7"/>
  <c r="AO3" i="7"/>
  <c r="AO167" i="8"/>
  <c r="AO164" i="8"/>
  <c r="AO163" i="8"/>
  <c r="AO162" i="8"/>
  <c r="AO161" i="8"/>
  <c r="AO160" i="8"/>
  <c r="AO159" i="8"/>
  <c r="AO158" i="8"/>
  <c r="AO157" i="8"/>
  <c r="AO156" i="8"/>
  <c r="AO155" i="8"/>
  <c r="AO154" i="8"/>
  <c r="AO153" i="8"/>
  <c r="AO152" i="8"/>
  <c r="AO151" i="8"/>
  <c r="AO130" i="8"/>
  <c r="AO127" i="8"/>
  <c r="AO126" i="8"/>
  <c r="AO125" i="8"/>
  <c r="AO124" i="8"/>
  <c r="AO123" i="8"/>
  <c r="AO122" i="8"/>
  <c r="AO121" i="8"/>
  <c r="AO120" i="8"/>
  <c r="AO119" i="8"/>
  <c r="AO118" i="8"/>
  <c r="AO117" i="8"/>
  <c r="AO116" i="8"/>
  <c r="AO115" i="8"/>
  <c r="AO114" i="8"/>
  <c r="AO93" i="8"/>
  <c r="AO90" i="8"/>
  <c r="AO89" i="8"/>
  <c r="AO88" i="8"/>
  <c r="AO87" i="8"/>
  <c r="AO86" i="8"/>
  <c r="AO85" i="8"/>
  <c r="AO84" i="8"/>
  <c r="AO83" i="8"/>
  <c r="AO82" i="8"/>
  <c r="AO81" i="8"/>
  <c r="AO80" i="8"/>
  <c r="AO79" i="8"/>
  <c r="AO78" i="8"/>
  <c r="AO77" i="8"/>
  <c r="AO56" i="8"/>
  <c r="AO53" i="8"/>
  <c r="AO52" i="8"/>
  <c r="AO51" i="8"/>
  <c r="AO50" i="8"/>
  <c r="AO49" i="8"/>
  <c r="AO48" i="8"/>
  <c r="AO47" i="8"/>
  <c r="AO46" i="8"/>
  <c r="AO45" i="8"/>
  <c r="AO44" i="8"/>
  <c r="AO43" i="8"/>
  <c r="AO42" i="8"/>
  <c r="AO41" i="8"/>
  <c r="AO40" i="8"/>
  <c r="AO19" i="8"/>
  <c r="AO16" i="8"/>
  <c r="AO15" i="8"/>
  <c r="AO14" i="8"/>
  <c r="AO13" i="8"/>
  <c r="AO12" i="8"/>
  <c r="AO11" i="8"/>
  <c r="AO10" i="8"/>
  <c r="AO9" i="8"/>
  <c r="AO8" i="8"/>
  <c r="AO7" i="8"/>
  <c r="AO6" i="8"/>
  <c r="AO5" i="8"/>
  <c r="AO4" i="8"/>
  <c r="AO3" i="8"/>
  <c r="AO167" i="9"/>
  <c r="AO164" i="9"/>
  <c r="AO163" i="9"/>
  <c r="AO162" i="9"/>
  <c r="AO161" i="9"/>
  <c r="AO160" i="9"/>
  <c r="AO159" i="9"/>
  <c r="AO158" i="9"/>
  <c r="AO157" i="9"/>
  <c r="AO156" i="9"/>
  <c r="AO155" i="9"/>
  <c r="AO154" i="9"/>
  <c r="AO153" i="9"/>
  <c r="AO152" i="9"/>
  <c r="AO151" i="9"/>
  <c r="AO130" i="9"/>
  <c r="AO127" i="9"/>
  <c r="AO126" i="9"/>
  <c r="AO125" i="9"/>
  <c r="AO124" i="9"/>
  <c r="AO123" i="9"/>
  <c r="AO122" i="9"/>
  <c r="AO121" i="9"/>
  <c r="AO120" i="9"/>
  <c r="AO119" i="9"/>
  <c r="AO118" i="9"/>
  <c r="AO117" i="9"/>
  <c r="AO116" i="9"/>
  <c r="AO115" i="9"/>
  <c r="AO114" i="9"/>
  <c r="AO93" i="9"/>
  <c r="AO90" i="9"/>
  <c r="AO89" i="9"/>
  <c r="AO88" i="9"/>
  <c r="AO87" i="9"/>
  <c r="AO86" i="9"/>
  <c r="AO85" i="9"/>
  <c r="AO84" i="9"/>
  <c r="AO83" i="9"/>
  <c r="AO82" i="9"/>
  <c r="AO81" i="9"/>
  <c r="AO80" i="9"/>
  <c r="AO79" i="9"/>
  <c r="AO78" i="9"/>
  <c r="AO77" i="9"/>
  <c r="AO56" i="9"/>
  <c r="AO53" i="9"/>
  <c r="AO52" i="9"/>
  <c r="AO51" i="9"/>
  <c r="AO50" i="9"/>
  <c r="AO49" i="9"/>
  <c r="AO48" i="9"/>
  <c r="AO47" i="9"/>
  <c r="AO46" i="9"/>
  <c r="AO45" i="9"/>
  <c r="AO44" i="9"/>
  <c r="AO43" i="9"/>
  <c r="AO42" i="9"/>
  <c r="AO41" i="9"/>
  <c r="AO40" i="9"/>
  <c r="AO19" i="9"/>
  <c r="AO16" i="9"/>
  <c r="AO15" i="9"/>
  <c r="AO14" i="9"/>
  <c r="AO13" i="9"/>
  <c r="AO12" i="9"/>
  <c r="AO11" i="9"/>
  <c r="AO10" i="9"/>
  <c r="AO9" i="9"/>
  <c r="AO8" i="9"/>
  <c r="AO7" i="9"/>
  <c r="AO6" i="9"/>
  <c r="AO5" i="9"/>
  <c r="AO4" i="9"/>
  <c r="AO3" i="9"/>
  <c r="AO167" i="10"/>
  <c r="AO164" i="10"/>
  <c r="AO163" i="10"/>
  <c r="AO162" i="10"/>
  <c r="AO161" i="10"/>
  <c r="AO160" i="10"/>
  <c r="AO159" i="10"/>
  <c r="AO158" i="10"/>
  <c r="AO157" i="10"/>
  <c r="AO156" i="10"/>
  <c r="AO155" i="10"/>
  <c r="AO154" i="10"/>
  <c r="AO153" i="10"/>
  <c r="AO152" i="10"/>
  <c r="AO151" i="10"/>
  <c r="AO130" i="10"/>
  <c r="AO127" i="10"/>
  <c r="AO126" i="10"/>
  <c r="AO125" i="10"/>
  <c r="AO124" i="10"/>
  <c r="AO123" i="10"/>
  <c r="AO122" i="10"/>
  <c r="AO121" i="10"/>
  <c r="AO120" i="10"/>
  <c r="AO119" i="10"/>
  <c r="AO118" i="10"/>
  <c r="AO117" i="10"/>
  <c r="AO116" i="10"/>
  <c r="AO115" i="10"/>
  <c r="AO114" i="10"/>
  <c r="AO93" i="10"/>
  <c r="AO90" i="10"/>
  <c r="AO89" i="10"/>
  <c r="AO88" i="10"/>
  <c r="AO87" i="10"/>
  <c r="AO86" i="10"/>
  <c r="AO85" i="10"/>
  <c r="AO84" i="10"/>
  <c r="AO83" i="10"/>
  <c r="AO82" i="10"/>
  <c r="AO81" i="10"/>
  <c r="AO80" i="10"/>
  <c r="AO79" i="10"/>
  <c r="AO78" i="10"/>
  <c r="AO77" i="10"/>
  <c r="AO56" i="10"/>
  <c r="AO53" i="10"/>
  <c r="AO52" i="10"/>
  <c r="AO51" i="10"/>
  <c r="AO50" i="10"/>
  <c r="AO49" i="10"/>
  <c r="AO48" i="10"/>
  <c r="AO47" i="10"/>
  <c r="AO46" i="10"/>
  <c r="AO45" i="10"/>
  <c r="AO44" i="10"/>
  <c r="AO43" i="10"/>
  <c r="AO42" i="10"/>
  <c r="AO41" i="10"/>
  <c r="AO40" i="10"/>
  <c r="AO19" i="10"/>
  <c r="AO16" i="10"/>
  <c r="AO15" i="10"/>
  <c r="AO14" i="10"/>
  <c r="AO13" i="10"/>
  <c r="AO12" i="10"/>
  <c r="AO11" i="10"/>
  <c r="AO10" i="10"/>
  <c r="AO9" i="10"/>
  <c r="AO8" i="10"/>
  <c r="AO7" i="10"/>
  <c r="AO6" i="10"/>
  <c r="AO5" i="10"/>
  <c r="AO4" i="10"/>
  <c r="AO3" i="10"/>
  <c r="AO167" i="12"/>
  <c r="AO164" i="12"/>
  <c r="AO163" i="12"/>
  <c r="AO162" i="12"/>
  <c r="AO161" i="12"/>
  <c r="AO160" i="12"/>
  <c r="AO159" i="12"/>
  <c r="AO158" i="12"/>
  <c r="AO157" i="12"/>
  <c r="AO156" i="12"/>
  <c r="AO155" i="12"/>
  <c r="AO154" i="12"/>
  <c r="AO153" i="12"/>
  <c r="AO152" i="12"/>
  <c r="AO151" i="12"/>
  <c r="AO130" i="12"/>
  <c r="AO127" i="12"/>
  <c r="AO126" i="12"/>
  <c r="AO125" i="12"/>
  <c r="AO124" i="12"/>
  <c r="AO123" i="12"/>
  <c r="AO122" i="12"/>
  <c r="AO121" i="12"/>
  <c r="AO120" i="12"/>
  <c r="AO119" i="12"/>
  <c r="AO118" i="12"/>
  <c r="AO117" i="12"/>
  <c r="AO116" i="12"/>
  <c r="AO115" i="12"/>
  <c r="AO114" i="12"/>
  <c r="AO93" i="12"/>
  <c r="AO90" i="12"/>
  <c r="AO89" i="12"/>
  <c r="AO88" i="12"/>
  <c r="AO87" i="12"/>
  <c r="AO86" i="12"/>
  <c r="AO85" i="12"/>
  <c r="AO84" i="12"/>
  <c r="AO83" i="12"/>
  <c r="AO82" i="12"/>
  <c r="AO81" i="12"/>
  <c r="AO80" i="12"/>
  <c r="AO79" i="12"/>
  <c r="AO78" i="12"/>
  <c r="AO77" i="12"/>
  <c r="AO56" i="12"/>
  <c r="AO53" i="12"/>
  <c r="AO52" i="12"/>
  <c r="AO51" i="12"/>
  <c r="AO50" i="12"/>
  <c r="AO49" i="12"/>
  <c r="AO48" i="12"/>
  <c r="AO47" i="12"/>
  <c r="AO46" i="12"/>
  <c r="AO45" i="12"/>
  <c r="AO44" i="12"/>
  <c r="AO43" i="12"/>
  <c r="AO42" i="12"/>
  <c r="AO41" i="12"/>
  <c r="AO40" i="12"/>
  <c r="AO19" i="12"/>
  <c r="AO16" i="12"/>
  <c r="AO15" i="12"/>
  <c r="AO14" i="12"/>
  <c r="AO13" i="12"/>
  <c r="AO12" i="12"/>
  <c r="AO11" i="12"/>
  <c r="AO10" i="12"/>
  <c r="AO9" i="12"/>
  <c r="AO8" i="12"/>
  <c r="AO7" i="12"/>
  <c r="AO6" i="12"/>
  <c r="AO5" i="12"/>
  <c r="AO4" i="12"/>
  <c r="AO3" i="12"/>
  <c r="AO167" i="13"/>
  <c r="AO164" i="13"/>
  <c r="AO163" i="13"/>
  <c r="AO162" i="13"/>
  <c r="AO161" i="13"/>
  <c r="AO160" i="13"/>
  <c r="AO159" i="13"/>
  <c r="AO158" i="13"/>
  <c r="AO157" i="13"/>
  <c r="AO156" i="13"/>
  <c r="AO155" i="13"/>
  <c r="AO154" i="13"/>
  <c r="AO153" i="13"/>
  <c r="AO152" i="13"/>
  <c r="AO151" i="13"/>
  <c r="AO130" i="13"/>
  <c r="AO127" i="13"/>
  <c r="AO126" i="13"/>
  <c r="AO125" i="13"/>
  <c r="AO124" i="13"/>
  <c r="AO123" i="13"/>
  <c r="AO122" i="13"/>
  <c r="AO121" i="13"/>
  <c r="AO120" i="13"/>
  <c r="AO119" i="13"/>
  <c r="AO118" i="13"/>
  <c r="AO117" i="13"/>
  <c r="AO116" i="13"/>
  <c r="AO115" i="13"/>
  <c r="AO114" i="13"/>
  <c r="AO93" i="13"/>
  <c r="AO90" i="13"/>
  <c r="AO89" i="13"/>
  <c r="AO88" i="13"/>
  <c r="AO87" i="13"/>
  <c r="AO86" i="13"/>
  <c r="AO85" i="13"/>
  <c r="AO84" i="13"/>
  <c r="AO83" i="13"/>
  <c r="AO82" i="13"/>
  <c r="AO81" i="13"/>
  <c r="AO80" i="13"/>
  <c r="AO79" i="13"/>
  <c r="AO78" i="13"/>
  <c r="AO77" i="13"/>
  <c r="AO56" i="13"/>
  <c r="AO53" i="13"/>
  <c r="AO52" i="13"/>
  <c r="AO51" i="13"/>
  <c r="AO50" i="13"/>
  <c r="AO49" i="13"/>
  <c r="AO48" i="13"/>
  <c r="AO47" i="13"/>
  <c r="AO46" i="13"/>
  <c r="AO45" i="13"/>
  <c r="AO44" i="13"/>
  <c r="AO43" i="13"/>
  <c r="AO42" i="13"/>
  <c r="AO41" i="13"/>
  <c r="AO40" i="13"/>
  <c r="AO19" i="13"/>
  <c r="AO16" i="13"/>
  <c r="AO15" i="13"/>
  <c r="AO14" i="13"/>
  <c r="AO13" i="13"/>
  <c r="AO12" i="13"/>
  <c r="AO11" i="13"/>
  <c r="AO10" i="13"/>
  <c r="AO9" i="13"/>
  <c r="AO8" i="13"/>
  <c r="AO7" i="13"/>
  <c r="AO6" i="13"/>
  <c r="AO5" i="13"/>
  <c r="AO4" i="13"/>
  <c r="AO3" i="13"/>
  <c r="AO167" i="14"/>
  <c r="AO164" i="14"/>
  <c r="AO163" i="14"/>
  <c r="AO162" i="14"/>
  <c r="AO161" i="14"/>
  <c r="AO160" i="14"/>
  <c r="AO159" i="14"/>
  <c r="AO158" i="14"/>
  <c r="AO157" i="14"/>
  <c r="AO156" i="14"/>
  <c r="AO155" i="14"/>
  <c r="AO154" i="14"/>
  <c r="AO153" i="14"/>
  <c r="AO152" i="14"/>
  <c r="AO151" i="14"/>
  <c r="AO130" i="14"/>
  <c r="AO127" i="14"/>
  <c r="AO126" i="14"/>
  <c r="AO125" i="14"/>
  <c r="AO124" i="14"/>
  <c r="AO123" i="14"/>
  <c r="AO122" i="14"/>
  <c r="AO121" i="14"/>
  <c r="AO120" i="14"/>
  <c r="AO119" i="14"/>
  <c r="AO118" i="14"/>
  <c r="AO117" i="14"/>
  <c r="AO116" i="14"/>
  <c r="AO115" i="14"/>
  <c r="AO114" i="14"/>
  <c r="AO93" i="14"/>
  <c r="AO90" i="14"/>
  <c r="AO89" i="14"/>
  <c r="AO88" i="14"/>
  <c r="AO87" i="14"/>
  <c r="AO86" i="14"/>
  <c r="AO85" i="14"/>
  <c r="AO84" i="14"/>
  <c r="AO83" i="14"/>
  <c r="AO82" i="14"/>
  <c r="AO81" i="14"/>
  <c r="AO80" i="14"/>
  <c r="AO79" i="14"/>
  <c r="AO78" i="14"/>
  <c r="AO77" i="14"/>
  <c r="AO56" i="14"/>
  <c r="AO53" i="14"/>
  <c r="AO52" i="14"/>
  <c r="AO51" i="14"/>
  <c r="AO50" i="14"/>
  <c r="AO49" i="14"/>
  <c r="AO48" i="14"/>
  <c r="AO47" i="14"/>
  <c r="AO46" i="14"/>
  <c r="AO45" i="14"/>
  <c r="AO44" i="14"/>
  <c r="AO43" i="14"/>
  <c r="AO42" i="14"/>
  <c r="AO41" i="14"/>
  <c r="AO40" i="14"/>
  <c r="AO19" i="14"/>
  <c r="AO16" i="14"/>
  <c r="AO15" i="14"/>
  <c r="AO14" i="14"/>
  <c r="AO13" i="14"/>
  <c r="AO12" i="14"/>
  <c r="AO11" i="14"/>
  <c r="AO10" i="14"/>
  <c r="AO9" i="14"/>
  <c r="AO8" i="14"/>
  <c r="AO7" i="14"/>
  <c r="AO6" i="14"/>
  <c r="AO5" i="14"/>
  <c r="AO4" i="14"/>
  <c r="AO3" i="14"/>
  <c r="AO167" i="23"/>
  <c r="AO164" i="23"/>
  <c r="AO163" i="23"/>
  <c r="AO162" i="23"/>
  <c r="AO161" i="23"/>
  <c r="AO160" i="23"/>
  <c r="AO159" i="23"/>
  <c r="AO158" i="23"/>
  <c r="AO157" i="23"/>
  <c r="AO156" i="23"/>
  <c r="AO155" i="23"/>
  <c r="AO154" i="23"/>
  <c r="AO153" i="23"/>
  <c r="AO152" i="23"/>
  <c r="AO151" i="23"/>
  <c r="AO130" i="23"/>
  <c r="AO127" i="23"/>
  <c r="AO126" i="23"/>
  <c r="AO125" i="23"/>
  <c r="AO124" i="23"/>
  <c r="AO123" i="23"/>
  <c r="AO122" i="23"/>
  <c r="AO121" i="23"/>
  <c r="AO120" i="23"/>
  <c r="AO119" i="23"/>
  <c r="AO118" i="23"/>
  <c r="AO117" i="23"/>
  <c r="AO116" i="23"/>
  <c r="AO115" i="23"/>
  <c r="AO114" i="23"/>
  <c r="AO93" i="23"/>
  <c r="AO90" i="23"/>
  <c r="AO89" i="23"/>
  <c r="AO88" i="23"/>
  <c r="AO87" i="23"/>
  <c r="AO86" i="23"/>
  <c r="AO85" i="23"/>
  <c r="AO84" i="23"/>
  <c r="AO83" i="23"/>
  <c r="AO82" i="23"/>
  <c r="AO81" i="23"/>
  <c r="AO80" i="23"/>
  <c r="AO79" i="23"/>
  <c r="AO78" i="23"/>
  <c r="AO77" i="23"/>
  <c r="AO56" i="23"/>
  <c r="AO53" i="23"/>
  <c r="AO52" i="23"/>
  <c r="AO51" i="23"/>
  <c r="AO50" i="23"/>
  <c r="AO49" i="23"/>
  <c r="AO48" i="23"/>
  <c r="AO47" i="23"/>
  <c r="AO46" i="23"/>
  <c r="AO45" i="23"/>
  <c r="AO44" i="23"/>
  <c r="AO43" i="23"/>
  <c r="AO42" i="23"/>
  <c r="AO41" i="23"/>
  <c r="AO40" i="23"/>
  <c r="AO19" i="23"/>
  <c r="AO16" i="23"/>
  <c r="AO15" i="23"/>
  <c r="AO14" i="23"/>
  <c r="AO13" i="23"/>
  <c r="AO12" i="23"/>
  <c r="AO11" i="23"/>
  <c r="AO10" i="23"/>
  <c r="AO9" i="23"/>
  <c r="AO8" i="23"/>
  <c r="AO7" i="23"/>
  <c r="AO6" i="23"/>
  <c r="AO5" i="23"/>
  <c r="AO4" i="23"/>
  <c r="AO3" i="23"/>
  <c r="AO167" i="29"/>
  <c r="AO164" i="29"/>
  <c r="AO163" i="29"/>
  <c r="AO162" i="29"/>
  <c r="AO161" i="29"/>
  <c r="AO160" i="29"/>
  <c r="AO159" i="29"/>
  <c r="AO158" i="29"/>
  <c r="AO157" i="29"/>
  <c r="AO156" i="29"/>
  <c r="AO155" i="29"/>
  <c r="AO154" i="29"/>
  <c r="AO153" i="29"/>
  <c r="AO152" i="29"/>
  <c r="AO151" i="29"/>
  <c r="AO130" i="29"/>
  <c r="AO127" i="29"/>
  <c r="AO126" i="29"/>
  <c r="AO125" i="29"/>
  <c r="AO124" i="29"/>
  <c r="AO123" i="29"/>
  <c r="AO122" i="29"/>
  <c r="AO121" i="29"/>
  <c r="AO120" i="29"/>
  <c r="AO119" i="29"/>
  <c r="AO118" i="29"/>
  <c r="AO117" i="29"/>
  <c r="AO116" i="29"/>
  <c r="AO115" i="29"/>
  <c r="AO114" i="29"/>
  <c r="AO93" i="29"/>
  <c r="AO90" i="29"/>
  <c r="AO89" i="29"/>
  <c r="AO88" i="29"/>
  <c r="AO87" i="29"/>
  <c r="AO86" i="29"/>
  <c r="AO85" i="29"/>
  <c r="AO84" i="29"/>
  <c r="AO83" i="29"/>
  <c r="AO82" i="29"/>
  <c r="AO81" i="29"/>
  <c r="AO80" i="29"/>
  <c r="AO79" i="29"/>
  <c r="AO78" i="29"/>
  <c r="AO77" i="29"/>
  <c r="AO19" i="29"/>
  <c r="AO13" i="29"/>
  <c r="AO11" i="29"/>
  <c r="AO9" i="29"/>
  <c r="AO7" i="29"/>
  <c r="AO5" i="29"/>
  <c r="AO3" i="29"/>
  <c r="AO167" i="15"/>
  <c r="AO164" i="15"/>
  <c r="AO163" i="15"/>
  <c r="AO162" i="15"/>
  <c r="AO161" i="15"/>
  <c r="AO160" i="15"/>
  <c r="AO159" i="15"/>
  <c r="AO158" i="15"/>
  <c r="AO157" i="15"/>
  <c r="AO156" i="15"/>
  <c r="AO155" i="15"/>
  <c r="AO154" i="15"/>
  <c r="AO153" i="15"/>
  <c r="AO152" i="15"/>
  <c r="AO151" i="15"/>
  <c r="AO130" i="15"/>
  <c r="AO127" i="15"/>
  <c r="AO126" i="15"/>
  <c r="AO125" i="15"/>
  <c r="AO124" i="15"/>
  <c r="AO123" i="15"/>
  <c r="AO122" i="15"/>
  <c r="AO121" i="15"/>
  <c r="AO120" i="15"/>
  <c r="AO119" i="15"/>
  <c r="AO118" i="15"/>
  <c r="AO117" i="15"/>
  <c r="AO116" i="15"/>
  <c r="AO115" i="15"/>
  <c r="AO114" i="15"/>
  <c r="AO93" i="15"/>
  <c r="AO90" i="15"/>
  <c r="AO89" i="15"/>
  <c r="AO88" i="15"/>
  <c r="AO87" i="15"/>
  <c r="AO86" i="15"/>
  <c r="AO85" i="15"/>
  <c r="AO84" i="15"/>
  <c r="AO83" i="15"/>
  <c r="AO82" i="15"/>
  <c r="AO81" i="15"/>
  <c r="AO80" i="15"/>
  <c r="AO79" i="15"/>
  <c r="AO78" i="15"/>
  <c r="AO77" i="15"/>
  <c r="AO56" i="15"/>
  <c r="AO53" i="15"/>
  <c r="AO52" i="15"/>
  <c r="AO51" i="15"/>
  <c r="AO50" i="15"/>
  <c r="AO49" i="15"/>
  <c r="AO48" i="15"/>
  <c r="AO47" i="15"/>
  <c r="AO46" i="15"/>
  <c r="AO45" i="15"/>
  <c r="AO44" i="15"/>
  <c r="AO43" i="15"/>
  <c r="AO42" i="15"/>
  <c r="AO41" i="15"/>
  <c r="AO40" i="15"/>
  <c r="AO19" i="15"/>
  <c r="AO16" i="15"/>
  <c r="AO15" i="15"/>
  <c r="AO14" i="15"/>
  <c r="AO13" i="15"/>
  <c r="AO12" i="15"/>
  <c r="AO11" i="15"/>
  <c r="AO10" i="15"/>
  <c r="AO9" i="15"/>
  <c r="AO8" i="15"/>
  <c r="AO7" i="15"/>
  <c r="AO6" i="15"/>
  <c r="AO5" i="15"/>
  <c r="AO4" i="15"/>
  <c r="AO3" i="15"/>
  <c r="AO167" i="16"/>
  <c r="AO164" i="16"/>
  <c r="AO163" i="16"/>
  <c r="AO162" i="16"/>
  <c r="AO161" i="16"/>
  <c r="AO160" i="16"/>
  <c r="AO159" i="16"/>
  <c r="AO158" i="16"/>
  <c r="AO157" i="16"/>
  <c r="AO156" i="16"/>
  <c r="AO155" i="16"/>
  <c r="AO154" i="16"/>
  <c r="AO153" i="16"/>
  <c r="AO152" i="16"/>
  <c r="AO151" i="16"/>
  <c r="AO130" i="16"/>
  <c r="AO127" i="16"/>
  <c r="AO126" i="16"/>
  <c r="AO125" i="16"/>
  <c r="AO124" i="16"/>
  <c r="AO123" i="16"/>
  <c r="AO122" i="16"/>
  <c r="AO121" i="16"/>
  <c r="AO120" i="16"/>
  <c r="AO119" i="16"/>
  <c r="AO118" i="16"/>
  <c r="AO117" i="16"/>
  <c r="AO116" i="16"/>
  <c r="AO115" i="16"/>
  <c r="AO114" i="16"/>
  <c r="AO93" i="16"/>
  <c r="AO90" i="16"/>
  <c r="AO89" i="16"/>
  <c r="AO88" i="16"/>
  <c r="AO87" i="16"/>
  <c r="AO86" i="16"/>
  <c r="AO85" i="16"/>
  <c r="AO84" i="16"/>
  <c r="AO83" i="16"/>
  <c r="AO82" i="16"/>
  <c r="AO81" i="16"/>
  <c r="AO80" i="16"/>
  <c r="AO79" i="16"/>
  <c r="AO78" i="16"/>
  <c r="AO77" i="16"/>
  <c r="AO56" i="16"/>
  <c r="AO52" i="16"/>
  <c r="AO51" i="16"/>
  <c r="AO50" i="16"/>
  <c r="AO49" i="16"/>
  <c r="AO48" i="16"/>
  <c r="AO47" i="16"/>
  <c r="AO46" i="16"/>
  <c r="AO45" i="16"/>
  <c r="AO44" i="16"/>
  <c r="AO43" i="16"/>
  <c r="AO42" i="16"/>
  <c r="AO41" i="16"/>
  <c r="AO40" i="16"/>
  <c r="AO19" i="16"/>
  <c r="AO15" i="16"/>
  <c r="AO14" i="16"/>
  <c r="AO13" i="16"/>
  <c r="AO12" i="16"/>
  <c r="AO11" i="16"/>
  <c r="AO10" i="16"/>
  <c r="AO9" i="16"/>
  <c r="AO8" i="16"/>
  <c r="AO7" i="16"/>
  <c r="AO6" i="16"/>
  <c r="AO5" i="16"/>
  <c r="AO4" i="16"/>
  <c r="AO3" i="16"/>
  <c r="AO167" i="11"/>
  <c r="AO164" i="11"/>
  <c r="AO163" i="11"/>
  <c r="AO162" i="11"/>
  <c r="AO161" i="11"/>
  <c r="AO160" i="11"/>
  <c r="AO159" i="11"/>
  <c r="AO158" i="11"/>
  <c r="AO157" i="11"/>
  <c r="AO156" i="11"/>
  <c r="AO155" i="11"/>
  <c r="AO154" i="11"/>
  <c r="AO153" i="11"/>
  <c r="AO152" i="11"/>
  <c r="AO151" i="11"/>
  <c r="AO130" i="11"/>
  <c r="AO127" i="11"/>
  <c r="AO126" i="11"/>
  <c r="AO125" i="11"/>
  <c r="AO124" i="11"/>
  <c r="AO123" i="11"/>
  <c r="AO122" i="11"/>
  <c r="AO121" i="11"/>
  <c r="AO120" i="11"/>
  <c r="AO119" i="11"/>
  <c r="AO118" i="11"/>
  <c r="AO117" i="11"/>
  <c r="AO116" i="11"/>
  <c r="AO115" i="11"/>
  <c r="AO114" i="11"/>
  <c r="AO93" i="11"/>
  <c r="AO90" i="11"/>
  <c r="AO89" i="11"/>
  <c r="AO88" i="11"/>
  <c r="AO87" i="11"/>
  <c r="AO86" i="11"/>
  <c r="AO85" i="11"/>
  <c r="AO84" i="11"/>
  <c r="AO83" i="11"/>
  <c r="AO82" i="11"/>
  <c r="AO81" i="11"/>
  <c r="AO80" i="11"/>
  <c r="AO79" i="11"/>
  <c r="AO78" i="11"/>
  <c r="AO77" i="11"/>
  <c r="AO56" i="11"/>
  <c r="AO53" i="11"/>
  <c r="AO52" i="11"/>
  <c r="AO51" i="11"/>
  <c r="AO50" i="11"/>
  <c r="AO49" i="11"/>
  <c r="AO48" i="11"/>
  <c r="AO47" i="11"/>
  <c r="AO46" i="11"/>
  <c r="AO45" i="11"/>
  <c r="AO44" i="11"/>
  <c r="AO43" i="11"/>
  <c r="AO42" i="11"/>
  <c r="AO41" i="11"/>
  <c r="AO40" i="11"/>
  <c r="AO19" i="11"/>
  <c r="AO16" i="11"/>
  <c r="AO15" i="11"/>
  <c r="AO14" i="11"/>
  <c r="AO13" i="11"/>
  <c r="AO12" i="11"/>
  <c r="AO11" i="11"/>
  <c r="AO10" i="11"/>
  <c r="AO9" i="11"/>
  <c r="AO8" i="11"/>
  <c r="AO7" i="11"/>
  <c r="AO6" i="11"/>
  <c r="AO5" i="11"/>
  <c r="AO4" i="11"/>
  <c r="AO3" i="11"/>
  <c r="AO167" i="17"/>
  <c r="AO164" i="17"/>
  <c r="AO163" i="17"/>
  <c r="AO162" i="17"/>
  <c r="AO161" i="17"/>
  <c r="AO160" i="17"/>
  <c r="AO159" i="17"/>
  <c r="AO158" i="17"/>
  <c r="AO157" i="17"/>
  <c r="AO156" i="17"/>
  <c r="AO155" i="17"/>
  <c r="AO154" i="17"/>
  <c r="AO153" i="17"/>
  <c r="AO152" i="17"/>
  <c r="AO151" i="17"/>
  <c r="AO130" i="17"/>
  <c r="AO127" i="17"/>
  <c r="AO126" i="17"/>
  <c r="AO125" i="17"/>
  <c r="AO124" i="17"/>
  <c r="AO123" i="17"/>
  <c r="AO122" i="17"/>
  <c r="AO121" i="17"/>
  <c r="AO120" i="17"/>
  <c r="AO119" i="17"/>
  <c r="AO118" i="17"/>
  <c r="AO117" i="17"/>
  <c r="AO116" i="17"/>
  <c r="AO115" i="17"/>
  <c r="AO114" i="17"/>
  <c r="AO93" i="17"/>
  <c r="AO90" i="17"/>
  <c r="AO89" i="17"/>
  <c r="AO88" i="17"/>
  <c r="AO87" i="17"/>
  <c r="AO86" i="17"/>
  <c r="AO84" i="17"/>
  <c r="AO83" i="17"/>
  <c r="AO82" i="17"/>
  <c r="AO81" i="17"/>
  <c r="AO80" i="17"/>
  <c r="AO79" i="17"/>
  <c r="AO78" i="17"/>
  <c r="AO77" i="17"/>
  <c r="AO56" i="17"/>
  <c r="AO53" i="17"/>
  <c r="AO52" i="17"/>
  <c r="AO51" i="17"/>
  <c r="AO50" i="17"/>
  <c r="AO49" i="17"/>
  <c r="AO48" i="17"/>
  <c r="AO47" i="17"/>
  <c r="AO46" i="17"/>
  <c r="AO45" i="17"/>
  <c r="AO44" i="17"/>
  <c r="AO43" i="17"/>
  <c r="AO42" i="17"/>
  <c r="AO41" i="17"/>
  <c r="AO40" i="17"/>
  <c r="AO19" i="17"/>
  <c r="AO15" i="17"/>
  <c r="AO14" i="17"/>
  <c r="AO13" i="17"/>
  <c r="AO12" i="17"/>
  <c r="AO11" i="17"/>
  <c r="AO10" i="17"/>
  <c r="AO9" i="17"/>
  <c r="AO8" i="17"/>
  <c r="AO7" i="17"/>
  <c r="AO6" i="17"/>
  <c r="AO5" i="17"/>
  <c r="AO4" i="17"/>
  <c r="AO3" i="17"/>
  <c r="AO167" i="18"/>
  <c r="AO164" i="18"/>
  <c r="AO163" i="18"/>
  <c r="AO162" i="18"/>
  <c r="AO161" i="18"/>
  <c r="AO160" i="18"/>
  <c r="AO159" i="18"/>
  <c r="AO158" i="18"/>
  <c r="AO157" i="18"/>
  <c r="AO156" i="18"/>
  <c r="AO155" i="18"/>
  <c r="AO154" i="18"/>
  <c r="AO153" i="18"/>
  <c r="AO152" i="18"/>
  <c r="AO151" i="18"/>
  <c r="AO130" i="18"/>
  <c r="AO127" i="18"/>
  <c r="AO126" i="18"/>
  <c r="AO125" i="18"/>
  <c r="AO124" i="18"/>
  <c r="AO123" i="18"/>
  <c r="AO122" i="18"/>
  <c r="AO121" i="18"/>
  <c r="AO120" i="18"/>
  <c r="AO119" i="18"/>
  <c r="AO118" i="18"/>
  <c r="AO117" i="18"/>
  <c r="AO116" i="18"/>
  <c r="AO115" i="18"/>
  <c r="AO114" i="18"/>
  <c r="AO93" i="18"/>
  <c r="AO90" i="18"/>
  <c r="AO89" i="18"/>
  <c r="AO88" i="18"/>
  <c r="AO87" i="18"/>
  <c r="AO86" i="18"/>
  <c r="AO85" i="18"/>
  <c r="AO84" i="18"/>
  <c r="AO83" i="18"/>
  <c r="AO82" i="18"/>
  <c r="AO81" i="18"/>
  <c r="AO80" i="18"/>
  <c r="AO79" i="18"/>
  <c r="AO78" i="18"/>
  <c r="AO77" i="18"/>
  <c r="AO56" i="18"/>
  <c r="AO53" i="18"/>
  <c r="AO52" i="18"/>
  <c r="AO51" i="18"/>
  <c r="AO50" i="18"/>
  <c r="AO49" i="18"/>
  <c r="AO48" i="18"/>
  <c r="AO47" i="18"/>
  <c r="AO46" i="18"/>
  <c r="AO45" i="18"/>
  <c r="AO44" i="18"/>
  <c r="AO43" i="18"/>
  <c r="AO42" i="18"/>
  <c r="AO41" i="18"/>
  <c r="AO40" i="18"/>
  <c r="AO19" i="18"/>
  <c r="AO16" i="18"/>
  <c r="AO15" i="18"/>
  <c r="AO14" i="18"/>
  <c r="AO13" i="18"/>
  <c r="AO12" i="18"/>
  <c r="AO11" i="18"/>
  <c r="AO10" i="18"/>
  <c r="AO9" i="18"/>
  <c r="AO8" i="18"/>
  <c r="AO7" i="18"/>
  <c r="AO6" i="18"/>
  <c r="AO5" i="18"/>
  <c r="AO4" i="18"/>
  <c r="AO3" i="18"/>
  <c r="AO167" i="19"/>
  <c r="AO164" i="19"/>
  <c r="AO163" i="19"/>
  <c r="AO162" i="19"/>
  <c r="AO161" i="19"/>
  <c r="AO160" i="19"/>
  <c r="AO159" i="19"/>
  <c r="AO158" i="19"/>
  <c r="AO157" i="19"/>
  <c r="AO156" i="19"/>
  <c r="AO155" i="19"/>
  <c r="AO154" i="19"/>
  <c r="AO153" i="19"/>
  <c r="AO152" i="19"/>
  <c r="AO151" i="19"/>
  <c r="AO130" i="19"/>
  <c r="AO127" i="19"/>
  <c r="AO126" i="19"/>
  <c r="AO125" i="19"/>
  <c r="AO124" i="19"/>
  <c r="AO123" i="19"/>
  <c r="AO122" i="19"/>
  <c r="AO121" i="19"/>
  <c r="AO120" i="19"/>
  <c r="AO119" i="19"/>
  <c r="AO118" i="19"/>
  <c r="AO117" i="19"/>
  <c r="AO116" i="19"/>
  <c r="AO115" i="19"/>
  <c r="AO114" i="19"/>
  <c r="AO93" i="19"/>
  <c r="AO90" i="19"/>
  <c r="AO89" i="19"/>
  <c r="AO88" i="19"/>
  <c r="AO87" i="19"/>
  <c r="AO86" i="19"/>
  <c r="AO85" i="19"/>
  <c r="AO84" i="19"/>
  <c r="AO83" i="19"/>
  <c r="AO82" i="19"/>
  <c r="AO81" i="19"/>
  <c r="AO80" i="19"/>
  <c r="AO79" i="19"/>
  <c r="AO78" i="19"/>
  <c r="AO77" i="19"/>
  <c r="AO56" i="19"/>
  <c r="AO53" i="19"/>
  <c r="AO52" i="19"/>
  <c r="AO51" i="19"/>
  <c r="AO50" i="19"/>
  <c r="AO49" i="19"/>
  <c r="AO48" i="19"/>
  <c r="AO47" i="19"/>
  <c r="AO46" i="19"/>
  <c r="AO45" i="19"/>
  <c r="AO44" i="19"/>
  <c r="AO43" i="19"/>
  <c r="AO42" i="19"/>
  <c r="AO41" i="19"/>
  <c r="AO40" i="19"/>
  <c r="AO19" i="19"/>
  <c r="AO16" i="19"/>
  <c r="AO15" i="19"/>
  <c r="AO14" i="19"/>
  <c r="AO13" i="19"/>
  <c r="AO12" i="19"/>
  <c r="AO10" i="19"/>
  <c r="AO9" i="19"/>
  <c r="AO8" i="19"/>
  <c r="AO7" i="19"/>
  <c r="AO6" i="19"/>
  <c r="AO5" i="19"/>
  <c r="AO4" i="19"/>
  <c r="AO3" i="19"/>
  <c r="AO167" i="1"/>
  <c r="AO164" i="1"/>
  <c r="AO163" i="1"/>
  <c r="AO162" i="1"/>
  <c r="AO161" i="1"/>
  <c r="AO160" i="1"/>
  <c r="AO159" i="1"/>
  <c r="AO158" i="1"/>
  <c r="AO157" i="1"/>
  <c r="AO156" i="1"/>
  <c r="AO155" i="1"/>
  <c r="AO154" i="1"/>
  <c r="AO153" i="1"/>
  <c r="AO152" i="1"/>
  <c r="AO151" i="1"/>
  <c r="AO130" i="1"/>
  <c r="AO127" i="1"/>
  <c r="AO126" i="1"/>
  <c r="AO125" i="1"/>
  <c r="AO124" i="1"/>
  <c r="AO123" i="1"/>
  <c r="AO122" i="1"/>
  <c r="AO121" i="1"/>
  <c r="AO120" i="1"/>
  <c r="AO119" i="1"/>
  <c r="AO118" i="1"/>
  <c r="AO117" i="1"/>
  <c r="AO116" i="1"/>
  <c r="AO115" i="1"/>
  <c r="AO114" i="1"/>
  <c r="AO93" i="1"/>
  <c r="AO90" i="1"/>
  <c r="AO89" i="1"/>
  <c r="AO88" i="1"/>
  <c r="AO87" i="1"/>
  <c r="AO86" i="1"/>
  <c r="AO85" i="1"/>
  <c r="AO84" i="1"/>
  <c r="AO83" i="1"/>
  <c r="AO82" i="1"/>
  <c r="AO81" i="1"/>
  <c r="AO80" i="1"/>
  <c r="AO79" i="1"/>
  <c r="AO78" i="1"/>
  <c r="AO77" i="1"/>
  <c r="AO56" i="1"/>
  <c r="AO53" i="1"/>
  <c r="AO52" i="1"/>
  <c r="AO51" i="1"/>
  <c r="AO50" i="1"/>
  <c r="AO49" i="1"/>
  <c r="AO48" i="1"/>
  <c r="AO47" i="1"/>
  <c r="AO46" i="1"/>
  <c r="AO45" i="1"/>
  <c r="AO44" i="1"/>
  <c r="AO43" i="1"/>
  <c r="AO42" i="1"/>
  <c r="AO41" i="1"/>
  <c r="AO40" i="1"/>
  <c r="AO19" i="1"/>
  <c r="AO16" i="1"/>
  <c r="AO15" i="1"/>
  <c r="AO14" i="1"/>
  <c r="AO13" i="1"/>
  <c r="AO12" i="1"/>
  <c r="AO11" i="1"/>
  <c r="AO10" i="1"/>
  <c r="AO9" i="1"/>
  <c r="AO8" i="1"/>
  <c r="AO7" i="1"/>
  <c r="AO6" i="1"/>
  <c r="AO5" i="1"/>
  <c r="AO4" i="1"/>
  <c r="AO3" i="1"/>
  <c r="AT117" i="16" l="1"/>
  <c r="F33" i="29"/>
  <c r="E33" i="29"/>
  <c r="D33" i="29"/>
  <c r="C33" i="29"/>
  <c r="B33" i="29"/>
  <c r="F32" i="29"/>
  <c r="E32" i="29"/>
  <c r="D32" i="29"/>
  <c r="C32" i="29"/>
  <c r="B32" i="29"/>
  <c r="F31" i="29"/>
  <c r="E31" i="29"/>
  <c r="D31" i="29"/>
  <c r="C31" i="29"/>
  <c r="B31" i="29"/>
  <c r="F30" i="29"/>
  <c r="E30" i="29"/>
  <c r="D30" i="29"/>
  <c r="C30" i="29"/>
  <c r="B30" i="29"/>
  <c r="AK186" i="28"/>
  <c r="AK185" i="28"/>
  <c r="AK184" i="28"/>
  <c r="AK183" i="28"/>
  <c r="AP183" i="28" s="1"/>
  <c r="AK182" i="28"/>
  <c r="AK181" i="28"/>
  <c r="AK180" i="28"/>
  <c r="AK179" i="28"/>
  <c r="AP179" i="28" s="1"/>
  <c r="AK178" i="28"/>
  <c r="AK177" i="28"/>
  <c r="AK176" i="28"/>
  <c r="AK175" i="28"/>
  <c r="AP175" i="28" s="1"/>
  <c r="AK174" i="28"/>
  <c r="AK173" i="28"/>
  <c r="AK172" i="28"/>
  <c r="AK171" i="28"/>
  <c r="AP171" i="28" s="1"/>
  <c r="AK170" i="28"/>
  <c r="AK169" i="28"/>
  <c r="AK168" i="28"/>
  <c r="AP167" i="28"/>
  <c r="AK167" i="28"/>
  <c r="AT166" i="28"/>
  <c r="AK166" i="28"/>
  <c r="AT165" i="28"/>
  <c r="AK165" i="28"/>
  <c r="AT164" i="28"/>
  <c r="AK164" i="28"/>
  <c r="AK163" i="28"/>
  <c r="AT162" i="28"/>
  <c r="AK162" i="28"/>
  <c r="AK161" i="28"/>
  <c r="AT160" i="28"/>
  <c r="AK160" i="28"/>
  <c r="AK159" i="28"/>
  <c r="AT158" i="28"/>
  <c r="AK158" i="28"/>
  <c r="AK157" i="28"/>
  <c r="AT156" i="28"/>
  <c r="AK156" i="28"/>
  <c r="AK155" i="28"/>
  <c r="AT154" i="28"/>
  <c r="AK154" i="28"/>
  <c r="AK153" i="28"/>
  <c r="AK152" i="28"/>
  <c r="AK151" i="28"/>
  <c r="AK149" i="28"/>
  <c r="AP149" i="28" s="1"/>
  <c r="AK148" i="28"/>
  <c r="AK147" i="28"/>
  <c r="AK146" i="28"/>
  <c r="AK145" i="28"/>
  <c r="AK144" i="28"/>
  <c r="AK143" i="28"/>
  <c r="AP143" i="28" s="1"/>
  <c r="AK142" i="28"/>
  <c r="AK141" i="28"/>
  <c r="AK140" i="28"/>
  <c r="AK139" i="28"/>
  <c r="AK138" i="28"/>
  <c r="AK137" i="28"/>
  <c r="AK136" i="28"/>
  <c r="AK135" i="28"/>
  <c r="AK134" i="28"/>
  <c r="AK133" i="28"/>
  <c r="AP133" i="28" s="1"/>
  <c r="AK132" i="28"/>
  <c r="AK131" i="28"/>
  <c r="AK130" i="28"/>
  <c r="AT129" i="28"/>
  <c r="AK129" i="28"/>
  <c r="AT128" i="28"/>
  <c r="AK128" i="28"/>
  <c r="AK127" i="28"/>
  <c r="AK126" i="28"/>
  <c r="AK125" i="28"/>
  <c r="AK124" i="28"/>
  <c r="AK123" i="28"/>
  <c r="AK122" i="28"/>
  <c r="AK121" i="28"/>
  <c r="AK120" i="28"/>
  <c r="AK119" i="28"/>
  <c r="AK118" i="28"/>
  <c r="AK117" i="28"/>
  <c r="AK116" i="28"/>
  <c r="AK115" i="28"/>
  <c r="AK114" i="28"/>
  <c r="AK112" i="28"/>
  <c r="AP112" i="28" s="1"/>
  <c r="AK111" i="28"/>
  <c r="AK110" i="28"/>
  <c r="AK109" i="28"/>
  <c r="AK108" i="28"/>
  <c r="AP108" i="28" s="1"/>
  <c r="AK107" i="28"/>
  <c r="AK106" i="28"/>
  <c r="AK105" i="28"/>
  <c r="AK104" i="28"/>
  <c r="AP104" i="28" s="1"/>
  <c r="AK103" i="28"/>
  <c r="AK102" i="28"/>
  <c r="AK101" i="28"/>
  <c r="AK100" i="28"/>
  <c r="AP100" i="28" s="1"/>
  <c r="AK99" i="28"/>
  <c r="AK98" i="28"/>
  <c r="AK97" i="28"/>
  <c r="AK96" i="28"/>
  <c r="AP96" i="28" s="1"/>
  <c r="AK95" i="28"/>
  <c r="AK94" i="28"/>
  <c r="AK93" i="28"/>
  <c r="AP93" i="28" s="1"/>
  <c r="AT92" i="28"/>
  <c r="AK92" i="28"/>
  <c r="AT91" i="28"/>
  <c r="AK91" i="28"/>
  <c r="AK90" i="28"/>
  <c r="AT89" i="28"/>
  <c r="AK89" i="28"/>
  <c r="AK88" i="28"/>
  <c r="AK87" i="28"/>
  <c r="AT86" i="28"/>
  <c r="AK86" i="28"/>
  <c r="AK85" i="28"/>
  <c r="AK84" i="28"/>
  <c r="AT83" i="28"/>
  <c r="AK83" i="28"/>
  <c r="AK82" i="28"/>
  <c r="AK81" i="28"/>
  <c r="AK80" i="28"/>
  <c r="AT79" i="28"/>
  <c r="AK79" i="28"/>
  <c r="AK78" i="28"/>
  <c r="AK77" i="28"/>
  <c r="AK75" i="28"/>
  <c r="AP75" i="28" s="1"/>
  <c r="AK74" i="28"/>
  <c r="AK73" i="28"/>
  <c r="AK72" i="28"/>
  <c r="AK71" i="28"/>
  <c r="AK70" i="28"/>
  <c r="AK69" i="28"/>
  <c r="AK68" i="28"/>
  <c r="AP67" i="28"/>
  <c r="AK67" i="28"/>
  <c r="AK66" i="28"/>
  <c r="AK65" i="28"/>
  <c r="AK64" i="28"/>
  <c r="AK63" i="28"/>
  <c r="AK62" i="28"/>
  <c r="AK61" i="28"/>
  <c r="AK60" i="28"/>
  <c r="AK59" i="28"/>
  <c r="AP59" i="28" s="1"/>
  <c r="AK58" i="28"/>
  <c r="AK57" i="28"/>
  <c r="AK56" i="28"/>
  <c r="AT55" i="28"/>
  <c r="AK55" i="28"/>
  <c r="AT54" i="28"/>
  <c r="AK54" i="28"/>
  <c r="AK53" i="28"/>
  <c r="AK52" i="28"/>
  <c r="AT51" i="28"/>
  <c r="AK51" i="28"/>
  <c r="AK50" i="28"/>
  <c r="AK49" i="28"/>
  <c r="AK48" i="28"/>
  <c r="AK47" i="28"/>
  <c r="AK46" i="28"/>
  <c r="AK45" i="28"/>
  <c r="AK44" i="28"/>
  <c r="AK43" i="28"/>
  <c r="AK42" i="28"/>
  <c r="AK41" i="28"/>
  <c r="AP41" i="28" s="1"/>
  <c r="AK40" i="28"/>
  <c r="AK38" i="28"/>
  <c r="AK37" i="28"/>
  <c r="AP111" i="28" s="1"/>
  <c r="AK36" i="28"/>
  <c r="AP73" i="28" s="1"/>
  <c r="AK35" i="28"/>
  <c r="AP109" i="28" s="1"/>
  <c r="AK34" i="28"/>
  <c r="AP71" i="28" s="1"/>
  <c r="AK33" i="28"/>
  <c r="AP107" i="28" s="1"/>
  <c r="AK32" i="28"/>
  <c r="AP69" i="28" s="1"/>
  <c r="AK31" i="28"/>
  <c r="AP105" i="28" s="1"/>
  <c r="AK30" i="28"/>
  <c r="AK29" i="28"/>
  <c r="AP103" i="28" s="1"/>
  <c r="AK28" i="28"/>
  <c r="AP65" i="28" s="1"/>
  <c r="AK27" i="28"/>
  <c r="AP101" i="28" s="1"/>
  <c r="AK26" i="28"/>
  <c r="AP63" i="28" s="1"/>
  <c r="AK25" i="28"/>
  <c r="AP99" i="28" s="1"/>
  <c r="AK24" i="28"/>
  <c r="AP61" i="28" s="1"/>
  <c r="AK23" i="28"/>
  <c r="AP97" i="28" s="1"/>
  <c r="AK22" i="28"/>
  <c r="AK21" i="28"/>
  <c r="AP95" i="28" s="1"/>
  <c r="AK20" i="28"/>
  <c r="AT130" i="28"/>
  <c r="AK19" i="28"/>
  <c r="AK18" i="28"/>
  <c r="AP129" i="28" s="1"/>
  <c r="AK17" i="28"/>
  <c r="AT53" i="28"/>
  <c r="AK16" i="28"/>
  <c r="AP53" i="28" s="1"/>
  <c r="AT15" i="28"/>
  <c r="AT52" i="28"/>
  <c r="AK15" i="28"/>
  <c r="AP52" i="28" s="1"/>
  <c r="AK14" i="28"/>
  <c r="AP51" i="28" s="1"/>
  <c r="AT50" i="28"/>
  <c r="AK13" i="28"/>
  <c r="AP50" i="28" s="1"/>
  <c r="AT49" i="28"/>
  <c r="AK12" i="28"/>
  <c r="AP49" i="28" s="1"/>
  <c r="AT48" i="28"/>
  <c r="AK11" i="28"/>
  <c r="AP85" i="28" s="1"/>
  <c r="AT47" i="28"/>
  <c r="AK10" i="28"/>
  <c r="AP84" i="28" s="1"/>
  <c r="AT46" i="28"/>
  <c r="AK9" i="28"/>
  <c r="AP83" i="28" s="1"/>
  <c r="AT45" i="28"/>
  <c r="AK8" i="28"/>
  <c r="AT44" i="28"/>
  <c r="AK7" i="28"/>
  <c r="AP81" i="28" s="1"/>
  <c r="AT43" i="28"/>
  <c r="AK6" i="28"/>
  <c r="AT42" i="28"/>
  <c r="AK5" i="28"/>
  <c r="AP79" i="28" s="1"/>
  <c r="AT4" i="28"/>
  <c r="AK4" i="28"/>
  <c r="AT40" i="28"/>
  <c r="AK3" i="28"/>
  <c r="AP77" i="28" s="1"/>
  <c r="AK186" i="27"/>
  <c r="AK185" i="27"/>
  <c r="AK184" i="27"/>
  <c r="AK183" i="27"/>
  <c r="AK182" i="27"/>
  <c r="AK181" i="27"/>
  <c r="AK180" i="27"/>
  <c r="AK179" i="27"/>
  <c r="AK178" i="27"/>
  <c r="AK177" i="27"/>
  <c r="AK176" i="27"/>
  <c r="AK175" i="27"/>
  <c r="AK174" i="27"/>
  <c r="AK173" i="27"/>
  <c r="AK172" i="27"/>
  <c r="AK171" i="27"/>
  <c r="AK170" i="27"/>
  <c r="AK169" i="27"/>
  <c r="AK168" i="27"/>
  <c r="AP167" i="27"/>
  <c r="AK167" i="27"/>
  <c r="AT166" i="27"/>
  <c r="AP166" i="27"/>
  <c r="AK166" i="27"/>
  <c r="AT165" i="27"/>
  <c r="AK165" i="27"/>
  <c r="AK164" i="27"/>
  <c r="AK163" i="27"/>
  <c r="AT162" i="27"/>
  <c r="AK162" i="27"/>
  <c r="AK161" i="27"/>
  <c r="AT160" i="27"/>
  <c r="AK160" i="27"/>
  <c r="AK159" i="27"/>
  <c r="AP158" i="27"/>
  <c r="AK158" i="27"/>
  <c r="AK157" i="27"/>
  <c r="AK156" i="27"/>
  <c r="AK155" i="27"/>
  <c r="AK154" i="27"/>
  <c r="AK153" i="27"/>
  <c r="AK152" i="27"/>
  <c r="AK151" i="27"/>
  <c r="AK149" i="27"/>
  <c r="AK148" i="27"/>
  <c r="AK147" i="27"/>
  <c r="AK146" i="27"/>
  <c r="AK145" i="27"/>
  <c r="AK144" i="27"/>
  <c r="AK143" i="27"/>
  <c r="AK142" i="27"/>
  <c r="AK141" i="27"/>
  <c r="AK140" i="27"/>
  <c r="AK139" i="27"/>
  <c r="AK138" i="27"/>
  <c r="AK137" i="27"/>
  <c r="AK136" i="27"/>
  <c r="AK135" i="27"/>
  <c r="AK134" i="27"/>
  <c r="AK133" i="27"/>
  <c r="AK132" i="27"/>
  <c r="AK131" i="27"/>
  <c r="AK130" i="27"/>
  <c r="AT129" i="27"/>
  <c r="AK129" i="27"/>
  <c r="AT128" i="27"/>
  <c r="AK128" i="27"/>
  <c r="AK127" i="27"/>
  <c r="AK126" i="27"/>
  <c r="AK125" i="27"/>
  <c r="AK124" i="27"/>
  <c r="AK123" i="27"/>
  <c r="AK122" i="27"/>
  <c r="AK121" i="27"/>
  <c r="AK120" i="27"/>
  <c r="AK119" i="27"/>
  <c r="AK118" i="27"/>
  <c r="AK117" i="27"/>
  <c r="AK116" i="27"/>
  <c r="AK115" i="27"/>
  <c r="AK114" i="27"/>
  <c r="AK112" i="27"/>
  <c r="AK111" i="27"/>
  <c r="AK110" i="27"/>
  <c r="AK109" i="27"/>
  <c r="AK108" i="27"/>
  <c r="AK107" i="27"/>
  <c r="AK106" i="27"/>
  <c r="AK105" i="27"/>
  <c r="AK104" i="27"/>
  <c r="AK103" i="27"/>
  <c r="AK102" i="27"/>
  <c r="AK101" i="27"/>
  <c r="AK100" i="27"/>
  <c r="AK99" i="27"/>
  <c r="AK98" i="27"/>
  <c r="AK97" i="27"/>
  <c r="AK96" i="27"/>
  <c r="AK95" i="27"/>
  <c r="AK94" i="27"/>
  <c r="AK93" i="27"/>
  <c r="AT92" i="27"/>
  <c r="AK92" i="27"/>
  <c r="AT91" i="27"/>
  <c r="AK91" i="27"/>
  <c r="AK90" i="27"/>
  <c r="AK89" i="27"/>
  <c r="AK88" i="27"/>
  <c r="AK87" i="27"/>
  <c r="AK86" i="27"/>
  <c r="AK85" i="27"/>
  <c r="AK84" i="27"/>
  <c r="AK83" i="27"/>
  <c r="AT82" i="27"/>
  <c r="AK82" i="27"/>
  <c r="AK81" i="27"/>
  <c r="AK80" i="27"/>
  <c r="AK79" i="27"/>
  <c r="AK78" i="27"/>
  <c r="AK77" i="27"/>
  <c r="AK75" i="27"/>
  <c r="AK74" i="27"/>
  <c r="AK73" i="27"/>
  <c r="AK72" i="27"/>
  <c r="AK71" i="27"/>
  <c r="AK70" i="27"/>
  <c r="AK69" i="27"/>
  <c r="AK68" i="27"/>
  <c r="AK67" i="27"/>
  <c r="AK66" i="27"/>
  <c r="AK65" i="27"/>
  <c r="AK64" i="27"/>
  <c r="AK63" i="27"/>
  <c r="AK62" i="27"/>
  <c r="AK61" i="27"/>
  <c r="AK60" i="27"/>
  <c r="AK59" i="27"/>
  <c r="AK58" i="27"/>
  <c r="AK57" i="27"/>
  <c r="AP57" i="27" s="1"/>
  <c r="AK56" i="27"/>
  <c r="AT55" i="27"/>
  <c r="AK55" i="27"/>
  <c r="AT54" i="27"/>
  <c r="AK54" i="27"/>
  <c r="AK53" i="27"/>
  <c r="AK52" i="27"/>
  <c r="AK51" i="27"/>
  <c r="AK50" i="27"/>
  <c r="AT49" i="27"/>
  <c r="AK49" i="27"/>
  <c r="AK48" i="27"/>
  <c r="AK47" i="27"/>
  <c r="AK46" i="27"/>
  <c r="AK45" i="27"/>
  <c r="AK44" i="27"/>
  <c r="AK43" i="27"/>
  <c r="AK42" i="27"/>
  <c r="AK41" i="27"/>
  <c r="AK40" i="27"/>
  <c r="AP40" i="27" s="1"/>
  <c r="AK38" i="27"/>
  <c r="AK37" i="27"/>
  <c r="AP148" i="27" s="1"/>
  <c r="AK36" i="27"/>
  <c r="AP73" i="27" s="1"/>
  <c r="AK35" i="27"/>
  <c r="AK34" i="27"/>
  <c r="AK33" i="27"/>
  <c r="AP144" i="27" s="1"/>
  <c r="AK32" i="27"/>
  <c r="AP69" i="27" s="1"/>
  <c r="AK31" i="27"/>
  <c r="AK30" i="27"/>
  <c r="AK29" i="27"/>
  <c r="AP140" i="27" s="1"/>
  <c r="AK28" i="27"/>
  <c r="AP65" i="27" s="1"/>
  <c r="AK27" i="27"/>
  <c r="AK26" i="27"/>
  <c r="AK25" i="27"/>
  <c r="AP136" i="27" s="1"/>
  <c r="AK24" i="27"/>
  <c r="AP61" i="27" s="1"/>
  <c r="AK23" i="27"/>
  <c r="AK22" i="27"/>
  <c r="AK21" i="27"/>
  <c r="AP132" i="27" s="1"/>
  <c r="AK20" i="27"/>
  <c r="AT167" i="27"/>
  <c r="AK19" i="27"/>
  <c r="AP56" i="27" s="1"/>
  <c r="AK18" i="27"/>
  <c r="AK17" i="27"/>
  <c r="AP128" i="27" s="1"/>
  <c r="AT90" i="27"/>
  <c r="AK16" i="27"/>
  <c r="AP127" i="27" s="1"/>
  <c r="AT15" i="27"/>
  <c r="AT89" i="27"/>
  <c r="AK15" i="27"/>
  <c r="AT88" i="27"/>
  <c r="AK14" i="27"/>
  <c r="AT87" i="27"/>
  <c r="AK13" i="27"/>
  <c r="AP87" i="27" s="1"/>
  <c r="AT86" i="27"/>
  <c r="AK12" i="27"/>
  <c r="AT122" i="27"/>
  <c r="AK11" i="27"/>
  <c r="AP159" i="27" s="1"/>
  <c r="AT121" i="27"/>
  <c r="AK10" i="27"/>
  <c r="AT120" i="27"/>
  <c r="AK9" i="27"/>
  <c r="AP157" i="27" s="1"/>
  <c r="AK8" i="27"/>
  <c r="AP156" i="27" s="1"/>
  <c r="AT118" i="27"/>
  <c r="AK7" i="27"/>
  <c r="AP118" i="27" s="1"/>
  <c r="AT117" i="27"/>
  <c r="AK6" i="27"/>
  <c r="AP154" i="27" s="1"/>
  <c r="AT116" i="27"/>
  <c r="AK5" i="27"/>
  <c r="AP153" i="27" s="1"/>
  <c r="AT4" i="27"/>
  <c r="AK4" i="27"/>
  <c r="AP152" i="27" s="1"/>
  <c r="AT114" i="27"/>
  <c r="AK3" i="27"/>
  <c r="AK186" i="26"/>
  <c r="AK185" i="26"/>
  <c r="AK184" i="26"/>
  <c r="AP184" i="26" s="1"/>
  <c r="AK183" i="26"/>
  <c r="AK182" i="26"/>
  <c r="AK181" i="26"/>
  <c r="AK180" i="26"/>
  <c r="AP180" i="26" s="1"/>
  <c r="AK179" i="26"/>
  <c r="AK178" i="26"/>
  <c r="AK177" i="26"/>
  <c r="AK176" i="26"/>
  <c r="AP176" i="26" s="1"/>
  <c r="AK175" i="26"/>
  <c r="AK174" i="26"/>
  <c r="AK173" i="26"/>
  <c r="AK172" i="26"/>
  <c r="AP172" i="26" s="1"/>
  <c r="AK171" i="26"/>
  <c r="AK170" i="26"/>
  <c r="AK169" i="26"/>
  <c r="AK168" i="26"/>
  <c r="AP168" i="26" s="1"/>
  <c r="AK167" i="26"/>
  <c r="AT166" i="26"/>
  <c r="AK166" i="26"/>
  <c r="AT165" i="26"/>
  <c r="AK165" i="26"/>
  <c r="AT164" i="26"/>
  <c r="AK164" i="26"/>
  <c r="AK163" i="26"/>
  <c r="AT162" i="26"/>
  <c r="AK162" i="26"/>
  <c r="AK161" i="26"/>
  <c r="AT160" i="26"/>
  <c r="AK160" i="26"/>
  <c r="AK159" i="26"/>
  <c r="AT158" i="26"/>
  <c r="AK158" i="26"/>
  <c r="AK157" i="26"/>
  <c r="AT156" i="26"/>
  <c r="AK156" i="26"/>
  <c r="AK155" i="26"/>
  <c r="AT154" i="26"/>
  <c r="AK154" i="26"/>
  <c r="AK153" i="26"/>
  <c r="AK152" i="26"/>
  <c r="AK151" i="26"/>
  <c r="AK149" i="26"/>
  <c r="AP149" i="26" s="1"/>
  <c r="AK148" i="26"/>
  <c r="AK147" i="26"/>
  <c r="AK146" i="26"/>
  <c r="AK145" i="26"/>
  <c r="AK144" i="26"/>
  <c r="AK143" i="26"/>
  <c r="AP143" i="26" s="1"/>
  <c r="AK142" i="26"/>
  <c r="AK141" i="26"/>
  <c r="AK140" i="26"/>
  <c r="AK139" i="26"/>
  <c r="AK138" i="26"/>
  <c r="AK137" i="26"/>
  <c r="AK136" i="26"/>
  <c r="AK135" i="26"/>
  <c r="AK134" i="26"/>
  <c r="AK133" i="26"/>
  <c r="AP133" i="26" s="1"/>
  <c r="AK132" i="26"/>
  <c r="AK131" i="26"/>
  <c r="AK130" i="26"/>
  <c r="AT129" i="26"/>
  <c r="AK129" i="26"/>
  <c r="AT128" i="26"/>
  <c r="AK128" i="26"/>
  <c r="AK127" i="26"/>
  <c r="AK126" i="26"/>
  <c r="AK125" i="26"/>
  <c r="AK124" i="26"/>
  <c r="AK123" i="26"/>
  <c r="AK122" i="26"/>
  <c r="AK121" i="26"/>
  <c r="AK120" i="26"/>
  <c r="AK119" i="26"/>
  <c r="AK118" i="26"/>
  <c r="AK117" i="26"/>
  <c r="AK116" i="26"/>
  <c r="AK115" i="26"/>
  <c r="AK114" i="26"/>
  <c r="AK112" i="26"/>
  <c r="AP112" i="26" s="1"/>
  <c r="AK111" i="26"/>
  <c r="AK110" i="26"/>
  <c r="AK109" i="26"/>
  <c r="AK108" i="26"/>
  <c r="AP108" i="26" s="1"/>
  <c r="AK107" i="26"/>
  <c r="AK106" i="26"/>
  <c r="AK105" i="26"/>
  <c r="AK104" i="26"/>
  <c r="AP104" i="26" s="1"/>
  <c r="AK103" i="26"/>
  <c r="AK102" i="26"/>
  <c r="AK101" i="26"/>
  <c r="AK100" i="26"/>
  <c r="AP100" i="26" s="1"/>
  <c r="AK99" i="26"/>
  <c r="AK98" i="26"/>
  <c r="AK97" i="26"/>
  <c r="AK96" i="26"/>
  <c r="AP96" i="26" s="1"/>
  <c r="AK95" i="26"/>
  <c r="AK94" i="26"/>
  <c r="AK93" i="26"/>
  <c r="AP93" i="26" s="1"/>
  <c r="AT92" i="26"/>
  <c r="AK92" i="26"/>
  <c r="AT91" i="26"/>
  <c r="AK91" i="26"/>
  <c r="AK90" i="26"/>
  <c r="AT89" i="26"/>
  <c r="AK89" i="26"/>
  <c r="AK88" i="26"/>
  <c r="AK87" i="26"/>
  <c r="AT86" i="26"/>
  <c r="AK86" i="26"/>
  <c r="AK85" i="26"/>
  <c r="AK84" i="26"/>
  <c r="AT83" i="26"/>
  <c r="AK83" i="26"/>
  <c r="AK82" i="26"/>
  <c r="AK81" i="26"/>
  <c r="AK80" i="26"/>
  <c r="AT79" i="26"/>
  <c r="AK79" i="26"/>
  <c r="AK78" i="26"/>
  <c r="AK77" i="26"/>
  <c r="AK75" i="26"/>
  <c r="AP75" i="26" s="1"/>
  <c r="AK74" i="26"/>
  <c r="AK73" i="26"/>
  <c r="AK72" i="26"/>
  <c r="AK71" i="26"/>
  <c r="AK70" i="26"/>
  <c r="AK69" i="26"/>
  <c r="AK68" i="26"/>
  <c r="AP67" i="26"/>
  <c r="AK67" i="26"/>
  <c r="AK66" i="26"/>
  <c r="AK65" i="26"/>
  <c r="AK64" i="26"/>
  <c r="AK63" i="26"/>
  <c r="AK62" i="26"/>
  <c r="AK61" i="26"/>
  <c r="AK60" i="26"/>
  <c r="AK59" i="26"/>
  <c r="AP59" i="26" s="1"/>
  <c r="AK58" i="26"/>
  <c r="AK57" i="26"/>
  <c r="AK56" i="26"/>
  <c r="AT55" i="26"/>
  <c r="AK55" i="26"/>
  <c r="AT54" i="26"/>
  <c r="AK54" i="26"/>
  <c r="AK53" i="26"/>
  <c r="AK52" i="26"/>
  <c r="AT51" i="26"/>
  <c r="AK51" i="26"/>
  <c r="AK50" i="26"/>
  <c r="AK49" i="26"/>
  <c r="AK48" i="26"/>
  <c r="AK47" i="26"/>
  <c r="AK46" i="26"/>
  <c r="AK45" i="26"/>
  <c r="AK44" i="26"/>
  <c r="AK43" i="26"/>
  <c r="AK42" i="26"/>
  <c r="AK41" i="26"/>
  <c r="AP41" i="26" s="1"/>
  <c r="AK40" i="26"/>
  <c r="AK38" i="26"/>
  <c r="AK37" i="26"/>
  <c r="AP111" i="26" s="1"/>
  <c r="AK36" i="26"/>
  <c r="AP73" i="26" s="1"/>
  <c r="AK35" i="26"/>
  <c r="AP109" i="26" s="1"/>
  <c r="AK34" i="26"/>
  <c r="AP71" i="26" s="1"/>
  <c r="AK33" i="26"/>
  <c r="AP107" i="26" s="1"/>
  <c r="AK32" i="26"/>
  <c r="AP69" i="26" s="1"/>
  <c r="AK31" i="26"/>
  <c r="AP105" i="26" s="1"/>
  <c r="AK30" i="26"/>
  <c r="AK29" i="26"/>
  <c r="AP103" i="26" s="1"/>
  <c r="AK28" i="26"/>
  <c r="AP65" i="26" s="1"/>
  <c r="AK27" i="26"/>
  <c r="AP101" i="26" s="1"/>
  <c r="AK26" i="26"/>
  <c r="AP63" i="26" s="1"/>
  <c r="AK25" i="26"/>
  <c r="AP99" i="26" s="1"/>
  <c r="AK24" i="26"/>
  <c r="AP61" i="26" s="1"/>
  <c r="AK23" i="26"/>
  <c r="AP97" i="26" s="1"/>
  <c r="AK22" i="26"/>
  <c r="AK21" i="26"/>
  <c r="AP95" i="26" s="1"/>
  <c r="AK20" i="26"/>
  <c r="AT130" i="26"/>
  <c r="AK19" i="26"/>
  <c r="AP167" i="26" s="1"/>
  <c r="AK18" i="26"/>
  <c r="AP129" i="26" s="1"/>
  <c r="AK17" i="26"/>
  <c r="AK16" i="26"/>
  <c r="AP53" i="26" s="1"/>
  <c r="AT15" i="26"/>
  <c r="AT52" i="26"/>
  <c r="AK15" i="26"/>
  <c r="AP52" i="26" s="1"/>
  <c r="AK14" i="26"/>
  <c r="AP51" i="26" s="1"/>
  <c r="AT50" i="26"/>
  <c r="AK13" i="26"/>
  <c r="AP50" i="26" s="1"/>
  <c r="AT49" i="26"/>
  <c r="AK12" i="26"/>
  <c r="AP49" i="26" s="1"/>
  <c r="AT48" i="26"/>
  <c r="AK11" i="26"/>
  <c r="AP85" i="26" s="1"/>
  <c r="AT47" i="26"/>
  <c r="AK10" i="26"/>
  <c r="AP84" i="26" s="1"/>
  <c r="AT46" i="26"/>
  <c r="AK9" i="26"/>
  <c r="AP83" i="26" s="1"/>
  <c r="AT45" i="26"/>
  <c r="AK8" i="26"/>
  <c r="AT44" i="26"/>
  <c r="AK7" i="26"/>
  <c r="AP81" i="26" s="1"/>
  <c r="AT43" i="26"/>
  <c r="AK6" i="26"/>
  <c r="AT42" i="26"/>
  <c r="AK5" i="26"/>
  <c r="AP79" i="26" s="1"/>
  <c r="AT4" i="26"/>
  <c r="AK4" i="26"/>
  <c r="AT40" i="26"/>
  <c r="AK3" i="26"/>
  <c r="AP77" i="26" s="1"/>
  <c r="AK186" i="25"/>
  <c r="AP186" i="25" s="1"/>
  <c r="AK185" i="25"/>
  <c r="AK184" i="25"/>
  <c r="AK183" i="25"/>
  <c r="AK182" i="25"/>
  <c r="AP182" i="25" s="1"/>
  <c r="AK181" i="25"/>
  <c r="AK180" i="25"/>
  <c r="AK179" i="25"/>
  <c r="AK178" i="25"/>
  <c r="AP178" i="25" s="1"/>
  <c r="AK177" i="25"/>
  <c r="AK176" i="25"/>
  <c r="AK175" i="25"/>
  <c r="AK174" i="25"/>
  <c r="AP174" i="25" s="1"/>
  <c r="AK173" i="25"/>
  <c r="AK172" i="25"/>
  <c r="AK171" i="25"/>
  <c r="AK170" i="25"/>
  <c r="AP170" i="25" s="1"/>
  <c r="AK169" i="25"/>
  <c r="AK168" i="25"/>
  <c r="AT167" i="25"/>
  <c r="AK167" i="25"/>
  <c r="AT166" i="25"/>
  <c r="AK166" i="25"/>
  <c r="AT165" i="25"/>
  <c r="AK165" i="25"/>
  <c r="AK164" i="25"/>
  <c r="AP164" i="25" s="1"/>
  <c r="AK163" i="25"/>
  <c r="AK162" i="25"/>
  <c r="AP162" i="25" s="1"/>
  <c r="AK161" i="25"/>
  <c r="AK160" i="25"/>
  <c r="AP160" i="25" s="1"/>
  <c r="AK159" i="25"/>
  <c r="AK158" i="25"/>
  <c r="AK157" i="25"/>
  <c r="AK156" i="25"/>
  <c r="AK155" i="25"/>
  <c r="AK154" i="25"/>
  <c r="AK153" i="25"/>
  <c r="AK152" i="25"/>
  <c r="AK151" i="25"/>
  <c r="AK149" i="25"/>
  <c r="AK148" i="25"/>
  <c r="AP148" i="25" s="1"/>
  <c r="AK147" i="25"/>
  <c r="AK146" i="25"/>
  <c r="AK145" i="25"/>
  <c r="AP145" i="25" s="1"/>
  <c r="AK144" i="25"/>
  <c r="AK143" i="25"/>
  <c r="AK142" i="25"/>
  <c r="AK141" i="25"/>
  <c r="AK140" i="25"/>
  <c r="AK139" i="25"/>
  <c r="AK138" i="25"/>
  <c r="AK137" i="25"/>
  <c r="AK136" i="25"/>
  <c r="AK135" i="25"/>
  <c r="AK134" i="25"/>
  <c r="AK133" i="25"/>
  <c r="AP132" i="25"/>
  <c r="AK132" i="25"/>
  <c r="AK131" i="25"/>
  <c r="AK130" i="25"/>
  <c r="AP130" i="25" s="1"/>
  <c r="AT129" i="25"/>
  <c r="AK129" i="25"/>
  <c r="AT128" i="25"/>
  <c r="AK128" i="25"/>
  <c r="AK127" i="25"/>
  <c r="AK126" i="25"/>
  <c r="AK125" i="25"/>
  <c r="AK124" i="25"/>
  <c r="AK123" i="25"/>
  <c r="AK122" i="25"/>
  <c r="AK121" i="25"/>
  <c r="AK120" i="25"/>
  <c r="AK119" i="25"/>
  <c r="AK118" i="25"/>
  <c r="AP117" i="25"/>
  <c r="AK117" i="25"/>
  <c r="AK116" i="25"/>
  <c r="AK115" i="25"/>
  <c r="AP114" i="25"/>
  <c r="AK114" i="25"/>
  <c r="AK112" i="25"/>
  <c r="AK111" i="25"/>
  <c r="AK110" i="25"/>
  <c r="AK109" i="25"/>
  <c r="AK108" i="25"/>
  <c r="AK107" i="25"/>
  <c r="AK106" i="25"/>
  <c r="AK105" i="25"/>
  <c r="AK104" i="25"/>
  <c r="AK103" i="25"/>
  <c r="AK102" i="25"/>
  <c r="AK101" i="25"/>
  <c r="AK100" i="25"/>
  <c r="AK99" i="25"/>
  <c r="AK98" i="25"/>
  <c r="AK97" i="25"/>
  <c r="AK96" i="25"/>
  <c r="AK95" i="25"/>
  <c r="AK94" i="25"/>
  <c r="AK93" i="25"/>
  <c r="AT92" i="25"/>
  <c r="AK92" i="25"/>
  <c r="AT91" i="25"/>
  <c r="AK91" i="25"/>
  <c r="AK90" i="25"/>
  <c r="AP90" i="25" s="1"/>
  <c r="AK89" i="25"/>
  <c r="AK88" i="25"/>
  <c r="AK87" i="25"/>
  <c r="AK86" i="25"/>
  <c r="AK85" i="25"/>
  <c r="AT84" i="25"/>
  <c r="AK84" i="25"/>
  <c r="AK83" i="25"/>
  <c r="AK82" i="25"/>
  <c r="AK81" i="25"/>
  <c r="AT80" i="25"/>
  <c r="AK80" i="25"/>
  <c r="AK79" i="25"/>
  <c r="AK78" i="25"/>
  <c r="AK77" i="25"/>
  <c r="AK75" i="25"/>
  <c r="AK74" i="25"/>
  <c r="AK73" i="25"/>
  <c r="AK72" i="25"/>
  <c r="AP72" i="25" s="1"/>
  <c r="AK71" i="25"/>
  <c r="AK70" i="25"/>
  <c r="AK69" i="25"/>
  <c r="AK68" i="25"/>
  <c r="AK67" i="25"/>
  <c r="AK66" i="25"/>
  <c r="AK65" i="25"/>
  <c r="AK64" i="25"/>
  <c r="AP64" i="25" s="1"/>
  <c r="AK63" i="25"/>
  <c r="AK62" i="25"/>
  <c r="AK61" i="25"/>
  <c r="AK60" i="25"/>
  <c r="AK59" i="25"/>
  <c r="AK58" i="25"/>
  <c r="AK57" i="25"/>
  <c r="AT56" i="25"/>
  <c r="AK56" i="25"/>
  <c r="AT55" i="25"/>
  <c r="AK55" i="25"/>
  <c r="AT54" i="25"/>
  <c r="AK54" i="25"/>
  <c r="AK53" i="25"/>
  <c r="AK52" i="25"/>
  <c r="AK51" i="25"/>
  <c r="AK50" i="25"/>
  <c r="AK49" i="25"/>
  <c r="AK48" i="25"/>
  <c r="AK47" i="25"/>
  <c r="AK46" i="25"/>
  <c r="AK45" i="25"/>
  <c r="AK44" i="25"/>
  <c r="AK43" i="25"/>
  <c r="AK42" i="25"/>
  <c r="AK41" i="25"/>
  <c r="AK40" i="25"/>
  <c r="AK38" i="25"/>
  <c r="AP75" i="25" s="1"/>
  <c r="AK37" i="25"/>
  <c r="AP111" i="25" s="1"/>
  <c r="AK36" i="25"/>
  <c r="AK35" i="25"/>
  <c r="AP109" i="25" s="1"/>
  <c r="AK34" i="25"/>
  <c r="AP71" i="25" s="1"/>
  <c r="AK33" i="25"/>
  <c r="AP107" i="25" s="1"/>
  <c r="AK32" i="25"/>
  <c r="AK31" i="25"/>
  <c r="AP105" i="25" s="1"/>
  <c r="AK30" i="25"/>
  <c r="AP67" i="25" s="1"/>
  <c r="AK29" i="25"/>
  <c r="AP103" i="25" s="1"/>
  <c r="AK28" i="25"/>
  <c r="AK27" i="25"/>
  <c r="AP101" i="25" s="1"/>
  <c r="AK26" i="25"/>
  <c r="AP63" i="25" s="1"/>
  <c r="AK25" i="25"/>
  <c r="AP99" i="25" s="1"/>
  <c r="AK24" i="25"/>
  <c r="AK23" i="25"/>
  <c r="AP97" i="25" s="1"/>
  <c r="AK22" i="25"/>
  <c r="AP59" i="25" s="1"/>
  <c r="AK21" i="25"/>
  <c r="AP95" i="25" s="1"/>
  <c r="AK20" i="25"/>
  <c r="AT130" i="25"/>
  <c r="AK19" i="25"/>
  <c r="AP167" i="25" s="1"/>
  <c r="AK18" i="25"/>
  <c r="AP166" i="25" s="1"/>
  <c r="AK17" i="25"/>
  <c r="AT53" i="25"/>
  <c r="AK16" i="25"/>
  <c r="AT15" i="25"/>
  <c r="AT52" i="25"/>
  <c r="AK15" i="25"/>
  <c r="AP52" i="25" s="1"/>
  <c r="AT51" i="25"/>
  <c r="AK14" i="25"/>
  <c r="AP51" i="25" s="1"/>
  <c r="AT50" i="25"/>
  <c r="AK13" i="25"/>
  <c r="AP50" i="25" s="1"/>
  <c r="AT49" i="25"/>
  <c r="AK12" i="25"/>
  <c r="AP49" i="25" s="1"/>
  <c r="AT48" i="25"/>
  <c r="AK11" i="25"/>
  <c r="AP85" i="25" s="1"/>
  <c r="AT47" i="25"/>
  <c r="AK10" i="25"/>
  <c r="AP84" i="25" s="1"/>
  <c r="AT46" i="25"/>
  <c r="AK9" i="25"/>
  <c r="AT45" i="25"/>
  <c r="AK8" i="25"/>
  <c r="AP82" i="25" s="1"/>
  <c r="AT44" i="25"/>
  <c r="AK7" i="25"/>
  <c r="AT43" i="25"/>
  <c r="AK6" i="25"/>
  <c r="AP80" i="25" s="1"/>
  <c r="AT42" i="25"/>
  <c r="AK5" i="25"/>
  <c r="AP79" i="25" s="1"/>
  <c r="AT4" i="25"/>
  <c r="AT41" i="25"/>
  <c r="AK4" i="25"/>
  <c r="AP78" i="25" s="1"/>
  <c r="AT40" i="25"/>
  <c r="AK3" i="25"/>
  <c r="AP77" i="25" s="1"/>
  <c r="AK186" i="24"/>
  <c r="AK185" i="24"/>
  <c r="AK184" i="24"/>
  <c r="AK183" i="24"/>
  <c r="AK182" i="24"/>
  <c r="AK181" i="24"/>
  <c r="AK180" i="24"/>
  <c r="AK179" i="24"/>
  <c r="AK178" i="24"/>
  <c r="AK177" i="24"/>
  <c r="AK176" i="24"/>
  <c r="AK175" i="24"/>
  <c r="AK174" i="24"/>
  <c r="AK173" i="24"/>
  <c r="AK172" i="24"/>
  <c r="AK171" i="24"/>
  <c r="AK170" i="24"/>
  <c r="AK169" i="24"/>
  <c r="AK168" i="24"/>
  <c r="AK167" i="24"/>
  <c r="AT166" i="24"/>
  <c r="AK166" i="24"/>
  <c r="AT165" i="24"/>
  <c r="AK165" i="24"/>
  <c r="AK164" i="24"/>
  <c r="AK163" i="24"/>
  <c r="AT162" i="24"/>
  <c r="AK162" i="24"/>
  <c r="AK161" i="24"/>
  <c r="AT160" i="24"/>
  <c r="AK160" i="24"/>
  <c r="AK159" i="24"/>
  <c r="AK158" i="24"/>
  <c r="AK157" i="24"/>
  <c r="AK156" i="24"/>
  <c r="AK155" i="24"/>
  <c r="AK154" i="24"/>
  <c r="AK153" i="24"/>
  <c r="AK152" i="24"/>
  <c r="AK151" i="24"/>
  <c r="AK149" i="24"/>
  <c r="AP149" i="24" s="1"/>
  <c r="AK148" i="24"/>
  <c r="AK147" i="24"/>
  <c r="AK146" i="24"/>
  <c r="AK145" i="24"/>
  <c r="AP145" i="24" s="1"/>
  <c r="AK144" i="24"/>
  <c r="AK143" i="24"/>
  <c r="AK142" i="24"/>
  <c r="AK141" i="24"/>
  <c r="AP141" i="24" s="1"/>
  <c r="AK140" i="24"/>
  <c r="AK139" i="24"/>
  <c r="AK138" i="24"/>
  <c r="AK137" i="24"/>
  <c r="AP137" i="24" s="1"/>
  <c r="AK136" i="24"/>
  <c r="AK135" i="24"/>
  <c r="AK134" i="24"/>
  <c r="AK133" i="24"/>
  <c r="AP133" i="24" s="1"/>
  <c r="AK132" i="24"/>
  <c r="AK131" i="24"/>
  <c r="AK130" i="24"/>
  <c r="AT129" i="24"/>
  <c r="AK129" i="24"/>
  <c r="AT128" i="24"/>
  <c r="AK128" i="24"/>
  <c r="AK127" i="24"/>
  <c r="AK126" i="24"/>
  <c r="AK125" i="24"/>
  <c r="AK124" i="24"/>
  <c r="AK123" i="24"/>
  <c r="AK122" i="24"/>
  <c r="AK121" i="24"/>
  <c r="AK120" i="24"/>
  <c r="AK119" i="24"/>
  <c r="AK118" i="24"/>
  <c r="AK117" i="24"/>
  <c r="AK116" i="24"/>
  <c r="AK115" i="24"/>
  <c r="AK114" i="24"/>
  <c r="AK112" i="24"/>
  <c r="AK111" i="24"/>
  <c r="AK110" i="24"/>
  <c r="AK109" i="24"/>
  <c r="AK108" i="24"/>
  <c r="AK107" i="24"/>
  <c r="AK106" i="24"/>
  <c r="AK105" i="24"/>
  <c r="AK104" i="24"/>
  <c r="AK103" i="24"/>
  <c r="AK102" i="24"/>
  <c r="AK101" i="24"/>
  <c r="AK100" i="24"/>
  <c r="AK99" i="24"/>
  <c r="AK98" i="24"/>
  <c r="AK97" i="24"/>
  <c r="AK96" i="24"/>
  <c r="AK95" i="24"/>
  <c r="AK94" i="24"/>
  <c r="AK93" i="24"/>
  <c r="AT92" i="24"/>
  <c r="AK92" i="24"/>
  <c r="AT91" i="24"/>
  <c r="AK91" i="24"/>
  <c r="AK90" i="24"/>
  <c r="AK89" i="24"/>
  <c r="AK88" i="24"/>
  <c r="AK87" i="24"/>
  <c r="AK86" i="24"/>
  <c r="AK85" i="24"/>
  <c r="AK84" i="24"/>
  <c r="AK83" i="24"/>
  <c r="AK82" i="24"/>
  <c r="AK81" i="24"/>
  <c r="AK80" i="24"/>
  <c r="AK79" i="24"/>
  <c r="AK78" i="24"/>
  <c r="AK77" i="24"/>
  <c r="AK75" i="24"/>
  <c r="AK74" i="24"/>
  <c r="AK73" i="24"/>
  <c r="AK72" i="24"/>
  <c r="AK71" i="24"/>
  <c r="AK70" i="24"/>
  <c r="AK69" i="24"/>
  <c r="AK68" i="24"/>
  <c r="AK67" i="24"/>
  <c r="AK66" i="24"/>
  <c r="AK65" i="24"/>
  <c r="AK64" i="24"/>
  <c r="AK63" i="24"/>
  <c r="AK62" i="24"/>
  <c r="AK61" i="24"/>
  <c r="AK60" i="24"/>
  <c r="AK59" i="24"/>
  <c r="AK58" i="24"/>
  <c r="AK57" i="24"/>
  <c r="AK56" i="24"/>
  <c r="AT55" i="24"/>
  <c r="AK55" i="24"/>
  <c r="AT54" i="24"/>
  <c r="AK54" i="24"/>
  <c r="AK53" i="24"/>
  <c r="AK52" i="24"/>
  <c r="AK51" i="24"/>
  <c r="AK50" i="24"/>
  <c r="AK49" i="24"/>
  <c r="AK48" i="24"/>
  <c r="AK47" i="24"/>
  <c r="AK46" i="24"/>
  <c r="AK45" i="24"/>
  <c r="AK44" i="24"/>
  <c r="AK43" i="24"/>
  <c r="AK42" i="24"/>
  <c r="AK41" i="24"/>
  <c r="AK40" i="24"/>
  <c r="AK38" i="24"/>
  <c r="AK37" i="24"/>
  <c r="AK36" i="24"/>
  <c r="AP184" i="24" s="1"/>
  <c r="AK35" i="24"/>
  <c r="AP183" i="24" s="1"/>
  <c r="AK34" i="24"/>
  <c r="AP182" i="24" s="1"/>
  <c r="AK33" i="24"/>
  <c r="AK32" i="24"/>
  <c r="AP180" i="24" s="1"/>
  <c r="AK31" i="24"/>
  <c r="AP179" i="24" s="1"/>
  <c r="AK30" i="24"/>
  <c r="AP178" i="24" s="1"/>
  <c r="AK29" i="24"/>
  <c r="AK28" i="24"/>
  <c r="AP176" i="24" s="1"/>
  <c r="AK27" i="24"/>
  <c r="AP175" i="24" s="1"/>
  <c r="AK26" i="24"/>
  <c r="AP174" i="24" s="1"/>
  <c r="AK25" i="24"/>
  <c r="AK24" i="24"/>
  <c r="AP172" i="24" s="1"/>
  <c r="AK23" i="24"/>
  <c r="AP171" i="24" s="1"/>
  <c r="AK22" i="24"/>
  <c r="AP170" i="24" s="1"/>
  <c r="AK21" i="24"/>
  <c r="AK20" i="24"/>
  <c r="AP168" i="24" s="1"/>
  <c r="AT167" i="24"/>
  <c r="AK19" i="24"/>
  <c r="AP167" i="24" s="1"/>
  <c r="AK18" i="24"/>
  <c r="AK17" i="24"/>
  <c r="AT90" i="24"/>
  <c r="AK16" i="24"/>
  <c r="AP164" i="24" s="1"/>
  <c r="AT15" i="24"/>
  <c r="AK15" i="24"/>
  <c r="AK14" i="24"/>
  <c r="AP162" i="24" s="1"/>
  <c r="AK13" i="24"/>
  <c r="AK12" i="24"/>
  <c r="AP160" i="24" s="1"/>
  <c r="AT159" i="24"/>
  <c r="AK11" i="24"/>
  <c r="AP48" i="24" s="1"/>
  <c r="AK10" i="24"/>
  <c r="AP47" i="24" s="1"/>
  <c r="AT157" i="24"/>
  <c r="AK9" i="24"/>
  <c r="AP46" i="24" s="1"/>
  <c r="AK8" i="24"/>
  <c r="AK7" i="24"/>
  <c r="AP44" i="24" s="1"/>
  <c r="AK6" i="24"/>
  <c r="AT153" i="24"/>
  <c r="AK5" i="24"/>
  <c r="AP42" i="24" s="1"/>
  <c r="AT4" i="24"/>
  <c r="AT152" i="24"/>
  <c r="AK4" i="24"/>
  <c r="AP152" i="24" s="1"/>
  <c r="AT151" i="24"/>
  <c r="AK3" i="24"/>
  <c r="AP40" i="24" s="1"/>
  <c r="AT78" i="27" l="1"/>
  <c r="AP88" i="27"/>
  <c r="AP59" i="27"/>
  <c r="AP63" i="27"/>
  <c r="AP67" i="27"/>
  <c r="AP71" i="27"/>
  <c r="AP75" i="27"/>
  <c r="AP90" i="27"/>
  <c r="AP95" i="27"/>
  <c r="AP99" i="27"/>
  <c r="AP103" i="27"/>
  <c r="AP107" i="27"/>
  <c r="AP111" i="27"/>
  <c r="AP125" i="27"/>
  <c r="AP80" i="27"/>
  <c r="AT119" i="27"/>
  <c r="AP77" i="27"/>
  <c r="AP84" i="27"/>
  <c r="AP114" i="27"/>
  <c r="AP133" i="27"/>
  <c r="AP151" i="27"/>
  <c r="AP126" i="27"/>
  <c r="AP134" i="27"/>
  <c r="AP138" i="27"/>
  <c r="AP142" i="27"/>
  <c r="AP146" i="27"/>
  <c r="AT115" i="27"/>
  <c r="AP121" i="27"/>
  <c r="AP123" i="27"/>
  <c r="AP54" i="27"/>
  <c r="AP143" i="27"/>
  <c r="AT155" i="27"/>
  <c r="AP51" i="27"/>
  <c r="AP86" i="27"/>
  <c r="AP149" i="27"/>
  <c r="AP44" i="27"/>
  <c r="AP179" i="27"/>
  <c r="AT40" i="27"/>
  <c r="AT42" i="27"/>
  <c r="AT44" i="27"/>
  <c r="AT46" i="27"/>
  <c r="AT48" i="27"/>
  <c r="AP50" i="27"/>
  <c r="AT52" i="27"/>
  <c r="AT56" i="27"/>
  <c r="AP58" i="27"/>
  <c r="AP66" i="27"/>
  <c r="AP74" i="27"/>
  <c r="AP79" i="27"/>
  <c r="AT81" i="27"/>
  <c r="AP83" i="27"/>
  <c r="AT85" i="27"/>
  <c r="AU85" i="27" s="1"/>
  <c r="AP91" i="27"/>
  <c r="AP93" i="27"/>
  <c r="AP96" i="27"/>
  <c r="AP100" i="27"/>
  <c r="AP104" i="27"/>
  <c r="AP108" i="27"/>
  <c r="AP112" i="27"/>
  <c r="AP117" i="27"/>
  <c r="AT124" i="27"/>
  <c r="AP129" i="27"/>
  <c r="AP131" i="27"/>
  <c r="AP137" i="27"/>
  <c r="AP147" i="27"/>
  <c r="AT152" i="27"/>
  <c r="AT154" i="27"/>
  <c r="AT157" i="27"/>
  <c r="AP161" i="27"/>
  <c r="AP163" i="27"/>
  <c r="AP165" i="27"/>
  <c r="AP168" i="27"/>
  <c r="AP172" i="27"/>
  <c r="AP176" i="27"/>
  <c r="AP180" i="27"/>
  <c r="AP184" i="27"/>
  <c r="AP42" i="27"/>
  <c r="AP48" i="27"/>
  <c r="AT127" i="27"/>
  <c r="AT164" i="27"/>
  <c r="AP171" i="27"/>
  <c r="AP183" i="27"/>
  <c r="AP41" i="27"/>
  <c r="AP43" i="27"/>
  <c r="AP45" i="27"/>
  <c r="AP47" i="27"/>
  <c r="AP49" i="27"/>
  <c r="AT51" i="27"/>
  <c r="AP53" i="27"/>
  <c r="AP55" i="27"/>
  <c r="AP64" i="27"/>
  <c r="AP72" i="27"/>
  <c r="AP78" i="27"/>
  <c r="AT80" i="27"/>
  <c r="AP82" i="27"/>
  <c r="AT84" i="27"/>
  <c r="AT93" i="27"/>
  <c r="AP97" i="27"/>
  <c r="AP101" i="27"/>
  <c r="AP105" i="27"/>
  <c r="AP109" i="27"/>
  <c r="AT123" i="27"/>
  <c r="AT126" i="27"/>
  <c r="AP135" i="27"/>
  <c r="AP141" i="27"/>
  <c r="AT151" i="27"/>
  <c r="AT156" i="27"/>
  <c r="AT159" i="27"/>
  <c r="AT161" i="27"/>
  <c r="AT163" i="27"/>
  <c r="AP169" i="27"/>
  <c r="AP173" i="27"/>
  <c r="AP177" i="27"/>
  <c r="AP181" i="27"/>
  <c r="AP185" i="27"/>
  <c r="AP46" i="27"/>
  <c r="AP60" i="27"/>
  <c r="AP68" i="27"/>
  <c r="AP175" i="27"/>
  <c r="AT41" i="27"/>
  <c r="AT43" i="27"/>
  <c r="AT45" i="27"/>
  <c r="AT47" i="27"/>
  <c r="AT50" i="27"/>
  <c r="AP52" i="27"/>
  <c r="AP62" i="27"/>
  <c r="AP70" i="27"/>
  <c r="AT79" i="27"/>
  <c r="AP81" i="27"/>
  <c r="AT83" i="27"/>
  <c r="AP85" i="27"/>
  <c r="AP92" i="27"/>
  <c r="AP94" i="27"/>
  <c r="AP98" i="27"/>
  <c r="AP102" i="27"/>
  <c r="AP106" i="27"/>
  <c r="AP110" i="27"/>
  <c r="AP115" i="27"/>
  <c r="AP119" i="27"/>
  <c r="AT125" i="27"/>
  <c r="AP130" i="27"/>
  <c r="AP139" i="27"/>
  <c r="AP145" i="27"/>
  <c r="AT153" i="27"/>
  <c r="AT158" i="27"/>
  <c r="AP160" i="27"/>
  <c r="AP162" i="27"/>
  <c r="AP164" i="27"/>
  <c r="AP170" i="27"/>
  <c r="AP174" i="27"/>
  <c r="AP178" i="27"/>
  <c r="AP182" i="27"/>
  <c r="AP186" i="27"/>
  <c r="AP186" i="24"/>
  <c r="AP161" i="24"/>
  <c r="AP163" i="24"/>
  <c r="AP165" i="24"/>
  <c r="AP78" i="28"/>
  <c r="AP91" i="28"/>
  <c r="AP80" i="28"/>
  <c r="AP82" i="28"/>
  <c r="AP57" i="28"/>
  <c r="AT41" i="28"/>
  <c r="AP47" i="28"/>
  <c r="AP119" i="28"/>
  <c r="AP136" i="28"/>
  <c r="AT152" i="28"/>
  <c r="AP60" i="28"/>
  <c r="AP68" i="28"/>
  <c r="AT78" i="28"/>
  <c r="AT82" i="28"/>
  <c r="AP86" i="28"/>
  <c r="AT88" i="28"/>
  <c r="AT93" i="28"/>
  <c r="AP121" i="28"/>
  <c r="AT123" i="28"/>
  <c r="AT125" i="28"/>
  <c r="AT127" i="28"/>
  <c r="AP131" i="28"/>
  <c r="AP137" i="28"/>
  <c r="AP140" i="28"/>
  <c r="AP147" i="28"/>
  <c r="AP161" i="28"/>
  <c r="AP163" i="28"/>
  <c r="AP165" i="28"/>
  <c r="AP168" i="28"/>
  <c r="AP172" i="28"/>
  <c r="AP176" i="28"/>
  <c r="AP180" i="28"/>
  <c r="AP184" i="28"/>
  <c r="AP45" i="28"/>
  <c r="AP55" i="28"/>
  <c r="AP40" i="28"/>
  <c r="AP42" i="28"/>
  <c r="AP44" i="28"/>
  <c r="AP46" i="28"/>
  <c r="AP48" i="28"/>
  <c r="AP54" i="28"/>
  <c r="AP56" i="28"/>
  <c r="AP58" i="28"/>
  <c r="AP66" i="28"/>
  <c r="AP74" i="28"/>
  <c r="AT81" i="28"/>
  <c r="AT85" i="28"/>
  <c r="AP88" i="28"/>
  <c r="AT90" i="28"/>
  <c r="AP92" i="28"/>
  <c r="AP94" i="28"/>
  <c r="AP98" i="28"/>
  <c r="AP102" i="28"/>
  <c r="AP106" i="28"/>
  <c r="AP110" i="28"/>
  <c r="AP115" i="28"/>
  <c r="AP135" i="28"/>
  <c r="AP141" i="28"/>
  <c r="AP144" i="28"/>
  <c r="AT151" i="28"/>
  <c r="AT153" i="28"/>
  <c r="AT155" i="28"/>
  <c r="AT157" i="28"/>
  <c r="AT159" i="28"/>
  <c r="AT161" i="28"/>
  <c r="AT163" i="28"/>
  <c r="AP169" i="28"/>
  <c r="AP173" i="28"/>
  <c r="AP177" i="28"/>
  <c r="AP181" i="28"/>
  <c r="AP185" i="28"/>
  <c r="AP43" i="28"/>
  <c r="AP62" i="28"/>
  <c r="AP70" i="28"/>
  <c r="AP166" i="28"/>
  <c r="AU48" i="28"/>
  <c r="AT56" i="28"/>
  <c r="AP64" i="28"/>
  <c r="AP72" i="28"/>
  <c r="AT80" i="28"/>
  <c r="AT84" i="28"/>
  <c r="AT87" i="28"/>
  <c r="AP90" i="28"/>
  <c r="AP114" i="28"/>
  <c r="AP117" i="28"/>
  <c r="AT124" i="28"/>
  <c r="AT126" i="28"/>
  <c r="AP128" i="28"/>
  <c r="AP130" i="28"/>
  <c r="AP132" i="28"/>
  <c r="AP139" i="28"/>
  <c r="AP145" i="28"/>
  <c r="AP148" i="28"/>
  <c r="AP160" i="28"/>
  <c r="AP162" i="28"/>
  <c r="AP164" i="28"/>
  <c r="AT167" i="28"/>
  <c r="AP170" i="28"/>
  <c r="AP174" i="28"/>
  <c r="AP178" i="28"/>
  <c r="AP182" i="28"/>
  <c r="AP186" i="28"/>
  <c r="AP89" i="28"/>
  <c r="AP134" i="28"/>
  <c r="AP146" i="28"/>
  <c r="AT114" i="28"/>
  <c r="AT115" i="28"/>
  <c r="AT116" i="28"/>
  <c r="AT117" i="28"/>
  <c r="AT118" i="28"/>
  <c r="AT119" i="28"/>
  <c r="AT120" i="28"/>
  <c r="AT121" i="28"/>
  <c r="AT122" i="28"/>
  <c r="AP123" i="28"/>
  <c r="AP124" i="28"/>
  <c r="AP125" i="28"/>
  <c r="AP126" i="28"/>
  <c r="AP127" i="28"/>
  <c r="AP151" i="28"/>
  <c r="AP152" i="28"/>
  <c r="AP153" i="28"/>
  <c r="AP154" i="28"/>
  <c r="AP155" i="28"/>
  <c r="AP156" i="28"/>
  <c r="AP157" i="28"/>
  <c r="AP158" i="28"/>
  <c r="AP159" i="28"/>
  <c r="AT77" i="28"/>
  <c r="AP118" i="28"/>
  <c r="AP138" i="28"/>
  <c r="AP142" i="28"/>
  <c r="AP87" i="28"/>
  <c r="AP116" i="28"/>
  <c r="AP120" i="28"/>
  <c r="AP122" i="28"/>
  <c r="AP91" i="26"/>
  <c r="AP80" i="26"/>
  <c r="AP82" i="26"/>
  <c r="AP78" i="26"/>
  <c r="AP57" i="26"/>
  <c r="AT41" i="26"/>
  <c r="AP43" i="26"/>
  <c r="AP47" i="26"/>
  <c r="AP70" i="26"/>
  <c r="AP119" i="26"/>
  <c r="AP136" i="26"/>
  <c r="AT53" i="26"/>
  <c r="AP60" i="26"/>
  <c r="AP68" i="26"/>
  <c r="AT78" i="26"/>
  <c r="AT82" i="26"/>
  <c r="AP86" i="26"/>
  <c r="AT88" i="26"/>
  <c r="AT93" i="26"/>
  <c r="AP121" i="26"/>
  <c r="AT123" i="26"/>
  <c r="AT125" i="26"/>
  <c r="AT127" i="26"/>
  <c r="AP131" i="26"/>
  <c r="AP137" i="26"/>
  <c r="AP140" i="26"/>
  <c r="AP147" i="26"/>
  <c r="AP161" i="26"/>
  <c r="AP163" i="26"/>
  <c r="AP165" i="26"/>
  <c r="AP169" i="26"/>
  <c r="AP173" i="26"/>
  <c r="AP177" i="26"/>
  <c r="AP181" i="26"/>
  <c r="AP185" i="26"/>
  <c r="AP45" i="26"/>
  <c r="AP55" i="26"/>
  <c r="AP62" i="26"/>
  <c r="AT152" i="26"/>
  <c r="AP40" i="26"/>
  <c r="AP42" i="26"/>
  <c r="AP44" i="26"/>
  <c r="AP46" i="26"/>
  <c r="AP48" i="26"/>
  <c r="AP54" i="26"/>
  <c r="AP56" i="26"/>
  <c r="AP58" i="26"/>
  <c r="AP66" i="26"/>
  <c r="AP74" i="26"/>
  <c r="AT81" i="26"/>
  <c r="AT85" i="26"/>
  <c r="AP88" i="26"/>
  <c r="AT90" i="26"/>
  <c r="AP92" i="26"/>
  <c r="AP94" i="26"/>
  <c r="AP98" i="26"/>
  <c r="AP102" i="26"/>
  <c r="AP106" i="26"/>
  <c r="AP110" i="26"/>
  <c r="AP115" i="26"/>
  <c r="AP135" i="26"/>
  <c r="AP141" i="26"/>
  <c r="AP144" i="26"/>
  <c r="AT151" i="26"/>
  <c r="AT153" i="26"/>
  <c r="AT155" i="26"/>
  <c r="AT157" i="26"/>
  <c r="AT159" i="26"/>
  <c r="AT161" i="26"/>
  <c r="AT163" i="26"/>
  <c r="AT167" i="26"/>
  <c r="AP170" i="26"/>
  <c r="AP174" i="26"/>
  <c r="AP178" i="26"/>
  <c r="AP182" i="26"/>
  <c r="AP186" i="26"/>
  <c r="AU48" i="26"/>
  <c r="AT56" i="26"/>
  <c r="AP64" i="26"/>
  <c r="AP72" i="26"/>
  <c r="AT80" i="26"/>
  <c r="AT84" i="26"/>
  <c r="AT87" i="26"/>
  <c r="AP90" i="26"/>
  <c r="AP114" i="26"/>
  <c r="AP117" i="26"/>
  <c r="AT124" i="26"/>
  <c r="AT126" i="26"/>
  <c r="AP128" i="26"/>
  <c r="AP130" i="26"/>
  <c r="AP132" i="26"/>
  <c r="AP139" i="26"/>
  <c r="AP145" i="26"/>
  <c r="AP148" i="26"/>
  <c r="AP160" i="26"/>
  <c r="AP162" i="26"/>
  <c r="AP164" i="26"/>
  <c r="AP171" i="26"/>
  <c r="AP175" i="26"/>
  <c r="AP179" i="26"/>
  <c r="AP183" i="26"/>
  <c r="AP81" i="25"/>
  <c r="AP83" i="25"/>
  <c r="AP91" i="25"/>
  <c r="AP53" i="25"/>
  <c r="AP57" i="25"/>
  <c r="AP61" i="25"/>
  <c r="AP65" i="25"/>
  <c r="AP69" i="25"/>
  <c r="AP73" i="25"/>
  <c r="AT126" i="25"/>
  <c r="AP139" i="25"/>
  <c r="AP41" i="25"/>
  <c r="AP43" i="25"/>
  <c r="AP45" i="25"/>
  <c r="AP47" i="25"/>
  <c r="AP55" i="25"/>
  <c r="AP62" i="25"/>
  <c r="AP70" i="25"/>
  <c r="AT79" i="25"/>
  <c r="AT83" i="25"/>
  <c r="AT86" i="25"/>
  <c r="AT89" i="25"/>
  <c r="AP93" i="25"/>
  <c r="AP96" i="25"/>
  <c r="AP100" i="25"/>
  <c r="AP104" i="25"/>
  <c r="AP108" i="25"/>
  <c r="AP112" i="25"/>
  <c r="AP119" i="25"/>
  <c r="AP133" i="25"/>
  <c r="AP136" i="25"/>
  <c r="AP143" i="25"/>
  <c r="AP149" i="25"/>
  <c r="AT152" i="25"/>
  <c r="AT154" i="25"/>
  <c r="AT156" i="25"/>
  <c r="AT158" i="25"/>
  <c r="AT160" i="25"/>
  <c r="AT162" i="25"/>
  <c r="AT164" i="25"/>
  <c r="AP171" i="25"/>
  <c r="AP175" i="25"/>
  <c r="AP179" i="25"/>
  <c r="AP183" i="25"/>
  <c r="AT87" i="25"/>
  <c r="AT124" i="25"/>
  <c r="AP128" i="25"/>
  <c r="AP60" i="25"/>
  <c r="AP68" i="25"/>
  <c r="AT78" i="25"/>
  <c r="AT82" i="25"/>
  <c r="AP86" i="25"/>
  <c r="AT88" i="25"/>
  <c r="AT93" i="25"/>
  <c r="AP121" i="25"/>
  <c r="AT123" i="25"/>
  <c r="AT125" i="25"/>
  <c r="AT127" i="25"/>
  <c r="AP129" i="25"/>
  <c r="AP131" i="25"/>
  <c r="AP137" i="25"/>
  <c r="AP140" i="25"/>
  <c r="AP147" i="25"/>
  <c r="AP161" i="25"/>
  <c r="AP163" i="25"/>
  <c r="AP165" i="25"/>
  <c r="AP168" i="25"/>
  <c r="AP172" i="25"/>
  <c r="AP176" i="25"/>
  <c r="AP180" i="25"/>
  <c r="AP184" i="25"/>
  <c r="AU48" i="25"/>
  <c r="AP40" i="25"/>
  <c r="AP42" i="25"/>
  <c r="AP44" i="25"/>
  <c r="AP46" i="25"/>
  <c r="AP48" i="25"/>
  <c r="AP54" i="25"/>
  <c r="AP56" i="25"/>
  <c r="AP58" i="25"/>
  <c r="AP66" i="25"/>
  <c r="AP74" i="25"/>
  <c r="AT81" i="25"/>
  <c r="AT85" i="25"/>
  <c r="AP88" i="25"/>
  <c r="AT90" i="25"/>
  <c r="AP92" i="25"/>
  <c r="AP94" i="25"/>
  <c r="AP98" i="25"/>
  <c r="AP102" i="25"/>
  <c r="AP106" i="25"/>
  <c r="AP110" i="25"/>
  <c r="AP115" i="25"/>
  <c r="AP135" i="25"/>
  <c r="AP141" i="25"/>
  <c r="AP144" i="25"/>
  <c r="AT151" i="25"/>
  <c r="AT153" i="25"/>
  <c r="AT155" i="25"/>
  <c r="AT157" i="25"/>
  <c r="AT159" i="25"/>
  <c r="AT161" i="25"/>
  <c r="AT163" i="25"/>
  <c r="AP169" i="25"/>
  <c r="AP173" i="25"/>
  <c r="AP177" i="25"/>
  <c r="AP181" i="25"/>
  <c r="AP185" i="25"/>
  <c r="AT88" i="24"/>
  <c r="AP126" i="24"/>
  <c r="AT56" i="24"/>
  <c r="AT114" i="24"/>
  <c r="AT164" i="24"/>
  <c r="AP51" i="24"/>
  <c r="AP53" i="24"/>
  <c r="AP105" i="24"/>
  <c r="AP108" i="24"/>
  <c r="AT117" i="24"/>
  <c r="AT125" i="24"/>
  <c r="AT53" i="27"/>
  <c r="AP116" i="27"/>
  <c r="AP120" i="27"/>
  <c r="AT130" i="27"/>
  <c r="AP124" i="27"/>
  <c r="AP155" i="27"/>
  <c r="AT77" i="27"/>
  <c r="AP89" i="27"/>
  <c r="AP122" i="27"/>
  <c r="AP87" i="26"/>
  <c r="AP89" i="26"/>
  <c r="AP116" i="26"/>
  <c r="AP118" i="26"/>
  <c r="AP120" i="26"/>
  <c r="AP122" i="26"/>
  <c r="AP134" i="26"/>
  <c r="AP138" i="26"/>
  <c r="AP142" i="26"/>
  <c r="AP146" i="26"/>
  <c r="AP166" i="26"/>
  <c r="AT114" i="26"/>
  <c r="AT115" i="26"/>
  <c r="AT116" i="26"/>
  <c r="AT117" i="26"/>
  <c r="AT118" i="26"/>
  <c r="AT119" i="26"/>
  <c r="AT120" i="26"/>
  <c r="AT121" i="26"/>
  <c r="AT122" i="26"/>
  <c r="AP123" i="26"/>
  <c r="AP124" i="26"/>
  <c r="AP125" i="26"/>
  <c r="AP126" i="26"/>
  <c r="AP127" i="26"/>
  <c r="AP151" i="26"/>
  <c r="AP152" i="26"/>
  <c r="AP153" i="26"/>
  <c r="AP154" i="26"/>
  <c r="AP155" i="26"/>
  <c r="AP156" i="26"/>
  <c r="AP157" i="26"/>
  <c r="AP158" i="26"/>
  <c r="AP159" i="26"/>
  <c r="AT77" i="26"/>
  <c r="AP87" i="25"/>
  <c r="AP89" i="25"/>
  <c r="AP116" i="25"/>
  <c r="AP118" i="25"/>
  <c r="AP134" i="25"/>
  <c r="AP146" i="25"/>
  <c r="AT114" i="25"/>
  <c r="AT115" i="25"/>
  <c r="AT116" i="25"/>
  <c r="AT117" i="25"/>
  <c r="AT118" i="25"/>
  <c r="AT119" i="25"/>
  <c r="AT120" i="25"/>
  <c r="AT121" i="25"/>
  <c r="AT122" i="25"/>
  <c r="AP123" i="25"/>
  <c r="AP124" i="25"/>
  <c r="AP125" i="25"/>
  <c r="AP126" i="25"/>
  <c r="AP127" i="25"/>
  <c r="AP151" i="25"/>
  <c r="AP152" i="25"/>
  <c r="AP153" i="25"/>
  <c r="AP154" i="25"/>
  <c r="AP155" i="25"/>
  <c r="AP156" i="25"/>
  <c r="AP157" i="25"/>
  <c r="AP158" i="25"/>
  <c r="AP159" i="25"/>
  <c r="AT77" i="25"/>
  <c r="AP120" i="25"/>
  <c r="AP122" i="25"/>
  <c r="AP138" i="25"/>
  <c r="AP142" i="25"/>
  <c r="AT154" i="24"/>
  <c r="AT156" i="24"/>
  <c r="AP169" i="24"/>
  <c r="AP173" i="24"/>
  <c r="AP177" i="24"/>
  <c r="AP181" i="24"/>
  <c r="AP185" i="24"/>
  <c r="AT158" i="24"/>
  <c r="AP43" i="24"/>
  <c r="AP45" i="24"/>
  <c r="AP55" i="24"/>
  <c r="AP153" i="24"/>
  <c r="AT41" i="24"/>
  <c r="AT43" i="24"/>
  <c r="AT45" i="24"/>
  <c r="AT47" i="24"/>
  <c r="AT49" i="24"/>
  <c r="AT51" i="24"/>
  <c r="AT53" i="24"/>
  <c r="AP56" i="24"/>
  <c r="AP60" i="24"/>
  <c r="AP64" i="24"/>
  <c r="AP68" i="24"/>
  <c r="AP72" i="24"/>
  <c r="AP77" i="24"/>
  <c r="AP79" i="24"/>
  <c r="AP81" i="24"/>
  <c r="AP83" i="24"/>
  <c r="AP85" i="24"/>
  <c r="AT86" i="24"/>
  <c r="AT93" i="24"/>
  <c r="AP96" i="24"/>
  <c r="AP103" i="24"/>
  <c r="AP109" i="24"/>
  <c r="AP112" i="24"/>
  <c r="AT119" i="24"/>
  <c r="AT124" i="24"/>
  <c r="AP125" i="24"/>
  <c r="AT130" i="24"/>
  <c r="AP134" i="24"/>
  <c r="AP138" i="24"/>
  <c r="AP142" i="24"/>
  <c r="AP146" i="24"/>
  <c r="AP156" i="24"/>
  <c r="AP91" i="24"/>
  <c r="AP99" i="24"/>
  <c r="AP130" i="24"/>
  <c r="AP50" i="24"/>
  <c r="AP52" i="24"/>
  <c r="AP54" i="24"/>
  <c r="AP92" i="24"/>
  <c r="AP97" i="24"/>
  <c r="AP100" i="24"/>
  <c r="AP107" i="24"/>
  <c r="AT121" i="24"/>
  <c r="AT123" i="24"/>
  <c r="AP124" i="24"/>
  <c r="AT127" i="24"/>
  <c r="AP129" i="24"/>
  <c r="AP131" i="24"/>
  <c r="AP135" i="24"/>
  <c r="AP139" i="24"/>
  <c r="AP143" i="24"/>
  <c r="AP147" i="24"/>
  <c r="AP155" i="24"/>
  <c r="AP159" i="24"/>
  <c r="AT161" i="24"/>
  <c r="AU159" i="24" s="1"/>
  <c r="AT163" i="24"/>
  <c r="AP49" i="24"/>
  <c r="AP93" i="24"/>
  <c r="AP157" i="24"/>
  <c r="AT40" i="24"/>
  <c r="AT42" i="24"/>
  <c r="AT44" i="24"/>
  <c r="AT46" i="24"/>
  <c r="AT48" i="24"/>
  <c r="AT50" i="24"/>
  <c r="AT52" i="24"/>
  <c r="AP58" i="24"/>
  <c r="AP62" i="24"/>
  <c r="AP66" i="24"/>
  <c r="AP70" i="24"/>
  <c r="AP74" i="24"/>
  <c r="AP78" i="24"/>
  <c r="AP80" i="24"/>
  <c r="AP82" i="24"/>
  <c r="AP84" i="24"/>
  <c r="AP95" i="24"/>
  <c r="AP101" i="24"/>
  <c r="AP104" i="24"/>
  <c r="AP111" i="24"/>
  <c r="AT115" i="24"/>
  <c r="AP123" i="24"/>
  <c r="AT126" i="24"/>
  <c r="AP127" i="24"/>
  <c r="AP132" i="24"/>
  <c r="AP136" i="24"/>
  <c r="AP140" i="24"/>
  <c r="AP144" i="24"/>
  <c r="AP148" i="24"/>
  <c r="AP151" i="24"/>
  <c r="AP154" i="24"/>
  <c r="AP158" i="24"/>
  <c r="AP166" i="24"/>
  <c r="AT89" i="24"/>
  <c r="AP94" i="24"/>
  <c r="AP98" i="24"/>
  <c r="AP106" i="24"/>
  <c r="AT116" i="24"/>
  <c r="AT120" i="24"/>
  <c r="AP57" i="24"/>
  <c r="AP59" i="24"/>
  <c r="AP61" i="24"/>
  <c r="AP63" i="24"/>
  <c r="AP65" i="24"/>
  <c r="AP67" i="24"/>
  <c r="AP69" i="24"/>
  <c r="AP71" i="24"/>
  <c r="AP73" i="24"/>
  <c r="AP75" i="24"/>
  <c r="AT77" i="24"/>
  <c r="AT78" i="24"/>
  <c r="AT79" i="24"/>
  <c r="AT80" i="24"/>
  <c r="AT81" i="24"/>
  <c r="AT82" i="24"/>
  <c r="AT83" i="24"/>
  <c r="AT84" i="24"/>
  <c r="AT85" i="24"/>
  <c r="AP86" i="24"/>
  <c r="AP87" i="24"/>
  <c r="AP88" i="24"/>
  <c r="AP89" i="24"/>
  <c r="AP90" i="24"/>
  <c r="AP114" i="24"/>
  <c r="AP115" i="24"/>
  <c r="AP116" i="24"/>
  <c r="AP117" i="24"/>
  <c r="AP118" i="24"/>
  <c r="AP119" i="24"/>
  <c r="AP120" i="24"/>
  <c r="AP121" i="24"/>
  <c r="AP122" i="24"/>
  <c r="AP128" i="24"/>
  <c r="AT87" i="24"/>
  <c r="AP102" i="24"/>
  <c r="AP110" i="24"/>
  <c r="AT118" i="24"/>
  <c r="AT122" i="24"/>
  <c r="AP41" i="24"/>
  <c r="AT155" i="24"/>
  <c r="AU122" i="27" l="1"/>
  <c r="AU48" i="27"/>
  <c r="AU48" i="24"/>
  <c r="AU159" i="27"/>
  <c r="AU159" i="25"/>
  <c r="AU122" i="28"/>
  <c r="AU159" i="28"/>
  <c r="AU85" i="28"/>
  <c r="AU122" i="26"/>
  <c r="AU159" i="26"/>
  <c r="AU85" i="26"/>
  <c r="AU85" i="25"/>
  <c r="AU122" i="25"/>
  <c r="AU122" i="24"/>
  <c r="AU85" i="24"/>
  <c r="AT78" i="23" l="1"/>
  <c r="AT41" i="23"/>
  <c r="AK3" i="23"/>
  <c r="AK186" i="23"/>
  <c r="AK185" i="23"/>
  <c r="AK184" i="23"/>
  <c r="AK183" i="23"/>
  <c r="AK182" i="23"/>
  <c r="AK181" i="23"/>
  <c r="AK180" i="23"/>
  <c r="AK179" i="23"/>
  <c r="AK178" i="23"/>
  <c r="AK177" i="23"/>
  <c r="AK176" i="23"/>
  <c r="AK175" i="23"/>
  <c r="AK174" i="23"/>
  <c r="AK173" i="23"/>
  <c r="AK172" i="23"/>
  <c r="AK171" i="23"/>
  <c r="AK170" i="23"/>
  <c r="AK169" i="23"/>
  <c r="AP169" i="23" s="1"/>
  <c r="AK168" i="23"/>
  <c r="AK167" i="23"/>
  <c r="AT166" i="23"/>
  <c r="AK166" i="23"/>
  <c r="AT165" i="23"/>
  <c r="AK165" i="23"/>
  <c r="AK164" i="23"/>
  <c r="AK163" i="23"/>
  <c r="AK162" i="23"/>
  <c r="AK161" i="23"/>
  <c r="AK160" i="23"/>
  <c r="AK159" i="23"/>
  <c r="AK158" i="23"/>
  <c r="AK157" i="23"/>
  <c r="AK156" i="23"/>
  <c r="AK155" i="23"/>
  <c r="AK154" i="23"/>
  <c r="AK153" i="23"/>
  <c r="AP153" i="23" s="1"/>
  <c r="AK152" i="23"/>
  <c r="AK151" i="23"/>
  <c r="AK149" i="23"/>
  <c r="AK148" i="23"/>
  <c r="AP148" i="23" s="1"/>
  <c r="AK147" i="23"/>
  <c r="AK146" i="23"/>
  <c r="AK145" i="23"/>
  <c r="AK144" i="23"/>
  <c r="AK143" i="23"/>
  <c r="AK142" i="23"/>
  <c r="AK141" i="23"/>
  <c r="AK140" i="23"/>
  <c r="AK139" i="23"/>
  <c r="AK138" i="23"/>
  <c r="AK137" i="23"/>
  <c r="AK136" i="23"/>
  <c r="AK135" i="23"/>
  <c r="AK134" i="23"/>
  <c r="AK133" i="23"/>
  <c r="AK132" i="23"/>
  <c r="AK131" i="23"/>
  <c r="AK130" i="23"/>
  <c r="AT129" i="23"/>
  <c r="AK129" i="23"/>
  <c r="AT128" i="23"/>
  <c r="AK128" i="23"/>
  <c r="AK127" i="23"/>
  <c r="AK126" i="23"/>
  <c r="AK125" i="23"/>
  <c r="AK124" i="23"/>
  <c r="AK123" i="23"/>
  <c r="AK122" i="23"/>
  <c r="AK121" i="23"/>
  <c r="AK120" i="23"/>
  <c r="AK119" i="23"/>
  <c r="AK118" i="23"/>
  <c r="AK117" i="23"/>
  <c r="AK116" i="23"/>
  <c r="AK115" i="23"/>
  <c r="AK114" i="23"/>
  <c r="AK112" i="23"/>
  <c r="AK111" i="23"/>
  <c r="AK110" i="23"/>
  <c r="AK109" i="23"/>
  <c r="AK108" i="23"/>
  <c r="AK107" i="23"/>
  <c r="AK106" i="23"/>
  <c r="AK105" i="23"/>
  <c r="AK104" i="23"/>
  <c r="AK103" i="23"/>
  <c r="AK102" i="23"/>
  <c r="AK101" i="23"/>
  <c r="AK100" i="23"/>
  <c r="AK99" i="23"/>
  <c r="AK98" i="23"/>
  <c r="AK97" i="23"/>
  <c r="AK96" i="23"/>
  <c r="AK95" i="23"/>
  <c r="AK94" i="23"/>
  <c r="AK93" i="23"/>
  <c r="AT92" i="23"/>
  <c r="AK92" i="23"/>
  <c r="AT91" i="23"/>
  <c r="AK91" i="23"/>
  <c r="AK90" i="23"/>
  <c r="AP90" i="23" s="1"/>
  <c r="AK89" i="23"/>
  <c r="AK88" i="23"/>
  <c r="AK87" i="23"/>
  <c r="AK86" i="23"/>
  <c r="AK85" i="23"/>
  <c r="AK84" i="23"/>
  <c r="AK83" i="23"/>
  <c r="AK82" i="23"/>
  <c r="AK81" i="23"/>
  <c r="AK80" i="23"/>
  <c r="AK79" i="23"/>
  <c r="AK78" i="23"/>
  <c r="AK77" i="23"/>
  <c r="AK75" i="23"/>
  <c r="AP66" i="23"/>
  <c r="AP65" i="23"/>
  <c r="AP56" i="23"/>
  <c r="AT55" i="23"/>
  <c r="AT54" i="23"/>
  <c r="AK38" i="23"/>
  <c r="AK37" i="23"/>
  <c r="AK36" i="23"/>
  <c r="AK35" i="23"/>
  <c r="AP183" i="23" s="1"/>
  <c r="AK34" i="23"/>
  <c r="AK33" i="23"/>
  <c r="AK32" i="23"/>
  <c r="AP106" i="23" s="1"/>
  <c r="AK31" i="23"/>
  <c r="AP179" i="23" s="1"/>
  <c r="AK30" i="23"/>
  <c r="AP104" i="23" s="1"/>
  <c r="AK29" i="23"/>
  <c r="AK28" i="23"/>
  <c r="AK27" i="23"/>
  <c r="AP175" i="23" s="1"/>
  <c r="AK26" i="23"/>
  <c r="AK25" i="23"/>
  <c r="AK24" i="23"/>
  <c r="AP98" i="23" s="1"/>
  <c r="AK23" i="23"/>
  <c r="AP171" i="23" s="1"/>
  <c r="AK22" i="23"/>
  <c r="AP96" i="23" s="1"/>
  <c r="AK21" i="23"/>
  <c r="AP58" i="23" s="1"/>
  <c r="AK20" i="23"/>
  <c r="AK19" i="23"/>
  <c r="AZ18" i="23"/>
  <c r="BA18" i="23" s="1"/>
  <c r="BB18" i="23" s="1"/>
  <c r="BC18" i="23" s="1"/>
  <c r="AK18" i="23"/>
  <c r="AP92" i="23" s="1"/>
  <c r="AZ17" i="23"/>
  <c r="BA17" i="23" s="1"/>
  <c r="BB17" i="23" s="1"/>
  <c r="BC17" i="23" s="1"/>
  <c r="AK17" i="23"/>
  <c r="AZ16" i="23"/>
  <c r="BA16" i="23" s="1"/>
  <c r="BB16" i="23" s="1"/>
  <c r="BC16" i="23" s="1"/>
  <c r="AK16" i="23"/>
  <c r="AP164" i="23" s="1"/>
  <c r="AT15" i="23"/>
  <c r="AZ15" i="23"/>
  <c r="BA15" i="23" s="1"/>
  <c r="BB15" i="23" s="1"/>
  <c r="BC15" i="23" s="1"/>
  <c r="AK15" i="23"/>
  <c r="AP163" i="23" s="1"/>
  <c r="AZ14" i="23"/>
  <c r="BA14" i="23" s="1"/>
  <c r="BB14" i="23" s="1"/>
  <c r="BC14" i="23" s="1"/>
  <c r="AK14" i="23"/>
  <c r="AP162" i="23" s="1"/>
  <c r="AK13" i="23"/>
  <c r="AK12" i="23"/>
  <c r="AP160" i="23" s="1"/>
  <c r="AT122" i="23"/>
  <c r="AK11" i="23"/>
  <c r="AP48" i="23" s="1"/>
  <c r="AZ10" i="23"/>
  <c r="BA10" i="23" s="1"/>
  <c r="BB10" i="23" s="1"/>
  <c r="BC10" i="23" s="1"/>
  <c r="AK10" i="23"/>
  <c r="AP47" i="23" s="1"/>
  <c r="AK9" i="23"/>
  <c r="AP46" i="23" s="1"/>
  <c r="AK8" i="23"/>
  <c r="AP156" i="23" s="1"/>
  <c r="AT118" i="23"/>
  <c r="AK7" i="23"/>
  <c r="AP155" i="23" s="1"/>
  <c r="AZ6" i="23"/>
  <c r="BA6" i="23" s="1"/>
  <c r="BB6" i="23" s="1"/>
  <c r="BC6" i="23" s="1"/>
  <c r="AK6" i="23"/>
  <c r="AT116" i="23"/>
  <c r="AK5" i="23"/>
  <c r="AP42" i="23" s="1"/>
  <c r="AT4" i="23"/>
  <c r="AK4" i="23"/>
  <c r="AP40" i="23"/>
  <c r="AT87" i="23" l="1"/>
  <c r="AP94" i="23"/>
  <c r="AP102" i="23"/>
  <c r="AP110" i="23"/>
  <c r="AP152" i="23"/>
  <c r="AT152" i="23"/>
  <c r="AP173" i="23"/>
  <c r="AP181" i="23"/>
  <c r="AT114" i="23"/>
  <c r="AP124" i="23"/>
  <c r="AT86" i="23"/>
  <c r="AP93" i="23"/>
  <c r="AP100" i="23"/>
  <c r="AP108" i="23"/>
  <c r="AT56" i="23"/>
  <c r="AP55" i="23"/>
  <c r="AT40" i="23"/>
  <c r="AP120" i="23"/>
  <c r="AP161" i="23"/>
  <c r="AP170" i="23"/>
  <c r="AP186" i="23"/>
  <c r="AP134" i="23"/>
  <c r="AP142" i="23"/>
  <c r="AT158" i="23"/>
  <c r="AP79" i="23"/>
  <c r="AP83" i="23"/>
  <c r="AT77" i="23"/>
  <c r="AT47" i="23"/>
  <c r="AT79" i="23"/>
  <c r="BD2" i="29" s="1" a="1"/>
  <c r="BD2" i="29" s="1"/>
  <c r="AT83" i="23"/>
  <c r="AP87" i="23"/>
  <c r="AP112" i="23"/>
  <c r="AZ5" i="23"/>
  <c r="BA5" i="23" s="1"/>
  <c r="BB5" i="23" s="1"/>
  <c r="BC5" i="23" s="1"/>
  <c r="AP97" i="23"/>
  <c r="AP105" i="23"/>
  <c r="AT46" i="23"/>
  <c r="AP165" i="23"/>
  <c r="AP177" i="23"/>
  <c r="AP185" i="23"/>
  <c r="AP154" i="23"/>
  <c r="AT120" i="23"/>
  <c r="AT115" i="23"/>
  <c r="AT119" i="23"/>
  <c r="AT93" i="23"/>
  <c r="AZ11" i="23"/>
  <c r="BA11" i="23" s="1"/>
  <c r="BB11" i="23" s="1"/>
  <c r="BC11" i="23" s="1"/>
  <c r="AP44" i="23"/>
  <c r="AP114" i="23"/>
  <c r="AP126" i="23"/>
  <c r="AT48" i="23"/>
  <c r="AP52" i="23"/>
  <c r="AP59" i="23"/>
  <c r="AP67" i="23"/>
  <c r="AP74" i="23"/>
  <c r="AT90" i="23"/>
  <c r="AP95" i="23"/>
  <c r="AP101" i="23"/>
  <c r="AT117" i="23"/>
  <c r="AP130" i="23"/>
  <c r="AP137" i="23"/>
  <c r="AP145" i="23"/>
  <c r="AT151" i="23"/>
  <c r="AP159" i="23"/>
  <c r="AT44" i="23"/>
  <c r="AP72" i="23"/>
  <c r="AT51" i="23"/>
  <c r="AP151" i="23"/>
  <c r="AT162" i="23"/>
  <c r="AP60" i="23"/>
  <c r="AP68" i="23"/>
  <c r="AP75" i="23"/>
  <c r="AT80" i="23"/>
  <c r="AT84" i="23"/>
  <c r="AP88" i="23"/>
  <c r="AP118" i="23"/>
  <c r="AT121" i="23"/>
  <c r="AT130" i="23"/>
  <c r="AP138" i="23"/>
  <c r="AP146" i="23"/>
  <c r="AT154" i="23"/>
  <c r="AP157" i="23"/>
  <c r="AP167" i="23"/>
  <c r="AZ19" i="23"/>
  <c r="BA19" i="23" s="1"/>
  <c r="BB19" i="23" s="1"/>
  <c r="BC19" i="23" s="1"/>
  <c r="AP41" i="23"/>
  <c r="AP182" i="23"/>
  <c r="AP53" i="23"/>
  <c r="AP77" i="23"/>
  <c r="AP81" i="23"/>
  <c r="AP85" i="23"/>
  <c r="AP109" i="23"/>
  <c r="AP122" i="23"/>
  <c r="AP127" i="23"/>
  <c r="AT157" i="23"/>
  <c r="AT160" i="23"/>
  <c r="AP178" i="23"/>
  <c r="AT53" i="23"/>
  <c r="AT88" i="23"/>
  <c r="AT167" i="23"/>
  <c r="AT81" i="23"/>
  <c r="AT85" i="23"/>
  <c r="AP125" i="23"/>
  <c r="AT127" i="23"/>
  <c r="AZ13" i="23"/>
  <c r="BA13" i="23" s="1"/>
  <c r="BB13" i="23" s="1"/>
  <c r="BC13" i="23" s="1"/>
  <c r="AT43" i="23"/>
  <c r="BC2" i="29" s="1" a="1"/>
  <c r="BC2" i="29" s="1"/>
  <c r="AP50" i="23"/>
  <c r="AP54" i="23"/>
  <c r="AP63" i="23"/>
  <c r="AP70" i="23"/>
  <c r="AP78" i="23"/>
  <c r="AP89" i="23"/>
  <c r="AP116" i="23"/>
  <c r="AT125" i="23"/>
  <c r="AP133" i="23"/>
  <c r="AP141" i="23"/>
  <c r="AP149" i="23"/>
  <c r="AT164" i="23"/>
  <c r="AP174" i="23"/>
  <c r="AP64" i="23"/>
  <c r="AP71" i="23"/>
  <c r="AP45" i="23"/>
  <c r="AP86" i="23"/>
  <c r="AP121" i="23"/>
  <c r="AP123" i="23"/>
  <c r="AP131" i="23"/>
  <c r="AP144" i="23"/>
  <c r="AT159" i="23"/>
  <c r="AP176" i="23"/>
  <c r="AZ12" i="23"/>
  <c r="BA12" i="23" s="1"/>
  <c r="BB12" i="23" s="1"/>
  <c r="BC12" i="23" s="1"/>
  <c r="AT123" i="23"/>
  <c r="AT49" i="23"/>
  <c r="AP73" i="23"/>
  <c r="AP103" i="23"/>
  <c r="AP115" i="23"/>
  <c r="AP128" i="23"/>
  <c r="AP132" i="23"/>
  <c r="AT153" i="23"/>
  <c r="AT155" i="23"/>
  <c r="AT163" i="23"/>
  <c r="AT82" i="23"/>
  <c r="AP172" i="23"/>
  <c r="AP49" i="23"/>
  <c r="AP61" i="23"/>
  <c r="AT50" i="23"/>
  <c r="AP80" i="23"/>
  <c r="AP84" i="23"/>
  <c r="AT89" i="23"/>
  <c r="AP111" i="23"/>
  <c r="AP119" i="23"/>
  <c r="AP129" i="23"/>
  <c r="AP140" i="23"/>
  <c r="AP158" i="23"/>
  <c r="AP43" i="23"/>
  <c r="AP139" i="23"/>
  <c r="AZ4" i="23"/>
  <c r="BA4" i="23" s="1"/>
  <c r="BB4" i="23" s="1"/>
  <c r="BC4" i="23" s="1"/>
  <c r="AZ7" i="23"/>
  <c r="BA7" i="23" s="1"/>
  <c r="BB7" i="23" s="1"/>
  <c r="BC7" i="23" s="1"/>
  <c r="AZ9" i="23"/>
  <c r="BA9" i="23" s="1"/>
  <c r="BB9" i="23" s="1"/>
  <c r="BC9" i="23" s="1"/>
  <c r="AT42" i="23"/>
  <c r="AP51" i="23"/>
  <c r="AP57" i="23"/>
  <c r="AP62" i="23"/>
  <c r="AP69" i="23"/>
  <c r="AP99" i="23"/>
  <c r="AT124" i="23"/>
  <c r="AT126" i="23"/>
  <c r="AP147" i="23"/>
  <c r="AT161" i="23"/>
  <c r="AP168" i="23"/>
  <c r="AP184" i="23"/>
  <c r="AT45" i="23"/>
  <c r="AP135" i="23"/>
  <c r="AP107" i="23"/>
  <c r="AP117" i="23"/>
  <c r="AP136" i="23"/>
  <c r="AP180" i="23"/>
  <c r="AZ8" i="23"/>
  <c r="BA8" i="23" s="1"/>
  <c r="BB8" i="23" s="1"/>
  <c r="BC8" i="23" s="1"/>
  <c r="AT156" i="23"/>
  <c r="AT52" i="23"/>
  <c r="AP82" i="23"/>
  <c r="AP91" i="23"/>
  <c r="AP143" i="23"/>
  <c r="AP166" i="23"/>
  <c r="BF2" i="29" l="1" a="1"/>
  <c r="BF2" i="29" s="1"/>
  <c r="BE2" i="29" a="1"/>
  <c r="BE2" i="29" s="1"/>
  <c r="AU122" i="23"/>
  <c r="AU48" i="23"/>
  <c r="AU159" i="23"/>
  <c r="AU85" i="23"/>
  <c r="AK38" i="17"/>
  <c r="AK38" i="11" l="1"/>
  <c r="AZ16" i="16" l="1"/>
  <c r="AT130" i="19" l="1"/>
  <c r="AT152" i="13"/>
  <c r="AT40" i="13"/>
  <c r="AP186" i="17"/>
  <c r="AP185" i="17"/>
  <c r="AP184" i="17"/>
  <c r="AP183" i="17"/>
  <c r="AP182" i="17"/>
  <c r="AP181" i="17"/>
  <c r="AP180" i="17"/>
  <c r="AP179" i="17"/>
  <c r="AP178" i="17"/>
  <c r="AP177" i="17"/>
  <c r="AP176" i="17"/>
  <c r="AP175" i="17"/>
  <c r="AP174" i="17"/>
  <c r="AP173" i="17"/>
  <c r="AP172" i="17"/>
  <c r="AP171" i="17"/>
  <c r="AP170" i="17"/>
  <c r="AP169" i="17"/>
  <c r="AP168" i="17"/>
  <c r="AT167" i="17"/>
  <c r="AP167" i="17"/>
  <c r="AT166" i="17"/>
  <c r="AP166" i="17"/>
  <c r="AT165" i="17"/>
  <c r="AP165" i="17"/>
  <c r="AP164" i="17"/>
  <c r="AT164" i="17"/>
  <c r="AP163" i="17"/>
  <c r="AP162" i="17"/>
  <c r="AP161" i="17"/>
  <c r="AP160" i="17"/>
  <c r="AP159" i="17"/>
  <c r="AP158" i="17"/>
  <c r="AP157" i="17"/>
  <c r="AP156" i="17"/>
  <c r="AP155" i="17"/>
  <c r="AP154" i="17"/>
  <c r="AP153" i="17"/>
  <c r="AP152" i="17"/>
  <c r="AP151" i="17"/>
  <c r="AP149" i="17"/>
  <c r="AP148" i="17"/>
  <c r="AP147" i="17"/>
  <c r="AP146" i="17"/>
  <c r="AP145" i="17"/>
  <c r="AP144" i="17"/>
  <c r="AP143" i="17"/>
  <c r="AP142" i="17"/>
  <c r="AP141" i="17"/>
  <c r="AP140" i="17"/>
  <c r="AP139" i="17"/>
  <c r="AP138" i="17"/>
  <c r="AP137" i="17"/>
  <c r="AP136" i="17"/>
  <c r="AP135" i="17"/>
  <c r="AP134" i="17"/>
  <c r="AP133" i="17"/>
  <c r="AP132" i="17"/>
  <c r="AP131" i="17"/>
  <c r="AP130" i="17"/>
  <c r="AT130" i="17"/>
  <c r="AT129" i="17"/>
  <c r="AP129" i="17"/>
  <c r="AT128" i="17"/>
  <c r="AP128" i="17"/>
  <c r="AP127" i="17"/>
  <c r="AT127" i="17"/>
  <c r="AP126" i="17"/>
  <c r="AT125" i="17"/>
  <c r="AP125" i="17"/>
  <c r="AT124" i="17"/>
  <c r="AP124" i="17"/>
  <c r="AT123" i="17"/>
  <c r="AP123" i="17"/>
  <c r="AP122" i="17"/>
  <c r="AT121" i="17"/>
  <c r="AP121" i="17"/>
  <c r="AT120" i="17"/>
  <c r="AP120" i="17"/>
  <c r="AT119" i="17"/>
  <c r="AP119" i="17"/>
  <c r="AP118" i="17"/>
  <c r="AT117" i="17"/>
  <c r="AP117" i="17"/>
  <c r="AT116" i="17"/>
  <c r="AP116" i="17"/>
  <c r="AP115" i="17"/>
  <c r="AT114" i="17"/>
  <c r="AP114" i="17"/>
  <c r="AP112" i="17"/>
  <c r="AP111" i="17"/>
  <c r="AP110" i="17"/>
  <c r="AP109" i="17"/>
  <c r="AP108" i="17"/>
  <c r="AP107" i="17"/>
  <c r="AP106" i="17"/>
  <c r="AP105" i="17"/>
  <c r="AP104" i="17"/>
  <c r="AP103" i="17"/>
  <c r="AP102" i="17"/>
  <c r="AP101" i="17"/>
  <c r="AP100" i="17"/>
  <c r="AP99" i="17"/>
  <c r="AP98" i="17"/>
  <c r="AP97" i="17"/>
  <c r="AP96" i="17"/>
  <c r="AP95" i="17"/>
  <c r="AP94" i="17"/>
  <c r="AP93" i="17"/>
  <c r="AT93" i="17"/>
  <c r="AT92" i="17"/>
  <c r="AP92" i="17"/>
  <c r="AT91" i="17"/>
  <c r="AP91" i="17"/>
  <c r="AP90" i="17"/>
  <c r="AT90" i="17"/>
  <c r="AP89" i="17"/>
  <c r="AP88" i="17"/>
  <c r="AP87" i="17"/>
  <c r="AP86" i="17"/>
  <c r="AP85" i="17"/>
  <c r="AP84" i="17"/>
  <c r="AP83" i="17"/>
  <c r="AP82" i="17"/>
  <c r="AP81" i="17"/>
  <c r="AP80" i="17"/>
  <c r="AP79" i="17"/>
  <c r="AP78" i="17"/>
  <c r="AP77" i="17"/>
  <c r="AP75" i="17"/>
  <c r="AP74" i="17"/>
  <c r="AP73" i="17"/>
  <c r="AP72" i="17"/>
  <c r="AP71" i="17"/>
  <c r="AP70" i="17"/>
  <c r="AP69" i="17"/>
  <c r="AP68" i="17"/>
  <c r="AP67" i="17"/>
  <c r="AP66" i="17"/>
  <c r="AP65" i="17"/>
  <c r="AP64" i="17"/>
  <c r="AP63" i="17"/>
  <c r="AP62" i="17"/>
  <c r="AP61" i="17"/>
  <c r="AP60" i="17"/>
  <c r="AP59" i="17"/>
  <c r="AP58" i="17"/>
  <c r="AP57" i="17"/>
  <c r="AP56" i="17"/>
  <c r="AT56" i="17"/>
  <c r="AT55" i="17"/>
  <c r="AP55" i="17"/>
  <c r="AT54" i="17"/>
  <c r="AP54" i="17"/>
  <c r="AT53" i="17"/>
  <c r="AP53" i="17"/>
  <c r="AP52" i="17"/>
  <c r="AP51" i="17"/>
  <c r="AT51" i="17"/>
  <c r="AP50" i="17"/>
  <c r="AT50" i="17"/>
  <c r="AP49" i="17"/>
  <c r="AT49" i="17"/>
  <c r="AP48" i="17"/>
  <c r="AP47" i="17"/>
  <c r="AT47" i="17"/>
  <c r="AP46" i="17"/>
  <c r="AT46" i="17"/>
  <c r="AP45" i="17"/>
  <c r="AT45" i="17"/>
  <c r="AP44" i="17"/>
  <c r="AP43" i="17"/>
  <c r="AT43" i="17"/>
  <c r="AP42" i="17"/>
  <c r="AT42" i="17"/>
  <c r="AP41" i="17"/>
  <c r="AP40" i="17"/>
  <c r="AT40" i="17"/>
  <c r="AT89" i="17"/>
  <c r="AT162" i="17"/>
  <c r="AT161" i="17"/>
  <c r="AT160" i="17"/>
  <c r="AT85" i="17"/>
  <c r="AT158" i="17"/>
  <c r="AT157" i="17"/>
  <c r="AT156" i="17"/>
  <c r="AT154" i="17"/>
  <c r="AT153" i="17"/>
  <c r="AT4" i="17"/>
  <c r="AT151" i="17"/>
  <c r="AP186" i="18"/>
  <c r="AP185" i="18"/>
  <c r="AP184" i="18"/>
  <c r="AP183" i="18"/>
  <c r="AP182" i="18"/>
  <c r="AP181" i="18"/>
  <c r="AP180" i="18"/>
  <c r="AP179" i="18"/>
  <c r="AP178" i="18"/>
  <c r="AP177" i="18"/>
  <c r="AP176" i="18"/>
  <c r="AP175" i="18"/>
  <c r="AP174" i="18"/>
  <c r="AP173" i="18"/>
  <c r="AP172" i="18"/>
  <c r="AP171" i="18"/>
  <c r="AP170" i="18"/>
  <c r="AP169" i="18"/>
  <c r="AP168" i="18"/>
  <c r="AP167" i="18"/>
  <c r="AT167" i="18"/>
  <c r="AT166" i="18"/>
  <c r="AP166" i="18"/>
  <c r="AT165" i="18"/>
  <c r="AP165" i="18"/>
  <c r="AT164" i="18"/>
  <c r="AP164" i="18"/>
  <c r="AP163" i="18"/>
  <c r="AT163" i="18"/>
  <c r="AP162" i="18"/>
  <c r="AT162" i="18"/>
  <c r="AP161" i="18"/>
  <c r="AT161" i="18"/>
  <c r="AP160" i="18"/>
  <c r="AP159" i="18"/>
  <c r="AT159" i="18"/>
  <c r="AP158" i="18"/>
  <c r="AT158" i="18"/>
  <c r="AP157" i="18"/>
  <c r="AT157" i="18"/>
  <c r="AP156" i="18"/>
  <c r="AP155" i="18"/>
  <c r="AT155" i="18"/>
  <c r="AP154" i="18"/>
  <c r="AT154" i="18"/>
  <c r="AP153" i="18"/>
  <c r="AT153" i="18"/>
  <c r="AP152" i="18"/>
  <c r="AT152" i="18"/>
  <c r="AP151" i="18"/>
  <c r="AT151" i="18"/>
  <c r="AP149" i="18"/>
  <c r="AP148" i="18"/>
  <c r="AP147" i="18"/>
  <c r="AP146" i="18"/>
  <c r="AP145" i="18"/>
  <c r="AP144" i="18"/>
  <c r="AP143" i="18"/>
  <c r="AP142" i="18"/>
  <c r="AP141" i="18"/>
  <c r="AP140" i="18"/>
  <c r="AP139" i="18"/>
  <c r="AP138" i="18"/>
  <c r="AP137" i="18"/>
  <c r="AP136" i="18"/>
  <c r="AP135" i="18"/>
  <c r="AP134" i="18"/>
  <c r="AP133" i="18"/>
  <c r="AP132" i="18"/>
  <c r="AP131" i="18"/>
  <c r="AT130" i="18"/>
  <c r="AP130" i="18"/>
  <c r="AT129" i="18"/>
  <c r="AP129" i="18"/>
  <c r="AT128" i="18"/>
  <c r="AP128" i="18"/>
  <c r="AP127" i="18"/>
  <c r="AT127" i="18"/>
  <c r="AP126" i="18"/>
  <c r="AT126" i="18"/>
  <c r="AP125" i="18"/>
  <c r="AP124" i="18"/>
  <c r="AP123" i="18"/>
  <c r="AP122" i="18"/>
  <c r="AT122" i="18"/>
  <c r="AP121" i="18"/>
  <c r="AP120" i="18"/>
  <c r="AP119" i="18"/>
  <c r="AP118" i="18"/>
  <c r="AP117" i="18"/>
  <c r="AP116" i="18"/>
  <c r="AP115" i="18"/>
  <c r="AP114" i="18"/>
  <c r="AP112" i="18"/>
  <c r="AP111" i="18"/>
  <c r="AP110" i="18"/>
  <c r="AP109" i="18"/>
  <c r="AP108" i="18"/>
  <c r="AP107" i="18"/>
  <c r="AP106" i="18"/>
  <c r="AP105" i="18"/>
  <c r="AP104" i="18"/>
  <c r="AP103" i="18"/>
  <c r="AP102" i="18"/>
  <c r="AP101" i="18"/>
  <c r="AP100" i="18"/>
  <c r="AP99" i="18"/>
  <c r="AP98" i="18"/>
  <c r="AP97" i="18"/>
  <c r="AP96" i="18"/>
  <c r="AP95" i="18"/>
  <c r="AP94" i="18"/>
  <c r="AP93" i="18"/>
  <c r="AT93" i="18"/>
  <c r="AT92" i="18"/>
  <c r="AP92" i="18"/>
  <c r="AT91" i="18"/>
  <c r="AP91" i="18"/>
  <c r="AP90" i="18"/>
  <c r="AT90" i="18"/>
  <c r="AP89" i="18"/>
  <c r="AT89" i="18"/>
  <c r="AT88" i="18"/>
  <c r="AP88" i="18"/>
  <c r="AT87" i="18"/>
  <c r="AP87" i="18"/>
  <c r="AP86" i="18"/>
  <c r="AP85" i="18"/>
  <c r="AT85" i="18"/>
  <c r="AT84" i="18"/>
  <c r="AP84" i="18"/>
  <c r="AT83" i="18"/>
  <c r="AP83" i="18"/>
  <c r="AP82" i="18"/>
  <c r="AT81" i="18"/>
  <c r="AP81" i="18"/>
  <c r="AT80" i="18"/>
  <c r="AP80" i="18"/>
  <c r="AT79" i="18"/>
  <c r="AP79" i="18"/>
  <c r="AT78" i="18"/>
  <c r="AP78" i="18"/>
  <c r="AT77" i="18"/>
  <c r="AP77" i="18"/>
  <c r="AP75" i="18"/>
  <c r="AP74" i="18"/>
  <c r="AP73" i="18"/>
  <c r="AP72" i="18"/>
  <c r="AP71" i="18"/>
  <c r="AP70" i="18"/>
  <c r="AP69" i="18"/>
  <c r="AP68" i="18"/>
  <c r="AP67" i="18"/>
  <c r="AP66" i="18"/>
  <c r="AP65" i="18"/>
  <c r="AP64" i="18"/>
  <c r="AP63" i="18"/>
  <c r="AP62" i="18"/>
  <c r="AP61" i="18"/>
  <c r="AP60" i="18"/>
  <c r="AP59" i="18"/>
  <c r="AP58" i="18"/>
  <c r="AP57" i="18"/>
  <c r="AP56" i="18"/>
  <c r="AT56" i="18"/>
  <c r="AT55" i="18"/>
  <c r="AP55" i="18"/>
  <c r="AT54" i="18"/>
  <c r="AP54" i="18"/>
  <c r="AP53" i="18"/>
  <c r="AT53" i="18"/>
  <c r="AT52" i="18"/>
  <c r="AP52" i="18"/>
  <c r="AP51" i="18"/>
  <c r="AP50" i="18"/>
  <c r="AP49" i="18"/>
  <c r="AT48" i="18"/>
  <c r="AP48" i="18"/>
  <c r="AP47" i="18"/>
  <c r="AP46" i="18"/>
  <c r="AP45" i="18"/>
  <c r="AP44" i="18"/>
  <c r="AP43" i="18"/>
  <c r="AP42" i="18"/>
  <c r="AP41" i="18"/>
  <c r="AP40" i="18"/>
  <c r="AT125" i="18"/>
  <c r="AT124" i="18"/>
  <c r="AT121" i="18"/>
  <c r="AT120" i="18"/>
  <c r="AT118" i="18"/>
  <c r="AT117" i="18"/>
  <c r="AT116" i="18"/>
  <c r="AT4" i="18"/>
  <c r="AT115" i="18"/>
  <c r="AT114" i="18"/>
  <c r="AP186" i="19"/>
  <c r="AP185" i="19"/>
  <c r="AP184" i="19"/>
  <c r="AP183" i="19"/>
  <c r="AP182" i="19"/>
  <c r="AP181" i="19"/>
  <c r="AP180" i="19"/>
  <c r="AP179" i="19"/>
  <c r="AP178" i="19"/>
  <c r="AP177" i="19"/>
  <c r="AP176" i="19"/>
  <c r="AP175" i="19"/>
  <c r="AP174" i="19"/>
  <c r="AP173" i="19"/>
  <c r="AP172" i="19"/>
  <c r="AP171" i="19"/>
  <c r="AP170" i="19"/>
  <c r="AP169" i="19"/>
  <c r="AP168" i="19"/>
  <c r="AP167" i="19"/>
  <c r="AT167" i="19"/>
  <c r="AT166" i="19"/>
  <c r="AP166" i="19"/>
  <c r="AT165" i="19"/>
  <c r="AP165" i="19"/>
  <c r="AP164" i="19"/>
  <c r="AT164" i="19"/>
  <c r="AT163" i="19"/>
  <c r="AP163" i="19"/>
  <c r="AP162" i="19"/>
  <c r="AP161" i="19"/>
  <c r="AP160" i="19"/>
  <c r="AT159" i="19"/>
  <c r="AP159" i="19"/>
  <c r="AP158" i="19"/>
  <c r="AP157" i="19"/>
  <c r="AP156" i="19"/>
  <c r="AP155" i="19"/>
  <c r="AP154" i="19"/>
  <c r="AP153" i="19"/>
  <c r="AP152" i="19"/>
  <c r="AP151" i="19"/>
  <c r="AP149" i="19"/>
  <c r="AP148" i="19"/>
  <c r="AP147" i="19"/>
  <c r="AP146" i="19"/>
  <c r="AP145" i="19"/>
  <c r="AP144" i="19"/>
  <c r="AP143" i="19"/>
  <c r="AP142" i="19"/>
  <c r="AP141" i="19"/>
  <c r="AP140" i="19"/>
  <c r="AP139" i="19"/>
  <c r="AP138" i="19"/>
  <c r="AP137" i="19"/>
  <c r="AP136" i="19"/>
  <c r="AP135" i="19"/>
  <c r="AP134" i="19"/>
  <c r="AP133" i="19"/>
  <c r="AP132" i="19"/>
  <c r="AP131" i="19"/>
  <c r="AP130" i="19"/>
  <c r="AT129" i="19"/>
  <c r="AP129" i="19"/>
  <c r="AT128" i="19"/>
  <c r="AP128" i="19"/>
  <c r="AP127" i="19"/>
  <c r="AP126" i="19"/>
  <c r="AP125" i="19"/>
  <c r="AT125" i="19"/>
  <c r="AP124" i="19"/>
  <c r="AP123" i="19"/>
  <c r="AT123" i="19"/>
  <c r="AP122" i="19"/>
  <c r="AP121" i="19"/>
  <c r="AT121" i="19"/>
  <c r="AP120" i="19"/>
  <c r="AP119" i="19"/>
  <c r="AT119" i="19"/>
  <c r="AP118" i="19"/>
  <c r="AP117" i="19"/>
  <c r="AT117" i="19"/>
  <c r="AP116" i="19"/>
  <c r="AP115" i="19"/>
  <c r="AP114" i="19"/>
  <c r="AT114" i="19"/>
  <c r="AP112" i="19"/>
  <c r="AP111" i="19"/>
  <c r="AP110" i="19"/>
  <c r="AP109" i="19"/>
  <c r="AP108" i="19"/>
  <c r="AP107" i="19"/>
  <c r="AP106" i="19"/>
  <c r="AP105" i="19"/>
  <c r="AP104" i="19"/>
  <c r="AP103" i="19"/>
  <c r="AP102" i="19"/>
  <c r="AP101" i="19"/>
  <c r="AP100" i="19"/>
  <c r="AP99" i="19"/>
  <c r="AP98" i="19"/>
  <c r="AP97" i="19"/>
  <c r="AP96" i="19"/>
  <c r="AP95" i="19"/>
  <c r="AP94" i="19"/>
  <c r="AP93" i="19"/>
  <c r="AT92" i="19"/>
  <c r="AP92" i="19"/>
  <c r="AT91" i="19"/>
  <c r="AP91" i="19"/>
  <c r="AP90" i="19"/>
  <c r="AP89" i="19"/>
  <c r="AT89" i="19"/>
  <c r="AP88" i="19"/>
  <c r="AP87" i="19"/>
  <c r="AP86" i="19"/>
  <c r="AP85" i="19"/>
  <c r="AT85" i="19"/>
  <c r="AP84" i="19"/>
  <c r="AP83" i="19"/>
  <c r="AP82" i="19"/>
  <c r="AP81" i="19"/>
  <c r="AP80" i="19"/>
  <c r="AP79" i="19"/>
  <c r="AP78" i="19"/>
  <c r="AP77" i="19"/>
  <c r="AT77" i="19"/>
  <c r="AP75" i="19"/>
  <c r="AP74" i="19"/>
  <c r="AP73" i="19"/>
  <c r="AP72" i="19"/>
  <c r="AP71" i="19"/>
  <c r="AP70" i="19"/>
  <c r="AP69" i="19"/>
  <c r="AP68" i="19"/>
  <c r="AP67" i="19"/>
  <c r="AP66" i="19"/>
  <c r="AP65" i="19"/>
  <c r="AP64" i="19"/>
  <c r="AP63" i="19"/>
  <c r="AP62" i="19"/>
  <c r="AP61" i="19"/>
  <c r="AP60" i="19"/>
  <c r="AP59" i="19"/>
  <c r="AP58" i="19"/>
  <c r="AP57" i="19"/>
  <c r="AP56" i="19"/>
  <c r="AT55" i="19"/>
  <c r="AP55" i="19"/>
  <c r="AT54" i="19"/>
  <c r="AP54" i="19"/>
  <c r="AP53" i="19"/>
  <c r="AP52" i="19"/>
  <c r="AT52" i="19"/>
  <c r="AT51" i="19"/>
  <c r="AP51" i="19"/>
  <c r="AT50" i="19"/>
  <c r="AP50" i="19"/>
  <c r="AT49" i="19"/>
  <c r="AP49" i="19"/>
  <c r="AP48" i="19"/>
  <c r="AT48" i="19"/>
  <c r="AT47" i="19"/>
  <c r="AP47" i="19"/>
  <c r="AT46" i="19"/>
  <c r="AP46" i="19"/>
  <c r="AT45" i="19"/>
  <c r="AP45" i="19"/>
  <c r="AP44" i="19"/>
  <c r="AT43" i="19"/>
  <c r="AP43" i="19"/>
  <c r="AT42" i="19"/>
  <c r="AP42" i="19"/>
  <c r="AP41" i="19"/>
  <c r="AT40" i="19"/>
  <c r="AP40" i="19"/>
  <c r="AT127" i="19"/>
  <c r="AT15" i="19"/>
  <c r="AT126" i="19"/>
  <c r="AT88" i="19"/>
  <c r="AT86" i="19"/>
  <c r="AT122" i="19"/>
  <c r="AT84" i="19"/>
  <c r="AT82" i="19"/>
  <c r="AT44" i="19"/>
  <c r="AT80" i="19"/>
  <c r="AT153" i="19"/>
  <c r="AT4" i="19"/>
  <c r="AT152" i="19"/>
  <c r="AT151" i="19"/>
  <c r="AP186" i="11"/>
  <c r="AP185" i="11"/>
  <c r="AP184" i="11"/>
  <c r="AP183" i="11"/>
  <c r="AP182" i="11"/>
  <c r="AP181" i="11"/>
  <c r="AP180" i="11"/>
  <c r="AP179" i="11"/>
  <c r="AP178" i="11"/>
  <c r="AP177" i="11"/>
  <c r="AP176" i="11"/>
  <c r="AP175" i="11"/>
  <c r="AP174" i="11"/>
  <c r="AP173" i="11"/>
  <c r="AP172" i="11"/>
  <c r="AP171" i="11"/>
  <c r="AP170" i="11"/>
  <c r="AP169" i="11"/>
  <c r="AP168" i="11"/>
  <c r="AP167" i="11"/>
  <c r="AT166" i="11"/>
  <c r="AP166" i="11"/>
  <c r="AT165" i="11"/>
  <c r="AP165" i="11"/>
  <c r="AP164" i="11"/>
  <c r="AT164" i="11"/>
  <c r="AP163" i="11"/>
  <c r="AT162" i="11"/>
  <c r="AP162" i="11"/>
  <c r="AP161" i="11"/>
  <c r="AT161" i="11"/>
  <c r="AP160" i="11"/>
  <c r="AT160" i="11"/>
  <c r="AP159" i="11"/>
  <c r="AT158" i="11"/>
  <c r="AP158" i="11"/>
  <c r="AP157" i="11"/>
  <c r="AT157" i="11"/>
  <c r="AP156" i="11"/>
  <c r="AT156" i="11"/>
  <c r="AP155" i="11"/>
  <c r="AP154" i="11"/>
  <c r="AP153" i="11"/>
  <c r="AP152" i="11"/>
  <c r="AP151" i="11"/>
  <c r="AP149" i="11"/>
  <c r="AP148" i="11"/>
  <c r="AP147" i="11"/>
  <c r="AP146" i="11"/>
  <c r="AP145" i="11"/>
  <c r="AP144" i="11"/>
  <c r="AP143" i="11"/>
  <c r="AP142" i="11"/>
  <c r="AP141" i="11"/>
  <c r="AP140" i="11"/>
  <c r="AP139" i="11"/>
  <c r="AP138" i="11"/>
  <c r="AP137" i="11"/>
  <c r="AP136" i="11"/>
  <c r="AP135" i="11"/>
  <c r="AP134" i="11"/>
  <c r="AP133" i="11"/>
  <c r="AP132" i="11"/>
  <c r="AP131" i="11"/>
  <c r="AP130" i="11"/>
  <c r="AT130" i="11"/>
  <c r="AT129" i="11"/>
  <c r="AP129" i="11"/>
  <c r="AT128" i="11"/>
  <c r="AP128" i="11"/>
  <c r="AP127" i="11"/>
  <c r="AT127" i="11"/>
  <c r="AP126" i="11"/>
  <c r="AT126" i="11"/>
  <c r="AT125" i="11"/>
  <c r="AP125" i="11"/>
  <c r="AT124" i="11"/>
  <c r="AP124" i="11"/>
  <c r="AT123" i="11"/>
  <c r="AP123" i="11"/>
  <c r="AP122" i="11"/>
  <c r="AT122" i="11"/>
  <c r="AT121" i="11"/>
  <c r="AP121" i="11"/>
  <c r="AT120" i="11"/>
  <c r="AP120" i="11"/>
  <c r="AT119" i="11"/>
  <c r="AP119" i="11"/>
  <c r="AP118" i="11"/>
  <c r="AT117" i="11"/>
  <c r="AP117" i="11"/>
  <c r="AT116" i="11"/>
  <c r="AP116" i="11"/>
  <c r="AP115" i="11"/>
  <c r="AT114" i="11"/>
  <c r="AP114" i="11"/>
  <c r="AP112" i="11"/>
  <c r="AP111" i="11"/>
  <c r="AP110" i="11"/>
  <c r="AP109" i="11"/>
  <c r="AP108" i="11"/>
  <c r="AP107" i="11"/>
  <c r="AP106" i="11"/>
  <c r="AP105" i="11"/>
  <c r="AP104" i="11"/>
  <c r="AP103" i="11"/>
  <c r="AP102" i="11"/>
  <c r="AP101" i="11"/>
  <c r="AP100" i="11"/>
  <c r="AP99" i="11"/>
  <c r="AP98" i="11"/>
  <c r="AP97" i="11"/>
  <c r="AP96" i="11"/>
  <c r="AP95" i="11"/>
  <c r="AP94" i="11"/>
  <c r="AP93" i="11"/>
  <c r="AT93" i="11"/>
  <c r="AT92" i="11"/>
  <c r="AP92" i="11"/>
  <c r="AT91" i="11"/>
  <c r="AP91" i="11"/>
  <c r="AP90" i="11"/>
  <c r="AT90" i="11"/>
  <c r="AP89" i="11"/>
  <c r="AP88" i="11"/>
  <c r="AP87" i="11"/>
  <c r="AP86" i="11"/>
  <c r="AP85" i="11"/>
  <c r="AP84" i="11"/>
  <c r="AP83" i="11"/>
  <c r="AP82" i="11"/>
  <c r="AP81" i="11"/>
  <c r="AP80" i="11"/>
  <c r="AP79" i="11"/>
  <c r="AP78" i="11"/>
  <c r="AP77" i="11"/>
  <c r="AP75" i="11"/>
  <c r="AP74" i="11"/>
  <c r="AP73" i="11"/>
  <c r="AP72" i="11"/>
  <c r="AP71" i="11"/>
  <c r="AP70" i="11"/>
  <c r="AP69" i="11"/>
  <c r="AP68" i="11"/>
  <c r="AP67" i="11"/>
  <c r="AP66" i="11"/>
  <c r="AP65" i="11"/>
  <c r="AP64" i="11"/>
  <c r="AP63" i="11"/>
  <c r="AP62" i="11"/>
  <c r="AP61" i="11"/>
  <c r="AP60" i="11"/>
  <c r="AP59" i="11"/>
  <c r="AP58" i="11"/>
  <c r="AP57" i="11"/>
  <c r="AP56" i="11"/>
  <c r="AT56" i="11"/>
  <c r="AT55" i="11"/>
  <c r="AP55" i="11"/>
  <c r="AT54" i="11"/>
  <c r="AP54" i="11"/>
  <c r="AT53" i="11"/>
  <c r="AP53" i="11"/>
  <c r="AP52" i="11"/>
  <c r="AT52" i="11"/>
  <c r="AP51" i="11"/>
  <c r="AT51" i="11"/>
  <c r="AP50" i="11"/>
  <c r="AT50" i="11"/>
  <c r="AP49" i="11"/>
  <c r="AT49" i="11"/>
  <c r="AP48" i="11"/>
  <c r="AT48" i="11"/>
  <c r="AP47" i="11"/>
  <c r="AT47" i="11"/>
  <c r="AP46" i="11"/>
  <c r="AT46" i="11"/>
  <c r="AP45" i="11"/>
  <c r="AT45" i="11"/>
  <c r="AP44" i="11"/>
  <c r="AT44" i="11"/>
  <c r="AP43" i="11"/>
  <c r="AT43" i="11"/>
  <c r="AP42" i="11"/>
  <c r="AT42" i="11"/>
  <c r="AP41" i="11"/>
  <c r="AT41" i="11"/>
  <c r="AP40" i="11"/>
  <c r="AT40" i="11"/>
  <c r="AT15" i="11"/>
  <c r="AT89" i="11"/>
  <c r="AT88" i="11"/>
  <c r="AT87" i="11"/>
  <c r="AT86" i="11"/>
  <c r="AT85" i="11"/>
  <c r="AT84" i="11"/>
  <c r="AT83" i="11"/>
  <c r="AT82" i="11"/>
  <c r="AT155" i="11"/>
  <c r="AT154" i="11"/>
  <c r="AT153" i="11"/>
  <c r="AT4" i="11"/>
  <c r="AT152" i="11"/>
  <c r="AT151" i="11"/>
  <c r="AP185" i="1"/>
  <c r="AP184" i="1"/>
  <c r="AP183" i="1"/>
  <c r="AP182" i="1"/>
  <c r="AP181" i="1"/>
  <c r="AP180" i="1"/>
  <c r="AP179" i="1"/>
  <c r="AP178" i="1"/>
  <c r="AP177" i="1"/>
  <c r="AP175" i="1"/>
  <c r="AP174" i="1"/>
  <c r="AP173" i="1"/>
  <c r="AP172" i="1"/>
  <c r="AP171" i="1"/>
  <c r="AP170" i="1"/>
  <c r="AP169" i="1"/>
  <c r="AP168" i="1"/>
  <c r="AP167" i="1"/>
  <c r="AT167" i="1"/>
  <c r="AT166" i="1"/>
  <c r="AP166" i="1"/>
  <c r="AT165" i="1"/>
  <c r="AP165" i="1"/>
  <c r="AP164" i="1"/>
  <c r="AT164" i="1"/>
  <c r="AP163" i="1"/>
  <c r="AT163" i="1"/>
  <c r="AP162" i="1"/>
  <c r="AP161" i="1"/>
  <c r="AP160" i="1"/>
  <c r="AP159" i="1"/>
  <c r="AT159" i="1"/>
  <c r="AP158" i="1"/>
  <c r="AP157" i="1"/>
  <c r="AP156" i="1"/>
  <c r="AP155" i="1"/>
  <c r="AP154" i="1"/>
  <c r="AP153" i="1"/>
  <c r="AP152" i="1"/>
  <c r="AP151" i="1"/>
  <c r="AP148" i="1"/>
  <c r="AP147" i="1"/>
  <c r="AP146" i="1"/>
  <c r="AP145" i="1"/>
  <c r="AP144" i="1"/>
  <c r="AP143" i="1"/>
  <c r="AP142" i="1"/>
  <c r="AP141" i="1"/>
  <c r="AP140" i="1"/>
  <c r="AP138" i="1"/>
  <c r="AP137" i="1"/>
  <c r="AP136" i="1"/>
  <c r="AP135" i="1"/>
  <c r="AP134" i="1"/>
  <c r="AP133" i="1"/>
  <c r="AP132" i="1"/>
  <c r="AP131" i="1"/>
  <c r="AP130" i="1"/>
  <c r="AT130" i="1"/>
  <c r="AT129" i="1"/>
  <c r="AP129" i="1"/>
  <c r="AT128" i="1"/>
  <c r="AP128" i="1"/>
  <c r="AP127" i="1"/>
  <c r="AT127" i="1"/>
  <c r="AP126" i="1"/>
  <c r="AP125" i="1"/>
  <c r="AP124" i="1"/>
  <c r="AP123" i="1"/>
  <c r="AP122" i="1"/>
  <c r="AT122" i="1"/>
  <c r="AP121" i="1"/>
  <c r="AP120" i="1"/>
  <c r="AP119" i="1"/>
  <c r="AP118" i="1"/>
  <c r="AP117" i="1"/>
  <c r="AP116" i="1"/>
  <c r="AP115" i="1"/>
  <c r="AP114" i="1"/>
  <c r="AP111" i="1"/>
  <c r="AP110" i="1"/>
  <c r="AP109" i="1"/>
  <c r="AP108" i="1"/>
  <c r="AP107" i="1"/>
  <c r="AP106" i="1"/>
  <c r="AP105" i="1"/>
  <c r="AP104" i="1"/>
  <c r="AP103" i="1"/>
  <c r="AP101" i="1"/>
  <c r="AP100" i="1"/>
  <c r="AP99" i="1"/>
  <c r="AP98" i="1"/>
  <c r="AP97" i="1"/>
  <c r="AP96" i="1"/>
  <c r="AP95" i="1"/>
  <c r="AP94" i="1"/>
  <c r="AP93" i="1"/>
  <c r="AT93" i="1"/>
  <c r="AT92" i="1"/>
  <c r="AP92" i="1"/>
  <c r="AT91" i="1"/>
  <c r="AP91" i="1"/>
  <c r="AP90" i="1"/>
  <c r="AT90" i="1"/>
  <c r="AP89" i="1"/>
  <c r="AT89" i="1"/>
  <c r="AP88" i="1"/>
  <c r="AP87" i="1"/>
  <c r="AP86" i="1"/>
  <c r="AP85" i="1"/>
  <c r="AT85" i="1"/>
  <c r="AP84" i="1"/>
  <c r="AP83" i="1"/>
  <c r="AP82" i="1"/>
  <c r="AP81" i="1"/>
  <c r="AP80" i="1"/>
  <c r="AP79" i="1"/>
  <c r="AP78" i="1"/>
  <c r="AP77" i="1"/>
  <c r="AP74" i="1"/>
  <c r="AP73" i="1"/>
  <c r="AP72" i="1"/>
  <c r="AP71" i="1"/>
  <c r="AP70" i="1"/>
  <c r="AP69" i="1"/>
  <c r="AP68" i="1"/>
  <c r="AP67" i="1"/>
  <c r="AP66" i="1"/>
  <c r="AP64" i="1"/>
  <c r="AP63" i="1"/>
  <c r="AP62" i="1"/>
  <c r="AP61" i="1"/>
  <c r="AP60" i="1"/>
  <c r="AP59" i="1"/>
  <c r="AP58" i="1"/>
  <c r="AP57" i="1"/>
  <c r="AP56" i="1"/>
  <c r="AT56" i="1"/>
  <c r="AT55" i="1"/>
  <c r="AP55" i="1"/>
  <c r="AT54" i="1"/>
  <c r="AP54" i="1"/>
  <c r="AP53" i="1"/>
  <c r="AT53" i="1"/>
  <c r="AP52" i="1"/>
  <c r="AT52" i="1"/>
  <c r="AP51" i="1"/>
  <c r="AP50" i="1"/>
  <c r="AP49" i="1"/>
  <c r="AP48" i="1"/>
  <c r="AT48" i="1"/>
  <c r="AP47" i="1"/>
  <c r="AP46" i="1"/>
  <c r="AP45" i="1"/>
  <c r="AP44" i="1"/>
  <c r="AP43" i="1"/>
  <c r="AP42" i="1"/>
  <c r="AP41" i="1"/>
  <c r="AP40" i="1"/>
  <c r="AT15" i="1"/>
  <c r="AT126" i="1"/>
  <c r="AT162" i="1"/>
  <c r="AT161" i="1"/>
  <c r="AT160" i="1"/>
  <c r="AT158" i="1"/>
  <c r="AT157" i="1"/>
  <c r="AT156" i="1"/>
  <c r="AT155" i="1"/>
  <c r="AT154" i="1"/>
  <c r="AT153" i="1"/>
  <c r="AT4" i="1"/>
  <c r="AT152" i="1"/>
  <c r="AT151" i="1"/>
  <c r="AP186" i="2"/>
  <c r="AP185" i="2"/>
  <c r="AP184" i="2"/>
  <c r="AP183" i="2"/>
  <c r="AP182" i="2"/>
  <c r="AP181" i="2"/>
  <c r="AP180" i="2"/>
  <c r="AP179" i="2"/>
  <c r="AP178" i="2"/>
  <c r="AP177" i="2"/>
  <c r="AP176" i="2"/>
  <c r="AP175" i="2"/>
  <c r="AP174" i="2"/>
  <c r="AP173" i="2"/>
  <c r="AP172" i="2"/>
  <c r="AP171" i="2"/>
  <c r="AP170" i="2"/>
  <c r="AP169" i="2"/>
  <c r="AP168" i="2"/>
  <c r="AP167" i="2"/>
  <c r="AT167" i="2"/>
  <c r="AT166" i="2"/>
  <c r="AP166" i="2"/>
  <c r="AT165" i="2"/>
  <c r="AP165" i="2"/>
  <c r="AP164" i="2"/>
  <c r="AT164" i="2"/>
  <c r="AP163" i="2"/>
  <c r="AT163" i="2"/>
  <c r="AP162" i="2"/>
  <c r="AP161" i="2"/>
  <c r="AP160" i="2"/>
  <c r="AP159" i="2"/>
  <c r="AT159" i="2"/>
  <c r="AP158" i="2"/>
  <c r="AP157" i="2"/>
  <c r="AP156" i="2"/>
  <c r="AP155" i="2"/>
  <c r="AP154" i="2"/>
  <c r="AP153" i="2"/>
  <c r="AP152" i="2"/>
  <c r="AP151" i="2"/>
  <c r="AP149" i="2"/>
  <c r="AP148" i="2"/>
  <c r="AP147" i="2"/>
  <c r="AP146" i="2"/>
  <c r="AP145" i="2"/>
  <c r="AP144" i="2"/>
  <c r="AP143" i="2"/>
  <c r="AP142" i="2"/>
  <c r="AP141" i="2"/>
  <c r="AP140" i="2"/>
  <c r="AP139" i="2"/>
  <c r="AP138" i="2"/>
  <c r="AP137" i="2"/>
  <c r="AP136" i="2"/>
  <c r="AP135" i="2"/>
  <c r="AP134" i="2"/>
  <c r="AP133" i="2"/>
  <c r="AP132" i="2"/>
  <c r="AP131" i="2"/>
  <c r="AP130" i="2"/>
  <c r="AT130" i="2"/>
  <c r="AT129" i="2"/>
  <c r="AP129" i="2"/>
  <c r="AT128" i="2"/>
  <c r="AP128" i="2"/>
  <c r="AP127" i="2"/>
  <c r="AT127" i="2"/>
  <c r="AP126" i="2"/>
  <c r="AT126" i="2"/>
  <c r="AP125" i="2"/>
  <c r="AP124" i="2"/>
  <c r="AP123" i="2"/>
  <c r="AP122" i="2"/>
  <c r="AT122" i="2"/>
  <c r="AP121" i="2"/>
  <c r="AP120" i="2"/>
  <c r="AP119" i="2"/>
  <c r="AP118" i="2"/>
  <c r="AP117" i="2"/>
  <c r="AP116" i="2"/>
  <c r="AP115" i="2"/>
  <c r="AP114" i="2"/>
  <c r="AP112" i="2"/>
  <c r="AP111" i="2"/>
  <c r="AP110" i="2"/>
  <c r="AP109" i="2"/>
  <c r="AP108" i="2"/>
  <c r="AP107" i="2"/>
  <c r="AP106" i="2"/>
  <c r="AP105" i="2"/>
  <c r="AP104" i="2"/>
  <c r="AP103" i="2"/>
  <c r="AP102" i="2"/>
  <c r="AP101" i="2"/>
  <c r="AP100" i="2"/>
  <c r="AP99" i="2"/>
  <c r="AP98" i="2"/>
  <c r="AP97" i="2"/>
  <c r="AP96" i="2"/>
  <c r="AP95" i="2"/>
  <c r="AP94" i="2"/>
  <c r="AP93" i="2"/>
  <c r="AT93" i="2"/>
  <c r="AT92" i="2"/>
  <c r="AP92" i="2"/>
  <c r="AT91" i="2"/>
  <c r="AP91" i="2"/>
  <c r="AP90" i="2"/>
  <c r="AT90" i="2"/>
  <c r="AP89" i="2"/>
  <c r="AT89" i="2"/>
  <c r="AP88" i="2"/>
  <c r="AP87" i="2"/>
  <c r="AP86" i="2"/>
  <c r="AP85" i="2"/>
  <c r="AT85" i="2"/>
  <c r="AP84" i="2"/>
  <c r="AP83" i="2"/>
  <c r="AP82" i="2"/>
  <c r="AP81" i="2"/>
  <c r="AP80" i="2"/>
  <c r="AP79" i="2"/>
  <c r="AP78" i="2"/>
  <c r="AP77" i="2"/>
  <c r="AP75" i="2"/>
  <c r="AP74" i="2"/>
  <c r="AP73" i="2"/>
  <c r="AP72" i="2"/>
  <c r="AP71" i="2"/>
  <c r="AP70" i="2"/>
  <c r="AP69" i="2"/>
  <c r="AP68" i="2"/>
  <c r="AP67" i="2"/>
  <c r="AP66" i="2"/>
  <c r="AP65" i="2"/>
  <c r="AP64" i="2"/>
  <c r="AP63" i="2"/>
  <c r="AP62" i="2"/>
  <c r="AP61" i="2"/>
  <c r="AP60" i="2"/>
  <c r="AP59" i="2"/>
  <c r="AP58" i="2"/>
  <c r="AP57" i="2"/>
  <c r="AP56" i="2"/>
  <c r="AT56" i="2"/>
  <c r="AT55" i="2"/>
  <c r="AP55" i="2"/>
  <c r="AT54" i="2"/>
  <c r="AP54" i="2"/>
  <c r="AP53" i="2"/>
  <c r="AT53" i="2"/>
  <c r="AP52" i="2"/>
  <c r="AT52" i="2"/>
  <c r="AT51" i="2"/>
  <c r="AP51" i="2"/>
  <c r="AP50" i="2"/>
  <c r="AP49" i="2"/>
  <c r="AP48" i="2"/>
  <c r="AT48" i="2"/>
  <c r="AT47" i="2"/>
  <c r="AP47" i="2"/>
  <c r="AP46" i="2"/>
  <c r="AP45" i="2"/>
  <c r="AP44" i="2"/>
  <c r="AT43" i="2"/>
  <c r="AP43" i="2"/>
  <c r="AP42" i="2"/>
  <c r="AP41" i="2"/>
  <c r="AT40" i="2"/>
  <c r="AP40" i="2"/>
  <c r="AT15" i="2"/>
  <c r="AT125" i="2"/>
  <c r="AT124" i="2"/>
  <c r="AT123" i="2"/>
  <c r="AT121" i="2"/>
  <c r="AT120" i="2"/>
  <c r="AT119" i="2"/>
  <c r="AT118" i="2"/>
  <c r="AT117" i="2"/>
  <c r="AT116" i="2"/>
  <c r="AT4" i="2"/>
  <c r="AT115" i="2"/>
  <c r="AT114" i="2"/>
  <c r="AP186" i="3"/>
  <c r="AP185" i="3"/>
  <c r="AP184" i="3"/>
  <c r="AP183" i="3"/>
  <c r="AP182" i="3"/>
  <c r="AP181" i="3"/>
  <c r="AP180" i="3"/>
  <c r="AP179" i="3"/>
  <c r="AP178" i="3"/>
  <c r="AP177" i="3"/>
  <c r="AP176" i="3"/>
  <c r="AP175" i="3"/>
  <c r="AP174" i="3"/>
  <c r="AP173" i="3"/>
  <c r="AP172" i="3"/>
  <c r="AP171" i="3"/>
  <c r="AP170" i="3"/>
  <c r="AP169" i="3"/>
  <c r="AP168" i="3"/>
  <c r="AP167" i="3"/>
  <c r="AT167" i="3"/>
  <c r="AT166" i="3"/>
  <c r="AP166" i="3"/>
  <c r="AT165" i="3"/>
  <c r="AP165" i="3"/>
  <c r="AP164" i="3"/>
  <c r="AT164" i="3"/>
  <c r="AP163" i="3"/>
  <c r="AT163" i="3"/>
  <c r="AP162" i="3"/>
  <c r="AP161" i="3"/>
  <c r="AP160" i="3"/>
  <c r="AP159" i="3"/>
  <c r="AT159" i="3"/>
  <c r="AP158" i="3"/>
  <c r="AP157" i="3"/>
  <c r="AP156" i="3"/>
  <c r="AP155" i="3"/>
  <c r="AP154" i="3"/>
  <c r="AP153" i="3"/>
  <c r="AP152" i="3"/>
  <c r="AP151" i="3"/>
  <c r="AP149" i="3"/>
  <c r="AP148" i="3"/>
  <c r="AP147" i="3"/>
  <c r="AP146" i="3"/>
  <c r="AP145" i="3"/>
  <c r="AP144" i="3"/>
  <c r="AP143" i="3"/>
  <c r="AP142" i="3"/>
  <c r="AP141" i="3"/>
  <c r="AP140" i="3"/>
  <c r="AP139" i="3"/>
  <c r="AP138" i="3"/>
  <c r="AP137" i="3"/>
  <c r="AP136" i="3"/>
  <c r="AP135" i="3"/>
  <c r="AP134" i="3"/>
  <c r="AP133" i="3"/>
  <c r="AP132" i="3"/>
  <c r="AP131" i="3"/>
  <c r="AP130" i="3"/>
  <c r="AT130" i="3"/>
  <c r="AT129" i="3"/>
  <c r="AP129" i="3"/>
  <c r="AT128" i="3"/>
  <c r="AP128" i="3"/>
  <c r="AP127" i="3"/>
  <c r="AT127" i="3"/>
  <c r="AP126" i="3"/>
  <c r="AP125" i="3"/>
  <c r="AP124" i="3"/>
  <c r="AP123" i="3"/>
  <c r="AP122" i="3"/>
  <c r="AP121" i="3"/>
  <c r="AP120" i="3"/>
  <c r="AP119" i="3"/>
  <c r="AP118" i="3"/>
  <c r="AP117" i="3"/>
  <c r="AP116" i="3"/>
  <c r="AP115" i="3"/>
  <c r="AP114" i="3"/>
  <c r="AP112" i="3"/>
  <c r="AP111" i="3"/>
  <c r="AP110" i="3"/>
  <c r="AP109" i="3"/>
  <c r="AP108" i="3"/>
  <c r="AP107" i="3"/>
  <c r="AP106" i="3"/>
  <c r="AP105" i="3"/>
  <c r="AP104" i="3"/>
  <c r="AP103" i="3"/>
  <c r="AP102" i="3"/>
  <c r="AP101" i="3"/>
  <c r="AP100" i="3"/>
  <c r="AP99" i="3"/>
  <c r="AP98" i="3"/>
  <c r="AP97" i="3"/>
  <c r="AP96" i="3"/>
  <c r="AP95" i="3"/>
  <c r="AP94" i="3"/>
  <c r="AP93" i="3"/>
  <c r="AT93" i="3"/>
  <c r="AT92" i="3"/>
  <c r="AP92" i="3"/>
  <c r="AT91" i="3"/>
  <c r="AP91" i="3"/>
  <c r="AP90" i="3"/>
  <c r="AT90" i="3"/>
  <c r="AP89" i="3"/>
  <c r="AT89" i="3"/>
  <c r="AP88" i="3"/>
  <c r="AP87" i="3"/>
  <c r="AP86" i="3"/>
  <c r="AP85" i="3"/>
  <c r="AT85" i="3"/>
  <c r="AP84" i="3"/>
  <c r="AP83" i="3"/>
  <c r="AT83" i="3"/>
  <c r="AP82" i="3"/>
  <c r="AT82" i="3"/>
  <c r="AP81" i="3"/>
  <c r="AT81" i="3"/>
  <c r="AP80" i="3"/>
  <c r="AT80" i="3"/>
  <c r="AP79" i="3"/>
  <c r="AT79" i="3"/>
  <c r="AP78" i="3"/>
  <c r="AT78" i="3"/>
  <c r="AP77" i="3"/>
  <c r="AT77" i="3"/>
  <c r="AP75" i="3"/>
  <c r="AP74" i="3"/>
  <c r="AP73" i="3"/>
  <c r="AP72" i="3"/>
  <c r="AP71" i="3"/>
  <c r="AP70" i="3"/>
  <c r="AP69" i="3"/>
  <c r="AP68" i="3"/>
  <c r="AP67" i="3"/>
  <c r="AP66" i="3"/>
  <c r="AP65" i="3"/>
  <c r="AP64" i="3"/>
  <c r="AP63" i="3"/>
  <c r="AP62" i="3"/>
  <c r="AP61" i="3"/>
  <c r="AP60" i="3"/>
  <c r="AP59" i="3"/>
  <c r="AP58" i="3"/>
  <c r="AP57" i="3"/>
  <c r="AP56" i="3"/>
  <c r="AT55" i="3"/>
  <c r="AP55" i="3"/>
  <c r="AT54" i="3"/>
  <c r="AP54" i="3"/>
  <c r="AT53" i="3"/>
  <c r="AP53" i="3"/>
  <c r="AP52" i="3"/>
  <c r="AT52" i="3"/>
  <c r="AP51" i="3"/>
  <c r="AT51" i="3"/>
  <c r="AP50" i="3"/>
  <c r="AT50" i="3"/>
  <c r="AP49" i="3"/>
  <c r="AT49" i="3"/>
  <c r="AP48" i="3"/>
  <c r="AT48" i="3"/>
  <c r="AP47" i="3"/>
  <c r="AT47" i="3"/>
  <c r="AP46" i="3"/>
  <c r="AT46" i="3"/>
  <c r="AP45" i="3"/>
  <c r="AT45" i="3"/>
  <c r="AP44" i="3"/>
  <c r="AT44" i="3"/>
  <c r="AP43" i="3"/>
  <c r="AT43" i="3"/>
  <c r="AP42" i="3"/>
  <c r="AT42" i="3"/>
  <c r="AP41" i="3"/>
  <c r="AT41" i="3"/>
  <c r="AP40" i="3"/>
  <c r="AT40" i="3"/>
  <c r="AT56" i="3"/>
  <c r="AT15" i="3"/>
  <c r="AT126" i="3"/>
  <c r="AT88" i="3"/>
  <c r="AT87" i="3"/>
  <c r="AT86" i="3"/>
  <c r="AT122" i="3"/>
  <c r="AT84" i="3"/>
  <c r="AT120" i="3"/>
  <c r="AT119" i="3"/>
  <c r="AT118" i="3"/>
  <c r="AT117" i="3"/>
  <c r="AT116" i="3"/>
  <c r="AT4" i="3"/>
  <c r="AT115" i="3"/>
  <c r="AT114" i="3"/>
  <c r="AP186" i="4"/>
  <c r="AP185" i="4"/>
  <c r="AP184" i="4"/>
  <c r="AP183" i="4"/>
  <c r="AP182" i="4"/>
  <c r="AP181" i="4"/>
  <c r="AP180" i="4"/>
  <c r="AP179" i="4"/>
  <c r="AP178" i="4"/>
  <c r="AP177" i="4"/>
  <c r="AP176" i="4"/>
  <c r="AP175" i="4"/>
  <c r="AP174" i="4"/>
  <c r="AP173" i="4"/>
  <c r="AP172" i="4"/>
  <c r="AP171" i="4"/>
  <c r="AP170" i="4"/>
  <c r="AP169" i="4"/>
  <c r="AP168" i="4"/>
  <c r="AP167" i="4"/>
  <c r="AT166" i="4"/>
  <c r="AP166" i="4"/>
  <c r="AT165" i="4"/>
  <c r="AP165" i="4"/>
  <c r="AP164" i="4"/>
  <c r="AP163" i="4"/>
  <c r="AP162" i="4"/>
  <c r="AP161" i="4"/>
  <c r="AP160" i="4"/>
  <c r="AP159" i="4"/>
  <c r="AP158" i="4"/>
  <c r="AT158" i="4"/>
  <c r="AP157" i="4"/>
  <c r="AP156" i="4"/>
  <c r="AT156" i="4"/>
  <c r="AP155" i="4"/>
  <c r="AT155" i="4"/>
  <c r="AP154" i="4"/>
  <c r="AT154" i="4"/>
  <c r="AP153" i="4"/>
  <c r="AP152" i="4"/>
  <c r="AT152" i="4"/>
  <c r="AP151" i="4"/>
  <c r="AT151" i="4"/>
  <c r="AP149" i="4"/>
  <c r="AP148" i="4"/>
  <c r="AP147" i="4"/>
  <c r="AP146" i="4"/>
  <c r="AP145" i="4"/>
  <c r="AP144" i="4"/>
  <c r="AP143" i="4"/>
  <c r="AP142" i="4"/>
  <c r="AP141" i="4"/>
  <c r="AP140" i="4"/>
  <c r="AP139" i="4"/>
  <c r="AP138" i="4"/>
  <c r="AP137" i="4"/>
  <c r="AP136" i="4"/>
  <c r="AP135" i="4"/>
  <c r="AP134" i="4"/>
  <c r="AP133" i="4"/>
  <c r="AP132" i="4"/>
  <c r="AP131" i="4"/>
  <c r="AP130" i="4"/>
  <c r="AT129" i="4"/>
  <c r="AP129" i="4"/>
  <c r="AT128" i="4"/>
  <c r="AP128" i="4"/>
  <c r="AP127" i="4"/>
  <c r="AP126" i="4"/>
  <c r="AT126" i="4"/>
  <c r="AP125" i="4"/>
  <c r="AP124" i="4"/>
  <c r="AP123" i="4"/>
  <c r="AP122" i="4"/>
  <c r="AT122" i="4"/>
  <c r="AP121" i="4"/>
  <c r="AP120" i="4"/>
  <c r="AP119" i="4"/>
  <c r="AP118" i="4"/>
  <c r="AP117" i="4"/>
  <c r="AP116" i="4"/>
  <c r="AP115" i="4"/>
  <c r="AP114" i="4"/>
  <c r="AP112" i="4"/>
  <c r="AP111" i="4"/>
  <c r="AP110" i="4"/>
  <c r="AP109" i="4"/>
  <c r="AP108" i="4"/>
  <c r="AP107" i="4"/>
  <c r="AP106" i="4"/>
  <c r="AP105" i="4"/>
  <c r="AP104" i="4"/>
  <c r="AP103" i="4"/>
  <c r="AP102" i="4"/>
  <c r="AP101" i="4"/>
  <c r="AP100" i="4"/>
  <c r="AP99" i="4"/>
  <c r="AP98" i="4"/>
  <c r="AP97" i="4"/>
  <c r="AP96" i="4"/>
  <c r="AP95" i="4"/>
  <c r="AP94" i="4"/>
  <c r="AP93" i="4"/>
  <c r="AT93" i="4"/>
  <c r="AT92" i="4"/>
  <c r="AP92" i="4"/>
  <c r="AT91" i="4"/>
  <c r="AP91" i="4"/>
  <c r="AP90" i="4"/>
  <c r="AT90" i="4"/>
  <c r="AP89" i="4"/>
  <c r="AP88" i="4"/>
  <c r="AP87" i="4"/>
  <c r="AP86" i="4"/>
  <c r="AP85" i="4"/>
  <c r="AP84" i="4"/>
  <c r="AP83" i="4"/>
  <c r="AP82" i="4"/>
  <c r="AP81" i="4"/>
  <c r="AT81" i="4"/>
  <c r="AP80" i="4"/>
  <c r="AT80" i="4"/>
  <c r="AP79" i="4"/>
  <c r="AT79" i="4"/>
  <c r="AP78" i="4"/>
  <c r="AT78" i="4"/>
  <c r="AP77" i="4"/>
  <c r="AT77" i="4"/>
  <c r="AP75" i="4"/>
  <c r="AP74" i="4"/>
  <c r="AP73" i="4"/>
  <c r="AP72" i="4"/>
  <c r="AP71" i="4"/>
  <c r="AP70" i="4"/>
  <c r="AP69" i="4"/>
  <c r="AP68" i="4"/>
  <c r="AP67" i="4"/>
  <c r="AP66" i="4"/>
  <c r="AP65" i="4"/>
  <c r="AP64" i="4"/>
  <c r="AP63" i="4"/>
  <c r="AP62" i="4"/>
  <c r="AP61" i="4"/>
  <c r="AP60" i="4"/>
  <c r="AP59" i="4"/>
  <c r="AP58" i="4"/>
  <c r="AP57" i="4"/>
  <c r="AP56" i="4"/>
  <c r="AT55" i="4"/>
  <c r="AP55" i="4"/>
  <c r="AT54" i="4"/>
  <c r="AP54" i="4"/>
  <c r="AP53" i="4"/>
  <c r="AT53" i="4"/>
  <c r="AP52" i="4"/>
  <c r="AT52" i="4"/>
  <c r="AP51" i="4"/>
  <c r="AP50" i="4"/>
  <c r="AP49" i="4"/>
  <c r="AP48" i="4"/>
  <c r="AT48" i="4"/>
  <c r="AP47" i="4"/>
  <c r="AP46" i="4"/>
  <c r="AP45" i="4"/>
  <c r="AP44" i="4"/>
  <c r="AP43" i="4"/>
  <c r="AP42" i="4"/>
  <c r="AT42" i="4"/>
  <c r="AP41" i="4"/>
  <c r="AT41" i="4"/>
  <c r="AP40" i="4"/>
  <c r="AT40" i="4"/>
  <c r="AT167" i="4"/>
  <c r="AT164" i="4"/>
  <c r="AT15" i="4"/>
  <c r="AT89" i="4"/>
  <c r="AT125" i="4"/>
  <c r="AT124" i="4"/>
  <c r="AT123" i="4"/>
  <c r="AT85" i="4"/>
  <c r="AT121" i="4"/>
  <c r="AT120" i="4"/>
  <c r="AT119" i="4"/>
  <c r="AT118" i="4"/>
  <c r="AT117" i="4"/>
  <c r="AT116" i="4"/>
  <c r="AT4" i="4"/>
  <c r="AT115" i="4"/>
  <c r="AT114" i="4"/>
  <c r="AP186" i="5"/>
  <c r="AP185" i="5"/>
  <c r="AP184" i="5"/>
  <c r="AP183" i="5"/>
  <c r="AP182" i="5"/>
  <c r="AP181" i="5"/>
  <c r="AP180" i="5"/>
  <c r="AP179" i="5"/>
  <c r="AP178" i="5"/>
  <c r="AP177" i="5"/>
  <c r="AP176" i="5"/>
  <c r="AP175" i="5"/>
  <c r="AP174" i="5"/>
  <c r="AP173" i="5"/>
  <c r="AP172" i="5"/>
  <c r="AP171" i="5"/>
  <c r="AP170" i="5"/>
  <c r="AP169" i="5"/>
  <c r="AP168" i="5"/>
  <c r="AP167" i="5"/>
  <c r="AT166" i="5"/>
  <c r="AP166" i="5"/>
  <c r="AT165" i="5"/>
  <c r="AP165" i="5"/>
  <c r="AP164" i="5"/>
  <c r="AT164" i="5"/>
  <c r="AP163" i="5"/>
  <c r="AT163" i="5"/>
  <c r="AP162" i="5"/>
  <c r="AP161" i="5"/>
  <c r="AP160" i="5"/>
  <c r="AP159" i="5"/>
  <c r="AT159" i="5"/>
  <c r="AP158" i="5"/>
  <c r="AP157" i="5"/>
  <c r="AP156" i="5"/>
  <c r="AP155" i="5"/>
  <c r="AP154" i="5"/>
  <c r="AP153" i="5"/>
  <c r="AP152" i="5"/>
  <c r="AP151" i="5"/>
  <c r="AP149" i="5"/>
  <c r="AP148" i="5"/>
  <c r="AP147" i="5"/>
  <c r="AP146" i="5"/>
  <c r="AP145" i="5"/>
  <c r="AP144" i="5"/>
  <c r="AP143" i="5"/>
  <c r="AP142" i="5"/>
  <c r="AP141" i="5"/>
  <c r="AP140" i="5"/>
  <c r="AP139" i="5"/>
  <c r="AP138" i="5"/>
  <c r="AP137" i="5"/>
  <c r="AP136" i="5"/>
  <c r="AP135" i="5"/>
  <c r="AP134" i="5"/>
  <c r="AP133" i="5"/>
  <c r="AP132" i="5"/>
  <c r="AP131" i="5"/>
  <c r="AP130" i="5"/>
  <c r="AT130" i="5"/>
  <c r="AT129" i="5"/>
  <c r="AP129" i="5"/>
  <c r="AT128" i="5"/>
  <c r="AP128" i="5"/>
  <c r="AP127" i="5"/>
  <c r="AT127" i="5"/>
  <c r="AP126" i="5"/>
  <c r="AP125" i="5"/>
  <c r="AP124" i="5"/>
  <c r="AP123" i="5"/>
  <c r="AP122" i="5"/>
  <c r="AP121" i="5"/>
  <c r="AP120" i="5"/>
  <c r="AP119" i="5"/>
  <c r="AP118" i="5"/>
  <c r="AP117" i="5"/>
  <c r="AP116" i="5"/>
  <c r="AP115" i="5"/>
  <c r="AP114" i="5"/>
  <c r="AP112" i="5"/>
  <c r="AP111" i="5"/>
  <c r="AP110" i="5"/>
  <c r="AP109" i="5"/>
  <c r="AP108" i="5"/>
  <c r="AP107" i="5"/>
  <c r="AP106" i="5"/>
  <c r="AP105" i="5"/>
  <c r="AP104" i="5"/>
  <c r="AP103" i="5"/>
  <c r="AP102" i="5"/>
  <c r="AP101" i="5"/>
  <c r="AP100" i="5"/>
  <c r="AP99" i="5"/>
  <c r="AP98" i="5"/>
  <c r="AP97" i="5"/>
  <c r="AP96" i="5"/>
  <c r="AP95" i="5"/>
  <c r="AP94" i="5"/>
  <c r="AP93" i="5"/>
  <c r="AT93" i="5"/>
  <c r="AT92" i="5"/>
  <c r="AP92" i="5"/>
  <c r="AT91" i="5"/>
  <c r="AP91" i="5"/>
  <c r="AP90" i="5"/>
  <c r="AT90" i="5"/>
  <c r="AP89" i="5"/>
  <c r="AP88" i="5"/>
  <c r="AP87" i="5"/>
  <c r="AP86" i="5"/>
  <c r="AP85" i="5"/>
  <c r="AP84" i="5"/>
  <c r="AP83" i="5"/>
  <c r="AP82" i="5"/>
  <c r="AP81" i="5"/>
  <c r="AT81" i="5"/>
  <c r="AP80" i="5"/>
  <c r="AT80" i="5"/>
  <c r="AP79" i="5"/>
  <c r="AT79" i="5"/>
  <c r="AP78" i="5"/>
  <c r="AT78" i="5"/>
  <c r="AP77" i="5"/>
  <c r="AT77" i="5"/>
  <c r="AP75" i="5"/>
  <c r="AP74" i="5"/>
  <c r="AP73" i="5"/>
  <c r="AP72" i="5"/>
  <c r="AP71" i="5"/>
  <c r="AP70" i="5"/>
  <c r="AP69" i="5"/>
  <c r="AP68" i="5"/>
  <c r="AP67" i="5"/>
  <c r="AP66" i="5"/>
  <c r="AP65" i="5"/>
  <c r="AP64" i="5"/>
  <c r="AP63" i="5"/>
  <c r="AP62" i="5"/>
  <c r="AP61" i="5"/>
  <c r="AP60" i="5"/>
  <c r="AP59" i="5"/>
  <c r="AP58" i="5"/>
  <c r="AP57" i="5"/>
  <c r="AP56" i="5"/>
  <c r="AT55" i="5"/>
  <c r="AP55" i="5"/>
  <c r="AT54" i="5"/>
  <c r="AP54" i="5"/>
  <c r="AP53" i="5"/>
  <c r="AT53" i="5"/>
  <c r="AP52" i="5"/>
  <c r="AT52" i="5"/>
  <c r="AP51" i="5"/>
  <c r="AP50" i="5"/>
  <c r="AP49" i="5"/>
  <c r="AP48" i="5"/>
  <c r="AT48" i="5"/>
  <c r="AP47" i="5"/>
  <c r="AP46" i="5"/>
  <c r="AP45" i="5"/>
  <c r="AP44" i="5"/>
  <c r="AP43" i="5"/>
  <c r="AP42" i="5"/>
  <c r="AP41" i="5"/>
  <c r="AP40" i="5"/>
  <c r="AT40" i="5"/>
  <c r="AT167" i="5"/>
  <c r="AT15" i="5"/>
  <c r="AT89" i="5"/>
  <c r="AT88" i="5"/>
  <c r="AT87" i="5"/>
  <c r="AT86" i="5"/>
  <c r="AT85" i="5"/>
  <c r="AT84" i="5"/>
  <c r="AT83" i="5"/>
  <c r="AT82" i="5"/>
  <c r="AT118" i="5"/>
  <c r="AT117" i="5"/>
  <c r="AT116" i="5"/>
  <c r="AT4" i="5"/>
  <c r="AT115" i="5"/>
  <c r="AT114" i="5"/>
  <c r="AP186" i="6"/>
  <c r="AP185" i="6"/>
  <c r="AP184" i="6"/>
  <c r="AP183" i="6"/>
  <c r="AP182" i="6"/>
  <c r="AP181" i="6"/>
  <c r="AP180" i="6"/>
  <c r="AP179" i="6"/>
  <c r="AP178" i="6"/>
  <c r="AP177" i="6"/>
  <c r="AP176" i="6"/>
  <c r="AP175" i="6"/>
  <c r="AP174" i="6"/>
  <c r="AP173" i="6"/>
  <c r="AP172" i="6"/>
  <c r="AP171" i="6"/>
  <c r="AP170" i="6"/>
  <c r="AP169" i="6"/>
  <c r="AP168" i="6"/>
  <c r="AP167" i="6"/>
  <c r="AT166" i="6"/>
  <c r="AP166" i="6"/>
  <c r="AT165" i="6"/>
  <c r="AP165" i="6"/>
  <c r="AP164" i="6"/>
  <c r="AT164" i="6"/>
  <c r="AP163" i="6"/>
  <c r="AT163" i="6"/>
  <c r="AP162" i="6"/>
  <c r="AP161" i="6"/>
  <c r="AP160" i="6"/>
  <c r="AP159" i="6"/>
  <c r="AT159" i="6"/>
  <c r="AP158" i="6"/>
  <c r="AP157" i="6"/>
  <c r="AP156" i="6"/>
  <c r="AP155" i="6"/>
  <c r="AP154" i="6"/>
  <c r="AP153" i="6"/>
  <c r="AP152" i="6"/>
  <c r="AP151" i="6"/>
  <c r="AP149" i="6"/>
  <c r="AP148" i="6"/>
  <c r="AP147" i="6"/>
  <c r="AP146" i="6"/>
  <c r="AP145" i="6"/>
  <c r="AP144" i="6"/>
  <c r="AP143" i="6"/>
  <c r="AP142" i="6"/>
  <c r="AP141" i="6"/>
  <c r="AP140" i="6"/>
  <c r="AP139" i="6"/>
  <c r="AP138" i="6"/>
  <c r="AP137" i="6"/>
  <c r="AP136" i="6"/>
  <c r="AP135" i="6"/>
  <c r="AP134" i="6"/>
  <c r="AP133" i="6"/>
  <c r="AP132" i="6"/>
  <c r="AP131" i="6"/>
  <c r="AP130" i="6"/>
  <c r="AT130" i="6"/>
  <c r="AT129" i="6"/>
  <c r="AP129" i="6"/>
  <c r="AT128" i="6"/>
  <c r="AP128" i="6"/>
  <c r="AP127" i="6"/>
  <c r="AT127" i="6"/>
  <c r="AP126" i="6"/>
  <c r="AP125" i="6"/>
  <c r="AP124" i="6"/>
  <c r="AP123" i="6"/>
  <c r="AP122" i="6"/>
  <c r="AP121" i="6"/>
  <c r="AP120" i="6"/>
  <c r="AP119" i="6"/>
  <c r="AP118" i="6"/>
  <c r="AP117" i="6"/>
  <c r="AP116" i="6"/>
  <c r="AP115" i="6"/>
  <c r="AP114" i="6"/>
  <c r="AP112" i="6"/>
  <c r="AP111" i="6"/>
  <c r="AP110" i="6"/>
  <c r="AP109" i="6"/>
  <c r="AP108" i="6"/>
  <c r="AP107" i="6"/>
  <c r="AP106" i="6"/>
  <c r="AP105" i="6"/>
  <c r="AP104" i="6"/>
  <c r="AP103" i="6"/>
  <c r="AP102" i="6"/>
  <c r="AP101" i="6"/>
  <c r="AP100" i="6"/>
  <c r="AP99" i="6"/>
  <c r="AP98" i="6"/>
  <c r="AP97" i="6"/>
  <c r="AP96" i="6"/>
  <c r="AP95" i="6"/>
  <c r="AP94" i="6"/>
  <c r="AP93" i="6"/>
  <c r="AT93" i="6"/>
  <c r="AT92" i="6"/>
  <c r="AP92" i="6"/>
  <c r="AT91" i="6"/>
  <c r="AP91" i="6"/>
  <c r="AP90" i="6"/>
  <c r="AT90" i="6"/>
  <c r="AP89" i="6"/>
  <c r="AT89" i="6"/>
  <c r="AP88" i="6"/>
  <c r="AP87" i="6"/>
  <c r="AP86" i="6"/>
  <c r="AP85" i="6"/>
  <c r="AT85" i="6"/>
  <c r="AP84" i="6"/>
  <c r="AP83" i="6"/>
  <c r="AP82" i="6"/>
  <c r="AT82" i="6"/>
  <c r="AP81" i="6"/>
  <c r="AT81" i="6"/>
  <c r="AP80" i="6"/>
  <c r="AT80" i="6"/>
  <c r="AP79" i="6"/>
  <c r="AT79" i="6"/>
  <c r="AP78" i="6"/>
  <c r="AT78" i="6"/>
  <c r="AP77" i="6"/>
  <c r="AT77" i="6"/>
  <c r="AP75" i="6"/>
  <c r="AP74" i="6"/>
  <c r="AP73" i="6"/>
  <c r="AP72" i="6"/>
  <c r="AP71" i="6"/>
  <c r="AP70" i="6"/>
  <c r="AP69" i="6"/>
  <c r="AP68" i="6"/>
  <c r="AP67" i="6"/>
  <c r="AP66" i="6"/>
  <c r="AP65" i="6"/>
  <c r="AP64" i="6"/>
  <c r="AP63" i="6"/>
  <c r="AP62" i="6"/>
  <c r="AP61" i="6"/>
  <c r="AP60" i="6"/>
  <c r="AP59" i="6"/>
  <c r="AP58" i="6"/>
  <c r="AP57" i="6"/>
  <c r="AP56" i="6"/>
  <c r="AT55" i="6"/>
  <c r="AP55" i="6"/>
  <c r="AT54" i="6"/>
  <c r="AP54" i="6"/>
  <c r="AP53" i="6"/>
  <c r="AT53" i="6"/>
  <c r="AP52" i="6"/>
  <c r="AT52" i="6"/>
  <c r="AP51" i="6"/>
  <c r="AP50" i="6"/>
  <c r="AP49" i="6"/>
  <c r="AP48" i="6"/>
  <c r="AT48" i="6"/>
  <c r="AP47" i="6"/>
  <c r="AP46" i="6"/>
  <c r="AP45" i="6"/>
  <c r="AP44" i="6"/>
  <c r="AP43" i="6"/>
  <c r="AP42" i="6"/>
  <c r="AP41" i="6"/>
  <c r="AP40" i="6"/>
  <c r="AT167" i="6"/>
  <c r="AT15" i="6"/>
  <c r="AT126" i="6"/>
  <c r="AT51" i="6"/>
  <c r="AT50" i="6"/>
  <c r="AT49" i="6"/>
  <c r="AT122" i="6"/>
  <c r="AT47" i="6"/>
  <c r="AT46" i="6"/>
  <c r="AT45" i="6"/>
  <c r="AT44" i="6"/>
  <c r="AT43" i="6"/>
  <c r="AT42" i="6"/>
  <c r="AT4" i="6"/>
  <c r="AT41" i="6"/>
  <c r="AT40" i="6"/>
  <c r="AP186" i="7"/>
  <c r="AP185" i="7"/>
  <c r="AP184" i="7"/>
  <c r="AP183" i="7"/>
  <c r="AP182" i="7"/>
  <c r="AP181" i="7"/>
  <c r="AP180" i="7"/>
  <c r="AP179" i="7"/>
  <c r="AP178" i="7"/>
  <c r="AP177" i="7"/>
  <c r="AP176" i="7"/>
  <c r="AP175" i="7"/>
  <c r="AP174" i="7"/>
  <c r="AP173" i="7"/>
  <c r="AP172" i="7"/>
  <c r="AP171" i="7"/>
  <c r="AP170" i="7"/>
  <c r="AP169" i="7"/>
  <c r="AP168" i="7"/>
  <c r="AP167" i="7"/>
  <c r="AT166" i="7"/>
  <c r="AP166" i="7"/>
  <c r="AT165" i="7"/>
  <c r="AP165" i="7"/>
  <c r="AP164" i="7"/>
  <c r="AP163" i="7"/>
  <c r="AP162" i="7"/>
  <c r="AP161" i="7"/>
  <c r="AP160" i="7"/>
  <c r="AP159" i="7"/>
  <c r="AP158" i="7"/>
  <c r="AP157" i="7"/>
  <c r="AP156" i="7"/>
  <c r="AP155" i="7"/>
  <c r="AP154" i="7"/>
  <c r="AP153" i="7"/>
  <c r="AP152" i="7"/>
  <c r="AP151" i="7"/>
  <c r="AP149" i="7"/>
  <c r="AP148" i="7"/>
  <c r="AP147" i="7"/>
  <c r="AP146" i="7"/>
  <c r="AP145" i="7"/>
  <c r="AP144" i="7"/>
  <c r="AP143" i="7"/>
  <c r="AP142" i="7"/>
  <c r="AP141" i="7"/>
  <c r="AP140" i="7"/>
  <c r="AP139" i="7"/>
  <c r="AP138" i="7"/>
  <c r="AP137" i="7"/>
  <c r="AP136" i="7"/>
  <c r="AP135" i="7"/>
  <c r="AP134" i="7"/>
  <c r="AP133" i="7"/>
  <c r="AP132" i="7"/>
  <c r="AP131" i="7"/>
  <c r="AP130" i="7"/>
  <c r="AT130" i="7"/>
  <c r="AT129" i="7"/>
  <c r="AP129" i="7"/>
  <c r="AT128" i="7"/>
  <c r="AP128" i="7"/>
  <c r="AP127" i="7"/>
  <c r="AP126" i="7"/>
  <c r="AT126" i="7"/>
  <c r="AP125" i="7"/>
  <c r="AP124" i="7"/>
  <c r="AP123" i="7"/>
  <c r="AP122" i="7"/>
  <c r="AT122" i="7"/>
  <c r="AP121" i="7"/>
  <c r="AP120" i="7"/>
  <c r="AP119" i="7"/>
  <c r="AP118" i="7"/>
  <c r="AP117" i="7"/>
  <c r="AP116" i="7"/>
  <c r="AP115" i="7"/>
  <c r="AP114" i="7"/>
  <c r="AP112" i="7"/>
  <c r="AP111" i="7"/>
  <c r="AP110" i="7"/>
  <c r="AP109" i="7"/>
  <c r="AP108" i="7"/>
  <c r="AP107" i="7"/>
  <c r="AP106" i="7"/>
  <c r="AP105" i="7"/>
  <c r="AP104" i="7"/>
  <c r="AP103" i="7"/>
  <c r="AP102" i="7"/>
  <c r="AP101" i="7"/>
  <c r="AP100" i="7"/>
  <c r="AP99" i="7"/>
  <c r="AP98" i="7"/>
  <c r="AP97" i="7"/>
  <c r="AP96" i="7"/>
  <c r="AP95" i="7"/>
  <c r="AP94" i="7"/>
  <c r="AP93" i="7"/>
  <c r="AT93" i="7"/>
  <c r="AT92" i="7"/>
  <c r="AP92" i="7"/>
  <c r="AT91" i="7"/>
  <c r="AP91" i="7"/>
  <c r="AP90" i="7"/>
  <c r="AT90" i="7"/>
  <c r="AP89" i="7"/>
  <c r="AT89" i="7"/>
  <c r="AP88" i="7"/>
  <c r="AP87" i="7"/>
  <c r="AP86" i="7"/>
  <c r="AP85" i="7"/>
  <c r="AT85" i="7"/>
  <c r="AP84" i="7"/>
  <c r="AP83" i="7"/>
  <c r="AP82" i="7"/>
  <c r="AP81" i="7"/>
  <c r="AP80" i="7"/>
  <c r="AP79" i="7"/>
  <c r="AP78" i="7"/>
  <c r="AP77" i="7"/>
  <c r="AP75" i="7"/>
  <c r="AP74" i="7"/>
  <c r="AP73" i="7"/>
  <c r="AP72" i="7"/>
  <c r="AP71" i="7"/>
  <c r="AP70" i="7"/>
  <c r="AP69" i="7"/>
  <c r="AP68" i="7"/>
  <c r="AP67" i="7"/>
  <c r="AP66" i="7"/>
  <c r="AP65" i="7"/>
  <c r="AP64" i="7"/>
  <c r="AP63" i="7"/>
  <c r="AP62" i="7"/>
  <c r="AP61" i="7"/>
  <c r="AP60" i="7"/>
  <c r="AP59" i="7"/>
  <c r="AP58" i="7"/>
  <c r="AP57" i="7"/>
  <c r="AP56" i="7"/>
  <c r="AT56" i="7"/>
  <c r="AT55" i="7"/>
  <c r="AP55" i="7"/>
  <c r="AT54" i="7"/>
  <c r="AP54" i="7"/>
  <c r="AP53" i="7"/>
  <c r="AT53" i="7"/>
  <c r="AP52" i="7"/>
  <c r="AT51" i="7"/>
  <c r="AP51" i="7"/>
  <c r="AP50" i="7"/>
  <c r="AT49" i="7"/>
  <c r="AP49" i="7"/>
  <c r="AP48" i="7"/>
  <c r="AT48" i="7"/>
  <c r="AT47" i="7"/>
  <c r="AP47" i="7"/>
  <c r="AP46" i="7"/>
  <c r="AT45" i="7"/>
  <c r="AP45" i="7"/>
  <c r="AP44" i="7"/>
  <c r="AT43" i="7"/>
  <c r="AP43" i="7"/>
  <c r="AP42" i="7"/>
  <c r="AP41" i="7"/>
  <c r="AT40" i="7"/>
  <c r="AP40" i="7"/>
  <c r="AT167" i="7"/>
  <c r="AT15" i="7"/>
  <c r="AT52" i="7"/>
  <c r="AT88" i="7"/>
  <c r="AT161" i="7"/>
  <c r="AT86" i="7"/>
  <c r="AT84" i="7"/>
  <c r="AT83" i="7"/>
  <c r="AT156" i="7"/>
  <c r="AT81" i="7"/>
  <c r="AT80" i="7"/>
  <c r="AT79" i="7"/>
  <c r="AT4" i="7"/>
  <c r="AT152" i="7"/>
  <c r="AT77" i="7"/>
  <c r="AP186" i="8"/>
  <c r="AP185" i="8"/>
  <c r="AP184" i="8"/>
  <c r="AP183" i="8"/>
  <c r="AP182" i="8"/>
  <c r="AP181" i="8"/>
  <c r="AP180" i="8"/>
  <c r="AP179" i="8"/>
  <c r="AP178" i="8"/>
  <c r="AP177" i="8"/>
  <c r="AP176" i="8"/>
  <c r="AP175" i="8"/>
  <c r="AP174" i="8"/>
  <c r="AP173" i="8"/>
  <c r="AP172" i="8"/>
  <c r="AP171" i="8"/>
  <c r="AP170" i="8"/>
  <c r="AP169" i="8"/>
  <c r="AP168" i="8"/>
  <c r="AP167" i="8"/>
  <c r="AT167" i="8"/>
  <c r="AT166" i="8"/>
  <c r="AP166" i="8"/>
  <c r="AT165" i="8"/>
  <c r="AP165" i="8"/>
  <c r="AP164" i="8"/>
  <c r="AT164" i="8"/>
  <c r="AP163" i="8"/>
  <c r="AT163" i="8"/>
  <c r="AP162" i="8"/>
  <c r="AP161" i="8"/>
  <c r="AP160" i="8"/>
  <c r="AP159" i="8"/>
  <c r="AT159" i="8"/>
  <c r="AP158" i="8"/>
  <c r="AP157" i="8"/>
  <c r="AP156" i="8"/>
  <c r="AP155" i="8"/>
  <c r="AP154" i="8"/>
  <c r="AP153" i="8"/>
  <c r="AP152" i="8"/>
  <c r="AP151" i="8"/>
  <c r="AP149" i="8"/>
  <c r="AP148" i="8"/>
  <c r="AP147" i="8"/>
  <c r="AP146" i="8"/>
  <c r="AP145" i="8"/>
  <c r="AP144" i="8"/>
  <c r="AP143" i="8"/>
  <c r="AP142" i="8"/>
  <c r="AP141" i="8"/>
  <c r="AP140" i="8"/>
  <c r="AP139" i="8"/>
  <c r="AP138" i="8"/>
  <c r="AP137" i="8"/>
  <c r="AP136" i="8"/>
  <c r="AP135" i="8"/>
  <c r="AP134" i="8"/>
  <c r="AP133" i="8"/>
  <c r="AP132" i="8"/>
  <c r="AP131" i="8"/>
  <c r="AP130" i="8"/>
  <c r="AT130" i="8"/>
  <c r="AT129" i="8"/>
  <c r="AP129" i="8"/>
  <c r="AT128" i="8"/>
  <c r="AP128" i="8"/>
  <c r="AP127" i="8"/>
  <c r="AT127" i="8"/>
  <c r="AP126" i="8"/>
  <c r="AP125" i="8"/>
  <c r="AP124" i="8"/>
  <c r="AP123" i="8"/>
  <c r="AP122" i="8"/>
  <c r="AP121" i="8"/>
  <c r="AP120" i="8"/>
  <c r="AP119" i="8"/>
  <c r="AP118" i="8"/>
  <c r="AP117" i="8"/>
  <c r="AP116" i="8"/>
  <c r="AP115" i="8"/>
  <c r="AP114" i="8"/>
  <c r="AP112" i="8"/>
  <c r="AP111" i="8"/>
  <c r="AP110" i="8"/>
  <c r="AP109" i="8"/>
  <c r="AP108" i="8"/>
  <c r="AP107" i="8"/>
  <c r="AP106" i="8"/>
  <c r="AP105" i="8"/>
  <c r="AP104" i="8"/>
  <c r="AP103" i="8"/>
  <c r="AP102" i="8"/>
  <c r="AP101" i="8"/>
  <c r="AP100" i="8"/>
  <c r="AP99" i="8"/>
  <c r="AP98" i="8"/>
  <c r="AP97" i="8"/>
  <c r="AP96" i="8"/>
  <c r="AP95" i="8"/>
  <c r="AP94" i="8"/>
  <c r="AP93" i="8"/>
  <c r="AT93" i="8"/>
  <c r="AT92" i="8"/>
  <c r="AP92" i="8"/>
  <c r="AT91" i="8"/>
  <c r="AP91" i="8"/>
  <c r="AP90" i="8"/>
  <c r="AT90" i="8"/>
  <c r="AP89" i="8"/>
  <c r="AT89" i="8"/>
  <c r="AP88" i="8"/>
  <c r="AP87" i="8"/>
  <c r="AT87" i="8"/>
  <c r="AP86" i="8"/>
  <c r="AT86" i="8"/>
  <c r="AP85" i="8"/>
  <c r="AT85" i="8"/>
  <c r="AP84" i="8"/>
  <c r="AT84" i="8"/>
  <c r="AP83" i="8"/>
  <c r="AT83" i="8"/>
  <c r="AP82" i="8"/>
  <c r="AT82" i="8"/>
  <c r="AP81" i="8"/>
  <c r="AT81" i="8"/>
  <c r="AP80" i="8"/>
  <c r="AT80" i="8"/>
  <c r="AP79" i="8"/>
  <c r="AT79" i="8"/>
  <c r="AP78" i="8"/>
  <c r="AT78" i="8"/>
  <c r="AP77" i="8"/>
  <c r="AT77" i="8"/>
  <c r="AP75" i="8"/>
  <c r="AP74" i="8"/>
  <c r="AP73" i="8"/>
  <c r="AP72" i="8"/>
  <c r="AP71" i="8"/>
  <c r="AP70" i="8"/>
  <c r="AP69" i="8"/>
  <c r="AP68" i="8"/>
  <c r="AP67" i="8"/>
  <c r="AP66" i="8"/>
  <c r="AP65" i="8"/>
  <c r="AP64" i="8"/>
  <c r="AP63" i="8"/>
  <c r="AP62" i="8"/>
  <c r="AP61" i="8"/>
  <c r="AP60" i="8"/>
  <c r="AP59" i="8"/>
  <c r="AP58" i="8"/>
  <c r="AP57" i="8"/>
  <c r="AP56" i="8"/>
  <c r="AT55" i="8"/>
  <c r="AP55" i="8"/>
  <c r="AT54" i="8"/>
  <c r="AP54" i="8"/>
  <c r="AP53" i="8"/>
  <c r="AT53" i="8"/>
  <c r="AP52" i="8"/>
  <c r="AT52" i="8"/>
  <c r="AP51" i="8"/>
  <c r="AP50" i="8"/>
  <c r="AP49" i="8"/>
  <c r="AP48" i="8"/>
  <c r="AT48" i="8"/>
  <c r="AP47" i="8"/>
  <c r="AP46" i="8"/>
  <c r="AP45" i="8"/>
  <c r="AP44" i="8"/>
  <c r="AP43" i="8"/>
  <c r="AP42" i="8"/>
  <c r="AP41" i="8"/>
  <c r="AP40" i="8"/>
  <c r="AT56" i="8"/>
  <c r="AT15" i="8"/>
  <c r="AT126" i="8"/>
  <c r="AT51" i="8"/>
  <c r="AT50" i="8"/>
  <c r="AT49" i="8"/>
  <c r="AT122" i="8"/>
  <c r="AT47" i="8"/>
  <c r="AT46" i="8"/>
  <c r="AT45" i="8"/>
  <c r="AT44" i="8"/>
  <c r="AT43" i="8"/>
  <c r="AT42" i="8"/>
  <c r="AT4" i="8"/>
  <c r="AT41" i="8"/>
  <c r="AT40" i="8"/>
  <c r="AP186" i="9"/>
  <c r="AP185" i="9"/>
  <c r="AP184" i="9"/>
  <c r="AP183" i="9"/>
  <c r="AP182" i="9"/>
  <c r="AP181" i="9"/>
  <c r="AP180" i="9"/>
  <c r="AP179" i="9"/>
  <c r="AP178" i="9"/>
  <c r="AP177" i="9"/>
  <c r="AP176" i="9"/>
  <c r="AP175" i="9"/>
  <c r="AP174" i="9"/>
  <c r="AP173" i="9"/>
  <c r="AP172" i="9"/>
  <c r="AP171" i="9"/>
  <c r="AP170" i="9"/>
  <c r="AP169" i="9"/>
  <c r="AP168" i="9"/>
  <c r="AP167" i="9"/>
  <c r="AT166" i="9"/>
  <c r="AP166" i="9"/>
  <c r="AT165" i="9"/>
  <c r="AP165" i="9"/>
  <c r="AP164" i="9"/>
  <c r="AT164" i="9"/>
  <c r="AP163" i="9"/>
  <c r="AT163" i="9"/>
  <c r="AP162" i="9"/>
  <c r="AP161" i="9"/>
  <c r="AP160" i="9"/>
  <c r="AP159" i="9"/>
  <c r="AT159" i="9"/>
  <c r="AP158" i="9"/>
  <c r="AP157" i="9"/>
  <c r="AP156" i="9"/>
  <c r="AP155" i="9"/>
  <c r="AP154" i="9"/>
  <c r="AP153" i="9"/>
  <c r="AP152" i="9"/>
  <c r="AP151" i="9"/>
  <c r="AP149" i="9"/>
  <c r="AP148" i="9"/>
  <c r="AP147" i="9"/>
  <c r="AP146" i="9"/>
  <c r="AP145" i="9"/>
  <c r="AP144" i="9"/>
  <c r="AP143" i="9"/>
  <c r="AP142" i="9"/>
  <c r="AP141" i="9"/>
  <c r="AP140" i="9"/>
  <c r="AP139" i="9"/>
  <c r="AP138" i="9"/>
  <c r="AP137" i="9"/>
  <c r="AP136" i="9"/>
  <c r="AP135" i="9"/>
  <c r="AP134" i="9"/>
  <c r="AP133" i="9"/>
  <c r="AP132" i="9"/>
  <c r="AP131" i="9"/>
  <c r="AP130" i="9"/>
  <c r="AT130" i="9"/>
  <c r="AT129" i="9"/>
  <c r="AP129" i="9"/>
  <c r="AT128" i="9"/>
  <c r="AP128" i="9"/>
  <c r="AP127" i="9"/>
  <c r="AT127" i="9"/>
  <c r="AP126" i="9"/>
  <c r="AP125" i="9"/>
  <c r="AP124" i="9"/>
  <c r="AP123" i="9"/>
  <c r="AP122" i="9"/>
  <c r="AP121" i="9"/>
  <c r="AP120" i="9"/>
  <c r="AP119" i="9"/>
  <c r="AP118" i="9"/>
  <c r="AP117" i="9"/>
  <c r="AP116" i="9"/>
  <c r="AP115" i="9"/>
  <c r="AP114" i="9"/>
  <c r="AP112" i="9"/>
  <c r="AP111" i="9"/>
  <c r="AP110" i="9"/>
  <c r="AP109" i="9"/>
  <c r="AP108" i="9"/>
  <c r="AP107" i="9"/>
  <c r="AP106" i="9"/>
  <c r="AP105" i="9"/>
  <c r="AP104" i="9"/>
  <c r="AP103" i="9"/>
  <c r="AP102" i="9"/>
  <c r="AP101" i="9"/>
  <c r="AP100" i="9"/>
  <c r="AP99" i="9"/>
  <c r="AP98" i="9"/>
  <c r="AP97" i="9"/>
  <c r="AP96" i="9"/>
  <c r="AP95" i="9"/>
  <c r="AP94" i="9"/>
  <c r="AP93" i="9"/>
  <c r="AT93" i="9"/>
  <c r="AT92" i="9"/>
  <c r="AP92" i="9"/>
  <c r="AT91" i="9"/>
  <c r="AP91" i="9"/>
  <c r="AP90" i="9"/>
  <c r="AT90" i="9"/>
  <c r="AP89" i="9"/>
  <c r="AP88" i="9"/>
  <c r="AP87" i="9"/>
  <c r="AP86" i="9"/>
  <c r="AP85" i="9"/>
  <c r="AP84" i="9"/>
  <c r="AP83" i="9"/>
  <c r="AP82" i="9"/>
  <c r="AP81" i="9"/>
  <c r="AP80" i="9"/>
  <c r="AT80" i="9"/>
  <c r="AP79" i="9"/>
  <c r="AP78" i="9"/>
  <c r="AT78" i="9"/>
  <c r="AP77" i="9"/>
  <c r="AT77" i="9"/>
  <c r="AP75" i="9"/>
  <c r="AP74" i="9"/>
  <c r="AP73" i="9"/>
  <c r="AP72" i="9"/>
  <c r="AP71" i="9"/>
  <c r="AP70" i="9"/>
  <c r="AP69" i="9"/>
  <c r="AP68" i="9"/>
  <c r="AP67" i="9"/>
  <c r="AP66" i="9"/>
  <c r="AP65" i="9"/>
  <c r="AP64" i="9"/>
  <c r="AP63" i="9"/>
  <c r="AP62" i="9"/>
  <c r="AP61" i="9"/>
  <c r="AP60" i="9"/>
  <c r="AP59" i="9"/>
  <c r="AP58" i="9"/>
  <c r="AP57" i="9"/>
  <c r="AP56" i="9"/>
  <c r="AT55" i="9"/>
  <c r="AP55" i="9"/>
  <c r="AT54" i="9"/>
  <c r="AP54" i="9"/>
  <c r="AP53" i="9"/>
  <c r="AT53" i="9"/>
  <c r="AP52" i="9"/>
  <c r="AT52" i="9"/>
  <c r="AP51" i="9"/>
  <c r="AP50" i="9"/>
  <c r="AP49" i="9"/>
  <c r="AP48" i="9"/>
  <c r="AT48" i="9"/>
  <c r="AP47" i="9"/>
  <c r="AP46" i="9"/>
  <c r="AT45" i="9"/>
  <c r="AP45" i="9"/>
  <c r="AP44" i="9"/>
  <c r="AP43" i="9"/>
  <c r="AT43" i="9"/>
  <c r="AP42" i="9"/>
  <c r="AP41" i="9"/>
  <c r="AT41" i="9"/>
  <c r="AP40" i="9"/>
  <c r="AT40" i="9"/>
  <c r="AT56" i="9"/>
  <c r="AT15" i="9"/>
  <c r="AT126" i="9"/>
  <c r="AT162" i="9"/>
  <c r="AT161" i="9"/>
  <c r="AT160" i="9"/>
  <c r="AT122" i="9"/>
  <c r="AT158" i="9"/>
  <c r="AT156" i="9"/>
  <c r="AT155" i="9"/>
  <c r="AT154" i="9"/>
  <c r="AT4" i="9"/>
  <c r="AT152" i="9"/>
  <c r="AT151" i="9"/>
  <c r="AP186" i="10"/>
  <c r="AP185" i="10"/>
  <c r="AP184" i="10"/>
  <c r="AP183" i="10"/>
  <c r="AP182" i="10"/>
  <c r="AP181" i="10"/>
  <c r="AP180" i="10"/>
  <c r="AP179" i="10"/>
  <c r="AP178" i="10"/>
  <c r="AP177" i="10"/>
  <c r="AP176" i="10"/>
  <c r="AP175" i="10"/>
  <c r="AP174" i="10"/>
  <c r="AP173" i="10"/>
  <c r="AP172" i="10"/>
  <c r="AP171" i="10"/>
  <c r="AP170" i="10"/>
  <c r="AP169" i="10"/>
  <c r="AP168" i="10"/>
  <c r="AP167" i="10"/>
  <c r="AT166" i="10"/>
  <c r="AP166" i="10"/>
  <c r="AT165" i="10"/>
  <c r="AP165" i="10"/>
  <c r="AP164" i="10"/>
  <c r="AT164" i="10"/>
  <c r="AP163" i="10"/>
  <c r="AP162" i="10"/>
  <c r="AT162" i="10"/>
  <c r="AP161" i="10"/>
  <c r="AT161" i="10"/>
  <c r="AP160" i="10"/>
  <c r="AP159" i="10"/>
  <c r="AP158" i="10"/>
  <c r="AT158" i="10"/>
  <c r="AP157" i="10"/>
  <c r="AT157" i="10"/>
  <c r="AP156" i="10"/>
  <c r="AP155" i="10"/>
  <c r="AP154" i="10"/>
  <c r="AP153" i="10"/>
  <c r="AP152" i="10"/>
  <c r="AP151" i="10"/>
  <c r="AP149" i="10"/>
  <c r="AP148" i="10"/>
  <c r="AP147" i="10"/>
  <c r="AP146" i="10"/>
  <c r="AP145" i="10"/>
  <c r="AP144" i="10"/>
  <c r="AP143" i="10"/>
  <c r="AP142" i="10"/>
  <c r="AP141" i="10"/>
  <c r="AP140" i="10"/>
  <c r="AP139" i="10"/>
  <c r="AP138" i="10"/>
  <c r="AP137" i="10"/>
  <c r="AP136" i="10"/>
  <c r="AP135" i="10"/>
  <c r="AP134" i="10"/>
  <c r="AP133" i="10"/>
  <c r="AP132" i="10"/>
  <c r="AP131" i="10"/>
  <c r="AP130" i="10"/>
  <c r="AT130" i="10"/>
  <c r="AT129" i="10"/>
  <c r="AP129" i="10"/>
  <c r="AT128" i="10"/>
  <c r="AP128" i="10"/>
  <c r="AP127" i="10"/>
  <c r="AT127" i="10"/>
  <c r="AP126" i="10"/>
  <c r="AP125" i="10"/>
  <c r="AP124" i="10"/>
  <c r="AT123" i="10"/>
  <c r="AP123" i="10"/>
  <c r="AP122" i="10"/>
  <c r="AP121" i="10"/>
  <c r="AP120" i="10"/>
  <c r="AT119" i="10"/>
  <c r="AP119" i="10"/>
  <c r="AP118" i="10"/>
  <c r="AP117" i="10"/>
  <c r="AP116" i="10"/>
  <c r="AP115" i="10"/>
  <c r="AP114" i="10"/>
  <c r="AP112" i="10"/>
  <c r="AP111" i="10"/>
  <c r="AP110" i="10"/>
  <c r="AP109" i="10"/>
  <c r="AP108" i="10"/>
  <c r="AP107" i="10"/>
  <c r="AP106" i="10"/>
  <c r="AP105" i="10"/>
  <c r="AP104" i="10"/>
  <c r="AP103" i="10"/>
  <c r="AP102" i="10"/>
  <c r="AP101" i="10"/>
  <c r="AP100" i="10"/>
  <c r="AP99" i="10"/>
  <c r="AP98" i="10"/>
  <c r="AP97" i="10"/>
  <c r="AP96" i="10"/>
  <c r="AP95" i="10"/>
  <c r="AP94" i="10"/>
  <c r="AP93" i="10"/>
  <c r="AT93" i="10"/>
  <c r="AT92" i="10"/>
  <c r="AP92" i="10"/>
  <c r="AT91" i="10"/>
  <c r="AP91" i="10"/>
  <c r="AP90" i="10"/>
  <c r="AP89" i="10"/>
  <c r="AP88" i="10"/>
  <c r="AT88" i="10"/>
  <c r="AP87" i="10"/>
  <c r="AT87" i="10"/>
  <c r="AP86" i="10"/>
  <c r="AT86" i="10"/>
  <c r="AP85" i="10"/>
  <c r="AP84" i="10"/>
  <c r="AT84" i="10"/>
  <c r="AP83" i="10"/>
  <c r="AT83" i="10"/>
  <c r="AP82" i="10"/>
  <c r="AT82" i="10"/>
  <c r="AP81" i="10"/>
  <c r="AT81" i="10"/>
  <c r="AP80" i="10"/>
  <c r="AT80" i="10"/>
  <c r="AP79" i="10"/>
  <c r="AT79" i="10"/>
  <c r="AP78" i="10"/>
  <c r="AT78" i="10"/>
  <c r="AP77" i="10"/>
  <c r="AT77" i="10"/>
  <c r="AP75" i="10"/>
  <c r="AP74" i="10"/>
  <c r="AP73" i="10"/>
  <c r="AP72" i="10"/>
  <c r="AP71" i="10"/>
  <c r="AP70" i="10"/>
  <c r="AP69" i="10"/>
  <c r="AP68" i="10"/>
  <c r="AP67" i="10"/>
  <c r="AP66" i="10"/>
  <c r="AP65" i="10"/>
  <c r="AP64" i="10"/>
  <c r="AP63" i="10"/>
  <c r="AP62" i="10"/>
  <c r="AP61" i="10"/>
  <c r="AP60" i="10"/>
  <c r="AP59" i="10"/>
  <c r="AP58" i="10"/>
  <c r="AP57" i="10"/>
  <c r="AP56" i="10"/>
  <c r="AT55" i="10"/>
  <c r="AP55" i="10"/>
  <c r="AT54" i="10"/>
  <c r="AP54" i="10"/>
  <c r="AT53" i="10"/>
  <c r="AP53" i="10"/>
  <c r="AP52" i="10"/>
  <c r="AT52" i="10"/>
  <c r="AP51" i="10"/>
  <c r="AT51" i="10"/>
  <c r="AP50" i="10"/>
  <c r="AT50" i="10"/>
  <c r="AP49" i="10"/>
  <c r="AT49" i="10"/>
  <c r="AP48" i="10"/>
  <c r="AT48" i="10"/>
  <c r="AP47" i="10"/>
  <c r="AT47" i="10"/>
  <c r="AP46" i="10"/>
  <c r="AT46" i="10"/>
  <c r="AP45" i="10"/>
  <c r="AT45" i="10"/>
  <c r="AP44" i="10"/>
  <c r="AT44" i="10"/>
  <c r="AP43" i="10"/>
  <c r="AT43" i="10"/>
  <c r="AP42" i="10"/>
  <c r="AT42" i="10"/>
  <c r="AP41" i="10"/>
  <c r="AT41" i="10"/>
  <c r="AP40" i="10"/>
  <c r="AT40" i="10"/>
  <c r="AT56" i="10"/>
  <c r="AT90" i="10"/>
  <c r="AT15" i="10"/>
  <c r="AT89" i="10"/>
  <c r="AT125" i="10"/>
  <c r="AT124" i="10"/>
  <c r="AT160" i="10"/>
  <c r="AT85" i="10"/>
  <c r="AT121" i="10"/>
  <c r="AT120" i="10"/>
  <c r="AT156" i="10"/>
  <c r="AT118" i="10"/>
  <c r="AT117" i="10"/>
  <c r="AT116" i="10"/>
  <c r="AT4" i="10"/>
  <c r="AT115" i="10"/>
  <c r="AT114" i="10"/>
  <c r="AP186" i="12"/>
  <c r="AP185" i="12"/>
  <c r="AP184" i="12"/>
  <c r="AP183" i="12"/>
  <c r="AP182" i="12"/>
  <c r="AP181" i="12"/>
  <c r="AP180" i="12"/>
  <c r="AP179" i="12"/>
  <c r="AP178" i="12"/>
  <c r="AP177" i="12"/>
  <c r="AP176" i="12"/>
  <c r="AP175" i="12"/>
  <c r="AP174" i="12"/>
  <c r="AP173" i="12"/>
  <c r="AP172" i="12"/>
  <c r="AP171" i="12"/>
  <c r="AP170" i="12"/>
  <c r="AP169" i="12"/>
  <c r="AP168" i="12"/>
  <c r="AP167" i="12"/>
  <c r="AT166" i="12"/>
  <c r="AP166" i="12"/>
  <c r="AT165" i="12"/>
  <c r="AP165" i="12"/>
  <c r="AP164" i="12"/>
  <c r="AP163" i="12"/>
  <c r="AT163" i="12"/>
  <c r="AP162" i="12"/>
  <c r="AT162" i="12"/>
  <c r="AP161" i="12"/>
  <c r="AT161" i="12"/>
  <c r="AP160" i="12"/>
  <c r="AT160" i="12"/>
  <c r="AP159" i="12"/>
  <c r="AT159" i="12"/>
  <c r="AP158" i="12"/>
  <c r="AT158" i="12"/>
  <c r="AP157" i="12"/>
  <c r="AT157" i="12"/>
  <c r="AP156" i="12"/>
  <c r="AT156" i="12"/>
  <c r="AP155" i="12"/>
  <c r="AT155" i="12"/>
  <c r="AP154" i="12"/>
  <c r="AT154" i="12"/>
  <c r="AP153" i="12"/>
  <c r="AT153" i="12"/>
  <c r="AP152" i="12"/>
  <c r="AT152" i="12"/>
  <c r="AP151" i="12"/>
  <c r="AT151" i="12"/>
  <c r="AP149" i="12"/>
  <c r="AP148" i="12"/>
  <c r="AP147" i="12"/>
  <c r="AP146" i="12"/>
  <c r="AP145" i="12"/>
  <c r="AP144" i="12"/>
  <c r="AP143" i="12"/>
  <c r="AP142" i="12"/>
  <c r="AP141" i="12"/>
  <c r="AP140" i="12"/>
  <c r="AP139" i="12"/>
  <c r="AP138" i="12"/>
  <c r="AP137" i="12"/>
  <c r="AP136" i="12"/>
  <c r="AP135" i="12"/>
  <c r="AP134" i="12"/>
  <c r="AP133" i="12"/>
  <c r="AP132" i="12"/>
  <c r="AP131" i="12"/>
  <c r="AP130" i="12"/>
  <c r="AT129" i="12"/>
  <c r="AP129" i="12"/>
  <c r="AT128" i="12"/>
  <c r="AP128" i="12"/>
  <c r="AP127" i="12"/>
  <c r="AT127" i="12"/>
  <c r="AP126" i="12"/>
  <c r="AT126" i="12"/>
  <c r="AP125" i="12"/>
  <c r="AP124" i="12"/>
  <c r="AP123" i="12"/>
  <c r="AP122" i="12"/>
  <c r="AT122" i="12"/>
  <c r="AP121" i="12"/>
  <c r="AP120" i="12"/>
  <c r="AP119" i="12"/>
  <c r="AP118" i="12"/>
  <c r="AP117" i="12"/>
  <c r="AP116" i="12"/>
  <c r="AP115" i="12"/>
  <c r="AP114" i="12"/>
  <c r="AP112" i="12"/>
  <c r="AP111" i="12"/>
  <c r="AP110" i="12"/>
  <c r="AP109" i="12"/>
  <c r="AP108" i="12"/>
  <c r="AP107" i="12"/>
  <c r="AP106" i="12"/>
  <c r="AP105" i="12"/>
  <c r="AP104" i="12"/>
  <c r="AP103" i="12"/>
  <c r="AP102" i="12"/>
  <c r="AP101" i="12"/>
  <c r="AP100" i="12"/>
  <c r="AP99" i="12"/>
  <c r="AP98" i="12"/>
  <c r="AP97" i="12"/>
  <c r="AP96" i="12"/>
  <c r="AP95" i="12"/>
  <c r="AP94" i="12"/>
  <c r="AP93" i="12"/>
  <c r="AT93" i="12"/>
  <c r="AT92" i="12"/>
  <c r="AP92" i="12"/>
  <c r="AT91" i="12"/>
  <c r="AP91" i="12"/>
  <c r="AP90" i="12"/>
  <c r="AT90" i="12"/>
  <c r="AP89" i="12"/>
  <c r="AT88" i="12"/>
  <c r="AP88" i="12"/>
  <c r="AP87" i="12"/>
  <c r="AP86" i="12"/>
  <c r="AP85" i="12"/>
  <c r="AT84" i="12"/>
  <c r="AP84" i="12"/>
  <c r="AP83" i="12"/>
  <c r="AP82" i="12"/>
  <c r="AP81" i="12"/>
  <c r="AT80" i="12"/>
  <c r="AP80" i="12"/>
  <c r="AT79" i="12"/>
  <c r="AP79" i="12"/>
  <c r="AP78" i="12"/>
  <c r="AT77" i="12"/>
  <c r="AP77" i="12"/>
  <c r="AP75" i="12"/>
  <c r="AP74" i="12"/>
  <c r="AP73" i="12"/>
  <c r="AP72" i="12"/>
  <c r="AP71" i="12"/>
  <c r="AP70" i="12"/>
  <c r="AP69" i="12"/>
  <c r="AP68" i="12"/>
  <c r="AP67" i="12"/>
  <c r="AP66" i="12"/>
  <c r="AP65" i="12"/>
  <c r="AP64" i="12"/>
  <c r="AP63" i="12"/>
  <c r="AP62" i="12"/>
  <c r="AP61" i="12"/>
  <c r="AP60" i="12"/>
  <c r="AP59" i="12"/>
  <c r="AP58" i="12"/>
  <c r="AP57" i="12"/>
  <c r="AP56" i="12"/>
  <c r="AT56" i="12"/>
  <c r="AT55" i="12"/>
  <c r="AP55" i="12"/>
  <c r="AT54" i="12"/>
  <c r="AP54" i="12"/>
  <c r="AP53" i="12"/>
  <c r="AT53" i="12"/>
  <c r="AT52" i="12"/>
  <c r="AP52" i="12"/>
  <c r="AP51" i="12"/>
  <c r="AP50" i="12"/>
  <c r="AT50" i="12"/>
  <c r="AP49" i="12"/>
  <c r="AT49" i="12"/>
  <c r="AT48" i="12"/>
  <c r="AP48" i="12"/>
  <c r="AP47" i="12"/>
  <c r="AT47" i="12"/>
  <c r="AP46" i="12"/>
  <c r="AT46" i="12"/>
  <c r="AP45" i="12"/>
  <c r="AT45" i="12"/>
  <c r="AP44" i="12"/>
  <c r="AT44" i="12"/>
  <c r="AP43" i="12"/>
  <c r="AT43" i="12"/>
  <c r="AP42" i="12"/>
  <c r="AT42" i="12"/>
  <c r="AP41" i="12"/>
  <c r="AT41" i="12"/>
  <c r="AP40" i="12"/>
  <c r="AT40" i="12"/>
  <c r="AT130" i="12"/>
  <c r="AT164" i="12"/>
  <c r="AT15" i="12"/>
  <c r="AT89" i="12"/>
  <c r="AT125" i="12"/>
  <c r="AT87" i="12"/>
  <c r="AT86" i="12"/>
  <c r="AT85" i="12"/>
  <c r="AT121" i="12"/>
  <c r="AT83" i="12"/>
  <c r="AT82" i="12"/>
  <c r="AT81" i="12"/>
  <c r="AT117" i="12"/>
  <c r="AT116" i="12"/>
  <c r="AT4" i="12"/>
  <c r="AT78" i="12"/>
  <c r="AT114" i="12"/>
  <c r="AP186" i="13"/>
  <c r="AP185" i="13"/>
  <c r="AP184" i="13"/>
  <c r="AP183" i="13"/>
  <c r="AP182" i="13"/>
  <c r="AP181" i="13"/>
  <c r="AP180" i="13"/>
  <c r="AP179" i="13"/>
  <c r="AP178" i="13"/>
  <c r="AP177" i="13"/>
  <c r="AP176" i="13"/>
  <c r="AP175" i="13"/>
  <c r="AP174" i="13"/>
  <c r="AP173" i="13"/>
  <c r="AP172" i="13"/>
  <c r="AP171" i="13"/>
  <c r="AP170" i="13"/>
  <c r="AP169" i="13"/>
  <c r="AP168" i="13"/>
  <c r="AP167" i="13"/>
  <c r="AT167" i="13"/>
  <c r="AT166" i="13"/>
  <c r="AP166" i="13"/>
  <c r="AT165" i="13"/>
  <c r="AP165" i="13"/>
  <c r="AP164" i="13"/>
  <c r="AT164" i="13"/>
  <c r="AP163" i="13"/>
  <c r="AP162" i="13"/>
  <c r="AP161" i="13"/>
  <c r="AP160" i="13"/>
  <c r="AP159" i="13"/>
  <c r="AP158" i="13"/>
  <c r="AP157" i="13"/>
  <c r="AP156" i="13"/>
  <c r="AP155" i="13"/>
  <c r="AP154" i="13"/>
  <c r="AP153" i="13"/>
  <c r="AP152" i="13"/>
  <c r="AP151" i="13"/>
  <c r="AP149" i="13"/>
  <c r="AP148" i="13"/>
  <c r="AP147" i="13"/>
  <c r="AP146" i="13"/>
  <c r="AP145" i="13"/>
  <c r="AP144" i="13"/>
  <c r="AP143" i="13"/>
  <c r="AP142" i="13"/>
  <c r="AP141" i="13"/>
  <c r="AP140" i="13"/>
  <c r="AP139" i="13"/>
  <c r="AP138" i="13"/>
  <c r="AP137" i="13"/>
  <c r="AP136" i="13"/>
  <c r="AP135" i="13"/>
  <c r="AP134" i="13"/>
  <c r="AP133" i="13"/>
  <c r="AP132" i="13"/>
  <c r="AP131" i="13"/>
  <c r="AP130" i="13"/>
  <c r="AT130" i="13"/>
  <c r="AT129" i="13"/>
  <c r="AP129" i="13"/>
  <c r="AT128" i="13"/>
  <c r="AP128" i="13"/>
  <c r="AP127" i="13"/>
  <c r="AP126" i="13"/>
  <c r="AT126" i="13"/>
  <c r="AP125" i="13"/>
  <c r="AT125" i="13"/>
  <c r="AP124" i="13"/>
  <c r="AT124" i="13"/>
  <c r="AP123" i="13"/>
  <c r="AT123" i="13"/>
  <c r="AP122" i="13"/>
  <c r="AT122" i="13"/>
  <c r="AP121" i="13"/>
  <c r="AT121" i="13"/>
  <c r="AP120" i="13"/>
  <c r="AT120" i="13"/>
  <c r="AP119" i="13"/>
  <c r="AT119" i="13"/>
  <c r="AP118" i="13"/>
  <c r="AT118" i="13"/>
  <c r="AP117" i="13"/>
  <c r="AT117" i="13"/>
  <c r="AP116" i="13"/>
  <c r="AT116" i="13"/>
  <c r="AP115" i="13"/>
  <c r="AT115" i="13"/>
  <c r="AP114" i="13"/>
  <c r="AT114" i="13"/>
  <c r="AP112" i="13"/>
  <c r="AP111" i="13"/>
  <c r="AP110" i="13"/>
  <c r="AP109" i="13"/>
  <c r="AP108" i="13"/>
  <c r="AP107" i="13"/>
  <c r="AP106" i="13"/>
  <c r="AP105" i="13"/>
  <c r="AP104" i="13"/>
  <c r="AP103" i="13"/>
  <c r="AP102" i="13"/>
  <c r="AP101" i="13"/>
  <c r="AP100" i="13"/>
  <c r="AP99" i="13"/>
  <c r="AP98" i="13"/>
  <c r="AP97" i="13"/>
  <c r="AP96" i="13"/>
  <c r="AP95" i="13"/>
  <c r="AP94" i="13"/>
  <c r="AP93" i="13"/>
  <c r="AT92" i="13"/>
  <c r="AP92" i="13"/>
  <c r="AT91" i="13"/>
  <c r="AP91" i="13"/>
  <c r="AP90" i="13"/>
  <c r="AT90" i="13"/>
  <c r="AP89" i="13"/>
  <c r="AT89" i="13"/>
  <c r="AP88" i="13"/>
  <c r="AP87" i="13"/>
  <c r="AP86" i="13"/>
  <c r="AP85" i="13"/>
  <c r="AT85" i="13"/>
  <c r="AP84" i="13"/>
  <c r="AP83" i="13"/>
  <c r="AP82" i="13"/>
  <c r="AP81" i="13"/>
  <c r="AP80" i="13"/>
  <c r="AP79" i="13"/>
  <c r="AP78" i="13"/>
  <c r="AP77" i="13"/>
  <c r="AP75" i="13"/>
  <c r="AP74" i="13"/>
  <c r="AP73" i="13"/>
  <c r="AP72" i="13"/>
  <c r="AP71" i="13"/>
  <c r="AP70" i="13"/>
  <c r="AP69" i="13"/>
  <c r="AP68" i="13"/>
  <c r="AP67" i="13"/>
  <c r="AP66" i="13"/>
  <c r="AP65" i="13"/>
  <c r="AP64" i="13"/>
  <c r="AP63" i="13"/>
  <c r="AP62" i="13"/>
  <c r="AP61" i="13"/>
  <c r="AP60" i="13"/>
  <c r="AP59" i="13"/>
  <c r="AP58" i="13"/>
  <c r="AP57" i="13"/>
  <c r="AP56" i="13"/>
  <c r="AT56" i="13"/>
  <c r="AT55" i="13"/>
  <c r="AP55" i="13"/>
  <c r="AT54" i="13"/>
  <c r="AP54" i="13"/>
  <c r="AP53" i="13"/>
  <c r="AT53" i="13"/>
  <c r="AP52" i="13"/>
  <c r="AT51" i="13"/>
  <c r="AP51" i="13"/>
  <c r="AP50" i="13"/>
  <c r="AT49" i="13"/>
  <c r="AP49" i="13"/>
  <c r="AP48" i="13"/>
  <c r="AT47" i="13"/>
  <c r="AP47" i="13"/>
  <c r="AP46" i="13"/>
  <c r="AT45" i="13"/>
  <c r="AP45" i="13"/>
  <c r="AT44" i="13"/>
  <c r="AP44" i="13"/>
  <c r="AT43" i="13"/>
  <c r="AP43" i="13"/>
  <c r="AP42" i="13"/>
  <c r="AT41" i="13"/>
  <c r="AP41" i="13"/>
  <c r="AP40" i="13"/>
  <c r="AT93" i="13"/>
  <c r="AT127" i="13"/>
  <c r="AT15" i="13"/>
  <c r="AT163" i="13"/>
  <c r="AT88" i="13"/>
  <c r="AT50" i="13"/>
  <c r="AT86" i="13"/>
  <c r="AT159" i="13"/>
  <c r="AT84" i="13"/>
  <c r="AT46" i="13"/>
  <c r="AT82" i="13"/>
  <c r="AT81" i="13"/>
  <c r="AT80" i="13"/>
  <c r="AT42" i="13"/>
  <c r="AT4" i="13"/>
  <c r="AT78" i="13"/>
  <c r="AT77" i="13"/>
  <c r="AP186" i="14"/>
  <c r="AP185" i="14"/>
  <c r="AP184" i="14"/>
  <c r="AP183" i="14"/>
  <c r="AP182" i="14"/>
  <c r="AP181" i="14"/>
  <c r="AP180" i="14"/>
  <c r="AP179" i="14"/>
  <c r="AP178" i="14"/>
  <c r="AP177" i="14"/>
  <c r="AP176" i="14"/>
  <c r="AP175" i="14"/>
  <c r="AP174" i="14"/>
  <c r="AP173" i="14"/>
  <c r="AP172" i="14"/>
  <c r="AP171" i="14"/>
  <c r="AP170" i="14"/>
  <c r="AP169" i="14"/>
  <c r="AP168" i="14"/>
  <c r="AP167" i="14"/>
  <c r="AT167" i="14"/>
  <c r="AT166" i="14"/>
  <c r="AP166" i="14"/>
  <c r="AT165" i="14"/>
  <c r="AP165" i="14"/>
  <c r="AP164" i="14"/>
  <c r="AP163" i="14"/>
  <c r="AP162" i="14"/>
  <c r="AP161" i="14"/>
  <c r="AP160" i="14"/>
  <c r="AP159" i="14"/>
  <c r="AP158" i="14"/>
  <c r="AP157" i="14"/>
  <c r="AP156" i="14"/>
  <c r="AP155" i="14"/>
  <c r="AP154" i="14"/>
  <c r="AP153" i="14"/>
  <c r="AP152" i="14"/>
  <c r="AP151" i="14"/>
  <c r="AP149" i="14"/>
  <c r="AP148" i="14"/>
  <c r="AP147" i="14"/>
  <c r="AP146" i="14"/>
  <c r="AP145" i="14"/>
  <c r="AP144" i="14"/>
  <c r="AP143" i="14"/>
  <c r="AP142" i="14"/>
  <c r="AP141" i="14"/>
  <c r="AP140" i="14"/>
  <c r="AP139" i="14"/>
  <c r="AP138" i="14"/>
  <c r="AP137" i="14"/>
  <c r="AP136" i="14"/>
  <c r="AP135" i="14"/>
  <c r="AP134" i="14"/>
  <c r="AP133" i="14"/>
  <c r="AP132" i="14"/>
  <c r="AP131" i="14"/>
  <c r="AP130" i="14"/>
  <c r="AT129" i="14"/>
  <c r="AP129" i="14"/>
  <c r="AT128" i="14"/>
  <c r="AP128" i="14"/>
  <c r="AP127" i="14"/>
  <c r="AP126" i="14"/>
  <c r="AP125" i="14"/>
  <c r="AP124" i="14"/>
  <c r="AP123" i="14"/>
  <c r="AP122" i="14"/>
  <c r="AP121" i="14"/>
  <c r="AP120" i="14"/>
  <c r="AP119" i="14"/>
  <c r="AP118" i="14"/>
  <c r="AP117" i="14"/>
  <c r="AP116" i="14"/>
  <c r="AP115" i="14"/>
  <c r="AP114" i="14"/>
  <c r="AP112" i="14"/>
  <c r="AP111" i="14"/>
  <c r="AP110" i="14"/>
  <c r="AP109" i="14"/>
  <c r="AP108" i="14"/>
  <c r="AP107" i="14"/>
  <c r="AP106" i="14"/>
  <c r="AP105" i="14"/>
  <c r="AP104" i="14"/>
  <c r="AP103" i="14"/>
  <c r="AP102" i="14"/>
  <c r="AP101" i="14"/>
  <c r="AP100" i="14"/>
  <c r="AP99" i="14"/>
  <c r="AP98" i="14"/>
  <c r="AP97" i="14"/>
  <c r="AP96" i="14"/>
  <c r="AP95" i="14"/>
  <c r="AP94" i="14"/>
  <c r="AP93" i="14"/>
  <c r="AT92" i="14"/>
  <c r="AP92" i="14"/>
  <c r="AT91" i="14"/>
  <c r="AP91" i="14"/>
  <c r="AP90" i="14"/>
  <c r="AP89" i="14"/>
  <c r="AP88" i="14"/>
  <c r="AP87" i="14"/>
  <c r="AP86" i="14"/>
  <c r="AP85" i="14"/>
  <c r="AP84" i="14"/>
  <c r="AT84" i="14"/>
  <c r="AP83" i="14"/>
  <c r="AP82" i="14"/>
  <c r="AT82" i="14"/>
  <c r="AP81" i="14"/>
  <c r="AP80" i="14"/>
  <c r="AT80" i="14"/>
  <c r="AP79" i="14"/>
  <c r="AP78" i="14"/>
  <c r="AT78" i="14"/>
  <c r="AP77" i="14"/>
  <c r="AT77" i="14"/>
  <c r="AP75" i="14"/>
  <c r="AP74" i="14"/>
  <c r="AP73" i="14"/>
  <c r="AP72" i="14"/>
  <c r="AP71" i="14"/>
  <c r="AP70" i="14"/>
  <c r="AP69" i="14"/>
  <c r="AP68" i="14"/>
  <c r="AP67" i="14"/>
  <c r="AP66" i="14"/>
  <c r="AP65" i="14"/>
  <c r="AP64" i="14"/>
  <c r="AP63" i="14"/>
  <c r="AP62" i="14"/>
  <c r="AP61" i="14"/>
  <c r="AP60" i="14"/>
  <c r="AP59" i="14"/>
  <c r="AP58" i="14"/>
  <c r="AP57" i="14"/>
  <c r="AT56" i="14"/>
  <c r="AP56" i="14"/>
  <c r="AT55" i="14"/>
  <c r="AP55" i="14"/>
  <c r="AT54" i="14"/>
  <c r="AP54" i="14"/>
  <c r="AP53" i="14"/>
  <c r="AP52" i="14"/>
  <c r="AT52" i="14"/>
  <c r="AT51" i="14"/>
  <c r="AP51" i="14"/>
  <c r="AP50" i="14"/>
  <c r="AT49" i="14"/>
  <c r="AP49" i="14"/>
  <c r="AP48" i="14"/>
  <c r="AT48" i="14"/>
  <c r="AT47" i="14"/>
  <c r="AP47" i="14"/>
  <c r="AP46" i="14"/>
  <c r="AT45" i="14"/>
  <c r="AP45" i="14"/>
  <c r="AP44" i="14"/>
  <c r="AT43" i="14"/>
  <c r="AP43" i="14"/>
  <c r="AP42" i="14"/>
  <c r="AP41" i="14"/>
  <c r="AT40" i="14"/>
  <c r="AP40" i="14"/>
  <c r="AT93" i="14"/>
  <c r="AT90" i="14"/>
  <c r="AT15" i="14"/>
  <c r="AT159" i="14"/>
  <c r="AT154" i="14"/>
  <c r="AT153" i="14"/>
  <c r="AT4" i="14"/>
  <c r="AT152" i="14"/>
  <c r="AT151" i="14"/>
  <c r="AP186" i="15"/>
  <c r="AP185" i="15"/>
  <c r="AP184" i="15"/>
  <c r="AP183" i="15"/>
  <c r="AP182" i="15"/>
  <c r="AP181" i="15"/>
  <c r="AP180" i="15"/>
  <c r="AP179" i="15"/>
  <c r="AP178" i="15"/>
  <c r="AP177" i="15"/>
  <c r="AP176" i="15"/>
  <c r="AP175" i="15"/>
  <c r="AP174" i="15"/>
  <c r="AP173" i="15"/>
  <c r="AP172" i="15"/>
  <c r="AP171" i="15"/>
  <c r="AP170" i="15"/>
  <c r="AP169" i="15"/>
  <c r="AP168" i="15"/>
  <c r="AP167" i="15"/>
  <c r="AT167" i="15"/>
  <c r="AT166" i="15"/>
  <c r="AP166" i="15"/>
  <c r="AT165" i="15"/>
  <c r="AP165" i="15"/>
  <c r="AP164" i="15"/>
  <c r="AT164" i="15"/>
  <c r="AP163" i="15"/>
  <c r="AT163" i="15"/>
  <c r="AP162" i="15"/>
  <c r="AP161" i="15"/>
  <c r="AP160" i="15"/>
  <c r="AP159" i="15"/>
  <c r="AT159" i="15"/>
  <c r="AP158" i="15"/>
  <c r="AP157" i="15"/>
  <c r="AP156" i="15"/>
  <c r="AT155" i="15"/>
  <c r="AP155" i="15"/>
  <c r="AP154" i="15"/>
  <c r="AP153" i="15"/>
  <c r="AT152" i="15"/>
  <c r="AP152" i="15"/>
  <c r="AP151" i="15"/>
  <c r="AP149" i="15"/>
  <c r="AP148" i="15"/>
  <c r="AP147" i="15"/>
  <c r="AP146" i="15"/>
  <c r="AP145" i="15"/>
  <c r="AP144" i="15"/>
  <c r="AP143" i="15"/>
  <c r="AP142" i="15"/>
  <c r="AP141" i="15"/>
  <c r="AP140" i="15"/>
  <c r="AP139" i="15"/>
  <c r="AP138" i="15"/>
  <c r="AP137" i="15"/>
  <c r="AP136" i="15"/>
  <c r="AP135" i="15"/>
  <c r="AP134" i="15"/>
  <c r="AP133" i="15"/>
  <c r="AP132" i="15"/>
  <c r="AP131" i="15"/>
  <c r="AP130" i="15"/>
  <c r="AT130" i="15"/>
  <c r="AT129" i="15"/>
  <c r="AP129" i="15"/>
  <c r="AT128" i="15"/>
  <c r="AP128" i="15"/>
  <c r="AP127" i="15"/>
  <c r="AT127" i="15"/>
  <c r="AT126" i="15"/>
  <c r="AP126" i="15"/>
  <c r="AP125" i="15"/>
  <c r="AP124" i="15"/>
  <c r="AP123" i="15"/>
  <c r="AP122" i="15"/>
  <c r="AT122" i="15"/>
  <c r="AP121" i="15"/>
  <c r="AP120" i="15"/>
  <c r="AP119" i="15"/>
  <c r="AP118" i="15"/>
  <c r="AP117" i="15"/>
  <c r="AP116" i="15"/>
  <c r="AP115" i="15"/>
  <c r="AP114" i="15"/>
  <c r="AP112" i="15"/>
  <c r="AP111" i="15"/>
  <c r="AP110" i="15"/>
  <c r="AP109" i="15"/>
  <c r="AP108" i="15"/>
  <c r="AP107" i="15"/>
  <c r="AP106" i="15"/>
  <c r="AP105" i="15"/>
  <c r="AP104" i="15"/>
  <c r="AP103" i="15"/>
  <c r="AP102" i="15"/>
  <c r="AP101" i="15"/>
  <c r="AP100" i="15"/>
  <c r="AP99" i="15"/>
  <c r="AP98" i="15"/>
  <c r="AP97" i="15"/>
  <c r="AP96" i="15"/>
  <c r="AP95" i="15"/>
  <c r="AP94" i="15"/>
  <c r="AP93" i="15"/>
  <c r="AT93" i="15"/>
  <c r="AT92" i="15"/>
  <c r="AP92" i="15"/>
  <c r="AT91" i="15"/>
  <c r="AP91" i="15"/>
  <c r="AP90" i="15"/>
  <c r="AT90" i="15"/>
  <c r="AP89" i="15"/>
  <c r="AT89" i="15"/>
  <c r="AP88" i="15"/>
  <c r="AT88" i="15"/>
  <c r="AP87" i="15"/>
  <c r="AT87" i="15"/>
  <c r="AP86" i="15"/>
  <c r="AT86" i="15"/>
  <c r="AP85" i="15"/>
  <c r="AT85" i="15"/>
  <c r="AP84" i="15"/>
  <c r="AT84" i="15"/>
  <c r="AP83" i="15"/>
  <c r="AT83" i="15"/>
  <c r="AP82" i="15"/>
  <c r="AT82" i="15"/>
  <c r="AP81" i="15"/>
  <c r="AT81" i="15"/>
  <c r="AP80" i="15"/>
  <c r="AT80" i="15"/>
  <c r="AP79" i="15"/>
  <c r="AT79" i="15"/>
  <c r="AP78" i="15"/>
  <c r="AT78" i="15"/>
  <c r="AP77" i="15"/>
  <c r="AT77" i="15"/>
  <c r="AP75" i="15"/>
  <c r="AP74" i="15"/>
  <c r="AP73" i="15"/>
  <c r="AP72" i="15"/>
  <c r="AP71" i="15"/>
  <c r="AP70" i="15"/>
  <c r="AP69" i="15"/>
  <c r="AP68" i="15"/>
  <c r="AP67" i="15"/>
  <c r="AP66" i="15"/>
  <c r="AP65" i="15"/>
  <c r="AP64" i="15"/>
  <c r="AP63" i="15"/>
  <c r="AP62" i="15"/>
  <c r="AP61" i="15"/>
  <c r="AP60" i="15"/>
  <c r="AP59" i="15"/>
  <c r="AP58" i="15"/>
  <c r="AP57" i="15"/>
  <c r="AP56" i="15"/>
  <c r="AT55" i="15"/>
  <c r="AP55" i="15"/>
  <c r="AT54" i="15"/>
  <c r="AP54" i="15"/>
  <c r="AP53" i="15"/>
  <c r="AT53" i="15"/>
  <c r="AP52" i="15"/>
  <c r="AT52" i="15"/>
  <c r="AP51" i="15"/>
  <c r="AP50" i="15"/>
  <c r="AP49" i="15"/>
  <c r="AP48" i="15"/>
  <c r="AT48" i="15"/>
  <c r="AP47" i="15"/>
  <c r="AP46" i="15"/>
  <c r="AP45" i="15"/>
  <c r="AP44" i="15"/>
  <c r="AP43" i="15"/>
  <c r="AP42" i="15"/>
  <c r="AP41" i="15"/>
  <c r="AP40" i="15"/>
  <c r="AT56" i="15"/>
  <c r="AT15" i="15"/>
  <c r="AT162" i="15"/>
  <c r="AT161" i="15"/>
  <c r="AT160" i="15"/>
  <c r="AT158" i="15"/>
  <c r="AT157" i="15"/>
  <c r="AT156" i="15"/>
  <c r="AT44" i="15"/>
  <c r="AT154" i="15"/>
  <c r="AT153" i="15"/>
  <c r="AT4" i="15"/>
  <c r="AT41" i="15"/>
  <c r="AT151" i="15"/>
  <c r="AZ6" i="16"/>
  <c r="AZ5" i="16"/>
  <c r="AZ4" i="16"/>
  <c r="AT90" i="16"/>
  <c r="AN2" i="29" l="1" a="1"/>
  <c r="AN2" i="29" s="1"/>
  <c r="S2" i="29" a="1"/>
  <c r="AA2" i="29" a="1"/>
  <c r="AA2" i="29" s="1"/>
  <c r="AG2" i="29" a="1"/>
  <c r="AG2" i="29" s="1"/>
  <c r="I2" i="29" a="1"/>
  <c r="I2" i="29" s="1"/>
  <c r="F2" i="29" a="1"/>
  <c r="F2" i="29" s="1"/>
  <c r="AP2" i="29" a="1"/>
  <c r="AP2" i="29" s="1"/>
  <c r="AT93" i="19"/>
  <c r="AT56" i="19"/>
  <c r="AU122" i="11"/>
  <c r="AU85" i="11"/>
  <c r="AU48" i="11"/>
  <c r="AT152" i="17"/>
  <c r="AT78" i="17"/>
  <c r="AT155" i="17"/>
  <c r="AT81" i="17"/>
  <c r="AT48" i="17"/>
  <c r="AT77" i="11"/>
  <c r="AT78" i="11"/>
  <c r="AT79" i="11"/>
  <c r="AT80" i="11"/>
  <c r="AT81" i="11"/>
  <c r="AT159" i="11"/>
  <c r="AD2" i="29" s="1" a="1"/>
  <c r="AD2" i="29" s="1"/>
  <c r="AT163" i="11"/>
  <c r="AT41" i="19"/>
  <c r="AT90" i="19"/>
  <c r="AT116" i="19"/>
  <c r="AT118" i="19"/>
  <c r="AT120" i="19"/>
  <c r="AT124" i="19"/>
  <c r="AT119" i="18"/>
  <c r="BA2" i="29" s="1" a="1"/>
  <c r="BA2" i="29" s="1"/>
  <c r="AT45" i="18"/>
  <c r="AT123" i="18"/>
  <c r="AU122" i="18" s="1"/>
  <c r="AT49" i="18"/>
  <c r="AT82" i="18"/>
  <c r="AZ2" i="29" s="1" a="1"/>
  <c r="AZ2" i="29" s="1"/>
  <c r="AT86" i="18"/>
  <c r="AU85" i="18" s="1"/>
  <c r="AT52" i="17"/>
  <c r="AT118" i="17"/>
  <c r="AT115" i="11"/>
  <c r="AT118" i="11"/>
  <c r="AT78" i="19"/>
  <c r="AT115" i="17"/>
  <c r="AT167" i="11"/>
  <c r="AT83" i="19"/>
  <c r="AT157" i="19"/>
  <c r="AT87" i="19"/>
  <c r="AT161" i="19"/>
  <c r="AU48" i="19"/>
  <c r="AT53" i="19"/>
  <c r="AT41" i="17"/>
  <c r="AT163" i="17"/>
  <c r="AT81" i="19"/>
  <c r="AT155" i="19"/>
  <c r="AU85" i="19"/>
  <c r="AT44" i="17"/>
  <c r="AT79" i="19"/>
  <c r="AT115" i="19"/>
  <c r="AT156" i="18"/>
  <c r="AT160" i="18"/>
  <c r="AU159" i="18" s="1"/>
  <c r="AT122" i="17"/>
  <c r="AT126" i="17"/>
  <c r="AT159" i="17"/>
  <c r="AT154" i="19"/>
  <c r="N2" i="29" s="1" a="1"/>
  <c r="N2" i="29" s="1"/>
  <c r="AT156" i="19"/>
  <c r="AT158" i="19"/>
  <c r="AT160" i="19"/>
  <c r="AT162" i="19"/>
  <c r="AT40" i="18"/>
  <c r="AT41" i="18"/>
  <c r="AT42" i="18"/>
  <c r="AT43" i="18"/>
  <c r="AT44" i="18"/>
  <c r="AT46" i="18"/>
  <c r="AT47" i="18"/>
  <c r="AT50" i="18"/>
  <c r="AT51" i="18"/>
  <c r="AT77" i="17"/>
  <c r="AT79" i="17"/>
  <c r="AT80" i="17"/>
  <c r="AT82" i="17"/>
  <c r="AT83" i="17"/>
  <c r="AT84" i="17"/>
  <c r="AT86" i="17"/>
  <c r="AT87" i="17"/>
  <c r="AT88" i="17"/>
  <c r="AU85" i="15"/>
  <c r="AU159" i="15"/>
  <c r="AT114" i="15"/>
  <c r="AT115" i="15"/>
  <c r="AT116" i="15"/>
  <c r="AT117" i="15"/>
  <c r="AT118" i="15"/>
  <c r="AT119" i="15"/>
  <c r="AT120" i="15"/>
  <c r="AT121" i="15"/>
  <c r="AT123" i="15"/>
  <c r="AT124" i="15"/>
  <c r="AT125" i="15"/>
  <c r="AT158" i="14"/>
  <c r="AT121" i="14"/>
  <c r="AT162" i="14"/>
  <c r="AT125" i="14"/>
  <c r="AT87" i="14"/>
  <c r="AT89" i="14"/>
  <c r="AT115" i="14"/>
  <c r="AT117" i="14"/>
  <c r="AT122" i="14"/>
  <c r="AT130" i="14"/>
  <c r="AU122" i="13"/>
  <c r="AT155" i="14"/>
  <c r="AT118" i="14"/>
  <c r="AT126" i="14"/>
  <c r="AT163" i="14"/>
  <c r="AU85" i="12"/>
  <c r="AT40" i="15"/>
  <c r="AT42" i="15"/>
  <c r="AT43" i="15"/>
  <c r="AT45" i="15"/>
  <c r="AT46" i="15"/>
  <c r="AT47" i="15"/>
  <c r="AT49" i="15"/>
  <c r="AT50" i="15"/>
  <c r="AT51" i="15"/>
  <c r="AT156" i="14"/>
  <c r="AT119" i="14"/>
  <c r="AT160" i="14"/>
  <c r="AT123" i="14"/>
  <c r="AT86" i="14"/>
  <c r="AT88" i="14"/>
  <c r="AT114" i="14"/>
  <c r="AT116" i="14"/>
  <c r="AT127" i="14"/>
  <c r="AU85" i="10"/>
  <c r="AU48" i="10"/>
  <c r="AT157" i="14"/>
  <c r="AT120" i="14"/>
  <c r="AT161" i="14"/>
  <c r="AT124" i="14"/>
  <c r="AT41" i="14"/>
  <c r="AT42" i="14"/>
  <c r="AT44" i="14"/>
  <c r="AT46" i="14"/>
  <c r="AT50" i="14"/>
  <c r="AU48" i="14" s="1"/>
  <c r="AT53" i="14"/>
  <c r="AT79" i="14"/>
  <c r="AT81" i="14"/>
  <c r="AT83" i="14"/>
  <c r="AT85" i="14"/>
  <c r="AT164" i="14"/>
  <c r="AU159" i="12"/>
  <c r="AT151" i="13"/>
  <c r="AT153" i="13"/>
  <c r="AT154" i="13"/>
  <c r="AT155" i="13"/>
  <c r="AT156" i="13"/>
  <c r="AT157" i="13"/>
  <c r="AT158" i="13"/>
  <c r="AT160" i="13"/>
  <c r="AT161" i="13"/>
  <c r="AT162" i="13"/>
  <c r="AT51" i="12"/>
  <c r="AT42" i="9"/>
  <c r="AT79" i="9"/>
  <c r="AU159" i="9"/>
  <c r="AT159" i="10"/>
  <c r="AT163" i="10"/>
  <c r="AU48" i="8"/>
  <c r="AT48" i="13"/>
  <c r="AT52" i="13"/>
  <c r="AT79" i="13"/>
  <c r="AT83" i="13"/>
  <c r="AT87" i="13"/>
  <c r="AT115" i="12"/>
  <c r="AT118" i="12"/>
  <c r="AT119" i="12"/>
  <c r="AT120" i="12"/>
  <c r="AT123" i="12"/>
  <c r="AT124" i="12"/>
  <c r="AT167" i="12"/>
  <c r="AT122" i="10"/>
  <c r="AT126" i="10"/>
  <c r="AT151" i="10"/>
  <c r="AT152" i="10"/>
  <c r="AT153" i="10"/>
  <c r="AT154" i="10"/>
  <c r="AT155" i="10"/>
  <c r="AT167" i="10"/>
  <c r="AT153" i="9"/>
  <c r="Z2" i="29" s="1" a="1"/>
  <c r="Z2" i="29" s="1"/>
  <c r="AT116" i="9"/>
  <c r="AT157" i="9"/>
  <c r="AT46" i="9"/>
  <c r="AT83" i="9"/>
  <c r="AT120" i="9"/>
  <c r="AT85" i="9"/>
  <c r="AT89" i="9"/>
  <c r="AT114" i="9"/>
  <c r="AT115" i="9"/>
  <c r="AT117" i="9"/>
  <c r="AT118" i="9"/>
  <c r="AT119" i="9"/>
  <c r="AT121" i="9"/>
  <c r="AT123" i="9"/>
  <c r="AT124" i="9"/>
  <c r="AT125" i="9"/>
  <c r="AT167" i="9"/>
  <c r="AT151" i="8"/>
  <c r="AT152" i="8"/>
  <c r="AT153" i="8"/>
  <c r="AT154" i="8"/>
  <c r="AT155" i="8"/>
  <c r="AT156" i="8"/>
  <c r="AT157" i="8"/>
  <c r="AT158" i="8"/>
  <c r="AT160" i="8"/>
  <c r="AT161" i="8"/>
  <c r="AT162" i="8"/>
  <c r="AT41" i="7"/>
  <c r="AT42" i="7"/>
  <c r="AT44" i="7"/>
  <c r="AT46" i="7"/>
  <c r="AT50" i="7"/>
  <c r="AT151" i="7"/>
  <c r="AT155" i="7"/>
  <c r="AT160" i="7"/>
  <c r="AU85" i="5"/>
  <c r="AT81" i="9"/>
  <c r="AT82" i="9"/>
  <c r="AT84" i="9"/>
  <c r="AT86" i="9"/>
  <c r="AT87" i="9"/>
  <c r="AT88" i="9"/>
  <c r="AT114" i="8"/>
  <c r="AT115" i="8"/>
  <c r="AT116" i="8"/>
  <c r="AT117" i="8"/>
  <c r="AT118" i="8"/>
  <c r="AT119" i="8"/>
  <c r="AT120" i="8"/>
  <c r="AT121" i="8"/>
  <c r="AT123" i="8"/>
  <c r="AT124" i="8"/>
  <c r="AT125" i="8"/>
  <c r="AT154" i="7"/>
  <c r="AT158" i="7"/>
  <c r="AT164" i="7"/>
  <c r="AU48" i="6"/>
  <c r="AT44" i="9"/>
  <c r="W2" i="29" s="1" a="1"/>
  <c r="W2" i="29" s="1"/>
  <c r="AT47" i="9"/>
  <c r="AT49" i="9"/>
  <c r="AT50" i="9"/>
  <c r="AT51" i="9"/>
  <c r="AT88" i="8"/>
  <c r="T2" i="29" s="1" a="1"/>
  <c r="T2" i="29" s="1"/>
  <c r="AT114" i="7"/>
  <c r="AT115" i="7"/>
  <c r="AT116" i="7"/>
  <c r="AT117" i="7"/>
  <c r="AT118" i="7"/>
  <c r="AT119" i="7"/>
  <c r="AT120" i="7"/>
  <c r="AT121" i="7"/>
  <c r="AT123" i="7"/>
  <c r="AT124" i="7"/>
  <c r="AT125" i="7"/>
  <c r="AT127" i="7"/>
  <c r="AT153" i="7"/>
  <c r="AT157" i="7"/>
  <c r="AT159" i="7"/>
  <c r="AT162" i="7"/>
  <c r="AU122" i="4"/>
  <c r="AT78" i="7"/>
  <c r="AT82" i="7"/>
  <c r="AT87" i="7"/>
  <c r="AT163" i="7"/>
  <c r="AT56" i="6"/>
  <c r="AT151" i="6"/>
  <c r="AT152" i="6"/>
  <c r="AT153" i="6"/>
  <c r="AT154" i="6"/>
  <c r="AT155" i="6"/>
  <c r="AT156" i="6"/>
  <c r="AT157" i="6"/>
  <c r="AT158" i="6"/>
  <c r="AT160" i="6"/>
  <c r="AT161" i="6"/>
  <c r="AT162" i="6"/>
  <c r="AT41" i="5"/>
  <c r="AT42" i="5"/>
  <c r="AT43" i="5"/>
  <c r="AT44" i="5"/>
  <c r="AT45" i="5"/>
  <c r="AT46" i="5"/>
  <c r="AT47" i="5"/>
  <c r="AT49" i="5"/>
  <c r="AT50" i="5"/>
  <c r="AT51" i="5"/>
  <c r="AT82" i="4"/>
  <c r="AT83" i="4"/>
  <c r="AT84" i="4"/>
  <c r="AT86" i="4"/>
  <c r="AT87" i="4"/>
  <c r="AT88" i="4"/>
  <c r="AT114" i="6"/>
  <c r="AT115" i="6"/>
  <c r="AT116" i="6"/>
  <c r="AT117" i="6"/>
  <c r="AT118" i="6"/>
  <c r="AT119" i="6"/>
  <c r="AT120" i="6"/>
  <c r="AT121" i="6"/>
  <c r="AT123" i="6"/>
  <c r="AT124" i="6"/>
  <c r="AT125" i="6"/>
  <c r="AT56" i="5"/>
  <c r="AT122" i="5"/>
  <c r="AT126" i="5"/>
  <c r="AT151" i="5"/>
  <c r="AT152" i="5"/>
  <c r="AT153" i="5"/>
  <c r="AT154" i="5"/>
  <c r="AT155" i="5"/>
  <c r="AT156" i="5"/>
  <c r="AT157" i="5"/>
  <c r="AT158" i="5"/>
  <c r="AT160" i="5"/>
  <c r="AT161" i="5"/>
  <c r="AT162" i="5"/>
  <c r="AT43" i="4"/>
  <c r="AT44" i="4"/>
  <c r="AT45" i="4"/>
  <c r="AT46" i="4"/>
  <c r="AT47" i="4"/>
  <c r="AT49" i="4"/>
  <c r="AT50" i="4"/>
  <c r="AT51" i="4"/>
  <c r="AT160" i="4"/>
  <c r="AT162" i="4"/>
  <c r="AU85" i="3"/>
  <c r="AU122" i="2"/>
  <c r="AU159" i="1"/>
  <c r="AT83" i="6"/>
  <c r="AT84" i="6"/>
  <c r="AT86" i="6"/>
  <c r="AT87" i="6"/>
  <c r="AT88" i="6"/>
  <c r="AT119" i="5"/>
  <c r="AT120" i="5"/>
  <c r="AT121" i="5"/>
  <c r="AT123" i="5"/>
  <c r="AT124" i="5"/>
  <c r="AT125" i="5"/>
  <c r="AT56" i="4"/>
  <c r="AT127" i="4"/>
  <c r="AT130" i="4"/>
  <c r="AT153" i="4"/>
  <c r="AT157" i="4"/>
  <c r="AT159" i="4"/>
  <c r="AU48" i="3"/>
  <c r="AT161" i="4"/>
  <c r="AT163" i="4"/>
  <c r="AT77" i="2"/>
  <c r="AT78" i="2"/>
  <c r="AT79" i="2"/>
  <c r="AT80" i="2"/>
  <c r="AT81" i="2"/>
  <c r="AT82" i="2"/>
  <c r="AT83" i="2"/>
  <c r="AT84" i="2"/>
  <c r="AT86" i="2"/>
  <c r="AT87" i="2"/>
  <c r="AT88" i="2"/>
  <c r="AT114" i="1"/>
  <c r="AT115" i="1"/>
  <c r="AT116" i="1"/>
  <c r="AT117" i="1"/>
  <c r="AT118" i="1"/>
  <c r="AT119" i="1"/>
  <c r="AT120" i="1"/>
  <c r="AT121" i="1"/>
  <c r="AT123" i="1"/>
  <c r="AT124" i="1"/>
  <c r="AT125" i="1"/>
  <c r="AT151" i="3"/>
  <c r="AT152" i="3"/>
  <c r="AT153" i="3"/>
  <c r="AT154" i="3"/>
  <c r="AT155" i="3"/>
  <c r="AT156" i="3"/>
  <c r="AT157" i="3"/>
  <c r="AT158" i="3"/>
  <c r="AT160" i="3"/>
  <c r="AT161" i="3"/>
  <c r="AT162" i="3"/>
  <c r="AT41" i="2"/>
  <c r="AT42" i="2"/>
  <c r="AT44" i="2"/>
  <c r="AT45" i="2"/>
  <c r="AT46" i="2"/>
  <c r="AT49" i="2"/>
  <c r="AT50" i="2"/>
  <c r="AT77" i="1"/>
  <c r="AT78" i="1"/>
  <c r="AT79" i="1"/>
  <c r="AT80" i="1"/>
  <c r="AT81" i="1"/>
  <c r="AT82" i="1"/>
  <c r="AT83" i="1"/>
  <c r="AT84" i="1"/>
  <c r="AT86" i="1"/>
  <c r="AT87" i="1"/>
  <c r="AT88" i="1"/>
  <c r="AT121" i="3"/>
  <c r="AT123" i="3"/>
  <c r="AT124" i="3"/>
  <c r="AT125" i="3"/>
  <c r="AT151" i="2"/>
  <c r="AT152" i="2"/>
  <c r="AT153" i="2"/>
  <c r="AT154" i="2"/>
  <c r="AT155" i="2"/>
  <c r="AT156" i="2"/>
  <c r="AT157" i="2"/>
  <c r="AT158" i="2"/>
  <c r="AT160" i="2"/>
  <c r="AT161" i="2"/>
  <c r="AT162" i="2"/>
  <c r="AT40" i="1"/>
  <c r="AT41" i="1"/>
  <c r="C2" i="29" s="1" a="1"/>
  <c r="AT42" i="1"/>
  <c r="AT43" i="1"/>
  <c r="AT44" i="1"/>
  <c r="AT45" i="1"/>
  <c r="AT46" i="1"/>
  <c r="AT47" i="1"/>
  <c r="AT49" i="1"/>
  <c r="AT50" i="1"/>
  <c r="AT51" i="1"/>
  <c r="AT53" i="16"/>
  <c r="AT127" i="16"/>
  <c r="AT164" i="16"/>
  <c r="AT167" i="16"/>
  <c r="AT166" i="16"/>
  <c r="AT163" i="16"/>
  <c r="AT91" i="16"/>
  <c r="AT51" i="16"/>
  <c r="AT161" i="16"/>
  <c r="AT123" i="16"/>
  <c r="AT48" i="16"/>
  <c r="AT83" i="16"/>
  <c r="AT151" i="16"/>
  <c r="AT114" i="16"/>
  <c r="AT93" i="16"/>
  <c r="AT92" i="16"/>
  <c r="AT81" i="16"/>
  <c r="AT52" i="16"/>
  <c r="AT40" i="16"/>
  <c r="AZ12" i="16"/>
  <c r="BA12" i="16" s="1"/>
  <c r="BB12" i="16" s="1"/>
  <c r="BC12" i="16" s="1"/>
  <c r="AT158" i="16"/>
  <c r="AZ8" i="16"/>
  <c r="BA8" i="16" s="1"/>
  <c r="BB8" i="16" s="1"/>
  <c r="BC8" i="16" s="1"/>
  <c r="AT44" i="16"/>
  <c r="AT154" i="16"/>
  <c r="AT42" i="16"/>
  <c r="AZ19" i="16"/>
  <c r="BA19" i="16" s="1"/>
  <c r="BB19" i="16" s="1"/>
  <c r="BC19" i="16" s="1"/>
  <c r="AZ18" i="16"/>
  <c r="BA18" i="16" s="1"/>
  <c r="BB18" i="16" s="1"/>
  <c r="BC18" i="16" s="1"/>
  <c r="AZ17" i="16"/>
  <c r="BA17" i="16" s="1"/>
  <c r="BB17" i="16" s="1"/>
  <c r="BC17" i="16" s="1"/>
  <c r="AZ15" i="16"/>
  <c r="BA15" i="16" s="1"/>
  <c r="BB15" i="16" s="1"/>
  <c r="BC15" i="16" s="1"/>
  <c r="AZ14" i="16"/>
  <c r="BA14" i="16" s="1"/>
  <c r="BB14" i="16" s="1"/>
  <c r="BC14" i="16" s="1"/>
  <c r="AZ13" i="16"/>
  <c r="BA13" i="16" s="1"/>
  <c r="BB13" i="16" s="1"/>
  <c r="BC13" i="16" s="1"/>
  <c r="AZ11" i="16"/>
  <c r="BA11" i="16" s="1"/>
  <c r="BB11" i="16" s="1"/>
  <c r="BC11" i="16" s="1"/>
  <c r="AZ10" i="16"/>
  <c r="BA10" i="16" s="1"/>
  <c r="BB10" i="16" s="1"/>
  <c r="BC10" i="16" s="1"/>
  <c r="AZ9" i="16"/>
  <c r="BA9" i="16" s="1"/>
  <c r="BB9" i="16" s="1"/>
  <c r="BC9" i="16" s="1"/>
  <c r="AZ7" i="16"/>
  <c r="BA7" i="16" s="1"/>
  <c r="BB7" i="16" s="1"/>
  <c r="BC7" i="16" s="1"/>
  <c r="BA5" i="16"/>
  <c r="BB5" i="16" s="1"/>
  <c r="BC5" i="16" s="1"/>
  <c r="AK88" i="1"/>
  <c r="AK88" i="2"/>
  <c r="AK88" i="3"/>
  <c r="AK88" i="4"/>
  <c r="AK88" i="5"/>
  <c r="AK88" i="6"/>
  <c r="AK88" i="7"/>
  <c r="AK88" i="8"/>
  <c r="AK88" i="9"/>
  <c r="AK88" i="10"/>
  <c r="AK88" i="11"/>
  <c r="AK88" i="12"/>
  <c r="AK88" i="13"/>
  <c r="AK88" i="14"/>
  <c r="AK88" i="15"/>
  <c r="AK88" i="16"/>
  <c r="AK88" i="17"/>
  <c r="AK88" i="18"/>
  <c r="AK88" i="19"/>
  <c r="AK125" i="1"/>
  <c r="AK125" i="2"/>
  <c r="AK125" i="3"/>
  <c r="AK125" i="4"/>
  <c r="AK125" i="5"/>
  <c r="AK125" i="6"/>
  <c r="AK125" i="7"/>
  <c r="AK125" i="8"/>
  <c r="AK125" i="9"/>
  <c r="AK125" i="10"/>
  <c r="AK125" i="11"/>
  <c r="AK125" i="12"/>
  <c r="AK125" i="13"/>
  <c r="AK125" i="14"/>
  <c r="AK125" i="15"/>
  <c r="AK125" i="16"/>
  <c r="AK125" i="17"/>
  <c r="AK125" i="18"/>
  <c r="AK125" i="19"/>
  <c r="AK162" i="1"/>
  <c r="AK162" i="2"/>
  <c r="AK162" i="3"/>
  <c r="AK162" i="4"/>
  <c r="AK162" i="5"/>
  <c r="AK162" i="6"/>
  <c r="AK162" i="7"/>
  <c r="AK162" i="8"/>
  <c r="AK162" i="9"/>
  <c r="AK162" i="10"/>
  <c r="AK162" i="11"/>
  <c r="AK162" i="12"/>
  <c r="AK162" i="13"/>
  <c r="AK162" i="14"/>
  <c r="AK162" i="15"/>
  <c r="AK162" i="16"/>
  <c r="AK162" i="17"/>
  <c r="AK162" i="18"/>
  <c r="AK162" i="19"/>
  <c r="AK51" i="1"/>
  <c r="AK51" i="2"/>
  <c r="AK51" i="3"/>
  <c r="AK51" i="4"/>
  <c r="AK51" i="5"/>
  <c r="AK51" i="6"/>
  <c r="AK51" i="7"/>
  <c r="AK51" i="8"/>
  <c r="AK51" i="9"/>
  <c r="AK51" i="10"/>
  <c r="AK51" i="11"/>
  <c r="AK51" i="12"/>
  <c r="AK51" i="13"/>
  <c r="AK51" i="14"/>
  <c r="AK51" i="15"/>
  <c r="AK51" i="17"/>
  <c r="AK51" i="18"/>
  <c r="AK51" i="19"/>
  <c r="AM2" i="29" l="1" a="1"/>
  <c r="AM2" i="29" s="1"/>
  <c r="C2" i="29"/>
  <c r="X2" i="29" a="1"/>
  <c r="X2" i="29" s="1"/>
  <c r="AJ2" i="29" a="1"/>
  <c r="AJ2" i="29" s="1"/>
  <c r="AI2" i="29" a="1"/>
  <c r="AI2" i="29" s="1"/>
  <c r="AF2" i="29" a="1"/>
  <c r="AF2" i="29" s="1"/>
  <c r="BB2" i="29" a="1"/>
  <c r="BB2" i="29" s="1"/>
  <c r="R2" i="29" a="1"/>
  <c r="R2" i="29" s="1"/>
  <c r="AU122" i="12"/>
  <c r="AE2" i="29" a="1"/>
  <c r="AE2" i="29" s="1"/>
  <c r="AH2" i="29" a="1"/>
  <c r="AH2" i="29" s="1"/>
  <c r="S2" i="29"/>
  <c r="AL2" i="29" a="1"/>
  <c r="AL2" i="29" s="1"/>
  <c r="M2" i="29" a="1"/>
  <c r="M2" i="29" s="1"/>
  <c r="L2" i="29" a="1"/>
  <c r="L2" i="29" s="1"/>
  <c r="K2" i="29" a="1"/>
  <c r="K2" i="29" s="1"/>
  <c r="V2" i="29" a="1"/>
  <c r="V2" i="29" s="1"/>
  <c r="P2" i="29" a="1"/>
  <c r="P2" i="29" s="1"/>
  <c r="Q2" i="29" a="1"/>
  <c r="Q2" i="29" s="1"/>
  <c r="Y2" i="29" a="1"/>
  <c r="Y2" i="29" s="1"/>
  <c r="E2" i="29" a="1"/>
  <c r="G2" i="29" a="1"/>
  <c r="G2" i="29" s="1"/>
  <c r="U2" i="29" a="1"/>
  <c r="U2" i="29" s="1"/>
  <c r="AK2" i="29" a="1"/>
  <c r="AK2" i="29" s="1"/>
  <c r="D2" i="29" a="1"/>
  <c r="D2" i="29" s="1"/>
  <c r="H2" i="29" a="1"/>
  <c r="H2" i="29" s="1"/>
  <c r="O2" i="29" a="1"/>
  <c r="O2" i="29" s="1"/>
  <c r="J2" i="29" a="1"/>
  <c r="J2" i="29" s="1"/>
  <c r="AU85" i="1"/>
  <c r="AU85" i="2"/>
  <c r="AY2" i="29" a="1"/>
  <c r="AY2" i="29" s="1"/>
  <c r="AR2" i="29" a="1"/>
  <c r="AR2" i="29" s="1"/>
  <c r="AQ2" i="29" a="1"/>
  <c r="AQ2" i="29" s="1"/>
  <c r="AT2" i="29" a="1"/>
  <c r="AT2" i="29" s="1"/>
  <c r="AS2" i="29" a="1"/>
  <c r="AS2" i="29" s="1"/>
  <c r="AC2" i="29" a="1"/>
  <c r="AB2" i="29" a="1"/>
  <c r="AB2" i="29" s="1"/>
  <c r="AU48" i="18"/>
  <c r="AU48" i="17"/>
  <c r="AU159" i="17"/>
  <c r="AU122" i="17"/>
  <c r="AU159" i="11"/>
  <c r="AU122" i="19"/>
  <c r="AU159" i="19"/>
  <c r="AU85" i="17"/>
  <c r="AU122" i="3"/>
  <c r="AU122" i="5"/>
  <c r="AU122" i="10"/>
  <c r="AU48" i="13"/>
  <c r="AU159" i="8"/>
  <c r="AU159" i="14"/>
  <c r="AU159" i="3"/>
  <c r="AU48" i="1"/>
  <c r="AU159" i="6"/>
  <c r="AU48" i="4"/>
  <c r="AU159" i="5"/>
  <c r="AU85" i="8"/>
  <c r="AU122" i="8"/>
  <c r="AU122" i="7"/>
  <c r="AU48" i="15"/>
  <c r="AU122" i="1"/>
  <c r="AU159" i="4"/>
  <c r="AU159" i="7"/>
  <c r="AU85" i="9"/>
  <c r="AU85" i="7"/>
  <c r="AU85" i="14"/>
  <c r="AU48" i="2"/>
  <c r="AU159" i="2"/>
  <c r="AU85" i="6"/>
  <c r="AU122" i="6"/>
  <c r="AU85" i="4"/>
  <c r="AU48" i="5"/>
  <c r="AU48" i="7"/>
  <c r="AU48" i="9"/>
  <c r="AU159" i="10"/>
  <c r="AU122" i="9"/>
  <c r="AU48" i="12"/>
  <c r="AU159" i="13"/>
  <c r="AU85" i="13"/>
  <c r="AU122" i="14"/>
  <c r="AU122" i="15"/>
  <c r="AT82" i="16"/>
  <c r="AT118" i="16"/>
  <c r="AT155" i="16"/>
  <c r="AT47" i="16"/>
  <c r="AT119" i="16"/>
  <c r="AT156" i="16"/>
  <c r="AT124" i="16"/>
  <c r="AT115" i="16"/>
  <c r="AT43" i="16"/>
  <c r="AT152" i="16"/>
  <c r="BA6" i="16"/>
  <c r="BB6" i="16" s="1"/>
  <c r="BC6" i="16" s="1"/>
  <c r="AT41" i="16"/>
  <c r="AT45" i="16"/>
  <c r="AT79" i="16"/>
  <c r="AT84" i="16"/>
  <c r="AT116" i="16"/>
  <c r="AT121" i="16"/>
  <c r="AT153" i="16"/>
  <c r="AT157" i="16"/>
  <c r="AT46" i="16"/>
  <c r="AT80" i="16"/>
  <c r="AT130" i="16"/>
  <c r="AT56" i="16"/>
  <c r="AT55" i="16"/>
  <c r="AT129" i="16"/>
  <c r="AT89" i="16"/>
  <c r="BA4" i="16"/>
  <c r="AT78" i="16"/>
  <c r="AT77" i="16"/>
  <c r="AT128" i="16"/>
  <c r="AT125" i="16"/>
  <c r="AT162" i="16"/>
  <c r="AT88" i="16"/>
  <c r="AT50" i="16"/>
  <c r="AT87" i="16"/>
  <c r="AT160" i="16"/>
  <c r="AT49" i="16"/>
  <c r="AT86" i="16"/>
  <c r="AT85" i="16"/>
  <c r="AT159" i="16"/>
  <c r="AT122" i="16"/>
  <c r="AT120" i="16"/>
  <c r="AT126" i="16"/>
  <c r="BA16" i="16"/>
  <c r="BB16" i="16" s="1"/>
  <c r="BC16" i="16" s="1"/>
  <c r="AT54" i="16"/>
  <c r="AT165" i="16"/>
  <c r="AV2" i="29" l="1" a="1"/>
  <c r="AV2" i="29" s="1"/>
  <c r="AX2" i="29" a="1"/>
  <c r="AX2" i="29" s="1"/>
  <c r="E2" i="29"/>
  <c r="AO12" i="29"/>
  <c r="AO8" i="29"/>
  <c r="AC2" i="29"/>
  <c r="AO16" i="29" s="1"/>
  <c r="AO15" i="29"/>
  <c r="AO14" i="29"/>
  <c r="AO10" i="29"/>
  <c r="AU2" i="29" a="1"/>
  <c r="AU2" i="29" s="1"/>
  <c r="AW2" i="29" a="1"/>
  <c r="AW2" i="29" s="1"/>
  <c r="AO6" i="29"/>
  <c r="BB4" i="16"/>
  <c r="BC4" i="16" s="1"/>
  <c r="AK186" i="16"/>
  <c r="AP186" i="16" s="1"/>
  <c r="AO4" i="29" l="1"/>
  <c r="AK149" i="2"/>
  <c r="AK149" i="3"/>
  <c r="AK149" i="4"/>
  <c r="AK149" i="5"/>
  <c r="AK149" i="6"/>
  <c r="AK149" i="7"/>
  <c r="AK149" i="8"/>
  <c r="AK149" i="9"/>
  <c r="AK149" i="10"/>
  <c r="AK149" i="11"/>
  <c r="AK149" i="12"/>
  <c r="AK149" i="13"/>
  <c r="AK149" i="14"/>
  <c r="AK149" i="15"/>
  <c r="AK149" i="16"/>
  <c r="AP149" i="16" s="1"/>
  <c r="AK149" i="17"/>
  <c r="AK149" i="18"/>
  <c r="AK149" i="19"/>
  <c r="AK149" i="1"/>
  <c r="AK186" i="2"/>
  <c r="AK186" i="3"/>
  <c r="AK186" i="4"/>
  <c r="AK186" i="5"/>
  <c r="AK186" i="6"/>
  <c r="AK186" i="7"/>
  <c r="AK186" i="8"/>
  <c r="AK186" i="9"/>
  <c r="AK186" i="10"/>
  <c r="AK186" i="11"/>
  <c r="AK186" i="12"/>
  <c r="AK186" i="13"/>
  <c r="AK186" i="14"/>
  <c r="AK186" i="15"/>
  <c r="AK186" i="17"/>
  <c r="AK186" i="18"/>
  <c r="AK186" i="19"/>
  <c r="AK186" i="1"/>
  <c r="AK185" i="2"/>
  <c r="AK184" i="2"/>
  <c r="AK183" i="2"/>
  <c r="AK182" i="2"/>
  <c r="AK181" i="2"/>
  <c r="AK180" i="2"/>
  <c r="AK179" i="2"/>
  <c r="AK178" i="2"/>
  <c r="AK177" i="2"/>
  <c r="AK176" i="2"/>
  <c r="AK175" i="2"/>
  <c r="AK174" i="2"/>
  <c r="AK173" i="2"/>
  <c r="AK172" i="2"/>
  <c r="AK171" i="2"/>
  <c r="AK170" i="2"/>
  <c r="AK169" i="2"/>
  <c r="AK168" i="2"/>
  <c r="AK167" i="2"/>
  <c r="AK166" i="2"/>
  <c r="AK165" i="2"/>
  <c r="AK164" i="2"/>
  <c r="AK163" i="2"/>
  <c r="AK161" i="2"/>
  <c r="AK160" i="2"/>
  <c r="AK159" i="2"/>
  <c r="AK158" i="2"/>
  <c r="AK157" i="2"/>
  <c r="AK156" i="2"/>
  <c r="AK155" i="2"/>
  <c r="AK154" i="2"/>
  <c r="AK153" i="2"/>
  <c r="AK152" i="2"/>
  <c r="AK151" i="2"/>
  <c r="AK148" i="2"/>
  <c r="AK147" i="2"/>
  <c r="AK146" i="2"/>
  <c r="AK145" i="2"/>
  <c r="AK144" i="2"/>
  <c r="AK143" i="2"/>
  <c r="AK142" i="2"/>
  <c r="AK141" i="2"/>
  <c r="AK140" i="2"/>
  <c r="AK139" i="2"/>
  <c r="AK138" i="2"/>
  <c r="AK137" i="2"/>
  <c r="AK136" i="2"/>
  <c r="AK135" i="2"/>
  <c r="AK134" i="2"/>
  <c r="AK133" i="2"/>
  <c r="AK132" i="2"/>
  <c r="AK131" i="2"/>
  <c r="AK130" i="2"/>
  <c r="AK129" i="2"/>
  <c r="AK128" i="2"/>
  <c r="AK127" i="2"/>
  <c r="AK126" i="2"/>
  <c r="AK124" i="2"/>
  <c r="AK123" i="2"/>
  <c r="AK122" i="2"/>
  <c r="AK121" i="2"/>
  <c r="AK120" i="2"/>
  <c r="AK119" i="2"/>
  <c r="AK118" i="2"/>
  <c r="AK117" i="2"/>
  <c r="AK116" i="2"/>
  <c r="AK115" i="2"/>
  <c r="AK114" i="2"/>
  <c r="AK112" i="2"/>
  <c r="AK111" i="2"/>
  <c r="AK110" i="2"/>
  <c r="AK109" i="2"/>
  <c r="AK108" i="2"/>
  <c r="AK107" i="2"/>
  <c r="AK106" i="2"/>
  <c r="AK105" i="2"/>
  <c r="AK104" i="2"/>
  <c r="AK103" i="2"/>
  <c r="AK102" i="2"/>
  <c r="AK101" i="2"/>
  <c r="AK100" i="2"/>
  <c r="AK99" i="2"/>
  <c r="AK98" i="2"/>
  <c r="AK97" i="2"/>
  <c r="AK96" i="2"/>
  <c r="AK95" i="2"/>
  <c r="AK94" i="2"/>
  <c r="AK93" i="2"/>
  <c r="AK92" i="2"/>
  <c r="AK91" i="2"/>
  <c r="AK90" i="2"/>
  <c r="AK89" i="2"/>
  <c r="AK87" i="2"/>
  <c r="AK86" i="2"/>
  <c r="AK85" i="2"/>
  <c r="AK84" i="2"/>
  <c r="AK83" i="2"/>
  <c r="AK82" i="2"/>
  <c r="AK81" i="2"/>
  <c r="AK80" i="2"/>
  <c r="AK79" i="2"/>
  <c r="AK78" i="2"/>
  <c r="AK77" i="2"/>
  <c r="AK75" i="2"/>
  <c r="AK74" i="2"/>
  <c r="AK73" i="2"/>
  <c r="AK72" i="2"/>
  <c r="AK71" i="2"/>
  <c r="AK70" i="2"/>
  <c r="AK69" i="2"/>
  <c r="AK68" i="2"/>
  <c r="AK67" i="2"/>
  <c r="AK66" i="2"/>
  <c r="AK65" i="2"/>
  <c r="AK64" i="2"/>
  <c r="AK63" i="2"/>
  <c r="AK62" i="2"/>
  <c r="AK61" i="2"/>
  <c r="AK60" i="2"/>
  <c r="AK59" i="2"/>
  <c r="AK58" i="2"/>
  <c r="AK57" i="2"/>
  <c r="AK56" i="2"/>
  <c r="AK55" i="2"/>
  <c r="AK54" i="2"/>
  <c r="AK53" i="2"/>
  <c r="AK52" i="2"/>
  <c r="AK50" i="2"/>
  <c r="AK49" i="2"/>
  <c r="AK48" i="2"/>
  <c r="AK47" i="2"/>
  <c r="AK46" i="2"/>
  <c r="AK45" i="2"/>
  <c r="AK44" i="2"/>
  <c r="AK43" i="2"/>
  <c r="AK42" i="2"/>
  <c r="AK41" i="2"/>
  <c r="AK40" i="2"/>
  <c r="AK38" i="2"/>
  <c r="AK37" i="2"/>
  <c r="AK36" i="2"/>
  <c r="AK35" i="2"/>
  <c r="AK34" i="2"/>
  <c r="AK33" i="2"/>
  <c r="AK32" i="2"/>
  <c r="AK31" i="2"/>
  <c r="AK30" i="2"/>
  <c r="AK29" i="2"/>
  <c r="AK28" i="2"/>
  <c r="AK27" i="2"/>
  <c r="AK26" i="2"/>
  <c r="AK25" i="2"/>
  <c r="AK24" i="2"/>
  <c r="AK23" i="2"/>
  <c r="AK22" i="2"/>
  <c r="AK21" i="2"/>
  <c r="AK20" i="2"/>
  <c r="AK19" i="2"/>
  <c r="AK18" i="2"/>
  <c r="AK17" i="2"/>
  <c r="AK16" i="2"/>
  <c r="AK15" i="2"/>
  <c r="AK14" i="2"/>
  <c r="AK13" i="2"/>
  <c r="AK12" i="2"/>
  <c r="AK11" i="2"/>
  <c r="AK10" i="2"/>
  <c r="AK9" i="2"/>
  <c r="AK8" i="2"/>
  <c r="AK7" i="2"/>
  <c r="AK6" i="2"/>
  <c r="AK5" i="2"/>
  <c r="AK4" i="2"/>
  <c r="AK3" i="2"/>
  <c r="AK185" i="3"/>
  <c r="AK184" i="3"/>
  <c r="AK183" i="3"/>
  <c r="AK182" i="3"/>
  <c r="AK181" i="3"/>
  <c r="AK180" i="3"/>
  <c r="AK179" i="3"/>
  <c r="AK178" i="3"/>
  <c r="AK177" i="3"/>
  <c r="AK176" i="3"/>
  <c r="AK175" i="3"/>
  <c r="AK174" i="3"/>
  <c r="AK173" i="3"/>
  <c r="AK172" i="3"/>
  <c r="AK171" i="3"/>
  <c r="AK170" i="3"/>
  <c r="AK169" i="3"/>
  <c r="AK168" i="3"/>
  <c r="AK167" i="3"/>
  <c r="AK166" i="3"/>
  <c r="AK165" i="3"/>
  <c r="AK164" i="3"/>
  <c r="AK163" i="3"/>
  <c r="AK161" i="3"/>
  <c r="AK160" i="3"/>
  <c r="AK159" i="3"/>
  <c r="AK158" i="3"/>
  <c r="AK157" i="3"/>
  <c r="AK156" i="3"/>
  <c r="AK155" i="3"/>
  <c r="AK154" i="3"/>
  <c r="AK153" i="3"/>
  <c r="AK152" i="3"/>
  <c r="AK151" i="3"/>
  <c r="AK148" i="3"/>
  <c r="AK147" i="3"/>
  <c r="AK146" i="3"/>
  <c r="AK145" i="3"/>
  <c r="AK144" i="3"/>
  <c r="AK143" i="3"/>
  <c r="AK142" i="3"/>
  <c r="AK141" i="3"/>
  <c r="AK140" i="3"/>
  <c r="AK139" i="3"/>
  <c r="AK138" i="3"/>
  <c r="AK137" i="3"/>
  <c r="AK136" i="3"/>
  <c r="AK135" i="3"/>
  <c r="AK134" i="3"/>
  <c r="AK133" i="3"/>
  <c r="AK132" i="3"/>
  <c r="AK131" i="3"/>
  <c r="AK130" i="3"/>
  <c r="AK129" i="3"/>
  <c r="AK128" i="3"/>
  <c r="AK127" i="3"/>
  <c r="AK126" i="3"/>
  <c r="AK124" i="3"/>
  <c r="AK123" i="3"/>
  <c r="AK122" i="3"/>
  <c r="AK121" i="3"/>
  <c r="AK120" i="3"/>
  <c r="AK119" i="3"/>
  <c r="AK118" i="3"/>
  <c r="AK117" i="3"/>
  <c r="AK116" i="3"/>
  <c r="AK115" i="3"/>
  <c r="AK114" i="3"/>
  <c r="AK112" i="3"/>
  <c r="AK111" i="3"/>
  <c r="AK110" i="3"/>
  <c r="AK109" i="3"/>
  <c r="AK108" i="3"/>
  <c r="AK107" i="3"/>
  <c r="AK106" i="3"/>
  <c r="AK105" i="3"/>
  <c r="AK104" i="3"/>
  <c r="AK103" i="3"/>
  <c r="AK102" i="3"/>
  <c r="AK101" i="3"/>
  <c r="AK100" i="3"/>
  <c r="AK99" i="3"/>
  <c r="AK98" i="3"/>
  <c r="AK97" i="3"/>
  <c r="AK96" i="3"/>
  <c r="AK95" i="3"/>
  <c r="AK94" i="3"/>
  <c r="AK93" i="3"/>
  <c r="AK92" i="3"/>
  <c r="AK91" i="3"/>
  <c r="AK90" i="3"/>
  <c r="AK89" i="3"/>
  <c r="AK87" i="3"/>
  <c r="AK86" i="3"/>
  <c r="AK85" i="3"/>
  <c r="AK84" i="3"/>
  <c r="AK83" i="3"/>
  <c r="AK82" i="3"/>
  <c r="AK81" i="3"/>
  <c r="AK80" i="3"/>
  <c r="AK79" i="3"/>
  <c r="AK78" i="3"/>
  <c r="AK77" i="3"/>
  <c r="AK75" i="3"/>
  <c r="AK74" i="3"/>
  <c r="AK73" i="3"/>
  <c r="AK72" i="3"/>
  <c r="AK71" i="3"/>
  <c r="AK70" i="3"/>
  <c r="AK69" i="3"/>
  <c r="AK68" i="3"/>
  <c r="AK67" i="3"/>
  <c r="AK66" i="3"/>
  <c r="AK65" i="3"/>
  <c r="AK64" i="3"/>
  <c r="AK63" i="3"/>
  <c r="AK62" i="3"/>
  <c r="AK61" i="3"/>
  <c r="AK60" i="3"/>
  <c r="AK59" i="3"/>
  <c r="AK58" i="3"/>
  <c r="AK57" i="3"/>
  <c r="AK56" i="3"/>
  <c r="AK55" i="3"/>
  <c r="AK54" i="3"/>
  <c r="AK53" i="3"/>
  <c r="AK52" i="3"/>
  <c r="AK50" i="3"/>
  <c r="AK49" i="3"/>
  <c r="AK48" i="3"/>
  <c r="AK47" i="3"/>
  <c r="AK46" i="3"/>
  <c r="AK45" i="3"/>
  <c r="AK44" i="3"/>
  <c r="AK43" i="3"/>
  <c r="AK42" i="3"/>
  <c r="AK41" i="3"/>
  <c r="AK40" i="3"/>
  <c r="AK38" i="3"/>
  <c r="AK37" i="3"/>
  <c r="AK36" i="3"/>
  <c r="AK35" i="3"/>
  <c r="AK34" i="3"/>
  <c r="AK33" i="3"/>
  <c r="AK32" i="3"/>
  <c r="AK31" i="3"/>
  <c r="AK30" i="3"/>
  <c r="AK29" i="3"/>
  <c r="AK28" i="3"/>
  <c r="AK27" i="3"/>
  <c r="AK26" i="3"/>
  <c r="AK25" i="3"/>
  <c r="AK24" i="3"/>
  <c r="AK23" i="3"/>
  <c r="AK22" i="3"/>
  <c r="AK21" i="3"/>
  <c r="AK20" i="3"/>
  <c r="AK19" i="3"/>
  <c r="AK18" i="3"/>
  <c r="AK17" i="3"/>
  <c r="AK16" i="3"/>
  <c r="AK15" i="3"/>
  <c r="AK14" i="3"/>
  <c r="AK13" i="3"/>
  <c r="AK12" i="3"/>
  <c r="AK11" i="3"/>
  <c r="AK10" i="3"/>
  <c r="AK9" i="3"/>
  <c r="AK8" i="3"/>
  <c r="AK7" i="3"/>
  <c r="AK6" i="3"/>
  <c r="AK5" i="3"/>
  <c r="AK4" i="3"/>
  <c r="AK3" i="3"/>
  <c r="AK185" i="4"/>
  <c r="AK184" i="4"/>
  <c r="AK183" i="4"/>
  <c r="AK182" i="4"/>
  <c r="AK181" i="4"/>
  <c r="AK180" i="4"/>
  <c r="AK179" i="4"/>
  <c r="AK178" i="4"/>
  <c r="AK177" i="4"/>
  <c r="AK176" i="4"/>
  <c r="AK175" i="4"/>
  <c r="AK174" i="4"/>
  <c r="AK173" i="4"/>
  <c r="AK172" i="4"/>
  <c r="AK171" i="4"/>
  <c r="AK170" i="4"/>
  <c r="AK169" i="4"/>
  <c r="AK168" i="4"/>
  <c r="AK167" i="4"/>
  <c r="AK166" i="4"/>
  <c r="AK165" i="4"/>
  <c r="AK164" i="4"/>
  <c r="AK163" i="4"/>
  <c r="AK161" i="4"/>
  <c r="AK160" i="4"/>
  <c r="AK159" i="4"/>
  <c r="AK158" i="4"/>
  <c r="AK157" i="4"/>
  <c r="AK156" i="4"/>
  <c r="AK155" i="4"/>
  <c r="AK154" i="4"/>
  <c r="AK153" i="4"/>
  <c r="AK152" i="4"/>
  <c r="AK151" i="4"/>
  <c r="AK148" i="4"/>
  <c r="AK147" i="4"/>
  <c r="AK146" i="4"/>
  <c r="AK145" i="4"/>
  <c r="AK144" i="4"/>
  <c r="AK143" i="4"/>
  <c r="AK142" i="4"/>
  <c r="AK141" i="4"/>
  <c r="AK140" i="4"/>
  <c r="AK139" i="4"/>
  <c r="AK138" i="4"/>
  <c r="AK137" i="4"/>
  <c r="AK136" i="4"/>
  <c r="AK135" i="4"/>
  <c r="AK134" i="4"/>
  <c r="AK133" i="4"/>
  <c r="AK132" i="4"/>
  <c r="AK131" i="4"/>
  <c r="AK130" i="4"/>
  <c r="AK129" i="4"/>
  <c r="AK128" i="4"/>
  <c r="AK127" i="4"/>
  <c r="AK126" i="4"/>
  <c r="AK124" i="4"/>
  <c r="AK123" i="4"/>
  <c r="AK122" i="4"/>
  <c r="AK121" i="4"/>
  <c r="AK120" i="4"/>
  <c r="AK119" i="4"/>
  <c r="AK118" i="4"/>
  <c r="AK117" i="4"/>
  <c r="AK116" i="4"/>
  <c r="AK115" i="4"/>
  <c r="AK114" i="4"/>
  <c r="AK112" i="4"/>
  <c r="AK111" i="4"/>
  <c r="AK110" i="4"/>
  <c r="AK109" i="4"/>
  <c r="AK108" i="4"/>
  <c r="AK107" i="4"/>
  <c r="AK106" i="4"/>
  <c r="AK105" i="4"/>
  <c r="AK104" i="4"/>
  <c r="AK103" i="4"/>
  <c r="AK102" i="4"/>
  <c r="AK101" i="4"/>
  <c r="AK100" i="4"/>
  <c r="AK99" i="4"/>
  <c r="AK98" i="4"/>
  <c r="AK97" i="4"/>
  <c r="AK96" i="4"/>
  <c r="AK95" i="4"/>
  <c r="AK94" i="4"/>
  <c r="AK93" i="4"/>
  <c r="AK92" i="4"/>
  <c r="AK91" i="4"/>
  <c r="AK90" i="4"/>
  <c r="AK89" i="4"/>
  <c r="AK87" i="4"/>
  <c r="AK86" i="4"/>
  <c r="AK85" i="4"/>
  <c r="AK84" i="4"/>
  <c r="AK83" i="4"/>
  <c r="AK82" i="4"/>
  <c r="AK81" i="4"/>
  <c r="AK80" i="4"/>
  <c r="AK79" i="4"/>
  <c r="AK78" i="4"/>
  <c r="AK77" i="4"/>
  <c r="AK75" i="4"/>
  <c r="AK74" i="4"/>
  <c r="AK73" i="4"/>
  <c r="AK72" i="4"/>
  <c r="AK71" i="4"/>
  <c r="AK70" i="4"/>
  <c r="AK69" i="4"/>
  <c r="AK68" i="4"/>
  <c r="AK67" i="4"/>
  <c r="AK66" i="4"/>
  <c r="AK65" i="4"/>
  <c r="AK64" i="4"/>
  <c r="AK63" i="4"/>
  <c r="AK62" i="4"/>
  <c r="AK61" i="4"/>
  <c r="AK60" i="4"/>
  <c r="AK59" i="4"/>
  <c r="AK58" i="4"/>
  <c r="AK57" i="4"/>
  <c r="AK56" i="4"/>
  <c r="AK55" i="4"/>
  <c r="AK54" i="4"/>
  <c r="AK53" i="4"/>
  <c r="AK52" i="4"/>
  <c r="AK50" i="4"/>
  <c r="AK49" i="4"/>
  <c r="AK48" i="4"/>
  <c r="AK47" i="4"/>
  <c r="AK46" i="4"/>
  <c r="AK45" i="4"/>
  <c r="AK44" i="4"/>
  <c r="AK43" i="4"/>
  <c r="AK42" i="4"/>
  <c r="AK41" i="4"/>
  <c r="AK40" i="4"/>
  <c r="AK38" i="4"/>
  <c r="AK37" i="4"/>
  <c r="AK36" i="4"/>
  <c r="AK35" i="4"/>
  <c r="AK34" i="4"/>
  <c r="AK33" i="4"/>
  <c r="AK32" i="4"/>
  <c r="AK31" i="4"/>
  <c r="AK30" i="4"/>
  <c r="AK29" i="4"/>
  <c r="AK28" i="4"/>
  <c r="AK27" i="4"/>
  <c r="AK26" i="4"/>
  <c r="AK25" i="4"/>
  <c r="AK24" i="4"/>
  <c r="AK23" i="4"/>
  <c r="AK22" i="4"/>
  <c r="AK21" i="4"/>
  <c r="AK20" i="4"/>
  <c r="AK19" i="4"/>
  <c r="AK18" i="4"/>
  <c r="AK17" i="4"/>
  <c r="AK16" i="4"/>
  <c r="AK15" i="4"/>
  <c r="AK14" i="4"/>
  <c r="AK13" i="4"/>
  <c r="AK12" i="4"/>
  <c r="AK11" i="4"/>
  <c r="AK10" i="4"/>
  <c r="AK9" i="4"/>
  <c r="AK8" i="4"/>
  <c r="AK7" i="4"/>
  <c r="AK6" i="4"/>
  <c r="AK5" i="4"/>
  <c r="AK4" i="4"/>
  <c r="AK3" i="4"/>
  <c r="AK185" i="5"/>
  <c r="AK184" i="5"/>
  <c r="AK183" i="5"/>
  <c r="AK182" i="5"/>
  <c r="AK181" i="5"/>
  <c r="AK180" i="5"/>
  <c r="AK179" i="5"/>
  <c r="AK178" i="5"/>
  <c r="AK177" i="5"/>
  <c r="AK176" i="5"/>
  <c r="AK175" i="5"/>
  <c r="AK174" i="5"/>
  <c r="AK173" i="5"/>
  <c r="AK172" i="5"/>
  <c r="AK171" i="5"/>
  <c r="AK170" i="5"/>
  <c r="AK169" i="5"/>
  <c r="AK168" i="5"/>
  <c r="AK167" i="5"/>
  <c r="AK166" i="5"/>
  <c r="AK165" i="5"/>
  <c r="AK164" i="5"/>
  <c r="AK163" i="5"/>
  <c r="AK161" i="5"/>
  <c r="AK160" i="5"/>
  <c r="AK159" i="5"/>
  <c r="AK158" i="5"/>
  <c r="AK157" i="5"/>
  <c r="AK156" i="5"/>
  <c r="AK155" i="5"/>
  <c r="AK154" i="5"/>
  <c r="AK153" i="5"/>
  <c r="AK152" i="5"/>
  <c r="AK151" i="5"/>
  <c r="AK148" i="5"/>
  <c r="AK147" i="5"/>
  <c r="AK146" i="5"/>
  <c r="AK145" i="5"/>
  <c r="AK144" i="5"/>
  <c r="AK143" i="5"/>
  <c r="AK142" i="5"/>
  <c r="AK141" i="5"/>
  <c r="AK140" i="5"/>
  <c r="AK139" i="5"/>
  <c r="AK138" i="5"/>
  <c r="AK137" i="5"/>
  <c r="AK136" i="5"/>
  <c r="AK135" i="5"/>
  <c r="AK134" i="5"/>
  <c r="AK133" i="5"/>
  <c r="AK132" i="5"/>
  <c r="AK131" i="5"/>
  <c r="AK130" i="5"/>
  <c r="AK129" i="5"/>
  <c r="AK128" i="5"/>
  <c r="AK127" i="5"/>
  <c r="AK126" i="5"/>
  <c r="AK124" i="5"/>
  <c r="AK123" i="5"/>
  <c r="AK122" i="5"/>
  <c r="AK121" i="5"/>
  <c r="AK120" i="5"/>
  <c r="AK119" i="5"/>
  <c r="AK118" i="5"/>
  <c r="AK117" i="5"/>
  <c r="AK116" i="5"/>
  <c r="AK115" i="5"/>
  <c r="AK114" i="5"/>
  <c r="AK112" i="5"/>
  <c r="AK111" i="5"/>
  <c r="AK110" i="5"/>
  <c r="AK109" i="5"/>
  <c r="AK108" i="5"/>
  <c r="AK107" i="5"/>
  <c r="AK106" i="5"/>
  <c r="AK105" i="5"/>
  <c r="AK104" i="5"/>
  <c r="AK103" i="5"/>
  <c r="AK102" i="5"/>
  <c r="AK101" i="5"/>
  <c r="AK100" i="5"/>
  <c r="AK99" i="5"/>
  <c r="AK98" i="5"/>
  <c r="AK97" i="5"/>
  <c r="AK96" i="5"/>
  <c r="AK95" i="5"/>
  <c r="AK94" i="5"/>
  <c r="AK93" i="5"/>
  <c r="AK92" i="5"/>
  <c r="AK91" i="5"/>
  <c r="AK90" i="5"/>
  <c r="AK89" i="5"/>
  <c r="AK87" i="5"/>
  <c r="AK86" i="5"/>
  <c r="AK85" i="5"/>
  <c r="AK84" i="5"/>
  <c r="AK83" i="5"/>
  <c r="AK82" i="5"/>
  <c r="AK81" i="5"/>
  <c r="AK80" i="5"/>
  <c r="AK79" i="5"/>
  <c r="AK78" i="5"/>
  <c r="AK77" i="5"/>
  <c r="AK75" i="5"/>
  <c r="AK74" i="5"/>
  <c r="AK73" i="5"/>
  <c r="AK72" i="5"/>
  <c r="AK71" i="5"/>
  <c r="AK70" i="5"/>
  <c r="AK69" i="5"/>
  <c r="AK68" i="5"/>
  <c r="AK67" i="5"/>
  <c r="AK66" i="5"/>
  <c r="AK65" i="5"/>
  <c r="AK64" i="5"/>
  <c r="AK63" i="5"/>
  <c r="AK62" i="5"/>
  <c r="AK61" i="5"/>
  <c r="AK60" i="5"/>
  <c r="AK59" i="5"/>
  <c r="AK58" i="5"/>
  <c r="AK57" i="5"/>
  <c r="AK56" i="5"/>
  <c r="AK55" i="5"/>
  <c r="AK54" i="5"/>
  <c r="AK53" i="5"/>
  <c r="AK52" i="5"/>
  <c r="AK50" i="5"/>
  <c r="AK49" i="5"/>
  <c r="AK48" i="5"/>
  <c r="AK47" i="5"/>
  <c r="AK46" i="5"/>
  <c r="AK45" i="5"/>
  <c r="AK44" i="5"/>
  <c r="AK43" i="5"/>
  <c r="AK42" i="5"/>
  <c r="AK41" i="5"/>
  <c r="AK40" i="5"/>
  <c r="AK38" i="5"/>
  <c r="AK37" i="5"/>
  <c r="AK36" i="5"/>
  <c r="AK35" i="5"/>
  <c r="AK34" i="5"/>
  <c r="AK33" i="5"/>
  <c r="AK32" i="5"/>
  <c r="AK31" i="5"/>
  <c r="AK30" i="5"/>
  <c r="AK29" i="5"/>
  <c r="AK28" i="5"/>
  <c r="AK27" i="5"/>
  <c r="AK26" i="5"/>
  <c r="AK25" i="5"/>
  <c r="AK24" i="5"/>
  <c r="AK23" i="5"/>
  <c r="AK22" i="5"/>
  <c r="AK21" i="5"/>
  <c r="AK20" i="5"/>
  <c r="AK19" i="5"/>
  <c r="AK18" i="5"/>
  <c r="AK17" i="5"/>
  <c r="AK16" i="5"/>
  <c r="AK15" i="5"/>
  <c r="AK14" i="5"/>
  <c r="AK13" i="5"/>
  <c r="AK12" i="5"/>
  <c r="AK11" i="5"/>
  <c r="AK10" i="5"/>
  <c r="AK9" i="5"/>
  <c r="AK8" i="5"/>
  <c r="AK7" i="5"/>
  <c r="AK6" i="5"/>
  <c r="AK5" i="5"/>
  <c r="AK4" i="5"/>
  <c r="AK3" i="5"/>
  <c r="AK185" i="6"/>
  <c r="AK184" i="6"/>
  <c r="AK183" i="6"/>
  <c r="AK182" i="6"/>
  <c r="AK181" i="6"/>
  <c r="AK180" i="6"/>
  <c r="AK179" i="6"/>
  <c r="AK178" i="6"/>
  <c r="AK177" i="6"/>
  <c r="AK176" i="6"/>
  <c r="AK175" i="6"/>
  <c r="AK174" i="6"/>
  <c r="AK173" i="6"/>
  <c r="AK172" i="6"/>
  <c r="AK171" i="6"/>
  <c r="AK170" i="6"/>
  <c r="AK169" i="6"/>
  <c r="AK168" i="6"/>
  <c r="AK167" i="6"/>
  <c r="AK166" i="6"/>
  <c r="AK165" i="6"/>
  <c r="AK164" i="6"/>
  <c r="AK163" i="6"/>
  <c r="AK161" i="6"/>
  <c r="AK160" i="6"/>
  <c r="AK159" i="6"/>
  <c r="AK158" i="6"/>
  <c r="AK157" i="6"/>
  <c r="AK156" i="6"/>
  <c r="AK155" i="6"/>
  <c r="AK154" i="6"/>
  <c r="AK153" i="6"/>
  <c r="AK152" i="6"/>
  <c r="AK151" i="6"/>
  <c r="AK148" i="6"/>
  <c r="AK147" i="6"/>
  <c r="AK146" i="6"/>
  <c r="AK145" i="6"/>
  <c r="AK144" i="6"/>
  <c r="AK143" i="6"/>
  <c r="AK142" i="6"/>
  <c r="AK141" i="6"/>
  <c r="AK140" i="6"/>
  <c r="AK139" i="6"/>
  <c r="AK138" i="6"/>
  <c r="AK137" i="6"/>
  <c r="AK136" i="6"/>
  <c r="AK135" i="6"/>
  <c r="AK134" i="6"/>
  <c r="AK133" i="6"/>
  <c r="AK132" i="6"/>
  <c r="AK131" i="6"/>
  <c r="AK130" i="6"/>
  <c r="AK129" i="6"/>
  <c r="AK128" i="6"/>
  <c r="AK127" i="6"/>
  <c r="AK126" i="6"/>
  <c r="AK124" i="6"/>
  <c r="AK123" i="6"/>
  <c r="AK122" i="6"/>
  <c r="AK121" i="6"/>
  <c r="AK120" i="6"/>
  <c r="AK119" i="6"/>
  <c r="AK118" i="6"/>
  <c r="AK117" i="6"/>
  <c r="AK116" i="6"/>
  <c r="AK115" i="6"/>
  <c r="AK114" i="6"/>
  <c r="AK112" i="6"/>
  <c r="AK111" i="6"/>
  <c r="AK110" i="6"/>
  <c r="AK109" i="6"/>
  <c r="AK108" i="6"/>
  <c r="AK107" i="6"/>
  <c r="AK106" i="6"/>
  <c r="AK105" i="6"/>
  <c r="AK104" i="6"/>
  <c r="AK103" i="6"/>
  <c r="AK102" i="6"/>
  <c r="AK101" i="6"/>
  <c r="AK100" i="6"/>
  <c r="AK99" i="6"/>
  <c r="AK98" i="6"/>
  <c r="AK97" i="6"/>
  <c r="AK96" i="6"/>
  <c r="AK95" i="6"/>
  <c r="AK94" i="6"/>
  <c r="AK93" i="6"/>
  <c r="AK92" i="6"/>
  <c r="AK91" i="6"/>
  <c r="AK90" i="6"/>
  <c r="AK89" i="6"/>
  <c r="AK87" i="6"/>
  <c r="AK86" i="6"/>
  <c r="AK85" i="6"/>
  <c r="AK84" i="6"/>
  <c r="AK83" i="6"/>
  <c r="AK82" i="6"/>
  <c r="AK81" i="6"/>
  <c r="AK80" i="6"/>
  <c r="AK79" i="6"/>
  <c r="AK78" i="6"/>
  <c r="AK77" i="6"/>
  <c r="AK75" i="6"/>
  <c r="AK74" i="6"/>
  <c r="AK73" i="6"/>
  <c r="AK72" i="6"/>
  <c r="AK71" i="6"/>
  <c r="AK70" i="6"/>
  <c r="AK69" i="6"/>
  <c r="AK68" i="6"/>
  <c r="AK67" i="6"/>
  <c r="AK66" i="6"/>
  <c r="AK65" i="6"/>
  <c r="AK64" i="6"/>
  <c r="AK63" i="6"/>
  <c r="AK62" i="6"/>
  <c r="AK61" i="6"/>
  <c r="AK60" i="6"/>
  <c r="AK59" i="6"/>
  <c r="AK58" i="6"/>
  <c r="AK57" i="6"/>
  <c r="AK56" i="6"/>
  <c r="AK55" i="6"/>
  <c r="AK54" i="6"/>
  <c r="AK53" i="6"/>
  <c r="AK52" i="6"/>
  <c r="AK50" i="6"/>
  <c r="AK49" i="6"/>
  <c r="AK48" i="6"/>
  <c r="AK47" i="6"/>
  <c r="AK46" i="6"/>
  <c r="AK45" i="6"/>
  <c r="AK44" i="6"/>
  <c r="AK43" i="6"/>
  <c r="AK42" i="6"/>
  <c r="AK41" i="6"/>
  <c r="AK40" i="6"/>
  <c r="AK38" i="6"/>
  <c r="AK37" i="6"/>
  <c r="AK36" i="6"/>
  <c r="AK35" i="6"/>
  <c r="AK34" i="6"/>
  <c r="AK33" i="6"/>
  <c r="AK32" i="6"/>
  <c r="AK31" i="6"/>
  <c r="AK30" i="6"/>
  <c r="AK29" i="6"/>
  <c r="AK28" i="6"/>
  <c r="AK27" i="6"/>
  <c r="AK26" i="6"/>
  <c r="AK25" i="6"/>
  <c r="AK24" i="6"/>
  <c r="AK23" i="6"/>
  <c r="AK22" i="6"/>
  <c r="AK21" i="6"/>
  <c r="AK20" i="6"/>
  <c r="AK19" i="6"/>
  <c r="AK18" i="6"/>
  <c r="AK17" i="6"/>
  <c r="AK16" i="6"/>
  <c r="AK15" i="6"/>
  <c r="AK14" i="6"/>
  <c r="AK13" i="6"/>
  <c r="AK12" i="6"/>
  <c r="AK11" i="6"/>
  <c r="AK10" i="6"/>
  <c r="AK9" i="6"/>
  <c r="AK8" i="6"/>
  <c r="AK7" i="6"/>
  <c r="AK6" i="6"/>
  <c r="AK5" i="6"/>
  <c r="AK4" i="6"/>
  <c r="AK3" i="6"/>
  <c r="AK185" i="7"/>
  <c r="AK184" i="7"/>
  <c r="AK183" i="7"/>
  <c r="AK182" i="7"/>
  <c r="AK181" i="7"/>
  <c r="AK180" i="7"/>
  <c r="AK179" i="7"/>
  <c r="AK178" i="7"/>
  <c r="AK177" i="7"/>
  <c r="AK176" i="7"/>
  <c r="AK175" i="7"/>
  <c r="AK174" i="7"/>
  <c r="AK173" i="7"/>
  <c r="AK172" i="7"/>
  <c r="AK171" i="7"/>
  <c r="AK170" i="7"/>
  <c r="AK169" i="7"/>
  <c r="AK168" i="7"/>
  <c r="AK167" i="7"/>
  <c r="AK166" i="7"/>
  <c r="AK165" i="7"/>
  <c r="AK164" i="7"/>
  <c r="AK163" i="7"/>
  <c r="AK161" i="7"/>
  <c r="AK160" i="7"/>
  <c r="AK159" i="7"/>
  <c r="AK158" i="7"/>
  <c r="AK157" i="7"/>
  <c r="AK156" i="7"/>
  <c r="AK155" i="7"/>
  <c r="AK154" i="7"/>
  <c r="AK153" i="7"/>
  <c r="AK152" i="7"/>
  <c r="AK151" i="7"/>
  <c r="AK148" i="7"/>
  <c r="AK147" i="7"/>
  <c r="AK146" i="7"/>
  <c r="AK145" i="7"/>
  <c r="AK144" i="7"/>
  <c r="AK143" i="7"/>
  <c r="AK142" i="7"/>
  <c r="AK141" i="7"/>
  <c r="AK140" i="7"/>
  <c r="AK139" i="7"/>
  <c r="AK138" i="7"/>
  <c r="AK137" i="7"/>
  <c r="AK136" i="7"/>
  <c r="AK135" i="7"/>
  <c r="AK134" i="7"/>
  <c r="AK133" i="7"/>
  <c r="AK132" i="7"/>
  <c r="AK131" i="7"/>
  <c r="AK130" i="7"/>
  <c r="AK129" i="7"/>
  <c r="AK128" i="7"/>
  <c r="AK127" i="7"/>
  <c r="AK126" i="7"/>
  <c r="AK124" i="7"/>
  <c r="AK123" i="7"/>
  <c r="AK122" i="7"/>
  <c r="AK121" i="7"/>
  <c r="AK120" i="7"/>
  <c r="AK119" i="7"/>
  <c r="AK118" i="7"/>
  <c r="AK117" i="7"/>
  <c r="AK116" i="7"/>
  <c r="AK115" i="7"/>
  <c r="AK114" i="7"/>
  <c r="AK112" i="7"/>
  <c r="AK111" i="7"/>
  <c r="AK110" i="7"/>
  <c r="AK109" i="7"/>
  <c r="AK108" i="7"/>
  <c r="AK107" i="7"/>
  <c r="AK106" i="7"/>
  <c r="AK105" i="7"/>
  <c r="AK104" i="7"/>
  <c r="AK103" i="7"/>
  <c r="AK102" i="7"/>
  <c r="AK101" i="7"/>
  <c r="AK100" i="7"/>
  <c r="AK99" i="7"/>
  <c r="AK98" i="7"/>
  <c r="AK97" i="7"/>
  <c r="AK96" i="7"/>
  <c r="AK95" i="7"/>
  <c r="AK94" i="7"/>
  <c r="AK93" i="7"/>
  <c r="AK92" i="7"/>
  <c r="AK91" i="7"/>
  <c r="AK90" i="7"/>
  <c r="AK89" i="7"/>
  <c r="AK87" i="7"/>
  <c r="AK86" i="7"/>
  <c r="AK85" i="7"/>
  <c r="AK84" i="7"/>
  <c r="AK83" i="7"/>
  <c r="AK82" i="7"/>
  <c r="AK81" i="7"/>
  <c r="AK80" i="7"/>
  <c r="AK79" i="7"/>
  <c r="AK78" i="7"/>
  <c r="AK77" i="7"/>
  <c r="AK75" i="7"/>
  <c r="AK74" i="7"/>
  <c r="AK73" i="7"/>
  <c r="AK72" i="7"/>
  <c r="AK71" i="7"/>
  <c r="AK70" i="7"/>
  <c r="AK69" i="7"/>
  <c r="AK68" i="7"/>
  <c r="AK67" i="7"/>
  <c r="AK66" i="7"/>
  <c r="AK65" i="7"/>
  <c r="AK64" i="7"/>
  <c r="AK63" i="7"/>
  <c r="AK62" i="7"/>
  <c r="AK61" i="7"/>
  <c r="AK60" i="7"/>
  <c r="AK59" i="7"/>
  <c r="AK58" i="7"/>
  <c r="AK57" i="7"/>
  <c r="AK56" i="7"/>
  <c r="AK55" i="7"/>
  <c r="AK54" i="7"/>
  <c r="AK53" i="7"/>
  <c r="AK52" i="7"/>
  <c r="AK50" i="7"/>
  <c r="AK49" i="7"/>
  <c r="AK48" i="7"/>
  <c r="AK47" i="7"/>
  <c r="AK46" i="7"/>
  <c r="AK45" i="7"/>
  <c r="AK44" i="7"/>
  <c r="AK43" i="7"/>
  <c r="AK42" i="7"/>
  <c r="AK41" i="7"/>
  <c r="AK40" i="7"/>
  <c r="AK38" i="7"/>
  <c r="AK37" i="7"/>
  <c r="AK36" i="7"/>
  <c r="AK35" i="7"/>
  <c r="AK34" i="7"/>
  <c r="AK33" i="7"/>
  <c r="AK32" i="7"/>
  <c r="AK31" i="7"/>
  <c r="AK30" i="7"/>
  <c r="AK29" i="7"/>
  <c r="AK28" i="7"/>
  <c r="AK27" i="7"/>
  <c r="AK26" i="7"/>
  <c r="AK25" i="7"/>
  <c r="AK24" i="7"/>
  <c r="AK23" i="7"/>
  <c r="AK22" i="7"/>
  <c r="AK21" i="7"/>
  <c r="AK20" i="7"/>
  <c r="AK19" i="7"/>
  <c r="AK18" i="7"/>
  <c r="AK17" i="7"/>
  <c r="AK16" i="7"/>
  <c r="AK15" i="7"/>
  <c r="AK14" i="7"/>
  <c r="AK13" i="7"/>
  <c r="AK12" i="7"/>
  <c r="AK11" i="7"/>
  <c r="AK10" i="7"/>
  <c r="AK9" i="7"/>
  <c r="AK8" i="7"/>
  <c r="AK7" i="7"/>
  <c r="AK6" i="7"/>
  <c r="AK5" i="7"/>
  <c r="AK4" i="7"/>
  <c r="AK3" i="7"/>
  <c r="AK185" i="8"/>
  <c r="AK184" i="8"/>
  <c r="AK183" i="8"/>
  <c r="AK182" i="8"/>
  <c r="AK181" i="8"/>
  <c r="AK180" i="8"/>
  <c r="AK179" i="8"/>
  <c r="AK178" i="8"/>
  <c r="AK177" i="8"/>
  <c r="AK176" i="8"/>
  <c r="AK175" i="8"/>
  <c r="AK174" i="8"/>
  <c r="AK173" i="8"/>
  <c r="AK172" i="8"/>
  <c r="AK171" i="8"/>
  <c r="AK170" i="8"/>
  <c r="AK169" i="8"/>
  <c r="AK168" i="8"/>
  <c r="AK167" i="8"/>
  <c r="AK166" i="8"/>
  <c r="AK165" i="8"/>
  <c r="AK164" i="8"/>
  <c r="AK163" i="8"/>
  <c r="AK161" i="8"/>
  <c r="AK160" i="8"/>
  <c r="AK159" i="8"/>
  <c r="AK158" i="8"/>
  <c r="AK157" i="8"/>
  <c r="AK156" i="8"/>
  <c r="AK155" i="8"/>
  <c r="AK154" i="8"/>
  <c r="AK153" i="8"/>
  <c r="AK152" i="8"/>
  <c r="AK151" i="8"/>
  <c r="AK148" i="8"/>
  <c r="AK147" i="8"/>
  <c r="AK146" i="8"/>
  <c r="AK145" i="8"/>
  <c r="AK144" i="8"/>
  <c r="AK143" i="8"/>
  <c r="AK142" i="8"/>
  <c r="AK141" i="8"/>
  <c r="AK140" i="8"/>
  <c r="AK139" i="8"/>
  <c r="AK138" i="8"/>
  <c r="AK137" i="8"/>
  <c r="AK136" i="8"/>
  <c r="AK135" i="8"/>
  <c r="AK134" i="8"/>
  <c r="AK133" i="8"/>
  <c r="AK132" i="8"/>
  <c r="AK131" i="8"/>
  <c r="AK130" i="8"/>
  <c r="AK129" i="8"/>
  <c r="AK128" i="8"/>
  <c r="AK127" i="8"/>
  <c r="AK126" i="8"/>
  <c r="AK124" i="8"/>
  <c r="AK123" i="8"/>
  <c r="AK122" i="8"/>
  <c r="AK121" i="8"/>
  <c r="AK120" i="8"/>
  <c r="AK119" i="8"/>
  <c r="AK118" i="8"/>
  <c r="AK117" i="8"/>
  <c r="AK116" i="8"/>
  <c r="AK115" i="8"/>
  <c r="AK114" i="8"/>
  <c r="AK112" i="8"/>
  <c r="AK111" i="8"/>
  <c r="AK110" i="8"/>
  <c r="AK109" i="8"/>
  <c r="AK108" i="8"/>
  <c r="AK107" i="8"/>
  <c r="AK106" i="8"/>
  <c r="AK105" i="8"/>
  <c r="AK104" i="8"/>
  <c r="AK103" i="8"/>
  <c r="AK102" i="8"/>
  <c r="AK101" i="8"/>
  <c r="AK100" i="8"/>
  <c r="AK99" i="8"/>
  <c r="AK98" i="8"/>
  <c r="AK97" i="8"/>
  <c r="AK96" i="8"/>
  <c r="AK95" i="8"/>
  <c r="AK94" i="8"/>
  <c r="AK93" i="8"/>
  <c r="AK92" i="8"/>
  <c r="AK91" i="8"/>
  <c r="AK90" i="8"/>
  <c r="AK89" i="8"/>
  <c r="AK87" i="8"/>
  <c r="AK86" i="8"/>
  <c r="AK85" i="8"/>
  <c r="AK84" i="8"/>
  <c r="AK83" i="8"/>
  <c r="AK82" i="8"/>
  <c r="AK81" i="8"/>
  <c r="AK80" i="8"/>
  <c r="AK79" i="8"/>
  <c r="AK78" i="8"/>
  <c r="AK77" i="8"/>
  <c r="AK75" i="8"/>
  <c r="AK74" i="8"/>
  <c r="AK73" i="8"/>
  <c r="AK72" i="8"/>
  <c r="AK71" i="8"/>
  <c r="AK70" i="8"/>
  <c r="AK69" i="8"/>
  <c r="AK68" i="8"/>
  <c r="AK67" i="8"/>
  <c r="AK66" i="8"/>
  <c r="AK65" i="8"/>
  <c r="AK64" i="8"/>
  <c r="AK63" i="8"/>
  <c r="AK62" i="8"/>
  <c r="AK61" i="8"/>
  <c r="AK60" i="8"/>
  <c r="AK59" i="8"/>
  <c r="AK58" i="8"/>
  <c r="AK57" i="8"/>
  <c r="AK56" i="8"/>
  <c r="AK55" i="8"/>
  <c r="AK54" i="8"/>
  <c r="AK53" i="8"/>
  <c r="AK52" i="8"/>
  <c r="AK50" i="8"/>
  <c r="AK49" i="8"/>
  <c r="AK48" i="8"/>
  <c r="AK47" i="8"/>
  <c r="AK46" i="8"/>
  <c r="AK45" i="8"/>
  <c r="AK44" i="8"/>
  <c r="AK43" i="8"/>
  <c r="AK42" i="8"/>
  <c r="AK41" i="8"/>
  <c r="AK40" i="8"/>
  <c r="AK38" i="8"/>
  <c r="AK37" i="8"/>
  <c r="AK36" i="8"/>
  <c r="AK35" i="8"/>
  <c r="AK34" i="8"/>
  <c r="AK33" i="8"/>
  <c r="AK32" i="8"/>
  <c r="AK31" i="8"/>
  <c r="AK30" i="8"/>
  <c r="AK29" i="8"/>
  <c r="AK28" i="8"/>
  <c r="AK27" i="8"/>
  <c r="AK26" i="8"/>
  <c r="AK25" i="8"/>
  <c r="AK24" i="8"/>
  <c r="AK23" i="8"/>
  <c r="AK22" i="8"/>
  <c r="AK21" i="8"/>
  <c r="AK20" i="8"/>
  <c r="AK19" i="8"/>
  <c r="AK18" i="8"/>
  <c r="AK17" i="8"/>
  <c r="AK16" i="8"/>
  <c r="AK15" i="8"/>
  <c r="AK14" i="8"/>
  <c r="AK13" i="8"/>
  <c r="AK12" i="8"/>
  <c r="AK11" i="8"/>
  <c r="AK10" i="8"/>
  <c r="AK9" i="8"/>
  <c r="AK8" i="8"/>
  <c r="AK7" i="8"/>
  <c r="AK6" i="8"/>
  <c r="AK5" i="8"/>
  <c r="AK4" i="8"/>
  <c r="AK3" i="8"/>
  <c r="AK185" i="9"/>
  <c r="AK184" i="9"/>
  <c r="AK183" i="9"/>
  <c r="AK182" i="9"/>
  <c r="AK181" i="9"/>
  <c r="AK180" i="9"/>
  <c r="AK179" i="9"/>
  <c r="AK178" i="9"/>
  <c r="AK177" i="9"/>
  <c r="AK176" i="9"/>
  <c r="AK175" i="9"/>
  <c r="AK174" i="9"/>
  <c r="AK173" i="9"/>
  <c r="AK172" i="9"/>
  <c r="AK171" i="9"/>
  <c r="AK170" i="9"/>
  <c r="AK169" i="9"/>
  <c r="AK168" i="9"/>
  <c r="AK167" i="9"/>
  <c r="AK166" i="9"/>
  <c r="AK165" i="9"/>
  <c r="AK164" i="9"/>
  <c r="AK163" i="9"/>
  <c r="AK161" i="9"/>
  <c r="AK160" i="9"/>
  <c r="AK159" i="9"/>
  <c r="AK158" i="9"/>
  <c r="AK157" i="9"/>
  <c r="AK156" i="9"/>
  <c r="AK155" i="9"/>
  <c r="AK154" i="9"/>
  <c r="AK153" i="9"/>
  <c r="AK152" i="9"/>
  <c r="AK151" i="9"/>
  <c r="AK148" i="9"/>
  <c r="AK147" i="9"/>
  <c r="AK146" i="9"/>
  <c r="AK145" i="9"/>
  <c r="AK144" i="9"/>
  <c r="AK143" i="9"/>
  <c r="AK142" i="9"/>
  <c r="AK141" i="9"/>
  <c r="AK140" i="9"/>
  <c r="AK139" i="9"/>
  <c r="AK138" i="9"/>
  <c r="AK137" i="9"/>
  <c r="AK136" i="9"/>
  <c r="AK135" i="9"/>
  <c r="AK134" i="9"/>
  <c r="AK133" i="9"/>
  <c r="AK132" i="9"/>
  <c r="AK131" i="9"/>
  <c r="AK130" i="9"/>
  <c r="AK129" i="9"/>
  <c r="AK128" i="9"/>
  <c r="AK127" i="9"/>
  <c r="AK126" i="9"/>
  <c r="AK124" i="9"/>
  <c r="AK123" i="9"/>
  <c r="AK122" i="9"/>
  <c r="AK121" i="9"/>
  <c r="AK120" i="9"/>
  <c r="AK119" i="9"/>
  <c r="AK118" i="9"/>
  <c r="AK117" i="9"/>
  <c r="AK116" i="9"/>
  <c r="AK115" i="9"/>
  <c r="AK114" i="9"/>
  <c r="AK112" i="9"/>
  <c r="AK111" i="9"/>
  <c r="AK110" i="9"/>
  <c r="AK109" i="9"/>
  <c r="AK108" i="9"/>
  <c r="AK107" i="9"/>
  <c r="AK106" i="9"/>
  <c r="AK105" i="9"/>
  <c r="AK104" i="9"/>
  <c r="AK103" i="9"/>
  <c r="AK102" i="9"/>
  <c r="AK101" i="9"/>
  <c r="AK100" i="9"/>
  <c r="AK99" i="9"/>
  <c r="AK98" i="9"/>
  <c r="AK97" i="9"/>
  <c r="AK96" i="9"/>
  <c r="AK95" i="9"/>
  <c r="AK94" i="9"/>
  <c r="AK93" i="9"/>
  <c r="AK92" i="9"/>
  <c r="AK91" i="9"/>
  <c r="AK90" i="9"/>
  <c r="AK89" i="9"/>
  <c r="AK87" i="9"/>
  <c r="AK86" i="9"/>
  <c r="AK85" i="9"/>
  <c r="AK84" i="9"/>
  <c r="AK83" i="9"/>
  <c r="AK82" i="9"/>
  <c r="AK81" i="9"/>
  <c r="AK80" i="9"/>
  <c r="AK79" i="9"/>
  <c r="AK78" i="9"/>
  <c r="AK77" i="9"/>
  <c r="AK75" i="9"/>
  <c r="AK74" i="9"/>
  <c r="AK73" i="9"/>
  <c r="AK72" i="9"/>
  <c r="AK71" i="9"/>
  <c r="AK70" i="9"/>
  <c r="AK69" i="9"/>
  <c r="AK68" i="9"/>
  <c r="AK67" i="9"/>
  <c r="AK66" i="9"/>
  <c r="AK65" i="9"/>
  <c r="AK64" i="9"/>
  <c r="AK63" i="9"/>
  <c r="AK62" i="9"/>
  <c r="AK61" i="9"/>
  <c r="AK60" i="9"/>
  <c r="AK59" i="9"/>
  <c r="AK58" i="9"/>
  <c r="AK57" i="9"/>
  <c r="AK56" i="9"/>
  <c r="AK55" i="9"/>
  <c r="AK54" i="9"/>
  <c r="AK53" i="9"/>
  <c r="AK52" i="9"/>
  <c r="AK50" i="9"/>
  <c r="AK49" i="9"/>
  <c r="AK48" i="9"/>
  <c r="AK47" i="9"/>
  <c r="AK46" i="9"/>
  <c r="AK45" i="9"/>
  <c r="AK44" i="9"/>
  <c r="AK43" i="9"/>
  <c r="AK42" i="9"/>
  <c r="AK41" i="9"/>
  <c r="AK40" i="9"/>
  <c r="AK38" i="9"/>
  <c r="AK37" i="9"/>
  <c r="AK36" i="9"/>
  <c r="AK35" i="9"/>
  <c r="AK34" i="9"/>
  <c r="AK33" i="9"/>
  <c r="AK32" i="9"/>
  <c r="AK31" i="9"/>
  <c r="AK30" i="9"/>
  <c r="AK29" i="9"/>
  <c r="AK28" i="9"/>
  <c r="AK27" i="9"/>
  <c r="AK26" i="9"/>
  <c r="AK25" i="9"/>
  <c r="AK24" i="9"/>
  <c r="AK23" i="9"/>
  <c r="AK22" i="9"/>
  <c r="AK21" i="9"/>
  <c r="AK20" i="9"/>
  <c r="AK19" i="9"/>
  <c r="AK18" i="9"/>
  <c r="AK17" i="9"/>
  <c r="AK16" i="9"/>
  <c r="AK15" i="9"/>
  <c r="AK14" i="9"/>
  <c r="AK13" i="9"/>
  <c r="AK12" i="9"/>
  <c r="AK11" i="9"/>
  <c r="AK10" i="9"/>
  <c r="AK9" i="9"/>
  <c r="AK8" i="9"/>
  <c r="AK7" i="9"/>
  <c r="AK6" i="9"/>
  <c r="AK5" i="9"/>
  <c r="AK4" i="9"/>
  <c r="AK3" i="9"/>
  <c r="AK185" i="10"/>
  <c r="AK184" i="10"/>
  <c r="AK183" i="10"/>
  <c r="AK182" i="10"/>
  <c r="AK181" i="10"/>
  <c r="AK180" i="10"/>
  <c r="AK179" i="10"/>
  <c r="AK178" i="10"/>
  <c r="AK177" i="10"/>
  <c r="AK176" i="10"/>
  <c r="AK175" i="10"/>
  <c r="AK174" i="10"/>
  <c r="AK173" i="10"/>
  <c r="AK172" i="10"/>
  <c r="AK171" i="10"/>
  <c r="AK170" i="10"/>
  <c r="AK169" i="10"/>
  <c r="AK168" i="10"/>
  <c r="AK167" i="10"/>
  <c r="AK166" i="10"/>
  <c r="AK165" i="10"/>
  <c r="AK164" i="10"/>
  <c r="AK163" i="10"/>
  <c r="AK161" i="10"/>
  <c r="AK160" i="10"/>
  <c r="AK159" i="10"/>
  <c r="AK158" i="10"/>
  <c r="AK157" i="10"/>
  <c r="AK156" i="10"/>
  <c r="AK155" i="10"/>
  <c r="AK154" i="10"/>
  <c r="AK153" i="10"/>
  <c r="AK152" i="10"/>
  <c r="AK151" i="10"/>
  <c r="AK148" i="10"/>
  <c r="AK147" i="10"/>
  <c r="AK146" i="10"/>
  <c r="AK145" i="10"/>
  <c r="AK144" i="10"/>
  <c r="AK143" i="10"/>
  <c r="AK142" i="10"/>
  <c r="AK141" i="10"/>
  <c r="AK140" i="10"/>
  <c r="AK139" i="10"/>
  <c r="AK138" i="10"/>
  <c r="AK137" i="10"/>
  <c r="AK136" i="10"/>
  <c r="AK135" i="10"/>
  <c r="AK134" i="10"/>
  <c r="AK133" i="10"/>
  <c r="AK132" i="10"/>
  <c r="AK131" i="10"/>
  <c r="AK130" i="10"/>
  <c r="AK129" i="10"/>
  <c r="AK128" i="10"/>
  <c r="AK127" i="10"/>
  <c r="AK126" i="10"/>
  <c r="AK124" i="10"/>
  <c r="AK123" i="10"/>
  <c r="AK122" i="10"/>
  <c r="AK121" i="10"/>
  <c r="AK120" i="10"/>
  <c r="AK119" i="10"/>
  <c r="AK118" i="10"/>
  <c r="AK117" i="10"/>
  <c r="AK116" i="10"/>
  <c r="AK115" i="10"/>
  <c r="AK114" i="10"/>
  <c r="AK112" i="10"/>
  <c r="AK111" i="10"/>
  <c r="AK110" i="10"/>
  <c r="AK109" i="10"/>
  <c r="AK108" i="10"/>
  <c r="AK107" i="10"/>
  <c r="AK106" i="10"/>
  <c r="AK105" i="10"/>
  <c r="AK104" i="10"/>
  <c r="AK103" i="10"/>
  <c r="AK102" i="10"/>
  <c r="AK101" i="10"/>
  <c r="AK100" i="10"/>
  <c r="AK99" i="10"/>
  <c r="AK98" i="10"/>
  <c r="AK97" i="10"/>
  <c r="AK96" i="10"/>
  <c r="AK95" i="10"/>
  <c r="AK94" i="10"/>
  <c r="AK93" i="10"/>
  <c r="AK92" i="10"/>
  <c r="AK91" i="10"/>
  <c r="AK90" i="10"/>
  <c r="AK89" i="10"/>
  <c r="AK87" i="10"/>
  <c r="AK86" i="10"/>
  <c r="AK85" i="10"/>
  <c r="AK84" i="10"/>
  <c r="AK83" i="10"/>
  <c r="AK82" i="10"/>
  <c r="AK81" i="10"/>
  <c r="AK80" i="10"/>
  <c r="AK79" i="10"/>
  <c r="AK78" i="10"/>
  <c r="AK77" i="10"/>
  <c r="AK75" i="10"/>
  <c r="AK74" i="10"/>
  <c r="AK73" i="10"/>
  <c r="AK72" i="10"/>
  <c r="AK71" i="10"/>
  <c r="AK70" i="10"/>
  <c r="AK69" i="10"/>
  <c r="AK68" i="10"/>
  <c r="AK67" i="10"/>
  <c r="AK66" i="10"/>
  <c r="AK65" i="10"/>
  <c r="AK64" i="10"/>
  <c r="AK63" i="10"/>
  <c r="AK62" i="10"/>
  <c r="AK61" i="10"/>
  <c r="AK60" i="10"/>
  <c r="AK59" i="10"/>
  <c r="AK58" i="10"/>
  <c r="AK57" i="10"/>
  <c r="AK56" i="10"/>
  <c r="AK55" i="10"/>
  <c r="AK54" i="10"/>
  <c r="AK53" i="10"/>
  <c r="AK52" i="10"/>
  <c r="AK50" i="10"/>
  <c r="AK49" i="10"/>
  <c r="AK48" i="10"/>
  <c r="AK47" i="10"/>
  <c r="AK46" i="10"/>
  <c r="AK45" i="10"/>
  <c r="AK44" i="10"/>
  <c r="AK43" i="10"/>
  <c r="AK42" i="10"/>
  <c r="AK41" i="10"/>
  <c r="AK40" i="10"/>
  <c r="AK38" i="10"/>
  <c r="AK37" i="10"/>
  <c r="AK36" i="10"/>
  <c r="AK35" i="10"/>
  <c r="AK34" i="10"/>
  <c r="AK33" i="10"/>
  <c r="AK32" i="10"/>
  <c r="AK31" i="10"/>
  <c r="AK30" i="10"/>
  <c r="AK29" i="10"/>
  <c r="AK28" i="10"/>
  <c r="AK27" i="10"/>
  <c r="AK26" i="10"/>
  <c r="AK25" i="10"/>
  <c r="AK24" i="10"/>
  <c r="AK23" i="10"/>
  <c r="AK22" i="10"/>
  <c r="AK21" i="10"/>
  <c r="AK20" i="10"/>
  <c r="AK19" i="10"/>
  <c r="AK18" i="10"/>
  <c r="AK17" i="10"/>
  <c r="AK16" i="10"/>
  <c r="AK15" i="10"/>
  <c r="AK14" i="10"/>
  <c r="AK13" i="10"/>
  <c r="AK12" i="10"/>
  <c r="AK11" i="10"/>
  <c r="AK10" i="10"/>
  <c r="AK9" i="10"/>
  <c r="AK8" i="10"/>
  <c r="AK7" i="10"/>
  <c r="AK6" i="10"/>
  <c r="AK5" i="10"/>
  <c r="AK4" i="10"/>
  <c r="AK3" i="10"/>
  <c r="AK185" i="11"/>
  <c r="AK184" i="11"/>
  <c r="AK183" i="11"/>
  <c r="AK182" i="11"/>
  <c r="AK181" i="11"/>
  <c r="AK180" i="11"/>
  <c r="AK179" i="11"/>
  <c r="AK178" i="11"/>
  <c r="AK177" i="11"/>
  <c r="AK176" i="11"/>
  <c r="AK175" i="11"/>
  <c r="AK174" i="11"/>
  <c r="AK173" i="11"/>
  <c r="AK172" i="11"/>
  <c r="AK171" i="11"/>
  <c r="AK170" i="11"/>
  <c r="AK169" i="11"/>
  <c r="AK168" i="11"/>
  <c r="AK167" i="11"/>
  <c r="AK166" i="11"/>
  <c r="AK165" i="11"/>
  <c r="AK164" i="11"/>
  <c r="AK163" i="11"/>
  <c r="AK161" i="11"/>
  <c r="AK160" i="11"/>
  <c r="AK159" i="11"/>
  <c r="AK158" i="11"/>
  <c r="AK157" i="11"/>
  <c r="AK156" i="11"/>
  <c r="AK155" i="11"/>
  <c r="AK154" i="11"/>
  <c r="AK153" i="11"/>
  <c r="AK152" i="11"/>
  <c r="AK151" i="11"/>
  <c r="AK148" i="11"/>
  <c r="AK147" i="11"/>
  <c r="AK146" i="11"/>
  <c r="AK145" i="11"/>
  <c r="AK144" i="11"/>
  <c r="AK143" i="11"/>
  <c r="AK142" i="11"/>
  <c r="AK141" i="11"/>
  <c r="AK140" i="11"/>
  <c r="AK139" i="11"/>
  <c r="AK138" i="11"/>
  <c r="AK137" i="11"/>
  <c r="AK136" i="11"/>
  <c r="AK135" i="11"/>
  <c r="AK134" i="11"/>
  <c r="AK133" i="11"/>
  <c r="AK132" i="11"/>
  <c r="AK131" i="11"/>
  <c r="AK130" i="11"/>
  <c r="AK129" i="11"/>
  <c r="AK128" i="11"/>
  <c r="AK127" i="11"/>
  <c r="AK126" i="11"/>
  <c r="AK124" i="11"/>
  <c r="AK123" i="11"/>
  <c r="AK122" i="11"/>
  <c r="AK121" i="11"/>
  <c r="AK120" i="11"/>
  <c r="AK119" i="11"/>
  <c r="AK118" i="11"/>
  <c r="AK117" i="11"/>
  <c r="AK116" i="11"/>
  <c r="AK115" i="11"/>
  <c r="AK114" i="11"/>
  <c r="AK112" i="11"/>
  <c r="AK111" i="11"/>
  <c r="AK110" i="11"/>
  <c r="AK109" i="11"/>
  <c r="AK108" i="11"/>
  <c r="AK107" i="11"/>
  <c r="AK106" i="11"/>
  <c r="AK105" i="11"/>
  <c r="AK104" i="11"/>
  <c r="AK103" i="11"/>
  <c r="AK102" i="11"/>
  <c r="AK101" i="11"/>
  <c r="AK100" i="11"/>
  <c r="AK99" i="11"/>
  <c r="AK98" i="11"/>
  <c r="AK97" i="11"/>
  <c r="AK96" i="11"/>
  <c r="AK95" i="11"/>
  <c r="AK94" i="11"/>
  <c r="AK93" i="11"/>
  <c r="AK92" i="11"/>
  <c r="AK91" i="11"/>
  <c r="AK90" i="11"/>
  <c r="AK89" i="11"/>
  <c r="AK87" i="11"/>
  <c r="AK86" i="11"/>
  <c r="AK85" i="11"/>
  <c r="AK84" i="11"/>
  <c r="AK83" i="11"/>
  <c r="AK82" i="11"/>
  <c r="AK81" i="11"/>
  <c r="AK80" i="11"/>
  <c r="AK79" i="11"/>
  <c r="AK78" i="11"/>
  <c r="AK77" i="11"/>
  <c r="AK75" i="11"/>
  <c r="AK74" i="11"/>
  <c r="AK73" i="11"/>
  <c r="AK72" i="11"/>
  <c r="AK71" i="11"/>
  <c r="AK70" i="11"/>
  <c r="AK69" i="11"/>
  <c r="AK68" i="11"/>
  <c r="AK67" i="11"/>
  <c r="AK66" i="11"/>
  <c r="AK65" i="11"/>
  <c r="AK64" i="11"/>
  <c r="AK63" i="11"/>
  <c r="AK62" i="11"/>
  <c r="AK61" i="11"/>
  <c r="AK60" i="11"/>
  <c r="AK59" i="11"/>
  <c r="AK58" i="11"/>
  <c r="AK57" i="11"/>
  <c r="AK56" i="11"/>
  <c r="AK55" i="11"/>
  <c r="AK54" i="11"/>
  <c r="AK53" i="11"/>
  <c r="AK52" i="11"/>
  <c r="AK50" i="11"/>
  <c r="AK49" i="11"/>
  <c r="AK48" i="11"/>
  <c r="AK47" i="11"/>
  <c r="AK46" i="11"/>
  <c r="AK45" i="11"/>
  <c r="AK44" i="11"/>
  <c r="AK43" i="11"/>
  <c r="AK42" i="11"/>
  <c r="AK41" i="11"/>
  <c r="AK40" i="11"/>
  <c r="AK37" i="11"/>
  <c r="AK36" i="11"/>
  <c r="AK35" i="11"/>
  <c r="AK34" i="11"/>
  <c r="AK33" i="11"/>
  <c r="AK32" i="11"/>
  <c r="AK31" i="11"/>
  <c r="AK30" i="11"/>
  <c r="AK29" i="11"/>
  <c r="AK28" i="11"/>
  <c r="AK27" i="11"/>
  <c r="AK26" i="11"/>
  <c r="AK25" i="11"/>
  <c r="AK24" i="11"/>
  <c r="AK23" i="11"/>
  <c r="AK22" i="11"/>
  <c r="AK21" i="11"/>
  <c r="AK20" i="11"/>
  <c r="AK19" i="11"/>
  <c r="AK18" i="11"/>
  <c r="AK17" i="11"/>
  <c r="AK16" i="11"/>
  <c r="AK15" i="11"/>
  <c r="AK14" i="11"/>
  <c r="AK13" i="11"/>
  <c r="AK12" i="11"/>
  <c r="AK11" i="11"/>
  <c r="AK10" i="11"/>
  <c r="AK9" i="11"/>
  <c r="AK8" i="11"/>
  <c r="AK7" i="11"/>
  <c r="AK6" i="11"/>
  <c r="AK5" i="11"/>
  <c r="AK4" i="11"/>
  <c r="AK3" i="11"/>
  <c r="AK185" i="12"/>
  <c r="AK184" i="12"/>
  <c r="AK183" i="12"/>
  <c r="AK182" i="12"/>
  <c r="AK181" i="12"/>
  <c r="AK180" i="12"/>
  <c r="AK179" i="12"/>
  <c r="AK178" i="12"/>
  <c r="AK177" i="12"/>
  <c r="AK176" i="12"/>
  <c r="AK175" i="12"/>
  <c r="AK174" i="12"/>
  <c r="AK173" i="12"/>
  <c r="AK172" i="12"/>
  <c r="AK171" i="12"/>
  <c r="AK170" i="12"/>
  <c r="AK169" i="12"/>
  <c r="AK168" i="12"/>
  <c r="AK167" i="12"/>
  <c r="AK166" i="12"/>
  <c r="AK165" i="12"/>
  <c r="AK164" i="12"/>
  <c r="AK163" i="12"/>
  <c r="AK161" i="12"/>
  <c r="AK160" i="12"/>
  <c r="AK159" i="12"/>
  <c r="AK158" i="12"/>
  <c r="AK157" i="12"/>
  <c r="AK156" i="12"/>
  <c r="AK155" i="12"/>
  <c r="AK154" i="12"/>
  <c r="AK153" i="12"/>
  <c r="AK152" i="12"/>
  <c r="AK151" i="12"/>
  <c r="AK148" i="12"/>
  <c r="AK147" i="12"/>
  <c r="AK146" i="12"/>
  <c r="AK145" i="12"/>
  <c r="AK144" i="12"/>
  <c r="AK143" i="12"/>
  <c r="AK142" i="12"/>
  <c r="AK141" i="12"/>
  <c r="AK140" i="12"/>
  <c r="AK139" i="12"/>
  <c r="AK138" i="12"/>
  <c r="AK137" i="12"/>
  <c r="AK136" i="12"/>
  <c r="AK135" i="12"/>
  <c r="AK134" i="12"/>
  <c r="AK133" i="12"/>
  <c r="AK132" i="12"/>
  <c r="AK131" i="12"/>
  <c r="AK130" i="12"/>
  <c r="AK129" i="12"/>
  <c r="AK128" i="12"/>
  <c r="AK127" i="12"/>
  <c r="AK126" i="12"/>
  <c r="AK124" i="12"/>
  <c r="AK123" i="12"/>
  <c r="AK122" i="12"/>
  <c r="AK121" i="12"/>
  <c r="AK120" i="12"/>
  <c r="AK119" i="12"/>
  <c r="AK118" i="12"/>
  <c r="AK117" i="12"/>
  <c r="AK116" i="12"/>
  <c r="AK115" i="12"/>
  <c r="AK114" i="12"/>
  <c r="AK112" i="12"/>
  <c r="AK111" i="12"/>
  <c r="AK110" i="12"/>
  <c r="AK109" i="12"/>
  <c r="AK108" i="12"/>
  <c r="AK107" i="12"/>
  <c r="AK106" i="12"/>
  <c r="AK105" i="12"/>
  <c r="AK104" i="12"/>
  <c r="AK103" i="12"/>
  <c r="AK102" i="12"/>
  <c r="AK101" i="12"/>
  <c r="AK100" i="12"/>
  <c r="AK99" i="12"/>
  <c r="AK98" i="12"/>
  <c r="AK97" i="12"/>
  <c r="AK96" i="12"/>
  <c r="AK95" i="12"/>
  <c r="AK94" i="12"/>
  <c r="AK93" i="12"/>
  <c r="AK92" i="12"/>
  <c r="AK91" i="12"/>
  <c r="AK90" i="12"/>
  <c r="AK89" i="12"/>
  <c r="AK87" i="12"/>
  <c r="AK86" i="12"/>
  <c r="AK85" i="12"/>
  <c r="AK84" i="12"/>
  <c r="AK83" i="12"/>
  <c r="AK82" i="12"/>
  <c r="AK81" i="12"/>
  <c r="AK80" i="12"/>
  <c r="AK79" i="12"/>
  <c r="AK78" i="12"/>
  <c r="AK77" i="12"/>
  <c r="AK75" i="12"/>
  <c r="AK74" i="12"/>
  <c r="AK73" i="12"/>
  <c r="AK72" i="12"/>
  <c r="AK71" i="12"/>
  <c r="AK70" i="12"/>
  <c r="AK69" i="12"/>
  <c r="AK68" i="12"/>
  <c r="AK67" i="12"/>
  <c r="AK66" i="12"/>
  <c r="AK65" i="12"/>
  <c r="AK64" i="12"/>
  <c r="AK63" i="12"/>
  <c r="AK62" i="12"/>
  <c r="AK61" i="12"/>
  <c r="AK60" i="12"/>
  <c r="AK59" i="12"/>
  <c r="AK58" i="12"/>
  <c r="AK57" i="12"/>
  <c r="AK56" i="12"/>
  <c r="AK55" i="12"/>
  <c r="AK54" i="12"/>
  <c r="AK53" i="12"/>
  <c r="AK52" i="12"/>
  <c r="AK50" i="12"/>
  <c r="AK49" i="12"/>
  <c r="AK48" i="12"/>
  <c r="AK47" i="12"/>
  <c r="AK46" i="12"/>
  <c r="AK45" i="12"/>
  <c r="AK44" i="12"/>
  <c r="AK43" i="12"/>
  <c r="AK42" i="12"/>
  <c r="AK41" i="12"/>
  <c r="AK40" i="12"/>
  <c r="AK38" i="12"/>
  <c r="AK37" i="12"/>
  <c r="AK36" i="12"/>
  <c r="AK35" i="12"/>
  <c r="AK34" i="12"/>
  <c r="AK33" i="12"/>
  <c r="AK32" i="12"/>
  <c r="AK31" i="12"/>
  <c r="AK30" i="12"/>
  <c r="AK29" i="12"/>
  <c r="AK28" i="12"/>
  <c r="AK27" i="12"/>
  <c r="AK26" i="12"/>
  <c r="AK25" i="12"/>
  <c r="AK24" i="12"/>
  <c r="AK23" i="12"/>
  <c r="AK22" i="12"/>
  <c r="AK21" i="12"/>
  <c r="AK20" i="12"/>
  <c r="AK19" i="12"/>
  <c r="AK18" i="12"/>
  <c r="AK17" i="12"/>
  <c r="AK16" i="12"/>
  <c r="AK15" i="12"/>
  <c r="AK14" i="12"/>
  <c r="AK13" i="12"/>
  <c r="AK12" i="12"/>
  <c r="AK11" i="12"/>
  <c r="AK10" i="12"/>
  <c r="AK9" i="12"/>
  <c r="AK8" i="12"/>
  <c r="AK7" i="12"/>
  <c r="AK6" i="12"/>
  <c r="AK5" i="12"/>
  <c r="AK4" i="12"/>
  <c r="AK3" i="12"/>
  <c r="AK185" i="13"/>
  <c r="AK184" i="13"/>
  <c r="AK183" i="13"/>
  <c r="AK182" i="13"/>
  <c r="AK181" i="13"/>
  <c r="AK180" i="13"/>
  <c r="AK179" i="13"/>
  <c r="AK178" i="13"/>
  <c r="AK177" i="13"/>
  <c r="AK176" i="13"/>
  <c r="AK175" i="13"/>
  <c r="AK174" i="13"/>
  <c r="AK173" i="13"/>
  <c r="AK172" i="13"/>
  <c r="AK171" i="13"/>
  <c r="AK170" i="13"/>
  <c r="AK169" i="13"/>
  <c r="AK168" i="13"/>
  <c r="AK167" i="13"/>
  <c r="AK166" i="13"/>
  <c r="AK165" i="13"/>
  <c r="AK164" i="13"/>
  <c r="AK163" i="13"/>
  <c r="AK161" i="13"/>
  <c r="AK160" i="13"/>
  <c r="AK159" i="13"/>
  <c r="AK158" i="13"/>
  <c r="AK157" i="13"/>
  <c r="AK156" i="13"/>
  <c r="AK155" i="13"/>
  <c r="AK154" i="13"/>
  <c r="AK153" i="13"/>
  <c r="AK152" i="13"/>
  <c r="AK151" i="13"/>
  <c r="AK148" i="13"/>
  <c r="AK147" i="13"/>
  <c r="AK146" i="13"/>
  <c r="AK145" i="13"/>
  <c r="AK144" i="13"/>
  <c r="AK143" i="13"/>
  <c r="AK142" i="13"/>
  <c r="AK141" i="13"/>
  <c r="AK140" i="13"/>
  <c r="AK139" i="13"/>
  <c r="AK138" i="13"/>
  <c r="AK137" i="13"/>
  <c r="AK136" i="13"/>
  <c r="AK135" i="13"/>
  <c r="AK134" i="13"/>
  <c r="AK133" i="13"/>
  <c r="AK132" i="13"/>
  <c r="AK131" i="13"/>
  <c r="AK130" i="13"/>
  <c r="AK129" i="13"/>
  <c r="AK128" i="13"/>
  <c r="AK127" i="13"/>
  <c r="AK126" i="13"/>
  <c r="AK124" i="13"/>
  <c r="AK123" i="13"/>
  <c r="AK122" i="13"/>
  <c r="AK121" i="13"/>
  <c r="AK120" i="13"/>
  <c r="AK119" i="13"/>
  <c r="AK118" i="13"/>
  <c r="AK117" i="13"/>
  <c r="AK116" i="13"/>
  <c r="AK115" i="13"/>
  <c r="AK114" i="13"/>
  <c r="AK112" i="13"/>
  <c r="AK111" i="13"/>
  <c r="AK110" i="13"/>
  <c r="AK109" i="13"/>
  <c r="AK108" i="13"/>
  <c r="AK107" i="13"/>
  <c r="AK106" i="13"/>
  <c r="AK105" i="13"/>
  <c r="AK104" i="13"/>
  <c r="AK103" i="13"/>
  <c r="AK102" i="13"/>
  <c r="AK101" i="13"/>
  <c r="AK100" i="13"/>
  <c r="AK99" i="13"/>
  <c r="AK98" i="13"/>
  <c r="AK97" i="13"/>
  <c r="AK96" i="13"/>
  <c r="AK95" i="13"/>
  <c r="AK94" i="13"/>
  <c r="AK93" i="13"/>
  <c r="AK92" i="13"/>
  <c r="AK91" i="13"/>
  <c r="AK90" i="13"/>
  <c r="AK89" i="13"/>
  <c r="AK87" i="13"/>
  <c r="AK86" i="13"/>
  <c r="AK85" i="13"/>
  <c r="AK84" i="13"/>
  <c r="AK83" i="13"/>
  <c r="AK82" i="13"/>
  <c r="AK81" i="13"/>
  <c r="AK80" i="13"/>
  <c r="AK79" i="13"/>
  <c r="AK78" i="13"/>
  <c r="AK77" i="13"/>
  <c r="AK75" i="13"/>
  <c r="AK74" i="13"/>
  <c r="AK73" i="13"/>
  <c r="AK72" i="13"/>
  <c r="AK71" i="13"/>
  <c r="AK70" i="13"/>
  <c r="AK69" i="13"/>
  <c r="AK68" i="13"/>
  <c r="AK67" i="13"/>
  <c r="AK66" i="13"/>
  <c r="AK65" i="13"/>
  <c r="AK64" i="13"/>
  <c r="AK63" i="13"/>
  <c r="AK62" i="13"/>
  <c r="AK61" i="13"/>
  <c r="AK60" i="13"/>
  <c r="AK59" i="13"/>
  <c r="AK58" i="13"/>
  <c r="AK57" i="13"/>
  <c r="AK56" i="13"/>
  <c r="AK55" i="13"/>
  <c r="AK54" i="13"/>
  <c r="AK53" i="13"/>
  <c r="AK52" i="13"/>
  <c r="AK50" i="13"/>
  <c r="AK49" i="13"/>
  <c r="AK48" i="13"/>
  <c r="AK47" i="13"/>
  <c r="AK46" i="13"/>
  <c r="AK45" i="13"/>
  <c r="AK44" i="13"/>
  <c r="AK43" i="13"/>
  <c r="AK42" i="13"/>
  <c r="AK41" i="13"/>
  <c r="AK40" i="13"/>
  <c r="AK38" i="13"/>
  <c r="AK37" i="13"/>
  <c r="AK36" i="13"/>
  <c r="AK35" i="13"/>
  <c r="AK34" i="13"/>
  <c r="AK33" i="13"/>
  <c r="AK32" i="13"/>
  <c r="AK31" i="13"/>
  <c r="AK30" i="13"/>
  <c r="AK29" i="13"/>
  <c r="AK28" i="13"/>
  <c r="AK27" i="13"/>
  <c r="AK26" i="13"/>
  <c r="AK25" i="13"/>
  <c r="AK24" i="13"/>
  <c r="AK23" i="13"/>
  <c r="AK22" i="13"/>
  <c r="AK21" i="13"/>
  <c r="AK20" i="13"/>
  <c r="AK19" i="13"/>
  <c r="AK18" i="13"/>
  <c r="AK17" i="13"/>
  <c r="AK16" i="13"/>
  <c r="AK15" i="13"/>
  <c r="AK14" i="13"/>
  <c r="AK13" i="13"/>
  <c r="AK12" i="13"/>
  <c r="AK11" i="13"/>
  <c r="AK10" i="13"/>
  <c r="AK9" i="13"/>
  <c r="AK8" i="13"/>
  <c r="AK7" i="13"/>
  <c r="AK6" i="13"/>
  <c r="AK5" i="13"/>
  <c r="AK4" i="13"/>
  <c r="AK3" i="13"/>
  <c r="AK185" i="14"/>
  <c r="AK184" i="14"/>
  <c r="AK183" i="14"/>
  <c r="AK182" i="14"/>
  <c r="AK181" i="14"/>
  <c r="AK180" i="14"/>
  <c r="AK179" i="14"/>
  <c r="AK178" i="14"/>
  <c r="AK177" i="14"/>
  <c r="AK176" i="14"/>
  <c r="AK175" i="14"/>
  <c r="AK174" i="14"/>
  <c r="AK173" i="14"/>
  <c r="AK172" i="14"/>
  <c r="AK171" i="14"/>
  <c r="AK170" i="14"/>
  <c r="AK169" i="14"/>
  <c r="AK168" i="14"/>
  <c r="AK167" i="14"/>
  <c r="AK166" i="14"/>
  <c r="AK165" i="14"/>
  <c r="AK164" i="14"/>
  <c r="AK163" i="14"/>
  <c r="AK161" i="14"/>
  <c r="AK160" i="14"/>
  <c r="AK159" i="14"/>
  <c r="AK158" i="14"/>
  <c r="AK157" i="14"/>
  <c r="AK156" i="14"/>
  <c r="AK155" i="14"/>
  <c r="AK154" i="14"/>
  <c r="AK153" i="14"/>
  <c r="AK152" i="14"/>
  <c r="AK151" i="14"/>
  <c r="AK148" i="14"/>
  <c r="AK147" i="14"/>
  <c r="AK146" i="14"/>
  <c r="AK145" i="14"/>
  <c r="AK144" i="14"/>
  <c r="AK143" i="14"/>
  <c r="AK142" i="14"/>
  <c r="AK141" i="14"/>
  <c r="AK140" i="14"/>
  <c r="AK139" i="14"/>
  <c r="AK138" i="14"/>
  <c r="AK137" i="14"/>
  <c r="AK136" i="14"/>
  <c r="AK135" i="14"/>
  <c r="AK134" i="14"/>
  <c r="AK133" i="14"/>
  <c r="AK132" i="14"/>
  <c r="AK131" i="14"/>
  <c r="AK130" i="14"/>
  <c r="AK129" i="14"/>
  <c r="AK128" i="14"/>
  <c r="AK127" i="14"/>
  <c r="AK126" i="14"/>
  <c r="AK124" i="14"/>
  <c r="AK123" i="14"/>
  <c r="AK122" i="14"/>
  <c r="AK121" i="14"/>
  <c r="AK120" i="14"/>
  <c r="AK119" i="14"/>
  <c r="AK118" i="14"/>
  <c r="AK117" i="14"/>
  <c r="AK116" i="14"/>
  <c r="AK115" i="14"/>
  <c r="AK114" i="14"/>
  <c r="AK112" i="14"/>
  <c r="AK111" i="14"/>
  <c r="AK110" i="14"/>
  <c r="AK109" i="14"/>
  <c r="AK108" i="14"/>
  <c r="AK107" i="14"/>
  <c r="AK106" i="14"/>
  <c r="AK105" i="14"/>
  <c r="AK104" i="14"/>
  <c r="AK103" i="14"/>
  <c r="AK102" i="14"/>
  <c r="AK101" i="14"/>
  <c r="AK100" i="14"/>
  <c r="AK99" i="14"/>
  <c r="AK98" i="14"/>
  <c r="AK97" i="14"/>
  <c r="AK96" i="14"/>
  <c r="AK95" i="14"/>
  <c r="AK94" i="14"/>
  <c r="AK93" i="14"/>
  <c r="AK92" i="14"/>
  <c r="AK91" i="14"/>
  <c r="AK90" i="14"/>
  <c r="AK89" i="14"/>
  <c r="AK87" i="14"/>
  <c r="AK86" i="14"/>
  <c r="AK85" i="14"/>
  <c r="AK84" i="14"/>
  <c r="AK83" i="14"/>
  <c r="AK82" i="14"/>
  <c r="AK81" i="14"/>
  <c r="AK80" i="14"/>
  <c r="AK79" i="14"/>
  <c r="AK78" i="14"/>
  <c r="AK77" i="14"/>
  <c r="AK75" i="14"/>
  <c r="AK74" i="14"/>
  <c r="AK73" i="14"/>
  <c r="AK72" i="14"/>
  <c r="AK71" i="14"/>
  <c r="AK70" i="14"/>
  <c r="AK69" i="14"/>
  <c r="AK68" i="14"/>
  <c r="AK67" i="14"/>
  <c r="AK66" i="14"/>
  <c r="AK65" i="14"/>
  <c r="AK64" i="14"/>
  <c r="AK63" i="14"/>
  <c r="AK62" i="14"/>
  <c r="AK61" i="14"/>
  <c r="AK60" i="14"/>
  <c r="AK59" i="14"/>
  <c r="AK58" i="14"/>
  <c r="AK57" i="14"/>
  <c r="AK56" i="14"/>
  <c r="AK55" i="14"/>
  <c r="AK54" i="14"/>
  <c r="AK53" i="14"/>
  <c r="AK52" i="14"/>
  <c r="AK50" i="14"/>
  <c r="AK49" i="14"/>
  <c r="AK48" i="14"/>
  <c r="AK47" i="14"/>
  <c r="AK46" i="14"/>
  <c r="AK45" i="14"/>
  <c r="AK44" i="14"/>
  <c r="AK43" i="14"/>
  <c r="AK42" i="14"/>
  <c r="AK41" i="14"/>
  <c r="AK40" i="14"/>
  <c r="AK38" i="14"/>
  <c r="AK37" i="14"/>
  <c r="AK36" i="14"/>
  <c r="AK35" i="14"/>
  <c r="AK34" i="14"/>
  <c r="AK33" i="14"/>
  <c r="AK32" i="14"/>
  <c r="AK31" i="14"/>
  <c r="AK30" i="14"/>
  <c r="AK29" i="14"/>
  <c r="AK28" i="14"/>
  <c r="AK27" i="14"/>
  <c r="AK26" i="14"/>
  <c r="AK25" i="14"/>
  <c r="AK24" i="14"/>
  <c r="AK23" i="14"/>
  <c r="AK22" i="14"/>
  <c r="AK21" i="14"/>
  <c r="AK20" i="14"/>
  <c r="AK19" i="14"/>
  <c r="AK18" i="14"/>
  <c r="AK17" i="14"/>
  <c r="AK16" i="14"/>
  <c r="AK15" i="14"/>
  <c r="AK14" i="14"/>
  <c r="AK13" i="14"/>
  <c r="AK12" i="14"/>
  <c r="AK11" i="14"/>
  <c r="AK10" i="14"/>
  <c r="AK9" i="14"/>
  <c r="AK8" i="14"/>
  <c r="AK7" i="14"/>
  <c r="AK6" i="14"/>
  <c r="AK5" i="14"/>
  <c r="AK4" i="14"/>
  <c r="AK3" i="14"/>
  <c r="AK185" i="15"/>
  <c r="AK184" i="15"/>
  <c r="AK183" i="15"/>
  <c r="AK182" i="15"/>
  <c r="AK181" i="15"/>
  <c r="AK180" i="15"/>
  <c r="AK179" i="15"/>
  <c r="AK178" i="15"/>
  <c r="AK177" i="15"/>
  <c r="AK176" i="15"/>
  <c r="AK175" i="15"/>
  <c r="AK174" i="15"/>
  <c r="AK173" i="15"/>
  <c r="AK172" i="15"/>
  <c r="AK171" i="15"/>
  <c r="AK170" i="15"/>
  <c r="AK169" i="15"/>
  <c r="AK168" i="15"/>
  <c r="AK167" i="15"/>
  <c r="AK166" i="15"/>
  <c r="AK165" i="15"/>
  <c r="AK164" i="15"/>
  <c r="AK163" i="15"/>
  <c r="AK161" i="15"/>
  <c r="AK160" i="15"/>
  <c r="AK159" i="15"/>
  <c r="AK158" i="15"/>
  <c r="AK157" i="15"/>
  <c r="AK156" i="15"/>
  <c r="AK155" i="15"/>
  <c r="AK154" i="15"/>
  <c r="AK153" i="15"/>
  <c r="AK152" i="15"/>
  <c r="AK151" i="15"/>
  <c r="AK148" i="15"/>
  <c r="AK147" i="15"/>
  <c r="AK146" i="15"/>
  <c r="AK145" i="15"/>
  <c r="AK144" i="15"/>
  <c r="AK143" i="15"/>
  <c r="AK142" i="15"/>
  <c r="AK141" i="15"/>
  <c r="AK140" i="15"/>
  <c r="AK139" i="15"/>
  <c r="AK138" i="15"/>
  <c r="AK137" i="15"/>
  <c r="AK136" i="15"/>
  <c r="AK135" i="15"/>
  <c r="AK134" i="15"/>
  <c r="AK133" i="15"/>
  <c r="AK132" i="15"/>
  <c r="AK131" i="15"/>
  <c r="AK130" i="15"/>
  <c r="AK129" i="15"/>
  <c r="AK128" i="15"/>
  <c r="AK127" i="15"/>
  <c r="AK126" i="15"/>
  <c r="AK124" i="15"/>
  <c r="AK123" i="15"/>
  <c r="AK122" i="15"/>
  <c r="AK121" i="15"/>
  <c r="AK120" i="15"/>
  <c r="AK119" i="15"/>
  <c r="AK118" i="15"/>
  <c r="AK117" i="15"/>
  <c r="AK116" i="15"/>
  <c r="AK115" i="15"/>
  <c r="AK114" i="15"/>
  <c r="AK112" i="15"/>
  <c r="AK111" i="15"/>
  <c r="AK110" i="15"/>
  <c r="AK109" i="15"/>
  <c r="AK108" i="15"/>
  <c r="AK107" i="15"/>
  <c r="AK106" i="15"/>
  <c r="AK105" i="15"/>
  <c r="AK104" i="15"/>
  <c r="AK103" i="15"/>
  <c r="AK102" i="15"/>
  <c r="AK101" i="15"/>
  <c r="AK100" i="15"/>
  <c r="AK99" i="15"/>
  <c r="AK98" i="15"/>
  <c r="AK97" i="15"/>
  <c r="AK96" i="15"/>
  <c r="AK95" i="15"/>
  <c r="AK94" i="15"/>
  <c r="AK93" i="15"/>
  <c r="AK92" i="15"/>
  <c r="AK91" i="15"/>
  <c r="AK90" i="15"/>
  <c r="AK89" i="15"/>
  <c r="AK87" i="15"/>
  <c r="AK86" i="15"/>
  <c r="AK85" i="15"/>
  <c r="AK84" i="15"/>
  <c r="AK83" i="15"/>
  <c r="AK82" i="15"/>
  <c r="AK81" i="15"/>
  <c r="AK80" i="15"/>
  <c r="AK79" i="15"/>
  <c r="AK78" i="15"/>
  <c r="AK77" i="15"/>
  <c r="AK75" i="15"/>
  <c r="AK74" i="15"/>
  <c r="AK73" i="15"/>
  <c r="AK72" i="15"/>
  <c r="AK71" i="15"/>
  <c r="AK70" i="15"/>
  <c r="AK69" i="15"/>
  <c r="AK68" i="15"/>
  <c r="AK67" i="15"/>
  <c r="AK66" i="15"/>
  <c r="AK65" i="15"/>
  <c r="AK64" i="15"/>
  <c r="AK63" i="15"/>
  <c r="AK62" i="15"/>
  <c r="AK61" i="15"/>
  <c r="AK60" i="15"/>
  <c r="AK59" i="15"/>
  <c r="AK58" i="15"/>
  <c r="AK57" i="15"/>
  <c r="AK56" i="15"/>
  <c r="AK55" i="15"/>
  <c r="AK54" i="15"/>
  <c r="AK53" i="15"/>
  <c r="AK52" i="15"/>
  <c r="AK50" i="15"/>
  <c r="AK49" i="15"/>
  <c r="AK48" i="15"/>
  <c r="AK47" i="15"/>
  <c r="AK46" i="15"/>
  <c r="AK45" i="15"/>
  <c r="AK44" i="15"/>
  <c r="AK43" i="15"/>
  <c r="AK42" i="15"/>
  <c r="AK41" i="15"/>
  <c r="AK40" i="15"/>
  <c r="AK38" i="15"/>
  <c r="AK37" i="15"/>
  <c r="AK36" i="15"/>
  <c r="AK35" i="15"/>
  <c r="AK34" i="15"/>
  <c r="AK33" i="15"/>
  <c r="AK32" i="15"/>
  <c r="AK31" i="15"/>
  <c r="AK30" i="15"/>
  <c r="AK29" i="15"/>
  <c r="AK28" i="15"/>
  <c r="AK27" i="15"/>
  <c r="AK26" i="15"/>
  <c r="AK25" i="15"/>
  <c r="AK24" i="15"/>
  <c r="AK23" i="15"/>
  <c r="AK22" i="15"/>
  <c r="AK21" i="15"/>
  <c r="AK20" i="15"/>
  <c r="AK19" i="15"/>
  <c r="AK18" i="15"/>
  <c r="AK17" i="15"/>
  <c r="AK16" i="15"/>
  <c r="AK15" i="15"/>
  <c r="AK14" i="15"/>
  <c r="AK13" i="15"/>
  <c r="AK12" i="15"/>
  <c r="AK11" i="15"/>
  <c r="AK10" i="15"/>
  <c r="AK9" i="15"/>
  <c r="AK8" i="15"/>
  <c r="AK7" i="15"/>
  <c r="AK6" i="15"/>
  <c r="AK5" i="15"/>
  <c r="AK4" i="15"/>
  <c r="AK3" i="15"/>
  <c r="AK185" i="16"/>
  <c r="AK184" i="16"/>
  <c r="AK183" i="16"/>
  <c r="AK182" i="16"/>
  <c r="AK181" i="16"/>
  <c r="AK180" i="16"/>
  <c r="AK179" i="16"/>
  <c r="AK178" i="16"/>
  <c r="AK177" i="16"/>
  <c r="AK176" i="16"/>
  <c r="AK175" i="16"/>
  <c r="AK174" i="16"/>
  <c r="AK173" i="16"/>
  <c r="AK172" i="16"/>
  <c r="AK171" i="16"/>
  <c r="AK170" i="16"/>
  <c r="AK169" i="16"/>
  <c r="AK168" i="16"/>
  <c r="AK167" i="16"/>
  <c r="AK166" i="16"/>
  <c r="AK165" i="16"/>
  <c r="AK164" i="16"/>
  <c r="AK163" i="16"/>
  <c r="AK161" i="16"/>
  <c r="AK160" i="16"/>
  <c r="AK159" i="16"/>
  <c r="AK158" i="16"/>
  <c r="AK157" i="16"/>
  <c r="AK156" i="16"/>
  <c r="AK155" i="16"/>
  <c r="AK154" i="16"/>
  <c r="AK153" i="16"/>
  <c r="AK152" i="16"/>
  <c r="AK151" i="16"/>
  <c r="AK148" i="16"/>
  <c r="AK147" i="16"/>
  <c r="AK146" i="16"/>
  <c r="AK145" i="16"/>
  <c r="AK144" i="16"/>
  <c r="AK143" i="16"/>
  <c r="AK142" i="16"/>
  <c r="AK141" i="16"/>
  <c r="AK140" i="16"/>
  <c r="AK139" i="16"/>
  <c r="AK138" i="16"/>
  <c r="AK137" i="16"/>
  <c r="AK136" i="16"/>
  <c r="AK135" i="16"/>
  <c r="AK134" i="16"/>
  <c r="AK133" i="16"/>
  <c r="AK132" i="16"/>
  <c r="AK131" i="16"/>
  <c r="AK130" i="16"/>
  <c r="AK129" i="16"/>
  <c r="AK128" i="16"/>
  <c r="AK127" i="16"/>
  <c r="AK126" i="16"/>
  <c r="AK124" i="16"/>
  <c r="AK123" i="16"/>
  <c r="AK122" i="16"/>
  <c r="AK121" i="16"/>
  <c r="AK120" i="16"/>
  <c r="AK119" i="16"/>
  <c r="AK118" i="16"/>
  <c r="AK117" i="16"/>
  <c r="AK116" i="16"/>
  <c r="AK115" i="16"/>
  <c r="AK114" i="16"/>
  <c r="AK112" i="16"/>
  <c r="AP112" i="16" s="1"/>
  <c r="AK111" i="16"/>
  <c r="AK110" i="16"/>
  <c r="AK109" i="16"/>
  <c r="AK108" i="16"/>
  <c r="AK107" i="16"/>
  <c r="AK106" i="16"/>
  <c r="AK105" i="16"/>
  <c r="AK104" i="16"/>
  <c r="AK103" i="16"/>
  <c r="AK102" i="16"/>
  <c r="AK101" i="16"/>
  <c r="AK100" i="16"/>
  <c r="AK99" i="16"/>
  <c r="AK98" i="16"/>
  <c r="AK97" i="16"/>
  <c r="AK96" i="16"/>
  <c r="AK95" i="16"/>
  <c r="AK94" i="16"/>
  <c r="AK93" i="16"/>
  <c r="AK92" i="16"/>
  <c r="AK91" i="16"/>
  <c r="AK90" i="16"/>
  <c r="AK89" i="16"/>
  <c r="AK87" i="16"/>
  <c r="AK86" i="16"/>
  <c r="AK85" i="16"/>
  <c r="AK84" i="16"/>
  <c r="AK83" i="16"/>
  <c r="AK82" i="16"/>
  <c r="AK81" i="16"/>
  <c r="AK80" i="16"/>
  <c r="AK79" i="16"/>
  <c r="AK78" i="16"/>
  <c r="AK77" i="16"/>
  <c r="AK75" i="16"/>
  <c r="AP75" i="16" s="1"/>
  <c r="AK37" i="16"/>
  <c r="AK36" i="16"/>
  <c r="AK35" i="16"/>
  <c r="AK34" i="16"/>
  <c r="AK33" i="16"/>
  <c r="AK32" i="16"/>
  <c r="AK31" i="16"/>
  <c r="AK30" i="16"/>
  <c r="AK29" i="16"/>
  <c r="AK28" i="16"/>
  <c r="AK27" i="16"/>
  <c r="AK26" i="16"/>
  <c r="AK25" i="16"/>
  <c r="AK24" i="16"/>
  <c r="AK23" i="16"/>
  <c r="AK22" i="16"/>
  <c r="AK21" i="16"/>
  <c r="AK20" i="16"/>
  <c r="AK19" i="16"/>
  <c r="AK18" i="16"/>
  <c r="AK17" i="16"/>
  <c r="AK16" i="16"/>
  <c r="AK15" i="16"/>
  <c r="AK14" i="16"/>
  <c r="AK13" i="16"/>
  <c r="AK12" i="16"/>
  <c r="AK11" i="16"/>
  <c r="AK10" i="16"/>
  <c r="AK9" i="16"/>
  <c r="AK8" i="16"/>
  <c r="AK7" i="16"/>
  <c r="AK6" i="16"/>
  <c r="AK5" i="16"/>
  <c r="AK4" i="16"/>
  <c r="AK3" i="16"/>
  <c r="AK185" i="17"/>
  <c r="AK184" i="17"/>
  <c r="AK183" i="17"/>
  <c r="AK182" i="17"/>
  <c r="AK181" i="17"/>
  <c r="AK180" i="17"/>
  <c r="AK179" i="17"/>
  <c r="AK178" i="17"/>
  <c r="AK177" i="17"/>
  <c r="AK176" i="17"/>
  <c r="AK175" i="17"/>
  <c r="AK174" i="17"/>
  <c r="AK173" i="17"/>
  <c r="AK172" i="17"/>
  <c r="AK171" i="17"/>
  <c r="AK170" i="17"/>
  <c r="AK169" i="17"/>
  <c r="AK168" i="17"/>
  <c r="AK167" i="17"/>
  <c r="AK166" i="17"/>
  <c r="AK165" i="17"/>
  <c r="AK164" i="17"/>
  <c r="AK163" i="17"/>
  <c r="AK161" i="17"/>
  <c r="AK160" i="17"/>
  <c r="AK159" i="17"/>
  <c r="AK158" i="17"/>
  <c r="AK157" i="17"/>
  <c r="AK156" i="17"/>
  <c r="AK155" i="17"/>
  <c r="AK154" i="17"/>
  <c r="AK153" i="17"/>
  <c r="AK152" i="17"/>
  <c r="AK151" i="17"/>
  <c r="AK148" i="17"/>
  <c r="AK147" i="17"/>
  <c r="AK146" i="17"/>
  <c r="AK145" i="17"/>
  <c r="AK144" i="17"/>
  <c r="AK143" i="17"/>
  <c r="AK142" i="17"/>
  <c r="AK141" i="17"/>
  <c r="AK140" i="17"/>
  <c r="AK139" i="17"/>
  <c r="AK138" i="17"/>
  <c r="AK137" i="17"/>
  <c r="AK136" i="17"/>
  <c r="AK135" i="17"/>
  <c r="AK134" i="17"/>
  <c r="AK133" i="17"/>
  <c r="AK132" i="17"/>
  <c r="AK131" i="17"/>
  <c r="AK130" i="17"/>
  <c r="AK129" i="17"/>
  <c r="AK128" i="17"/>
  <c r="AK127" i="17"/>
  <c r="AK126" i="17"/>
  <c r="AK124" i="17"/>
  <c r="AK123" i="17"/>
  <c r="AK122" i="17"/>
  <c r="AK121" i="17"/>
  <c r="AK120" i="17"/>
  <c r="AK119" i="17"/>
  <c r="AK118" i="17"/>
  <c r="AK117" i="17"/>
  <c r="AK116" i="17"/>
  <c r="AK115" i="17"/>
  <c r="AK114" i="17"/>
  <c r="AK112" i="17"/>
  <c r="AK111" i="17"/>
  <c r="AK110" i="17"/>
  <c r="AK109" i="17"/>
  <c r="AK108" i="17"/>
  <c r="AK107" i="17"/>
  <c r="AK106" i="17"/>
  <c r="AK105" i="17"/>
  <c r="AK104" i="17"/>
  <c r="AK103" i="17"/>
  <c r="AK102" i="17"/>
  <c r="AK101" i="17"/>
  <c r="AK100" i="17"/>
  <c r="AK99" i="17"/>
  <c r="AK98" i="17"/>
  <c r="AK97" i="17"/>
  <c r="AK96" i="17"/>
  <c r="AK95" i="17"/>
  <c r="AK94" i="17"/>
  <c r="AK93" i="17"/>
  <c r="AK92" i="17"/>
  <c r="AK91" i="17"/>
  <c r="AK90" i="17"/>
  <c r="AK89" i="17"/>
  <c r="AK87" i="17"/>
  <c r="AK86" i="17"/>
  <c r="AK85" i="17"/>
  <c r="AK84" i="17"/>
  <c r="AK83" i="17"/>
  <c r="AK82" i="17"/>
  <c r="AK81" i="17"/>
  <c r="AK80" i="17"/>
  <c r="AK79" i="17"/>
  <c r="AK78" i="17"/>
  <c r="AK77" i="17"/>
  <c r="AK75" i="17"/>
  <c r="AK74" i="17"/>
  <c r="AK73" i="17"/>
  <c r="AK72" i="17"/>
  <c r="AK71" i="17"/>
  <c r="AK70" i="17"/>
  <c r="AK69" i="17"/>
  <c r="AK68" i="17"/>
  <c r="AK67" i="17"/>
  <c r="AK66" i="17"/>
  <c r="AK65" i="17"/>
  <c r="AK64" i="17"/>
  <c r="AK63" i="17"/>
  <c r="AK62" i="17"/>
  <c r="AK61" i="17"/>
  <c r="AK60" i="17"/>
  <c r="AK59" i="17"/>
  <c r="AK58" i="17"/>
  <c r="AK57" i="17"/>
  <c r="AK56" i="17"/>
  <c r="AK55" i="17"/>
  <c r="AK54" i="17"/>
  <c r="AK53" i="17"/>
  <c r="AK52" i="17"/>
  <c r="AK50" i="17"/>
  <c r="AK49" i="17"/>
  <c r="AK48" i="17"/>
  <c r="AK47" i="17"/>
  <c r="AK46" i="17"/>
  <c r="AK45" i="17"/>
  <c r="AK44" i="17"/>
  <c r="AK43" i="17"/>
  <c r="AK42" i="17"/>
  <c r="AK41" i="17"/>
  <c r="AK40" i="17"/>
  <c r="AK37" i="17"/>
  <c r="AK36" i="17"/>
  <c r="AK35" i="17"/>
  <c r="AK34" i="17"/>
  <c r="AK33" i="17"/>
  <c r="AK32" i="17"/>
  <c r="AK31" i="17"/>
  <c r="AK30" i="17"/>
  <c r="AK29" i="17"/>
  <c r="AK28" i="17"/>
  <c r="AK27" i="17"/>
  <c r="AK26" i="17"/>
  <c r="AK25" i="17"/>
  <c r="AK24" i="17"/>
  <c r="AK23" i="17"/>
  <c r="AK22" i="17"/>
  <c r="AK21" i="17"/>
  <c r="AK20" i="17"/>
  <c r="AK19" i="17"/>
  <c r="AK18" i="17"/>
  <c r="AK17" i="17"/>
  <c r="AK16" i="17"/>
  <c r="AK15" i="17"/>
  <c r="AK14" i="17"/>
  <c r="AK13" i="17"/>
  <c r="AK12" i="17"/>
  <c r="AK11" i="17"/>
  <c r="AK10" i="17"/>
  <c r="AK9" i="17"/>
  <c r="AK8" i="17"/>
  <c r="AK7" i="17"/>
  <c r="AK6" i="17"/>
  <c r="AK5" i="17"/>
  <c r="AK4" i="17"/>
  <c r="AK3" i="17"/>
  <c r="AK185" i="18"/>
  <c r="AK184" i="18"/>
  <c r="AK183" i="18"/>
  <c r="AK182" i="18"/>
  <c r="AK181" i="18"/>
  <c r="AK180" i="18"/>
  <c r="AK179" i="18"/>
  <c r="AK178" i="18"/>
  <c r="AK177" i="18"/>
  <c r="AK176" i="18"/>
  <c r="AK175" i="18"/>
  <c r="AK174" i="18"/>
  <c r="AK173" i="18"/>
  <c r="AK172" i="18"/>
  <c r="AK171" i="18"/>
  <c r="AK170" i="18"/>
  <c r="AK169" i="18"/>
  <c r="AK168" i="18"/>
  <c r="AK167" i="18"/>
  <c r="AK166" i="18"/>
  <c r="AK165" i="18"/>
  <c r="AK164" i="18"/>
  <c r="AK163" i="18"/>
  <c r="AK161" i="18"/>
  <c r="AK160" i="18"/>
  <c r="AK159" i="18"/>
  <c r="AK158" i="18"/>
  <c r="AK157" i="18"/>
  <c r="AK156" i="18"/>
  <c r="AK155" i="18"/>
  <c r="AK154" i="18"/>
  <c r="AK153" i="18"/>
  <c r="AK152" i="18"/>
  <c r="AK151" i="18"/>
  <c r="AK148" i="18"/>
  <c r="AK147" i="18"/>
  <c r="AK146" i="18"/>
  <c r="AK145" i="18"/>
  <c r="AK144" i="18"/>
  <c r="AK143" i="18"/>
  <c r="AK142" i="18"/>
  <c r="AK141" i="18"/>
  <c r="AK140" i="18"/>
  <c r="AK139" i="18"/>
  <c r="AK138" i="18"/>
  <c r="AK137" i="18"/>
  <c r="AK136" i="18"/>
  <c r="AK135" i="18"/>
  <c r="AK134" i="18"/>
  <c r="AK133" i="18"/>
  <c r="AK132" i="18"/>
  <c r="AK131" i="18"/>
  <c r="AK130" i="18"/>
  <c r="AK129" i="18"/>
  <c r="AK128" i="18"/>
  <c r="AK127" i="18"/>
  <c r="AK126" i="18"/>
  <c r="AK124" i="18"/>
  <c r="AK123" i="18"/>
  <c r="AK122" i="18"/>
  <c r="AK121" i="18"/>
  <c r="AK120" i="18"/>
  <c r="AK119" i="18"/>
  <c r="AK118" i="18"/>
  <c r="AK117" i="18"/>
  <c r="AK116" i="18"/>
  <c r="AK115" i="18"/>
  <c r="AK114" i="18"/>
  <c r="AK112" i="18"/>
  <c r="AK111" i="18"/>
  <c r="AK110" i="18"/>
  <c r="AK109" i="18"/>
  <c r="AK108" i="18"/>
  <c r="AK107" i="18"/>
  <c r="AK106" i="18"/>
  <c r="AK105" i="18"/>
  <c r="AK104" i="18"/>
  <c r="AK103" i="18"/>
  <c r="AK102" i="18"/>
  <c r="AK101" i="18"/>
  <c r="AK100" i="18"/>
  <c r="AK99" i="18"/>
  <c r="AK98" i="18"/>
  <c r="AK97" i="18"/>
  <c r="AK96" i="18"/>
  <c r="AK95" i="18"/>
  <c r="AK94" i="18"/>
  <c r="AK93" i="18"/>
  <c r="AK92" i="18"/>
  <c r="AK91" i="18"/>
  <c r="AK90" i="18"/>
  <c r="AK89" i="18"/>
  <c r="AK87" i="18"/>
  <c r="AK86" i="18"/>
  <c r="AK85" i="18"/>
  <c r="AK84" i="18"/>
  <c r="AK83" i="18"/>
  <c r="AK82" i="18"/>
  <c r="AK81" i="18"/>
  <c r="AK80" i="18"/>
  <c r="AK79" i="18"/>
  <c r="AK78" i="18"/>
  <c r="AK77" i="18"/>
  <c r="AK75" i="18"/>
  <c r="AK74" i="18"/>
  <c r="AK73" i="18"/>
  <c r="AK72" i="18"/>
  <c r="AK71" i="18"/>
  <c r="AK70" i="18"/>
  <c r="AK69" i="18"/>
  <c r="AK68" i="18"/>
  <c r="AK67" i="18"/>
  <c r="AK66" i="18"/>
  <c r="AK65" i="18"/>
  <c r="AK64" i="18"/>
  <c r="AK63" i="18"/>
  <c r="AK62" i="18"/>
  <c r="AK61" i="18"/>
  <c r="AK60" i="18"/>
  <c r="AK59" i="18"/>
  <c r="AK58" i="18"/>
  <c r="AK57" i="18"/>
  <c r="AK56" i="18"/>
  <c r="AK55" i="18"/>
  <c r="AK54" i="18"/>
  <c r="AK53" i="18"/>
  <c r="AK52" i="18"/>
  <c r="AK50" i="18"/>
  <c r="AK49" i="18"/>
  <c r="AK48" i="18"/>
  <c r="AK47" i="18"/>
  <c r="AK46" i="18"/>
  <c r="AK45" i="18"/>
  <c r="AK44" i="18"/>
  <c r="AK43" i="18"/>
  <c r="AK42" i="18"/>
  <c r="AK41" i="18"/>
  <c r="AK40" i="18"/>
  <c r="AK38" i="18"/>
  <c r="AK37" i="18"/>
  <c r="AK36" i="18"/>
  <c r="AK35" i="18"/>
  <c r="AK34" i="18"/>
  <c r="AK33" i="18"/>
  <c r="AK32" i="18"/>
  <c r="AK31" i="18"/>
  <c r="AK30" i="18"/>
  <c r="AK29" i="18"/>
  <c r="AK28" i="18"/>
  <c r="AK27" i="18"/>
  <c r="AK26" i="18"/>
  <c r="AK25" i="18"/>
  <c r="AK24" i="18"/>
  <c r="AK23" i="18"/>
  <c r="AK22" i="18"/>
  <c r="AK21" i="18"/>
  <c r="AK20" i="18"/>
  <c r="AK19" i="18"/>
  <c r="AK18" i="18"/>
  <c r="AK17" i="18"/>
  <c r="AK16" i="18"/>
  <c r="AK15" i="18"/>
  <c r="AK14" i="18"/>
  <c r="AK13" i="18"/>
  <c r="AK12" i="18"/>
  <c r="AK11" i="18"/>
  <c r="AK10" i="18"/>
  <c r="AK9" i="18"/>
  <c r="AK8" i="18"/>
  <c r="AK7" i="18"/>
  <c r="AK6" i="18"/>
  <c r="AK5" i="18"/>
  <c r="AK4" i="18"/>
  <c r="AK3" i="18"/>
  <c r="AK185" i="19"/>
  <c r="AK184" i="19"/>
  <c r="AK183" i="19"/>
  <c r="AK182" i="19"/>
  <c r="AK181" i="19"/>
  <c r="AK180" i="19"/>
  <c r="AK179" i="19"/>
  <c r="AK178" i="19"/>
  <c r="AK177" i="19"/>
  <c r="AK176" i="19"/>
  <c r="AK175" i="19"/>
  <c r="AK174" i="19"/>
  <c r="AK173" i="19"/>
  <c r="AK172" i="19"/>
  <c r="AK171" i="19"/>
  <c r="AK170" i="19"/>
  <c r="AK169" i="19"/>
  <c r="AK168" i="19"/>
  <c r="AK167" i="19"/>
  <c r="AK166" i="19"/>
  <c r="AK165" i="19"/>
  <c r="AK164" i="19"/>
  <c r="AK163" i="19"/>
  <c r="AK161" i="19"/>
  <c r="AK160" i="19"/>
  <c r="AK159" i="19"/>
  <c r="AK158" i="19"/>
  <c r="AK157" i="19"/>
  <c r="AK156" i="19"/>
  <c r="AK155" i="19"/>
  <c r="AK154" i="19"/>
  <c r="AK153" i="19"/>
  <c r="AK152" i="19"/>
  <c r="AK151" i="19"/>
  <c r="AK148" i="19"/>
  <c r="AK147" i="19"/>
  <c r="AK146" i="19"/>
  <c r="AK145" i="19"/>
  <c r="AK144" i="19"/>
  <c r="AK143" i="19"/>
  <c r="AK142" i="19"/>
  <c r="AK141" i="19"/>
  <c r="AK140" i="19"/>
  <c r="AK139" i="19"/>
  <c r="AK138" i="19"/>
  <c r="AK137" i="19"/>
  <c r="AK136" i="19"/>
  <c r="AK135" i="19"/>
  <c r="AK134" i="19"/>
  <c r="AK133" i="19"/>
  <c r="AK132" i="19"/>
  <c r="AK131" i="19"/>
  <c r="AK130" i="19"/>
  <c r="AK129" i="19"/>
  <c r="AK128" i="19"/>
  <c r="AK127" i="19"/>
  <c r="AK126" i="19"/>
  <c r="AK124" i="19"/>
  <c r="AK123" i="19"/>
  <c r="AK122" i="19"/>
  <c r="AK121" i="19"/>
  <c r="AK120" i="19"/>
  <c r="AK119" i="19"/>
  <c r="AK118" i="19"/>
  <c r="AK117" i="19"/>
  <c r="AK116" i="19"/>
  <c r="AK115" i="19"/>
  <c r="AK114" i="19"/>
  <c r="AK112" i="19"/>
  <c r="AK111" i="19"/>
  <c r="AK110" i="19"/>
  <c r="AK109" i="19"/>
  <c r="AK108" i="19"/>
  <c r="AK107" i="19"/>
  <c r="AK106" i="19"/>
  <c r="AK105" i="19"/>
  <c r="AK104" i="19"/>
  <c r="AK103" i="19"/>
  <c r="AK102" i="19"/>
  <c r="AK101" i="19"/>
  <c r="AK100" i="19"/>
  <c r="AK99" i="19"/>
  <c r="AK98" i="19"/>
  <c r="AK97" i="19"/>
  <c r="AK96" i="19"/>
  <c r="AK95" i="19"/>
  <c r="AK94" i="19"/>
  <c r="AK93" i="19"/>
  <c r="AK92" i="19"/>
  <c r="AK91" i="19"/>
  <c r="AK90" i="19"/>
  <c r="AK89" i="19"/>
  <c r="AK87" i="19"/>
  <c r="AK86" i="19"/>
  <c r="AK85" i="19"/>
  <c r="AK84" i="19"/>
  <c r="AK83" i="19"/>
  <c r="AK82" i="19"/>
  <c r="AK81" i="19"/>
  <c r="AK80" i="19"/>
  <c r="AK79" i="19"/>
  <c r="AK78" i="19"/>
  <c r="AK77" i="19"/>
  <c r="AK75" i="19"/>
  <c r="AK74" i="19"/>
  <c r="AK73" i="19"/>
  <c r="AK72" i="19"/>
  <c r="AK71" i="19"/>
  <c r="AK70" i="19"/>
  <c r="AK69" i="19"/>
  <c r="AK68" i="19"/>
  <c r="AK67" i="19"/>
  <c r="AK66" i="19"/>
  <c r="AK65" i="19"/>
  <c r="AK64" i="19"/>
  <c r="AK63" i="19"/>
  <c r="AK62" i="19"/>
  <c r="AK61" i="19"/>
  <c r="AK60" i="19"/>
  <c r="AK59" i="19"/>
  <c r="AK58" i="19"/>
  <c r="AK57" i="19"/>
  <c r="AK56" i="19"/>
  <c r="AK55" i="19"/>
  <c r="AK54" i="19"/>
  <c r="AK53" i="19"/>
  <c r="AK52" i="19"/>
  <c r="AK50" i="19"/>
  <c r="AK49" i="19"/>
  <c r="AK48" i="19"/>
  <c r="AK47" i="19"/>
  <c r="AK46" i="19"/>
  <c r="AK45" i="19"/>
  <c r="AK44" i="19"/>
  <c r="AK43" i="19"/>
  <c r="AK42" i="19"/>
  <c r="AK41" i="19"/>
  <c r="AK40" i="19"/>
  <c r="AK38" i="19"/>
  <c r="AK37" i="19"/>
  <c r="AK36" i="19"/>
  <c r="AK35" i="19"/>
  <c r="AK34" i="19"/>
  <c r="AK33" i="19"/>
  <c r="AK32" i="19"/>
  <c r="AK31" i="19"/>
  <c r="AK30" i="19"/>
  <c r="AK29" i="19"/>
  <c r="AK28" i="19"/>
  <c r="AK27" i="19"/>
  <c r="AK26" i="19"/>
  <c r="AK25" i="19"/>
  <c r="AK24" i="19"/>
  <c r="AK23" i="19"/>
  <c r="AK22" i="19"/>
  <c r="AK21" i="19"/>
  <c r="AK20" i="19"/>
  <c r="AK19" i="19"/>
  <c r="AK18" i="19"/>
  <c r="AK17" i="19"/>
  <c r="AK16" i="19"/>
  <c r="AK15" i="19"/>
  <c r="AK14" i="19"/>
  <c r="AK13" i="19"/>
  <c r="AK12" i="19"/>
  <c r="AK11" i="19"/>
  <c r="AK10" i="19"/>
  <c r="AK9" i="19"/>
  <c r="AK8" i="19"/>
  <c r="AK7" i="19"/>
  <c r="AK6" i="19"/>
  <c r="AK5" i="19"/>
  <c r="AK4" i="19"/>
  <c r="AK3" i="19"/>
  <c r="AK185" i="1"/>
  <c r="AK184" i="1"/>
  <c r="AK183" i="1"/>
  <c r="AK182" i="1"/>
  <c r="AK181" i="1"/>
  <c r="AK180" i="1"/>
  <c r="AK179" i="1"/>
  <c r="AK178" i="1"/>
  <c r="AK177" i="1"/>
  <c r="AK176" i="1"/>
  <c r="AK175" i="1"/>
  <c r="AK174" i="1"/>
  <c r="AK173" i="1"/>
  <c r="AK172" i="1"/>
  <c r="AK171" i="1"/>
  <c r="AK170" i="1"/>
  <c r="AK169" i="1"/>
  <c r="AK168" i="1"/>
  <c r="AK167" i="1"/>
  <c r="AK166" i="1"/>
  <c r="AK165" i="1"/>
  <c r="AK164" i="1"/>
  <c r="AK163" i="1"/>
  <c r="AK161" i="1"/>
  <c r="AK160" i="1"/>
  <c r="AK159" i="1"/>
  <c r="AK158" i="1"/>
  <c r="AK157" i="1"/>
  <c r="AK156" i="1"/>
  <c r="AK155" i="1"/>
  <c r="AK154" i="1"/>
  <c r="AK153" i="1"/>
  <c r="AK152" i="1"/>
  <c r="AK151" i="1"/>
  <c r="AK148" i="1"/>
  <c r="AK147" i="1"/>
  <c r="AK146" i="1"/>
  <c r="AK145" i="1"/>
  <c r="AK144" i="1"/>
  <c r="AK143" i="1"/>
  <c r="AK142" i="1"/>
  <c r="AK141" i="1"/>
  <c r="AK140" i="1"/>
  <c r="AK139" i="1"/>
  <c r="AK138" i="1"/>
  <c r="AK137" i="1"/>
  <c r="AK136" i="1"/>
  <c r="AK135" i="1"/>
  <c r="AK134" i="1"/>
  <c r="AK133" i="1"/>
  <c r="AK132" i="1"/>
  <c r="AK131" i="1"/>
  <c r="AK130" i="1"/>
  <c r="AK129" i="1"/>
  <c r="AK128" i="1"/>
  <c r="AK127" i="1"/>
  <c r="AK126" i="1"/>
  <c r="AK124" i="1"/>
  <c r="AK123" i="1"/>
  <c r="AK122" i="1"/>
  <c r="AK121" i="1"/>
  <c r="AK120" i="1"/>
  <c r="AK119" i="1"/>
  <c r="AK118" i="1"/>
  <c r="AK117" i="1"/>
  <c r="AK116" i="1"/>
  <c r="AK115" i="1"/>
  <c r="AK114" i="1"/>
  <c r="AK112" i="1"/>
  <c r="AK111" i="1"/>
  <c r="AK110" i="1"/>
  <c r="AK109" i="1"/>
  <c r="AK108" i="1"/>
  <c r="AK107" i="1"/>
  <c r="AK106" i="1"/>
  <c r="AK105" i="1"/>
  <c r="AK104" i="1"/>
  <c r="AK103" i="1"/>
  <c r="AK102" i="1"/>
  <c r="AK101" i="1"/>
  <c r="AK100" i="1"/>
  <c r="AK99" i="1"/>
  <c r="AK98" i="1"/>
  <c r="AK97" i="1"/>
  <c r="AK96" i="1"/>
  <c r="AK95" i="1"/>
  <c r="AK94" i="1"/>
  <c r="AK93" i="1"/>
  <c r="AK92" i="1"/>
  <c r="AK91" i="1"/>
  <c r="AK90" i="1"/>
  <c r="AK89" i="1"/>
  <c r="AK87" i="1"/>
  <c r="AK86" i="1"/>
  <c r="AK85" i="1"/>
  <c r="AK84" i="1"/>
  <c r="AK83" i="1"/>
  <c r="AK82" i="1"/>
  <c r="AK81" i="1"/>
  <c r="AK80" i="1"/>
  <c r="AK79" i="1"/>
  <c r="AK78" i="1"/>
  <c r="AK77" i="1"/>
  <c r="AK75" i="1"/>
  <c r="AK74" i="1"/>
  <c r="AK73" i="1"/>
  <c r="AK72" i="1"/>
  <c r="AK71" i="1"/>
  <c r="AK70" i="1"/>
  <c r="AK69" i="1"/>
  <c r="AK68" i="1"/>
  <c r="AK67" i="1"/>
  <c r="AK66" i="1"/>
  <c r="AK65" i="1"/>
  <c r="AK64" i="1"/>
  <c r="AK63" i="1"/>
  <c r="AK62" i="1"/>
  <c r="AK61" i="1"/>
  <c r="AK60" i="1"/>
  <c r="AK59" i="1"/>
  <c r="AK58" i="1"/>
  <c r="AK57" i="1"/>
  <c r="AK56" i="1"/>
  <c r="AK55" i="1"/>
  <c r="AK54" i="1"/>
  <c r="AK53" i="1"/>
  <c r="AK52" i="1"/>
  <c r="AK50" i="1"/>
  <c r="AK49" i="1"/>
  <c r="AK48" i="1"/>
  <c r="AK47" i="1"/>
  <c r="AK46" i="1"/>
  <c r="AK45" i="1"/>
  <c r="AK44" i="1"/>
  <c r="AK43" i="1"/>
  <c r="AK42" i="1"/>
  <c r="AK41" i="1"/>
  <c r="AK40" i="1"/>
  <c r="AK38" i="1"/>
  <c r="AK37" i="1"/>
  <c r="AK36" i="1"/>
  <c r="AK35" i="1"/>
  <c r="AK34" i="1"/>
  <c r="AK33" i="1"/>
  <c r="AK32" i="1"/>
  <c r="AK31" i="1"/>
  <c r="AK30" i="1"/>
  <c r="AK29" i="1"/>
  <c r="AK28" i="1"/>
  <c r="AK27" i="1"/>
  <c r="AK26" i="1"/>
  <c r="AK25" i="1"/>
  <c r="AK24" i="1"/>
  <c r="AK23" i="1"/>
  <c r="AK22" i="1"/>
  <c r="AK21" i="1"/>
  <c r="AK20" i="1"/>
  <c r="AK19" i="1"/>
  <c r="AK18" i="1"/>
  <c r="AK17" i="1"/>
  <c r="AK16" i="1"/>
  <c r="AK15" i="1"/>
  <c r="AK14" i="1"/>
  <c r="AK13" i="1"/>
  <c r="AK12" i="1"/>
  <c r="AK11" i="1"/>
  <c r="AK10" i="1"/>
  <c r="AK9" i="1"/>
  <c r="AK8" i="1"/>
  <c r="AK7" i="1"/>
  <c r="AK6" i="1"/>
  <c r="AK5" i="1"/>
  <c r="AK4" i="1"/>
  <c r="AK3" i="1"/>
  <c r="AP54" i="16" l="1"/>
  <c r="AP62" i="16"/>
  <c r="AP58" i="16"/>
  <c r="AP66" i="16"/>
  <c r="AP149" i="1"/>
  <c r="AP112" i="1"/>
  <c r="AP75" i="1"/>
  <c r="AP186" i="1"/>
  <c r="AP65" i="1"/>
  <c r="AP176" i="1"/>
  <c r="AP139" i="1"/>
  <c r="AP102" i="1"/>
  <c r="AP53" i="16"/>
  <c r="AP57" i="16"/>
  <c r="AP61" i="16"/>
  <c r="AP65" i="16"/>
  <c r="AP69" i="16"/>
  <c r="AP73" i="16"/>
  <c r="AP78" i="16"/>
  <c r="AP82" i="16"/>
  <c r="AP86" i="16"/>
  <c r="AP91" i="16"/>
  <c r="AP95" i="16"/>
  <c r="AP99" i="16"/>
  <c r="AP103" i="16"/>
  <c r="AP107" i="16"/>
  <c r="AP111" i="16"/>
  <c r="AP116" i="16"/>
  <c r="AP120" i="16"/>
  <c r="AP124" i="16"/>
  <c r="AP164" i="16"/>
  <c r="AP168" i="16"/>
  <c r="AP172" i="16"/>
  <c r="AP176" i="16"/>
  <c r="AP180" i="16"/>
  <c r="AP184" i="16"/>
  <c r="AP40" i="16"/>
  <c r="AP48" i="16"/>
  <c r="AP133" i="16"/>
  <c r="AP141" i="16"/>
  <c r="AP145" i="16"/>
  <c r="AP155" i="16"/>
  <c r="AP41" i="16"/>
  <c r="AP45" i="16"/>
  <c r="AP49" i="16"/>
  <c r="AP70" i="16"/>
  <c r="AP74" i="16"/>
  <c r="AP79" i="16"/>
  <c r="AP83" i="16"/>
  <c r="AP87" i="16"/>
  <c r="AP92" i="16"/>
  <c r="AP96" i="16"/>
  <c r="AP100" i="16"/>
  <c r="AP104" i="16"/>
  <c r="AP108" i="16"/>
  <c r="AP117" i="16"/>
  <c r="AP121" i="16"/>
  <c r="AP126" i="16"/>
  <c r="AP130" i="16"/>
  <c r="AP134" i="16"/>
  <c r="AP138" i="16"/>
  <c r="AP142" i="16"/>
  <c r="AP146" i="16"/>
  <c r="AP152" i="16"/>
  <c r="AP156" i="16"/>
  <c r="AP160" i="16"/>
  <c r="AP165" i="16"/>
  <c r="AP169" i="16"/>
  <c r="AP173" i="16"/>
  <c r="AP177" i="16"/>
  <c r="AP181" i="16"/>
  <c r="AP185" i="16"/>
  <c r="AP42" i="16"/>
  <c r="AP46" i="16"/>
  <c r="AP50" i="16"/>
  <c r="AP55" i="16"/>
  <c r="AP59" i="16"/>
  <c r="AP63" i="16"/>
  <c r="AP67" i="16"/>
  <c r="AP71" i="16"/>
  <c r="AP80" i="16"/>
  <c r="AP84" i="16"/>
  <c r="AP89" i="16"/>
  <c r="AP93" i="16"/>
  <c r="AP97" i="16"/>
  <c r="AP101" i="16"/>
  <c r="AP105" i="16"/>
  <c r="AP109" i="16"/>
  <c r="AP114" i="16"/>
  <c r="AP118" i="16"/>
  <c r="AP122" i="16"/>
  <c r="AP127" i="16"/>
  <c r="AP131" i="16"/>
  <c r="AP135" i="16"/>
  <c r="AP139" i="16"/>
  <c r="AP143" i="16"/>
  <c r="AP147" i="16"/>
  <c r="AP153" i="16"/>
  <c r="AP157" i="16"/>
  <c r="AP161" i="16"/>
  <c r="AP166" i="16"/>
  <c r="AP170" i="16"/>
  <c r="AP174" i="16"/>
  <c r="AP178" i="16"/>
  <c r="AP182" i="16"/>
  <c r="AP44" i="16"/>
  <c r="AP129" i="16"/>
  <c r="AP137" i="16"/>
  <c r="AP151" i="16"/>
  <c r="AP159" i="16"/>
  <c r="AP125" i="16"/>
  <c r="AP162" i="16"/>
  <c r="AP51" i="16"/>
  <c r="AP88" i="16"/>
  <c r="AP43" i="16"/>
  <c r="AP47" i="16"/>
  <c r="AP52" i="16"/>
  <c r="AP56" i="16"/>
  <c r="AP60" i="16"/>
  <c r="AP64" i="16"/>
  <c r="AP68" i="16"/>
  <c r="AP72" i="16"/>
  <c r="AP77" i="16"/>
  <c r="AP81" i="16"/>
  <c r="AP85" i="16"/>
  <c r="AP90" i="16"/>
  <c r="AP94" i="16"/>
  <c r="AP98" i="16"/>
  <c r="AP102" i="16"/>
  <c r="AP106" i="16"/>
  <c r="AP110" i="16"/>
  <c r="AP115" i="16"/>
  <c r="AP119" i="16"/>
  <c r="AP123" i="16"/>
  <c r="AP128" i="16"/>
  <c r="AP132" i="16"/>
  <c r="AP136" i="16"/>
  <c r="AP140" i="16"/>
  <c r="AP144" i="16"/>
  <c r="AP148" i="16"/>
  <c r="AP154" i="16"/>
  <c r="AP158" i="16"/>
  <c r="AP163" i="16"/>
  <c r="AP167" i="16"/>
  <c r="AP171" i="16"/>
  <c r="AP175" i="16"/>
  <c r="AP179" i="16"/>
  <c r="AP183" i="16"/>
  <c r="AU48" i="16" l="1"/>
  <c r="AU85" i="16"/>
  <c r="AU122" i="16"/>
  <c r="AU159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<sst xmlns="http://schemas.openxmlformats.org/spreadsheetml/2006/main" count="58758" uniqueCount="263">
  <si>
    <t>NA</t>
  </si>
  <si>
    <t>Fe_preindustrial</t>
  </si>
  <si>
    <t>Fe_RCP6p0_2050</t>
  </si>
  <si>
    <t>Fe_RCP6p0_2100</t>
  </si>
  <si>
    <t>Fe_RCP8p5_2050</t>
  </si>
  <si>
    <t>Fe_RCP8p5_2100</t>
  </si>
  <si>
    <t>PO4_preindustrial</t>
  </si>
  <si>
    <t>PO4_RCP6p0_2050</t>
  </si>
  <si>
    <t>PO4_RCP6p0_2100</t>
  </si>
  <si>
    <t>PO4_RCP8p5_2050</t>
  </si>
  <si>
    <t>PO4_RCP8p5_2100</t>
  </si>
  <si>
    <t>pico_chl_preindustrial</t>
  </si>
  <si>
    <t>pico_chl_RCP6p0_2050</t>
  </si>
  <si>
    <t>pico_chl_RCP6p0_2100</t>
  </si>
  <si>
    <t>pico_chl_RCP8p5_2050</t>
  </si>
  <si>
    <t>pico_chl_RCP8p5_2100</t>
  </si>
  <si>
    <t>nano_chl_preindustrial</t>
  </si>
  <si>
    <t>nano_chl_RCP6p0_2050</t>
  </si>
  <si>
    <t>nano_chl_RCP6p0_2100</t>
  </si>
  <si>
    <t>nano_chl_RCP8p5_2050</t>
  </si>
  <si>
    <t>nano_chl_RCP8p5_2100</t>
  </si>
  <si>
    <t>micro_chl_preindustrial</t>
  </si>
  <si>
    <t>micro_chl_RCP6p0_2050</t>
  </si>
  <si>
    <t>micro_chl_RCP6p0_2100</t>
  </si>
  <si>
    <t>micro_chl_RCP8p5_2050</t>
  </si>
  <si>
    <t>micro_chl_RCP8p5_2100</t>
  </si>
  <si>
    <t>total_chl_preindustrial</t>
  </si>
  <si>
    <t>total_chl_RCP6p0_2050</t>
  </si>
  <si>
    <t>total_chl_RCP6p0_2100</t>
  </si>
  <si>
    <t>total_chl_RCP8p5_2050</t>
  </si>
  <si>
    <t>total_chl_RCP8p5_2100</t>
  </si>
  <si>
    <t>picophyto_preindustrial</t>
  </si>
  <si>
    <t>picophyto_RCP6p0_2050</t>
  </si>
  <si>
    <t>picophyto_RCP6p0_2100</t>
  </si>
  <si>
    <t>picophyto_RCP8p5_2050</t>
  </si>
  <si>
    <t>picophyto_RCP8p5_2100</t>
  </si>
  <si>
    <t>nanophyto_preindustrial</t>
  </si>
  <si>
    <t>nanophyto_RCP6p0_2050</t>
  </si>
  <si>
    <t>nanophyto_RCP6p0_2100</t>
  </si>
  <si>
    <t>nanophyto_RCP8p5_2050</t>
  </si>
  <si>
    <t>nanophyto_RCP8p5_2100</t>
  </si>
  <si>
    <t>microphyto_preindustrial</t>
  </si>
  <si>
    <t>microphyto_RCP6p0_2050</t>
  </si>
  <si>
    <t>microphyto_RCP6p0_2100</t>
  </si>
  <si>
    <t>microphyto_RCP8p5_2050</t>
  </si>
  <si>
    <t>microphyto_RCP8p5_2100</t>
  </si>
  <si>
    <t>total_phyto_preindustrial</t>
  </si>
  <si>
    <t>total_phyto_RCP6p0_2050</t>
  </si>
  <si>
    <t>total_phyto_RCP6p0_2100</t>
  </si>
  <si>
    <t>total_phyto_RCP8p5_2050</t>
  </si>
  <si>
    <t>total_phyto_RCP8p5_2100</t>
  </si>
  <si>
    <t>picozoo_preindustrial</t>
  </si>
  <si>
    <t>picozoo_RCP6p0_2050</t>
  </si>
  <si>
    <t>picozoo_RCP6p0_2100</t>
  </si>
  <si>
    <t>picozoo_RCP8p5_2050</t>
  </si>
  <si>
    <t>picozoo_RCP8p5_2100</t>
  </si>
  <si>
    <t>nanozoo_preindustrial</t>
  </si>
  <si>
    <t>nanozoo_RCP6p0_2050</t>
  </si>
  <si>
    <t>nanozoo_RCP6p0_2100</t>
  </si>
  <si>
    <t>nanozoo_RCP8p5_2050</t>
  </si>
  <si>
    <t>nanozoo_RCP8p5_2100</t>
  </si>
  <si>
    <t>microzoo_preindustrial</t>
  </si>
  <si>
    <t>microzoo_RCP6p0_2050</t>
  </si>
  <si>
    <t>microzoo_RCP6p0_2100</t>
  </si>
  <si>
    <t>microzoo_RCP8p5_2050</t>
  </si>
  <si>
    <t>microzoo_RCP8p5_2100</t>
  </si>
  <si>
    <t>mesozoo_preindustrial</t>
  </si>
  <si>
    <t>mesozoo_RCP6p0_2050</t>
  </si>
  <si>
    <t>mesozoo_RCP6p0_2100</t>
  </si>
  <si>
    <t>mesozoo_RCP8p5_2050</t>
  </si>
  <si>
    <t>mesozoo_RCP8p5_2100</t>
  </si>
  <si>
    <t>foram_preindustrial</t>
  </si>
  <si>
    <t>foram_RCP6p0_2050</t>
  </si>
  <si>
    <t>foram_RCP6p0_2100</t>
  </si>
  <si>
    <t>foram_RCP8p5_2050</t>
  </si>
  <si>
    <t>foram_RCP8p5_2100</t>
  </si>
  <si>
    <t>total_zoo_preindustrial</t>
  </si>
  <si>
    <t>total_zoo_RCP6p0_2050</t>
  </si>
  <si>
    <t>total_zoo_RCP6p0_2100</t>
  </si>
  <si>
    <t>total_zoo_RCP8p5_2050</t>
  </si>
  <si>
    <t>total_zoo_RCP8p5_2100</t>
  </si>
  <si>
    <t>total_biomass_preindustrial</t>
  </si>
  <si>
    <t>total_biomass_RCP6p0_2050</t>
  </si>
  <si>
    <t>total_biomass_RCP6p0_2100</t>
  </si>
  <si>
    <t>total_biomass_RCP8p5_2050</t>
  </si>
  <si>
    <t>total_biomass_RCP8p5_2100</t>
  </si>
  <si>
    <t>picophyto1_preindustrial</t>
  </si>
  <si>
    <t>picophyto1_RCP6p0_2050</t>
  </si>
  <si>
    <t>picophyto1_RCP6p0_2100</t>
  </si>
  <si>
    <t>picophyto1_RCP8p5_2050</t>
  </si>
  <si>
    <t>picophyto1_RCP8p5_2100</t>
  </si>
  <si>
    <t xml:space="preserve">mmol to mol </t>
  </si>
  <si>
    <t>mol to gr</t>
  </si>
  <si>
    <t>gr to ug</t>
  </si>
  <si>
    <t>Arctic</t>
  </si>
  <si>
    <t>grey</t>
  </si>
  <si>
    <t>polar</t>
  </si>
  <si>
    <t>blue</t>
  </si>
  <si>
    <t>subpolar</t>
  </si>
  <si>
    <t xml:space="preserve">North Pacific </t>
  </si>
  <si>
    <t>orange</t>
  </si>
  <si>
    <t>temperate pacific</t>
  </si>
  <si>
    <t>South Pacific</t>
  </si>
  <si>
    <t>pink</t>
  </si>
  <si>
    <t>tropic/subtroplc pacific</t>
  </si>
  <si>
    <t>North Atlantic</t>
  </si>
  <si>
    <t>yellow</t>
  </si>
  <si>
    <t>coastal upwelling</t>
  </si>
  <si>
    <t>South Atlantic</t>
  </si>
  <si>
    <t>green</t>
  </si>
  <si>
    <t>temperate antlantic</t>
  </si>
  <si>
    <t>strong green</t>
  </si>
  <si>
    <t>Meditte</t>
  </si>
  <si>
    <t>strong light blue</t>
  </si>
  <si>
    <t>indian ocean</t>
  </si>
  <si>
    <t>light blue</t>
  </si>
  <si>
    <t>SO</t>
  </si>
  <si>
    <t>Indian Ocean</t>
  </si>
  <si>
    <t>Total</t>
  </si>
  <si>
    <t>Total North</t>
  </si>
  <si>
    <t>Total South</t>
  </si>
  <si>
    <t>subpolar North Atlantic</t>
  </si>
  <si>
    <t>%difference 2050:1775</t>
  </si>
  <si>
    <t>AVERAGE</t>
  </si>
  <si>
    <t>Subpolar_atlantic</t>
  </si>
  <si>
    <t>%TOTAL</t>
  </si>
  <si>
    <t>%difference 2100:1775</t>
  </si>
  <si>
    <t xml:space="preserve"> </t>
  </si>
  <si>
    <t>%difference 2050:1775 RCP8.5</t>
  </si>
  <si>
    <t>%difference 2100:1775 RCP8.5</t>
  </si>
  <si>
    <t>ind</t>
  </si>
  <si>
    <t>loc</t>
  </si>
  <si>
    <t>loc_name</t>
  </si>
  <si>
    <t>picophyto1_RCP6_2050</t>
  </si>
  <si>
    <t>picophyto1_RCP6_2100</t>
  </si>
  <si>
    <t>picophyto_RCP6_2050</t>
  </si>
  <si>
    <t>picophyto_RCP6_2100</t>
  </si>
  <si>
    <t>nanophyto_RCP6_2050</t>
  </si>
  <si>
    <t>nanophyto_RCP6_2100</t>
  </si>
  <si>
    <t>microphyto_RCP6_2050</t>
  </si>
  <si>
    <t>microphyto_RCP6_2100</t>
  </si>
  <si>
    <t>totalphyto_RCP6_2050</t>
  </si>
  <si>
    <t>totalphyto_RCP6_2100</t>
  </si>
  <si>
    <t>totalphyto_RCP8p5_2050</t>
  </si>
  <si>
    <t>totalphyto_RCP8p5_2100</t>
  </si>
  <si>
    <t>nanozoo_RCP6_2050</t>
  </si>
  <si>
    <t>nanozoo_RCP6_2100</t>
  </si>
  <si>
    <t>microzoo_RCP6_2050</t>
  </si>
  <si>
    <t>microzoo_RCP6_2100</t>
  </si>
  <si>
    <t>mesoozoo_RCP6_2050</t>
  </si>
  <si>
    <t>mesozoo_RCP6_2100</t>
  </si>
  <si>
    <t>totalzoo_RCP6_2050</t>
  </si>
  <si>
    <t>totalzoo_RCP6_2100</t>
  </si>
  <si>
    <t>totalzoo_RCP8p5_2050</t>
  </si>
  <si>
    <t>totalzoo_RCP8p5_2100</t>
  </si>
  <si>
    <t>total_RCP6_2050</t>
  </si>
  <si>
    <t>total_RCP6_2100</t>
  </si>
  <si>
    <t>total_RCP8p5_2050</t>
  </si>
  <si>
    <t>total_RCP8p5_2100</t>
  </si>
  <si>
    <t>foram_RCP6_2050</t>
  </si>
  <si>
    <t>foram_RCP6_2100</t>
  </si>
  <si>
    <t>1.Global</t>
  </si>
  <si>
    <t>2. pSOcean</t>
  </si>
  <si>
    <t>3. sSOcean</t>
  </si>
  <si>
    <t>4. sArctic</t>
  </si>
  <si>
    <t>5.sNatlantic</t>
  </si>
  <si>
    <t xml:space="preserve">6. Temp.NPacific </t>
  </si>
  <si>
    <t>7. Temp.SPacific</t>
  </si>
  <si>
    <t>8. Temp.NAtlantic</t>
  </si>
  <si>
    <t>9. Temp. SAtlantic</t>
  </si>
  <si>
    <t xml:space="preserve">10. Subtr/T.NPacific </t>
  </si>
  <si>
    <t>11. Subtr/T. SPacific</t>
  </si>
  <si>
    <t>12. Subtr/T. NAtlantic</t>
  </si>
  <si>
    <t>13. Subtr/T. SAtlantic</t>
  </si>
  <si>
    <t>14. Indian Ocean</t>
  </si>
  <si>
    <t>Fe_RCP6_2050</t>
  </si>
  <si>
    <t>Fe_RCP6_2100</t>
  </si>
  <si>
    <t>PO4_RCP6_2050</t>
  </si>
  <si>
    <t>PO4_RCP6_2100</t>
  </si>
  <si>
    <t>total plankton</t>
  </si>
  <si>
    <t>total phyto</t>
  </si>
  <si>
    <t>total zoo</t>
  </si>
  <si>
    <t>total foram</t>
  </si>
  <si>
    <t>present</t>
  </si>
  <si>
    <t>% foram to total</t>
  </si>
  <si>
    <t>% foram to zoo</t>
  </si>
  <si>
    <t>(medsea included)</t>
  </si>
  <si>
    <t>2050 rcp6</t>
  </si>
  <si>
    <t>2050 rcp8.5</t>
  </si>
  <si>
    <t>2100 rcp8.5</t>
  </si>
  <si>
    <t>2100 rcp6</t>
  </si>
  <si>
    <t>%phyto to total</t>
  </si>
  <si>
    <t>%zoo to total</t>
  </si>
  <si>
    <t>NaN</t>
  </si>
  <si>
    <t>subpolarNPacific</t>
  </si>
  <si>
    <t>preindustrial</t>
  </si>
  <si>
    <t>RCP6p0_2050</t>
  </si>
  <si>
    <t>RCP8p5_2100</t>
  </si>
  <si>
    <t>RCP8p5_2050</t>
  </si>
  <si>
    <t>RCP6p0_2100</t>
  </si>
  <si>
    <t>sal</t>
  </si>
  <si>
    <t>190umzoo_RCP6_2050</t>
  </si>
  <si>
    <t>190umzoo_RCP6_2100</t>
  </si>
  <si>
    <t>190umzoo_RCP8p5_2050</t>
  </si>
  <si>
    <t>190umzoo_RCP8p5_2100</t>
  </si>
  <si>
    <t>sNH</t>
  </si>
  <si>
    <t>sSO</t>
  </si>
  <si>
    <t>polar_present</t>
  </si>
  <si>
    <t>polar_rcp8p5_2050</t>
  </si>
  <si>
    <t>polar_rcp8p5_2100</t>
  </si>
  <si>
    <t>tempNPac</t>
  </si>
  <si>
    <t>tempSPAc</t>
  </si>
  <si>
    <t>tempNAtl</t>
  </si>
  <si>
    <t>tempSAtl</t>
  </si>
  <si>
    <t>tem_present</t>
  </si>
  <si>
    <t>temp_rcp8p5_2050</t>
  </si>
  <si>
    <t>temp_rcp8p5_2100</t>
  </si>
  <si>
    <t>trop_rcp8p5_2050</t>
  </si>
  <si>
    <t>trop_present</t>
  </si>
  <si>
    <t>tropNAtla</t>
  </si>
  <si>
    <t>tropicSPAc</t>
  </si>
  <si>
    <t>tropicSAntl</t>
  </si>
  <si>
    <t>Npac</t>
  </si>
  <si>
    <t>trop_rcp8p5_2100</t>
  </si>
  <si>
    <t>trop_rcp6_2100</t>
  </si>
  <si>
    <t>IO_present</t>
  </si>
  <si>
    <t>IO_rcp8p5_2050</t>
  </si>
  <si>
    <t>IO_rcp8p5_2100</t>
  </si>
  <si>
    <t>IO_rcp6_2100</t>
  </si>
  <si>
    <t>Fe</t>
  </si>
  <si>
    <t>PO4</t>
  </si>
  <si>
    <t>ph</t>
  </si>
  <si>
    <t>Alk</t>
  </si>
  <si>
    <t>O2</t>
  </si>
  <si>
    <t>picophyto</t>
  </si>
  <si>
    <t>SST</t>
  </si>
  <si>
    <t>nanophyto</t>
  </si>
  <si>
    <t>microphyto</t>
  </si>
  <si>
    <t>totalphyto</t>
  </si>
  <si>
    <t>nanozoo</t>
  </si>
  <si>
    <t>microzoo</t>
  </si>
  <si>
    <t>mesoozoo</t>
  </si>
  <si>
    <t>totalzoo</t>
  </si>
  <si>
    <t>foram</t>
  </si>
  <si>
    <t>nano_190_preindustrial</t>
  </si>
  <si>
    <t>nanophyto_19</t>
  </si>
  <si>
    <t>nanophyto_6</t>
  </si>
  <si>
    <t>microphyto_60</t>
  </si>
  <si>
    <t>%forams on total zoo</t>
  </si>
  <si>
    <t>mid_NP</t>
  </si>
  <si>
    <t>mid_SP</t>
  </si>
  <si>
    <t>mid_NA</t>
  </si>
  <si>
    <t>mid_SA</t>
  </si>
  <si>
    <t>lowLat_NP</t>
  </si>
  <si>
    <t>lowLat_SP</t>
  </si>
  <si>
    <t>lowLat_NA</t>
  </si>
  <si>
    <t>lowLat_SA</t>
  </si>
  <si>
    <t>IO</t>
  </si>
  <si>
    <t>midpacific</t>
  </si>
  <si>
    <t>low lat pacific</t>
  </si>
  <si>
    <t>mid atlantic</t>
  </si>
  <si>
    <t>MedSea</t>
  </si>
  <si>
    <t>Global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</si>
</sst>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E+00"/>
    <numFmt numFmtId="165" formatCode="0.0"/>
    <numFmt numFmtId="166" formatCode="0.0E+00"/>
    <numFmt numFmtId="167" formatCode="0.000"/>
    <numFmt numFmtId="168" formatCode="0.0000"/>
    <numFmt numFmtId="169" formatCode="0.0000E+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3">
    <xf numFmtId="0" fontId="0" fillId="0" borderId="0" xfId="0"/>
    <xf numFmtId="1" fontId="0" fillId="0" borderId="0" xfId="0" applyNumberFormat="1"/>
    <xf numFmtId="164" fontId="0" fillId="0" borderId="0" xfId="0" applyNumberFormat="1"/>
    <xf numFmtId="164" fontId="0" fillId="2" borderId="0" xfId="0" applyNumberFormat="1" applyFill="1"/>
    <xf numFmtId="1" fontId="0" fillId="3" borderId="0" xfId="0" applyNumberFormat="1" applyFill="1"/>
    <xf numFmtId="165" fontId="0" fillId="0" borderId="0" xfId="0" applyNumberFormat="1"/>
    <xf numFmtId="164" fontId="0" fillId="4" borderId="0" xfId="0" applyNumberFormat="1" applyFill="1"/>
    <xf numFmtId="11" fontId="0" fillId="0" borderId="0" xfId="0" applyNumberFormat="1"/>
    <xf numFmtId="2" fontId="0" fillId="0" borderId="0" xfId="0" applyNumberFormat="1"/>
    <xf numFmtId="1" fontId="0" fillId="5" borderId="0" xfId="0" applyNumberFormat="1" applyFill="1"/>
    <xf numFmtId="164" fontId="0" fillId="5" borderId="0" xfId="0" applyNumberFormat="1" applyFill="1"/>
    <xf numFmtId="164" fontId="0" fillId="6" borderId="0" xfId="0" applyNumberFormat="1" applyFill="1"/>
    <xf numFmtId="164" fontId="0" fillId="8" borderId="0" xfId="0" applyNumberFormat="1" applyFill="1"/>
    <xf numFmtId="1" fontId="0" fillId="11" borderId="0" xfId="0" applyNumberFormat="1" applyFill="1"/>
    <xf numFmtId="164" fontId="0" fillId="7" borderId="0" xfId="0" applyNumberFormat="1" applyFill="1"/>
    <xf numFmtId="164" fontId="0" fillId="14" borderId="0" xfId="0" applyNumberFormat="1" applyFill="1"/>
    <xf numFmtId="164" fontId="0" fillId="13" borderId="0" xfId="0" applyNumberFormat="1" applyFill="1"/>
    <xf numFmtId="166" fontId="0" fillId="0" borderId="0" xfId="0" applyNumberFormat="1"/>
    <xf numFmtId="167" fontId="0" fillId="0" borderId="0" xfId="0" applyNumberFormat="1"/>
    <xf numFmtId="11" fontId="0" fillId="2" borderId="0" xfId="0" applyNumberFormat="1" applyFill="1"/>
    <xf numFmtId="168" fontId="0" fillId="0" borderId="0" xfId="0" applyNumberFormat="1"/>
    <xf numFmtId="1" fontId="0" fillId="15" borderId="0" xfId="0" applyNumberFormat="1" applyFill="1"/>
    <xf numFmtId="164" fontId="0" fillId="3" borderId="0" xfId="0" applyNumberFormat="1" applyFill="1"/>
    <xf numFmtId="2" fontId="0" fillId="3" borderId="0" xfId="0" applyNumberFormat="1" applyFill="1"/>
    <xf numFmtId="164" fontId="0" fillId="9" borderId="0" xfId="0" applyNumberFormat="1" applyFill="1"/>
    <xf numFmtId="0" fontId="0" fillId="4" borderId="0" xfId="0" applyFill="1"/>
    <xf numFmtId="0" fontId="1" fillId="4" borderId="0" xfId="0" applyFont="1" applyFill="1"/>
    <xf numFmtId="0" fontId="0" fillId="16" borderId="0" xfId="0" applyFill="1"/>
    <xf numFmtId="0" fontId="1" fillId="16" borderId="0" xfId="0" applyFont="1" applyFill="1"/>
    <xf numFmtId="0" fontId="0" fillId="13" borderId="0" xfId="0" applyFill="1"/>
    <xf numFmtId="0" fontId="1" fillId="13" borderId="0" xfId="0" applyFont="1" applyFill="1"/>
    <xf numFmtId="0" fontId="0" fillId="6" borderId="0" xfId="0" applyFill="1"/>
    <xf numFmtId="0" fontId="0" fillId="17" borderId="0" xfId="0" applyFill="1"/>
    <xf numFmtId="0" fontId="0" fillId="8" borderId="0" xfId="0" applyFill="1"/>
    <xf numFmtId="0" fontId="0" fillId="18" borderId="0" xfId="0" applyFill="1"/>
    <xf numFmtId="0" fontId="2" fillId="19" borderId="0" xfId="0" applyFont="1" applyFill="1"/>
    <xf numFmtId="0" fontId="2" fillId="13" borderId="0" xfId="0" applyFont="1" applyFill="1"/>
    <xf numFmtId="0" fontId="1" fillId="18" borderId="0" xfId="0" applyFont="1" applyFill="1"/>
    <xf numFmtId="0" fontId="0" fillId="19" borderId="0" xfId="0" applyFill="1"/>
    <xf numFmtId="0" fontId="1" fillId="17" borderId="0" xfId="0" applyFont="1" applyFill="1"/>
    <xf numFmtId="0" fontId="0" fillId="12" borderId="0" xfId="0" applyFill="1"/>
    <xf numFmtId="0" fontId="1" fillId="6" borderId="0" xfId="0" applyFont="1" applyFill="1"/>
    <xf numFmtId="164" fontId="0" fillId="10" borderId="0" xfId="0" applyNumberFormat="1" applyFill="1"/>
    <xf numFmtId="164" fontId="0" fillId="12" borderId="0" xfId="0" applyNumberFormat="1" applyFill="1"/>
    <xf numFmtId="169" fontId="0" fillId="0" borderId="0" xfId="0" applyNumberFormat="1"/>
    <xf numFmtId="2" fontId="0" fillId="0" borderId="0" xfId="0" applyNumberFormat="1" applyAlignment="1">
      <alignment horizontal="center"/>
    </xf>
    <xf numFmtId="0" fontId="0" fillId="0" borderId="0" xfId="0" applyAlignment="1">
      <alignment wrapText="1"/>
    </xf>
    <xf numFmtId="0" fontId="0" fillId="9" borderId="0" xfId="0" applyFill="1"/>
    <xf numFmtId="1" fontId="0" fillId="9" borderId="0" xfId="0" applyNumberFormat="1" applyFill="1"/>
    <xf numFmtId="0" fontId="0" fillId="0" borderId="0" xfId="0" applyNumberFormat="1"/>
    <xf numFmtId="166" fontId="0" fillId="16" borderId="0" xfId="0" applyNumberFormat="1" applyFill="1"/>
    <xf numFmtId="166" fontId="1" fillId="16" borderId="0" xfId="0" applyNumberFormat="1" applyFont="1" applyFill="1"/>
    <xf numFmtId="2" fontId="0" fillId="25" borderId="0" xfId="0" applyNumberFormat="1" applyFill="1"/>
    <xf numFmtId="2" fontId="0" fillId="21" borderId="0" xfId="0" applyNumberFormat="1" applyFill="1"/>
    <xf numFmtId="2" fontId="0" fillId="24" borderId="0" xfId="0" applyNumberFormat="1" applyFill="1"/>
    <xf numFmtId="2" fontId="0" fillId="0" borderId="0" xfId="0" applyNumberFormat="1" applyFill="1"/>
    <xf numFmtId="2" fontId="1" fillId="0" borderId="0" xfId="0" applyNumberFormat="1" applyFont="1" applyFill="1"/>
    <xf numFmtId="2" fontId="0" fillId="20" borderId="0" xfId="0" applyNumberFormat="1" applyFill="1"/>
    <xf numFmtId="2" fontId="0" fillId="22" borderId="0" xfId="0" applyNumberFormat="1" applyFill="1"/>
    <xf numFmtId="2" fontId="0" fillId="23" borderId="0" xfId="0" applyNumberFormat="1" applyFill="1"/>
    <xf numFmtId="2" fontId="3" fillId="21" borderId="0" xfId="0" applyNumberFormat="1" applyFont="1" applyFill="1"/>
    <xf numFmtId="2" fontId="2" fillId="21" borderId="0" xfId="0" applyNumberFormat="1" applyFont="1" applyFill="1"/>
    <xf numFmtId="2" fontId="4" fillId="21" borderId="0" xfId="0" applyNumberFormat="1" applyFont="1" applyFill="1"/>
    <xf numFmtId="2" fontId="0" fillId="26" borderId="0" xfId="0" applyNumberFormat="1" applyFill="1"/>
    <xf numFmtId="2" fontId="0" fillId="9" borderId="0" xfId="0" applyNumberFormat="1" applyFill="1"/>
    <xf numFmtId="11" fontId="0" fillId="25" borderId="0" xfId="0" applyNumberFormat="1" applyFill="1"/>
    <xf numFmtId="11" fontId="0" fillId="26" borderId="0" xfId="0" applyNumberFormat="1" applyFill="1"/>
    <xf numFmtId="166" fontId="0" fillId="25" borderId="0" xfId="0" applyNumberFormat="1" applyFill="1"/>
    <xf numFmtId="11" fontId="0" fillId="20" borderId="0" xfId="0" applyNumberFormat="1" applyFill="1"/>
    <xf numFmtId="11" fontId="0" fillId="23" borderId="0" xfId="0" applyNumberFormat="1" applyFill="1"/>
    <xf numFmtId="166" fontId="0" fillId="22" borderId="0" xfId="0" applyNumberFormat="1" applyFill="1"/>
    <xf numFmtId="166" fontId="0" fillId="23" borderId="0" xfId="0" applyNumberFormat="1" applyFill="1"/>
    <xf numFmtId="11" fontId="0" fillId="24" borderId="0" xfId="0" applyNumberFormat="1" applyFill="1"/>
  </cellXfs>
  <cellStyles count="1">
    <cellStyle name="Normal" xfId="0" builtinId="0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275"/>
  <sheetViews>
    <sheetView zoomScale="53" zoomScaleNormal="53" workbookViewId="0">
      <selection activeCell="G85" sqref="G85"/>
    </sheetView>
  </sheetViews>
  <sheetFormatPr defaultRowHeight="15" x14ac:dyDescent="0.25"/>
  <cols>
    <col min="37" max="37" width="12.7109375" style="3" customWidth="1"/>
    <col min="38" max="40" width="8.7109375" style="2"/>
    <col min="41" max="41" width="12" style="2" customWidth="1"/>
    <col min="42" max="42" width="8.7109375" style="2"/>
    <col min="46" max="46" width="13" style="1" bestFit="1" customWidth="1"/>
    <col min="51" max="51" width="12.5703125" style="1" bestFit="1" customWidth="1"/>
  </cols>
  <sheetData>
    <row r="1" spans="1:49" x14ac:dyDescent="0.25">
      <c r="A1" t="s">
        <v>1</v>
      </c>
      <c r="AK1" s="1"/>
      <c r="AL1" s="1"/>
    </row>
    <row r="2" spans="1:49" x14ac:dyDescent="0.25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25">
      <c r="A3" s="25" t="s">
        <v>0</v>
      </c>
      <c r="B3" s="26">
        <v>4.4640000000000001E-4</v>
      </c>
      <c r="C3" s="25">
        <v>4.8749999999999998E-4</v>
      </c>
      <c r="D3" s="25">
        <v>4.9299999999999995E-4</v>
      </c>
      <c r="E3" s="25">
        <v>5.3050000000000005E-4</v>
      </c>
      <c r="F3" s="25">
        <v>5.71E-4</v>
      </c>
      <c r="G3" s="25">
        <v>5.7200000000000003E-4</v>
      </c>
      <c r="H3" s="25">
        <v>5.5820000000000002E-4</v>
      </c>
      <c r="I3" s="25">
        <v>5.3680000000000004E-4</v>
      </c>
      <c r="J3" s="25">
        <v>5.4429999999999995E-4</v>
      </c>
      <c r="K3" s="25">
        <v>5.2220000000000001E-4</v>
      </c>
      <c r="L3" s="25">
        <v>5.2740000000000003E-4</v>
      </c>
      <c r="M3" s="25">
        <v>5.2789999999999998E-4</v>
      </c>
      <c r="N3" s="25">
        <v>5.262E-4</v>
      </c>
      <c r="O3" s="25">
        <v>5.0710000000000002E-4</v>
      </c>
      <c r="P3" s="25">
        <v>5.0790000000000004E-4</v>
      </c>
      <c r="Q3" s="25">
        <v>5.4549999999999998E-4</v>
      </c>
      <c r="R3" s="25">
        <v>5.373E-4</v>
      </c>
      <c r="S3" s="25">
        <v>5.3939999999999999E-4</v>
      </c>
      <c r="T3" s="25">
        <v>5.0779999999999998E-4</v>
      </c>
      <c r="U3" s="25">
        <v>4.9700000000000005E-4</v>
      </c>
      <c r="V3" s="25">
        <v>5.0929999999999997E-4</v>
      </c>
      <c r="W3" s="25">
        <v>5.1040000000000005E-4</v>
      </c>
      <c r="X3" s="25">
        <v>5.2840000000000005E-4</v>
      </c>
      <c r="Y3" s="25">
        <v>5.4009999999999996E-4</v>
      </c>
      <c r="Z3" s="25">
        <v>5.5250000000000004E-4</v>
      </c>
      <c r="AA3" s="25">
        <v>5.5539999999999995E-4</v>
      </c>
      <c r="AB3" s="25">
        <v>5.5060000000000005E-4</v>
      </c>
      <c r="AC3" s="25">
        <v>5.3870000000000003E-4</v>
      </c>
      <c r="AD3" s="25">
        <v>5.1860000000000003E-4</v>
      </c>
      <c r="AE3" s="25">
        <v>4.796E-4</v>
      </c>
      <c r="AF3" s="25">
        <v>4.8939999999999997E-4</v>
      </c>
      <c r="AG3" s="25">
        <v>5.4120000000000004E-4</v>
      </c>
      <c r="AH3" s="25">
        <v>5.4500000000000002E-4</v>
      </c>
      <c r="AI3" s="25">
        <v>5.1040000000000005E-4</v>
      </c>
      <c r="AJ3" s="25" t="s">
        <v>0</v>
      </c>
      <c r="AK3" s="3">
        <f>AVERAGE(A3:AJ3)</f>
        <v>5.2514705882352928E-4</v>
      </c>
      <c r="AL3" s="4">
        <v>-66.4435</v>
      </c>
      <c r="AM3" s="6" t="s">
        <v>94</v>
      </c>
      <c r="AO3" s="2">
        <f>SUM(A36:AJ37)/40</f>
        <v>3.6789000000000011E-4</v>
      </c>
      <c r="AV3" s="2"/>
      <c r="AW3" s="2"/>
    </row>
    <row r="4" spans="1:49" x14ac:dyDescent="0.25">
      <c r="A4" s="27">
        <v>4.885E-4</v>
      </c>
      <c r="B4" s="28">
        <v>4.6749999999999998E-4</v>
      </c>
      <c r="C4" s="27">
        <v>4.7980000000000001E-4</v>
      </c>
      <c r="D4" s="27">
        <v>4.8650000000000001E-4</v>
      </c>
      <c r="E4" s="27">
        <v>4.8879999999999996E-4</v>
      </c>
      <c r="F4" s="27">
        <v>4.9310000000000001E-4</v>
      </c>
      <c r="G4" s="27">
        <v>5.0460000000000001E-4</v>
      </c>
      <c r="H4" s="27">
        <v>5.0710000000000002E-4</v>
      </c>
      <c r="I4" s="27">
        <v>5.0120000000000004E-4</v>
      </c>
      <c r="J4" s="27">
        <v>5.0509999999999997E-4</v>
      </c>
      <c r="K4" s="27">
        <v>4.9700000000000005E-4</v>
      </c>
      <c r="L4" s="27">
        <v>4.9870000000000003E-4</v>
      </c>
      <c r="M4" s="27">
        <v>4.9529999999999995E-4</v>
      </c>
      <c r="N4" s="27">
        <v>4.9529999999999995E-4</v>
      </c>
      <c r="O4" s="27">
        <v>4.8979999999999998E-4</v>
      </c>
      <c r="P4" s="27">
        <v>4.8899999999999996E-4</v>
      </c>
      <c r="Q4" s="27">
        <v>4.8970000000000003E-4</v>
      </c>
      <c r="R4" s="27">
        <v>4.8589999999999999E-4</v>
      </c>
      <c r="S4" s="27">
        <v>4.8050000000000002E-4</v>
      </c>
      <c r="T4" s="27">
        <v>4.662E-4</v>
      </c>
      <c r="U4" s="27">
        <v>4.6549999999999998E-4</v>
      </c>
      <c r="V4" s="27">
        <v>4.6789999999999999E-4</v>
      </c>
      <c r="W4" s="27">
        <v>4.9720000000000005E-4</v>
      </c>
      <c r="X4" s="27">
        <v>5.0810000000000004E-4</v>
      </c>
      <c r="Y4" s="27">
        <v>4.996E-4</v>
      </c>
      <c r="Z4" s="27">
        <v>4.8959999999999997E-4</v>
      </c>
      <c r="AA4" s="27">
        <v>4.8899999999999996E-4</v>
      </c>
      <c r="AB4" s="27">
        <v>5.019E-4</v>
      </c>
      <c r="AC4" s="27">
        <v>5.1360000000000002E-4</v>
      </c>
      <c r="AD4" s="27">
        <v>5.0239999999999996E-4</v>
      </c>
      <c r="AE4" s="27">
        <v>4.8149999999999999E-4</v>
      </c>
      <c r="AF4" s="27">
        <v>5.1579999999999996E-4</v>
      </c>
      <c r="AG4" s="27">
        <v>5.4460000000000001E-4</v>
      </c>
      <c r="AH4" s="27">
        <v>5.4069999999999997E-4</v>
      </c>
      <c r="AI4" s="27">
        <v>5.5099999999999995E-4</v>
      </c>
      <c r="AJ4" s="27">
        <v>5.0469999999999996E-4</v>
      </c>
      <c r="AK4" s="3">
        <f t="shared" ref="AK4:AK67" si="0">AVERAGE(A4:AJ4)</f>
        <v>4.9674166666666662E-4</v>
      </c>
      <c r="AL4" s="9">
        <v>-59.441600000000001</v>
      </c>
      <c r="AM4" s="6" t="s">
        <v>116</v>
      </c>
      <c r="AO4" s="2">
        <f>SUM(A2:AJ3)/34</f>
        <v>5.2514705882352928E-4</v>
      </c>
      <c r="AT4" s="44">
        <f>AVERAGE(A2:AJ3)</f>
        <v>5.2514705882352928E-4</v>
      </c>
      <c r="AV4" s="22" t="s">
        <v>95</v>
      </c>
      <c r="AW4" s="2" t="s">
        <v>96</v>
      </c>
    </row>
    <row r="5" spans="1:49" x14ac:dyDescent="0.25">
      <c r="A5" s="27">
        <v>4.2400000000000001E-4</v>
      </c>
      <c r="B5" s="28">
        <v>4.2079999999999998E-4</v>
      </c>
      <c r="C5" s="27">
        <v>4.1770000000000002E-4</v>
      </c>
      <c r="D5" s="27">
        <v>4.1140000000000003E-4</v>
      </c>
      <c r="E5" s="27">
        <v>4.035E-4</v>
      </c>
      <c r="F5" s="27">
        <v>4.0119999999999999E-4</v>
      </c>
      <c r="G5" s="27">
        <v>4.1290000000000001E-4</v>
      </c>
      <c r="H5" s="27">
        <v>4.1730000000000001E-4</v>
      </c>
      <c r="I5" s="27">
        <v>4.1950000000000001E-4</v>
      </c>
      <c r="J5" s="27">
        <v>4.1530000000000001E-4</v>
      </c>
      <c r="K5" s="27">
        <v>4.057E-4</v>
      </c>
      <c r="L5" s="27">
        <v>3.9839999999999998E-4</v>
      </c>
      <c r="M5" s="27">
        <v>3.9990000000000002E-4</v>
      </c>
      <c r="N5" s="27">
        <v>4.0210000000000002E-4</v>
      </c>
      <c r="O5" s="27">
        <v>4.0099999999999999E-4</v>
      </c>
      <c r="P5" s="27">
        <v>3.9760000000000002E-4</v>
      </c>
      <c r="Q5" s="27">
        <v>3.9310000000000001E-4</v>
      </c>
      <c r="R5" s="27">
        <v>3.8939999999999998E-4</v>
      </c>
      <c r="S5" s="27">
        <v>3.949E-4</v>
      </c>
      <c r="T5" s="27">
        <v>3.9389999999999998E-4</v>
      </c>
      <c r="U5" s="27">
        <v>3.8860000000000001E-4</v>
      </c>
      <c r="V5" s="27">
        <v>3.9879999999999999E-4</v>
      </c>
      <c r="W5" s="27">
        <v>4.0979999999999999E-4</v>
      </c>
      <c r="X5" s="27">
        <v>4.1859999999999998E-4</v>
      </c>
      <c r="Y5" s="27">
        <v>4.2349999999999999E-4</v>
      </c>
      <c r="Z5" s="27">
        <v>4.2519999999999998E-4</v>
      </c>
      <c r="AA5" s="27">
        <v>4.2989999999999999E-4</v>
      </c>
      <c r="AB5" s="27">
        <v>4.3570000000000002E-4</v>
      </c>
      <c r="AC5" s="27">
        <v>4.3970000000000001E-4</v>
      </c>
      <c r="AD5" s="27">
        <v>4.4079999999999998E-4</v>
      </c>
      <c r="AE5" s="27">
        <v>4.3389999999999998E-4</v>
      </c>
      <c r="AF5" s="27">
        <v>4.3370000000000003E-4</v>
      </c>
      <c r="AG5" s="27">
        <v>4.3849999999999998E-4</v>
      </c>
      <c r="AH5" s="27">
        <v>4.4309999999999998E-4</v>
      </c>
      <c r="AI5" s="27">
        <v>4.3770000000000001E-4</v>
      </c>
      <c r="AJ5" s="27">
        <v>4.283E-4</v>
      </c>
      <c r="AK5" s="3">
        <f t="shared" si="0"/>
        <v>4.1514999999999998E-4</v>
      </c>
      <c r="AL5" s="1">
        <v>-53.663899999999998</v>
      </c>
      <c r="AM5" s="10" t="s">
        <v>94</v>
      </c>
      <c r="AO5" s="2">
        <f>SUM(A34:AJ35)/26</f>
        <v>4.8363461538461548E-4</v>
      </c>
      <c r="AV5" s="10" t="s">
        <v>97</v>
      </c>
      <c r="AW5" s="2" t="s">
        <v>98</v>
      </c>
    </row>
    <row r="6" spans="1:49" x14ac:dyDescent="0.25">
      <c r="A6" s="29">
        <v>3.7849999999999998E-4</v>
      </c>
      <c r="B6" s="30">
        <v>3.7209999999999999E-4</v>
      </c>
      <c r="C6" s="29">
        <v>3.6269999999999998E-4</v>
      </c>
      <c r="D6" s="29">
        <v>3.5429999999999999E-4</v>
      </c>
      <c r="E6" s="31">
        <v>3.4269999999999998E-4</v>
      </c>
      <c r="F6" s="31">
        <v>3.3040000000000001E-4</v>
      </c>
      <c r="G6" s="31">
        <v>3.2360000000000001E-4</v>
      </c>
      <c r="H6" s="31">
        <v>3.2019999999999998E-4</v>
      </c>
      <c r="I6" s="31">
        <v>3.2689999999999998E-4</v>
      </c>
      <c r="J6" s="31">
        <v>3.255E-4</v>
      </c>
      <c r="K6" s="31">
        <v>3.2279999999999999E-4</v>
      </c>
      <c r="L6" s="31">
        <v>3.211E-4</v>
      </c>
      <c r="M6" s="31">
        <v>3.2279999999999999E-4</v>
      </c>
      <c r="N6" s="31">
        <v>3.2440000000000002E-4</v>
      </c>
      <c r="O6" s="31">
        <v>3.258E-4</v>
      </c>
      <c r="P6" s="31">
        <v>3.2590000000000001E-4</v>
      </c>
      <c r="Q6" s="32">
        <v>3.2519999999999999E-4</v>
      </c>
      <c r="R6" s="32">
        <v>3.1799999999999998E-4</v>
      </c>
      <c r="S6" s="33">
        <v>3.1129999999999998E-4</v>
      </c>
      <c r="T6" s="33" t="s">
        <v>0</v>
      </c>
      <c r="U6" s="33">
        <v>3.3579999999999998E-4</v>
      </c>
      <c r="V6" s="33">
        <v>3.4410000000000002E-4</v>
      </c>
      <c r="W6" s="33">
        <v>3.5310000000000002E-4</v>
      </c>
      <c r="X6" s="33">
        <v>3.5859999999999999E-4</v>
      </c>
      <c r="Y6" s="33">
        <v>3.6420000000000002E-4</v>
      </c>
      <c r="Z6" s="33">
        <v>3.7070000000000001E-4</v>
      </c>
      <c r="AA6" s="33">
        <v>3.7809999999999997E-4</v>
      </c>
      <c r="AB6" s="33">
        <v>3.7859999999999999E-4</v>
      </c>
      <c r="AC6" s="29">
        <v>3.7770000000000002E-4</v>
      </c>
      <c r="AD6" s="29">
        <v>3.8010000000000002E-4</v>
      </c>
      <c r="AE6" s="29">
        <v>3.8180000000000001E-4</v>
      </c>
      <c r="AF6" s="29">
        <v>3.8010000000000002E-4</v>
      </c>
      <c r="AG6" s="29">
        <v>3.8269999999999998E-4</v>
      </c>
      <c r="AH6" s="29">
        <v>3.8709999999999998E-4</v>
      </c>
      <c r="AI6" s="29">
        <v>3.8860000000000001E-4</v>
      </c>
      <c r="AJ6" s="29">
        <v>3.8450000000000002E-4</v>
      </c>
      <c r="AK6" s="3">
        <f t="shared" si="0"/>
        <v>3.5085714285714267E-4</v>
      </c>
      <c r="AL6" s="1">
        <v>-48.590400000000002</v>
      </c>
      <c r="AM6" s="10" t="s">
        <v>116</v>
      </c>
      <c r="AO6" s="2">
        <f>SUM(A4:AJ5)/72</f>
        <v>4.5594583333333341E-4</v>
      </c>
      <c r="AV6" s="11" t="s">
        <v>100</v>
      </c>
      <c r="AW6" s="2" t="s">
        <v>101</v>
      </c>
    </row>
    <row r="7" spans="1:49" x14ac:dyDescent="0.25">
      <c r="A7" s="29">
        <v>3.3100000000000002E-4</v>
      </c>
      <c r="B7" s="30">
        <v>3.1609999999999999E-4</v>
      </c>
      <c r="C7" s="29">
        <v>2.968E-4</v>
      </c>
      <c r="D7" s="29">
        <v>2.8669999999999998E-4</v>
      </c>
      <c r="E7" s="31">
        <v>2.719E-4</v>
      </c>
      <c r="F7" s="31">
        <v>2.542E-4</v>
      </c>
      <c r="G7" s="31">
        <v>2.5169999999999999E-4</v>
      </c>
      <c r="H7" s="31">
        <v>2.419E-4</v>
      </c>
      <c r="I7" s="31">
        <v>2.341E-4</v>
      </c>
      <c r="J7" s="31">
        <v>2.408E-4</v>
      </c>
      <c r="K7" s="31">
        <v>2.455E-4</v>
      </c>
      <c r="L7" s="31">
        <v>2.4869999999999997E-4</v>
      </c>
      <c r="M7" s="31">
        <v>2.5149999999999999E-4</v>
      </c>
      <c r="N7" s="31">
        <v>2.5389999999999999E-4</v>
      </c>
      <c r="O7" s="31">
        <v>2.5559999999999998E-4</v>
      </c>
      <c r="P7" s="31">
        <v>2.565E-4</v>
      </c>
      <c r="Q7" s="32">
        <v>2.5569999999999998E-4</v>
      </c>
      <c r="R7" s="32">
        <v>2.4590000000000001E-4</v>
      </c>
      <c r="S7" s="33">
        <v>2.431E-4</v>
      </c>
      <c r="T7" s="33" t="s">
        <v>0</v>
      </c>
      <c r="U7" s="33">
        <v>2.7599999999999999E-4</v>
      </c>
      <c r="V7" s="33">
        <v>2.8820000000000001E-4</v>
      </c>
      <c r="W7" s="33">
        <v>2.943E-4</v>
      </c>
      <c r="X7" s="33">
        <v>2.9960000000000002E-4</v>
      </c>
      <c r="Y7" s="33">
        <v>3.078E-4</v>
      </c>
      <c r="Z7" s="33">
        <v>3.1849999999999999E-4</v>
      </c>
      <c r="AA7" s="33">
        <v>3.2469999999999998E-4</v>
      </c>
      <c r="AB7" s="33">
        <v>3.2150000000000001E-4</v>
      </c>
      <c r="AC7" s="29">
        <v>3.1869999999999999E-4</v>
      </c>
      <c r="AD7" s="29">
        <v>3.2440000000000002E-4</v>
      </c>
      <c r="AE7" s="29">
        <v>3.2979999999999999E-4</v>
      </c>
      <c r="AF7" s="29">
        <v>3.3330000000000002E-4</v>
      </c>
      <c r="AG7" s="29">
        <v>3.325E-4</v>
      </c>
      <c r="AH7" s="29">
        <v>3.3980000000000002E-4</v>
      </c>
      <c r="AI7" s="29">
        <v>3.4319999999999999E-4</v>
      </c>
      <c r="AJ7" s="29">
        <v>3.3990000000000002E-4</v>
      </c>
      <c r="AK7" s="3">
        <f t="shared" si="0"/>
        <v>2.8782285714285709E-4</v>
      </c>
      <c r="AL7" s="1">
        <v>-43.982999999999997</v>
      </c>
      <c r="AM7" s="11" t="s">
        <v>99</v>
      </c>
      <c r="AO7" s="2">
        <f>SUM(A29:R33)/56</f>
        <v>2.6831249999999994E-4</v>
      </c>
      <c r="AV7" s="14" t="s">
        <v>103</v>
      </c>
      <c r="AW7" s="2" t="s">
        <v>104</v>
      </c>
    </row>
    <row r="8" spans="1:49" x14ac:dyDescent="0.25">
      <c r="A8" s="29">
        <v>2.6249999999999998E-4</v>
      </c>
      <c r="B8" s="30">
        <v>2.3800000000000001E-4</v>
      </c>
      <c r="C8" s="29">
        <v>2.206E-4</v>
      </c>
      <c r="D8" s="29">
        <v>2.2249999999999999E-4</v>
      </c>
      <c r="E8" s="31">
        <v>2.242E-4</v>
      </c>
      <c r="F8" s="31">
        <v>2.24E-4</v>
      </c>
      <c r="G8" s="31">
        <v>2.1249999999999999E-4</v>
      </c>
      <c r="H8" s="31">
        <v>2.0589999999999999E-4</v>
      </c>
      <c r="I8" s="31">
        <v>1.9489999999999999E-4</v>
      </c>
      <c r="J8" s="31">
        <v>1.95E-4</v>
      </c>
      <c r="K8" s="31">
        <v>1.9650000000000001E-4</v>
      </c>
      <c r="L8" s="31">
        <v>1.964E-4</v>
      </c>
      <c r="M8" s="31">
        <v>1.9760000000000001E-4</v>
      </c>
      <c r="N8" s="31">
        <v>1.9900000000000001E-4</v>
      </c>
      <c r="O8" s="31">
        <v>2.007E-4</v>
      </c>
      <c r="P8" s="31">
        <v>2.009E-4</v>
      </c>
      <c r="Q8" s="32">
        <v>1.9760000000000001E-4</v>
      </c>
      <c r="R8" s="32">
        <v>1.8589999999999999E-4</v>
      </c>
      <c r="S8" s="33">
        <v>1.9230000000000001E-4</v>
      </c>
      <c r="T8" s="33" t="s">
        <v>0</v>
      </c>
      <c r="U8" s="33">
        <v>2.2279999999999999E-4</v>
      </c>
      <c r="V8" s="33">
        <v>2.5300000000000002E-4</v>
      </c>
      <c r="W8" s="33">
        <v>2.654E-4</v>
      </c>
      <c r="X8" s="33">
        <v>2.6949999999999999E-4</v>
      </c>
      <c r="Y8" s="33">
        <v>2.7149999999999999E-4</v>
      </c>
      <c r="Z8" s="33">
        <v>2.7409999999999999E-4</v>
      </c>
      <c r="AA8" s="33">
        <v>2.7060000000000002E-4</v>
      </c>
      <c r="AB8" s="33">
        <v>2.587E-4</v>
      </c>
      <c r="AC8" s="29">
        <v>2.5290000000000002E-4</v>
      </c>
      <c r="AD8" s="29">
        <v>2.5159999999999999E-4</v>
      </c>
      <c r="AE8" s="29">
        <v>2.5619999999999999E-4</v>
      </c>
      <c r="AF8" s="29">
        <v>2.7149999999999999E-4</v>
      </c>
      <c r="AG8" s="29">
        <v>2.7690000000000001E-4</v>
      </c>
      <c r="AH8" s="29">
        <v>2.8200000000000002E-4</v>
      </c>
      <c r="AI8" s="29">
        <v>2.8420000000000002E-4</v>
      </c>
      <c r="AJ8" s="29">
        <v>2.7940000000000002E-4</v>
      </c>
      <c r="AK8" s="3">
        <f t="shared" si="0"/>
        <v>2.3449428571428572E-4</v>
      </c>
      <c r="AL8" s="1">
        <v>-39.709000000000003</v>
      </c>
      <c r="AM8" s="11" t="s">
        <v>102</v>
      </c>
      <c r="AO8" s="2">
        <f>SUM(E6:R10)/68</f>
        <v>2.1616764705882353E-4</v>
      </c>
      <c r="AV8" s="24" t="s">
        <v>106</v>
      </c>
      <c r="AW8" s="2" t="s">
        <v>107</v>
      </c>
    </row>
    <row r="9" spans="1:49" x14ac:dyDescent="0.25">
      <c r="A9" s="29">
        <v>1.774E-4</v>
      </c>
      <c r="B9" s="30">
        <v>1.695E-4</v>
      </c>
      <c r="C9" s="29">
        <v>1.9320000000000001E-4</v>
      </c>
      <c r="D9" s="29">
        <v>2.2560000000000001E-4</v>
      </c>
      <c r="E9" s="31" t="s">
        <v>0</v>
      </c>
      <c r="F9" s="31">
        <v>2.1000000000000001E-4</v>
      </c>
      <c r="G9" s="31">
        <v>1.7239999999999999E-4</v>
      </c>
      <c r="H9" s="31">
        <v>1.6249999999999999E-4</v>
      </c>
      <c r="I9" s="31">
        <v>1.5660000000000001E-4</v>
      </c>
      <c r="J9" s="31">
        <v>1.539E-4</v>
      </c>
      <c r="K9" s="31">
        <v>1.5339999999999999E-4</v>
      </c>
      <c r="L9" s="31">
        <v>1.5249999999999999E-4</v>
      </c>
      <c r="M9" s="31">
        <v>1.538E-4</v>
      </c>
      <c r="N9" s="31">
        <v>1.5569999999999999E-4</v>
      </c>
      <c r="O9" s="31">
        <v>1.5789999999999999E-4</v>
      </c>
      <c r="P9" s="31">
        <v>1.5870000000000001E-4</v>
      </c>
      <c r="Q9" s="32">
        <v>1.548E-4</v>
      </c>
      <c r="R9" s="32">
        <v>1.4449999999999999E-4</v>
      </c>
      <c r="S9" s="33">
        <v>1.5770000000000001E-4</v>
      </c>
      <c r="T9" s="33" t="s">
        <v>0</v>
      </c>
      <c r="U9" s="33">
        <v>1.739E-4</v>
      </c>
      <c r="V9" s="33">
        <v>2.33E-4</v>
      </c>
      <c r="W9" s="33">
        <v>2.4560000000000001E-4</v>
      </c>
      <c r="X9" s="33">
        <v>2.542E-4</v>
      </c>
      <c r="Y9" s="33">
        <v>2.5270000000000002E-4</v>
      </c>
      <c r="Z9" s="33">
        <v>2.4279999999999999E-4</v>
      </c>
      <c r="AA9" s="33">
        <v>2.176E-4</v>
      </c>
      <c r="AB9" s="33">
        <v>1.963E-4</v>
      </c>
      <c r="AC9" s="29">
        <v>1.8819999999999999E-4</v>
      </c>
      <c r="AD9" s="29">
        <v>1.7880000000000001E-4</v>
      </c>
      <c r="AE9" s="29">
        <v>1.7420000000000001E-4</v>
      </c>
      <c r="AF9" s="29">
        <v>1.8220000000000001E-4</v>
      </c>
      <c r="AG9" s="29">
        <v>1.9430000000000001E-4</v>
      </c>
      <c r="AH9" s="29">
        <v>2.0350000000000001E-4</v>
      </c>
      <c r="AI9" s="29">
        <v>2.0359999999999999E-4</v>
      </c>
      <c r="AJ9" s="29">
        <v>1.9269999999999999E-4</v>
      </c>
      <c r="AK9" s="3">
        <f t="shared" si="0"/>
        <v>1.8657941176470586E-4</v>
      </c>
      <c r="AL9" s="1">
        <v>-35.685299999999998</v>
      </c>
      <c r="AM9" s="12" t="s">
        <v>105</v>
      </c>
      <c r="AO9" s="2">
        <f>SUM(S29:Z33)/35</f>
        <v>6.5212285714285711E-4</v>
      </c>
      <c r="AV9" s="42" t="s">
        <v>109</v>
      </c>
      <c r="AW9" s="2" t="s">
        <v>110</v>
      </c>
    </row>
    <row r="10" spans="1:49" x14ac:dyDescent="0.25">
      <c r="A10" s="29">
        <v>1.325E-4</v>
      </c>
      <c r="B10" s="30">
        <v>1.5660000000000001E-4</v>
      </c>
      <c r="C10" s="29">
        <v>2.1240000000000001E-4</v>
      </c>
      <c r="D10" s="29" t="s">
        <v>0</v>
      </c>
      <c r="E10" s="31" t="s">
        <v>0</v>
      </c>
      <c r="F10" s="31">
        <v>1.6249999999999999E-4</v>
      </c>
      <c r="G10" s="31">
        <v>1.316E-4</v>
      </c>
      <c r="H10" s="31">
        <v>1.305E-4</v>
      </c>
      <c r="I10" s="31">
        <v>1.3180000000000001E-4</v>
      </c>
      <c r="J10" s="31">
        <v>1.2999999999999999E-4</v>
      </c>
      <c r="K10" s="31">
        <v>1.2410000000000001E-4</v>
      </c>
      <c r="L10" s="31">
        <v>1.219E-4</v>
      </c>
      <c r="M10" s="31">
        <v>1.283E-4</v>
      </c>
      <c r="N10" s="31">
        <v>1.351E-4</v>
      </c>
      <c r="O10" s="31">
        <v>1.371E-4</v>
      </c>
      <c r="P10" s="31">
        <v>1.351E-4</v>
      </c>
      <c r="Q10" s="32">
        <v>1.2549999999999999E-4</v>
      </c>
      <c r="R10" s="32">
        <v>1.249E-4</v>
      </c>
      <c r="S10" s="33">
        <v>1.56E-4</v>
      </c>
      <c r="T10" s="33" t="s">
        <v>0</v>
      </c>
      <c r="U10" s="33" t="s">
        <v>0</v>
      </c>
      <c r="V10" s="33">
        <v>1.8789999999999999E-4</v>
      </c>
      <c r="W10" s="33">
        <v>2.0709999999999999E-4</v>
      </c>
      <c r="X10" s="33">
        <v>2.2139999999999999E-4</v>
      </c>
      <c r="Y10" s="33">
        <v>2.1890000000000001E-4</v>
      </c>
      <c r="Z10" s="33">
        <v>1.9880000000000001E-4</v>
      </c>
      <c r="AA10" s="33">
        <v>1.6330000000000001E-4</v>
      </c>
      <c r="AB10" s="33">
        <v>1.5300000000000001E-4</v>
      </c>
      <c r="AC10" s="29" t="s">
        <v>0</v>
      </c>
      <c r="AD10" s="29">
        <v>1.507E-4</v>
      </c>
      <c r="AE10" s="29">
        <v>1.4760000000000001E-4</v>
      </c>
      <c r="AF10" s="29">
        <v>1.4650000000000001E-4</v>
      </c>
      <c r="AG10" s="29">
        <v>1.2310000000000001E-4</v>
      </c>
      <c r="AH10" s="29">
        <v>1.2180000000000001E-4</v>
      </c>
      <c r="AI10" s="29">
        <v>1.2129999999999999E-4</v>
      </c>
      <c r="AJ10" s="29">
        <v>1.1900000000000001E-4</v>
      </c>
      <c r="AK10" s="3">
        <f t="shared" si="0"/>
        <v>1.5020322580645165E-4</v>
      </c>
      <c r="AL10" s="1">
        <v>-31.855</v>
      </c>
      <c r="AM10" s="12" t="s">
        <v>108</v>
      </c>
      <c r="AO10" s="2">
        <f>SUM(S6:AB10)/44</f>
        <v>2.6423409090909087E-4</v>
      </c>
      <c r="AV10" s="43" t="s">
        <v>111</v>
      </c>
      <c r="AW10" s="2" t="s">
        <v>112</v>
      </c>
    </row>
    <row r="11" spans="1:49" x14ac:dyDescent="0.25">
      <c r="A11" s="29">
        <v>1.393E-4</v>
      </c>
      <c r="B11" s="30">
        <v>1.773E-4</v>
      </c>
      <c r="C11" s="29" t="s">
        <v>0</v>
      </c>
      <c r="D11" s="29" t="s">
        <v>0</v>
      </c>
      <c r="E11" s="34" t="s">
        <v>0</v>
      </c>
      <c r="F11" s="34">
        <v>1.4190000000000001E-4</v>
      </c>
      <c r="G11" s="34">
        <v>1.2779999999999999E-4</v>
      </c>
      <c r="H11" s="34">
        <v>1.305E-4</v>
      </c>
      <c r="I11" s="34">
        <v>1.3459999999999999E-4</v>
      </c>
      <c r="J11" s="34">
        <v>1.3469999999999999E-4</v>
      </c>
      <c r="K11" s="34">
        <v>1.35E-4</v>
      </c>
      <c r="L11" s="34">
        <v>1.3520000000000001E-4</v>
      </c>
      <c r="M11" s="34">
        <v>1.382E-4</v>
      </c>
      <c r="N11" s="34">
        <v>1.3889999999999999E-4</v>
      </c>
      <c r="O11" s="34">
        <v>1.3679999999999999E-4</v>
      </c>
      <c r="P11" s="34">
        <v>1.3210000000000001E-4</v>
      </c>
      <c r="Q11" s="34">
        <v>1.248E-4</v>
      </c>
      <c r="R11" s="34">
        <v>1.293E-4</v>
      </c>
      <c r="S11" s="35">
        <v>1.6190000000000001E-4</v>
      </c>
      <c r="T11" s="35" t="s">
        <v>0</v>
      </c>
      <c r="U11" s="35" t="s">
        <v>0</v>
      </c>
      <c r="V11" s="35">
        <v>1.9709999999999999E-4</v>
      </c>
      <c r="W11" s="35">
        <v>1.9010000000000001E-4</v>
      </c>
      <c r="X11" s="35">
        <v>1.9900000000000001E-4</v>
      </c>
      <c r="Y11" s="35">
        <v>1.897E-4</v>
      </c>
      <c r="Z11" s="35">
        <v>1.662E-4</v>
      </c>
      <c r="AA11" s="35">
        <v>1.5779999999999999E-4</v>
      </c>
      <c r="AB11" s="35">
        <v>1.505E-4</v>
      </c>
      <c r="AC11" s="36" t="s">
        <v>0</v>
      </c>
      <c r="AD11" s="29">
        <v>1.5080000000000001E-4</v>
      </c>
      <c r="AE11" s="29">
        <v>1.4640000000000001E-4</v>
      </c>
      <c r="AF11" s="29">
        <v>1.4880000000000001E-4</v>
      </c>
      <c r="AG11" s="29">
        <v>1.4190000000000001E-4</v>
      </c>
      <c r="AH11" s="29">
        <v>1.3070000000000001E-4</v>
      </c>
      <c r="AI11" s="29">
        <v>1.2320000000000001E-4</v>
      </c>
      <c r="AJ11" s="29">
        <v>1.237E-4</v>
      </c>
      <c r="AK11" s="3">
        <f t="shared" si="0"/>
        <v>1.478066666666667E-4</v>
      </c>
      <c r="AL11" s="13">
        <v>-28.178599999999999</v>
      </c>
      <c r="AM11" s="14" t="s">
        <v>99</v>
      </c>
      <c r="AO11" s="7">
        <f>(SUM(B20:O28)+SUM(P20:R24))/140</f>
        <v>1.5569928571428578E-4</v>
      </c>
      <c r="AV11" s="16" t="s">
        <v>113</v>
      </c>
      <c r="AW11" s="2" t="s">
        <v>114</v>
      </c>
    </row>
    <row r="12" spans="1:49" x14ac:dyDescent="0.25">
      <c r="A12" s="29">
        <v>1.4669999999999999E-4</v>
      </c>
      <c r="B12" s="30">
        <v>1.8450000000000001E-4</v>
      </c>
      <c r="C12" s="29" t="s">
        <v>0</v>
      </c>
      <c r="D12" s="29" t="s">
        <v>0</v>
      </c>
      <c r="E12" s="34" t="s">
        <v>0</v>
      </c>
      <c r="F12" s="34">
        <v>1.2669999999999999E-4</v>
      </c>
      <c r="G12" s="34">
        <v>1.1620000000000001E-4</v>
      </c>
      <c r="H12" s="34">
        <v>1.2300000000000001E-4</v>
      </c>
      <c r="I12" s="34">
        <v>1.327E-4</v>
      </c>
      <c r="J12" s="34">
        <v>1.3559999999999999E-4</v>
      </c>
      <c r="K12" s="34">
        <v>1.3770000000000001E-4</v>
      </c>
      <c r="L12" s="34">
        <v>1.3889999999999999E-4</v>
      </c>
      <c r="M12" s="34">
        <v>1.4190000000000001E-4</v>
      </c>
      <c r="N12" s="34">
        <v>1.4249999999999999E-4</v>
      </c>
      <c r="O12" s="34">
        <v>1.4019999999999999E-4</v>
      </c>
      <c r="P12" s="34">
        <v>1.362E-4</v>
      </c>
      <c r="Q12" s="34">
        <v>1.329E-4</v>
      </c>
      <c r="R12" s="34">
        <v>1.426E-4</v>
      </c>
      <c r="S12" s="35">
        <v>1.6430000000000001E-4</v>
      </c>
      <c r="T12" s="35" t="s">
        <v>0</v>
      </c>
      <c r="U12" s="35" t="s">
        <v>0</v>
      </c>
      <c r="V12" s="35">
        <v>1.7249999999999999E-4</v>
      </c>
      <c r="W12" s="35">
        <v>1.7760000000000001E-4</v>
      </c>
      <c r="X12" s="35">
        <v>1.8569999999999999E-4</v>
      </c>
      <c r="Y12" s="35">
        <v>1.861E-4</v>
      </c>
      <c r="Z12" s="35">
        <v>1.6679999999999999E-4</v>
      </c>
      <c r="AA12" s="35">
        <v>1.5129999999999999E-4</v>
      </c>
      <c r="AB12" s="35">
        <v>1.4799999999999999E-4</v>
      </c>
      <c r="AC12" s="36" t="s">
        <v>0</v>
      </c>
      <c r="AD12" s="29">
        <v>1.4880000000000001E-4</v>
      </c>
      <c r="AE12" s="29">
        <v>1.3789999999999999E-4</v>
      </c>
      <c r="AF12" s="29">
        <v>1.4090000000000001E-4</v>
      </c>
      <c r="AG12" s="29">
        <v>1.393E-4</v>
      </c>
      <c r="AH12" s="29">
        <v>1.3469999999999999E-4</v>
      </c>
      <c r="AI12" s="29">
        <v>1.3070000000000001E-4</v>
      </c>
      <c r="AJ12" s="29">
        <v>1.304E-4</v>
      </c>
      <c r="AK12" s="3">
        <f t="shared" si="0"/>
        <v>1.4644333333333333E-4</v>
      </c>
      <c r="AL12" s="13">
        <v>-24.624300000000002</v>
      </c>
      <c r="AM12" s="14" t="s">
        <v>102</v>
      </c>
      <c r="AO12" s="2">
        <f>SUM(E11:R19)/126</f>
        <v>1.0292698412698414E-4</v>
      </c>
      <c r="AV12" s="3" t="s">
        <v>115</v>
      </c>
      <c r="AW12" s="2" t="s">
        <v>116</v>
      </c>
    </row>
    <row r="13" spans="1:49" x14ac:dyDescent="0.25">
      <c r="A13" s="29">
        <v>1.3880000000000001E-4</v>
      </c>
      <c r="B13" s="30">
        <v>1.6440000000000001E-4</v>
      </c>
      <c r="C13" s="29" t="s">
        <v>0</v>
      </c>
      <c r="D13" s="29" t="s">
        <v>0</v>
      </c>
      <c r="E13" s="34" t="s">
        <v>0</v>
      </c>
      <c r="F13" s="34">
        <v>1.0459999999999999E-4</v>
      </c>
      <c r="G13" s="34">
        <v>1.02E-4</v>
      </c>
      <c r="H13" s="34">
        <v>1.117E-4</v>
      </c>
      <c r="I13" s="34">
        <v>1.2180000000000001E-4</v>
      </c>
      <c r="J13" s="34">
        <v>1.27E-4</v>
      </c>
      <c r="K13" s="34">
        <v>1.3109999999999999E-4</v>
      </c>
      <c r="L13" s="34">
        <v>1.34E-4</v>
      </c>
      <c r="M13" s="34">
        <v>1.3689999999999999E-4</v>
      </c>
      <c r="N13" s="34">
        <v>1.382E-4</v>
      </c>
      <c r="O13" s="34">
        <v>1.37E-4</v>
      </c>
      <c r="P13" s="34">
        <v>1.359E-4</v>
      </c>
      <c r="Q13" s="34">
        <v>1.3970000000000001E-4</v>
      </c>
      <c r="R13" s="34">
        <v>1.5239999999999999E-4</v>
      </c>
      <c r="S13" s="35">
        <v>1.6339999999999999E-4</v>
      </c>
      <c r="T13" s="35" t="s">
        <v>0</v>
      </c>
      <c r="U13" s="35" t="s">
        <v>0</v>
      </c>
      <c r="V13" s="35" t="s">
        <v>0</v>
      </c>
      <c r="W13" s="35">
        <v>1.6990000000000001E-4</v>
      </c>
      <c r="X13" s="35">
        <v>1.73E-4</v>
      </c>
      <c r="Y13" s="35">
        <v>1.7110000000000001E-4</v>
      </c>
      <c r="Z13" s="35">
        <v>1.552E-4</v>
      </c>
      <c r="AA13" s="35">
        <v>1.2860000000000001E-4</v>
      </c>
      <c r="AB13" s="35" t="s">
        <v>0</v>
      </c>
      <c r="AC13" s="36" t="s">
        <v>0</v>
      </c>
      <c r="AD13" s="29">
        <v>1.4909999999999999E-4</v>
      </c>
      <c r="AE13" s="29">
        <v>1.2659999999999999E-4</v>
      </c>
      <c r="AF13" s="29">
        <v>1.3669999999999999E-4</v>
      </c>
      <c r="AG13" s="29">
        <v>1.3520000000000001E-4</v>
      </c>
      <c r="AH13" s="29">
        <v>1.3229999999999999E-4</v>
      </c>
      <c r="AI13" s="29">
        <v>1.2850000000000001E-4</v>
      </c>
      <c r="AJ13" s="29">
        <v>1.262E-4</v>
      </c>
      <c r="AK13" s="3">
        <f t="shared" si="0"/>
        <v>1.3826071428571428E-4</v>
      </c>
      <c r="AL13" s="13">
        <v>-21.168500000000002</v>
      </c>
      <c r="AM13" s="15" t="s">
        <v>105</v>
      </c>
      <c r="AO13" s="2">
        <f>(SUM(S20:AB28)+SUM(P25:R28))/67</f>
        <v>6.1836865671641812E-4</v>
      </c>
    </row>
    <row r="14" spans="1:49" x14ac:dyDescent="0.25">
      <c r="A14" s="29">
        <v>1.2019999999999999E-4</v>
      </c>
      <c r="B14" s="30">
        <v>1.209E-4</v>
      </c>
      <c r="C14" s="29" t="s">
        <v>0</v>
      </c>
      <c r="D14" s="29" t="s">
        <v>0</v>
      </c>
      <c r="E14" s="34">
        <v>1.197E-4</v>
      </c>
      <c r="F14" s="34">
        <v>9.1500000000000001E-5</v>
      </c>
      <c r="G14" s="34">
        <v>8.6899999999999998E-5</v>
      </c>
      <c r="H14" s="34">
        <v>9.6000000000000002E-5</v>
      </c>
      <c r="I14" s="34">
        <v>1.092E-4</v>
      </c>
      <c r="J14" s="34">
        <v>1.154E-4</v>
      </c>
      <c r="K14" s="34">
        <v>1.209E-4</v>
      </c>
      <c r="L14" s="34">
        <v>1.249E-4</v>
      </c>
      <c r="M14" s="34">
        <v>1.2689999999999999E-4</v>
      </c>
      <c r="N14" s="34">
        <v>1.2769999999999999E-4</v>
      </c>
      <c r="O14" s="34">
        <v>1.272E-4</v>
      </c>
      <c r="P14" s="34">
        <v>1.2740000000000001E-4</v>
      </c>
      <c r="Q14" s="34">
        <v>1.35E-4</v>
      </c>
      <c r="R14" s="34">
        <v>1.506E-4</v>
      </c>
      <c r="S14" s="35">
        <v>1.5100000000000001E-4</v>
      </c>
      <c r="T14" s="35" t="s">
        <v>0</v>
      </c>
      <c r="U14" s="35" t="s">
        <v>0</v>
      </c>
      <c r="V14" s="35" t="s">
        <v>0</v>
      </c>
      <c r="W14" s="35">
        <v>1.7019999999999999E-4</v>
      </c>
      <c r="X14" s="35">
        <v>1.639E-4</v>
      </c>
      <c r="Y14" s="35">
        <v>1.5679999999999999E-4</v>
      </c>
      <c r="Z14" s="35">
        <v>1.4219999999999999E-4</v>
      </c>
      <c r="AA14" s="35">
        <v>1.139E-4</v>
      </c>
      <c r="AB14" s="35" t="s">
        <v>0</v>
      </c>
      <c r="AC14" s="36" t="s">
        <v>0</v>
      </c>
      <c r="AD14" s="29" t="s">
        <v>0</v>
      </c>
      <c r="AE14" s="29">
        <v>1.292E-4</v>
      </c>
      <c r="AF14" s="29">
        <v>1.3439999999999999E-4</v>
      </c>
      <c r="AG14" s="29">
        <v>1.3200000000000001E-4</v>
      </c>
      <c r="AH14" s="29">
        <v>1.2889999999999999E-4</v>
      </c>
      <c r="AI14" s="29">
        <v>1.2310000000000001E-4</v>
      </c>
      <c r="AJ14" s="29">
        <v>1.172E-4</v>
      </c>
      <c r="AK14" s="3">
        <f t="shared" si="0"/>
        <v>1.2725714285714284E-4</v>
      </c>
      <c r="AL14" s="13">
        <v>-17.791599999999999</v>
      </c>
      <c r="AM14" s="15" t="s">
        <v>108</v>
      </c>
      <c r="AO14" s="2">
        <f>SUM(S11:AB19)/54</f>
        <v>1.7927777777777782E-4</v>
      </c>
    </row>
    <row r="15" spans="1:49" x14ac:dyDescent="0.25">
      <c r="A15" s="29">
        <v>1.008E-4</v>
      </c>
      <c r="B15" s="30">
        <v>9.0199999999999997E-5</v>
      </c>
      <c r="C15" s="29" t="s">
        <v>0</v>
      </c>
      <c r="D15" s="29" t="s">
        <v>0</v>
      </c>
      <c r="E15" s="34">
        <v>9.2399999999999996E-5</v>
      </c>
      <c r="F15" s="34">
        <v>7.0099999999999996E-5</v>
      </c>
      <c r="G15" s="34">
        <v>6.9599999999999998E-5</v>
      </c>
      <c r="H15" s="34">
        <v>8.1000000000000004E-5</v>
      </c>
      <c r="I15" s="34">
        <v>9.2600000000000001E-5</v>
      </c>
      <c r="J15" s="34">
        <v>1.016E-4</v>
      </c>
      <c r="K15" s="34">
        <v>1.111E-4</v>
      </c>
      <c r="L15" s="34">
        <v>1.164E-4</v>
      </c>
      <c r="M15" s="34">
        <v>1.1629999999999999E-4</v>
      </c>
      <c r="N15" s="34">
        <v>1.1620000000000001E-4</v>
      </c>
      <c r="O15" s="34">
        <v>1.15E-4</v>
      </c>
      <c r="P15" s="34">
        <v>1.155E-4</v>
      </c>
      <c r="Q15" s="34">
        <v>1.2229999999999999E-4</v>
      </c>
      <c r="R15" s="34">
        <v>1.406E-4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1.7009999999999999E-4</v>
      </c>
      <c r="X15" s="35">
        <v>1.6009999999999999E-4</v>
      </c>
      <c r="Y15" s="35">
        <v>1.5220000000000001E-4</v>
      </c>
      <c r="Z15" s="35">
        <v>1.3420000000000001E-4</v>
      </c>
      <c r="AA15" s="35">
        <v>1.0789999999999999E-4</v>
      </c>
      <c r="AB15" s="35" t="s">
        <v>0</v>
      </c>
      <c r="AC15" s="36" t="s">
        <v>0</v>
      </c>
      <c r="AD15" s="29" t="s">
        <v>0</v>
      </c>
      <c r="AE15" s="29">
        <v>1.4310000000000001E-4</v>
      </c>
      <c r="AF15" s="29">
        <v>1.2980000000000001E-4</v>
      </c>
      <c r="AG15" s="29">
        <v>1.2630000000000001E-4</v>
      </c>
      <c r="AH15" s="29">
        <v>1.2310000000000001E-4</v>
      </c>
      <c r="AI15" s="29">
        <v>1.155E-4</v>
      </c>
      <c r="AJ15" s="29">
        <v>1.032E-4</v>
      </c>
      <c r="AK15" s="3">
        <f t="shared" si="0"/>
        <v>1.1545185185185189E-4</v>
      </c>
      <c r="AL15" s="13">
        <v>-14.477499999999999</v>
      </c>
      <c r="AM15" s="16" t="s">
        <v>117</v>
      </c>
      <c r="AO15" s="7">
        <f>(SUM(AC6:AJ28)+SUM(A6:D19))/173</f>
        <v>2.2783699421965314E-4</v>
      </c>
      <c r="AT15" s="44">
        <f>AVERAGE(AC6:AJ28)+AVERAGE(A6:D19)</f>
        <v>4.1971044498231234E-4</v>
      </c>
    </row>
    <row r="16" spans="1:49" x14ac:dyDescent="0.25">
      <c r="A16" s="29">
        <v>9.2399999999999996E-5</v>
      </c>
      <c r="B16" s="30">
        <v>7.6600000000000005E-5</v>
      </c>
      <c r="C16" s="29" t="s">
        <v>0</v>
      </c>
      <c r="D16" s="29" t="s">
        <v>0</v>
      </c>
      <c r="E16" s="34">
        <v>6.4499999999999996E-5</v>
      </c>
      <c r="F16" s="34">
        <v>5.8199999999999998E-5</v>
      </c>
      <c r="G16" s="34">
        <v>5.9500000000000003E-5</v>
      </c>
      <c r="H16" s="34">
        <v>6.9499999999999995E-5</v>
      </c>
      <c r="I16" s="34">
        <v>8.2600000000000002E-5</v>
      </c>
      <c r="J16" s="34">
        <v>9.3800000000000003E-5</v>
      </c>
      <c r="K16" s="34">
        <v>1.016E-4</v>
      </c>
      <c r="L16" s="34">
        <v>1.049E-4</v>
      </c>
      <c r="M16" s="34">
        <v>1.049E-4</v>
      </c>
      <c r="N16" s="34">
        <v>1.071E-4</v>
      </c>
      <c r="O16" s="34">
        <v>1.059E-4</v>
      </c>
      <c r="P16" s="34">
        <v>1.054E-4</v>
      </c>
      <c r="Q16" s="34">
        <v>1.0679999999999999E-4</v>
      </c>
      <c r="R16" s="34">
        <v>1.239E-4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1.671E-4</v>
      </c>
      <c r="X16" s="35">
        <v>1.6110000000000001E-4</v>
      </c>
      <c r="Y16" s="35">
        <v>1.5589999999999999E-4</v>
      </c>
      <c r="Z16" s="35">
        <v>1.3689999999999999E-4</v>
      </c>
      <c r="AA16" s="35">
        <v>1.139E-4</v>
      </c>
      <c r="AB16" s="35" t="s">
        <v>0</v>
      </c>
      <c r="AC16" s="36" t="s">
        <v>0</v>
      </c>
      <c r="AD16" s="29" t="s">
        <v>0</v>
      </c>
      <c r="AE16" s="29">
        <v>1.37E-4</v>
      </c>
      <c r="AF16" s="29">
        <v>1.2219999999999999E-4</v>
      </c>
      <c r="AG16" s="29">
        <v>1.27E-4</v>
      </c>
      <c r="AH16" s="29">
        <v>1.2449999999999999E-4</v>
      </c>
      <c r="AI16" s="29">
        <v>1.1400000000000001E-4</v>
      </c>
      <c r="AJ16" s="29">
        <v>9.3999999999999994E-5</v>
      </c>
      <c r="AK16" s="3">
        <f t="shared" si="0"/>
        <v>1.078222222222222E-4</v>
      </c>
      <c r="AL16" s="13">
        <v>-11.212300000000001</v>
      </c>
      <c r="AM16" t="s">
        <v>118</v>
      </c>
      <c r="AO16" s="2">
        <f>((SUM(A2:Z35)+SUM(AA2:AJ28))/895)</f>
        <v>2.8237687150837982E-4</v>
      </c>
    </row>
    <row r="17" spans="1:45" x14ac:dyDescent="0.25">
      <c r="A17" s="29">
        <v>9.3200000000000002E-5</v>
      </c>
      <c r="B17" s="30">
        <v>6.6600000000000006E-5</v>
      </c>
      <c r="C17" s="29">
        <v>6.3700000000000003E-5</v>
      </c>
      <c r="D17" s="29">
        <v>5.7800000000000002E-5</v>
      </c>
      <c r="E17" s="34">
        <v>5.3499999999999999E-5</v>
      </c>
      <c r="F17" s="34">
        <v>5.1400000000000003E-5</v>
      </c>
      <c r="G17" s="34">
        <v>5.3499999999999999E-5</v>
      </c>
      <c r="H17" s="34">
        <v>6.2299999999999996E-5</v>
      </c>
      <c r="I17" s="34">
        <v>7.6100000000000007E-5</v>
      </c>
      <c r="J17" s="34">
        <v>8.6500000000000002E-5</v>
      </c>
      <c r="K17" s="34">
        <v>9.4099999999999997E-5</v>
      </c>
      <c r="L17" s="34">
        <v>9.7299999999999993E-5</v>
      </c>
      <c r="M17" s="34">
        <v>9.7499999999999998E-5</v>
      </c>
      <c r="N17" s="34">
        <v>9.7999999999999997E-5</v>
      </c>
      <c r="O17" s="34">
        <v>9.8400000000000007E-5</v>
      </c>
      <c r="P17" s="34">
        <v>9.8300000000000004E-5</v>
      </c>
      <c r="Q17" s="34">
        <v>9.6700000000000006E-5</v>
      </c>
      <c r="R17" s="34">
        <v>1.039E-4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1.6210000000000001E-4</v>
      </c>
      <c r="X17" s="35">
        <v>1.6330000000000001E-4</v>
      </c>
      <c r="Y17" s="35">
        <v>1.6890000000000001E-4</v>
      </c>
      <c r="Z17" s="35">
        <v>1.7139999999999999E-4</v>
      </c>
      <c r="AA17" s="35">
        <v>1.5750000000000001E-4</v>
      </c>
      <c r="AB17" s="35" t="s">
        <v>0</v>
      </c>
      <c r="AC17" s="36" t="s">
        <v>0</v>
      </c>
      <c r="AD17" s="29" t="s">
        <v>0</v>
      </c>
      <c r="AE17" s="29">
        <v>1.338E-4</v>
      </c>
      <c r="AF17" s="29">
        <v>1.2329999999999999E-4</v>
      </c>
      <c r="AG17" s="29">
        <v>1.3650000000000001E-4</v>
      </c>
      <c r="AH17" s="29">
        <v>1.3740000000000001E-4</v>
      </c>
      <c r="AI17" s="29">
        <v>1.2329999999999999E-4</v>
      </c>
      <c r="AJ17" s="29">
        <v>9.0400000000000002E-5</v>
      </c>
      <c r="AK17" s="3">
        <f t="shared" si="0"/>
        <v>1.0402413793103448E-4</v>
      </c>
      <c r="AL17" s="13">
        <v>-7.9836</v>
      </c>
      <c r="AM17" t="s">
        <v>119</v>
      </c>
    </row>
    <row r="18" spans="1:45" x14ac:dyDescent="0.25">
      <c r="A18" s="29">
        <v>6.2500000000000001E-5</v>
      </c>
      <c r="B18" s="30">
        <v>6.0800000000000001E-5</v>
      </c>
      <c r="C18" s="29">
        <v>6.0900000000000003E-5</v>
      </c>
      <c r="D18" s="29">
        <v>5.24E-5</v>
      </c>
      <c r="E18" s="34">
        <v>4.6999999999999997E-5</v>
      </c>
      <c r="F18" s="34">
        <v>4.9700000000000002E-5</v>
      </c>
      <c r="G18" s="34">
        <v>5.49E-5</v>
      </c>
      <c r="H18" s="34">
        <v>6.5699999999999998E-5</v>
      </c>
      <c r="I18" s="34">
        <v>7.3899999999999994E-5</v>
      </c>
      <c r="J18" s="34">
        <v>8.1899999999999999E-5</v>
      </c>
      <c r="K18" s="34">
        <v>8.8499999999999996E-5</v>
      </c>
      <c r="L18" s="34">
        <v>9.2899999999999995E-5</v>
      </c>
      <c r="M18" s="34">
        <v>9.5400000000000001E-5</v>
      </c>
      <c r="N18" s="34">
        <v>9.7700000000000003E-5</v>
      </c>
      <c r="O18" s="34">
        <v>9.9400000000000004E-5</v>
      </c>
      <c r="P18" s="34">
        <v>9.9900000000000002E-5</v>
      </c>
      <c r="Q18" s="34">
        <v>9.7600000000000001E-5</v>
      </c>
      <c r="R18" s="34">
        <v>8.8399999999999994E-5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1.6899999999999999E-4</v>
      </c>
      <c r="X18" s="35">
        <v>1.827E-4</v>
      </c>
      <c r="Y18" s="35">
        <v>2.1440000000000001E-4</v>
      </c>
      <c r="Z18" s="35">
        <v>2.3350000000000001E-4</v>
      </c>
      <c r="AA18" s="35">
        <v>2.3460000000000001E-4</v>
      </c>
      <c r="AB18" s="35" t="s">
        <v>0</v>
      </c>
      <c r="AC18" s="36" t="s">
        <v>0</v>
      </c>
      <c r="AD18" s="29" t="s">
        <v>0</v>
      </c>
      <c r="AE18" s="29">
        <v>1.3889999999999999E-4</v>
      </c>
      <c r="AF18" s="29">
        <v>1.2420000000000001E-4</v>
      </c>
      <c r="AG18" s="29">
        <v>1.4430000000000001E-4</v>
      </c>
      <c r="AH18" s="29">
        <v>1.4870000000000001E-4</v>
      </c>
      <c r="AI18" s="29">
        <v>1.3579999999999999E-4</v>
      </c>
      <c r="AJ18" s="29">
        <v>8.3300000000000005E-5</v>
      </c>
      <c r="AK18" s="3">
        <f t="shared" si="0"/>
        <v>1.0961724137931037E-4</v>
      </c>
      <c r="AL18" s="13">
        <v>-4.7801999999999998</v>
      </c>
      <c r="AM18" t="s">
        <v>120</v>
      </c>
    </row>
    <row r="19" spans="1:45" x14ac:dyDescent="0.25">
      <c r="A19" s="29" t="s">
        <v>0</v>
      </c>
      <c r="B19" s="30" t="s">
        <v>0</v>
      </c>
      <c r="C19" s="29">
        <v>6.1699999999999995E-5</v>
      </c>
      <c r="D19" s="29">
        <v>5.0599999999999997E-5</v>
      </c>
      <c r="E19" s="34">
        <v>4.7599999999999998E-5</v>
      </c>
      <c r="F19" s="34">
        <v>5.3000000000000001E-5</v>
      </c>
      <c r="G19" s="34">
        <v>6.1699999999999995E-5</v>
      </c>
      <c r="H19" s="34">
        <v>7.5199999999999998E-5</v>
      </c>
      <c r="I19" s="34">
        <v>7.8100000000000001E-5</v>
      </c>
      <c r="J19" s="34">
        <v>8.2200000000000006E-5</v>
      </c>
      <c r="K19" s="34">
        <v>8.5400000000000002E-5</v>
      </c>
      <c r="L19" s="34">
        <v>8.7899999999999995E-5</v>
      </c>
      <c r="M19" s="34">
        <v>8.8999999999999995E-5</v>
      </c>
      <c r="N19" s="34">
        <v>8.9699999999999998E-5</v>
      </c>
      <c r="O19" s="34">
        <v>9.0099999999999995E-5</v>
      </c>
      <c r="P19" s="34">
        <v>8.8999999999999995E-5</v>
      </c>
      <c r="Q19" s="34">
        <v>8.7000000000000001E-5</v>
      </c>
      <c r="R19" s="34">
        <v>8.4699999999999999E-5</v>
      </c>
      <c r="S19" s="35" t="s">
        <v>0</v>
      </c>
      <c r="T19" s="35" t="s">
        <v>0</v>
      </c>
      <c r="U19" s="35" t="s">
        <v>0</v>
      </c>
      <c r="V19" s="35">
        <v>2.6830000000000002E-4</v>
      </c>
      <c r="W19" s="35">
        <v>1.9689999999999999E-4</v>
      </c>
      <c r="X19" s="35">
        <v>2.5520000000000002E-4</v>
      </c>
      <c r="Y19" s="35">
        <v>3.5159999999999998E-4</v>
      </c>
      <c r="Z19" s="35">
        <v>3.4880000000000002E-4</v>
      </c>
      <c r="AA19" s="35">
        <v>3.1960000000000002E-4</v>
      </c>
      <c r="AB19" s="35" t="s">
        <v>0</v>
      </c>
      <c r="AC19" s="36" t="s">
        <v>0</v>
      </c>
      <c r="AD19" s="29" t="s">
        <v>0</v>
      </c>
      <c r="AE19" s="29">
        <v>1.549E-4</v>
      </c>
      <c r="AF19" s="29">
        <v>1.4229999999999999E-4</v>
      </c>
      <c r="AG19" s="29">
        <v>1.8479999999999999E-4</v>
      </c>
      <c r="AH19" s="29">
        <v>1.998E-4</v>
      </c>
      <c r="AI19" s="29">
        <v>1.561E-4</v>
      </c>
      <c r="AJ19" s="29">
        <v>6.5300000000000002E-5</v>
      </c>
      <c r="AK19" s="3">
        <f t="shared" si="0"/>
        <v>1.3773214285714287E-4</v>
      </c>
      <c r="AL19" s="13">
        <v>-1.5918000000000001</v>
      </c>
      <c r="AM19" t="s">
        <v>121</v>
      </c>
      <c r="AO19" s="2">
        <f>SUM(U34:W35)/6</f>
        <v>7.0345E-4</v>
      </c>
    </row>
    <row r="20" spans="1:45" x14ac:dyDescent="0.25">
      <c r="A20" t="s">
        <v>0</v>
      </c>
      <c r="B20" s="37" t="s">
        <v>0</v>
      </c>
      <c r="C20" s="34">
        <v>6.3999999999999997E-5</v>
      </c>
      <c r="D20" s="34">
        <v>6.4900000000000005E-5</v>
      </c>
      <c r="E20" s="34">
        <v>5.94E-5</v>
      </c>
      <c r="F20" s="34">
        <v>6.9099999999999999E-5</v>
      </c>
      <c r="G20" s="34">
        <v>7.8999999999999996E-5</v>
      </c>
      <c r="H20" s="34">
        <v>9.1899999999999998E-5</v>
      </c>
      <c r="I20" s="34">
        <v>9.2200000000000005E-5</v>
      </c>
      <c r="J20" s="34">
        <v>9.3700000000000001E-5</v>
      </c>
      <c r="K20" s="34">
        <v>9.3800000000000003E-5</v>
      </c>
      <c r="L20" s="34">
        <v>9.2700000000000004E-5</v>
      </c>
      <c r="M20" s="34">
        <v>9.2999999999999997E-5</v>
      </c>
      <c r="N20" s="34">
        <v>9.3800000000000003E-5</v>
      </c>
      <c r="O20" s="34">
        <v>9.5299999999999999E-5</v>
      </c>
      <c r="P20" s="34">
        <v>9.1700000000000006E-5</v>
      </c>
      <c r="Q20" s="34">
        <v>8.5500000000000005E-5</v>
      </c>
      <c r="R20" s="34">
        <v>8.3999999999999995E-5</v>
      </c>
      <c r="S20" s="35" t="s">
        <v>0</v>
      </c>
      <c r="T20" s="35" t="s">
        <v>0</v>
      </c>
      <c r="U20" s="35" t="s">
        <v>0</v>
      </c>
      <c r="V20" s="35">
        <v>2.722E-4</v>
      </c>
      <c r="W20" s="35">
        <v>2.352E-4</v>
      </c>
      <c r="X20" s="35">
        <v>3.191E-4</v>
      </c>
      <c r="Y20" s="35">
        <v>4.8210000000000001E-4</v>
      </c>
      <c r="Z20" s="35">
        <v>4.8919999999999996E-4</v>
      </c>
      <c r="AA20" s="35">
        <v>4.0949999999999998E-4</v>
      </c>
      <c r="AB20" s="35" t="s">
        <v>0</v>
      </c>
      <c r="AC20" s="36" t="s">
        <v>0</v>
      </c>
      <c r="AD20" s="29" t="s">
        <v>0</v>
      </c>
      <c r="AE20" s="29">
        <v>1.9660000000000001E-4</v>
      </c>
      <c r="AF20" s="29">
        <v>1.7009999999999999E-4</v>
      </c>
      <c r="AG20" s="29">
        <v>2.7629999999999999E-4</v>
      </c>
      <c r="AH20" s="29">
        <v>2.9859999999999999E-4</v>
      </c>
      <c r="AI20" s="29">
        <v>2.3279999999999999E-4</v>
      </c>
      <c r="AJ20" s="29">
        <v>6.4599999999999998E-5</v>
      </c>
      <c r="AK20" s="19">
        <f t="shared" si="0"/>
        <v>1.7108214285714289E-4</v>
      </c>
      <c r="AL20" s="13">
        <v>1.5918000000000001</v>
      </c>
      <c r="AP20" s="7"/>
      <c r="AQ20" s="7"/>
      <c r="AR20" s="7"/>
      <c r="AS20" s="8"/>
    </row>
    <row r="21" spans="1:45" x14ac:dyDescent="0.25">
      <c r="A21" t="s">
        <v>0</v>
      </c>
      <c r="B21" s="37">
        <v>4.0399999999999999E-5</v>
      </c>
      <c r="C21" s="34">
        <v>6.8100000000000002E-5</v>
      </c>
      <c r="D21" s="34">
        <v>8.0900000000000001E-5</v>
      </c>
      <c r="E21" s="34">
        <v>7.7399999999999998E-5</v>
      </c>
      <c r="F21" s="34">
        <v>9.1799999999999995E-5</v>
      </c>
      <c r="G21" s="34">
        <v>1.044E-4</v>
      </c>
      <c r="H21" s="34">
        <v>1.1790000000000001E-4</v>
      </c>
      <c r="I21" s="34">
        <v>1.2210000000000001E-4</v>
      </c>
      <c r="J21" s="34">
        <v>1.271E-4</v>
      </c>
      <c r="K21" s="34">
        <v>1.2779999999999999E-4</v>
      </c>
      <c r="L21" s="34">
        <v>1.248E-4</v>
      </c>
      <c r="M21" s="34">
        <v>1.193E-4</v>
      </c>
      <c r="N21" s="34">
        <v>1.1400000000000001E-4</v>
      </c>
      <c r="O21" s="34">
        <v>1.1E-4</v>
      </c>
      <c r="P21" s="34">
        <v>9.7700000000000003E-5</v>
      </c>
      <c r="Q21" s="34">
        <v>8.7700000000000004E-5</v>
      </c>
      <c r="R21" s="34">
        <v>9.3700000000000001E-5</v>
      </c>
      <c r="S21" s="35" t="s">
        <v>0</v>
      </c>
      <c r="T21" s="35" t="s">
        <v>0</v>
      </c>
      <c r="U21" s="35">
        <v>4.4979999999999998E-4</v>
      </c>
      <c r="V21" s="35">
        <v>3.1540000000000002E-4</v>
      </c>
      <c r="W21" s="35">
        <v>2.8870000000000002E-4</v>
      </c>
      <c r="X21" s="35">
        <v>3.6489999999999998E-4</v>
      </c>
      <c r="Y21" s="35">
        <v>5.7160000000000002E-4</v>
      </c>
      <c r="Z21" s="35">
        <v>6.5450000000000003E-4</v>
      </c>
      <c r="AA21" s="35">
        <v>6.0090000000000002E-4</v>
      </c>
      <c r="AB21" s="35" t="s">
        <v>0</v>
      </c>
      <c r="AC21" s="36" t="s">
        <v>0</v>
      </c>
      <c r="AD21" s="29" t="s">
        <v>0</v>
      </c>
      <c r="AE21" s="29">
        <v>2.1929999999999999E-4</v>
      </c>
      <c r="AF21" s="29">
        <v>2.2249999999999999E-4</v>
      </c>
      <c r="AG21" s="29">
        <v>3.8860000000000001E-4</v>
      </c>
      <c r="AH21" s="29">
        <v>3.8430000000000002E-4</v>
      </c>
      <c r="AI21" s="29">
        <v>2.8800000000000001E-4</v>
      </c>
      <c r="AJ21" s="29">
        <v>7.1899999999999999E-5</v>
      </c>
      <c r="AK21" s="3">
        <f t="shared" si="0"/>
        <v>2.1751666666666662E-4</v>
      </c>
      <c r="AL21" s="13">
        <v>4.7801999999999998</v>
      </c>
      <c r="AO21"/>
    </row>
    <row r="22" spans="1:45" x14ac:dyDescent="0.25">
      <c r="A22" t="s">
        <v>0</v>
      </c>
      <c r="B22" s="37">
        <v>4.8099999999999997E-5</v>
      </c>
      <c r="C22" s="34">
        <v>8.8999999999999995E-5</v>
      </c>
      <c r="D22" s="34">
        <v>9.6199999999999994E-5</v>
      </c>
      <c r="E22" s="34">
        <v>9.9500000000000006E-5</v>
      </c>
      <c r="F22" s="34">
        <v>1.127E-4</v>
      </c>
      <c r="G22" s="34">
        <v>1.2210000000000001E-4</v>
      </c>
      <c r="H22" s="34">
        <v>1.3229999999999999E-4</v>
      </c>
      <c r="I22" s="34">
        <v>1.3760000000000001E-4</v>
      </c>
      <c r="J22" s="34">
        <v>1.4229999999999999E-4</v>
      </c>
      <c r="K22" s="34">
        <v>1.451E-4</v>
      </c>
      <c r="L22" s="34">
        <v>1.4300000000000001E-4</v>
      </c>
      <c r="M22" s="34">
        <v>1.3789999999999999E-4</v>
      </c>
      <c r="N22" s="34">
        <v>1.295E-4</v>
      </c>
      <c r="O22" s="34">
        <v>1.158E-4</v>
      </c>
      <c r="P22" s="34">
        <v>9.1899999999999998E-5</v>
      </c>
      <c r="Q22" s="34">
        <v>8.42E-5</v>
      </c>
      <c r="R22" s="34">
        <v>9.3999999999999994E-5</v>
      </c>
      <c r="S22" s="35" t="s">
        <v>0</v>
      </c>
      <c r="T22" s="35" t="s">
        <v>0</v>
      </c>
      <c r="U22" s="35">
        <v>4.7130000000000002E-4</v>
      </c>
      <c r="V22" s="35">
        <v>3.9310000000000001E-4</v>
      </c>
      <c r="W22" s="35">
        <v>3.9550000000000002E-4</v>
      </c>
      <c r="X22" s="35">
        <v>5.1500000000000005E-4</v>
      </c>
      <c r="Y22" s="35">
        <v>6.7849999999999996E-4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3.0079999999999999E-4</v>
      </c>
      <c r="AG22" s="29">
        <v>4.6529999999999998E-4</v>
      </c>
      <c r="AH22" s="29">
        <v>4.44E-4</v>
      </c>
      <c r="AI22" s="29">
        <v>3.1760000000000002E-4</v>
      </c>
      <c r="AJ22" s="29">
        <v>9.1899999999999998E-5</v>
      </c>
      <c r="AK22" s="3">
        <f t="shared" si="0"/>
        <v>2.2200740740740743E-4</v>
      </c>
      <c r="AL22" s="13">
        <v>7.9836</v>
      </c>
      <c r="AO22"/>
    </row>
    <row r="23" spans="1:45" x14ac:dyDescent="0.25">
      <c r="A23" t="s">
        <v>0</v>
      </c>
      <c r="B23" s="37">
        <v>6.2600000000000004E-5</v>
      </c>
      <c r="C23" s="34">
        <v>1.119E-4</v>
      </c>
      <c r="D23" s="34">
        <v>1.176E-4</v>
      </c>
      <c r="E23" s="34">
        <v>1.237E-4</v>
      </c>
      <c r="F23" s="34">
        <v>1.326E-4</v>
      </c>
      <c r="G23" s="34">
        <v>1.3899999999999999E-4</v>
      </c>
      <c r="H23" s="34">
        <v>1.4630000000000001E-4</v>
      </c>
      <c r="I23" s="34">
        <v>1.518E-4</v>
      </c>
      <c r="J23" s="34">
        <v>1.5669999999999999E-4</v>
      </c>
      <c r="K23" s="34">
        <v>1.5990000000000001E-4</v>
      </c>
      <c r="L23" s="34">
        <v>1.571E-4</v>
      </c>
      <c r="M23" s="34">
        <v>1.5300000000000001E-4</v>
      </c>
      <c r="N23" s="34">
        <v>1.4789999999999999E-4</v>
      </c>
      <c r="O23" s="34">
        <v>1.351E-4</v>
      </c>
      <c r="P23" s="34">
        <v>1.027E-4</v>
      </c>
      <c r="Q23" s="34">
        <v>9.8800000000000003E-5</v>
      </c>
      <c r="R23" s="34">
        <v>1.186E-4</v>
      </c>
      <c r="S23" s="35" t="s">
        <v>0</v>
      </c>
      <c r="T23" s="35">
        <v>5.4929999999999996E-4</v>
      </c>
      <c r="U23" s="35">
        <v>5.1259999999999999E-4</v>
      </c>
      <c r="V23" s="35">
        <v>4.8200000000000001E-4</v>
      </c>
      <c r="W23" s="35">
        <v>5.3709999999999999E-4</v>
      </c>
      <c r="X23" s="35">
        <v>6.8729999999999996E-4</v>
      </c>
      <c r="Y23" s="35">
        <v>9.7879999999999994E-4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4.1649999999999999E-4</v>
      </c>
      <c r="AG23" s="29">
        <v>5.7810000000000001E-4</v>
      </c>
      <c r="AH23" s="29">
        <v>4.7790000000000002E-4</v>
      </c>
      <c r="AI23" s="29">
        <v>2.452E-4</v>
      </c>
      <c r="AJ23" s="29">
        <v>9.5000000000000005E-5</v>
      </c>
      <c r="AK23" s="3">
        <f t="shared" si="0"/>
        <v>2.7768214285714285E-4</v>
      </c>
      <c r="AL23" s="13">
        <v>11.212300000000001</v>
      </c>
      <c r="AO23" s="20"/>
    </row>
    <row r="24" spans="1:45" x14ac:dyDescent="0.25">
      <c r="A24" t="s">
        <v>0</v>
      </c>
      <c r="B24" s="37">
        <v>7.4499999999999995E-5</v>
      </c>
      <c r="C24" s="34">
        <v>1.2899999999999999E-4</v>
      </c>
      <c r="D24" s="34">
        <v>1.381E-4</v>
      </c>
      <c r="E24" s="34">
        <v>1.4630000000000001E-4</v>
      </c>
      <c r="F24" s="34">
        <v>1.548E-4</v>
      </c>
      <c r="G24" s="34">
        <v>1.615E-4</v>
      </c>
      <c r="H24" s="34">
        <v>1.697E-4</v>
      </c>
      <c r="I24" s="34">
        <v>1.7770000000000001E-4</v>
      </c>
      <c r="J24" s="34">
        <v>1.853E-4</v>
      </c>
      <c r="K24" s="34">
        <v>1.9220000000000001E-4</v>
      </c>
      <c r="L24" s="34">
        <v>1.9330000000000001E-4</v>
      </c>
      <c r="M24" s="34">
        <v>1.895E-4</v>
      </c>
      <c r="N24" s="34">
        <v>1.8670000000000001E-4</v>
      </c>
      <c r="O24" s="34">
        <v>1.7789999999999999E-4</v>
      </c>
      <c r="P24" s="34">
        <v>1.214E-4</v>
      </c>
      <c r="Q24" s="34">
        <v>1.427E-4</v>
      </c>
      <c r="R24" s="34" t="s">
        <v>0</v>
      </c>
      <c r="S24" s="35">
        <v>5.9000000000000003E-4</v>
      </c>
      <c r="T24" s="35">
        <v>5.8299999999999997E-4</v>
      </c>
      <c r="U24" s="35">
        <v>5.7120000000000001E-4</v>
      </c>
      <c r="V24" s="35">
        <v>5.8520000000000002E-4</v>
      </c>
      <c r="W24" s="35">
        <v>6.7610000000000001E-4</v>
      </c>
      <c r="X24" s="35">
        <v>8.363E-4</v>
      </c>
      <c r="Y24" s="35">
        <v>1.0904E-3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5.6680000000000001E-4</v>
      </c>
      <c r="AG24" s="29">
        <v>7.247E-4</v>
      </c>
      <c r="AH24" s="29">
        <v>4.819E-4</v>
      </c>
      <c r="AI24" s="29">
        <v>2.5149999999999999E-4</v>
      </c>
      <c r="AJ24" s="29">
        <v>1.181E-4</v>
      </c>
      <c r="AK24" s="3">
        <f t="shared" si="0"/>
        <v>3.4342142857142851E-4</v>
      </c>
      <c r="AL24" s="13">
        <v>14.477499999999999</v>
      </c>
    </row>
    <row r="25" spans="1:45" x14ac:dyDescent="0.25">
      <c r="A25" t="s">
        <v>0</v>
      </c>
      <c r="B25" s="37">
        <v>9.8800000000000003E-5</v>
      </c>
      <c r="C25" s="34">
        <v>1.496E-4</v>
      </c>
      <c r="D25" s="34">
        <v>1.6080000000000001E-4</v>
      </c>
      <c r="E25" s="34">
        <v>1.7239999999999999E-4</v>
      </c>
      <c r="F25" s="34">
        <v>1.816E-4</v>
      </c>
      <c r="G25" s="34">
        <v>1.8799999999999999E-4</v>
      </c>
      <c r="H25" s="34">
        <v>1.9579999999999999E-4</v>
      </c>
      <c r="I25" s="34">
        <v>2.031E-4</v>
      </c>
      <c r="J25" s="34">
        <v>2.1000000000000001E-4</v>
      </c>
      <c r="K25" s="34">
        <v>2.2249999999999999E-4</v>
      </c>
      <c r="L25" s="34">
        <v>2.273E-4</v>
      </c>
      <c r="M25" s="34">
        <v>2.3259999999999999E-4</v>
      </c>
      <c r="N25" s="34">
        <v>2.5139999999999999E-4</v>
      </c>
      <c r="O25" s="34">
        <v>2.6489999999999999E-4</v>
      </c>
      <c r="P25" s="38">
        <v>1.5919999999999999E-4</v>
      </c>
      <c r="Q25" s="38" t="s">
        <v>0</v>
      </c>
      <c r="R25" s="38">
        <v>5.7970000000000005E-4</v>
      </c>
      <c r="S25" s="35">
        <v>6.198E-4</v>
      </c>
      <c r="T25" s="35">
        <v>6.3949999999999999E-4</v>
      </c>
      <c r="U25" s="35">
        <v>6.4380000000000004E-4</v>
      </c>
      <c r="V25" s="35">
        <v>6.9099999999999999E-4</v>
      </c>
      <c r="W25" s="35">
        <v>7.8319999999999996E-4</v>
      </c>
      <c r="X25" s="35">
        <v>9.1850000000000005E-4</v>
      </c>
      <c r="Y25" s="35">
        <v>1.0424E-3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8.0199999999999998E-4</v>
      </c>
      <c r="AG25" s="29">
        <v>8.742E-4</v>
      </c>
      <c r="AH25" s="29" t="s">
        <v>0</v>
      </c>
      <c r="AI25" s="29">
        <v>2.4889999999999998E-4</v>
      </c>
      <c r="AJ25" s="29">
        <v>1.1680000000000001E-4</v>
      </c>
      <c r="AK25" s="3">
        <f t="shared" si="0"/>
        <v>4.0288148148148154E-4</v>
      </c>
      <c r="AL25" s="13">
        <v>17.791599999999999</v>
      </c>
    </row>
    <row r="26" spans="1:45" x14ac:dyDescent="0.25">
      <c r="A26" t="s">
        <v>0</v>
      </c>
      <c r="B26" s="37">
        <v>1.142E-4</v>
      </c>
      <c r="C26" s="34">
        <v>1.572E-4</v>
      </c>
      <c r="D26" s="34">
        <v>1.752E-4</v>
      </c>
      <c r="E26" s="34">
        <v>1.939E-4</v>
      </c>
      <c r="F26" s="34">
        <v>2.0699999999999999E-4</v>
      </c>
      <c r="G26" s="34">
        <v>2.1330000000000001E-4</v>
      </c>
      <c r="H26" s="34">
        <v>2.1809999999999999E-4</v>
      </c>
      <c r="I26" s="34">
        <v>2.2460000000000001E-4</v>
      </c>
      <c r="J26" s="34">
        <v>2.3279999999999999E-4</v>
      </c>
      <c r="K26" s="34">
        <v>2.5050000000000002E-4</v>
      </c>
      <c r="L26" s="34">
        <v>2.5080000000000002E-4</v>
      </c>
      <c r="M26" s="34">
        <v>2.6439999999999998E-4</v>
      </c>
      <c r="N26" s="34">
        <v>3.0699999999999998E-4</v>
      </c>
      <c r="O26" s="34">
        <v>3.6820000000000001E-4</v>
      </c>
      <c r="P26" s="38" t="s">
        <v>0</v>
      </c>
      <c r="Q26" s="38">
        <v>5.775E-4</v>
      </c>
      <c r="R26" s="38">
        <v>5.955E-4</v>
      </c>
      <c r="S26" s="35">
        <v>6.4740000000000002E-4</v>
      </c>
      <c r="T26" s="35">
        <v>6.8170000000000004E-4</v>
      </c>
      <c r="U26" s="35">
        <v>7.0660000000000004E-4</v>
      </c>
      <c r="V26" s="35">
        <v>7.5040000000000003E-4</v>
      </c>
      <c r="W26" s="35">
        <v>7.9969999999999998E-4</v>
      </c>
      <c r="X26" s="35">
        <v>8.8009999999999998E-4</v>
      </c>
      <c r="Y26" s="35">
        <v>8.9910000000000001E-4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8.9329999999999998E-4</v>
      </c>
      <c r="AG26" s="29">
        <v>9.4370000000000001E-4</v>
      </c>
      <c r="AH26" s="29" t="s">
        <v>0</v>
      </c>
      <c r="AI26" s="29" t="s">
        <v>0</v>
      </c>
      <c r="AJ26" s="29" t="s">
        <v>0</v>
      </c>
      <c r="AK26" s="3">
        <f t="shared" si="0"/>
        <v>4.6208800000000004E-4</v>
      </c>
      <c r="AL26" s="13">
        <v>21.168500000000002</v>
      </c>
    </row>
    <row r="27" spans="1:45" x14ac:dyDescent="0.25">
      <c r="A27" t="s">
        <v>0</v>
      </c>
      <c r="B27" s="37" t="s">
        <v>0</v>
      </c>
      <c r="C27" s="34">
        <v>1.652E-4</v>
      </c>
      <c r="D27" s="34">
        <v>1.806E-4</v>
      </c>
      <c r="E27" s="34">
        <v>2.0430000000000001E-4</v>
      </c>
      <c r="F27" s="34">
        <v>2.2039999999999999E-4</v>
      </c>
      <c r="G27" s="34">
        <v>2.1880000000000001E-4</v>
      </c>
      <c r="H27" s="34">
        <v>2.187E-4</v>
      </c>
      <c r="I27" s="34">
        <v>2.2499999999999999E-4</v>
      </c>
      <c r="J27" s="34">
        <v>2.3470000000000001E-4</v>
      </c>
      <c r="K27" s="34">
        <v>2.5050000000000002E-4</v>
      </c>
      <c r="L27" s="34">
        <v>2.5310000000000003E-4</v>
      </c>
      <c r="M27" s="34">
        <v>2.6459999999999998E-4</v>
      </c>
      <c r="N27" s="34">
        <v>3.1569999999999998E-4</v>
      </c>
      <c r="O27" s="34">
        <v>4.037E-4</v>
      </c>
      <c r="P27" s="38" t="s">
        <v>0</v>
      </c>
      <c r="Q27" s="38">
        <v>5.6800000000000004E-4</v>
      </c>
      <c r="R27" s="38">
        <v>5.8259999999999996E-4</v>
      </c>
      <c r="S27" s="35">
        <v>6.5090000000000005E-4</v>
      </c>
      <c r="T27" s="35">
        <v>7.0109999999999997E-4</v>
      </c>
      <c r="U27" s="35">
        <v>7.3470000000000002E-4</v>
      </c>
      <c r="V27" s="35">
        <v>7.3439999999999996E-4</v>
      </c>
      <c r="W27" s="35">
        <v>7.3180000000000001E-4</v>
      </c>
      <c r="X27" s="35">
        <v>7.7629999999999995E-4</v>
      </c>
      <c r="Y27" s="35">
        <v>7.894E-4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1.1846999999999999E-3</v>
      </c>
      <c r="AG27" s="29">
        <v>1.0352E-3</v>
      </c>
      <c r="AH27" s="29" t="s">
        <v>0</v>
      </c>
      <c r="AI27" s="29" t="s">
        <v>0</v>
      </c>
      <c r="AJ27" s="29" t="s">
        <v>0</v>
      </c>
      <c r="AK27" s="3">
        <f t="shared" si="0"/>
        <v>4.851833333333333E-4</v>
      </c>
      <c r="AL27" s="13">
        <v>24.624300000000002</v>
      </c>
    </row>
    <row r="28" spans="1:45" x14ac:dyDescent="0.25">
      <c r="A28" t="s">
        <v>0</v>
      </c>
      <c r="B28" s="37" t="s">
        <v>0</v>
      </c>
      <c r="C28" s="34">
        <v>1.8249999999999999E-4</v>
      </c>
      <c r="D28" s="34">
        <v>1.8200000000000001E-4</v>
      </c>
      <c r="E28" s="34">
        <v>2.0359999999999999E-4</v>
      </c>
      <c r="F28" s="34">
        <v>2.1589999999999999E-4</v>
      </c>
      <c r="G28" s="34">
        <v>2.0929999999999999E-4</v>
      </c>
      <c r="H28" s="34">
        <v>2.0100000000000001E-4</v>
      </c>
      <c r="I28" s="34">
        <v>1.996E-4</v>
      </c>
      <c r="J28" s="34">
        <v>2.065E-4</v>
      </c>
      <c r="K28" s="34">
        <v>2.284E-4</v>
      </c>
      <c r="L28" s="34">
        <v>2.309E-4</v>
      </c>
      <c r="M28" s="34">
        <v>2.374E-4</v>
      </c>
      <c r="N28" s="34">
        <v>2.8380000000000001E-4</v>
      </c>
      <c r="O28" s="34">
        <v>3.9950000000000001E-4</v>
      </c>
      <c r="P28" s="38" t="s">
        <v>0</v>
      </c>
      <c r="Q28" s="38">
        <v>5.6729999999999997E-4</v>
      </c>
      <c r="R28" s="38">
        <v>5.5110000000000001E-4</v>
      </c>
      <c r="S28" s="35">
        <v>6.1430000000000002E-4</v>
      </c>
      <c r="T28" s="35">
        <v>6.9470000000000003E-4</v>
      </c>
      <c r="U28" s="35">
        <v>7.2999999999999996E-4</v>
      </c>
      <c r="V28" s="35">
        <v>7.1109999999999999E-4</v>
      </c>
      <c r="W28" s="35">
        <v>6.7840000000000001E-4</v>
      </c>
      <c r="X28" s="35">
        <v>6.9090000000000004E-4</v>
      </c>
      <c r="Y28" s="35">
        <v>7.228E-4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4.0640909090909096E-4</v>
      </c>
      <c r="AL28" s="13">
        <v>28.178599999999999</v>
      </c>
    </row>
    <row r="29" spans="1:45" x14ac:dyDescent="0.25">
      <c r="A29" s="32" t="s">
        <v>0</v>
      </c>
      <c r="B29" s="39" t="s">
        <v>0</v>
      </c>
      <c r="C29" s="32">
        <v>1.6990000000000001E-4</v>
      </c>
      <c r="D29" s="32">
        <v>1.9560000000000001E-4</v>
      </c>
      <c r="E29" s="32">
        <v>2.1800000000000001E-4</v>
      </c>
      <c r="F29" s="32">
        <v>2.2169999999999999E-4</v>
      </c>
      <c r="G29" s="32">
        <v>2.1689999999999999E-4</v>
      </c>
      <c r="H29" s="32">
        <v>2.106E-4</v>
      </c>
      <c r="I29" s="32">
        <v>1.9900000000000001E-4</v>
      </c>
      <c r="J29" s="32">
        <v>1.939E-4</v>
      </c>
      <c r="K29" s="32">
        <v>1.9349999999999999E-4</v>
      </c>
      <c r="L29" s="32">
        <v>1.9589999999999999E-4</v>
      </c>
      <c r="M29" s="32">
        <v>2.085E-4</v>
      </c>
      <c r="N29" s="32">
        <v>2.6160000000000002E-4</v>
      </c>
      <c r="O29" s="32">
        <v>3.9130000000000002E-4</v>
      </c>
      <c r="P29" s="32" t="s">
        <v>0</v>
      </c>
      <c r="Q29" s="32" t="s">
        <v>0</v>
      </c>
      <c r="R29" s="32" t="s">
        <v>0</v>
      </c>
      <c r="S29" s="33">
        <v>6.1399999999999996E-4</v>
      </c>
      <c r="T29" s="33">
        <v>6.7489999999999998E-4</v>
      </c>
      <c r="U29" s="33">
        <v>6.9260000000000003E-4</v>
      </c>
      <c r="V29" s="33">
        <v>6.7820000000000001E-4</v>
      </c>
      <c r="W29" s="33">
        <v>6.422E-4</v>
      </c>
      <c r="X29" s="33">
        <v>6.3789999999999995E-4</v>
      </c>
      <c r="Y29" s="33">
        <v>6.6399999999999999E-4</v>
      </c>
      <c r="Z29" s="33" t="s">
        <v>0</v>
      </c>
      <c r="AA29" s="40" t="s">
        <v>0</v>
      </c>
      <c r="AB29" s="40">
        <v>1.9311E-3</v>
      </c>
      <c r="AC29" s="40">
        <v>1.9249E-3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5.1528181818181822E-4</v>
      </c>
      <c r="AL29" s="1">
        <v>31.855</v>
      </c>
    </row>
    <row r="30" spans="1:45" x14ac:dyDescent="0.25">
      <c r="A30" s="31" t="s">
        <v>0</v>
      </c>
      <c r="B30" s="41" t="s">
        <v>0</v>
      </c>
      <c r="C30" s="31" t="s">
        <v>0</v>
      </c>
      <c r="D30" s="31">
        <v>2.263E-4</v>
      </c>
      <c r="E30" s="31">
        <v>2.3719999999999999E-4</v>
      </c>
      <c r="F30" s="31">
        <v>2.396E-4</v>
      </c>
      <c r="G30" s="31">
        <v>2.4220000000000001E-4</v>
      </c>
      <c r="H30" s="31">
        <v>2.429E-4</v>
      </c>
      <c r="I30" s="31">
        <v>2.388E-4</v>
      </c>
      <c r="J30" s="31">
        <v>2.2900000000000001E-4</v>
      </c>
      <c r="K30" s="31">
        <v>2.208E-4</v>
      </c>
      <c r="L30" s="31">
        <v>2.1680000000000001E-4</v>
      </c>
      <c r="M30" s="31">
        <v>2.1809999999999999E-4</v>
      </c>
      <c r="N30" s="31">
        <v>2.5910000000000001E-4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6.3040000000000004E-4</v>
      </c>
      <c r="T30" s="33">
        <v>6.6469999999999995E-4</v>
      </c>
      <c r="U30" s="33">
        <v>6.6960000000000001E-4</v>
      </c>
      <c r="V30" s="33">
        <v>6.5640000000000002E-4</v>
      </c>
      <c r="W30" s="33">
        <v>6.2200000000000005E-4</v>
      </c>
      <c r="X30" s="33">
        <v>5.9639999999999997E-4</v>
      </c>
      <c r="Y30" s="33">
        <v>6.0899999999999995E-4</v>
      </c>
      <c r="Z30" s="33">
        <v>8.1550000000000004E-4</v>
      </c>
      <c r="AA30" s="40">
        <v>1.1617999999999999E-3</v>
      </c>
      <c r="AB30" s="40">
        <v>1.5746E-3</v>
      </c>
      <c r="AC30" s="40">
        <v>1.6659999999999999E-3</v>
      </c>
      <c r="AD30" s="40">
        <v>1.781E-3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6.0948695652173911E-4</v>
      </c>
      <c r="AL30" s="1">
        <v>35.685299999999998</v>
      </c>
    </row>
    <row r="31" spans="1:45" x14ac:dyDescent="0.25">
      <c r="A31" s="31" t="s">
        <v>0</v>
      </c>
      <c r="B31" s="41" t="s">
        <v>0</v>
      </c>
      <c r="C31" s="31" t="s">
        <v>0</v>
      </c>
      <c r="D31" s="31">
        <v>2.8739999999999999E-4</v>
      </c>
      <c r="E31" s="31">
        <v>2.7760000000000003E-4</v>
      </c>
      <c r="F31" s="31">
        <v>2.6939999999999999E-4</v>
      </c>
      <c r="G31" s="31">
        <v>2.7280000000000002E-4</v>
      </c>
      <c r="H31" s="31">
        <v>2.766E-4</v>
      </c>
      <c r="I31" s="31">
        <v>2.7619999999999999E-4</v>
      </c>
      <c r="J31" s="31">
        <v>2.7040000000000001E-4</v>
      </c>
      <c r="K31" s="31">
        <v>2.6340000000000001E-4</v>
      </c>
      <c r="L31" s="31">
        <v>2.5389999999999999E-4</v>
      </c>
      <c r="M31" s="31">
        <v>2.4389999999999999E-4</v>
      </c>
      <c r="N31" s="31">
        <v>2.6400000000000002E-4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6.3789999999999995E-4</v>
      </c>
      <c r="T31" s="33">
        <v>6.4300000000000002E-4</v>
      </c>
      <c r="U31" s="33">
        <v>6.5359999999999995E-4</v>
      </c>
      <c r="V31" s="33">
        <v>6.4999999999999997E-4</v>
      </c>
      <c r="W31" s="33">
        <v>6.3560000000000005E-4</v>
      </c>
      <c r="X31" s="33">
        <v>5.9909999999999998E-4</v>
      </c>
      <c r="Y31" s="33">
        <v>5.9000000000000003E-4</v>
      </c>
      <c r="Z31" s="33" t="s">
        <v>0</v>
      </c>
      <c r="AA31" s="40">
        <v>1.2742000000000001E-3</v>
      </c>
      <c r="AB31" s="40">
        <v>1.4385999999999999E-3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5.0387999999999995E-4</v>
      </c>
      <c r="AL31" s="1">
        <v>39.709000000000003</v>
      </c>
    </row>
    <row r="32" spans="1:45" x14ac:dyDescent="0.25">
      <c r="A32" s="31" t="s">
        <v>0</v>
      </c>
      <c r="B32" s="41" t="s">
        <v>0</v>
      </c>
      <c r="C32" s="31" t="s">
        <v>0</v>
      </c>
      <c r="D32" s="31">
        <v>3.3369999999999998E-4</v>
      </c>
      <c r="E32" s="31">
        <v>2.9520000000000002E-4</v>
      </c>
      <c r="F32" s="31">
        <v>3.0059999999999999E-4</v>
      </c>
      <c r="G32" s="31">
        <v>3.0620000000000002E-4</v>
      </c>
      <c r="H32" s="31">
        <v>3.0880000000000002E-4</v>
      </c>
      <c r="I32" s="31">
        <v>3.0800000000000001E-4</v>
      </c>
      <c r="J32" s="31">
        <v>3.0620000000000002E-4</v>
      </c>
      <c r="K32" s="31">
        <v>3.0239999999999998E-4</v>
      </c>
      <c r="L32" s="31">
        <v>2.9300000000000002E-4</v>
      </c>
      <c r="M32" s="31">
        <v>2.7950000000000002E-4</v>
      </c>
      <c r="N32" s="31">
        <v>2.8880000000000003E-4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6.5769999999999999E-4</v>
      </c>
      <c r="U32" s="33">
        <v>6.4280000000000001E-4</v>
      </c>
      <c r="V32" s="33">
        <v>6.6029999999999995E-4</v>
      </c>
      <c r="W32" s="33">
        <v>6.6270000000000001E-4</v>
      </c>
      <c r="X32" s="33">
        <v>6.4030000000000001E-4</v>
      </c>
      <c r="Y32" s="33">
        <v>6.112E-4</v>
      </c>
      <c r="Z32" s="33">
        <v>6.1729999999999999E-4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4.3415000000000006E-4</v>
      </c>
      <c r="AL32" s="1">
        <v>43.982999999999997</v>
      </c>
    </row>
    <row r="33" spans="1:50" x14ac:dyDescent="0.25">
      <c r="A33" s="31" t="s">
        <v>0</v>
      </c>
      <c r="B33" s="41" t="s">
        <v>0</v>
      </c>
      <c r="C33" s="31" t="s">
        <v>0</v>
      </c>
      <c r="D33" s="31" t="s">
        <v>0</v>
      </c>
      <c r="E33" s="31">
        <v>3.3859999999999999E-4</v>
      </c>
      <c r="F33" s="31">
        <v>3.347E-4</v>
      </c>
      <c r="G33" s="31">
        <v>3.3480000000000001E-4</v>
      </c>
      <c r="H33" s="31">
        <v>3.2739999999999999E-4</v>
      </c>
      <c r="I33" s="31">
        <v>3.324E-4</v>
      </c>
      <c r="J33" s="31">
        <v>3.369E-4</v>
      </c>
      <c r="K33" s="31">
        <v>3.3500000000000001E-4</v>
      </c>
      <c r="L33" s="31">
        <v>3.2430000000000002E-4</v>
      </c>
      <c r="M33" s="31">
        <v>3.0969999999999999E-4</v>
      </c>
      <c r="N33" s="31">
        <v>3.2650000000000002E-4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6.6830000000000004E-4</v>
      </c>
      <c r="V33" s="33">
        <v>6.8349999999999997E-4</v>
      </c>
      <c r="W33" s="33">
        <v>7.0149999999999998E-4</v>
      </c>
      <c r="X33" s="33">
        <v>6.8959999999999996E-4</v>
      </c>
      <c r="Y33" s="33">
        <v>6.6080000000000002E-4</v>
      </c>
      <c r="Z33" s="33">
        <v>6.5129999999999995E-4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4.5970624999999997E-4</v>
      </c>
      <c r="AL33" s="1">
        <v>48.590400000000002</v>
      </c>
    </row>
    <row r="34" spans="1:50" x14ac:dyDescent="0.25">
      <c r="A34" s="27" t="s">
        <v>0</v>
      </c>
      <c r="B34" s="28" t="s">
        <v>0</v>
      </c>
      <c r="C34" s="27" t="s">
        <v>0</v>
      </c>
      <c r="D34" s="27" t="s">
        <v>0</v>
      </c>
      <c r="E34" s="27">
        <v>3.7599999999999998E-4</v>
      </c>
      <c r="F34" s="27">
        <v>3.2630000000000002E-4</v>
      </c>
      <c r="G34" s="27">
        <v>3.2160000000000001E-4</v>
      </c>
      <c r="H34" s="27">
        <v>2.6929999999999999E-4</v>
      </c>
      <c r="I34" s="27">
        <v>3.0059999999999999E-4</v>
      </c>
      <c r="J34" s="27">
        <v>3.4600000000000001E-4</v>
      </c>
      <c r="K34" s="27">
        <v>3.4650000000000002E-4</v>
      </c>
      <c r="L34" s="27">
        <v>3.4610000000000001E-4</v>
      </c>
      <c r="M34" s="27">
        <v>3.2959999999999999E-4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7.4609999999999998E-4</v>
      </c>
      <c r="V34" s="27">
        <v>7.1500000000000003E-4</v>
      </c>
      <c r="W34" s="27">
        <v>7.0859999999999999E-4</v>
      </c>
      <c r="X34" s="27">
        <v>7.0259999999999995E-4</v>
      </c>
      <c r="Y34" s="27">
        <v>6.715E-4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4.6470000000000007E-4</v>
      </c>
      <c r="AL34" s="1">
        <v>53.663899999999998</v>
      </c>
    </row>
    <row r="35" spans="1:50" x14ac:dyDescent="0.25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3.9350000000000002E-4</v>
      </c>
      <c r="H35" s="27">
        <v>3.8949999999999998E-4</v>
      </c>
      <c r="I35" s="27">
        <v>3.7619999999999998E-4</v>
      </c>
      <c r="J35" s="27">
        <v>3.7050000000000001E-4</v>
      </c>
      <c r="K35" s="27">
        <v>3.6949999999999998E-4</v>
      </c>
      <c r="L35" s="27">
        <v>3.4949999999999998E-4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7.0759999999999996E-4</v>
      </c>
      <c r="V35" s="27">
        <v>6.6620000000000004E-4</v>
      </c>
      <c r="W35" s="27">
        <v>6.7719999999999998E-4</v>
      </c>
      <c r="X35" s="27">
        <v>6.3060000000000004E-4</v>
      </c>
      <c r="Y35" s="27">
        <v>6.2E-4</v>
      </c>
      <c r="Z35" s="27">
        <v>5.1840000000000002E-4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5.0572499999999995E-4</v>
      </c>
      <c r="AL35" s="9">
        <v>59.441600000000001</v>
      </c>
    </row>
    <row r="36" spans="1:50" x14ac:dyDescent="0.25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4.5750000000000001E-4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4.7810000000000002E-4</v>
      </c>
      <c r="U36" s="25">
        <v>5.2050000000000002E-4</v>
      </c>
      <c r="V36" s="25" t="s">
        <v>0</v>
      </c>
      <c r="W36" s="25" t="s">
        <v>0</v>
      </c>
      <c r="X36" s="25">
        <v>3.882E-4</v>
      </c>
      <c r="Y36" s="25">
        <v>4.3429999999999999E-4</v>
      </c>
      <c r="Z36" s="25">
        <v>4.5619999999999998E-4</v>
      </c>
      <c r="AA36" s="25">
        <v>4.7649999999999998E-4</v>
      </c>
      <c r="AB36" s="25">
        <v>4.8060000000000003E-4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4.6148749999999996E-4</v>
      </c>
      <c r="AL36" s="4">
        <v>66.4435</v>
      </c>
    </row>
    <row r="37" spans="1:50" x14ac:dyDescent="0.25">
      <c r="A37" s="25">
        <v>3.369E-4</v>
      </c>
      <c r="B37" s="26">
        <v>3.3310000000000002E-4</v>
      </c>
      <c r="C37" s="25">
        <v>3.2899999999999997E-4</v>
      </c>
      <c r="D37" s="25">
        <v>3.2140000000000001E-4</v>
      </c>
      <c r="E37" s="25">
        <v>3.1189999999999999E-4</v>
      </c>
      <c r="F37" s="25">
        <v>3.0679999999999998E-4</v>
      </c>
      <c r="G37" s="25">
        <v>3.0400000000000002E-4</v>
      </c>
      <c r="H37" s="25">
        <v>3.0249999999999998E-4</v>
      </c>
      <c r="I37" s="25">
        <v>3.0049999999999999E-4</v>
      </c>
      <c r="J37" s="25">
        <v>3.0069999999999999E-4</v>
      </c>
      <c r="K37" s="25">
        <v>2.8719999999999999E-4</v>
      </c>
      <c r="L37" s="25">
        <v>2.8299999999999999E-4</v>
      </c>
      <c r="M37" s="25">
        <v>2.8239999999999998E-4</v>
      </c>
      <c r="N37" s="25">
        <v>2.8180000000000002E-4</v>
      </c>
      <c r="O37" s="25">
        <v>2.9080000000000002E-4</v>
      </c>
      <c r="P37" s="25">
        <v>3.2029999999999998E-4</v>
      </c>
      <c r="Q37" s="25">
        <v>3.3869999999999999E-4</v>
      </c>
      <c r="R37" s="25">
        <v>3.5530000000000002E-4</v>
      </c>
      <c r="S37" s="25">
        <v>3.8049999999999998E-4</v>
      </c>
      <c r="T37" s="25">
        <v>3.746E-4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4.0920000000000003E-4</v>
      </c>
      <c r="Z37" s="25">
        <v>4.4240000000000002E-4</v>
      </c>
      <c r="AA37" s="25">
        <v>4.3609999999999998E-4</v>
      </c>
      <c r="AB37" s="25">
        <v>4.1360000000000002E-4</v>
      </c>
      <c r="AC37" s="25">
        <v>3.8440000000000002E-4</v>
      </c>
      <c r="AD37" s="25">
        <v>3.8709999999999998E-4</v>
      </c>
      <c r="AE37" s="25">
        <v>3.8719999999999998E-4</v>
      </c>
      <c r="AF37" s="25">
        <v>3.7750000000000001E-4</v>
      </c>
      <c r="AG37" s="25">
        <v>3.657E-4</v>
      </c>
      <c r="AH37" s="25">
        <v>3.6820000000000001E-4</v>
      </c>
      <c r="AI37" s="25">
        <v>3.634E-4</v>
      </c>
      <c r="AJ37" s="25">
        <v>3.4749999999999999E-4</v>
      </c>
      <c r="AK37" s="3">
        <f t="shared" si="0"/>
        <v>3.4449062499999997E-4</v>
      </c>
      <c r="AL37" s="4">
        <v>76.463800000000006</v>
      </c>
    </row>
    <row r="38" spans="1:50" x14ac:dyDescent="0.25">
      <c r="A38" t="s">
        <v>2</v>
      </c>
      <c r="AK38" s="17">
        <f>SUM(A2:AJ35)/867</f>
        <v>3.0620472895040386E-4</v>
      </c>
      <c r="AP38" s="2" t="s">
        <v>123</v>
      </c>
    </row>
    <row r="39" spans="1:50" x14ac:dyDescent="0.25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0</v>
      </c>
      <c r="B40" s="26">
        <v>4.261E-4</v>
      </c>
      <c r="C40" s="25">
        <v>4.6040000000000002E-4</v>
      </c>
      <c r="D40" s="25">
        <v>4.8990000000000004E-4</v>
      </c>
      <c r="E40" s="25">
        <v>5.3779999999999995E-4</v>
      </c>
      <c r="F40" s="25">
        <v>5.6470000000000001E-4</v>
      </c>
      <c r="G40" s="25">
        <v>5.6669999999999995E-4</v>
      </c>
      <c r="H40" s="25">
        <v>5.708E-4</v>
      </c>
      <c r="I40" s="25">
        <v>5.6340000000000003E-4</v>
      </c>
      <c r="J40" s="25">
        <v>5.2769999999999998E-4</v>
      </c>
      <c r="K40" s="25">
        <v>5.3209999999999998E-4</v>
      </c>
      <c r="L40" s="25">
        <v>5.1119999999999996E-4</v>
      </c>
      <c r="M40" s="25">
        <v>5.0319999999999998E-4</v>
      </c>
      <c r="N40" s="25">
        <v>5.0029999999999996E-4</v>
      </c>
      <c r="O40" s="25">
        <v>5.2530000000000003E-4</v>
      </c>
      <c r="P40" s="25">
        <v>5.1349999999999996E-4</v>
      </c>
      <c r="Q40" s="25">
        <v>5.197E-4</v>
      </c>
      <c r="R40" s="25">
        <v>5.4350000000000004E-4</v>
      </c>
      <c r="S40" s="25">
        <v>5.4920000000000001E-4</v>
      </c>
      <c r="T40" s="25">
        <v>5.354E-4</v>
      </c>
      <c r="U40" s="25">
        <v>5.1429999999999998E-4</v>
      </c>
      <c r="V40" s="25">
        <v>5.0699999999999996E-4</v>
      </c>
      <c r="W40" s="25">
        <v>4.927E-4</v>
      </c>
      <c r="X40" s="25">
        <v>5.0250000000000002E-4</v>
      </c>
      <c r="Y40" s="25">
        <v>5.0250000000000002E-4</v>
      </c>
      <c r="Z40" s="25">
        <v>5.2490000000000002E-4</v>
      </c>
      <c r="AA40" s="25">
        <v>5.2059999999999997E-4</v>
      </c>
      <c r="AB40" s="25">
        <v>5.0540000000000003E-4</v>
      </c>
      <c r="AC40" s="25">
        <v>4.9879999999999998E-4</v>
      </c>
      <c r="AD40" s="25">
        <v>4.8950000000000003E-4</v>
      </c>
      <c r="AE40" s="25">
        <v>4.7409999999999998E-4</v>
      </c>
      <c r="AF40" s="25">
        <v>4.8840000000000005E-4</v>
      </c>
      <c r="AG40" s="25">
        <v>5.465E-4</v>
      </c>
      <c r="AH40" s="25">
        <v>5.3790000000000001E-4</v>
      </c>
      <c r="AI40" s="25">
        <v>5.1179999999999997E-4</v>
      </c>
      <c r="AJ40" s="25" t="s">
        <v>0</v>
      </c>
      <c r="AK40" s="3">
        <f>AVERAGE(A40:AJ40)</f>
        <v>5.164058823529412E-4</v>
      </c>
      <c r="AL40" s="4">
        <v>-66.4435</v>
      </c>
      <c r="AM40" s="6" t="s">
        <v>94</v>
      </c>
      <c r="AO40" s="2">
        <f>SUM(A73:AJ74)/40</f>
        <v>3.5246749999999998E-4</v>
      </c>
      <c r="AP40" s="2">
        <f>((AK40-AK$3)*100)/AK$3</f>
        <v>-1.6645197423690548</v>
      </c>
      <c r="AQ40" s="2"/>
      <c r="AR40" s="6" t="s">
        <v>94</v>
      </c>
      <c r="AS40" s="2"/>
      <c r="AT40" s="2">
        <f>((AO40-AO$3)*100)/AO$3</f>
        <v>-4.1921498273940925</v>
      </c>
      <c r="AU40" s="2"/>
    </row>
    <row r="41" spans="1:50" x14ac:dyDescent="0.25">
      <c r="A41" s="27">
        <v>4.7810000000000002E-4</v>
      </c>
      <c r="B41" s="28">
        <v>4.5800000000000002E-4</v>
      </c>
      <c r="C41" s="27">
        <v>4.6989999999999998E-4</v>
      </c>
      <c r="D41" s="27">
        <v>4.7750000000000001E-4</v>
      </c>
      <c r="E41" s="27">
        <v>4.706E-4</v>
      </c>
      <c r="F41" s="27">
        <v>4.7479999999999999E-4</v>
      </c>
      <c r="G41" s="27">
        <v>4.8480000000000002E-4</v>
      </c>
      <c r="H41" s="27">
        <v>4.8819999999999999E-4</v>
      </c>
      <c r="I41" s="27">
        <v>4.9249999999999999E-4</v>
      </c>
      <c r="J41" s="27">
        <v>4.9149999999999997E-4</v>
      </c>
      <c r="K41" s="27">
        <v>4.8809999999999999E-4</v>
      </c>
      <c r="L41" s="27">
        <v>4.862E-4</v>
      </c>
      <c r="M41" s="27">
        <v>4.8369999999999999E-4</v>
      </c>
      <c r="N41" s="27">
        <v>4.861E-4</v>
      </c>
      <c r="O41" s="27">
        <v>4.8119999999999999E-4</v>
      </c>
      <c r="P41" s="27">
        <v>4.7770000000000001E-4</v>
      </c>
      <c r="Q41" s="27">
        <v>4.7370000000000002E-4</v>
      </c>
      <c r="R41" s="27">
        <v>4.7120000000000002E-4</v>
      </c>
      <c r="S41" s="27">
        <v>4.706E-4</v>
      </c>
      <c r="T41" s="27">
        <v>4.6270000000000003E-4</v>
      </c>
      <c r="U41" s="27">
        <v>4.5919999999999999E-4</v>
      </c>
      <c r="V41" s="27">
        <v>4.637E-4</v>
      </c>
      <c r="W41" s="27">
        <v>4.6789999999999999E-4</v>
      </c>
      <c r="X41" s="27">
        <v>4.6979999999999998E-4</v>
      </c>
      <c r="Y41" s="27">
        <v>4.9129999999999996E-4</v>
      </c>
      <c r="Z41" s="27">
        <v>4.8200000000000001E-4</v>
      </c>
      <c r="AA41" s="27">
        <v>4.7699999999999999E-4</v>
      </c>
      <c r="AB41" s="27">
        <v>4.9370000000000002E-4</v>
      </c>
      <c r="AC41" s="27">
        <v>5.0529999999999998E-4</v>
      </c>
      <c r="AD41" s="27">
        <v>4.9479999999999999E-4</v>
      </c>
      <c r="AE41" s="27">
        <v>4.6809999999999999E-4</v>
      </c>
      <c r="AF41" s="27">
        <v>5.0929999999999997E-4</v>
      </c>
      <c r="AG41" s="27">
        <v>5.176E-4</v>
      </c>
      <c r="AH41" s="27">
        <v>5.1290000000000005E-4</v>
      </c>
      <c r="AI41" s="27">
        <v>5.1880000000000003E-4</v>
      </c>
      <c r="AJ41" s="27">
        <v>4.9010000000000004E-4</v>
      </c>
      <c r="AK41" s="3">
        <f t="shared" si="0"/>
        <v>4.8301666666666671E-4</v>
      </c>
      <c r="AL41" s="9">
        <v>-59.441600000000001</v>
      </c>
      <c r="AM41" s="6" t="s">
        <v>116</v>
      </c>
      <c r="AO41" s="2">
        <f>SUM(A39:AJ40)/34</f>
        <v>5.164058823529412E-4</v>
      </c>
      <c r="AP41" s="2">
        <f>((AK41-AK$4)*100)/AK$4</f>
        <v>-2.7630055864047205</v>
      </c>
      <c r="AQ41" s="2"/>
      <c r="AR41" s="6" t="s">
        <v>116</v>
      </c>
      <c r="AS41" s="2"/>
      <c r="AT41" s="1">
        <f>((AO41-AO$4)*100)/AO$4</f>
        <v>-1.6645197423690548</v>
      </c>
    </row>
    <row r="42" spans="1:50" x14ac:dyDescent="0.25">
      <c r="A42" s="27">
        <v>3.9970000000000001E-4</v>
      </c>
      <c r="B42" s="28">
        <v>3.9750000000000001E-4</v>
      </c>
      <c r="C42" s="27">
        <v>3.9639999999999999E-4</v>
      </c>
      <c r="D42" s="27">
        <v>3.8999999999999999E-4</v>
      </c>
      <c r="E42" s="27">
        <v>3.8220000000000002E-4</v>
      </c>
      <c r="F42" s="27">
        <v>3.7760000000000002E-4</v>
      </c>
      <c r="G42" s="27">
        <v>3.8999999999999999E-4</v>
      </c>
      <c r="H42" s="27">
        <v>3.9649999999999999E-4</v>
      </c>
      <c r="I42" s="27">
        <v>4.014E-4</v>
      </c>
      <c r="J42" s="27">
        <v>3.9750000000000001E-4</v>
      </c>
      <c r="K42" s="27">
        <v>3.8929999999999998E-4</v>
      </c>
      <c r="L42" s="27">
        <v>3.8230000000000002E-4</v>
      </c>
      <c r="M42" s="27">
        <v>3.7970000000000001E-4</v>
      </c>
      <c r="N42" s="27">
        <v>3.8259999999999998E-4</v>
      </c>
      <c r="O42" s="27">
        <v>3.8230000000000002E-4</v>
      </c>
      <c r="P42" s="27">
        <v>3.7879999999999999E-4</v>
      </c>
      <c r="Q42" s="27">
        <v>3.7300000000000001E-4</v>
      </c>
      <c r="R42" s="27">
        <v>3.6749999999999999E-4</v>
      </c>
      <c r="S42" s="27">
        <v>3.7990000000000002E-4</v>
      </c>
      <c r="T42" s="27">
        <v>3.7829999999999998E-4</v>
      </c>
      <c r="U42" s="27">
        <v>3.7350000000000003E-4</v>
      </c>
      <c r="V42" s="27">
        <v>3.8440000000000002E-4</v>
      </c>
      <c r="W42" s="27">
        <v>3.9070000000000001E-4</v>
      </c>
      <c r="X42" s="27">
        <v>3.9659999999999999E-4</v>
      </c>
      <c r="Y42" s="27">
        <v>4.0559999999999999E-4</v>
      </c>
      <c r="Z42" s="27">
        <v>4.0900000000000002E-4</v>
      </c>
      <c r="AA42" s="27">
        <v>4.1429999999999999E-4</v>
      </c>
      <c r="AB42" s="27">
        <v>4.147E-4</v>
      </c>
      <c r="AC42" s="27">
        <v>4.2010000000000002E-4</v>
      </c>
      <c r="AD42" s="27">
        <v>4.2069999999999998E-4</v>
      </c>
      <c r="AE42" s="27">
        <v>4.15E-4</v>
      </c>
      <c r="AF42" s="27">
        <v>4.1510000000000001E-4</v>
      </c>
      <c r="AG42" s="27">
        <v>4.1819999999999997E-4</v>
      </c>
      <c r="AH42" s="27">
        <v>4.2220000000000002E-4</v>
      </c>
      <c r="AI42" s="27">
        <v>4.1649999999999999E-4</v>
      </c>
      <c r="AJ42" s="27">
        <v>4.082E-4</v>
      </c>
      <c r="AK42" s="3">
        <f t="shared" si="0"/>
        <v>3.9575833333333334E-4</v>
      </c>
      <c r="AL42" s="21">
        <v>-53.663899999999998</v>
      </c>
      <c r="AM42" s="10" t="s">
        <v>94</v>
      </c>
      <c r="AO42" s="2">
        <f>SUM(A71:AJ72)/26</f>
        <v>4.801384615384616E-4</v>
      </c>
      <c r="AP42" s="2">
        <f>((AK42-AK$5)*100)/AK$5</f>
        <v>-4.6710024489140425</v>
      </c>
      <c r="AQ42" s="2"/>
      <c r="AR42" s="10" t="s">
        <v>94</v>
      </c>
      <c r="AS42" s="2"/>
      <c r="AT42" s="1">
        <f>((AO42-AO$5)*100)/AO$5</f>
        <v>-0.72289156626506779</v>
      </c>
    </row>
    <row r="43" spans="1:50" x14ac:dyDescent="0.25">
      <c r="A43" s="29">
        <v>3.5439999999999999E-4</v>
      </c>
      <c r="B43" s="30">
        <v>3.4739999999999999E-4</v>
      </c>
      <c r="C43" s="29">
        <v>3.3869999999999999E-4</v>
      </c>
      <c r="D43" s="29">
        <v>3.3129999999999998E-4</v>
      </c>
      <c r="E43" s="31">
        <v>3.1970000000000002E-4</v>
      </c>
      <c r="F43" s="31">
        <v>3.077E-4</v>
      </c>
      <c r="G43" s="31">
        <v>3.0200000000000002E-4</v>
      </c>
      <c r="H43" s="31">
        <v>3.0219999999999997E-4</v>
      </c>
      <c r="I43" s="31">
        <v>3.0929999999999998E-4</v>
      </c>
      <c r="J43" s="31">
        <v>3.079E-4</v>
      </c>
      <c r="K43" s="31">
        <v>3.0630000000000002E-4</v>
      </c>
      <c r="L43" s="31">
        <v>3.0469999999999998E-4</v>
      </c>
      <c r="M43" s="31">
        <v>3.057E-4</v>
      </c>
      <c r="N43" s="31">
        <v>3.0810000000000001E-4</v>
      </c>
      <c r="O43" s="31">
        <v>3.0909999999999998E-4</v>
      </c>
      <c r="P43" s="31">
        <v>3.0729999999999999E-4</v>
      </c>
      <c r="Q43" s="32">
        <v>3.0590000000000001E-4</v>
      </c>
      <c r="R43" s="32">
        <v>2.987E-4</v>
      </c>
      <c r="S43" s="33">
        <v>2.9159999999999999E-4</v>
      </c>
      <c r="T43" s="33" t="s">
        <v>0</v>
      </c>
      <c r="U43" s="33">
        <v>3.1940000000000001E-4</v>
      </c>
      <c r="V43" s="33">
        <v>3.2830000000000001E-4</v>
      </c>
      <c r="W43" s="33">
        <v>3.346E-4</v>
      </c>
      <c r="X43" s="33">
        <v>3.3839999999999999E-4</v>
      </c>
      <c r="Y43" s="33">
        <v>3.4450000000000003E-4</v>
      </c>
      <c r="Z43" s="33">
        <v>3.522E-4</v>
      </c>
      <c r="AA43" s="33">
        <v>3.5950000000000001E-4</v>
      </c>
      <c r="AB43" s="33">
        <v>3.589E-4</v>
      </c>
      <c r="AC43" s="29">
        <v>3.5950000000000001E-4</v>
      </c>
      <c r="AD43" s="29">
        <v>3.6160000000000001E-4</v>
      </c>
      <c r="AE43" s="29">
        <v>3.6259999999999998E-4</v>
      </c>
      <c r="AF43" s="29">
        <v>3.6049999999999998E-4</v>
      </c>
      <c r="AG43" s="29">
        <v>3.6329999999999999E-4</v>
      </c>
      <c r="AH43" s="29">
        <v>3.6729999999999998E-4</v>
      </c>
      <c r="AI43" s="29">
        <v>3.6860000000000001E-4</v>
      </c>
      <c r="AJ43" s="29">
        <v>3.6279999999999998E-4</v>
      </c>
      <c r="AK43" s="3">
        <f t="shared" si="0"/>
        <v>3.3142857142857144E-4</v>
      </c>
      <c r="AL43" s="1">
        <v>-48.590400000000002</v>
      </c>
      <c r="AM43" s="10" t="s">
        <v>116</v>
      </c>
      <c r="AO43" s="2">
        <f>SUM(A41:AJ42)/72</f>
        <v>4.3938749999999991E-4</v>
      </c>
      <c r="AP43" s="2">
        <f>((AK43-AK$6)*100)/AK$6</f>
        <v>-5.5374592833875678</v>
      </c>
      <c r="AQ43" s="2"/>
      <c r="AR43" s="10" t="s">
        <v>116</v>
      </c>
      <c r="AS43" s="2"/>
      <c r="AT43" s="1">
        <f>((AO43-AO$6)*100)/AO$6</f>
        <v>-3.6316448408528412</v>
      </c>
    </row>
    <row r="44" spans="1:50" x14ac:dyDescent="0.25">
      <c r="A44" s="29">
        <v>3.1139999999999998E-4</v>
      </c>
      <c r="B44" s="30">
        <v>2.9690000000000001E-4</v>
      </c>
      <c r="C44" s="29">
        <v>2.786E-4</v>
      </c>
      <c r="D44" s="29">
        <v>2.6729999999999999E-4</v>
      </c>
      <c r="E44" s="31">
        <v>2.542E-4</v>
      </c>
      <c r="F44" s="31">
        <v>2.4279999999999999E-4</v>
      </c>
      <c r="G44" s="31">
        <v>2.4379999999999999E-4</v>
      </c>
      <c r="H44" s="31">
        <v>2.3800000000000001E-4</v>
      </c>
      <c r="I44" s="31">
        <v>2.298E-4</v>
      </c>
      <c r="J44" s="31">
        <v>2.332E-4</v>
      </c>
      <c r="K44" s="31">
        <v>2.3609999999999999E-4</v>
      </c>
      <c r="L44" s="31">
        <v>2.386E-4</v>
      </c>
      <c r="M44" s="31">
        <v>2.409E-4</v>
      </c>
      <c r="N44" s="31">
        <v>2.431E-4</v>
      </c>
      <c r="O44" s="31">
        <v>2.4509999999999999E-4</v>
      </c>
      <c r="P44" s="31">
        <v>2.4379999999999999E-4</v>
      </c>
      <c r="Q44" s="32">
        <v>2.43E-4</v>
      </c>
      <c r="R44" s="32">
        <v>2.3250000000000001E-4</v>
      </c>
      <c r="S44" s="33">
        <v>2.3049999999999999E-4</v>
      </c>
      <c r="T44" s="33" t="s">
        <v>0</v>
      </c>
      <c r="U44" s="33">
        <v>2.61E-4</v>
      </c>
      <c r="V44" s="33">
        <v>2.7270000000000001E-4</v>
      </c>
      <c r="W44" s="33">
        <v>2.7799999999999998E-4</v>
      </c>
      <c r="X44" s="33">
        <v>2.8259999999999998E-4</v>
      </c>
      <c r="Y44" s="33">
        <v>2.9169999999999999E-4</v>
      </c>
      <c r="Z44" s="33">
        <v>3.0239999999999998E-4</v>
      </c>
      <c r="AA44" s="33">
        <v>3.0749999999999999E-4</v>
      </c>
      <c r="AB44" s="33">
        <v>3.054E-4</v>
      </c>
      <c r="AC44" s="29">
        <v>3.0160000000000001E-4</v>
      </c>
      <c r="AD44" s="29">
        <v>3.0830000000000001E-4</v>
      </c>
      <c r="AE44" s="29">
        <v>3.1369999999999998E-4</v>
      </c>
      <c r="AF44" s="29">
        <v>3.1710000000000001E-4</v>
      </c>
      <c r="AG44" s="29">
        <v>3.1710000000000001E-4</v>
      </c>
      <c r="AH44" s="29">
        <v>3.2150000000000001E-4</v>
      </c>
      <c r="AI44" s="29">
        <v>3.2380000000000001E-4</v>
      </c>
      <c r="AJ44" s="29">
        <v>3.211E-4</v>
      </c>
      <c r="AK44" s="3">
        <f t="shared" si="0"/>
        <v>2.7357428571428573E-4</v>
      </c>
      <c r="AL44" s="1">
        <v>-43.982999999999997</v>
      </c>
      <c r="AM44" s="11" t="s">
        <v>99</v>
      </c>
      <c r="AO44" s="2">
        <f>SUM(A66:R70)/56</f>
        <v>2.6892500000000005E-4</v>
      </c>
      <c r="AP44" s="2">
        <f>((AK44-AK$7)*100)/AK$7</f>
        <v>-4.9504655641366488</v>
      </c>
      <c r="AR44" s="11" t="s">
        <v>99</v>
      </c>
      <c r="AS44" s="2"/>
      <c r="AT44" s="1">
        <f>((AO44-AO$7)*100)/AO$7</f>
        <v>0.2282785930585057</v>
      </c>
    </row>
    <row r="45" spans="1:50" x14ac:dyDescent="0.25">
      <c r="A45" s="29">
        <v>2.4610000000000002E-4</v>
      </c>
      <c r="B45" s="30">
        <v>2.242E-4</v>
      </c>
      <c r="C45" s="29">
        <v>2.1159999999999999E-4</v>
      </c>
      <c r="D45" s="29">
        <v>2.185E-4</v>
      </c>
      <c r="E45" s="31">
        <v>2.2220000000000001E-4</v>
      </c>
      <c r="F45" s="31">
        <v>2.2389999999999999E-4</v>
      </c>
      <c r="G45" s="31">
        <v>2.142E-4</v>
      </c>
      <c r="H45" s="31">
        <v>2.076E-4</v>
      </c>
      <c r="I45" s="31">
        <v>1.9599999999999999E-4</v>
      </c>
      <c r="J45" s="31">
        <v>1.9540000000000001E-4</v>
      </c>
      <c r="K45" s="31">
        <v>1.964E-4</v>
      </c>
      <c r="L45" s="31">
        <v>1.953E-4</v>
      </c>
      <c r="M45" s="31">
        <v>1.952E-4</v>
      </c>
      <c r="N45" s="31">
        <v>1.9570000000000001E-4</v>
      </c>
      <c r="O45" s="31">
        <v>1.9570000000000001E-4</v>
      </c>
      <c r="P45" s="31">
        <v>1.95E-4</v>
      </c>
      <c r="Q45" s="32">
        <v>1.918E-4</v>
      </c>
      <c r="R45" s="32">
        <v>1.8019999999999999E-4</v>
      </c>
      <c r="S45" s="33">
        <v>1.874E-4</v>
      </c>
      <c r="T45" s="33" t="s">
        <v>0</v>
      </c>
      <c r="U45" s="33">
        <v>2.131E-4</v>
      </c>
      <c r="V45" s="33">
        <v>2.4939999999999999E-4</v>
      </c>
      <c r="W45" s="33">
        <v>2.6180000000000002E-4</v>
      </c>
      <c r="X45" s="33">
        <v>2.6509999999999999E-4</v>
      </c>
      <c r="Y45" s="33">
        <v>2.6600000000000001E-4</v>
      </c>
      <c r="Z45" s="33">
        <v>2.6699999999999998E-4</v>
      </c>
      <c r="AA45" s="33">
        <v>2.63E-4</v>
      </c>
      <c r="AB45" s="33">
        <v>2.497E-4</v>
      </c>
      <c r="AC45" s="29">
        <v>2.4220000000000001E-4</v>
      </c>
      <c r="AD45" s="29">
        <v>2.4489999999999999E-4</v>
      </c>
      <c r="AE45" s="29">
        <v>2.4830000000000002E-4</v>
      </c>
      <c r="AF45" s="29">
        <v>2.631E-4</v>
      </c>
      <c r="AG45" s="29">
        <v>2.6739999999999999E-4</v>
      </c>
      <c r="AH45" s="29">
        <v>2.699E-4</v>
      </c>
      <c r="AI45" s="29">
        <v>2.7020000000000001E-4</v>
      </c>
      <c r="AJ45" s="29">
        <v>2.632E-4</v>
      </c>
      <c r="AK45" s="3">
        <f t="shared" si="0"/>
        <v>2.2847714285714288E-4</v>
      </c>
      <c r="AL45" s="1">
        <v>-39.709000000000003</v>
      </c>
      <c r="AM45" s="11" t="s">
        <v>102</v>
      </c>
      <c r="AO45" s="2">
        <f>SUM(E43:R47)/68</f>
        <v>2.1174117647058827E-4</v>
      </c>
      <c r="AP45" s="2">
        <f>((AK45-AK$8)*100)/AK$8</f>
        <v>-2.5660083096755266</v>
      </c>
      <c r="AR45" s="11" t="s">
        <v>102</v>
      </c>
      <c r="AS45" s="2"/>
      <c r="AT45" s="1">
        <f>((AO45-AO$8)*100)/AO$8</f>
        <v>-2.0477026273181083</v>
      </c>
    </row>
    <row r="46" spans="1:50" x14ac:dyDescent="0.25">
      <c r="A46" s="29">
        <v>1.727E-4</v>
      </c>
      <c r="B46" s="30">
        <v>1.674E-4</v>
      </c>
      <c r="C46" s="29">
        <v>1.9670000000000001E-4</v>
      </c>
      <c r="D46" s="29">
        <v>2.299E-4</v>
      </c>
      <c r="E46" s="31" t="s">
        <v>0</v>
      </c>
      <c r="F46" s="31">
        <v>2.0829999999999999E-4</v>
      </c>
      <c r="G46" s="31">
        <v>1.752E-4</v>
      </c>
      <c r="H46" s="31">
        <v>1.674E-4</v>
      </c>
      <c r="I46" s="31">
        <v>1.617E-4</v>
      </c>
      <c r="J46" s="31">
        <v>1.5880000000000001E-4</v>
      </c>
      <c r="K46" s="31">
        <v>1.583E-4</v>
      </c>
      <c r="L46" s="31">
        <v>1.571E-4</v>
      </c>
      <c r="M46" s="31">
        <v>1.5779999999999999E-4</v>
      </c>
      <c r="N46" s="31">
        <v>1.593E-4</v>
      </c>
      <c r="O46" s="31">
        <v>1.605E-4</v>
      </c>
      <c r="P46" s="31">
        <v>1.5980000000000001E-4</v>
      </c>
      <c r="Q46" s="32">
        <v>1.5559999999999999E-4</v>
      </c>
      <c r="R46" s="32">
        <v>1.4569999999999999E-4</v>
      </c>
      <c r="S46" s="33">
        <v>1.5890000000000001E-4</v>
      </c>
      <c r="T46" s="33" t="s">
        <v>0</v>
      </c>
      <c r="U46" s="33">
        <v>1.7369999999999999E-4</v>
      </c>
      <c r="V46" s="33">
        <v>2.3800000000000001E-4</v>
      </c>
      <c r="W46" s="33">
        <v>2.5109999999999998E-4</v>
      </c>
      <c r="X46" s="33">
        <v>2.5849999999999999E-4</v>
      </c>
      <c r="Y46" s="33">
        <v>2.5589999999999999E-4</v>
      </c>
      <c r="Z46" s="33">
        <v>2.4499999999999999E-4</v>
      </c>
      <c r="AA46" s="33">
        <v>2.1890000000000001E-4</v>
      </c>
      <c r="AB46" s="33">
        <v>1.9479999999999999E-4</v>
      </c>
      <c r="AC46" s="29">
        <v>1.827E-4</v>
      </c>
      <c r="AD46" s="29">
        <v>1.796E-4</v>
      </c>
      <c r="AE46" s="29">
        <v>1.761E-4</v>
      </c>
      <c r="AF46" s="29">
        <v>1.8220000000000001E-4</v>
      </c>
      <c r="AG46" s="29">
        <v>1.9210000000000001E-4</v>
      </c>
      <c r="AH46" s="29">
        <v>1.9890000000000001E-4</v>
      </c>
      <c r="AI46" s="29">
        <v>1.9680000000000001E-4</v>
      </c>
      <c r="AJ46" s="29">
        <v>1.8599999999999999E-4</v>
      </c>
      <c r="AK46" s="3">
        <f t="shared" si="0"/>
        <v>1.8768823529411767E-4</v>
      </c>
      <c r="AL46" s="1">
        <v>-35.685299999999998</v>
      </c>
      <c r="AM46" s="12" t="s">
        <v>105</v>
      </c>
      <c r="AO46" s="2">
        <f>SUM(S66:Z70)/35</f>
        <v>6.7775428571428603E-4</v>
      </c>
      <c r="AP46" s="2">
        <f>((AK46-AK$9)*100)/AK$9</f>
        <v>0.59429039834799124</v>
      </c>
      <c r="AR46" s="12" t="s">
        <v>105</v>
      </c>
      <c r="AS46" s="2"/>
      <c r="AT46" s="1">
        <f>((AO46-AO$9)*100)/AO$9</f>
        <v>3.9304600798272546</v>
      </c>
    </row>
    <row r="47" spans="1:50" x14ac:dyDescent="0.25">
      <c r="A47" s="29">
        <v>1.3420000000000001E-4</v>
      </c>
      <c r="B47" s="30">
        <v>1.6000000000000001E-4</v>
      </c>
      <c r="C47" s="29">
        <v>2.2039999999999999E-4</v>
      </c>
      <c r="D47" s="29" t="s">
        <v>0</v>
      </c>
      <c r="E47" s="31" t="s">
        <v>0</v>
      </c>
      <c r="F47" s="31">
        <v>1.6359999999999999E-4</v>
      </c>
      <c r="G47" s="31">
        <v>1.3770000000000001E-4</v>
      </c>
      <c r="H47" s="31">
        <v>1.3770000000000001E-4</v>
      </c>
      <c r="I47" s="31">
        <v>1.3960000000000001E-4</v>
      </c>
      <c r="J47" s="31">
        <v>1.384E-4</v>
      </c>
      <c r="K47" s="31">
        <v>1.3310000000000001E-4</v>
      </c>
      <c r="L47" s="31">
        <v>1.315E-4</v>
      </c>
      <c r="M47" s="31">
        <v>1.371E-4</v>
      </c>
      <c r="N47" s="31">
        <v>1.427E-4</v>
      </c>
      <c r="O47" s="31">
        <v>1.438E-4</v>
      </c>
      <c r="P47" s="31">
        <v>1.416E-4</v>
      </c>
      <c r="Q47" s="32">
        <v>1.3210000000000001E-4</v>
      </c>
      <c r="R47" s="32">
        <v>1.2990000000000001E-4</v>
      </c>
      <c r="S47" s="33">
        <v>1.5909999999999999E-4</v>
      </c>
      <c r="T47" s="33" t="s">
        <v>0</v>
      </c>
      <c r="U47" s="33" t="s">
        <v>0</v>
      </c>
      <c r="V47" s="33">
        <v>1.9660000000000001E-4</v>
      </c>
      <c r="W47" s="33">
        <v>2.1780000000000001E-4</v>
      </c>
      <c r="X47" s="33">
        <v>2.31E-4</v>
      </c>
      <c r="Y47" s="33">
        <v>2.2699999999999999E-4</v>
      </c>
      <c r="Z47" s="33">
        <v>2.0680000000000001E-4</v>
      </c>
      <c r="AA47" s="33">
        <v>1.7090000000000001E-4</v>
      </c>
      <c r="AB47" s="33">
        <v>1.562E-4</v>
      </c>
      <c r="AC47" s="29" t="s">
        <v>0</v>
      </c>
      <c r="AD47" s="29">
        <v>1.538E-4</v>
      </c>
      <c r="AE47" s="29">
        <v>1.5109999999999999E-4</v>
      </c>
      <c r="AF47" s="29">
        <v>1.506E-4</v>
      </c>
      <c r="AG47" s="29">
        <v>1.2879999999999999E-4</v>
      </c>
      <c r="AH47" s="29">
        <v>1.261E-4</v>
      </c>
      <c r="AI47" s="29">
        <v>1.2430000000000001E-4</v>
      </c>
      <c r="AJ47" s="29">
        <v>1.22E-4</v>
      </c>
      <c r="AK47" s="3">
        <f t="shared" si="0"/>
        <v>1.5630645161290323E-4</v>
      </c>
      <c r="AL47" s="1">
        <v>-31.855</v>
      </c>
      <c r="AM47" s="12" t="s">
        <v>108</v>
      </c>
      <c r="AO47" s="2">
        <f>SUM(S43:AB47)/44</f>
        <v>2.577704545454546E-4</v>
      </c>
      <c r="AP47" s="2">
        <f>((AK47-AK$10)*100)/AK$10</f>
        <v>4.06331207181666</v>
      </c>
      <c r="AR47" s="12" t="s">
        <v>108</v>
      </c>
      <c r="AS47" s="2"/>
      <c r="AT47" s="1">
        <f>((AO47-AO$10)*100)/AO$10</f>
        <v>-2.4461780618081086</v>
      </c>
    </row>
    <row r="48" spans="1:50" x14ac:dyDescent="0.25">
      <c r="A48" s="29">
        <v>1.427E-4</v>
      </c>
      <c r="B48" s="30">
        <v>1.8210000000000001E-4</v>
      </c>
      <c r="C48" s="29" t="s">
        <v>0</v>
      </c>
      <c r="D48" s="29" t="s">
        <v>0</v>
      </c>
      <c r="E48" s="34" t="s">
        <v>0</v>
      </c>
      <c r="F48" s="34">
        <v>1.4359999999999999E-4</v>
      </c>
      <c r="G48" s="34">
        <v>1.3320000000000001E-4</v>
      </c>
      <c r="H48" s="34">
        <v>1.372E-4</v>
      </c>
      <c r="I48" s="34">
        <v>1.415E-4</v>
      </c>
      <c r="J48" s="34">
        <v>1.4210000000000001E-4</v>
      </c>
      <c r="K48" s="34">
        <v>1.4339999999999999E-4</v>
      </c>
      <c r="L48" s="34">
        <v>1.4430000000000001E-4</v>
      </c>
      <c r="M48" s="34">
        <v>1.4750000000000001E-4</v>
      </c>
      <c r="N48" s="34">
        <v>1.4799999999999999E-4</v>
      </c>
      <c r="O48" s="34">
        <v>1.4559999999999999E-4</v>
      </c>
      <c r="P48" s="34">
        <v>1.407E-4</v>
      </c>
      <c r="Q48" s="34">
        <v>1.326E-4</v>
      </c>
      <c r="R48" s="34">
        <v>1.3540000000000001E-4</v>
      </c>
      <c r="S48" s="35">
        <v>1.663E-4</v>
      </c>
      <c r="T48" s="35" t="s">
        <v>0</v>
      </c>
      <c r="U48" s="35" t="s">
        <v>0</v>
      </c>
      <c r="V48" s="35">
        <v>2.0469999999999999E-4</v>
      </c>
      <c r="W48" s="35">
        <v>2.0210000000000001E-4</v>
      </c>
      <c r="X48" s="35">
        <v>2.117E-4</v>
      </c>
      <c r="Y48" s="35">
        <v>2.02E-4</v>
      </c>
      <c r="Z48" s="35">
        <v>1.7760000000000001E-4</v>
      </c>
      <c r="AA48" s="35">
        <v>1.6449999999999999E-4</v>
      </c>
      <c r="AB48" s="35">
        <v>1.54E-4</v>
      </c>
      <c r="AC48" s="36" t="s">
        <v>0</v>
      </c>
      <c r="AD48" s="29">
        <v>1.5359999999999999E-4</v>
      </c>
      <c r="AE48" s="29">
        <v>1.495E-4</v>
      </c>
      <c r="AF48" s="29">
        <v>1.5119999999999999E-4</v>
      </c>
      <c r="AG48" s="29">
        <v>1.4579999999999999E-4</v>
      </c>
      <c r="AH48" s="29">
        <v>1.3459999999999999E-4</v>
      </c>
      <c r="AI48" s="29">
        <v>1.272E-4</v>
      </c>
      <c r="AJ48" s="29">
        <v>1.2750000000000001E-4</v>
      </c>
      <c r="AK48" s="3">
        <f t="shared" si="0"/>
        <v>1.5440666666666664E-4</v>
      </c>
      <c r="AL48" s="13">
        <v>-28.178599999999999</v>
      </c>
      <c r="AM48" s="14" t="s">
        <v>99</v>
      </c>
      <c r="AO48" s="7">
        <f>(SUM(B57:O65)+SUM(P57:R61))/140</f>
        <v>1.6329071428571428E-4</v>
      </c>
      <c r="AP48" s="2">
        <f>((AK48-AK$11)*100)/AK$11</f>
        <v>4.4652924992106415</v>
      </c>
      <c r="AR48" s="14" t="s">
        <v>99</v>
      </c>
      <c r="AS48" s="2"/>
      <c r="AT48" s="1">
        <f>((AO48-AO$11)*100)/AO$11</f>
        <v>4.8756990352281147</v>
      </c>
      <c r="AU48">
        <f>SUM(AT48:AT51)/4</f>
        <v>6.5851495951318935</v>
      </c>
    </row>
    <row r="49" spans="1:46" x14ac:dyDescent="0.25">
      <c r="A49" s="29">
        <v>1.5119999999999999E-4</v>
      </c>
      <c r="B49" s="30">
        <v>1.9039999999999999E-4</v>
      </c>
      <c r="C49" s="29" t="s">
        <v>0</v>
      </c>
      <c r="D49" s="29" t="s">
        <v>0</v>
      </c>
      <c r="E49" s="34" t="s">
        <v>0</v>
      </c>
      <c r="F49" s="34">
        <v>1.2750000000000001E-4</v>
      </c>
      <c r="G49" s="34">
        <v>1.2229999999999999E-4</v>
      </c>
      <c r="H49" s="34">
        <v>1.3070000000000001E-4</v>
      </c>
      <c r="I49" s="34">
        <v>1.395E-4</v>
      </c>
      <c r="J49" s="34">
        <v>1.426E-4</v>
      </c>
      <c r="K49" s="34">
        <v>1.4530000000000001E-4</v>
      </c>
      <c r="L49" s="34">
        <v>1.4760000000000001E-4</v>
      </c>
      <c r="M49" s="34">
        <v>1.5090000000000001E-4</v>
      </c>
      <c r="N49" s="34">
        <v>1.5139999999999999E-4</v>
      </c>
      <c r="O49" s="34">
        <v>1.4870000000000001E-4</v>
      </c>
      <c r="P49" s="34">
        <v>1.4420000000000001E-4</v>
      </c>
      <c r="Q49" s="34">
        <v>1.4019999999999999E-4</v>
      </c>
      <c r="R49" s="34">
        <v>1.4899999999999999E-4</v>
      </c>
      <c r="S49" s="35">
        <v>1.7009999999999999E-4</v>
      </c>
      <c r="T49" s="35" t="s">
        <v>0</v>
      </c>
      <c r="U49" s="35" t="s">
        <v>0</v>
      </c>
      <c r="V49" s="35">
        <v>1.7919999999999999E-4</v>
      </c>
      <c r="W49" s="35">
        <v>1.9039999999999999E-4</v>
      </c>
      <c r="X49" s="35">
        <v>1.983E-4</v>
      </c>
      <c r="Y49" s="35">
        <v>1.9770000000000001E-4</v>
      </c>
      <c r="Z49" s="35">
        <v>1.7660000000000001E-4</v>
      </c>
      <c r="AA49" s="35">
        <v>1.571E-4</v>
      </c>
      <c r="AB49" s="35">
        <v>1.5129999999999999E-4</v>
      </c>
      <c r="AC49" s="36" t="s">
        <v>0</v>
      </c>
      <c r="AD49" s="29">
        <v>1.507E-4</v>
      </c>
      <c r="AE49" s="29">
        <v>1.4129999999999999E-4</v>
      </c>
      <c r="AF49" s="29">
        <v>1.4520000000000001E-4</v>
      </c>
      <c r="AG49" s="29">
        <v>1.4329999999999999E-4</v>
      </c>
      <c r="AH49" s="29">
        <v>1.3860000000000001E-4</v>
      </c>
      <c r="AI49" s="29">
        <v>1.3439999999999999E-4</v>
      </c>
      <c r="AJ49" s="29">
        <v>1.3420000000000001E-4</v>
      </c>
      <c r="AK49" s="3">
        <f t="shared" si="0"/>
        <v>1.5299666666666664E-4</v>
      </c>
      <c r="AL49" s="13">
        <v>-24.624300000000002</v>
      </c>
      <c r="AM49" s="14" t="s">
        <v>102</v>
      </c>
      <c r="AO49" s="2">
        <f>SUM(E48:R56)/126</f>
        <v>1.0909841269841271E-4</v>
      </c>
      <c r="AP49" s="2">
        <f>((AK49-AK$12)*100)/AK$12</f>
        <v>4.4749960166617191</v>
      </c>
      <c r="AR49" s="14" t="s">
        <v>102</v>
      </c>
      <c r="AS49" s="2"/>
      <c r="AT49" s="1">
        <f>((AO49-AO$12)*100)/AO$12</f>
        <v>5.9959286903954077</v>
      </c>
    </row>
    <row r="50" spans="1:46" x14ac:dyDescent="0.25">
      <c r="A50" s="29">
        <v>1.427E-4</v>
      </c>
      <c r="B50" s="30">
        <v>1.7009999999999999E-4</v>
      </c>
      <c r="C50" s="29" t="s">
        <v>0</v>
      </c>
      <c r="D50" s="29" t="s">
        <v>0</v>
      </c>
      <c r="E50" s="34" t="s">
        <v>0</v>
      </c>
      <c r="F50" s="34">
        <v>1.06E-4</v>
      </c>
      <c r="G50" s="34">
        <v>1.0789999999999999E-4</v>
      </c>
      <c r="H50" s="34">
        <v>1.199E-4</v>
      </c>
      <c r="I50" s="34">
        <v>1.3070000000000001E-4</v>
      </c>
      <c r="J50" s="34">
        <v>1.36E-4</v>
      </c>
      <c r="K50" s="34">
        <v>1.3970000000000001E-4</v>
      </c>
      <c r="L50" s="34">
        <v>1.428E-4</v>
      </c>
      <c r="M50" s="34">
        <v>1.4559999999999999E-4</v>
      </c>
      <c r="N50" s="34">
        <v>1.4660000000000001E-4</v>
      </c>
      <c r="O50" s="34">
        <v>1.448E-4</v>
      </c>
      <c r="P50" s="34">
        <v>1.4320000000000001E-4</v>
      </c>
      <c r="Q50" s="34">
        <v>1.4669999999999999E-4</v>
      </c>
      <c r="R50" s="34">
        <v>1.5909999999999999E-4</v>
      </c>
      <c r="S50" s="35">
        <v>1.6899999999999999E-4</v>
      </c>
      <c r="T50" s="35" t="s">
        <v>0</v>
      </c>
      <c r="U50" s="35" t="s">
        <v>0</v>
      </c>
      <c r="V50" s="35" t="s">
        <v>0</v>
      </c>
      <c r="W50" s="35">
        <v>1.84E-4</v>
      </c>
      <c r="X50" s="35">
        <v>1.8589999999999999E-4</v>
      </c>
      <c r="Y50" s="35">
        <v>1.8230000000000001E-4</v>
      </c>
      <c r="Z50" s="35">
        <v>1.6440000000000001E-4</v>
      </c>
      <c r="AA50" s="35">
        <v>1.351E-4</v>
      </c>
      <c r="AB50" s="35" t="s">
        <v>0</v>
      </c>
      <c r="AC50" s="36" t="s">
        <v>0</v>
      </c>
      <c r="AD50" s="29">
        <v>1.505E-4</v>
      </c>
      <c r="AE50" s="29">
        <v>1.2980000000000001E-4</v>
      </c>
      <c r="AF50" s="29">
        <v>1.4129999999999999E-4</v>
      </c>
      <c r="AG50" s="29">
        <v>1.395E-4</v>
      </c>
      <c r="AH50" s="29">
        <v>1.361E-4</v>
      </c>
      <c r="AI50" s="29">
        <v>1.317E-4</v>
      </c>
      <c r="AJ50" s="29">
        <v>1.2909999999999999E-4</v>
      </c>
      <c r="AK50" s="3">
        <f t="shared" si="0"/>
        <v>1.4501785714285715E-4</v>
      </c>
      <c r="AL50" s="13">
        <v>-21.168500000000002</v>
      </c>
      <c r="AM50" s="15" t="s">
        <v>105</v>
      </c>
      <c r="AO50" s="2">
        <f>(SUM(S57:AB65)+SUM(P62:R65))/67</f>
        <v>6.6474477611940279E-4</v>
      </c>
      <c r="AP50" s="2">
        <f>((AK50-AK$13)*100)/AK$13</f>
        <v>4.8872471779505657</v>
      </c>
      <c r="AR50" s="15" t="s">
        <v>105</v>
      </c>
      <c r="AS50" s="2"/>
      <c r="AT50" s="1">
        <f>((AO50-AO$13)*100)/AO$13</f>
        <v>7.4997525989181266</v>
      </c>
    </row>
    <row r="51" spans="1:46" x14ac:dyDescent="0.25">
      <c r="A51" s="29">
        <v>1.225E-4</v>
      </c>
      <c r="B51" s="30">
        <v>1.2579999999999999E-4</v>
      </c>
      <c r="C51" s="29" t="s">
        <v>0</v>
      </c>
      <c r="D51" s="29" t="s">
        <v>0</v>
      </c>
      <c r="E51" s="34">
        <v>1.21E-4</v>
      </c>
      <c r="F51" s="34">
        <v>9.1299999999999997E-5</v>
      </c>
      <c r="G51" s="34">
        <v>9.1199999999999994E-5</v>
      </c>
      <c r="H51" s="34">
        <v>1.031E-4</v>
      </c>
      <c r="I51" s="34">
        <v>1.1739999999999999E-4</v>
      </c>
      <c r="J51" s="34">
        <v>1.248E-4</v>
      </c>
      <c r="K51" s="34">
        <v>1.2879999999999999E-4</v>
      </c>
      <c r="L51" s="34">
        <v>1.339E-4</v>
      </c>
      <c r="M51" s="34">
        <v>1.3549999999999999E-4</v>
      </c>
      <c r="N51" s="34">
        <v>1.3559999999999999E-4</v>
      </c>
      <c r="O51" s="34">
        <v>1.3430000000000001E-4</v>
      </c>
      <c r="P51" s="34">
        <v>1.3410000000000001E-4</v>
      </c>
      <c r="Q51" s="34">
        <v>1.418E-4</v>
      </c>
      <c r="R51" s="34">
        <v>1.571E-4</v>
      </c>
      <c r="S51" s="35">
        <v>1.583E-4</v>
      </c>
      <c r="T51" s="35" t="s">
        <v>0</v>
      </c>
      <c r="U51" s="35" t="s">
        <v>0</v>
      </c>
      <c r="V51" s="35" t="s">
        <v>0</v>
      </c>
      <c r="W51" s="35">
        <v>1.852E-4</v>
      </c>
      <c r="X51" s="35">
        <v>1.7760000000000001E-4</v>
      </c>
      <c r="Y51" s="35">
        <v>1.684E-4</v>
      </c>
      <c r="Z51" s="35">
        <v>1.5109999999999999E-4</v>
      </c>
      <c r="AA51" s="35">
        <v>1.192E-4</v>
      </c>
      <c r="AB51" s="35" t="s">
        <v>0</v>
      </c>
      <c r="AC51" s="36" t="s">
        <v>0</v>
      </c>
      <c r="AD51" s="29" t="s">
        <v>0</v>
      </c>
      <c r="AE51" s="29">
        <v>1.3320000000000001E-4</v>
      </c>
      <c r="AF51" s="29">
        <v>1.3850000000000001E-4</v>
      </c>
      <c r="AG51" s="29">
        <v>1.36E-4</v>
      </c>
      <c r="AH51" s="29">
        <v>1.3229999999999999E-4</v>
      </c>
      <c r="AI51" s="29">
        <v>1.2559999999999999E-4</v>
      </c>
      <c r="AJ51" s="29">
        <v>1.188E-4</v>
      </c>
      <c r="AK51" s="3">
        <f t="shared" si="0"/>
        <v>1.3365714285714286E-4</v>
      </c>
      <c r="AL51" s="13">
        <v>-17.791599999999999</v>
      </c>
      <c r="AM51" s="15" t="s">
        <v>108</v>
      </c>
      <c r="AO51" s="2">
        <f>SUM(S48:AB56)/54</f>
        <v>1.9356481481481481E-4</v>
      </c>
      <c r="AP51" s="1">
        <f>((AK51-AK$14)*100)/AK$14</f>
        <v>5.0291872474180677</v>
      </c>
      <c r="AR51" s="15" t="s">
        <v>108</v>
      </c>
      <c r="AS51" s="2"/>
      <c r="AT51" s="1">
        <f>((AO51-AO$14)*100)/AO$14</f>
        <v>7.9692180559859249</v>
      </c>
    </row>
    <row r="52" spans="1:46" x14ac:dyDescent="0.25">
      <c r="A52" s="29">
        <v>1.015E-4</v>
      </c>
      <c r="B52" s="30">
        <v>9.2800000000000006E-5</v>
      </c>
      <c r="C52" s="29" t="s">
        <v>0</v>
      </c>
      <c r="D52" s="29" t="s">
        <v>0</v>
      </c>
      <c r="E52" s="34">
        <v>9.2299999999999994E-5</v>
      </c>
      <c r="F52" s="34">
        <v>7.0699999999999997E-5</v>
      </c>
      <c r="G52" s="34">
        <v>7.3999999999999996E-5</v>
      </c>
      <c r="H52" s="34">
        <v>8.8399999999999994E-5</v>
      </c>
      <c r="I52" s="34">
        <v>1.0230000000000001E-4</v>
      </c>
      <c r="J52" s="34">
        <v>1.115E-4</v>
      </c>
      <c r="K52" s="34">
        <v>1.2E-4</v>
      </c>
      <c r="L52" s="34">
        <v>1.2530000000000001E-4</v>
      </c>
      <c r="M52" s="34">
        <v>1.2439999999999999E-4</v>
      </c>
      <c r="N52" s="34">
        <v>1.2349999999999999E-4</v>
      </c>
      <c r="O52" s="34">
        <v>1.216E-4</v>
      </c>
      <c r="P52" s="34">
        <v>1.214E-4</v>
      </c>
      <c r="Q52" s="34">
        <v>1.282E-4</v>
      </c>
      <c r="R52" s="34">
        <v>1.462E-4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1.8560000000000001E-4</v>
      </c>
      <c r="X52" s="35">
        <v>1.7530000000000001E-4</v>
      </c>
      <c r="Y52" s="35">
        <v>1.652E-4</v>
      </c>
      <c r="Z52" s="35">
        <v>1.44E-4</v>
      </c>
      <c r="AA52" s="35">
        <v>1.117E-4</v>
      </c>
      <c r="AB52" s="35" t="s">
        <v>0</v>
      </c>
      <c r="AC52" s="36" t="s">
        <v>0</v>
      </c>
      <c r="AD52" s="29" t="s">
        <v>0</v>
      </c>
      <c r="AE52" s="29">
        <v>1.4679999999999999E-4</v>
      </c>
      <c r="AF52" s="29">
        <v>1.3339999999999999E-4</v>
      </c>
      <c r="AG52" s="29">
        <v>1.2999999999999999E-4</v>
      </c>
      <c r="AH52" s="29">
        <v>1.261E-4</v>
      </c>
      <c r="AI52" s="29">
        <v>1.171E-4</v>
      </c>
      <c r="AJ52" s="29">
        <v>1.032E-4</v>
      </c>
      <c r="AK52" s="3">
        <f t="shared" si="0"/>
        <v>1.2157407407407406E-4</v>
      </c>
      <c r="AL52" s="13">
        <v>-14.477499999999999</v>
      </c>
      <c r="AM52" s="16" t="s">
        <v>117</v>
      </c>
      <c r="AO52" s="7">
        <f>(SUM(AC43:AJ65)+SUM(A43:D56))/173</f>
        <v>2.2760231213872839E-4</v>
      </c>
      <c r="AP52" s="2">
        <f>((AK52-AK$15)*100)/AK$15</f>
        <v>5.3028358783523215</v>
      </c>
      <c r="AR52" s="16" t="s">
        <v>117</v>
      </c>
      <c r="AS52" s="2"/>
      <c r="AT52" s="1">
        <f>((AO52-AO$15)*100)/AO$15</f>
        <v>-0.10300437895458714</v>
      </c>
    </row>
    <row r="53" spans="1:46" x14ac:dyDescent="0.25">
      <c r="A53" s="29">
        <v>9.1799999999999995E-5</v>
      </c>
      <c r="B53" s="30">
        <v>7.7999999999999999E-5</v>
      </c>
      <c r="C53" s="29" t="s">
        <v>0</v>
      </c>
      <c r="D53" s="29" t="s">
        <v>0</v>
      </c>
      <c r="E53" s="34">
        <v>6.5900000000000003E-5</v>
      </c>
      <c r="F53" s="34">
        <v>5.8799999999999999E-5</v>
      </c>
      <c r="G53" s="34">
        <v>6.3200000000000005E-5</v>
      </c>
      <c r="H53" s="34">
        <v>7.6199999999999995E-5</v>
      </c>
      <c r="I53" s="34">
        <v>9.2200000000000005E-5</v>
      </c>
      <c r="J53" s="34">
        <v>1.041E-4</v>
      </c>
      <c r="K53" s="34">
        <v>1.117E-4</v>
      </c>
      <c r="L53" s="34">
        <v>1.143E-4</v>
      </c>
      <c r="M53" s="34">
        <v>1.128E-4</v>
      </c>
      <c r="N53" s="34">
        <v>1.136E-4</v>
      </c>
      <c r="O53" s="34">
        <v>1.115E-4</v>
      </c>
      <c r="P53" s="34">
        <v>1.099E-4</v>
      </c>
      <c r="Q53" s="34">
        <v>1.108E-4</v>
      </c>
      <c r="R53" s="34">
        <v>1.271E-4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1.84E-4</v>
      </c>
      <c r="X53" s="35">
        <v>1.7799999999999999E-4</v>
      </c>
      <c r="Y53" s="35">
        <v>1.7000000000000001E-4</v>
      </c>
      <c r="Z53" s="35">
        <v>1.4980000000000001E-4</v>
      </c>
      <c r="AA53" s="35">
        <v>1.2E-4</v>
      </c>
      <c r="AB53" s="35" t="s">
        <v>0</v>
      </c>
      <c r="AC53" s="36" t="s">
        <v>0</v>
      </c>
      <c r="AD53" s="29" t="s">
        <v>0</v>
      </c>
      <c r="AE53" s="29">
        <v>1.3999999999999999E-4</v>
      </c>
      <c r="AF53" s="29">
        <v>1.2799999999999999E-4</v>
      </c>
      <c r="AG53" s="29">
        <v>1.325E-4</v>
      </c>
      <c r="AH53" s="29">
        <v>1.292E-4</v>
      </c>
      <c r="AI53" s="29">
        <v>1.1730000000000001E-4</v>
      </c>
      <c r="AJ53" s="29">
        <v>9.3900000000000006E-5</v>
      </c>
      <c r="AK53" s="3">
        <f t="shared" si="0"/>
        <v>1.1424444444444442E-4</v>
      </c>
      <c r="AL53" s="13">
        <v>-11.212300000000001</v>
      </c>
      <c r="AM53" t="s">
        <v>118</v>
      </c>
      <c r="AO53" s="2">
        <f>((SUM(A39:Z72)+SUM(AA39:AJ65))/895)</f>
        <v>2.8734245810055846E-4</v>
      </c>
      <c r="AP53" s="2">
        <f>((AK53-AK$16)*100)/AK$16</f>
        <v>5.956306677658695</v>
      </c>
      <c r="AR53" t="s">
        <v>118</v>
      </c>
      <c r="AT53" s="1">
        <f>((AO53-AO$16)*100)/AO$16</f>
        <v>1.7584962131118747</v>
      </c>
    </row>
    <row r="54" spans="1:46" x14ac:dyDescent="0.25">
      <c r="A54" s="29">
        <v>9.1299999999999997E-5</v>
      </c>
      <c r="B54" s="30">
        <v>6.7899999999999997E-5</v>
      </c>
      <c r="C54" s="29">
        <v>6.7600000000000003E-5</v>
      </c>
      <c r="D54" s="29">
        <v>5.91E-5</v>
      </c>
      <c r="E54" s="34">
        <v>5.4299999999999998E-5</v>
      </c>
      <c r="F54" s="34">
        <v>5.2200000000000002E-5</v>
      </c>
      <c r="G54" s="34">
        <v>5.63E-5</v>
      </c>
      <c r="H54" s="34">
        <v>6.7899999999999997E-5</v>
      </c>
      <c r="I54" s="34">
        <v>8.5199999999999997E-5</v>
      </c>
      <c r="J54" s="34">
        <v>9.6600000000000003E-5</v>
      </c>
      <c r="K54" s="34">
        <v>1.043E-4</v>
      </c>
      <c r="L54" s="34">
        <v>1.0670000000000001E-4</v>
      </c>
      <c r="M54" s="34">
        <v>1.054E-4</v>
      </c>
      <c r="N54" s="34">
        <v>1.042E-4</v>
      </c>
      <c r="O54" s="34">
        <v>1.032E-4</v>
      </c>
      <c r="P54" s="34">
        <v>1.0179999999999999E-4</v>
      </c>
      <c r="Q54" s="34">
        <v>9.9300000000000001E-5</v>
      </c>
      <c r="R54" s="34">
        <v>1.043E-4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1.8139999999999999E-4</v>
      </c>
      <c r="X54" s="35">
        <v>1.8330000000000001E-4</v>
      </c>
      <c r="Y54" s="35">
        <v>1.863E-4</v>
      </c>
      <c r="Z54" s="35">
        <v>1.8569999999999999E-4</v>
      </c>
      <c r="AA54" s="35">
        <v>1.7110000000000001E-4</v>
      </c>
      <c r="AB54" s="35" t="s">
        <v>0</v>
      </c>
      <c r="AC54" s="36" t="s">
        <v>0</v>
      </c>
      <c r="AD54" s="29" t="s">
        <v>0</v>
      </c>
      <c r="AE54" s="29">
        <v>1.394E-4</v>
      </c>
      <c r="AF54" s="29">
        <v>1.2879999999999999E-4</v>
      </c>
      <c r="AG54" s="29">
        <v>1.4219999999999999E-4</v>
      </c>
      <c r="AH54" s="29">
        <v>1.4300000000000001E-4</v>
      </c>
      <c r="AI54" s="29">
        <v>1.2799999999999999E-4</v>
      </c>
      <c r="AJ54" s="29">
        <v>9.0199999999999997E-5</v>
      </c>
      <c r="AK54" s="3">
        <f t="shared" si="0"/>
        <v>1.1058620689655172E-4</v>
      </c>
      <c r="AL54" s="13">
        <v>-7.9836</v>
      </c>
      <c r="AM54" t="s">
        <v>119</v>
      </c>
      <c r="AP54" s="2">
        <f>((AK54-AK$17)*100)/AK$17</f>
        <v>6.3082175887559231</v>
      </c>
      <c r="AR54" t="s">
        <v>119</v>
      </c>
      <c r="AT54" s="1" t="e">
        <f>((AO54-AO$17)*100)/AO$17</f>
        <v>#DIV/0!</v>
      </c>
    </row>
    <row r="55" spans="1:46" x14ac:dyDescent="0.25">
      <c r="A55" s="29">
        <v>6.2600000000000004E-5</v>
      </c>
      <c r="B55" s="30">
        <v>6.3100000000000002E-5</v>
      </c>
      <c r="C55" s="29">
        <v>6.5099999999999997E-5</v>
      </c>
      <c r="D55" s="29">
        <v>5.4299999999999998E-5</v>
      </c>
      <c r="E55" s="34">
        <v>4.8099999999999997E-5</v>
      </c>
      <c r="F55" s="34">
        <v>5.1199999999999998E-5</v>
      </c>
      <c r="G55" s="34">
        <v>5.7899999999999998E-5</v>
      </c>
      <c r="H55" s="34">
        <v>7.1699999999999995E-5</v>
      </c>
      <c r="I55" s="34">
        <v>8.2100000000000003E-5</v>
      </c>
      <c r="J55" s="34">
        <v>9.0699999999999996E-5</v>
      </c>
      <c r="K55" s="34">
        <v>9.7200000000000004E-5</v>
      </c>
      <c r="L55" s="34">
        <v>1.0119999999999999E-4</v>
      </c>
      <c r="M55" s="34">
        <v>1.026E-4</v>
      </c>
      <c r="N55" s="34">
        <v>1.0349999999999999E-4</v>
      </c>
      <c r="O55" s="34">
        <v>1.039E-4</v>
      </c>
      <c r="P55" s="34">
        <v>1.03E-4</v>
      </c>
      <c r="Q55" s="34">
        <v>9.9300000000000001E-5</v>
      </c>
      <c r="R55" s="34">
        <v>9.0699999999999996E-5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1.894E-4</v>
      </c>
      <c r="X55" s="35">
        <v>2.0660000000000001E-4</v>
      </c>
      <c r="Y55" s="35">
        <v>2.4059999999999999E-4</v>
      </c>
      <c r="Z55" s="35">
        <v>2.5300000000000002E-4</v>
      </c>
      <c r="AA55" s="35">
        <v>2.5119999999999998E-4</v>
      </c>
      <c r="AB55" s="35" t="s">
        <v>0</v>
      </c>
      <c r="AC55" s="36" t="s">
        <v>0</v>
      </c>
      <c r="AD55" s="29" t="s">
        <v>0</v>
      </c>
      <c r="AE55" s="29">
        <v>1.4579999999999999E-4</v>
      </c>
      <c r="AF55" s="29">
        <v>1.2909999999999999E-4</v>
      </c>
      <c r="AG55" s="29">
        <v>1.4970000000000001E-4</v>
      </c>
      <c r="AH55" s="29">
        <v>1.5469999999999999E-4</v>
      </c>
      <c r="AI55" s="29">
        <v>1.415E-4</v>
      </c>
      <c r="AJ55" s="29">
        <v>8.3900000000000006E-5</v>
      </c>
      <c r="AK55" s="3">
        <f t="shared" si="0"/>
        <v>1.170241379310345E-4</v>
      </c>
      <c r="AL55" s="13">
        <v>-4.7801999999999998</v>
      </c>
      <c r="AM55" t="s">
        <v>120</v>
      </c>
      <c r="AP55" s="2">
        <f>((AK55-AK$18)*100)/AK$18</f>
        <v>6.7570543269684373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0</v>
      </c>
      <c r="B56" s="30" t="s">
        <v>0</v>
      </c>
      <c r="C56" s="29">
        <v>6.6299999999999999E-5</v>
      </c>
      <c r="D56" s="29">
        <v>5.2599999999999998E-5</v>
      </c>
      <c r="E56" s="34">
        <v>4.7899999999999999E-5</v>
      </c>
      <c r="F56" s="34">
        <v>5.52E-5</v>
      </c>
      <c r="G56" s="34">
        <v>6.5900000000000003E-5</v>
      </c>
      <c r="H56" s="34">
        <v>8.2700000000000004E-5</v>
      </c>
      <c r="I56" s="34">
        <v>8.7200000000000005E-5</v>
      </c>
      <c r="J56" s="34">
        <v>9.1700000000000006E-5</v>
      </c>
      <c r="K56" s="34">
        <v>9.4900000000000003E-5</v>
      </c>
      <c r="L56" s="34">
        <v>9.7200000000000004E-5</v>
      </c>
      <c r="M56" s="34">
        <v>9.7600000000000001E-5</v>
      </c>
      <c r="N56" s="34">
        <v>9.7499999999999998E-5</v>
      </c>
      <c r="O56" s="34">
        <v>9.7299999999999993E-5</v>
      </c>
      <c r="P56" s="34">
        <v>9.4199999999999999E-5</v>
      </c>
      <c r="Q56" s="34">
        <v>8.9499999999999994E-5</v>
      </c>
      <c r="R56" s="34">
        <v>8.7000000000000001E-5</v>
      </c>
      <c r="S56" s="35" t="s">
        <v>0</v>
      </c>
      <c r="T56" s="35" t="s">
        <v>0</v>
      </c>
      <c r="U56" s="35" t="s">
        <v>0</v>
      </c>
      <c r="V56" s="35">
        <v>3.0239999999999998E-4</v>
      </c>
      <c r="W56" s="35">
        <v>2.2169999999999999E-4</v>
      </c>
      <c r="X56" s="35">
        <v>2.8899999999999998E-4</v>
      </c>
      <c r="Y56" s="35">
        <v>3.946E-4</v>
      </c>
      <c r="Z56" s="35">
        <v>3.86E-4</v>
      </c>
      <c r="AA56" s="35">
        <v>3.4249999999999998E-4</v>
      </c>
      <c r="AB56" s="35" t="s">
        <v>0</v>
      </c>
      <c r="AC56" s="36" t="s">
        <v>0</v>
      </c>
      <c r="AD56" s="29" t="s">
        <v>0</v>
      </c>
      <c r="AE56" s="29">
        <v>1.6229999999999999E-4</v>
      </c>
      <c r="AF56" s="29">
        <v>1.484E-4</v>
      </c>
      <c r="AG56" s="29">
        <v>1.9019999999999999E-4</v>
      </c>
      <c r="AH56" s="29">
        <v>2.075E-4</v>
      </c>
      <c r="AI56" s="29">
        <v>1.651E-4</v>
      </c>
      <c r="AJ56" s="29">
        <v>6.6500000000000004E-5</v>
      </c>
      <c r="AK56" s="19">
        <f>AVERAGE(A56:AJ56)</f>
        <v>1.4931785714285712E-4</v>
      </c>
      <c r="AL56" s="13">
        <v>-1.5918000000000001</v>
      </c>
      <c r="AM56" t="s">
        <v>121</v>
      </c>
      <c r="AO56" s="2">
        <f>SUM(U71:W72)/6</f>
        <v>7.0586666666666662E-4</v>
      </c>
      <c r="AP56" s="2">
        <f>((AK56-AK$19)*100)/AK$19</f>
        <v>8.4117723324257518</v>
      </c>
      <c r="AR56" t="s">
        <v>124</v>
      </c>
      <c r="AT56" s="1">
        <f>((AO56-AO$19)*100)/AO$19</f>
        <v>0.34354490961214385</v>
      </c>
    </row>
    <row r="57" spans="1:46" x14ac:dyDescent="0.25">
      <c r="A57" t="s">
        <v>0</v>
      </c>
      <c r="B57" s="37" t="s">
        <v>0</v>
      </c>
      <c r="C57" s="34">
        <v>6.86E-5</v>
      </c>
      <c r="D57" s="34">
        <v>6.8300000000000007E-5</v>
      </c>
      <c r="E57" s="34">
        <v>6.1699999999999995E-5</v>
      </c>
      <c r="F57" s="34">
        <v>7.3399999999999995E-5</v>
      </c>
      <c r="G57" s="34">
        <v>8.4800000000000001E-5</v>
      </c>
      <c r="H57" s="34">
        <v>1.004E-4</v>
      </c>
      <c r="I57" s="34">
        <v>1.013E-4</v>
      </c>
      <c r="J57" s="34">
        <v>1.0289999999999999E-4</v>
      </c>
      <c r="K57" s="34">
        <v>1.03E-4</v>
      </c>
      <c r="L57" s="34">
        <v>1.0179999999999999E-4</v>
      </c>
      <c r="M57" s="34">
        <v>1.0170000000000001E-4</v>
      </c>
      <c r="N57" s="34">
        <v>1.021E-4</v>
      </c>
      <c r="O57" s="34">
        <v>1.032E-4</v>
      </c>
      <c r="P57" s="34">
        <v>9.7499999999999998E-5</v>
      </c>
      <c r="Q57" s="34">
        <v>8.9499999999999994E-5</v>
      </c>
      <c r="R57" s="34">
        <v>8.81E-5</v>
      </c>
      <c r="S57" s="35" t="s">
        <v>0</v>
      </c>
      <c r="T57" s="35" t="s">
        <v>0</v>
      </c>
      <c r="U57" s="35" t="s">
        <v>0</v>
      </c>
      <c r="V57" s="35">
        <v>3.1040000000000001E-4</v>
      </c>
      <c r="W57" s="35">
        <v>2.6390000000000002E-4</v>
      </c>
      <c r="X57" s="35">
        <v>3.5579999999999997E-4</v>
      </c>
      <c r="Y57" s="35">
        <v>5.2910000000000001E-4</v>
      </c>
      <c r="Z57" s="35">
        <v>5.3189999999999997E-4</v>
      </c>
      <c r="AA57" s="35">
        <v>4.3459999999999999E-4</v>
      </c>
      <c r="AB57" s="35" t="s">
        <v>0</v>
      </c>
      <c r="AC57" s="36" t="s">
        <v>0</v>
      </c>
      <c r="AD57" s="29" t="s">
        <v>0</v>
      </c>
      <c r="AE57" s="29">
        <v>2.0230000000000001E-4</v>
      </c>
      <c r="AF57" s="29">
        <v>1.762E-4</v>
      </c>
      <c r="AG57" s="29">
        <v>2.8459999999999998E-4</v>
      </c>
      <c r="AH57" s="29">
        <v>3.1080000000000002E-4</v>
      </c>
      <c r="AI57" s="29">
        <v>2.4570000000000001E-4</v>
      </c>
      <c r="AJ57" s="29">
        <v>6.7100000000000005E-5</v>
      </c>
      <c r="AK57" s="3">
        <f t="shared" si="0"/>
        <v>1.8431071428571424E-4</v>
      </c>
      <c r="AL57" s="13">
        <v>1.5918000000000001</v>
      </c>
      <c r="AP57" s="2">
        <f>((AK57-AK$20)*100)/AK$20</f>
        <v>7.7322923407719282</v>
      </c>
    </row>
    <row r="58" spans="1:46" x14ac:dyDescent="0.25">
      <c r="A58" t="s">
        <v>0</v>
      </c>
      <c r="B58" s="37">
        <v>4.18E-5</v>
      </c>
      <c r="C58" s="34">
        <v>7.3399999999999995E-5</v>
      </c>
      <c r="D58" s="34">
        <v>8.6700000000000007E-5</v>
      </c>
      <c r="E58" s="34">
        <v>8.2100000000000003E-5</v>
      </c>
      <c r="F58" s="34">
        <v>9.7899999999999994E-5</v>
      </c>
      <c r="G58" s="34">
        <v>1.115E-4</v>
      </c>
      <c r="H58" s="34">
        <v>1.26E-4</v>
      </c>
      <c r="I58" s="34">
        <v>1.3009999999999999E-4</v>
      </c>
      <c r="J58" s="34">
        <v>1.3449999999999999E-4</v>
      </c>
      <c r="K58" s="34">
        <v>1.35E-4</v>
      </c>
      <c r="L58" s="34">
        <v>1.315E-4</v>
      </c>
      <c r="M58" s="34">
        <v>1.2559999999999999E-4</v>
      </c>
      <c r="N58" s="34">
        <v>1.205E-4</v>
      </c>
      <c r="O58" s="34">
        <v>1.169E-4</v>
      </c>
      <c r="P58" s="34">
        <v>1.03E-4</v>
      </c>
      <c r="Q58" s="34">
        <v>9.1500000000000001E-5</v>
      </c>
      <c r="R58" s="34">
        <v>9.7600000000000001E-5</v>
      </c>
      <c r="S58" s="35" t="s">
        <v>0</v>
      </c>
      <c r="T58" s="35" t="s">
        <v>0</v>
      </c>
      <c r="U58" s="35">
        <v>5.0730000000000003E-4</v>
      </c>
      <c r="V58" s="35">
        <v>3.6190000000000001E-4</v>
      </c>
      <c r="W58" s="35">
        <v>3.2929999999999998E-4</v>
      </c>
      <c r="X58" s="35">
        <v>4.0709999999999997E-4</v>
      </c>
      <c r="Y58" s="35">
        <v>6.223E-4</v>
      </c>
      <c r="Z58" s="35">
        <v>7.0359999999999997E-4</v>
      </c>
      <c r="AA58" s="35">
        <v>6.4070000000000002E-4</v>
      </c>
      <c r="AB58" s="35" t="s">
        <v>0</v>
      </c>
      <c r="AC58" s="36" t="s">
        <v>0</v>
      </c>
      <c r="AD58" s="29" t="s">
        <v>0</v>
      </c>
      <c r="AE58" s="29">
        <v>2.2609999999999999E-4</v>
      </c>
      <c r="AF58" s="29">
        <v>2.2890000000000001E-4</v>
      </c>
      <c r="AG58" s="29">
        <v>3.9760000000000002E-4</v>
      </c>
      <c r="AH58" s="29">
        <v>3.9730000000000001E-4</v>
      </c>
      <c r="AI58" s="29">
        <v>3.0150000000000001E-4</v>
      </c>
      <c r="AJ58" s="29">
        <v>7.3800000000000005E-5</v>
      </c>
      <c r="AK58" s="3">
        <f t="shared" si="0"/>
        <v>2.3343333333333325E-4</v>
      </c>
      <c r="AL58" s="13">
        <v>4.7801999999999998</v>
      </c>
      <c r="AP58" s="2">
        <f>((AK58-AK$21)*100)/AK$21</f>
        <v>7.3174469389318668</v>
      </c>
    </row>
    <row r="59" spans="1:46" x14ac:dyDescent="0.25">
      <c r="A59" t="s">
        <v>0</v>
      </c>
      <c r="B59" s="37">
        <v>5.0699999999999999E-5</v>
      </c>
      <c r="C59" s="34">
        <v>9.6000000000000002E-5</v>
      </c>
      <c r="D59" s="34">
        <v>1.0340000000000001E-4</v>
      </c>
      <c r="E59" s="34">
        <v>1.066E-4</v>
      </c>
      <c r="F59" s="34">
        <v>1.206E-4</v>
      </c>
      <c r="G59" s="34">
        <v>1.304E-4</v>
      </c>
      <c r="H59" s="34">
        <v>1.4100000000000001E-4</v>
      </c>
      <c r="I59" s="34">
        <v>1.461E-4</v>
      </c>
      <c r="J59" s="34">
        <v>1.504E-4</v>
      </c>
      <c r="K59" s="34">
        <v>1.527E-4</v>
      </c>
      <c r="L59" s="34">
        <v>1.5009999999999999E-4</v>
      </c>
      <c r="M59" s="34">
        <v>1.4469999999999999E-4</v>
      </c>
      <c r="N59" s="34">
        <v>1.3630000000000001E-4</v>
      </c>
      <c r="O59" s="34">
        <v>1.228E-4</v>
      </c>
      <c r="P59" s="34">
        <v>9.6600000000000003E-5</v>
      </c>
      <c r="Q59" s="34">
        <v>8.5900000000000001E-5</v>
      </c>
      <c r="R59" s="34">
        <v>9.5199999999999997E-5</v>
      </c>
      <c r="S59" s="35" t="s">
        <v>0</v>
      </c>
      <c r="T59" s="35" t="s">
        <v>0</v>
      </c>
      <c r="U59" s="35">
        <v>5.2919999999999996E-4</v>
      </c>
      <c r="V59" s="35">
        <v>4.437E-4</v>
      </c>
      <c r="W59" s="35">
        <v>4.44E-4</v>
      </c>
      <c r="X59" s="35">
        <v>5.641E-4</v>
      </c>
      <c r="Y59" s="35">
        <v>7.3479999999999997E-4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3.0640000000000002E-4</v>
      </c>
      <c r="AG59" s="29">
        <v>4.7530000000000001E-4</v>
      </c>
      <c r="AH59" s="29">
        <v>4.5419999999999998E-4</v>
      </c>
      <c r="AI59" s="29">
        <v>3.2590000000000001E-4</v>
      </c>
      <c r="AJ59" s="29">
        <v>9.5400000000000001E-5</v>
      </c>
      <c r="AK59" s="3">
        <f t="shared" si="0"/>
        <v>2.3712962962962962E-4</v>
      </c>
      <c r="AL59" s="13">
        <v>7.9836</v>
      </c>
      <c r="AP59" s="2">
        <f>((AK59-AK$22)*100)/AK$22</f>
        <v>6.8115845317139732</v>
      </c>
    </row>
    <row r="60" spans="1:46" x14ac:dyDescent="0.25">
      <c r="A60" t="s">
        <v>0</v>
      </c>
      <c r="B60" s="37">
        <v>6.6699999999999995E-5</v>
      </c>
      <c r="C60" s="34">
        <v>1.2E-4</v>
      </c>
      <c r="D60" s="34">
        <v>1.259E-4</v>
      </c>
      <c r="E60" s="34">
        <v>1.3229999999999999E-4</v>
      </c>
      <c r="F60" s="34">
        <v>1.417E-4</v>
      </c>
      <c r="G60" s="34">
        <v>1.483E-4</v>
      </c>
      <c r="H60" s="34">
        <v>1.5569999999999999E-4</v>
      </c>
      <c r="I60" s="34">
        <v>1.6090000000000001E-4</v>
      </c>
      <c r="J60" s="34">
        <v>1.6540000000000001E-4</v>
      </c>
      <c r="K60" s="34">
        <v>1.682E-4</v>
      </c>
      <c r="L60" s="34">
        <v>1.6530000000000001E-4</v>
      </c>
      <c r="M60" s="34">
        <v>1.6110000000000001E-4</v>
      </c>
      <c r="N60" s="34">
        <v>1.561E-4</v>
      </c>
      <c r="O60" s="34">
        <v>1.4349999999999999E-4</v>
      </c>
      <c r="P60" s="34">
        <v>1.097E-4</v>
      </c>
      <c r="Q60" s="34">
        <v>1.024E-4</v>
      </c>
      <c r="R60" s="34">
        <v>1.198E-4</v>
      </c>
      <c r="S60" s="35" t="s">
        <v>0</v>
      </c>
      <c r="T60" s="35">
        <v>6.045E-4</v>
      </c>
      <c r="U60" s="35">
        <v>5.6990000000000003E-4</v>
      </c>
      <c r="V60" s="35">
        <v>5.3410000000000003E-4</v>
      </c>
      <c r="W60" s="35">
        <v>5.8900000000000001E-4</v>
      </c>
      <c r="X60" s="35">
        <v>7.3789999999999999E-4</v>
      </c>
      <c r="Y60" s="35">
        <v>1.0348E-3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4.2079999999999998E-4</v>
      </c>
      <c r="AG60" s="29">
        <v>5.865E-4</v>
      </c>
      <c r="AH60" s="29">
        <v>4.8950000000000003E-4</v>
      </c>
      <c r="AI60" s="29">
        <v>2.5310000000000003E-4</v>
      </c>
      <c r="AJ60" s="29">
        <v>9.6299999999999996E-5</v>
      </c>
      <c r="AK60" s="3">
        <f t="shared" si="0"/>
        <v>2.9497857142857145E-4</v>
      </c>
      <c r="AL60" s="13">
        <v>11.212300000000001</v>
      </c>
      <c r="AP60" s="2">
        <f>((AK60-AK$23)*100)/AK$23</f>
        <v>6.2288587928129626</v>
      </c>
    </row>
    <row r="61" spans="1:46" x14ac:dyDescent="0.25">
      <c r="A61" t="s">
        <v>0</v>
      </c>
      <c r="B61" s="37">
        <v>7.8499999999999997E-5</v>
      </c>
      <c r="C61" s="34">
        <v>1.3750000000000001E-4</v>
      </c>
      <c r="D61" s="34">
        <v>1.4679999999999999E-4</v>
      </c>
      <c r="E61" s="34">
        <v>1.5559999999999999E-4</v>
      </c>
      <c r="F61" s="34">
        <v>1.6440000000000001E-4</v>
      </c>
      <c r="G61" s="34">
        <v>1.7110000000000001E-4</v>
      </c>
      <c r="H61" s="34">
        <v>1.794E-4</v>
      </c>
      <c r="I61" s="34">
        <v>1.873E-4</v>
      </c>
      <c r="J61" s="34">
        <v>1.9489999999999999E-4</v>
      </c>
      <c r="K61" s="34">
        <v>2.0159999999999999E-4</v>
      </c>
      <c r="L61" s="34">
        <v>2.019E-4</v>
      </c>
      <c r="M61" s="34">
        <v>1.9760000000000001E-4</v>
      </c>
      <c r="N61" s="34">
        <v>1.952E-4</v>
      </c>
      <c r="O61" s="34">
        <v>1.874E-4</v>
      </c>
      <c r="P61" s="34">
        <v>1.2879999999999999E-4</v>
      </c>
      <c r="Q61" s="34">
        <v>1.4229999999999999E-4</v>
      </c>
      <c r="R61" s="34" t="s">
        <v>0</v>
      </c>
      <c r="S61" s="35">
        <v>6.4349999999999997E-4</v>
      </c>
      <c r="T61" s="35">
        <v>6.3889999999999997E-4</v>
      </c>
      <c r="U61" s="35">
        <v>6.2759999999999997E-4</v>
      </c>
      <c r="V61" s="35">
        <v>6.3610000000000001E-4</v>
      </c>
      <c r="W61" s="35">
        <v>7.2800000000000002E-4</v>
      </c>
      <c r="X61" s="35">
        <v>8.8710000000000004E-4</v>
      </c>
      <c r="Y61" s="35">
        <v>1.1555000000000001E-3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5.7370000000000001E-4</v>
      </c>
      <c r="AG61" s="29">
        <v>7.3559999999999999E-4</v>
      </c>
      <c r="AH61" s="29">
        <v>4.9249999999999999E-4</v>
      </c>
      <c r="AI61" s="29">
        <v>2.563E-4</v>
      </c>
      <c r="AJ61" s="29">
        <v>1.104E-4</v>
      </c>
      <c r="AK61" s="3">
        <f t="shared" si="0"/>
        <v>3.6269642857142848E-4</v>
      </c>
      <c r="AL61" s="13">
        <v>14.477499999999999</v>
      </c>
      <c r="AP61" s="2">
        <f>((AK61-AK$24)*100)/AK$24</f>
        <v>5.6126375340585204</v>
      </c>
    </row>
    <row r="62" spans="1:46" x14ac:dyDescent="0.25">
      <c r="A62" t="s">
        <v>0</v>
      </c>
      <c r="B62" s="37">
        <v>1.02E-4</v>
      </c>
      <c r="C62" s="34">
        <v>1.5679999999999999E-4</v>
      </c>
      <c r="D62" s="34">
        <v>1.6809999999999999E-4</v>
      </c>
      <c r="E62" s="34">
        <v>1.8100000000000001E-4</v>
      </c>
      <c r="F62" s="34">
        <v>1.919E-4</v>
      </c>
      <c r="G62" s="34">
        <v>1.9870000000000001E-4</v>
      </c>
      <c r="H62" s="34">
        <v>2.064E-4</v>
      </c>
      <c r="I62" s="34">
        <v>2.1350000000000001E-4</v>
      </c>
      <c r="J62" s="34">
        <v>2.2029999999999999E-4</v>
      </c>
      <c r="K62" s="34">
        <v>2.33E-4</v>
      </c>
      <c r="L62" s="34">
        <v>2.3719999999999999E-4</v>
      </c>
      <c r="M62" s="34">
        <v>2.4220000000000001E-4</v>
      </c>
      <c r="N62" s="34">
        <v>2.6150000000000001E-4</v>
      </c>
      <c r="O62" s="34">
        <v>2.744E-4</v>
      </c>
      <c r="P62" s="38">
        <v>1.6780000000000001E-4</v>
      </c>
      <c r="Q62" s="38" t="s">
        <v>0</v>
      </c>
      <c r="R62" s="38">
        <v>6.2E-4</v>
      </c>
      <c r="S62" s="35">
        <v>6.7279999999999998E-4</v>
      </c>
      <c r="T62" s="35">
        <v>6.9329999999999999E-4</v>
      </c>
      <c r="U62" s="35">
        <v>6.9700000000000003E-4</v>
      </c>
      <c r="V62" s="35">
        <v>7.3910000000000002E-4</v>
      </c>
      <c r="W62" s="35">
        <v>8.319E-4</v>
      </c>
      <c r="X62" s="35">
        <v>9.6880000000000002E-4</v>
      </c>
      <c r="Y62" s="35">
        <v>1.1042000000000001E-3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8.116E-4</v>
      </c>
      <c r="AG62" s="29">
        <v>8.8540000000000005E-4</v>
      </c>
      <c r="AH62" s="29" t="s">
        <v>0</v>
      </c>
      <c r="AI62" s="29">
        <v>2.5450000000000001E-4</v>
      </c>
      <c r="AJ62" s="29">
        <v>1.092E-4</v>
      </c>
      <c r="AK62" s="3">
        <f t="shared" si="0"/>
        <v>4.238E-4</v>
      </c>
      <c r="AL62" s="13">
        <v>17.791599999999999</v>
      </c>
      <c r="AP62" s="2">
        <f>((AK62-AK$25)*100)/AK$25</f>
        <v>5.1922263693026025</v>
      </c>
    </row>
    <row r="63" spans="1:46" x14ac:dyDescent="0.25">
      <c r="A63" t="s">
        <v>0</v>
      </c>
      <c r="B63" s="37">
        <v>1.1680000000000001E-4</v>
      </c>
      <c r="C63" s="34">
        <v>1.64E-4</v>
      </c>
      <c r="D63" s="34">
        <v>1.8359999999999999E-4</v>
      </c>
      <c r="E63" s="34">
        <v>2.0359999999999999E-4</v>
      </c>
      <c r="F63" s="34">
        <v>2.1790000000000001E-4</v>
      </c>
      <c r="G63" s="34">
        <v>2.2440000000000001E-4</v>
      </c>
      <c r="H63" s="34">
        <v>2.2900000000000001E-4</v>
      </c>
      <c r="I63" s="34">
        <v>2.354E-4</v>
      </c>
      <c r="J63" s="34">
        <v>2.4340000000000001E-4</v>
      </c>
      <c r="K63" s="34">
        <v>2.6120000000000001E-4</v>
      </c>
      <c r="L63" s="34">
        <v>2.609E-4</v>
      </c>
      <c r="M63" s="34">
        <v>2.743E-4</v>
      </c>
      <c r="N63" s="34">
        <v>3.1720000000000001E-4</v>
      </c>
      <c r="O63" s="34">
        <v>3.7879999999999999E-4</v>
      </c>
      <c r="P63" s="38" t="s">
        <v>0</v>
      </c>
      <c r="Q63" s="38">
        <v>6.0709999999999996E-4</v>
      </c>
      <c r="R63" s="38">
        <v>6.3489999999999998E-4</v>
      </c>
      <c r="S63" s="35">
        <v>6.9859999999999996E-4</v>
      </c>
      <c r="T63" s="35">
        <v>7.3459999999999997E-4</v>
      </c>
      <c r="U63" s="35">
        <v>7.5750000000000004E-4</v>
      </c>
      <c r="V63" s="35">
        <v>7.94E-4</v>
      </c>
      <c r="W63" s="35">
        <v>8.4369999999999996E-4</v>
      </c>
      <c r="X63" s="35">
        <v>9.3320000000000002E-4</v>
      </c>
      <c r="Y63" s="35">
        <v>9.5660000000000005E-4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9.01E-4</v>
      </c>
      <c r="AG63" s="29">
        <v>9.5419999999999999E-4</v>
      </c>
      <c r="AH63" s="29" t="s">
        <v>0</v>
      </c>
      <c r="AI63" s="29" t="s">
        <v>0</v>
      </c>
      <c r="AJ63" s="29" t="s">
        <v>0</v>
      </c>
      <c r="AK63" s="3">
        <f t="shared" si="0"/>
        <v>4.850360000000001E-4</v>
      </c>
      <c r="AL63" s="13">
        <v>21.168500000000002</v>
      </c>
      <c r="AP63" s="2">
        <f>((AK63-AK$26)*100)/AK$26</f>
        <v>4.9661536330742333</v>
      </c>
    </row>
    <row r="64" spans="1:46" x14ac:dyDescent="0.25">
      <c r="A64" t="s">
        <v>0</v>
      </c>
      <c r="B64" s="37" t="s">
        <v>0</v>
      </c>
      <c r="C64" s="34">
        <v>1.7149999999999999E-4</v>
      </c>
      <c r="D64" s="34">
        <v>1.8880000000000001E-4</v>
      </c>
      <c r="E64" s="34">
        <v>2.14E-4</v>
      </c>
      <c r="F64" s="34">
        <v>2.31E-4</v>
      </c>
      <c r="G64" s="34">
        <v>2.2919999999999999E-4</v>
      </c>
      <c r="H64" s="34">
        <v>2.288E-4</v>
      </c>
      <c r="I64" s="34">
        <v>2.3470000000000001E-4</v>
      </c>
      <c r="J64" s="34">
        <v>2.4420000000000003E-4</v>
      </c>
      <c r="K64" s="34">
        <v>2.6019999999999998E-4</v>
      </c>
      <c r="L64" s="34">
        <v>2.6200000000000003E-4</v>
      </c>
      <c r="M64" s="34">
        <v>2.7320000000000003E-4</v>
      </c>
      <c r="N64" s="34">
        <v>3.2449999999999997E-4</v>
      </c>
      <c r="O64" s="34">
        <v>4.1360000000000002E-4</v>
      </c>
      <c r="P64" s="38" t="s">
        <v>0</v>
      </c>
      <c r="Q64" s="38">
        <v>5.9469999999999998E-4</v>
      </c>
      <c r="R64" s="38">
        <v>6.179E-4</v>
      </c>
      <c r="S64" s="35">
        <v>6.9970000000000004E-4</v>
      </c>
      <c r="T64" s="35">
        <v>7.5330000000000004E-4</v>
      </c>
      <c r="U64" s="35">
        <v>7.8280000000000005E-4</v>
      </c>
      <c r="V64" s="35">
        <v>7.7320000000000004E-4</v>
      </c>
      <c r="W64" s="35">
        <v>7.7019999999999996E-4</v>
      </c>
      <c r="X64" s="35">
        <v>8.2620000000000002E-4</v>
      </c>
      <c r="Y64" s="35">
        <v>8.4139999999999996E-4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1.1965999999999999E-3</v>
      </c>
      <c r="AG64" s="29">
        <v>1.0457000000000001E-3</v>
      </c>
      <c r="AH64" s="29" t="s">
        <v>0</v>
      </c>
      <c r="AI64" s="29" t="s">
        <v>0</v>
      </c>
      <c r="AJ64" s="29" t="s">
        <v>0</v>
      </c>
      <c r="AK64" s="3">
        <f t="shared" si="0"/>
        <v>5.0739166666666658E-4</v>
      </c>
      <c r="AL64" s="13">
        <v>24.624300000000002</v>
      </c>
      <c r="AP64" s="2">
        <f>((AK64-AK$27)*100)/AK$27</f>
        <v>4.5773075469753595</v>
      </c>
    </row>
    <row r="65" spans="1:46" x14ac:dyDescent="0.25">
      <c r="A65" t="s">
        <v>0</v>
      </c>
      <c r="B65" s="37" t="s">
        <v>0</v>
      </c>
      <c r="C65" s="34">
        <v>1.862E-4</v>
      </c>
      <c r="D65" s="34">
        <v>1.9000000000000001E-4</v>
      </c>
      <c r="E65" s="34">
        <v>2.1259999999999999E-4</v>
      </c>
      <c r="F65" s="34">
        <v>2.2599999999999999E-4</v>
      </c>
      <c r="G65" s="34">
        <v>2.2010000000000001E-4</v>
      </c>
      <c r="H65" s="34">
        <v>2.1149999999999999E-4</v>
      </c>
      <c r="I65" s="34">
        <v>2.095E-4</v>
      </c>
      <c r="J65" s="34">
        <v>2.151E-4</v>
      </c>
      <c r="K65" s="34">
        <v>2.364E-4</v>
      </c>
      <c r="L65" s="34">
        <v>2.386E-4</v>
      </c>
      <c r="M65" s="34">
        <v>2.452E-4</v>
      </c>
      <c r="N65" s="34">
        <v>2.9139999999999998E-4</v>
      </c>
      <c r="O65" s="34">
        <v>4.082E-4</v>
      </c>
      <c r="P65" s="38" t="s">
        <v>0</v>
      </c>
      <c r="Q65" s="38">
        <v>5.9219999999999997E-4</v>
      </c>
      <c r="R65" s="38">
        <v>5.8160000000000004E-4</v>
      </c>
      <c r="S65" s="35">
        <v>6.5939999999999998E-4</v>
      </c>
      <c r="T65" s="35">
        <v>7.4529999999999996E-4</v>
      </c>
      <c r="U65" s="35">
        <v>7.7660000000000001E-4</v>
      </c>
      <c r="V65" s="35">
        <v>7.4779999999999996E-4</v>
      </c>
      <c r="W65" s="35">
        <v>7.1279999999999998E-4</v>
      </c>
      <c r="X65" s="35">
        <v>7.3470000000000002E-4</v>
      </c>
      <c r="Y65" s="35">
        <v>7.7240000000000002E-4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4.2789090909090899E-4</v>
      </c>
      <c r="AL65" s="13">
        <v>28.178599999999999</v>
      </c>
      <c r="AP65" s="2">
        <f>((AK65-AK$28)*100)/AK$28</f>
        <v>5.2857622189911284</v>
      </c>
    </row>
    <row r="66" spans="1:46" x14ac:dyDescent="0.25">
      <c r="A66" s="32" t="s">
        <v>0</v>
      </c>
      <c r="B66" s="39" t="s">
        <v>0</v>
      </c>
      <c r="C66" s="32">
        <v>1.76E-4</v>
      </c>
      <c r="D66" s="32">
        <v>2.006E-4</v>
      </c>
      <c r="E66" s="32">
        <v>2.2220000000000001E-4</v>
      </c>
      <c r="F66" s="32">
        <v>2.2900000000000001E-4</v>
      </c>
      <c r="G66" s="32">
        <v>2.24E-4</v>
      </c>
      <c r="H66" s="32">
        <v>2.1780000000000001E-4</v>
      </c>
      <c r="I66" s="32">
        <v>2.0670000000000001E-4</v>
      </c>
      <c r="J66" s="32">
        <v>2.017E-4</v>
      </c>
      <c r="K66" s="32">
        <v>2.0149999999999999E-4</v>
      </c>
      <c r="L66" s="32">
        <v>2.0440000000000001E-4</v>
      </c>
      <c r="M66" s="32">
        <v>2.163E-4</v>
      </c>
      <c r="N66" s="32">
        <v>2.678E-4</v>
      </c>
      <c r="O66" s="32">
        <v>3.9809999999999997E-4</v>
      </c>
      <c r="P66" s="32" t="s">
        <v>0</v>
      </c>
      <c r="Q66" s="32" t="s">
        <v>0</v>
      </c>
      <c r="R66" s="32" t="s">
        <v>0</v>
      </c>
      <c r="S66" s="33">
        <v>6.5459999999999997E-4</v>
      </c>
      <c r="T66" s="33">
        <v>7.1900000000000002E-4</v>
      </c>
      <c r="U66" s="33">
        <v>7.3269999999999997E-4</v>
      </c>
      <c r="V66" s="33">
        <v>7.1420000000000001E-4</v>
      </c>
      <c r="W66" s="33">
        <v>6.7560000000000005E-4</v>
      </c>
      <c r="X66" s="33">
        <v>6.778E-4</v>
      </c>
      <c r="Y66" s="33">
        <v>7.1040000000000003E-4</v>
      </c>
      <c r="Z66" s="33" t="s">
        <v>0</v>
      </c>
      <c r="AA66" s="40" t="s">
        <v>0</v>
      </c>
      <c r="AB66" s="40">
        <v>2.0785000000000001E-3</v>
      </c>
      <c r="AC66" s="40">
        <v>2.0812999999999999E-3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5.4591818181818188E-4</v>
      </c>
      <c r="AL66" s="1">
        <v>31.855</v>
      </c>
      <c r="AP66" s="2">
        <f>((AK66-AK$29)*100)/AK$29</f>
        <v>5.94555494786613</v>
      </c>
    </row>
    <row r="67" spans="1:46" x14ac:dyDescent="0.25">
      <c r="A67" s="31" t="s">
        <v>0</v>
      </c>
      <c r="B67" s="41" t="s">
        <v>0</v>
      </c>
      <c r="C67" s="31" t="s">
        <v>0</v>
      </c>
      <c r="D67" s="31">
        <v>2.287E-4</v>
      </c>
      <c r="E67" s="31">
        <v>2.419E-4</v>
      </c>
      <c r="F67" s="31">
        <v>2.429E-4</v>
      </c>
      <c r="G67" s="31">
        <v>2.4439999999999998E-4</v>
      </c>
      <c r="H67" s="31">
        <v>2.4459999999999998E-4</v>
      </c>
      <c r="I67" s="31">
        <v>2.4039999999999999E-4</v>
      </c>
      <c r="J67" s="31">
        <v>2.3159999999999999E-4</v>
      </c>
      <c r="K67" s="31">
        <v>2.2440000000000001E-4</v>
      </c>
      <c r="L67" s="31">
        <v>2.2139999999999999E-4</v>
      </c>
      <c r="M67" s="31">
        <v>2.2369999999999999E-4</v>
      </c>
      <c r="N67" s="31">
        <v>2.6410000000000002E-4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6.6080000000000002E-4</v>
      </c>
      <c r="T67" s="33">
        <v>6.9749999999999999E-4</v>
      </c>
      <c r="U67" s="33">
        <v>7.0259999999999995E-4</v>
      </c>
      <c r="V67" s="33">
        <v>6.8780000000000002E-4</v>
      </c>
      <c r="W67" s="33">
        <v>6.5019999999999998E-4</v>
      </c>
      <c r="X67" s="33">
        <v>6.3330000000000005E-4</v>
      </c>
      <c r="Y67" s="33">
        <v>6.5099999999999999E-4</v>
      </c>
      <c r="Z67" s="33">
        <v>8.677E-4</v>
      </c>
      <c r="AA67" s="40">
        <v>1.2405000000000001E-3</v>
      </c>
      <c r="AB67" s="40">
        <v>1.7021E-3</v>
      </c>
      <c r="AC67" s="40">
        <v>1.8220999999999999E-3</v>
      </c>
      <c r="AD67" s="40">
        <v>2.0048000000000002E-3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6.4906521739130439E-4</v>
      </c>
      <c r="AL67" s="1">
        <v>35.685299999999998</v>
      </c>
      <c r="AP67" s="2">
        <f>((AK67-AK$30)*100)/AK$30</f>
        <v>6.4937010457833493</v>
      </c>
    </row>
    <row r="68" spans="1:46" x14ac:dyDescent="0.25">
      <c r="A68" s="31" t="s">
        <v>0</v>
      </c>
      <c r="B68" s="41" t="s">
        <v>0</v>
      </c>
      <c r="C68" s="31" t="s">
        <v>0</v>
      </c>
      <c r="D68" s="31">
        <v>2.8519999999999999E-4</v>
      </c>
      <c r="E68" s="31">
        <v>2.767E-4</v>
      </c>
      <c r="F68" s="31">
        <v>2.6840000000000002E-4</v>
      </c>
      <c r="G68" s="31">
        <v>2.7090000000000003E-4</v>
      </c>
      <c r="H68" s="31">
        <v>2.7389999999999999E-4</v>
      </c>
      <c r="I68" s="31">
        <v>2.7290000000000002E-4</v>
      </c>
      <c r="J68" s="31">
        <v>2.6830000000000002E-4</v>
      </c>
      <c r="K68" s="31">
        <v>2.6239999999999998E-4</v>
      </c>
      <c r="L68" s="31">
        <v>2.542E-4</v>
      </c>
      <c r="M68" s="31">
        <v>2.4669999999999998E-4</v>
      </c>
      <c r="N68" s="31">
        <v>2.6830000000000002E-4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6.6100000000000002E-4</v>
      </c>
      <c r="T68" s="33">
        <v>6.6960000000000001E-4</v>
      </c>
      <c r="U68" s="33">
        <v>6.7840000000000001E-4</v>
      </c>
      <c r="V68" s="33">
        <v>6.7449999999999997E-4</v>
      </c>
      <c r="W68" s="33">
        <v>6.5700000000000003E-4</v>
      </c>
      <c r="X68" s="33">
        <v>6.2569999999999998E-4</v>
      </c>
      <c r="Y68" s="33">
        <v>6.2509999999999996E-4</v>
      </c>
      <c r="Z68" s="33" t="s">
        <v>0</v>
      </c>
      <c r="AA68" s="40">
        <v>1.3622E-3</v>
      </c>
      <c r="AB68" s="40">
        <v>1.5567999999999999E-3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5.2291000000000002E-4</v>
      </c>
      <c r="AL68" s="1">
        <v>39.709000000000003</v>
      </c>
      <c r="AP68" s="2">
        <f>((AK68-AK$31)*100)/AK$31</f>
        <v>3.7766928633801835</v>
      </c>
    </row>
    <row r="69" spans="1:46" x14ac:dyDescent="0.25">
      <c r="A69" s="31" t="s">
        <v>0</v>
      </c>
      <c r="B69" s="41" t="s">
        <v>0</v>
      </c>
      <c r="C69" s="31" t="s">
        <v>0</v>
      </c>
      <c r="D69" s="31">
        <v>3.2709999999999998E-4</v>
      </c>
      <c r="E69" s="31">
        <v>2.9179999999999999E-4</v>
      </c>
      <c r="F69" s="31">
        <v>2.966E-4</v>
      </c>
      <c r="G69" s="31">
        <v>3.011E-4</v>
      </c>
      <c r="H69" s="31">
        <v>3.0309999999999999E-4</v>
      </c>
      <c r="I69" s="31">
        <v>3.0360000000000001E-4</v>
      </c>
      <c r="J69" s="31">
        <v>3.0219999999999997E-4</v>
      </c>
      <c r="K69" s="31">
        <v>2.9849999999999999E-4</v>
      </c>
      <c r="L69" s="31">
        <v>2.9100000000000003E-4</v>
      </c>
      <c r="M69" s="31">
        <v>2.7930000000000001E-4</v>
      </c>
      <c r="N69" s="31">
        <v>2.9080000000000002E-4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6.7440000000000002E-4</v>
      </c>
      <c r="U69" s="33">
        <v>6.6109999999999997E-4</v>
      </c>
      <c r="V69" s="33">
        <v>6.7389999999999995E-4</v>
      </c>
      <c r="W69" s="33">
        <v>6.7310000000000004E-4</v>
      </c>
      <c r="X69" s="33">
        <v>6.4939999999999996E-4</v>
      </c>
      <c r="Y69" s="33">
        <v>6.3089999999999999E-4</v>
      </c>
      <c r="Z69" s="33">
        <v>6.4130000000000003E-4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4.3828888888888893E-4</v>
      </c>
      <c r="AL69" s="1">
        <v>43.982999999999997</v>
      </c>
      <c r="AP69" s="2">
        <f>((AK69-AK$32)*100)/AK$32</f>
        <v>0.9533315418378131</v>
      </c>
    </row>
    <row r="70" spans="1:46" x14ac:dyDescent="0.25">
      <c r="A70" s="31" t="s">
        <v>0</v>
      </c>
      <c r="B70" s="41" t="s">
        <v>0</v>
      </c>
      <c r="C70" s="31" t="s">
        <v>0</v>
      </c>
      <c r="D70" s="31" t="s">
        <v>0</v>
      </c>
      <c r="E70" s="31">
        <v>3.3199999999999999E-4</v>
      </c>
      <c r="F70" s="31">
        <v>3.2929999999999998E-4</v>
      </c>
      <c r="G70" s="31">
        <v>3.2919999999999998E-4</v>
      </c>
      <c r="H70" s="31">
        <v>3.234E-4</v>
      </c>
      <c r="I70" s="31">
        <v>3.2699999999999998E-4</v>
      </c>
      <c r="J70" s="31">
        <v>3.3110000000000002E-4</v>
      </c>
      <c r="K70" s="31">
        <v>3.2909999999999998E-4</v>
      </c>
      <c r="L70" s="31">
        <v>3.1950000000000001E-4</v>
      </c>
      <c r="M70" s="31">
        <v>3.0679999999999998E-4</v>
      </c>
      <c r="N70" s="31">
        <v>3.2519999999999999E-4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6.8150000000000003E-4</v>
      </c>
      <c r="V70" s="33">
        <v>6.9309999999999999E-4</v>
      </c>
      <c r="W70" s="33">
        <v>7.0259999999999995E-4</v>
      </c>
      <c r="X70" s="33">
        <v>6.8210000000000005E-4</v>
      </c>
      <c r="Y70" s="33">
        <v>6.6339999999999997E-4</v>
      </c>
      <c r="Z70" s="33">
        <v>6.6810000000000003E-4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4.589625E-4</v>
      </c>
      <c r="AL70" s="1">
        <v>48.590400000000002</v>
      </c>
      <c r="AP70" s="2">
        <f>((AK70-AK$33)*100)/AK$33</f>
        <v>-0.16178809837803468</v>
      </c>
    </row>
    <row r="71" spans="1:46" x14ac:dyDescent="0.25">
      <c r="A71" s="27" t="s">
        <v>0</v>
      </c>
      <c r="B71" s="28" t="s">
        <v>0</v>
      </c>
      <c r="C71" s="27" t="s">
        <v>0</v>
      </c>
      <c r="D71" s="27" t="s">
        <v>0</v>
      </c>
      <c r="E71" s="27">
        <v>3.8479999999999997E-4</v>
      </c>
      <c r="F71" s="27">
        <v>3.2239999999999998E-4</v>
      </c>
      <c r="G71" s="27">
        <v>3.1819999999999998E-4</v>
      </c>
      <c r="H71" s="27">
        <v>2.7E-4</v>
      </c>
      <c r="I71" s="27">
        <v>2.9690000000000001E-4</v>
      </c>
      <c r="J71" s="27">
        <v>3.3710000000000001E-4</v>
      </c>
      <c r="K71" s="27">
        <v>3.388E-4</v>
      </c>
      <c r="L71" s="27">
        <v>3.3980000000000002E-4</v>
      </c>
      <c r="M71" s="27">
        <v>3.2679999999999997E-4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7.5159999999999995E-4</v>
      </c>
      <c r="V71" s="27">
        <v>7.1989999999999999E-4</v>
      </c>
      <c r="W71" s="27">
        <v>7.0980000000000001E-4</v>
      </c>
      <c r="X71" s="27">
        <v>6.9200000000000002E-4</v>
      </c>
      <c r="Y71" s="27">
        <v>6.6450000000000005E-4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4.6232857142857137E-4</v>
      </c>
      <c r="AL71" s="21">
        <v>53.663899999999998</v>
      </c>
      <c r="AP71" s="2">
        <f>((AK71-AK$34)*100)/AK$34</f>
        <v>-0.51031387377419968</v>
      </c>
    </row>
    <row r="72" spans="1:46" x14ac:dyDescent="0.25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3.8390000000000001E-4</v>
      </c>
      <c r="H72" s="27">
        <v>3.7550000000000002E-4</v>
      </c>
      <c r="I72" s="27">
        <v>3.6900000000000002E-4</v>
      </c>
      <c r="J72" s="27">
        <v>3.6410000000000001E-4</v>
      </c>
      <c r="K72" s="27">
        <v>3.6689999999999997E-4</v>
      </c>
      <c r="L72" s="27">
        <v>3.4759999999999999E-4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7.1469999999999997E-4</v>
      </c>
      <c r="V72" s="27">
        <v>6.6680000000000005E-4</v>
      </c>
      <c r="W72" s="27">
        <v>6.7239999999999997E-4</v>
      </c>
      <c r="X72" s="27">
        <v>6.1010000000000003E-4</v>
      </c>
      <c r="Y72" s="27">
        <v>6.1160000000000001E-4</v>
      </c>
      <c r="Z72" s="27">
        <v>5.2840000000000005E-4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5.0091666666666665E-4</v>
      </c>
      <c r="AL72" s="9">
        <v>59.441600000000001</v>
      </c>
      <c r="AP72" s="2">
        <f>((AK72-AK$35)*100)/AK$35</f>
        <v>-0.95078023299882197</v>
      </c>
    </row>
    <row r="73" spans="1:46" x14ac:dyDescent="0.25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4.5029999999999999E-4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4.663E-4</v>
      </c>
      <c r="U73" s="25">
        <v>5.1849999999999997E-4</v>
      </c>
      <c r="V73" s="25" t="s">
        <v>0</v>
      </c>
      <c r="W73" s="25" t="s">
        <v>0</v>
      </c>
      <c r="X73" s="25">
        <v>3.8420000000000001E-4</v>
      </c>
      <c r="Y73" s="25">
        <v>4.2519999999999998E-4</v>
      </c>
      <c r="Z73" s="25">
        <v>4.462E-4</v>
      </c>
      <c r="AA73" s="25">
        <v>4.6289999999999998E-4</v>
      </c>
      <c r="AB73" s="25">
        <v>4.729E-4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4.5331249999999999E-4</v>
      </c>
      <c r="AL73" s="4">
        <v>66.4435</v>
      </c>
      <c r="AP73" s="22">
        <f>((AK73-AK$36)*100)/AK$36</f>
        <v>-1.7714455971180083</v>
      </c>
    </row>
    <row r="74" spans="1:46" x14ac:dyDescent="0.25">
      <c r="A74" s="25">
        <v>3.2600000000000001E-4</v>
      </c>
      <c r="B74" s="26">
        <v>3.2019999999999998E-4</v>
      </c>
      <c r="C74" s="25">
        <v>3.1320000000000002E-4</v>
      </c>
      <c r="D74" s="25">
        <v>3.035E-4</v>
      </c>
      <c r="E74" s="25">
        <v>2.923E-4</v>
      </c>
      <c r="F74" s="25">
        <v>2.8489999999999999E-4</v>
      </c>
      <c r="G74" s="25">
        <v>2.8009999999999998E-4</v>
      </c>
      <c r="H74" s="25">
        <v>2.7609999999999999E-4</v>
      </c>
      <c r="I74" s="25">
        <v>2.7320000000000003E-4</v>
      </c>
      <c r="J74" s="25">
        <v>2.744E-4</v>
      </c>
      <c r="K74" s="25">
        <v>2.6509999999999999E-4</v>
      </c>
      <c r="L74" s="25">
        <v>2.63E-4</v>
      </c>
      <c r="M74" s="25">
        <v>2.6410000000000002E-4</v>
      </c>
      <c r="N74" s="25">
        <v>2.6469999999999998E-4</v>
      </c>
      <c r="O74" s="25">
        <v>2.7339999999999998E-4</v>
      </c>
      <c r="P74" s="25">
        <v>3.0140000000000001E-4</v>
      </c>
      <c r="Q74" s="25">
        <v>3.2049999999999998E-4</v>
      </c>
      <c r="R74" s="25">
        <v>3.3629999999999999E-4</v>
      </c>
      <c r="S74" s="25">
        <v>3.5740000000000001E-4</v>
      </c>
      <c r="T74" s="25">
        <v>3.4939999999999998E-4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3.9629999999999998E-4</v>
      </c>
      <c r="Z74" s="25">
        <v>4.2690000000000002E-4</v>
      </c>
      <c r="AA74" s="25">
        <v>4.2250000000000002E-4</v>
      </c>
      <c r="AB74" s="25">
        <v>4.0410000000000001E-4</v>
      </c>
      <c r="AC74" s="25">
        <v>3.7490000000000001E-4</v>
      </c>
      <c r="AD74" s="25">
        <v>3.7790000000000002E-4</v>
      </c>
      <c r="AE74" s="25">
        <v>3.7730000000000001E-4</v>
      </c>
      <c r="AF74" s="25">
        <v>3.6660000000000002E-4</v>
      </c>
      <c r="AG74" s="25">
        <v>3.5429999999999999E-4</v>
      </c>
      <c r="AH74" s="25">
        <v>3.5389999999999998E-4</v>
      </c>
      <c r="AI74" s="25">
        <v>3.4590000000000001E-4</v>
      </c>
      <c r="AJ74" s="25">
        <v>3.324E-4</v>
      </c>
      <c r="AK74" s="3">
        <f t="shared" si="1"/>
        <v>3.2725625000000003E-4</v>
      </c>
      <c r="AL74" s="4">
        <v>76.463800000000006</v>
      </c>
      <c r="AP74" s="22">
        <f>((AK74-AK$37)*100)/AK$37</f>
        <v>-5.0028574797935192</v>
      </c>
    </row>
    <row r="75" spans="1:46" x14ac:dyDescent="0.25">
      <c r="A75" t="s">
        <v>3</v>
      </c>
      <c r="AK75" s="17">
        <f>SUM(A39:AJ72)/867</f>
        <v>3.1259492502883491E-4</v>
      </c>
      <c r="AL75" s="4"/>
      <c r="AP75" s="23">
        <f>((AK75-AK$38)*100)/AK$38</f>
        <v>2.086903131880133</v>
      </c>
      <c r="AQ75" s="24" t="s">
        <v>125</v>
      </c>
    </row>
    <row r="76" spans="1:46" x14ac:dyDescent="0.25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0</v>
      </c>
      <c r="B77" s="26">
        <v>3.968E-4</v>
      </c>
      <c r="C77" s="25">
        <v>4.3839999999999998E-4</v>
      </c>
      <c r="D77" s="25">
        <v>4.8490000000000002E-4</v>
      </c>
      <c r="E77" s="25">
        <v>5.262E-4</v>
      </c>
      <c r="F77" s="25">
        <v>5.3899999999999998E-4</v>
      </c>
      <c r="G77" s="25">
        <v>5.3499999999999999E-4</v>
      </c>
      <c r="H77" s="25">
        <v>5.421E-4</v>
      </c>
      <c r="I77" s="25">
        <v>5.375E-4</v>
      </c>
      <c r="J77" s="25">
        <v>5.3280000000000005E-4</v>
      </c>
      <c r="K77" s="25">
        <v>5.3770000000000001E-4</v>
      </c>
      <c r="L77" s="25">
        <v>5.1170000000000002E-4</v>
      </c>
      <c r="M77" s="25">
        <v>5.0319999999999998E-4</v>
      </c>
      <c r="N77" s="25">
        <v>5.019E-4</v>
      </c>
      <c r="O77" s="25">
        <v>5.2899999999999996E-4</v>
      </c>
      <c r="P77" s="25">
        <v>5.3700000000000004E-4</v>
      </c>
      <c r="Q77" s="25">
        <v>5.1650000000000003E-4</v>
      </c>
      <c r="R77" s="25">
        <v>5.1699999999999999E-4</v>
      </c>
      <c r="S77" s="25">
        <v>5.1429999999999998E-4</v>
      </c>
      <c r="T77" s="25">
        <v>5.1270000000000005E-4</v>
      </c>
      <c r="U77" s="25">
        <v>5.0330000000000004E-4</v>
      </c>
      <c r="V77" s="25">
        <v>4.8910000000000002E-4</v>
      </c>
      <c r="W77" s="25">
        <v>4.8589999999999999E-4</v>
      </c>
      <c r="X77" s="25">
        <v>4.7889999999999999E-4</v>
      </c>
      <c r="Y77" s="25">
        <v>4.7849999999999998E-4</v>
      </c>
      <c r="Z77" s="25">
        <v>4.9350000000000002E-4</v>
      </c>
      <c r="AA77" s="25">
        <v>5.0339999999999998E-4</v>
      </c>
      <c r="AB77" s="25">
        <v>5.084E-4</v>
      </c>
      <c r="AC77" s="25">
        <v>4.8970000000000003E-4</v>
      </c>
      <c r="AD77" s="25">
        <v>4.7580000000000002E-4</v>
      </c>
      <c r="AE77" s="25">
        <v>4.6339999999999999E-4</v>
      </c>
      <c r="AF77" s="25">
        <v>4.7919999999999999E-4</v>
      </c>
      <c r="AG77" s="25">
        <v>5.3390000000000002E-4</v>
      </c>
      <c r="AH77" s="25">
        <v>5.2800000000000004E-4</v>
      </c>
      <c r="AI77" s="25">
        <v>5.197E-4</v>
      </c>
      <c r="AJ77" s="25" t="s">
        <v>0</v>
      </c>
      <c r="AK77" s="3">
        <f t="shared" si="1"/>
        <v>5.0424705882352947E-4</v>
      </c>
      <c r="AM77" s="6" t="s">
        <v>94</v>
      </c>
      <c r="AO77" s="2">
        <f>SUM(A110:AJ111)/40</f>
        <v>3.4377749999999998E-4</v>
      </c>
      <c r="AP77" s="2">
        <f>((AK77-AK$3)*100)/AK$3</f>
        <v>-3.9798375805096247</v>
      </c>
      <c r="AR77" s="6" t="s">
        <v>94</v>
      </c>
      <c r="AS77" s="2"/>
      <c r="AT77" s="2">
        <f>((AO77-AO$3)*100)/AO$3</f>
        <v>-6.5542689390850866</v>
      </c>
    </row>
    <row r="78" spans="1:46" x14ac:dyDescent="0.25">
      <c r="A78" s="27">
        <v>4.6700000000000002E-4</v>
      </c>
      <c r="B78" s="28">
        <v>4.4680000000000002E-4</v>
      </c>
      <c r="C78" s="27">
        <v>4.5810000000000002E-4</v>
      </c>
      <c r="D78" s="27">
        <v>4.6200000000000001E-4</v>
      </c>
      <c r="E78" s="27">
        <v>4.6589999999999999E-4</v>
      </c>
      <c r="F78" s="27">
        <v>4.6769999999999998E-4</v>
      </c>
      <c r="G78" s="27">
        <v>4.704E-4</v>
      </c>
      <c r="H78" s="27">
        <v>4.774E-4</v>
      </c>
      <c r="I78" s="27">
        <v>4.793E-4</v>
      </c>
      <c r="J78" s="27">
        <v>4.773E-4</v>
      </c>
      <c r="K78" s="27">
        <v>4.7459999999999999E-4</v>
      </c>
      <c r="L78" s="27">
        <v>4.6989999999999998E-4</v>
      </c>
      <c r="M78" s="27">
        <v>4.6989999999999998E-4</v>
      </c>
      <c r="N78" s="27">
        <v>4.6969999999999998E-4</v>
      </c>
      <c r="O78" s="27">
        <v>4.6799999999999999E-4</v>
      </c>
      <c r="P78" s="27">
        <v>4.6690000000000002E-4</v>
      </c>
      <c r="Q78" s="27">
        <v>4.6190000000000001E-4</v>
      </c>
      <c r="R78" s="27">
        <v>4.5780000000000001E-4</v>
      </c>
      <c r="S78" s="27">
        <v>4.5679999999999999E-4</v>
      </c>
      <c r="T78" s="27">
        <v>4.4749999999999998E-4</v>
      </c>
      <c r="U78" s="27">
        <v>4.4999999999999999E-4</v>
      </c>
      <c r="V78" s="27">
        <v>4.5609999999999997E-4</v>
      </c>
      <c r="W78" s="27">
        <v>4.6069999999999998E-4</v>
      </c>
      <c r="X78" s="27">
        <v>4.639E-4</v>
      </c>
      <c r="Y78" s="27">
        <v>4.7160000000000002E-4</v>
      </c>
      <c r="Z78" s="27">
        <v>4.7550000000000001E-4</v>
      </c>
      <c r="AA78" s="27">
        <v>4.7449999999999999E-4</v>
      </c>
      <c r="AB78" s="27">
        <v>4.863E-4</v>
      </c>
      <c r="AC78" s="27">
        <v>4.9160000000000002E-4</v>
      </c>
      <c r="AD78" s="27">
        <v>4.8339999999999999E-4</v>
      </c>
      <c r="AE78" s="27">
        <v>4.638E-4</v>
      </c>
      <c r="AF78" s="27">
        <v>4.952E-4</v>
      </c>
      <c r="AG78" s="27">
        <v>5.0830000000000005E-4</v>
      </c>
      <c r="AH78" s="27">
        <v>5.0080000000000003E-4</v>
      </c>
      <c r="AI78" s="27">
        <v>5.0770000000000003E-4</v>
      </c>
      <c r="AJ78" s="27">
        <v>4.771E-4</v>
      </c>
      <c r="AK78" s="3">
        <f t="shared" si="1"/>
        <v>4.7170555555555555E-4</v>
      </c>
      <c r="AM78" s="6" t="s">
        <v>116</v>
      </c>
      <c r="AO78" s="2">
        <f>SUM(A76:AJ77)/34</f>
        <v>5.0424705882352947E-4</v>
      </c>
      <c r="AP78" s="2">
        <f>((AK78-AK$4)*100)/AK$4</f>
        <v>-5.0400666566010646</v>
      </c>
      <c r="AR78" s="6" t="s">
        <v>116</v>
      </c>
      <c r="AS78" s="2"/>
      <c r="AT78" s="1">
        <f>((AO78-AO$4)*100)/AO$4</f>
        <v>-3.9798375805096247</v>
      </c>
    </row>
    <row r="79" spans="1:46" x14ac:dyDescent="0.25">
      <c r="A79" s="27">
        <v>3.8630000000000001E-4</v>
      </c>
      <c r="B79" s="28">
        <v>3.8029999999999997E-4</v>
      </c>
      <c r="C79" s="27">
        <v>3.79E-4</v>
      </c>
      <c r="D79" s="27">
        <v>3.7290000000000001E-4</v>
      </c>
      <c r="E79" s="27">
        <v>3.6400000000000001E-4</v>
      </c>
      <c r="F79" s="27">
        <v>3.6000000000000002E-4</v>
      </c>
      <c r="G79" s="27">
        <v>3.702E-4</v>
      </c>
      <c r="H79" s="27">
        <v>3.7869999999999999E-4</v>
      </c>
      <c r="I79" s="27">
        <v>3.8499999999999998E-4</v>
      </c>
      <c r="J79" s="27">
        <v>3.8109999999999999E-4</v>
      </c>
      <c r="K79" s="27">
        <v>3.7350000000000003E-4</v>
      </c>
      <c r="L79" s="27">
        <v>3.6670000000000002E-4</v>
      </c>
      <c r="M79" s="27">
        <v>3.6460000000000003E-4</v>
      </c>
      <c r="N79" s="27">
        <v>3.6680000000000003E-4</v>
      </c>
      <c r="O79" s="27">
        <v>3.6689999999999997E-4</v>
      </c>
      <c r="P79" s="27">
        <v>3.6499999999999998E-4</v>
      </c>
      <c r="Q79" s="27">
        <v>3.5940000000000001E-4</v>
      </c>
      <c r="R79" s="27">
        <v>3.5290000000000001E-4</v>
      </c>
      <c r="S79" s="27">
        <v>3.656E-4</v>
      </c>
      <c r="T79" s="27">
        <v>3.6400000000000001E-4</v>
      </c>
      <c r="U79" s="27">
        <v>3.59E-4</v>
      </c>
      <c r="V79" s="27">
        <v>3.7199999999999999E-4</v>
      </c>
      <c r="W79" s="27">
        <v>3.7889999999999999E-4</v>
      </c>
      <c r="X79" s="27">
        <v>3.8450000000000002E-4</v>
      </c>
      <c r="Y79" s="27">
        <v>3.926E-4</v>
      </c>
      <c r="Z79" s="27">
        <v>3.9720000000000001E-4</v>
      </c>
      <c r="AA79" s="27">
        <v>4.035E-4</v>
      </c>
      <c r="AB79" s="27">
        <v>4.0509999999999998E-4</v>
      </c>
      <c r="AC79" s="27">
        <v>4.0630000000000001E-4</v>
      </c>
      <c r="AD79" s="27">
        <v>4.0709999999999997E-4</v>
      </c>
      <c r="AE79" s="27">
        <v>4.0250000000000003E-4</v>
      </c>
      <c r="AF79" s="27">
        <v>4.016E-4</v>
      </c>
      <c r="AG79" s="27">
        <v>4.0400000000000001E-4</v>
      </c>
      <c r="AH79" s="27">
        <v>4.0650000000000001E-4</v>
      </c>
      <c r="AI79" s="27">
        <v>4.0180000000000001E-4</v>
      </c>
      <c r="AJ79" s="27">
        <v>3.9409999999999998E-4</v>
      </c>
      <c r="AK79" s="3">
        <f t="shared" si="1"/>
        <v>3.8109999999999999E-4</v>
      </c>
      <c r="AM79" s="10" t="s">
        <v>94</v>
      </c>
      <c r="AO79" s="2">
        <f>SUM(A108:AJ109)/26</f>
        <v>4.8079230769230774E-4</v>
      </c>
      <c r="AP79" s="2">
        <f>((AK79-AK$5)*100)/AK$5</f>
        <v>-8.2018547512947109</v>
      </c>
      <c r="AR79" s="10" t="s">
        <v>94</v>
      </c>
      <c r="AS79" s="2"/>
      <c r="AT79" s="1">
        <f>((AO79-AO$5)*100)/AO$5</f>
        <v>-0.58769732394927354</v>
      </c>
    </row>
    <row r="80" spans="1:46" x14ac:dyDescent="0.25">
      <c r="A80" s="29">
        <v>3.4170000000000001E-4</v>
      </c>
      <c r="B80" s="30">
        <v>3.3389999999999998E-4</v>
      </c>
      <c r="C80" s="29">
        <v>3.2449999999999997E-4</v>
      </c>
      <c r="D80" s="29">
        <v>3.1540000000000002E-4</v>
      </c>
      <c r="E80" s="31">
        <v>3.0380000000000001E-4</v>
      </c>
      <c r="F80" s="31">
        <v>2.9240000000000001E-4</v>
      </c>
      <c r="G80" s="31">
        <v>2.8709999999999999E-4</v>
      </c>
      <c r="H80" s="31">
        <v>2.8959999999999999E-4</v>
      </c>
      <c r="I80" s="31">
        <v>2.9629999999999999E-4</v>
      </c>
      <c r="J80" s="31">
        <v>2.9379999999999999E-4</v>
      </c>
      <c r="K80" s="31">
        <v>2.9240000000000001E-4</v>
      </c>
      <c r="L80" s="31">
        <v>2.9119999999999998E-4</v>
      </c>
      <c r="M80" s="31">
        <v>2.9260000000000001E-4</v>
      </c>
      <c r="N80" s="31">
        <v>2.9490000000000001E-4</v>
      </c>
      <c r="O80" s="31">
        <v>2.9700000000000001E-4</v>
      </c>
      <c r="P80" s="31">
        <v>2.9500000000000001E-4</v>
      </c>
      <c r="Q80" s="32">
        <v>2.9260000000000001E-4</v>
      </c>
      <c r="R80" s="32">
        <v>2.8430000000000003E-4</v>
      </c>
      <c r="S80" s="33">
        <v>2.7769999999999997E-4</v>
      </c>
      <c r="T80" s="33" t="s">
        <v>0</v>
      </c>
      <c r="U80" s="33">
        <v>3.0709999999999998E-4</v>
      </c>
      <c r="V80" s="33">
        <v>3.1579999999999998E-4</v>
      </c>
      <c r="W80" s="33">
        <v>3.2220000000000003E-4</v>
      </c>
      <c r="X80" s="33">
        <v>3.257E-4</v>
      </c>
      <c r="Y80" s="33">
        <v>3.3159999999999998E-4</v>
      </c>
      <c r="Z80" s="33">
        <v>3.4010000000000003E-4</v>
      </c>
      <c r="AA80" s="33">
        <v>3.479E-4</v>
      </c>
      <c r="AB80" s="33">
        <v>3.478E-4</v>
      </c>
      <c r="AC80" s="29">
        <v>3.4689999999999998E-4</v>
      </c>
      <c r="AD80" s="29">
        <v>3.4949999999999998E-4</v>
      </c>
      <c r="AE80" s="29">
        <v>3.478E-4</v>
      </c>
      <c r="AF80" s="29">
        <v>3.4499999999999998E-4</v>
      </c>
      <c r="AG80" s="29">
        <v>3.4709999999999998E-4</v>
      </c>
      <c r="AH80" s="29">
        <v>3.5179999999999999E-4</v>
      </c>
      <c r="AI80" s="29">
        <v>3.5429999999999999E-4</v>
      </c>
      <c r="AJ80" s="29">
        <v>3.4979999999999999E-4</v>
      </c>
      <c r="AK80" s="3">
        <f t="shared" si="1"/>
        <v>3.1790285714285719E-4</v>
      </c>
      <c r="AM80" s="10" t="s">
        <v>116</v>
      </c>
      <c r="AO80" s="2">
        <f>SUM(A78:AJ79)/72</f>
        <v>4.2640277777777783E-4</v>
      </c>
      <c r="AP80" s="2">
        <f>((AK80-AK$6)*100)/AK$6</f>
        <v>-9.3925081433224147</v>
      </c>
      <c r="AR80" s="10" t="s">
        <v>116</v>
      </c>
      <c r="AS80" s="2"/>
      <c r="AT80" s="1">
        <f>((AO80-AO$6)*100)/AO$6</f>
        <v>-6.4795099320399334</v>
      </c>
    </row>
    <row r="81" spans="1:47" x14ac:dyDescent="0.25">
      <c r="A81" s="29">
        <v>2.9960000000000002E-4</v>
      </c>
      <c r="B81" s="30">
        <v>2.8459999999999998E-4</v>
      </c>
      <c r="C81" s="29">
        <v>2.6659999999999998E-4</v>
      </c>
      <c r="D81" s="29">
        <v>2.5710000000000002E-4</v>
      </c>
      <c r="E81" s="31">
        <v>2.453E-4</v>
      </c>
      <c r="F81" s="31">
        <v>2.3790000000000001E-4</v>
      </c>
      <c r="G81" s="31">
        <v>2.409E-4</v>
      </c>
      <c r="H81" s="31">
        <v>2.3670000000000001E-4</v>
      </c>
      <c r="I81" s="31">
        <v>2.284E-4</v>
      </c>
      <c r="J81" s="31">
        <v>2.296E-4</v>
      </c>
      <c r="K81" s="31">
        <v>2.32E-4</v>
      </c>
      <c r="L81" s="31">
        <v>2.3340000000000001E-4</v>
      </c>
      <c r="M81" s="31">
        <v>2.352E-4</v>
      </c>
      <c r="N81" s="31">
        <v>2.3719999999999999E-4</v>
      </c>
      <c r="O81" s="31">
        <v>2.3900000000000001E-4</v>
      </c>
      <c r="P81" s="31">
        <v>2.3809999999999999E-4</v>
      </c>
      <c r="Q81" s="32">
        <v>2.3379999999999999E-4</v>
      </c>
      <c r="R81" s="32">
        <v>2.23E-4</v>
      </c>
      <c r="S81" s="33">
        <v>2.221E-4</v>
      </c>
      <c r="T81" s="33" t="s">
        <v>0</v>
      </c>
      <c r="U81" s="33">
        <v>2.5129999999999998E-4</v>
      </c>
      <c r="V81" s="33">
        <v>2.6249999999999998E-4</v>
      </c>
      <c r="W81" s="33">
        <v>2.6790000000000001E-4</v>
      </c>
      <c r="X81" s="33">
        <v>2.7260000000000001E-4</v>
      </c>
      <c r="Y81" s="33">
        <v>2.8200000000000002E-4</v>
      </c>
      <c r="Z81" s="33">
        <v>2.9280000000000002E-4</v>
      </c>
      <c r="AA81" s="33">
        <v>2.987E-4</v>
      </c>
      <c r="AB81" s="33">
        <v>2.9520000000000002E-4</v>
      </c>
      <c r="AC81" s="29">
        <v>2.9159999999999999E-4</v>
      </c>
      <c r="AD81" s="29">
        <v>2.987E-4</v>
      </c>
      <c r="AE81" s="29">
        <v>3.033E-4</v>
      </c>
      <c r="AF81" s="29">
        <v>3.0580000000000001E-4</v>
      </c>
      <c r="AG81" s="29">
        <v>3.0660000000000003E-4</v>
      </c>
      <c r="AH81" s="29">
        <v>3.0889999999999997E-4</v>
      </c>
      <c r="AI81" s="29">
        <v>3.1119999999999997E-4</v>
      </c>
      <c r="AJ81" s="29">
        <v>3.0939999999999999E-4</v>
      </c>
      <c r="AK81" s="3">
        <f t="shared" si="1"/>
        <v>2.6511428571428567E-4</v>
      </c>
      <c r="AM81" s="11" t="s">
        <v>99</v>
      </c>
      <c r="AO81" s="2">
        <f>SUM(A103:R107)/56</f>
        <v>2.7128571428571425E-4</v>
      </c>
      <c r="AP81" s="2">
        <f>((AK81-AK$7)*100)/AK$7</f>
        <v>-7.8897734717782768</v>
      </c>
      <c r="AR81" s="11" t="s">
        <v>99</v>
      </c>
      <c r="AS81" s="2"/>
      <c r="AT81" s="1">
        <f>((AO81-AO$7)*100)/AO$7</f>
        <v>1.108116202455834</v>
      </c>
    </row>
    <row r="82" spans="1:47" x14ac:dyDescent="0.25">
      <c r="A82" s="29">
        <v>2.3819999999999999E-4</v>
      </c>
      <c r="B82" s="30">
        <v>2.1699999999999999E-4</v>
      </c>
      <c r="C82" s="29">
        <v>2.0770000000000001E-4</v>
      </c>
      <c r="D82" s="29">
        <v>2.1819999999999999E-4</v>
      </c>
      <c r="E82" s="31">
        <v>2.2389999999999999E-4</v>
      </c>
      <c r="F82" s="31">
        <v>2.2599999999999999E-4</v>
      </c>
      <c r="G82" s="31">
        <v>2.1719999999999999E-4</v>
      </c>
      <c r="H82" s="31">
        <v>2.108E-4</v>
      </c>
      <c r="I82" s="31">
        <v>1.996E-4</v>
      </c>
      <c r="J82" s="31">
        <v>1.9890000000000001E-4</v>
      </c>
      <c r="K82" s="31">
        <v>1.986E-4</v>
      </c>
      <c r="L82" s="31">
        <v>1.9689999999999999E-4</v>
      </c>
      <c r="M82" s="31">
        <v>1.9589999999999999E-4</v>
      </c>
      <c r="N82" s="31">
        <v>1.95E-4</v>
      </c>
      <c r="O82" s="31">
        <v>1.951E-4</v>
      </c>
      <c r="P82" s="31">
        <v>1.939E-4</v>
      </c>
      <c r="Q82" s="32">
        <v>1.897E-4</v>
      </c>
      <c r="R82" s="32">
        <v>1.785E-4</v>
      </c>
      <c r="S82" s="33">
        <v>1.8550000000000001E-4</v>
      </c>
      <c r="T82" s="33" t="s">
        <v>0</v>
      </c>
      <c r="U82" s="33">
        <v>2.13E-4</v>
      </c>
      <c r="V82" s="33">
        <v>2.5099999999999998E-4</v>
      </c>
      <c r="W82" s="33">
        <v>2.6340000000000001E-4</v>
      </c>
      <c r="X82" s="33">
        <v>2.6600000000000001E-4</v>
      </c>
      <c r="Y82" s="33">
        <v>2.6630000000000002E-4</v>
      </c>
      <c r="Z82" s="33">
        <v>2.6659999999999998E-4</v>
      </c>
      <c r="AA82" s="33">
        <v>2.6160000000000002E-4</v>
      </c>
      <c r="AB82" s="33">
        <v>2.4689999999999998E-4</v>
      </c>
      <c r="AC82" s="29">
        <v>2.3800000000000001E-4</v>
      </c>
      <c r="AD82" s="29">
        <v>2.429E-4</v>
      </c>
      <c r="AE82" s="29">
        <v>2.455E-4</v>
      </c>
      <c r="AF82" s="29">
        <v>2.5900000000000001E-4</v>
      </c>
      <c r="AG82" s="29">
        <v>2.6289999999999999E-4</v>
      </c>
      <c r="AH82" s="29">
        <v>2.632E-4</v>
      </c>
      <c r="AI82" s="29">
        <v>2.6209999999999997E-4</v>
      </c>
      <c r="AJ82" s="29">
        <v>2.543E-4</v>
      </c>
      <c r="AK82" s="3">
        <f t="shared" si="1"/>
        <v>2.2712285714285714E-4</v>
      </c>
      <c r="AM82" s="11" t="s">
        <v>102</v>
      </c>
      <c r="AO82" s="2">
        <f>SUM(E80:R84)/68</f>
        <v>2.1029852941176476E-4</v>
      </c>
      <c r="AP82" s="2">
        <f>((AK82-AK$8)*100)/AK$8</f>
        <v>-3.1435429434771538</v>
      </c>
      <c r="AR82" s="11" t="s">
        <v>102</v>
      </c>
      <c r="AS82" s="2"/>
      <c r="AT82" s="1">
        <f>((AO82-AO$8)*100)/AO$8</f>
        <v>-2.715076805855996</v>
      </c>
    </row>
    <row r="83" spans="1:47" x14ac:dyDescent="0.25">
      <c r="A83" s="29">
        <v>1.717E-4</v>
      </c>
      <c r="B83" s="30">
        <v>1.6780000000000001E-4</v>
      </c>
      <c r="C83" s="29">
        <v>2.0039999999999999E-4</v>
      </c>
      <c r="D83" s="29">
        <v>2.3450000000000001E-4</v>
      </c>
      <c r="E83" s="31" t="s">
        <v>0</v>
      </c>
      <c r="F83" s="31">
        <v>2.0929999999999999E-4</v>
      </c>
      <c r="G83" s="31">
        <v>1.7929999999999999E-4</v>
      </c>
      <c r="H83" s="31">
        <v>1.7310000000000001E-4</v>
      </c>
      <c r="I83" s="31">
        <v>1.6760000000000001E-4</v>
      </c>
      <c r="J83" s="31">
        <v>1.6469999999999999E-4</v>
      </c>
      <c r="K83" s="31">
        <v>1.639E-4</v>
      </c>
      <c r="L83" s="31">
        <v>1.628E-4</v>
      </c>
      <c r="M83" s="31">
        <v>1.6310000000000001E-4</v>
      </c>
      <c r="N83" s="31">
        <v>1.641E-4</v>
      </c>
      <c r="O83" s="31">
        <v>1.6430000000000001E-4</v>
      </c>
      <c r="P83" s="31">
        <v>1.6320000000000001E-4</v>
      </c>
      <c r="Q83" s="32">
        <v>1.584E-4</v>
      </c>
      <c r="R83" s="32">
        <v>1.4889999999999999E-4</v>
      </c>
      <c r="S83" s="33">
        <v>1.6239999999999999E-4</v>
      </c>
      <c r="T83" s="33" t="s">
        <v>0</v>
      </c>
      <c r="U83" s="33">
        <v>1.7560000000000001E-4</v>
      </c>
      <c r="V83" s="33">
        <v>2.455E-4</v>
      </c>
      <c r="W83" s="33">
        <v>2.5930000000000001E-4</v>
      </c>
      <c r="X83" s="33">
        <v>2.6570000000000001E-4</v>
      </c>
      <c r="Y83" s="33">
        <v>2.6209999999999997E-4</v>
      </c>
      <c r="Z83" s="33">
        <v>2.5020000000000001E-4</v>
      </c>
      <c r="AA83" s="33">
        <v>2.2330000000000001E-4</v>
      </c>
      <c r="AB83" s="33">
        <v>1.9680000000000001E-4</v>
      </c>
      <c r="AC83" s="29">
        <v>1.8110000000000001E-4</v>
      </c>
      <c r="AD83" s="29">
        <v>1.8220000000000001E-4</v>
      </c>
      <c r="AE83" s="29">
        <v>1.7899999999999999E-4</v>
      </c>
      <c r="AF83" s="29">
        <v>1.8469999999999999E-4</v>
      </c>
      <c r="AG83" s="29">
        <v>1.9330000000000001E-4</v>
      </c>
      <c r="AH83" s="29">
        <v>1.983E-4</v>
      </c>
      <c r="AI83" s="29">
        <v>1.9440000000000001E-4</v>
      </c>
      <c r="AJ83" s="29">
        <v>1.839E-4</v>
      </c>
      <c r="AK83" s="3">
        <f t="shared" si="1"/>
        <v>1.9102647058823536E-4</v>
      </c>
      <c r="AM83" s="12" t="s">
        <v>105</v>
      </c>
      <c r="AO83" s="2">
        <f>SUM(S103:Z107)/35</f>
        <v>7.0638857142857141E-4</v>
      </c>
      <c r="AP83" s="2">
        <f>((AK83-AK$9)*100)/AK$9</f>
        <v>2.3834670618093994</v>
      </c>
      <c r="AR83" s="12" t="s">
        <v>105</v>
      </c>
      <c r="AS83" s="2"/>
      <c r="AT83" s="1">
        <f>((AO83-AO$9)*100)/AO$9</f>
        <v>8.3213943034397566</v>
      </c>
    </row>
    <row r="84" spans="1:47" x14ac:dyDescent="0.25">
      <c r="A84" s="29">
        <v>1.3779999999999999E-4</v>
      </c>
      <c r="B84" s="30">
        <v>1.6469999999999999E-4</v>
      </c>
      <c r="C84" s="29">
        <v>2.2780000000000001E-4</v>
      </c>
      <c r="D84" s="29" t="s">
        <v>0</v>
      </c>
      <c r="E84" s="31" t="s">
        <v>0</v>
      </c>
      <c r="F84" s="31">
        <v>1.6670000000000001E-4</v>
      </c>
      <c r="G84" s="31">
        <v>1.4410000000000001E-4</v>
      </c>
      <c r="H84" s="31">
        <v>1.449E-4</v>
      </c>
      <c r="I84" s="31">
        <v>1.474E-4</v>
      </c>
      <c r="J84" s="31">
        <v>1.4669999999999999E-4</v>
      </c>
      <c r="K84" s="31">
        <v>1.4190000000000001E-4</v>
      </c>
      <c r="L84" s="31">
        <v>1.406E-4</v>
      </c>
      <c r="M84" s="31">
        <v>1.4559999999999999E-4</v>
      </c>
      <c r="N84" s="31">
        <v>1.507E-4</v>
      </c>
      <c r="O84" s="31">
        <v>1.5119999999999999E-4</v>
      </c>
      <c r="P84" s="31">
        <v>1.4870000000000001E-4</v>
      </c>
      <c r="Q84" s="32">
        <v>1.392E-4</v>
      </c>
      <c r="R84" s="32">
        <v>1.3640000000000001E-4</v>
      </c>
      <c r="S84" s="33">
        <v>1.6449999999999999E-4</v>
      </c>
      <c r="T84" s="33" t="s">
        <v>0</v>
      </c>
      <c r="U84" s="33" t="s">
        <v>0</v>
      </c>
      <c r="V84" s="33">
        <v>2.064E-4</v>
      </c>
      <c r="W84" s="33">
        <v>2.297E-4</v>
      </c>
      <c r="X84" s="33">
        <v>2.419E-4</v>
      </c>
      <c r="Y84" s="33">
        <v>2.3670000000000001E-4</v>
      </c>
      <c r="Z84" s="33">
        <v>2.1560000000000001E-4</v>
      </c>
      <c r="AA84" s="33">
        <v>1.7929999999999999E-4</v>
      </c>
      <c r="AB84" s="33">
        <v>1.6139999999999999E-4</v>
      </c>
      <c r="AC84" s="29" t="s">
        <v>0</v>
      </c>
      <c r="AD84" s="29">
        <v>1.5799999999999999E-4</v>
      </c>
      <c r="AE84" s="29">
        <v>1.5569999999999999E-4</v>
      </c>
      <c r="AF84" s="29">
        <v>1.5589999999999999E-4</v>
      </c>
      <c r="AG84" s="29">
        <v>1.348E-4</v>
      </c>
      <c r="AH84" s="29">
        <v>1.3129999999999999E-4</v>
      </c>
      <c r="AI84" s="29">
        <v>1.2870000000000001E-4</v>
      </c>
      <c r="AJ84" s="29">
        <v>1.2630000000000001E-4</v>
      </c>
      <c r="AK84" s="3">
        <f t="shared" si="1"/>
        <v>1.6324516129032256E-4</v>
      </c>
      <c r="AM84" s="12" t="s">
        <v>108</v>
      </c>
      <c r="AO84" s="2">
        <f>SUM(S80:AB84)/44</f>
        <v>2.5585681818181814E-4</v>
      </c>
      <c r="AP84" s="2">
        <f>((AK84-AK$10)*100)/AK$10</f>
        <v>8.6828597813714339</v>
      </c>
      <c r="AR84" s="12" t="s">
        <v>108</v>
      </c>
      <c r="AS84" s="2"/>
      <c r="AT84" s="1">
        <f>((AO84-AO$10)*100)/AO$10</f>
        <v>-3.1703981490241988</v>
      </c>
    </row>
    <row r="85" spans="1:47" x14ac:dyDescent="0.25">
      <c r="A85" s="29">
        <v>1.472E-4</v>
      </c>
      <c r="B85" s="30">
        <v>1.8770000000000001E-4</v>
      </c>
      <c r="C85" s="29" t="s">
        <v>0</v>
      </c>
      <c r="D85" s="29" t="s">
        <v>0</v>
      </c>
      <c r="E85" s="34" t="s">
        <v>0</v>
      </c>
      <c r="F85" s="34">
        <v>1.47E-4</v>
      </c>
      <c r="G85" s="34">
        <v>1.394E-4</v>
      </c>
      <c r="H85" s="34">
        <v>1.4469999999999999E-4</v>
      </c>
      <c r="I85" s="34">
        <v>1.4919999999999999E-4</v>
      </c>
      <c r="J85" s="34">
        <v>1.5029999999999999E-4</v>
      </c>
      <c r="K85" s="34">
        <v>1.518E-4</v>
      </c>
      <c r="L85" s="34">
        <v>1.5300000000000001E-4</v>
      </c>
      <c r="M85" s="34">
        <v>1.562E-4</v>
      </c>
      <c r="N85" s="34">
        <v>1.5660000000000001E-4</v>
      </c>
      <c r="O85" s="34">
        <v>1.538E-4</v>
      </c>
      <c r="P85" s="34">
        <v>1.4909999999999999E-4</v>
      </c>
      <c r="Q85" s="34">
        <v>1.407E-4</v>
      </c>
      <c r="R85" s="34">
        <v>1.427E-4</v>
      </c>
      <c r="S85" s="35">
        <v>1.73E-4</v>
      </c>
      <c r="T85" s="35" t="s">
        <v>0</v>
      </c>
      <c r="U85" s="35" t="s">
        <v>0</v>
      </c>
      <c r="V85" s="35">
        <v>2.139E-4</v>
      </c>
      <c r="W85" s="35">
        <v>2.151E-4</v>
      </c>
      <c r="X85" s="35">
        <v>2.2460000000000001E-4</v>
      </c>
      <c r="Y85" s="35">
        <v>2.143E-4</v>
      </c>
      <c r="Z85" s="35">
        <v>1.886E-4</v>
      </c>
      <c r="AA85" s="35">
        <v>1.7229999999999999E-4</v>
      </c>
      <c r="AB85" s="35">
        <v>1.5970000000000001E-4</v>
      </c>
      <c r="AC85" s="36" t="s">
        <v>0</v>
      </c>
      <c r="AD85" s="29">
        <v>1.5760000000000001E-4</v>
      </c>
      <c r="AE85" s="29">
        <v>1.537E-4</v>
      </c>
      <c r="AF85" s="29">
        <v>1.5559999999999999E-4</v>
      </c>
      <c r="AG85" s="29">
        <v>1.5080000000000001E-4</v>
      </c>
      <c r="AH85" s="29">
        <v>1.3980000000000001E-4</v>
      </c>
      <c r="AI85" s="29">
        <v>1.3210000000000001E-4</v>
      </c>
      <c r="AJ85" s="29">
        <v>1.3239999999999999E-4</v>
      </c>
      <c r="AK85" s="3">
        <f t="shared" si="1"/>
        <v>1.6176333333333331E-4</v>
      </c>
      <c r="AM85" s="14" t="s">
        <v>99</v>
      </c>
      <c r="AO85" s="7">
        <f>(SUM(B94:O102)+SUM(P94:R98))/140</f>
        <v>1.7017428571428574E-4</v>
      </c>
      <c r="AP85" s="2">
        <f>((AK85-AK$11)*100)/AK$11</f>
        <v>9.442514997068205</v>
      </c>
      <c r="AR85" s="14" t="s">
        <v>99</v>
      </c>
      <c r="AS85" s="2"/>
      <c r="AT85" s="1">
        <f>((AO85-AO$11)*100)/AO$11</f>
        <v>9.2967671197683881</v>
      </c>
      <c r="AU85">
        <f>SUM(AT85:AT88)/4</f>
        <v>12.974045889305758</v>
      </c>
    </row>
    <row r="86" spans="1:47" x14ac:dyDescent="0.25">
      <c r="A86" s="29">
        <v>1.561E-4</v>
      </c>
      <c r="B86" s="30">
        <v>1.964E-4</v>
      </c>
      <c r="C86" s="29" t="s">
        <v>0</v>
      </c>
      <c r="D86" s="29" t="s">
        <v>0</v>
      </c>
      <c r="E86" s="34" t="s">
        <v>0</v>
      </c>
      <c r="F86" s="34">
        <v>1.3019999999999999E-4</v>
      </c>
      <c r="G86" s="34">
        <v>1.2870000000000001E-4</v>
      </c>
      <c r="H86" s="34">
        <v>1.3909999999999999E-4</v>
      </c>
      <c r="I86" s="34">
        <v>1.4779999999999999E-4</v>
      </c>
      <c r="J86" s="34">
        <v>1.5100000000000001E-4</v>
      </c>
      <c r="K86" s="34">
        <v>1.537E-4</v>
      </c>
      <c r="L86" s="34">
        <v>1.563E-4</v>
      </c>
      <c r="M86" s="34">
        <v>1.596E-4</v>
      </c>
      <c r="N86" s="34">
        <v>1.6000000000000001E-4</v>
      </c>
      <c r="O86" s="34">
        <v>1.5699999999999999E-4</v>
      </c>
      <c r="P86" s="34">
        <v>1.5239999999999999E-4</v>
      </c>
      <c r="Q86" s="34">
        <v>1.4809999999999999E-4</v>
      </c>
      <c r="R86" s="34">
        <v>1.5669999999999999E-4</v>
      </c>
      <c r="S86" s="35">
        <v>1.7780000000000001E-4</v>
      </c>
      <c r="T86" s="35" t="s">
        <v>0</v>
      </c>
      <c r="U86" s="35" t="s">
        <v>0</v>
      </c>
      <c r="V86" s="35">
        <v>1.8819999999999999E-4</v>
      </c>
      <c r="W86" s="35">
        <v>2.041E-4</v>
      </c>
      <c r="X86" s="35">
        <v>2.1110000000000001E-4</v>
      </c>
      <c r="Y86" s="35">
        <v>2.096E-4</v>
      </c>
      <c r="Z86" s="35">
        <v>1.8650000000000001E-4</v>
      </c>
      <c r="AA86" s="35">
        <v>1.6449999999999999E-4</v>
      </c>
      <c r="AB86" s="35">
        <v>1.5699999999999999E-4</v>
      </c>
      <c r="AC86" s="36" t="s">
        <v>0</v>
      </c>
      <c r="AD86" s="29">
        <v>1.5440000000000001E-4</v>
      </c>
      <c r="AE86" s="29">
        <v>1.4550000000000001E-4</v>
      </c>
      <c r="AF86" s="29">
        <v>1.5009999999999999E-4</v>
      </c>
      <c r="AG86" s="29">
        <v>1.482E-4</v>
      </c>
      <c r="AH86" s="29">
        <v>1.4359999999999999E-4</v>
      </c>
      <c r="AI86" s="29">
        <v>1.3909999999999999E-4</v>
      </c>
      <c r="AJ86" s="29">
        <v>1.3870000000000001E-4</v>
      </c>
      <c r="AK86" s="3">
        <f t="shared" si="1"/>
        <v>1.6038333333333335E-4</v>
      </c>
      <c r="AM86" s="14" t="s">
        <v>102</v>
      </c>
      <c r="AO86" s="2">
        <f>SUM(E85:R93)/126</f>
        <v>1.1597698412698414E-4</v>
      </c>
      <c r="AP86" s="2">
        <f>((AK86-AK$12)*100)/AK$12</f>
        <v>9.5190403569071229</v>
      </c>
      <c r="AR86" s="14" t="s">
        <v>102</v>
      </c>
      <c r="AS86" s="2"/>
      <c r="AT86" s="1">
        <f>((AO86-AO$12)*100)/AO$12</f>
        <v>12.678890876565299</v>
      </c>
    </row>
    <row r="87" spans="1:47" x14ac:dyDescent="0.25">
      <c r="A87" s="29">
        <v>1.4689999999999999E-4</v>
      </c>
      <c r="B87" s="30">
        <v>1.7550000000000001E-4</v>
      </c>
      <c r="C87" s="29" t="s">
        <v>0</v>
      </c>
      <c r="D87" s="29" t="s">
        <v>0</v>
      </c>
      <c r="E87" s="34" t="s">
        <v>0</v>
      </c>
      <c r="F87" s="34">
        <v>1.089E-4</v>
      </c>
      <c r="G87" s="34">
        <v>1.141E-4</v>
      </c>
      <c r="H87" s="34">
        <v>1.283E-4</v>
      </c>
      <c r="I87" s="34">
        <v>1.3980000000000001E-4</v>
      </c>
      <c r="J87" s="34">
        <v>1.451E-4</v>
      </c>
      <c r="K87" s="34">
        <v>1.4870000000000001E-4</v>
      </c>
      <c r="L87" s="34">
        <v>1.516E-4</v>
      </c>
      <c r="M87" s="34">
        <v>1.5420000000000001E-4</v>
      </c>
      <c r="N87" s="34">
        <v>1.551E-4</v>
      </c>
      <c r="O87" s="34">
        <v>1.529E-4</v>
      </c>
      <c r="P87" s="34">
        <v>1.5119999999999999E-4</v>
      </c>
      <c r="Q87" s="34">
        <v>1.5449999999999999E-4</v>
      </c>
      <c r="R87" s="34">
        <v>1.6699999999999999E-4</v>
      </c>
      <c r="S87" s="35">
        <v>1.771E-4</v>
      </c>
      <c r="T87" s="35" t="s">
        <v>0</v>
      </c>
      <c r="U87" s="35" t="s">
        <v>0</v>
      </c>
      <c r="V87" s="35" t="s">
        <v>0</v>
      </c>
      <c r="W87" s="35">
        <v>1.9880000000000001E-4</v>
      </c>
      <c r="X87" s="35">
        <v>1.9900000000000001E-4</v>
      </c>
      <c r="Y87" s="35">
        <v>1.939E-4</v>
      </c>
      <c r="Z87" s="35">
        <v>1.741E-4</v>
      </c>
      <c r="AA87" s="35">
        <v>1.4320000000000001E-4</v>
      </c>
      <c r="AB87" s="35" t="s">
        <v>0</v>
      </c>
      <c r="AC87" s="36" t="s">
        <v>0</v>
      </c>
      <c r="AD87" s="29">
        <v>1.5310000000000001E-4</v>
      </c>
      <c r="AE87" s="29">
        <v>1.3410000000000001E-4</v>
      </c>
      <c r="AF87" s="29">
        <v>1.462E-4</v>
      </c>
      <c r="AG87" s="29">
        <v>1.4440000000000001E-4</v>
      </c>
      <c r="AH87" s="29">
        <v>1.407E-4</v>
      </c>
      <c r="AI87" s="29">
        <v>1.3579999999999999E-4</v>
      </c>
      <c r="AJ87" s="29">
        <v>1.328E-4</v>
      </c>
      <c r="AK87" s="3">
        <f t="shared" si="1"/>
        <v>1.523928571428571E-4</v>
      </c>
      <c r="AM87" s="15" t="s">
        <v>105</v>
      </c>
      <c r="AO87" s="2">
        <f>(SUM(S94:AB102)+SUM(P99:R102))/67</f>
        <v>7.044462686567164E-4</v>
      </c>
      <c r="AP87" s="2">
        <f>((AK87-AK$13)*100)/AK$13</f>
        <v>10.221372665512847</v>
      </c>
      <c r="AR87" s="15" t="s">
        <v>105</v>
      </c>
      <c r="AS87" s="2"/>
      <c r="AT87" s="1">
        <f>((AO87-AO$13)*100)/AO$13</f>
        <v>13.920112380432828</v>
      </c>
    </row>
    <row r="88" spans="1:47" x14ac:dyDescent="0.25">
      <c r="A88" s="29">
        <v>1.2549999999999999E-4</v>
      </c>
      <c r="B88" s="30">
        <v>1.303E-4</v>
      </c>
      <c r="C88" s="29" t="s">
        <v>0</v>
      </c>
      <c r="D88" s="29" t="s">
        <v>0</v>
      </c>
      <c r="E88" s="34">
        <v>1.236E-4</v>
      </c>
      <c r="F88" s="34">
        <v>9.3200000000000002E-5</v>
      </c>
      <c r="G88" s="34">
        <v>9.5199999999999997E-5</v>
      </c>
      <c r="H88" s="34">
        <v>1.109E-4</v>
      </c>
      <c r="I88" s="34">
        <v>1.2669999999999999E-4</v>
      </c>
      <c r="J88" s="34">
        <v>1.3430000000000001E-4</v>
      </c>
      <c r="K88" s="34">
        <v>1.381E-4</v>
      </c>
      <c r="L88" s="34">
        <v>1.4300000000000001E-4</v>
      </c>
      <c r="M88" s="34">
        <v>1.4420000000000001E-4</v>
      </c>
      <c r="N88" s="34">
        <v>1.439E-4</v>
      </c>
      <c r="O88" s="34">
        <v>1.4219999999999999E-4</v>
      </c>
      <c r="P88" s="34">
        <v>1.418E-4</v>
      </c>
      <c r="Q88" s="34">
        <v>1.495E-4</v>
      </c>
      <c r="R88" s="34">
        <v>1.6479999999999999E-4</v>
      </c>
      <c r="S88" s="35">
        <v>1.6689999999999999E-4</v>
      </c>
      <c r="T88" s="35" t="s">
        <v>0</v>
      </c>
      <c r="U88" s="35" t="s">
        <v>0</v>
      </c>
      <c r="V88" s="35" t="s">
        <v>0</v>
      </c>
      <c r="W88" s="35">
        <v>2.007E-4</v>
      </c>
      <c r="X88" s="35">
        <v>1.916E-4</v>
      </c>
      <c r="Y88" s="35">
        <v>1.8039999999999999E-4</v>
      </c>
      <c r="Z88" s="35">
        <v>1.6090000000000001E-4</v>
      </c>
      <c r="AA88" s="35">
        <v>1.2650000000000001E-4</v>
      </c>
      <c r="AB88" s="35" t="s">
        <v>0</v>
      </c>
      <c r="AC88" s="36" t="s">
        <v>0</v>
      </c>
      <c r="AD88" s="29" t="s">
        <v>0</v>
      </c>
      <c r="AE88" s="29">
        <v>1.3789999999999999E-4</v>
      </c>
      <c r="AF88" s="29">
        <v>1.4320000000000001E-4</v>
      </c>
      <c r="AG88" s="29">
        <v>1.407E-4</v>
      </c>
      <c r="AH88" s="29">
        <v>1.3640000000000001E-4</v>
      </c>
      <c r="AI88" s="29">
        <v>1.2899999999999999E-4</v>
      </c>
      <c r="AJ88" s="29">
        <v>1.216E-4</v>
      </c>
      <c r="AK88" s="3">
        <f t="shared" si="1"/>
        <v>1.4082142857142858E-4</v>
      </c>
      <c r="AM88" s="15" t="s">
        <v>108</v>
      </c>
      <c r="AO88" s="2">
        <f>SUM(S85:AB93)/54</f>
        <v>2.0796296296296294E-4</v>
      </c>
      <c r="AP88" s="1">
        <f>((AK88-AK$14)*100)/AK$14</f>
        <v>10.65895823978448</v>
      </c>
      <c r="AR88" s="15" t="s">
        <v>108</v>
      </c>
      <c r="AS88" s="2"/>
      <c r="AT88" s="1">
        <f>((AO88-AO$14)*100)/AO$14</f>
        <v>16.000413180456519</v>
      </c>
    </row>
    <row r="89" spans="1:47" x14ac:dyDescent="0.25">
      <c r="A89" s="29">
        <v>1.033E-4</v>
      </c>
      <c r="B89" s="30">
        <v>9.59E-5</v>
      </c>
      <c r="C89" s="29" t="s">
        <v>0</v>
      </c>
      <c r="D89" s="29" t="s">
        <v>0</v>
      </c>
      <c r="E89" s="34">
        <v>9.4199999999999999E-5</v>
      </c>
      <c r="F89" s="34">
        <v>7.2999999999999999E-5</v>
      </c>
      <c r="G89" s="34">
        <v>7.9499999999999994E-5</v>
      </c>
      <c r="H89" s="34">
        <v>9.6299999999999996E-5</v>
      </c>
      <c r="I89" s="34">
        <v>1.12E-4</v>
      </c>
      <c r="J89" s="34">
        <v>1.217E-4</v>
      </c>
      <c r="K89" s="34">
        <v>1.2960000000000001E-4</v>
      </c>
      <c r="L89" s="34">
        <v>1.3459999999999999E-4</v>
      </c>
      <c r="M89" s="34">
        <v>1.3310000000000001E-4</v>
      </c>
      <c r="N89" s="34">
        <v>1.315E-4</v>
      </c>
      <c r="O89" s="34">
        <v>1.2899999999999999E-4</v>
      </c>
      <c r="P89" s="34">
        <v>1.284E-4</v>
      </c>
      <c r="Q89" s="34">
        <v>1.351E-4</v>
      </c>
      <c r="R89" s="34">
        <v>1.5339999999999999E-4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2.017E-4</v>
      </c>
      <c r="X89" s="35">
        <v>1.908E-4</v>
      </c>
      <c r="Y89" s="35">
        <v>1.7890000000000001E-4</v>
      </c>
      <c r="Z89" s="35">
        <v>1.5530000000000001E-4</v>
      </c>
      <c r="AA89" s="35">
        <v>1.183E-4</v>
      </c>
      <c r="AB89" s="35" t="s">
        <v>0</v>
      </c>
      <c r="AC89" s="36" t="s">
        <v>0</v>
      </c>
      <c r="AD89" s="29" t="s">
        <v>0</v>
      </c>
      <c r="AE89" s="29">
        <v>1.5129999999999999E-4</v>
      </c>
      <c r="AF89" s="29">
        <v>1.3760000000000001E-4</v>
      </c>
      <c r="AG89" s="29">
        <v>1.3459999999999999E-4</v>
      </c>
      <c r="AH89" s="29">
        <v>1.3009999999999999E-4</v>
      </c>
      <c r="AI89" s="29">
        <v>1.2010000000000001E-4</v>
      </c>
      <c r="AJ89" s="29">
        <v>1.049E-4</v>
      </c>
      <c r="AK89" s="3">
        <f t="shared" si="1"/>
        <v>1.2867407407407409E-4</v>
      </c>
      <c r="AM89" s="16" t="s">
        <v>117</v>
      </c>
      <c r="AO89" s="7">
        <f>(SUM(AC80:AJ102)+SUM(A80:D93))/173</f>
        <v>2.2920462427745663E-4</v>
      </c>
      <c r="AP89" s="2">
        <f>((AK89-AK$15)*100)/AK$15</f>
        <v>11.452585653791836</v>
      </c>
      <c r="AR89" s="16" t="s">
        <v>117</v>
      </c>
      <c r="AS89" s="2"/>
      <c r="AT89" s="1">
        <f>((AO89-AO$15)*100)/AO$15</f>
        <v>0.600266898045969</v>
      </c>
    </row>
    <row r="90" spans="1:47" x14ac:dyDescent="0.25">
      <c r="A90" s="29">
        <v>9.2600000000000001E-5</v>
      </c>
      <c r="B90" s="30">
        <v>8.0199999999999998E-5</v>
      </c>
      <c r="C90" s="29" t="s">
        <v>0</v>
      </c>
      <c r="D90" s="29" t="s">
        <v>0</v>
      </c>
      <c r="E90" s="34">
        <v>6.8399999999999996E-5</v>
      </c>
      <c r="F90" s="34">
        <v>6.0699999999999998E-5</v>
      </c>
      <c r="G90" s="34">
        <v>6.7899999999999997E-5</v>
      </c>
      <c r="H90" s="34">
        <v>8.3300000000000005E-5</v>
      </c>
      <c r="I90" s="34">
        <v>1.0170000000000001E-4</v>
      </c>
      <c r="J90" s="34">
        <v>1.144E-4</v>
      </c>
      <c r="K90" s="34">
        <v>1.219E-4</v>
      </c>
      <c r="L90" s="34">
        <v>1.2410000000000001E-4</v>
      </c>
      <c r="M90" s="34">
        <v>1.216E-4</v>
      </c>
      <c r="N90" s="34">
        <v>1.2120000000000001E-4</v>
      </c>
      <c r="O90" s="34">
        <v>1.182E-4</v>
      </c>
      <c r="P90" s="34">
        <v>1.159E-4</v>
      </c>
      <c r="Q90" s="34">
        <v>1.164E-4</v>
      </c>
      <c r="R90" s="34">
        <v>1.325E-4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2.0129999999999999E-4</v>
      </c>
      <c r="X90" s="35">
        <v>1.952E-4</v>
      </c>
      <c r="Y90" s="35">
        <v>1.8579999999999999E-4</v>
      </c>
      <c r="Z90" s="35">
        <v>1.6369999999999999E-4</v>
      </c>
      <c r="AA90" s="35">
        <v>1.292E-4</v>
      </c>
      <c r="AB90" s="35" t="s">
        <v>0</v>
      </c>
      <c r="AC90" s="36" t="s">
        <v>0</v>
      </c>
      <c r="AD90" s="29" t="s">
        <v>0</v>
      </c>
      <c r="AE90" s="29">
        <v>1.4469999999999999E-4</v>
      </c>
      <c r="AF90" s="29">
        <v>1.3359999999999999E-4</v>
      </c>
      <c r="AG90" s="29">
        <v>1.3789999999999999E-4</v>
      </c>
      <c r="AH90" s="29">
        <v>1.34E-4</v>
      </c>
      <c r="AI90" s="29">
        <v>1.2120000000000001E-4</v>
      </c>
      <c r="AJ90" s="29">
        <v>9.5299999999999999E-5</v>
      </c>
      <c r="AK90" s="3">
        <f t="shared" si="1"/>
        <v>1.2158888888888889E-4</v>
      </c>
      <c r="AM90" t="s">
        <v>118</v>
      </c>
      <c r="AO90" s="2">
        <f>((SUM(A76:Z109)+SUM(AA76:AJ102))/895)</f>
        <v>2.9311441340782135E-4</v>
      </c>
      <c r="AP90" s="2">
        <f>((AK90-AK$16)*100)/AK$16</f>
        <v>12.767930750206119</v>
      </c>
      <c r="AR90" t="s">
        <v>118</v>
      </c>
      <c r="AT90" s="1">
        <f>((AO90-AO$16)*100)/AO$16</f>
        <v>3.8025571436090084</v>
      </c>
    </row>
    <row r="91" spans="1:47" x14ac:dyDescent="0.25">
      <c r="A91" s="29">
        <v>9.1000000000000003E-5</v>
      </c>
      <c r="B91" s="30">
        <v>6.9900000000000005E-5</v>
      </c>
      <c r="C91" s="29">
        <v>7.1500000000000003E-5</v>
      </c>
      <c r="D91" s="29">
        <v>6.1299999999999999E-5</v>
      </c>
      <c r="E91" s="34">
        <v>5.6100000000000002E-5</v>
      </c>
      <c r="F91" s="34">
        <v>5.41E-5</v>
      </c>
      <c r="G91" s="34">
        <v>5.9899999999999999E-5</v>
      </c>
      <c r="H91" s="34">
        <v>7.3899999999999994E-5</v>
      </c>
      <c r="I91" s="34">
        <v>9.4199999999999999E-5</v>
      </c>
      <c r="J91" s="34">
        <v>1.0679999999999999E-4</v>
      </c>
      <c r="K91" s="34">
        <v>1.1459999999999999E-4</v>
      </c>
      <c r="L91" s="34">
        <v>1.166E-4</v>
      </c>
      <c r="M91" s="34">
        <v>1.142E-4</v>
      </c>
      <c r="N91" s="34">
        <v>1.117E-4</v>
      </c>
      <c r="O91" s="34">
        <v>1.0950000000000001E-4</v>
      </c>
      <c r="P91" s="34">
        <v>1.069E-4</v>
      </c>
      <c r="Q91" s="34">
        <v>1.039E-4</v>
      </c>
      <c r="R91" s="34">
        <v>1.077E-4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2.0039999999999999E-4</v>
      </c>
      <c r="X91" s="35">
        <v>2.0320000000000001E-4</v>
      </c>
      <c r="Y91" s="35">
        <v>2.0450000000000001E-4</v>
      </c>
      <c r="Z91" s="35">
        <v>2.0149999999999999E-4</v>
      </c>
      <c r="AA91" s="35">
        <v>1.8599999999999999E-4</v>
      </c>
      <c r="AB91" s="35" t="s">
        <v>0</v>
      </c>
      <c r="AC91" s="36" t="s">
        <v>0</v>
      </c>
      <c r="AD91" s="29" t="s">
        <v>0</v>
      </c>
      <c r="AE91" s="29">
        <v>1.4530000000000001E-4</v>
      </c>
      <c r="AF91" s="29">
        <v>1.3420000000000001E-4</v>
      </c>
      <c r="AG91" s="29">
        <v>1.4779999999999999E-4</v>
      </c>
      <c r="AH91" s="29">
        <v>1.4860000000000001E-4</v>
      </c>
      <c r="AI91" s="29">
        <v>1.329E-4</v>
      </c>
      <c r="AJ91" s="29">
        <v>9.1500000000000001E-5</v>
      </c>
      <c r="AK91" s="3">
        <f t="shared" si="1"/>
        <v>1.1792068965517243E-4</v>
      </c>
      <c r="AM91" t="s">
        <v>119</v>
      </c>
      <c r="AP91" s="2">
        <f>((AK91-AK$17)*100)/AK$17</f>
        <v>13.358968409188869</v>
      </c>
      <c r="AR91" t="s">
        <v>119</v>
      </c>
      <c r="AT91" s="1" t="e">
        <f>((AO91-AO$17)*100)/AO$17</f>
        <v>#DIV/0!</v>
      </c>
    </row>
    <row r="92" spans="1:47" x14ac:dyDescent="0.25">
      <c r="A92" s="29">
        <v>6.3399999999999996E-5</v>
      </c>
      <c r="B92" s="30">
        <v>6.58E-5</v>
      </c>
      <c r="C92" s="29">
        <v>6.9099999999999999E-5</v>
      </c>
      <c r="D92" s="29">
        <v>5.6700000000000003E-5</v>
      </c>
      <c r="E92" s="34">
        <v>4.9799999999999998E-5</v>
      </c>
      <c r="F92" s="34">
        <v>5.3499999999999999E-5</v>
      </c>
      <c r="G92" s="34">
        <v>6.1500000000000004E-5</v>
      </c>
      <c r="H92" s="34">
        <v>7.7899999999999996E-5</v>
      </c>
      <c r="I92" s="34">
        <v>9.0600000000000007E-5</v>
      </c>
      <c r="J92" s="34">
        <v>9.9900000000000002E-5</v>
      </c>
      <c r="K92" s="34">
        <v>1.066E-4</v>
      </c>
      <c r="L92" s="34">
        <v>1.102E-4</v>
      </c>
      <c r="M92" s="34">
        <v>1.1069999999999999E-4</v>
      </c>
      <c r="N92" s="34">
        <v>1.106E-4</v>
      </c>
      <c r="O92" s="34">
        <v>1.1E-4</v>
      </c>
      <c r="P92" s="34">
        <v>1.078E-4</v>
      </c>
      <c r="Q92" s="34">
        <v>1.0289999999999999E-4</v>
      </c>
      <c r="R92" s="34">
        <v>9.48E-5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2.0880000000000001E-4</v>
      </c>
      <c r="X92" s="35">
        <v>2.288E-4</v>
      </c>
      <c r="Y92" s="35">
        <v>2.6390000000000002E-4</v>
      </c>
      <c r="Z92" s="35">
        <v>2.719E-4</v>
      </c>
      <c r="AA92" s="35">
        <v>2.675E-4</v>
      </c>
      <c r="AB92" s="35" t="s">
        <v>0</v>
      </c>
      <c r="AC92" s="36" t="s">
        <v>0</v>
      </c>
      <c r="AD92" s="29" t="s">
        <v>0</v>
      </c>
      <c r="AE92" s="29">
        <v>1.5249999999999999E-4</v>
      </c>
      <c r="AF92" s="29">
        <v>1.3439999999999999E-4</v>
      </c>
      <c r="AG92" s="29">
        <v>1.549E-4</v>
      </c>
      <c r="AH92" s="29">
        <v>1.605E-4</v>
      </c>
      <c r="AI92" s="29">
        <v>1.471E-4</v>
      </c>
      <c r="AJ92" s="29">
        <v>8.5599999999999994E-5</v>
      </c>
      <c r="AK92" s="3">
        <f t="shared" si="1"/>
        <v>1.2474827586206894E-4</v>
      </c>
      <c r="AM92" t="s">
        <v>120</v>
      </c>
      <c r="AP92" s="2">
        <f>((AK92-AK$18)*100)/AK$18</f>
        <v>13.803516939821902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0</v>
      </c>
      <c r="B93" s="30" t="s">
        <v>0</v>
      </c>
      <c r="C93" s="29">
        <v>7.0599999999999995E-5</v>
      </c>
      <c r="D93" s="29">
        <v>5.4799999999999997E-5</v>
      </c>
      <c r="E93" s="34">
        <v>4.8900000000000003E-5</v>
      </c>
      <c r="F93" s="34">
        <v>5.7899999999999998E-5</v>
      </c>
      <c r="G93" s="34">
        <v>7.0400000000000004E-5</v>
      </c>
      <c r="H93" s="34">
        <v>9.0000000000000006E-5</v>
      </c>
      <c r="I93" s="34">
        <v>9.6199999999999994E-5</v>
      </c>
      <c r="J93" s="34">
        <v>1.013E-4</v>
      </c>
      <c r="K93" s="34">
        <v>1.0459999999999999E-4</v>
      </c>
      <c r="L93" s="34">
        <v>1.0679999999999999E-4</v>
      </c>
      <c r="M93" s="34">
        <v>1.066E-4</v>
      </c>
      <c r="N93" s="34">
        <v>1.06E-4</v>
      </c>
      <c r="O93" s="34">
        <v>1.0509999999999999E-4</v>
      </c>
      <c r="P93" s="34">
        <v>1.004E-4</v>
      </c>
      <c r="Q93" s="34">
        <v>9.3599999999999998E-5</v>
      </c>
      <c r="R93" s="34">
        <v>9.09E-5</v>
      </c>
      <c r="S93" s="35" t="s">
        <v>0</v>
      </c>
      <c r="T93" s="35" t="s">
        <v>0</v>
      </c>
      <c r="U93" s="35" t="s">
        <v>0</v>
      </c>
      <c r="V93" s="35">
        <v>3.3149999999999998E-4</v>
      </c>
      <c r="W93" s="35">
        <v>2.4360000000000001E-4</v>
      </c>
      <c r="X93" s="35">
        <v>3.1799999999999998E-4</v>
      </c>
      <c r="Y93" s="35">
        <v>4.2880000000000001E-4</v>
      </c>
      <c r="Z93" s="35">
        <v>4.1510000000000001E-4</v>
      </c>
      <c r="AA93" s="35">
        <v>3.6289999999999998E-4</v>
      </c>
      <c r="AB93" s="35" t="s">
        <v>0</v>
      </c>
      <c r="AC93" s="36" t="s">
        <v>0</v>
      </c>
      <c r="AD93" s="29" t="s">
        <v>0</v>
      </c>
      <c r="AE93" s="29">
        <v>1.696E-4</v>
      </c>
      <c r="AF93" s="29">
        <v>1.5469999999999999E-4</v>
      </c>
      <c r="AG93" s="29">
        <v>1.9459999999999999E-4</v>
      </c>
      <c r="AH93" s="29">
        <v>2.141E-4</v>
      </c>
      <c r="AI93" s="29">
        <v>1.7310000000000001E-4</v>
      </c>
      <c r="AJ93" s="29">
        <v>6.8499999999999998E-5</v>
      </c>
      <c r="AK93" s="3">
        <f t="shared" si="1"/>
        <v>1.5994999999999998E-4</v>
      </c>
      <c r="AM93" t="s">
        <v>121</v>
      </c>
      <c r="AO93" s="2">
        <f>SUM(U108:W109)/6</f>
        <v>7.1328333333333337E-4</v>
      </c>
      <c r="AP93" s="2">
        <f>((AK93-AK$19)*100)/AK$19</f>
        <v>16.131207053027335</v>
      </c>
      <c r="AR93" t="s">
        <v>124</v>
      </c>
      <c r="AT93" s="1">
        <f>((AO93-AO$19)*100)/AO$19</f>
        <v>1.3978723908356492</v>
      </c>
    </row>
    <row r="94" spans="1:47" x14ac:dyDescent="0.25">
      <c r="A94" t="s">
        <v>0</v>
      </c>
      <c r="B94" s="37" t="s">
        <v>0</v>
      </c>
      <c r="C94" s="34">
        <v>7.2999999999999999E-5</v>
      </c>
      <c r="D94" s="34">
        <v>7.1600000000000006E-5</v>
      </c>
      <c r="E94" s="34">
        <v>6.4399999999999993E-5</v>
      </c>
      <c r="F94" s="34">
        <v>7.7700000000000005E-5</v>
      </c>
      <c r="G94" s="34">
        <v>9.0500000000000004E-5</v>
      </c>
      <c r="H94" s="34">
        <v>1.081E-4</v>
      </c>
      <c r="I94" s="34">
        <v>1.1010000000000001E-4</v>
      </c>
      <c r="J94" s="34">
        <v>1.12E-4</v>
      </c>
      <c r="K94" s="34">
        <v>1.1230000000000001E-4</v>
      </c>
      <c r="L94" s="34">
        <v>1.111E-4</v>
      </c>
      <c r="M94" s="34">
        <v>1.108E-4</v>
      </c>
      <c r="N94" s="34">
        <v>1.1069999999999999E-4</v>
      </c>
      <c r="O94" s="34">
        <v>1.1120000000000001E-4</v>
      </c>
      <c r="P94" s="34">
        <v>1.039E-4</v>
      </c>
      <c r="Q94" s="34">
        <v>9.4300000000000002E-5</v>
      </c>
      <c r="R94" s="34">
        <v>9.31E-5</v>
      </c>
      <c r="S94" s="35" t="s">
        <v>0</v>
      </c>
      <c r="T94" s="35" t="s">
        <v>0</v>
      </c>
      <c r="U94" s="35" t="s">
        <v>0</v>
      </c>
      <c r="V94" s="35">
        <v>3.4299999999999999E-4</v>
      </c>
      <c r="W94" s="35">
        <v>2.898E-4</v>
      </c>
      <c r="X94" s="35">
        <v>3.8660000000000002E-4</v>
      </c>
      <c r="Y94" s="35">
        <v>5.6720000000000002E-4</v>
      </c>
      <c r="Z94" s="35">
        <v>5.6599999999999999E-4</v>
      </c>
      <c r="AA94" s="35">
        <v>4.571E-4</v>
      </c>
      <c r="AB94" s="35" t="s">
        <v>0</v>
      </c>
      <c r="AC94" s="36" t="s">
        <v>0</v>
      </c>
      <c r="AD94" s="29" t="s">
        <v>0</v>
      </c>
      <c r="AE94" s="29">
        <v>2.084E-4</v>
      </c>
      <c r="AF94" s="29">
        <v>1.8210000000000001E-4</v>
      </c>
      <c r="AG94" s="29">
        <v>2.9119999999999998E-4</v>
      </c>
      <c r="AH94" s="29">
        <v>3.2009999999999997E-4</v>
      </c>
      <c r="AI94" s="29">
        <v>2.5619999999999999E-4</v>
      </c>
      <c r="AJ94" s="29">
        <v>6.9999999999999994E-5</v>
      </c>
      <c r="AK94" s="3">
        <f t="shared" si="1"/>
        <v>1.9616071428571431E-4</v>
      </c>
      <c r="AP94" s="2">
        <f>((AK94-AK$20)*100)/AK$20</f>
        <v>14.658789637392221</v>
      </c>
    </row>
    <row r="95" spans="1:47" x14ac:dyDescent="0.25">
      <c r="A95" t="s">
        <v>0</v>
      </c>
      <c r="B95" s="37">
        <v>4.3699999999999998E-5</v>
      </c>
      <c r="C95" s="34">
        <v>7.8300000000000006E-5</v>
      </c>
      <c r="D95" s="34">
        <v>9.1100000000000005E-5</v>
      </c>
      <c r="E95" s="34">
        <v>8.6799999999999996E-5</v>
      </c>
      <c r="F95" s="34">
        <v>1.0340000000000001E-4</v>
      </c>
      <c r="G95" s="34">
        <v>1.176E-4</v>
      </c>
      <c r="H95" s="34">
        <v>1.3339999999999999E-4</v>
      </c>
      <c r="I95" s="34">
        <v>1.3740000000000001E-4</v>
      </c>
      <c r="J95" s="34">
        <v>1.416E-4</v>
      </c>
      <c r="K95" s="34">
        <v>1.4200000000000001E-4</v>
      </c>
      <c r="L95" s="34">
        <v>1.383E-4</v>
      </c>
      <c r="M95" s="34">
        <v>1.3229999999999999E-4</v>
      </c>
      <c r="N95" s="34">
        <v>1.273E-4</v>
      </c>
      <c r="O95" s="34">
        <v>1.238E-4</v>
      </c>
      <c r="P95" s="34">
        <v>1.089E-4</v>
      </c>
      <c r="Q95" s="34">
        <v>9.6000000000000002E-5</v>
      </c>
      <c r="R95" s="34">
        <v>1.0230000000000001E-4</v>
      </c>
      <c r="S95" s="35" t="s">
        <v>0</v>
      </c>
      <c r="T95" s="35" t="s">
        <v>0</v>
      </c>
      <c r="U95" s="35">
        <v>5.5170000000000002E-4</v>
      </c>
      <c r="V95" s="35">
        <v>3.9980000000000001E-4</v>
      </c>
      <c r="W95" s="35">
        <v>3.636E-4</v>
      </c>
      <c r="X95" s="35">
        <v>4.4190000000000001E-4</v>
      </c>
      <c r="Y95" s="35">
        <v>6.6310000000000002E-4</v>
      </c>
      <c r="Z95" s="35">
        <v>7.4290000000000001E-4</v>
      </c>
      <c r="AA95" s="35">
        <v>6.7250000000000003E-4</v>
      </c>
      <c r="AB95" s="35" t="s">
        <v>0</v>
      </c>
      <c r="AC95" s="36" t="s">
        <v>0</v>
      </c>
      <c r="AD95" s="29" t="s">
        <v>0</v>
      </c>
      <c r="AE95" s="29">
        <v>2.33E-4</v>
      </c>
      <c r="AF95" s="29">
        <v>2.3560000000000001E-4</v>
      </c>
      <c r="AG95" s="29">
        <v>4.061E-4</v>
      </c>
      <c r="AH95" s="29">
        <v>4.0789999999999999E-4</v>
      </c>
      <c r="AI95" s="29">
        <v>3.124E-4</v>
      </c>
      <c r="AJ95" s="29">
        <v>7.64E-5</v>
      </c>
      <c r="AK95" s="3">
        <f t="shared" si="1"/>
        <v>2.4703666666666671E-4</v>
      </c>
      <c r="AP95" s="2">
        <f>((AK95-AK$21)*100)/AK$21</f>
        <v>13.571373841085016</v>
      </c>
    </row>
    <row r="96" spans="1:47" x14ac:dyDescent="0.25">
      <c r="A96" t="s">
        <v>0</v>
      </c>
      <c r="B96" s="37">
        <v>5.3600000000000002E-5</v>
      </c>
      <c r="C96" s="34">
        <v>1.022E-4</v>
      </c>
      <c r="D96" s="34">
        <v>1.091E-4</v>
      </c>
      <c r="E96" s="34">
        <v>1.128E-4</v>
      </c>
      <c r="F96" s="34">
        <v>1.2740000000000001E-4</v>
      </c>
      <c r="G96" s="34">
        <v>1.3770000000000001E-4</v>
      </c>
      <c r="H96" s="34">
        <v>1.4889999999999999E-4</v>
      </c>
      <c r="I96" s="34">
        <v>1.537E-4</v>
      </c>
      <c r="J96" s="34">
        <v>1.5779999999999999E-4</v>
      </c>
      <c r="K96" s="34">
        <v>1.5980000000000001E-4</v>
      </c>
      <c r="L96" s="34">
        <v>1.5689999999999999E-4</v>
      </c>
      <c r="M96" s="34">
        <v>1.5129999999999999E-4</v>
      </c>
      <c r="N96" s="34">
        <v>1.428E-4</v>
      </c>
      <c r="O96" s="34">
        <v>1.2889999999999999E-4</v>
      </c>
      <c r="P96" s="34">
        <v>1.0179999999999999E-4</v>
      </c>
      <c r="Q96" s="34">
        <v>8.8499999999999996E-5</v>
      </c>
      <c r="R96" s="34">
        <v>9.7700000000000003E-5</v>
      </c>
      <c r="S96" s="35" t="s">
        <v>0</v>
      </c>
      <c r="T96" s="35" t="s">
        <v>0</v>
      </c>
      <c r="U96" s="35">
        <v>5.7450000000000003E-4</v>
      </c>
      <c r="V96" s="35">
        <v>4.8519999999999998E-4</v>
      </c>
      <c r="W96" s="35">
        <v>4.839E-4</v>
      </c>
      <c r="X96" s="35">
        <v>6.0490000000000001E-4</v>
      </c>
      <c r="Y96" s="35">
        <v>7.7789999999999999E-4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3.1290000000000002E-4</v>
      </c>
      <c r="AG96" s="29">
        <v>4.8359999999999999E-4</v>
      </c>
      <c r="AH96" s="29">
        <v>4.6410000000000001E-4</v>
      </c>
      <c r="AI96" s="29">
        <v>3.3569999999999997E-4</v>
      </c>
      <c r="AJ96" s="29">
        <v>9.8999999999999994E-5</v>
      </c>
      <c r="AK96" s="3">
        <f t="shared" si="1"/>
        <v>2.5009629629629625E-4</v>
      </c>
      <c r="AP96" s="2">
        <f>((AK96-AK$22)*100)/AK$22</f>
        <v>12.652230489473128</v>
      </c>
    </row>
    <row r="97" spans="1:45" x14ac:dyDescent="0.25">
      <c r="A97" t="s">
        <v>0</v>
      </c>
      <c r="B97" s="37">
        <v>7.08E-5</v>
      </c>
      <c r="C97" s="34">
        <v>1.2679999999999999E-4</v>
      </c>
      <c r="D97" s="34">
        <v>1.329E-4</v>
      </c>
      <c r="E97" s="34">
        <v>1.3980000000000001E-4</v>
      </c>
      <c r="F97" s="34">
        <v>1.496E-4</v>
      </c>
      <c r="G97" s="34">
        <v>1.5650000000000001E-4</v>
      </c>
      <c r="H97" s="34">
        <v>1.641E-4</v>
      </c>
      <c r="I97" s="34">
        <v>1.6919999999999999E-4</v>
      </c>
      <c r="J97" s="34">
        <v>1.7349999999999999E-4</v>
      </c>
      <c r="K97" s="34">
        <v>1.76E-4</v>
      </c>
      <c r="L97" s="34">
        <v>1.73E-4</v>
      </c>
      <c r="M97" s="34">
        <v>1.6860000000000001E-4</v>
      </c>
      <c r="N97" s="34">
        <v>1.6349999999999999E-4</v>
      </c>
      <c r="O97" s="34">
        <v>1.5080000000000001E-4</v>
      </c>
      <c r="P97" s="34">
        <v>1.1629999999999999E-4</v>
      </c>
      <c r="Q97" s="34">
        <v>1.0670000000000001E-4</v>
      </c>
      <c r="R97" s="34">
        <v>1.2300000000000001E-4</v>
      </c>
      <c r="S97" s="35" t="s">
        <v>0</v>
      </c>
      <c r="T97" s="35">
        <v>6.4979999999999997E-4</v>
      </c>
      <c r="U97" s="35">
        <v>6.1569999999999995E-4</v>
      </c>
      <c r="V97" s="35">
        <v>5.7660000000000003E-4</v>
      </c>
      <c r="W97" s="35">
        <v>6.3150000000000001E-4</v>
      </c>
      <c r="X97" s="35">
        <v>7.8080000000000001E-4</v>
      </c>
      <c r="Y97" s="35">
        <v>1.0805999999999999E-3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4.2670000000000002E-4</v>
      </c>
      <c r="AG97" s="29">
        <v>5.9389999999999996E-4</v>
      </c>
      <c r="AH97" s="29">
        <v>5.0009999999999996E-4</v>
      </c>
      <c r="AI97" s="29">
        <v>2.6269999999999999E-4</v>
      </c>
      <c r="AJ97" s="29">
        <v>9.9400000000000004E-5</v>
      </c>
      <c r="AK97" s="3">
        <f t="shared" si="1"/>
        <v>3.0996071428571426E-4</v>
      </c>
      <c r="AP97" s="2">
        <f>((AK97-AK$23)*100)/AK$23</f>
        <v>11.624287790510724</v>
      </c>
      <c r="AS97" t="s">
        <v>127</v>
      </c>
    </row>
    <row r="98" spans="1:45" x14ac:dyDescent="0.25">
      <c r="A98" t="s">
        <v>0</v>
      </c>
      <c r="B98" s="37">
        <v>8.25E-5</v>
      </c>
      <c r="C98" s="34">
        <v>1.4459999999999999E-4</v>
      </c>
      <c r="D98" s="34">
        <v>1.5449999999999999E-4</v>
      </c>
      <c r="E98" s="34">
        <v>1.638E-4</v>
      </c>
      <c r="F98" s="34">
        <v>1.729E-4</v>
      </c>
      <c r="G98" s="34">
        <v>1.796E-4</v>
      </c>
      <c r="H98" s="34">
        <v>1.8809999999999999E-4</v>
      </c>
      <c r="I98" s="34">
        <v>1.9570000000000001E-4</v>
      </c>
      <c r="J98" s="34">
        <v>2.0340000000000001E-4</v>
      </c>
      <c r="K98" s="34">
        <v>2.097E-4</v>
      </c>
      <c r="L98" s="34">
        <v>2.085E-4</v>
      </c>
      <c r="M98" s="34">
        <v>2.05E-4</v>
      </c>
      <c r="N98" s="34">
        <v>2.029E-4</v>
      </c>
      <c r="O98" s="34">
        <v>1.9550000000000001E-4</v>
      </c>
      <c r="P98" s="34">
        <v>1.3559999999999999E-4</v>
      </c>
      <c r="Q98" s="34">
        <v>1.4440000000000001E-4</v>
      </c>
      <c r="R98" s="34" t="s">
        <v>0</v>
      </c>
      <c r="S98" s="35">
        <v>6.8800000000000003E-4</v>
      </c>
      <c r="T98" s="35">
        <v>6.8440000000000005E-4</v>
      </c>
      <c r="U98" s="35">
        <v>6.7310000000000004E-4</v>
      </c>
      <c r="V98" s="35">
        <v>6.7829999999999995E-4</v>
      </c>
      <c r="W98" s="35">
        <v>7.7150000000000005E-4</v>
      </c>
      <c r="X98" s="35">
        <v>9.3070000000000002E-4</v>
      </c>
      <c r="Y98" s="35">
        <v>1.2088999999999999E-3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5.8129999999999998E-4</v>
      </c>
      <c r="AG98" s="29">
        <v>7.4419999999999998E-4</v>
      </c>
      <c r="AH98" s="29">
        <v>5.0069999999999997E-4</v>
      </c>
      <c r="AI98" s="29">
        <v>2.6209999999999997E-4</v>
      </c>
      <c r="AJ98" s="29">
        <v>1.0950000000000001E-4</v>
      </c>
      <c r="AK98" s="3">
        <f t="shared" si="1"/>
        <v>3.7926428571428571E-4</v>
      </c>
      <c r="AP98" s="2">
        <f>((AK98-AK$24)*100)/AK$24</f>
        <v>10.436989122069944</v>
      </c>
    </row>
    <row r="99" spans="1:45" x14ac:dyDescent="0.25">
      <c r="A99" t="s">
        <v>0</v>
      </c>
      <c r="B99" s="37">
        <v>1.0560000000000001E-4</v>
      </c>
      <c r="C99" s="34">
        <v>1.617E-4</v>
      </c>
      <c r="D99" s="34">
        <v>1.7560000000000001E-4</v>
      </c>
      <c r="E99" s="34">
        <v>1.895E-4</v>
      </c>
      <c r="F99" s="34">
        <v>2.009E-4</v>
      </c>
      <c r="G99" s="34">
        <v>2.0799999999999999E-4</v>
      </c>
      <c r="H99" s="34">
        <v>2.1560000000000001E-4</v>
      </c>
      <c r="I99" s="34">
        <v>2.2249999999999999E-4</v>
      </c>
      <c r="J99" s="34">
        <v>2.2939999999999999E-4</v>
      </c>
      <c r="K99" s="34">
        <v>2.42E-4</v>
      </c>
      <c r="L99" s="34">
        <v>2.4560000000000001E-4</v>
      </c>
      <c r="M99" s="34">
        <v>2.5040000000000001E-4</v>
      </c>
      <c r="N99" s="34">
        <v>2.697E-4</v>
      </c>
      <c r="O99" s="34">
        <v>2.8210000000000003E-4</v>
      </c>
      <c r="P99" s="38">
        <v>1.7589999999999999E-4</v>
      </c>
      <c r="Q99" s="38" t="s">
        <v>0</v>
      </c>
      <c r="R99" s="38">
        <v>6.5519999999999999E-4</v>
      </c>
      <c r="S99" s="35">
        <v>7.1750000000000004E-4</v>
      </c>
      <c r="T99" s="35">
        <v>7.3850000000000001E-4</v>
      </c>
      <c r="U99" s="35">
        <v>7.4169999999999998E-4</v>
      </c>
      <c r="V99" s="35">
        <v>7.8069999999999995E-4</v>
      </c>
      <c r="W99" s="35">
        <v>8.744E-4</v>
      </c>
      <c r="X99" s="35">
        <v>1.0123E-3</v>
      </c>
      <c r="Y99" s="35">
        <v>1.1563999999999999E-3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8.206E-4</v>
      </c>
      <c r="AG99" s="29">
        <v>8.9409999999999999E-4</v>
      </c>
      <c r="AH99" s="29" t="s">
        <v>0</v>
      </c>
      <c r="AI99" s="29">
        <v>2.6180000000000002E-4</v>
      </c>
      <c r="AJ99" s="29">
        <v>1.099E-4</v>
      </c>
      <c r="AK99" s="3">
        <f t="shared" si="1"/>
        <v>4.4213333333333331E-4</v>
      </c>
      <c r="AP99" s="2">
        <f>((AK99-AK$25)*100)/AK$25</f>
        <v>9.7427788707275162</v>
      </c>
    </row>
    <row r="100" spans="1:45" x14ac:dyDescent="0.25">
      <c r="A100" t="s">
        <v>0</v>
      </c>
      <c r="B100" s="37">
        <v>1.2010000000000001E-4</v>
      </c>
      <c r="C100" s="34">
        <v>1.6980000000000001E-4</v>
      </c>
      <c r="D100" s="34">
        <v>1.9149999999999999E-4</v>
      </c>
      <c r="E100" s="34">
        <v>2.1240000000000001E-4</v>
      </c>
      <c r="F100" s="34">
        <v>2.2690000000000001E-4</v>
      </c>
      <c r="G100" s="34">
        <v>2.3350000000000001E-4</v>
      </c>
      <c r="H100" s="34">
        <v>2.3819999999999999E-4</v>
      </c>
      <c r="I100" s="34">
        <v>2.4429999999999998E-4</v>
      </c>
      <c r="J100" s="34">
        <v>2.5260000000000001E-4</v>
      </c>
      <c r="K100" s="34">
        <v>2.7010000000000001E-4</v>
      </c>
      <c r="L100" s="34">
        <v>2.6939999999999999E-4</v>
      </c>
      <c r="M100" s="34">
        <v>2.8249999999999998E-4</v>
      </c>
      <c r="N100" s="34">
        <v>3.2529999999999999E-4</v>
      </c>
      <c r="O100" s="34">
        <v>3.8640000000000001E-4</v>
      </c>
      <c r="P100" s="38" t="s">
        <v>0</v>
      </c>
      <c r="Q100" s="38">
        <v>6.3429999999999997E-4</v>
      </c>
      <c r="R100" s="38">
        <v>6.7029999999999998E-4</v>
      </c>
      <c r="S100" s="35">
        <v>7.4200000000000004E-4</v>
      </c>
      <c r="T100" s="35">
        <v>7.7930000000000002E-4</v>
      </c>
      <c r="U100" s="35">
        <v>8.0199999999999998E-4</v>
      </c>
      <c r="V100" s="35">
        <v>8.3429999999999995E-4</v>
      </c>
      <c r="W100" s="35">
        <v>8.8340000000000001E-4</v>
      </c>
      <c r="X100" s="35">
        <v>9.7860000000000004E-4</v>
      </c>
      <c r="Y100" s="35">
        <v>1.0057E-3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9.0839999999999996E-4</v>
      </c>
      <c r="AG100" s="29">
        <v>9.6369999999999995E-4</v>
      </c>
      <c r="AH100" s="29" t="s">
        <v>0</v>
      </c>
      <c r="AI100" s="29" t="s">
        <v>0</v>
      </c>
      <c r="AJ100" s="29" t="s">
        <v>0</v>
      </c>
      <c r="AK100" s="3">
        <f t="shared" si="1"/>
        <v>5.0499999999999992E-4</v>
      </c>
      <c r="AP100" s="2">
        <f>((AK100-AK$26)*100)/AK$26</f>
        <v>9.2865428230120397</v>
      </c>
    </row>
    <row r="101" spans="1:45" x14ac:dyDescent="0.25">
      <c r="A101" t="s">
        <v>0</v>
      </c>
      <c r="B101" s="37" t="s">
        <v>0</v>
      </c>
      <c r="C101" s="34">
        <v>1.771E-4</v>
      </c>
      <c r="D101" s="34">
        <v>1.964E-4</v>
      </c>
      <c r="E101" s="34">
        <v>2.2249999999999999E-4</v>
      </c>
      <c r="F101" s="34">
        <v>2.396E-4</v>
      </c>
      <c r="G101" s="34">
        <v>2.376E-4</v>
      </c>
      <c r="H101" s="34">
        <v>2.3709999999999999E-4</v>
      </c>
      <c r="I101" s="34">
        <v>2.4269999999999999E-4</v>
      </c>
      <c r="J101" s="34">
        <v>2.5240000000000001E-4</v>
      </c>
      <c r="K101" s="34">
        <v>2.6840000000000002E-4</v>
      </c>
      <c r="L101" s="34">
        <v>2.698E-4</v>
      </c>
      <c r="M101" s="34">
        <v>2.8079999999999999E-4</v>
      </c>
      <c r="N101" s="34">
        <v>3.3189999999999999E-4</v>
      </c>
      <c r="O101" s="34">
        <v>4.2119999999999999E-4</v>
      </c>
      <c r="P101" s="38" t="s">
        <v>0</v>
      </c>
      <c r="Q101" s="38">
        <v>6.202E-4</v>
      </c>
      <c r="R101" s="38">
        <v>6.5099999999999999E-4</v>
      </c>
      <c r="S101" s="35">
        <v>7.4149999999999997E-4</v>
      </c>
      <c r="T101" s="35">
        <v>7.9759999999999998E-4</v>
      </c>
      <c r="U101" s="35">
        <v>8.2589999999999996E-4</v>
      </c>
      <c r="V101" s="35">
        <v>8.12E-4</v>
      </c>
      <c r="W101" s="35">
        <v>8.0809999999999996E-4</v>
      </c>
      <c r="X101" s="35">
        <v>8.7009999999999995E-4</v>
      </c>
      <c r="Y101" s="35">
        <v>8.8690000000000004E-4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1.2061999999999999E-3</v>
      </c>
      <c r="AG101" s="29">
        <v>1.0556000000000001E-3</v>
      </c>
      <c r="AH101" s="29" t="s">
        <v>0</v>
      </c>
      <c r="AI101" s="29" t="s">
        <v>0</v>
      </c>
      <c r="AJ101" s="29" t="s">
        <v>0</v>
      </c>
      <c r="AK101" s="3">
        <f t="shared" si="1"/>
        <v>5.2719166666666663E-4</v>
      </c>
      <c r="AP101" s="2">
        <f>((AK101-AK$27)*100)/AK$27</f>
        <v>8.6582391535845549</v>
      </c>
    </row>
    <row r="102" spans="1:45" x14ac:dyDescent="0.25">
      <c r="A102" t="s">
        <v>0</v>
      </c>
      <c r="B102" s="37" t="s">
        <v>0</v>
      </c>
      <c r="C102" s="34">
        <v>1.906E-4</v>
      </c>
      <c r="D102" s="34">
        <v>1.972E-4</v>
      </c>
      <c r="E102" s="34">
        <v>2.209E-4</v>
      </c>
      <c r="F102" s="34">
        <v>2.3470000000000001E-4</v>
      </c>
      <c r="G102" s="34">
        <v>2.286E-4</v>
      </c>
      <c r="H102" s="34">
        <v>2.1990000000000001E-4</v>
      </c>
      <c r="I102" s="34">
        <v>2.1770000000000001E-4</v>
      </c>
      <c r="J102" s="34">
        <v>2.2279999999999999E-4</v>
      </c>
      <c r="K102" s="34">
        <v>2.4360000000000001E-4</v>
      </c>
      <c r="L102" s="34">
        <v>2.4570000000000001E-4</v>
      </c>
      <c r="M102" s="34">
        <v>2.5230000000000001E-4</v>
      </c>
      <c r="N102" s="34">
        <v>2.9829999999999999E-4</v>
      </c>
      <c r="O102" s="34">
        <v>4.1530000000000001E-4</v>
      </c>
      <c r="P102" s="38" t="s">
        <v>0</v>
      </c>
      <c r="Q102" s="38">
        <v>6.1620000000000002E-4</v>
      </c>
      <c r="R102" s="38">
        <v>6.1140000000000001E-4</v>
      </c>
      <c r="S102" s="35">
        <v>6.9850000000000001E-4</v>
      </c>
      <c r="T102" s="35">
        <v>7.8859999999999998E-4</v>
      </c>
      <c r="U102" s="35">
        <v>8.1800000000000004E-4</v>
      </c>
      <c r="V102" s="35">
        <v>7.8549999999999996E-4</v>
      </c>
      <c r="W102" s="35">
        <v>7.4930000000000005E-4</v>
      </c>
      <c r="X102" s="35">
        <v>7.7559999999999999E-4</v>
      </c>
      <c r="Y102" s="35">
        <v>8.1749999999999998E-4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4.4764545454545459E-4</v>
      </c>
      <c r="AP102" s="2">
        <f>((AK102-AK$28)*100)/AK$28</f>
        <v>10.146516049658874</v>
      </c>
    </row>
    <row r="103" spans="1:45" x14ac:dyDescent="0.25">
      <c r="A103" s="32" t="s">
        <v>0</v>
      </c>
      <c r="B103" s="39" t="s">
        <v>0</v>
      </c>
      <c r="C103" s="32">
        <v>1.818E-4</v>
      </c>
      <c r="D103" s="32">
        <v>2.063E-4</v>
      </c>
      <c r="E103" s="32">
        <v>2.284E-4</v>
      </c>
      <c r="F103" s="32">
        <v>2.3550000000000001E-4</v>
      </c>
      <c r="G103" s="32">
        <v>2.307E-4</v>
      </c>
      <c r="H103" s="32">
        <v>2.2440000000000001E-4</v>
      </c>
      <c r="I103" s="32">
        <v>2.1359999999999999E-4</v>
      </c>
      <c r="J103" s="32">
        <v>2.0880000000000001E-4</v>
      </c>
      <c r="K103" s="32">
        <v>2.0890000000000001E-4</v>
      </c>
      <c r="L103" s="32">
        <v>2.1210000000000001E-4</v>
      </c>
      <c r="M103" s="32">
        <v>2.2359999999999999E-4</v>
      </c>
      <c r="N103" s="32">
        <v>2.7409999999999999E-4</v>
      </c>
      <c r="O103" s="32">
        <v>4.0450000000000002E-4</v>
      </c>
      <c r="P103" s="32" t="s">
        <v>0</v>
      </c>
      <c r="Q103" s="32" t="s">
        <v>0</v>
      </c>
      <c r="R103" s="32" t="s">
        <v>0</v>
      </c>
      <c r="S103" s="33">
        <v>6.9059999999999998E-4</v>
      </c>
      <c r="T103" s="33">
        <v>7.5759999999999998E-4</v>
      </c>
      <c r="U103" s="33">
        <v>7.7050000000000003E-4</v>
      </c>
      <c r="V103" s="33">
        <v>7.5179999999999995E-4</v>
      </c>
      <c r="W103" s="33">
        <v>7.1190000000000001E-4</v>
      </c>
      <c r="X103" s="33">
        <v>7.1670000000000002E-4</v>
      </c>
      <c r="Y103" s="33">
        <v>7.5389999999999995E-4</v>
      </c>
      <c r="Z103" s="33" t="s">
        <v>0</v>
      </c>
      <c r="AA103" s="40" t="s">
        <v>0</v>
      </c>
      <c r="AB103" s="40">
        <v>2.1503E-3</v>
      </c>
      <c r="AC103" s="40">
        <v>2.1678000000000001E-3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5.6926363636363624E-4</v>
      </c>
      <c r="AP103" s="2">
        <f>((AK103-AK$29)*100)/AK$29</f>
        <v>10.476173673717792</v>
      </c>
    </row>
    <row r="104" spans="1:45" x14ac:dyDescent="0.25">
      <c r="A104" s="31" t="s">
        <v>0</v>
      </c>
      <c r="B104" s="41" t="s">
        <v>0</v>
      </c>
      <c r="C104" s="31" t="s">
        <v>0</v>
      </c>
      <c r="D104" s="31">
        <v>2.3250000000000001E-4</v>
      </c>
      <c r="E104" s="31">
        <v>2.4620000000000002E-4</v>
      </c>
      <c r="F104" s="31">
        <v>2.4719999999999999E-4</v>
      </c>
      <c r="G104" s="31">
        <v>2.4840000000000002E-4</v>
      </c>
      <c r="H104" s="31">
        <v>2.476E-4</v>
      </c>
      <c r="I104" s="31">
        <v>2.4369999999999999E-4</v>
      </c>
      <c r="J104" s="31">
        <v>2.3570000000000001E-4</v>
      </c>
      <c r="K104" s="31">
        <v>2.2910000000000001E-4</v>
      </c>
      <c r="L104" s="31">
        <v>2.263E-4</v>
      </c>
      <c r="M104" s="31">
        <v>2.2939999999999999E-4</v>
      </c>
      <c r="N104" s="31">
        <v>2.6949999999999999E-4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6.9130000000000005E-4</v>
      </c>
      <c r="T104" s="33">
        <v>7.2880000000000004E-4</v>
      </c>
      <c r="U104" s="33">
        <v>7.3450000000000002E-4</v>
      </c>
      <c r="V104" s="33">
        <v>7.2000000000000005E-4</v>
      </c>
      <c r="W104" s="33">
        <v>6.8249999999999995E-4</v>
      </c>
      <c r="X104" s="33">
        <v>6.711E-4</v>
      </c>
      <c r="Y104" s="33">
        <v>6.9209999999999996E-4</v>
      </c>
      <c r="Z104" s="33">
        <v>9.1660000000000005E-4</v>
      </c>
      <c r="AA104" s="40">
        <v>1.2968999999999999E-3</v>
      </c>
      <c r="AB104" s="40">
        <v>1.7708999999999999E-3</v>
      </c>
      <c r="AC104" s="40">
        <v>1.9109999999999999E-3</v>
      </c>
      <c r="AD104" s="40">
        <v>2.0891E-3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6.7653913043478264E-4</v>
      </c>
      <c r="AP104" s="2">
        <f>((AK104-AK$30)*100)/AK$30</f>
        <v>11.001412449529905</v>
      </c>
    </row>
    <row r="105" spans="1:45" x14ac:dyDescent="0.25">
      <c r="A105" s="31" t="s">
        <v>0</v>
      </c>
      <c r="B105" s="41" t="s">
        <v>0</v>
      </c>
      <c r="C105" s="31" t="s">
        <v>0</v>
      </c>
      <c r="D105" s="31">
        <v>2.8049999999999999E-4</v>
      </c>
      <c r="E105" s="31">
        <v>2.7700000000000001E-4</v>
      </c>
      <c r="F105" s="31">
        <v>2.6959999999999999E-4</v>
      </c>
      <c r="G105" s="31">
        <v>2.7179999999999999E-4</v>
      </c>
      <c r="H105" s="31">
        <v>2.743E-4</v>
      </c>
      <c r="I105" s="31">
        <v>2.7339999999999998E-4</v>
      </c>
      <c r="J105" s="31">
        <v>2.6949999999999999E-4</v>
      </c>
      <c r="K105" s="31">
        <v>2.6350000000000001E-4</v>
      </c>
      <c r="L105" s="31">
        <v>2.5690000000000001E-4</v>
      </c>
      <c r="M105" s="31">
        <v>2.5070000000000002E-4</v>
      </c>
      <c r="N105" s="31">
        <v>2.7329999999999998E-4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6.8599999999999998E-4</v>
      </c>
      <c r="T105" s="33">
        <v>6.9660000000000002E-4</v>
      </c>
      <c r="U105" s="33">
        <v>7.0560000000000002E-4</v>
      </c>
      <c r="V105" s="33">
        <v>7.0169999999999998E-4</v>
      </c>
      <c r="W105" s="33">
        <v>6.8300000000000001E-4</v>
      </c>
      <c r="X105" s="33">
        <v>6.5740000000000004E-4</v>
      </c>
      <c r="Y105" s="33">
        <v>6.6399999999999999E-4</v>
      </c>
      <c r="Z105" s="33" t="s">
        <v>0</v>
      </c>
      <c r="AA105" s="40">
        <v>1.4165E-3</v>
      </c>
      <c r="AB105" s="40">
        <v>1.619E-3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5.3951500000000007E-4</v>
      </c>
      <c r="AP105" s="2">
        <f>((AK105-AK$31)*100)/AK$31</f>
        <v>7.0721203461141773</v>
      </c>
    </row>
    <row r="106" spans="1:45" x14ac:dyDescent="0.25">
      <c r="A106" s="31" t="s">
        <v>0</v>
      </c>
      <c r="B106" s="41" t="s">
        <v>0</v>
      </c>
      <c r="C106" s="31" t="s">
        <v>0</v>
      </c>
      <c r="D106" s="31">
        <v>3.2239999999999998E-4</v>
      </c>
      <c r="E106" s="31">
        <v>2.9119999999999998E-4</v>
      </c>
      <c r="F106" s="31">
        <v>2.9599999999999998E-4</v>
      </c>
      <c r="G106" s="31">
        <v>3.0029999999999998E-4</v>
      </c>
      <c r="H106" s="31">
        <v>3.0229999999999998E-4</v>
      </c>
      <c r="I106" s="31">
        <v>3.0210000000000002E-4</v>
      </c>
      <c r="J106" s="31">
        <v>3.0170000000000002E-4</v>
      </c>
      <c r="K106" s="31">
        <v>2.9829999999999999E-4</v>
      </c>
      <c r="L106" s="31">
        <v>2.9189999999999999E-4</v>
      </c>
      <c r="M106" s="31">
        <v>2.8150000000000001E-4</v>
      </c>
      <c r="N106" s="31">
        <v>2.945E-4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6.9470000000000003E-4</v>
      </c>
      <c r="U106" s="33">
        <v>6.8400000000000004E-4</v>
      </c>
      <c r="V106" s="33">
        <v>6.9459999999999997E-4</v>
      </c>
      <c r="W106" s="33">
        <v>6.9189999999999996E-4</v>
      </c>
      <c r="X106" s="33">
        <v>6.692E-4</v>
      </c>
      <c r="Y106" s="33">
        <v>6.5780000000000005E-4</v>
      </c>
      <c r="Z106" s="33">
        <v>6.7270000000000003E-4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4.470611111111111E-4</v>
      </c>
      <c r="AP106" s="2">
        <f>((AK106-AK$32)*100)/AK$32</f>
        <v>2.9738825546725858</v>
      </c>
    </row>
    <row r="107" spans="1:45" x14ac:dyDescent="0.25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3.3080000000000002E-4</v>
      </c>
      <c r="F107" s="31">
        <v>3.2749999999999999E-4</v>
      </c>
      <c r="G107" s="31">
        <v>3.2670000000000003E-4</v>
      </c>
      <c r="H107" s="31">
        <v>3.2210000000000002E-4</v>
      </c>
      <c r="I107" s="31">
        <v>3.2519999999999999E-4</v>
      </c>
      <c r="J107" s="31">
        <v>3.2909999999999998E-4</v>
      </c>
      <c r="K107" s="31">
        <v>3.2689999999999998E-4</v>
      </c>
      <c r="L107" s="31">
        <v>3.1839999999999999E-4</v>
      </c>
      <c r="M107" s="31">
        <v>3.076E-4</v>
      </c>
      <c r="N107" s="31">
        <v>3.2670000000000003E-4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6.9950000000000003E-4</v>
      </c>
      <c r="V107" s="33">
        <v>7.069E-4</v>
      </c>
      <c r="W107" s="33">
        <v>7.0759999999999996E-4</v>
      </c>
      <c r="X107" s="33">
        <v>6.8829999999999998E-4</v>
      </c>
      <c r="Y107" s="33">
        <v>6.7869999999999996E-4</v>
      </c>
      <c r="Z107" s="33">
        <v>6.935E-4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4.6346874999999996E-4</v>
      </c>
      <c r="AP107" s="2">
        <f>((AK107-AK$33)*100)/AK$33</f>
        <v>0.81845743885361355</v>
      </c>
    </row>
    <row r="108" spans="1:45" x14ac:dyDescent="0.25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3.9540000000000002E-4</v>
      </c>
      <c r="F108" s="27">
        <v>3.2239999999999998E-4</v>
      </c>
      <c r="G108" s="27">
        <v>3.1799999999999998E-4</v>
      </c>
      <c r="H108" s="27">
        <v>2.7270000000000001E-4</v>
      </c>
      <c r="I108" s="27">
        <v>2.968E-4</v>
      </c>
      <c r="J108" s="27">
        <v>3.3349999999999997E-4</v>
      </c>
      <c r="K108" s="27">
        <v>3.3589999999999998E-4</v>
      </c>
      <c r="L108" s="27">
        <v>3.3819999999999998E-4</v>
      </c>
      <c r="M108" s="27">
        <v>3.2699999999999998E-4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7.5880000000000001E-4</v>
      </c>
      <c r="V108" s="27">
        <v>7.2769999999999996E-4</v>
      </c>
      <c r="W108" s="27">
        <v>7.161E-4</v>
      </c>
      <c r="X108" s="27">
        <v>6.8429999999999999E-4</v>
      </c>
      <c r="Y108" s="27">
        <v>6.6680000000000005E-4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4.6382857142857146E-4</v>
      </c>
      <c r="AP108" s="2">
        <f>((AK108-AK$34)*100)/AK$34</f>
        <v>-0.1875249777122048</v>
      </c>
    </row>
    <row r="109" spans="1:45" x14ac:dyDescent="0.25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3.8170000000000001E-4</v>
      </c>
      <c r="H109" s="27">
        <v>3.7169999999999998E-4</v>
      </c>
      <c r="I109" s="27">
        <v>3.6630000000000001E-4</v>
      </c>
      <c r="J109" s="27">
        <v>3.611E-4</v>
      </c>
      <c r="K109" s="27">
        <v>3.6519999999999999E-4</v>
      </c>
      <c r="L109" s="27">
        <v>3.4850000000000001E-4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7.2400000000000003E-4</v>
      </c>
      <c r="V109" s="27">
        <v>6.757E-4</v>
      </c>
      <c r="W109" s="27">
        <v>6.7739999999999999E-4</v>
      </c>
      <c r="X109" s="27">
        <v>5.9009999999999998E-4</v>
      </c>
      <c r="Y109" s="27">
        <v>6.0300000000000002E-4</v>
      </c>
      <c r="Z109" s="27">
        <v>5.4230000000000001E-4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5.0058333333333335E-4</v>
      </c>
      <c r="AP109" s="2">
        <f>((AK109-AK$35)*100)/AK$35</f>
        <v>-1.0166922075567943</v>
      </c>
    </row>
    <row r="110" spans="1:45" x14ac:dyDescent="0.25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4.461E-4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4.6450000000000001E-4</v>
      </c>
      <c r="U110" s="25">
        <v>5.2970000000000003E-4</v>
      </c>
      <c r="V110" s="25" t="s">
        <v>0</v>
      </c>
      <c r="W110" s="25" t="s">
        <v>0</v>
      </c>
      <c r="X110" s="25">
        <v>3.8309999999999999E-4</v>
      </c>
      <c r="Y110" s="25">
        <v>4.2119999999999999E-4</v>
      </c>
      <c r="Z110" s="25">
        <v>4.4220000000000001E-4</v>
      </c>
      <c r="AA110" s="25">
        <v>4.6020000000000002E-4</v>
      </c>
      <c r="AB110" s="25">
        <v>4.7080000000000001E-4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4.5222499999999995E-4</v>
      </c>
      <c r="AP110" s="22">
        <f>((AK110-AK$36)*100)/AK$36</f>
        <v>-2.0070966169181217</v>
      </c>
    </row>
    <row r="111" spans="1:45" x14ac:dyDescent="0.25">
      <c r="A111" s="25">
        <v>3.1599999999999998E-4</v>
      </c>
      <c r="B111" s="26">
        <v>3.1379999999999998E-4</v>
      </c>
      <c r="C111" s="25">
        <v>3.0610000000000001E-4</v>
      </c>
      <c r="D111" s="25">
        <v>2.9470000000000001E-4</v>
      </c>
      <c r="E111" s="25">
        <v>2.8190000000000002E-4</v>
      </c>
      <c r="F111" s="25">
        <v>2.7240000000000001E-4</v>
      </c>
      <c r="G111" s="25">
        <v>2.655E-4</v>
      </c>
      <c r="H111" s="25">
        <v>2.6029999999999998E-4</v>
      </c>
      <c r="I111" s="25">
        <v>2.5680000000000001E-4</v>
      </c>
      <c r="J111" s="25">
        <v>2.5769999999999998E-4</v>
      </c>
      <c r="K111" s="25">
        <v>2.5000000000000001E-4</v>
      </c>
      <c r="L111" s="25">
        <v>2.4879999999999998E-4</v>
      </c>
      <c r="M111" s="25">
        <v>2.5040000000000001E-4</v>
      </c>
      <c r="N111" s="25">
        <v>2.5159999999999999E-4</v>
      </c>
      <c r="O111" s="25">
        <v>2.5950000000000002E-4</v>
      </c>
      <c r="P111" s="25">
        <v>2.8620000000000002E-4</v>
      </c>
      <c r="Q111" s="25">
        <v>3.0699999999999998E-4</v>
      </c>
      <c r="R111" s="25">
        <v>3.2360000000000001E-4</v>
      </c>
      <c r="S111" s="25">
        <v>3.4299999999999999E-4</v>
      </c>
      <c r="T111" s="25">
        <v>3.3199999999999999E-4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3.8699999999999997E-4</v>
      </c>
      <c r="Z111" s="25">
        <v>4.192E-4</v>
      </c>
      <c r="AA111" s="25">
        <v>4.15E-4</v>
      </c>
      <c r="AB111" s="25">
        <v>3.991E-4</v>
      </c>
      <c r="AC111" s="25">
        <v>3.6989999999999999E-4</v>
      </c>
      <c r="AD111" s="25">
        <v>3.7280000000000001E-4</v>
      </c>
      <c r="AE111" s="25">
        <v>3.7189999999999999E-4</v>
      </c>
      <c r="AF111" s="25">
        <v>3.614E-4</v>
      </c>
      <c r="AG111" s="25">
        <v>3.4929999999999998E-4</v>
      </c>
      <c r="AH111" s="25">
        <v>3.4769999999999999E-4</v>
      </c>
      <c r="AI111" s="25">
        <v>3.3849999999999999E-4</v>
      </c>
      <c r="AJ111" s="25">
        <v>3.2420000000000002E-4</v>
      </c>
      <c r="AK111" s="3">
        <f t="shared" si="1"/>
        <v>3.1666562499999999E-4</v>
      </c>
      <c r="AP111" s="22">
        <f>((AK111-AK$37)*100)/AK$37</f>
        <v>-8.0771428830610379</v>
      </c>
    </row>
    <row r="112" spans="1:45" x14ac:dyDescent="0.25">
      <c r="A112" t="s">
        <v>4</v>
      </c>
      <c r="AK112" s="17">
        <f>SUM(A76:AJ109)/867</f>
        <v>3.1921441753171879E-4</v>
      </c>
      <c r="AP112" s="23">
        <f>((AK112-AK$38)*100)/AK$38</f>
        <v>4.2486896351695851</v>
      </c>
      <c r="AQ112" s="24" t="s">
        <v>125</v>
      </c>
    </row>
    <row r="113" spans="1:47" x14ac:dyDescent="0.25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0</v>
      </c>
      <c r="B114" s="26">
        <v>4.3009999999999999E-4</v>
      </c>
      <c r="C114" s="25">
        <v>4.5919999999999999E-4</v>
      </c>
      <c r="D114" s="25">
        <v>4.9510000000000005E-4</v>
      </c>
      <c r="E114" s="25">
        <v>5.5049999999999999E-4</v>
      </c>
      <c r="F114" s="25">
        <v>5.4440000000000001E-4</v>
      </c>
      <c r="G114" s="25">
        <v>5.4569999999999998E-4</v>
      </c>
      <c r="H114" s="25">
        <v>5.4520000000000002E-4</v>
      </c>
      <c r="I114" s="25">
        <v>5.4239999999999996E-4</v>
      </c>
      <c r="J114" s="25">
        <v>5.4779999999999998E-4</v>
      </c>
      <c r="K114" s="25">
        <v>5.1820000000000002E-4</v>
      </c>
      <c r="L114" s="25">
        <v>5.2760000000000003E-4</v>
      </c>
      <c r="M114" s="25">
        <v>5.2479999999999996E-4</v>
      </c>
      <c r="N114" s="25">
        <v>5.2249999999999996E-4</v>
      </c>
      <c r="O114" s="25">
        <v>5.0259999999999997E-4</v>
      </c>
      <c r="P114" s="25">
        <v>5.3529999999999995E-4</v>
      </c>
      <c r="Q114" s="25">
        <v>5.4460000000000001E-4</v>
      </c>
      <c r="R114" s="25">
        <v>5.31E-4</v>
      </c>
      <c r="S114" s="25">
        <v>5.2510000000000002E-4</v>
      </c>
      <c r="T114" s="25">
        <v>5.04E-4</v>
      </c>
      <c r="U114" s="25">
        <v>4.9700000000000005E-4</v>
      </c>
      <c r="V114" s="25">
        <v>4.9260000000000005E-4</v>
      </c>
      <c r="W114" s="25">
        <v>4.9930000000000005E-4</v>
      </c>
      <c r="X114" s="25">
        <v>4.9569999999999996E-4</v>
      </c>
      <c r="Y114" s="25">
        <v>5.0980000000000003E-4</v>
      </c>
      <c r="Z114" s="25">
        <v>5.0940000000000002E-4</v>
      </c>
      <c r="AA114" s="25">
        <v>5.1539999999999995E-4</v>
      </c>
      <c r="AB114" s="25">
        <v>5.153E-4</v>
      </c>
      <c r="AC114" s="25">
        <v>5.019E-4</v>
      </c>
      <c r="AD114" s="25">
        <v>4.8349999999999999E-4</v>
      </c>
      <c r="AE114" s="25">
        <v>4.6860000000000001E-4</v>
      </c>
      <c r="AF114" s="25">
        <v>4.7629999999999998E-4</v>
      </c>
      <c r="AG114" s="25">
        <v>5.3169999999999997E-4</v>
      </c>
      <c r="AH114" s="25">
        <v>5.4940000000000002E-4</v>
      </c>
      <c r="AI114" s="25">
        <v>5.1320000000000001E-4</v>
      </c>
      <c r="AJ114" s="25" t="s">
        <v>0</v>
      </c>
      <c r="AK114" s="3">
        <f>AVERAGE(A114:AJ114)</f>
        <v>5.1338823529411735E-4</v>
      </c>
      <c r="AM114" s="6" t="s">
        <v>94</v>
      </c>
      <c r="AO114" s="2">
        <f>SUM(A147:AJ148)/40</f>
        <v>3.5063750000000006E-4</v>
      </c>
      <c r="AP114" s="2">
        <f>((AK114-AK$3)*100)/AK$3</f>
        <v>-2.2391486978437736</v>
      </c>
      <c r="AR114" s="6" t="s">
        <v>94</v>
      </c>
      <c r="AS114" s="2"/>
      <c r="AT114" s="2">
        <f>((AO114-AO$3)*100)/AO$3</f>
        <v>-4.6895811247927499</v>
      </c>
    </row>
    <row r="115" spans="1:47" x14ac:dyDescent="0.25">
      <c r="A115" s="27">
        <v>4.751E-4</v>
      </c>
      <c r="B115" s="28">
        <v>4.5600000000000003E-4</v>
      </c>
      <c r="C115" s="27">
        <v>4.6660000000000001E-4</v>
      </c>
      <c r="D115" s="27">
        <v>4.7550000000000001E-4</v>
      </c>
      <c r="E115" s="27">
        <v>4.7639999999999998E-4</v>
      </c>
      <c r="F115" s="27">
        <v>4.7439999999999998E-4</v>
      </c>
      <c r="G115" s="27">
        <v>4.8099999999999998E-4</v>
      </c>
      <c r="H115" s="27">
        <v>4.8500000000000003E-4</v>
      </c>
      <c r="I115" s="27">
        <v>4.8730000000000003E-4</v>
      </c>
      <c r="J115" s="27">
        <v>4.8680000000000001E-4</v>
      </c>
      <c r="K115" s="27">
        <v>4.841E-4</v>
      </c>
      <c r="L115" s="27">
        <v>4.8569999999999999E-4</v>
      </c>
      <c r="M115" s="27">
        <v>4.8799999999999999E-4</v>
      </c>
      <c r="N115" s="27">
        <v>4.8710000000000002E-4</v>
      </c>
      <c r="O115" s="27">
        <v>4.796E-4</v>
      </c>
      <c r="P115" s="27">
        <v>4.7530000000000001E-4</v>
      </c>
      <c r="Q115" s="27">
        <v>4.7249999999999999E-4</v>
      </c>
      <c r="R115" s="27">
        <v>4.685E-4</v>
      </c>
      <c r="S115" s="27">
        <v>4.6779999999999999E-4</v>
      </c>
      <c r="T115" s="27">
        <v>4.5590000000000002E-4</v>
      </c>
      <c r="U115" s="27">
        <v>4.5570000000000002E-4</v>
      </c>
      <c r="V115" s="27">
        <v>4.5909999999999999E-4</v>
      </c>
      <c r="W115" s="27">
        <v>4.6509999999999998E-4</v>
      </c>
      <c r="X115" s="27">
        <v>4.7550000000000001E-4</v>
      </c>
      <c r="Y115" s="27">
        <v>4.8149999999999999E-4</v>
      </c>
      <c r="Z115" s="27">
        <v>4.7449999999999999E-4</v>
      </c>
      <c r="AA115" s="27">
        <v>4.7649999999999998E-4</v>
      </c>
      <c r="AB115" s="27">
        <v>4.9089999999999995E-4</v>
      </c>
      <c r="AC115" s="27">
        <v>4.9620000000000003E-4</v>
      </c>
      <c r="AD115" s="27">
        <v>4.8990000000000004E-4</v>
      </c>
      <c r="AE115" s="27">
        <v>4.6799999999999999E-4</v>
      </c>
      <c r="AF115" s="27">
        <v>5.0770000000000003E-4</v>
      </c>
      <c r="AG115" s="27">
        <v>5.1979999999999995E-4</v>
      </c>
      <c r="AH115" s="27">
        <v>5.0929999999999997E-4</v>
      </c>
      <c r="AI115" s="27">
        <v>5.1309999999999995E-4</v>
      </c>
      <c r="AJ115" s="27">
        <v>4.861E-4</v>
      </c>
      <c r="AK115" s="3">
        <f t="shared" ref="AK115:AK178" si="2">AVERAGE(A115:AJ115)</f>
        <v>4.80486111111111E-4</v>
      </c>
      <c r="AM115" s="6" t="s">
        <v>116</v>
      </c>
      <c r="AO115" s="2">
        <f>SUM(A113:AJ114)/34</f>
        <v>5.1338823529411735E-4</v>
      </c>
      <c r="AP115" s="2">
        <f>((AK115-AK$4)*100)/AK$4</f>
        <v>-3.2724364888971036</v>
      </c>
      <c r="AR115" s="6" t="s">
        <v>116</v>
      </c>
      <c r="AS115" s="2"/>
      <c r="AT115" s="1">
        <f>((AO115-AO$4)*100)/AO$4</f>
        <v>-2.2391486978437736</v>
      </c>
    </row>
    <row r="116" spans="1:47" x14ac:dyDescent="0.25">
      <c r="A116" s="27">
        <v>3.968E-4</v>
      </c>
      <c r="B116" s="28">
        <v>3.9429999999999999E-4</v>
      </c>
      <c r="C116" s="27">
        <v>3.9330000000000002E-4</v>
      </c>
      <c r="D116" s="27">
        <v>3.8680000000000002E-4</v>
      </c>
      <c r="E116" s="27">
        <v>3.7839999999999998E-4</v>
      </c>
      <c r="F116" s="27">
        <v>3.7389999999999998E-4</v>
      </c>
      <c r="G116" s="27">
        <v>3.8640000000000001E-4</v>
      </c>
      <c r="H116" s="27">
        <v>3.9280000000000001E-4</v>
      </c>
      <c r="I116" s="27">
        <v>3.9770000000000002E-4</v>
      </c>
      <c r="J116" s="27">
        <v>3.9409999999999998E-4</v>
      </c>
      <c r="K116" s="27">
        <v>3.8630000000000001E-4</v>
      </c>
      <c r="L116" s="27">
        <v>3.7990000000000002E-4</v>
      </c>
      <c r="M116" s="27">
        <v>3.7809999999999997E-4</v>
      </c>
      <c r="N116" s="27">
        <v>3.8020000000000003E-4</v>
      </c>
      <c r="O116" s="27">
        <v>3.8000000000000002E-4</v>
      </c>
      <c r="P116" s="27">
        <v>3.7649999999999999E-4</v>
      </c>
      <c r="Q116" s="27">
        <v>3.6989999999999999E-4</v>
      </c>
      <c r="R116" s="27">
        <v>3.6420000000000002E-4</v>
      </c>
      <c r="S116" s="27">
        <v>3.769E-4</v>
      </c>
      <c r="T116" s="27">
        <v>3.747E-4</v>
      </c>
      <c r="U116" s="27">
        <v>3.6989999999999999E-4</v>
      </c>
      <c r="V116" s="27">
        <v>3.8109999999999999E-4</v>
      </c>
      <c r="W116" s="27">
        <v>3.8830000000000001E-4</v>
      </c>
      <c r="X116" s="27">
        <v>3.9589999999999997E-4</v>
      </c>
      <c r="Y116" s="27">
        <v>4.0279999999999998E-4</v>
      </c>
      <c r="Z116" s="27">
        <v>4.0559999999999999E-4</v>
      </c>
      <c r="AA116" s="27">
        <v>4.1199999999999999E-4</v>
      </c>
      <c r="AB116" s="27">
        <v>4.126E-4</v>
      </c>
      <c r="AC116" s="27">
        <v>4.1669999999999999E-4</v>
      </c>
      <c r="AD116" s="27">
        <v>4.1760000000000001E-4</v>
      </c>
      <c r="AE116" s="27">
        <v>4.126E-4</v>
      </c>
      <c r="AF116" s="27">
        <v>4.127E-4</v>
      </c>
      <c r="AG116" s="27">
        <v>4.1590000000000003E-4</v>
      </c>
      <c r="AH116" s="27">
        <v>4.1859999999999998E-4</v>
      </c>
      <c r="AI116" s="27">
        <v>4.1310000000000001E-4</v>
      </c>
      <c r="AJ116" s="27">
        <v>4.0519999999999998E-4</v>
      </c>
      <c r="AK116" s="3">
        <f t="shared" si="2"/>
        <v>3.9282777777777784E-4</v>
      </c>
      <c r="AM116" s="10" t="s">
        <v>94</v>
      </c>
      <c r="AO116" s="2">
        <f>SUM(A145:AJ146)/26</f>
        <v>4.7876923076923075E-4</v>
      </c>
      <c r="AP116" s="2">
        <f>((AK116-AK$5)*100)/AK$5</f>
        <v>-5.3769052685106935</v>
      </c>
      <c r="AR116" s="10" t="s">
        <v>94</v>
      </c>
      <c r="AS116" s="2"/>
      <c r="AT116" s="1">
        <f>((AO116-AO$5)*100)/AO$5</f>
        <v>-1.006004214879344</v>
      </c>
    </row>
    <row r="117" spans="1:47" x14ac:dyDescent="0.25">
      <c r="A117" s="29">
        <v>3.5149999999999998E-4</v>
      </c>
      <c r="B117" s="30">
        <v>3.4430000000000002E-4</v>
      </c>
      <c r="C117" s="29">
        <v>3.3560000000000003E-4</v>
      </c>
      <c r="D117" s="29">
        <v>3.279E-4</v>
      </c>
      <c r="E117" s="31">
        <v>3.1629999999999999E-4</v>
      </c>
      <c r="F117" s="31">
        <v>3.0380000000000001E-4</v>
      </c>
      <c r="G117" s="31">
        <v>2.9700000000000001E-4</v>
      </c>
      <c r="H117" s="31">
        <v>2.987E-4</v>
      </c>
      <c r="I117" s="31">
        <v>3.0600000000000001E-4</v>
      </c>
      <c r="J117" s="31">
        <v>3.0459999999999998E-4</v>
      </c>
      <c r="K117" s="31">
        <v>3.032E-4</v>
      </c>
      <c r="L117" s="31">
        <v>3.0180000000000002E-4</v>
      </c>
      <c r="M117" s="31">
        <v>3.0299999999999999E-4</v>
      </c>
      <c r="N117" s="31">
        <v>3.056E-4</v>
      </c>
      <c r="O117" s="31">
        <v>3.0689999999999998E-4</v>
      </c>
      <c r="P117" s="31">
        <v>3.0440000000000003E-4</v>
      </c>
      <c r="Q117" s="32">
        <v>3.0289999999999999E-4</v>
      </c>
      <c r="R117" s="32">
        <v>2.9559999999999998E-4</v>
      </c>
      <c r="S117" s="33">
        <v>2.8909999999999998E-4</v>
      </c>
      <c r="T117" s="33" t="s">
        <v>0</v>
      </c>
      <c r="U117" s="33">
        <v>3.167E-4</v>
      </c>
      <c r="V117" s="33">
        <v>3.257E-4</v>
      </c>
      <c r="W117" s="33">
        <v>3.324E-4</v>
      </c>
      <c r="X117" s="33">
        <v>3.366E-4</v>
      </c>
      <c r="Y117" s="33">
        <v>3.4220000000000002E-4</v>
      </c>
      <c r="Z117" s="33">
        <v>3.4969999999999999E-4</v>
      </c>
      <c r="AA117" s="33">
        <v>3.569E-4</v>
      </c>
      <c r="AB117" s="33">
        <v>3.5609999999999998E-4</v>
      </c>
      <c r="AC117" s="29">
        <v>3.5619999999999998E-4</v>
      </c>
      <c r="AD117" s="29">
        <v>3.5869999999999999E-4</v>
      </c>
      <c r="AE117" s="29">
        <v>3.5970000000000002E-4</v>
      </c>
      <c r="AF117" s="29">
        <v>3.5609999999999998E-4</v>
      </c>
      <c r="AG117" s="29">
        <v>3.5869999999999999E-4</v>
      </c>
      <c r="AH117" s="29">
        <v>3.6309999999999999E-4</v>
      </c>
      <c r="AI117" s="29">
        <v>3.6509999999999998E-4</v>
      </c>
      <c r="AJ117" s="29">
        <v>3.5970000000000002E-4</v>
      </c>
      <c r="AK117" s="3">
        <f t="shared" si="2"/>
        <v>3.2833714285714278E-4</v>
      </c>
      <c r="AM117" s="10" t="s">
        <v>116</v>
      </c>
      <c r="AO117" s="2">
        <f>SUM(A115:AJ116)/72</f>
        <v>4.366569444444442E-4</v>
      </c>
      <c r="AP117" s="2">
        <f>((AK117-AK$6)*100)/AK$6</f>
        <v>-6.4185667752442699</v>
      </c>
      <c r="AR117" s="10" t="s">
        <v>116</v>
      </c>
      <c r="AS117" s="2"/>
      <c r="AT117" s="1">
        <f>((AO117-AO$6)*100)/AO$6</f>
        <v>-4.2305220222919475</v>
      </c>
    </row>
    <row r="118" spans="1:47" x14ac:dyDescent="0.25">
      <c r="A118" s="29">
        <v>3.0820000000000001E-4</v>
      </c>
      <c r="B118" s="30">
        <v>2.9320000000000003E-4</v>
      </c>
      <c r="C118" s="29">
        <v>2.7500000000000002E-4</v>
      </c>
      <c r="D118" s="29">
        <v>2.6459999999999998E-4</v>
      </c>
      <c r="E118" s="31">
        <v>2.5119999999999998E-4</v>
      </c>
      <c r="F118" s="31">
        <v>2.4059999999999999E-4</v>
      </c>
      <c r="G118" s="31">
        <v>2.418E-4</v>
      </c>
      <c r="H118" s="31">
        <v>2.3670000000000001E-4</v>
      </c>
      <c r="I118" s="31">
        <v>2.286E-4</v>
      </c>
      <c r="J118" s="31">
        <v>2.3149999999999999E-4</v>
      </c>
      <c r="K118" s="31">
        <v>2.343E-4</v>
      </c>
      <c r="L118" s="31">
        <v>2.362E-4</v>
      </c>
      <c r="M118" s="31">
        <v>2.386E-4</v>
      </c>
      <c r="N118" s="31">
        <v>2.41E-4</v>
      </c>
      <c r="O118" s="31">
        <v>2.432E-4</v>
      </c>
      <c r="P118" s="31">
        <v>2.421E-4</v>
      </c>
      <c r="Q118" s="32">
        <v>2.399E-4</v>
      </c>
      <c r="R118" s="32">
        <v>2.285E-4</v>
      </c>
      <c r="S118" s="33">
        <v>2.265E-4</v>
      </c>
      <c r="T118" s="33" t="s">
        <v>0</v>
      </c>
      <c r="U118" s="33">
        <v>2.589E-4</v>
      </c>
      <c r="V118" s="33">
        <v>2.7040000000000001E-4</v>
      </c>
      <c r="W118" s="33">
        <v>2.7589999999999998E-4</v>
      </c>
      <c r="X118" s="33">
        <v>2.8039999999999999E-4</v>
      </c>
      <c r="Y118" s="33">
        <v>2.8929999999999998E-4</v>
      </c>
      <c r="Z118" s="33">
        <v>2.9999999999999997E-4</v>
      </c>
      <c r="AA118" s="33">
        <v>3.0479999999999998E-4</v>
      </c>
      <c r="AB118" s="33">
        <v>3.0190000000000002E-4</v>
      </c>
      <c r="AC118" s="29">
        <v>2.9849999999999999E-4</v>
      </c>
      <c r="AD118" s="29">
        <v>3.0529999999999999E-4</v>
      </c>
      <c r="AE118" s="29">
        <v>3.1080000000000002E-4</v>
      </c>
      <c r="AF118" s="29">
        <v>3.1369999999999998E-4</v>
      </c>
      <c r="AG118" s="29">
        <v>3.1339999999999997E-4</v>
      </c>
      <c r="AH118" s="29">
        <v>3.1760000000000002E-4</v>
      </c>
      <c r="AI118" s="29">
        <v>3.2009999999999997E-4</v>
      </c>
      <c r="AJ118" s="29">
        <v>3.1789999999999998E-4</v>
      </c>
      <c r="AK118" s="3">
        <f t="shared" si="2"/>
        <v>2.7087428571428567E-4</v>
      </c>
      <c r="AM118" s="11" t="s">
        <v>99</v>
      </c>
      <c r="AO118" s="2">
        <f>SUM(A140:R144)/56</f>
        <v>2.6809464285714298E-4</v>
      </c>
      <c r="AP118" s="2">
        <f>((AK118-AK$7)*100)/AK$7</f>
        <v>-5.8885425559371845</v>
      </c>
      <c r="AR118" s="11" t="s">
        <v>99</v>
      </c>
      <c r="AS118" s="2"/>
      <c r="AT118" s="1">
        <f>((AO118-AO$7)*100)/AO$7</f>
        <v>-8.119530132102093E-2</v>
      </c>
    </row>
    <row r="119" spans="1:47" x14ac:dyDescent="0.25">
      <c r="A119" s="29">
        <v>2.432E-4</v>
      </c>
      <c r="B119" s="30">
        <v>2.2159999999999999E-4</v>
      </c>
      <c r="C119" s="29">
        <v>2.096E-4</v>
      </c>
      <c r="D119" s="29">
        <v>2.175E-4</v>
      </c>
      <c r="E119" s="31">
        <v>2.2159999999999999E-4</v>
      </c>
      <c r="F119" s="31">
        <v>2.2350000000000001E-4</v>
      </c>
      <c r="G119" s="31">
        <v>2.139E-4</v>
      </c>
      <c r="H119" s="31">
        <v>2.073E-4</v>
      </c>
      <c r="I119" s="31">
        <v>1.9579999999999999E-4</v>
      </c>
      <c r="J119" s="31">
        <v>1.953E-4</v>
      </c>
      <c r="K119" s="31">
        <v>1.9560000000000001E-4</v>
      </c>
      <c r="L119" s="31">
        <v>1.9430000000000001E-4</v>
      </c>
      <c r="M119" s="31">
        <v>1.941E-4</v>
      </c>
      <c r="N119" s="31">
        <v>1.9450000000000001E-4</v>
      </c>
      <c r="O119" s="31">
        <v>1.9440000000000001E-4</v>
      </c>
      <c r="P119" s="31">
        <v>1.9340000000000001E-4</v>
      </c>
      <c r="Q119" s="32">
        <v>1.9029999999999999E-4</v>
      </c>
      <c r="R119" s="32">
        <v>1.783E-4</v>
      </c>
      <c r="S119" s="33">
        <v>1.8479999999999999E-4</v>
      </c>
      <c r="T119" s="33" t="s">
        <v>0</v>
      </c>
      <c r="U119" s="33">
        <v>2.12E-4</v>
      </c>
      <c r="V119" s="33">
        <v>2.4810000000000001E-4</v>
      </c>
      <c r="W119" s="33">
        <v>2.6029999999999998E-4</v>
      </c>
      <c r="X119" s="33">
        <v>2.631E-4</v>
      </c>
      <c r="Y119" s="33">
        <v>2.6410000000000002E-4</v>
      </c>
      <c r="Z119" s="33">
        <v>2.6509999999999999E-4</v>
      </c>
      <c r="AA119" s="33">
        <v>2.608E-4</v>
      </c>
      <c r="AB119" s="33">
        <v>2.475E-4</v>
      </c>
      <c r="AC119" s="29">
        <v>2.398E-4</v>
      </c>
      <c r="AD119" s="29">
        <v>2.429E-4</v>
      </c>
      <c r="AE119" s="29">
        <v>2.4600000000000002E-4</v>
      </c>
      <c r="AF119" s="29">
        <v>2.608E-4</v>
      </c>
      <c r="AG119" s="29">
        <v>2.6489999999999999E-4</v>
      </c>
      <c r="AH119" s="29">
        <v>2.6659999999999998E-4</v>
      </c>
      <c r="AI119" s="29">
        <v>2.6699999999999998E-4</v>
      </c>
      <c r="AJ119" s="29">
        <v>2.5970000000000002E-4</v>
      </c>
      <c r="AK119" s="3">
        <f t="shared" si="2"/>
        <v>2.2679142857142859E-4</v>
      </c>
      <c r="AM119" s="11" t="s">
        <v>102</v>
      </c>
      <c r="AO119" s="2">
        <f>SUM(E117:R121)/68</f>
        <v>2.1044705882352941E-4</v>
      </c>
      <c r="AP119" s="2">
        <f>((AK119-AK$8)*100)/AK$8</f>
        <v>-3.2848805331838662</v>
      </c>
      <c r="AR119" s="11" t="s">
        <v>102</v>
      </c>
      <c r="AS119" s="2"/>
      <c r="AT119" s="1">
        <f>((AO119-AO$8)*100)/AO$8</f>
        <v>-2.6463665183612974</v>
      </c>
    </row>
    <row r="120" spans="1:47" x14ac:dyDescent="0.25">
      <c r="A120" s="29">
        <v>1.7129999999999999E-4</v>
      </c>
      <c r="B120" s="30">
        <v>1.6550000000000001E-4</v>
      </c>
      <c r="C120" s="29">
        <v>1.9570000000000001E-4</v>
      </c>
      <c r="D120" s="29">
        <v>2.297E-4</v>
      </c>
      <c r="E120" s="31" t="s">
        <v>0</v>
      </c>
      <c r="F120" s="31">
        <v>2.074E-4</v>
      </c>
      <c r="G120" s="31">
        <v>1.752E-4</v>
      </c>
      <c r="H120" s="31">
        <v>1.6760000000000001E-4</v>
      </c>
      <c r="I120" s="31">
        <v>1.618E-4</v>
      </c>
      <c r="J120" s="31">
        <v>1.5870000000000001E-4</v>
      </c>
      <c r="K120" s="31">
        <v>1.5789999999999999E-4</v>
      </c>
      <c r="L120" s="31">
        <v>1.5699999999999999E-4</v>
      </c>
      <c r="M120" s="31">
        <v>1.5770000000000001E-4</v>
      </c>
      <c r="N120" s="31">
        <v>1.5899999999999999E-4</v>
      </c>
      <c r="O120" s="31">
        <v>1.5980000000000001E-4</v>
      </c>
      <c r="P120" s="31">
        <v>1.5919999999999999E-4</v>
      </c>
      <c r="Q120" s="32">
        <v>1.5469999999999999E-4</v>
      </c>
      <c r="R120" s="32">
        <v>1.449E-4</v>
      </c>
      <c r="S120" s="33">
        <v>1.584E-4</v>
      </c>
      <c r="T120" s="33" t="s">
        <v>0</v>
      </c>
      <c r="U120" s="33">
        <v>1.7330000000000001E-4</v>
      </c>
      <c r="V120" s="33">
        <v>2.377E-4</v>
      </c>
      <c r="W120" s="33">
        <v>2.5060000000000002E-4</v>
      </c>
      <c r="X120" s="33">
        <v>2.5730000000000002E-4</v>
      </c>
      <c r="Y120" s="33">
        <v>2.5490000000000002E-4</v>
      </c>
      <c r="Z120" s="33">
        <v>2.441E-4</v>
      </c>
      <c r="AA120" s="33">
        <v>2.1809999999999999E-4</v>
      </c>
      <c r="AB120" s="33">
        <v>1.9379999999999999E-4</v>
      </c>
      <c r="AC120" s="29">
        <v>1.8110000000000001E-4</v>
      </c>
      <c r="AD120" s="29">
        <v>1.7870000000000001E-4</v>
      </c>
      <c r="AE120" s="29">
        <v>1.7530000000000001E-4</v>
      </c>
      <c r="AF120" s="29">
        <v>1.8139999999999999E-4</v>
      </c>
      <c r="AG120" s="29">
        <v>1.908E-4</v>
      </c>
      <c r="AH120" s="29">
        <v>1.973E-4</v>
      </c>
      <c r="AI120" s="29">
        <v>1.9450000000000001E-4</v>
      </c>
      <c r="AJ120" s="29">
        <v>1.8420000000000001E-4</v>
      </c>
      <c r="AK120" s="3">
        <f t="shared" si="2"/>
        <v>1.8689999999999996E-4</v>
      </c>
      <c r="AM120" s="12" t="s">
        <v>105</v>
      </c>
      <c r="AO120" s="2">
        <f>SUM(S140:Z144)/35</f>
        <v>6.7881714285714285E-4</v>
      </c>
      <c r="AP120" s="2">
        <f>((AK120-AK$9)*100)/AK$9</f>
        <v>0.17182401437646022</v>
      </c>
      <c r="AR120" s="12" t="s">
        <v>105</v>
      </c>
      <c r="AS120" s="2"/>
      <c r="AT120" s="1">
        <f>((AO120-AO$9)*100)/AO$9</f>
        <v>4.0934442677322016</v>
      </c>
    </row>
    <row r="121" spans="1:47" x14ac:dyDescent="0.25">
      <c r="A121" s="29">
        <v>1.337E-4</v>
      </c>
      <c r="B121" s="30">
        <v>1.596E-4</v>
      </c>
      <c r="C121" s="29">
        <v>2.2100000000000001E-4</v>
      </c>
      <c r="D121" s="29" t="s">
        <v>0</v>
      </c>
      <c r="E121" s="31" t="s">
        <v>0</v>
      </c>
      <c r="F121" s="31">
        <v>1.6310000000000001E-4</v>
      </c>
      <c r="G121" s="31">
        <v>1.3799999999999999E-4</v>
      </c>
      <c r="H121" s="31">
        <v>1.3799999999999999E-4</v>
      </c>
      <c r="I121" s="31">
        <v>1.4009999999999999E-4</v>
      </c>
      <c r="J121" s="31">
        <v>1.3889999999999999E-4</v>
      </c>
      <c r="K121" s="31">
        <v>1.338E-4</v>
      </c>
      <c r="L121" s="31">
        <v>1.3219999999999999E-4</v>
      </c>
      <c r="M121" s="31">
        <v>1.3760000000000001E-4</v>
      </c>
      <c r="N121" s="31">
        <v>1.4320000000000001E-4</v>
      </c>
      <c r="O121" s="31">
        <v>1.4410000000000001E-4</v>
      </c>
      <c r="P121" s="31">
        <v>1.4190000000000001E-4</v>
      </c>
      <c r="Q121" s="32">
        <v>1.3229999999999999E-4</v>
      </c>
      <c r="R121" s="32">
        <v>1.2999999999999999E-4</v>
      </c>
      <c r="S121" s="33">
        <v>1.5909999999999999E-4</v>
      </c>
      <c r="T121" s="33" t="s">
        <v>0</v>
      </c>
      <c r="U121" s="33" t="s">
        <v>0</v>
      </c>
      <c r="V121" s="33">
        <v>1.9689999999999999E-4</v>
      </c>
      <c r="W121" s="33">
        <v>2.1809999999999999E-4</v>
      </c>
      <c r="X121" s="33">
        <v>2.31E-4</v>
      </c>
      <c r="Y121" s="33">
        <v>2.2699999999999999E-4</v>
      </c>
      <c r="Z121" s="33">
        <v>2.0680000000000001E-4</v>
      </c>
      <c r="AA121" s="33">
        <v>1.7090000000000001E-4</v>
      </c>
      <c r="AB121" s="33">
        <v>1.5569999999999999E-4</v>
      </c>
      <c r="AC121" s="29" t="s">
        <v>0</v>
      </c>
      <c r="AD121" s="29">
        <v>1.5359999999999999E-4</v>
      </c>
      <c r="AE121" s="29">
        <v>1.5080000000000001E-4</v>
      </c>
      <c r="AF121" s="29">
        <v>1.505E-4</v>
      </c>
      <c r="AG121" s="29">
        <v>1.2899999999999999E-4</v>
      </c>
      <c r="AH121" s="29">
        <v>1.261E-4</v>
      </c>
      <c r="AI121" s="29">
        <v>1.2410000000000001E-4</v>
      </c>
      <c r="AJ121" s="29">
        <v>1.2180000000000001E-4</v>
      </c>
      <c r="AK121" s="3">
        <f t="shared" si="2"/>
        <v>1.5641612903225809E-4</v>
      </c>
      <c r="AM121" s="12" t="s">
        <v>108</v>
      </c>
      <c r="AO121" s="2">
        <f>SUM(S117:AB121)/44</f>
        <v>2.5620454545454552E-4</v>
      </c>
      <c r="AP121" s="2">
        <f>((AK121-AK$10)*100)/AK$10</f>
        <v>4.1363314219444574</v>
      </c>
      <c r="AR121" s="12" t="s">
        <v>108</v>
      </c>
      <c r="AS121" s="2"/>
      <c r="AT121" s="1">
        <f>((AO121-AO$10)*100)/AO$10</f>
        <v>-3.0387999621547328</v>
      </c>
    </row>
    <row r="122" spans="1:47" x14ac:dyDescent="0.25">
      <c r="A122" s="29">
        <v>1.4219999999999999E-4</v>
      </c>
      <c r="B122" s="30">
        <v>1.819E-4</v>
      </c>
      <c r="C122" s="29" t="s">
        <v>0</v>
      </c>
      <c r="D122" s="29" t="s">
        <v>0</v>
      </c>
      <c r="E122" s="34" t="s">
        <v>0</v>
      </c>
      <c r="F122" s="34">
        <v>1.4310000000000001E-4</v>
      </c>
      <c r="G122" s="34">
        <v>1.3320000000000001E-4</v>
      </c>
      <c r="H122" s="34">
        <v>1.3740000000000001E-4</v>
      </c>
      <c r="I122" s="34">
        <v>1.416E-4</v>
      </c>
      <c r="J122" s="34">
        <v>1.4239999999999999E-4</v>
      </c>
      <c r="K122" s="34">
        <v>1.439E-4</v>
      </c>
      <c r="L122" s="34">
        <v>1.448E-4</v>
      </c>
      <c r="M122" s="34">
        <v>1.4809999999999999E-4</v>
      </c>
      <c r="N122" s="34">
        <v>1.4860000000000001E-4</v>
      </c>
      <c r="O122" s="34">
        <v>1.4579999999999999E-4</v>
      </c>
      <c r="P122" s="34">
        <v>1.4109999999999999E-4</v>
      </c>
      <c r="Q122" s="34">
        <v>1.329E-4</v>
      </c>
      <c r="R122" s="34">
        <v>1.3559999999999999E-4</v>
      </c>
      <c r="S122" s="35">
        <v>1.6660000000000001E-4</v>
      </c>
      <c r="T122" s="35" t="s">
        <v>0</v>
      </c>
      <c r="U122" s="35" t="s">
        <v>0</v>
      </c>
      <c r="V122" s="35">
        <v>2.0440000000000001E-4</v>
      </c>
      <c r="W122" s="35">
        <v>2.0230000000000001E-4</v>
      </c>
      <c r="X122" s="35">
        <v>2.1220000000000001E-4</v>
      </c>
      <c r="Y122" s="35">
        <v>2.0259999999999999E-4</v>
      </c>
      <c r="Z122" s="35">
        <v>1.7809999999999999E-4</v>
      </c>
      <c r="AA122" s="35">
        <v>1.6430000000000001E-4</v>
      </c>
      <c r="AB122" s="35">
        <v>1.5330000000000001E-4</v>
      </c>
      <c r="AC122" s="36" t="s">
        <v>0</v>
      </c>
      <c r="AD122" s="29">
        <v>1.5330000000000001E-4</v>
      </c>
      <c r="AE122" s="29">
        <v>1.4909999999999999E-4</v>
      </c>
      <c r="AF122" s="29">
        <v>1.506E-4</v>
      </c>
      <c r="AG122" s="29">
        <v>1.4559999999999999E-4</v>
      </c>
      <c r="AH122" s="29">
        <v>1.3449999999999999E-4</v>
      </c>
      <c r="AI122" s="29">
        <v>1.27E-4</v>
      </c>
      <c r="AJ122" s="29">
        <v>1.273E-4</v>
      </c>
      <c r="AK122" s="3">
        <f t="shared" si="2"/>
        <v>1.5445999999999998E-4</v>
      </c>
      <c r="AM122" s="14" t="s">
        <v>99</v>
      </c>
      <c r="AO122" s="7">
        <f>(SUM(B131:O139)+SUM(P131:R135))/140</f>
        <v>1.637657142857143E-4</v>
      </c>
      <c r="AP122" s="2">
        <f>((AK122-AK$11)*100)/AK$11</f>
        <v>4.5013756709214405</v>
      </c>
      <c r="AR122" s="14" t="s">
        <v>99</v>
      </c>
      <c r="AS122" s="2"/>
      <c r="AT122" s="1">
        <f>((AO122-AO$11)*100)/AO$11</f>
        <v>5.1807742947714805</v>
      </c>
      <c r="AU122">
        <f>SUM(AT122:AT125)/4</f>
        <v>6.8835261927831928</v>
      </c>
    </row>
    <row r="123" spans="1:47" x14ac:dyDescent="0.25">
      <c r="A123" s="29">
        <v>1.5119999999999999E-4</v>
      </c>
      <c r="B123" s="30">
        <v>1.905E-4</v>
      </c>
      <c r="C123" s="29" t="s">
        <v>0</v>
      </c>
      <c r="D123" s="29" t="s">
        <v>0</v>
      </c>
      <c r="E123" s="34" t="s">
        <v>0</v>
      </c>
      <c r="F123" s="34">
        <v>1.2689999999999999E-4</v>
      </c>
      <c r="G123" s="34">
        <v>1.2210000000000001E-4</v>
      </c>
      <c r="H123" s="34">
        <v>1.3100000000000001E-4</v>
      </c>
      <c r="I123" s="34">
        <v>1.3970000000000001E-4</v>
      </c>
      <c r="J123" s="34">
        <v>1.428E-4</v>
      </c>
      <c r="K123" s="34">
        <v>1.4559999999999999E-4</v>
      </c>
      <c r="L123" s="34">
        <v>1.4809999999999999E-4</v>
      </c>
      <c r="M123" s="34">
        <v>1.5139999999999999E-4</v>
      </c>
      <c r="N123" s="34">
        <v>1.5190000000000001E-4</v>
      </c>
      <c r="O123" s="34">
        <v>1.4909999999999999E-4</v>
      </c>
      <c r="P123" s="34">
        <v>1.4459999999999999E-4</v>
      </c>
      <c r="Q123" s="34">
        <v>1.405E-4</v>
      </c>
      <c r="R123" s="34">
        <v>1.493E-4</v>
      </c>
      <c r="S123" s="35">
        <v>1.705E-4</v>
      </c>
      <c r="T123" s="35" t="s">
        <v>0</v>
      </c>
      <c r="U123" s="35" t="s">
        <v>0</v>
      </c>
      <c r="V123" s="35">
        <v>1.7880000000000001E-4</v>
      </c>
      <c r="W123" s="35">
        <v>1.907E-4</v>
      </c>
      <c r="X123" s="35">
        <v>1.9870000000000001E-4</v>
      </c>
      <c r="Y123" s="35">
        <v>1.9819999999999999E-4</v>
      </c>
      <c r="Z123" s="35">
        <v>1.7679999999999999E-4</v>
      </c>
      <c r="AA123" s="35">
        <v>1.5679999999999999E-4</v>
      </c>
      <c r="AB123" s="35">
        <v>1.506E-4</v>
      </c>
      <c r="AC123" s="36" t="s">
        <v>0</v>
      </c>
      <c r="AD123" s="29">
        <v>1.504E-4</v>
      </c>
      <c r="AE123" s="29">
        <v>1.4090000000000001E-4</v>
      </c>
      <c r="AF123" s="29">
        <v>1.45E-4</v>
      </c>
      <c r="AG123" s="29">
        <v>1.4320000000000001E-4</v>
      </c>
      <c r="AH123" s="29">
        <v>1.3850000000000001E-4</v>
      </c>
      <c r="AI123" s="29">
        <v>1.3430000000000001E-4</v>
      </c>
      <c r="AJ123" s="29">
        <v>1.3410000000000001E-4</v>
      </c>
      <c r="AK123" s="3">
        <f t="shared" si="2"/>
        <v>1.5307333333333336E-4</v>
      </c>
      <c r="AM123" s="14" t="s">
        <v>102</v>
      </c>
      <c r="AO123" s="2">
        <f>SUM(E122:R130)/126</f>
        <v>1.0921507936507935E-4</v>
      </c>
      <c r="AP123" s="2">
        <f>((AK123-AK$12)*100)/AK$12</f>
        <v>4.5273484624314548</v>
      </c>
      <c r="AR123" s="14" t="s">
        <v>102</v>
      </c>
      <c r="AS123" s="2"/>
      <c r="AT123" s="1">
        <f>((AO123-AO$12)*100)/AO$12</f>
        <v>6.1092776509776998</v>
      </c>
    </row>
    <row r="124" spans="1:47" x14ac:dyDescent="0.25">
      <c r="A124" s="29">
        <v>1.428E-4</v>
      </c>
      <c r="B124" s="30">
        <v>1.706E-4</v>
      </c>
      <c r="C124" s="29" t="s">
        <v>0</v>
      </c>
      <c r="D124" s="29" t="s">
        <v>0</v>
      </c>
      <c r="E124" s="34" t="s">
        <v>0</v>
      </c>
      <c r="F124" s="34">
        <v>1.054E-4</v>
      </c>
      <c r="G124" s="34">
        <v>1.075E-4</v>
      </c>
      <c r="H124" s="34">
        <v>1.2010000000000001E-4</v>
      </c>
      <c r="I124" s="34">
        <v>1.3100000000000001E-4</v>
      </c>
      <c r="J124" s="34">
        <v>1.3640000000000001E-4</v>
      </c>
      <c r="K124" s="34">
        <v>1.4009999999999999E-4</v>
      </c>
      <c r="L124" s="34">
        <v>1.4310000000000001E-4</v>
      </c>
      <c r="M124" s="34">
        <v>1.459E-4</v>
      </c>
      <c r="N124" s="34">
        <v>1.47E-4</v>
      </c>
      <c r="O124" s="34">
        <v>1.45E-4</v>
      </c>
      <c r="P124" s="34">
        <v>1.4349999999999999E-4</v>
      </c>
      <c r="Q124" s="34">
        <v>1.4689999999999999E-4</v>
      </c>
      <c r="R124" s="34">
        <v>1.594E-4</v>
      </c>
      <c r="S124" s="35">
        <v>1.6909999999999999E-4</v>
      </c>
      <c r="T124" s="35" t="s">
        <v>0</v>
      </c>
      <c r="U124" s="35" t="s">
        <v>0</v>
      </c>
      <c r="V124" s="35" t="s">
        <v>0</v>
      </c>
      <c r="W124" s="35">
        <v>1.8440000000000001E-4</v>
      </c>
      <c r="X124" s="35">
        <v>1.863E-4</v>
      </c>
      <c r="Y124" s="35">
        <v>1.827E-4</v>
      </c>
      <c r="Z124" s="35">
        <v>1.6449999999999999E-4</v>
      </c>
      <c r="AA124" s="35">
        <v>1.348E-4</v>
      </c>
      <c r="AB124" s="35" t="s">
        <v>0</v>
      </c>
      <c r="AC124" s="36" t="s">
        <v>0</v>
      </c>
      <c r="AD124" s="29">
        <v>1.4980000000000001E-4</v>
      </c>
      <c r="AE124" s="29">
        <v>1.294E-4</v>
      </c>
      <c r="AF124" s="29">
        <v>1.4119999999999999E-4</v>
      </c>
      <c r="AG124" s="29">
        <v>1.394E-4</v>
      </c>
      <c r="AH124" s="29">
        <v>1.36E-4</v>
      </c>
      <c r="AI124" s="29">
        <v>1.315E-4</v>
      </c>
      <c r="AJ124" s="29">
        <v>1.2899999999999999E-4</v>
      </c>
      <c r="AK124" s="3">
        <f t="shared" si="2"/>
        <v>1.451E-4</v>
      </c>
      <c r="AM124" s="15" t="s">
        <v>105</v>
      </c>
      <c r="AO124" s="2">
        <f>(SUM(S131:AB139)+SUM(P136:R139))/67</f>
        <v>6.6797910447761186E-4</v>
      </c>
      <c r="AP124" s="2">
        <f>((AK124-AK$13)*100)/AK$13</f>
        <v>4.9466587451243811</v>
      </c>
      <c r="AR124" s="15" t="s">
        <v>105</v>
      </c>
      <c r="AS124" s="2"/>
      <c r="AT124" s="1">
        <f>((AO124-AO$13)*100)/AO$13</f>
        <v>8.02279469089342</v>
      </c>
    </row>
    <row r="125" spans="1:47" x14ac:dyDescent="0.25">
      <c r="A125" s="29">
        <v>1.2229999999999999E-4</v>
      </c>
      <c r="B125" s="30">
        <v>1.262E-4</v>
      </c>
      <c r="C125" s="29" t="s">
        <v>0</v>
      </c>
      <c r="D125" s="29" t="s">
        <v>0</v>
      </c>
      <c r="E125" s="34">
        <v>1.2070000000000001E-4</v>
      </c>
      <c r="F125" s="34">
        <v>9.0299999999999999E-5</v>
      </c>
      <c r="G125" s="34">
        <v>8.9400000000000005E-5</v>
      </c>
      <c r="H125" s="34">
        <v>1.032E-4</v>
      </c>
      <c r="I125" s="34">
        <v>1.178E-4</v>
      </c>
      <c r="J125" s="34">
        <v>1.2510000000000001E-4</v>
      </c>
      <c r="K125" s="34">
        <v>1.2909999999999999E-4</v>
      </c>
      <c r="L125" s="34">
        <v>1.3420000000000001E-4</v>
      </c>
      <c r="M125" s="34">
        <v>1.3569999999999999E-4</v>
      </c>
      <c r="N125" s="34">
        <v>1.3579999999999999E-4</v>
      </c>
      <c r="O125" s="34">
        <v>1.3439999999999999E-4</v>
      </c>
      <c r="P125" s="34">
        <v>1.3420000000000001E-4</v>
      </c>
      <c r="Q125" s="34">
        <v>1.4190000000000001E-4</v>
      </c>
      <c r="R125" s="34">
        <v>1.571E-4</v>
      </c>
      <c r="S125" s="35">
        <v>1.585E-4</v>
      </c>
      <c r="T125" s="35" t="s">
        <v>0</v>
      </c>
      <c r="U125" s="35" t="s">
        <v>0</v>
      </c>
      <c r="V125" s="35" t="s">
        <v>0</v>
      </c>
      <c r="W125" s="35">
        <v>1.8569999999999999E-4</v>
      </c>
      <c r="X125" s="35">
        <v>1.7789999999999999E-4</v>
      </c>
      <c r="Y125" s="35">
        <v>1.685E-4</v>
      </c>
      <c r="Z125" s="35">
        <v>1.5100000000000001E-4</v>
      </c>
      <c r="AA125" s="35">
        <v>1.188E-4</v>
      </c>
      <c r="AB125" s="35" t="s">
        <v>0</v>
      </c>
      <c r="AC125" s="36" t="s">
        <v>0</v>
      </c>
      <c r="AD125" s="29" t="s">
        <v>0</v>
      </c>
      <c r="AE125" s="29">
        <v>1.329E-4</v>
      </c>
      <c r="AF125" s="29">
        <v>1.383E-4</v>
      </c>
      <c r="AG125" s="29">
        <v>1.3579999999999999E-4</v>
      </c>
      <c r="AH125" s="29">
        <v>1.3200000000000001E-4</v>
      </c>
      <c r="AI125" s="29">
        <v>1.2530000000000001E-4</v>
      </c>
      <c r="AJ125" s="29">
        <v>1.1849999999999999E-4</v>
      </c>
      <c r="AK125" s="3">
        <f>AVERAGE(A125:AJ125)</f>
        <v>1.3359285714285716E-4</v>
      </c>
      <c r="AM125" s="15" t="s">
        <v>108</v>
      </c>
      <c r="AO125" s="2">
        <f>SUM(S122:AB130)/54</f>
        <v>1.9401666666666659E-4</v>
      </c>
      <c r="AP125" s="1">
        <f>((AK125-AK$14)*100)/AK$14</f>
        <v>4.9786708576560637</v>
      </c>
      <c r="AR125" s="15" t="s">
        <v>108</v>
      </c>
      <c r="AS125" s="2"/>
      <c r="AT125" s="1">
        <f>((AO125-AO$14)*100)/AO$14</f>
        <v>8.2212581344901707</v>
      </c>
    </row>
    <row r="126" spans="1:47" x14ac:dyDescent="0.25">
      <c r="A126" s="29">
        <v>1.01E-4</v>
      </c>
      <c r="B126" s="30">
        <v>9.2800000000000006E-5</v>
      </c>
      <c r="C126" s="29" t="s">
        <v>0</v>
      </c>
      <c r="D126" s="29" t="s">
        <v>0</v>
      </c>
      <c r="E126" s="34">
        <v>9.1799999999999995E-5</v>
      </c>
      <c r="F126" s="34">
        <v>7.0300000000000001E-5</v>
      </c>
      <c r="G126" s="34">
        <v>7.4099999999999999E-5</v>
      </c>
      <c r="H126" s="34">
        <v>8.8700000000000001E-5</v>
      </c>
      <c r="I126" s="34">
        <v>1.0280000000000001E-4</v>
      </c>
      <c r="J126" s="34">
        <v>1.12E-4</v>
      </c>
      <c r="K126" s="34">
        <v>1.203E-4</v>
      </c>
      <c r="L126" s="34">
        <v>1.2549999999999999E-4</v>
      </c>
      <c r="M126" s="34">
        <v>1.2459999999999999E-4</v>
      </c>
      <c r="N126" s="34">
        <v>1.236E-4</v>
      </c>
      <c r="O126" s="34">
        <v>1.216E-4</v>
      </c>
      <c r="P126" s="34">
        <v>1.2129999999999999E-4</v>
      </c>
      <c r="Q126" s="34">
        <v>1.281E-4</v>
      </c>
      <c r="R126" s="34">
        <v>1.461E-4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1.861E-4</v>
      </c>
      <c r="X126" s="35">
        <v>1.7569999999999999E-4</v>
      </c>
      <c r="Y126" s="35">
        <v>1.6530000000000001E-4</v>
      </c>
      <c r="Z126" s="35">
        <v>1.427E-4</v>
      </c>
      <c r="AA126" s="35">
        <v>1.1129999999999999E-4</v>
      </c>
      <c r="AB126" s="35" t="s">
        <v>0</v>
      </c>
      <c r="AC126" s="36" t="s">
        <v>0</v>
      </c>
      <c r="AD126" s="29" t="s">
        <v>0</v>
      </c>
      <c r="AE126" s="29">
        <v>1.4650000000000001E-4</v>
      </c>
      <c r="AF126" s="29">
        <v>1.329E-4</v>
      </c>
      <c r="AG126" s="29">
        <v>1.2970000000000001E-4</v>
      </c>
      <c r="AH126" s="29">
        <v>1.2579999999999999E-4</v>
      </c>
      <c r="AI126" s="29">
        <v>1.167E-4</v>
      </c>
      <c r="AJ126" s="29">
        <v>1.026E-4</v>
      </c>
      <c r="AK126" s="3">
        <f t="shared" si="2"/>
        <v>1.2147777777777776E-4</v>
      </c>
      <c r="AM126" s="16" t="s">
        <v>117</v>
      </c>
      <c r="AO126" s="7">
        <f>(SUM(AC117:AJ139)+SUM(A117:D130))/173</f>
        <v>2.2705317919075144E-4</v>
      </c>
      <c r="AP126" s="2">
        <f>((AK126-AK$15)*100)/AK$15</f>
        <v>5.2194276915179776</v>
      </c>
      <c r="AR126" s="16" t="s">
        <v>117</v>
      </c>
      <c r="AS126" s="2"/>
      <c r="AT126" s="1">
        <f>((AO126-AO$15)*100)/AO$15</f>
        <v>-0.34402447749378401</v>
      </c>
    </row>
    <row r="127" spans="1:47" x14ac:dyDescent="0.25">
      <c r="A127" s="29">
        <v>9.1199999999999994E-5</v>
      </c>
      <c r="B127" s="30">
        <v>7.7799999999999994E-5</v>
      </c>
      <c r="C127" s="29" t="s">
        <v>0</v>
      </c>
      <c r="D127" s="29" t="s">
        <v>0</v>
      </c>
      <c r="E127" s="34">
        <v>6.58E-5</v>
      </c>
      <c r="F127" s="34">
        <v>5.8400000000000003E-5</v>
      </c>
      <c r="G127" s="34">
        <v>6.3299999999999994E-5</v>
      </c>
      <c r="H127" s="34">
        <v>7.6600000000000005E-5</v>
      </c>
      <c r="I127" s="34">
        <v>9.2800000000000006E-5</v>
      </c>
      <c r="J127" s="34">
        <v>1.0459999999999999E-4</v>
      </c>
      <c r="K127" s="34">
        <v>1.121E-4</v>
      </c>
      <c r="L127" s="34">
        <v>1.1459999999999999E-4</v>
      </c>
      <c r="M127" s="34">
        <v>1.1290000000000001E-4</v>
      </c>
      <c r="N127" s="34">
        <v>1.136E-4</v>
      </c>
      <c r="O127" s="34">
        <v>1.1129999999999999E-4</v>
      </c>
      <c r="P127" s="34">
        <v>1.0959999999999999E-4</v>
      </c>
      <c r="Q127" s="34">
        <v>1.104E-4</v>
      </c>
      <c r="R127" s="34">
        <v>1.2630000000000001E-4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1.8459999999999999E-4</v>
      </c>
      <c r="X127" s="35">
        <v>1.785E-4</v>
      </c>
      <c r="Y127" s="35">
        <v>1.7029999999999999E-4</v>
      </c>
      <c r="Z127" s="35">
        <v>1.5009999999999999E-4</v>
      </c>
      <c r="AA127" s="35">
        <v>1.198E-4</v>
      </c>
      <c r="AB127" s="35" t="s">
        <v>0</v>
      </c>
      <c r="AC127" s="36" t="s">
        <v>0</v>
      </c>
      <c r="AD127" s="29" t="s">
        <v>0</v>
      </c>
      <c r="AE127" s="29">
        <v>1.395E-4</v>
      </c>
      <c r="AF127" s="29">
        <v>1.282E-4</v>
      </c>
      <c r="AG127" s="29">
        <v>1.326E-4</v>
      </c>
      <c r="AH127" s="29">
        <v>1.292E-4</v>
      </c>
      <c r="AI127" s="29">
        <v>1.172E-4</v>
      </c>
      <c r="AJ127" s="29">
        <v>9.3399999999999993E-5</v>
      </c>
      <c r="AK127" s="3">
        <f t="shared" si="2"/>
        <v>1.1424814814814815E-4</v>
      </c>
      <c r="AM127" t="s">
        <v>118</v>
      </c>
      <c r="AO127" s="2">
        <f>((SUM(A113:Z146)+SUM(AA113:AJ139))/895)</f>
        <v>2.8703664804469273E-4</v>
      </c>
      <c r="AP127" s="2">
        <f>((AK127-AK$16)*100)/AK$16</f>
        <v>5.9597416872767432</v>
      </c>
      <c r="AR127" t="s">
        <v>118</v>
      </c>
      <c r="AT127" s="1">
        <f>((AO127-AO$16)*100)/AO$16</f>
        <v>1.6501976636477562</v>
      </c>
    </row>
    <row r="128" spans="1:47" x14ac:dyDescent="0.25">
      <c r="A128" s="29">
        <v>9.0400000000000002E-5</v>
      </c>
      <c r="B128" s="30">
        <v>6.7700000000000006E-5</v>
      </c>
      <c r="C128" s="29">
        <v>6.7799999999999995E-5</v>
      </c>
      <c r="D128" s="29">
        <v>5.8900000000000002E-5</v>
      </c>
      <c r="E128" s="34">
        <v>5.41E-5</v>
      </c>
      <c r="F128" s="34">
        <v>5.1999999999999997E-5</v>
      </c>
      <c r="G128" s="34">
        <v>5.63E-5</v>
      </c>
      <c r="H128" s="34">
        <v>6.8100000000000002E-5</v>
      </c>
      <c r="I128" s="34">
        <v>8.5799999999999998E-5</v>
      </c>
      <c r="J128" s="34">
        <v>9.7100000000000002E-5</v>
      </c>
      <c r="K128" s="34">
        <v>1.048E-4</v>
      </c>
      <c r="L128" s="34">
        <v>1.071E-4</v>
      </c>
      <c r="M128" s="34">
        <v>1.0569999999999999E-4</v>
      </c>
      <c r="N128" s="34">
        <v>1.043E-4</v>
      </c>
      <c r="O128" s="34">
        <v>1.031E-4</v>
      </c>
      <c r="P128" s="34">
        <v>1.015E-4</v>
      </c>
      <c r="Q128" s="34">
        <v>9.8999999999999994E-5</v>
      </c>
      <c r="R128" s="34">
        <v>1.0349999999999999E-4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1.8230000000000001E-4</v>
      </c>
      <c r="X128" s="35">
        <v>1.8430000000000001E-4</v>
      </c>
      <c r="Y128" s="35">
        <v>1.8699999999999999E-4</v>
      </c>
      <c r="Z128" s="35">
        <v>1.862E-4</v>
      </c>
      <c r="AA128" s="35">
        <v>1.716E-4</v>
      </c>
      <c r="AB128" s="35" t="s">
        <v>0</v>
      </c>
      <c r="AC128" s="36" t="s">
        <v>0</v>
      </c>
      <c r="AD128" s="29" t="s">
        <v>0</v>
      </c>
      <c r="AE128" s="29">
        <v>1.3960000000000001E-4</v>
      </c>
      <c r="AF128" s="29">
        <v>1.2889999999999999E-4</v>
      </c>
      <c r="AG128" s="29">
        <v>1.4229999999999999E-4</v>
      </c>
      <c r="AH128" s="29">
        <v>1.4310000000000001E-4</v>
      </c>
      <c r="AI128" s="29">
        <v>1.281E-4</v>
      </c>
      <c r="AJ128" s="29">
        <v>8.9699999999999998E-5</v>
      </c>
      <c r="AK128" s="3">
        <f t="shared" si="2"/>
        <v>1.1070000000000002E-4</v>
      </c>
      <c r="AM128" t="s">
        <v>119</v>
      </c>
      <c r="AP128" s="2">
        <f>((AK128-AK$17)*100)/AK$17</f>
        <v>6.4176086452083645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6.2199999999999994E-5</v>
      </c>
      <c r="B129" s="30">
        <v>6.3E-5</v>
      </c>
      <c r="C129" s="29">
        <v>6.5400000000000004E-5</v>
      </c>
      <c r="D129" s="29">
        <v>5.4299999999999998E-5</v>
      </c>
      <c r="E129" s="34">
        <v>4.7899999999999999E-5</v>
      </c>
      <c r="F129" s="34">
        <v>5.1100000000000002E-5</v>
      </c>
      <c r="G129" s="34">
        <v>5.7899999999999998E-5</v>
      </c>
      <c r="H129" s="34">
        <v>7.2100000000000004E-5</v>
      </c>
      <c r="I129" s="34">
        <v>8.2700000000000004E-5</v>
      </c>
      <c r="J129" s="34">
        <v>9.1199999999999994E-5</v>
      </c>
      <c r="K129" s="34">
        <v>9.7700000000000003E-5</v>
      </c>
      <c r="L129" s="34">
        <v>1.016E-4</v>
      </c>
      <c r="M129" s="34">
        <v>1.0280000000000001E-4</v>
      </c>
      <c r="N129" s="34">
        <v>1.036E-4</v>
      </c>
      <c r="O129" s="34">
        <v>1.039E-4</v>
      </c>
      <c r="P129" s="34">
        <v>1.0280000000000001E-4</v>
      </c>
      <c r="Q129" s="34">
        <v>9.8900000000000005E-5</v>
      </c>
      <c r="R129" s="34">
        <v>9.0299999999999999E-5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1.905E-4</v>
      </c>
      <c r="X129" s="35">
        <v>2.0790000000000001E-4</v>
      </c>
      <c r="Y129" s="35">
        <v>2.42E-4</v>
      </c>
      <c r="Z129" s="35">
        <v>2.5399999999999999E-4</v>
      </c>
      <c r="AA129" s="35">
        <v>2.5149999999999999E-4</v>
      </c>
      <c r="AB129" s="35" t="s">
        <v>0</v>
      </c>
      <c r="AC129" s="36" t="s">
        <v>0</v>
      </c>
      <c r="AD129" s="29" t="s">
        <v>0</v>
      </c>
      <c r="AE129" s="29">
        <v>1.462E-4</v>
      </c>
      <c r="AF129" s="29">
        <v>1.2909999999999999E-4</v>
      </c>
      <c r="AG129" s="29">
        <v>1.496E-4</v>
      </c>
      <c r="AH129" s="29">
        <v>1.549E-4</v>
      </c>
      <c r="AI129" s="29">
        <v>1.417E-4</v>
      </c>
      <c r="AJ129" s="29">
        <v>8.3599999999999999E-5</v>
      </c>
      <c r="AK129" s="3">
        <f t="shared" si="2"/>
        <v>1.172551724137931E-4</v>
      </c>
      <c r="AM129" t="s">
        <v>120</v>
      </c>
      <c r="AP129" s="2">
        <f>((AK129-AK$18)*100)/AK$18</f>
        <v>6.9678190569064462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0</v>
      </c>
      <c r="B130" s="30" t="s">
        <v>0</v>
      </c>
      <c r="C130" s="29">
        <v>6.6600000000000006E-5</v>
      </c>
      <c r="D130" s="29">
        <v>5.2500000000000002E-5</v>
      </c>
      <c r="E130" s="34">
        <v>4.7599999999999998E-5</v>
      </c>
      <c r="F130" s="34">
        <v>5.5099999999999998E-5</v>
      </c>
      <c r="G130" s="34">
        <v>6.6099999999999994E-5</v>
      </c>
      <c r="H130" s="34">
        <v>8.3300000000000005E-5</v>
      </c>
      <c r="I130" s="34">
        <v>8.7999999999999998E-5</v>
      </c>
      <c r="J130" s="34">
        <v>9.2399999999999996E-5</v>
      </c>
      <c r="K130" s="34">
        <v>9.5500000000000004E-5</v>
      </c>
      <c r="L130" s="34">
        <v>9.7700000000000003E-5</v>
      </c>
      <c r="M130" s="34">
        <v>9.7999999999999997E-5</v>
      </c>
      <c r="N130" s="34">
        <v>9.7899999999999994E-5</v>
      </c>
      <c r="O130" s="34">
        <v>9.7600000000000001E-5</v>
      </c>
      <c r="P130" s="34">
        <v>9.4300000000000002E-5</v>
      </c>
      <c r="Q130" s="34">
        <v>8.92E-5</v>
      </c>
      <c r="R130" s="34">
        <v>8.6700000000000007E-5</v>
      </c>
      <c r="S130" s="35" t="s">
        <v>0</v>
      </c>
      <c r="T130" s="35" t="s">
        <v>0</v>
      </c>
      <c r="U130" s="35" t="s">
        <v>0</v>
      </c>
      <c r="V130" s="35">
        <v>3.0449999999999997E-4</v>
      </c>
      <c r="W130" s="35">
        <v>2.23E-4</v>
      </c>
      <c r="X130" s="35">
        <v>2.9090000000000002E-4</v>
      </c>
      <c r="Y130" s="35">
        <v>3.971E-4</v>
      </c>
      <c r="Z130" s="35">
        <v>3.8900000000000002E-4</v>
      </c>
      <c r="AA130" s="35">
        <v>3.436E-4</v>
      </c>
      <c r="AB130" s="35" t="s">
        <v>0</v>
      </c>
      <c r="AC130" s="36" t="s">
        <v>0</v>
      </c>
      <c r="AD130" s="29" t="s">
        <v>0</v>
      </c>
      <c r="AE130" s="29">
        <v>1.628E-4</v>
      </c>
      <c r="AF130" s="29">
        <v>1.4860000000000001E-4</v>
      </c>
      <c r="AG130" s="29">
        <v>1.9010000000000001E-4</v>
      </c>
      <c r="AH130" s="29">
        <v>2.0809999999999999E-4</v>
      </c>
      <c r="AI130" s="29">
        <v>1.66E-4</v>
      </c>
      <c r="AJ130" s="29">
        <v>6.6400000000000001E-5</v>
      </c>
      <c r="AK130" s="3">
        <f t="shared" si="2"/>
        <v>1.4995000000000004E-4</v>
      </c>
      <c r="AM130" t="s">
        <v>121</v>
      </c>
      <c r="AO130" s="2">
        <f>SUM(U145:W146)/6</f>
        <v>7.056166666666667E-4</v>
      </c>
      <c r="AP130" s="2">
        <f>((AK130-AK$19)*100)/AK$19</f>
        <v>8.8707377155452054</v>
      </c>
      <c r="AR130" t="s">
        <v>124</v>
      </c>
      <c r="AT130" s="1">
        <f>((AO130-AO$19)*100)/AO$19</f>
        <v>0.30800578103158738</v>
      </c>
    </row>
    <row r="131" spans="1:46" x14ac:dyDescent="0.25">
      <c r="A131" t="s">
        <v>0</v>
      </c>
      <c r="B131" s="37" t="s">
        <v>0</v>
      </c>
      <c r="C131" s="34">
        <v>6.8899999999999994E-5</v>
      </c>
      <c r="D131" s="34">
        <v>6.8399999999999996E-5</v>
      </c>
      <c r="E131" s="34">
        <v>6.1699999999999995E-5</v>
      </c>
      <c r="F131" s="34">
        <v>7.36E-5</v>
      </c>
      <c r="G131" s="34">
        <v>8.5199999999999997E-5</v>
      </c>
      <c r="H131" s="34">
        <v>1.011E-4</v>
      </c>
      <c r="I131" s="34">
        <v>1.021E-4</v>
      </c>
      <c r="J131" s="34">
        <v>1.036E-4</v>
      </c>
      <c r="K131" s="34">
        <v>1.036E-4</v>
      </c>
      <c r="L131" s="34">
        <v>1.024E-4</v>
      </c>
      <c r="M131" s="34">
        <v>1.022E-4</v>
      </c>
      <c r="N131" s="34">
        <v>1.025E-4</v>
      </c>
      <c r="O131" s="34">
        <v>1.036E-4</v>
      </c>
      <c r="P131" s="34">
        <v>9.7700000000000003E-5</v>
      </c>
      <c r="Q131" s="34">
        <v>8.9400000000000005E-5</v>
      </c>
      <c r="R131" s="34">
        <v>8.7999999999999998E-5</v>
      </c>
      <c r="S131" s="35" t="s">
        <v>0</v>
      </c>
      <c r="T131" s="35" t="s">
        <v>0</v>
      </c>
      <c r="U131" s="35" t="s">
        <v>0</v>
      </c>
      <c r="V131" s="35">
        <v>3.1300000000000002E-4</v>
      </c>
      <c r="W131" s="35">
        <v>2.656E-4</v>
      </c>
      <c r="X131" s="35">
        <v>3.5780000000000002E-4</v>
      </c>
      <c r="Y131" s="35">
        <v>5.3169999999999997E-4</v>
      </c>
      <c r="Z131" s="35">
        <v>5.3589999999999996E-4</v>
      </c>
      <c r="AA131" s="35">
        <v>4.3570000000000002E-4</v>
      </c>
      <c r="AB131" s="35" t="s">
        <v>0</v>
      </c>
      <c r="AC131" s="36" t="s">
        <v>0</v>
      </c>
      <c r="AD131" s="29" t="s">
        <v>0</v>
      </c>
      <c r="AE131" s="29">
        <v>2.0239999999999999E-4</v>
      </c>
      <c r="AF131" s="29">
        <v>1.763E-4</v>
      </c>
      <c r="AG131" s="29">
        <v>2.855E-4</v>
      </c>
      <c r="AH131" s="29">
        <v>3.124E-4</v>
      </c>
      <c r="AI131" s="29">
        <v>2.474E-4</v>
      </c>
      <c r="AJ131" s="29">
        <v>6.7100000000000005E-5</v>
      </c>
      <c r="AK131" s="3">
        <f t="shared" si="2"/>
        <v>1.8517142857142857E-4</v>
      </c>
      <c r="AP131" s="2">
        <f>((AK131-AK$20)*100)/AK$20</f>
        <v>8.2353923553848176</v>
      </c>
    </row>
    <row r="132" spans="1:46" x14ac:dyDescent="0.25">
      <c r="A132" t="s">
        <v>0</v>
      </c>
      <c r="B132" s="37">
        <v>4.18E-5</v>
      </c>
      <c r="C132" s="34">
        <v>7.3800000000000005E-5</v>
      </c>
      <c r="D132" s="34">
        <v>8.7100000000000003E-5</v>
      </c>
      <c r="E132" s="34">
        <v>8.2399999999999997E-5</v>
      </c>
      <c r="F132" s="34">
        <v>9.8300000000000004E-5</v>
      </c>
      <c r="G132" s="34">
        <v>1.119E-4</v>
      </c>
      <c r="H132" s="34">
        <v>1.2659999999999999E-4</v>
      </c>
      <c r="I132" s="34">
        <v>1.306E-4</v>
      </c>
      <c r="J132" s="34">
        <v>1.35E-4</v>
      </c>
      <c r="K132" s="34">
        <v>1.3540000000000001E-4</v>
      </c>
      <c r="L132" s="34">
        <v>1.3180000000000001E-4</v>
      </c>
      <c r="M132" s="34">
        <v>1.2579999999999999E-4</v>
      </c>
      <c r="N132" s="34">
        <v>1.2070000000000001E-4</v>
      </c>
      <c r="O132" s="34">
        <v>1.172E-4</v>
      </c>
      <c r="P132" s="34">
        <v>1.03E-4</v>
      </c>
      <c r="Q132" s="34">
        <v>9.1399999999999999E-5</v>
      </c>
      <c r="R132" s="34">
        <v>9.7299999999999993E-5</v>
      </c>
      <c r="S132" s="35" t="s">
        <v>0</v>
      </c>
      <c r="T132" s="35" t="s">
        <v>0</v>
      </c>
      <c r="U132" s="35">
        <v>5.1179999999999997E-4</v>
      </c>
      <c r="V132" s="35">
        <v>3.6539999999999999E-4</v>
      </c>
      <c r="W132" s="35">
        <v>3.3149999999999998E-4</v>
      </c>
      <c r="X132" s="35">
        <v>4.0949999999999998E-4</v>
      </c>
      <c r="Y132" s="35">
        <v>6.2359999999999998E-4</v>
      </c>
      <c r="Z132" s="35">
        <v>7.0779999999999997E-4</v>
      </c>
      <c r="AA132" s="35">
        <v>6.447E-4</v>
      </c>
      <c r="AB132" s="35" t="s">
        <v>0</v>
      </c>
      <c r="AC132" s="36" t="s">
        <v>0</v>
      </c>
      <c r="AD132" s="29" t="s">
        <v>0</v>
      </c>
      <c r="AE132" s="29">
        <v>2.265E-4</v>
      </c>
      <c r="AF132" s="29">
        <v>2.2929999999999999E-4</v>
      </c>
      <c r="AG132" s="29">
        <v>4.0010000000000002E-4</v>
      </c>
      <c r="AH132" s="29">
        <v>3.9950000000000001E-4</v>
      </c>
      <c r="AI132" s="29">
        <v>3.035E-4</v>
      </c>
      <c r="AJ132" s="29">
        <v>7.3800000000000005E-5</v>
      </c>
      <c r="AK132" s="3">
        <f t="shared" si="2"/>
        <v>2.3456999999999997E-4</v>
      </c>
      <c r="AP132" s="2">
        <f>((AK132-AK$21)*100)/AK$21</f>
        <v>7.8400122595969739</v>
      </c>
    </row>
    <row r="133" spans="1:46" x14ac:dyDescent="0.25">
      <c r="A133" t="s">
        <v>0</v>
      </c>
      <c r="B133" s="37">
        <v>5.0899999999999997E-5</v>
      </c>
      <c r="C133" s="34">
        <v>9.6700000000000006E-5</v>
      </c>
      <c r="D133" s="34">
        <v>1.0399999999999999E-4</v>
      </c>
      <c r="E133" s="34">
        <v>1.071E-4</v>
      </c>
      <c r="F133" s="34">
        <v>1.211E-4</v>
      </c>
      <c r="G133" s="34">
        <v>1.3100000000000001E-4</v>
      </c>
      <c r="H133" s="34">
        <v>1.417E-4</v>
      </c>
      <c r="I133" s="34">
        <v>1.4660000000000001E-4</v>
      </c>
      <c r="J133" s="34">
        <v>1.5080000000000001E-4</v>
      </c>
      <c r="K133" s="34">
        <v>1.5320000000000001E-4</v>
      </c>
      <c r="L133" s="34">
        <v>1.505E-4</v>
      </c>
      <c r="M133" s="34">
        <v>1.45E-4</v>
      </c>
      <c r="N133" s="34">
        <v>1.3650000000000001E-4</v>
      </c>
      <c r="O133" s="34">
        <v>1.2290000000000001E-4</v>
      </c>
      <c r="P133" s="34">
        <v>9.6500000000000001E-5</v>
      </c>
      <c r="Q133" s="34">
        <v>8.5500000000000005E-5</v>
      </c>
      <c r="R133" s="34">
        <v>9.4599999999999996E-5</v>
      </c>
      <c r="S133" s="35" t="s">
        <v>0</v>
      </c>
      <c r="T133" s="35" t="s">
        <v>0</v>
      </c>
      <c r="U133" s="35">
        <v>5.3379999999999996E-4</v>
      </c>
      <c r="V133" s="35">
        <v>4.4739999999999998E-4</v>
      </c>
      <c r="W133" s="35">
        <v>4.4670000000000002E-4</v>
      </c>
      <c r="X133" s="35">
        <v>5.6709999999999996E-4</v>
      </c>
      <c r="Y133" s="35">
        <v>7.3620000000000001E-4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3.0640000000000002E-4</v>
      </c>
      <c r="AG133" s="29">
        <v>4.772E-4</v>
      </c>
      <c r="AH133" s="29">
        <v>4.5619999999999998E-4</v>
      </c>
      <c r="AI133" s="29">
        <v>3.2749999999999999E-4</v>
      </c>
      <c r="AJ133" s="29">
        <v>9.5500000000000004E-5</v>
      </c>
      <c r="AK133" s="3">
        <f t="shared" si="2"/>
        <v>2.3809629629629631E-4</v>
      </c>
      <c r="AP133" s="2">
        <f>((AK133-AK$22)*100)/AK$22</f>
        <v>7.2470054385906346</v>
      </c>
    </row>
    <row r="134" spans="1:46" x14ac:dyDescent="0.25">
      <c r="A134" t="s">
        <v>0</v>
      </c>
      <c r="B134" s="37">
        <v>6.7100000000000005E-5</v>
      </c>
      <c r="C134" s="34">
        <v>1.208E-4</v>
      </c>
      <c r="D134" s="34">
        <v>1.2659999999999999E-4</v>
      </c>
      <c r="E134" s="34">
        <v>1.3300000000000001E-4</v>
      </c>
      <c r="F134" s="34">
        <v>1.4239999999999999E-4</v>
      </c>
      <c r="G134" s="34">
        <v>1.4899999999999999E-4</v>
      </c>
      <c r="H134" s="34">
        <v>1.563E-4</v>
      </c>
      <c r="I134" s="34">
        <v>1.615E-4</v>
      </c>
      <c r="J134" s="34">
        <v>1.6589999999999999E-4</v>
      </c>
      <c r="K134" s="34">
        <v>1.6870000000000001E-4</v>
      </c>
      <c r="L134" s="34">
        <v>1.6579999999999999E-4</v>
      </c>
      <c r="M134" s="34">
        <v>1.615E-4</v>
      </c>
      <c r="N134" s="34">
        <v>1.5650000000000001E-4</v>
      </c>
      <c r="O134" s="34">
        <v>1.438E-4</v>
      </c>
      <c r="P134" s="34">
        <v>1.097E-4</v>
      </c>
      <c r="Q134" s="34">
        <v>1.019E-4</v>
      </c>
      <c r="R134" s="34">
        <v>1.1909999999999999E-4</v>
      </c>
      <c r="S134" s="35" t="s">
        <v>0</v>
      </c>
      <c r="T134" s="35">
        <v>6.0930000000000001E-4</v>
      </c>
      <c r="U134" s="35">
        <v>5.7419999999999997E-4</v>
      </c>
      <c r="V134" s="35">
        <v>5.3770000000000001E-4</v>
      </c>
      <c r="W134" s="35">
        <v>5.9230000000000003E-4</v>
      </c>
      <c r="X134" s="35">
        <v>7.4129999999999997E-4</v>
      </c>
      <c r="Y134" s="35">
        <v>1.0369000000000001E-3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4.2089999999999999E-4</v>
      </c>
      <c r="AG134" s="29">
        <v>5.8779999999999998E-4</v>
      </c>
      <c r="AH134" s="29">
        <v>4.9149999999999997E-4</v>
      </c>
      <c r="AI134" s="29">
        <v>2.5450000000000001E-4</v>
      </c>
      <c r="AJ134" s="29">
        <v>9.5799999999999998E-5</v>
      </c>
      <c r="AK134" s="3">
        <f t="shared" si="2"/>
        <v>2.9613571428571429E-4</v>
      </c>
      <c r="AP134" s="2">
        <f>((AK134-AK$23)*100)/AK$23</f>
        <v>6.6455736903705436</v>
      </c>
    </row>
    <row r="135" spans="1:46" x14ac:dyDescent="0.25">
      <c r="A135" t="s">
        <v>0</v>
      </c>
      <c r="B135" s="37">
        <v>7.8800000000000004E-5</v>
      </c>
      <c r="C135" s="34">
        <v>1.384E-4</v>
      </c>
      <c r="D135" s="34">
        <v>1.4750000000000001E-4</v>
      </c>
      <c r="E135" s="34">
        <v>1.563E-4</v>
      </c>
      <c r="F135" s="34">
        <v>1.651E-4</v>
      </c>
      <c r="G135" s="34">
        <v>1.717E-4</v>
      </c>
      <c r="H135" s="34">
        <v>1.8000000000000001E-4</v>
      </c>
      <c r="I135" s="34">
        <v>1.8789999999999999E-4</v>
      </c>
      <c r="J135" s="34">
        <v>1.9540000000000001E-4</v>
      </c>
      <c r="K135" s="34">
        <v>2.019E-4</v>
      </c>
      <c r="L135" s="34">
        <v>2.0100000000000001E-4</v>
      </c>
      <c r="M135" s="34">
        <v>1.9780000000000001E-4</v>
      </c>
      <c r="N135" s="34">
        <v>1.9550000000000001E-4</v>
      </c>
      <c r="O135" s="34">
        <v>1.8799999999999999E-4</v>
      </c>
      <c r="P135" s="34">
        <v>1.2870000000000001E-4</v>
      </c>
      <c r="Q135" s="34">
        <v>1.4090000000000001E-4</v>
      </c>
      <c r="R135" s="34" t="s">
        <v>0</v>
      </c>
      <c r="S135" s="35">
        <v>6.4760000000000002E-4</v>
      </c>
      <c r="T135" s="35">
        <v>6.4320000000000002E-4</v>
      </c>
      <c r="U135" s="35">
        <v>6.3179999999999996E-4</v>
      </c>
      <c r="V135" s="35">
        <v>6.3960000000000004E-4</v>
      </c>
      <c r="W135" s="35">
        <v>7.314E-4</v>
      </c>
      <c r="X135" s="35">
        <v>8.9110000000000003E-4</v>
      </c>
      <c r="Y135" s="35">
        <v>1.1589E-3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5.7470000000000004E-4</v>
      </c>
      <c r="AG135" s="29">
        <v>7.3800000000000005E-4</v>
      </c>
      <c r="AH135" s="29">
        <v>4.9379999999999997E-4</v>
      </c>
      <c r="AI135" s="29">
        <v>2.5510000000000002E-4</v>
      </c>
      <c r="AJ135" s="29">
        <v>1.077E-4</v>
      </c>
      <c r="AK135" s="3">
        <f t="shared" si="2"/>
        <v>3.6385000000000003E-4</v>
      </c>
      <c r="AP135" s="2">
        <f>((AK135-AK$24)*100)/AK$24</f>
        <v>5.9485430229414371</v>
      </c>
    </row>
    <row r="136" spans="1:46" x14ac:dyDescent="0.25">
      <c r="A136" t="s">
        <v>0</v>
      </c>
      <c r="B136" s="37">
        <v>1.021E-4</v>
      </c>
      <c r="C136" s="34">
        <v>1.572E-4</v>
      </c>
      <c r="D136" s="34">
        <v>1.6860000000000001E-4</v>
      </c>
      <c r="E136" s="34">
        <v>1.817E-4</v>
      </c>
      <c r="F136" s="34">
        <v>1.9269999999999999E-4</v>
      </c>
      <c r="G136" s="34">
        <v>1.996E-4</v>
      </c>
      <c r="H136" s="34">
        <v>2.0719999999999999E-4</v>
      </c>
      <c r="I136" s="34">
        <v>2.142E-4</v>
      </c>
      <c r="J136" s="34">
        <v>2.2110000000000001E-4</v>
      </c>
      <c r="K136" s="34">
        <v>2.3369999999999999E-4</v>
      </c>
      <c r="L136" s="34">
        <v>2.376E-4</v>
      </c>
      <c r="M136" s="34">
        <v>2.429E-4</v>
      </c>
      <c r="N136" s="34">
        <v>2.6239999999999998E-4</v>
      </c>
      <c r="O136" s="34">
        <v>2.7530000000000002E-4</v>
      </c>
      <c r="P136" s="38">
        <v>1.6789999999999999E-4</v>
      </c>
      <c r="Q136" s="38" t="s">
        <v>0</v>
      </c>
      <c r="R136" s="38">
        <v>6.2239999999999995E-4</v>
      </c>
      <c r="S136" s="35">
        <v>6.7699999999999998E-4</v>
      </c>
      <c r="T136" s="35">
        <v>6.9760000000000004E-4</v>
      </c>
      <c r="U136" s="35">
        <v>7.0089999999999996E-4</v>
      </c>
      <c r="V136" s="35">
        <v>7.427E-4</v>
      </c>
      <c r="W136" s="35">
        <v>8.3560000000000004E-4</v>
      </c>
      <c r="X136" s="35">
        <v>9.722E-4</v>
      </c>
      <c r="Y136" s="35">
        <v>1.1065999999999999E-3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8.1479999999999996E-4</v>
      </c>
      <c r="AG136" s="29">
        <v>8.8820000000000001E-4</v>
      </c>
      <c r="AH136" s="29" t="s">
        <v>0</v>
      </c>
      <c r="AI136" s="29">
        <v>2.5490000000000002E-4</v>
      </c>
      <c r="AJ136" s="29">
        <v>1.072E-4</v>
      </c>
      <c r="AK136" s="3">
        <f t="shared" si="2"/>
        <v>4.2534444444444444E-4</v>
      </c>
      <c r="AP136" s="2">
        <f>((AK136-AK$25)*100)/AK$25</f>
        <v>5.5755759436650623</v>
      </c>
    </row>
    <row r="137" spans="1:46" x14ac:dyDescent="0.25">
      <c r="A137" t="s">
        <v>0</v>
      </c>
      <c r="B137" s="37">
        <v>1.166E-4</v>
      </c>
      <c r="C137" s="34">
        <v>1.6459999999999999E-4</v>
      </c>
      <c r="D137" s="34">
        <v>1.8430000000000001E-4</v>
      </c>
      <c r="E137" s="34">
        <v>2.0440000000000001E-4</v>
      </c>
      <c r="F137" s="34">
        <v>2.1880000000000001E-4</v>
      </c>
      <c r="G137" s="34">
        <v>2.253E-4</v>
      </c>
      <c r="H137" s="34">
        <v>2.299E-4</v>
      </c>
      <c r="I137" s="34">
        <v>2.362E-4</v>
      </c>
      <c r="J137" s="34">
        <v>2.4429999999999998E-4</v>
      </c>
      <c r="K137" s="34">
        <v>2.6200000000000003E-4</v>
      </c>
      <c r="L137" s="34">
        <v>2.6150000000000001E-4</v>
      </c>
      <c r="M137" s="34">
        <v>2.7520000000000002E-4</v>
      </c>
      <c r="N137" s="34">
        <v>3.1829999999999998E-4</v>
      </c>
      <c r="O137" s="34">
        <v>3.8000000000000002E-4</v>
      </c>
      <c r="P137" s="38" t="s">
        <v>0</v>
      </c>
      <c r="Q137" s="38">
        <v>6.0950000000000002E-4</v>
      </c>
      <c r="R137" s="38">
        <v>6.3770000000000005E-4</v>
      </c>
      <c r="S137" s="35">
        <v>7.0279999999999995E-4</v>
      </c>
      <c r="T137" s="35">
        <v>7.3859999999999996E-4</v>
      </c>
      <c r="U137" s="35">
        <v>7.6119999999999996E-4</v>
      </c>
      <c r="V137" s="35">
        <v>7.9750000000000003E-4</v>
      </c>
      <c r="W137" s="35">
        <v>8.4730000000000005E-4</v>
      </c>
      <c r="X137" s="35">
        <v>9.3689999999999995E-4</v>
      </c>
      <c r="Y137" s="35">
        <v>9.6000000000000002E-4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9.0470000000000004E-4</v>
      </c>
      <c r="AG137" s="29">
        <v>9.5730000000000001E-4</v>
      </c>
      <c r="AH137" s="29" t="s">
        <v>0</v>
      </c>
      <c r="AI137" s="29" t="s">
        <v>0</v>
      </c>
      <c r="AJ137" s="29" t="s">
        <v>0</v>
      </c>
      <c r="AK137" s="3">
        <f t="shared" si="2"/>
        <v>4.8699599999999996E-4</v>
      </c>
      <c r="AP137" s="2">
        <f>((AK137-AK$26)*100)/AK$26</f>
        <v>5.3903152646249017</v>
      </c>
    </row>
    <row r="138" spans="1:46" x14ac:dyDescent="0.25">
      <c r="A138" t="s">
        <v>0</v>
      </c>
      <c r="B138" s="37" t="s">
        <v>0</v>
      </c>
      <c r="C138" s="34">
        <v>1.719E-4</v>
      </c>
      <c r="D138" s="34">
        <v>1.894E-4</v>
      </c>
      <c r="E138" s="34">
        <v>2.1479999999999999E-4</v>
      </c>
      <c r="F138" s="34">
        <v>2.319E-4</v>
      </c>
      <c r="G138" s="34">
        <v>2.3020000000000001E-4</v>
      </c>
      <c r="H138" s="34">
        <v>2.297E-4</v>
      </c>
      <c r="I138" s="34">
        <v>2.3550000000000001E-4</v>
      </c>
      <c r="J138" s="34">
        <v>2.4499999999999999E-4</v>
      </c>
      <c r="K138" s="34">
        <v>2.611E-4</v>
      </c>
      <c r="L138" s="34">
        <v>2.6259999999999999E-4</v>
      </c>
      <c r="M138" s="34">
        <v>2.7399999999999999E-4</v>
      </c>
      <c r="N138" s="34">
        <v>3.2519999999999999E-4</v>
      </c>
      <c r="O138" s="34">
        <v>4.148E-4</v>
      </c>
      <c r="P138" s="38" t="s">
        <v>0</v>
      </c>
      <c r="Q138" s="38">
        <v>5.9739999999999999E-4</v>
      </c>
      <c r="R138" s="38">
        <v>6.2069999999999996E-4</v>
      </c>
      <c r="S138" s="35">
        <v>7.0359999999999997E-4</v>
      </c>
      <c r="T138" s="35">
        <v>7.5719999999999997E-4</v>
      </c>
      <c r="U138" s="35">
        <v>7.8640000000000003E-4</v>
      </c>
      <c r="V138" s="35">
        <v>7.7610000000000005E-4</v>
      </c>
      <c r="W138" s="35">
        <v>7.7329999999999999E-4</v>
      </c>
      <c r="X138" s="35">
        <v>8.3000000000000001E-4</v>
      </c>
      <c r="Y138" s="35">
        <v>8.4449999999999998E-4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1.2019999999999999E-3</v>
      </c>
      <c r="AG138" s="29">
        <v>1.0491999999999999E-3</v>
      </c>
      <c r="AH138" s="29" t="s">
        <v>0</v>
      </c>
      <c r="AI138" s="29" t="s">
        <v>0</v>
      </c>
      <c r="AJ138" s="29" t="s">
        <v>0</v>
      </c>
      <c r="AK138" s="3">
        <f t="shared" si="2"/>
        <v>5.0943749999999991E-4</v>
      </c>
      <c r="AP138" s="2">
        <f>((AK138-AK$27)*100)/AK$27</f>
        <v>4.9989694617154914</v>
      </c>
    </row>
    <row r="139" spans="1:46" x14ac:dyDescent="0.25">
      <c r="A139" t="s">
        <v>0</v>
      </c>
      <c r="B139" s="37" t="s">
        <v>0</v>
      </c>
      <c r="C139" s="34">
        <v>1.861E-4</v>
      </c>
      <c r="D139" s="34">
        <v>1.906E-4</v>
      </c>
      <c r="E139" s="34">
        <v>2.1340000000000001E-4</v>
      </c>
      <c r="F139" s="34">
        <v>2.2699999999999999E-4</v>
      </c>
      <c r="G139" s="34">
        <v>2.2120000000000001E-4</v>
      </c>
      <c r="H139" s="34">
        <v>2.1259999999999999E-4</v>
      </c>
      <c r="I139" s="34">
        <v>2.1049999999999999E-4</v>
      </c>
      <c r="J139" s="34">
        <v>2.1589999999999999E-4</v>
      </c>
      <c r="K139" s="34">
        <v>2.3699999999999999E-4</v>
      </c>
      <c r="L139" s="34">
        <v>2.3910000000000001E-4</v>
      </c>
      <c r="M139" s="34">
        <v>2.4580000000000001E-4</v>
      </c>
      <c r="N139" s="34">
        <v>2.9189999999999999E-4</v>
      </c>
      <c r="O139" s="34">
        <v>4.0910000000000002E-4</v>
      </c>
      <c r="P139" s="38" t="s">
        <v>0</v>
      </c>
      <c r="Q139" s="38">
        <v>5.9480000000000004E-4</v>
      </c>
      <c r="R139" s="38">
        <v>5.8449999999999995E-4</v>
      </c>
      <c r="S139" s="35">
        <v>6.6290000000000001E-4</v>
      </c>
      <c r="T139" s="35">
        <v>7.4930000000000005E-4</v>
      </c>
      <c r="U139" s="35">
        <v>7.7999999999999999E-4</v>
      </c>
      <c r="V139" s="35">
        <v>7.5040000000000003E-4</v>
      </c>
      <c r="W139" s="35">
        <v>7.1549999999999999E-4</v>
      </c>
      <c r="X139" s="35">
        <v>7.3760000000000004E-4</v>
      </c>
      <c r="Y139" s="35">
        <v>7.7550000000000004E-4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4.2957727272727278E-4</v>
      </c>
      <c r="AP139" s="2">
        <f>((AK139-AK$28)*100)/AK$28</f>
        <v>5.7007046191701169</v>
      </c>
    </row>
    <row r="140" spans="1:46" x14ac:dyDescent="0.25">
      <c r="A140" s="32" t="s">
        <v>0</v>
      </c>
      <c r="B140" s="39" t="s">
        <v>0</v>
      </c>
      <c r="C140" s="32">
        <v>1.7650000000000001E-4</v>
      </c>
      <c r="D140" s="32">
        <v>2.007E-4</v>
      </c>
      <c r="E140" s="32">
        <v>2.2249999999999999E-4</v>
      </c>
      <c r="F140" s="32">
        <v>2.2919999999999999E-4</v>
      </c>
      <c r="G140" s="32">
        <v>2.2440000000000001E-4</v>
      </c>
      <c r="H140" s="32">
        <v>2.1819999999999999E-4</v>
      </c>
      <c r="I140" s="32">
        <v>2.073E-4</v>
      </c>
      <c r="J140" s="32">
        <v>2.0230000000000001E-4</v>
      </c>
      <c r="K140" s="32">
        <v>2.0230000000000001E-4</v>
      </c>
      <c r="L140" s="32">
        <v>2.053E-4</v>
      </c>
      <c r="M140" s="32">
        <v>2.1689999999999999E-4</v>
      </c>
      <c r="N140" s="32">
        <v>2.6800000000000001E-4</v>
      </c>
      <c r="O140" s="32">
        <v>3.9859999999999999E-4</v>
      </c>
      <c r="P140" s="32" t="s">
        <v>0</v>
      </c>
      <c r="Q140" s="32" t="s">
        <v>0</v>
      </c>
      <c r="R140" s="32" t="s">
        <v>0</v>
      </c>
      <c r="S140" s="33">
        <v>6.5729999999999998E-4</v>
      </c>
      <c r="T140" s="33">
        <v>7.2199999999999999E-4</v>
      </c>
      <c r="U140" s="33">
        <v>7.3559999999999999E-4</v>
      </c>
      <c r="V140" s="33">
        <v>7.1670000000000002E-4</v>
      </c>
      <c r="W140" s="33">
        <v>6.7840000000000001E-4</v>
      </c>
      <c r="X140" s="33">
        <v>6.803E-4</v>
      </c>
      <c r="Y140" s="33">
        <v>7.136E-4</v>
      </c>
      <c r="Z140" s="33" t="s">
        <v>0</v>
      </c>
      <c r="AA140" s="40" t="s">
        <v>0</v>
      </c>
      <c r="AB140" s="40">
        <v>2.1061000000000001E-3</v>
      </c>
      <c r="AC140" s="40">
        <v>2.124E-3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5.5028181818181821E-4</v>
      </c>
      <c r="AP140" s="2">
        <f>((AK140-AK$29)*100)/AK$29</f>
        <v>6.7923995695206472</v>
      </c>
    </row>
    <row r="141" spans="1:46" x14ac:dyDescent="0.25">
      <c r="A141" s="31" t="s">
        <v>0</v>
      </c>
      <c r="B141" s="41" t="s">
        <v>0</v>
      </c>
      <c r="C141" s="31" t="s">
        <v>0</v>
      </c>
      <c r="D141" s="31">
        <v>2.2829999999999999E-4</v>
      </c>
      <c r="E141" s="31">
        <v>2.4130000000000001E-4</v>
      </c>
      <c r="F141" s="31">
        <v>2.4240000000000001E-4</v>
      </c>
      <c r="G141" s="31">
        <v>2.4389999999999999E-4</v>
      </c>
      <c r="H141" s="31">
        <v>2.4360000000000001E-4</v>
      </c>
      <c r="I141" s="31">
        <v>2.396E-4</v>
      </c>
      <c r="J141" s="31">
        <v>2.3120000000000001E-4</v>
      </c>
      <c r="K141" s="31">
        <v>2.242E-4</v>
      </c>
      <c r="L141" s="31">
        <v>2.2100000000000001E-4</v>
      </c>
      <c r="M141" s="31">
        <v>2.2379999999999999E-4</v>
      </c>
      <c r="N141" s="31">
        <v>2.6400000000000002E-4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6.6270000000000001E-4</v>
      </c>
      <c r="T141" s="33">
        <v>6.9970000000000004E-4</v>
      </c>
      <c r="U141" s="33">
        <v>7.0450000000000005E-4</v>
      </c>
      <c r="V141" s="33">
        <v>6.8959999999999996E-4</v>
      </c>
      <c r="W141" s="33">
        <v>6.5209999999999997E-4</v>
      </c>
      <c r="X141" s="33">
        <v>6.355E-4</v>
      </c>
      <c r="Y141" s="33">
        <v>6.5379999999999995E-4</v>
      </c>
      <c r="Z141" s="33">
        <v>8.7359999999999998E-4</v>
      </c>
      <c r="AA141" s="40">
        <v>1.2532000000000001E-3</v>
      </c>
      <c r="AB141" s="40">
        <v>1.7269E-3</v>
      </c>
      <c r="AC141" s="40">
        <v>1.8675E-3</v>
      </c>
      <c r="AD141" s="40">
        <v>2.0428999999999998E-3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6.5501304347826089E-4</v>
      </c>
      <c r="AP141" s="2">
        <f>((AK141-AK$30)*100)/AK$30</f>
        <v>7.4695752664393513</v>
      </c>
    </row>
    <row r="142" spans="1:46" x14ac:dyDescent="0.25">
      <c r="A142" s="31" t="s">
        <v>0</v>
      </c>
      <c r="B142" s="41" t="s">
        <v>0</v>
      </c>
      <c r="C142" s="31" t="s">
        <v>0</v>
      </c>
      <c r="D142" s="31">
        <v>2.8350000000000001E-4</v>
      </c>
      <c r="E142" s="31">
        <v>2.7540000000000003E-4</v>
      </c>
      <c r="F142" s="31">
        <v>2.6739999999999999E-4</v>
      </c>
      <c r="G142" s="31">
        <v>2.6959999999999999E-4</v>
      </c>
      <c r="H142" s="31">
        <v>2.722E-4</v>
      </c>
      <c r="I142" s="31">
        <v>2.7119999999999998E-4</v>
      </c>
      <c r="J142" s="31">
        <v>2.6689999999999998E-4</v>
      </c>
      <c r="K142" s="31">
        <v>2.6049999999999999E-4</v>
      </c>
      <c r="L142" s="31">
        <v>2.5329999999999998E-4</v>
      </c>
      <c r="M142" s="31">
        <v>2.4620000000000002E-4</v>
      </c>
      <c r="N142" s="31">
        <v>2.6830000000000002E-4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6.6200000000000005E-4</v>
      </c>
      <c r="T142" s="33">
        <v>6.7080000000000004E-4</v>
      </c>
      <c r="U142" s="33">
        <v>6.7949999999999998E-4</v>
      </c>
      <c r="V142" s="33">
        <v>6.7549999999999999E-4</v>
      </c>
      <c r="W142" s="33">
        <v>6.5729999999999998E-4</v>
      </c>
      <c r="X142" s="33">
        <v>6.2679999999999995E-4</v>
      </c>
      <c r="Y142" s="33">
        <v>6.288E-4</v>
      </c>
      <c r="Z142" s="33" t="s">
        <v>0</v>
      </c>
      <c r="AA142" s="40">
        <v>1.3760999999999999E-3</v>
      </c>
      <c r="AB142" s="40">
        <v>1.5777E-3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5.2444999999999998E-4</v>
      </c>
      <c r="AP142" s="2">
        <f>((AK142-AK$31)*100)/AK$31</f>
        <v>4.0823211875843519</v>
      </c>
    </row>
    <row r="143" spans="1:46" x14ac:dyDescent="0.25">
      <c r="A143" s="31" t="s">
        <v>0</v>
      </c>
      <c r="B143" s="41" t="s">
        <v>0</v>
      </c>
      <c r="C143" s="31" t="s">
        <v>0</v>
      </c>
      <c r="D143" s="31">
        <v>3.2440000000000002E-4</v>
      </c>
      <c r="E143" s="31">
        <v>2.9040000000000001E-4</v>
      </c>
      <c r="F143" s="31">
        <v>2.9520000000000002E-4</v>
      </c>
      <c r="G143" s="31">
        <v>2.9950000000000002E-4</v>
      </c>
      <c r="H143" s="31">
        <v>3.0140000000000001E-4</v>
      </c>
      <c r="I143" s="31">
        <v>3.011E-4</v>
      </c>
      <c r="J143" s="31">
        <v>3.0049999999999999E-4</v>
      </c>
      <c r="K143" s="31">
        <v>2.968E-4</v>
      </c>
      <c r="L143" s="31">
        <v>2.8969999999999999E-4</v>
      </c>
      <c r="M143" s="31">
        <v>2.7839999999999999E-4</v>
      </c>
      <c r="N143" s="31">
        <v>2.9050000000000001E-4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6.7420000000000002E-4</v>
      </c>
      <c r="U143" s="33">
        <v>6.6129999999999997E-4</v>
      </c>
      <c r="V143" s="33">
        <v>6.7350000000000005E-4</v>
      </c>
      <c r="W143" s="33">
        <v>6.7219999999999997E-4</v>
      </c>
      <c r="X143" s="33">
        <v>6.4860000000000004E-4</v>
      </c>
      <c r="Y143" s="33">
        <v>6.3049999999999998E-4</v>
      </c>
      <c r="Z143" s="33">
        <v>6.4199999999999999E-4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4.372333333333333E-4</v>
      </c>
      <c r="AP143" s="2">
        <f>((AK143-AK$32)*100)/AK$32</f>
        <v>0.71020000767781555</v>
      </c>
    </row>
    <row r="144" spans="1:46" x14ac:dyDescent="0.25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3.3E-4</v>
      </c>
      <c r="F144" s="31">
        <v>3.2759999999999999E-4</v>
      </c>
      <c r="G144" s="31">
        <v>3.2739999999999999E-4</v>
      </c>
      <c r="H144" s="31">
        <v>3.2180000000000002E-4</v>
      </c>
      <c r="I144" s="31">
        <v>3.2509999999999999E-4</v>
      </c>
      <c r="J144" s="31">
        <v>3.2919999999999998E-4</v>
      </c>
      <c r="K144" s="31">
        <v>3.2689999999999998E-4</v>
      </c>
      <c r="L144" s="31">
        <v>3.1750000000000002E-4</v>
      </c>
      <c r="M144" s="31">
        <v>3.055E-4</v>
      </c>
      <c r="N144" s="31">
        <v>3.2440000000000002E-4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6.7940000000000003E-4</v>
      </c>
      <c r="V144" s="33">
        <v>6.9209999999999996E-4</v>
      </c>
      <c r="W144" s="33">
        <v>6.9979999999999999E-4</v>
      </c>
      <c r="X144" s="33">
        <v>6.7909999999999997E-4</v>
      </c>
      <c r="Y144" s="33">
        <v>6.6149999999999998E-4</v>
      </c>
      <c r="Z144" s="33">
        <v>6.6830000000000004E-4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4.5722500000000007E-4</v>
      </c>
      <c r="AP144" s="2">
        <f>((AK144-AK$33)*100)/AK$33</f>
        <v>-0.53974684921075167</v>
      </c>
    </row>
    <row r="145" spans="1:47" x14ac:dyDescent="0.25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3.8620000000000001E-4</v>
      </c>
      <c r="F145" s="27">
        <v>3.211E-4</v>
      </c>
      <c r="G145" s="27">
        <v>3.1639999999999999E-4</v>
      </c>
      <c r="H145" s="27">
        <v>2.6929999999999999E-4</v>
      </c>
      <c r="I145" s="27">
        <v>2.9550000000000003E-4</v>
      </c>
      <c r="J145" s="27">
        <v>3.346E-4</v>
      </c>
      <c r="K145" s="27">
        <v>3.367E-4</v>
      </c>
      <c r="L145" s="27">
        <v>3.3819999999999998E-4</v>
      </c>
      <c r="M145" s="27">
        <v>3.2499999999999999E-4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7.5069999999999998E-4</v>
      </c>
      <c r="V145" s="27">
        <v>7.1900000000000002E-4</v>
      </c>
      <c r="W145" s="27">
        <v>7.1049999999999998E-4</v>
      </c>
      <c r="X145" s="27">
        <v>6.8789999999999997E-4</v>
      </c>
      <c r="Y145" s="27">
        <v>6.6310000000000002E-4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4.6101428571428566E-4</v>
      </c>
      <c r="AP145" s="2">
        <f>((AK145-AK$34)*100)/AK$34</f>
        <v>-0.79313843032373865</v>
      </c>
    </row>
    <row r="146" spans="1:47" x14ac:dyDescent="0.25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3.8299999999999999E-4</v>
      </c>
      <c r="H146" s="27">
        <v>3.7290000000000001E-4</v>
      </c>
      <c r="I146" s="27">
        <v>3.6749999999999999E-4</v>
      </c>
      <c r="J146" s="27">
        <v>3.6240000000000003E-4</v>
      </c>
      <c r="K146" s="27">
        <v>3.656E-4</v>
      </c>
      <c r="L146" s="27">
        <v>3.4759999999999999E-4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7.1509999999999998E-4</v>
      </c>
      <c r="V146" s="27">
        <v>6.667E-4</v>
      </c>
      <c r="W146" s="27">
        <v>6.7170000000000001E-4</v>
      </c>
      <c r="X146" s="27">
        <v>6.0420000000000005E-4</v>
      </c>
      <c r="Y146" s="27">
        <v>6.089E-4</v>
      </c>
      <c r="Z146" s="27">
        <v>5.2820000000000005E-4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4.9948333333333338E-4</v>
      </c>
      <c r="AP146" s="2">
        <f>((AK146-AK$35)*100)/AK$35</f>
        <v>-1.2342017235981158</v>
      </c>
    </row>
    <row r="147" spans="1:47" x14ac:dyDescent="0.25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4.4939999999999997E-4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4.663E-4</v>
      </c>
      <c r="U147" s="25">
        <v>5.2669999999999995E-4</v>
      </c>
      <c r="V147" s="25" t="s">
        <v>0</v>
      </c>
      <c r="W147" s="25" t="s">
        <v>0</v>
      </c>
      <c r="X147" s="25">
        <v>3.815E-4</v>
      </c>
      <c r="Y147" s="25">
        <v>4.2210000000000001E-4</v>
      </c>
      <c r="Z147" s="25">
        <v>4.4210000000000001E-4</v>
      </c>
      <c r="AA147" s="25">
        <v>4.6040000000000002E-4</v>
      </c>
      <c r="AB147" s="25">
        <v>4.7120000000000002E-4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4.524625E-4</v>
      </c>
      <c r="AP147" s="22">
        <f>((AK147-AK$36)*100)/AK$36</f>
        <v>-1.9556326010996967</v>
      </c>
    </row>
    <row r="148" spans="1:47" x14ac:dyDescent="0.25">
      <c r="A148" s="25">
        <v>3.2400000000000001E-4</v>
      </c>
      <c r="B148" s="26">
        <v>3.189E-4</v>
      </c>
      <c r="C148" s="25">
        <v>3.1179999999999999E-4</v>
      </c>
      <c r="D148" s="25">
        <v>3.0190000000000002E-4</v>
      </c>
      <c r="E148" s="25">
        <v>2.9050000000000001E-4</v>
      </c>
      <c r="F148" s="25">
        <v>2.8269999999999999E-4</v>
      </c>
      <c r="G148" s="25">
        <v>2.7720000000000002E-4</v>
      </c>
      <c r="H148" s="25">
        <v>2.7310000000000002E-4</v>
      </c>
      <c r="I148" s="25">
        <v>2.7020000000000001E-4</v>
      </c>
      <c r="J148" s="25">
        <v>2.7149999999999999E-4</v>
      </c>
      <c r="K148" s="25">
        <v>2.6269999999999999E-4</v>
      </c>
      <c r="L148" s="25">
        <v>2.608E-4</v>
      </c>
      <c r="M148" s="25">
        <v>2.6180000000000002E-4</v>
      </c>
      <c r="N148" s="25">
        <v>2.6259999999999999E-4</v>
      </c>
      <c r="O148" s="25">
        <v>2.7159999999999999E-4</v>
      </c>
      <c r="P148" s="25">
        <v>2.9970000000000002E-4</v>
      </c>
      <c r="Q148" s="25">
        <v>3.1839999999999999E-4</v>
      </c>
      <c r="R148" s="25">
        <v>3.346E-4</v>
      </c>
      <c r="S148" s="25">
        <v>3.5609999999999998E-4</v>
      </c>
      <c r="T148" s="25">
        <v>3.4909999999999997E-4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3.9320000000000002E-4</v>
      </c>
      <c r="Z148" s="25">
        <v>4.2430000000000001E-4</v>
      </c>
      <c r="AA148" s="25">
        <v>4.1970000000000001E-4</v>
      </c>
      <c r="AB148" s="25">
        <v>4.0210000000000002E-4</v>
      </c>
      <c r="AC148" s="25">
        <v>3.7290000000000001E-4</v>
      </c>
      <c r="AD148" s="25">
        <v>3.7599999999999998E-4</v>
      </c>
      <c r="AE148" s="25">
        <v>3.7530000000000002E-4</v>
      </c>
      <c r="AF148" s="25">
        <v>3.6460000000000003E-4</v>
      </c>
      <c r="AG148" s="25">
        <v>3.525E-4</v>
      </c>
      <c r="AH148" s="25">
        <v>3.5199999999999999E-4</v>
      </c>
      <c r="AI148" s="25">
        <v>3.4370000000000001E-4</v>
      </c>
      <c r="AJ148" s="25">
        <v>3.3030000000000001E-4</v>
      </c>
      <c r="AK148" s="3">
        <f t="shared" si="2"/>
        <v>3.2518124999999999E-4</v>
      </c>
      <c r="AP148" s="22">
        <f>((AK148-AK$37)*100)/AK$37</f>
        <v>-5.6051960775420175</v>
      </c>
    </row>
    <row r="149" spans="1:47" x14ac:dyDescent="0.25">
      <c r="A149" t="s">
        <v>5</v>
      </c>
      <c r="AK149" s="17">
        <f>SUM(A113:AJ146)/867</f>
        <v>3.1254002306805082E-4</v>
      </c>
      <c r="AP149" s="23">
        <f>((AK149-AK$38)*100)/AK$38</f>
        <v>2.0689733105569017</v>
      </c>
      <c r="AQ149" s="24" t="s">
        <v>125</v>
      </c>
    </row>
    <row r="150" spans="1:47" x14ac:dyDescent="0.25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0</v>
      </c>
      <c r="B151" s="26">
        <v>3.9500000000000001E-4</v>
      </c>
      <c r="C151" s="25">
        <v>4.4650000000000001E-4</v>
      </c>
      <c r="D151" s="25">
        <v>4.8250000000000002E-4</v>
      </c>
      <c r="E151" s="25">
        <v>5.1449999999999998E-4</v>
      </c>
      <c r="F151" s="25">
        <v>5.3070000000000005E-4</v>
      </c>
      <c r="G151" s="25">
        <v>5.3410000000000003E-4</v>
      </c>
      <c r="H151" s="25">
        <v>5.5369999999999996E-4</v>
      </c>
      <c r="I151" s="25">
        <v>5.5349999999999996E-4</v>
      </c>
      <c r="J151" s="25">
        <v>5.4960000000000002E-4</v>
      </c>
      <c r="K151" s="25">
        <v>5.2649999999999995E-4</v>
      </c>
      <c r="L151" s="25">
        <v>5.3330000000000001E-4</v>
      </c>
      <c r="M151" s="25">
        <v>5.0969999999999998E-4</v>
      </c>
      <c r="N151" s="25">
        <v>5.2459999999999996E-4</v>
      </c>
      <c r="O151" s="25">
        <v>5.1409999999999997E-4</v>
      </c>
      <c r="P151" s="25">
        <v>5.3010000000000004E-4</v>
      </c>
      <c r="Q151" s="25">
        <v>5.3350000000000001E-4</v>
      </c>
      <c r="R151" s="25">
        <v>5.3549999999999995E-4</v>
      </c>
      <c r="S151" s="25">
        <v>5.1559999999999996E-4</v>
      </c>
      <c r="T151" s="25">
        <v>5.0759999999999998E-4</v>
      </c>
      <c r="U151" s="25">
        <v>4.885E-4</v>
      </c>
      <c r="V151" s="25">
        <v>4.8149999999999999E-4</v>
      </c>
      <c r="W151" s="25">
        <v>4.7249999999999999E-4</v>
      </c>
      <c r="X151" s="25">
        <v>4.6870000000000001E-4</v>
      </c>
      <c r="Y151" s="25">
        <v>4.6680000000000002E-4</v>
      </c>
      <c r="Z151" s="25">
        <v>4.73E-4</v>
      </c>
      <c r="AA151" s="25">
        <v>4.8919999999999996E-4</v>
      </c>
      <c r="AB151" s="25">
        <v>4.6690000000000002E-4</v>
      </c>
      <c r="AC151" s="25">
        <v>4.639E-4</v>
      </c>
      <c r="AD151" s="25">
        <v>4.6720000000000003E-4</v>
      </c>
      <c r="AE151" s="25">
        <v>4.573E-4</v>
      </c>
      <c r="AF151" s="25">
        <v>4.7590000000000002E-4</v>
      </c>
      <c r="AG151" s="25">
        <v>5.2890000000000001E-4</v>
      </c>
      <c r="AH151" s="25">
        <v>5.2110000000000004E-4</v>
      </c>
      <c r="AI151" s="25">
        <v>5.2439999999999995E-4</v>
      </c>
      <c r="AJ151" s="25" t="s">
        <v>0</v>
      </c>
      <c r="AK151" s="3">
        <f>AVERAGE(A151:AJ151)</f>
        <v>5.0107058823529408E-4</v>
      </c>
      <c r="AM151" s="6" t="s">
        <v>94</v>
      </c>
      <c r="AO151" s="2">
        <f>SUM(A184:AJ185)/40</f>
        <v>3.3635249999999989E-4</v>
      </c>
      <c r="AP151" s="2">
        <f>((AK151-AK$3)*100)/AK$3</f>
        <v>-4.5847101652198097</v>
      </c>
      <c r="AR151" s="6" t="s">
        <v>94</v>
      </c>
      <c r="AS151" s="2"/>
      <c r="AT151" s="2">
        <f>((AO151-AO$3)*100)/AO$3</f>
        <v>-8.5725352686945033</v>
      </c>
    </row>
    <row r="152" spans="1:47" x14ac:dyDescent="0.25">
      <c r="A152" s="27">
        <v>4.5770000000000001E-4</v>
      </c>
      <c r="B152" s="28">
        <v>4.4539999999999998E-4</v>
      </c>
      <c r="C152" s="27">
        <v>4.482E-4</v>
      </c>
      <c r="D152" s="27">
        <v>4.5219999999999999E-4</v>
      </c>
      <c r="E152" s="27">
        <v>4.5520000000000001E-4</v>
      </c>
      <c r="F152" s="27">
        <v>4.6000000000000001E-4</v>
      </c>
      <c r="G152" s="27">
        <v>4.6720000000000003E-4</v>
      </c>
      <c r="H152" s="27">
        <v>4.6329999999999999E-4</v>
      </c>
      <c r="I152" s="27">
        <v>4.6759999999999998E-4</v>
      </c>
      <c r="J152" s="27">
        <v>4.6779999999999999E-4</v>
      </c>
      <c r="K152" s="27">
        <v>4.6519999999999998E-4</v>
      </c>
      <c r="L152" s="27">
        <v>4.66E-4</v>
      </c>
      <c r="M152" s="27">
        <v>4.6729999999999997E-4</v>
      </c>
      <c r="N152" s="27">
        <v>4.6640000000000001E-4</v>
      </c>
      <c r="O152" s="27">
        <v>4.6289999999999998E-4</v>
      </c>
      <c r="P152" s="27">
        <v>4.6079999999999998E-4</v>
      </c>
      <c r="Q152" s="27">
        <v>4.5600000000000003E-4</v>
      </c>
      <c r="R152" s="27">
        <v>4.5340000000000002E-4</v>
      </c>
      <c r="S152" s="27">
        <v>4.5160000000000003E-4</v>
      </c>
      <c r="T152" s="27">
        <v>4.4109999999999999E-4</v>
      </c>
      <c r="U152" s="27">
        <v>4.3820000000000003E-4</v>
      </c>
      <c r="V152" s="27">
        <v>4.459E-4</v>
      </c>
      <c r="W152" s="27">
        <v>4.5179999999999998E-4</v>
      </c>
      <c r="X152" s="27">
        <v>4.5150000000000002E-4</v>
      </c>
      <c r="Y152" s="27">
        <v>4.6129999999999999E-4</v>
      </c>
      <c r="Z152" s="27">
        <v>4.6480000000000002E-4</v>
      </c>
      <c r="AA152" s="27">
        <v>4.64E-4</v>
      </c>
      <c r="AB152" s="27">
        <v>4.7239999999999999E-4</v>
      </c>
      <c r="AC152" s="27">
        <v>4.7390000000000003E-4</v>
      </c>
      <c r="AD152" s="27">
        <v>4.6959999999999998E-4</v>
      </c>
      <c r="AE152" s="27">
        <v>4.573E-4</v>
      </c>
      <c r="AF152" s="27">
        <v>4.8460000000000002E-4</v>
      </c>
      <c r="AG152" s="27">
        <v>5.017E-4</v>
      </c>
      <c r="AH152" s="27">
        <v>4.9249999999999999E-4</v>
      </c>
      <c r="AI152" s="27">
        <v>4.9950000000000005E-4</v>
      </c>
      <c r="AJ152" s="27">
        <v>4.7160000000000002E-4</v>
      </c>
      <c r="AK152" s="3">
        <f t="shared" si="2"/>
        <v>4.6321944444444447E-4</v>
      </c>
      <c r="AM152" s="6" t="s">
        <v>116</v>
      </c>
      <c r="AO152" s="2">
        <f>SUM(A150:AJ151)/34</f>
        <v>5.0107058823529408E-4</v>
      </c>
      <c r="AP152" s="2">
        <f>((AK152-AK$4)*100)/AK$4</f>
        <v>-6.7484216589217372</v>
      </c>
      <c r="AR152" s="6" t="s">
        <v>116</v>
      </c>
      <c r="AS152" s="2"/>
      <c r="AT152" s="1">
        <f>((AO152-AO$4)*100)/AO$4</f>
        <v>-4.5847101652198097</v>
      </c>
    </row>
    <row r="153" spans="1:47" x14ac:dyDescent="0.25">
      <c r="A153" s="27">
        <v>3.7550000000000002E-4</v>
      </c>
      <c r="B153" s="28">
        <v>3.703E-4</v>
      </c>
      <c r="C153" s="27">
        <v>3.6519999999999999E-4</v>
      </c>
      <c r="D153" s="27">
        <v>3.5609999999999998E-4</v>
      </c>
      <c r="E153" s="27">
        <v>3.4739999999999999E-4</v>
      </c>
      <c r="F153" s="27">
        <v>3.4450000000000003E-4</v>
      </c>
      <c r="G153" s="27">
        <v>3.5579999999999997E-4</v>
      </c>
      <c r="H153" s="27">
        <v>3.6469999999999997E-4</v>
      </c>
      <c r="I153" s="27">
        <v>3.726E-4</v>
      </c>
      <c r="J153" s="27">
        <v>3.6749999999999999E-4</v>
      </c>
      <c r="K153" s="27">
        <v>3.615E-4</v>
      </c>
      <c r="L153" s="27">
        <v>3.5609999999999998E-4</v>
      </c>
      <c r="M153" s="27">
        <v>3.5510000000000001E-4</v>
      </c>
      <c r="N153" s="27">
        <v>3.546E-4</v>
      </c>
      <c r="O153" s="27">
        <v>3.5050000000000001E-4</v>
      </c>
      <c r="P153" s="27">
        <v>3.4860000000000002E-4</v>
      </c>
      <c r="Q153" s="27">
        <v>3.4509999999999999E-4</v>
      </c>
      <c r="R153" s="27">
        <v>3.3780000000000003E-4</v>
      </c>
      <c r="S153" s="27">
        <v>3.525E-4</v>
      </c>
      <c r="T153" s="27">
        <v>3.5280000000000001E-4</v>
      </c>
      <c r="U153" s="27">
        <v>3.4860000000000002E-4</v>
      </c>
      <c r="V153" s="27">
        <v>3.5990000000000002E-4</v>
      </c>
      <c r="W153" s="27">
        <v>3.6630000000000001E-4</v>
      </c>
      <c r="X153" s="27">
        <v>3.7159999999999998E-4</v>
      </c>
      <c r="Y153" s="27">
        <v>3.7940000000000001E-4</v>
      </c>
      <c r="Z153" s="27">
        <v>3.8479999999999997E-4</v>
      </c>
      <c r="AA153" s="27">
        <v>3.9149999999999998E-4</v>
      </c>
      <c r="AB153" s="27">
        <v>3.9229999999999999E-4</v>
      </c>
      <c r="AC153" s="27">
        <v>3.9330000000000002E-4</v>
      </c>
      <c r="AD153" s="27">
        <v>3.9409999999999998E-4</v>
      </c>
      <c r="AE153" s="27">
        <v>3.9130000000000002E-4</v>
      </c>
      <c r="AF153" s="27">
        <v>3.8969999999999999E-4</v>
      </c>
      <c r="AG153" s="27">
        <v>3.9090000000000001E-4</v>
      </c>
      <c r="AH153" s="27">
        <v>3.9389999999999998E-4</v>
      </c>
      <c r="AI153" s="27">
        <v>3.8959999999999998E-4</v>
      </c>
      <c r="AJ153" s="27">
        <v>3.8299999999999999E-4</v>
      </c>
      <c r="AK153" s="3">
        <f t="shared" si="2"/>
        <v>3.681777777777777E-4</v>
      </c>
      <c r="AM153" s="10" t="s">
        <v>94</v>
      </c>
      <c r="AO153" s="2">
        <f>SUM(A182:AJ183)/26</f>
        <v>4.7966153846153842E-4</v>
      </c>
      <c r="AP153" s="2">
        <f>((AK153-AK$5)*100)/AK$5</f>
        <v>-11.314518179506754</v>
      </c>
      <c r="AR153" s="10" t="s">
        <v>94</v>
      </c>
      <c r="AS153" s="2"/>
      <c r="AT153" s="1">
        <f>((AO153-AO$5)*100)/AO$5</f>
        <v>-0.82150383713072983</v>
      </c>
    </row>
    <row r="154" spans="1:47" x14ac:dyDescent="0.25">
      <c r="A154" s="29">
        <v>3.2939999999999998E-4</v>
      </c>
      <c r="B154" s="30">
        <v>3.2249999999999998E-4</v>
      </c>
      <c r="C154" s="29">
        <v>3.1189999999999999E-4</v>
      </c>
      <c r="D154" s="29">
        <v>3.0249999999999998E-4</v>
      </c>
      <c r="E154" s="31">
        <v>2.899E-4</v>
      </c>
      <c r="F154" s="31">
        <v>2.7910000000000001E-4</v>
      </c>
      <c r="G154" s="31">
        <v>2.7559999999999998E-4</v>
      </c>
      <c r="H154" s="31">
        <v>2.787E-4</v>
      </c>
      <c r="I154" s="31">
        <v>2.8570000000000001E-4</v>
      </c>
      <c r="J154" s="31">
        <v>2.81E-4</v>
      </c>
      <c r="K154" s="31">
        <v>2.7809999999999998E-4</v>
      </c>
      <c r="L154" s="31">
        <v>2.7680000000000001E-4</v>
      </c>
      <c r="M154" s="31">
        <v>2.788E-4</v>
      </c>
      <c r="N154" s="31">
        <v>2.8180000000000002E-4</v>
      </c>
      <c r="O154" s="31">
        <v>2.8370000000000001E-4</v>
      </c>
      <c r="P154" s="31">
        <v>2.8279999999999999E-4</v>
      </c>
      <c r="Q154" s="32">
        <v>2.7920000000000001E-4</v>
      </c>
      <c r="R154" s="32">
        <v>2.7109999999999998E-4</v>
      </c>
      <c r="S154" s="33">
        <v>2.6610000000000002E-4</v>
      </c>
      <c r="T154" s="33" t="s">
        <v>0</v>
      </c>
      <c r="U154" s="33">
        <v>2.9629999999999999E-4</v>
      </c>
      <c r="V154" s="33">
        <v>3.0390000000000001E-4</v>
      </c>
      <c r="W154" s="33">
        <v>3.0959999999999999E-4</v>
      </c>
      <c r="X154" s="33">
        <v>3.124E-4</v>
      </c>
      <c r="Y154" s="33">
        <v>3.1819999999999998E-4</v>
      </c>
      <c r="Z154" s="33">
        <v>3.2709999999999998E-4</v>
      </c>
      <c r="AA154" s="33">
        <v>3.3369999999999998E-4</v>
      </c>
      <c r="AB154" s="33">
        <v>3.346E-4</v>
      </c>
      <c r="AC154" s="29">
        <v>3.3389999999999998E-4</v>
      </c>
      <c r="AD154" s="29">
        <v>3.3619999999999999E-4</v>
      </c>
      <c r="AE154" s="29">
        <v>3.3579999999999998E-4</v>
      </c>
      <c r="AF154" s="29">
        <v>3.3340000000000003E-4</v>
      </c>
      <c r="AG154" s="29">
        <v>3.3480000000000001E-4</v>
      </c>
      <c r="AH154" s="29">
        <v>3.392E-4</v>
      </c>
      <c r="AI154" s="29">
        <v>3.4150000000000001E-4</v>
      </c>
      <c r="AJ154" s="29">
        <v>3.3750000000000002E-4</v>
      </c>
      <c r="AK154" s="3">
        <f t="shared" si="2"/>
        <v>3.0522285714285708E-4</v>
      </c>
      <c r="AM154" s="10" t="s">
        <v>116</v>
      </c>
      <c r="AO154" s="2">
        <f>SUM(A152:AJ153)/72</f>
        <v>4.1569861111111125E-4</v>
      </c>
      <c r="AP154" s="2">
        <f>((AK154-AK$6)*100)/AK$6</f>
        <v>-13.006514657980427</v>
      </c>
      <c r="AR154" s="10" t="s">
        <v>116</v>
      </c>
      <c r="AS154" s="2"/>
      <c r="AT154" s="1">
        <f>((AO154-AO$6)*100)/AO$6</f>
        <v>-8.8271937760637833</v>
      </c>
    </row>
    <row r="155" spans="1:47" x14ac:dyDescent="0.25">
      <c r="A155" s="29">
        <v>2.8820000000000001E-4</v>
      </c>
      <c r="B155" s="30">
        <v>2.7349999999999998E-4</v>
      </c>
      <c r="C155" s="29">
        <v>2.5500000000000002E-4</v>
      </c>
      <c r="D155" s="29">
        <v>2.477E-4</v>
      </c>
      <c r="E155" s="31">
        <v>2.377E-4</v>
      </c>
      <c r="F155" s="31">
        <v>2.332E-4</v>
      </c>
      <c r="G155" s="31">
        <v>2.374E-4</v>
      </c>
      <c r="H155" s="31">
        <v>2.3499999999999999E-4</v>
      </c>
      <c r="I155" s="31">
        <v>2.2560000000000001E-4</v>
      </c>
      <c r="J155" s="31">
        <v>2.2359999999999999E-4</v>
      </c>
      <c r="K155" s="31">
        <v>2.2340000000000001E-4</v>
      </c>
      <c r="L155" s="31">
        <v>2.2469999999999999E-4</v>
      </c>
      <c r="M155" s="31">
        <v>2.2680000000000001E-4</v>
      </c>
      <c r="N155" s="31">
        <v>2.2890000000000001E-4</v>
      </c>
      <c r="O155" s="31">
        <v>2.31E-4</v>
      </c>
      <c r="P155" s="31">
        <v>2.3110000000000001E-4</v>
      </c>
      <c r="Q155" s="32">
        <v>2.2690000000000001E-4</v>
      </c>
      <c r="R155" s="32">
        <v>2.162E-4</v>
      </c>
      <c r="S155" s="33">
        <v>2.1560000000000001E-4</v>
      </c>
      <c r="T155" s="33" t="s">
        <v>0</v>
      </c>
      <c r="U155" s="33">
        <v>2.4240000000000001E-4</v>
      </c>
      <c r="V155" s="33">
        <v>2.5300000000000002E-4</v>
      </c>
      <c r="W155" s="33">
        <v>2.5809999999999999E-4</v>
      </c>
      <c r="X155" s="33">
        <v>2.6200000000000003E-4</v>
      </c>
      <c r="Y155" s="33">
        <v>2.7149999999999999E-4</v>
      </c>
      <c r="Z155" s="33">
        <v>2.8210000000000003E-4</v>
      </c>
      <c r="AA155" s="33">
        <v>2.879E-4</v>
      </c>
      <c r="AB155" s="33">
        <v>2.8410000000000002E-4</v>
      </c>
      <c r="AC155" s="29">
        <v>2.809E-4</v>
      </c>
      <c r="AD155" s="29">
        <v>2.8840000000000002E-4</v>
      </c>
      <c r="AE155" s="29">
        <v>2.9329999999999997E-4</v>
      </c>
      <c r="AF155" s="29">
        <v>2.9579999999999998E-4</v>
      </c>
      <c r="AG155" s="29">
        <v>2.9690000000000001E-4</v>
      </c>
      <c r="AH155" s="29">
        <v>2.9859999999999999E-4</v>
      </c>
      <c r="AI155" s="29">
        <v>2.9980000000000002E-4</v>
      </c>
      <c r="AJ155" s="29">
        <v>2.9730000000000002E-4</v>
      </c>
      <c r="AK155" s="3">
        <f t="shared" si="2"/>
        <v>2.5638857142857137E-4</v>
      </c>
      <c r="AM155" s="11" t="s">
        <v>99</v>
      </c>
      <c r="AO155" s="2">
        <f>SUM(A177:R181)/56</f>
        <v>2.7154821428571432E-4</v>
      </c>
      <c r="AP155" s="2">
        <f>((AK155-AK$7)*100)/AK$7</f>
        <v>-10.921400067501841</v>
      </c>
      <c r="AR155" s="11" t="s">
        <v>99</v>
      </c>
      <c r="AS155" s="2"/>
      <c r="AT155" s="1">
        <f>((AO155-AO$7)*100)/AO$7</f>
        <v>1.2059498851952022</v>
      </c>
    </row>
    <row r="156" spans="1:47" x14ac:dyDescent="0.25">
      <c r="A156" s="29">
        <v>2.3039999999999999E-4</v>
      </c>
      <c r="B156" s="30">
        <v>2.098E-4</v>
      </c>
      <c r="C156" s="29">
        <v>2.0340000000000001E-4</v>
      </c>
      <c r="D156" s="29">
        <v>2.1579999999999999E-4</v>
      </c>
      <c r="E156" s="31">
        <v>2.2350000000000001E-4</v>
      </c>
      <c r="F156" s="31">
        <v>2.2589999999999999E-4</v>
      </c>
      <c r="G156" s="31">
        <v>2.1770000000000001E-4</v>
      </c>
      <c r="H156" s="31">
        <v>2.1220000000000001E-4</v>
      </c>
      <c r="I156" s="31">
        <v>2.007E-4</v>
      </c>
      <c r="J156" s="31">
        <v>1.975E-4</v>
      </c>
      <c r="K156" s="31">
        <v>1.961E-4</v>
      </c>
      <c r="L156" s="31">
        <v>1.9479999999999999E-4</v>
      </c>
      <c r="M156" s="31">
        <v>1.9379999999999999E-4</v>
      </c>
      <c r="N156" s="31">
        <v>1.9269999999999999E-4</v>
      </c>
      <c r="O156" s="31">
        <v>1.9230000000000001E-4</v>
      </c>
      <c r="P156" s="31">
        <v>1.9100000000000001E-4</v>
      </c>
      <c r="Q156" s="32">
        <v>1.8670000000000001E-4</v>
      </c>
      <c r="R156" s="32">
        <v>1.7550000000000001E-4</v>
      </c>
      <c r="S156" s="33">
        <v>1.8349999999999999E-4</v>
      </c>
      <c r="T156" s="33" t="s">
        <v>0</v>
      </c>
      <c r="U156" s="33">
        <v>2.1450000000000001E-4</v>
      </c>
      <c r="V156" s="33">
        <v>2.5169999999999999E-4</v>
      </c>
      <c r="W156" s="33">
        <v>2.63E-4</v>
      </c>
      <c r="X156" s="33">
        <v>2.6449999999999998E-4</v>
      </c>
      <c r="Y156" s="33">
        <v>2.6380000000000002E-4</v>
      </c>
      <c r="Z156" s="33">
        <v>2.633E-4</v>
      </c>
      <c r="AA156" s="33">
        <v>2.5710000000000002E-4</v>
      </c>
      <c r="AB156" s="33">
        <v>2.408E-4</v>
      </c>
      <c r="AC156" s="29">
        <v>2.3230000000000001E-4</v>
      </c>
      <c r="AD156" s="29">
        <v>2.387E-4</v>
      </c>
      <c r="AE156" s="29">
        <v>2.388E-4</v>
      </c>
      <c r="AF156" s="29">
        <v>2.5139999999999999E-4</v>
      </c>
      <c r="AG156" s="29">
        <v>2.5589999999999999E-4</v>
      </c>
      <c r="AH156" s="29">
        <v>2.5549999999999998E-4</v>
      </c>
      <c r="AI156" s="29">
        <v>2.5339999999999998E-4</v>
      </c>
      <c r="AJ156" s="29">
        <v>2.4560000000000001E-4</v>
      </c>
      <c r="AK156" s="3">
        <f t="shared" si="2"/>
        <v>2.2381714285714285E-4</v>
      </c>
      <c r="AM156" s="11" t="s">
        <v>102</v>
      </c>
      <c r="AO156" s="2">
        <f>SUM(E154:R158)/68</f>
        <v>2.0695147058823532E-4</v>
      </c>
      <c r="AP156" s="2">
        <f>((AK156-AK$8)*100)/AK$8</f>
        <v>-4.5532635580519827</v>
      </c>
      <c r="AR156" s="11" t="s">
        <v>102</v>
      </c>
      <c r="AS156" s="2"/>
      <c r="AT156" s="1">
        <f>((AO156-AO$8)*100)/AO$8</f>
        <v>-4.2634393240540316</v>
      </c>
    </row>
    <row r="157" spans="1:47" x14ac:dyDescent="0.25">
      <c r="A157" s="29">
        <v>1.6899999999999999E-4</v>
      </c>
      <c r="B157" s="30">
        <v>1.66E-4</v>
      </c>
      <c r="C157" s="29">
        <v>2.0159999999999999E-4</v>
      </c>
      <c r="D157" s="29">
        <v>2.364E-4</v>
      </c>
      <c r="E157" s="31" t="s">
        <v>0</v>
      </c>
      <c r="F157" s="31">
        <v>2.085E-4</v>
      </c>
      <c r="G157" s="31">
        <v>1.8110000000000001E-4</v>
      </c>
      <c r="H157" s="31">
        <v>1.7579999999999999E-4</v>
      </c>
      <c r="I157" s="31">
        <v>1.6990000000000001E-4</v>
      </c>
      <c r="J157" s="31">
        <v>1.662E-4</v>
      </c>
      <c r="K157" s="31">
        <v>1.6569999999999999E-4</v>
      </c>
      <c r="L157" s="31">
        <v>1.6479999999999999E-4</v>
      </c>
      <c r="M157" s="31">
        <v>1.6479999999999999E-4</v>
      </c>
      <c r="N157" s="31">
        <v>1.6589999999999999E-4</v>
      </c>
      <c r="O157" s="31">
        <v>1.652E-4</v>
      </c>
      <c r="P157" s="31">
        <v>1.638E-4</v>
      </c>
      <c r="Q157" s="32">
        <v>1.5899999999999999E-4</v>
      </c>
      <c r="R157" s="32">
        <v>1.496E-4</v>
      </c>
      <c r="S157" s="33">
        <v>1.628E-4</v>
      </c>
      <c r="T157" s="33" t="s">
        <v>0</v>
      </c>
      <c r="U157" s="33">
        <v>1.8000000000000001E-4</v>
      </c>
      <c r="V157" s="33">
        <v>2.5000000000000001E-4</v>
      </c>
      <c r="W157" s="33">
        <v>2.6289999999999999E-4</v>
      </c>
      <c r="X157" s="33">
        <v>2.676E-4</v>
      </c>
      <c r="Y157" s="33">
        <v>2.633E-4</v>
      </c>
      <c r="Z157" s="33">
        <v>2.5090000000000003E-4</v>
      </c>
      <c r="AA157" s="33">
        <v>2.2350000000000001E-4</v>
      </c>
      <c r="AB157" s="33">
        <v>1.9560000000000001E-4</v>
      </c>
      <c r="AC157" s="29">
        <v>1.7770000000000001E-4</v>
      </c>
      <c r="AD157" s="29">
        <v>1.816E-4</v>
      </c>
      <c r="AE157" s="29">
        <v>1.7699999999999999E-4</v>
      </c>
      <c r="AF157" s="29">
        <v>1.838E-4</v>
      </c>
      <c r="AG157" s="29">
        <v>1.9129999999999999E-4</v>
      </c>
      <c r="AH157" s="29">
        <v>1.95E-4</v>
      </c>
      <c r="AI157" s="29">
        <v>1.886E-4</v>
      </c>
      <c r="AJ157" s="29">
        <v>1.795E-4</v>
      </c>
      <c r="AK157" s="3">
        <f t="shared" si="2"/>
        <v>1.9130588235294113E-4</v>
      </c>
      <c r="AM157" s="12" t="s">
        <v>105</v>
      </c>
      <c r="AO157" s="2">
        <f>SUM(S177:Z181)/35</f>
        <v>7.1916285714285699E-4</v>
      </c>
      <c r="AP157" s="2">
        <f>((AK157-AK$9)*100)/AK$9</f>
        <v>2.5332219367246127</v>
      </c>
      <c r="AR157" s="12" t="s">
        <v>105</v>
      </c>
      <c r="AS157" s="2"/>
      <c r="AT157" s="1">
        <f>((AO157-AO$9)*100)/AO$9</f>
        <v>10.280271465061341</v>
      </c>
    </row>
    <row r="158" spans="1:47" x14ac:dyDescent="0.25">
      <c r="A158" s="29">
        <v>1.3850000000000001E-4</v>
      </c>
      <c r="B158" s="30">
        <v>1.6559999999999999E-4</v>
      </c>
      <c r="C158" s="29">
        <v>2.319E-4</v>
      </c>
      <c r="D158" s="29" t="s">
        <v>0</v>
      </c>
      <c r="E158" s="31" t="s">
        <v>0</v>
      </c>
      <c r="F158" s="31">
        <v>1.674E-4</v>
      </c>
      <c r="G158" s="31">
        <v>1.4689999999999999E-4</v>
      </c>
      <c r="H158" s="31">
        <v>1.483E-4</v>
      </c>
      <c r="I158" s="31">
        <v>1.5080000000000001E-4</v>
      </c>
      <c r="J158" s="31">
        <v>1.504E-4</v>
      </c>
      <c r="K158" s="31">
        <v>1.46E-4</v>
      </c>
      <c r="L158" s="31">
        <v>1.4520000000000001E-4</v>
      </c>
      <c r="M158" s="31">
        <v>1.4990000000000001E-4</v>
      </c>
      <c r="N158" s="31">
        <v>1.5449999999999999E-4</v>
      </c>
      <c r="O158" s="31">
        <v>1.548E-4</v>
      </c>
      <c r="P158" s="31">
        <v>1.5210000000000001E-4</v>
      </c>
      <c r="Q158" s="32">
        <v>1.427E-4</v>
      </c>
      <c r="R158" s="32">
        <v>1.392E-4</v>
      </c>
      <c r="S158" s="33">
        <v>1.662E-4</v>
      </c>
      <c r="T158" s="33" t="s">
        <v>0</v>
      </c>
      <c r="U158" s="33" t="s">
        <v>0</v>
      </c>
      <c r="V158" s="33">
        <v>2.129E-4</v>
      </c>
      <c r="W158" s="33">
        <v>2.3599999999999999E-4</v>
      </c>
      <c r="X158" s="33">
        <v>2.4709999999999999E-4</v>
      </c>
      <c r="Y158" s="33">
        <v>2.4110000000000001E-4</v>
      </c>
      <c r="Z158" s="33">
        <v>2.197E-4</v>
      </c>
      <c r="AA158" s="33">
        <v>1.827E-4</v>
      </c>
      <c r="AB158" s="33">
        <v>1.627E-4</v>
      </c>
      <c r="AC158" s="29" t="s">
        <v>0</v>
      </c>
      <c r="AD158" s="29">
        <v>1.5899999999999999E-4</v>
      </c>
      <c r="AE158" s="29">
        <v>1.5679999999999999E-4</v>
      </c>
      <c r="AF158" s="29">
        <v>1.5770000000000001E-4</v>
      </c>
      <c r="AG158" s="29">
        <v>1.3740000000000001E-4</v>
      </c>
      <c r="AH158" s="29">
        <v>1.329E-4</v>
      </c>
      <c r="AI158" s="29">
        <v>1.2980000000000001E-4</v>
      </c>
      <c r="AJ158" s="29">
        <v>1.2769999999999999E-4</v>
      </c>
      <c r="AK158" s="3">
        <f t="shared" si="2"/>
        <v>1.6625483870967746E-4</v>
      </c>
      <c r="AM158" s="12" t="s">
        <v>108</v>
      </c>
      <c r="AO158" s="2">
        <f>SUM(S154:AB158)/44</f>
        <v>2.5194999999999992E-4</v>
      </c>
      <c r="AP158" s="2">
        <f>((AK158-AK$10)*100)/AK$10</f>
        <v>10.686596653995661</v>
      </c>
      <c r="AR158" s="12" t="s">
        <v>108</v>
      </c>
      <c r="AS158" s="2"/>
      <c r="AT158" s="1">
        <f>((AO158-AO$10)*100)/AO$10</f>
        <v>-4.6489424838512869</v>
      </c>
    </row>
    <row r="159" spans="1:47" x14ac:dyDescent="0.25">
      <c r="A159" s="29">
        <v>1.4880000000000001E-4</v>
      </c>
      <c r="B159" s="30">
        <v>1.8909999999999999E-4</v>
      </c>
      <c r="C159" s="29" t="s">
        <v>0</v>
      </c>
      <c r="D159" s="29" t="s">
        <v>0</v>
      </c>
      <c r="E159" s="34" t="s">
        <v>0</v>
      </c>
      <c r="F159" s="34">
        <v>1.4799999999999999E-4</v>
      </c>
      <c r="G159" s="34">
        <v>1.4210000000000001E-4</v>
      </c>
      <c r="H159" s="34">
        <v>1.4779999999999999E-4</v>
      </c>
      <c r="I159" s="34">
        <v>1.5229999999999999E-4</v>
      </c>
      <c r="J159" s="34">
        <v>1.538E-4</v>
      </c>
      <c r="K159" s="34">
        <v>1.5550000000000001E-4</v>
      </c>
      <c r="L159" s="34">
        <v>1.5699999999999999E-4</v>
      </c>
      <c r="M159" s="34">
        <v>1.6029999999999999E-4</v>
      </c>
      <c r="N159" s="34">
        <v>1.607E-4</v>
      </c>
      <c r="O159" s="34">
        <v>1.5799999999999999E-4</v>
      </c>
      <c r="P159" s="34">
        <v>1.5330000000000001E-4</v>
      </c>
      <c r="Q159" s="34">
        <v>1.4459999999999999E-4</v>
      </c>
      <c r="R159" s="34">
        <v>1.4579999999999999E-4</v>
      </c>
      <c r="S159" s="35">
        <v>1.751E-4</v>
      </c>
      <c r="T159" s="35" t="s">
        <v>0</v>
      </c>
      <c r="U159" s="35" t="s">
        <v>0</v>
      </c>
      <c r="V159" s="35">
        <v>2.195E-4</v>
      </c>
      <c r="W159" s="35">
        <v>2.2169999999999999E-4</v>
      </c>
      <c r="X159" s="35">
        <v>2.3110000000000001E-4</v>
      </c>
      <c r="Y159" s="35">
        <v>2.2049999999999999E-4</v>
      </c>
      <c r="Z159" s="35">
        <v>1.942E-4</v>
      </c>
      <c r="AA159" s="35">
        <v>1.751E-4</v>
      </c>
      <c r="AB159" s="35">
        <v>1.6029999999999999E-4</v>
      </c>
      <c r="AC159" s="36" t="s">
        <v>0</v>
      </c>
      <c r="AD159" s="29">
        <v>1.5860000000000001E-4</v>
      </c>
      <c r="AE159" s="29">
        <v>1.5469999999999999E-4</v>
      </c>
      <c r="AF159" s="29">
        <v>1.5660000000000001E-4</v>
      </c>
      <c r="AG159" s="29">
        <v>1.5229999999999999E-4</v>
      </c>
      <c r="AH159" s="29">
        <v>1.415E-4</v>
      </c>
      <c r="AI159" s="29">
        <v>1.339E-4</v>
      </c>
      <c r="AJ159" s="29">
        <v>1.3410000000000001E-4</v>
      </c>
      <c r="AK159" s="3">
        <f t="shared" si="2"/>
        <v>1.6487666666666667E-4</v>
      </c>
      <c r="AM159" s="14" t="s">
        <v>99</v>
      </c>
      <c r="AO159" s="7">
        <f>(SUM(B168:O176)+SUM(P168:R172))/140</f>
        <v>1.7396857142857141E-4</v>
      </c>
      <c r="AP159" s="2">
        <f>((AK159-AK$11)*100)/AK$11</f>
        <v>11.548870145685784</v>
      </c>
      <c r="AR159" s="14" t="s">
        <v>99</v>
      </c>
      <c r="AS159" s="2"/>
      <c r="AT159" s="1">
        <f>((AO159-AO$11)*100)/AO$11</f>
        <v>11.733699117804866</v>
      </c>
      <c r="AU159">
        <f>SUM(AT159:AT162)/4</f>
        <v>16.211141480550026</v>
      </c>
    </row>
    <row r="160" spans="1:47" x14ac:dyDescent="0.25">
      <c r="A160" s="29">
        <v>1.5799999999999999E-4</v>
      </c>
      <c r="B160" s="30">
        <v>1.9890000000000001E-4</v>
      </c>
      <c r="C160" s="29" t="s">
        <v>0</v>
      </c>
      <c r="D160" s="29" t="s">
        <v>0</v>
      </c>
      <c r="E160" s="34" t="s">
        <v>0</v>
      </c>
      <c r="F160" s="34">
        <v>1.3070000000000001E-4</v>
      </c>
      <c r="G160" s="34">
        <v>1.316E-4</v>
      </c>
      <c r="H160" s="34">
        <v>1.426E-4</v>
      </c>
      <c r="I160" s="34">
        <v>1.5119999999999999E-4</v>
      </c>
      <c r="J160" s="34">
        <v>1.5469999999999999E-4</v>
      </c>
      <c r="K160" s="34">
        <v>1.574E-4</v>
      </c>
      <c r="L160" s="34">
        <v>1.6009999999999999E-4</v>
      </c>
      <c r="M160" s="34">
        <v>1.6359999999999999E-4</v>
      </c>
      <c r="N160" s="34">
        <v>1.641E-4</v>
      </c>
      <c r="O160" s="34">
        <v>1.6110000000000001E-4</v>
      </c>
      <c r="P160" s="34">
        <v>1.563E-4</v>
      </c>
      <c r="Q160" s="34">
        <v>1.517E-4</v>
      </c>
      <c r="R160" s="34">
        <v>1.5980000000000001E-4</v>
      </c>
      <c r="S160" s="35">
        <v>1.8039999999999999E-4</v>
      </c>
      <c r="T160" s="35" t="s">
        <v>0</v>
      </c>
      <c r="U160" s="35" t="s">
        <v>0</v>
      </c>
      <c r="V160" s="35">
        <v>1.9349999999999999E-4</v>
      </c>
      <c r="W160" s="35">
        <v>2.1100000000000001E-4</v>
      </c>
      <c r="X160" s="35">
        <v>2.173E-4</v>
      </c>
      <c r="Y160" s="35">
        <v>2.153E-4</v>
      </c>
      <c r="Z160" s="35">
        <v>1.9090000000000001E-4</v>
      </c>
      <c r="AA160" s="35">
        <v>1.6660000000000001E-4</v>
      </c>
      <c r="AB160" s="35">
        <v>1.562E-4</v>
      </c>
      <c r="AC160" s="36" t="s">
        <v>0</v>
      </c>
      <c r="AD160" s="29">
        <v>1.55E-4</v>
      </c>
      <c r="AE160" s="29">
        <v>1.4640000000000001E-4</v>
      </c>
      <c r="AF160" s="29">
        <v>1.518E-4</v>
      </c>
      <c r="AG160" s="29">
        <v>1.5009999999999999E-4</v>
      </c>
      <c r="AH160" s="29">
        <v>1.4550000000000001E-4</v>
      </c>
      <c r="AI160" s="29">
        <v>1.4080000000000001E-4</v>
      </c>
      <c r="AJ160" s="29">
        <v>1.403E-4</v>
      </c>
      <c r="AK160" s="3">
        <f t="shared" si="2"/>
        <v>1.6342999999999997E-4</v>
      </c>
      <c r="AM160" s="14" t="s">
        <v>102</v>
      </c>
      <c r="AO160" s="2">
        <f>SUM(E159:R167)/126</f>
        <v>1.1891904761904756E-4</v>
      </c>
      <c r="AP160" s="2">
        <f>((AK160-AK$12)*100)/AK$12</f>
        <v>11.599481027928876</v>
      </c>
      <c r="AR160" s="14" t="s">
        <v>102</v>
      </c>
      <c r="AS160" s="2"/>
      <c r="AT160" s="1">
        <f>((AO160-AO$12)*100)/AO$12</f>
        <v>15.537289494787418</v>
      </c>
    </row>
    <row r="161" spans="1:46" x14ac:dyDescent="0.25">
      <c r="A161" s="29">
        <v>1.4860000000000001E-4</v>
      </c>
      <c r="B161" s="30">
        <v>1.7809999999999999E-4</v>
      </c>
      <c r="C161" s="29" t="s">
        <v>0</v>
      </c>
      <c r="D161" s="29" t="s">
        <v>0</v>
      </c>
      <c r="E161" s="34" t="s">
        <v>0</v>
      </c>
      <c r="F161" s="34">
        <v>1.0959999999999999E-4</v>
      </c>
      <c r="G161" s="34">
        <v>1.171E-4</v>
      </c>
      <c r="H161" s="34">
        <v>1.3200000000000001E-4</v>
      </c>
      <c r="I161" s="34">
        <v>1.4359999999999999E-4</v>
      </c>
      <c r="J161" s="34">
        <v>1.4899999999999999E-4</v>
      </c>
      <c r="K161" s="34">
        <v>1.5239999999999999E-4</v>
      </c>
      <c r="L161" s="34">
        <v>1.5540000000000001E-4</v>
      </c>
      <c r="M161" s="34">
        <v>1.5809999999999999E-4</v>
      </c>
      <c r="N161" s="34">
        <v>1.5890000000000001E-4</v>
      </c>
      <c r="O161" s="34">
        <v>1.5660000000000001E-4</v>
      </c>
      <c r="P161" s="34">
        <v>1.5469999999999999E-4</v>
      </c>
      <c r="Q161" s="34">
        <v>1.5760000000000001E-4</v>
      </c>
      <c r="R161" s="34">
        <v>1.6990000000000001E-4</v>
      </c>
      <c r="S161" s="35">
        <v>1.7929999999999999E-4</v>
      </c>
      <c r="T161" s="35" t="s">
        <v>0</v>
      </c>
      <c r="U161" s="35" t="s">
        <v>0</v>
      </c>
      <c r="V161" s="35" t="s">
        <v>0</v>
      </c>
      <c r="W161" s="35">
        <v>2.063E-4</v>
      </c>
      <c r="X161" s="35">
        <v>2.0550000000000001E-4</v>
      </c>
      <c r="Y161" s="35">
        <v>1.9929999999999999E-4</v>
      </c>
      <c r="Z161" s="35">
        <v>1.7819999999999999E-4</v>
      </c>
      <c r="AA161" s="35">
        <v>1.459E-4</v>
      </c>
      <c r="AB161" s="35" t="s">
        <v>0</v>
      </c>
      <c r="AC161" s="36" t="s">
        <v>0</v>
      </c>
      <c r="AD161" s="29">
        <v>1.528E-4</v>
      </c>
      <c r="AE161" s="29">
        <v>1.35E-4</v>
      </c>
      <c r="AF161" s="29">
        <v>1.4789999999999999E-4</v>
      </c>
      <c r="AG161" s="29">
        <v>1.462E-4</v>
      </c>
      <c r="AH161" s="29">
        <v>1.4229999999999999E-4</v>
      </c>
      <c r="AI161" s="29">
        <v>1.373E-4</v>
      </c>
      <c r="AJ161" s="29">
        <v>1.3420000000000001E-4</v>
      </c>
      <c r="AK161" s="3">
        <f t="shared" si="2"/>
        <v>1.5542142857142855E-4</v>
      </c>
      <c r="AM161" s="15" t="s">
        <v>105</v>
      </c>
      <c r="AO161" s="2">
        <f>(SUM(S168:AB176)+SUM(P173:R176))/67</f>
        <v>7.2643134328358205E-4</v>
      </c>
      <c r="AP161" s="2">
        <f>((AK161-AK$13)*100)/AK$13</f>
        <v>12.411851316095355</v>
      </c>
      <c r="AR161" s="15" t="s">
        <v>105</v>
      </c>
      <c r="AS161" s="2"/>
      <c r="AT161" s="1">
        <f>((AO161-AO$13)*100)/AO$13</f>
        <v>17.475446951173844</v>
      </c>
    </row>
    <row r="162" spans="1:46" x14ac:dyDescent="0.25">
      <c r="A162" s="29">
        <v>1.2630000000000001E-4</v>
      </c>
      <c r="B162" s="30">
        <v>1.326E-4</v>
      </c>
      <c r="C162" s="29" t="s">
        <v>0</v>
      </c>
      <c r="D162" s="29" t="s">
        <v>0</v>
      </c>
      <c r="E162" s="34">
        <v>1.2439999999999999E-4</v>
      </c>
      <c r="F162" s="34">
        <v>9.2899999999999995E-5</v>
      </c>
      <c r="G162" s="34">
        <v>9.7399999999999996E-5</v>
      </c>
      <c r="H162" s="34">
        <v>1.142E-4</v>
      </c>
      <c r="I162" s="34">
        <v>1.306E-4</v>
      </c>
      <c r="J162" s="34">
        <v>1.382E-4</v>
      </c>
      <c r="K162" s="34">
        <v>1.418E-4</v>
      </c>
      <c r="L162" s="34">
        <v>1.4679999999999999E-4</v>
      </c>
      <c r="M162" s="34">
        <v>1.4789999999999999E-4</v>
      </c>
      <c r="N162" s="34">
        <v>1.474E-4</v>
      </c>
      <c r="O162" s="34">
        <v>1.4540000000000001E-4</v>
      </c>
      <c r="P162" s="34">
        <v>1.4469999999999999E-4</v>
      </c>
      <c r="Q162" s="34">
        <v>1.5239999999999999E-4</v>
      </c>
      <c r="R162" s="34">
        <v>1.672E-4</v>
      </c>
      <c r="S162" s="35">
        <v>1.695E-4</v>
      </c>
      <c r="T162" s="35" t="s">
        <v>0</v>
      </c>
      <c r="U162" s="35" t="s">
        <v>0</v>
      </c>
      <c r="V162" s="35" t="s">
        <v>0</v>
      </c>
      <c r="W162" s="35">
        <v>2.087E-4</v>
      </c>
      <c r="X162" s="35">
        <v>1.986E-4</v>
      </c>
      <c r="Y162" s="35">
        <v>1.861E-4</v>
      </c>
      <c r="Z162" s="35">
        <v>1.651E-4</v>
      </c>
      <c r="AA162" s="35">
        <v>1.292E-4</v>
      </c>
      <c r="AB162" s="35" t="s">
        <v>0</v>
      </c>
      <c r="AC162" s="36" t="s">
        <v>0</v>
      </c>
      <c r="AD162" s="29" t="s">
        <v>0</v>
      </c>
      <c r="AE162" s="29">
        <v>1.393E-4</v>
      </c>
      <c r="AF162" s="29">
        <v>1.4469999999999999E-4</v>
      </c>
      <c r="AG162" s="29">
        <v>1.4229999999999999E-4</v>
      </c>
      <c r="AH162" s="29">
        <v>1.3789999999999999E-4</v>
      </c>
      <c r="AI162" s="29">
        <v>1.3009999999999999E-4</v>
      </c>
      <c r="AJ162" s="29">
        <v>1.2219999999999999E-4</v>
      </c>
      <c r="AK162" s="3">
        <f t="shared" si="2"/>
        <v>1.4371071428571431E-4</v>
      </c>
      <c r="AM162" s="15" t="s">
        <v>108</v>
      </c>
      <c r="AO162" s="2">
        <f>SUM(S159:AB167)/54</f>
        <v>2.153092592592592E-4</v>
      </c>
      <c r="AP162" s="1">
        <f>((AK162-AK$14)*100)/AK$14</f>
        <v>12.929389312977131</v>
      </c>
      <c r="AR162" s="15" t="s">
        <v>108</v>
      </c>
      <c r="AS162" s="2"/>
      <c r="AT162" s="1">
        <f>((AO162-AO$14)*100)/AO$14</f>
        <v>20.098130358433981</v>
      </c>
    </row>
    <row r="163" spans="1:46" x14ac:dyDescent="0.25">
      <c r="A163" s="29">
        <v>1.0349999999999999E-4</v>
      </c>
      <c r="B163" s="30">
        <v>9.7299999999999993E-5</v>
      </c>
      <c r="C163" s="29" t="s">
        <v>0</v>
      </c>
      <c r="D163" s="29" t="s">
        <v>0</v>
      </c>
      <c r="E163" s="34">
        <v>9.4400000000000004E-5</v>
      </c>
      <c r="F163" s="34">
        <v>7.3800000000000005E-5</v>
      </c>
      <c r="G163" s="34">
        <v>8.1899999999999999E-5</v>
      </c>
      <c r="H163" s="34">
        <v>9.9900000000000002E-5</v>
      </c>
      <c r="I163" s="34">
        <v>1.165E-4</v>
      </c>
      <c r="J163" s="34">
        <v>1.262E-4</v>
      </c>
      <c r="K163" s="34">
        <v>1.338E-4</v>
      </c>
      <c r="L163" s="34">
        <v>1.3850000000000001E-4</v>
      </c>
      <c r="M163" s="34">
        <v>1.3679999999999999E-4</v>
      </c>
      <c r="N163" s="34">
        <v>1.3469999999999999E-4</v>
      </c>
      <c r="O163" s="34">
        <v>1.317E-4</v>
      </c>
      <c r="P163" s="34">
        <v>1.306E-4</v>
      </c>
      <c r="Q163" s="34">
        <v>1.3750000000000001E-4</v>
      </c>
      <c r="R163" s="34">
        <v>1.5559999999999999E-4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2.1019999999999999E-4</v>
      </c>
      <c r="X163" s="35">
        <v>1.9880000000000001E-4</v>
      </c>
      <c r="Y163" s="35">
        <v>1.8569999999999999E-4</v>
      </c>
      <c r="Z163" s="35">
        <v>1.6009999999999999E-4</v>
      </c>
      <c r="AA163" s="35">
        <v>1.208E-4</v>
      </c>
      <c r="AB163" s="35" t="s">
        <v>0</v>
      </c>
      <c r="AC163" s="36" t="s">
        <v>0</v>
      </c>
      <c r="AD163" s="29" t="s">
        <v>0</v>
      </c>
      <c r="AE163" s="29">
        <v>1.517E-4</v>
      </c>
      <c r="AF163" s="29">
        <v>1.3870000000000001E-4</v>
      </c>
      <c r="AG163" s="29">
        <v>1.362E-4</v>
      </c>
      <c r="AH163" s="29">
        <v>1.315E-4</v>
      </c>
      <c r="AI163" s="29">
        <v>1.209E-4</v>
      </c>
      <c r="AJ163" s="29">
        <v>1.049E-4</v>
      </c>
      <c r="AK163" s="3">
        <f t="shared" si="2"/>
        <v>1.3156296296296295E-4</v>
      </c>
      <c r="AM163" s="16" t="s">
        <v>117</v>
      </c>
      <c r="AO163" s="7">
        <f>(SUM(AC154:AJ176)+SUM(A154:D167))/173</f>
        <v>2.285745664739884E-4</v>
      </c>
      <c r="AP163" s="2">
        <f>((AK163-AK$15)*100)/AK$15</f>
        <v>13.954831258821969</v>
      </c>
      <c r="AR163" s="16" t="s">
        <v>117</v>
      </c>
      <c r="AS163" s="2"/>
      <c r="AT163" s="1">
        <f>((AO163-AO$15)*100)/AO$15</f>
        <v>0.32372804814312917</v>
      </c>
    </row>
    <row r="164" spans="1:46" x14ac:dyDescent="0.25">
      <c r="A164" s="29">
        <v>9.2100000000000003E-5</v>
      </c>
      <c r="B164" s="30">
        <v>8.0900000000000001E-5</v>
      </c>
      <c r="C164" s="29" t="s">
        <v>0</v>
      </c>
      <c r="D164" s="29" t="s">
        <v>0</v>
      </c>
      <c r="E164" s="34">
        <v>6.9499999999999995E-5</v>
      </c>
      <c r="F164" s="34">
        <v>6.1199999999999997E-5</v>
      </c>
      <c r="G164" s="34">
        <v>6.9900000000000005E-5</v>
      </c>
      <c r="H164" s="34">
        <v>8.6600000000000004E-5</v>
      </c>
      <c r="I164" s="34">
        <v>1.063E-4</v>
      </c>
      <c r="J164" s="34">
        <v>1.193E-4</v>
      </c>
      <c r="K164" s="34">
        <v>1.2659999999999999E-4</v>
      </c>
      <c r="L164" s="34">
        <v>1.2850000000000001E-4</v>
      </c>
      <c r="M164" s="34">
        <v>1.2540000000000001E-4</v>
      </c>
      <c r="N164" s="34">
        <v>1.2410000000000001E-4</v>
      </c>
      <c r="O164" s="34">
        <v>1.205E-4</v>
      </c>
      <c r="P164" s="34">
        <v>1.164E-4</v>
      </c>
      <c r="Q164" s="34">
        <v>1.178E-4</v>
      </c>
      <c r="R164" s="34">
        <v>1.3320000000000001E-4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2.106E-4</v>
      </c>
      <c r="X164" s="35">
        <v>2.0450000000000001E-4</v>
      </c>
      <c r="Y164" s="35">
        <v>1.9440000000000001E-4</v>
      </c>
      <c r="Z164" s="35">
        <v>1.7129999999999999E-4</v>
      </c>
      <c r="AA164" s="35">
        <v>1.339E-4</v>
      </c>
      <c r="AB164" s="35" t="s">
        <v>0</v>
      </c>
      <c r="AC164" s="36" t="s">
        <v>0</v>
      </c>
      <c r="AD164" s="29" t="s">
        <v>0</v>
      </c>
      <c r="AE164" s="29">
        <v>1.4630000000000001E-4</v>
      </c>
      <c r="AF164" s="29">
        <v>1.36E-4</v>
      </c>
      <c r="AG164" s="29">
        <v>1.403E-4</v>
      </c>
      <c r="AH164" s="29">
        <v>1.362E-4</v>
      </c>
      <c r="AI164" s="29">
        <v>1.228E-4</v>
      </c>
      <c r="AJ164" s="29">
        <v>9.5099999999999994E-5</v>
      </c>
      <c r="AK164" s="3">
        <f t="shared" si="2"/>
        <v>1.248037037037037E-4</v>
      </c>
      <c r="AM164" t="s">
        <v>118</v>
      </c>
      <c r="AO164" s="2">
        <f>((SUM(A150:Z183)+SUM(AA150:AJ176))/895)</f>
        <v>2.9514435754189952E-4</v>
      </c>
      <c r="AP164" s="2">
        <f>((AK164-AK$16)*100)/AK$16</f>
        <v>15.74951909865349</v>
      </c>
      <c r="AR164" t="s">
        <v>118</v>
      </c>
      <c r="AT164" s="1">
        <f>((AO164-AO$16)*100)/AO$16</f>
        <v>4.5214347638739998</v>
      </c>
    </row>
    <row r="165" spans="1:46" x14ac:dyDescent="0.25">
      <c r="A165" s="29">
        <v>8.9599999999999996E-5</v>
      </c>
      <c r="B165" s="30">
        <v>7.0500000000000006E-5</v>
      </c>
      <c r="C165" s="29">
        <v>7.3700000000000002E-5</v>
      </c>
      <c r="D165" s="29">
        <v>6.2100000000000005E-5</v>
      </c>
      <c r="E165" s="34">
        <v>5.6799999999999998E-5</v>
      </c>
      <c r="F165" s="34">
        <v>5.4700000000000001E-5</v>
      </c>
      <c r="G165" s="34">
        <v>6.1500000000000004E-5</v>
      </c>
      <c r="H165" s="34">
        <v>7.6600000000000005E-5</v>
      </c>
      <c r="I165" s="34">
        <v>9.8599999999999998E-5</v>
      </c>
      <c r="J165" s="34">
        <v>1.117E-4</v>
      </c>
      <c r="K165" s="34">
        <v>1.194E-4</v>
      </c>
      <c r="L165" s="34">
        <v>1.2120000000000001E-4</v>
      </c>
      <c r="M165" s="34">
        <v>1.181E-4</v>
      </c>
      <c r="N165" s="34">
        <v>1.149E-4</v>
      </c>
      <c r="O165" s="34">
        <v>1.12E-4</v>
      </c>
      <c r="P165" s="34">
        <v>1.088E-4</v>
      </c>
      <c r="Q165" s="34">
        <v>1.052E-4</v>
      </c>
      <c r="R165" s="34">
        <v>1.08E-4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2.1120000000000001E-4</v>
      </c>
      <c r="X165" s="35">
        <v>2.1440000000000001E-4</v>
      </c>
      <c r="Y165" s="35">
        <v>2.1469999999999999E-4</v>
      </c>
      <c r="Z165" s="35">
        <v>2.1029999999999999E-4</v>
      </c>
      <c r="AA165" s="35">
        <v>1.9440000000000001E-4</v>
      </c>
      <c r="AB165" s="35" t="s">
        <v>0</v>
      </c>
      <c r="AC165" s="36" t="s">
        <v>0</v>
      </c>
      <c r="AD165" s="29" t="s">
        <v>0</v>
      </c>
      <c r="AE165" s="29">
        <v>1.4799999999999999E-4</v>
      </c>
      <c r="AF165" s="29">
        <v>1.3650000000000001E-4</v>
      </c>
      <c r="AG165" s="29">
        <v>1.5009999999999999E-4</v>
      </c>
      <c r="AH165" s="29">
        <v>1.5129999999999999E-4</v>
      </c>
      <c r="AI165" s="29">
        <v>1.3530000000000001E-4</v>
      </c>
      <c r="AJ165" s="29">
        <v>9.1399999999999999E-5</v>
      </c>
      <c r="AK165" s="3">
        <f t="shared" si="2"/>
        <v>1.2141379310344827E-4</v>
      </c>
      <c r="AM165" t="s">
        <v>119</v>
      </c>
      <c r="AP165" s="2">
        <f>((AK165-AK$17)*100)/AK$17</f>
        <v>16.716942354228131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6.3299999999999994E-5</v>
      </c>
      <c r="B166" s="30">
        <v>6.69E-5</v>
      </c>
      <c r="C166" s="29">
        <v>7.1400000000000001E-5</v>
      </c>
      <c r="D166" s="29">
        <v>5.77E-5</v>
      </c>
      <c r="E166" s="34">
        <v>5.0500000000000001E-5</v>
      </c>
      <c r="F166" s="34">
        <v>5.4400000000000001E-5</v>
      </c>
      <c r="G166" s="34">
        <v>6.3200000000000005E-5</v>
      </c>
      <c r="H166" s="34">
        <v>8.1100000000000006E-5</v>
      </c>
      <c r="I166" s="34">
        <v>9.5099999999999994E-5</v>
      </c>
      <c r="J166" s="34">
        <v>1.0459999999999999E-4</v>
      </c>
      <c r="K166" s="34">
        <v>1.111E-4</v>
      </c>
      <c r="L166" s="34">
        <v>1.145E-4</v>
      </c>
      <c r="M166" s="34">
        <v>1.144E-4</v>
      </c>
      <c r="N166" s="34">
        <v>1.138E-4</v>
      </c>
      <c r="O166" s="34">
        <v>1.126E-4</v>
      </c>
      <c r="P166" s="34">
        <v>1.097E-4</v>
      </c>
      <c r="Q166" s="34">
        <v>1.0399999999999999E-4</v>
      </c>
      <c r="R166" s="34">
        <v>9.6100000000000005E-5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2.1939999999999999E-4</v>
      </c>
      <c r="X166" s="35">
        <v>2.4120000000000001E-4</v>
      </c>
      <c r="Y166" s="35">
        <v>2.7769999999999997E-4</v>
      </c>
      <c r="Z166" s="35">
        <v>2.8279999999999999E-4</v>
      </c>
      <c r="AA166" s="35">
        <v>2.7599999999999999E-4</v>
      </c>
      <c r="AB166" s="35" t="s">
        <v>0</v>
      </c>
      <c r="AC166" s="36" t="s">
        <v>0</v>
      </c>
      <c r="AD166" s="29" t="s">
        <v>0</v>
      </c>
      <c r="AE166" s="29">
        <v>1.5589999999999999E-4</v>
      </c>
      <c r="AF166" s="29">
        <v>1.3650000000000001E-4</v>
      </c>
      <c r="AG166" s="29">
        <v>1.562E-4</v>
      </c>
      <c r="AH166" s="29">
        <v>1.63E-4</v>
      </c>
      <c r="AI166" s="29">
        <v>1.4980000000000001E-4</v>
      </c>
      <c r="AJ166" s="29">
        <v>8.6000000000000003E-5</v>
      </c>
      <c r="AK166" s="3">
        <f t="shared" si="2"/>
        <v>1.2858275862068967E-4</v>
      </c>
      <c r="AM166" t="s">
        <v>120</v>
      </c>
      <c r="AP166" s="2">
        <f>((AK166-AK$18)*100)/AK$18</f>
        <v>17.301582308345644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0</v>
      </c>
      <c r="B167" s="30" t="s">
        <v>0</v>
      </c>
      <c r="C167" s="29">
        <v>7.3100000000000001E-5</v>
      </c>
      <c r="D167" s="29">
        <v>5.5800000000000001E-5</v>
      </c>
      <c r="E167" s="34">
        <v>4.8900000000000003E-5</v>
      </c>
      <c r="F167" s="34">
        <v>5.8999999999999998E-5</v>
      </c>
      <c r="G167" s="34">
        <v>7.2600000000000003E-5</v>
      </c>
      <c r="H167" s="34">
        <v>9.3900000000000006E-5</v>
      </c>
      <c r="I167" s="34">
        <v>1.011E-4</v>
      </c>
      <c r="J167" s="34">
        <v>1.063E-4</v>
      </c>
      <c r="K167" s="34">
        <v>1.097E-4</v>
      </c>
      <c r="L167" s="34">
        <v>1.117E-4</v>
      </c>
      <c r="M167" s="34">
        <v>1.111E-4</v>
      </c>
      <c r="N167" s="34">
        <v>1.102E-4</v>
      </c>
      <c r="O167" s="34">
        <v>1.088E-4</v>
      </c>
      <c r="P167" s="34">
        <v>1.033E-4</v>
      </c>
      <c r="Q167" s="34">
        <v>9.5000000000000005E-5</v>
      </c>
      <c r="R167" s="34">
        <v>9.2100000000000003E-5</v>
      </c>
      <c r="S167" s="35" t="s">
        <v>0</v>
      </c>
      <c r="T167" s="35" t="s">
        <v>0</v>
      </c>
      <c r="U167" s="35" t="s">
        <v>0</v>
      </c>
      <c r="V167" s="35">
        <v>3.4919999999999998E-4</v>
      </c>
      <c r="W167" s="35">
        <v>2.5599999999999999E-4</v>
      </c>
      <c r="X167" s="35">
        <v>3.3399999999999999E-4</v>
      </c>
      <c r="Y167" s="35">
        <v>4.4769999999999999E-4</v>
      </c>
      <c r="Z167" s="35">
        <v>4.3419999999999998E-4</v>
      </c>
      <c r="AA167" s="35">
        <v>3.7280000000000001E-4</v>
      </c>
      <c r="AB167" s="35" t="s">
        <v>0</v>
      </c>
      <c r="AC167" s="36" t="s">
        <v>0</v>
      </c>
      <c r="AD167" s="29" t="s">
        <v>0</v>
      </c>
      <c r="AE167" s="29">
        <v>1.7320000000000001E-4</v>
      </c>
      <c r="AF167" s="29">
        <v>1.5699999999999999E-4</v>
      </c>
      <c r="AG167" s="29">
        <v>1.9459999999999999E-4</v>
      </c>
      <c r="AH167" s="29">
        <v>2.1770000000000001E-4</v>
      </c>
      <c r="AI167" s="29">
        <v>1.7679999999999999E-4</v>
      </c>
      <c r="AJ167" s="29">
        <v>6.9300000000000004E-5</v>
      </c>
      <c r="AK167" s="3">
        <f t="shared" si="2"/>
        <v>1.6553928571428576E-4</v>
      </c>
      <c r="AM167" t="s">
        <v>121</v>
      </c>
      <c r="AO167" s="2">
        <f>SUM(U182:W183)/6</f>
        <v>7.1198333333333339E-4</v>
      </c>
      <c r="AP167" s="2">
        <f>((AK167-AK$19)*100)/AK$19</f>
        <v>20.189290807727236</v>
      </c>
      <c r="AR167" t="s">
        <v>124</v>
      </c>
      <c r="AT167" s="1">
        <f>((AO167-AO$19)*100)/AO$19</f>
        <v>1.2130689222167028</v>
      </c>
    </row>
    <row r="168" spans="1:46" x14ac:dyDescent="0.25">
      <c r="A168" t="s">
        <v>0</v>
      </c>
      <c r="B168" s="37" t="s">
        <v>0</v>
      </c>
      <c r="C168" s="34">
        <v>7.5400000000000003E-5</v>
      </c>
      <c r="D168" s="34">
        <v>7.3200000000000004E-5</v>
      </c>
      <c r="E168" s="34">
        <v>6.5500000000000006E-5</v>
      </c>
      <c r="F168" s="34">
        <v>7.9800000000000002E-5</v>
      </c>
      <c r="G168" s="34">
        <v>9.3499999999999996E-5</v>
      </c>
      <c r="H168" s="34">
        <v>1.12E-4</v>
      </c>
      <c r="I168" s="34">
        <v>1.1459999999999999E-4</v>
      </c>
      <c r="J168" s="34">
        <v>1.164E-4</v>
      </c>
      <c r="K168" s="34">
        <v>1.17E-4</v>
      </c>
      <c r="L168" s="34">
        <v>1.159E-4</v>
      </c>
      <c r="M168" s="34">
        <v>1.154E-4</v>
      </c>
      <c r="N168" s="34">
        <v>1.15E-4</v>
      </c>
      <c r="O168" s="34">
        <v>1.1519999999999999E-4</v>
      </c>
      <c r="P168" s="34">
        <v>1.07E-4</v>
      </c>
      <c r="Q168" s="34">
        <v>9.6199999999999994E-5</v>
      </c>
      <c r="R168" s="34">
        <v>9.4900000000000003E-5</v>
      </c>
      <c r="S168" s="35" t="s">
        <v>0</v>
      </c>
      <c r="T168" s="35" t="s">
        <v>0</v>
      </c>
      <c r="U168" s="35" t="s">
        <v>0</v>
      </c>
      <c r="V168" s="35">
        <v>3.635E-4</v>
      </c>
      <c r="W168" s="35">
        <v>3.0430000000000002E-4</v>
      </c>
      <c r="X168" s="35">
        <v>4.0319999999999999E-4</v>
      </c>
      <c r="Y168" s="35">
        <v>5.8640000000000005E-4</v>
      </c>
      <c r="Z168" s="35">
        <v>5.867E-4</v>
      </c>
      <c r="AA168" s="35">
        <v>4.6959999999999998E-4</v>
      </c>
      <c r="AB168" s="35" t="s">
        <v>0</v>
      </c>
      <c r="AC168" s="36" t="s">
        <v>0</v>
      </c>
      <c r="AD168" s="29" t="s">
        <v>0</v>
      </c>
      <c r="AE168" s="29">
        <v>2.108E-4</v>
      </c>
      <c r="AF168" s="29">
        <v>1.838E-4</v>
      </c>
      <c r="AG168" s="29">
        <v>2.9460000000000001E-4</v>
      </c>
      <c r="AH168" s="29">
        <v>3.258E-4</v>
      </c>
      <c r="AI168" s="29">
        <v>2.6239999999999998E-4</v>
      </c>
      <c r="AJ168" s="29">
        <v>7.1199999999999996E-5</v>
      </c>
      <c r="AK168" s="3">
        <f t="shared" si="2"/>
        <v>2.02475E-4</v>
      </c>
      <c r="AP168" s="2">
        <f>((AK168-AK$20)*100)/AK$20</f>
        <v>18.349581445838442</v>
      </c>
    </row>
    <row r="169" spans="1:46" x14ac:dyDescent="0.25">
      <c r="A169" t="s">
        <v>0</v>
      </c>
      <c r="B169" s="37">
        <v>4.46E-5</v>
      </c>
      <c r="C169" s="34">
        <v>8.1199999999999995E-5</v>
      </c>
      <c r="D169" s="34">
        <v>9.3300000000000005E-5</v>
      </c>
      <c r="E169" s="34">
        <v>8.8900000000000006E-5</v>
      </c>
      <c r="F169" s="34">
        <v>1.06E-4</v>
      </c>
      <c r="G169" s="34">
        <v>1.208E-4</v>
      </c>
      <c r="H169" s="34">
        <v>1.372E-4</v>
      </c>
      <c r="I169" s="34">
        <v>1.4129999999999999E-4</v>
      </c>
      <c r="J169" s="34">
        <v>1.4530000000000001E-4</v>
      </c>
      <c r="K169" s="34">
        <v>1.4569999999999999E-4</v>
      </c>
      <c r="L169" s="34">
        <v>1.4139999999999999E-4</v>
      </c>
      <c r="M169" s="34">
        <v>1.3520000000000001E-4</v>
      </c>
      <c r="N169" s="34">
        <v>1.3019999999999999E-4</v>
      </c>
      <c r="O169" s="34">
        <v>1.2669999999999999E-4</v>
      </c>
      <c r="P169" s="34">
        <v>1.1120000000000001E-4</v>
      </c>
      <c r="Q169" s="34">
        <v>9.7499999999999998E-5</v>
      </c>
      <c r="R169" s="34">
        <v>1.0349999999999999E-4</v>
      </c>
      <c r="S169" s="35" t="s">
        <v>0</v>
      </c>
      <c r="T169" s="35" t="s">
        <v>0</v>
      </c>
      <c r="U169" s="35">
        <v>5.8109999999999998E-4</v>
      </c>
      <c r="V169" s="35">
        <v>4.2450000000000002E-4</v>
      </c>
      <c r="W169" s="35">
        <v>3.8309999999999999E-4</v>
      </c>
      <c r="X169" s="35">
        <v>4.6139999999999999E-4</v>
      </c>
      <c r="Y169" s="35">
        <v>6.8389999999999998E-4</v>
      </c>
      <c r="Z169" s="35">
        <v>7.6579999999999997E-4</v>
      </c>
      <c r="AA169" s="35">
        <v>6.9329999999999999E-4</v>
      </c>
      <c r="AB169" s="35" t="s">
        <v>0</v>
      </c>
      <c r="AC169" s="36" t="s">
        <v>0</v>
      </c>
      <c r="AD169" s="29" t="s">
        <v>0</v>
      </c>
      <c r="AE169" s="29">
        <v>2.3570000000000001E-4</v>
      </c>
      <c r="AF169" s="29">
        <v>2.3800000000000001E-4</v>
      </c>
      <c r="AG169" s="29">
        <v>4.1070000000000001E-4</v>
      </c>
      <c r="AH169" s="29">
        <v>4.1510000000000001E-4</v>
      </c>
      <c r="AI169" s="29">
        <v>3.1970000000000002E-4</v>
      </c>
      <c r="AJ169" s="29">
        <v>7.7399999999999998E-5</v>
      </c>
      <c r="AK169" s="3">
        <f t="shared" si="2"/>
        <v>2.5465666666666666E-4</v>
      </c>
      <c r="AO169" s="49"/>
      <c r="AP169" s="2">
        <f>((AK169-AK$21)*100)/AK$21</f>
        <v>17.074553674047987</v>
      </c>
    </row>
    <row r="170" spans="1:46" x14ac:dyDescent="0.25">
      <c r="A170" t="s">
        <v>0</v>
      </c>
      <c r="B170" s="37">
        <v>5.5399999999999998E-5</v>
      </c>
      <c r="C170" s="34">
        <v>1.0569999999999999E-4</v>
      </c>
      <c r="D170" s="34">
        <v>1.1230000000000001E-4</v>
      </c>
      <c r="E170" s="34">
        <v>1.1620000000000001E-4</v>
      </c>
      <c r="F170" s="34">
        <v>1.3109999999999999E-4</v>
      </c>
      <c r="G170" s="34">
        <v>1.417E-4</v>
      </c>
      <c r="H170" s="34">
        <v>1.5320000000000001E-4</v>
      </c>
      <c r="I170" s="34">
        <v>1.5789999999999999E-4</v>
      </c>
      <c r="J170" s="34">
        <v>1.618E-4</v>
      </c>
      <c r="K170" s="34">
        <v>1.6369999999999999E-4</v>
      </c>
      <c r="L170" s="34">
        <v>1.605E-4</v>
      </c>
      <c r="M170" s="34">
        <v>1.5459999999999999E-4</v>
      </c>
      <c r="N170" s="34">
        <v>1.4579999999999999E-4</v>
      </c>
      <c r="O170" s="34">
        <v>1.317E-4</v>
      </c>
      <c r="P170" s="34">
        <v>1.037E-4</v>
      </c>
      <c r="Q170" s="34">
        <v>8.8900000000000006E-5</v>
      </c>
      <c r="R170" s="34">
        <v>9.7600000000000001E-5</v>
      </c>
      <c r="S170" s="35" t="s">
        <v>0</v>
      </c>
      <c r="T170" s="35" t="s">
        <v>0</v>
      </c>
      <c r="U170" s="35">
        <v>6.0300000000000002E-4</v>
      </c>
      <c r="V170" s="35">
        <v>5.1040000000000005E-4</v>
      </c>
      <c r="W170" s="35">
        <v>5.0600000000000005E-4</v>
      </c>
      <c r="X170" s="35">
        <v>6.2660000000000005E-4</v>
      </c>
      <c r="Y170" s="35">
        <v>7.9940000000000002E-4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3.1480000000000001E-4</v>
      </c>
      <c r="AG170" s="29">
        <v>4.8859999999999995E-4</v>
      </c>
      <c r="AH170" s="29">
        <v>4.7019999999999999E-4</v>
      </c>
      <c r="AI170" s="29">
        <v>3.4190000000000002E-4</v>
      </c>
      <c r="AJ170" s="29">
        <v>1.008E-4</v>
      </c>
      <c r="AK170" s="3">
        <f t="shared" si="2"/>
        <v>2.5716666666666667E-4</v>
      </c>
      <c r="AP170" s="2">
        <f>((AK170-AK$22)*100)/AK$22</f>
        <v>15.836975743218433</v>
      </c>
    </row>
    <row r="171" spans="1:46" x14ac:dyDescent="0.25">
      <c r="A171" t="s">
        <v>0</v>
      </c>
      <c r="B171" s="37">
        <v>7.3800000000000005E-5</v>
      </c>
      <c r="C171" s="34">
        <v>1.3090000000000001E-4</v>
      </c>
      <c r="D171" s="34">
        <v>1.3679999999999999E-4</v>
      </c>
      <c r="E171" s="34">
        <v>1.439E-4</v>
      </c>
      <c r="F171" s="34">
        <v>1.54E-4</v>
      </c>
      <c r="G171" s="34">
        <v>1.6110000000000001E-4</v>
      </c>
      <c r="H171" s="34">
        <v>1.6880000000000001E-4</v>
      </c>
      <c r="I171" s="34">
        <v>1.7369999999999999E-4</v>
      </c>
      <c r="J171" s="34">
        <v>1.7780000000000001E-4</v>
      </c>
      <c r="K171" s="34">
        <v>1.8019999999999999E-4</v>
      </c>
      <c r="L171" s="34">
        <v>1.7689999999999999E-4</v>
      </c>
      <c r="M171" s="34">
        <v>1.7239999999999999E-4</v>
      </c>
      <c r="N171" s="34">
        <v>1.672E-4</v>
      </c>
      <c r="O171" s="34">
        <v>1.5430000000000001E-4</v>
      </c>
      <c r="P171" s="34">
        <v>1.186E-4</v>
      </c>
      <c r="Q171" s="34">
        <v>1.076E-4</v>
      </c>
      <c r="R171" s="34">
        <v>1.2329999999999999E-4</v>
      </c>
      <c r="S171" s="35" t="s">
        <v>0</v>
      </c>
      <c r="T171" s="35">
        <v>6.7639999999999996E-4</v>
      </c>
      <c r="U171" s="35">
        <v>6.4300000000000002E-4</v>
      </c>
      <c r="V171" s="35">
        <v>6.0150000000000004E-4</v>
      </c>
      <c r="W171" s="35">
        <v>6.5490000000000004E-4</v>
      </c>
      <c r="X171" s="35">
        <v>8.0320000000000001E-4</v>
      </c>
      <c r="Y171" s="35">
        <v>1.1011E-3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4.2299999999999998E-4</v>
      </c>
      <c r="AG171" s="29">
        <v>5.9719999999999999E-4</v>
      </c>
      <c r="AH171" s="29">
        <v>5.0600000000000005E-4</v>
      </c>
      <c r="AI171" s="29">
        <v>2.6650000000000003E-4</v>
      </c>
      <c r="AJ171" s="29">
        <v>1.003E-4</v>
      </c>
      <c r="AK171" s="3">
        <f t="shared" si="2"/>
        <v>3.1765714285714273E-4</v>
      </c>
      <c r="AP171" s="2">
        <f>((AK171-AK$23)*100)/AK$23</f>
        <v>14.395956322105135</v>
      </c>
    </row>
    <row r="172" spans="1:46" x14ac:dyDescent="0.25">
      <c r="A172" t="s">
        <v>0</v>
      </c>
      <c r="B172" s="37">
        <v>8.5500000000000005E-5</v>
      </c>
      <c r="C172" s="34">
        <v>1.4909999999999999E-4</v>
      </c>
      <c r="D172" s="34">
        <v>1.5870000000000001E-4</v>
      </c>
      <c r="E172" s="34">
        <v>1.683E-4</v>
      </c>
      <c r="F172" s="34">
        <v>1.775E-4</v>
      </c>
      <c r="G172" s="34">
        <v>1.8430000000000001E-4</v>
      </c>
      <c r="H172" s="34">
        <v>1.9259999999999999E-4</v>
      </c>
      <c r="I172" s="34">
        <v>1.995E-4</v>
      </c>
      <c r="J172" s="34">
        <v>2.0809999999999999E-4</v>
      </c>
      <c r="K172" s="34">
        <v>2.143E-4</v>
      </c>
      <c r="L172" s="34">
        <v>2.1259999999999999E-4</v>
      </c>
      <c r="M172" s="34">
        <v>2.0880000000000001E-4</v>
      </c>
      <c r="N172" s="34">
        <v>2.0689999999999999E-4</v>
      </c>
      <c r="O172" s="34">
        <v>1.9990000000000001E-4</v>
      </c>
      <c r="P172" s="34">
        <v>1.384E-4</v>
      </c>
      <c r="Q172" s="34">
        <v>1.4320000000000001E-4</v>
      </c>
      <c r="R172" s="34" t="s">
        <v>0</v>
      </c>
      <c r="S172" s="35">
        <v>7.1339999999999999E-4</v>
      </c>
      <c r="T172" s="35">
        <v>7.113E-4</v>
      </c>
      <c r="U172" s="35">
        <v>7.0010000000000005E-4</v>
      </c>
      <c r="V172" s="35">
        <v>7.027E-4</v>
      </c>
      <c r="W172" s="35">
        <v>7.9489999999999997E-4</v>
      </c>
      <c r="X172" s="35">
        <v>9.5310000000000002E-4</v>
      </c>
      <c r="Y172" s="35">
        <v>1.2354E-3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5.844E-4</v>
      </c>
      <c r="AG172" s="29">
        <v>7.5029999999999997E-4</v>
      </c>
      <c r="AH172" s="29">
        <v>5.0639999999999995E-4</v>
      </c>
      <c r="AI172" s="29">
        <v>2.6400000000000002E-4</v>
      </c>
      <c r="AJ172" s="29">
        <v>1.078E-4</v>
      </c>
      <c r="AK172" s="3">
        <f t="shared" si="2"/>
        <v>3.8826785714285715E-4</v>
      </c>
      <c r="AP172" s="2">
        <f>((AK172-AK$24)*100)/AK$24</f>
        <v>13.05871586347472</v>
      </c>
    </row>
    <row r="173" spans="1:46" x14ac:dyDescent="0.25">
      <c r="A173" t="s">
        <v>0</v>
      </c>
      <c r="B173" s="37">
        <v>1.076E-4</v>
      </c>
      <c r="C173" s="34">
        <v>1.651E-4</v>
      </c>
      <c r="D173" s="34">
        <v>1.795E-4</v>
      </c>
      <c r="E173" s="34">
        <v>1.94E-4</v>
      </c>
      <c r="F173" s="34">
        <v>2.0589999999999999E-4</v>
      </c>
      <c r="G173" s="34">
        <v>2.131E-4</v>
      </c>
      <c r="H173" s="34">
        <v>2.208E-4</v>
      </c>
      <c r="I173" s="34">
        <v>2.274E-4</v>
      </c>
      <c r="J173" s="34">
        <v>2.3460000000000001E-4</v>
      </c>
      <c r="K173" s="34">
        <v>2.4729999999999999E-4</v>
      </c>
      <c r="L173" s="34">
        <v>2.5070000000000002E-4</v>
      </c>
      <c r="M173" s="34">
        <v>2.5520000000000002E-4</v>
      </c>
      <c r="N173" s="34">
        <v>2.745E-4</v>
      </c>
      <c r="O173" s="34">
        <v>2.8709999999999999E-4</v>
      </c>
      <c r="P173" s="38">
        <v>1.796E-4</v>
      </c>
      <c r="Q173" s="38" t="s">
        <v>0</v>
      </c>
      <c r="R173" s="38">
        <v>6.7420000000000002E-4</v>
      </c>
      <c r="S173" s="35">
        <v>7.4359999999999997E-4</v>
      </c>
      <c r="T173" s="35">
        <v>7.6499999999999995E-4</v>
      </c>
      <c r="U173" s="35">
        <v>7.6729999999999995E-4</v>
      </c>
      <c r="V173" s="35">
        <v>8.0409999999999998E-4</v>
      </c>
      <c r="W173" s="35">
        <v>8.9689999999999995E-4</v>
      </c>
      <c r="X173" s="35">
        <v>1.0337E-3</v>
      </c>
      <c r="Y173" s="35">
        <v>1.1812999999999999E-3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8.2680000000000004E-4</v>
      </c>
      <c r="AG173" s="29">
        <v>9.0249999999999998E-4</v>
      </c>
      <c r="AH173" s="29" t="s">
        <v>0</v>
      </c>
      <c r="AI173" s="29">
        <v>2.6370000000000001E-4</v>
      </c>
      <c r="AJ173" s="29">
        <v>1.0900000000000001E-4</v>
      </c>
      <c r="AK173" s="3">
        <f t="shared" si="2"/>
        <v>4.5224074074074085E-4</v>
      </c>
      <c r="AP173" s="2">
        <f>((AK173-AK$25)*100)/AK$25</f>
        <v>12.251558219492924</v>
      </c>
    </row>
    <row r="174" spans="1:46" x14ac:dyDescent="0.25">
      <c r="A174" t="s">
        <v>0</v>
      </c>
      <c r="B174" s="37">
        <v>1.2229999999999999E-4</v>
      </c>
      <c r="C174" s="34">
        <v>1.7310000000000001E-4</v>
      </c>
      <c r="D174" s="34">
        <v>1.9570000000000001E-4</v>
      </c>
      <c r="E174" s="34">
        <v>2.174E-4</v>
      </c>
      <c r="F174" s="34">
        <v>2.3230000000000001E-4</v>
      </c>
      <c r="G174" s="34">
        <v>2.3919999999999999E-4</v>
      </c>
      <c r="H174" s="34">
        <v>2.4369999999999999E-4</v>
      </c>
      <c r="I174" s="34">
        <v>2.4949999999999999E-4</v>
      </c>
      <c r="J174" s="34">
        <v>2.5809999999999999E-4</v>
      </c>
      <c r="K174" s="34">
        <v>2.7540000000000003E-4</v>
      </c>
      <c r="L174" s="34">
        <v>2.7470000000000001E-4</v>
      </c>
      <c r="M174" s="34">
        <v>2.878E-4</v>
      </c>
      <c r="N174" s="34">
        <v>3.3080000000000002E-4</v>
      </c>
      <c r="O174" s="34">
        <v>3.925E-4</v>
      </c>
      <c r="P174" s="38" t="s">
        <v>0</v>
      </c>
      <c r="Q174" s="38">
        <v>6.489E-4</v>
      </c>
      <c r="R174" s="38">
        <v>6.8959999999999996E-4</v>
      </c>
      <c r="S174" s="35">
        <v>7.67E-4</v>
      </c>
      <c r="T174" s="35">
        <v>8.051E-4</v>
      </c>
      <c r="U174" s="35">
        <v>8.2680000000000004E-4</v>
      </c>
      <c r="V174" s="35">
        <v>8.5619999999999999E-4</v>
      </c>
      <c r="W174" s="35">
        <v>9.0510000000000005E-4</v>
      </c>
      <c r="X174" s="35">
        <v>1.0015E-3</v>
      </c>
      <c r="Y174" s="35">
        <v>1.0307999999999999E-3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9.1250000000000001E-4</v>
      </c>
      <c r="AG174" s="29">
        <v>9.7130000000000003E-4</v>
      </c>
      <c r="AH174" s="29" t="s">
        <v>0</v>
      </c>
      <c r="AI174" s="29" t="s">
        <v>0</v>
      </c>
      <c r="AJ174" s="29" t="s">
        <v>0</v>
      </c>
      <c r="AK174" s="3">
        <f t="shared" si="2"/>
        <v>5.1629200000000012E-4</v>
      </c>
      <c r="AP174" s="2">
        <f>((AK174-AK$26)*100)/AK$26</f>
        <v>11.730233202333769</v>
      </c>
    </row>
    <row r="175" spans="1:46" x14ac:dyDescent="0.25">
      <c r="A175" t="s">
        <v>0</v>
      </c>
      <c r="B175" s="37" t="s">
        <v>0</v>
      </c>
      <c r="C175" s="34">
        <v>1.8029999999999999E-4</v>
      </c>
      <c r="D175" s="34">
        <v>2.006E-4</v>
      </c>
      <c r="E175" s="34">
        <v>2.274E-4</v>
      </c>
      <c r="F175" s="34">
        <v>2.4509999999999999E-4</v>
      </c>
      <c r="G175" s="34">
        <v>2.432E-4</v>
      </c>
      <c r="H175" s="34">
        <v>2.4259999999999999E-4</v>
      </c>
      <c r="I175" s="34">
        <v>2.4810000000000001E-4</v>
      </c>
      <c r="J175" s="34">
        <v>2.5769999999999998E-4</v>
      </c>
      <c r="K175" s="34">
        <v>2.7329999999999998E-4</v>
      </c>
      <c r="L175" s="34">
        <v>2.7470000000000001E-4</v>
      </c>
      <c r="M175" s="34">
        <v>2.856E-4</v>
      </c>
      <c r="N175" s="34">
        <v>3.367E-4</v>
      </c>
      <c r="O175" s="34">
        <v>4.2690000000000002E-4</v>
      </c>
      <c r="P175" s="38" t="s">
        <v>0</v>
      </c>
      <c r="Q175" s="38">
        <v>6.3440000000000002E-4</v>
      </c>
      <c r="R175" s="38">
        <v>6.6949999999999996E-4</v>
      </c>
      <c r="S175" s="35">
        <v>7.6530000000000001E-4</v>
      </c>
      <c r="T175" s="35">
        <v>8.2280000000000005E-4</v>
      </c>
      <c r="U175" s="35">
        <v>8.4949999999999999E-4</v>
      </c>
      <c r="V175" s="35">
        <v>8.3339999999999998E-4</v>
      </c>
      <c r="W175" s="35">
        <v>8.298E-4</v>
      </c>
      <c r="X175" s="35">
        <v>8.9309999999999997E-4</v>
      </c>
      <c r="Y175" s="35">
        <v>9.1020000000000001E-4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1.2153999999999999E-3</v>
      </c>
      <c r="AG175" s="29">
        <v>1.0637000000000001E-3</v>
      </c>
      <c r="AH175" s="29" t="s">
        <v>0</v>
      </c>
      <c r="AI175" s="29" t="s">
        <v>0</v>
      </c>
      <c r="AJ175" s="29" t="s">
        <v>0</v>
      </c>
      <c r="AK175" s="3">
        <f t="shared" si="2"/>
        <v>5.3872083333333346E-4</v>
      </c>
      <c r="AP175" s="2">
        <f>((AK175-AK$27)*100)/AK$27</f>
        <v>11.034488681254542</v>
      </c>
    </row>
    <row r="176" spans="1:46" x14ac:dyDescent="0.25">
      <c r="A176" t="s">
        <v>0</v>
      </c>
      <c r="B176" s="37" t="s">
        <v>0</v>
      </c>
      <c r="C176" s="34">
        <v>1.9259999999999999E-4</v>
      </c>
      <c r="D176" s="34">
        <v>2.0120000000000001E-4</v>
      </c>
      <c r="E176" s="34">
        <v>2.2570000000000001E-4</v>
      </c>
      <c r="F176" s="34">
        <v>2.3949999999999999E-4</v>
      </c>
      <c r="G176" s="34">
        <v>2.3450000000000001E-4</v>
      </c>
      <c r="H176" s="34">
        <v>2.2589999999999999E-4</v>
      </c>
      <c r="I176" s="34">
        <v>2.2359999999999999E-4</v>
      </c>
      <c r="J176" s="34">
        <v>2.2819999999999999E-4</v>
      </c>
      <c r="K176" s="34">
        <v>2.4840000000000002E-4</v>
      </c>
      <c r="L176" s="34">
        <v>2.5030000000000001E-4</v>
      </c>
      <c r="M176" s="34">
        <v>2.5700000000000001E-4</v>
      </c>
      <c r="N176" s="34">
        <v>3.0289999999999999E-4</v>
      </c>
      <c r="O176" s="34">
        <v>4.2049999999999998E-4</v>
      </c>
      <c r="P176" s="38" t="s">
        <v>0</v>
      </c>
      <c r="Q176" s="38">
        <v>6.29E-4</v>
      </c>
      <c r="R176" s="38">
        <v>6.2779999999999997E-4</v>
      </c>
      <c r="S176" s="35">
        <v>7.2039999999999995E-4</v>
      </c>
      <c r="T176" s="35">
        <v>8.1300000000000003E-4</v>
      </c>
      <c r="U176" s="35">
        <v>8.3989999999999998E-4</v>
      </c>
      <c r="V176" s="35">
        <v>8.0659999999999998E-4</v>
      </c>
      <c r="W176" s="35">
        <v>7.7119999999999999E-4</v>
      </c>
      <c r="X176" s="35">
        <v>7.9659999999999996E-4</v>
      </c>
      <c r="Y176" s="35">
        <v>8.3850000000000005E-4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4.5878636363636368E-4</v>
      </c>
      <c r="AP176" s="2">
        <f>((AK176-AK$28)*100)/AK$28</f>
        <v>12.88782015434515</v>
      </c>
    </row>
    <row r="177" spans="1:42" x14ac:dyDescent="0.25">
      <c r="A177" s="32" t="s">
        <v>0</v>
      </c>
      <c r="B177" s="39" t="s">
        <v>0</v>
      </c>
      <c r="C177" s="32">
        <v>1.85E-4</v>
      </c>
      <c r="D177" s="32">
        <v>2.0909999999999999E-4</v>
      </c>
      <c r="E177" s="32">
        <v>2.3130000000000001E-4</v>
      </c>
      <c r="F177" s="32">
        <v>2.377E-4</v>
      </c>
      <c r="G177" s="32">
        <v>2.3479999999999999E-4</v>
      </c>
      <c r="H177" s="32">
        <v>2.2829999999999999E-4</v>
      </c>
      <c r="I177" s="32">
        <v>2.1809999999999999E-4</v>
      </c>
      <c r="J177" s="32">
        <v>2.1350000000000001E-4</v>
      </c>
      <c r="K177" s="32">
        <v>2.14E-4</v>
      </c>
      <c r="L177" s="32">
        <v>2.176E-4</v>
      </c>
      <c r="M177" s="32">
        <v>2.288E-4</v>
      </c>
      <c r="N177" s="32">
        <v>2.7829999999999999E-4</v>
      </c>
      <c r="O177" s="32">
        <v>4.0910000000000002E-4</v>
      </c>
      <c r="P177" s="32" t="s">
        <v>0</v>
      </c>
      <c r="Q177" s="32" t="s">
        <v>0</v>
      </c>
      <c r="R177" s="32" t="s">
        <v>0</v>
      </c>
      <c r="S177" s="33">
        <v>7.0969999999999996E-4</v>
      </c>
      <c r="T177" s="33">
        <v>7.7870000000000001E-4</v>
      </c>
      <c r="U177" s="33">
        <v>7.8950000000000005E-4</v>
      </c>
      <c r="V177" s="33">
        <v>7.718E-4</v>
      </c>
      <c r="W177" s="33">
        <v>7.3419999999999996E-4</v>
      </c>
      <c r="X177" s="33">
        <v>7.3680000000000002E-4</v>
      </c>
      <c r="Y177" s="33">
        <v>7.7399999999999995E-4</v>
      </c>
      <c r="Z177" s="33" t="s">
        <v>0</v>
      </c>
      <c r="AA177" s="40" t="s">
        <v>0</v>
      </c>
      <c r="AB177" s="40">
        <v>2.2185E-3</v>
      </c>
      <c r="AC177" s="40">
        <v>2.2577000000000001E-3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5.8529545454545455E-4</v>
      </c>
      <c r="AP177" s="2">
        <f>((AK177-AK$29)*100)/AK$29</f>
        <v>13.587445528483963</v>
      </c>
    </row>
    <row r="178" spans="1:42" x14ac:dyDescent="0.25">
      <c r="A178" s="31" t="s">
        <v>0</v>
      </c>
      <c r="B178" s="41" t="s">
        <v>0</v>
      </c>
      <c r="C178" s="31" t="s">
        <v>0</v>
      </c>
      <c r="D178" s="31">
        <v>2.3369999999999999E-4</v>
      </c>
      <c r="E178" s="31">
        <v>2.4729999999999999E-4</v>
      </c>
      <c r="F178" s="31">
        <v>2.4869999999999997E-4</v>
      </c>
      <c r="G178" s="31">
        <v>2.4939999999999999E-4</v>
      </c>
      <c r="H178" s="31">
        <v>2.4810000000000001E-4</v>
      </c>
      <c r="I178" s="31">
        <v>2.4439999999999998E-4</v>
      </c>
      <c r="J178" s="31">
        <v>2.3699999999999999E-4</v>
      </c>
      <c r="K178" s="31">
        <v>2.3110000000000001E-4</v>
      </c>
      <c r="L178" s="31">
        <v>2.2919999999999999E-4</v>
      </c>
      <c r="M178" s="31">
        <v>2.331E-4</v>
      </c>
      <c r="N178" s="31">
        <v>2.7320000000000003E-4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7.069E-4</v>
      </c>
      <c r="T178" s="33">
        <v>7.4450000000000004E-4</v>
      </c>
      <c r="U178" s="33">
        <v>7.492E-4</v>
      </c>
      <c r="V178" s="33">
        <v>7.3490000000000003E-4</v>
      </c>
      <c r="W178" s="33">
        <v>6.9899999999999997E-4</v>
      </c>
      <c r="X178" s="33">
        <v>6.8889999999999999E-4</v>
      </c>
      <c r="Y178" s="33">
        <v>7.1109999999999999E-4</v>
      </c>
      <c r="Z178" s="33">
        <v>9.4229999999999997E-4</v>
      </c>
      <c r="AA178" s="40">
        <v>1.3427999999999999E-3</v>
      </c>
      <c r="AB178" s="40">
        <v>1.8373E-3</v>
      </c>
      <c r="AC178" s="40">
        <v>1.9962000000000001E-3</v>
      </c>
      <c r="AD178" s="40">
        <v>2.1679999999999998E-3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6.9549130434782603E-4</v>
      </c>
      <c r="AP178" s="2">
        <f>((AK178-AK$30)*100)/AK$30</f>
        <v>14.110941490348258</v>
      </c>
    </row>
    <row r="179" spans="1:42" x14ac:dyDescent="0.25">
      <c r="A179" s="31" t="s">
        <v>0</v>
      </c>
      <c r="B179" s="41" t="s">
        <v>0</v>
      </c>
      <c r="C179" s="31" t="s">
        <v>0</v>
      </c>
      <c r="D179" s="31">
        <v>2.7980000000000002E-4</v>
      </c>
      <c r="E179" s="31">
        <v>2.764E-4</v>
      </c>
      <c r="F179" s="31">
        <v>2.6889999999999998E-4</v>
      </c>
      <c r="G179" s="31">
        <v>2.7060000000000002E-4</v>
      </c>
      <c r="H179" s="31">
        <v>2.7280000000000002E-4</v>
      </c>
      <c r="I179" s="31">
        <v>2.7169999999999999E-4</v>
      </c>
      <c r="J179" s="31">
        <v>2.6820000000000001E-4</v>
      </c>
      <c r="K179" s="31">
        <v>2.6200000000000003E-4</v>
      </c>
      <c r="L179" s="31">
        <v>2.5670000000000001E-4</v>
      </c>
      <c r="M179" s="31">
        <v>2.5250000000000001E-4</v>
      </c>
      <c r="N179" s="31">
        <v>2.7619999999999999E-4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6.9620000000000001E-4</v>
      </c>
      <c r="T179" s="33">
        <v>7.0960000000000001E-4</v>
      </c>
      <c r="U179" s="33">
        <v>7.1849999999999995E-4</v>
      </c>
      <c r="V179" s="33">
        <v>7.1369999999999995E-4</v>
      </c>
      <c r="W179" s="33">
        <v>6.9340000000000005E-4</v>
      </c>
      <c r="X179" s="33">
        <v>6.6949999999999996E-4</v>
      </c>
      <c r="Y179" s="33">
        <v>6.801E-4</v>
      </c>
      <c r="Z179" s="33" t="s">
        <v>0</v>
      </c>
      <c r="AA179" s="40">
        <v>1.4677E-3</v>
      </c>
      <c r="AB179" s="40">
        <v>1.6816999999999999E-3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5.4931000000000012E-4</v>
      </c>
      <c r="AP179" s="2">
        <f>((AK179-AK$31)*100)/AK$31</f>
        <v>9.0160355640232144</v>
      </c>
    </row>
    <row r="180" spans="1:42" x14ac:dyDescent="0.25">
      <c r="A180" s="31" t="s">
        <v>0</v>
      </c>
      <c r="B180" s="41" t="s">
        <v>0</v>
      </c>
      <c r="C180" s="31" t="s">
        <v>0</v>
      </c>
      <c r="D180" s="31">
        <v>3.1930000000000001E-4</v>
      </c>
      <c r="E180" s="31">
        <v>2.8949999999999999E-4</v>
      </c>
      <c r="F180" s="31">
        <v>2.9359999999999998E-4</v>
      </c>
      <c r="G180" s="31">
        <v>2.9760000000000002E-4</v>
      </c>
      <c r="H180" s="31">
        <v>2.9960000000000002E-4</v>
      </c>
      <c r="I180" s="31">
        <v>2.9920000000000001E-4</v>
      </c>
      <c r="J180" s="31">
        <v>2.99E-4</v>
      </c>
      <c r="K180" s="31">
        <v>2.9579999999999998E-4</v>
      </c>
      <c r="L180" s="31">
        <v>2.9E-4</v>
      </c>
      <c r="M180" s="31">
        <v>2.811E-4</v>
      </c>
      <c r="N180" s="31">
        <v>2.9609999999999999E-4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7.025E-4</v>
      </c>
      <c r="U180" s="33">
        <v>6.9419999999999996E-4</v>
      </c>
      <c r="V180" s="33">
        <v>7.027E-4</v>
      </c>
      <c r="W180" s="33">
        <v>6.9689999999999997E-4</v>
      </c>
      <c r="X180" s="33">
        <v>6.7549999999999999E-4</v>
      </c>
      <c r="Y180" s="33">
        <v>6.6739999999999996E-4</v>
      </c>
      <c r="Z180" s="33">
        <v>6.8530000000000002E-4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4.4918333333333335E-4</v>
      </c>
      <c r="AP180" s="2">
        <f>((AK180-AK$32)*100)/AK$32</f>
        <v>3.4627049022995005</v>
      </c>
    </row>
    <row r="181" spans="1:42" x14ac:dyDescent="0.25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3.2899999999999997E-4</v>
      </c>
      <c r="F181" s="31">
        <v>3.2440000000000002E-4</v>
      </c>
      <c r="G181" s="31">
        <v>3.2269999999999998E-4</v>
      </c>
      <c r="H181" s="31">
        <v>3.1849999999999999E-4</v>
      </c>
      <c r="I181" s="31">
        <v>3.2009999999999997E-4</v>
      </c>
      <c r="J181" s="31">
        <v>3.2420000000000002E-4</v>
      </c>
      <c r="K181" s="31">
        <v>3.2269999999999998E-4</v>
      </c>
      <c r="L181" s="31">
        <v>3.1559999999999997E-4</v>
      </c>
      <c r="M181" s="31">
        <v>3.0600000000000001E-4</v>
      </c>
      <c r="N181" s="31">
        <v>3.2610000000000001E-4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7.048E-4</v>
      </c>
      <c r="V181" s="33">
        <v>7.1069999999999998E-4</v>
      </c>
      <c r="W181" s="33">
        <v>7.0680000000000005E-4</v>
      </c>
      <c r="X181" s="33">
        <v>6.8860000000000004E-4</v>
      </c>
      <c r="Y181" s="33">
        <v>6.8099999999999996E-4</v>
      </c>
      <c r="Z181" s="33">
        <v>7.0180000000000004E-4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4.6268750000000005E-4</v>
      </c>
      <c r="AP181" s="2">
        <f>((AK181-AK$33)*100)/AK$33</f>
        <v>0.64851195736409417</v>
      </c>
    </row>
    <row r="182" spans="1:42" x14ac:dyDescent="0.25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4.0319999999999999E-4</v>
      </c>
      <c r="F182" s="27">
        <v>3.2210000000000002E-4</v>
      </c>
      <c r="G182" s="27">
        <v>3.1629999999999999E-4</v>
      </c>
      <c r="H182" s="27">
        <v>2.7389999999999999E-4</v>
      </c>
      <c r="I182" s="27">
        <v>2.8949999999999999E-4</v>
      </c>
      <c r="J182" s="27">
        <v>3.2699999999999998E-4</v>
      </c>
      <c r="K182" s="27">
        <v>3.301E-4</v>
      </c>
      <c r="L182" s="27">
        <v>3.3409999999999999E-4</v>
      </c>
      <c r="M182" s="27">
        <v>3.2499999999999999E-4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7.5829999999999995E-4</v>
      </c>
      <c r="V182" s="27">
        <v>7.2650000000000004E-4</v>
      </c>
      <c r="W182" s="27">
        <v>7.1509999999999998E-4</v>
      </c>
      <c r="X182" s="27">
        <v>6.847E-4</v>
      </c>
      <c r="Y182" s="27">
        <v>6.6850000000000004E-4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4.6244999999999994E-4</v>
      </c>
      <c r="AP182" s="2">
        <f>((AK182-AK$34)*100)/AK$34</f>
        <v>-0.48418334409299241</v>
      </c>
    </row>
    <row r="183" spans="1:42" x14ac:dyDescent="0.25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3.7439999999999999E-4</v>
      </c>
      <c r="H183" s="27">
        <v>3.6749999999999999E-4</v>
      </c>
      <c r="I183" s="27">
        <v>3.636E-4</v>
      </c>
      <c r="J183" s="27">
        <v>3.567E-4</v>
      </c>
      <c r="K183" s="27">
        <v>3.615E-4</v>
      </c>
      <c r="L183" s="27">
        <v>3.4709999999999998E-4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7.2389999999999998E-4</v>
      </c>
      <c r="V183" s="27">
        <v>6.7080000000000004E-4</v>
      </c>
      <c r="W183" s="27">
        <v>6.7730000000000004E-4</v>
      </c>
      <c r="X183" s="27">
        <v>5.9119999999999995E-4</v>
      </c>
      <c r="Y183" s="27">
        <v>5.9880000000000003E-4</v>
      </c>
      <c r="Z183" s="27">
        <v>5.641E-4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4.9974166666666658E-4</v>
      </c>
      <c r="AP183" s="2">
        <f>((AK183-AK$35)*100)/AK$35</f>
        <v>-1.1831199433157076</v>
      </c>
    </row>
    <row r="184" spans="1:42" x14ac:dyDescent="0.25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4.4279999999999998E-4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4.6059999999999997E-4</v>
      </c>
      <c r="U184" s="25">
        <v>5.2139999999999999E-4</v>
      </c>
      <c r="V184" s="25" t="s">
        <v>0</v>
      </c>
      <c r="W184" s="25" t="s">
        <v>0</v>
      </c>
      <c r="X184" s="25">
        <v>3.7490000000000001E-4</v>
      </c>
      <c r="Y184" s="25">
        <v>4.1780000000000002E-4</v>
      </c>
      <c r="Z184" s="25">
        <v>4.4660000000000001E-4</v>
      </c>
      <c r="AA184" s="25">
        <v>4.6359999999999999E-4</v>
      </c>
      <c r="AB184" s="25">
        <v>4.7320000000000001E-4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4.5011249999999997E-4</v>
      </c>
      <c r="AP184" s="22">
        <f>((AK184-AK$36)*100)/AK$36</f>
        <v>-2.4648554944608452</v>
      </c>
    </row>
    <row r="185" spans="1:42" x14ac:dyDescent="0.25">
      <c r="A185" s="25">
        <v>3.0909999999999998E-4</v>
      </c>
      <c r="B185" s="26">
        <v>3.0749999999999999E-4</v>
      </c>
      <c r="C185" s="25">
        <v>2.9999999999999997E-4</v>
      </c>
      <c r="D185" s="25">
        <v>2.8840000000000002E-4</v>
      </c>
      <c r="E185" s="25">
        <v>2.7540000000000003E-4</v>
      </c>
      <c r="F185" s="25">
        <v>2.6570000000000001E-4</v>
      </c>
      <c r="G185" s="25">
        <v>2.5809999999999999E-4</v>
      </c>
      <c r="H185" s="25">
        <v>2.522E-4</v>
      </c>
      <c r="I185" s="25">
        <v>2.4780000000000001E-4</v>
      </c>
      <c r="J185" s="25">
        <v>2.4820000000000002E-4</v>
      </c>
      <c r="K185" s="25">
        <v>2.4030000000000001E-4</v>
      </c>
      <c r="L185" s="25">
        <v>2.3929999999999999E-4</v>
      </c>
      <c r="M185" s="25">
        <v>2.4000000000000001E-4</v>
      </c>
      <c r="N185" s="25">
        <v>2.4020000000000001E-4</v>
      </c>
      <c r="O185" s="25">
        <v>2.4499999999999999E-4</v>
      </c>
      <c r="P185" s="25">
        <v>2.6919999999999998E-4</v>
      </c>
      <c r="Q185" s="25">
        <v>2.9179999999999999E-4</v>
      </c>
      <c r="R185" s="25">
        <v>3.1030000000000001E-4</v>
      </c>
      <c r="S185" s="25">
        <v>3.28E-4</v>
      </c>
      <c r="T185" s="25">
        <v>3.1379999999999998E-4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3.792E-4</v>
      </c>
      <c r="Z185" s="25">
        <v>4.105E-4</v>
      </c>
      <c r="AA185" s="25">
        <v>4.0860000000000001E-4</v>
      </c>
      <c r="AB185" s="25">
        <v>3.9389999999999998E-4</v>
      </c>
      <c r="AC185" s="25">
        <v>3.6400000000000001E-4</v>
      </c>
      <c r="AD185" s="25">
        <v>3.681E-4</v>
      </c>
      <c r="AE185" s="25">
        <v>3.6630000000000001E-4</v>
      </c>
      <c r="AF185" s="25">
        <v>3.5589999999999998E-4</v>
      </c>
      <c r="AG185" s="25">
        <v>3.4410000000000002E-4</v>
      </c>
      <c r="AH185" s="25">
        <v>3.4220000000000002E-4</v>
      </c>
      <c r="AI185" s="25">
        <v>3.3260000000000001E-4</v>
      </c>
      <c r="AJ185" s="25">
        <v>3.1750000000000002E-4</v>
      </c>
      <c r="AK185" s="3">
        <f t="shared" si="3"/>
        <v>3.0791250000000004E-4</v>
      </c>
      <c r="AP185" s="22">
        <f>((AK185-AK$37)*100)/AK$37</f>
        <v>-10.618032058201857</v>
      </c>
    </row>
    <row r="186" spans="1:42" x14ac:dyDescent="0.25">
      <c r="AK186" s="17">
        <f>SUM(A150:AJ185)/867</f>
        <v>3.3746043829296489E-4</v>
      </c>
      <c r="AP186" s="23">
        <f>((AK186-AK$38)*100)/AK$38</f>
        <v>10.207454812895309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Y275"/>
  <sheetViews>
    <sheetView topLeftCell="A37" zoomScale="42" zoomScaleNormal="42" workbookViewId="0">
      <selection activeCell="AN27" sqref="AN27"/>
    </sheetView>
  </sheetViews>
  <sheetFormatPr defaultRowHeight="15" x14ac:dyDescent="0.25"/>
  <cols>
    <col min="37" max="37" width="12.7109375" style="3" customWidth="1"/>
    <col min="38" max="40" width="8.7109375" style="2"/>
    <col min="41" max="41" width="12" style="2" customWidth="1"/>
    <col min="42" max="42" width="8.7109375" style="2"/>
    <col min="46" max="46" width="13" style="1" bestFit="1" customWidth="1"/>
    <col min="51" max="51" width="12.5703125" style="1" bestFit="1" customWidth="1"/>
  </cols>
  <sheetData>
    <row r="1" spans="1:49" x14ac:dyDescent="0.25">
      <c r="A1" t="s">
        <v>6</v>
      </c>
      <c r="AK1" s="1"/>
      <c r="AL1" s="1"/>
    </row>
    <row r="2" spans="1:49" x14ac:dyDescent="0.25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25">
      <c r="A3" s="25" t="s">
        <v>0</v>
      </c>
      <c r="B3" s="26">
        <v>1.4279077</v>
      </c>
      <c r="C3" s="25">
        <v>1.5666599000000001</v>
      </c>
      <c r="D3" s="25">
        <v>1.5941555999999999</v>
      </c>
      <c r="E3" s="25">
        <v>1.7322196000000001</v>
      </c>
      <c r="F3" s="25">
        <v>1.8648800000000001</v>
      </c>
      <c r="G3" s="25">
        <v>1.8802383</v>
      </c>
      <c r="H3" s="25">
        <v>1.8482276</v>
      </c>
      <c r="I3" s="25">
        <v>1.791898</v>
      </c>
      <c r="J3" s="25">
        <v>1.8099482</v>
      </c>
      <c r="K3" s="25">
        <v>1.7420253000000001</v>
      </c>
      <c r="L3" s="25">
        <v>1.7512109</v>
      </c>
      <c r="M3" s="25">
        <v>1.7459652000000001</v>
      </c>
      <c r="N3" s="25">
        <v>1.7347693</v>
      </c>
      <c r="O3" s="25">
        <v>1.6748749999999999</v>
      </c>
      <c r="P3" s="25">
        <v>1.6800748999999999</v>
      </c>
      <c r="Q3" s="25">
        <v>1.800883</v>
      </c>
      <c r="R3" s="25">
        <v>1.7947413999999999</v>
      </c>
      <c r="S3" s="25">
        <v>1.8145909</v>
      </c>
      <c r="T3" s="25">
        <v>1.7194927</v>
      </c>
      <c r="U3" s="25">
        <v>1.6839858000000001</v>
      </c>
      <c r="V3" s="25">
        <v>1.7232215</v>
      </c>
      <c r="W3" s="25">
        <v>1.7267671</v>
      </c>
      <c r="X3" s="25">
        <v>1.776381</v>
      </c>
      <c r="Y3" s="25">
        <v>1.7981379</v>
      </c>
      <c r="Z3" s="25">
        <v>1.8171455000000001</v>
      </c>
      <c r="AA3" s="25">
        <v>1.8085886</v>
      </c>
      <c r="AB3" s="25">
        <v>1.776173</v>
      </c>
      <c r="AC3" s="25">
        <v>1.7276632999999999</v>
      </c>
      <c r="AD3" s="25">
        <v>1.656598</v>
      </c>
      <c r="AE3" s="25">
        <v>1.5287831999999999</v>
      </c>
      <c r="AF3" s="25">
        <v>1.5619851</v>
      </c>
      <c r="AG3" s="25">
        <v>1.7428608000000001</v>
      </c>
      <c r="AH3" s="25">
        <v>1.7501937999999999</v>
      </c>
      <c r="AI3" s="25">
        <v>1.6264297000000001</v>
      </c>
      <c r="AJ3" s="25" t="s">
        <v>0</v>
      </c>
      <c r="AK3" s="3">
        <f>AVERAGE(A3:AJ3)</f>
        <v>1.7258728764705884</v>
      </c>
      <c r="AL3" s="4">
        <v>-66.4435</v>
      </c>
      <c r="AM3" s="6" t="s">
        <v>94</v>
      </c>
      <c r="AO3" s="2">
        <f>SUM(A36:AJ37)/40</f>
        <v>0.40883143249999998</v>
      </c>
      <c r="AV3" s="2"/>
      <c r="AW3" s="2"/>
    </row>
    <row r="4" spans="1:49" x14ac:dyDescent="0.25">
      <c r="A4" s="27">
        <v>1.4853171999999999</v>
      </c>
      <c r="B4" s="28">
        <v>1.4115669</v>
      </c>
      <c r="C4" s="27">
        <v>1.4386553</v>
      </c>
      <c r="D4" s="27">
        <v>1.4511366000000001</v>
      </c>
      <c r="E4" s="27">
        <v>1.4404452000000001</v>
      </c>
      <c r="F4" s="27">
        <v>1.4389243</v>
      </c>
      <c r="G4" s="27">
        <v>1.4870931000000001</v>
      </c>
      <c r="H4" s="27">
        <v>1.5059313000000001</v>
      </c>
      <c r="I4" s="27">
        <v>1.5193106999999999</v>
      </c>
      <c r="J4" s="27">
        <v>1.5460995</v>
      </c>
      <c r="K4" s="27">
        <v>1.5321928</v>
      </c>
      <c r="L4" s="27">
        <v>1.5423157000000001</v>
      </c>
      <c r="M4" s="27">
        <v>1.5374000999999999</v>
      </c>
      <c r="N4" s="27">
        <v>1.5398613000000001</v>
      </c>
      <c r="O4" s="27">
        <v>1.517161</v>
      </c>
      <c r="P4" s="27">
        <v>1.4952160999999999</v>
      </c>
      <c r="Q4" s="27">
        <v>1.4711262000000001</v>
      </c>
      <c r="R4" s="27">
        <v>1.4293612</v>
      </c>
      <c r="S4" s="27">
        <v>1.4046348</v>
      </c>
      <c r="T4" s="27">
        <v>1.4105563999999999</v>
      </c>
      <c r="U4" s="27">
        <v>1.4365121000000001</v>
      </c>
      <c r="V4" s="27">
        <v>1.4871144999999999</v>
      </c>
      <c r="W4" s="27">
        <v>1.6072725000000001</v>
      </c>
      <c r="X4" s="27">
        <v>1.6523237</v>
      </c>
      <c r="Y4" s="27">
        <v>1.6175965000000001</v>
      </c>
      <c r="Z4" s="27">
        <v>1.5763898000000001</v>
      </c>
      <c r="AA4" s="27">
        <v>1.5553520000000001</v>
      </c>
      <c r="AB4" s="27">
        <v>1.5770636</v>
      </c>
      <c r="AC4" s="27">
        <v>1.6027283999999999</v>
      </c>
      <c r="AD4" s="27">
        <v>1.5595607</v>
      </c>
      <c r="AE4" s="27">
        <v>1.4851981000000001</v>
      </c>
      <c r="AF4" s="27">
        <v>1.5955276</v>
      </c>
      <c r="AG4" s="27">
        <v>1.7002462</v>
      </c>
      <c r="AH4" s="27">
        <v>1.6949981000000001</v>
      </c>
      <c r="AI4" s="27">
        <v>1.7258543</v>
      </c>
      <c r="AJ4" s="27">
        <v>1.5556365000000001</v>
      </c>
      <c r="AK4" s="3">
        <f t="shared" ref="AK4:AK67" si="0">AVERAGE(A4:AJ4)</f>
        <v>1.5287133416666665</v>
      </c>
      <c r="AL4" s="9">
        <v>-59.441600000000001</v>
      </c>
      <c r="AM4" s="6" t="s">
        <v>116</v>
      </c>
      <c r="AO4" s="2">
        <f>SUM(A2:AJ3)/34</f>
        <v>1.7258728764705884</v>
      </c>
      <c r="AT4" s="44">
        <f>AVERAGE(A2:AJ3)</f>
        <v>1.7258728764705884</v>
      </c>
      <c r="AV4" s="22" t="s">
        <v>95</v>
      </c>
      <c r="AW4" s="2" t="s">
        <v>96</v>
      </c>
    </row>
    <row r="5" spans="1:49" x14ac:dyDescent="0.25">
      <c r="A5" s="27">
        <v>1.1469815999999999</v>
      </c>
      <c r="B5" s="28">
        <v>1.1230134000000001</v>
      </c>
      <c r="C5" s="27">
        <v>1.0869998999999999</v>
      </c>
      <c r="D5" s="27">
        <v>1.0527234999999999</v>
      </c>
      <c r="E5" s="27">
        <v>1.0016761999999999</v>
      </c>
      <c r="F5" s="27">
        <v>0.96583989999999997</v>
      </c>
      <c r="G5" s="27">
        <v>1.0026419</v>
      </c>
      <c r="H5" s="27">
        <v>1.0238696</v>
      </c>
      <c r="I5" s="27">
        <v>1.0629732999999999</v>
      </c>
      <c r="J5" s="27">
        <v>1.0639738000000001</v>
      </c>
      <c r="K5" s="27">
        <v>1.0305253000000001</v>
      </c>
      <c r="L5" s="27">
        <v>0.9960656</v>
      </c>
      <c r="M5" s="27">
        <v>1.0043979000000001</v>
      </c>
      <c r="N5" s="27">
        <v>1.0143716</v>
      </c>
      <c r="O5" s="27">
        <v>1.0042324</v>
      </c>
      <c r="P5" s="27">
        <v>0.97341290000000003</v>
      </c>
      <c r="Q5" s="27">
        <v>0.94457409999999997</v>
      </c>
      <c r="R5" s="27">
        <v>0.90830580000000005</v>
      </c>
      <c r="S5" s="27">
        <v>0.90904059999999998</v>
      </c>
      <c r="T5" s="27">
        <v>0.93935109999999999</v>
      </c>
      <c r="U5" s="27">
        <v>0.95745469999999999</v>
      </c>
      <c r="V5" s="27">
        <v>1.0756717</v>
      </c>
      <c r="W5" s="27">
        <v>1.1477385</v>
      </c>
      <c r="X5" s="27">
        <v>1.1980001</v>
      </c>
      <c r="Y5" s="27">
        <v>1.2269717</v>
      </c>
      <c r="Z5" s="27">
        <v>1.2435589</v>
      </c>
      <c r="AA5" s="27">
        <v>1.2352194000000001</v>
      </c>
      <c r="AB5" s="27">
        <v>1.2279211999999999</v>
      </c>
      <c r="AC5" s="27">
        <v>1.2253008999999999</v>
      </c>
      <c r="AD5" s="27">
        <v>1.2341055000000001</v>
      </c>
      <c r="AE5" s="27">
        <v>1.2256864000000001</v>
      </c>
      <c r="AF5" s="27">
        <v>1.2226351</v>
      </c>
      <c r="AG5" s="27">
        <v>1.2281812000000001</v>
      </c>
      <c r="AH5" s="27">
        <v>1.25383</v>
      </c>
      <c r="AI5" s="27">
        <v>1.2208816</v>
      </c>
      <c r="AJ5" s="27">
        <v>1.1727216</v>
      </c>
      <c r="AK5" s="3">
        <f t="shared" si="0"/>
        <v>1.0930791361111114</v>
      </c>
      <c r="AL5" s="1">
        <v>-53.663899999999998</v>
      </c>
      <c r="AM5" s="10" t="s">
        <v>94</v>
      </c>
      <c r="AO5" s="2">
        <f>SUM(A34:AJ35)/26</f>
        <v>0.40227087307692305</v>
      </c>
      <c r="AV5" s="10" t="s">
        <v>97</v>
      </c>
      <c r="AW5" s="2" t="s">
        <v>98</v>
      </c>
    </row>
    <row r="6" spans="1:49" x14ac:dyDescent="0.25">
      <c r="A6" s="29">
        <v>0.89570959999999999</v>
      </c>
      <c r="B6" s="30">
        <v>0.86162419999999995</v>
      </c>
      <c r="C6" s="29">
        <v>0.80824039999999997</v>
      </c>
      <c r="D6" s="29">
        <v>0.76498619999999995</v>
      </c>
      <c r="E6" s="31">
        <v>0.69869650000000005</v>
      </c>
      <c r="F6" s="31">
        <v>0.61416470000000001</v>
      </c>
      <c r="G6" s="31">
        <v>0.56059150000000002</v>
      </c>
      <c r="H6" s="31">
        <v>0.53571670000000005</v>
      </c>
      <c r="I6" s="31">
        <v>0.59196320000000002</v>
      </c>
      <c r="J6" s="31">
        <v>0.60338800000000004</v>
      </c>
      <c r="K6" s="31">
        <v>0.60102239999999996</v>
      </c>
      <c r="L6" s="31">
        <v>0.59115580000000001</v>
      </c>
      <c r="M6" s="31">
        <v>0.59652919999999998</v>
      </c>
      <c r="N6" s="31">
        <v>0.60410149999999996</v>
      </c>
      <c r="O6" s="31">
        <v>0.61377870000000001</v>
      </c>
      <c r="P6" s="31">
        <v>0.61144730000000003</v>
      </c>
      <c r="Q6" s="32">
        <v>0.6069369</v>
      </c>
      <c r="R6" s="32">
        <v>0.57540150000000001</v>
      </c>
      <c r="S6" s="33">
        <v>0.52978210000000003</v>
      </c>
      <c r="T6" s="33" t="s">
        <v>0</v>
      </c>
      <c r="U6" s="33">
        <v>0.74046679999999998</v>
      </c>
      <c r="V6" s="33">
        <v>0.80305119999999997</v>
      </c>
      <c r="W6" s="33">
        <v>0.84942859999999998</v>
      </c>
      <c r="X6" s="33">
        <v>0.86872649999999996</v>
      </c>
      <c r="Y6" s="33">
        <v>0.89087879999999997</v>
      </c>
      <c r="Z6" s="33">
        <v>0.90784540000000002</v>
      </c>
      <c r="AA6" s="33">
        <v>0.90617539999999996</v>
      </c>
      <c r="AB6" s="33">
        <v>0.88012120000000005</v>
      </c>
      <c r="AC6" s="29">
        <v>0.86365239999999999</v>
      </c>
      <c r="AD6" s="29">
        <v>0.88195069999999998</v>
      </c>
      <c r="AE6" s="29">
        <v>0.91723299999999997</v>
      </c>
      <c r="AF6" s="29">
        <v>0.92400709999999997</v>
      </c>
      <c r="AG6" s="29">
        <v>0.91456499999999996</v>
      </c>
      <c r="AH6" s="29">
        <v>0.93709189999999998</v>
      </c>
      <c r="AI6" s="29">
        <v>0.94200609999999996</v>
      </c>
      <c r="AJ6" s="29">
        <v>0.92485249999999997</v>
      </c>
      <c r="AK6" s="3">
        <f t="shared" si="0"/>
        <v>0.75477968571428566</v>
      </c>
      <c r="AL6" s="1">
        <v>-48.590400000000002</v>
      </c>
      <c r="AM6" s="10" t="s">
        <v>116</v>
      </c>
      <c r="AO6" s="2">
        <f>SUM(A4:AJ5)/72</f>
        <v>1.3108962388888883</v>
      </c>
      <c r="AV6" s="11" t="s">
        <v>100</v>
      </c>
      <c r="AW6" s="2" t="s">
        <v>101</v>
      </c>
    </row>
    <row r="7" spans="1:49" x14ac:dyDescent="0.25">
      <c r="A7" s="29">
        <v>0.65660819999999998</v>
      </c>
      <c r="B7" s="30">
        <v>0.60050590000000004</v>
      </c>
      <c r="C7" s="29">
        <v>0.51416799999999996</v>
      </c>
      <c r="D7" s="29">
        <v>0.44827309999999998</v>
      </c>
      <c r="E7" s="31">
        <v>0.3589273</v>
      </c>
      <c r="F7" s="31">
        <v>0.25882189999999999</v>
      </c>
      <c r="G7" s="31">
        <v>0.22047890000000001</v>
      </c>
      <c r="H7" s="31">
        <v>0.1798458</v>
      </c>
      <c r="I7" s="31">
        <v>0.18439530000000001</v>
      </c>
      <c r="J7" s="31">
        <v>0.2248764</v>
      </c>
      <c r="K7" s="31">
        <v>0.25182379999999999</v>
      </c>
      <c r="L7" s="31">
        <v>0.26935439999999999</v>
      </c>
      <c r="M7" s="31">
        <v>0.28499229999999998</v>
      </c>
      <c r="N7" s="31">
        <v>0.2990197</v>
      </c>
      <c r="O7" s="31">
        <v>0.31067479999999997</v>
      </c>
      <c r="P7" s="31">
        <v>0.32047619999999999</v>
      </c>
      <c r="Q7" s="32">
        <v>0.32669209999999999</v>
      </c>
      <c r="R7" s="32">
        <v>0.30212650000000002</v>
      </c>
      <c r="S7" s="33">
        <v>0.27918739999999997</v>
      </c>
      <c r="T7" s="33" t="s">
        <v>0</v>
      </c>
      <c r="U7" s="33">
        <v>0.43080600000000002</v>
      </c>
      <c r="V7" s="33">
        <v>0.47541290000000003</v>
      </c>
      <c r="W7" s="33">
        <v>0.49560670000000001</v>
      </c>
      <c r="X7" s="33">
        <v>0.50123600000000001</v>
      </c>
      <c r="Y7" s="33">
        <v>0.52290369999999997</v>
      </c>
      <c r="Z7" s="33">
        <v>0.54943030000000004</v>
      </c>
      <c r="AA7" s="33">
        <v>0.55301829999999996</v>
      </c>
      <c r="AB7" s="33">
        <v>0.5405295</v>
      </c>
      <c r="AC7" s="29">
        <v>0.54793119999999995</v>
      </c>
      <c r="AD7" s="29">
        <v>0.57879910000000001</v>
      </c>
      <c r="AE7" s="29">
        <v>0.60706599999999999</v>
      </c>
      <c r="AF7" s="29">
        <v>0.64583919999999995</v>
      </c>
      <c r="AG7" s="29">
        <v>0.63763630000000004</v>
      </c>
      <c r="AH7" s="29">
        <v>0.67395799999999995</v>
      </c>
      <c r="AI7" s="29">
        <v>0.69254139999999997</v>
      </c>
      <c r="AJ7" s="29">
        <v>0.68761099999999997</v>
      </c>
      <c r="AK7" s="3">
        <f t="shared" si="0"/>
        <v>0.44090210285714282</v>
      </c>
      <c r="AL7" s="1">
        <v>-43.982999999999997</v>
      </c>
      <c r="AM7" s="11" t="s">
        <v>99</v>
      </c>
      <c r="AO7" s="2">
        <f>SUM(A29:R33)/56</f>
        <v>0.1444025267857143</v>
      </c>
      <c r="AV7" s="14" t="s">
        <v>103</v>
      </c>
      <c r="AW7" s="2" t="s">
        <v>104</v>
      </c>
    </row>
    <row r="8" spans="1:49" x14ac:dyDescent="0.25">
      <c r="A8" s="29">
        <v>0.38531070000000001</v>
      </c>
      <c r="B8" s="30">
        <v>0.30520360000000002</v>
      </c>
      <c r="C8" s="29">
        <v>0.21559249999999999</v>
      </c>
      <c r="D8" s="29">
        <v>0.1547887</v>
      </c>
      <c r="E8" s="31">
        <v>0.1197863</v>
      </c>
      <c r="F8" s="31">
        <v>0.10777059999999999</v>
      </c>
      <c r="G8" s="31">
        <v>7.9635300000000006E-2</v>
      </c>
      <c r="H8" s="31">
        <v>8.6478200000000005E-2</v>
      </c>
      <c r="I8" s="31">
        <v>9.6352300000000002E-2</v>
      </c>
      <c r="J8" s="31">
        <v>0.1098034</v>
      </c>
      <c r="K8" s="31">
        <v>0.119479</v>
      </c>
      <c r="L8" s="31">
        <v>0.1245074</v>
      </c>
      <c r="M8" s="31">
        <v>0.1321223</v>
      </c>
      <c r="N8" s="31">
        <v>0.1397987</v>
      </c>
      <c r="O8" s="31">
        <v>0.14825240000000001</v>
      </c>
      <c r="P8" s="31">
        <v>0.1530956</v>
      </c>
      <c r="Q8" s="32">
        <v>0.1527435</v>
      </c>
      <c r="R8" s="32">
        <v>0.13141520000000001</v>
      </c>
      <c r="S8" s="33">
        <v>0.13234969999999999</v>
      </c>
      <c r="T8" s="33" t="s">
        <v>0</v>
      </c>
      <c r="U8" s="33">
        <v>0.16413710000000001</v>
      </c>
      <c r="V8" s="33">
        <v>0.19482869999999999</v>
      </c>
      <c r="W8" s="33">
        <v>0.2210925</v>
      </c>
      <c r="X8" s="33">
        <v>0.23654230000000001</v>
      </c>
      <c r="Y8" s="33">
        <v>0.25114419999999998</v>
      </c>
      <c r="Z8" s="33">
        <v>0.26381130000000003</v>
      </c>
      <c r="AA8" s="33">
        <v>0.26825520000000003</v>
      </c>
      <c r="AB8" s="33">
        <v>0.26933040000000003</v>
      </c>
      <c r="AC8" s="29">
        <v>0.34584029999999999</v>
      </c>
      <c r="AD8" s="29">
        <v>0.32760820000000002</v>
      </c>
      <c r="AE8" s="29">
        <v>0.32359470000000001</v>
      </c>
      <c r="AF8" s="29">
        <v>0.3725965</v>
      </c>
      <c r="AG8" s="29">
        <v>0.3911018</v>
      </c>
      <c r="AH8" s="29">
        <v>0.41676229999999997</v>
      </c>
      <c r="AI8" s="29">
        <v>0.43736900000000001</v>
      </c>
      <c r="AJ8" s="29">
        <v>0.43352400000000002</v>
      </c>
      <c r="AK8" s="3">
        <f t="shared" si="0"/>
        <v>0.22320068285714295</v>
      </c>
      <c r="AL8" s="1">
        <v>-39.709000000000003</v>
      </c>
      <c r="AM8" s="11" t="s">
        <v>102</v>
      </c>
      <c r="AO8" s="2">
        <f>SUM(E6:R10)/68</f>
        <v>0.21745360882352935</v>
      </c>
      <c r="AV8" s="24" t="s">
        <v>106</v>
      </c>
      <c r="AW8" s="2" t="s">
        <v>107</v>
      </c>
    </row>
    <row r="9" spans="1:49" x14ac:dyDescent="0.25">
      <c r="A9" s="29">
        <v>0.1350838</v>
      </c>
      <c r="B9" s="30">
        <v>9.6080100000000002E-2</v>
      </c>
      <c r="C9" s="29">
        <v>5.7566600000000002E-2</v>
      </c>
      <c r="D9" s="29">
        <v>6.2306899999999998E-2</v>
      </c>
      <c r="E9" s="31" t="s">
        <v>0</v>
      </c>
      <c r="F9" s="31">
        <v>0.12812660000000001</v>
      </c>
      <c r="G9" s="31">
        <v>5.1503899999999998E-2</v>
      </c>
      <c r="H9" s="31">
        <v>4.44161E-2</v>
      </c>
      <c r="I9" s="31">
        <v>4.9068399999999998E-2</v>
      </c>
      <c r="J9" s="31">
        <v>4.8253499999999998E-2</v>
      </c>
      <c r="K9" s="31">
        <v>4.4436700000000003E-2</v>
      </c>
      <c r="L9" s="31">
        <v>4.0745499999999997E-2</v>
      </c>
      <c r="M9" s="31">
        <v>4.2382099999999999E-2</v>
      </c>
      <c r="N9" s="31">
        <v>4.5131200000000003E-2</v>
      </c>
      <c r="O9" s="31">
        <v>4.9820499999999997E-2</v>
      </c>
      <c r="P9" s="31">
        <v>5.36873E-2</v>
      </c>
      <c r="Q9" s="32">
        <v>5.3389899999999997E-2</v>
      </c>
      <c r="R9" s="32">
        <v>4.31852E-2</v>
      </c>
      <c r="S9" s="33">
        <v>4.3615800000000003E-2</v>
      </c>
      <c r="T9" s="33" t="s">
        <v>0</v>
      </c>
      <c r="U9" s="33">
        <v>5.2741400000000001E-2</v>
      </c>
      <c r="V9" s="33">
        <v>9.4423599999999996E-2</v>
      </c>
      <c r="W9" s="33">
        <v>0.1054639</v>
      </c>
      <c r="X9" s="33">
        <v>0.12632170000000001</v>
      </c>
      <c r="Y9" s="33">
        <v>0.13204080000000001</v>
      </c>
      <c r="Z9" s="33">
        <v>0.1251688</v>
      </c>
      <c r="AA9" s="33">
        <v>0.10252790000000001</v>
      </c>
      <c r="AB9" s="33">
        <v>0.12626470000000001</v>
      </c>
      <c r="AC9" s="29">
        <v>0.1947419</v>
      </c>
      <c r="AD9" s="29">
        <v>0.1208453</v>
      </c>
      <c r="AE9" s="29">
        <v>8.4866499999999997E-2</v>
      </c>
      <c r="AF9" s="29">
        <v>0.100176</v>
      </c>
      <c r="AG9" s="29">
        <v>0.13420090000000001</v>
      </c>
      <c r="AH9" s="29">
        <v>0.1691386</v>
      </c>
      <c r="AI9" s="29">
        <v>0.18420520000000001</v>
      </c>
      <c r="AJ9" s="29">
        <v>0.1676906</v>
      </c>
      <c r="AK9" s="3">
        <f t="shared" si="0"/>
        <v>9.1459349999999995E-2</v>
      </c>
      <c r="AL9" s="1">
        <v>-35.685299999999998</v>
      </c>
      <c r="AM9" s="12" t="s">
        <v>105</v>
      </c>
      <c r="AO9" s="2">
        <f>SUM(S29:Z33)/35</f>
        <v>0.21148108857142858</v>
      </c>
      <c r="AV9" s="42" t="s">
        <v>109</v>
      </c>
      <c r="AW9" s="2" t="s">
        <v>110</v>
      </c>
    </row>
    <row r="10" spans="1:49" x14ac:dyDescent="0.25">
      <c r="A10" s="29">
        <v>3.95912E-2</v>
      </c>
      <c r="B10" s="30">
        <v>3.2557999999999997E-2</v>
      </c>
      <c r="C10" s="29">
        <v>1.96787E-2</v>
      </c>
      <c r="D10" s="29" t="s">
        <v>0</v>
      </c>
      <c r="E10" s="31" t="s">
        <v>0</v>
      </c>
      <c r="F10" s="31">
        <v>6.8541900000000003E-2</v>
      </c>
      <c r="G10" s="31">
        <v>1.57004E-2</v>
      </c>
      <c r="H10" s="31">
        <v>1.6587299999999999E-2</v>
      </c>
      <c r="I10" s="31">
        <v>1.5308E-2</v>
      </c>
      <c r="J10" s="31">
        <v>9.6074999999999997E-3</v>
      </c>
      <c r="K10" s="31">
        <v>2.6871999999999998E-3</v>
      </c>
      <c r="L10" s="31">
        <v>1.8309999999999999E-3</v>
      </c>
      <c r="M10" s="31">
        <v>4.9806E-3</v>
      </c>
      <c r="N10" s="31">
        <v>1.11393E-2</v>
      </c>
      <c r="O10" s="31">
        <v>1.32449E-2</v>
      </c>
      <c r="P10" s="31">
        <v>1.3248599999999999E-2</v>
      </c>
      <c r="Q10" s="32">
        <v>7.7308999999999998E-3</v>
      </c>
      <c r="R10" s="32">
        <v>1.3451400000000001E-2</v>
      </c>
      <c r="S10" s="33">
        <v>2.56172E-2</v>
      </c>
      <c r="T10" s="33" t="s">
        <v>0</v>
      </c>
      <c r="U10" s="33" t="s">
        <v>0</v>
      </c>
      <c r="V10" s="33">
        <v>1.6177199999999999E-2</v>
      </c>
      <c r="W10" s="33">
        <v>3.6343800000000002E-2</v>
      </c>
      <c r="X10" s="33">
        <v>4.0054399999999997E-2</v>
      </c>
      <c r="Y10" s="33">
        <v>4.0623899999999998E-2</v>
      </c>
      <c r="Z10" s="33">
        <v>3.1001000000000001E-2</v>
      </c>
      <c r="AA10" s="33">
        <v>1.81306E-2</v>
      </c>
      <c r="AB10" s="33">
        <v>4.52001E-2</v>
      </c>
      <c r="AC10" s="29" t="s">
        <v>0</v>
      </c>
      <c r="AD10" s="29">
        <v>5.1200299999999997E-2</v>
      </c>
      <c r="AE10" s="29">
        <v>3.1617199999999998E-2</v>
      </c>
      <c r="AF10" s="29">
        <v>1.8162000000000001E-2</v>
      </c>
      <c r="AG10" s="29">
        <v>4.6931000000000004E-3</v>
      </c>
      <c r="AH10" s="29">
        <v>1.4467900000000001E-2</v>
      </c>
      <c r="AI10" s="29">
        <v>2.34107E-2</v>
      </c>
      <c r="AJ10" s="29">
        <v>2.4549000000000001E-2</v>
      </c>
      <c r="AK10" s="3">
        <f t="shared" si="0"/>
        <v>2.2810816129032255E-2</v>
      </c>
      <c r="AL10" s="1">
        <v>-31.855</v>
      </c>
      <c r="AM10" s="12" t="s">
        <v>108</v>
      </c>
      <c r="AO10" s="2">
        <f>SUM(S6:AB10)/44</f>
        <v>0.33835943181818184</v>
      </c>
      <c r="AV10" s="43" t="s">
        <v>111</v>
      </c>
      <c r="AW10" s="2" t="s">
        <v>112</v>
      </c>
    </row>
    <row r="11" spans="1:49" x14ac:dyDescent="0.25">
      <c r="A11" s="29">
        <v>2.2697499999999999E-2</v>
      </c>
      <c r="B11" s="30">
        <v>2.3213399999999999E-2</v>
      </c>
      <c r="C11" s="29" t="s">
        <v>0</v>
      </c>
      <c r="D11" s="29" t="s">
        <v>0</v>
      </c>
      <c r="E11" s="34" t="s">
        <v>0</v>
      </c>
      <c r="F11" s="34">
        <v>4.9162699999999997E-2</v>
      </c>
      <c r="G11" s="34">
        <v>2.3488100000000001E-2</v>
      </c>
      <c r="H11" s="34">
        <v>2.0168200000000001E-2</v>
      </c>
      <c r="I11" s="34">
        <v>1.8244400000000001E-2</v>
      </c>
      <c r="J11" s="34">
        <v>1.2765E-2</v>
      </c>
      <c r="K11" s="34">
        <v>9.1321000000000006E-3</v>
      </c>
      <c r="L11" s="34">
        <v>6.6283000000000002E-3</v>
      </c>
      <c r="M11" s="34">
        <v>5.6099000000000001E-3</v>
      </c>
      <c r="N11" s="34">
        <v>5.4789000000000001E-3</v>
      </c>
      <c r="O11" s="34">
        <v>4.9848999999999996E-3</v>
      </c>
      <c r="P11" s="34">
        <v>4.3918000000000004E-3</v>
      </c>
      <c r="Q11" s="34">
        <v>4.9946000000000001E-3</v>
      </c>
      <c r="R11" s="34">
        <v>1.02925E-2</v>
      </c>
      <c r="S11" s="35">
        <v>1.6402300000000002E-2</v>
      </c>
      <c r="T11" s="35" t="s">
        <v>0</v>
      </c>
      <c r="U11" s="35" t="s">
        <v>0</v>
      </c>
      <c r="V11" s="35">
        <v>4.9702499999999997E-2</v>
      </c>
      <c r="W11" s="35">
        <v>2.9801500000000002E-2</v>
      </c>
      <c r="X11" s="35">
        <v>1.0411200000000001E-2</v>
      </c>
      <c r="Y11" s="35">
        <v>3.7434E-3</v>
      </c>
      <c r="Z11" s="35">
        <v>3.5599999999999998E-3</v>
      </c>
      <c r="AA11" s="35">
        <v>2.65636E-2</v>
      </c>
      <c r="AB11" s="35">
        <v>3.7800199999999999E-2</v>
      </c>
      <c r="AC11" s="36" t="s">
        <v>0</v>
      </c>
      <c r="AD11" s="29">
        <v>4.9695400000000001E-2</v>
      </c>
      <c r="AE11" s="29">
        <v>3.4520700000000001E-2</v>
      </c>
      <c r="AF11" s="29">
        <v>2.8617900000000002E-2</v>
      </c>
      <c r="AG11" s="29">
        <v>2.1285100000000001E-2</v>
      </c>
      <c r="AH11" s="29">
        <v>2.0893800000000001E-2</v>
      </c>
      <c r="AI11" s="29">
        <v>2.0517000000000001E-2</v>
      </c>
      <c r="AJ11" s="29">
        <v>1.96121E-2</v>
      </c>
      <c r="AK11" s="3">
        <f t="shared" si="0"/>
        <v>1.9812633333333333E-2</v>
      </c>
      <c r="AL11" s="13">
        <v>-28.178599999999999</v>
      </c>
      <c r="AM11" s="14" t="s">
        <v>99</v>
      </c>
      <c r="AO11" s="7">
        <f>(SUM(B20:O28)+SUM(P20:R24))/140</f>
        <v>4.492471428571428E-3</v>
      </c>
      <c r="AV11" s="16" t="s">
        <v>113</v>
      </c>
      <c r="AW11" s="2" t="s">
        <v>114</v>
      </c>
    </row>
    <row r="12" spans="1:49" x14ac:dyDescent="0.25">
      <c r="A12" s="29">
        <v>1.2776300000000001E-2</v>
      </c>
      <c r="B12" s="30">
        <v>1.1772899999999999E-2</v>
      </c>
      <c r="C12" s="29" t="s">
        <v>0</v>
      </c>
      <c r="D12" s="29" t="s">
        <v>0</v>
      </c>
      <c r="E12" s="34" t="s">
        <v>0</v>
      </c>
      <c r="F12" s="34">
        <v>5.0592699999999997E-2</v>
      </c>
      <c r="G12" s="34">
        <v>1.57897E-2</v>
      </c>
      <c r="H12" s="34">
        <v>1.1789900000000001E-2</v>
      </c>
      <c r="I12" s="34">
        <v>1.2629100000000001E-2</v>
      </c>
      <c r="J12" s="34">
        <v>1.0532700000000001E-2</v>
      </c>
      <c r="K12" s="34">
        <v>9.3074999999999998E-3</v>
      </c>
      <c r="L12" s="34">
        <v>6.5643999999999997E-3</v>
      </c>
      <c r="M12" s="34">
        <v>5.5837999999999999E-3</v>
      </c>
      <c r="N12" s="34">
        <v>5.3753000000000004E-3</v>
      </c>
      <c r="O12" s="34">
        <v>5.6302000000000001E-3</v>
      </c>
      <c r="P12" s="34">
        <v>6.2699000000000001E-3</v>
      </c>
      <c r="Q12" s="34">
        <v>7.4576E-3</v>
      </c>
      <c r="R12" s="34">
        <v>9.1214999999999994E-3</v>
      </c>
      <c r="S12" s="35">
        <v>9.0851999999999999E-3</v>
      </c>
      <c r="T12" s="35" t="s">
        <v>0</v>
      </c>
      <c r="U12" s="35" t="s">
        <v>0</v>
      </c>
      <c r="V12" s="35">
        <v>3.2956399999999997E-2</v>
      </c>
      <c r="W12" s="35">
        <v>2.43517E-2</v>
      </c>
      <c r="X12" s="35">
        <v>9.9611000000000005E-3</v>
      </c>
      <c r="Y12" s="35">
        <v>1.02746E-2</v>
      </c>
      <c r="Z12" s="35">
        <v>1.5306800000000001E-2</v>
      </c>
      <c r="AA12" s="35">
        <v>2.9498900000000002E-2</v>
      </c>
      <c r="AB12" s="35">
        <v>3.4639200000000002E-2</v>
      </c>
      <c r="AC12" s="36" t="s">
        <v>0</v>
      </c>
      <c r="AD12" s="29">
        <v>5.3843599999999998E-2</v>
      </c>
      <c r="AE12" s="29">
        <v>2.8019100000000002E-2</v>
      </c>
      <c r="AF12" s="29">
        <v>1.75149E-2</v>
      </c>
      <c r="AG12" s="29">
        <v>1.6286200000000001E-2</v>
      </c>
      <c r="AH12" s="29">
        <v>1.6136899999999999E-2</v>
      </c>
      <c r="AI12" s="29">
        <v>1.6883800000000001E-2</v>
      </c>
      <c r="AJ12" s="29">
        <v>1.51661E-2</v>
      </c>
      <c r="AK12" s="3">
        <f t="shared" si="0"/>
        <v>1.7037266666666665E-2</v>
      </c>
      <c r="AL12" s="13">
        <v>-24.624300000000002</v>
      </c>
      <c r="AM12" s="14" t="s">
        <v>102</v>
      </c>
      <c r="AO12" s="2">
        <f>SUM(E11:R19)/126</f>
        <v>6.4779992063492093E-3</v>
      </c>
      <c r="AV12" s="3" t="s">
        <v>115</v>
      </c>
      <c r="AW12" s="2" t="s">
        <v>116</v>
      </c>
    </row>
    <row r="13" spans="1:49" x14ac:dyDescent="0.25">
      <c r="A13" s="29">
        <v>9.5972000000000002E-3</v>
      </c>
      <c r="B13" s="30">
        <v>4.2332000000000003E-3</v>
      </c>
      <c r="C13" s="29" t="s">
        <v>0</v>
      </c>
      <c r="D13" s="29" t="s">
        <v>0</v>
      </c>
      <c r="E13" s="34" t="s">
        <v>0</v>
      </c>
      <c r="F13" s="34">
        <v>2.84576E-2</v>
      </c>
      <c r="G13" s="34">
        <v>1.0224799999999999E-2</v>
      </c>
      <c r="H13" s="34">
        <v>5.8208000000000001E-3</v>
      </c>
      <c r="I13" s="34">
        <v>4.1386000000000001E-3</v>
      </c>
      <c r="J13" s="34">
        <v>4.1210999999999999E-3</v>
      </c>
      <c r="K13" s="34">
        <v>4.7540000000000004E-3</v>
      </c>
      <c r="L13" s="34">
        <v>4.6946999999999996E-3</v>
      </c>
      <c r="M13" s="34">
        <v>4.6690000000000004E-3</v>
      </c>
      <c r="N13" s="34">
        <v>5.0533000000000002E-3</v>
      </c>
      <c r="O13" s="34">
        <v>6.0365000000000002E-3</v>
      </c>
      <c r="P13" s="34">
        <v>6.9560999999999998E-3</v>
      </c>
      <c r="Q13" s="34">
        <v>7.9857000000000001E-3</v>
      </c>
      <c r="R13" s="34">
        <v>8.4349999999999998E-3</v>
      </c>
      <c r="S13" s="35">
        <v>5.0842999999999999E-3</v>
      </c>
      <c r="T13" s="35" t="s">
        <v>0</v>
      </c>
      <c r="U13" s="35" t="s">
        <v>0</v>
      </c>
      <c r="V13" s="35" t="s">
        <v>0</v>
      </c>
      <c r="W13" s="35">
        <v>1.50259E-2</v>
      </c>
      <c r="X13" s="35">
        <v>1.14314E-2</v>
      </c>
      <c r="Y13" s="35">
        <v>1.13857E-2</v>
      </c>
      <c r="Z13" s="35">
        <v>1.5370699999999999E-2</v>
      </c>
      <c r="AA13" s="35">
        <v>1.1920999999999999E-2</v>
      </c>
      <c r="AB13" s="35" t="s">
        <v>0</v>
      </c>
      <c r="AC13" s="36" t="s">
        <v>0</v>
      </c>
      <c r="AD13" s="29">
        <v>6.3500799999999996E-2</v>
      </c>
      <c r="AE13" s="29">
        <v>1.1660200000000001E-2</v>
      </c>
      <c r="AF13" s="29">
        <v>1.4634400000000001E-2</v>
      </c>
      <c r="AG13" s="29">
        <v>1.26424E-2</v>
      </c>
      <c r="AH13" s="29">
        <v>1.31101E-2</v>
      </c>
      <c r="AI13" s="29">
        <v>1.3580099999999999E-2</v>
      </c>
      <c r="AJ13" s="29">
        <v>1.25209E-2</v>
      </c>
      <c r="AK13" s="3">
        <f t="shared" si="0"/>
        <v>1.1680196428571427E-2</v>
      </c>
      <c r="AL13" s="13">
        <v>-21.168500000000002</v>
      </c>
      <c r="AM13" s="15" t="s">
        <v>105</v>
      </c>
      <c r="AO13" s="2">
        <f>(SUM(S20:AB28)+SUM(P25:R28))/67</f>
        <v>8.3975328358208961E-3</v>
      </c>
    </row>
    <row r="14" spans="1:49" x14ac:dyDescent="0.25">
      <c r="A14" s="29">
        <v>8.7533000000000003E-3</v>
      </c>
      <c r="B14" s="30">
        <v>2.7317999999999999E-3</v>
      </c>
      <c r="C14" s="29" t="s">
        <v>0</v>
      </c>
      <c r="D14" s="29" t="s">
        <v>0</v>
      </c>
      <c r="E14" s="34">
        <v>3.1361699999999999E-2</v>
      </c>
      <c r="F14" s="34">
        <v>2.02087E-2</v>
      </c>
      <c r="G14" s="34">
        <v>8.8850999999999999E-3</v>
      </c>
      <c r="H14" s="34">
        <v>2.7071999999999999E-3</v>
      </c>
      <c r="I14" s="34">
        <v>2.3189E-3</v>
      </c>
      <c r="J14" s="34">
        <v>2.5289000000000002E-3</v>
      </c>
      <c r="K14" s="34">
        <v>2.1941999999999999E-3</v>
      </c>
      <c r="L14" s="34">
        <v>2.3280000000000002E-3</v>
      </c>
      <c r="M14" s="34">
        <v>3.6886000000000002E-3</v>
      </c>
      <c r="N14" s="34">
        <v>4.6065000000000004E-3</v>
      </c>
      <c r="O14" s="34">
        <v>5.8450000000000004E-3</v>
      </c>
      <c r="P14" s="34">
        <v>6.9245000000000001E-3</v>
      </c>
      <c r="Q14" s="34">
        <v>8.0418E-3</v>
      </c>
      <c r="R14" s="34">
        <v>1.19953E-2</v>
      </c>
      <c r="S14" s="35">
        <v>2.1917999999999998E-3</v>
      </c>
      <c r="T14" s="35" t="s">
        <v>0</v>
      </c>
      <c r="U14" s="35" t="s">
        <v>0</v>
      </c>
      <c r="V14" s="35" t="s">
        <v>0</v>
      </c>
      <c r="W14" s="35">
        <v>1.6742699999999999E-2</v>
      </c>
      <c r="X14" s="35">
        <v>1.31098E-2</v>
      </c>
      <c r="Y14" s="35">
        <v>1.3401700000000001E-2</v>
      </c>
      <c r="Z14" s="35">
        <v>1.6764999999999999E-2</v>
      </c>
      <c r="AA14" s="35">
        <v>1.1825799999999999E-2</v>
      </c>
      <c r="AB14" s="35" t="s">
        <v>0</v>
      </c>
      <c r="AC14" s="36" t="s">
        <v>0</v>
      </c>
      <c r="AD14" s="29" t="s">
        <v>0</v>
      </c>
      <c r="AE14" s="29">
        <v>6.6033000000000003E-3</v>
      </c>
      <c r="AF14" s="29">
        <v>1.3898600000000001E-2</v>
      </c>
      <c r="AG14" s="29">
        <v>1.1996700000000001E-2</v>
      </c>
      <c r="AH14" s="29">
        <v>1.26946E-2</v>
      </c>
      <c r="AI14" s="29">
        <v>1.3872199999999999E-2</v>
      </c>
      <c r="AJ14" s="29">
        <v>1.3653500000000001E-2</v>
      </c>
      <c r="AK14" s="3">
        <f t="shared" si="0"/>
        <v>9.7098285714285713E-3</v>
      </c>
      <c r="AL14" s="13">
        <v>-17.791599999999999</v>
      </c>
      <c r="AM14" s="15" t="s">
        <v>108</v>
      </c>
      <c r="AO14" s="2">
        <f>SUM(S11:AB19)/54</f>
        <v>1.3498053703703701E-2</v>
      </c>
    </row>
    <row r="15" spans="1:49" x14ac:dyDescent="0.25">
      <c r="A15" s="29">
        <v>7.8168000000000005E-3</v>
      </c>
      <c r="B15" s="30">
        <v>3.8114999999999998E-3</v>
      </c>
      <c r="C15" s="29" t="s">
        <v>0</v>
      </c>
      <c r="D15" s="29" t="s">
        <v>0</v>
      </c>
      <c r="E15" s="34">
        <v>1.0786E-2</v>
      </c>
      <c r="F15" s="34">
        <v>6.1069000000000002E-3</v>
      </c>
      <c r="G15" s="34">
        <v>2.6488000000000002E-3</v>
      </c>
      <c r="H15" s="34">
        <v>1.3933999999999999E-3</v>
      </c>
      <c r="I15" s="34">
        <v>1.0602999999999999E-3</v>
      </c>
      <c r="J15" s="34">
        <v>9.4970000000000005E-4</v>
      </c>
      <c r="K15" s="34">
        <v>1.4178000000000001E-3</v>
      </c>
      <c r="L15" s="34">
        <v>2.4109999999999999E-3</v>
      </c>
      <c r="M15" s="34">
        <v>3.339E-3</v>
      </c>
      <c r="N15" s="34">
        <v>4.4137999999999998E-3</v>
      </c>
      <c r="O15" s="34">
        <v>5.6677999999999997E-3</v>
      </c>
      <c r="P15" s="34">
        <v>7.1656000000000003E-3</v>
      </c>
      <c r="Q15" s="34">
        <v>9.1368999999999999E-3</v>
      </c>
      <c r="R15" s="34">
        <v>1.6286399999999999E-2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1.88357E-2</v>
      </c>
      <c r="X15" s="35">
        <v>1.3157800000000001E-2</v>
      </c>
      <c r="Y15" s="35">
        <v>1.5213600000000001E-2</v>
      </c>
      <c r="Z15" s="35">
        <v>1.5043300000000001E-2</v>
      </c>
      <c r="AA15" s="35">
        <v>1.34854E-2</v>
      </c>
      <c r="AB15" s="35" t="s">
        <v>0</v>
      </c>
      <c r="AC15" s="36" t="s">
        <v>0</v>
      </c>
      <c r="AD15" s="29" t="s">
        <v>0</v>
      </c>
      <c r="AE15" s="29">
        <v>1.7854200000000001E-2</v>
      </c>
      <c r="AF15" s="29">
        <v>9.9162999999999994E-3</v>
      </c>
      <c r="AG15" s="29">
        <v>6.9798999999999998E-3</v>
      </c>
      <c r="AH15" s="29">
        <v>8.3300000000000006E-3</v>
      </c>
      <c r="AI15" s="29">
        <v>1.0489999999999999E-2</v>
      </c>
      <c r="AJ15" s="29">
        <v>1.0266300000000001E-2</v>
      </c>
      <c r="AK15" s="3">
        <f t="shared" si="0"/>
        <v>8.2957111111111124E-3</v>
      </c>
      <c r="AL15" s="13">
        <v>-14.477499999999999</v>
      </c>
      <c r="AM15" s="16" t="s">
        <v>117</v>
      </c>
      <c r="AO15" s="7">
        <f>(SUM(AC6:AJ28)+SUM(A6:D19))/173</f>
        <v>0.14709483468208101</v>
      </c>
      <c r="AT15" s="44">
        <f>AVERAGE(AC6:AJ28)+AVERAGE(A6:D19)</f>
        <v>0.31517595092161621</v>
      </c>
    </row>
    <row r="16" spans="1:49" x14ac:dyDescent="0.25">
      <c r="A16" s="29">
        <v>1.11994E-2</v>
      </c>
      <c r="B16" s="30">
        <v>4.7977000000000002E-3</v>
      </c>
      <c r="C16" s="29" t="s">
        <v>0</v>
      </c>
      <c r="D16" s="29" t="s">
        <v>0</v>
      </c>
      <c r="E16" s="34">
        <v>3.2567E-3</v>
      </c>
      <c r="F16" s="34">
        <v>3.6015000000000001E-3</v>
      </c>
      <c r="G16" s="34">
        <v>1.8227E-3</v>
      </c>
      <c r="H16" s="34">
        <v>1.2702E-3</v>
      </c>
      <c r="I16" s="34">
        <v>8.5150000000000004E-4</v>
      </c>
      <c r="J16" s="34">
        <v>7.894E-4</v>
      </c>
      <c r="K16" s="34">
        <v>8.3440000000000001E-4</v>
      </c>
      <c r="L16" s="34">
        <v>9.8999999999999999E-4</v>
      </c>
      <c r="M16" s="34">
        <v>1.5888E-3</v>
      </c>
      <c r="N16" s="34">
        <v>4.4441000000000003E-3</v>
      </c>
      <c r="O16" s="34">
        <v>6.1022999999999997E-3</v>
      </c>
      <c r="P16" s="34">
        <v>8.0721000000000005E-3</v>
      </c>
      <c r="Q16" s="34">
        <v>8.2488000000000006E-3</v>
      </c>
      <c r="R16" s="34">
        <v>1.82112E-2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1.40231E-2</v>
      </c>
      <c r="X16" s="35">
        <v>1.2349799999999999E-2</v>
      </c>
      <c r="Y16" s="35">
        <v>1.38122E-2</v>
      </c>
      <c r="Z16" s="35">
        <v>8.1119E-3</v>
      </c>
      <c r="AA16" s="35">
        <v>1.2233300000000001E-2</v>
      </c>
      <c r="AB16" s="35" t="s">
        <v>0</v>
      </c>
      <c r="AC16" s="36" t="s">
        <v>0</v>
      </c>
      <c r="AD16" s="29" t="s">
        <v>0</v>
      </c>
      <c r="AE16" s="29">
        <v>7.9497000000000005E-3</v>
      </c>
      <c r="AF16" s="29">
        <v>3.5959E-3</v>
      </c>
      <c r="AG16" s="29">
        <v>3.9810999999999996E-3</v>
      </c>
      <c r="AH16" s="29">
        <v>6.0879999999999997E-3</v>
      </c>
      <c r="AI16" s="29">
        <v>7.8094000000000002E-3</v>
      </c>
      <c r="AJ16" s="29">
        <v>1.01008E-2</v>
      </c>
      <c r="AK16" s="3">
        <f t="shared" si="0"/>
        <v>6.523555555555555E-3</v>
      </c>
      <c r="AL16" s="13">
        <v>-11.212300000000001</v>
      </c>
      <c r="AM16" t="s">
        <v>118</v>
      </c>
      <c r="AO16" s="2">
        <f>((SUM(A2:Z35)+SUM(AA2:AJ28))/895)</f>
        <v>0.26465966435754168</v>
      </c>
    </row>
    <row r="17" spans="1:45" x14ac:dyDescent="0.25">
      <c r="A17" s="29">
        <v>1.8786600000000001E-2</v>
      </c>
      <c r="B17" s="30">
        <v>4.7797999999999998E-3</v>
      </c>
      <c r="C17" s="29">
        <v>1.0865E-3</v>
      </c>
      <c r="D17" s="29">
        <v>2.1189999999999998E-3</v>
      </c>
      <c r="E17" s="34">
        <v>2.6855999999999998E-3</v>
      </c>
      <c r="F17" s="34">
        <v>2.3705000000000002E-3</v>
      </c>
      <c r="G17" s="34">
        <v>1.6019999999999999E-3</v>
      </c>
      <c r="H17" s="34">
        <v>1.3006999999999999E-3</v>
      </c>
      <c r="I17" s="34">
        <v>7.8879999999999998E-4</v>
      </c>
      <c r="J17" s="34">
        <v>9.0819999999999996E-4</v>
      </c>
      <c r="K17" s="34">
        <v>9.1129999999999998E-4</v>
      </c>
      <c r="L17" s="34">
        <v>1.0487000000000001E-3</v>
      </c>
      <c r="M17" s="34">
        <v>1.5598999999999999E-3</v>
      </c>
      <c r="N17" s="34">
        <v>2.8031000000000002E-3</v>
      </c>
      <c r="O17" s="34">
        <v>4.6499999999999996E-3</v>
      </c>
      <c r="P17" s="34">
        <v>6.5091999999999997E-3</v>
      </c>
      <c r="Q17" s="34">
        <v>7.0892000000000004E-3</v>
      </c>
      <c r="R17" s="34">
        <v>1.49202E-2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3.7096999999999998E-3</v>
      </c>
      <c r="X17" s="35">
        <v>4.9011000000000002E-3</v>
      </c>
      <c r="Y17" s="35">
        <v>1.03474E-2</v>
      </c>
      <c r="Z17" s="35">
        <v>1.2648299999999999E-2</v>
      </c>
      <c r="AA17" s="35">
        <v>9.8656000000000004E-3</v>
      </c>
      <c r="AB17" s="35" t="s">
        <v>0</v>
      </c>
      <c r="AC17" s="36" t="s">
        <v>0</v>
      </c>
      <c r="AD17" s="29" t="s">
        <v>0</v>
      </c>
      <c r="AE17" s="29">
        <v>3.5844000000000002E-3</v>
      </c>
      <c r="AF17" s="29">
        <v>3.8972999999999998E-3</v>
      </c>
      <c r="AG17" s="29">
        <v>3.8436999999999998E-3</v>
      </c>
      <c r="AH17" s="29">
        <v>5.2601000000000002E-3</v>
      </c>
      <c r="AI17" s="29">
        <v>6.7139000000000001E-3</v>
      </c>
      <c r="AJ17" s="29">
        <v>1.1401700000000001E-2</v>
      </c>
      <c r="AK17" s="3">
        <f t="shared" si="0"/>
        <v>5.2445689655172423E-3</v>
      </c>
      <c r="AL17" s="13">
        <v>-7.9836</v>
      </c>
      <c r="AM17" t="s">
        <v>119</v>
      </c>
    </row>
    <row r="18" spans="1:45" x14ac:dyDescent="0.25">
      <c r="A18" s="29">
        <v>5.3005999999999999E-3</v>
      </c>
      <c r="B18" s="30">
        <v>2.8960000000000001E-3</v>
      </c>
      <c r="C18" s="29">
        <v>9.9780000000000008E-4</v>
      </c>
      <c r="D18" s="29">
        <v>1.3431999999999999E-3</v>
      </c>
      <c r="E18" s="34">
        <v>1.4117999999999999E-3</v>
      </c>
      <c r="F18" s="34">
        <v>1.4456E-3</v>
      </c>
      <c r="G18" s="34">
        <v>1.4197000000000001E-3</v>
      </c>
      <c r="H18" s="34">
        <v>1.2551999999999999E-3</v>
      </c>
      <c r="I18" s="34">
        <v>1.2744E-3</v>
      </c>
      <c r="J18" s="34">
        <v>1.5421E-3</v>
      </c>
      <c r="K18" s="34">
        <v>1.8131E-3</v>
      </c>
      <c r="L18" s="34">
        <v>2.1018E-3</v>
      </c>
      <c r="M18" s="34">
        <v>2.9952999999999998E-3</v>
      </c>
      <c r="N18" s="34">
        <v>4.3277000000000003E-3</v>
      </c>
      <c r="O18" s="34">
        <v>5.868E-3</v>
      </c>
      <c r="P18" s="34">
        <v>7.7501000000000002E-3</v>
      </c>
      <c r="Q18" s="34">
        <v>9.6935000000000007E-3</v>
      </c>
      <c r="R18" s="34">
        <v>8.1505999999999992E-3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3.1050000000000001E-3</v>
      </c>
      <c r="X18" s="35">
        <v>5.2396999999999999E-3</v>
      </c>
      <c r="Y18" s="35">
        <v>8.7302999999999999E-3</v>
      </c>
      <c r="Z18" s="35">
        <v>1.38856E-2</v>
      </c>
      <c r="AA18" s="35">
        <v>1.1334800000000001E-2</v>
      </c>
      <c r="AB18" s="35" t="s">
        <v>0</v>
      </c>
      <c r="AC18" s="36" t="s">
        <v>0</v>
      </c>
      <c r="AD18" s="29" t="s">
        <v>0</v>
      </c>
      <c r="AE18" s="29">
        <v>2.3333999999999998E-3</v>
      </c>
      <c r="AF18" s="29">
        <v>2.9618000000000001E-3</v>
      </c>
      <c r="AG18" s="29">
        <v>2.5404999999999998E-3</v>
      </c>
      <c r="AH18" s="29">
        <v>3.1738999999999999E-3</v>
      </c>
      <c r="AI18" s="29">
        <v>6.0775999999999998E-3</v>
      </c>
      <c r="AJ18" s="29">
        <v>1.01963E-2</v>
      </c>
      <c r="AK18" s="3">
        <f t="shared" si="0"/>
        <v>4.5229448275862063E-3</v>
      </c>
      <c r="AL18" s="13">
        <v>-4.7801999999999998</v>
      </c>
      <c r="AM18" t="s">
        <v>120</v>
      </c>
    </row>
    <row r="19" spans="1:45" x14ac:dyDescent="0.25">
      <c r="A19" s="29" t="s">
        <v>0</v>
      </c>
      <c r="B19" s="30" t="s">
        <v>0</v>
      </c>
      <c r="C19" s="29">
        <v>7.9109999999999998E-4</v>
      </c>
      <c r="D19" s="29">
        <v>9.1500000000000001E-4</v>
      </c>
      <c r="E19" s="34">
        <v>1.4427000000000001E-3</v>
      </c>
      <c r="F19" s="34">
        <v>9.5200000000000005E-4</v>
      </c>
      <c r="G19" s="34">
        <v>1.0359E-3</v>
      </c>
      <c r="H19" s="34">
        <v>1.0449999999999999E-3</v>
      </c>
      <c r="I19" s="34">
        <v>1.1123999999999999E-3</v>
      </c>
      <c r="J19" s="34">
        <v>1.2384E-3</v>
      </c>
      <c r="K19" s="34">
        <v>1.3977E-3</v>
      </c>
      <c r="L19" s="34">
        <v>1.5491999999999999E-3</v>
      </c>
      <c r="M19" s="34">
        <v>1.892E-3</v>
      </c>
      <c r="N19" s="34">
        <v>2.3286000000000001E-3</v>
      </c>
      <c r="O19" s="34">
        <v>2.9799000000000002E-3</v>
      </c>
      <c r="P19" s="34">
        <v>4.3708999999999996E-3</v>
      </c>
      <c r="Q19" s="34">
        <v>6.8249000000000001E-3</v>
      </c>
      <c r="R19" s="34">
        <v>8.0275999999999993E-3</v>
      </c>
      <c r="S19" s="35" t="s">
        <v>0</v>
      </c>
      <c r="T19" s="35" t="s">
        <v>0</v>
      </c>
      <c r="U19" s="35" t="s">
        <v>0</v>
      </c>
      <c r="V19" s="35">
        <v>1.4679000000000001E-3</v>
      </c>
      <c r="W19" s="35">
        <v>1.6332E-3</v>
      </c>
      <c r="X19" s="35">
        <v>1.8445E-3</v>
      </c>
      <c r="Y19" s="35">
        <v>2.8614000000000001E-3</v>
      </c>
      <c r="Z19" s="35">
        <v>4.5659999999999997E-3</v>
      </c>
      <c r="AA19" s="35">
        <v>8.1738999999999996E-3</v>
      </c>
      <c r="AB19" s="35" t="s">
        <v>0</v>
      </c>
      <c r="AC19" s="36" t="s">
        <v>0</v>
      </c>
      <c r="AD19" s="29" t="s">
        <v>0</v>
      </c>
      <c r="AE19" s="29">
        <v>2.9643E-3</v>
      </c>
      <c r="AF19" s="29">
        <v>1.9081E-3</v>
      </c>
      <c r="AG19" s="29">
        <v>3.2103000000000001E-3</v>
      </c>
      <c r="AH19" s="29">
        <v>2.3787999999999999E-3</v>
      </c>
      <c r="AI19" s="29">
        <v>2.9998999999999998E-3</v>
      </c>
      <c r="AJ19" s="29">
        <v>4.8846999999999996E-3</v>
      </c>
      <c r="AK19" s="3">
        <f t="shared" si="0"/>
        <v>2.7427250000000005E-3</v>
      </c>
      <c r="AL19" s="13">
        <v>-1.5918000000000001</v>
      </c>
      <c r="AM19" t="s">
        <v>121</v>
      </c>
      <c r="AO19" s="2">
        <f>SUM(U34:W35)/6</f>
        <v>0.73809208333333343</v>
      </c>
    </row>
    <row r="20" spans="1:45" x14ac:dyDescent="0.25">
      <c r="A20" t="s">
        <v>0</v>
      </c>
      <c r="B20" s="37" t="s">
        <v>0</v>
      </c>
      <c r="C20" s="34">
        <v>8.8769999999999995E-4</v>
      </c>
      <c r="D20" s="34">
        <v>8.3120000000000004E-4</v>
      </c>
      <c r="E20" s="34">
        <v>8.4179999999999997E-4</v>
      </c>
      <c r="F20" s="34">
        <v>7.3039999999999997E-4</v>
      </c>
      <c r="G20" s="34">
        <v>9.2420000000000002E-4</v>
      </c>
      <c r="H20" s="34">
        <v>1.1394E-3</v>
      </c>
      <c r="I20" s="34">
        <v>1.4174999999999999E-3</v>
      </c>
      <c r="J20" s="34">
        <v>1.6922E-3</v>
      </c>
      <c r="K20" s="34">
        <v>1.7329999999999999E-3</v>
      </c>
      <c r="L20" s="34">
        <v>1.774E-3</v>
      </c>
      <c r="M20" s="34">
        <v>1.9556999999999999E-3</v>
      </c>
      <c r="N20" s="34">
        <v>2.2775E-3</v>
      </c>
      <c r="O20" s="34">
        <v>2.8224999999999999E-3</v>
      </c>
      <c r="P20" s="34">
        <v>4.1386000000000001E-3</v>
      </c>
      <c r="Q20" s="34">
        <v>5.4007999999999999E-3</v>
      </c>
      <c r="R20" s="34">
        <v>5.2303000000000002E-3</v>
      </c>
      <c r="S20" s="35" t="s">
        <v>0</v>
      </c>
      <c r="T20" s="35" t="s">
        <v>0</v>
      </c>
      <c r="U20" s="35" t="s">
        <v>0</v>
      </c>
      <c r="V20" s="35">
        <v>3.0920000000000001E-3</v>
      </c>
      <c r="W20" s="35">
        <v>1.7440000000000001E-3</v>
      </c>
      <c r="X20" s="35">
        <v>1.8538999999999999E-3</v>
      </c>
      <c r="Y20" s="35">
        <v>2.5019E-3</v>
      </c>
      <c r="Z20" s="35">
        <v>3.9950999999999997E-3</v>
      </c>
      <c r="AA20" s="35">
        <v>8.0663000000000002E-3</v>
      </c>
      <c r="AB20" s="35" t="s">
        <v>0</v>
      </c>
      <c r="AC20" s="36" t="s">
        <v>0</v>
      </c>
      <c r="AD20" s="29" t="s">
        <v>0</v>
      </c>
      <c r="AE20" s="29">
        <v>1.3242500000000001E-2</v>
      </c>
      <c r="AF20" s="29">
        <v>2.3473999999999999E-3</v>
      </c>
      <c r="AG20" s="29">
        <v>1.5422999999999999E-3</v>
      </c>
      <c r="AH20" s="29">
        <v>1.8223E-3</v>
      </c>
      <c r="AI20" s="29">
        <v>1.9118E-3</v>
      </c>
      <c r="AJ20" s="29">
        <v>2.9805999999999999E-3</v>
      </c>
      <c r="AK20" s="19">
        <f t="shared" si="0"/>
        <v>2.8177464285714287E-3</v>
      </c>
      <c r="AL20" s="13">
        <v>1.5918000000000001</v>
      </c>
      <c r="AP20" s="7"/>
      <c r="AQ20" s="7"/>
      <c r="AR20" s="7"/>
      <c r="AS20" s="8"/>
    </row>
    <row r="21" spans="1:45" x14ac:dyDescent="0.25">
      <c r="A21" t="s">
        <v>0</v>
      </c>
      <c r="B21" s="37">
        <v>1.0277000000000001E-3</v>
      </c>
      <c r="C21" s="34">
        <v>7.0680000000000005E-4</v>
      </c>
      <c r="D21" s="34">
        <v>6.8420000000000004E-4</v>
      </c>
      <c r="E21" s="34">
        <v>6.0700000000000001E-4</v>
      </c>
      <c r="F21" s="34">
        <v>7.6789999999999996E-4</v>
      </c>
      <c r="G21" s="34">
        <v>1.2591E-3</v>
      </c>
      <c r="H21" s="34">
        <v>1.9398E-3</v>
      </c>
      <c r="I21" s="34">
        <v>3.0815E-3</v>
      </c>
      <c r="J21" s="34">
        <v>4.3755E-3</v>
      </c>
      <c r="K21" s="34">
        <v>5.117E-3</v>
      </c>
      <c r="L21" s="34">
        <v>5.8887000000000002E-3</v>
      </c>
      <c r="M21" s="34">
        <v>5.6426000000000002E-3</v>
      </c>
      <c r="N21" s="34">
        <v>4.8861E-3</v>
      </c>
      <c r="O21" s="34">
        <v>4.1067999999999999E-3</v>
      </c>
      <c r="P21" s="34">
        <v>4.4053E-3</v>
      </c>
      <c r="Q21" s="34">
        <v>4.4152999999999996E-3</v>
      </c>
      <c r="R21" s="34">
        <v>4.3369000000000003E-3</v>
      </c>
      <c r="S21" s="35" t="s">
        <v>0</v>
      </c>
      <c r="T21" s="35" t="s">
        <v>0</v>
      </c>
      <c r="U21" s="35">
        <v>2.0297000000000002E-3</v>
      </c>
      <c r="V21" s="35">
        <v>2.9952999999999998E-3</v>
      </c>
      <c r="W21" s="35">
        <v>4.2998000000000003E-3</v>
      </c>
      <c r="X21" s="35">
        <v>3.1787999999999999E-3</v>
      </c>
      <c r="Y21" s="35">
        <v>2.7556999999999998E-3</v>
      </c>
      <c r="Z21" s="35">
        <v>3.7104999999999998E-3</v>
      </c>
      <c r="AA21" s="35">
        <v>6.3553999999999998E-3</v>
      </c>
      <c r="AB21" s="35" t="s">
        <v>0</v>
      </c>
      <c r="AC21" s="36" t="s">
        <v>0</v>
      </c>
      <c r="AD21" s="29" t="s">
        <v>0</v>
      </c>
      <c r="AE21" s="29">
        <v>2.0873900000000001E-2</v>
      </c>
      <c r="AF21" s="29">
        <v>3.0436999999999999E-3</v>
      </c>
      <c r="AG21" s="29">
        <v>1.5796E-3</v>
      </c>
      <c r="AH21" s="29">
        <v>2.4708E-3</v>
      </c>
      <c r="AI21" s="29">
        <v>2.6616999999999999E-3</v>
      </c>
      <c r="AJ21" s="29">
        <v>4.5303000000000001E-3</v>
      </c>
      <c r="AK21" s="3">
        <f t="shared" si="0"/>
        <v>3.7911133333333332E-3</v>
      </c>
      <c r="AL21" s="13">
        <v>4.7801999999999998</v>
      </c>
      <c r="AO21"/>
    </row>
    <row r="22" spans="1:45" x14ac:dyDescent="0.25">
      <c r="A22" t="s">
        <v>0</v>
      </c>
      <c r="B22" s="37">
        <v>1.1348E-3</v>
      </c>
      <c r="C22" s="34">
        <v>7.626E-4</v>
      </c>
      <c r="D22" s="34">
        <v>5.6300000000000002E-4</v>
      </c>
      <c r="E22" s="34">
        <v>5.5449999999999998E-4</v>
      </c>
      <c r="F22" s="34">
        <v>7.6420000000000004E-4</v>
      </c>
      <c r="G22" s="34">
        <v>1.1173000000000001E-3</v>
      </c>
      <c r="H22" s="34">
        <v>1.6255E-3</v>
      </c>
      <c r="I22" s="34">
        <v>2.4759000000000001E-3</v>
      </c>
      <c r="J22" s="34">
        <v>3.3127E-3</v>
      </c>
      <c r="K22" s="34">
        <v>4.4662E-3</v>
      </c>
      <c r="L22" s="34">
        <v>5.176E-3</v>
      </c>
      <c r="M22" s="34">
        <v>5.6915000000000004E-3</v>
      </c>
      <c r="N22" s="34">
        <v>5.0350999999999998E-3</v>
      </c>
      <c r="O22" s="34">
        <v>3.9072000000000004E-3</v>
      </c>
      <c r="P22" s="34">
        <v>4.0635999999999997E-3</v>
      </c>
      <c r="Q22" s="34">
        <v>6.3682000000000001E-3</v>
      </c>
      <c r="R22" s="34">
        <v>8.9961999999999993E-3</v>
      </c>
      <c r="S22" s="35" t="s">
        <v>0</v>
      </c>
      <c r="T22" s="35" t="s">
        <v>0</v>
      </c>
      <c r="U22" s="35">
        <v>2.6291999999999999E-3</v>
      </c>
      <c r="V22" s="35">
        <v>3.7455000000000001E-3</v>
      </c>
      <c r="W22" s="35">
        <v>3.3517E-3</v>
      </c>
      <c r="X22" s="35">
        <v>3.3676000000000001E-3</v>
      </c>
      <c r="Y22" s="35">
        <v>3.3541000000000001E-3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8.5556E-3</v>
      </c>
      <c r="AG22" s="29">
        <v>2.2962E-3</v>
      </c>
      <c r="AH22" s="29">
        <v>1.34229E-2</v>
      </c>
      <c r="AI22" s="29">
        <v>1.9401399999999999E-2</v>
      </c>
      <c r="AJ22" s="29">
        <v>2.8121000000000001E-3</v>
      </c>
      <c r="AK22" s="3">
        <f t="shared" si="0"/>
        <v>4.4055851851851841E-3</v>
      </c>
      <c r="AL22" s="13">
        <v>7.9836</v>
      </c>
      <c r="AO22"/>
    </row>
    <row r="23" spans="1:45" x14ac:dyDescent="0.25">
      <c r="A23" t="s">
        <v>0</v>
      </c>
      <c r="B23" s="37">
        <v>1.2754999999999999E-3</v>
      </c>
      <c r="C23" s="34">
        <v>7.2570000000000002E-4</v>
      </c>
      <c r="D23" s="34">
        <v>7.0969999999999996E-4</v>
      </c>
      <c r="E23" s="34">
        <v>5.9659999999999997E-4</v>
      </c>
      <c r="F23" s="34">
        <v>7.7879999999999996E-4</v>
      </c>
      <c r="G23" s="34">
        <v>1.0304999999999999E-3</v>
      </c>
      <c r="H23" s="34">
        <v>1.1724000000000001E-3</v>
      </c>
      <c r="I23" s="34">
        <v>1.4201000000000001E-3</v>
      </c>
      <c r="J23" s="34">
        <v>1.7738000000000001E-3</v>
      </c>
      <c r="K23" s="34">
        <v>2.3505000000000002E-3</v>
      </c>
      <c r="L23" s="34">
        <v>2.4586999999999999E-3</v>
      </c>
      <c r="M23" s="34">
        <v>2.9299E-3</v>
      </c>
      <c r="N23" s="34">
        <v>3.5417999999999999E-3</v>
      </c>
      <c r="O23" s="34">
        <v>2.7721999999999998E-3</v>
      </c>
      <c r="P23" s="34">
        <v>2.6405000000000001E-3</v>
      </c>
      <c r="Q23" s="34">
        <v>5.2424999999999998E-3</v>
      </c>
      <c r="R23" s="34">
        <v>1.4967299999999999E-2</v>
      </c>
      <c r="S23" s="35" t="s">
        <v>0</v>
      </c>
      <c r="T23" s="35">
        <v>5.9985999999999998E-3</v>
      </c>
      <c r="U23" s="35">
        <v>3.0452999999999999E-3</v>
      </c>
      <c r="V23" s="35">
        <v>2.5541000000000001E-3</v>
      </c>
      <c r="W23" s="35">
        <v>2.8639999999999998E-3</v>
      </c>
      <c r="X23" s="35">
        <v>2.3457999999999999E-3</v>
      </c>
      <c r="Y23" s="35">
        <v>1.4204E-3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3.5586300000000001E-2</v>
      </c>
      <c r="AG23" s="29">
        <v>1.7557799999999998E-2</v>
      </c>
      <c r="AH23" s="29">
        <v>8.0573999999999993E-3</v>
      </c>
      <c r="AI23" s="29">
        <v>9.4082999999999996E-3</v>
      </c>
      <c r="AJ23" s="29">
        <v>7.7432000000000004E-3</v>
      </c>
      <c r="AK23" s="3">
        <f t="shared" si="0"/>
        <v>5.1059892857142856E-3</v>
      </c>
      <c r="AL23" s="13">
        <v>11.212300000000001</v>
      </c>
      <c r="AO23" s="20"/>
    </row>
    <row r="24" spans="1:45" x14ac:dyDescent="0.25">
      <c r="A24" t="s">
        <v>0</v>
      </c>
      <c r="B24" s="37">
        <v>2.0073999999999999E-3</v>
      </c>
      <c r="C24" s="34">
        <v>9.4760000000000005E-4</v>
      </c>
      <c r="D24" s="34">
        <v>8.4130000000000001E-4</v>
      </c>
      <c r="E24" s="34">
        <v>6.7049999999999998E-4</v>
      </c>
      <c r="F24" s="34">
        <v>8.7719999999999996E-4</v>
      </c>
      <c r="G24" s="34">
        <v>1.3753000000000001E-3</v>
      </c>
      <c r="H24" s="34">
        <v>1.9705E-3</v>
      </c>
      <c r="I24" s="34">
        <v>3.1346999999999998E-3</v>
      </c>
      <c r="J24" s="34">
        <v>3.8701999999999999E-3</v>
      </c>
      <c r="K24" s="34">
        <v>4.4168999999999996E-3</v>
      </c>
      <c r="L24" s="34">
        <v>4.5408999999999996E-3</v>
      </c>
      <c r="M24" s="34">
        <v>4.0756000000000004E-3</v>
      </c>
      <c r="N24" s="34">
        <v>3.2366999999999999E-3</v>
      </c>
      <c r="O24" s="34">
        <v>2.5914000000000002E-3</v>
      </c>
      <c r="P24" s="34">
        <v>3.7607000000000001E-3</v>
      </c>
      <c r="Q24" s="34">
        <v>2.90061E-2</v>
      </c>
      <c r="R24" s="34" t="s">
        <v>0</v>
      </c>
      <c r="S24" s="35">
        <v>5.3261000000000003E-3</v>
      </c>
      <c r="T24" s="35">
        <v>3.4713999999999999E-3</v>
      </c>
      <c r="U24" s="35">
        <v>1.9002999999999999E-3</v>
      </c>
      <c r="V24" s="35">
        <v>2.3852999999999999E-3</v>
      </c>
      <c r="W24" s="35">
        <v>2.5098999999999998E-3</v>
      </c>
      <c r="X24" s="35">
        <v>2.1922999999999999E-3</v>
      </c>
      <c r="Y24" s="35">
        <v>2.0673000000000002E-3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4.1529200000000002E-2</v>
      </c>
      <c r="AG24" s="29">
        <v>2.1376099999999999E-2</v>
      </c>
      <c r="AH24" s="29">
        <v>1.31567E-2</v>
      </c>
      <c r="AI24" s="29">
        <v>3.5385399999999997E-2</v>
      </c>
      <c r="AJ24" s="29">
        <v>4.38191E-2</v>
      </c>
      <c r="AK24" s="3">
        <f t="shared" si="0"/>
        <v>8.6586464285714256E-3</v>
      </c>
      <c r="AL24" s="13">
        <v>14.477499999999999</v>
      </c>
    </row>
    <row r="25" spans="1:45" x14ac:dyDescent="0.25">
      <c r="A25" t="s">
        <v>0</v>
      </c>
      <c r="B25" s="37">
        <v>1.29842E-2</v>
      </c>
      <c r="C25" s="34">
        <v>7.0387999999999996E-3</v>
      </c>
      <c r="D25" s="34">
        <v>3.0374E-3</v>
      </c>
      <c r="E25" s="34">
        <v>1.7005E-3</v>
      </c>
      <c r="F25" s="34">
        <v>1.9696000000000002E-3</v>
      </c>
      <c r="G25" s="34">
        <v>2.5246000000000001E-3</v>
      </c>
      <c r="H25" s="34">
        <v>3.1082000000000002E-3</v>
      </c>
      <c r="I25" s="34">
        <v>3.7512999999999999E-3</v>
      </c>
      <c r="J25" s="34">
        <v>3.8295999999999998E-3</v>
      </c>
      <c r="K25" s="34">
        <v>3.9725999999999997E-3</v>
      </c>
      <c r="L25" s="34">
        <v>4.4571999999999997E-3</v>
      </c>
      <c r="M25" s="34">
        <v>5.1403000000000004E-3</v>
      </c>
      <c r="N25" s="34">
        <v>5.398E-3</v>
      </c>
      <c r="O25" s="34">
        <v>3.5214999999999999E-3</v>
      </c>
      <c r="P25" s="38">
        <v>5.5100000000000001E-3</v>
      </c>
      <c r="Q25" s="38" t="s">
        <v>0</v>
      </c>
      <c r="R25" s="38">
        <v>2.1744300000000001E-2</v>
      </c>
      <c r="S25" s="35">
        <v>4.529E-3</v>
      </c>
      <c r="T25" s="35">
        <v>3.9976999999999999E-3</v>
      </c>
      <c r="U25" s="35">
        <v>2.6557E-3</v>
      </c>
      <c r="V25" s="35">
        <v>3.7620000000000002E-3</v>
      </c>
      <c r="W25" s="35">
        <v>4.5014E-3</v>
      </c>
      <c r="X25" s="35">
        <v>3.1204000000000002E-3</v>
      </c>
      <c r="Y25" s="35">
        <v>4.4193000000000001E-3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5.4856000000000002E-2</v>
      </c>
      <c r="AG25" s="29">
        <v>2.87052E-2</v>
      </c>
      <c r="AH25" s="29" t="s">
        <v>0</v>
      </c>
      <c r="AI25" s="29">
        <v>6.1021199999999998E-2</v>
      </c>
      <c r="AJ25" s="29">
        <v>3.1625199999999999E-2</v>
      </c>
      <c r="AK25" s="3">
        <f t="shared" si="0"/>
        <v>1.0847451851851852E-2</v>
      </c>
      <c r="AL25" s="13">
        <v>17.791599999999999</v>
      </c>
    </row>
    <row r="26" spans="1:45" x14ac:dyDescent="0.25">
      <c r="A26" t="s">
        <v>0</v>
      </c>
      <c r="B26" s="37">
        <v>2.6346499999999998E-2</v>
      </c>
      <c r="C26" s="34">
        <v>1.43473E-2</v>
      </c>
      <c r="D26" s="34">
        <v>5.2586999999999998E-3</v>
      </c>
      <c r="E26" s="34">
        <v>2.8111E-3</v>
      </c>
      <c r="F26" s="34">
        <v>2.6763999999999998E-3</v>
      </c>
      <c r="G26" s="34">
        <v>3.3319000000000001E-3</v>
      </c>
      <c r="H26" s="34">
        <v>4.0407999999999998E-3</v>
      </c>
      <c r="I26" s="34">
        <v>4.6623999999999997E-3</v>
      </c>
      <c r="J26" s="34">
        <v>4.3870999999999997E-3</v>
      </c>
      <c r="K26" s="34">
        <v>4.4299999999999999E-3</v>
      </c>
      <c r="L26" s="34">
        <v>5.2557000000000003E-3</v>
      </c>
      <c r="M26" s="34">
        <v>5.5395000000000002E-3</v>
      </c>
      <c r="N26" s="34">
        <v>4.8993999999999999E-3</v>
      </c>
      <c r="O26" s="34">
        <v>5.6651000000000002E-3</v>
      </c>
      <c r="P26" s="38" t="s">
        <v>0</v>
      </c>
      <c r="Q26" s="38">
        <v>2.5369800000000001E-2</v>
      </c>
      <c r="R26" s="38">
        <v>2.5447999999999998E-2</v>
      </c>
      <c r="S26" s="35">
        <v>1.7385600000000001E-2</v>
      </c>
      <c r="T26" s="35">
        <v>8.1490999999999994E-3</v>
      </c>
      <c r="U26" s="35">
        <v>4.9503999999999998E-3</v>
      </c>
      <c r="V26" s="35">
        <v>5.7938E-3</v>
      </c>
      <c r="W26" s="35">
        <v>6.9509000000000003E-3</v>
      </c>
      <c r="X26" s="35">
        <v>7.3825000000000002E-3</v>
      </c>
      <c r="Y26" s="35">
        <v>1.29225E-2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5.9276000000000002E-2</v>
      </c>
      <c r="AG26" s="29">
        <v>4.3278200000000003E-2</v>
      </c>
      <c r="AH26" s="29" t="s">
        <v>0</v>
      </c>
      <c r="AI26" s="29" t="s">
        <v>0</v>
      </c>
      <c r="AJ26" s="29" t="s">
        <v>0</v>
      </c>
      <c r="AK26" s="3">
        <f t="shared" si="0"/>
        <v>1.2422347999999998E-2</v>
      </c>
      <c r="AL26" s="13">
        <v>21.168500000000002</v>
      </c>
    </row>
    <row r="27" spans="1:45" x14ac:dyDescent="0.25">
      <c r="A27" t="s">
        <v>0</v>
      </c>
      <c r="B27" s="37" t="s">
        <v>0</v>
      </c>
      <c r="C27" s="34">
        <v>2.0698999999999999E-2</v>
      </c>
      <c r="D27" s="34">
        <v>7.3775000000000004E-3</v>
      </c>
      <c r="E27" s="34">
        <v>3.3852000000000001E-3</v>
      </c>
      <c r="F27" s="34">
        <v>3.0712999999999999E-3</v>
      </c>
      <c r="G27" s="34">
        <v>3.9173999999999997E-3</v>
      </c>
      <c r="H27" s="34">
        <v>5.3188999999999997E-3</v>
      </c>
      <c r="I27" s="34">
        <v>6.4663000000000003E-3</v>
      </c>
      <c r="J27" s="34">
        <v>6.5317999999999999E-3</v>
      </c>
      <c r="K27" s="34">
        <v>6.5458000000000001E-3</v>
      </c>
      <c r="L27" s="34">
        <v>7.3286999999999996E-3</v>
      </c>
      <c r="M27" s="34">
        <v>6.6398000000000004E-3</v>
      </c>
      <c r="N27" s="34">
        <v>5.2566000000000002E-3</v>
      </c>
      <c r="O27" s="34">
        <v>7.5426E-3</v>
      </c>
      <c r="P27" s="38" t="s">
        <v>0</v>
      </c>
      <c r="Q27" s="38">
        <v>2.9947000000000001E-2</v>
      </c>
      <c r="R27" s="38">
        <v>2.61493E-2</v>
      </c>
      <c r="S27" s="35">
        <v>2.2225000000000002E-2</v>
      </c>
      <c r="T27" s="35">
        <v>1.00599E-2</v>
      </c>
      <c r="U27" s="35">
        <v>7.2459999999999998E-3</v>
      </c>
      <c r="V27" s="35">
        <v>9.0381000000000003E-3</v>
      </c>
      <c r="W27" s="35">
        <v>1.0692500000000001E-2</v>
      </c>
      <c r="X27" s="35">
        <v>1.2184E-2</v>
      </c>
      <c r="Y27" s="35">
        <v>2.4107799999999999E-2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6.8970000000000004E-3</v>
      </c>
      <c r="AG27" s="29">
        <v>0.10018440000000001</v>
      </c>
      <c r="AH27" s="29" t="s">
        <v>0</v>
      </c>
      <c r="AI27" s="29" t="s">
        <v>0</v>
      </c>
      <c r="AJ27" s="29" t="s">
        <v>0</v>
      </c>
      <c r="AK27" s="3">
        <f t="shared" si="0"/>
        <v>1.4533829166666666E-2</v>
      </c>
      <c r="AL27" s="13">
        <v>24.624300000000002</v>
      </c>
    </row>
    <row r="28" spans="1:45" x14ac:dyDescent="0.25">
      <c r="A28" t="s">
        <v>0</v>
      </c>
      <c r="B28" s="37" t="s">
        <v>0</v>
      </c>
      <c r="C28" s="34">
        <v>5.5926200000000002E-2</v>
      </c>
      <c r="D28" s="34">
        <v>1.0992E-2</v>
      </c>
      <c r="E28" s="34">
        <v>2.7818999999999999E-3</v>
      </c>
      <c r="F28" s="34">
        <v>7.6300000000000001E-4</v>
      </c>
      <c r="G28" s="34">
        <v>6.0439999999999995E-4</v>
      </c>
      <c r="H28" s="34">
        <v>1.2809E-3</v>
      </c>
      <c r="I28" s="34">
        <v>2.1220000000000002E-3</v>
      </c>
      <c r="J28" s="34">
        <v>3.0349000000000001E-3</v>
      </c>
      <c r="K28" s="34">
        <v>7.2965E-3</v>
      </c>
      <c r="L28" s="34">
        <v>8.9633000000000004E-3</v>
      </c>
      <c r="M28" s="34">
        <v>8.3268999999999999E-3</v>
      </c>
      <c r="N28" s="34">
        <v>8.6761000000000008E-3</v>
      </c>
      <c r="O28" s="34">
        <v>1.52423E-2</v>
      </c>
      <c r="P28" s="38" t="s">
        <v>0</v>
      </c>
      <c r="Q28" s="38">
        <v>4.36292E-2</v>
      </c>
      <c r="R28" s="38">
        <v>1.97325E-2</v>
      </c>
      <c r="S28" s="35">
        <v>1.06867E-2</v>
      </c>
      <c r="T28" s="35">
        <v>6.8329999999999997E-3</v>
      </c>
      <c r="U28" s="35">
        <v>6.7567E-3</v>
      </c>
      <c r="V28" s="35">
        <v>9.2260999999999992E-3</v>
      </c>
      <c r="W28" s="35">
        <v>1.2747E-2</v>
      </c>
      <c r="X28" s="35">
        <v>1.5942499999999998E-2</v>
      </c>
      <c r="Y28" s="35">
        <v>1.5731700000000001E-2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1.214980909090909E-2</v>
      </c>
      <c r="AL28" s="13">
        <v>28.178599999999999</v>
      </c>
    </row>
    <row r="29" spans="1:45" x14ac:dyDescent="0.25">
      <c r="A29" s="32" t="s">
        <v>0</v>
      </c>
      <c r="B29" s="39" t="s">
        <v>0</v>
      </c>
      <c r="C29" s="32">
        <v>8.5345000000000004E-3</v>
      </c>
      <c r="D29" s="32">
        <v>3.8302799999999998E-2</v>
      </c>
      <c r="E29" s="32">
        <v>4.4189199999999998E-2</v>
      </c>
      <c r="F29" s="32">
        <v>3.8135200000000001E-2</v>
      </c>
      <c r="G29" s="32">
        <v>2.6828500000000002E-2</v>
      </c>
      <c r="H29" s="32">
        <v>2.3922700000000002E-2</v>
      </c>
      <c r="I29" s="32">
        <v>1.3724099999999999E-2</v>
      </c>
      <c r="J29" s="32">
        <v>8.4793000000000004E-3</v>
      </c>
      <c r="K29" s="32">
        <v>4.1149999999999997E-3</v>
      </c>
      <c r="L29" s="32">
        <v>2.6134999999999999E-3</v>
      </c>
      <c r="M29" s="32">
        <v>4.5739999999999999E-3</v>
      </c>
      <c r="N29" s="32">
        <v>1.9455E-2</v>
      </c>
      <c r="O29" s="32">
        <v>2.6024599999999998E-2</v>
      </c>
      <c r="P29" s="32" t="s">
        <v>0</v>
      </c>
      <c r="Q29" s="32" t="s">
        <v>0</v>
      </c>
      <c r="R29" s="32" t="s">
        <v>0</v>
      </c>
      <c r="S29" s="33">
        <v>6.0092800000000002E-2</v>
      </c>
      <c r="T29" s="33">
        <v>4.2937299999999998E-2</v>
      </c>
      <c r="U29" s="33">
        <v>3.4121100000000001E-2</v>
      </c>
      <c r="V29" s="33">
        <v>1.6367699999999999E-2</v>
      </c>
      <c r="W29" s="33">
        <v>2.3884000000000002E-3</v>
      </c>
      <c r="X29" s="33">
        <v>2.13396E-2</v>
      </c>
      <c r="Y29" s="33">
        <v>2.0826500000000001E-2</v>
      </c>
      <c r="Z29" s="33" t="s">
        <v>0</v>
      </c>
      <c r="AA29" s="40" t="s">
        <v>0</v>
      </c>
      <c r="AB29" s="40">
        <v>3.5558999999999999E-3</v>
      </c>
      <c r="AC29" s="40">
        <v>1.35932E-2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2.1550950000000003E-2</v>
      </c>
      <c r="AL29" s="1">
        <v>31.855</v>
      </c>
    </row>
    <row r="30" spans="1:45" x14ac:dyDescent="0.25">
      <c r="A30" s="31" t="s">
        <v>0</v>
      </c>
      <c r="B30" s="41" t="s">
        <v>0</v>
      </c>
      <c r="C30" s="31" t="s">
        <v>0</v>
      </c>
      <c r="D30" s="31">
        <v>0.1244999</v>
      </c>
      <c r="E30" s="31">
        <v>0.1180228</v>
      </c>
      <c r="F30" s="31">
        <v>0.1104668</v>
      </c>
      <c r="G30" s="31">
        <v>0.1103186</v>
      </c>
      <c r="H30" s="31">
        <v>0.11082549999999999</v>
      </c>
      <c r="I30" s="31">
        <v>0.10000390000000001</v>
      </c>
      <c r="J30" s="31">
        <v>7.4234599999999998E-2</v>
      </c>
      <c r="K30" s="31">
        <v>5.2809200000000001E-2</v>
      </c>
      <c r="L30" s="31">
        <v>3.6962799999999997E-2</v>
      </c>
      <c r="M30" s="31">
        <v>2.5982999999999999E-2</v>
      </c>
      <c r="N30" s="31">
        <v>3.4409599999999999E-2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0.19079470000000001</v>
      </c>
      <c r="T30" s="33">
        <v>0.17519090000000001</v>
      </c>
      <c r="U30" s="33">
        <v>0.14147599999999999</v>
      </c>
      <c r="V30" s="33">
        <v>0.1065319</v>
      </c>
      <c r="W30" s="33">
        <v>5.6368000000000001E-2</v>
      </c>
      <c r="X30" s="33">
        <v>3.17249E-2</v>
      </c>
      <c r="Y30" s="33">
        <v>4.5353299999999999E-2</v>
      </c>
      <c r="Z30" s="33">
        <v>2.4862599999999999E-2</v>
      </c>
      <c r="AA30" s="40">
        <v>1.7259500000000001E-2</v>
      </c>
      <c r="AB30" s="40">
        <v>1.51147E-2</v>
      </c>
      <c r="AC30" s="40">
        <v>2.35625E-2</v>
      </c>
      <c r="AD30" s="40">
        <v>1.3178E-2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7.5650160869565206E-2</v>
      </c>
      <c r="AL30" s="1">
        <v>35.685299999999998</v>
      </c>
    </row>
    <row r="31" spans="1:45" x14ac:dyDescent="0.25">
      <c r="A31" s="31" t="s">
        <v>0</v>
      </c>
      <c r="B31" s="41" t="s">
        <v>0</v>
      </c>
      <c r="C31" s="31" t="s">
        <v>0</v>
      </c>
      <c r="D31" s="31">
        <v>0.30828169999999999</v>
      </c>
      <c r="E31" s="31">
        <v>0.2487502</v>
      </c>
      <c r="F31" s="31">
        <v>0.204794</v>
      </c>
      <c r="G31" s="31">
        <v>0.20386460000000001</v>
      </c>
      <c r="H31" s="31">
        <v>0.20557259999999999</v>
      </c>
      <c r="I31" s="31">
        <v>0.19655149999999999</v>
      </c>
      <c r="J31" s="31">
        <v>0.17177909999999999</v>
      </c>
      <c r="K31" s="31">
        <v>0.1426442</v>
      </c>
      <c r="L31" s="31">
        <v>0.1039766</v>
      </c>
      <c r="M31" s="31">
        <v>6.5573000000000006E-2</v>
      </c>
      <c r="N31" s="31">
        <v>4.54648E-2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0.30268970000000001</v>
      </c>
      <c r="T31" s="33">
        <v>0.25915890000000003</v>
      </c>
      <c r="U31" s="33">
        <v>0.25503710000000002</v>
      </c>
      <c r="V31" s="33">
        <v>0.2292593</v>
      </c>
      <c r="W31" s="33">
        <v>0.19600880000000001</v>
      </c>
      <c r="X31" s="33">
        <v>0.1261013</v>
      </c>
      <c r="Y31" s="33">
        <v>7.8651799999999994E-2</v>
      </c>
      <c r="Z31" s="33" t="s">
        <v>0</v>
      </c>
      <c r="AA31" s="40">
        <v>3.5777700000000003E-2</v>
      </c>
      <c r="AB31" s="40">
        <v>3.2372199999999997E-2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0.17061545500000003</v>
      </c>
      <c r="AL31" s="1">
        <v>39.709000000000003</v>
      </c>
    </row>
    <row r="32" spans="1:45" x14ac:dyDescent="0.25">
      <c r="A32" s="31" t="s">
        <v>0</v>
      </c>
      <c r="B32" s="41" t="s">
        <v>0</v>
      </c>
      <c r="C32" s="31" t="s">
        <v>0</v>
      </c>
      <c r="D32" s="31">
        <v>0.3929744</v>
      </c>
      <c r="E32" s="31">
        <v>0.26601320000000001</v>
      </c>
      <c r="F32" s="31">
        <v>0.26037009999999999</v>
      </c>
      <c r="G32" s="31">
        <v>0.26176159999999998</v>
      </c>
      <c r="H32" s="31">
        <v>0.26386870000000001</v>
      </c>
      <c r="I32" s="31">
        <v>0.25726379999999999</v>
      </c>
      <c r="J32" s="31">
        <v>0.24630830000000001</v>
      </c>
      <c r="K32" s="31">
        <v>0.2251145</v>
      </c>
      <c r="L32" s="31">
        <v>0.17999780000000001</v>
      </c>
      <c r="M32" s="31">
        <v>0.1238701</v>
      </c>
      <c r="N32" s="31">
        <v>8.7890899999999994E-2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0.41649209999999998</v>
      </c>
      <c r="U32" s="33">
        <v>0.34653859999999997</v>
      </c>
      <c r="V32" s="33">
        <v>0.38562079999999999</v>
      </c>
      <c r="W32" s="33">
        <v>0.37647930000000002</v>
      </c>
      <c r="X32" s="33">
        <v>0.3132972</v>
      </c>
      <c r="Y32" s="33">
        <v>0.20309820000000001</v>
      </c>
      <c r="Z32" s="33">
        <v>0.15806870000000001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0.26472379444444449</v>
      </c>
      <c r="AL32" s="1">
        <v>43.982999999999997</v>
      </c>
    </row>
    <row r="33" spans="1:50" x14ac:dyDescent="0.25">
      <c r="A33" s="31" t="s">
        <v>0</v>
      </c>
      <c r="B33" s="41" t="s">
        <v>0</v>
      </c>
      <c r="C33" s="31" t="s">
        <v>0</v>
      </c>
      <c r="D33" s="31" t="s">
        <v>0</v>
      </c>
      <c r="E33" s="31">
        <v>0.26558619999999999</v>
      </c>
      <c r="F33" s="31">
        <v>0.2664977</v>
      </c>
      <c r="G33" s="31">
        <v>0.26599889999999998</v>
      </c>
      <c r="H33" s="31">
        <v>0.25668289999999999</v>
      </c>
      <c r="I33" s="31">
        <v>0.28468700000000002</v>
      </c>
      <c r="J33" s="31">
        <v>0.3029982</v>
      </c>
      <c r="K33" s="31">
        <v>0.28468300000000002</v>
      </c>
      <c r="L33" s="31">
        <v>0.2286203</v>
      </c>
      <c r="M33" s="31">
        <v>0.1586157</v>
      </c>
      <c r="N33" s="31">
        <v>0.15205080000000001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0.50326079999999995</v>
      </c>
      <c r="V33" s="33">
        <v>0.56068770000000001</v>
      </c>
      <c r="W33" s="33">
        <v>0.58490229999999999</v>
      </c>
      <c r="X33" s="33">
        <v>0.51826130000000004</v>
      </c>
      <c r="Y33" s="33">
        <v>0.36732199999999998</v>
      </c>
      <c r="Z33" s="33">
        <v>0.25052649999999999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0.32821133124999996</v>
      </c>
      <c r="AL33" s="1">
        <v>48.590400000000002</v>
      </c>
    </row>
    <row r="34" spans="1:50" x14ac:dyDescent="0.25">
      <c r="A34" s="27" t="s">
        <v>0</v>
      </c>
      <c r="B34" s="28" t="s">
        <v>0</v>
      </c>
      <c r="C34" s="27" t="s">
        <v>0</v>
      </c>
      <c r="D34" s="27" t="s">
        <v>0</v>
      </c>
      <c r="E34" s="27">
        <v>8.1918699999999997E-2</v>
      </c>
      <c r="F34" s="27">
        <v>0.21220829999999999</v>
      </c>
      <c r="G34" s="27">
        <v>0.19839480000000001</v>
      </c>
      <c r="H34" s="27">
        <v>0.1068467</v>
      </c>
      <c r="I34" s="27">
        <v>0.20034840000000001</v>
      </c>
      <c r="J34" s="27">
        <v>0.31604719999999997</v>
      </c>
      <c r="K34" s="27">
        <v>0.27209630000000001</v>
      </c>
      <c r="L34" s="27">
        <v>0.24356340000000001</v>
      </c>
      <c r="M34" s="27">
        <v>0.17074790000000001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0.88255110000000003</v>
      </c>
      <c r="V34" s="27">
        <v>0.76287970000000005</v>
      </c>
      <c r="W34" s="27">
        <v>0.70057709999999995</v>
      </c>
      <c r="X34" s="27">
        <v>0.63126530000000003</v>
      </c>
      <c r="Y34" s="27">
        <v>0.48497190000000001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0.37602977142857136</v>
      </c>
      <c r="AL34" s="1">
        <v>53.663899999999998</v>
      </c>
    </row>
    <row r="35" spans="1:50" x14ac:dyDescent="0.25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0.36307400000000001</v>
      </c>
      <c r="H35" s="27">
        <v>0.36776180000000003</v>
      </c>
      <c r="I35" s="27">
        <v>0.33140380000000003</v>
      </c>
      <c r="J35" s="27">
        <v>0.31680380000000002</v>
      </c>
      <c r="K35" s="27">
        <v>0.27328920000000001</v>
      </c>
      <c r="L35" s="27">
        <v>0.23379349999999999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0.80066170000000003</v>
      </c>
      <c r="V35" s="27">
        <v>0.6475071</v>
      </c>
      <c r="W35" s="27">
        <v>0.63437580000000005</v>
      </c>
      <c r="X35" s="27">
        <v>0.50850770000000001</v>
      </c>
      <c r="Y35" s="27">
        <v>0.45043309999999998</v>
      </c>
      <c r="Z35" s="27">
        <v>0.26701439999999999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0.43288549166666662</v>
      </c>
      <c r="AL35" s="9">
        <v>59.441600000000001</v>
      </c>
    </row>
    <row r="36" spans="1:50" x14ac:dyDescent="0.25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0.1818314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0.33233819999999997</v>
      </c>
      <c r="U36" s="25">
        <v>0.3758399</v>
      </c>
      <c r="V36" s="25" t="s">
        <v>0</v>
      </c>
      <c r="W36" s="25" t="s">
        <v>0</v>
      </c>
      <c r="X36" s="25">
        <v>0.1589352</v>
      </c>
      <c r="Y36" s="25">
        <v>0.25827830000000002</v>
      </c>
      <c r="Z36" s="25">
        <v>0.2815434</v>
      </c>
      <c r="AA36" s="25">
        <v>0.294099</v>
      </c>
      <c r="AB36" s="25">
        <v>0.2829179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0.27072291250000002</v>
      </c>
      <c r="AL36" s="4">
        <v>66.4435</v>
      </c>
    </row>
    <row r="37" spans="1:50" x14ac:dyDescent="0.25">
      <c r="A37" s="25">
        <v>0.39904630000000002</v>
      </c>
      <c r="B37" s="26">
        <v>0.4269115</v>
      </c>
      <c r="C37" s="25">
        <v>0.46173009999999998</v>
      </c>
      <c r="D37" s="25">
        <v>0.48426710000000001</v>
      </c>
      <c r="E37" s="25">
        <v>0.49463940000000001</v>
      </c>
      <c r="F37" s="25">
        <v>0.5107621</v>
      </c>
      <c r="G37" s="25">
        <v>0.5274027</v>
      </c>
      <c r="H37" s="25">
        <v>0.54026850000000004</v>
      </c>
      <c r="I37" s="25">
        <v>0.54289560000000003</v>
      </c>
      <c r="J37" s="25">
        <v>0.54401219999999995</v>
      </c>
      <c r="K37" s="25">
        <v>0.49335279999999998</v>
      </c>
      <c r="L37" s="25">
        <v>0.47333190000000003</v>
      </c>
      <c r="M37" s="25">
        <v>0.4602521</v>
      </c>
      <c r="N37" s="25">
        <v>0.43998860000000001</v>
      </c>
      <c r="O37" s="25">
        <v>0.43804799999999999</v>
      </c>
      <c r="P37" s="25">
        <v>0.48908069999999998</v>
      </c>
      <c r="Q37" s="25">
        <v>0.4889694</v>
      </c>
      <c r="R37" s="25">
        <v>0.48800500000000002</v>
      </c>
      <c r="S37" s="25">
        <v>0.51910889999999998</v>
      </c>
      <c r="T37" s="25">
        <v>0.48839579999999999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0.32898129999999998</v>
      </c>
      <c r="Z37" s="25">
        <v>0.41255059999999999</v>
      </c>
      <c r="AA37" s="25">
        <v>0.4040687</v>
      </c>
      <c r="AB37" s="25">
        <v>0.36494209999999999</v>
      </c>
      <c r="AC37" s="25">
        <v>0.31203510000000001</v>
      </c>
      <c r="AD37" s="25">
        <v>0.34666560000000002</v>
      </c>
      <c r="AE37" s="25">
        <v>0.37052170000000001</v>
      </c>
      <c r="AF37" s="25">
        <v>0.36755320000000002</v>
      </c>
      <c r="AG37" s="25">
        <v>0.35935590000000001</v>
      </c>
      <c r="AH37" s="25">
        <v>0.39592810000000001</v>
      </c>
      <c r="AI37" s="25">
        <v>0.41561799999999999</v>
      </c>
      <c r="AJ37" s="25">
        <v>0.398785</v>
      </c>
      <c r="AK37" s="3">
        <f t="shared" si="0"/>
        <v>0.4433585625</v>
      </c>
      <c r="AL37" s="4">
        <v>76.463800000000006</v>
      </c>
    </row>
    <row r="38" spans="1:50" x14ac:dyDescent="0.25">
      <c r="A38" t="s">
        <v>7</v>
      </c>
      <c r="AK38" s="17">
        <f>SUM(A2:AJ35)/867</f>
        <v>0.27338502110726642</v>
      </c>
      <c r="AP38" s="2" t="s">
        <v>123</v>
      </c>
    </row>
    <row r="39" spans="1:50" x14ac:dyDescent="0.25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0</v>
      </c>
      <c r="B40" s="26">
        <v>1.3429986</v>
      </c>
      <c r="C40" s="25">
        <v>1.4616439999999999</v>
      </c>
      <c r="D40" s="25">
        <v>1.5679168999999999</v>
      </c>
      <c r="E40" s="25">
        <v>1.7392482</v>
      </c>
      <c r="F40" s="25">
        <v>1.8345629999999999</v>
      </c>
      <c r="G40" s="25">
        <v>1.8535348</v>
      </c>
      <c r="H40" s="25">
        <v>1.86879</v>
      </c>
      <c r="I40" s="25">
        <v>1.8514644</v>
      </c>
      <c r="J40" s="25">
        <v>1.7407760000000001</v>
      </c>
      <c r="K40" s="25">
        <v>1.7426926</v>
      </c>
      <c r="L40" s="25">
        <v>1.6743922</v>
      </c>
      <c r="M40" s="25">
        <v>1.6424502999999999</v>
      </c>
      <c r="N40" s="25">
        <v>1.6295470000000001</v>
      </c>
      <c r="O40" s="25">
        <v>1.6993427000000001</v>
      </c>
      <c r="P40" s="25">
        <v>1.6752536</v>
      </c>
      <c r="Q40" s="25">
        <v>1.7071190000000001</v>
      </c>
      <c r="R40" s="25">
        <v>1.7870600000000001</v>
      </c>
      <c r="S40" s="25">
        <v>1.8194975</v>
      </c>
      <c r="T40" s="25">
        <v>1.7804183</v>
      </c>
      <c r="U40" s="25">
        <v>1.7204390000000001</v>
      </c>
      <c r="V40" s="25">
        <v>1.7060198</v>
      </c>
      <c r="W40" s="25">
        <v>1.6659687000000001</v>
      </c>
      <c r="X40" s="25">
        <v>1.6922060000000001</v>
      </c>
      <c r="Y40" s="25">
        <v>1.685797</v>
      </c>
      <c r="Z40" s="25">
        <v>1.7358100000000001</v>
      </c>
      <c r="AA40" s="25">
        <v>1.7024045000000001</v>
      </c>
      <c r="AB40" s="25">
        <v>1.6374610000000001</v>
      </c>
      <c r="AC40" s="25">
        <v>1.6024955999999999</v>
      </c>
      <c r="AD40" s="25">
        <v>1.560824</v>
      </c>
      <c r="AE40" s="25">
        <v>1.5070796</v>
      </c>
      <c r="AF40" s="25">
        <v>1.5548229</v>
      </c>
      <c r="AG40" s="25">
        <v>1.7511300000000001</v>
      </c>
      <c r="AH40" s="25">
        <v>1.7235887999999999</v>
      </c>
      <c r="AI40" s="25">
        <v>1.6116098999999999</v>
      </c>
      <c r="AJ40" s="25" t="s">
        <v>0</v>
      </c>
      <c r="AK40" s="3">
        <f>AVERAGE(A40:AJ40)</f>
        <v>1.6845989970588233</v>
      </c>
      <c r="AL40" s="4">
        <v>-66.4435</v>
      </c>
      <c r="AM40" s="6" t="s">
        <v>94</v>
      </c>
      <c r="AO40" s="2">
        <f>SUM(A73:AJ74)/40</f>
        <v>0.32502086749999987</v>
      </c>
      <c r="AP40" s="2">
        <f>((AK40-AK$3)*100)/AK$3</f>
        <v>-2.3914785367141409</v>
      </c>
      <c r="AQ40" s="2"/>
      <c r="AR40" s="6" t="s">
        <v>94</v>
      </c>
      <c r="AS40" s="2"/>
      <c r="AT40" s="2">
        <f>((AO40-AO$3)*100)/AO$3</f>
        <v>-20.500029679102553</v>
      </c>
      <c r="AU40" s="2"/>
    </row>
    <row r="41" spans="1:50" x14ac:dyDescent="0.25">
      <c r="A41" s="27">
        <v>1.4245429999999999</v>
      </c>
      <c r="B41" s="28">
        <v>1.354671</v>
      </c>
      <c r="C41" s="27">
        <v>1.3728092999999999</v>
      </c>
      <c r="D41" s="27">
        <v>1.37999</v>
      </c>
      <c r="E41" s="27">
        <v>1.3375338000000001</v>
      </c>
      <c r="F41" s="27">
        <v>1.3323871</v>
      </c>
      <c r="G41" s="27">
        <v>1.3734138</v>
      </c>
      <c r="H41" s="27">
        <v>1.3929910000000001</v>
      </c>
      <c r="I41" s="27">
        <v>1.4384836999999999</v>
      </c>
      <c r="J41" s="27">
        <v>1.4526976</v>
      </c>
      <c r="K41" s="27">
        <v>1.4530604</v>
      </c>
      <c r="L41" s="27">
        <v>1.4536129</v>
      </c>
      <c r="M41" s="27">
        <v>1.4505702</v>
      </c>
      <c r="N41" s="27">
        <v>1.4605843000000001</v>
      </c>
      <c r="O41" s="27">
        <v>1.4395610999999999</v>
      </c>
      <c r="P41" s="27">
        <v>1.413602</v>
      </c>
      <c r="Q41" s="27">
        <v>1.3777925</v>
      </c>
      <c r="R41" s="27">
        <v>1.3407108999999999</v>
      </c>
      <c r="S41" s="27">
        <v>1.3244829</v>
      </c>
      <c r="T41" s="27">
        <v>1.3460863999999999</v>
      </c>
      <c r="U41" s="27">
        <v>1.3625240000000001</v>
      </c>
      <c r="V41" s="27">
        <v>1.4181159999999999</v>
      </c>
      <c r="W41" s="27">
        <v>1.4731961</v>
      </c>
      <c r="X41" s="27">
        <v>1.5048515</v>
      </c>
      <c r="Y41" s="27">
        <v>1.5794657000000001</v>
      </c>
      <c r="Z41" s="27">
        <v>1.5411322999999999</v>
      </c>
      <c r="AA41" s="27">
        <v>1.5079123999999999</v>
      </c>
      <c r="AB41" s="27">
        <v>1.5427146</v>
      </c>
      <c r="AC41" s="27">
        <v>1.5692556</v>
      </c>
      <c r="AD41" s="27">
        <v>1.5298909000000001</v>
      </c>
      <c r="AE41" s="27">
        <v>1.4396405000000001</v>
      </c>
      <c r="AF41" s="27">
        <v>1.5730697</v>
      </c>
      <c r="AG41" s="27">
        <v>1.6010975999999999</v>
      </c>
      <c r="AH41" s="27">
        <v>1.5905524</v>
      </c>
      <c r="AI41" s="27">
        <v>1.5977707000000001</v>
      </c>
      <c r="AJ41" s="27">
        <v>1.4810604000000001</v>
      </c>
      <c r="AK41" s="3">
        <f t="shared" si="0"/>
        <v>1.4508842861111113</v>
      </c>
      <c r="AL41" s="9">
        <v>-59.441600000000001</v>
      </c>
      <c r="AM41" s="6" t="s">
        <v>116</v>
      </c>
      <c r="AO41" s="2">
        <f>SUM(A39:AJ40)/34</f>
        <v>1.6845989970588233</v>
      </c>
      <c r="AP41" s="2">
        <f>((AK41-AK$4)*100)/AK$4</f>
        <v>-5.091147792999748</v>
      </c>
      <c r="AQ41" s="2"/>
      <c r="AR41" s="6" t="s">
        <v>116</v>
      </c>
      <c r="AS41" s="2"/>
      <c r="AT41" s="1">
        <f>((AO41-AO$4)*100)/AO$4</f>
        <v>-2.3914785367141409</v>
      </c>
    </row>
    <row r="42" spans="1:50" x14ac:dyDescent="0.25">
      <c r="A42" s="27">
        <v>1.0372508</v>
      </c>
      <c r="B42" s="28">
        <v>1.0175346000000001</v>
      </c>
      <c r="C42" s="27">
        <v>0.98911000000000004</v>
      </c>
      <c r="D42" s="27">
        <v>0.95216619999999996</v>
      </c>
      <c r="E42" s="27">
        <v>0.89770570000000005</v>
      </c>
      <c r="F42" s="27">
        <v>0.85100799999999999</v>
      </c>
      <c r="G42" s="27">
        <v>0.8875653</v>
      </c>
      <c r="H42" s="27">
        <v>0.91572469999999995</v>
      </c>
      <c r="I42" s="27">
        <v>0.96413349999999998</v>
      </c>
      <c r="J42" s="27">
        <v>0.96536540000000004</v>
      </c>
      <c r="K42" s="27">
        <v>0.93914620000000004</v>
      </c>
      <c r="L42" s="27">
        <v>0.90871480000000004</v>
      </c>
      <c r="M42" s="27">
        <v>0.89630290000000001</v>
      </c>
      <c r="N42" s="27">
        <v>0.91171270000000004</v>
      </c>
      <c r="O42" s="27">
        <v>0.90712210000000004</v>
      </c>
      <c r="P42" s="27">
        <v>0.87949860000000002</v>
      </c>
      <c r="Q42" s="27">
        <v>0.84035009999999999</v>
      </c>
      <c r="R42" s="27">
        <v>0.80182149999999996</v>
      </c>
      <c r="S42" s="27">
        <v>0.82408049999999999</v>
      </c>
      <c r="T42" s="27">
        <v>0.84885250000000001</v>
      </c>
      <c r="U42" s="27">
        <v>0.86872249999999995</v>
      </c>
      <c r="V42" s="27">
        <v>0.98670040000000003</v>
      </c>
      <c r="W42" s="27">
        <v>1.0453496</v>
      </c>
      <c r="X42" s="27">
        <v>1.0881135</v>
      </c>
      <c r="Y42" s="27">
        <v>1.1349621000000001</v>
      </c>
      <c r="Z42" s="27">
        <v>1.1628422</v>
      </c>
      <c r="AA42" s="27">
        <v>1.1628326</v>
      </c>
      <c r="AB42" s="27">
        <v>1.1321760000000001</v>
      </c>
      <c r="AC42" s="27">
        <v>1.1408706</v>
      </c>
      <c r="AD42" s="27">
        <v>1.1458352999999999</v>
      </c>
      <c r="AE42" s="27">
        <v>1.1451992</v>
      </c>
      <c r="AF42" s="27">
        <v>1.1453468</v>
      </c>
      <c r="AG42" s="27">
        <v>1.1446987</v>
      </c>
      <c r="AH42" s="27">
        <v>1.1626780999999999</v>
      </c>
      <c r="AI42" s="27">
        <v>1.1281452999999999</v>
      </c>
      <c r="AJ42" s="27">
        <v>1.0833238000000001</v>
      </c>
      <c r="AK42" s="3">
        <f t="shared" si="0"/>
        <v>0.99758230000000003</v>
      </c>
      <c r="AL42" s="21">
        <v>-53.663899999999998</v>
      </c>
      <c r="AM42" s="10" t="s">
        <v>94</v>
      </c>
      <c r="AO42" s="2">
        <f>SUM(A71:AJ72)/26</f>
        <v>0.33604348846153848</v>
      </c>
      <c r="AP42" s="2">
        <f>((AK42-AK$5)*100)/AK$5</f>
        <v>-8.7364979310522788</v>
      </c>
      <c r="AQ42" s="2"/>
      <c r="AR42" s="10" t="s">
        <v>94</v>
      </c>
      <c r="AS42" s="2"/>
      <c r="AT42" s="1">
        <f>((AO42-AO$5)*100)/AO$5</f>
        <v>-16.463380534817006</v>
      </c>
    </row>
    <row r="43" spans="1:50" x14ac:dyDescent="0.25">
      <c r="A43" s="29">
        <v>0.77812700000000001</v>
      </c>
      <c r="B43" s="30">
        <v>0.74360389999999998</v>
      </c>
      <c r="C43" s="29">
        <v>0.69527450000000002</v>
      </c>
      <c r="D43" s="29">
        <v>0.65589830000000005</v>
      </c>
      <c r="E43" s="31">
        <v>0.58884959999999997</v>
      </c>
      <c r="F43" s="31">
        <v>0.50525900000000001</v>
      </c>
      <c r="G43" s="31">
        <v>0.45633069999999998</v>
      </c>
      <c r="H43" s="31">
        <v>0.44805600000000001</v>
      </c>
      <c r="I43" s="31">
        <v>0.50544979999999995</v>
      </c>
      <c r="J43" s="31">
        <v>0.51681739999999998</v>
      </c>
      <c r="K43" s="31">
        <v>0.51957830000000005</v>
      </c>
      <c r="L43" s="31">
        <v>0.51184830000000003</v>
      </c>
      <c r="M43" s="31">
        <v>0.51432960000000005</v>
      </c>
      <c r="N43" s="31">
        <v>0.52447140000000003</v>
      </c>
      <c r="O43" s="31">
        <v>0.53039749999999997</v>
      </c>
      <c r="P43" s="31">
        <v>0.52224590000000004</v>
      </c>
      <c r="Q43" s="32">
        <v>0.51606540000000001</v>
      </c>
      <c r="R43" s="32">
        <v>0.48380469999999998</v>
      </c>
      <c r="S43" s="33">
        <v>0.4385444</v>
      </c>
      <c r="T43" s="33" t="s">
        <v>0</v>
      </c>
      <c r="U43" s="33">
        <v>0.64930920000000003</v>
      </c>
      <c r="V43" s="33">
        <v>0.713476</v>
      </c>
      <c r="W43" s="33">
        <v>0.75042520000000001</v>
      </c>
      <c r="X43" s="33">
        <v>0.76450709999999999</v>
      </c>
      <c r="Y43" s="33">
        <v>0.78802399999999995</v>
      </c>
      <c r="Z43" s="33">
        <v>0.81066919999999998</v>
      </c>
      <c r="AA43" s="33">
        <v>0.81362489999999998</v>
      </c>
      <c r="AB43" s="33">
        <v>0.78506089999999995</v>
      </c>
      <c r="AC43" s="29">
        <v>0.77535609999999999</v>
      </c>
      <c r="AD43" s="29">
        <v>0.79181729999999995</v>
      </c>
      <c r="AE43" s="29">
        <v>0.8229263</v>
      </c>
      <c r="AF43" s="29">
        <v>0.82913590000000004</v>
      </c>
      <c r="AG43" s="29">
        <v>0.82355160000000005</v>
      </c>
      <c r="AH43" s="29">
        <v>0.84095209999999998</v>
      </c>
      <c r="AI43" s="29">
        <v>0.84247419999999995</v>
      </c>
      <c r="AJ43" s="29">
        <v>0.81766380000000005</v>
      </c>
      <c r="AK43" s="3">
        <f t="shared" si="0"/>
        <v>0.65925501428571409</v>
      </c>
      <c r="AL43" s="1">
        <v>-48.590400000000002</v>
      </c>
      <c r="AM43" s="10" t="s">
        <v>116</v>
      </c>
      <c r="AO43" s="2">
        <f>SUM(A41:AJ42)/72</f>
        <v>1.2242332930555557</v>
      </c>
      <c r="AP43" s="2">
        <f>((AK43-AK$6)*100)/AK$6</f>
        <v>-12.655967461309166</v>
      </c>
      <c r="AQ43" s="2"/>
      <c r="AR43" s="10" t="s">
        <v>116</v>
      </c>
      <c r="AS43" s="2"/>
      <c r="AT43" s="1">
        <f>((AO43-AO$6)*100)/AO$6</f>
        <v>-6.6109691417520438</v>
      </c>
    </row>
    <row r="44" spans="1:50" x14ac:dyDescent="0.25">
      <c r="A44" s="29">
        <v>0.55977900000000003</v>
      </c>
      <c r="B44" s="30">
        <v>0.50589030000000001</v>
      </c>
      <c r="C44" s="29">
        <v>0.42662539999999999</v>
      </c>
      <c r="D44" s="29">
        <v>0.35970289999999999</v>
      </c>
      <c r="E44" s="31">
        <v>0.28145179999999997</v>
      </c>
      <c r="F44" s="31">
        <v>0.20506759999999999</v>
      </c>
      <c r="G44" s="31">
        <v>0.1778689</v>
      </c>
      <c r="H44" s="31">
        <v>0.14900730000000001</v>
      </c>
      <c r="I44" s="31">
        <v>0.15602070000000001</v>
      </c>
      <c r="J44" s="31">
        <v>0.18641830000000001</v>
      </c>
      <c r="K44" s="31">
        <v>0.20818999999999999</v>
      </c>
      <c r="L44" s="31">
        <v>0.22394330000000001</v>
      </c>
      <c r="M44" s="31">
        <v>0.23819219999999999</v>
      </c>
      <c r="N44" s="31">
        <v>0.25187949999999998</v>
      </c>
      <c r="O44" s="31">
        <v>0.26409369999999999</v>
      </c>
      <c r="P44" s="31">
        <v>0.26642589999999999</v>
      </c>
      <c r="Q44" s="32">
        <v>0.27214690000000002</v>
      </c>
      <c r="R44" s="32">
        <v>0.24719820000000001</v>
      </c>
      <c r="S44" s="33">
        <v>0.22659899999999999</v>
      </c>
      <c r="T44" s="33" t="s">
        <v>0</v>
      </c>
      <c r="U44" s="33">
        <v>0.35578369999999998</v>
      </c>
      <c r="V44" s="33">
        <v>0.39591310000000002</v>
      </c>
      <c r="W44" s="33">
        <v>0.41222779999999998</v>
      </c>
      <c r="X44" s="33">
        <v>0.41574610000000001</v>
      </c>
      <c r="Y44" s="33">
        <v>0.436164</v>
      </c>
      <c r="Z44" s="33">
        <v>0.46293450000000003</v>
      </c>
      <c r="AA44" s="33">
        <v>0.46631339999999999</v>
      </c>
      <c r="AB44" s="33">
        <v>0.4578856</v>
      </c>
      <c r="AC44" s="29">
        <v>0.46058870000000002</v>
      </c>
      <c r="AD44" s="29">
        <v>0.49425350000000001</v>
      </c>
      <c r="AE44" s="29">
        <v>0.52225089999999996</v>
      </c>
      <c r="AF44" s="29">
        <v>0.56080859999999999</v>
      </c>
      <c r="AG44" s="29">
        <v>0.55371369999999998</v>
      </c>
      <c r="AH44" s="29">
        <v>0.57872409999999996</v>
      </c>
      <c r="AI44" s="29">
        <v>0.5956882</v>
      </c>
      <c r="AJ44" s="29">
        <v>0.59310759999999996</v>
      </c>
      <c r="AK44" s="3">
        <f t="shared" si="0"/>
        <v>0.37053155428571422</v>
      </c>
      <c r="AL44" s="1">
        <v>-43.982999999999997</v>
      </c>
      <c r="AM44" s="11" t="s">
        <v>99</v>
      </c>
      <c r="AO44" s="2">
        <f>SUM(A66:R70)/56</f>
        <v>0.12495791607142856</v>
      </c>
      <c r="AP44" s="2">
        <f>((AK44-AK$7)*100)/AK$7</f>
        <v>-15.960583566150385</v>
      </c>
      <c r="AR44" s="11" t="s">
        <v>99</v>
      </c>
      <c r="AS44" s="2"/>
      <c r="AT44" s="1">
        <f>((AO44-AO$7)*100)/AO$7</f>
        <v>-13.465561266210052</v>
      </c>
    </row>
    <row r="45" spans="1:50" x14ac:dyDescent="0.25">
      <c r="A45" s="29">
        <v>0.3114132</v>
      </c>
      <c r="B45" s="30">
        <v>0.2458562</v>
      </c>
      <c r="C45" s="29">
        <v>0.1742332</v>
      </c>
      <c r="D45" s="29">
        <v>0.12621180000000001</v>
      </c>
      <c r="E45" s="31">
        <v>9.0856699999999999E-2</v>
      </c>
      <c r="F45" s="31">
        <v>8.8082199999999999E-2</v>
      </c>
      <c r="G45" s="31">
        <v>6.5079600000000001E-2</v>
      </c>
      <c r="H45" s="31">
        <v>7.0138099999999995E-2</v>
      </c>
      <c r="I45" s="31">
        <v>7.8576900000000005E-2</v>
      </c>
      <c r="J45" s="31">
        <v>9.0626399999999996E-2</v>
      </c>
      <c r="K45" s="31">
        <v>9.9265999999999993E-2</v>
      </c>
      <c r="L45" s="31">
        <v>0.1025418</v>
      </c>
      <c r="M45" s="31">
        <v>0.1081956</v>
      </c>
      <c r="N45" s="31">
        <v>0.114384</v>
      </c>
      <c r="O45" s="31">
        <v>0.11949890000000001</v>
      </c>
      <c r="P45" s="31">
        <v>0.12332949999999999</v>
      </c>
      <c r="Q45" s="32">
        <v>0.1243556</v>
      </c>
      <c r="R45" s="32">
        <v>0.10426729999999999</v>
      </c>
      <c r="S45" s="33">
        <v>0.1068263</v>
      </c>
      <c r="T45" s="33" t="s">
        <v>0</v>
      </c>
      <c r="U45" s="33">
        <v>0.12085170000000001</v>
      </c>
      <c r="V45" s="33">
        <v>0.1638482</v>
      </c>
      <c r="W45" s="33">
        <v>0.18675700000000001</v>
      </c>
      <c r="X45" s="33">
        <v>0.19959389999999999</v>
      </c>
      <c r="Y45" s="33">
        <v>0.2098266</v>
      </c>
      <c r="Z45" s="33">
        <v>0.21891559999999999</v>
      </c>
      <c r="AA45" s="33">
        <v>0.22436310000000001</v>
      </c>
      <c r="AB45" s="33">
        <v>0.2218176</v>
      </c>
      <c r="AC45" s="29">
        <v>0.29045949999999998</v>
      </c>
      <c r="AD45" s="29">
        <v>0.2856244</v>
      </c>
      <c r="AE45" s="29">
        <v>0.27735870000000001</v>
      </c>
      <c r="AF45" s="29">
        <v>0.32321290000000003</v>
      </c>
      <c r="AG45" s="29">
        <v>0.33747500000000002</v>
      </c>
      <c r="AH45" s="29">
        <v>0.35303210000000002</v>
      </c>
      <c r="AI45" s="29">
        <v>0.36681049999999998</v>
      </c>
      <c r="AJ45" s="29">
        <v>0.35713709999999999</v>
      </c>
      <c r="AK45" s="3">
        <f t="shared" si="0"/>
        <v>0.18516637714285714</v>
      </c>
      <c r="AL45" s="1">
        <v>-39.709000000000003</v>
      </c>
      <c r="AM45" s="11" t="s">
        <v>102</v>
      </c>
      <c r="AO45" s="2">
        <f>SUM(E43:R47)/68</f>
        <v>0.18198149264705879</v>
      </c>
      <c r="AP45" s="2">
        <f>((AK45-AK$8)*100)/AK$8</f>
        <v>-17.040407416060297</v>
      </c>
      <c r="AR45" s="11" t="s">
        <v>102</v>
      </c>
      <c r="AS45" s="2"/>
      <c r="AT45" s="1">
        <f>((AO45-AO$8)*100)/AO$8</f>
        <v>-16.312498269576814</v>
      </c>
    </row>
    <row r="46" spans="1:50" x14ac:dyDescent="0.25">
      <c r="A46" s="29">
        <v>0.109594</v>
      </c>
      <c r="B46" s="30">
        <v>7.7335399999999999E-2</v>
      </c>
      <c r="C46" s="29">
        <v>4.6920700000000003E-2</v>
      </c>
      <c r="D46" s="29">
        <v>5.1732199999999999E-2</v>
      </c>
      <c r="E46" s="31" t="s">
        <v>0</v>
      </c>
      <c r="F46" s="31">
        <v>0.1083378</v>
      </c>
      <c r="G46" s="31">
        <v>4.22832E-2</v>
      </c>
      <c r="H46" s="31">
        <v>3.6806899999999997E-2</v>
      </c>
      <c r="I46" s="31">
        <v>4.1046199999999998E-2</v>
      </c>
      <c r="J46" s="31">
        <v>3.9905700000000002E-2</v>
      </c>
      <c r="K46" s="31">
        <v>3.6945600000000002E-2</v>
      </c>
      <c r="L46" s="31">
        <v>3.3122400000000003E-2</v>
      </c>
      <c r="M46" s="31">
        <v>3.3934100000000002E-2</v>
      </c>
      <c r="N46" s="31">
        <v>3.6344399999999999E-2</v>
      </c>
      <c r="O46" s="31">
        <v>4.0109600000000002E-2</v>
      </c>
      <c r="P46" s="31">
        <v>4.19251E-2</v>
      </c>
      <c r="Q46" s="32">
        <v>4.2552199999999998E-2</v>
      </c>
      <c r="R46" s="32">
        <v>3.4274100000000002E-2</v>
      </c>
      <c r="S46" s="33">
        <v>3.49632E-2</v>
      </c>
      <c r="T46" s="33" t="s">
        <v>0</v>
      </c>
      <c r="U46" s="33">
        <v>4.41801E-2</v>
      </c>
      <c r="V46" s="33">
        <v>8.4498100000000007E-2</v>
      </c>
      <c r="W46" s="33">
        <v>9.2354099999999995E-2</v>
      </c>
      <c r="X46" s="33">
        <v>0.11034670000000001</v>
      </c>
      <c r="Y46" s="33">
        <v>0.1135979</v>
      </c>
      <c r="Z46" s="33">
        <v>0.1062109</v>
      </c>
      <c r="AA46" s="33">
        <v>8.5602399999999995E-2</v>
      </c>
      <c r="AB46" s="33">
        <v>0.1040114</v>
      </c>
      <c r="AC46" s="29">
        <v>0.16484660000000001</v>
      </c>
      <c r="AD46" s="29">
        <v>0.10609879999999999</v>
      </c>
      <c r="AE46" s="29">
        <v>7.3783199999999993E-2</v>
      </c>
      <c r="AF46" s="29">
        <v>8.5388800000000001E-2</v>
      </c>
      <c r="AG46" s="29">
        <v>0.1136597</v>
      </c>
      <c r="AH46" s="29">
        <v>0.14121649999999999</v>
      </c>
      <c r="AI46" s="29">
        <v>0.15061659999999999</v>
      </c>
      <c r="AJ46" s="29">
        <v>0.13564799999999999</v>
      </c>
      <c r="AK46" s="3">
        <f t="shared" si="0"/>
        <v>7.6476252941176465E-2</v>
      </c>
      <c r="AL46" s="1">
        <v>-35.685299999999998</v>
      </c>
      <c r="AM46" s="12" t="s">
        <v>105</v>
      </c>
      <c r="AO46" s="2">
        <f>SUM(S66:Z70)/35</f>
        <v>0.17010965142857143</v>
      </c>
      <c r="AP46" s="2">
        <f>((AK46-AK$9)*100)/AK$9</f>
        <v>-16.382247478058318</v>
      </c>
      <c r="AR46" s="12" t="s">
        <v>105</v>
      </c>
      <c r="AS46" s="2"/>
      <c r="AT46" s="1">
        <f>((AO46-AO$9)*100)/AO$9</f>
        <v>-19.562712402477437</v>
      </c>
    </row>
    <row r="47" spans="1:50" x14ac:dyDescent="0.25">
      <c r="A47" s="29">
        <v>3.1934499999999998E-2</v>
      </c>
      <c r="B47" s="30">
        <v>2.6443000000000001E-2</v>
      </c>
      <c r="C47" s="29">
        <v>1.62221E-2</v>
      </c>
      <c r="D47" s="29" t="s">
        <v>0</v>
      </c>
      <c r="E47" s="31" t="s">
        <v>0</v>
      </c>
      <c r="F47" s="31">
        <v>5.6511800000000001E-2</v>
      </c>
      <c r="G47" s="31">
        <v>1.21774E-2</v>
      </c>
      <c r="H47" s="31">
        <v>1.33475E-2</v>
      </c>
      <c r="I47" s="31">
        <v>1.2638699999999999E-2</v>
      </c>
      <c r="J47" s="31">
        <v>7.9772999999999997E-3</v>
      </c>
      <c r="K47" s="31">
        <v>2.1592E-3</v>
      </c>
      <c r="L47" s="31">
        <v>1.4655E-3</v>
      </c>
      <c r="M47" s="31">
        <v>3.9772999999999996E-3</v>
      </c>
      <c r="N47" s="31">
        <v>8.7697000000000001E-3</v>
      </c>
      <c r="O47" s="31">
        <v>1.02766E-2</v>
      </c>
      <c r="P47" s="31">
        <v>1.05776E-2</v>
      </c>
      <c r="Q47" s="32">
        <v>6.1415000000000003E-3</v>
      </c>
      <c r="R47" s="32">
        <v>1.05276E-2</v>
      </c>
      <c r="S47" s="33">
        <v>2.04342E-2</v>
      </c>
      <c r="T47" s="33" t="s">
        <v>0</v>
      </c>
      <c r="U47" s="33" t="s">
        <v>0</v>
      </c>
      <c r="V47" s="33">
        <v>1.3638900000000001E-2</v>
      </c>
      <c r="W47" s="33">
        <v>3.2102699999999998E-2</v>
      </c>
      <c r="X47" s="33">
        <v>3.4311800000000003E-2</v>
      </c>
      <c r="Y47" s="33">
        <v>3.3510199999999997E-2</v>
      </c>
      <c r="Z47" s="33">
        <v>2.5621499999999998E-2</v>
      </c>
      <c r="AA47" s="33">
        <v>1.4813099999999999E-2</v>
      </c>
      <c r="AB47" s="33">
        <v>3.6094000000000001E-2</v>
      </c>
      <c r="AC47" s="29" t="s">
        <v>0</v>
      </c>
      <c r="AD47" s="29">
        <v>4.4689E-2</v>
      </c>
      <c r="AE47" s="29">
        <v>2.6639099999999999E-2</v>
      </c>
      <c r="AF47" s="29">
        <v>1.5347700000000001E-2</v>
      </c>
      <c r="AG47" s="29">
        <v>3.8306E-3</v>
      </c>
      <c r="AH47" s="29">
        <v>1.12526E-2</v>
      </c>
      <c r="AI47" s="29">
        <v>1.8139099999999998E-2</v>
      </c>
      <c r="AJ47" s="29">
        <v>1.9547800000000001E-2</v>
      </c>
      <c r="AK47" s="3">
        <f t="shared" si="0"/>
        <v>1.8745793548387093E-2</v>
      </c>
      <c r="AL47" s="1">
        <v>-31.855</v>
      </c>
      <c r="AM47" s="12" t="s">
        <v>108</v>
      </c>
      <c r="AO47" s="2">
        <f>SUM(S43:AB47)/44</f>
        <v>0.29050680227272718</v>
      </c>
      <c r="AP47" s="2">
        <f>((AK47-AK$10)*100)/AK$10</f>
        <v>-17.820592466533636</v>
      </c>
      <c r="AR47" s="12" t="s">
        <v>108</v>
      </c>
      <c r="AS47" s="2"/>
      <c r="AT47" s="1">
        <f>((AO47-AO$10)*100)/AO$10</f>
        <v>-14.142543415538176</v>
      </c>
    </row>
    <row r="48" spans="1:50" x14ac:dyDescent="0.25">
      <c r="A48" s="29">
        <v>1.8561299999999999E-2</v>
      </c>
      <c r="B48" s="30">
        <v>1.87037E-2</v>
      </c>
      <c r="C48" s="29" t="s">
        <v>0</v>
      </c>
      <c r="D48" s="29" t="s">
        <v>0</v>
      </c>
      <c r="E48" s="34" t="s">
        <v>0</v>
      </c>
      <c r="F48" s="34">
        <v>3.9862300000000003E-2</v>
      </c>
      <c r="G48" s="34">
        <v>1.83661E-2</v>
      </c>
      <c r="H48" s="34">
        <v>1.5427700000000001E-2</v>
      </c>
      <c r="I48" s="34">
        <v>1.39138E-2</v>
      </c>
      <c r="J48" s="34">
        <v>9.8606000000000006E-3</v>
      </c>
      <c r="K48" s="34">
        <v>7.5205999999999997E-3</v>
      </c>
      <c r="L48" s="34">
        <v>5.5474000000000001E-3</v>
      </c>
      <c r="M48" s="34">
        <v>4.7451000000000004E-3</v>
      </c>
      <c r="N48" s="34">
        <v>4.5158000000000004E-3</v>
      </c>
      <c r="O48" s="34">
        <v>4.0400999999999996E-3</v>
      </c>
      <c r="P48" s="34">
        <v>3.6185000000000002E-3</v>
      </c>
      <c r="Q48" s="34">
        <v>4.1374999999999997E-3</v>
      </c>
      <c r="R48" s="34">
        <v>8.4483000000000006E-3</v>
      </c>
      <c r="S48" s="35">
        <v>1.2834E-2</v>
      </c>
      <c r="T48" s="35" t="s">
        <v>0</v>
      </c>
      <c r="U48" s="35" t="s">
        <v>0</v>
      </c>
      <c r="V48" s="35">
        <v>4.2649100000000002E-2</v>
      </c>
      <c r="W48" s="35">
        <v>2.60623E-2</v>
      </c>
      <c r="X48" s="35">
        <v>8.8395999999999995E-3</v>
      </c>
      <c r="Y48" s="35">
        <v>3.0065999999999999E-3</v>
      </c>
      <c r="Z48" s="35">
        <v>2.8652999999999999E-3</v>
      </c>
      <c r="AA48" s="35">
        <v>2.21265E-2</v>
      </c>
      <c r="AB48" s="35">
        <v>2.9357100000000001E-2</v>
      </c>
      <c r="AC48" s="36" t="s">
        <v>0</v>
      </c>
      <c r="AD48" s="29">
        <v>4.2756500000000003E-2</v>
      </c>
      <c r="AE48" s="29">
        <v>2.8977099999999999E-2</v>
      </c>
      <c r="AF48" s="29">
        <v>2.1329299999999999E-2</v>
      </c>
      <c r="AG48" s="29">
        <v>1.7329199999999999E-2</v>
      </c>
      <c r="AH48" s="29">
        <v>1.7172699999999999E-2</v>
      </c>
      <c r="AI48" s="29">
        <v>1.70698E-2</v>
      </c>
      <c r="AJ48" s="29">
        <v>1.6294199999999998E-2</v>
      </c>
      <c r="AK48" s="3">
        <f t="shared" si="0"/>
        <v>1.6197936666666666E-2</v>
      </c>
      <c r="AL48" s="13">
        <v>-28.178599999999999</v>
      </c>
      <c r="AM48" s="14" t="s">
        <v>99</v>
      </c>
      <c r="AO48" s="7">
        <f>(SUM(B57:O65)+SUM(P57:R61))/140</f>
        <v>3.6689307142857125E-3</v>
      </c>
      <c r="AP48" s="2">
        <f>((AK48-AK$11)*100)/AK$11</f>
        <v>-18.244402981935771</v>
      </c>
      <c r="AR48" s="14" t="s">
        <v>99</v>
      </c>
      <c r="AS48" s="2"/>
      <c r="AT48" s="1">
        <f>((AO48-AO$11)*100)/AO$11</f>
        <v>-18.33157377580908</v>
      </c>
      <c r="AU48">
        <f>SUM(AT48:AT51)/4</f>
        <v>-20.155759559990106</v>
      </c>
    </row>
    <row r="49" spans="1:46" x14ac:dyDescent="0.25">
      <c r="A49" s="29">
        <v>1.0626699999999999E-2</v>
      </c>
      <c r="B49" s="30">
        <v>9.5335999999999997E-3</v>
      </c>
      <c r="C49" s="29" t="s">
        <v>0</v>
      </c>
      <c r="D49" s="29" t="s">
        <v>0</v>
      </c>
      <c r="E49" s="34" t="s">
        <v>0</v>
      </c>
      <c r="F49" s="34">
        <v>4.0831100000000002E-2</v>
      </c>
      <c r="G49" s="34">
        <v>1.2130200000000001E-2</v>
      </c>
      <c r="H49" s="34">
        <v>8.6414000000000005E-3</v>
      </c>
      <c r="I49" s="34">
        <v>8.2098999999999991E-3</v>
      </c>
      <c r="J49" s="34">
        <v>6.8710999999999998E-3</v>
      </c>
      <c r="K49" s="34">
        <v>6.5862000000000004E-3</v>
      </c>
      <c r="L49" s="34">
        <v>5.1964999999999997E-3</v>
      </c>
      <c r="M49" s="34">
        <v>4.4736000000000003E-3</v>
      </c>
      <c r="N49" s="34">
        <v>4.3258999999999997E-3</v>
      </c>
      <c r="O49" s="34">
        <v>4.5702E-3</v>
      </c>
      <c r="P49" s="34">
        <v>5.1494000000000002E-3</v>
      </c>
      <c r="Q49" s="34">
        <v>6.2151000000000003E-3</v>
      </c>
      <c r="R49" s="34">
        <v>7.4803999999999999E-3</v>
      </c>
      <c r="S49" s="35">
        <v>7.3447E-3</v>
      </c>
      <c r="T49" s="35" t="s">
        <v>0</v>
      </c>
      <c r="U49" s="35" t="s">
        <v>0</v>
      </c>
      <c r="V49" s="35">
        <v>2.5609E-2</v>
      </c>
      <c r="W49" s="35">
        <v>2.10318E-2</v>
      </c>
      <c r="X49" s="35">
        <v>8.3797000000000003E-3</v>
      </c>
      <c r="Y49" s="35">
        <v>8.6090999999999997E-3</v>
      </c>
      <c r="Z49" s="35">
        <v>1.28243E-2</v>
      </c>
      <c r="AA49" s="35">
        <v>2.4039000000000001E-2</v>
      </c>
      <c r="AB49" s="35">
        <v>2.6379799999999998E-2</v>
      </c>
      <c r="AC49" s="36" t="s">
        <v>0</v>
      </c>
      <c r="AD49" s="29">
        <v>4.5467E-2</v>
      </c>
      <c r="AE49" s="29">
        <v>2.3940199999999998E-2</v>
      </c>
      <c r="AF49" s="29">
        <v>1.46345E-2</v>
      </c>
      <c r="AG49" s="29">
        <v>1.32838E-2</v>
      </c>
      <c r="AH49" s="29">
        <v>1.31349E-2</v>
      </c>
      <c r="AI49" s="29">
        <v>1.3830800000000001E-2</v>
      </c>
      <c r="AJ49" s="29">
        <v>1.26664E-2</v>
      </c>
      <c r="AK49" s="3">
        <f t="shared" si="0"/>
        <v>1.3733876666666667E-2</v>
      </c>
      <c r="AL49" s="13">
        <v>-24.624300000000002</v>
      </c>
      <c r="AM49" s="14" t="s">
        <v>102</v>
      </c>
      <c r="AO49" s="2">
        <f>SUM(E48:R56)/126</f>
        <v>5.0232714285714302E-3</v>
      </c>
      <c r="AP49" s="2">
        <f>((AK49-AK$12)*100)/AK$12</f>
        <v>-19.389201710759544</v>
      </c>
      <c r="AR49" s="14" t="s">
        <v>102</v>
      </c>
      <c r="AS49" s="2"/>
      <c r="AT49" s="1">
        <f>((AO49-AO$12)*100)/AO$12</f>
        <v>-22.456436492798158</v>
      </c>
    </row>
    <row r="50" spans="1:46" x14ac:dyDescent="0.25">
      <c r="A50" s="29">
        <v>7.9465000000000004E-3</v>
      </c>
      <c r="B50" s="30">
        <v>3.3159000000000001E-3</v>
      </c>
      <c r="C50" s="29" t="s">
        <v>0</v>
      </c>
      <c r="D50" s="29" t="s">
        <v>0</v>
      </c>
      <c r="E50" s="34" t="s">
        <v>0</v>
      </c>
      <c r="F50" s="34">
        <v>2.22305E-2</v>
      </c>
      <c r="G50" s="34">
        <v>7.7565000000000004E-3</v>
      </c>
      <c r="H50" s="34">
        <v>4.5999999999999999E-3</v>
      </c>
      <c r="I50" s="34">
        <v>3.2336000000000001E-3</v>
      </c>
      <c r="J50" s="34">
        <v>3.2111000000000002E-3</v>
      </c>
      <c r="K50" s="34">
        <v>3.8057E-3</v>
      </c>
      <c r="L50" s="34">
        <v>3.7396E-3</v>
      </c>
      <c r="M50" s="34">
        <v>3.6476999999999998E-3</v>
      </c>
      <c r="N50" s="34">
        <v>3.9915999999999997E-3</v>
      </c>
      <c r="O50" s="34">
        <v>4.7283000000000004E-3</v>
      </c>
      <c r="P50" s="34">
        <v>5.5941999999999997E-3</v>
      </c>
      <c r="Q50" s="34">
        <v>6.5208000000000002E-3</v>
      </c>
      <c r="R50" s="34">
        <v>7.0323E-3</v>
      </c>
      <c r="S50" s="35">
        <v>3.0821999999999998E-3</v>
      </c>
      <c r="T50" s="35" t="s">
        <v>0</v>
      </c>
      <c r="U50" s="35" t="s">
        <v>0</v>
      </c>
      <c r="V50" s="35" t="s">
        <v>0</v>
      </c>
      <c r="W50" s="35">
        <v>1.2541099999999999E-2</v>
      </c>
      <c r="X50" s="35">
        <v>9.4611999999999995E-3</v>
      </c>
      <c r="Y50" s="35">
        <v>9.4660000000000005E-3</v>
      </c>
      <c r="Z50" s="35">
        <v>1.2716399999999999E-2</v>
      </c>
      <c r="AA50" s="35">
        <v>9.0167000000000008E-3</v>
      </c>
      <c r="AB50" s="35" t="s">
        <v>0</v>
      </c>
      <c r="AC50" s="36" t="s">
        <v>0</v>
      </c>
      <c r="AD50" s="29">
        <v>5.4315099999999998E-2</v>
      </c>
      <c r="AE50" s="29">
        <v>8.9849000000000005E-3</v>
      </c>
      <c r="AF50" s="29">
        <v>1.25778E-2</v>
      </c>
      <c r="AG50" s="29">
        <v>1.05322E-2</v>
      </c>
      <c r="AH50" s="29">
        <v>1.07688E-2</v>
      </c>
      <c r="AI50" s="29">
        <v>1.1152E-2</v>
      </c>
      <c r="AJ50" s="29">
        <v>1.0353599999999999E-2</v>
      </c>
      <c r="AK50" s="3">
        <f t="shared" si="0"/>
        <v>9.5115107142857147E-3</v>
      </c>
      <c r="AL50" s="13">
        <v>-21.168500000000002</v>
      </c>
      <c r="AM50" s="15" t="s">
        <v>105</v>
      </c>
      <c r="AO50" s="2">
        <f>(SUM(S57:AB65)+SUM(P62:R65))/67</f>
        <v>6.7523746268656707E-3</v>
      </c>
      <c r="AP50" s="2">
        <f>((AK50-AK$13)*100)/AK$13</f>
        <v>-18.567202422904444</v>
      </c>
      <c r="AR50" s="15" t="s">
        <v>105</v>
      </c>
      <c r="AS50" s="2"/>
      <c r="AT50" s="1">
        <f>((AO50-AO$13)*100)/AO$13</f>
        <v>-19.590970837738961</v>
      </c>
    </row>
    <row r="51" spans="1:46" x14ac:dyDescent="0.25">
      <c r="A51" s="29">
        <v>6.9077000000000001E-3</v>
      </c>
      <c r="B51" s="30">
        <v>2.1274000000000002E-3</v>
      </c>
      <c r="C51" s="29" t="s">
        <v>0</v>
      </c>
      <c r="D51" s="29" t="s">
        <v>0</v>
      </c>
      <c r="E51" s="34">
        <v>2.7236799999999999E-2</v>
      </c>
      <c r="F51" s="34">
        <v>1.3703699999999999E-2</v>
      </c>
      <c r="G51" s="34">
        <v>5.9075999999999998E-3</v>
      </c>
      <c r="H51" s="34">
        <v>1.8243000000000001E-3</v>
      </c>
      <c r="I51" s="34">
        <v>1.2842999999999999E-3</v>
      </c>
      <c r="J51" s="34">
        <v>1.9629999999999999E-3</v>
      </c>
      <c r="K51" s="34">
        <v>1.2625E-3</v>
      </c>
      <c r="L51" s="34">
        <v>1.8828E-3</v>
      </c>
      <c r="M51" s="34">
        <v>2.9735999999999999E-3</v>
      </c>
      <c r="N51" s="34">
        <v>3.6941999999999999E-3</v>
      </c>
      <c r="O51" s="34">
        <v>4.6319000000000004E-3</v>
      </c>
      <c r="P51" s="34">
        <v>5.5475999999999998E-3</v>
      </c>
      <c r="Q51" s="34">
        <v>6.5545000000000004E-3</v>
      </c>
      <c r="R51" s="34">
        <v>9.8297000000000002E-3</v>
      </c>
      <c r="S51" s="35">
        <v>1.7426E-3</v>
      </c>
      <c r="T51" s="35" t="s">
        <v>0</v>
      </c>
      <c r="U51" s="35" t="s">
        <v>0</v>
      </c>
      <c r="V51" s="35" t="s">
        <v>0</v>
      </c>
      <c r="W51" s="35">
        <v>1.42731E-2</v>
      </c>
      <c r="X51" s="35">
        <v>1.068E-2</v>
      </c>
      <c r="Y51" s="35">
        <v>1.0943100000000001E-2</v>
      </c>
      <c r="Z51" s="35">
        <v>1.3628400000000001E-2</v>
      </c>
      <c r="AA51" s="35">
        <v>8.7948999999999996E-3</v>
      </c>
      <c r="AB51" s="35" t="s">
        <v>0</v>
      </c>
      <c r="AC51" s="36" t="s">
        <v>0</v>
      </c>
      <c r="AD51" s="29" t="s">
        <v>0</v>
      </c>
      <c r="AE51" s="29">
        <v>5.0926000000000001E-3</v>
      </c>
      <c r="AF51" s="29">
        <v>1.1503299999999999E-2</v>
      </c>
      <c r="AG51" s="29">
        <v>9.9764999999999993E-3</v>
      </c>
      <c r="AH51" s="29">
        <v>1.04551E-2</v>
      </c>
      <c r="AI51" s="29">
        <v>1.1392299999999999E-2</v>
      </c>
      <c r="AJ51" s="29">
        <v>1.12473E-2</v>
      </c>
      <c r="AK51" s="3">
        <f t="shared" si="0"/>
        <v>7.7521714285714262E-3</v>
      </c>
      <c r="AL51" s="13">
        <v>-17.791599999999999</v>
      </c>
      <c r="AM51" s="15" t="s">
        <v>108</v>
      </c>
      <c r="AO51" s="2">
        <f>SUM(S48:AB56)/54</f>
        <v>1.0765499999999994E-2</v>
      </c>
      <c r="AP51" s="1">
        <f>((AK51-AK$14)*100)/AK$14</f>
        <v>-20.161603559280163</v>
      </c>
      <c r="AR51" s="15" t="s">
        <v>108</v>
      </c>
      <c r="AS51" s="2"/>
      <c r="AT51" s="1">
        <f>((AO51-AO$14)*100)/AO$14</f>
        <v>-20.244057133614216</v>
      </c>
    </row>
    <row r="52" spans="1:46" x14ac:dyDescent="0.25">
      <c r="A52" s="29">
        <v>5.9654E-3</v>
      </c>
      <c r="B52" s="30">
        <v>3.0022999999999998E-3</v>
      </c>
      <c r="C52" s="29" t="s">
        <v>0</v>
      </c>
      <c r="D52" s="29" t="s">
        <v>0</v>
      </c>
      <c r="E52" s="34">
        <v>7.5653999999999999E-3</v>
      </c>
      <c r="F52" s="34">
        <v>4.3422000000000001E-3</v>
      </c>
      <c r="G52" s="34">
        <v>1.9292000000000001E-3</v>
      </c>
      <c r="H52" s="34">
        <v>1.0119E-3</v>
      </c>
      <c r="I52" s="34">
        <v>8.0880000000000004E-4</v>
      </c>
      <c r="J52" s="34">
        <v>6.9329999999999999E-4</v>
      </c>
      <c r="K52" s="34">
        <v>9.4430000000000002E-4</v>
      </c>
      <c r="L52" s="34">
        <v>1.8383E-3</v>
      </c>
      <c r="M52" s="34">
        <v>2.6776999999999999E-3</v>
      </c>
      <c r="N52" s="34">
        <v>3.5844000000000002E-3</v>
      </c>
      <c r="O52" s="34">
        <v>4.6185000000000002E-3</v>
      </c>
      <c r="P52" s="34">
        <v>5.7705999999999999E-3</v>
      </c>
      <c r="Q52" s="34">
        <v>7.4406999999999997E-3</v>
      </c>
      <c r="R52" s="34">
        <v>1.2932000000000001E-2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1.5576E-2</v>
      </c>
      <c r="X52" s="35">
        <v>1.05358E-2</v>
      </c>
      <c r="Y52" s="35">
        <v>1.2179000000000001E-2</v>
      </c>
      <c r="Z52" s="35">
        <v>1.18291E-2</v>
      </c>
      <c r="AA52" s="35">
        <v>9.8101000000000004E-3</v>
      </c>
      <c r="AB52" s="35" t="s">
        <v>0</v>
      </c>
      <c r="AC52" s="36" t="s">
        <v>0</v>
      </c>
      <c r="AD52" s="29" t="s">
        <v>0</v>
      </c>
      <c r="AE52" s="29">
        <v>1.50714E-2</v>
      </c>
      <c r="AF52" s="29">
        <v>6.9994000000000002E-3</v>
      </c>
      <c r="AG52" s="29">
        <v>4.9607000000000002E-3</v>
      </c>
      <c r="AH52" s="29">
        <v>5.9711E-3</v>
      </c>
      <c r="AI52" s="29">
        <v>7.4970000000000002E-3</v>
      </c>
      <c r="AJ52" s="29">
        <v>7.6157000000000004E-3</v>
      </c>
      <c r="AK52" s="3">
        <f t="shared" si="0"/>
        <v>6.4137148148148146E-3</v>
      </c>
      <c r="AL52" s="13">
        <v>-14.477499999999999</v>
      </c>
      <c r="AM52" s="16" t="s">
        <v>117</v>
      </c>
      <c r="AO52" s="7">
        <f>(SUM(AC43:AJ65)+SUM(A43:D56))/173</f>
        <v>0.12654926936416186</v>
      </c>
      <c r="AP52" s="2">
        <f>((AK52-AK$15)*100)/AK$15</f>
        <v>-22.686376985519527</v>
      </c>
      <c r="AR52" s="16" t="s">
        <v>117</v>
      </c>
      <c r="AS52" s="2"/>
      <c r="AT52" s="1">
        <f>((AO52-AO$15)*100)/AO$15</f>
        <v>-13.967564097219791</v>
      </c>
    </row>
    <row r="53" spans="1:46" x14ac:dyDescent="0.25">
      <c r="A53" s="29">
        <v>8.7287000000000007E-3</v>
      </c>
      <c r="B53" s="30">
        <v>3.8354000000000001E-3</v>
      </c>
      <c r="C53" s="29" t="s">
        <v>0</v>
      </c>
      <c r="D53" s="29" t="s">
        <v>0</v>
      </c>
      <c r="E53" s="34">
        <v>2.4837000000000001E-3</v>
      </c>
      <c r="F53" s="34">
        <v>2.6829000000000002E-3</v>
      </c>
      <c r="G53" s="34">
        <v>1.3849000000000001E-3</v>
      </c>
      <c r="H53" s="34">
        <v>9.8850000000000001E-4</v>
      </c>
      <c r="I53" s="34">
        <v>6.6029999999999995E-4</v>
      </c>
      <c r="J53" s="34">
        <v>5.9719999999999999E-4</v>
      </c>
      <c r="K53" s="34">
        <v>6.2810000000000003E-4</v>
      </c>
      <c r="L53" s="34">
        <v>7.4689999999999999E-4</v>
      </c>
      <c r="M53" s="34">
        <v>1.1753E-3</v>
      </c>
      <c r="N53" s="34">
        <v>3.4142999999999999E-3</v>
      </c>
      <c r="O53" s="34">
        <v>4.8265000000000001E-3</v>
      </c>
      <c r="P53" s="34">
        <v>6.1904999999999998E-3</v>
      </c>
      <c r="Q53" s="34">
        <v>6.1341E-3</v>
      </c>
      <c r="R53" s="34">
        <v>1.33612E-2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1.13282E-2</v>
      </c>
      <c r="X53" s="35">
        <v>9.6366999999999998E-3</v>
      </c>
      <c r="Y53" s="35">
        <v>8.9913000000000007E-3</v>
      </c>
      <c r="Z53" s="35">
        <v>6.0644999999999996E-3</v>
      </c>
      <c r="AA53" s="35">
        <v>8.6178000000000001E-3</v>
      </c>
      <c r="AB53" s="35" t="s">
        <v>0</v>
      </c>
      <c r="AC53" s="36" t="s">
        <v>0</v>
      </c>
      <c r="AD53" s="29" t="s">
        <v>0</v>
      </c>
      <c r="AE53" s="29">
        <v>4.8520999999999998E-3</v>
      </c>
      <c r="AF53" s="29">
        <v>2.8143E-3</v>
      </c>
      <c r="AG53" s="29">
        <v>3.1304000000000002E-3</v>
      </c>
      <c r="AH53" s="29">
        <v>4.7768000000000003E-3</v>
      </c>
      <c r="AI53" s="29">
        <v>6.0562000000000003E-3</v>
      </c>
      <c r="AJ53" s="29">
        <v>7.7780999999999996E-3</v>
      </c>
      <c r="AK53" s="3">
        <f t="shared" si="0"/>
        <v>4.8846259259259263E-3</v>
      </c>
      <c r="AL53" s="13">
        <v>-11.212300000000001</v>
      </c>
      <c r="AM53" t="s">
        <v>118</v>
      </c>
      <c r="AO53" s="2">
        <f>((SUM(A39:Z72)+SUM(AA39:AJ65))/895)</f>
        <v>0.24172085787709474</v>
      </c>
      <c r="AP53" s="2">
        <f>((AK53-AK$16)*100)/AK$16</f>
        <v>-25.123257028659662</v>
      </c>
      <c r="AR53" t="s">
        <v>118</v>
      </c>
      <c r="AT53" s="1">
        <f>((AO53-AO$16)*100)/AO$16</f>
        <v>-8.6672846563644796</v>
      </c>
    </row>
    <row r="54" spans="1:46" x14ac:dyDescent="0.25">
      <c r="A54" s="29">
        <v>1.4737399999999999E-2</v>
      </c>
      <c r="B54" s="30">
        <v>3.8597000000000002E-3</v>
      </c>
      <c r="C54" s="29">
        <v>8.6890000000000003E-4</v>
      </c>
      <c r="D54" s="29">
        <v>1.6498999999999999E-3</v>
      </c>
      <c r="E54" s="34">
        <v>2.0688E-3</v>
      </c>
      <c r="F54" s="34">
        <v>1.8278999999999999E-3</v>
      </c>
      <c r="G54" s="34">
        <v>1.2273E-3</v>
      </c>
      <c r="H54" s="34">
        <v>1.0101999999999999E-3</v>
      </c>
      <c r="I54" s="34">
        <v>6.1050000000000004E-4</v>
      </c>
      <c r="J54" s="34">
        <v>6.9399999999999996E-4</v>
      </c>
      <c r="K54" s="34">
        <v>7.0379999999999998E-4</v>
      </c>
      <c r="L54" s="34">
        <v>8.1380000000000005E-4</v>
      </c>
      <c r="M54" s="34">
        <v>1.1998E-3</v>
      </c>
      <c r="N54" s="34">
        <v>2.1235999999999998E-3</v>
      </c>
      <c r="O54" s="34">
        <v>3.5368000000000001E-3</v>
      </c>
      <c r="P54" s="34">
        <v>4.9201999999999996E-3</v>
      </c>
      <c r="Q54" s="34">
        <v>5.2887000000000003E-3</v>
      </c>
      <c r="R54" s="34">
        <v>1.0229200000000001E-2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2.7022000000000001E-3</v>
      </c>
      <c r="X54" s="35">
        <v>3.6229999999999999E-3</v>
      </c>
      <c r="Y54" s="35">
        <v>7.5830000000000003E-3</v>
      </c>
      <c r="Z54" s="35">
        <v>9.2210999999999994E-3</v>
      </c>
      <c r="AA54" s="35">
        <v>7.2183999999999998E-3</v>
      </c>
      <c r="AB54" s="35" t="s">
        <v>0</v>
      </c>
      <c r="AC54" s="36" t="s">
        <v>0</v>
      </c>
      <c r="AD54" s="29" t="s">
        <v>0</v>
      </c>
      <c r="AE54" s="29">
        <v>2.6575000000000001E-3</v>
      </c>
      <c r="AF54" s="29">
        <v>3.068E-3</v>
      </c>
      <c r="AG54" s="29">
        <v>3.0225E-3</v>
      </c>
      <c r="AH54" s="29">
        <v>4.1346000000000004E-3</v>
      </c>
      <c r="AI54" s="29">
        <v>5.2513999999999998E-3</v>
      </c>
      <c r="AJ54" s="29">
        <v>8.8272000000000003E-3</v>
      </c>
      <c r="AK54" s="3">
        <f t="shared" si="0"/>
        <v>3.9544620689655179E-3</v>
      </c>
      <c r="AL54" s="13">
        <v>-7.9836</v>
      </c>
      <c r="AM54" t="s">
        <v>119</v>
      </c>
      <c r="AP54" s="2">
        <f>((AK54-AK$17)*100)/AK$17</f>
        <v>-24.598911846409255</v>
      </c>
      <c r="AR54" t="s">
        <v>119</v>
      </c>
      <c r="AT54" s="1" t="e">
        <f>((AO54-AO$17)*100)/AO$17</f>
        <v>#DIV/0!</v>
      </c>
    </row>
    <row r="55" spans="1:46" x14ac:dyDescent="0.25">
      <c r="A55" s="29">
        <v>4.1951999999999996E-3</v>
      </c>
      <c r="B55" s="30">
        <v>2.3676999999999999E-3</v>
      </c>
      <c r="C55" s="29">
        <v>8.0630000000000003E-4</v>
      </c>
      <c r="D55" s="29">
        <v>1.0637000000000001E-3</v>
      </c>
      <c r="E55" s="34">
        <v>1.0981000000000001E-3</v>
      </c>
      <c r="F55" s="34">
        <v>1.1454E-3</v>
      </c>
      <c r="G55" s="34">
        <v>1.0993000000000001E-3</v>
      </c>
      <c r="H55" s="34">
        <v>9.701E-4</v>
      </c>
      <c r="I55" s="34">
        <v>9.5520000000000002E-4</v>
      </c>
      <c r="J55" s="34">
        <v>1.1519E-3</v>
      </c>
      <c r="K55" s="34">
        <v>1.3642000000000001E-3</v>
      </c>
      <c r="L55" s="34">
        <v>1.5862000000000001E-3</v>
      </c>
      <c r="M55" s="34">
        <v>2.2816999999999998E-3</v>
      </c>
      <c r="N55" s="34">
        <v>3.2997999999999999E-3</v>
      </c>
      <c r="O55" s="34">
        <v>4.4578999999999999E-3</v>
      </c>
      <c r="P55" s="34">
        <v>5.8386000000000002E-3</v>
      </c>
      <c r="Q55" s="34">
        <v>7.2494999999999999E-3</v>
      </c>
      <c r="R55" s="34">
        <v>6.0397999999999997E-3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2.5041E-3</v>
      </c>
      <c r="X55" s="35">
        <v>3.9173000000000003E-3</v>
      </c>
      <c r="Y55" s="35">
        <v>6.5104000000000004E-3</v>
      </c>
      <c r="Z55" s="35">
        <v>1.02608E-2</v>
      </c>
      <c r="AA55" s="35">
        <v>8.7316000000000008E-3</v>
      </c>
      <c r="AB55" s="35" t="s">
        <v>0</v>
      </c>
      <c r="AC55" s="36" t="s">
        <v>0</v>
      </c>
      <c r="AD55" s="29" t="s">
        <v>0</v>
      </c>
      <c r="AE55" s="29">
        <v>1.8415E-3</v>
      </c>
      <c r="AF55" s="29">
        <v>2.3016999999999998E-3</v>
      </c>
      <c r="AG55" s="29">
        <v>1.9452E-3</v>
      </c>
      <c r="AH55" s="29">
        <v>2.4537999999999999E-3</v>
      </c>
      <c r="AI55" s="29">
        <v>4.7347999999999999E-3</v>
      </c>
      <c r="AJ55" s="29">
        <v>8.1250000000000003E-3</v>
      </c>
      <c r="AK55" s="3">
        <f t="shared" si="0"/>
        <v>3.4585103448275859E-3</v>
      </c>
      <c r="AL55" s="13">
        <v>-4.7801999999999998</v>
      </c>
      <c r="AM55" t="s">
        <v>120</v>
      </c>
      <c r="AP55" s="2">
        <f>((AK55-AK$18)*100)/AK$18</f>
        <v>-23.534102743558893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0</v>
      </c>
      <c r="B56" s="30" t="s">
        <v>0</v>
      </c>
      <c r="C56" s="29">
        <v>6.3560000000000005E-4</v>
      </c>
      <c r="D56" s="29">
        <v>7.1520000000000004E-4</v>
      </c>
      <c r="E56" s="34">
        <v>1.1257000000000001E-3</v>
      </c>
      <c r="F56" s="34">
        <v>7.4549999999999996E-4</v>
      </c>
      <c r="G56" s="34">
        <v>8.116E-4</v>
      </c>
      <c r="H56" s="34">
        <v>8.1490000000000002E-4</v>
      </c>
      <c r="I56" s="34">
        <v>8.4730000000000005E-4</v>
      </c>
      <c r="J56" s="34">
        <v>9.3800000000000003E-4</v>
      </c>
      <c r="K56" s="34">
        <v>1.0560000000000001E-3</v>
      </c>
      <c r="L56" s="34">
        <v>1.1693000000000001E-3</v>
      </c>
      <c r="M56" s="34">
        <v>1.433E-3</v>
      </c>
      <c r="N56" s="34">
        <v>1.7668E-3</v>
      </c>
      <c r="O56" s="34">
        <v>2.2829E-3</v>
      </c>
      <c r="P56" s="34">
        <v>3.3530000000000001E-3</v>
      </c>
      <c r="Q56" s="34">
        <v>5.1571000000000004E-3</v>
      </c>
      <c r="R56" s="34">
        <v>6.1339000000000003E-3</v>
      </c>
      <c r="S56" s="35" t="s">
        <v>0</v>
      </c>
      <c r="T56" s="35" t="s">
        <v>0</v>
      </c>
      <c r="U56" s="35" t="s">
        <v>0</v>
      </c>
      <c r="V56" s="35">
        <v>1.1946999999999999E-3</v>
      </c>
      <c r="W56" s="35">
        <v>1.3093E-3</v>
      </c>
      <c r="X56" s="35">
        <v>1.4415999999999999E-3</v>
      </c>
      <c r="Y56" s="35">
        <v>2.2531999999999999E-3</v>
      </c>
      <c r="Z56" s="35">
        <v>3.5152999999999998E-3</v>
      </c>
      <c r="AA56" s="35">
        <v>6.4789000000000001E-3</v>
      </c>
      <c r="AB56" s="35" t="s">
        <v>0</v>
      </c>
      <c r="AC56" s="36" t="s">
        <v>0</v>
      </c>
      <c r="AD56" s="29" t="s">
        <v>0</v>
      </c>
      <c r="AE56" s="29">
        <v>2.3530999999999999E-3</v>
      </c>
      <c r="AF56" s="29">
        <v>1.4721000000000001E-3</v>
      </c>
      <c r="AG56" s="29">
        <v>2.5095999999999999E-3</v>
      </c>
      <c r="AH56" s="29">
        <v>1.8602E-3</v>
      </c>
      <c r="AI56" s="29">
        <v>2.3659000000000002E-3</v>
      </c>
      <c r="AJ56" s="29">
        <v>3.8603999999999999E-3</v>
      </c>
      <c r="AK56" s="19">
        <f>AVERAGE(A56:AJ56)</f>
        <v>2.1285749999999997E-3</v>
      </c>
      <c r="AL56" s="13">
        <v>-1.5918000000000001</v>
      </c>
      <c r="AM56" t="s">
        <v>121</v>
      </c>
      <c r="AO56" s="2">
        <f>SUM(U71:W72)/6</f>
        <v>0.63871431666666656</v>
      </c>
      <c r="AP56" s="2">
        <f>((AK56-AK$19)*100)/AK$19</f>
        <v>-22.391964196191768</v>
      </c>
      <c r="AR56" t="s">
        <v>124</v>
      </c>
      <c r="AT56" s="1">
        <f>((AO56-AO$19)*100)/AO$19</f>
        <v>-13.464142064478203</v>
      </c>
    </row>
    <row r="57" spans="1:46" x14ac:dyDescent="0.25">
      <c r="A57" t="s">
        <v>0</v>
      </c>
      <c r="B57" s="37" t="s">
        <v>0</v>
      </c>
      <c r="C57" s="34">
        <v>7.0029999999999995E-4</v>
      </c>
      <c r="D57" s="34">
        <v>6.4409999999999999E-4</v>
      </c>
      <c r="E57" s="34">
        <v>6.5499999999999998E-4</v>
      </c>
      <c r="F57" s="34">
        <v>5.7240000000000004E-4</v>
      </c>
      <c r="G57" s="34">
        <v>7.2599999999999997E-4</v>
      </c>
      <c r="H57" s="34">
        <v>8.9249999999999996E-4</v>
      </c>
      <c r="I57" s="34">
        <v>1.0973999999999999E-3</v>
      </c>
      <c r="J57" s="34">
        <v>1.3085E-3</v>
      </c>
      <c r="K57" s="34">
        <v>1.3341E-3</v>
      </c>
      <c r="L57" s="34">
        <v>1.3535000000000001E-3</v>
      </c>
      <c r="M57" s="34">
        <v>1.4936999999999999E-3</v>
      </c>
      <c r="N57" s="34">
        <v>1.7533E-3</v>
      </c>
      <c r="O57" s="34">
        <v>2.1974E-3</v>
      </c>
      <c r="P57" s="34">
        <v>3.2552000000000002E-3</v>
      </c>
      <c r="Q57" s="34">
        <v>4.3197000000000001E-3</v>
      </c>
      <c r="R57" s="34">
        <v>4.2325000000000002E-3</v>
      </c>
      <c r="S57" s="35" t="s">
        <v>0</v>
      </c>
      <c r="T57" s="35" t="s">
        <v>0</v>
      </c>
      <c r="U57" s="35" t="s">
        <v>0</v>
      </c>
      <c r="V57" s="35">
        <v>2.5925000000000002E-3</v>
      </c>
      <c r="W57" s="35">
        <v>1.4131E-3</v>
      </c>
      <c r="X57" s="35">
        <v>1.4977E-3</v>
      </c>
      <c r="Y57" s="35">
        <v>1.9870999999999999E-3</v>
      </c>
      <c r="Z57" s="35">
        <v>3.1118999999999999E-3</v>
      </c>
      <c r="AA57" s="35">
        <v>6.3318000000000003E-3</v>
      </c>
      <c r="AB57" s="35" t="s">
        <v>0</v>
      </c>
      <c r="AC57" s="36" t="s">
        <v>0</v>
      </c>
      <c r="AD57" s="29" t="s">
        <v>0</v>
      </c>
      <c r="AE57" s="29">
        <v>1.02168E-2</v>
      </c>
      <c r="AF57" s="29">
        <v>1.8284E-3</v>
      </c>
      <c r="AG57" s="29">
        <v>1.1967E-3</v>
      </c>
      <c r="AH57" s="29">
        <v>1.4484000000000001E-3</v>
      </c>
      <c r="AI57" s="29">
        <v>1.5436E-3</v>
      </c>
      <c r="AJ57" s="29">
        <v>2.4195000000000002E-3</v>
      </c>
      <c r="AK57" s="3">
        <f t="shared" si="0"/>
        <v>2.2186821428571428E-3</v>
      </c>
      <c r="AL57" s="13">
        <v>1.5918000000000001</v>
      </c>
      <c r="AP57" s="2">
        <f>((AK57-AK$20)*100)/AK$20</f>
        <v>-21.260404401186868</v>
      </c>
    </row>
    <row r="58" spans="1:46" x14ac:dyDescent="0.25">
      <c r="A58" t="s">
        <v>0</v>
      </c>
      <c r="B58" s="37">
        <v>7.9759999999999998E-4</v>
      </c>
      <c r="C58" s="34">
        <v>5.4960000000000002E-4</v>
      </c>
      <c r="D58" s="34">
        <v>5.2990000000000003E-4</v>
      </c>
      <c r="E58" s="34">
        <v>4.7179999999999998E-4</v>
      </c>
      <c r="F58" s="34">
        <v>5.9929999999999998E-4</v>
      </c>
      <c r="G58" s="34">
        <v>9.9299999999999996E-4</v>
      </c>
      <c r="H58" s="34">
        <v>1.5097999999999999E-3</v>
      </c>
      <c r="I58" s="34">
        <v>2.4047999999999999E-3</v>
      </c>
      <c r="J58" s="34">
        <v>3.4361999999999999E-3</v>
      </c>
      <c r="K58" s="34">
        <v>4.0248000000000003E-3</v>
      </c>
      <c r="L58" s="34">
        <v>4.5972000000000001E-3</v>
      </c>
      <c r="M58" s="34">
        <v>4.3616999999999996E-3</v>
      </c>
      <c r="N58" s="34">
        <v>3.7758000000000002E-3</v>
      </c>
      <c r="O58" s="34">
        <v>3.2152999999999999E-3</v>
      </c>
      <c r="P58" s="34">
        <v>3.4849E-3</v>
      </c>
      <c r="Q58" s="34">
        <v>3.5991E-3</v>
      </c>
      <c r="R58" s="34">
        <v>3.5971000000000002E-3</v>
      </c>
      <c r="S58" s="35" t="s">
        <v>0</v>
      </c>
      <c r="T58" s="35" t="s">
        <v>0</v>
      </c>
      <c r="U58" s="35">
        <v>1.5946999999999999E-3</v>
      </c>
      <c r="V58" s="35">
        <v>2.3406999999999998E-3</v>
      </c>
      <c r="W58" s="35">
        <v>3.3149999999999998E-3</v>
      </c>
      <c r="X58" s="35">
        <v>2.4223000000000001E-3</v>
      </c>
      <c r="Y58" s="35">
        <v>2.0926E-3</v>
      </c>
      <c r="Z58" s="35">
        <v>2.7843999999999998E-3</v>
      </c>
      <c r="AA58" s="35">
        <v>4.7117000000000001E-3</v>
      </c>
      <c r="AB58" s="35" t="s">
        <v>0</v>
      </c>
      <c r="AC58" s="36" t="s">
        <v>0</v>
      </c>
      <c r="AD58" s="29" t="s">
        <v>0</v>
      </c>
      <c r="AE58" s="29">
        <v>1.7593000000000001E-2</v>
      </c>
      <c r="AF58" s="29">
        <v>2.4188E-3</v>
      </c>
      <c r="AG58" s="29">
        <v>1.2576E-3</v>
      </c>
      <c r="AH58" s="29">
        <v>1.9532999999999998E-3</v>
      </c>
      <c r="AI58" s="29">
        <v>2.1167999999999998E-3</v>
      </c>
      <c r="AJ58" s="29">
        <v>3.6275999999999999E-3</v>
      </c>
      <c r="AK58" s="3">
        <f t="shared" si="0"/>
        <v>3.0058799999999998E-3</v>
      </c>
      <c r="AL58" s="13">
        <v>4.7801999999999998</v>
      </c>
      <c r="AP58" s="2">
        <f>((AK58-AK$21)*100)/AK$21</f>
        <v>-20.71247320488089</v>
      </c>
    </row>
    <row r="59" spans="1:46" x14ac:dyDescent="0.25">
      <c r="A59" t="s">
        <v>0</v>
      </c>
      <c r="B59" s="37">
        <v>8.9050000000000002E-4</v>
      </c>
      <c r="C59" s="34">
        <v>6.0079999999999997E-4</v>
      </c>
      <c r="D59" s="34">
        <v>4.4329999999999999E-4</v>
      </c>
      <c r="E59" s="34">
        <v>4.4220000000000001E-4</v>
      </c>
      <c r="F59" s="34">
        <v>6.0930000000000001E-4</v>
      </c>
      <c r="G59" s="34">
        <v>8.7850000000000005E-4</v>
      </c>
      <c r="H59" s="34">
        <v>1.2625E-3</v>
      </c>
      <c r="I59" s="34">
        <v>1.9319000000000001E-3</v>
      </c>
      <c r="J59" s="34">
        <v>2.6139000000000002E-3</v>
      </c>
      <c r="K59" s="34">
        <v>3.5285999999999998E-3</v>
      </c>
      <c r="L59" s="34">
        <v>4.0907000000000001E-3</v>
      </c>
      <c r="M59" s="34">
        <v>4.5104000000000003E-3</v>
      </c>
      <c r="N59" s="34">
        <v>3.9627000000000004E-3</v>
      </c>
      <c r="O59" s="34">
        <v>3.0942000000000001E-3</v>
      </c>
      <c r="P59" s="34">
        <v>3.2120999999999999E-3</v>
      </c>
      <c r="Q59" s="34">
        <v>5.0115999999999997E-3</v>
      </c>
      <c r="R59" s="34">
        <v>7.0838999999999997E-3</v>
      </c>
      <c r="S59" s="35" t="s">
        <v>0</v>
      </c>
      <c r="T59" s="35" t="s">
        <v>0</v>
      </c>
      <c r="U59" s="35">
        <v>2.0290999999999998E-3</v>
      </c>
      <c r="V59" s="35">
        <v>2.7509000000000001E-3</v>
      </c>
      <c r="W59" s="35">
        <v>2.4692E-3</v>
      </c>
      <c r="X59" s="35">
        <v>2.5416000000000002E-3</v>
      </c>
      <c r="Y59" s="35">
        <v>2.4727999999999998E-3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6.6895000000000001E-3</v>
      </c>
      <c r="AG59" s="29">
        <v>1.8259999999999999E-3</v>
      </c>
      <c r="AH59" s="29">
        <v>9.0503000000000007E-3</v>
      </c>
      <c r="AI59" s="29">
        <v>1.2390099999999999E-2</v>
      </c>
      <c r="AJ59" s="29">
        <v>2.2932E-3</v>
      </c>
      <c r="AK59" s="3">
        <f t="shared" si="0"/>
        <v>3.2844370370370361E-3</v>
      </c>
      <c r="AL59" s="13">
        <v>7.9836</v>
      </c>
      <c r="AP59" s="2">
        <f>((AK59-AK$22)*100)/AK$22</f>
        <v>-25.448336623208927</v>
      </c>
    </row>
    <row r="60" spans="1:46" x14ac:dyDescent="0.25">
      <c r="A60" t="s">
        <v>0</v>
      </c>
      <c r="B60" s="37">
        <v>1.0007E-3</v>
      </c>
      <c r="C60" s="34">
        <v>5.6420000000000005E-4</v>
      </c>
      <c r="D60" s="34">
        <v>5.6470000000000001E-4</v>
      </c>
      <c r="E60" s="34">
        <v>4.6519999999999998E-4</v>
      </c>
      <c r="F60" s="34">
        <v>6.0499999999999996E-4</v>
      </c>
      <c r="G60" s="34">
        <v>8.1010000000000001E-4</v>
      </c>
      <c r="H60" s="34">
        <v>9.1569999999999998E-4</v>
      </c>
      <c r="I60" s="34">
        <v>1.1056E-3</v>
      </c>
      <c r="J60" s="34">
        <v>1.3679E-3</v>
      </c>
      <c r="K60" s="34">
        <v>1.8173E-3</v>
      </c>
      <c r="L60" s="34">
        <v>1.9147000000000001E-3</v>
      </c>
      <c r="M60" s="34">
        <v>2.3081E-3</v>
      </c>
      <c r="N60" s="34">
        <v>2.8302000000000002E-3</v>
      </c>
      <c r="O60" s="34">
        <v>2.2147999999999998E-3</v>
      </c>
      <c r="P60" s="34">
        <v>2.1272999999999999E-3</v>
      </c>
      <c r="Q60" s="34">
        <v>4.2776999999999997E-3</v>
      </c>
      <c r="R60" s="34">
        <v>1.0419100000000001E-2</v>
      </c>
      <c r="S60" s="35" t="s">
        <v>0</v>
      </c>
      <c r="T60" s="35">
        <v>4.3851000000000003E-3</v>
      </c>
      <c r="U60" s="35">
        <v>2.2679000000000002E-3</v>
      </c>
      <c r="V60" s="35">
        <v>1.8684999999999999E-3</v>
      </c>
      <c r="W60" s="35">
        <v>2.0725000000000001E-3</v>
      </c>
      <c r="X60" s="35">
        <v>1.7487E-3</v>
      </c>
      <c r="Y60" s="35">
        <v>1.0602000000000001E-3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2.9076899999999999E-2</v>
      </c>
      <c r="AG60" s="29">
        <v>1.50072E-2</v>
      </c>
      <c r="AH60" s="29">
        <v>6.1253999999999996E-3</v>
      </c>
      <c r="AI60" s="29">
        <v>7.2848000000000001E-3</v>
      </c>
      <c r="AJ60" s="29">
        <v>6.0049999999999999E-3</v>
      </c>
      <c r="AK60" s="3">
        <f t="shared" si="0"/>
        <v>4.0075178571428571E-3</v>
      </c>
      <c r="AL60" s="13">
        <v>11.212300000000001</v>
      </c>
      <c r="AP60" s="2">
        <f>((AK60-AK$23)*100)/AK$23</f>
        <v>-21.51339078687004</v>
      </c>
    </row>
    <row r="61" spans="1:46" x14ac:dyDescent="0.25">
      <c r="A61" t="s">
        <v>0</v>
      </c>
      <c r="B61" s="37">
        <v>1.6122E-3</v>
      </c>
      <c r="C61" s="34">
        <v>7.3990000000000004E-4</v>
      </c>
      <c r="D61" s="34">
        <v>6.5569999999999995E-4</v>
      </c>
      <c r="E61" s="34">
        <v>5.1579999999999996E-4</v>
      </c>
      <c r="F61" s="34">
        <v>6.5169999999999996E-4</v>
      </c>
      <c r="G61" s="34">
        <v>1.0039000000000001E-3</v>
      </c>
      <c r="H61" s="34">
        <v>1.4702999999999999E-3</v>
      </c>
      <c r="I61" s="34">
        <v>2.4163000000000001E-3</v>
      </c>
      <c r="J61" s="34">
        <v>3.1402000000000001E-3</v>
      </c>
      <c r="K61" s="34">
        <v>3.5799E-3</v>
      </c>
      <c r="L61" s="34">
        <v>3.4309000000000002E-3</v>
      </c>
      <c r="M61" s="34">
        <v>2.9973999999999999E-3</v>
      </c>
      <c r="N61" s="34">
        <v>2.4764000000000001E-3</v>
      </c>
      <c r="O61" s="34">
        <v>2.0798000000000001E-3</v>
      </c>
      <c r="P61" s="34">
        <v>3.0132000000000002E-3</v>
      </c>
      <c r="Q61" s="34">
        <v>1.9447800000000001E-2</v>
      </c>
      <c r="R61" s="34" t="s">
        <v>0</v>
      </c>
      <c r="S61" s="35">
        <v>3.9324E-3</v>
      </c>
      <c r="T61" s="35">
        <v>2.4524999999999998E-3</v>
      </c>
      <c r="U61" s="35">
        <v>1.4063000000000001E-3</v>
      </c>
      <c r="V61" s="35">
        <v>1.7141999999999999E-3</v>
      </c>
      <c r="W61" s="35">
        <v>1.8224000000000001E-3</v>
      </c>
      <c r="X61" s="35">
        <v>1.6402999999999999E-3</v>
      </c>
      <c r="Y61" s="35">
        <v>1.4626000000000001E-3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3.5897900000000003E-2</v>
      </c>
      <c r="AG61" s="29">
        <v>1.9331999999999998E-2</v>
      </c>
      <c r="AH61" s="29">
        <v>1.0404399999999999E-2</v>
      </c>
      <c r="AI61" s="29">
        <v>2.8607799999999999E-2</v>
      </c>
      <c r="AJ61" s="29">
        <v>2.59431E-2</v>
      </c>
      <c r="AK61" s="3">
        <f t="shared" si="0"/>
        <v>6.5659749999999999E-3</v>
      </c>
      <c r="AL61" s="13">
        <v>14.477499999999999</v>
      </c>
      <c r="AP61" s="2">
        <f>((AK61-AK$24)*100)/AK$24</f>
        <v>-24.168574682367435</v>
      </c>
    </row>
    <row r="62" spans="1:46" x14ac:dyDescent="0.25">
      <c r="A62" t="s">
        <v>0</v>
      </c>
      <c r="B62" s="37">
        <v>1.09797E-2</v>
      </c>
      <c r="C62" s="34">
        <v>5.4463999999999997E-3</v>
      </c>
      <c r="D62" s="34">
        <v>1.7191999999999999E-3</v>
      </c>
      <c r="E62" s="34">
        <v>1.0031E-3</v>
      </c>
      <c r="F62" s="34">
        <v>1.5681E-3</v>
      </c>
      <c r="G62" s="34">
        <v>2.0522000000000001E-3</v>
      </c>
      <c r="H62" s="34">
        <v>2.5519000000000002E-3</v>
      </c>
      <c r="I62" s="34">
        <v>3.0322000000000001E-3</v>
      </c>
      <c r="J62" s="34">
        <v>3.1196000000000002E-3</v>
      </c>
      <c r="K62" s="34">
        <v>3.3135999999999999E-3</v>
      </c>
      <c r="L62" s="34">
        <v>3.7020999999999998E-3</v>
      </c>
      <c r="M62" s="34">
        <v>4.2456999999999998E-3</v>
      </c>
      <c r="N62" s="34">
        <v>4.5316000000000002E-3</v>
      </c>
      <c r="O62" s="34">
        <v>2.7223E-3</v>
      </c>
      <c r="P62" s="38">
        <v>4.2703000000000003E-3</v>
      </c>
      <c r="Q62" s="38" t="s">
        <v>0</v>
      </c>
      <c r="R62" s="38">
        <v>1.7595400000000001E-2</v>
      </c>
      <c r="S62" s="35">
        <v>3.0171E-3</v>
      </c>
      <c r="T62" s="35">
        <v>2.5105000000000001E-3</v>
      </c>
      <c r="U62" s="35">
        <v>1.9697999999999998E-3</v>
      </c>
      <c r="V62" s="35">
        <v>2.8869999999999998E-3</v>
      </c>
      <c r="W62" s="35">
        <v>3.5171999999999998E-3</v>
      </c>
      <c r="X62" s="35">
        <v>2.3463999999999998E-3</v>
      </c>
      <c r="Y62" s="35">
        <v>3.0457000000000001E-3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4.9045499999999999E-2</v>
      </c>
      <c r="AG62" s="29">
        <v>2.5358700000000001E-2</v>
      </c>
      <c r="AH62" s="29" t="s">
        <v>0</v>
      </c>
      <c r="AI62" s="29">
        <v>5.4455200000000002E-2</v>
      </c>
      <c r="AJ62" s="29">
        <v>2.0447699999999999E-2</v>
      </c>
      <c r="AK62" s="3">
        <f t="shared" si="0"/>
        <v>8.9057111111111118E-3</v>
      </c>
      <c r="AL62" s="13">
        <v>17.791599999999999</v>
      </c>
      <c r="AP62" s="2">
        <f>((AK62-AK$25)*100)/AK$25</f>
        <v>-17.900431984026284</v>
      </c>
    </row>
    <row r="63" spans="1:46" x14ac:dyDescent="0.25">
      <c r="A63" t="s">
        <v>0</v>
      </c>
      <c r="B63" s="37">
        <v>2.2309800000000001E-2</v>
      </c>
      <c r="C63" s="34">
        <v>1.27712E-2</v>
      </c>
      <c r="D63" s="34">
        <v>4.5947000000000002E-3</v>
      </c>
      <c r="E63" s="34">
        <v>2.2764E-3</v>
      </c>
      <c r="F63" s="34">
        <v>2.2152000000000001E-3</v>
      </c>
      <c r="G63" s="34">
        <v>2.7425000000000001E-3</v>
      </c>
      <c r="H63" s="34">
        <v>3.3655E-3</v>
      </c>
      <c r="I63" s="34">
        <v>3.9341000000000003E-3</v>
      </c>
      <c r="J63" s="34">
        <v>3.6600000000000001E-3</v>
      </c>
      <c r="K63" s="34">
        <v>3.7441000000000002E-3</v>
      </c>
      <c r="L63" s="34">
        <v>4.4120000000000001E-3</v>
      </c>
      <c r="M63" s="34">
        <v>4.7035000000000002E-3</v>
      </c>
      <c r="N63" s="34">
        <v>4.2104000000000004E-3</v>
      </c>
      <c r="O63" s="34">
        <v>4.9895E-3</v>
      </c>
      <c r="P63" s="38" t="s">
        <v>0</v>
      </c>
      <c r="Q63" s="38">
        <v>2.2787100000000001E-2</v>
      </c>
      <c r="R63" s="38">
        <v>2.1987099999999999E-2</v>
      </c>
      <c r="S63" s="35">
        <v>1.42912E-2</v>
      </c>
      <c r="T63" s="35">
        <v>6.3298E-3</v>
      </c>
      <c r="U63" s="35">
        <v>3.8649000000000001E-3</v>
      </c>
      <c r="V63" s="35">
        <v>4.5567999999999997E-3</v>
      </c>
      <c r="W63" s="35">
        <v>5.5329999999999997E-3</v>
      </c>
      <c r="X63" s="35">
        <v>5.5427999999999996E-3</v>
      </c>
      <c r="Y63" s="35">
        <v>9.0282999999999995E-3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5.1700099999999999E-2</v>
      </c>
      <c r="AG63" s="29">
        <v>3.8632199999999998E-2</v>
      </c>
      <c r="AH63" s="29" t="s">
        <v>0</v>
      </c>
      <c r="AI63" s="29" t="s">
        <v>0</v>
      </c>
      <c r="AJ63" s="29" t="s">
        <v>0</v>
      </c>
      <c r="AK63" s="3">
        <f t="shared" si="0"/>
        <v>1.0567287999999999E-2</v>
      </c>
      <c r="AL63" s="13">
        <v>21.168500000000002</v>
      </c>
      <c r="AP63" s="2">
        <f>((AK63-AK$26)*100)/AK$26</f>
        <v>-14.933247724182248</v>
      </c>
    </row>
    <row r="64" spans="1:46" x14ac:dyDescent="0.25">
      <c r="A64" t="s">
        <v>0</v>
      </c>
      <c r="B64" s="37" t="s">
        <v>0</v>
      </c>
      <c r="C64" s="34">
        <v>1.8519899999999999E-2</v>
      </c>
      <c r="D64" s="34">
        <v>6.4920000000000004E-3</v>
      </c>
      <c r="E64" s="34">
        <v>2.8716000000000002E-3</v>
      </c>
      <c r="F64" s="34">
        <v>2.552E-3</v>
      </c>
      <c r="G64" s="34">
        <v>3.2731000000000001E-3</v>
      </c>
      <c r="H64" s="34">
        <v>4.4562999999999998E-3</v>
      </c>
      <c r="I64" s="34">
        <v>5.4263999999999996E-3</v>
      </c>
      <c r="J64" s="34">
        <v>5.6823000000000004E-3</v>
      </c>
      <c r="K64" s="34">
        <v>5.6595999999999999E-3</v>
      </c>
      <c r="L64" s="34">
        <v>6.2442000000000001E-3</v>
      </c>
      <c r="M64" s="34">
        <v>5.7848999999999999E-3</v>
      </c>
      <c r="N64" s="34">
        <v>4.5132999999999996E-3</v>
      </c>
      <c r="O64" s="34">
        <v>6.6109000000000003E-3</v>
      </c>
      <c r="P64" s="38" t="s">
        <v>0</v>
      </c>
      <c r="Q64" s="38">
        <v>2.63205E-2</v>
      </c>
      <c r="R64" s="38">
        <v>2.29556E-2</v>
      </c>
      <c r="S64" s="35">
        <v>1.8745899999999999E-2</v>
      </c>
      <c r="T64" s="35">
        <v>7.8779000000000002E-3</v>
      </c>
      <c r="U64" s="35">
        <v>5.7609000000000002E-3</v>
      </c>
      <c r="V64" s="35">
        <v>7.1091000000000001E-3</v>
      </c>
      <c r="W64" s="35">
        <v>8.6215000000000007E-3</v>
      </c>
      <c r="X64" s="35">
        <v>9.2361000000000006E-3</v>
      </c>
      <c r="Y64" s="35">
        <v>1.6354299999999999E-2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5.7019999999999996E-3</v>
      </c>
      <c r="AG64" s="29">
        <v>8.9803800000000003E-2</v>
      </c>
      <c r="AH64" s="29" t="s">
        <v>0</v>
      </c>
      <c r="AI64" s="29" t="s">
        <v>0</v>
      </c>
      <c r="AJ64" s="29" t="s">
        <v>0</v>
      </c>
      <c r="AK64" s="3">
        <f t="shared" si="0"/>
        <v>1.2357254166666666E-2</v>
      </c>
      <c r="AL64" s="13">
        <v>24.624300000000002</v>
      </c>
      <c r="AP64" s="2">
        <f>((AK64-AK$27)*100)/AK$27</f>
        <v>-14.97592255310097</v>
      </c>
    </row>
    <row r="65" spans="1:46" x14ac:dyDescent="0.25">
      <c r="A65" t="s">
        <v>0</v>
      </c>
      <c r="B65" s="37" t="s">
        <v>0</v>
      </c>
      <c r="C65" s="34">
        <v>4.8144399999999997E-2</v>
      </c>
      <c r="D65" s="34">
        <v>9.8799000000000005E-3</v>
      </c>
      <c r="E65" s="34">
        <v>2.4144000000000001E-3</v>
      </c>
      <c r="F65" s="34">
        <v>6.1490000000000004E-4</v>
      </c>
      <c r="G65" s="34">
        <v>4.7130000000000002E-4</v>
      </c>
      <c r="H65" s="34">
        <v>1.0114E-3</v>
      </c>
      <c r="I65" s="34">
        <v>1.6896000000000001E-3</v>
      </c>
      <c r="J65" s="34">
        <v>2.3684999999999999E-3</v>
      </c>
      <c r="K65" s="34">
        <v>6.2126000000000004E-3</v>
      </c>
      <c r="L65" s="34">
        <v>7.8434000000000004E-3</v>
      </c>
      <c r="M65" s="34">
        <v>7.3677999999999999E-3</v>
      </c>
      <c r="N65" s="34">
        <v>7.4684E-3</v>
      </c>
      <c r="O65" s="34">
        <v>1.2970300000000001E-2</v>
      </c>
      <c r="P65" s="38" t="s">
        <v>0</v>
      </c>
      <c r="Q65" s="38">
        <v>3.8409499999999999E-2</v>
      </c>
      <c r="R65" s="38">
        <v>1.7916399999999999E-2</v>
      </c>
      <c r="S65" s="35">
        <v>8.5096000000000008E-3</v>
      </c>
      <c r="T65" s="35">
        <v>5.6188000000000002E-3</v>
      </c>
      <c r="U65" s="35">
        <v>5.5776000000000003E-3</v>
      </c>
      <c r="V65" s="35">
        <v>7.6293000000000003E-3</v>
      </c>
      <c r="W65" s="35">
        <v>1.0416399999999999E-2</v>
      </c>
      <c r="X65" s="35">
        <v>1.2387E-2</v>
      </c>
      <c r="Y65" s="35">
        <v>1.15896E-2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1.0295959090909091E-2</v>
      </c>
      <c r="AL65" s="13">
        <v>28.178599999999999</v>
      </c>
      <c r="AP65" s="2">
        <f>((AK65-AK$28)*100)/AK$28</f>
        <v>-15.258264439620815</v>
      </c>
    </row>
    <row r="66" spans="1:46" x14ac:dyDescent="0.25">
      <c r="A66" s="32" t="s">
        <v>0</v>
      </c>
      <c r="B66" s="39" t="s">
        <v>0</v>
      </c>
      <c r="C66" s="32">
        <v>6.7375999999999998E-3</v>
      </c>
      <c r="D66" s="32">
        <v>3.0935899999999999E-2</v>
      </c>
      <c r="E66" s="32">
        <v>3.2459599999999998E-2</v>
      </c>
      <c r="F66" s="32">
        <v>3.2755100000000002E-2</v>
      </c>
      <c r="G66" s="32">
        <v>2.2050899999999998E-2</v>
      </c>
      <c r="H66" s="32">
        <v>1.9659300000000001E-2</v>
      </c>
      <c r="I66" s="32">
        <v>1.107E-2</v>
      </c>
      <c r="J66" s="32">
        <v>6.7775999999999999E-3</v>
      </c>
      <c r="K66" s="32">
        <v>3.307E-3</v>
      </c>
      <c r="L66" s="32">
        <v>2.163E-3</v>
      </c>
      <c r="M66" s="32">
        <v>3.7369999999999999E-3</v>
      </c>
      <c r="N66" s="32">
        <v>1.6013300000000001E-2</v>
      </c>
      <c r="O66" s="32">
        <v>2.1082300000000002E-2</v>
      </c>
      <c r="P66" s="32" t="s">
        <v>0</v>
      </c>
      <c r="Q66" s="32" t="s">
        <v>0</v>
      </c>
      <c r="R66" s="32" t="s">
        <v>0</v>
      </c>
      <c r="S66" s="33">
        <v>5.3015600000000003E-2</v>
      </c>
      <c r="T66" s="33">
        <v>3.5980600000000001E-2</v>
      </c>
      <c r="U66" s="33">
        <v>2.79568E-2</v>
      </c>
      <c r="V66" s="33">
        <v>1.30724E-2</v>
      </c>
      <c r="W66" s="33">
        <v>1.9645999999999999E-3</v>
      </c>
      <c r="X66" s="33">
        <v>1.6891900000000001E-2</v>
      </c>
      <c r="Y66" s="33">
        <v>1.55573E-2</v>
      </c>
      <c r="Z66" s="33" t="s">
        <v>0</v>
      </c>
      <c r="AA66" s="40" t="s">
        <v>0</v>
      </c>
      <c r="AB66" s="40">
        <v>1.9980000000000002E-3</v>
      </c>
      <c r="AC66" s="40">
        <v>8.2164999999999998E-3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1.7427377272727276E-2</v>
      </c>
      <c r="AL66" s="1">
        <v>31.855</v>
      </c>
      <c r="AP66" s="2">
        <f>((AK66-AK$29)*100)/AK$29</f>
        <v>-19.134064750151278</v>
      </c>
    </row>
    <row r="67" spans="1:46" x14ac:dyDescent="0.25">
      <c r="A67" s="31" t="s">
        <v>0</v>
      </c>
      <c r="B67" s="41" t="s">
        <v>0</v>
      </c>
      <c r="C67" s="31" t="s">
        <v>0</v>
      </c>
      <c r="D67" s="31">
        <v>0.1091404</v>
      </c>
      <c r="E67" s="31">
        <v>0.10758189999999999</v>
      </c>
      <c r="F67" s="31">
        <v>9.6550700000000003E-2</v>
      </c>
      <c r="G67" s="31">
        <v>9.3935900000000003E-2</v>
      </c>
      <c r="H67" s="31">
        <v>9.3403399999999998E-2</v>
      </c>
      <c r="I67" s="31">
        <v>8.3818299999999998E-2</v>
      </c>
      <c r="J67" s="31">
        <v>6.1977699999999997E-2</v>
      </c>
      <c r="K67" s="31">
        <v>4.4082099999999999E-2</v>
      </c>
      <c r="L67" s="31">
        <v>3.0639400000000001E-2</v>
      </c>
      <c r="M67" s="31">
        <v>2.1907800000000002E-2</v>
      </c>
      <c r="N67" s="31">
        <v>2.79376E-2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0.16355520000000001</v>
      </c>
      <c r="T67" s="33">
        <v>0.1510705</v>
      </c>
      <c r="U67" s="33">
        <v>0.122929</v>
      </c>
      <c r="V67" s="33">
        <v>8.9126399999999995E-2</v>
      </c>
      <c r="W67" s="33">
        <v>4.4904899999999998E-2</v>
      </c>
      <c r="X67" s="33">
        <v>2.4429200000000002E-2</v>
      </c>
      <c r="Y67" s="33">
        <v>3.3110899999999999E-2</v>
      </c>
      <c r="Z67" s="33">
        <v>1.8341799999999998E-2</v>
      </c>
      <c r="AA67" s="40">
        <v>1.13233E-2</v>
      </c>
      <c r="AB67" s="40">
        <v>9.1155000000000003E-3</v>
      </c>
      <c r="AC67" s="40">
        <v>1.41794E-2</v>
      </c>
      <c r="AD67" s="40">
        <v>5.3160000000000004E-3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6.3407708695652182E-2</v>
      </c>
      <c r="AL67" s="1">
        <v>35.685299999999998</v>
      </c>
      <c r="AP67" s="2">
        <f>((AK67-AK$30)*100)/AK$30</f>
        <v>-16.182982340277192</v>
      </c>
    </row>
    <row r="68" spans="1:46" x14ac:dyDescent="0.25">
      <c r="A68" s="31" t="s">
        <v>0</v>
      </c>
      <c r="B68" s="41" t="s">
        <v>0</v>
      </c>
      <c r="C68" s="31" t="s">
        <v>0</v>
      </c>
      <c r="D68" s="31">
        <v>0.27649570000000001</v>
      </c>
      <c r="E68" s="31">
        <v>0.22167049999999999</v>
      </c>
      <c r="F68" s="31">
        <v>0.17920530000000001</v>
      </c>
      <c r="G68" s="31">
        <v>0.17601069999999999</v>
      </c>
      <c r="H68" s="31">
        <v>0.17611579999999999</v>
      </c>
      <c r="I68" s="31">
        <v>0.16657930000000001</v>
      </c>
      <c r="J68" s="31">
        <v>0.1468682</v>
      </c>
      <c r="K68" s="31">
        <v>0.12186230000000001</v>
      </c>
      <c r="L68" s="31">
        <v>8.7429599999999996E-2</v>
      </c>
      <c r="M68" s="31">
        <v>5.5761100000000001E-2</v>
      </c>
      <c r="N68" s="31">
        <v>3.8748600000000001E-2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0.26620739999999998</v>
      </c>
      <c r="T68" s="33">
        <v>0.22849720000000001</v>
      </c>
      <c r="U68" s="33">
        <v>0.21953500000000001</v>
      </c>
      <c r="V68" s="33">
        <v>0.1924836</v>
      </c>
      <c r="W68" s="33">
        <v>0.16020609999999999</v>
      </c>
      <c r="X68" s="33">
        <v>9.6802600000000003E-2</v>
      </c>
      <c r="Y68" s="33">
        <v>5.8548900000000001E-2</v>
      </c>
      <c r="Z68" s="33" t="s">
        <v>0</v>
      </c>
      <c r="AA68" s="40">
        <v>2.2283000000000001E-2</v>
      </c>
      <c r="AB68" s="40">
        <v>1.9609000000000001E-2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0.14554599500000001</v>
      </c>
      <c r="AL68" s="1">
        <v>39.709000000000003</v>
      </c>
      <c r="AP68" s="2">
        <f>((AK68-AK$31)*100)/AK$31</f>
        <v>-14.693545786927691</v>
      </c>
    </row>
    <row r="69" spans="1:46" x14ac:dyDescent="0.25">
      <c r="A69" s="31" t="s">
        <v>0</v>
      </c>
      <c r="B69" s="41" t="s">
        <v>0</v>
      </c>
      <c r="C69" s="31" t="s">
        <v>0</v>
      </c>
      <c r="D69" s="31">
        <v>0.34504289999999999</v>
      </c>
      <c r="E69" s="31">
        <v>0.2341164</v>
      </c>
      <c r="F69" s="31">
        <v>0.2267575</v>
      </c>
      <c r="G69" s="31">
        <v>0.2250894</v>
      </c>
      <c r="H69" s="31">
        <v>0.22603119999999999</v>
      </c>
      <c r="I69" s="31">
        <v>0.2243078</v>
      </c>
      <c r="J69" s="31">
        <v>0.2155368</v>
      </c>
      <c r="K69" s="31">
        <v>0.19536319999999999</v>
      </c>
      <c r="L69" s="31">
        <v>0.15714919999999999</v>
      </c>
      <c r="M69" s="31">
        <v>0.1067279</v>
      </c>
      <c r="N69" s="31">
        <v>7.5029899999999997E-2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0.36323569999999999</v>
      </c>
      <c r="U69" s="33">
        <v>0.29517209999999999</v>
      </c>
      <c r="V69" s="33">
        <v>0.31242510000000001</v>
      </c>
      <c r="W69" s="33">
        <v>0.29985319999999999</v>
      </c>
      <c r="X69" s="33">
        <v>0.23164870000000001</v>
      </c>
      <c r="Y69" s="33">
        <v>0.14631050000000001</v>
      </c>
      <c r="Z69" s="33">
        <v>0.1140954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0.22188293888888888</v>
      </c>
      <c r="AL69" s="1">
        <v>43.982999999999997</v>
      </c>
      <c r="AP69" s="2">
        <f>((AK69-AK$32)*100)/AK$32</f>
        <v>-16.183228124794159</v>
      </c>
    </row>
    <row r="70" spans="1:46" x14ac:dyDescent="0.25">
      <c r="A70" s="31" t="s">
        <v>0</v>
      </c>
      <c r="B70" s="41" t="s">
        <v>0</v>
      </c>
      <c r="C70" s="31" t="s">
        <v>0</v>
      </c>
      <c r="D70" s="31" t="s">
        <v>0</v>
      </c>
      <c r="E70" s="31">
        <v>0.22738439999999999</v>
      </c>
      <c r="F70" s="31">
        <v>0.2325053</v>
      </c>
      <c r="G70" s="31">
        <v>0.22930919999999999</v>
      </c>
      <c r="H70" s="31">
        <v>0.2242537</v>
      </c>
      <c r="I70" s="31">
        <v>0.24720990000000001</v>
      </c>
      <c r="J70" s="31">
        <v>0.26476959999999999</v>
      </c>
      <c r="K70" s="31">
        <v>0.2486448</v>
      </c>
      <c r="L70" s="31">
        <v>0.19827210000000001</v>
      </c>
      <c r="M70" s="31">
        <v>0.13571050000000001</v>
      </c>
      <c r="N70" s="31">
        <v>0.13196069999999999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0.42524489999999998</v>
      </c>
      <c r="V70" s="33">
        <v>0.45821650000000003</v>
      </c>
      <c r="W70" s="33">
        <v>0.4550865</v>
      </c>
      <c r="X70" s="33">
        <v>0.37664239999999999</v>
      </c>
      <c r="Y70" s="33">
        <v>0.25824130000000001</v>
      </c>
      <c r="Z70" s="33">
        <v>0.18347759999999999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0.26855808750000004</v>
      </c>
      <c r="AL70" s="1">
        <v>48.590400000000002</v>
      </c>
      <c r="AP70" s="2">
        <f>((AK70-AK$33)*100)/AK$33</f>
        <v>-18.175254194548753</v>
      </c>
    </row>
    <row r="71" spans="1:46" x14ac:dyDescent="0.25">
      <c r="A71" s="27" t="s">
        <v>0</v>
      </c>
      <c r="B71" s="28" t="s">
        <v>0</v>
      </c>
      <c r="C71" s="27" t="s">
        <v>0</v>
      </c>
      <c r="D71" s="27" t="s">
        <v>0</v>
      </c>
      <c r="E71" s="27">
        <v>6.3289499999999999E-2</v>
      </c>
      <c r="F71" s="27">
        <v>0.1775929</v>
      </c>
      <c r="G71" s="27">
        <v>0.1682833</v>
      </c>
      <c r="H71" s="27">
        <v>8.9912500000000006E-2</v>
      </c>
      <c r="I71" s="27">
        <v>0.17118320000000001</v>
      </c>
      <c r="J71" s="27">
        <v>0.27138139999999999</v>
      </c>
      <c r="K71" s="27">
        <v>0.2335208</v>
      </c>
      <c r="L71" s="27">
        <v>0.2093574</v>
      </c>
      <c r="M71" s="27">
        <v>0.1436799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0.76997729999999998</v>
      </c>
      <c r="V71" s="27">
        <v>0.64767229999999998</v>
      </c>
      <c r="W71" s="27">
        <v>0.57260279999999997</v>
      </c>
      <c r="X71" s="27">
        <v>0.48698609999999998</v>
      </c>
      <c r="Y71" s="27">
        <v>0.35378739999999997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0.31137334285714285</v>
      </c>
      <c r="AL71" s="21">
        <v>53.663899999999998</v>
      </c>
      <c r="AP71" s="2">
        <f>((AK71-AK$34)*100)/AK$34</f>
        <v>-17.194497213822416</v>
      </c>
    </row>
    <row r="72" spans="1:46" x14ac:dyDescent="0.25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0.30264829999999998</v>
      </c>
      <c r="H72" s="27">
        <v>0.2924755</v>
      </c>
      <c r="I72" s="27">
        <v>0.28618270000000001</v>
      </c>
      <c r="J72" s="27">
        <v>0.27966380000000002</v>
      </c>
      <c r="K72" s="27">
        <v>0.2429838</v>
      </c>
      <c r="L72" s="27">
        <v>0.2044763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0.72859399999999996</v>
      </c>
      <c r="V72" s="27">
        <v>0.5677198</v>
      </c>
      <c r="W72" s="27">
        <v>0.54571970000000003</v>
      </c>
      <c r="X72" s="27">
        <v>0.38200450000000002</v>
      </c>
      <c r="Y72" s="27">
        <v>0.34463319999999997</v>
      </c>
      <c r="Z72" s="27">
        <v>0.20080229999999999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0.36482532499999998</v>
      </c>
      <c r="AL72" s="9">
        <v>59.441600000000001</v>
      </c>
      <c r="AP72" s="2">
        <f>((AK72-AK$35)*100)/AK$35</f>
        <v>-15.722441148264398</v>
      </c>
    </row>
    <row r="73" spans="1:46" x14ac:dyDescent="0.25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0.14585709999999999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0.27783190000000002</v>
      </c>
      <c r="U73" s="25">
        <v>0.33070329999999998</v>
      </c>
      <c r="V73" s="25" t="s">
        <v>0</v>
      </c>
      <c r="W73" s="25" t="s">
        <v>0</v>
      </c>
      <c r="X73" s="25">
        <v>0.11652659999999999</v>
      </c>
      <c r="Y73" s="25">
        <v>0.19045129999999999</v>
      </c>
      <c r="Z73" s="25">
        <v>0.20924880000000001</v>
      </c>
      <c r="AA73" s="25">
        <v>0.2145203</v>
      </c>
      <c r="AB73" s="25">
        <v>0.20825840000000001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0.2116747125</v>
      </c>
      <c r="AL73" s="4">
        <v>66.4435</v>
      </c>
      <c r="AP73" s="22">
        <f>((AK73-AK$36)*100)/AK$36</f>
        <v>-21.811304944497454</v>
      </c>
    </row>
    <row r="74" spans="1:46" x14ac:dyDescent="0.25">
      <c r="A74" s="25">
        <v>0.31662059999999997</v>
      </c>
      <c r="B74" s="26">
        <v>0.34191850000000001</v>
      </c>
      <c r="C74" s="25">
        <v>0.36445250000000001</v>
      </c>
      <c r="D74" s="25">
        <v>0.3773608</v>
      </c>
      <c r="E74" s="25">
        <v>0.3800463</v>
      </c>
      <c r="F74" s="25">
        <v>0.38855440000000002</v>
      </c>
      <c r="G74" s="25">
        <v>0.39694990000000002</v>
      </c>
      <c r="H74" s="25">
        <v>0.40076709999999999</v>
      </c>
      <c r="I74" s="25">
        <v>0.4015146</v>
      </c>
      <c r="J74" s="25">
        <v>0.40905469999999999</v>
      </c>
      <c r="K74" s="25">
        <v>0.38229970000000002</v>
      </c>
      <c r="L74" s="25">
        <v>0.37470569999999997</v>
      </c>
      <c r="M74" s="25">
        <v>0.37105290000000002</v>
      </c>
      <c r="N74" s="25">
        <v>0.35915910000000001</v>
      </c>
      <c r="O74" s="25">
        <v>0.35855559999999997</v>
      </c>
      <c r="P74" s="25">
        <v>0.40840739999999998</v>
      </c>
      <c r="Q74" s="25">
        <v>0.4151125</v>
      </c>
      <c r="R74" s="25">
        <v>0.41705779999999998</v>
      </c>
      <c r="S74" s="25">
        <v>0.44050349999999999</v>
      </c>
      <c r="T74" s="25">
        <v>0.408692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0.25754890000000003</v>
      </c>
      <c r="Z74" s="25">
        <v>0.32709319999999997</v>
      </c>
      <c r="AA74" s="25">
        <v>0.32354670000000002</v>
      </c>
      <c r="AB74" s="25">
        <v>0.2968751</v>
      </c>
      <c r="AC74" s="25">
        <v>0.25166050000000001</v>
      </c>
      <c r="AD74" s="25">
        <v>0.28724329999999998</v>
      </c>
      <c r="AE74" s="25">
        <v>0.30786770000000002</v>
      </c>
      <c r="AF74" s="25">
        <v>0.3054405</v>
      </c>
      <c r="AG74" s="25">
        <v>0.2938326</v>
      </c>
      <c r="AH74" s="25">
        <v>0.3171621</v>
      </c>
      <c r="AI74" s="25">
        <v>0.32036140000000002</v>
      </c>
      <c r="AJ74" s="25">
        <v>0.3060194</v>
      </c>
      <c r="AK74" s="3">
        <f t="shared" si="1"/>
        <v>0.35335740624999989</v>
      </c>
      <c r="AL74" s="4">
        <v>76.463800000000006</v>
      </c>
      <c r="AP74" s="22">
        <f>((AK74-AK$37)*100)/AK$37</f>
        <v>-20.299857465818111</v>
      </c>
    </row>
    <row r="75" spans="1:46" x14ac:dyDescent="0.25">
      <c r="A75" t="s">
        <v>8</v>
      </c>
      <c r="AK75" s="17">
        <f>SUM(A39:AJ72)/867</f>
        <v>0.24963345847750848</v>
      </c>
      <c r="AL75" s="4"/>
      <c r="AP75" s="23">
        <f>((AK75-AK$38)*100)/AK$38</f>
        <v>-8.6879531781072554</v>
      </c>
      <c r="AQ75" s="24" t="s">
        <v>125</v>
      </c>
    </row>
    <row r="76" spans="1:46" x14ac:dyDescent="0.25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0</v>
      </c>
      <c r="B77" s="26">
        <v>1.2265191</v>
      </c>
      <c r="C77" s="25">
        <v>1.3644303</v>
      </c>
      <c r="D77" s="25">
        <v>1.5331376999999999</v>
      </c>
      <c r="E77" s="25">
        <v>1.6894107</v>
      </c>
      <c r="F77" s="25">
        <v>1.7479127999999999</v>
      </c>
      <c r="G77" s="25">
        <v>1.7461325999999999</v>
      </c>
      <c r="H77" s="25">
        <v>1.7696286000000001</v>
      </c>
      <c r="I77" s="25">
        <v>1.7613283</v>
      </c>
      <c r="J77" s="25">
        <v>1.7401407</v>
      </c>
      <c r="K77" s="25">
        <v>1.7419313000000001</v>
      </c>
      <c r="L77" s="25">
        <v>1.6571391</v>
      </c>
      <c r="M77" s="25">
        <v>1.6249307</v>
      </c>
      <c r="N77" s="25">
        <v>1.6178181</v>
      </c>
      <c r="O77" s="25">
        <v>1.697487</v>
      </c>
      <c r="P77" s="25">
        <v>1.7269781</v>
      </c>
      <c r="Q77" s="25">
        <v>1.6787258</v>
      </c>
      <c r="R77" s="25">
        <v>1.6897173000000001</v>
      </c>
      <c r="S77" s="25">
        <v>1.6936215999999999</v>
      </c>
      <c r="T77" s="25">
        <v>1.6908877</v>
      </c>
      <c r="U77" s="25">
        <v>1.6664890000000001</v>
      </c>
      <c r="V77" s="25">
        <v>1.6318516999999999</v>
      </c>
      <c r="W77" s="25">
        <v>1.6260059</v>
      </c>
      <c r="X77" s="25">
        <v>1.6047323</v>
      </c>
      <c r="Y77" s="25">
        <v>1.6009287999999999</v>
      </c>
      <c r="Z77" s="25">
        <v>1.6360523</v>
      </c>
      <c r="AA77" s="25">
        <v>1.648028</v>
      </c>
      <c r="AB77" s="25">
        <v>1.6397411</v>
      </c>
      <c r="AC77" s="25">
        <v>1.57056</v>
      </c>
      <c r="AD77" s="25">
        <v>1.5165854000000001</v>
      </c>
      <c r="AE77" s="25">
        <v>1.4726767999999999</v>
      </c>
      <c r="AF77" s="25">
        <v>1.5266694999999999</v>
      </c>
      <c r="AG77" s="25">
        <v>1.7103888</v>
      </c>
      <c r="AH77" s="25">
        <v>1.6895667000000001</v>
      </c>
      <c r="AI77" s="25">
        <v>1.6243072999999999</v>
      </c>
      <c r="AJ77" s="25" t="s">
        <v>0</v>
      </c>
      <c r="AK77" s="3">
        <f t="shared" si="1"/>
        <v>1.634190032352941</v>
      </c>
      <c r="AM77" s="6" t="s">
        <v>94</v>
      </c>
      <c r="AO77" s="2">
        <f>SUM(A110:AJ111)/40</f>
        <v>0.27450605249999999</v>
      </c>
      <c r="AP77" s="2">
        <f>((AK77-AK$3)*100)/AK$3</f>
        <v>-5.312259400306405</v>
      </c>
      <c r="AR77" s="6" t="s">
        <v>94</v>
      </c>
      <c r="AS77" s="2"/>
      <c r="AT77" s="2">
        <f>((AO77-AO$3)*100)/AO$3</f>
        <v>-32.855932622059335</v>
      </c>
    </row>
    <row r="78" spans="1:46" x14ac:dyDescent="0.25">
      <c r="A78" s="27">
        <v>1.3650072</v>
      </c>
      <c r="B78" s="28">
        <v>1.2934558</v>
      </c>
      <c r="C78" s="27">
        <v>1.3102578</v>
      </c>
      <c r="D78" s="27">
        <v>1.3049143999999999</v>
      </c>
      <c r="E78" s="27">
        <v>1.2907850000000001</v>
      </c>
      <c r="F78" s="27">
        <v>1.2744390000000001</v>
      </c>
      <c r="G78" s="27">
        <v>1.2904012</v>
      </c>
      <c r="H78" s="27">
        <v>1.3230987999999999</v>
      </c>
      <c r="I78" s="27">
        <v>1.3588454999999999</v>
      </c>
      <c r="J78" s="27">
        <v>1.3674504999999999</v>
      </c>
      <c r="K78" s="27">
        <v>1.3686651000000001</v>
      </c>
      <c r="L78" s="27">
        <v>1.3580080000000001</v>
      </c>
      <c r="M78" s="27">
        <v>1.3613267</v>
      </c>
      <c r="N78" s="27">
        <v>1.3684065000000001</v>
      </c>
      <c r="O78" s="27">
        <v>1.3604205</v>
      </c>
      <c r="P78" s="27">
        <v>1.342759</v>
      </c>
      <c r="Q78" s="27">
        <v>1.3039347999999999</v>
      </c>
      <c r="R78" s="27">
        <v>1.2611294</v>
      </c>
      <c r="S78" s="27">
        <v>1.2488277000000001</v>
      </c>
      <c r="T78" s="27">
        <v>1.2625588000000001</v>
      </c>
      <c r="U78" s="27">
        <v>1.2974589000000001</v>
      </c>
      <c r="V78" s="27">
        <v>1.3554184</v>
      </c>
      <c r="W78" s="27">
        <v>1.4074024000000001</v>
      </c>
      <c r="X78" s="27">
        <v>1.4449951999999999</v>
      </c>
      <c r="Y78" s="27">
        <v>1.4862221</v>
      </c>
      <c r="Z78" s="27">
        <v>1.5005877000000001</v>
      </c>
      <c r="AA78" s="27">
        <v>1.4853662000000001</v>
      </c>
      <c r="AB78" s="27">
        <v>1.5069311999999999</v>
      </c>
      <c r="AC78" s="27">
        <v>1.5164899000000001</v>
      </c>
      <c r="AD78" s="27">
        <v>1.4862223999999999</v>
      </c>
      <c r="AE78" s="27">
        <v>1.4212917</v>
      </c>
      <c r="AF78" s="27">
        <v>1.5171950999999999</v>
      </c>
      <c r="AG78" s="27">
        <v>1.5568436000000001</v>
      </c>
      <c r="AH78" s="27">
        <v>1.5327572</v>
      </c>
      <c r="AI78" s="27">
        <v>1.5377171000000001</v>
      </c>
      <c r="AJ78" s="27">
        <v>1.4123853</v>
      </c>
      <c r="AK78" s="3">
        <f t="shared" si="1"/>
        <v>1.3855548916666667</v>
      </c>
      <c r="AM78" s="6" t="s">
        <v>116</v>
      </c>
      <c r="AO78" s="2">
        <f>SUM(A76:AJ77)/34</f>
        <v>1.634190032352941</v>
      </c>
      <c r="AP78" s="2">
        <f>((AK78-AK$4)*100)/AK$4</f>
        <v>-9.3646366586898857</v>
      </c>
      <c r="AR78" s="6" t="s">
        <v>116</v>
      </c>
      <c r="AS78" s="2"/>
      <c r="AT78" s="1">
        <f>((AO78-AO$4)*100)/AO$4</f>
        <v>-5.312259400306405</v>
      </c>
    </row>
    <row r="79" spans="1:46" x14ac:dyDescent="0.25">
      <c r="A79" s="27">
        <v>0.96978739999999997</v>
      </c>
      <c r="B79" s="28">
        <v>0.93157540000000005</v>
      </c>
      <c r="C79" s="27">
        <v>0.90540050000000005</v>
      </c>
      <c r="D79" s="27">
        <v>0.86826930000000002</v>
      </c>
      <c r="E79" s="27">
        <v>0.80831730000000002</v>
      </c>
      <c r="F79" s="27">
        <v>0.75754330000000003</v>
      </c>
      <c r="G79" s="27">
        <v>0.78630920000000004</v>
      </c>
      <c r="H79" s="27">
        <v>0.82474479999999994</v>
      </c>
      <c r="I79" s="27">
        <v>0.87987300000000002</v>
      </c>
      <c r="J79" s="27">
        <v>0.87909009999999999</v>
      </c>
      <c r="K79" s="27">
        <v>0.85363820000000001</v>
      </c>
      <c r="L79" s="27">
        <v>0.82271830000000001</v>
      </c>
      <c r="M79" s="27">
        <v>0.8120077</v>
      </c>
      <c r="N79" s="27">
        <v>0.82540210000000003</v>
      </c>
      <c r="O79" s="27">
        <v>0.82307799999999998</v>
      </c>
      <c r="P79" s="27">
        <v>0.80309359999999996</v>
      </c>
      <c r="Q79" s="27">
        <v>0.76668910000000001</v>
      </c>
      <c r="R79" s="27">
        <v>0.72611610000000004</v>
      </c>
      <c r="S79" s="27">
        <v>0.75033030000000001</v>
      </c>
      <c r="T79" s="27">
        <v>0.77278579999999997</v>
      </c>
      <c r="U79" s="27">
        <v>0.79322429999999999</v>
      </c>
      <c r="V79" s="27">
        <v>0.91252619999999995</v>
      </c>
      <c r="W79" s="27">
        <v>0.97230859999999997</v>
      </c>
      <c r="X79" s="27">
        <v>1.0131633</v>
      </c>
      <c r="Y79" s="27">
        <v>1.0583738</v>
      </c>
      <c r="Z79" s="27">
        <v>1.0933373</v>
      </c>
      <c r="AA79" s="27">
        <v>1.1019467999999999</v>
      </c>
      <c r="AB79" s="27">
        <v>1.0816604000000001</v>
      </c>
      <c r="AC79" s="27">
        <v>1.0741216</v>
      </c>
      <c r="AD79" s="27">
        <v>1.0851514</v>
      </c>
      <c r="AE79" s="27">
        <v>1.0892942000000001</v>
      </c>
      <c r="AF79" s="27">
        <v>1.0863528</v>
      </c>
      <c r="AG79" s="27">
        <v>1.0820806999999999</v>
      </c>
      <c r="AH79" s="27">
        <v>1.0894892</v>
      </c>
      <c r="AI79" s="27">
        <v>1.0577871999999999</v>
      </c>
      <c r="AJ79" s="27">
        <v>1.0136658999999999</v>
      </c>
      <c r="AK79" s="3">
        <f t="shared" si="1"/>
        <v>0.92142370000000007</v>
      </c>
      <c r="AM79" s="10" t="s">
        <v>94</v>
      </c>
      <c r="AO79" s="2">
        <f>SUM(A108:AJ109)/26</f>
        <v>0.2885114923076923</v>
      </c>
      <c r="AP79" s="2">
        <f>((AK79-AK$5)*100)/AK$5</f>
        <v>-15.703843430935505</v>
      </c>
      <c r="AR79" s="10" t="s">
        <v>94</v>
      </c>
      <c r="AS79" s="2"/>
      <c r="AT79" s="1">
        <f>((AO79-AO$5)*100)/AO$5</f>
        <v>-28.279298448604667</v>
      </c>
    </row>
    <row r="80" spans="1:46" x14ac:dyDescent="0.25">
      <c r="A80" s="29">
        <v>0.70924940000000003</v>
      </c>
      <c r="B80" s="30">
        <v>0.6684232</v>
      </c>
      <c r="C80" s="29">
        <v>0.61924650000000003</v>
      </c>
      <c r="D80" s="29">
        <v>0.57443610000000001</v>
      </c>
      <c r="E80" s="31">
        <v>0.50777550000000005</v>
      </c>
      <c r="F80" s="31">
        <v>0.42849700000000002</v>
      </c>
      <c r="G80" s="31">
        <v>0.37975429999999999</v>
      </c>
      <c r="H80" s="31">
        <v>0.38336330000000002</v>
      </c>
      <c r="I80" s="31">
        <v>0.4395638</v>
      </c>
      <c r="J80" s="31">
        <v>0.4452023</v>
      </c>
      <c r="K80" s="31">
        <v>0.44768289999999999</v>
      </c>
      <c r="L80" s="31">
        <v>0.44155129999999998</v>
      </c>
      <c r="M80" s="31">
        <v>0.44572020000000001</v>
      </c>
      <c r="N80" s="31">
        <v>0.45596900000000001</v>
      </c>
      <c r="O80" s="31">
        <v>0.46643069999999998</v>
      </c>
      <c r="P80" s="31">
        <v>0.45835769999999998</v>
      </c>
      <c r="Q80" s="32">
        <v>0.44995629999999998</v>
      </c>
      <c r="R80" s="32">
        <v>0.4161879</v>
      </c>
      <c r="S80" s="33">
        <v>0.37435040000000003</v>
      </c>
      <c r="T80" s="33" t="s">
        <v>0</v>
      </c>
      <c r="U80" s="33">
        <v>0.58281210000000006</v>
      </c>
      <c r="V80" s="33">
        <v>0.64320489999999997</v>
      </c>
      <c r="W80" s="33">
        <v>0.67799869999999995</v>
      </c>
      <c r="X80" s="33">
        <v>0.689751</v>
      </c>
      <c r="Y80" s="33">
        <v>0.71147910000000003</v>
      </c>
      <c r="Z80" s="33">
        <v>0.73760870000000001</v>
      </c>
      <c r="AA80" s="33">
        <v>0.74681909999999996</v>
      </c>
      <c r="AB80" s="33">
        <v>0.72478469999999995</v>
      </c>
      <c r="AC80" s="29">
        <v>0.71121840000000003</v>
      </c>
      <c r="AD80" s="29">
        <v>0.72880710000000004</v>
      </c>
      <c r="AE80" s="29">
        <v>0.74468809999999996</v>
      </c>
      <c r="AF80" s="29">
        <v>0.74677190000000004</v>
      </c>
      <c r="AG80" s="29">
        <v>0.74531409999999998</v>
      </c>
      <c r="AH80" s="29">
        <v>0.76176750000000004</v>
      </c>
      <c r="AI80" s="29">
        <v>0.76827270000000003</v>
      </c>
      <c r="AJ80" s="29">
        <v>0.74739259999999996</v>
      </c>
      <c r="AK80" s="3">
        <f t="shared" si="1"/>
        <v>0.58801167142857169</v>
      </c>
      <c r="AM80" s="10" t="s">
        <v>116</v>
      </c>
      <c r="AO80" s="2">
        <f>SUM(A78:AJ79)/72</f>
        <v>1.1534892958333336</v>
      </c>
      <c r="AP80" s="2">
        <f>((AK80-AK$6)*100)/AK$6</f>
        <v>-22.094926167480658</v>
      </c>
      <c r="AR80" s="10" t="s">
        <v>116</v>
      </c>
      <c r="AS80" s="2"/>
      <c r="AT80" s="1">
        <f>((AO80-AO$6)*100)/AO$6</f>
        <v>-12.007582170574564</v>
      </c>
    </row>
    <row r="81" spans="1:47" x14ac:dyDescent="0.25">
      <c r="A81" s="29">
        <v>0.49406119999999998</v>
      </c>
      <c r="B81" s="30">
        <v>0.44029079999999998</v>
      </c>
      <c r="C81" s="29">
        <v>0.36549409999999999</v>
      </c>
      <c r="D81" s="29">
        <v>0.30484480000000003</v>
      </c>
      <c r="E81" s="31">
        <v>0.23520650000000001</v>
      </c>
      <c r="F81" s="31">
        <v>0.17291129999999999</v>
      </c>
      <c r="G81" s="31">
        <v>0.15150710000000001</v>
      </c>
      <c r="H81" s="31">
        <v>0.1275355</v>
      </c>
      <c r="I81" s="31">
        <v>0.13615269999999999</v>
      </c>
      <c r="J81" s="31">
        <v>0.1590655</v>
      </c>
      <c r="K81" s="31">
        <v>0.17889740000000001</v>
      </c>
      <c r="L81" s="31">
        <v>0.19182930000000001</v>
      </c>
      <c r="M81" s="31">
        <v>0.20518919999999999</v>
      </c>
      <c r="N81" s="31">
        <v>0.2188678</v>
      </c>
      <c r="O81" s="31">
        <v>0.23128009999999999</v>
      </c>
      <c r="P81" s="31">
        <v>0.23378760000000001</v>
      </c>
      <c r="Q81" s="32">
        <v>0.228357</v>
      </c>
      <c r="R81" s="32">
        <v>0.20386199999999999</v>
      </c>
      <c r="S81" s="33">
        <v>0.18546509999999999</v>
      </c>
      <c r="T81" s="33" t="s">
        <v>0</v>
      </c>
      <c r="U81" s="33">
        <v>0.30746020000000002</v>
      </c>
      <c r="V81" s="33">
        <v>0.34173389999999998</v>
      </c>
      <c r="W81" s="33">
        <v>0.3550857</v>
      </c>
      <c r="X81" s="33">
        <v>0.3580101</v>
      </c>
      <c r="Y81" s="33">
        <v>0.37659229999999999</v>
      </c>
      <c r="Z81" s="33">
        <v>0.40382899999999999</v>
      </c>
      <c r="AA81" s="33">
        <v>0.41250419999999999</v>
      </c>
      <c r="AB81" s="33">
        <v>0.40225559999999999</v>
      </c>
      <c r="AC81" s="29">
        <v>0.40414939999999999</v>
      </c>
      <c r="AD81" s="29">
        <v>0.43742740000000002</v>
      </c>
      <c r="AE81" s="29">
        <v>0.46127780000000002</v>
      </c>
      <c r="AF81" s="29">
        <v>0.4944211</v>
      </c>
      <c r="AG81" s="29">
        <v>0.49201159999999999</v>
      </c>
      <c r="AH81" s="29">
        <v>0.50888199999999995</v>
      </c>
      <c r="AI81" s="29">
        <v>0.52660720000000005</v>
      </c>
      <c r="AJ81" s="29">
        <v>0.52687360000000005</v>
      </c>
      <c r="AK81" s="3">
        <f t="shared" si="1"/>
        <v>0.32210646000000004</v>
      </c>
      <c r="AM81" s="11" t="s">
        <v>99</v>
      </c>
      <c r="AO81" s="2">
        <f>SUM(A103:R107)/56</f>
        <v>0.11271049285714285</v>
      </c>
      <c r="AP81" s="2">
        <f>((AK81-AK$7)*100)/AK$7</f>
        <v>-26.943768715848897</v>
      </c>
      <c r="AR81" s="11" t="s">
        <v>99</v>
      </c>
      <c r="AS81" s="2"/>
      <c r="AT81" s="1">
        <f>((AO81-AO$7)*100)/AO$7</f>
        <v>-21.947007877224163</v>
      </c>
    </row>
    <row r="82" spans="1:47" x14ac:dyDescent="0.25">
      <c r="A82" s="29">
        <v>0.26864519999999997</v>
      </c>
      <c r="B82" s="30">
        <v>0.20917359999999999</v>
      </c>
      <c r="C82" s="29">
        <v>0.14884159999999999</v>
      </c>
      <c r="D82" s="29">
        <v>0.1085409</v>
      </c>
      <c r="E82" s="31">
        <v>7.7154899999999998E-2</v>
      </c>
      <c r="F82" s="31">
        <v>7.6407699999999995E-2</v>
      </c>
      <c r="G82" s="31">
        <v>5.6406400000000002E-2</v>
      </c>
      <c r="H82" s="31">
        <v>5.8593199999999998E-2</v>
      </c>
      <c r="I82" s="31">
        <v>6.7805199999999996E-2</v>
      </c>
      <c r="J82" s="31">
        <v>7.9500799999999996E-2</v>
      </c>
      <c r="K82" s="31">
        <v>8.5823899999999995E-2</v>
      </c>
      <c r="L82" s="31">
        <v>8.8281299999999993E-2</v>
      </c>
      <c r="M82" s="31">
        <v>9.2340000000000005E-2</v>
      </c>
      <c r="N82" s="31">
        <v>9.5872899999999997E-2</v>
      </c>
      <c r="O82" s="31">
        <v>0.102821</v>
      </c>
      <c r="P82" s="31">
        <v>0.1061733</v>
      </c>
      <c r="Q82" s="32">
        <v>0.1048661</v>
      </c>
      <c r="R82" s="32">
        <v>8.5757700000000006E-2</v>
      </c>
      <c r="S82" s="33">
        <v>8.5525500000000004E-2</v>
      </c>
      <c r="T82" s="33" t="s">
        <v>0</v>
      </c>
      <c r="U82" s="33">
        <v>0.1071902</v>
      </c>
      <c r="V82" s="33">
        <v>0.14652319999999999</v>
      </c>
      <c r="W82" s="33">
        <v>0.1662911</v>
      </c>
      <c r="X82" s="33">
        <v>0.17677599999999999</v>
      </c>
      <c r="Y82" s="33">
        <v>0.18575810000000001</v>
      </c>
      <c r="Z82" s="33">
        <v>0.1945074</v>
      </c>
      <c r="AA82" s="33">
        <v>0.199437</v>
      </c>
      <c r="AB82" s="33">
        <v>0.1943628</v>
      </c>
      <c r="AC82" s="29">
        <v>0.25683929999999999</v>
      </c>
      <c r="AD82" s="29">
        <v>0.26057409999999998</v>
      </c>
      <c r="AE82" s="29">
        <v>0.2497027</v>
      </c>
      <c r="AF82" s="29">
        <v>0.28974539999999999</v>
      </c>
      <c r="AG82" s="29">
        <v>0.30227470000000001</v>
      </c>
      <c r="AH82" s="29">
        <v>0.3108204</v>
      </c>
      <c r="AI82" s="29">
        <v>0.32056519999999999</v>
      </c>
      <c r="AJ82" s="29">
        <v>0.3092645</v>
      </c>
      <c r="AK82" s="3">
        <f t="shared" si="1"/>
        <v>0.16197609428571427</v>
      </c>
      <c r="AM82" s="11" t="s">
        <v>102</v>
      </c>
      <c r="AO82" s="2">
        <f>SUM(E80:R84)/68</f>
        <v>0.15650866617647066</v>
      </c>
      <c r="AP82" s="2">
        <f>((AK82-AK$8)*100)/AK$8</f>
        <v>-27.430287303652552</v>
      </c>
      <c r="AR82" s="11" t="s">
        <v>102</v>
      </c>
      <c r="AS82" s="2"/>
      <c r="AT82" s="1">
        <f>((AO82-AO$8)*100)/AO$8</f>
        <v>-28.026641165802626</v>
      </c>
    </row>
    <row r="83" spans="1:47" x14ac:dyDescent="0.25">
      <c r="A83" s="29">
        <v>9.3692800000000007E-2</v>
      </c>
      <c r="B83" s="30">
        <v>6.4632700000000001E-2</v>
      </c>
      <c r="C83" s="29">
        <v>3.9465300000000002E-2</v>
      </c>
      <c r="D83" s="29">
        <v>4.5402499999999998E-2</v>
      </c>
      <c r="E83" s="31" t="s">
        <v>0</v>
      </c>
      <c r="F83" s="31">
        <v>9.5313999999999996E-2</v>
      </c>
      <c r="G83" s="31">
        <v>3.6874999999999998E-2</v>
      </c>
      <c r="H83" s="31">
        <v>3.2198400000000002E-2</v>
      </c>
      <c r="I83" s="31">
        <v>3.6040799999999998E-2</v>
      </c>
      <c r="J83" s="31">
        <v>3.5143099999999997E-2</v>
      </c>
      <c r="K83" s="31">
        <v>3.2063300000000003E-2</v>
      </c>
      <c r="L83" s="31">
        <v>2.8553599999999998E-2</v>
      </c>
      <c r="M83" s="31">
        <v>2.8720200000000001E-2</v>
      </c>
      <c r="N83" s="31">
        <v>3.08534E-2</v>
      </c>
      <c r="O83" s="31">
        <v>3.3743799999999997E-2</v>
      </c>
      <c r="P83" s="31">
        <v>3.56116E-2</v>
      </c>
      <c r="Q83" s="32">
        <v>3.5543199999999997E-2</v>
      </c>
      <c r="R83" s="32">
        <v>2.8304200000000002E-2</v>
      </c>
      <c r="S83" s="33">
        <v>2.8402799999999999E-2</v>
      </c>
      <c r="T83" s="33" t="s">
        <v>0</v>
      </c>
      <c r="U83" s="33">
        <v>3.8897099999999997E-2</v>
      </c>
      <c r="V83" s="33">
        <v>7.9738000000000003E-2</v>
      </c>
      <c r="W83" s="33">
        <v>8.5140300000000002E-2</v>
      </c>
      <c r="X83" s="33">
        <v>0.1013916</v>
      </c>
      <c r="Y83" s="33">
        <v>0.10340000000000001</v>
      </c>
      <c r="Z83" s="33">
        <v>9.5727699999999999E-2</v>
      </c>
      <c r="AA83" s="33">
        <v>7.6130299999999998E-2</v>
      </c>
      <c r="AB83" s="33">
        <v>8.9761900000000006E-2</v>
      </c>
      <c r="AC83" s="29">
        <v>0.14646020000000001</v>
      </c>
      <c r="AD83" s="29">
        <v>9.7826999999999997E-2</v>
      </c>
      <c r="AE83" s="29">
        <v>6.7446900000000004E-2</v>
      </c>
      <c r="AF83" s="29">
        <v>7.7188900000000005E-2</v>
      </c>
      <c r="AG83" s="29">
        <v>0.1021326</v>
      </c>
      <c r="AH83" s="29">
        <v>0.1247772</v>
      </c>
      <c r="AI83" s="29">
        <v>0.12903129999999999</v>
      </c>
      <c r="AJ83" s="29">
        <v>0.1161968</v>
      </c>
      <c r="AK83" s="3">
        <f t="shared" si="1"/>
        <v>6.740613235294117E-2</v>
      </c>
      <c r="AM83" s="12" t="s">
        <v>105</v>
      </c>
      <c r="AO83" s="2">
        <f>SUM(S103:Z107)/35</f>
        <v>0.13972179714285712</v>
      </c>
      <c r="AP83" s="2">
        <f>((AK83-AK$9)*100)/AK$9</f>
        <v>-26.299353370714776</v>
      </c>
      <c r="AR83" s="12" t="s">
        <v>105</v>
      </c>
      <c r="AS83" s="2"/>
      <c r="AT83" s="1">
        <f>((AO83-AO$9)*100)/AO$9</f>
        <v>-33.9317770271144</v>
      </c>
    </row>
    <row r="84" spans="1:47" x14ac:dyDescent="0.25">
      <c r="A84" s="29">
        <v>2.7410899999999998E-2</v>
      </c>
      <c r="B84" s="30">
        <v>2.26559E-2</v>
      </c>
      <c r="C84" s="29">
        <v>1.39007E-2</v>
      </c>
      <c r="D84" s="29" t="s">
        <v>0</v>
      </c>
      <c r="E84" s="31" t="s">
        <v>0</v>
      </c>
      <c r="F84" s="31">
        <v>4.9414199999999998E-2</v>
      </c>
      <c r="G84" s="31">
        <v>1.0292900000000001E-2</v>
      </c>
      <c r="H84" s="31">
        <v>1.15418E-2</v>
      </c>
      <c r="I84" s="31">
        <v>1.1174E-2</v>
      </c>
      <c r="J84" s="31">
        <v>7.0958999999999996E-3</v>
      </c>
      <c r="K84" s="31">
        <v>1.8496000000000001E-3</v>
      </c>
      <c r="L84" s="31">
        <v>1.2403E-3</v>
      </c>
      <c r="M84" s="31">
        <v>3.3581000000000001E-3</v>
      </c>
      <c r="N84" s="31">
        <v>7.4406999999999997E-3</v>
      </c>
      <c r="O84" s="31">
        <v>8.8164999999999997E-3</v>
      </c>
      <c r="P84" s="31">
        <v>9.1305999999999991E-3</v>
      </c>
      <c r="Q84" s="32">
        <v>5.1799000000000003E-3</v>
      </c>
      <c r="R84" s="32">
        <v>8.8246000000000002E-3</v>
      </c>
      <c r="S84" s="33">
        <v>1.66905E-2</v>
      </c>
      <c r="T84" s="33" t="s">
        <v>0</v>
      </c>
      <c r="U84" s="33" t="s">
        <v>0</v>
      </c>
      <c r="V84" s="33">
        <v>1.21332E-2</v>
      </c>
      <c r="W84" s="33">
        <v>2.9409600000000001E-2</v>
      </c>
      <c r="X84" s="33">
        <v>3.0990400000000001E-2</v>
      </c>
      <c r="Y84" s="33">
        <v>2.9939E-2</v>
      </c>
      <c r="Z84" s="33">
        <v>2.2750099999999999E-2</v>
      </c>
      <c r="AA84" s="33">
        <v>1.28994E-2</v>
      </c>
      <c r="AB84" s="33">
        <v>3.05741E-2</v>
      </c>
      <c r="AC84" s="29" t="s">
        <v>0</v>
      </c>
      <c r="AD84" s="29">
        <v>4.1203900000000002E-2</v>
      </c>
      <c r="AE84" s="29">
        <v>2.3948400000000002E-2</v>
      </c>
      <c r="AF84" s="29">
        <v>1.38164E-2</v>
      </c>
      <c r="AG84" s="29">
        <v>3.3235000000000001E-3</v>
      </c>
      <c r="AH84" s="29">
        <v>9.3910999999999994E-3</v>
      </c>
      <c r="AI84" s="29">
        <v>1.50943E-2</v>
      </c>
      <c r="AJ84" s="29">
        <v>1.6509200000000002E-2</v>
      </c>
      <c r="AK84" s="3">
        <f t="shared" si="1"/>
        <v>1.6387087096774187E-2</v>
      </c>
      <c r="AM84" s="12" t="s">
        <v>108</v>
      </c>
      <c r="AO84" s="2">
        <f>SUM(S80:AB84)/44</f>
        <v>0.2584566386363637</v>
      </c>
      <c r="AP84" s="2">
        <f>((AK84-AK$10)*100)/AK$10</f>
        <v>-28.160890850732542</v>
      </c>
      <c r="AR84" s="12" t="s">
        <v>108</v>
      </c>
      <c r="AS84" s="2"/>
      <c r="AT84" s="1">
        <f>((AO84-AO$10)*100)/AO$10</f>
        <v>-23.6147675128956</v>
      </c>
    </row>
    <row r="85" spans="1:47" x14ac:dyDescent="0.25">
      <c r="A85" s="29">
        <v>1.59953E-2</v>
      </c>
      <c r="B85" s="30">
        <v>1.6041799999999998E-2</v>
      </c>
      <c r="C85" s="29" t="s">
        <v>0</v>
      </c>
      <c r="D85" s="29" t="s">
        <v>0</v>
      </c>
      <c r="E85" s="34" t="s">
        <v>0</v>
      </c>
      <c r="F85" s="34">
        <v>3.4597200000000002E-2</v>
      </c>
      <c r="G85" s="34">
        <v>1.5753199999999998E-2</v>
      </c>
      <c r="H85" s="34">
        <v>1.31196E-2</v>
      </c>
      <c r="I85" s="34">
        <v>1.18023E-2</v>
      </c>
      <c r="J85" s="34">
        <v>8.5488000000000005E-3</v>
      </c>
      <c r="K85" s="34">
        <v>6.5947000000000002E-3</v>
      </c>
      <c r="L85" s="34">
        <v>4.8148000000000002E-3</v>
      </c>
      <c r="M85" s="34">
        <v>4.1780000000000003E-3</v>
      </c>
      <c r="N85" s="34">
        <v>3.9047999999999999E-3</v>
      </c>
      <c r="O85" s="34">
        <v>3.3811000000000002E-3</v>
      </c>
      <c r="P85" s="34">
        <v>3.1224999999999998E-3</v>
      </c>
      <c r="Q85" s="34">
        <v>3.5775999999999998E-3</v>
      </c>
      <c r="R85" s="34">
        <v>7.1621999999999996E-3</v>
      </c>
      <c r="S85" s="35">
        <v>1.05072E-2</v>
      </c>
      <c r="T85" s="35" t="s">
        <v>0</v>
      </c>
      <c r="U85" s="35" t="s">
        <v>0</v>
      </c>
      <c r="V85" s="35">
        <v>3.8406999999999997E-2</v>
      </c>
      <c r="W85" s="35">
        <v>2.3857300000000001E-2</v>
      </c>
      <c r="X85" s="35">
        <v>7.9044000000000007E-3</v>
      </c>
      <c r="Y85" s="35">
        <v>2.6045E-3</v>
      </c>
      <c r="Z85" s="35">
        <v>2.4821999999999999E-3</v>
      </c>
      <c r="AA85" s="35">
        <v>1.94235E-2</v>
      </c>
      <c r="AB85" s="35">
        <v>2.4433699999999999E-2</v>
      </c>
      <c r="AC85" s="36" t="s">
        <v>0</v>
      </c>
      <c r="AD85" s="29">
        <v>3.9158900000000003E-2</v>
      </c>
      <c r="AE85" s="29">
        <v>2.6024800000000001E-2</v>
      </c>
      <c r="AF85" s="29">
        <v>1.8212800000000001E-2</v>
      </c>
      <c r="AG85" s="29">
        <v>1.51754E-2</v>
      </c>
      <c r="AH85" s="29">
        <v>1.5110800000000001E-2</v>
      </c>
      <c r="AI85" s="29">
        <v>1.47057E-2</v>
      </c>
      <c r="AJ85" s="29">
        <v>1.4260399999999999E-2</v>
      </c>
      <c r="AK85" s="3">
        <f t="shared" si="1"/>
        <v>1.4162083333333332E-2</v>
      </c>
      <c r="AM85" s="14" t="s">
        <v>99</v>
      </c>
      <c r="AO85" s="7">
        <f>(SUM(B94:O102)+SUM(P94:R98))/140</f>
        <v>3.1926678571428573E-3</v>
      </c>
      <c r="AP85" s="2">
        <f>((AK85-AK$11)*100)/AK$11</f>
        <v>-28.519934250705361</v>
      </c>
      <c r="AR85" s="14" t="s">
        <v>99</v>
      </c>
      <c r="AS85" s="2"/>
      <c r="AT85" s="1">
        <f>((AO85-AO$11)*100)/AO$11</f>
        <v>-28.932929059092501</v>
      </c>
      <c r="AU85">
        <f>SUM(AT85:AT88)/4</f>
        <v>-31.929887022863916</v>
      </c>
    </row>
    <row r="86" spans="1:47" x14ac:dyDescent="0.25">
      <c r="A86" s="29">
        <v>9.2280000000000001E-3</v>
      </c>
      <c r="B86" s="30">
        <v>8.1463000000000004E-3</v>
      </c>
      <c r="C86" s="29" t="s">
        <v>0</v>
      </c>
      <c r="D86" s="29" t="s">
        <v>0</v>
      </c>
      <c r="E86" s="34" t="s">
        <v>0</v>
      </c>
      <c r="F86" s="34">
        <v>3.5229200000000002E-2</v>
      </c>
      <c r="G86" s="34">
        <v>1.0142999999999999E-2</v>
      </c>
      <c r="H86" s="34">
        <v>7.2373999999999997E-3</v>
      </c>
      <c r="I86" s="34">
        <v>6.7133000000000002E-3</v>
      </c>
      <c r="J86" s="34">
        <v>5.7308999999999997E-3</v>
      </c>
      <c r="K86" s="34">
        <v>5.4478E-3</v>
      </c>
      <c r="L86" s="34">
        <v>4.4019999999999997E-3</v>
      </c>
      <c r="M86" s="34">
        <v>3.8566999999999998E-3</v>
      </c>
      <c r="N86" s="34">
        <v>3.7296999999999999E-3</v>
      </c>
      <c r="O86" s="34">
        <v>3.9309999999999996E-3</v>
      </c>
      <c r="P86" s="34">
        <v>4.4444999999999997E-3</v>
      </c>
      <c r="Q86" s="34">
        <v>5.3755000000000001E-3</v>
      </c>
      <c r="R86" s="34">
        <v>6.3758E-3</v>
      </c>
      <c r="S86" s="35">
        <v>6.1393999999999997E-3</v>
      </c>
      <c r="T86" s="35" t="s">
        <v>0</v>
      </c>
      <c r="U86" s="35" t="s">
        <v>0</v>
      </c>
      <c r="V86" s="35">
        <v>2.1688099999999998E-2</v>
      </c>
      <c r="W86" s="35">
        <v>1.9005600000000001E-2</v>
      </c>
      <c r="X86" s="35">
        <v>7.4830000000000001E-3</v>
      </c>
      <c r="Y86" s="35">
        <v>7.6709999999999999E-3</v>
      </c>
      <c r="Z86" s="35">
        <v>1.13762E-2</v>
      </c>
      <c r="AA86" s="35">
        <v>2.07794E-2</v>
      </c>
      <c r="AB86" s="35">
        <v>2.15131E-2</v>
      </c>
      <c r="AC86" s="36" t="s">
        <v>0</v>
      </c>
      <c r="AD86" s="29">
        <v>4.1501700000000002E-2</v>
      </c>
      <c r="AE86" s="29">
        <v>2.1481299999999998E-2</v>
      </c>
      <c r="AF86" s="29">
        <v>1.29135E-2</v>
      </c>
      <c r="AG86" s="29">
        <v>1.15104E-2</v>
      </c>
      <c r="AH86" s="29">
        <v>1.14754E-2</v>
      </c>
      <c r="AI86" s="29">
        <v>1.20287E-2</v>
      </c>
      <c r="AJ86" s="29">
        <v>1.1002E-2</v>
      </c>
      <c r="AK86" s="3">
        <f t="shared" si="1"/>
        <v>1.1918663333333336E-2</v>
      </c>
      <c r="AM86" s="14" t="s">
        <v>102</v>
      </c>
      <c r="AO86" s="2">
        <f>SUM(E85:R93)/126</f>
        <v>4.2045428571428562E-3</v>
      </c>
      <c r="AP86" s="2">
        <f>((AK86-AK$12)*100)/AK$12</f>
        <v>-30.043571151867063</v>
      </c>
      <c r="AR86" s="14" t="s">
        <v>102</v>
      </c>
      <c r="AS86" s="2"/>
      <c r="AT86" s="1">
        <f>((AO86-AO$12)*100)/AO$12</f>
        <v>-35.095039020352083</v>
      </c>
    </row>
    <row r="87" spans="1:47" x14ac:dyDescent="0.25">
      <c r="A87" s="29">
        <v>6.9531000000000003E-3</v>
      </c>
      <c r="B87" s="30">
        <v>2.7864000000000001E-3</v>
      </c>
      <c r="C87" s="29" t="s">
        <v>0</v>
      </c>
      <c r="D87" s="29" t="s">
        <v>0</v>
      </c>
      <c r="E87" s="34" t="s">
        <v>0</v>
      </c>
      <c r="F87" s="34">
        <v>1.86167E-2</v>
      </c>
      <c r="G87" s="34">
        <v>6.4317000000000003E-3</v>
      </c>
      <c r="H87" s="34">
        <v>3.9044000000000001E-3</v>
      </c>
      <c r="I87" s="34">
        <v>2.7338000000000002E-3</v>
      </c>
      <c r="J87" s="34">
        <v>2.7177E-3</v>
      </c>
      <c r="K87" s="34">
        <v>3.2445999999999998E-3</v>
      </c>
      <c r="L87" s="34">
        <v>3.1816000000000001E-3</v>
      </c>
      <c r="M87" s="34">
        <v>3.0823000000000001E-3</v>
      </c>
      <c r="N87" s="34">
        <v>3.3850999999999998E-3</v>
      </c>
      <c r="O87" s="34">
        <v>4.0182999999999998E-3</v>
      </c>
      <c r="P87" s="34">
        <v>4.7907000000000002E-3</v>
      </c>
      <c r="Q87" s="34">
        <v>5.5817999999999996E-3</v>
      </c>
      <c r="R87" s="34">
        <v>6.0346999999999996E-3</v>
      </c>
      <c r="S87" s="35">
        <v>2.4967000000000001E-3</v>
      </c>
      <c r="T87" s="35" t="s">
        <v>0</v>
      </c>
      <c r="U87" s="35" t="s">
        <v>0</v>
      </c>
      <c r="V87" s="35" t="s">
        <v>0</v>
      </c>
      <c r="W87" s="35">
        <v>1.09718E-2</v>
      </c>
      <c r="X87" s="35">
        <v>8.3181999999999996E-3</v>
      </c>
      <c r="Y87" s="35">
        <v>8.3599999999999994E-3</v>
      </c>
      <c r="Z87" s="35">
        <v>1.1161300000000001E-2</v>
      </c>
      <c r="AA87" s="35">
        <v>7.4311000000000004E-3</v>
      </c>
      <c r="AB87" s="35" t="s">
        <v>0</v>
      </c>
      <c r="AC87" s="36" t="s">
        <v>0</v>
      </c>
      <c r="AD87" s="29">
        <v>4.86071E-2</v>
      </c>
      <c r="AE87" s="29">
        <v>7.6033000000000003E-3</v>
      </c>
      <c r="AF87" s="29">
        <v>1.1237499999999999E-2</v>
      </c>
      <c r="AG87" s="29">
        <v>9.2732999999999999E-3</v>
      </c>
      <c r="AH87" s="29">
        <v>9.4117999999999997E-3</v>
      </c>
      <c r="AI87" s="29">
        <v>9.6881999999999992E-3</v>
      </c>
      <c r="AJ87" s="29">
        <v>9.0422999999999996E-3</v>
      </c>
      <c r="AK87" s="3">
        <f t="shared" si="1"/>
        <v>8.2523392857142865E-3</v>
      </c>
      <c r="AM87" s="15" t="s">
        <v>105</v>
      </c>
      <c r="AO87" s="2">
        <f>(SUM(S94:AB102)+SUM(P99:R102))/67</f>
        <v>5.6984925373134328E-3</v>
      </c>
      <c r="AP87" s="2">
        <f>((AK87-AK$13)*100)/AK$13</f>
        <v>-29.347598422849401</v>
      </c>
      <c r="AR87" s="15" t="s">
        <v>105</v>
      </c>
      <c r="AS87" s="2"/>
      <c r="AT87" s="1">
        <f>((AO87-AO$13)*100)/AO$13</f>
        <v>-32.140872221354293</v>
      </c>
    </row>
    <row r="88" spans="1:47" x14ac:dyDescent="0.25">
      <c r="A88" s="29">
        <v>5.8344E-3</v>
      </c>
      <c r="B88" s="30">
        <v>1.7917E-3</v>
      </c>
      <c r="C88" s="29" t="s">
        <v>0</v>
      </c>
      <c r="D88" s="29" t="s">
        <v>0</v>
      </c>
      <c r="E88" s="34">
        <v>2.4305400000000001E-2</v>
      </c>
      <c r="F88" s="34">
        <v>1.01686E-2</v>
      </c>
      <c r="G88" s="34">
        <v>3.4607000000000001E-3</v>
      </c>
      <c r="H88" s="34">
        <v>1.3795000000000001E-3</v>
      </c>
      <c r="I88" s="34">
        <v>1.0124999999999999E-3</v>
      </c>
      <c r="J88" s="34">
        <v>1.6056E-3</v>
      </c>
      <c r="K88" s="34">
        <v>1.0189000000000001E-3</v>
      </c>
      <c r="L88" s="34">
        <v>1.5635E-3</v>
      </c>
      <c r="M88" s="34">
        <v>2.5097000000000001E-3</v>
      </c>
      <c r="N88" s="34">
        <v>3.1438E-3</v>
      </c>
      <c r="O88" s="34">
        <v>3.9421999999999999E-3</v>
      </c>
      <c r="P88" s="34">
        <v>4.7472E-3</v>
      </c>
      <c r="Q88" s="34">
        <v>5.6208999999999999E-3</v>
      </c>
      <c r="R88" s="34">
        <v>8.3031000000000008E-3</v>
      </c>
      <c r="S88" s="35">
        <v>1.4488999999999999E-3</v>
      </c>
      <c r="T88" s="35" t="s">
        <v>0</v>
      </c>
      <c r="U88" s="35" t="s">
        <v>0</v>
      </c>
      <c r="V88" s="35" t="s">
        <v>0</v>
      </c>
      <c r="W88" s="35">
        <v>1.26529E-2</v>
      </c>
      <c r="X88" s="35">
        <v>9.2717000000000008E-3</v>
      </c>
      <c r="Y88" s="35">
        <v>9.4663999999999998E-3</v>
      </c>
      <c r="Z88" s="35">
        <v>1.18335E-2</v>
      </c>
      <c r="AA88" s="35">
        <v>7.1428000000000004E-3</v>
      </c>
      <c r="AB88" s="35" t="s">
        <v>0</v>
      </c>
      <c r="AC88" s="36" t="s">
        <v>0</v>
      </c>
      <c r="AD88" s="29" t="s">
        <v>0</v>
      </c>
      <c r="AE88" s="29">
        <v>4.2948999999999999E-3</v>
      </c>
      <c r="AF88" s="29">
        <v>1.02135E-2</v>
      </c>
      <c r="AG88" s="29">
        <v>8.7971000000000004E-3</v>
      </c>
      <c r="AH88" s="29">
        <v>9.1742000000000004E-3</v>
      </c>
      <c r="AI88" s="29">
        <v>9.9045999999999995E-3</v>
      </c>
      <c r="AJ88" s="29">
        <v>9.8394999999999993E-3</v>
      </c>
      <c r="AK88" s="3">
        <f t="shared" si="1"/>
        <v>6.5874178571428566E-3</v>
      </c>
      <c r="AM88" s="15" t="s">
        <v>108</v>
      </c>
      <c r="AO88" s="2">
        <f>SUM(S85:AB93)/54</f>
        <v>9.239322222222221E-3</v>
      </c>
      <c r="AP88" s="1">
        <f>((AK88-AK$14)*100)/AK$14</f>
        <v>-32.157217723426051</v>
      </c>
      <c r="AR88" s="15" t="s">
        <v>108</v>
      </c>
      <c r="AS88" s="2"/>
      <c r="AT88" s="1">
        <f>((AO88-AO$14)*100)/AO$14</f>
        <v>-31.55070779065678</v>
      </c>
    </row>
    <row r="89" spans="1:47" x14ac:dyDescent="0.25">
      <c r="A89" s="29">
        <v>4.9826000000000002E-3</v>
      </c>
      <c r="B89" s="30">
        <v>2.5420999999999998E-3</v>
      </c>
      <c r="C89" s="29" t="s">
        <v>0</v>
      </c>
      <c r="D89" s="29" t="s">
        <v>0</v>
      </c>
      <c r="E89" s="34">
        <v>5.9290000000000002E-3</v>
      </c>
      <c r="F89" s="34">
        <v>3.418E-3</v>
      </c>
      <c r="G89" s="34">
        <v>1.5482E-3</v>
      </c>
      <c r="H89" s="34">
        <v>8.1309999999999998E-4</v>
      </c>
      <c r="I89" s="34">
        <v>6.6310000000000002E-4</v>
      </c>
      <c r="J89" s="34">
        <v>5.5259999999999999E-4</v>
      </c>
      <c r="K89" s="34">
        <v>7.1810000000000005E-4</v>
      </c>
      <c r="L89" s="34">
        <v>1.5259E-3</v>
      </c>
      <c r="M89" s="34">
        <v>2.3016E-3</v>
      </c>
      <c r="N89" s="34">
        <v>3.0655000000000001E-3</v>
      </c>
      <c r="O89" s="34">
        <v>3.9386999999999998E-3</v>
      </c>
      <c r="P89" s="34">
        <v>4.8821999999999997E-3</v>
      </c>
      <c r="Q89" s="34">
        <v>6.3371E-3</v>
      </c>
      <c r="R89" s="34">
        <v>1.0895500000000001E-2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1.3835E-2</v>
      </c>
      <c r="X89" s="35">
        <v>9.0621999999999994E-3</v>
      </c>
      <c r="Y89" s="35">
        <v>1.04692E-2</v>
      </c>
      <c r="Z89" s="35">
        <v>1.0290000000000001E-2</v>
      </c>
      <c r="AA89" s="35">
        <v>7.8387000000000005E-3</v>
      </c>
      <c r="AB89" s="35" t="s">
        <v>0</v>
      </c>
      <c r="AC89" s="36" t="s">
        <v>0</v>
      </c>
      <c r="AD89" s="29" t="s">
        <v>0</v>
      </c>
      <c r="AE89" s="29">
        <v>1.3276899999999999E-2</v>
      </c>
      <c r="AF89" s="29">
        <v>5.4269000000000001E-3</v>
      </c>
      <c r="AG89" s="29">
        <v>4.0025E-3</v>
      </c>
      <c r="AH89" s="29">
        <v>4.8241999999999998E-3</v>
      </c>
      <c r="AI89" s="29">
        <v>6.0420999999999999E-3</v>
      </c>
      <c r="AJ89" s="29">
        <v>6.2731999999999996E-3</v>
      </c>
      <c r="AK89" s="3">
        <f t="shared" si="1"/>
        <v>5.3871925925925929E-3</v>
      </c>
      <c r="AM89" s="16" t="s">
        <v>117</v>
      </c>
      <c r="AO89" s="7">
        <f>(SUM(AC80:AJ102)+SUM(A80:D93))/173</f>
        <v>0.11260920924855491</v>
      </c>
      <c r="AP89" s="2">
        <f>((AK89-AK$15)*100)/AK$15</f>
        <v>-35.060508732312378</v>
      </c>
      <c r="AR89" s="16" t="s">
        <v>117</v>
      </c>
      <c r="AS89" s="2"/>
      <c r="AT89" s="1">
        <f>((AO89-AO$15)*100)/AO$15</f>
        <v>-23.444484307053038</v>
      </c>
    </row>
    <row r="90" spans="1:47" x14ac:dyDescent="0.25">
      <c r="A90" s="29">
        <v>7.3517000000000001E-3</v>
      </c>
      <c r="B90" s="30">
        <v>3.2810999999999999E-3</v>
      </c>
      <c r="C90" s="29" t="s">
        <v>0</v>
      </c>
      <c r="D90" s="29" t="s">
        <v>0</v>
      </c>
      <c r="E90" s="34">
        <v>2.0400000000000001E-3</v>
      </c>
      <c r="F90" s="34">
        <v>2.166E-3</v>
      </c>
      <c r="G90" s="34">
        <v>1.1317E-3</v>
      </c>
      <c r="H90" s="34">
        <v>8.1800000000000004E-4</v>
      </c>
      <c r="I90" s="34">
        <v>5.4540000000000003E-4</v>
      </c>
      <c r="J90" s="34">
        <v>4.816E-4</v>
      </c>
      <c r="K90" s="34">
        <v>5.0600000000000005E-4</v>
      </c>
      <c r="L90" s="34">
        <v>6.0260000000000001E-4</v>
      </c>
      <c r="M90" s="34">
        <v>9.5679999999999995E-4</v>
      </c>
      <c r="N90" s="34">
        <v>2.8343000000000001E-3</v>
      </c>
      <c r="O90" s="34">
        <v>3.9354999999999998E-3</v>
      </c>
      <c r="P90" s="34">
        <v>5.0229999999999997E-3</v>
      </c>
      <c r="Q90" s="34">
        <v>4.9262999999999998E-3</v>
      </c>
      <c r="R90" s="34">
        <v>1.07224E-2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9.8320999999999999E-3</v>
      </c>
      <c r="X90" s="35">
        <v>8.1332000000000002E-3</v>
      </c>
      <c r="Y90" s="35">
        <v>7.3943000000000004E-3</v>
      </c>
      <c r="Z90" s="35">
        <v>4.9772000000000002E-3</v>
      </c>
      <c r="AA90" s="35">
        <v>6.7377000000000001E-3</v>
      </c>
      <c r="AB90" s="35" t="s">
        <v>0</v>
      </c>
      <c r="AC90" s="36" t="s">
        <v>0</v>
      </c>
      <c r="AD90" s="29" t="s">
        <v>0</v>
      </c>
      <c r="AE90" s="29">
        <v>3.712E-3</v>
      </c>
      <c r="AF90" s="29">
        <v>2.3747999999999998E-3</v>
      </c>
      <c r="AG90" s="29">
        <v>2.6383999999999999E-3</v>
      </c>
      <c r="AH90" s="29">
        <v>4.0219000000000001E-3</v>
      </c>
      <c r="AI90" s="29">
        <v>5.0794000000000004E-3</v>
      </c>
      <c r="AJ90" s="29">
        <v>6.4977999999999998E-3</v>
      </c>
      <c r="AK90" s="3">
        <f t="shared" si="1"/>
        <v>4.0267111111111113E-3</v>
      </c>
      <c r="AM90" t="s">
        <v>118</v>
      </c>
      <c r="AO90" s="2">
        <f>((SUM(A76:Z109)+SUM(AA76:AJ102))/895)</f>
        <v>0.22421294145251386</v>
      </c>
      <c r="AP90" s="2">
        <f>((AK90-AK$16)*100)/AK$16</f>
        <v>-38.274288050143063</v>
      </c>
      <c r="AR90" t="s">
        <v>118</v>
      </c>
      <c r="AT90" s="1">
        <f>((AO90-AO$16)*100)/AO$16</f>
        <v>-15.282541449303119</v>
      </c>
    </row>
    <row r="91" spans="1:47" x14ac:dyDescent="0.25">
      <c r="A91" s="29">
        <v>1.2418500000000001E-2</v>
      </c>
      <c r="B91" s="30">
        <v>3.3154999999999999E-3</v>
      </c>
      <c r="C91" s="29">
        <v>7.381E-4</v>
      </c>
      <c r="D91" s="29">
        <v>1.3806000000000001E-3</v>
      </c>
      <c r="E91" s="34">
        <v>1.7105E-3</v>
      </c>
      <c r="F91" s="34">
        <v>1.5054999999999999E-3</v>
      </c>
      <c r="G91" s="34">
        <v>1.003E-3</v>
      </c>
      <c r="H91" s="34">
        <v>8.3460000000000001E-4</v>
      </c>
      <c r="I91" s="34">
        <v>5.0409999999999995E-4</v>
      </c>
      <c r="J91" s="34">
        <v>5.6610000000000005E-4</v>
      </c>
      <c r="K91" s="34">
        <v>5.7419999999999997E-4</v>
      </c>
      <c r="L91" s="34">
        <v>6.6870000000000005E-4</v>
      </c>
      <c r="M91" s="34">
        <v>9.7999999999999997E-4</v>
      </c>
      <c r="N91" s="34">
        <v>1.7201E-3</v>
      </c>
      <c r="O91" s="34">
        <v>2.8703999999999999E-3</v>
      </c>
      <c r="P91" s="34">
        <v>3.9750999999999996E-3</v>
      </c>
      <c r="Q91" s="34">
        <v>4.2529000000000004E-3</v>
      </c>
      <c r="R91" s="34">
        <v>7.8317999999999999E-3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2.1887999999999999E-3</v>
      </c>
      <c r="X91" s="35">
        <v>2.9455000000000002E-3</v>
      </c>
      <c r="Y91" s="35">
        <v>6.1259000000000001E-3</v>
      </c>
      <c r="Z91" s="35">
        <v>7.4275000000000001E-3</v>
      </c>
      <c r="AA91" s="35">
        <v>5.8284000000000001E-3</v>
      </c>
      <c r="AB91" s="35" t="s">
        <v>0</v>
      </c>
      <c r="AC91" s="36" t="s">
        <v>0</v>
      </c>
      <c r="AD91" s="29" t="s">
        <v>0</v>
      </c>
      <c r="AE91" s="29">
        <v>2.1887E-3</v>
      </c>
      <c r="AF91" s="29">
        <v>2.5912999999999999E-3</v>
      </c>
      <c r="AG91" s="29">
        <v>2.5417E-3</v>
      </c>
      <c r="AH91" s="29">
        <v>3.4813999999999999E-3</v>
      </c>
      <c r="AI91" s="29">
        <v>4.4213000000000004E-3</v>
      </c>
      <c r="AJ91" s="29">
        <v>7.3943000000000004E-3</v>
      </c>
      <c r="AK91" s="3">
        <f t="shared" si="1"/>
        <v>3.2408448275862071E-3</v>
      </c>
      <c r="AM91" t="s">
        <v>119</v>
      </c>
      <c r="AP91" s="2">
        <f>((AK91-AK$17)*100)/AK$17</f>
        <v>-38.205697190854259</v>
      </c>
      <c r="AR91" t="s">
        <v>119</v>
      </c>
      <c r="AT91" s="1" t="e">
        <f>((AO91-AO$17)*100)/AO$17</f>
        <v>#DIV/0!</v>
      </c>
    </row>
    <row r="92" spans="1:47" x14ac:dyDescent="0.25">
      <c r="A92" s="29">
        <v>3.5395000000000001E-3</v>
      </c>
      <c r="B92" s="30">
        <v>2.0495999999999999E-3</v>
      </c>
      <c r="C92" s="29">
        <v>6.8889999999999999E-4</v>
      </c>
      <c r="D92" s="29">
        <v>8.9619999999999999E-4</v>
      </c>
      <c r="E92" s="34">
        <v>9.0990000000000005E-4</v>
      </c>
      <c r="F92" s="34">
        <v>9.5989999999999997E-4</v>
      </c>
      <c r="G92" s="34">
        <v>9.0620000000000002E-4</v>
      </c>
      <c r="H92" s="34">
        <v>8.0079999999999995E-4</v>
      </c>
      <c r="I92" s="34">
        <v>7.7309999999999998E-4</v>
      </c>
      <c r="J92" s="34">
        <v>9.2659999999999997E-4</v>
      </c>
      <c r="K92" s="34">
        <v>1.1007E-3</v>
      </c>
      <c r="L92" s="34">
        <v>1.2800000000000001E-3</v>
      </c>
      <c r="M92" s="34">
        <v>1.843E-3</v>
      </c>
      <c r="N92" s="34">
        <v>2.6822E-3</v>
      </c>
      <c r="O92" s="34">
        <v>3.6208E-3</v>
      </c>
      <c r="P92" s="34">
        <v>4.7257000000000002E-3</v>
      </c>
      <c r="Q92" s="34">
        <v>5.8412999999999998E-3</v>
      </c>
      <c r="R92" s="34">
        <v>4.8617E-3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2.1602000000000001E-3</v>
      </c>
      <c r="X92" s="35">
        <v>3.2101E-3</v>
      </c>
      <c r="Y92" s="35">
        <v>5.3338999999999999E-3</v>
      </c>
      <c r="Z92" s="35">
        <v>8.3464999999999998E-3</v>
      </c>
      <c r="AA92" s="35">
        <v>7.2715000000000002E-3</v>
      </c>
      <c r="AB92" s="35" t="s">
        <v>0</v>
      </c>
      <c r="AC92" s="36" t="s">
        <v>0</v>
      </c>
      <c r="AD92" s="29" t="s">
        <v>0</v>
      </c>
      <c r="AE92" s="29">
        <v>1.5569E-3</v>
      </c>
      <c r="AF92" s="29">
        <v>1.9250999999999999E-3</v>
      </c>
      <c r="AG92" s="29">
        <v>1.6023000000000001E-3</v>
      </c>
      <c r="AH92" s="29">
        <v>2.0319000000000001E-3</v>
      </c>
      <c r="AI92" s="29">
        <v>3.9635E-3</v>
      </c>
      <c r="AJ92" s="29">
        <v>6.9211000000000003E-3</v>
      </c>
      <c r="AK92" s="3">
        <f t="shared" si="1"/>
        <v>2.8527275862068966E-3</v>
      </c>
      <c r="AM92" t="s">
        <v>120</v>
      </c>
      <c r="AP92" s="2">
        <f>((AK92-AK$18)*100)/AK$18</f>
        <v>-36.927650127243908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0</v>
      </c>
      <c r="B93" s="30" t="s">
        <v>0</v>
      </c>
      <c r="C93" s="29">
        <v>5.4000000000000001E-4</v>
      </c>
      <c r="D93" s="29">
        <v>5.9270000000000004E-4</v>
      </c>
      <c r="E93" s="34">
        <v>9.2429999999999997E-4</v>
      </c>
      <c r="F93" s="34">
        <v>6.1779999999999995E-4</v>
      </c>
      <c r="G93" s="34">
        <v>6.7449999999999997E-4</v>
      </c>
      <c r="H93" s="34">
        <v>6.7770000000000005E-4</v>
      </c>
      <c r="I93" s="34">
        <v>6.9329999999999999E-4</v>
      </c>
      <c r="J93" s="34">
        <v>7.6349999999999996E-4</v>
      </c>
      <c r="K93" s="34">
        <v>8.5729999999999997E-4</v>
      </c>
      <c r="L93" s="34">
        <v>9.4680000000000003E-4</v>
      </c>
      <c r="M93" s="34">
        <v>1.1617000000000001E-3</v>
      </c>
      <c r="N93" s="34">
        <v>1.4348E-3</v>
      </c>
      <c r="O93" s="34">
        <v>1.8663E-3</v>
      </c>
      <c r="P93" s="34">
        <v>2.7561999999999999E-3</v>
      </c>
      <c r="Q93" s="34">
        <v>4.1949999999999999E-3</v>
      </c>
      <c r="R93" s="34">
        <v>5.0175000000000003E-3</v>
      </c>
      <c r="S93" s="35" t="s">
        <v>0</v>
      </c>
      <c r="T93" s="35" t="s">
        <v>0</v>
      </c>
      <c r="U93" s="35" t="s">
        <v>0</v>
      </c>
      <c r="V93" s="35">
        <v>1.0321E-3</v>
      </c>
      <c r="W93" s="35">
        <v>1.1215999999999999E-3</v>
      </c>
      <c r="X93" s="35">
        <v>1.2153999999999999E-3</v>
      </c>
      <c r="Y93" s="35">
        <v>1.8985E-3</v>
      </c>
      <c r="Z93" s="35">
        <v>2.9329E-3</v>
      </c>
      <c r="AA93" s="35">
        <v>5.4841000000000004E-3</v>
      </c>
      <c r="AB93" s="35" t="s">
        <v>0</v>
      </c>
      <c r="AC93" s="36" t="s">
        <v>0</v>
      </c>
      <c r="AD93" s="29" t="s">
        <v>0</v>
      </c>
      <c r="AE93" s="29">
        <v>1.9938999999999998E-3</v>
      </c>
      <c r="AF93" s="29">
        <v>1.2206999999999999E-3</v>
      </c>
      <c r="AG93" s="29">
        <v>2.0698000000000001E-3</v>
      </c>
      <c r="AH93" s="29">
        <v>1.5495999999999999E-3</v>
      </c>
      <c r="AI93" s="29">
        <v>1.9873E-3</v>
      </c>
      <c r="AJ93" s="29">
        <v>3.2518999999999998E-3</v>
      </c>
      <c r="AK93" s="3">
        <f t="shared" si="1"/>
        <v>1.767042857142857E-3</v>
      </c>
      <c r="AM93" t="s">
        <v>121</v>
      </c>
      <c r="AO93" s="2">
        <f>SUM(U108:W109)/6</f>
        <v>0.55683539999999987</v>
      </c>
      <c r="AP93" s="2">
        <f>((AK93-AK$19)*100)/AK$19</f>
        <v>-35.57345861714694</v>
      </c>
      <c r="AR93" t="s">
        <v>124</v>
      </c>
      <c r="AT93" s="1">
        <f>((AO93-AO$19)*100)/AO$19</f>
        <v>-24.557462060120123</v>
      </c>
    </row>
    <row r="94" spans="1:47" x14ac:dyDescent="0.25">
      <c r="A94" t="s">
        <v>0</v>
      </c>
      <c r="B94" s="37" t="s">
        <v>0</v>
      </c>
      <c r="C94" s="34">
        <v>5.844E-4</v>
      </c>
      <c r="D94" s="34">
        <v>5.2979999999999998E-4</v>
      </c>
      <c r="E94" s="34">
        <v>5.3879999999999998E-4</v>
      </c>
      <c r="F94" s="34">
        <v>4.7399999999999997E-4</v>
      </c>
      <c r="G94" s="34">
        <v>6.0519999999999997E-4</v>
      </c>
      <c r="H94" s="34">
        <v>7.4629999999999998E-4</v>
      </c>
      <c r="I94" s="34">
        <v>9.0850000000000002E-4</v>
      </c>
      <c r="J94" s="34">
        <v>1.0811E-3</v>
      </c>
      <c r="K94" s="34">
        <v>1.0975E-3</v>
      </c>
      <c r="L94" s="34">
        <v>1.1081999999999999E-3</v>
      </c>
      <c r="M94" s="34">
        <v>1.2236E-3</v>
      </c>
      <c r="N94" s="34">
        <v>1.4407999999999999E-3</v>
      </c>
      <c r="O94" s="34">
        <v>1.8265E-3</v>
      </c>
      <c r="P94" s="34">
        <v>2.7234999999999998E-3</v>
      </c>
      <c r="Q94" s="34">
        <v>3.6426000000000002E-3</v>
      </c>
      <c r="R94" s="34">
        <v>3.6107999999999999E-3</v>
      </c>
      <c r="S94" s="35" t="s">
        <v>0</v>
      </c>
      <c r="T94" s="35" t="s">
        <v>0</v>
      </c>
      <c r="U94" s="35" t="s">
        <v>0</v>
      </c>
      <c r="V94" s="35">
        <v>2.2610999999999998E-3</v>
      </c>
      <c r="W94" s="35">
        <v>1.2151E-3</v>
      </c>
      <c r="X94" s="35">
        <v>1.284E-3</v>
      </c>
      <c r="Y94" s="35">
        <v>1.6745E-3</v>
      </c>
      <c r="Z94" s="35">
        <v>2.5998000000000002E-3</v>
      </c>
      <c r="AA94" s="35">
        <v>5.3026000000000002E-3</v>
      </c>
      <c r="AB94" s="35" t="s">
        <v>0</v>
      </c>
      <c r="AC94" s="36" t="s">
        <v>0</v>
      </c>
      <c r="AD94" s="29" t="s">
        <v>0</v>
      </c>
      <c r="AE94" s="29">
        <v>8.5518999999999994E-3</v>
      </c>
      <c r="AF94" s="29">
        <v>1.5164E-3</v>
      </c>
      <c r="AG94" s="29">
        <v>9.8940000000000009E-4</v>
      </c>
      <c r="AH94" s="29">
        <v>1.2205E-3</v>
      </c>
      <c r="AI94" s="29">
        <v>1.3194000000000001E-3</v>
      </c>
      <c r="AJ94" s="29">
        <v>2.0828000000000001E-3</v>
      </c>
      <c r="AK94" s="3">
        <f t="shared" si="1"/>
        <v>1.862825E-3</v>
      </c>
      <c r="AP94" s="2">
        <f>((AK94-AK$20)*100)/AK$20</f>
        <v>-33.889544456119317</v>
      </c>
    </row>
    <row r="95" spans="1:47" x14ac:dyDescent="0.25">
      <c r="A95" t="s">
        <v>0</v>
      </c>
      <c r="B95" s="37">
        <v>6.6439999999999999E-4</v>
      </c>
      <c r="C95" s="34">
        <v>4.5439999999999999E-4</v>
      </c>
      <c r="D95" s="34">
        <v>4.35E-4</v>
      </c>
      <c r="E95" s="34">
        <v>3.8860000000000001E-4</v>
      </c>
      <c r="F95" s="34">
        <v>4.9689999999999999E-4</v>
      </c>
      <c r="G95" s="34">
        <v>8.3060000000000002E-4</v>
      </c>
      <c r="H95" s="34">
        <v>1.253E-3</v>
      </c>
      <c r="I95" s="34">
        <v>1.9983000000000002E-3</v>
      </c>
      <c r="J95" s="34">
        <v>2.8685E-3</v>
      </c>
      <c r="K95" s="34">
        <v>3.3741999999999999E-3</v>
      </c>
      <c r="L95" s="34">
        <v>3.8376E-3</v>
      </c>
      <c r="M95" s="34">
        <v>3.6188000000000001E-3</v>
      </c>
      <c r="N95" s="34">
        <v>3.1316E-3</v>
      </c>
      <c r="O95" s="34">
        <v>2.6922000000000001E-3</v>
      </c>
      <c r="P95" s="34">
        <v>2.9336000000000002E-3</v>
      </c>
      <c r="Q95" s="34">
        <v>3.0706000000000002E-3</v>
      </c>
      <c r="R95" s="34">
        <v>3.1086999999999998E-3</v>
      </c>
      <c r="S95" s="35" t="s">
        <v>0</v>
      </c>
      <c r="T95" s="35" t="s">
        <v>0</v>
      </c>
      <c r="U95" s="35">
        <v>1.3320000000000001E-3</v>
      </c>
      <c r="V95" s="35">
        <v>1.9517E-3</v>
      </c>
      <c r="W95" s="35">
        <v>2.7382999999999999E-3</v>
      </c>
      <c r="X95" s="35">
        <v>1.9849999999999998E-3</v>
      </c>
      <c r="Y95" s="35">
        <v>1.7056E-3</v>
      </c>
      <c r="Z95" s="35">
        <v>2.2715000000000001E-3</v>
      </c>
      <c r="AA95" s="35">
        <v>3.8135E-3</v>
      </c>
      <c r="AB95" s="35" t="s">
        <v>0</v>
      </c>
      <c r="AC95" s="36" t="s">
        <v>0</v>
      </c>
      <c r="AD95" s="29" t="s">
        <v>0</v>
      </c>
      <c r="AE95" s="29">
        <v>1.58142E-2</v>
      </c>
      <c r="AF95" s="29">
        <v>2.0506999999999999E-3</v>
      </c>
      <c r="AG95" s="29">
        <v>1.0637999999999999E-3</v>
      </c>
      <c r="AH95" s="29">
        <v>1.6463000000000001E-3</v>
      </c>
      <c r="AI95" s="29">
        <v>1.7964000000000001E-3</v>
      </c>
      <c r="AJ95" s="29">
        <v>3.1094E-3</v>
      </c>
      <c r="AK95" s="3">
        <f t="shared" si="1"/>
        <v>2.5478466666666666E-3</v>
      </c>
      <c r="AP95" s="2">
        <f>((AK95-AK$21)*100)/AK$21</f>
        <v>-32.79423634569968</v>
      </c>
    </row>
    <row r="96" spans="1:47" x14ac:dyDescent="0.25">
      <c r="A96" t="s">
        <v>0</v>
      </c>
      <c r="B96" s="37">
        <v>7.5009999999999996E-4</v>
      </c>
      <c r="C96" s="34">
        <v>5.0460000000000001E-4</v>
      </c>
      <c r="D96" s="34">
        <v>3.6999999999999999E-4</v>
      </c>
      <c r="E96" s="34">
        <v>3.7130000000000003E-4</v>
      </c>
      <c r="F96" s="34">
        <v>5.1290000000000005E-4</v>
      </c>
      <c r="G96" s="34">
        <v>7.3320000000000004E-4</v>
      </c>
      <c r="H96" s="34">
        <v>1.0441000000000001E-3</v>
      </c>
      <c r="I96" s="34">
        <v>1.6034000000000001E-3</v>
      </c>
      <c r="J96" s="34">
        <v>2.1857000000000001E-3</v>
      </c>
      <c r="K96" s="34">
        <v>2.9648000000000001E-3</v>
      </c>
      <c r="L96" s="34">
        <v>3.4423000000000001E-3</v>
      </c>
      <c r="M96" s="34">
        <v>3.8189999999999999E-3</v>
      </c>
      <c r="N96" s="34">
        <v>3.3306E-3</v>
      </c>
      <c r="O96" s="34">
        <v>2.6029999999999998E-3</v>
      </c>
      <c r="P96" s="34">
        <v>2.7024000000000002E-3</v>
      </c>
      <c r="Q96" s="34">
        <v>4.1665000000000001E-3</v>
      </c>
      <c r="R96" s="34">
        <v>5.8861E-3</v>
      </c>
      <c r="S96" s="35" t="s">
        <v>0</v>
      </c>
      <c r="T96" s="35" t="s">
        <v>0</v>
      </c>
      <c r="U96" s="35">
        <v>1.6726E-3</v>
      </c>
      <c r="V96" s="35">
        <v>2.2030999999999999E-3</v>
      </c>
      <c r="W96" s="35">
        <v>1.9745000000000001E-3</v>
      </c>
      <c r="X96" s="35">
        <v>2.0563000000000001E-3</v>
      </c>
      <c r="Y96" s="35">
        <v>1.9705999999999999E-3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5.6465999999999999E-3</v>
      </c>
      <c r="AG96" s="29">
        <v>1.5472000000000001E-3</v>
      </c>
      <c r="AH96" s="29">
        <v>7.1584999999999999E-3</v>
      </c>
      <c r="AI96" s="29">
        <v>9.1762000000000007E-3</v>
      </c>
      <c r="AJ96" s="29">
        <v>1.9846999999999998E-3</v>
      </c>
      <c r="AK96" s="3">
        <f t="shared" si="1"/>
        <v>2.680751851851852E-3</v>
      </c>
      <c r="AP96" s="2">
        <f>((AK96-AK$22)*100)/AK$22</f>
        <v>-39.151060774706835</v>
      </c>
    </row>
    <row r="97" spans="1:45" x14ac:dyDescent="0.25">
      <c r="A97" t="s">
        <v>0</v>
      </c>
      <c r="B97" s="37">
        <v>8.4440000000000003E-4</v>
      </c>
      <c r="C97" s="34">
        <v>4.7029999999999999E-4</v>
      </c>
      <c r="D97" s="34">
        <v>4.7479999999999999E-4</v>
      </c>
      <c r="E97" s="34">
        <v>3.8519999999999998E-4</v>
      </c>
      <c r="F97" s="34">
        <v>5.0000000000000001E-4</v>
      </c>
      <c r="G97" s="34">
        <v>6.7699999999999998E-4</v>
      </c>
      <c r="H97" s="34">
        <v>7.6300000000000001E-4</v>
      </c>
      <c r="I97" s="34">
        <v>9.211E-4</v>
      </c>
      <c r="J97" s="34">
        <v>1.1358E-3</v>
      </c>
      <c r="K97" s="34">
        <v>1.5120000000000001E-3</v>
      </c>
      <c r="L97" s="34">
        <v>1.6014E-3</v>
      </c>
      <c r="M97" s="34">
        <v>1.9456E-3</v>
      </c>
      <c r="N97" s="34">
        <v>2.4020999999999999E-3</v>
      </c>
      <c r="O97" s="34">
        <v>1.8758E-3</v>
      </c>
      <c r="P97" s="34">
        <v>1.8119E-3</v>
      </c>
      <c r="Q97" s="34">
        <v>3.6530999999999998E-3</v>
      </c>
      <c r="R97" s="34">
        <v>8.1262999999999995E-3</v>
      </c>
      <c r="S97" s="35" t="s">
        <v>0</v>
      </c>
      <c r="T97" s="35">
        <v>3.4829000000000001E-3</v>
      </c>
      <c r="U97" s="35">
        <v>1.8236000000000001E-3</v>
      </c>
      <c r="V97" s="35">
        <v>1.4961E-3</v>
      </c>
      <c r="W97" s="35">
        <v>1.6397E-3</v>
      </c>
      <c r="X97" s="35">
        <v>1.4015E-3</v>
      </c>
      <c r="Y97" s="35">
        <v>8.4780000000000001E-4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2.5109099999999999E-2</v>
      </c>
      <c r="AG97" s="29">
        <v>1.3181E-2</v>
      </c>
      <c r="AH97" s="29">
        <v>5.1079999999999997E-3</v>
      </c>
      <c r="AI97" s="29">
        <v>6.1063000000000003E-3</v>
      </c>
      <c r="AJ97" s="29">
        <v>5.0626000000000004E-3</v>
      </c>
      <c r="AK97" s="3">
        <f t="shared" si="1"/>
        <v>3.369942857142857E-3</v>
      </c>
      <c r="AP97" s="2">
        <f>((AK97-AK$23)*100)/AK$23</f>
        <v>-34.000197247350279</v>
      </c>
      <c r="AS97" t="s">
        <v>127</v>
      </c>
    </row>
    <row r="98" spans="1:45" x14ac:dyDescent="0.25">
      <c r="A98" t="s">
        <v>0</v>
      </c>
      <c r="B98" s="37">
        <v>1.3859E-3</v>
      </c>
      <c r="C98" s="34">
        <v>6.2169999999999999E-4</v>
      </c>
      <c r="D98" s="34">
        <v>5.4640000000000005E-4</v>
      </c>
      <c r="E98" s="34">
        <v>4.2509999999999998E-4</v>
      </c>
      <c r="F98" s="34">
        <v>5.2829999999999999E-4</v>
      </c>
      <c r="G98" s="34">
        <v>8.0400000000000003E-4</v>
      </c>
      <c r="H98" s="34">
        <v>1.1766000000000001E-3</v>
      </c>
      <c r="I98" s="34">
        <v>1.8848999999999999E-3</v>
      </c>
      <c r="J98" s="34">
        <v>2.7074E-3</v>
      </c>
      <c r="K98" s="34">
        <v>3.1129E-3</v>
      </c>
      <c r="L98" s="34">
        <v>2.3693999999999998E-3</v>
      </c>
      <c r="M98" s="34">
        <v>2.4285999999999999E-3</v>
      </c>
      <c r="N98" s="34">
        <v>2.0736000000000001E-3</v>
      </c>
      <c r="O98" s="34">
        <v>1.7763E-3</v>
      </c>
      <c r="P98" s="34">
        <v>2.5577E-3</v>
      </c>
      <c r="Q98" s="34">
        <v>1.4731599999999999E-2</v>
      </c>
      <c r="R98" s="34" t="s">
        <v>0</v>
      </c>
      <c r="S98" s="35">
        <v>3.1280000000000001E-3</v>
      </c>
      <c r="T98" s="35">
        <v>1.9134E-3</v>
      </c>
      <c r="U98" s="35">
        <v>1.1313E-3</v>
      </c>
      <c r="V98" s="35">
        <v>1.3652E-3</v>
      </c>
      <c r="W98" s="35">
        <v>1.4464E-3</v>
      </c>
      <c r="X98" s="35">
        <v>1.3161E-3</v>
      </c>
      <c r="Y98" s="35">
        <v>1.1343E-3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3.2411500000000003E-2</v>
      </c>
      <c r="AG98" s="29">
        <v>1.7881500000000002E-2</v>
      </c>
      <c r="AH98" s="29">
        <v>8.8020000000000008E-3</v>
      </c>
      <c r="AI98" s="29">
        <v>2.0526699999999998E-2</v>
      </c>
      <c r="AJ98" s="29">
        <v>1.8657199999999999E-2</v>
      </c>
      <c r="AK98" s="3">
        <f t="shared" si="1"/>
        <v>5.3158571428571439E-3</v>
      </c>
      <c r="AP98" s="2">
        <f>((AK98-AK$24)*100)/AK$24</f>
        <v>-38.606372408092454</v>
      </c>
    </row>
    <row r="99" spans="1:45" x14ac:dyDescent="0.25">
      <c r="A99" t="s">
        <v>0</v>
      </c>
      <c r="B99" s="37">
        <v>9.6282E-3</v>
      </c>
      <c r="C99" s="34">
        <v>3.3360999999999998E-3</v>
      </c>
      <c r="D99" s="34">
        <v>1.3760999999999999E-3</v>
      </c>
      <c r="E99" s="34">
        <v>7.8770000000000001E-4</v>
      </c>
      <c r="F99" s="34">
        <v>1.2849000000000001E-3</v>
      </c>
      <c r="G99" s="34">
        <v>1.7715000000000001E-3</v>
      </c>
      <c r="H99" s="34">
        <v>2.1924000000000002E-3</v>
      </c>
      <c r="I99" s="34">
        <v>2.6518000000000002E-3</v>
      </c>
      <c r="J99" s="34">
        <v>2.7509000000000001E-3</v>
      </c>
      <c r="K99" s="34">
        <v>2.898E-3</v>
      </c>
      <c r="L99" s="34">
        <v>3.2284000000000002E-3</v>
      </c>
      <c r="M99" s="34">
        <v>3.7791999999999999E-3</v>
      </c>
      <c r="N99" s="34">
        <v>4.0556999999999998E-3</v>
      </c>
      <c r="O99" s="34">
        <v>2.31E-3</v>
      </c>
      <c r="P99" s="38">
        <v>3.5902999999999998E-3</v>
      </c>
      <c r="Q99" s="38" t="s">
        <v>0</v>
      </c>
      <c r="R99" s="38">
        <v>1.40042E-2</v>
      </c>
      <c r="S99" s="35">
        <v>2.3016E-3</v>
      </c>
      <c r="T99" s="35">
        <v>1.8396E-3</v>
      </c>
      <c r="U99" s="35">
        <v>1.5602999999999999E-3</v>
      </c>
      <c r="V99" s="35">
        <v>2.3738000000000001E-3</v>
      </c>
      <c r="W99" s="35">
        <v>2.8682E-3</v>
      </c>
      <c r="X99" s="35">
        <v>1.8778E-3</v>
      </c>
      <c r="Y99" s="35">
        <v>2.2989E-3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4.5034499999999998E-2</v>
      </c>
      <c r="AG99" s="29">
        <v>2.29024E-2</v>
      </c>
      <c r="AH99" s="29" t="s">
        <v>0</v>
      </c>
      <c r="AI99" s="29">
        <v>4.9562299999999997E-2</v>
      </c>
      <c r="AJ99" s="29">
        <v>1.6787199999999999E-2</v>
      </c>
      <c r="AK99" s="3">
        <f t="shared" si="1"/>
        <v>7.7426666666666659E-3</v>
      </c>
      <c r="AP99" s="2">
        <f>((AK99-AK$25)*100)/AK$25</f>
        <v>-28.622253664625806</v>
      </c>
    </row>
    <row r="100" spans="1:45" x14ac:dyDescent="0.25">
      <c r="A100" t="s">
        <v>0</v>
      </c>
      <c r="B100" s="37">
        <v>2.0442700000000001E-2</v>
      </c>
      <c r="C100" s="34">
        <v>1.1837800000000001E-2</v>
      </c>
      <c r="D100" s="34">
        <v>4.2640000000000004E-3</v>
      </c>
      <c r="E100" s="34">
        <v>2.0221000000000002E-3</v>
      </c>
      <c r="F100" s="34">
        <v>1.9093999999999999E-3</v>
      </c>
      <c r="G100" s="34">
        <v>2.4453000000000001E-3</v>
      </c>
      <c r="H100" s="34">
        <v>2.9378999999999998E-3</v>
      </c>
      <c r="I100" s="34">
        <v>3.4754E-3</v>
      </c>
      <c r="J100" s="34">
        <v>3.2931000000000002E-3</v>
      </c>
      <c r="K100" s="34">
        <v>3.2766000000000002E-3</v>
      </c>
      <c r="L100" s="34">
        <v>3.9122000000000002E-3</v>
      </c>
      <c r="M100" s="34">
        <v>4.2138999999999996E-3</v>
      </c>
      <c r="N100" s="34">
        <v>3.8184E-3</v>
      </c>
      <c r="O100" s="34">
        <v>4.5894999999999998E-3</v>
      </c>
      <c r="P100" s="38" t="s">
        <v>0</v>
      </c>
      <c r="Q100" s="38">
        <v>2.0786300000000001E-2</v>
      </c>
      <c r="R100" s="38">
        <v>1.9315700000000002E-2</v>
      </c>
      <c r="S100" s="35">
        <v>1.19826E-2</v>
      </c>
      <c r="T100" s="35">
        <v>5.2366000000000001E-3</v>
      </c>
      <c r="U100" s="35">
        <v>3.0994E-3</v>
      </c>
      <c r="V100" s="35">
        <v>3.6935000000000002E-3</v>
      </c>
      <c r="W100" s="35">
        <v>4.4999999999999997E-3</v>
      </c>
      <c r="X100" s="35">
        <v>4.4057000000000002E-3</v>
      </c>
      <c r="Y100" s="35">
        <v>6.8729000000000004E-3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4.6933000000000002E-2</v>
      </c>
      <c r="AG100" s="29">
        <v>3.5522499999999999E-2</v>
      </c>
      <c r="AH100" s="29" t="s">
        <v>0</v>
      </c>
      <c r="AI100" s="29" t="s">
        <v>0</v>
      </c>
      <c r="AJ100" s="29" t="s">
        <v>0</v>
      </c>
      <c r="AK100" s="3">
        <f t="shared" si="1"/>
        <v>9.3914600000000008E-3</v>
      </c>
      <c r="AP100" s="2">
        <f>((AK100-AK$26)*100)/AK$26</f>
        <v>-24.398672457091024</v>
      </c>
    </row>
    <row r="101" spans="1:45" x14ac:dyDescent="0.25">
      <c r="A101" t="s">
        <v>0</v>
      </c>
      <c r="B101" s="37" t="s">
        <v>0</v>
      </c>
      <c r="C101" s="34">
        <v>1.70305E-2</v>
      </c>
      <c r="D101" s="34">
        <v>6.0229000000000003E-3</v>
      </c>
      <c r="E101" s="34">
        <v>2.5909000000000001E-3</v>
      </c>
      <c r="F101" s="34">
        <v>2.2642000000000001E-3</v>
      </c>
      <c r="G101" s="34">
        <v>2.9336000000000002E-3</v>
      </c>
      <c r="H101" s="34">
        <v>3.9738999999999998E-3</v>
      </c>
      <c r="I101" s="34">
        <v>4.7721999999999999E-3</v>
      </c>
      <c r="J101" s="34">
        <v>5.1495000000000004E-3</v>
      </c>
      <c r="K101" s="34">
        <v>5.1026999999999999E-3</v>
      </c>
      <c r="L101" s="34">
        <v>5.5928999999999996E-3</v>
      </c>
      <c r="M101" s="34">
        <v>5.2769000000000002E-3</v>
      </c>
      <c r="N101" s="34">
        <v>4.1346999999999998E-3</v>
      </c>
      <c r="O101" s="34">
        <v>6.1638999999999999E-3</v>
      </c>
      <c r="P101" s="38" t="s">
        <v>0</v>
      </c>
      <c r="Q101" s="38">
        <v>2.4143999999999999E-2</v>
      </c>
      <c r="R101" s="38">
        <v>2.0683099999999999E-2</v>
      </c>
      <c r="S101" s="35">
        <v>1.6352200000000001E-2</v>
      </c>
      <c r="T101" s="35">
        <v>6.5709000000000002E-3</v>
      </c>
      <c r="U101" s="35">
        <v>4.7390000000000002E-3</v>
      </c>
      <c r="V101" s="35">
        <v>5.8827000000000003E-3</v>
      </c>
      <c r="W101" s="35">
        <v>7.1259000000000001E-3</v>
      </c>
      <c r="X101" s="35">
        <v>7.3337999999999997E-3</v>
      </c>
      <c r="Y101" s="35">
        <v>1.2476299999999999E-2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4.9198000000000002E-3</v>
      </c>
      <c r="AG101" s="29">
        <v>8.2180500000000004E-2</v>
      </c>
      <c r="AH101" s="29" t="s">
        <v>0</v>
      </c>
      <c r="AI101" s="29" t="s">
        <v>0</v>
      </c>
      <c r="AJ101" s="29" t="s">
        <v>0</v>
      </c>
      <c r="AK101" s="3">
        <f t="shared" si="1"/>
        <v>1.0975708333333332E-2</v>
      </c>
      <c r="AP101" s="2">
        <f>((AK101-AK$27)*100)/AK$27</f>
        <v>-24.481647558469199</v>
      </c>
    </row>
    <row r="102" spans="1:45" x14ac:dyDescent="0.25">
      <c r="A102" t="s">
        <v>0</v>
      </c>
      <c r="B102" s="37" t="s">
        <v>0</v>
      </c>
      <c r="C102" s="34">
        <v>4.3763400000000001E-2</v>
      </c>
      <c r="D102" s="34">
        <v>9.2297000000000004E-3</v>
      </c>
      <c r="E102" s="34">
        <v>2.2163999999999999E-3</v>
      </c>
      <c r="F102" s="34">
        <v>5.354E-4</v>
      </c>
      <c r="G102" s="34">
        <v>3.9899999999999999E-4</v>
      </c>
      <c r="H102" s="34">
        <v>8.6419999999999997E-4</v>
      </c>
      <c r="I102" s="34">
        <v>1.4538999999999999E-3</v>
      </c>
      <c r="J102" s="34">
        <v>2.0213000000000002E-3</v>
      </c>
      <c r="K102" s="34">
        <v>5.6127E-3</v>
      </c>
      <c r="L102" s="34">
        <v>7.1218999999999996E-3</v>
      </c>
      <c r="M102" s="34">
        <v>6.7581000000000004E-3</v>
      </c>
      <c r="N102" s="34">
        <v>6.8551999999999997E-3</v>
      </c>
      <c r="O102" s="34">
        <v>1.2125500000000001E-2</v>
      </c>
      <c r="P102" s="38" t="s">
        <v>0</v>
      </c>
      <c r="Q102" s="38">
        <v>3.4895099999999998E-2</v>
      </c>
      <c r="R102" s="38">
        <v>1.6478900000000001E-2</v>
      </c>
      <c r="S102" s="35">
        <v>7.1063999999999997E-3</v>
      </c>
      <c r="T102" s="35">
        <v>4.7999000000000002E-3</v>
      </c>
      <c r="U102" s="35">
        <v>4.7479000000000002E-3</v>
      </c>
      <c r="V102" s="35">
        <v>6.3134999999999997E-3</v>
      </c>
      <c r="W102" s="35">
        <v>8.4849000000000001E-3</v>
      </c>
      <c r="X102" s="35">
        <v>9.9111000000000008E-3</v>
      </c>
      <c r="Y102" s="35">
        <v>9.0078999999999992E-3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9.1228318181818188E-3</v>
      </c>
      <c r="AP102" s="2">
        <f>((AK102-AK$28)*100)/AK$28</f>
        <v>-24.913784653556089</v>
      </c>
    </row>
    <row r="103" spans="1:45" x14ac:dyDescent="0.25">
      <c r="A103" s="32" t="s">
        <v>0</v>
      </c>
      <c r="B103" s="39" t="s">
        <v>0</v>
      </c>
      <c r="C103" s="32">
        <v>5.7371000000000002E-3</v>
      </c>
      <c r="D103" s="32">
        <v>2.7588700000000001E-2</v>
      </c>
      <c r="E103" s="32">
        <v>2.9451000000000001E-2</v>
      </c>
      <c r="F103" s="32">
        <v>2.99022E-2</v>
      </c>
      <c r="G103" s="32">
        <v>2.00672E-2</v>
      </c>
      <c r="H103" s="32">
        <v>1.74425E-2</v>
      </c>
      <c r="I103" s="32">
        <v>9.6229999999999996E-3</v>
      </c>
      <c r="J103" s="32">
        <v>5.8427000000000002E-3</v>
      </c>
      <c r="K103" s="32">
        <v>2.8514999999999999E-3</v>
      </c>
      <c r="L103" s="32">
        <v>1.8917000000000001E-3</v>
      </c>
      <c r="M103" s="32">
        <v>3.2780999999999999E-3</v>
      </c>
      <c r="N103" s="32">
        <v>1.45355E-2</v>
      </c>
      <c r="O103" s="32">
        <v>1.9384499999999999E-2</v>
      </c>
      <c r="P103" s="32" t="s">
        <v>0</v>
      </c>
      <c r="Q103" s="32" t="s">
        <v>0</v>
      </c>
      <c r="R103" s="32" t="s">
        <v>0</v>
      </c>
      <c r="S103" s="33">
        <v>4.7343200000000002E-2</v>
      </c>
      <c r="T103" s="33">
        <v>3.10537E-2</v>
      </c>
      <c r="U103" s="33">
        <v>2.37751E-2</v>
      </c>
      <c r="V103" s="33">
        <v>1.0750600000000001E-2</v>
      </c>
      <c r="W103" s="33">
        <v>1.6034000000000001E-3</v>
      </c>
      <c r="X103" s="33">
        <v>1.3617300000000001E-2</v>
      </c>
      <c r="Y103" s="33">
        <v>1.21067E-2</v>
      </c>
      <c r="Z103" s="33" t="s">
        <v>0</v>
      </c>
      <c r="AA103" s="40" t="s">
        <v>0</v>
      </c>
      <c r="AB103" s="40">
        <v>1.6004000000000001E-3</v>
      </c>
      <c r="AC103" s="40">
        <v>6.7999999999999996E-3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1.5283913636363637E-2</v>
      </c>
      <c r="AP103" s="2">
        <f>((AK103-AK$29)*100)/AK$29</f>
        <v>-29.080093284223501</v>
      </c>
    </row>
    <row r="104" spans="1:45" x14ac:dyDescent="0.25">
      <c r="A104" s="31" t="s">
        <v>0</v>
      </c>
      <c r="B104" s="41" t="s">
        <v>0</v>
      </c>
      <c r="C104" s="31" t="s">
        <v>0</v>
      </c>
      <c r="D104" s="31">
        <v>0.1001143</v>
      </c>
      <c r="E104" s="31">
        <v>0.10013320000000001</v>
      </c>
      <c r="F104" s="31">
        <v>8.9218800000000001E-2</v>
      </c>
      <c r="G104" s="31">
        <v>8.5575999999999999E-2</v>
      </c>
      <c r="H104" s="31">
        <v>8.2943600000000006E-2</v>
      </c>
      <c r="I104" s="31">
        <v>7.4393899999999999E-2</v>
      </c>
      <c r="J104" s="31">
        <v>5.5045200000000002E-2</v>
      </c>
      <c r="K104" s="31">
        <v>3.91385E-2</v>
      </c>
      <c r="L104" s="31">
        <v>2.67692E-2</v>
      </c>
      <c r="M104" s="31">
        <v>1.9532899999999999E-2</v>
      </c>
      <c r="N104" s="31">
        <v>2.5090700000000001E-2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0.14537810000000001</v>
      </c>
      <c r="T104" s="33">
        <v>0.1314746</v>
      </c>
      <c r="U104" s="33">
        <v>0.1068465</v>
      </c>
      <c r="V104" s="33">
        <v>7.5217999999999993E-2</v>
      </c>
      <c r="W104" s="33">
        <v>3.5425100000000001E-2</v>
      </c>
      <c r="X104" s="33">
        <v>1.9338000000000001E-2</v>
      </c>
      <c r="Y104" s="33">
        <v>2.5236100000000001E-2</v>
      </c>
      <c r="Z104" s="33">
        <v>1.4256599999999999E-2</v>
      </c>
      <c r="AA104" s="40">
        <v>8.8903000000000003E-3</v>
      </c>
      <c r="AB104" s="40">
        <v>7.319E-3</v>
      </c>
      <c r="AC104" s="40">
        <v>1.11964E-2</v>
      </c>
      <c r="AD104" s="40">
        <v>4.5383000000000003E-3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5.5785795652173939E-2</v>
      </c>
      <c r="AP104" s="2">
        <f>((AK104-AK$30)*100)/AK$30</f>
        <v>-26.25819296226096</v>
      </c>
    </row>
    <row r="105" spans="1:45" x14ac:dyDescent="0.25">
      <c r="A105" s="31" t="s">
        <v>0</v>
      </c>
      <c r="B105" s="41" t="s">
        <v>0</v>
      </c>
      <c r="C105" s="31" t="s">
        <v>0</v>
      </c>
      <c r="D105" s="31">
        <v>0.2394712</v>
      </c>
      <c r="E105" s="31">
        <v>0.2009696</v>
      </c>
      <c r="F105" s="31">
        <v>0.1622828</v>
      </c>
      <c r="G105" s="31">
        <v>0.15890779999999999</v>
      </c>
      <c r="H105" s="31">
        <v>0.15804570000000001</v>
      </c>
      <c r="I105" s="31">
        <v>0.14965329999999999</v>
      </c>
      <c r="J105" s="31">
        <v>0.132351</v>
      </c>
      <c r="K105" s="31">
        <v>0.1076884</v>
      </c>
      <c r="L105" s="31">
        <v>7.8467899999999993E-2</v>
      </c>
      <c r="M105" s="31">
        <v>5.0015299999999999E-2</v>
      </c>
      <c r="N105" s="31">
        <v>3.5133200000000003E-2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0.23614479999999999</v>
      </c>
      <c r="T105" s="33">
        <v>0.2003548</v>
      </c>
      <c r="U105" s="33">
        <v>0.18922410000000001</v>
      </c>
      <c r="V105" s="33">
        <v>0.16120680000000001</v>
      </c>
      <c r="W105" s="33">
        <v>0.1295056</v>
      </c>
      <c r="X105" s="33">
        <v>7.6204900000000006E-2</v>
      </c>
      <c r="Y105" s="33">
        <v>4.3735999999999997E-2</v>
      </c>
      <c r="Z105" s="33" t="s">
        <v>0</v>
      </c>
      <c r="AA105" s="40">
        <v>1.82271E-2</v>
      </c>
      <c r="AB105" s="40">
        <v>1.6116700000000001E-2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0.12718534999999997</v>
      </c>
      <c r="AP105" s="2">
        <f>((AK105-AK$31)*100)/AK$31</f>
        <v>-25.454965378136492</v>
      </c>
    </row>
    <row r="106" spans="1:45" x14ac:dyDescent="0.25">
      <c r="A106" s="31" t="s">
        <v>0</v>
      </c>
      <c r="B106" s="41" t="s">
        <v>0</v>
      </c>
      <c r="C106" s="31" t="s">
        <v>0</v>
      </c>
      <c r="D106" s="31">
        <v>0.307313</v>
      </c>
      <c r="E106" s="31">
        <v>0.21223159999999999</v>
      </c>
      <c r="F106" s="31">
        <v>0.20518610000000001</v>
      </c>
      <c r="G106" s="31">
        <v>0.20315549999999999</v>
      </c>
      <c r="H106" s="31">
        <v>0.20430380000000001</v>
      </c>
      <c r="I106" s="31">
        <v>0.2014687</v>
      </c>
      <c r="J106" s="31">
        <v>0.19601399999999999</v>
      </c>
      <c r="K106" s="31">
        <v>0.1780043</v>
      </c>
      <c r="L106" s="31">
        <v>0.14351</v>
      </c>
      <c r="M106" s="31">
        <v>9.7007399999999994E-2</v>
      </c>
      <c r="N106" s="31">
        <v>6.8162200000000006E-2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0.3131408</v>
      </c>
      <c r="U106" s="33">
        <v>0.25043159999999998</v>
      </c>
      <c r="V106" s="33">
        <v>0.25710529999999998</v>
      </c>
      <c r="W106" s="33">
        <v>0.24084559999999999</v>
      </c>
      <c r="X106" s="33">
        <v>0.1792348</v>
      </c>
      <c r="Y106" s="33">
        <v>0.1109506</v>
      </c>
      <c r="Z106" s="33">
        <v>8.8717299999999999E-2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0.19204347777777778</v>
      </c>
      <c r="AP106" s="2">
        <f>((AK106-AK$32)*100)/AK$32</f>
        <v>-27.455150686093525</v>
      </c>
    </row>
    <row r="107" spans="1:45" x14ac:dyDescent="0.25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0.20573379999999999</v>
      </c>
      <c r="F107" s="31">
        <v>0.21003959999999999</v>
      </c>
      <c r="G107" s="31">
        <v>0.2039311</v>
      </c>
      <c r="H107" s="31">
        <v>0.2020605</v>
      </c>
      <c r="I107" s="31">
        <v>0.22317770000000001</v>
      </c>
      <c r="J107" s="31">
        <v>0.24067240000000001</v>
      </c>
      <c r="K107" s="31">
        <v>0.22563659999999999</v>
      </c>
      <c r="L107" s="31">
        <v>0.1801411</v>
      </c>
      <c r="M107" s="31">
        <v>0.1238215</v>
      </c>
      <c r="N107" s="31">
        <v>0.12167849999999999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0.35973260000000001</v>
      </c>
      <c r="V107" s="33">
        <v>0.3771273</v>
      </c>
      <c r="W107" s="33">
        <v>0.35580400000000001</v>
      </c>
      <c r="X107" s="33">
        <v>0.28714149999999999</v>
      </c>
      <c r="Y107" s="33">
        <v>0.1958686</v>
      </c>
      <c r="Z107" s="33">
        <v>0.14436289999999999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0.22855810625</v>
      </c>
      <c r="AP107" s="2">
        <f>((AK107-AK$33)*100)/AK$33</f>
        <v>-30.362518143559665</v>
      </c>
    </row>
    <row r="108" spans="1:45" x14ac:dyDescent="0.25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5.2650200000000001E-2</v>
      </c>
      <c r="F108" s="27">
        <v>0.15648139999999999</v>
      </c>
      <c r="G108" s="27">
        <v>0.1493419</v>
      </c>
      <c r="H108" s="27">
        <v>7.9871999999999999E-2</v>
      </c>
      <c r="I108" s="27">
        <v>0.15426709999999999</v>
      </c>
      <c r="J108" s="27">
        <v>0.24545139999999999</v>
      </c>
      <c r="K108" s="27">
        <v>0.21196280000000001</v>
      </c>
      <c r="L108" s="27">
        <v>0.19146099999999999</v>
      </c>
      <c r="M108" s="27">
        <v>0.1311833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0.66317740000000003</v>
      </c>
      <c r="V108" s="27">
        <v>0.54837179999999996</v>
      </c>
      <c r="W108" s="27">
        <v>0.47622389999999998</v>
      </c>
      <c r="X108" s="27">
        <v>0.36869190000000002</v>
      </c>
      <c r="Y108" s="27">
        <v>0.2637003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0.26377402857142856</v>
      </c>
      <c r="AP108" s="2">
        <f>((AK108-AK$34)*100)/AK$34</f>
        <v>-29.852887028245927</v>
      </c>
    </row>
    <row r="109" spans="1:45" x14ac:dyDescent="0.25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0.27260509999999999</v>
      </c>
      <c r="H109" s="27">
        <v>0.26248159999999998</v>
      </c>
      <c r="I109" s="27">
        <v>0.26077990000000001</v>
      </c>
      <c r="J109" s="27">
        <v>0.2559691</v>
      </c>
      <c r="K109" s="27">
        <v>0.22344890000000001</v>
      </c>
      <c r="L109" s="27">
        <v>0.19099289999999999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0.66297779999999995</v>
      </c>
      <c r="V109" s="27">
        <v>0.51049100000000003</v>
      </c>
      <c r="W109" s="27">
        <v>0.47977049999999999</v>
      </c>
      <c r="X109" s="27">
        <v>0.28109240000000002</v>
      </c>
      <c r="Y109" s="27">
        <v>0.25470930000000003</v>
      </c>
      <c r="Z109" s="27">
        <v>0.1531439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0.31737186666666661</v>
      </c>
      <c r="AP109" s="2">
        <f>((AK109-AK$35)*100)/AK$35</f>
        <v>-26.684568372863968</v>
      </c>
    </row>
    <row r="110" spans="1:45" x14ac:dyDescent="0.25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0.1233132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0.24204039999999999</v>
      </c>
      <c r="U110" s="25">
        <v>0.30668620000000002</v>
      </c>
      <c r="V110" s="25" t="s">
        <v>0</v>
      </c>
      <c r="W110" s="25" t="s">
        <v>0</v>
      </c>
      <c r="X110" s="25">
        <v>8.9591000000000004E-2</v>
      </c>
      <c r="Y110" s="25">
        <v>0.1470255</v>
      </c>
      <c r="Z110" s="25">
        <v>0.16190860000000001</v>
      </c>
      <c r="AA110" s="25">
        <v>0.17242469999999999</v>
      </c>
      <c r="AB110" s="25">
        <v>0.16631009999999999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0.17616246250000001</v>
      </c>
      <c r="AP110" s="22">
        <f>((AK110-AK$36)*100)/AK$36</f>
        <v>-34.928868460662713</v>
      </c>
    </row>
    <row r="111" spans="1:45" x14ac:dyDescent="0.25">
      <c r="A111" s="25">
        <v>0.26194919999999999</v>
      </c>
      <c r="B111" s="26">
        <v>0.29416039999999999</v>
      </c>
      <c r="C111" s="25">
        <v>0.3144786</v>
      </c>
      <c r="D111" s="25">
        <v>0.32071650000000002</v>
      </c>
      <c r="E111" s="25">
        <v>0.31847039999999999</v>
      </c>
      <c r="F111" s="25">
        <v>0.3198725</v>
      </c>
      <c r="G111" s="25">
        <v>0.32228950000000001</v>
      </c>
      <c r="H111" s="25">
        <v>0.32364100000000001</v>
      </c>
      <c r="I111" s="25">
        <v>0.32393889999999997</v>
      </c>
      <c r="J111" s="25">
        <v>0.33281379999999999</v>
      </c>
      <c r="K111" s="25">
        <v>0.3145387</v>
      </c>
      <c r="L111" s="25">
        <v>0.3117201</v>
      </c>
      <c r="M111" s="25">
        <v>0.31138850000000001</v>
      </c>
      <c r="N111" s="25">
        <v>0.30403079999999999</v>
      </c>
      <c r="O111" s="25">
        <v>0.30116029999999999</v>
      </c>
      <c r="P111" s="25">
        <v>0.34688049999999998</v>
      </c>
      <c r="Q111" s="25">
        <v>0.36066310000000001</v>
      </c>
      <c r="R111" s="25">
        <v>0.3669558</v>
      </c>
      <c r="S111" s="25">
        <v>0.38688319999999998</v>
      </c>
      <c r="T111" s="25">
        <v>0.35208270000000003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0.21571000000000001</v>
      </c>
      <c r="Z111" s="25">
        <v>0.2774548</v>
      </c>
      <c r="AA111" s="25">
        <v>0.27482020000000001</v>
      </c>
      <c r="AB111" s="25">
        <v>0.25370500000000001</v>
      </c>
      <c r="AC111" s="25">
        <v>0.21369859999999999</v>
      </c>
      <c r="AD111" s="25">
        <v>0.24894350000000001</v>
      </c>
      <c r="AE111" s="25">
        <v>0.2688487</v>
      </c>
      <c r="AF111" s="25">
        <v>0.26754800000000001</v>
      </c>
      <c r="AG111" s="25">
        <v>0.25672349999999999</v>
      </c>
      <c r="AH111" s="25">
        <v>0.2749085</v>
      </c>
      <c r="AI111" s="25">
        <v>0.27318360000000003</v>
      </c>
      <c r="AJ111" s="25">
        <v>0.25676349999999998</v>
      </c>
      <c r="AK111" s="3">
        <f t="shared" si="1"/>
        <v>0.29909194999999994</v>
      </c>
      <c r="AP111" s="22">
        <f>((AK111-AK$37)*100)/AK$37</f>
        <v>-32.539489411575325</v>
      </c>
    </row>
    <row r="112" spans="1:45" x14ac:dyDescent="0.25">
      <c r="A112" t="s">
        <v>9</v>
      </c>
      <c r="AK112" s="17">
        <f>SUM(A76:AJ109)/867</f>
        <v>0.23154010472895048</v>
      </c>
      <c r="AP112" s="23">
        <f>((AK112-AK$38)*100)/AK$38</f>
        <v>-15.306221317040448</v>
      </c>
      <c r="AQ112" s="24" t="s">
        <v>125</v>
      </c>
    </row>
    <row r="113" spans="1:47" x14ac:dyDescent="0.25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0</v>
      </c>
      <c r="B114" s="26">
        <v>1.3531818</v>
      </c>
      <c r="C114" s="25">
        <v>1.4556416000000001</v>
      </c>
      <c r="D114" s="25">
        <v>1.5828137</v>
      </c>
      <c r="E114" s="25">
        <v>1.7747107</v>
      </c>
      <c r="F114" s="25">
        <v>1.7759472000000001</v>
      </c>
      <c r="G114" s="25">
        <v>1.7911353000000001</v>
      </c>
      <c r="H114" s="25">
        <v>1.7940929999999999</v>
      </c>
      <c r="I114" s="25">
        <v>1.7909493000000001</v>
      </c>
      <c r="J114" s="25">
        <v>1.7962866</v>
      </c>
      <c r="K114" s="25">
        <v>1.7021042</v>
      </c>
      <c r="L114" s="25">
        <v>1.7214109</v>
      </c>
      <c r="M114" s="25">
        <v>1.7040911000000001</v>
      </c>
      <c r="N114" s="25">
        <v>1.693425</v>
      </c>
      <c r="O114" s="25">
        <v>1.6354077</v>
      </c>
      <c r="P114" s="25">
        <v>1.735519</v>
      </c>
      <c r="Q114" s="25">
        <v>1.7758837000000001</v>
      </c>
      <c r="R114" s="25">
        <v>1.7508174000000001</v>
      </c>
      <c r="S114" s="25">
        <v>1.7480909</v>
      </c>
      <c r="T114" s="25">
        <v>1.6888835</v>
      </c>
      <c r="U114" s="25">
        <v>1.6698451000000001</v>
      </c>
      <c r="V114" s="25">
        <v>1.6646109</v>
      </c>
      <c r="W114" s="25">
        <v>1.6848702</v>
      </c>
      <c r="X114" s="25">
        <v>1.6714855</v>
      </c>
      <c r="Y114" s="25">
        <v>1.7065697</v>
      </c>
      <c r="Z114" s="25">
        <v>1.6895226999999999</v>
      </c>
      <c r="AA114" s="25">
        <v>1.686571</v>
      </c>
      <c r="AB114" s="25">
        <v>1.6664125000000001</v>
      </c>
      <c r="AC114" s="25">
        <v>1.6111314000000001</v>
      </c>
      <c r="AD114" s="25">
        <v>1.5409432999999999</v>
      </c>
      <c r="AE114" s="25">
        <v>1.4900738</v>
      </c>
      <c r="AF114" s="25">
        <v>1.5194913999999999</v>
      </c>
      <c r="AG114" s="25">
        <v>1.7078875</v>
      </c>
      <c r="AH114" s="25">
        <v>1.7567074</v>
      </c>
      <c r="AI114" s="25">
        <v>1.6141353000000001</v>
      </c>
      <c r="AJ114" s="25" t="s">
        <v>0</v>
      </c>
      <c r="AK114" s="3">
        <f>AVERAGE(A114:AJ114)</f>
        <v>1.6750191264705885</v>
      </c>
      <c r="AM114" s="6" t="s">
        <v>94</v>
      </c>
      <c r="AO114" s="2">
        <f>SUM(A147:AJ148)/40</f>
        <v>0.31879834749999997</v>
      </c>
      <c r="AP114" s="2">
        <f>((AK114-AK$3)*100)/AK$3</f>
        <v>-2.9465524774916148</v>
      </c>
      <c r="AR114" s="6" t="s">
        <v>94</v>
      </c>
      <c r="AS114" s="2"/>
      <c r="AT114" s="2">
        <f>((AO114-AO$3)*100)/AO$3</f>
        <v>-22.022055508170844</v>
      </c>
    </row>
    <row r="115" spans="1:47" x14ac:dyDescent="0.25">
      <c r="A115" s="27">
        <v>1.4108103999999999</v>
      </c>
      <c r="B115" s="28">
        <v>1.3446243</v>
      </c>
      <c r="C115" s="27">
        <v>1.3594602</v>
      </c>
      <c r="D115" s="27">
        <v>1.3707334</v>
      </c>
      <c r="E115" s="27">
        <v>1.3484612</v>
      </c>
      <c r="F115" s="27">
        <v>1.3245435999999999</v>
      </c>
      <c r="G115" s="27">
        <v>1.3560391999999999</v>
      </c>
      <c r="H115" s="27">
        <v>1.3783829000000001</v>
      </c>
      <c r="I115" s="27">
        <v>1.4179685</v>
      </c>
      <c r="J115" s="27">
        <v>1.4334496000000001</v>
      </c>
      <c r="K115" s="27">
        <v>1.4368069999999999</v>
      </c>
      <c r="L115" s="27">
        <v>1.448472</v>
      </c>
      <c r="M115" s="27">
        <v>1.4607148000000001</v>
      </c>
      <c r="N115" s="27">
        <v>1.4609382</v>
      </c>
      <c r="O115" s="27">
        <v>1.4320090000000001</v>
      </c>
      <c r="P115" s="27">
        <v>1.4039505000000001</v>
      </c>
      <c r="Q115" s="27">
        <v>1.3712863</v>
      </c>
      <c r="R115" s="27">
        <v>1.3293089</v>
      </c>
      <c r="S115" s="27">
        <v>1.3141970000000001</v>
      </c>
      <c r="T115" s="27">
        <v>1.323823</v>
      </c>
      <c r="U115" s="27">
        <v>1.3489958</v>
      </c>
      <c r="V115" s="27">
        <v>1.3989332999999999</v>
      </c>
      <c r="W115" s="27">
        <v>1.4586524999999999</v>
      </c>
      <c r="X115" s="27">
        <v>1.5144073</v>
      </c>
      <c r="Y115" s="27">
        <v>1.5464914999999999</v>
      </c>
      <c r="Z115" s="27">
        <v>1.5171551999999999</v>
      </c>
      <c r="AA115" s="27">
        <v>1.5053027000000001</v>
      </c>
      <c r="AB115" s="27">
        <v>1.5325397999999999</v>
      </c>
      <c r="AC115" s="27">
        <v>1.5399556000000001</v>
      </c>
      <c r="AD115" s="27">
        <v>1.5135362999999999</v>
      </c>
      <c r="AE115" s="27">
        <v>1.4381923999999999</v>
      </c>
      <c r="AF115" s="27">
        <v>1.5666183</v>
      </c>
      <c r="AG115" s="27">
        <v>1.6039350000000001</v>
      </c>
      <c r="AH115" s="27">
        <v>1.5754566000000001</v>
      </c>
      <c r="AI115" s="27">
        <v>1.5769016</v>
      </c>
      <c r="AJ115" s="27">
        <v>1.4635495000000001</v>
      </c>
      <c r="AK115" s="3">
        <f t="shared" ref="AK115:AK178" si="2">AVERAGE(A115:AJ115)</f>
        <v>1.4396278722222224</v>
      </c>
      <c r="AM115" s="6" t="s">
        <v>116</v>
      </c>
      <c r="AO115" s="2">
        <f>SUM(A113:AJ114)/34</f>
        <v>1.6750191264705885</v>
      </c>
      <c r="AP115" s="2">
        <f>((AK115-AK$4)*100)/AK$4</f>
        <v>-5.8274803402526336</v>
      </c>
      <c r="AR115" s="6" t="s">
        <v>116</v>
      </c>
      <c r="AS115" s="2"/>
      <c r="AT115" s="1">
        <f>((AO115-AO$4)*100)/AO$4</f>
        <v>-2.9465524774916148</v>
      </c>
    </row>
    <row r="116" spans="1:47" x14ac:dyDescent="0.25">
      <c r="A116" s="27">
        <v>1.0252422000000001</v>
      </c>
      <c r="B116" s="28">
        <v>1.0043392</v>
      </c>
      <c r="C116" s="27">
        <v>0.97650400000000004</v>
      </c>
      <c r="D116" s="27">
        <v>0.93900459999999997</v>
      </c>
      <c r="E116" s="27">
        <v>0.88287249999999995</v>
      </c>
      <c r="F116" s="27">
        <v>0.83526739999999999</v>
      </c>
      <c r="G116" s="27">
        <v>0.87204999999999999</v>
      </c>
      <c r="H116" s="27">
        <v>0.90039860000000005</v>
      </c>
      <c r="I116" s="27">
        <v>0.94892270000000001</v>
      </c>
      <c r="J116" s="27">
        <v>0.95121339999999999</v>
      </c>
      <c r="K116" s="27">
        <v>0.92710440000000005</v>
      </c>
      <c r="L116" s="27">
        <v>0.89887260000000002</v>
      </c>
      <c r="M116" s="27">
        <v>0.88960649999999997</v>
      </c>
      <c r="N116" s="27">
        <v>0.90230290000000002</v>
      </c>
      <c r="O116" s="27">
        <v>0.89777499999999999</v>
      </c>
      <c r="P116" s="27">
        <v>0.87042109999999995</v>
      </c>
      <c r="Q116" s="27">
        <v>0.82882420000000001</v>
      </c>
      <c r="R116" s="27">
        <v>0.78935489999999997</v>
      </c>
      <c r="S116" s="27">
        <v>0.81306160000000005</v>
      </c>
      <c r="T116" s="27">
        <v>0.83664989999999995</v>
      </c>
      <c r="U116" s="27">
        <v>0.85677029999999998</v>
      </c>
      <c r="V116" s="27">
        <v>0.97347450000000002</v>
      </c>
      <c r="W116" s="27">
        <v>1.0341499999999999</v>
      </c>
      <c r="X116" s="27">
        <v>1.0814839999999999</v>
      </c>
      <c r="Y116" s="27">
        <v>1.1223236000000001</v>
      </c>
      <c r="Z116" s="27">
        <v>1.1492663999999999</v>
      </c>
      <c r="AA116" s="27">
        <v>1.1532435000000001</v>
      </c>
      <c r="AB116" s="27">
        <v>1.1241718999999999</v>
      </c>
      <c r="AC116" s="27">
        <v>1.1290703</v>
      </c>
      <c r="AD116" s="27">
        <v>1.1352525</v>
      </c>
      <c r="AE116" s="27">
        <v>1.1369783</v>
      </c>
      <c r="AF116" s="27">
        <v>1.1368951</v>
      </c>
      <c r="AG116" s="27">
        <v>1.1360253</v>
      </c>
      <c r="AH116" s="27">
        <v>1.1491382000000001</v>
      </c>
      <c r="AI116" s="27">
        <v>1.1149960999999999</v>
      </c>
      <c r="AJ116" s="27">
        <v>1.0709607999999999</v>
      </c>
      <c r="AK116" s="3">
        <f t="shared" si="2"/>
        <v>0.98594412500000006</v>
      </c>
      <c r="AM116" s="10" t="s">
        <v>94</v>
      </c>
      <c r="AO116" s="2">
        <f>SUM(A145:AJ146)/26</f>
        <v>0.32912665000000008</v>
      </c>
      <c r="AP116" s="2">
        <f>((AK116-AK$5)*100)/AK$5</f>
        <v>-9.8012127001407787</v>
      </c>
      <c r="AR116" s="10" t="s">
        <v>94</v>
      </c>
      <c r="AS116" s="2"/>
      <c r="AT116" s="1">
        <f>((AO116-AO$5)*100)/AO$5</f>
        <v>-18.182828529804144</v>
      </c>
    </row>
    <row r="117" spans="1:47" x14ac:dyDescent="0.25">
      <c r="A117" s="29">
        <v>0.76611739999999995</v>
      </c>
      <c r="B117" s="30">
        <v>0.73088850000000005</v>
      </c>
      <c r="C117" s="29">
        <v>0.68270839999999999</v>
      </c>
      <c r="D117" s="29">
        <v>0.64206770000000002</v>
      </c>
      <c r="E117" s="31">
        <v>0.57479420000000003</v>
      </c>
      <c r="F117" s="31">
        <v>0.48964940000000001</v>
      </c>
      <c r="G117" s="31">
        <v>0.43740990000000002</v>
      </c>
      <c r="H117" s="31">
        <v>0.43477169999999998</v>
      </c>
      <c r="I117" s="31">
        <v>0.4927359</v>
      </c>
      <c r="J117" s="31">
        <v>0.50446869999999999</v>
      </c>
      <c r="K117" s="31">
        <v>0.50818030000000003</v>
      </c>
      <c r="L117" s="31">
        <v>0.50152960000000002</v>
      </c>
      <c r="M117" s="31">
        <v>0.50479989999999997</v>
      </c>
      <c r="N117" s="31">
        <v>0.51564390000000004</v>
      </c>
      <c r="O117" s="31">
        <v>0.52264509999999997</v>
      </c>
      <c r="P117" s="31">
        <v>0.5116773</v>
      </c>
      <c r="Q117" s="32">
        <v>0.50501560000000001</v>
      </c>
      <c r="R117" s="32">
        <v>0.4727594</v>
      </c>
      <c r="S117" s="33">
        <v>0.4297608</v>
      </c>
      <c r="T117" s="33" t="s">
        <v>0</v>
      </c>
      <c r="U117" s="33">
        <v>0.63985510000000001</v>
      </c>
      <c r="V117" s="33">
        <v>0.70329169999999996</v>
      </c>
      <c r="W117" s="33">
        <v>0.74091980000000002</v>
      </c>
      <c r="X117" s="33">
        <v>0.75661560000000005</v>
      </c>
      <c r="Y117" s="33">
        <v>0.77860779999999996</v>
      </c>
      <c r="Z117" s="33">
        <v>0.80052179999999995</v>
      </c>
      <c r="AA117" s="33">
        <v>0.80354300000000001</v>
      </c>
      <c r="AB117" s="33">
        <v>0.77485139999999997</v>
      </c>
      <c r="AC117" s="29">
        <v>0.76340710000000001</v>
      </c>
      <c r="AD117" s="29">
        <v>0.78086639999999996</v>
      </c>
      <c r="AE117" s="29">
        <v>0.81199690000000002</v>
      </c>
      <c r="AF117" s="29">
        <v>0.80926200000000004</v>
      </c>
      <c r="AG117" s="29">
        <v>0.80576859999999995</v>
      </c>
      <c r="AH117" s="29">
        <v>0.82462040000000003</v>
      </c>
      <c r="AI117" s="29">
        <v>0.82864130000000003</v>
      </c>
      <c r="AJ117" s="29">
        <v>0.80507589999999996</v>
      </c>
      <c r="AK117" s="3">
        <f t="shared" si="2"/>
        <v>0.64729910000000002</v>
      </c>
      <c r="AM117" s="10" t="s">
        <v>116</v>
      </c>
      <c r="AO117" s="2">
        <f>SUM(A115:AJ116)/72</f>
        <v>1.2127859986111107</v>
      </c>
      <c r="AP117" s="2">
        <f>((AK117-AK$6)*100)/AK$6</f>
        <v>-14.23999449754287</v>
      </c>
      <c r="AR117" s="10" t="s">
        <v>116</v>
      </c>
      <c r="AS117" s="2"/>
      <c r="AT117" s="1">
        <f>((AO117-AO$6)*100)/AO$6</f>
        <v>-7.4842109823227148</v>
      </c>
    </row>
    <row r="118" spans="1:47" x14ac:dyDescent="0.25">
      <c r="A118" s="29">
        <v>0.54726589999999997</v>
      </c>
      <c r="B118" s="30">
        <v>0.49209249999999999</v>
      </c>
      <c r="C118" s="29">
        <v>0.41352359999999999</v>
      </c>
      <c r="D118" s="29">
        <v>0.3470125</v>
      </c>
      <c r="E118" s="31">
        <v>0.26916069999999997</v>
      </c>
      <c r="F118" s="31">
        <v>0.19654389999999999</v>
      </c>
      <c r="G118" s="31">
        <v>0.17021620000000001</v>
      </c>
      <c r="H118" s="31">
        <v>0.1437745</v>
      </c>
      <c r="I118" s="31">
        <v>0.1517744</v>
      </c>
      <c r="J118" s="31">
        <v>0.18077760000000001</v>
      </c>
      <c r="K118" s="31">
        <v>0.20256399999999999</v>
      </c>
      <c r="L118" s="31">
        <v>0.2167663</v>
      </c>
      <c r="M118" s="31">
        <v>0.23138359999999999</v>
      </c>
      <c r="N118" s="31">
        <v>0.24587809999999999</v>
      </c>
      <c r="O118" s="31">
        <v>0.258658</v>
      </c>
      <c r="P118" s="31">
        <v>0.25951780000000002</v>
      </c>
      <c r="Q118" s="32">
        <v>0.26144830000000002</v>
      </c>
      <c r="R118" s="32">
        <v>0.23495089999999999</v>
      </c>
      <c r="S118" s="33">
        <v>0.21437500000000001</v>
      </c>
      <c r="T118" s="33" t="s">
        <v>0</v>
      </c>
      <c r="U118" s="33">
        <v>0.34890719999999997</v>
      </c>
      <c r="V118" s="33">
        <v>0.38802029999999998</v>
      </c>
      <c r="W118" s="33">
        <v>0.40479989999999999</v>
      </c>
      <c r="X118" s="33">
        <v>0.40844950000000002</v>
      </c>
      <c r="Y118" s="33">
        <v>0.42801980000000001</v>
      </c>
      <c r="Z118" s="33">
        <v>0.45416030000000002</v>
      </c>
      <c r="AA118" s="33">
        <v>0.45662960000000002</v>
      </c>
      <c r="AB118" s="33">
        <v>0.44594810000000001</v>
      </c>
      <c r="AC118" s="29">
        <v>0.44940089999999999</v>
      </c>
      <c r="AD118" s="29">
        <v>0.48280260000000003</v>
      </c>
      <c r="AE118" s="29">
        <v>0.51132270000000002</v>
      </c>
      <c r="AF118" s="29">
        <v>0.54707680000000003</v>
      </c>
      <c r="AG118" s="29">
        <v>0.53907879999999997</v>
      </c>
      <c r="AH118" s="29">
        <v>0.56357259999999998</v>
      </c>
      <c r="AI118" s="29">
        <v>0.58128630000000003</v>
      </c>
      <c r="AJ118" s="29">
        <v>0.58029589999999998</v>
      </c>
      <c r="AK118" s="3">
        <f t="shared" si="2"/>
        <v>0.36078443142857147</v>
      </c>
      <c r="AM118" s="11" t="s">
        <v>99</v>
      </c>
      <c r="AO118" s="2">
        <f>SUM(A140:R144)/56</f>
        <v>0.12099283750000001</v>
      </c>
      <c r="AP118" s="2">
        <f>((AK118-AK$7)*100)/AK$7</f>
        <v>-18.17130626263544</v>
      </c>
      <c r="AR118" s="11" t="s">
        <v>99</v>
      </c>
      <c r="AS118" s="2"/>
      <c r="AT118" s="1">
        <f>((AO118-AO$7)*100)/AO$7</f>
        <v>-16.211412505581038</v>
      </c>
    </row>
    <row r="119" spans="1:47" x14ac:dyDescent="0.25">
      <c r="A119" s="29">
        <v>0.30169439999999997</v>
      </c>
      <c r="B119" s="30">
        <v>0.23807680000000001</v>
      </c>
      <c r="C119" s="29">
        <v>0.16882369999999999</v>
      </c>
      <c r="D119" s="29">
        <v>0.1225701</v>
      </c>
      <c r="E119" s="31">
        <v>8.7699399999999997E-2</v>
      </c>
      <c r="F119" s="31">
        <v>8.5031300000000004E-2</v>
      </c>
      <c r="G119" s="31">
        <v>6.2507400000000005E-2</v>
      </c>
      <c r="H119" s="31">
        <v>6.76736E-2</v>
      </c>
      <c r="I119" s="31">
        <v>7.6220700000000002E-2</v>
      </c>
      <c r="J119" s="31">
        <v>8.7956000000000006E-2</v>
      </c>
      <c r="K119" s="31">
        <v>9.5665700000000006E-2</v>
      </c>
      <c r="L119" s="31">
        <v>9.8648899999999998E-2</v>
      </c>
      <c r="M119" s="31">
        <v>0.104001</v>
      </c>
      <c r="N119" s="31">
        <v>0.11045960000000001</v>
      </c>
      <c r="O119" s="31">
        <v>0.1155472</v>
      </c>
      <c r="P119" s="31">
        <v>0.1186659</v>
      </c>
      <c r="Q119" s="32">
        <v>0.1199139</v>
      </c>
      <c r="R119" s="32">
        <v>9.8646899999999996E-2</v>
      </c>
      <c r="S119" s="33">
        <v>9.7989599999999996E-2</v>
      </c>
      <c r="T119" s="33" t="s">
        <v>0</v>
      </c>
      <c r="U119" s="33">
        <v>0.11812590000000001</v>
      </c>
      <c r="V119" s="33">
        <v>0.1600771</v>
      </c>
      <c r="W119" s="33">
        <v>0.18243280000000001</v>
      </c>
      <c r="X119" s="33">
        <v>0.19403719999999999</v>
      </c>
      <c r="Y119" s="33">
        <v>0.20469409999999999</v>
      </c>
      <c r="Z119" s="33">
        <v>0.21324170000000001</v>
      </c>
      <c r="AA119" s="33">
        <v>0.2178474</v>
      </c>
      <c r="AB119" s="33">
        <v>0.21528030000000001</v>
      </c>
      <c r="AC119" s="29">
        <v>0.28292410000000001</v>
      </c>
      <c r="AD119" s="29">
        <v>0.27850999999999998</v>
      </c>
      <c r="AE119" s="29">
        <v>0.2693432</v>
      </c>
      <c r="AF119" s="29">
        <v>0.3148975</v>
      </c>
      <c r="AG119" s="29">
        <v>0.32808749999999998</v>
      </c>
      <c r="AH119" s="29">
        <v>0.34133609999999998</v>
      </c>
      <c r="AI119" s="29">
        <v>0.3555816</v>
      </c>
      <c r="AJ119" s="29">
        <v>0.34480480000000002</v>
      </c>
      <c r="AK119" s="3">
        <f t="shared" si="2"/>
        <v>0.17940038285714283</v>
      </c>
      <c r="AM119" s="11" t="s">
        <v>102</v>
      </c>
      <c r="AO119" s="2">
        <f>SUM(E117:R121)/68</f>
        <v>0.17682159852941182</v>
      </c>
      <c r="AP119" s="2">
        <f>((AK119-AK$8)*100)/AK$8</f>
        <v>-19.623730285822649</v>
      </c>
      <c r="AR119" s="11" t="s">
        <v>102</v>
      </c>
      <c r="AS119" s="2"/>
      <c r="AT119" s="1">
        <f>((AO119-AO$8)*100)/AO$8</f>
        <v>-18.685369497404722</v>
      </c>
    </row>
    <row r="120" spans="1:47" x14ac:dyDescent="0.25">
      <c r="A120" s="29">
        <v>0.1059615</v>
      </c>
      <c r="B120" s="30">
        <v>7.2711300000000006E-2</v>
      </c>
      <c r="C120" s="29">
        <v>4.4549600000000002E-2</v>
      </c>
      <c r="D120" s="29">
        <v>5.0553500000000001E-2</v>
      </c>
      <c r="E120" s="31" t="s">
        <v>0</v>
      </c>
      <c r="F120" s="31">
        <v>0.10473010000000001</v>
      </c>
      <c r="G120" s="31">
        <v>4.0590099999999997E-2</v>
      </c>
      <c r="H120" s="31">
        <v>3.5523100000000002E-2</v>
      </c>
      <c r="I120" s="31">
        <v>3.9632199999999999E-2</v>
      </c>
      <c r="J120" s="31">
        <v>3.8460599999999998E-2</v>
      </c>
      <c r="K120" s="31">
        <v>3.5375999999999998E-2</v>
      </c>
      <c r="L120" s="31">
        <v>3.2012600000000002E-2</v>
      </c>
      <c r="M120" s="31">
        <v>3.2684600000000001E-2</v>
      </c>
      <c r="N120" s="31">
        <v>3.4889499999999997E-2</v>
      </c>
      <c r="O120" s="31">
        <v>3.8025099999999999E-2</v>
      </c>
      <c r="P120" s="31">
        <v>4.0276300000000001E-2</v>
      </c>
      <c r="Q120" s="32">
        <v>4.0500399999999999E-2</v>
      </c>
      <c r="R120" s="32">
        <v>3.2533800000000002E-2</v>
      </c>
      <c r="S120" s="33">
        <v>3.2780499999999997E-2</v>
      </c>
      <c r="T120" s="33" t="s">
        <v>0</v>
      </c>
      <c r="U120" s="33">
        <v>4.2826400000000001E-2</v>
      </c>
      <c r="V120" s="33">
        <v>8.2221699999999995E-2</v>
      </c>
      <c r="W120" s="33">
        <v>8.9598399999999995E-2</v>
      </c>
      <c r="X120" s="33">
        <v>0.10592940000000001</v>
      </c>
      <c r="Y120" s="33">
        <v>0.1100061</v>
      </c>
      <c r="Z120" s="33">
        <v>0.1028461</v>
      </c>
      <c r="AA120" s="33">
        <v>8.3137500000000003E-2</v>
      </c>
      <c r="AB120" s="33">
        <v>0.1013294</v>
      </c>
      <c r="AC120" s="29">
        <v>0.15998409999999999</v>
      </c>
      <c r="AD120" s="29">
        <v>0.1030721</v>
      </c>
      <c r="AE120" s="29">
        <v>7.1366399999999997E-2</v>
      </c>
      <c r="AF120" s="29">
        <v>8.2613199999999998E-2</v>
      </c>
      <c r="AG120" s="29">
        <v>0.1095382</v>
      </c>
      <c r="AH120" s="29">
        <v>0.13650880000000001</v>
      </c>
      <c r="AI120" s="29">
        <v>0.14365820000000001</v>
      </c>
      <c r="AJ120" s="29">
        <v>0.13065109999999999</v>
      </c>
      <c r="AK120" s="3">
        <f t="shared" si="2"/>
        <v>7.3737585294117655E-2</v>
      </c>
      <c r="AM120" s="12" t="s">
        <v>105</v>
      </c>
      <c r="AO120" s="2">
        <f>SUM(S140:Z144)/35</f>
        <v>0.16447408571428576</v>
      </c>
      <c r="AP120" s="2">
        <f>((AK120-AK$9)*100)/AK$9</f>
        <v>-19.376657177076307</v>
      </c>
      <c r="AR120" s="12" t="s">
        <v>105</v>
      </c>
      <c r="AS120" s="2"/>
      <c r="AT120" s="1">
        <f>((AO120-AO$9)*100)/AO$9</f>
        <v>-22.227520755959233</v>
      </c>
    </row>
    <row r="121" spans="1:47" x14ac:dyDescent="0.25">
      <c r="A121" s="29">
        <v>3.08808E-2</v>
      </c>
      <c r="B121" s="30">
        <v>2.5728299999999999E-2</v>
      </c>
      <c r="C121" s="29">
        <v>1.5709999999999998E-2</v>
      </c>
      <c r="D121" s="29" t="s">
        <v>0</v>
      </c>
      <c r="E121" s="31" t="s">
        <v>0</v>
      </c>
      <c r="F121" s="31">
        <v>5.4536300000000003E-2</v>
      </c>
      <c r="G121" s="31">
        <v>1.16057E-2</v>
      </c>
      <c r="H121" s="31">
        <v>1.2744E-2</v>
      </c>
      <c r="I121" s="31">
        <v>1.2154399999999999E-2</v>
      </c>
      <c r="J121" s="31">
        <v>7.6645999999999997E-3</v>
      </c>
      <c r="K121" s="31">
        <v>2.0695000000000002E-3</v>
      </c>
      <c r="L121" s="31">
        <v>1.4101999999999999E-3</v>
      </c>
      <c r="M121" s="31">
        <v>3.8211999999999999E-3</v>
      </c>
      <c r="N121" s="31">
        <v>8.4437000000000002E-3</v>
      </c>
      <c r="O121" s="31">
        <v>9.8844999999999992E-3</v>
      </c>
      <c r="P121" s="31">
        <v>1.0237599999999999E-2</v>
      </c>
      <c r="Q121" s="32">
        <v>5.9175E-3</v>
      </c>
      <c r="R121" s="32">
        <v>1.0012399999999999E-2</v>
      </c>
      <c r="S121" s="33">
        <v>1.93177E-2</v>
      </c>
      <c r="T121" s="33" t="s">
        <v>0</v>
      </c>
      <c r="U121" s="33" t="s">
        <v>0</v>
      </c>
      <c r="V121" s="33">
        <v>1.3128000000000001E-2</v>
      </c>
      <c r="W121" s="33">
        <v>3.1302400000000001E-2</v>
      </c>
      <c r="X121" s="33">
        <v>3.30938E-2</v>
      </c>
      <c r="Y121" s="33">
        <v>3.23057E-2</v>
      </c>
      <c r="Z121" s="33">
        <v>2.4674000000000001E-2</v>
      </c>
      <c r="AA121" s="33">
        <v>1.43737E-2</v>
      </c>
      <c r="AB121" s="33">
        <v>3.5135699999999999E-2</v>
      </c>
      <c r="AC121" s="29" t="s">
        <v>0</v>
      </c>
      <c r="AD121" s="29">
        <v>4.3628199999999999E-2</v>
      </c>
      <c r="AE121" s="29">
        <v>2.5722700000000001E-2</v>
      </c>
      <c r="AF121" s="29">
        <v>1.48504E-2</v>
      </c>
      <c r="AG121" s="29">
        <v>3.6673000000000001E-3</v>
      </c>
      <c r="AH121" s="29">
        <v>1.0659500000000001E-2</v>
      </c>
      <c r="AI121" s="29">
        <v>1.7265300000000001E-2</v>
      </c>
      <c r="AJ121" s="29">
        <v>1.88328E-2</v>
      </c>
      <c r="AK121" s="3">
        <f t="shared" si="2"/>
        <v>1.8089609677419356E-2</v>
      </c>
      <c r="AM121" s="12" t="s">
        <v>108</v>
      </c>
      <c r="AO121" s="2">
        <f>SUM(S117:AB121)/44</f>
        <v>0.28488657499999998</v>
      </c>
      <c r="AP121" s="2">
        <f>((AK121-AK$10)*100)/AK$10</f>
        <v>-20.697227249155837</v>
      </c>
      <c r="AR121" s="12" t="s">
        <v>108</v>
      </c>
      <c r="AS121" s="2"/>
      <c r="AT121" s="1">
        <f>((AO121-AO$10)*100)/AO$10</f>
        <v>-15.803566204980395</v>
      </c>
    </row>
    <row r="122" spans="1:47" x14ac:dyDescent="0.25">
      <c r="A122" s="29">
        <v>1.7902299999999999E-2</v>
      </c>
      <c r="B122" s="30">
        <v>1.8220500000000001E-2</v>
      </c>
      <c r="C122" s="29" t="s">
        <v>0</v>
      </c>
      <c r="D122" s="29" t="s">
        <v>0</v>
      </c>
      <c r="E122" s="34" t="s">
        <v>0</v>
      </c>
      <c r="F122" s="34">
        <v>3.8301300000000003E-2</v>
      </c>
      <c r="G122" s="34">
        <v>1.7652600000000001E-2</v>
      </c>
      <c r="H122" s="34">
        <v>1.4659200000000001E-2</v>
      </c>
      <c r="I122" s="34">
        <v>1.3172700000000001E-2</v>
      </c>
      <c r="J122" s="34">
        <v>9.4208999999999994E-3</v>
      </c>
      <c r="K122" s="34">
        <v>7.2518000000000001E-3</v>
      </c>
      <c r="L122" s="34">
        <v>5.3562000000000002E-3</v>
      </c>
      <c r="M122" s="34">
        <v>4.6137000000000001E-3</v>
      </c>
      <c r="N122" s="34">
        <v>4.3547000000000004E-3</v>
      </c>
      <c r="O122" s="34">
        <v>3.7647000000000002E-3</v>
      </c>
      <c r="P122" s="34">
        <v>3.4301000000000002E-3</v>
      </c>
      <c r="Q122" s="34">
        <v>3.9233000000000002E-3</v>
      </c>
      <c r="R122" s="34">
        <v>8.0940000000000005E-3</v>
      </c>
      <c r="S122" s="35">
        <v>1.2167000000000001E-2</v>
      </c>
      <c r="T122" s="35" t="s">
        <v>0</v>
      </c>
      <c r="U122" s="35" t="s">
        <v>0</v>
      </c>
      <c r="V122" s="35">
        <v>4.1008599999999999E-2</v>
      </c>
      <c r="W122" s="35">
        <v>2.5353799999999999E-2</v>
      </c>
      <c r="X122" s="35">
        <v>8.6034000000000006E-3</v>
      </c>
      <c r="Y122" s="35">
        <v>2.8777999999999998E-3</v>
      </c>
      <c r="Z122" s="35">
        <v>2.7569000000000001E-3</v>
      </c>
      <c r="AA122" s="35">
        <v>2.15254E-2</v>
      </c>
      <c r="AB122" s="35">
        <v>2.8168100000000001E-2</v>
      </c>
      <c r="AC122" s="36" t="s">
        <v>0</v>
      </c>
      <c r="AD122" s="29">
        <v>4.1744799999999999E-2</v>
      </c>
      <c r="AE122" s="29">
        <v>2.8026100000000002E-2</v>
      </c>
      <c r="AF122" s="29">
        <v>1.99318E-2</v>
      </c>
      <c r="AG122" s="29">
        <v>1.65726E-2</v>
      </c>
      <c r="AH122" s="29">
        <v>1.6644200000000001E-2</v>
      </c>
      <c r="AI122" s="29">
        <v>1.63593E-2</v>
      </c>
      <c r="AJ122" s="29">
        <v>1.5884200000000001E-2</v>
      </c>
      <c r="AK122" s="3">
        <f t="shared" si="2"/>
        <v>1.5591400000000004E-2</v>
      </c>
      <c r="AM122" s="14" t="s">
        <v>99</v>
      </c>
      <c r="AO122" s="7">
        <f>(SUM(B131:O139)+SUM(P131:R135))/140</f>
        <v>3.5304635714285717E-3</v>
      </c>
      <c r="AP122" s="2">
        <f>((AK122-AK$11)*100)/AK$11</f>
        <v>-21.305766186221227</v>
      </c>
      <c r="AR122" s="14" t="s">
        <v>99</v>
      </c>
      <c r="AS122" s="2"/>
      <c r="AT122" s="1">
        <f>((AO122-AO$11)*100)/AO$11</f>
        <v>-21.413777971399753</v>
      </c>
      <c r="AU122">
        <f>SUM(AT122:AT125)/4</f>
        <v>-23.412741782624664</v>
      </c>
    </row>
    <row r="123" spans="1:47" x14ac:dyDescent="0.25">
      <c r="A123" s="29">
        <v>1.02688E-2</v>
      </c>
      <c r="B123" s="30">
        <v>9.2204000000000001E-3</v>
      </c>
      <c r="C123" s="29" t="s">
        <v>0</v>
      </c>
      <c r="D123" s="29" t="s">
        <v>0</v>
      </c>
      <c r="E123" s="34" t="s">
        <v>0</v>
      </c>
      <c r="F123" s="34">
        <v>3.93909E-2</v>
      </c>
      <c r="G123" s="34">
        <v>1.1585099999999999E-2</v>
      </c>
      <c r="H123" s="34">
        <v>8.2199000000000005E-3</v>
      </c>
      <c r="I123" s="34">
        <v>7.6796E-3</v>
      </c>
      <c r="J123" s="34">
        <v>6.4576E-3</v>
      </c>
      <c r="K123" s="34">
        <v>6.1933999999999999E-3</v>
      </c>
      <c r="L123" s="34">
        <v>4.9588000000000002E-3</v>
      </c>
      <c r="M123" s="34">
        <v>4.3176999999999998E-3</v>
      </c>
      <c r="N123" s="34">
        <v>4.1764999999999997E-3</v>
      </c>
      <c r="O123" s="34">
        <v>4.3956999999999998E-3</v>
      </c>
      <c r="P123" s="34">
        <v>4.9605999999999999E-3</v>
      </c>
      <c r="Q123" s="34">
        <v>6.0197999999999996E-3</v>
      </c>
      <c r="R123" s="34">
        <v>7.2231999999999999E-3</v>
      </c>
      <c r="S123" s="35">
        <v>7.0664999999999999E-3</v>
      </c>
      <c r="T123" s="35" t="s">
        <v>0</v>
      </c>
      <c r="U123" s="35" t="s">
        <v>0</v>
      </c>
      <c r="V123" s="35">
        <v>2.4257600000000001E-2</v>
      </c>
      <c r="W123" s="35">
        <v>2.03495E-2</v>
      </c>
      <c r="X123" s="35">
        <v>8.1297000000000001E-3</v>
      </c>
      <c r="Y123" s="35">
        <v>8.3555999999999995E-3</v>
      </c>
      <c r="Z123" s="35">
        <v>1.2496200000000001E-2</v>
      </c>
      <c r="AA123" s="35">
        <v>2.33358E-2</v>
      </c>
      <c r="AB123" s="35">
        <v>2.51095E-2</v>
      </c>
      <c r="AC123" s="36" t="s">
        <v>0</v>
      </c>
      <c r="AD123" s="29">
        <v>4.4392099999999997E-2</v>
      </c>
      <c r="AE123" s="29">
        <v>2.3171799999999999E-2</v>
      </c>
      <c r="AF123" s="29">
        <v>1.41026E-2</v>
      </c>
      <c r="AG123" s="29">
        <v>1.27277E-2</v>
      </c>
      <c r="AH123" s="29">
        <v>1.26958E-2</v>
      </c>
      <c r="AI123" s="29">
        <v>1.3384399999999999E-2</v>
      </c>
      <c r="AJ123" s="29">
        <v>1.2250499999999999E-2</v>
      </c>
      <c r="AK123" s="3">
        <f t="shared" si="2"/>
        <v>1.3229776666666667E-2</v>
      </c>
      <c r="AM123" s="14" t="s">
        <v>102</v>
      </c>
      <c r="AO123" s="2">
        <f>SUM(E122:R130)/126</f>
        <v>4.798255555555556E-3</v>
      </c>
      <c r="AP123" s="2">
        <f>((AK123-AK$12)*100)/AK$12</f>
        <v>-22.348009657261134</v>
      </c>
      <c r="AR123" s="14" t="s">
        <v>102</v>
      </c>
      <c r="AS123" s="2"/>
      <c r="AT123" s="1">
        <f>((AO123-AO$12)*100)/AO$12</f>
        <v>-25.929976174546375</v>
      </c>
    </row>
    <row r="124" spans="1:47" x14ac:dyDescent="0.25">
      <c r="A124" s="29">
        <v>7.6635999999999996E-3</v>
      </c>
      <c r="B124" s="30">
        <v>3.1573999999999999E-3</v>
      </c>
      <c r="C124" s="29" t="s">
        <v>0</v>
      </c>
      <c r="D124" s="29" t="s">
        <v>0</v>
      </c>
      <c r="E124" s="34" t="s">
        <v>0</v>
      </c>
      <c r="F124" s="34">
        <v>2.1245300000000002E-2</v>
      </c>
      <c r="G124" s="34">
        <v>7.4050000000000001E-3</v>
      </c>
      <c r="H124" s="34">
        <v>4.4698000000000003E-3</v>
      </c>
      <c r="I124" s="34">
        <v>3.1273999999999998E-3</v>
      </c>
      <c r="J124" s="34">
        <v>3.0812000000000001E-3</v>
      </c>
      <c r="K124" s="34">
        <v>3.6486999999999999E-3</v>
      </c>
      <c r="L124" s="34">
        <v>3.5953000000000001E-3</v>
      </c>
      <c r="M124" s="34">
        <v>3.4884E-3</v>
      </c>
      <c r="N124" s="34">
        <v>3.8206999999999998E-3</v>
      </c>
      <c r="O124" s="34">
        <v>4.5126000000000003E-3</v>
      </c>
      <c r="P124" s="34">
        <v>5.3734999999999998E-3</v>
      </c>
      <c r="Q124" s="34">
        <v>6.2434999999999999E-3</v>
      </c>
      <c r="R124" s="34">
        <v>6.8256000000000002E-3</v>
      </c>
      <c r="S124" s="35">
        <v>2.9068000000000002E-3</v>
      </c>
      <c r="T124" s="35" t="s">
        <v>0</v>
      </c>
      <c r="U124" s="35" t="s">
        <v>0</v>
      </c>
      <c r="V124" s="35" t="s">
        <v>0</v>
      </c>
      <c r="W124" s="35">
        <v>1.1952600000000001E-2</v>
      </c>
      <c r="X124" s="35">
        <v>9.1608000000000002E-3</v>
      </c>
      <c r="Y124" s="35">
        <v>9.2169000000000001E-3</v>
      </c>
      <c r="Z124" s="35">
        <v>1.2445400000000001E-2</v>
      </c>
      <c r="AA124" s="35">
        <v>8.5961000000000006E-3</v>
      </c>
      <c r="AB124" s="35" t="s">
        <v>0</v>
      </c>
      <c r="AC124" s="36" t="s">
        <v>0</v>
      </c>
      <c r="AD124" s="29">
        <v>5.2651000000000003E-2</v>
      </c>
      <c r="AE124" s="29">
        <v>8.5070000000000007E-3</v>
      </c>
      <c r="AF124" s="29">
        <v>1.22267E-2</v>
      </c>
      <c r="AG124" s="29">
        <v>1.02098E-2</v>
      </c>
      <c r="AH124" s="29">
        <v>1.04248E-2</v>
      </c>
      <c r="AI124" s="29">
        <v>1.0766700000000001E-2</v>
      </c>
      <c r="AJ124" s="29">
        <v>9.9906999999999999E-3</v>
      </c>
      <c r="AK124" s="3">
        <f t="shared" si="2"/>
        <v>9.168332142857144E-3</v>
      </c>
      <c r="AM124" s="15" t="s">
        <v>105</v>
      </c>
      <c r="AO124" s="2">
        <f>(SUM(S131:AB139)+SUM(P136:R139))/67</f>
        <v>6.4805776119402983E-3</v>
      </c>
      <c r="AP124" s="2">
        <f>((AK124-AK$13)*100)/AK$13</f>
        <v>-21.505325711559994</v>
      </c>
      <c r="AR124" s="15" t="s">
        <v>105</v>
      </c>
      <c r="AS124" s="2"/>
      <c r="AT124" s="1">
        <f>((AO124-AO$13)*100)/AO$13</f>
        <v>-22.827600217334631</v>
      </c>
    </row>
    <row r="125" spans="1:47" x14ac:dyDescent="0.25">
      <c r="A125" s="29">
        <v>6.5534E-3</v>
      </c>
      <c r="B125" s="30">
        <v>2.0289000000000001E-3</v>
      </c>
      <c r="C125" s="29" t="s">
        <v>0</v>
      </c>
      <c r="D125" s="29" t="s">
        <v>0</v>
      </c>
      <c r="E125" s="34">
        <v>2.6635900000000001E-2</v>
      </c>
      <c r="F125" s="34">
        <v>1.24031E-2</v>
      </c>
      <c r="G125" s="34">
        <v>4.1776000000000001E-3</v>
      </c>
      <c r="H125" s="34">
        <v>1.6922E-3</v>
      </c>
      <c r="I125" s="34">
        <v>1.2118999999999999E-3</v>
      </c>
      <c r="J125" s="34">
        <v>1.8449E-3</v>
      </c>
      <c r="K125" s="34">
        <v>1.1984000000000001E-3</v>
      </c>
      <c r="L125" s="34">
        <v>1.7901E-3</v>
      </c>
      <c r="M125" s="34">
        <v>2.8503000000000001E-3</v>
      </c>
      <c r="N125" s="34">
        <v>3.5500000000000002E-3</v>
      </c>
      <c r="O125" s="34">
        <v>4.4337999999999999E-3</v>
      </c>
      <c r="P125" s="34">
        <v>5.3448000000000002E-3</v>
      </c>
      <c r="Q125" s="34">
        <v>6.3432000000000002E-3</v>
      </c>
      <c r="R125" s="34">
        <v>9.4672000000000003E-3</v>
      </c>
      <c r="S125" s="35">
        <v>1.6856E-3</v>
      </c>
      <c r="T125" s="35" t="s">
        <v>0</v>
      </c>
      <c r="U125" s="35" t="s">
        <v>0</v>
      </c>
      <c r="V125" s="35" t="s">
        <v>0</v>
      </c>
      <c r="W125" s="35">
        <v>1.3808600000000001E-2</v>
      </c>
      <c r="X125" s="35">
        <v>1.0328199999999999E-2</v>
      </c>
      <c r="Y125" s="35">
        <v>1.05588E-2</v>
      </c>
      <c r="Z125" s="35">
        <v>1.3197800000000001E-2</v>
      </c>
      <c r="AA125" s="35">
        <v>8.4430000000000009E-3</v>
      </c>
      <c r="AB125" s="35" t="s">
        <v>0</v>
      </c>
      <c r="AC125" s="36" t="s">
        <v>0</v>
      </c>
      <c r="AD125" s="29" t="s">
        <v>0</v>
      </c>
      <c r="AE125" s="29">
        <v>4.8237000000000002E-3</v>
      </c>
      <c r="AF125" s="29">
        <v>1.1174099999999999E-2</v>
      </c>
      <c r="AG125" s="29">
        <v>9.6471000000000005E-3</v>
      </c>
      <c r="AH125" s="29">
        <v>1.01336E-2</v>
      </c>
      <c r="AI125" s="29">
        <v>1.10131E-2</v>
      </c>
      <c r="AJ125" s="29">
        <v>1.08507E-2</v>
      </c>
      <c r="AK125" s="3">
        <f>AVERAGE(A125:AJ125)</f>
        <v>7.3996428571428555E-3</v>
      </c>
      <c r="AM125" s="15" t="s">
        <v>108</v>
      </c>
      <c r="AO125" s="2">
        <f>SUM(S122:AB130)/54</f>
        <v>1.0328762962962958E-2</v>
      </c>
      <c r="AP125" s="1">
        <f>((AK125-AK$14)*100)/AK$14</f>
        <v>-23.792239968926935</v>
      </c>
      <c r="AR125" s="15" t="s">
        <v>108</v>
      </c>
      <c r="AS125" s="2"/>
      <c r="AT125" s="1">
        <f>((AO125-AO$14)*100)/AO$14</f>
        <v>-23.479612767217901</v>
      </c>
    </row>
    <row r="126" spans="1:47" x14ac:dyDescent="0.25">
      <c r="A126" s="29">
        <v>5.6556000000000002E-3</v>
      </c>
      <c r="B126" s="30">
        <v>2.869E-3</v>
      </c>
      <c r="C126" s="29" t="s">
        <v>0</v>
      </c>
      <c r="D126" s="29" t="s">
        <v>0</v>
      </c>
      <c r="E126" s="34">
        <v>7.0388999999999998E-3</v>
      </c>
      <c r="F126" s="34">
        <v>4.0917999999999996E-3</v>
      </c>
      <c r="G126" s="34">
        <v>1.8323E-3</v>
      </c>
      <c r="H126" s="34">
        <v>9.5989999999999997E-4</v>
      </c>
      <c r="I126" s="34">
        <v>7.7519999999999998E-4</v>
      </c>
      <c r="J126" s="34">
        <v>6.5870000000000002E-4</v>
      </c>
      <c r="K126" s="34">
        <v>8.6879999999999998E-4</v>
      </c>
      <c r="L126" s="34">
        <v>1.7553E-3</v>
      </c>
      <c r="M126" s="34">
        <v>2.6143E-3</v>
      </c>
      <c r="N126" s="34">
        <v>3.4753000000000002E-3</v>
      </c>
      <c r="O126" s="34">
        <v>4.4719E-3</v>
      </c>
      <c r="P126" s="34">
        <v>5.5643999999999997E-3</v>
      </c>
      <c r="Q126" s="34">
        <v>7.2478999999999998E-3</v>
      </c>
      <c r="R126" s="34">
        <v>1.2711800000000001E-2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1.5175299999999999E-2</v>
      </c>
      <c r="X126" s="35">
        <v>1.0195299999999999E-2</v>
      </c>
      <c r="Y126" s="35">
        <v>1.1797500000000001E-2</v>
      </c>
      <c r="Z126" s="35">
        <v>9.6649000000000006E-3</v>
      </c>
      <c r="AA126" s="35">
        <v>9.3813999999999998E-3</v>
      </c>
      <c r="AB126" s="35" t="s">
        <v>0</v>
      </c>
      <c r="AC126" s="36" t="s">
        <v>0</v>
      </c>
      <c r="AD126" s="29" t="s">
        <v>0</v>
      </c>
      <c r="AE126" s="29">
        <v>1.4601299999999999E-2</v>
      </c>
      <c r="AF126" s="29">
        <v>6.3470000000000002E-3</v>
      </c>
      <c r="AG126" s="29">
        <v>4.6240999999999999E-3</v>
      </c>
      <c r="AH126" s="29">
        <v>5.5785000000000001E-3</v>
      </c>
      <c r="AI126" s="29">
        <v>6.9915999999999997E-3</v>
      </c>
      <c r="AJ126" s="29">
        <v>7.1853000000000004E-3</v>
      </c>
      <c r="AK126" s="3">
        <f t="shared" si="2"/>
        <v>6.0790111111111104E-3</v>
      </c>
      <c r="AM126" s="16" t="s">
        <v>117</v>
      </c>
      <c r="AO126" s="7">
        <f>(SUM(AC117:AJ139)+SUM(A117:D130))/173</f>
        <v>0.12344739653179185</v>
      </c>
      <c r="AP126" s="2">
        <f>((AK126-AK$15)*100)/AK$15</f>
        <v>-26.721036573115445</v>
      </c>
      <c r="AR126" s="16" t="s">
        <v>117</v>
      </c>
      <c r="AS126" s="2"/>
      <c r="AT126" s="1">
        <f>((AO126-AO$15)*100)/AO$15</f>
        <v>-16.076321239558709</v>
      </c>
    </row>
    <row r="127" spans="1:47" x14ac:dyDescent="0.25">
      <c r="A127" s="29">
        <v>8.3397999999999996E-3</v>
      </c>
      <c r="B127" s="30">
        <v>3.6705000000000002E-3</v>
      </c>
      <c r="C127" s="29" t="s">
        <v>0</v>
      </c>
      <c r="D127" s="29" t="s">
        <v>0</v>
      </c>
      <c r="E127" s="34">
        <v>2.3722000000000001E-3</v>
      </c>
      <c r="F127" s="34">
        <v>2.5538000000000002E-3</v>
      </c>
      <c r="G127" s="34">
        <v>1.3255000000000001E-3</v>
      </c>
      <c r="H127" s="34">
        <v>9.4959999999999999E-4</v>
      </c>
      <c r="I127" s="34">
        <v>6.3420000000000002E-4</v>
      </c>
      <c r="J127" s="34">
        <v>5.7269999999999999E-4</v>
      </c>
      <c r="K127" s="34">
        <v>6.0210000000000005E-4</v>
      </c>
      <c r="L127" s="34">
        <v>7.159E-4</v>
      </c>
      <c r="M127" s="34">
        <v>1.1150000000000001E-3</v>
      </c>
      <c r="N127" s="34">
        <v>3.2736000000000002E-3</v>
      </c>
      <c r="O127" s="34">
        <v>4.5388E-3</v>
      </c>
      <c r="P127" s="34">
        <v>5.8287E-3</v>
      </c>
      <c r="Q127" s="34">
        <v>5.7878000000000001E-3</v>
      </c>
      <c r="R127" s="34">
        <v>1.25767E-2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1.09593E-2</v>
      </c>
      <c r="X127" s="35">
        <v>9.2149999999999992E-3</v>
      </c>
      <c r="Y127" s="35">
        <v>8.4475000000000001E-3</v>
      </c>
      <c r="Z127" s="35">
        <v>5.7549999999999997E-3</v>
      </c>
      <c r="AA127" s="35">
        <v>8.1717999999999999E-3</v>
      </c>
      <c r="AB127" s="35" t="s">
        <v>0</v>
      </c>
      <c r="AC127" s="36" t="s">
        <v>0</v>
      </c>
      <c r="AD127" s="29" t="s">
        <v>0</v>
      </c>
      <c r="AE127" s="29">
        <v>4.3255000000000004E-3</v>
      </c>
      <c r="AF127" s="29">
        <v>2.6979E-3</v>
      </c>
      <c r="AG127" s="29">
        <v>3.0052E-3</v>
      </c>
      <c r="AH127" s="29">
        <v>4.5938000000000003E-3</v>
      </c>
      <c r="AI127" s="29">
        <v>5.8079000000000004E-3</v>
      </c>
      <c r="AJ127" s="29">
        <v>7.4380000000000002E-3</v>
      </c>
      <c r="AK127" s="3">
        <f t="shared" si="2"/>
        <v>4.6397703703703703E-3</v>
      </c>
      <c r="AM127" t="s">
        <v>118</v>
      </c>
      <c r="AO127" s="2">
        <f>((SUM(A113:Z146)+SUM(AA113:AJ139))/895)</f>
        <v>0.2383986610055866</v>
      </c>
      <c r="AP127" s="2">
        <f>((AK127-AK$16)*100)/AK$16</f>
        <v>-28.876663487305258</v>
      </c>
      <c r="AR127" t="s">
        <v>118</v>
      </c>
      <c r="AT127" s="1">
        <f>((AO127-AO$16)*100)/AO$16</f>
        <v>-9.9225559798480685</v>
      </c>
    </row>
    <row r="128" spans="1:47" x14ac:dyDescent="0.25">
      <c r="A128" s="29">
        <v>1.40654E-2</v>
      </c>
      <c r="B128" s="30">
        <v>3.7046000000000002E-3</v>
      </c>
      <c r="C128" s="29">
        <v>8.3160000000000005E-4</v>
      </c>
      <c r="D128" s="29">
        <v>1.5698999999999999E-3</v>
      </c>
      <c r="E128" s="34">
        <v>1.9756999999999999E-3</v>
      </c>
      <c r="F128" s="34">
        <v>1.7474999999999999E-3</v>
      </c>
      <c r="G128" s="34">
        <v>1.1743999999999999E-3</v>
      </c>
      <c r="H128" s="34">
        <v>9.6940000000000004E-4</v>
      </c>
      <c r="I128" s="34">
        <v>5.8589999999999998E-4</v>
      </c>
      <c r="J128" s="34">
        <v>6.6629999999999999E-4</v>
      </c>
      <c r="K128" s="34">
        <v>6.778E-4</v>
      </c>
      <c r="L128" s="34">
        <v>7.8600000000000002E-4</v>
      </c>
      <c r="M128" s="34">
        <v>1.1597000000000001E-3</v>
      </c>
      <c r="N128" s="34">
        <v>2.0495999999999999E-3</v>
      </c>
      <c r="O128" s="34">
        <v>3.4166999999999999E-3</v>
      </c>
      <c r="P128" s="34">
        <v>4.7507000000000001E-3</v>
      </c>
      <c r="Q128" s="34">
        <v>5.0930000000000003E-3</v>
      </c>
      <c r="R128" s="34">
        <v>9.6538000000000006E-3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2.5593999999999999E-3</v>
      </c>
      <c r="X128" s="35">
        <v>3.4510000000000001E-3</v>
      </c>
      <c r="Y128" s="35">
        <v>7.2528000000000002E-3</v>
      </c>
      <c r="Z128" s="35">
        <v>8.8055000000000008E-3</v>
      </c>
      <c r="AA128" s="35">
        <v>6.8831999999999999E-3</v>
      </c>
      <c r="AB128" s="35" t="s">
        <v>0</v>
      </c>
      <c r="AC128" s="36" t="s">
        <v>0</v>
      </c>
      <c r="AD128" s="29" t="s">
        <v>0</v>
      </c>
      <c r="AE128" s="29">
        <v>2.4987E-3</v>
      </c>
      <c r="AF128" s="29">
        <v>2.9455000000000002E-3</v>
      </c>
      <c r="AG128" s="29">
        <v>2.9039999999999999E-3</v>
      </c>
      <c r="AH128" s="29">
        <v>3.9756000000000001E-3</v>
      </c>
      <c r="AI128" s="29">
        <v>5.0454999999999996E-3</v>
      </c>
      <c r="AJ128" s="29">
        <v>8.4629000000000006E-3</v>
      </c>
      <c r="AK128" s="3">
        <f t="shared" si="2"/>
        <v>3.7814517241379314E-3</v>
      </c>
      <c r="AM128" t="s">
        <v>119</v>
      </c>
      <c r="AP128" s="2">
        <f>((AK128-AK$17)*100)/AK$17</f>
        <v>-27.897759587093386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4.0276000000000001E-3</v>
      </c>
      <c r="B129" s="30">
        <v>2.2802E-3</v>
      </c>
      <c r="C129" s="29">
        <v>7.739E-4</v>
      </c>
      <c r="D129" s="29">
        <v>1.0165E-3</v>
      </c>
      <c r="E129" s="34">
        <v>1.0487999999999999E-3</v>
      </c>
      <c r="F129" s="34">
        <v>1.0988E-3</v>
      </c>
      <c r="G129" s="34">
        <v>1.0522999999999999E-3</v>
      </c>
      <c r="H129" s="34">
        <v>9.2840000000000002E-4</v>
      </c>
      <c r="I129" s="34">
        <v>9.1080000000000002E-4</v>
      </c>
      <c r="J129" s="34">
        <v>1.1004000000000001E-3</v>
      </c>
      <c r="K129" s="34">
        <v>1.3090000000000001E-3</v>
      </c>
      <c r="L129" s="34">
        <v>1.5271E-3</v>
      </c>
      <c r="M129" s="34">
        <v>2.2017E-3</v>
      </c>
      <c r="N129" s="34">
        <v>3.1882E-3</v>
      </c>
      <c r="O129" s="34">
        <v>4.3030999999999998E-3</v>
      </c>
      <c r="P129" s="34">
        <v>5.6268000000000004E-3</v>
      </c>
      <c r="Q129" s="34">
        <v>6.9772999999999996E-3</v>
      </c>
      <c r="R129" s="34">
        <v>5.7815999999999996E-3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2.4153E-3</v>
      </c>
      <c r="X129" s="35">
        <v>3.7515999999999999E-3</v>
      </c>
      <c r="Y129" s="35">
        <v>6.2233999999999996E-3</v>
      </c>
      <c r="Z129" s="35">
        <v>9.7917000000000004E-3</v>
      </c>
      <c r="AA129" s="35">
        <v>8.4052999999999992E-3</v>
      </c>
      <c r="AB129" s="35" t="s">
        <v>0</v>
      </c>
      <c r="AC129" s="36" t="s">
        <v>0</v>
      </c>
      <c r="AD129" s="29" t="s">
        <v>0</v>
      </c>
      <c r="AE129" s="29">
        <v>1.7566999999999999E-3</v>
      </c>
      <c r="AF129" s="29">
        <v>2.199E-3</v>
      </c>
      <c r="AG129" s="29">
        <v>1.8565999999999999E-3</v>
      </c>
      <c r="AH129" s="29">
        <v>2.3470000000000001E-3</v>
      </c>
      <c r="AI129" s="29">
        <v>4.5405000000000003E-3</v>
      </c>
      <c r="AJ129" s="29">
        <v>7.8362999999999992E-3</v>
      </c>
      <c r="AK129" s="3">
        <f t="shared" si="2"/>
        <v>3.3198586206896557E-3</v>
      </c>
      <c r="AM129" t="s">
        <v>120</v>
      </c>
      <c r="AP129" s="2">
        <f>((AK129-AK$18)*100)/AK$18</f>
        <v>-26.599621546535879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0</v>
      </c>
      <c r="B130" s="30" t="s">
        <v>0</v>
      </c>
      <c r="C130" s="29">
        <v>6.0990000000000003E-4</v>
      </c>
      <c r="D130" s="29">
        <v>6.8300000000000001E-4</v>
      </c>
      <c r="E130" s="34">
        <v>1.0757E-3</v>
      </c>
      <c r="F130" s="34">
        <v>7.1369999999999995E-4</v>
      </c>
      <c r="G130" s="34">
        <v>7.783E-4</v>
      </c>
      <c r="H130" s="34">
        <v>7.8089999999999995E-4</v>
      </c>
      <c r="I130" s="34">
        <v>8.0979999999999995E-4</v>
      </c>
      <c r="J130" s="34">
        <v>8.9680000000000001E-4</v>
      </c>
      <c r="K130" s="34">
        <v>1.0108999999999999E-3</v>
      </c>
      <c r="L130" s="34">
        <v>1.1214E-3</v>
      </c>
      <c r="M130" s="34">
        <v>1.3766E-3</v>
      </c>
      <c r="N130" s="34">
        <v>1.6983E-3</v>
      </c>
      <c r="O130" s="34">
        <v>2.1962000000000001E-3</v>
      </c>
      <c r="P130" s="34">
        <v>3.2271999999999999E-3</v>
      </c>
      <c r="Q130" s="34">
        <v>4.9534000000000002E-3</v>
      </c>
      <c r="R130" s="34">
        <v>5.9126999999999999E-3</v>
      </c>
      <c r="S130" s="35" t="s">
        <v>0</v>
      </c>
      <c r="T130" s="35" t="s">
        <v>0</v>
      </c>
      <c r="U130" s="35" t="s">
        <v>0</v>
      </c>
      <c r="V130" s="35">
        <v>1.1508E-3</v>
      </c>
      <c r="W130" s="35">
        <v>1.2611E-3</v>
      </c>
      <c r="X130" s="35">
        <v>1.3837000000000001E-3</v>
      </c>
      <c r="Y130" s="35">
        <v>2.1627E-3</v>
      </c>
      <c r="Z130" s="35">
        <v>3.3662000000000002E-3</v>
      </c>
      <c r="AA130" s="35">
        <v>6.2645000000000001E-3</v>
      </c>
      <c r="AB130" s="35" t="s">
        <v>0</v>
      </c>
      <c r="AC130" s="36" t="s">
        <v>0</v>
      </c>
      <c r="AD130" s="29" t="s">
        <v>0</v>
      </c>
      <c r="AE130" s="29">
        <v>2.2529999999999998E-3</v>
      </c>
      <c r="AF130" s="29">
        <v>1.4039E-3</v>
      </c>
      <c r="AG130" s="29">
        <v>2.3995000000000002E-3</v>
      </c>
      <c r="AH130" s="29">
        <v>1.7864000000000001E-3</v>
      </c>
      <c r="AI130" s="29">
        <v>2.2778999999999998E-3</v>
      </c>
      <c r="AJ130" s="29">
        <v>3.7209000000000001E-3</v>
      </c>
      <c r="AK130" s="3">
        <f t="shared" si="2"/>
        <v>2.0455499999999997E-3</v>
      </c>
      <c r="AM130" t="s">
        <v>121</v>
      </c>
      <c r="AO130" s="2">
        <f>SUM(U145:W146)/6</f>
        <v>0.63401901666666671</v>
      </c>
      <c r="AP130" s="2">
        <f>((AK130-AK$19)*100)/AK$19</f>
        <v>-25.41906315799071</v>
      </c>
      <c r="AR130" t="s">
        <v>124</v>
      </c>
      <c r="AT130" s="1">
        <f>((AO130-AO$19)*100)/AO$19</f>
        <v>-14.100282202819097</v>
      </c>
    </row>
    <row r="131" spans="1:46" x14ac:dyDescent="0.25">
      <c r="A131" t="s">
        <v>0</v>
      </c>
      <c r="B131" s="37" t="s">
        <v>0</v>
      </c>
      <c r="C131" s="34">
        <v>6.7040000000000003E-4</v>
      </c>
      <c r="D131" s="34">
        <v>6.1499999999999999E-4</v>
      </c>
      <c r="E131" s="34">
        <v>6.267E-4</v>
      </c>
      <c r="F131" s="34">
        <v>5.4869999999999995E-4</v>
      </c>
      <c r="G131" s="34">
        <v>6.9640000000000001E-4</v>
      </c>
      <c r="H131" s="34">
        <v>8.5700000000000001E-4</v>
      </c>
      <c r="I131" s="34">
        <v>1.0529000000000001E-3</v>
      </c>
      <c r="J131" s="34">
        <v>1.2566000000000001E-3</v>
      </c>
      <c r="K131" s="34">
        <v>1.2819000000000001E-3</v>
      </c>
      <c r="L131" s="34">
        <v>1.2968000000000001E-3</v>
      </c>
      <c r="M131" s="34">
        <v>1.4329E-3</v>
      </c>
      <c r="N131" s="34">
        <v>1.688E-3</v>
      </c>
      <c r="O131" s="34">
        <v>2.1177000000000001E-3</v>
      </c>
      <c r="P131" s="34">
        <v>3.1459999999999999E-3</v>
      </c>
      <c r="Q131" s="34">
        <v>4.1948999999999997E-3</v>
      </c>
      <c r="R131" s="34">
        <v>4.1177999999999996E-3</v>
      </c>
      <c r="S131" s="35" t="s">
        <v>0</v>
      </c>
      <c r="T131" s="35" t="s">
        <v>0</v>
      </c>
      <c r="U131" s="35" t="s">
        <v>0</v>
      </c>
      <c r="V131" s="35">
        <v>2.5081000000000001E-3</v>
      </c>
      <c r="W131" s="35">
        <v>1.3606E-3</v>
      </c>
      <c r="X131" s="35">
        <v>1.4438999999999999E-3</v>
      </c>
      <c r="Y131" s="35">
        <v>1.9183E-3</v>
      </c>
      <c r="Z131" s="35">
        <v>2.9856000000000001E-3</v>
      </c>
      <c r="AA131" s="35">
        <v>6.0921999999999999E-3</v>
      </c>
      <c r="AB131" s="35" t="s">
        <v>0</v>
      </c>
      <c r="AC131" s="36" t="s">
        <v>0</v>
      </c>
      <c r="AD131" s="29" t="s">
        <v>0</v>
      </c>
      <c r="AE131" s="29">
        <v>9.7160000000000007E-3</v>
      </c>
      <c r="AF131" s="29">
        <v>1.7474999999999999E-3</v>
      </c>
      <c r="AG131" s="29">
        <v>1.145E-3</v>
      </c>
      <c r="AH131" s="29">
        <v>1.3923E-3</v>
      </c>
      <c r="AI131" s="29">
        <v>1.4913000000000001E-3</v>
      </c>
      <c r="AJ131" s="29">
        <v>2.3432000000000001E-3</v>
      </c>
      <c r="AK131" s="3">
        <f t="shared" si="2"/>
        <v>2.1337035714285714E-3</v>
      </c>
      <c r="AP131" s="2">
        <f>((AK131-AK$20)*100)/AK$20</f>
        <v>-24.276238990378584</v>
      </c>
    </row>
    <row r="132" spans="1:46" x14ac:dyDescent="0.25">
      <c r="A132" t="s">
        <v>0</v>
      </c>
      <c r="B132" s="37">
        <v>7.5829999999999995E-4</v>
      </c>
      <c r="C132" s="34">
        <v>5.2419999999999995E-4</v>
      </c>
      <c r="D132" s="34">
        <v>5.0650000000000001E-4</v>
      </c>
      <c r="E132" s="34">
        <v>4.5150000000000002E-4</v>
      </c>
      <c r="F132" s="34">
        <v>5.7399999999999997E-4</v>
      </c>
      <c r="G132" s="34">
        <v>9.546E-4</v>
      </c>
      <c r="H132" s="34">
        <v>1.4501E-3</v>
      </c>
      <c r="I132" s="34">
        <v>2.3116999999999999E-3</v>
      </c>
      <c r="J132" s="34">
        <v>3.3092999999999998E-3</v>
      </c>
      <c r="K132" s="34">
        <v>3.8828000000000001E-3</v>
      </c>
      <c r="L132" s="34">
        <v>4.4298000000000002E-3</v>
      </c>
      <c r="M132" s="34">
        <v>4.1949999999999999E-3</v>
      </c>
      <c r="N132" s="34">
        <v>3.6292999999999998E-3</v>
      </c>
      <c r="O132" s="34">
        <v>3.0983999999999999E-3</v>
      </c>
      <c r="P132" s="34">
        <v>3.3676000000000001E-3</v>
      </c>
      <c r="Q132" s="34">
        <v>3.5038999999999999E-3</v>
      </c>
      <c r="R132" s="34">
        <v>3.5167000000000002E-3</v>
      </c>
      <c r="S132" s="35" t="s">
        <v>0</v>
      </c>
      <c r="T132" s="35" t="s">
        <v>0</v>
      </c>
      <c r="U132" s="35">
        <v>1.5307000000000001E-3</v>
      </c>
      <c r="V132" s="35">
        <v>2.2415E-3</v>
      </c>
      <c r="W132" s="35">
        <v>3.1741999999999999E-3</v>
      </c>
      <c r="X132" s="35">
        <v>2.3143999999999999E-3</v>
      </c>
      <c r="Y132" s="35">
        <v>2.0114E-3</v>
      </c>
      <c r="Z132" s="35">
        <v>2.6576E-3</v>
      </c>
      <c r="AA132" s="35">
        <v>4.4780000000000002E-3</v>
      </c>
      <c r="AB132" s="35" t="s">
        <v>0</v>
      </c>
      <c r="AC132" s="36" t="s">
        <v>0</v>
      </c>
      <c r="AD132" s="29" t="s">
        <v>0</v>
      </c>
      <c r="AE132" s="29">
        <v>1.7183199999999999E-2</v>
      </c>
      <c r="AF132" s="29">
        <v>2.3167000000000001E-3</v>
      </c>
      <c r="AG132" s="29">
        <v>1.204E-3</v>
      </c>
      <c r="AH132" s="29">
        <v>1.8716E-3</v>
      </c>
      <c r="AI132" s="29">
        <v>2.0357000000000001E-3</v>
      </c>
      <c r="AJ132" s="29">
        <v>3.503E-3</v>
      </c>
      <c r="AK132" s="3">
        <f t="shared" si="2"/>
        <v>2.8995233333333338E-3</v>
      </c>
      <c r="AP132" s="2">
        <f>((AK132-AK$21)*100)/AK$21</f>
        <v>-23.517893600296819</v>
      </c>
    </row>
    <row r="133" spans="1:46" x14ac:dyDescent="0.25">
      <c r="A133" t="s">
        <v>0</v>
      </c>
      <c r="B133" s="37">
        <v>8.4749999999999995E-4</v>
      </c>
      <c r="C133" s="34">
        <v>5.7439999999999998E-4</v>
      </c>
      <c r="D133" s="34">
        <v>4.2460000000000002E-4</v>
      </c>
      <c r="E133" s="34">
        <v>4.2539999999999999E-4</v>
      </c>
      <c r="F133" s="34">
        <v>5.8779999999999998E-4</v>
      </c>
      <c r="G133" s="34">
        <v>8.4679999999999998E-4</v>
      </c>
      <c r="H133" s="34">
        <v>1.2156999999999999E-3</v>
      </c>
      <c r="I133" s="34">
        <v>1.8633E-3</v>
      </c>
      <c r="J133" s="34">
        <v>2.5257999999999999E-3</v>
      </c>
      <c r="K133" s="34">
        <v>3.4125000000000002E-3</v>
      </c>
      <c r="L133" s="34">
        <v>3.9557999999999998E-3</v>
      </c>
      <c r="M133" s="34">
        <v>4.3747999999999999E-3</v>
      </c>
      <c r="N133" s="34">
        <v>3.8303E-3</v>
      </c>
      <c r="O133" s="34">
        <v>2.9895999999999998E-3</v>
      </c>
      <c r="P133" s="34">
        <v>3.1064999999999999E-3</v>
      </c>
      <c r="Q133" s="34">
        <v>4.8576000000000001E-3</v>
      </c>
      <c r="R133" s="34">
        <v>6.8639E-3</v>
      </c>
      <c r="S133" s="35" t="s">
        <v>0</v>
      </c>
      <c r="T133" s="35" t="s">
        <v>0</v>
      </c>
      <c r="U133" s="35">
        <v>1.9451E-3</v>
      </c>
      <c r="V133" s="35">
        <v>2.6161000000000001E-3</v>
      </c>
      <c r="W133" s="35">
        <v>2.3559000000000002E-3</v>
      </c>
      <c r="X133" s="35">
        <v>2.4388999999999999E-3</v>
      </c>
      <c r="Y133" s="35">
        <v>2.3811000000000001E-3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6.3429999999999997E-3</v>
      </c>
      <c r="AG133" s="29">
        <v>1.7474000000000001E-3</v>
      </c>
      <c r="AH133" s="29">
        <v>8.2730000000000008E-3</v>
      </c>
      <c r="AI133" s="29">
        <v>1.09386E-2</v>
      </c>
      <c r="AJ133" s="29">
        <v>2.2214000000000001E-3</v>
      </c>
      <c r="AK133" s="3">
        <f t="shared" si="2"/>
        <v>3.109733333333334E-3</v>
      </c>
      <c r="AP133" s="2">
        <f>((AK133-AK$22)*100)/AK$22</f>
        <v>-29.413841689168937</v>
      </c>
    </row>
    <row r="134" spans="1:46" x14ac:dyDescent="0.25">
      <c r="A134" t="s">
        <v>0</v>
      </c>
      <c r="B134" s="37">
        <v>9.5100000000000002E-4</v>
      </c>
      <c r="C134" s="34">
        <v>5.3680000000000004E-4</v>
      </c>
      <c r="D134" s="34">
        <v>5.4259999999999996E-4</v>
      </c>
      <c r="E134" s="34">
        <v>4.462E-4</v>
      </c>
      <c r="F134" s="34">
        <v>5.8069999999999997E-4</v>
      </c>
      <c r="G134" s="34">
        <v>7.7950000000000003E-4</v>
      </c>
      <c r="H134" s="34">
        <v>8.7929999999999996E-4</v>
      </c>
      <c r="I134" s="34">
        <v>1.0614999999999999E-3</v>
      </c>
      <c r="J134" s="34">
        <v>1.3104E-3</v>
      </c>
      <c r="K134" s="34">
        <v>1.7427E-3</v>
      </c>
      <c r="L134" s="34">
        <v>1.8397999999999999E-3</v>
      </c>
      <c r="M134" s="34">
        <v>2.2292000000000002E-3</v>
      </c>
      <c r="N134" s="34">
        <v>2.7418E-3</v>
      </c>
      <c r="O134" s="34">
        <v>2.1454E-3</v>
      </c>
      <c r="P134" s="34">
        <v>2.0644999999999999E-3</v>
      </c>
      <c r="Q134" s="34">
        <v>4.1742000000000003E-3</v>
      </c>
      <c r="R134" s="34">
        <v>9.8359999999999993E-3</v>
      </c>
      <c r="S134" s="35" t="s">
        <v>0</v>
      </c>
      <c r="T134" s="35">
        <v>4.1654999999999999E-3</v>
      </c>
      <c r="U134" s="35">
        <v>2.1643999999999999E-3</v>
      </c>
      <c r="V134" s="35">
        <v>1.7779E-3</v>
      </c>
      <c r="W134" s="35">
        <v>1.9786000000000001E-3</v>
      </c>
      <c r="X134" s="35">
        <v>1.6792000000000001E-3</v>
      </c>
      <c r="Y134" s="35">
        <v>1.0250000000000001E-3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2.7297800000000001E-2</v>
      </c>
      <c r="AG134" s="29">
        <v>1.4251399999999999E-2</v>
      </c>
      <c r="AH134" s="29">
        <v>5.7692000000000004E-3</v>
      </c>
      <c r="AI134" s="29">
        <v>6.8830999999999996E-3</v>
      </c>
      <c r="AJ134" s="29">
        <v>5.7695000000000003E-3</v>
      </c>
      <c r="AK134" s="3">
        <f t="shared" si="2"/>
        <v>3.8079714285714282E-3</v>
      </c>
      <c r="AP134" s="2">
        <f>((AK134-AK$23)*100)/AK$23</f>
        <v>-25.421476319476366</v>
      </c>
    </row>
    <row r="135" spans="1:46" x14ac:dyDescent="0.25">
      <c r="A135" t="s">
        <v>0</v>
      </c>
      <c r="B135" s="37">
        <v>1.5407999999999999E-3</v>
      </c>
      <c r="C135" s="34">
        <v>7.0379999999999998E-4</v>
      </c>
      <c r="D135" s="34">
        <v>6.269E-4</v>
      </c>
      <c r="E135" s="34">
        <v>4.9330000000000001E-4</v>
      </c>
      <c r="F135" s="34">
        <v>6.1950000000000004E-4</v>
      </c>
      <c r="G135" s="34">
        <v>9.4680000000000003E-4</v>
      </c>
      <c r="H135" s="34">
        <v>1.382E-3</v>
      </c>
      <c r="I135" s="34">
        <v>2.2688999999999999E-3</v>
      </c>
      <c r="J135" s="34">
        <v>3.0373000000000002E-3</v>
      </c>
      <c r="K135" s="34">
        <v>3.4657999999999998E-3</v>
      </c>
      <c r="L135" s="34">
        <v>2.7158999999999998E-3</v>
      </c>
      <c r="M135" s="34">
        <v>2.8078000000000001E-3</v>
      </c>
      <c r="N135" s="34">
        <v>2.3630999999999999E-3</v>
      </c>
      <c r="O135" s="34">
        <v>2.0140000000000002E-3</v>
      </c>
      <c r="P135" s="34">
        <v>2.9177999999999999E-3</v>
      </c>
      <c r="Q135" s="34">
        <v>1.79022E-2</v>
      </c>
      <c r="R135" s="34" t="s">
        <v>0</v>
      </c>
      <c r="S135" s="35">
        <v>3.7396999999999999E-3</v>
      </c>
      <c r="T135" s="35">
        <v>2.3154999999999999E-3</v>
      </c>
      <c r="U135" s="35">
        <v>1.3418E-3</v>
      </c>
      <c r="V135" s="35">
        <v>1.622E-3</v>
      </c>
      <c r="W135" s="35">
        <v>1.7321999999999999E-3</v>
      </c>
      <c r="X135" s="35">
        <v>1.5761E-3</v>
      </c>
      <c r="Y135" s="35">
        <v>1.4055000000000001E-3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3.4731100000000001E-2</v>
      </c>
      <c r="AG135" s="29">
        <v>1.90695E-2</v>
      </c>
      <c r="AH135" s="29">
        <v>9.9337999999999996E-3</v>
      </c>
      <c r="AI135" s="29">
        <v>2.2415999999999998E-2</v>
      </c>
      <c r="AJ135" s="29">
        <v>2.2782199999999999E-2</v>
      </c>
      <c r="AK135" s="3">
        <f t="shared" si="2"/>
        <v>6.0168321428571425E-3</v>
      </c>
      <c r="AP135" s="2">
        <f>((AK135-AK$24)*100)/AK$24</f>
        <v>-30.510707505008391</v>
      </c>
    </row>
    <row r="136" spans="1:46" x14ac:dyDescent="0.25">
      <c r="A136" t="s">
        <v>0</v>
      </c>
      <c r="B136" s="37">
        <v>1.05418E-2</v>
      </c>
      <c r="C136" s="34">
        <v>4.8849000000000002E-3</v>
      </c>
      <c r="D136" s="34">
        <v>1.5988E-3</v>
      </c>
      <c r="E136" s="34">
        <v>9.3289999999999996E-4</v>
      </c>
      <c r="F136" s="34">
        <v>1.4647E-3</v>
      </c>
      <c r="G136" s="34">
        <v>1.9740999999999999E-3</v>
      </c>
      <c r="H136" s="34">
        <v>2.4478999999999998E-3</v>
      </c>
      <c r="I136" s="34">
        <v>2.9345999999999999E-3</v>
      </c>
      <c r="J136" s="34">
        <v>3.0276999999999999E-3</v>
      </c>
      <c r="K136" s="34">
        <v>3.2004999999999998E-3</v>
      </c>
      <c r="L136" s="34">
        <v>3.558E-3</v>
      </c>
      <c r="M136" s="34">
        <v>4.1402000000000001E-3</v>
      </c>
      <c r="N136" s="34">
        <v>4.4308000000000004E-3</v>
      </c>
      <c r="O136" s="34">
        <v>2.581E-3</v>
      </c>
      <c r="P136" s="38">
        <v>4.0803999999999997E-3</v>
      </c>
      <c r="Q136" s="38" t="s">
        <v>0</v>
      </c>
      <c r="R136" s="38">
        <v>1.6534699999999999E-2</v>
      </c>
      <c r="S136" s="35">
        <v>2.8103E-3</v>
      </c>
      <c r="T136" s="35">
        <v>2.2902E-3</v>
      </c>
      <c r="U136" s="35">
        <v>1.8657000000000001E-3</v>
      </c>
      <c r="V136" s="35">
        <v>2.7869000000000001E-3</v>
      </c>
      <c r="W136" s="35">
        <v>3.3825000000000001E-3</v>
      </c>
      <c r="X136" s="35">
        <v>2.2528000000000001E-3</v>
      </c>
      <c r="Y136" s="35">
        <v>2.9345E-3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4.7787400000000001E-2</v>
      </c>
      <c r="AG136" s="29">
        <v>2.4180199999999999E-2</v>
      </c>
      <c r="AH136" s="29" t="s">
        <v>0</v>
      </c>
      <c r="AI136" s="29">
        <v>5.2791200000000003E-2</v>
      </c>
      <c r="AJ136" s="29">
        <v>1.9098899999999999E-2</v>
      </c>
      <c r="AK136" s="3">
        <f t="shared" si="2"/>
        <v>8.537540740740741E-3</v>
      </c>
      <c r="AP136" s="2">
        <f>((AK136-AK$25)*100)/AK$25</f>
        <v>-21.294504392907431</v>
      </c>
    </row>
    <row r="137" spans="1:46" x14ac:dyDescent="0.25">
      <c r="A137" t="s">
        <v>0</v>
      </c>
      <c r="B137" s="37">
        <v>2.1568799999999999E-2</v>
      </c>
      <c r="C137" s="34">
        <v>1.24837E-2</v>
      </c>
      <c r="D137" s="34">
        <v>4.4914000000000004E-3</v>
      </c>
      <c r="E137" s="34">
        <v>2.1990999999999998E-3</v>
      </c>
      <c r="F137" s="34">
        <v>2.1259999999999999E-3</v>
      </c>
      <c r="G137" s="34">
        <v>2.6545000000000002E-3</v>
      </c>
      <c r="H137" s="34">
        <v>3.2272999999999998E-3</v>
      </c>
      <c r="I137" s="34">
        <v>3.8065999999999998E-3</v>
      </c>
      <c r="J137" s="34">
        <v>3.5688999999999999E-3</v>
      </c>
      <c r="K137" s="34">
        <v>3.5890000000000002E-3</v>
      </c>
      <c r="L137" s="34">
        <v>4.2601999999999996E-3</v>
      </c>
      <c r="M137" s="34">
        <v>4.5704999999999999E-3</v>
      </c>
      <c r="N137" s="34">
        <v>4.1079999999999997E-3</v>
      </c>
      <c r="O137" s="34">
        <v>4.8992999999999997E-3</v>
      </c>
      <c r="P137" s="38" t="s">
        <v>0</v>
      </c>
      <c r="Q137" s="38">
        <v>2.2017200000000001E-2</v>
      </c>
      <c r="R137" s="38">
        <v>2.1266899999999998E-2</v>
      </c>
      <c r="S137" s="35">
        <v>1.37781E-2</v>
      </c>
      <c r="T137" s="35">
        <v>6.0965999999999998E-3</v>
      </c>
      <c r="U137" s="35">
        <v>3.6905000000000002E-3</v>
      </c>
      <c r="V137" s="35">
        <v>4.3406E-3</v>
      </c>
      <c r="W137" s="35">
        <v>5.3074000000000003E-3</v>
      </c>
      <c r="X137" s="35">
        <v>5.3321999999999996E-3</v>
      </c>
      <c r="Y137" s="35">
        <v>8.7609000000000003E-3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4.9764099999999999E-2</v>
      </c>
      <c r="AG137" s="29">
        <v>3.7236499999999999E-2</v>
      </c>
      <c r="AH137" s="29" t="s">
        <v>0</v>
      </c>
      <c r="AI137" s="29" t="s">
        <v>0</v>
      </c>
      <c r="AJ137" s="29" t="s">
        <v>0</v>
      </c>
      <c r="AK137" s="3">
        <f t="shared" si="2"/>
        <v>1.0205772E-2</v>
      </c>
      <c r="AP137" s="2">
        <f>((AK137-AK$26)*100)/AK$26</f>
        <v>-17.843454393646017</v>
      </c>
    </row>
    <row r="138" spans="1:46" x14ac:dyDescent="0.25">
      <c r="A138" t="s">
        <v>0</v>
      </c>
      <c r="B138" s="37" t="s">
        <v>0</v>
      </c>
      <c r="C138" s="34">
        <v>1.7973800000000002E-2</v>
      </c>
      <c r="D138" s="34">
        <v>6.3102999999999996E-3</v>
      </c>
      <c r="E138" s="34">
        <v>2.7759E-3</v>
      </c>
      <c r="F138" s="34">
        <v>2.4524999999999998E-3</v>
      </c>
      <c r="G138" s="34">
        <v>3.1495999999999998E-3</v>
      </c>
      <c r="H138" s="34">
        <v>4.2896000000000002E-3</v>
      </c>
      <c r="I138" s="34">
        <v>5.1796999999999998E-3</v>
      </c>
      <c r="J138" s="34">
        <v>5.5446999999999996E-3</v>
      </c>
      <c r="K138" s="34">
        <v>5.489E-3</v>
      </c>
      <c r="L138" s="34">
        <v>5.9981000000000001E-3</v>
      </c>
      <c r="M138" s="34">
        <v>5.6611999999999999E-3</v>
      </c>
      <c r="N138" s="34">
        <v>4.4130000000000003E-3</v>
      </c>
      <c r="O138" s="34">
        <v>6.4067999999999998E-3</v>
      </c>
      <c r="P138" s="38" t="s">
        <v>0</v>
      </c>
      <c r="Q138" s="38">
        <v>2.5487800000000001E-2</v>
      </c>
      <c r="R138" s="38">
        <v>2.2283500000000001E-2</v>
      </c>
      <c r="S138" s="35">
        <v>1.82574E-2</v>
      </c>
      <c r="T138" s="35">
        <v>7.5978E-3</v>
      </c>
      <c r="U138" s="35">
        <v>5.5135999999999996E-3</v>
      </c>
      <c r="V138" s="35">
        <v>6.8436E-3</v>
      </c>
      <c r="W138" s="35">
        <v>8.3216000000000002E-3</v>
      </c>
      <c r="X138" s="35">
        <v>8.7773999999999994E-3</v>
      </c>
      <c r="Y138" s="35">
        <v>1.52018E-2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5.4672999999999996E-3</v>
      </c>
      <c r="AG138" s="29">
        <v>8.5957000000000006E-2</v>
      </c>
      <c r="AH138" s="29" t="s">
        <v>0</v>
      </c>
      <c r="AI138" s="29" t="s">
        <v>0</v>
      </c>
      <c r="AJ138" s="29" t="s">
        <v>0</v>
      </c>
      <c r="AK138" s="3">
        <f t="shared" si="2"/>
        <v>1.1889708333333334E-2</v>
      </c>
      <c r="AP138" s="2">
        <f>((AK138-AK$27)*100)/AK$27</f>
        <v>-18.19287128678809</v>
      </c>
    </row>
    <row r="139" spans="1:46" x14ac:dyDescent="0.25">
      <c r="A139" t="s">
        <v>0</v>
      </c>
      <c r="B139" s="37" t="s">
        <v>0</v>
      </c>
      <c r="C139" s="34">
        <v>4.6331299999999999E-2</v>
      </c>
      <c r="D139" s="34">
        <v>9.6193000000000008E-3</v>
      </c>
      <c r="E139" s="34">
        <v>2.3400000000000001E-3</v>
      </c>
      <c r="F139" s="34">
        <v>5.8949999999999996E-4</v>
      </c>
      <c r="G139" s="34">
        <v>4.5080000000000001E-4</v>
      </c>
      <c r="H139" s="34">
        <v>9.6650000000000002E-4</v>
      </c>
      <c r="I139" s="34">
        <v>1.6094E-3</v>
      </c>
      <c r="J139" s="34">
        <v>2.2309999999999999E-3</v>
      </c>
      <c r="K139" s="34">
        <v>5.9876E-3</v>
      </c>
      <c r="L139" s="34">
        <v>7.5924E-3</v>
      </c>
      <c r="M139" s="34">
        <v>7.1599000000000003E-3</v>
      </c>
      <c r="N139" s="34">
        <v>7.3340999999999996E-3</v>
      </c>
      <c r="O139" s="34">
        <v>1.2704500000000001E-2</v>
      </c>
      <c r="P139" s="38" t="s">
        <v>0</v>
      </c>
      <c r="Q139" s="38">
        <v>3.69226E-2</v>
      </c>
      <c r="R139" s="38">
        <v>1.7455499999999999E-2</v>
      </c>
      <c r="S139" s="35">
        <v>8.0707999999999995E-3</v>
      </c>
      <c r="T139" s="35">
        <v>5.3902999999999998E-3</v>
      </c>
      <c r="U139" s="35">
        <v>5.3661000000000004E-3</v>
      </c>
      <c r="V139" s="35">
        <v>7.2692E-3</v>
      </c>
      <c r="W139" s="35">
        <v>9.9923000000000008E-3</v>
      </c>
      <c r="X139" s="35">
        <v>1.18534E-2</v>
      </c>
      <c r="Y139" s="35">
        <v>1.1088600000000001E-2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9.9238681818181809E-3</v>
      </c>
      <c r="AP139" s="2">
        <f>((AK139-AK$28)*100)/AK$28</f>
        <v>-18.320789178131495</v>
      </c>
    </row>
    <row r="140" spans="1:46" x14ac:dyDescent="0.25">
      <c r="A140" s="32" t="s">
        <v>0</v>
      </c>
      <c r="B140" s="39" t="s">
        <v>0</v>
      </c>
      <c r="C140" s="32">
        <v>6.3718000000000004E-3</v>
      </c>
      <c r="D140" s="32">
        <v>2.9418400000000001E-2</v>
      </c>
      <c r="E140" s="32">
        <v>3.13786E-2</v>
      </c>
      <c r="F140" s="32">
        <v>3.1414999999999998E-2</v>
      </c>
      <c r="G140" s="32">
        <v>2.1288100000000001E-2</v>
      </c>
      <c r="H140" s="32">
        <v>1.8803799999999999E-2</v>
      </c>
      <c r="I140" s="32">
        <v>1.0531199999999999E-2</v>
      </c>
      <c r="J140" s="32">
        <v>6.4218000000000001E-3</v>
      </c>
      <c r="K140" s="32">
        <v>3.1462E-3</v>
      </c>
      <c r="L140" s="32">
        <v>2.0753999999999998E-3</v>
      </c>
      <c r="M140" s="32">
        <v>3.5622000000000002E-3</v>
      </c>
      <c r="N140" s="32">
        <v>1.5563799999999999E-2</v>
      </c>
      <c r="O140" s="32">
        <v>2.0311200000000001E-2</v>
      </c>
      <c r="P140" s="32" t="s">
        <v>0</v>
      </c>
      <c r="Q140" s="32" t="s">
        <v>0</v>
      </c>
      <c r="R140" s="32" t="s">
        <v>0</v>
      </c>
      <c r="S140" s="33">
        <v>5.1640999999999999E-2</v>
      </c>
      <c r="T140" s="33">
        <v>3.46085E-2</v>
      </c>
      <c r="U140" s="33">
        <v>2.6876799999999999E-2</v>
      </c>
      <c r="V140" s="33">
        <v>1.25001E-2</v>
      </c>
      <c r="W140" s="33">
        <v>1.8871000000000001E-3</v>
      </c>
      <c r="X140" s="33">
        <v>1.6220200000000001E-2</v>
      </c>
      <c r="Y140" s="33">
        <v>1.4759400000000001E-2</v>
      </c>
      <c r="Z140" s="33" t="s">
        <v>0</v>
      </c>
      <c r="AA140" s="40" t="s">
        <v>0</v>
      </c>
      <c r="AB140" s="40">
        <v>1.7836E-3</v>
      </c>
      <c r="AC140" s="40">
        <v>7.2001000000000001E-3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1.6716559090909088E-2</v>
      </c>
      <c r="AP140" s="2">
        <f>((AK140-AK$29)*100)/AK$29</f>
        <v>-22.432379589256687</v>
      </c>
    </row>
    <row r="141" spans="1:46" x14ac:dyDescent="0.25">
      <c r="A141" s="31" t="s">
        <v>0</v>
      </c>
      <c r="B141" s="41" t="s">
        <v>0</v>
      </c>
      <c r="C141" s="31" t="s">
        <v>0</v>
      </c>
      <c r="D141" s="31">
        <v>0.10589079999999999</v>
      </c>
      <c r="E141" s="31">
        <v>0.1041913</v>
      </c>
      <c r="F141" s="31">
        <v>9.3613299999999997E-2</v>
      </c>
      <c r="G141" s="31">
        <v>9.0640399999999996E-2</v>
      </c>
      <c r="H141" s="31">
        <v>8.8969000000000006E-2</v>
      </c>
      <c r="I141" s="31">
        <v>7.9985500000000001E-2</v>
      </c>
      <c r="J141" s="31">
        <v>5.9335400000000003E-2</v>
      </c>
      <c r="K141" s="31">
        <v>4.2182200000000003E-2</v>
      </c>
      <c r="L141" s="31">
        <v>2.8705499999999998E-2</v>
      </c>
      <c r="M141" s="31">
        <v>2.0917600000000001E-2</v>
      </c>
      <c r="N141" s="31">
        <v>2.6790700000000001E-2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0.15924659999999999</v>
      </c>
      <c r="T141" s="33">
        <v>0.1468836</v>
      </c>
      <c r="U141" s="33">
        <v>0.1193423</v>
      </c>
      <c r="V141" s="33">
        <v>8.6215899999999998E-2</v>
      </c>
      <c r="W141" s="33">
        <v>4.28698E-2</v>
      </c>
      <c r="X141" s="33">
        <v>2.3277699999999998E-2</v>
      </c>
      <c r="Y141" s="33">
        <v>3.10443E-2</v>
      </c>
      <c r="Z141" s="33">
        <v>1.75885E-2</v>
      </c>
      <c r="AA141" s="40">
        <v>1.0425E-2</v>
      </c>
      <c r="AB141" s="40">
        <v>8.0222999999999996E-3</v>
      </c>
      <c r="AC141" s="40">
        <v>1.1812100000000001E-2</v>
      </c>
      <c r="AD141" s="40">
        <v>4.8065E-3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6.0989404347826091E-2</v>
      </c>
      <c r="AP141" s="2">
        <f>((AK141-AK$30)*100)/AK$30</f>
        <v>-19.379676597141618</v>
      </c>
    </row>
    <row r="142" spans="1:46" x14ac:dyDescent="0.25">
      <c r="A142" s="31" t="s">
        <v>0</v>
      </c>
      <c r="B142" s="41" t="s">
        <v>0</v>
      </c>
      <c r="C142" s="31" t="s">
        <v>0</v>
      </c>
      <c r="D142" s="31">
        <v>0.2691229</v>
      </c>
      <c r="E142" s="31">
        <v>0.21582960000000001</v>
      </c>
      <c r="F142" s="31">
        <v>0.1742544</v>
      </c>
      <c r="G142" s="31">
        <v>0.17063039999999999</v>
      </c>
      <c r="H142" s="31">
        <v>0.16972609999999999</v>
      </c>
      <c r="I142" s="31">
        <v>0.16042970000000001</v>
      </c>
      <c r="J142" s="31">
        <v>0.14171300000000001</v>
      </c>
      <c r="K142" s="31">
        <v>0.1154292</v>
      </c>
      <c r="L142" s="31">
        <v>8.4079699999999993E-2</v>
      </c>
      <c r="M142" s="31">
        <v>5.3547999999999998E-2</v>
      </c>
      <c r="N142" s="31">
        <v>3.7430100000000001E-2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0.25914340000000002</v>
      </c>
      <c r="T142" s="33">
        <v>0.22254650000000001</v>
      </c>
      <c r="U142" s="33">
        <v>0.21335879999999999</v>
      </c>
      <c r="V142" s="33">
        <v>0.18586440000000001</v>
      </c>
      <c r="W142" s="33">
        <v>0.15317529999999999</v>
      </c>
      <c r="X142" s="33">
        <v>9.2779799999999996E-2</v>
      </c>
      <c r="Y142" s="33">
        <v>5.3633300000000002E-2</v>
      </c>
      <c r="Z142" s="33" t="s">
        <v>0</v>
      </c>
      <c r="AA142" s="40">
        <v>2.0338200000000001E-2</v>
      </c>
      <c r="AB142" s="40">
        <v>1.75879E-2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0.14053103499999997</v>
      </c>
      <c r="AP142" s="2">
        <f>((AK142-AK$31)*100)/AK$31</f>
        <v>-17.632880913396768</v>
      </c>
    </row>
    <row r="143" spans="1:46" x14ac:dyDescent="0.25">
      <c r="A143" s="31" t="s">
        <v>0</v>
      </c>
      <c r="B143" s="41" t="s">
        <v>0</v>
      </c>
      <c r="C143" s="31" t="s">
        <v>0</v>
      </c>
      <c r="D143" s="31">
        <v>0.33439590000000002</v>
      </c>
      <c r="E143" s="31">
        <v>0.2283857</v>
      </c>
      <c r="F143" s="31">
        <v>0.22068769999999999</v>
      </c>
      <c r="G143" s="31">
        <v>0.2187808</v>
      </c>
      <c r="H143" s="31">
        <v>0.21936140000000001</v>
      </c>
      <c r="I143" s="31">
        <v>0.21562809999999999</v>
      </c>
      <c r="J143" s="31">
        <v>0.20922109999999999</v>
      </c>
      <c r="K143" s="31">
        <v>0.18968699999999999</v>
      </c>
      <c r="L143" s="31">
        <v>0.1528245</v>
      </c>
      <c r="M143" s="31">
        <v>0.1034069</v>
      </c>
      <c r="N143" s="31">
        <v>7.2768200000000005E-2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0.35392659999999998</v>
      </c>
      <c r="U143" s="33">
        <v>0.28711189999999998</v>
      </c>
      <c r="V143" s="33">
        <v>0.30231469999999999</v>
      </c>
      <c r="W143" s="33">
        <v>0.28959109999999999</v>
      </c>
      <c r="X143" s="33">
        <v>0.22342580000000001</v>
      </c>
      <c r="Y143" s="33">
        <v>0.1389059</v>
      </c>
      <c r="Z143" s="33">
        <v>0.10901950000000001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0.21496904444444445</v>
      </c>
      <c r="AP143" s="2">
        <f>((AK143-AK$32)*100)/AK$32</f>
        <v>-18.794967072913302</v>
      </c>
    </row>
    <row r="144" spans="1:46" x14ac:dyDescent="0.25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0.21943889999999999</v>
      </c>
      <c r="F144" s="31">
        <v>0.22619790000000001</v>
      </c>
      <c r="G144" s="31">
        <v>0.22228809999999999</v>
      </c>
      <c r="H144" s="31">
        <v>0.21763850000000001</v>
      </c>
      <c r="I144" s="31">
        <v>0.239677</v>
      </c>
      <c r="J144" s="31">
        <v>0.25771309999999997</v>
      </c>
      <c r="K144" s="31">
        <v>0.2410843</v>
      </c>
      <c r="L144" s="31">
        <v>0.1921158</v>
      </c>
      <c r="M144" s="31">
        <v>0.1318018</v>
      </c>
      <c r="N144" s="31">
        <v>0.12879389999999999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0.41144599999999998</v>
      </c>
      <c r="V144" s="33">
        <v>0.44728960000000001</v>
      </c>
      <c r="W144" s="33">
        <v>0.43967129999999999</v>
      </c>
      <c r="X144" s="33">
        <v>0.36253299999999999</v>
      </c>
      <c r="Y144" s="33">
        <v>0.2481815</v>
      </c>
      <c r="Z144" s="33">
        <v>0.1777128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0.26022396874999998</v>
      </c>
      <c r="AP144" s="2">
        <f>((AK144-AK$33)*100)/AK$33</f>
        <v>-20.714508009540268</v>
      </c>
    </row>
    <row r="145" spans="1:47" x14ac:dyDescent="0.25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6.0484099999999999E-2</v>
      </c>
      <c r="F145" s="27">
        <v>0.1710111</v>
      </c>
      <c r="G145" s="27">
        <v>0.16086639999999999</v>
      </c>
      <c r="H145" s="27">
        <v>8.6255299999999993E-2</v>
      </c>
      <c r="I145" s="27">
        <v>0.1655259</v>
      </c>
      <c r="J145" s="27">
        <v>0.26293119999999998</v>
      </c>
      <c r="K145" s="27">
        <v>0.22700400000000001</v>
      </c>
      <c r="L145" s="27">
        <v>0.20398740000000001</v>
      </c>
      <c r="M145" s="27">
        <v>0.13844960000000001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0.76157640000000004</v>
      </c>
      <c r="V145" s="27">
        <v>0.63860209999999995</v>
      </c>
      <c r="W145" s="27">
        <v>0.56729850000000004</v>
      </c>
      <c r="X145" s="27">
        <v>0.47052949999999999</v>
      </c>
      <c r="Y145" s="27">
        <v>0.34431800000000001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0.30420282142857147</v>
      </c>
      <c r="AP145" s="2">
        <f>((AK145-AK$34)*100)/AK$34</f>
        <v>-19.101399797979496</v>
      </c>
    </row>
    <row r="146" spans="1:47" x14ac:dyDescent="0.25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0.29394199999999998</v>
      </c>
      <c r="H146" s="27">
        <v>0.28140029999999999</v>
      </c>
      <c r="I146" s="27">
        <v>0.27891070000000001</v>
      </c>
      <c r="J146" s="27">
        <v>0.27323960000000003</v>
      </c>
      <c r="K146" s="27">
        <v>0.23733460000000001</v>
      </c>
      <c r="L146" s="27">
        <v>0.20078679999999999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0.72809679999999999</v>
      </c>
      <c r="V146" s="27">
        <v>0.56600899999999998</v>
      </c>
      <c r="W146" s="27">
        <v>0.54253130000000005</v>
      </c>
      <c r="X146" s="27">
        <v>0.36506660000000002</v>
      </c>
      <c r="Y146" s="27">
        <v>0.33642630000000001</v>
      </c>
      <c r="Z146" s="27">
        <v>0.1947094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0.35820444999999995</v>
      </c>
      <c r="AP146" s="2">
        <f>((AK146-AK$35)*100)/AK$35</f>
        <v>-17.251916061943941</v>
      </c>
    </row>
    <row r="147" spans="1:47" x14ac:dyDescent="0.25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0.14296130000000001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0.27464169999999999</v>
      </c>
      <c r="U147" s="25">
        <v>0.34260200000000002</v>
      </c>
      <c r="V147" s="25" t="s">
        <v>0</v>
      </c>
      <c r="W147" s="25" t="s">
        <v>0</v>
      </c>
      <c r="X147" s="25">
        <v>0.1108098</v>
      </c>
      <c r="Y147" s="25">
        <v>0.18431890000000001</v>
      </c>
      <c r="Z147" s="25">
        <v>0.20094670000000001</v>
      </c>
      <c r="AA147" s="25">
        <v>0.21003640000000001</v>
      </c>
      <c r="AB147" s="25">
        <v>0.2061462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0.209057875</v>
      </c>
      <c r="AP147" s="22">
        <f>((AK147-AK$36)*100)/AK$36</f>
        <v>-22.777915962321813</v>
      </c>
    </row>
    <row r="148" spans="1:47" x14ac:dyDescent="0.25">
      <c r="A148" s="25">
        <v>0.30874380000000001</v>
      </c>
      <c r="B148" s="26">
        <v>0.33669169999999998</v>
      </c>
      <c r="C148" s="25">
        <v>0.35881039999999997</v>
      </c>
      <c r="D148" s="25">
        <v>0.37032900000000002</v>
      </c>
      <c r="E148" s="25">
        <v>0.3720792</v>
      </c>
      <c r="F148" s="25">
        <v>0.37845649999999997</v>
      </c>
      <c r="G148" s="25">
        <v>0.38480330000000001</v>
      </c>
      <c r="H148" s="25">
        <v>0.38901970000000002</v>
      </c>
      <c r="I148" s="25">
        <v>0.38985059999999999</v>
      </c>
      <c r="J148" s="25">
        <v>0.39833940000000001</v>
      </c>
      <c r="K148" s="25">
        <v>0.37307230000000002</v>
      </c>
      <c r="L148" s="25">
        <v>0.36597449999999998</v>
      </c>
      <c r="M148" s="25">
        <v>0.362118</v>
      </c>
      <c r="N148" s="25">
        <v>0.35167520000000002</v>
      </c>
      <c r="O148" s="25">
        <v>0.35269489999999998</v>
      </c>
      <c r="P148" s="25">
        <v>0.4019219</v>
      </c>
      <c r="Q148" s="25">
        <v>0.40910029999999997</v>
      </c>
      <c r="R148" s="25">
        <v>0.41233829999999999</v>
      </c>
      <c r="S148" s="25">
        <v>0.43535469999999998</v>
      </c>
      <c r="T148" s="25">
        <v>0.40753739999999999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0.25087749999999998</v>
      </c>
      <c r="Z148" s="25">
        <v>0.31989489999999998</v>
      </c>
      <c r="AA148" s="25">
        <v>0.31631910000000002</v>
      </c>
      <c r="AB148" s="25">
        <v>0.29114760000000001</v>
      </c>
      <c r="AC148" s="25">
        <v>0.24652350000000001</v>
      </c>
      <c r="AD148" s="25">
        <v>0.28211039999999998</v>
      </c>
      <c r="AE148" s="25">
        <v>0.30336990000000003</v>
      </c>
      <c r="AF148" s="25">
        <v>0.29981279999999999</v>
      </c>
      <c r="AG148" s="25">
        <v>0.28830260000000002</v>
      </c>
      <c r="AH148" s="25">
        <v>0.31104179999999998</v>
      </c>
      <c r="AI148" s="25">
        <v>0.31295810000000002</v>
      </c>
      <c r="AJ148" s="25">
        <v>0.29820160000000001</v>
      </c>
      <c r="AK148" s="3">
        <f t="shared" si="2"/>
        <v>0.34623346562499996</v>
      </c>
      <c r="AP148" s="22">
        <f>((AK148-AK$37)*100)/AK$37</f>
        <v>-21.906669925879697</v>
      </c>
    </row>
    <row r="149" spans="1:47" x14ac:dyDescent="0.25">
      <c r="A149" t="s">
        <v>10</v>
      </c>
      <c r="AK149" s="17">
        <f>SUM(A113:AJ146)/867</f>
        <v>0.24619236136101474</v>
      </c>
      <c r="AP149" s="23">
        <f>((AK149-AK$38)*100)/AK$38</f>
        <v>-9.9466531253671953</v>
      </c>
      <c r="AQ149" s="24" t="s">
        <v>125</v>
      </c>
    </row>
    <row r="150" spans="1:47" x14ac:dyDescent="0.25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0</v>
      </c>
      <c r="B151" s="26">
        <v>1.206904</v>
      </c>
      <c r="C151" s="25">
        <v>1.3736709</v>
      </c>
      <c r="D151" s="25">
        <v>1.5108474000000001</v>
      </c>
      <c r="E151" s="25">
        <v>1.6404563999999999</v>
      </c>
      <c r="F151" s="25">
        <v>1.705255</v>
      </c>
      <c r="G151" s="25">
        <v>1.7189496</v>
      </c>
      <c r="H151" s="25">
        <v>1.7771473</v>
      </c>
      <c r="I151" s="25">
        <v>1.7861313999999999</v>
      </c>
      <c r="J151" s="25">
        <v>1.7709954999999999</v>
      </c>
      <c r="K151" s="25">
        <v>1.6973289</v>
      </c>
      <c r="L151" s="25">
        <v>1.7092655000000001</v>
      </c>
      <c r="M151" s="25">
        <v>1.6368358999999999</v>
      </c>
      <c r="N151" s="25">
        <v>1.6754334</v>
      </c>
      <c r="O151" s="25">
        <v>1.6449814</v>
      </c>
      <c r="P151" s="25">
        <v>1.6930398</v>
      </c>
      <c r="Q151" s="25">
        <v>1.7086923000000001</v>
      </c>
      <c r="R151" s="25">
        <v>1.7183743</v>
      </c>
      <c r="S151" s="25">
        <v>1.6740147000000001</v>
      </c>
      <c r="T151" s="25">
        <v>1.6563299</v>
      </c>
      <c r="U151" s="25">
        <v>1.6020988</v>
      </c>
      <c r="V151" s="25">
        <v>1.5883780999999999</v>
      </c>
      <c r="W151" s="25">
        <v>1.5619879000000001</v>
      </c>
      <c r="X151" s="25">
        <v>1.5504104000000001</v>
      </c>
      <c r="Y151" s="25">
        <v>1.5447786999999999</v>
      </c>
      <c r="Z151" s="25">
        <v>1.5592667</v>
      </c>
      <c r="AA151" s="25">
        <v>1.5926019</v>
      </c>
      <c r="AB151" s="25">
        <v>1.5034951000000001</v>
      </c>
      <c r="AC151" s="25">
        <v>1.4816738</v>
      </c>
      <c r="AD151" s="25">
        <v>1.481279</v>
      </c>
      <c r="AE151" s="25">
        <v>1.4475838000000001</v>
      </c>
      <c r="AF151" s="25">
        <v>1.5105447999999999</v>
      </c>
      <c r="AG151" s="25">
        <v>1.6887528000000001</v>
      </c>
      <c r="AH151" s="25">
        <v>1.6648436</v>
      </c>
      <c r="AI151" s="25">
        <v>1.6396592999999999</v>
      </c>
      <c r="AJ151" s="25" t="s">
        <v>0</v>
      </c>
      <c r="AK151" s="3">
        <f>AVERAGE(A151:AJ151)</f>
        <v>1.6094708323529412</v>
      </c>
      <c r="AM151" s="6" t="s">
        <v>94</v>
      </c>
      <c r="AO151" s="2">
        <f>SUM(A184:AJ185)/40</f>
        <v>0.24776353749999996</v>
      </c>
      <c r="AP151" s="2">
        <f>((AK151-AK$3)*100)/AK$3</f>
        <v>-6.7445317499681376</v>
      </c>
      <c r="AR151" s="6" t="s">
        <v>94</v>
      </c>
      <c r="AS151" s="2"/>
      <c r="AT151" s="2">
        <f>((AO151-AO$3)*100)/AO$3</f>
        <v>-39.397140776351641</v>
      </c>
    </row>
    <row r="152" spans="1:47" x14ac:dyDescent="0.25">
      <c r="A152" s="27">
        <v>1.3204834000000001</v>
      </c>
      <c r="B152" s="28">
        <v>1.2685711</v>
      </c>
      <c r="C152" s="27">
        <v>1.2612097</v>
      </c>
      <c r="D152" s="27">
        <v>1.2560416000000001</v>
      </c>
      <c r="E152" s="27">
        <v>1.240604</v>
      </c>
      <c r="F152" s="27">
        <v>1.2321200000000001</v>
      </c>
      <c r="G152" s="27">
        <v>1.2562450999999999</v>
      </c>
      <c r="H152" s="27">
        <v>1.2536179000000001</v>
      </c>
      <c r="I152" s="27">
        <v>1.2995631999999999</v>
      </c>
      <c r="J152" s="27">
        <v>1.3177122999999999</v>
      </c>
      <c r="K152" s="27">
        <v>1.3222868000000001</v>
      </c>
      <c r="L152" s="27">
        <v>1.3317308000000001</v>
      </c>
      <c r="M152" s="27">
        <v>1.3416706</v>
      </c>
      <c r="N152" s="27">
        <v>1.3419080999999999</v>
      </c>
      <c r="O152" s="27">
        <v>1.3247188000000001</v>
      </c>
      <c r="P152" s="27">
        <v>1.3022916</v>
      </c>
      <c r="Q152" s="27">
        <v>1.2646896000000001</v>
      </c>
      <c r="R152" s="27">
        <v>1.2247766</v>
      </c>
      <c r="S152" s="27">
        <v>1.2018534999999999</v>
      </c>
      <c r="T152" s="27">
        <v>1.2081052999999999</v>
      </c>
      <c r="U152" s="27">
        <v>1.2237891999999999</v>
      </c>
      <c r="V152" s="27">
        <v>1.2842091</v>
      </c>
      <c r="W152" s="27">
        <v>1.3383213</v>
      </c>
      <c r="X152" s="27">
        <v>1.3717461</v>
      </c>
      <c r="Y152" s="27">
        <v>1.4265743</v>
      </c>
      <c r="Z152" s="27">
        <v>1.4424131</v>
      </c>
      <c r="AA152" s="27">
        <v>1.4354205</v>
      </c>
      <c r="AB152" s="27">
        <v>1.442849</v>
      </c>
      <c r="AC152" s="27">
        <v>1.4410498</v>
      </c>
      <c r="AD152" s="27">
        <v>1.4247392000000001</v>
      </c>
      <c r="AE152" s="27">
        <v>1.3872263</v>
      </c>
      <c r="AF152" s="27">
        <v>1.4727056999999999</v>
      </c>
      <c r="AG152" s="27">
        <v>1.5204123</v>
      </c>
      <c r="AH152" s="27">
        <v>1.4906197999999999</v>
      </c>
      <c r="AI152" s="27">
        <v>1.4977404000000001</v>
      </c>
      <c r="AJ152" s="27">
        <v>1.3810610999999999</v>
      </c>
      <c r="AK152" s="3">
        <f t="shared" si="2"/>
        <v>1.3375299222222219</v>
      </c>
      <c r="AM152" s="6" t="s">
        <v>116</v>
      </c>
      <c r="AO152" s="2">
        <f>SUM(A150:AJ151)/34</f>
        <v>1.6094708323529412</v>
      </c>
      <c r="AP152" s="2">
        <f>((AK152-AK$4)*100)/AK$4</f>
        <v>-12.506165429027297</v>
      </c>
      <c r="AR152" s="6" t="s">
        <v>116</v>
      </c>
      <c r="AS152" s="2"/>
      <c r="AT152" s="1">
        <f>((AO152-AO$4)*100)/AO$4</f>
        <v>-6.7445317499681376</v>
      </c>
    </row>
    <row r="153" spans="1:47" x14ac:dyDescent="0.25">
      <c r="A153" s="27">
        <v>0.92109830000000004</v>
      </c>
      <c r="B153" s="28">
        <v>0.88608580000000003</v>
      </c>
      <c r="C153" s="27">
        <v>0.84725340000000005</v>
      </c>
      <c r="D153" s="27">
        <v>0.79527669999999995</v>
      </c>
      <c r="E153" s="27">
        <v>0.73666719999999997</v>
      </c>
      <c r="F153" s="27">
        <v>0.68989690000000004</v>
      </c>
      <c r="G153" s="27">
        <v>0.72096930000000004</v>
      </c>
      <c r="H153" s="27">
        <v>0.76124610000000004</v>
      </c>
      <c r="I153" s="27">
        <v>0.82214620000000005</v>
      </c>
      <c r="J153" s="27">
        <v>0.81550639999999996</v>
      </c>
      <c r="K153" s="27">
        <v>0.80019770000000001</v>
      </c>
      <c r="L153" s="27">
        <v>0.77810959999999996</v>
      </c>
      <c r="M153" s="27">
        <v>0.77311660000000004</v>
      </c>
      <c r="N153" s="27">
        <v>0.77114179999999999</v>
      </c>
      <c r="O153" s="27">
        <v>0.75069079999999999</v>
      </c>
      <c r="P153" s="27">
        <v>0.73510699999999995</v>
      </c>
      <c r="Q153" s="27">
        <v>0.70723409999999998</v>
      </c>
      <c r="R153" s="27">
        <v>0.66257100000000002</v>
      </c>
      <c r="S153" s="27">
        <v>0.69321719999999998</v>
      </c>
      <c r="T153" s="27">
        <v>0.71561280000000005</v>
      </c>
      <c r="U153" s="27">
        <v>0.73372369999999998</v>
      </c>
      <c r="V153" s="27">
        <v>0.84308740000000004</v>
      </c>
      <c r="W153" s="27">
        <v>0.89936119999999997</v>
      </c>
      <c r="X153" s="27">
        <v>0.93984869999999998</v>
      </c>
      <c r="Y153" s="27">
        <v>0.98716429999999999</v>
      </c>
      <c r="Z153" s="27">
        <v>1.0273091999999999</v>
      </c>
      <c r="AA153" s="27">
        <v>1.0412954999999999</v>
      </c>
      <c r="AB153" s="27">
        <v>1.0210129999999999</v>
      </c>
      <c r="AC153" s="27">
        <v>1.0145755999999999</v>
      </c>
      <c r="AD153" s="27">
        <v>1.0261127999999999</v>
      </c>
      <c r="AE153" s="27">
        <v>1.0363184999999999</v>
      </c>
      <c r="AF153" s="27">
        <v>1.0319431999999999</v>
      </c>
      <c r="AG153" s="27">
        <v>1.0238906999999999</v>
      </c>
      <c r="AH153" s="27">
        <v>1.0318814999999999</v>
      </c>
      <c r="AI153" s="27">
        <v>1.0031171999999999</v>
      </c>
      <c r="AJ153" s="27">
        <v>0.96324010000000004</v>
      </c>
      <c r="AK153" s="3">
        <f t="shared" si="2"/>
        <v>0.86130631944444458</v>
      </c>
      <c r="AM153" s="10" t="s">
        <v>94</v>
      </c>
      <c r="AO153" s="2">
        <f>SUM(A182:AJ183)/26</f>
        <v>0.26056716923076922</v>
      </c>
      <c r="AP153" s="2">
        <f>((AK153-AK$5)*100)/AK$5</f>
        <v>-21.203663029490588</v>
      </c>
      <c r="AR153" s="10" t="s">
        <v>94</v>
      </c>
      <c r="AS153" s="2"/>
      <c r="AT153" s="1">
        <f>((AO153-AO$5)*100)/AO$5</f>
        <v>-35.225941854123988</v>
      </c>
    </row>
    <row r="154" spans="1:47" x14ac:dyDescent="0.25">
      <c r="A154" s="29">
        <v>0.65520719999999999</v>
      </c>
      <c r="B154" s="30">
        <v>0.61858709999999995</v>
      </c>
      <c r="C154" s="29">
        <v>0.56609180000000003</v>
      </c>
      <c r="D154" s="29">
        <v>0.51702159999999997</v>
      </c>
      <c r="E154" s="31">
        <v>0.446071</v>
      </c>
      <c r="F154" s="31">
        <v>0.37010739999999998</v>
      </c>
      <c r="G154" s="31">
        <v>0.33085799999999999</v>
      </c>
      <c r="H154" s="31">
        <v>0.33919739999999998</v>
      </c>
      <c r="I154" s="31">
        <v>0.39752419999999999</v>
      </c>
      <c r="J154" s="31">
        <v>0.39363500000000001</v>
      </c>
      <c r="K154" s="31">
        <v>0.39017590000000002</v>
      </c>
      <c r="L154" s="31">
        <v>0.38698660000000001</v>
      </c>
      <c r="M154" s="31">
        <v>0.39501849999999999</v>
      </c>
      <c r="N154" s="31">
        <v>0.40707450000000001</v>
      </c>
      <c r="O154" s="31">
        <v>0.41537039999999997</v>
      </c>
      <c r="P154" s="31">
        <v>0.40853089999999997</v>
      </c>
      <c r="Q154" s="32">
        <v>0.39583560000000001</v>
      </c>
      <c r="R154" s="32">
        <v>0.36481560000000002</v>
      </c>
      <c r="S154" s="33">
        <v>0.33164199999999999</v>
      </c>
      <c r="T154" s="33" t="s">
        <v>0</v>
      </c>
      <c r="U154" s="33">
        <v>0.5231884</v>
      </c>
      <c r="V154" s="33">
        <v>0.5776019</v>
      </c>
      <c r="W154" s="33">
        <v>0.60883670000000001</v>
      </c>
      <c r="X154" s="33">
        <v>0.61865369999999997</v>
      </c>
      <c r="Y154" s="33">
        <v>0.64093489999999997</v>
      </c>
      <c r="Z154" s="33">
        <v>0.66955609999999999</v>
      </c>
      <c r="AA154" s="33">
        <v>0.67742270000000004</v>
      </c>
      <c r="AB154" s="33">
        <v>0.6611129</v>
      </c>
      <c r="AC154" s="29">
        <v>0.65041000000000004</v>
      </c>
      <c r="AD154" s="29">
        <v>0.66774889999999998</v>
      </c>
      <c r="AE154" s="29">
        <v>0.68661589999999995</v>
      </c>
      <c r="AF154" s="29">
        <v>0.69082180000000004</v>
      </c>
      <c r="AG154" s="29">
        <v>0.68899370000000004</v>
      </c>
      <c r="AH154" s="29">
        <v>0.70451839999999999</v>
      </c>
      <c r="AI154" s="29">
        <v>0.71153250000000001</v>
      </c>
      <c r="AJ154" s="29">
        <v>0.6931214</v>
      </c>
      <c r="AK154" s="3">
        <f t="shared" si="2"/>
        <v>0.53145201714285706</v>
      </c>
      <c r="AM154" s="10" t="s">
        <v>116</v>
      </c>
      <c r="AO154" s="2">
        <f>SUM(A152:AJ153)/72</f>
        <v>1.0994181208333331</v>
      </c>
      <c r="AP154" s="2">
        <f>((AK154-AK$6)*100)/AK$6</f>
        <v>-29.588457770969619</v>
      </c>
      <c r="AR154" s="10" t="s">
        <v>116</v>
      </c>
      <c r="AS154" s="2"/>
      <c r="AT154" s="1">
        <f>((AO154-AO$6)*100)/AO$6</f>
        <v>-16.132330826946561</v>
      </c>
    </row>
    <row r="155" spans="1:47" x14ac:dyDescent="0.25">
      <c r="A155" s="29">
        <v>0.44571670000000002</v>
      </c>
      <c r="B155" s="30">
        <v>0.39473469999999999</v>
      </c>
      <c r="C155" s="29">
        <v>0.32169360000000002</v>
      </c>
      <c r="D155" s="29">
        <v>0.27037119999999998</v>
      </c>
      <c r="E155" s="31">
        <v>0.20742440000000001</v>
      </c>
      <c r="F155" s="31">
        <v>0.15377569999999999</v>
      </c>
      <c r="G155" s="31">
        <v>0.1349669</v>
      </c>
      <c r="H155" s="31">
        <v>0.1156006</v>
      </c>
      <c r="I155" s="31">
        <v>0.12507740000000001</v>
      </c>
      <c r="J155" s="31">
        <v>0.13535929999999999</v>
      </c>
      <c r="K155" s="31">
        <v>0.1487222</v>
      </c>
      <c r="L155" s="31">
        <v>0.1620104</v>
      </c>
      <c r="M155" s="31">
        <v>0.17653750000000001</v>
      </c>
      <c r="N155" s="31">
        <v>0.19038659999999999</v>
      </c>
      <c r="O155" s="31">
        <v>0.2039205</v>
      </c>
      <c r="P155" s="31">
        <v>0.20868809999999999</v>
      </c>
      <c r="Q155" s="32">
        <v>0.2035459</v>
      </c>
      <c r="R155" s="32">
        <v>0.17949080000000001</v>
      </c>
      <c r="S155" s="33">
        <v>0.16355439999999999</v>
      </c>
      <c r="T155" s="33" t="s">
        <v>0</v>
      </c>
      <c r="U155" s="33">
        <v>0.26408500000000001</v>
      </c>
      <c r="V155" s="33">
        <v>0.29382229999999998</v>
      </c>
      <c r="W155" s="33">
        <v>0.30576009999999998</v>
      </c>
      <c r="X155" s="33">
        <v>0.307284</v>
      </c>
      <c r="Y155" s="33">
        <v>0.32635350000000002</v>
      </c>
      <c r="Z155" s="33">
        <v>0.35331489999999999</v>
      </c>
      <c r="AA155" s="33">
        <v>0.3630197</v>
      </c>
      <c r="AB155" s="33">
        <v>0.35319230000000001</v>
      </c>
      <c r="AC155" s="29">
        <v>0.3578267</v>
      </c>
      <c r="AD155" s="29">
        <v>0.39187119999999998</v>
      </c>
      <c r="AE155" s="29">
        <v>0.41614190000000001</v>
      </c>
      <c r="AF155" s="29">
        <v>0.44839679999999998</v>
      </c>
      <c r="AG155" s="29">
        <v>0.44807059999999999</v>
      </c>
      <c r="AH155" s="29">
        <v>0.4626789</v>
      </c>
      <c r="AI155" s="29">
        <v>0.47665560000000001</v>
      </c>
      <c r="AJ155" s="29">
        <v>0.47502840000000002</v>
      </c>
      <c r="AK155" s="3">
        <f t="shared" si="2"/>
        <v>0.28528796571428566</v>
      </c>
      <c r="AM155" s="11" t="s">
        <v>99</v>
      </c>
      <c r="AO155" s="2">
        <f>SUM(A177:R181)/56</f>
        <v>0.10177478571428571</v>
      </c>
      <c r="AP155" s="2">
        <f>((AK155-AK$7)*100)/AK$7</f>
        <v>-35.294487400818284</v>
      </c>
      <c r="AR155" s="11" t="s">
        <v>99</v>
      </c>
      <c r="AS155" s="2"/>
      <c r="AT155" s="1">
        <f>((AO155-AO$7)*100)/AO$7</f>
        <v>-29.520079752264934</v>
      </c>
    </row>
    <row r="156" spans="1:47" x14ac:dyDescent="0.25">
      <c r="A156" s="29">
        <v>0.23979639999999999</v>
      </c>
      <c r="B156" s="30">
        <v>0.18425230000000001</v>
      </c>
      <c r="C156" s="29">
        <v>0.13240379999999999</v>
      </c>
      <c r="D156" s="29">
        <v>9.6338499999999994E-2</v>
      </c>
      <c r="E156" s="31">
        <v>6.88362E-2</v>
      </c>
      <c r="F156" s="31">
        <v>6.8441000000000002E-2</v>
      </c>
      <c r="G156" s="31">
        <v>4.9751799999999999E-2</v>
      </c>
      <c r="H156" s="31">
        <v>5.1826999999999998E-2</v>
      </c>
      <c r="I156" s="31">
        <v>6.0526900000000002E-2</v>
      </c>
      <c r="J156" s="31">
        <v>6.5914299999999995E-2</v>
      </c>
      <c r="K156" s="31">
        <v>6.98352E-2</v>
      </c>
      <c r="L156" s="31">
        <v>7.3628100000000002E-2</v>
      </c>
      <c r="M156" s="31">
        <v>7.8027899999999997E-2</v>
      </c>
      <c r="N156" s="31">
        <v>8.2049999999999998E-2</v>
      </c>
      <c r="O156" s="31">
        <v>8.8663800000000001E-2</v>
      </c>
      <c r="P156" s="31">
        <v>9.2416999999999999E-2</v>
      </c>
      <c r="Q156" s="32">
        <v>9.1520000000000004E-2</v>
      </c>
      <c r="R156" s="32">
        <v>7.3392399999999997E-2</v>
      </c>
      <c r="S156" s="33">
        <v>7.5951099999999994E-2</v>
      </c>
      <c r="T156" s="33" t="s">
        <v>0</v>
      </c>
      <c r="U156" s="33">
        <v>9.38803E-2</v>
      </c>
      <c r="V156" s="33">
        <v>0.1297671</v>
      </c>
      <c r="W156" s="33">
        <v>0.1474963</v>
      </c>
      <c r="X156" s="33">
        <v>0.15671789999999999</v>
      </c>
      <c r="Y156" s="33">
        <v>0.16424739999999999</v>
      </c>
      <c r="Z156" s="33">
        <v>0.17255860000000001</v>
      </c>
      <c r="AA156" s="33">
        <v>0.17615690000000001</v>
      </c>
      <c r="AB156" s="33">
        <v>0.16815269999999999</v>
      </c>
      <c r="AC156" s="29">
        <v>0.232602</v>
      </c>
      <c r="AD156" s="29">
        <v>0.24047360000000001</v>
      </c>
      <c r="AE156" s="29">
        <v>0.2230529</v>
      </c>
      <c r="AF156" s="29">
        <v>0.25913570000000002</v>
      </c>
      <c r="AG156" s="29">
        <v>0.27359939999999999</v>
      </c>
      <c r="AH156" s="29">
        <v>0.27994859999999999</v>
      </c>
      <c r="AI156" s="29">
        <v>0.28643950000000001</v>
      </c>
      <c r="AJ156" s="29">
        <v>0.27584890000000001</v>
      </c>
      <c r="AK156" s="3">
        <f t="shared" si="2"/>
        <v>0.14353289999999996</v>
      </c>
      <c r="AM156" s="11" t="s">
        <v>102</v>
      </c>
      <c r="AO156" s="2">
        <f>SUM(E154:R158)/68</f>
        <v>0.13751624558823525</v>
      </c>
      <c r="AP156" s="2">
        <f>((AK156-AK$8)*100)/AK$8</f>
        <v>-35.693341900810154</v>
      </c>
      <c r="AR156" s="11" t="s">
        <v>102</v>
      </c>
      <c r="AS156" s="2"/>
      <c r="AT156" s="1">
        <f>((AO156-AO$8)*100)/AO$8</f>
        <v>-36.76065146390183</v>
      </c>
    </row>
    <row r="157" spans="1:47" x14ac:dyDescent="0.25">
      <c r="A157" s="29">
        <v>8.2630099999999998E-2</v>
      </c>
      <c r="B157" s="30">
        <v>5.6334299999999997E-2</v>
      </c>
      <c r="C157" s="29">
        <v>3.5364800000000002E-2</v>
      </c>
      <c r="D157" s="29">
        <v>4.1149600000000001E-2</v>
      </c>
      <c r="E157" s="31" t="s">
        <v>0</v>
      </c>
      <c r="F157" s="31">
        <v>8.5609199999999996E-2</v>
      </c>
      <c r="G157" s="31">
        <v>3.2854300000000003E-2</v>
      </c>
      <c r="H157" s="31">
        <v>2.87081E-2</v>
      </c>
      <c r="I157" s="31">
        <v>3.2454799999999999E-2</v>
      </c>
      <c r="J157" s="31">
        <v>3.1492699999999998E-2</v>
      </c>
      <c r="K157" s="31">
        <v>2.9104999999999999E-2</v>
      </c>
      <c r="L157" s="31">
        <v>2.5238500000000001E-2</v>
      </c>
      <c r="M157" s="31">
        <v>2.4779499999999999E-2</v>
      </c>
      <c r="N157" s="31">
        <v>2.6575000000000001E-2</v>
      </c>
      <c r="O157" s="31">
        <v>2.8091999999999999E-2</v>
      </c>
      <c r="P157" s="31">
        <v>3.0218999999999999E-2</v>
      </c>
      <c r="Q157" s="32">
        <v>3.0543299999999999E-2</v>
      </c>
      <c r="R157" s="32">
        <v>2.4395099999999999E-2</v>
      </c>
      <c r="S157" s="33">
        <v>2.4486600000000001E-2</v>
      </c>
      <c r="T157" s="33" t="s">
        <v>0</v>
      </c>
      <c r="U157" s="33">
        <v>3.3246199999999997E-2</v>
      </c>
      <c r="V157" s="33">
        <v>7.3375700000000002E-2</v>
      </c>
      <c r="W157" s="33">
        <v>7.6973299999999995E-2</v>
      </c>
      <c r="X157" s="33">
        <v>9.0214799999999998E-2</v>
      </c>
      <c r="Y157" s="33">
        <v>9.2270400000000002E-2</v>
      </c>
      <c r="Z157" s="33">
        <v>8.4890699999999999E-2</v>
      </c>
      <c r="AA157" s="33">
        <v>6.7377000000000006E-2</v>
      </c>
      <c r="AB157" s="33">
        <v>7.9822199999999996E-2</v>
      </c>
      <c r="AC157" s="29">
        <v>0.13211419999999999</v>
      </c>
      <c r="AD157" s="29">
        <v>8.9762400000000006E-2</v>
      </c>
      <c r="AE157" s="29">
        <v>5.4304100000000001E-2</v>
      </c>
      <c r="AF157" s="29">
        <v>6.88497E-2</v>
      </c>
      <c r="AG157" s="29">
        <v>9.1287800000000002E-2</v>
      </c>
      <c r="AH157" s="29">
        <v>0.11091289999999999</v>
      </c>
      <c r="AI157" s="29">
        <v>0.1082525</v>
      </c>
      <c r="AJ157" s="29">
        <v>9.9802600000000005E-2</v>
      </c>
      <c r="AK157" s="3">
        <f t="shared" si="2"/>
        <v>5.951436470588236E-2</v>
      </c>
      <c r="AM157" s="12" t="s">
        <v>105</v>
      </c>
      <c r="AO157" s="2">
        <f>SUM(S177:Z181)/35</f>
        <v>0.12169286285714287</v>
      </c>
      <c r="AP157" s="2">
        <f>((AK157-AK$9)*100)/AK$9</f>
        <v>-34.928069458308677</v>
      </c>
      <c r="AR157" s="12" t="s">
        <v>105</v>
      </c>
      <c r="AS157" s="2"/>
      <c r="AT157" s="1">
        <f>((AO157-AO$9)*100)/AO$9</f>
        <v>-42.456858114743142</v>
      </c>
    </row>
    <row r="158" spans="1:47" x14ac:dyDescent="0.25">
      <c r="A158" s="29">
        <v>2.4431899999999999E-2</v>
      </c>
      <c r="B158" s="30">
        <v>2.0092499999999999E-2</v>
      </c>
      <c r="C158" s="29">
        <v>1.2581999999999999E-2</v>
      </c>
      <c r="D158" s="29" t="s">
        <v>0</v>
      </c>
      <c r="E158" s="31" t="s">
        <v>0</v>
      </c>
      <c r="F158" s="31">
        <v>4.4498799999999998E-2</v>
      </c>
      <c r="G158" s="31">
        <v>8.9814999999999999E-3</v>
      </c>
      <c r="H158" s="31">
        <v>1.0318300000000001E-2</v>
      </c>
      <c r="I158" s="31">
        <v>1.0149500000000001E-2</v>
      </c>
      <c r="J158" s="31">
        <v>6.4206999999999997E-3</v>
      </c>
      <c r="K158" s="31">
        <v>1.6289E-3</v>
      </c>
      <c r="L158" s="31">
        <v>1.0820000000000001E-3</v>
      </c>
      <c r="M158" s="31">
        <v>2.9253999999999999E-3</v>
      </c>
      <c r="N158" s="31">
        <v>6.3629999999999997E-3</v>
      </c>
      <c r="O158" s="31">
        <v>7.4891000000000003E-3</v>
      </c>
      <c r="P158" s="31">
        <v>7.6714000000000001E-3</v>
      </c>
      <c r="Q158" s="32">
        <v>4.4094E-3</v>
      </c>
      <c r="R158" s="32">
        <v>7.5613E-3</v>
      </c>
      <c r="S158" s="33">
        <v>1.4334100000000001E-2</v>
      </c>
      <c r="T158" s="33" t="s">
        <v>0</v>
      </c>
      <c r="U158" s="33" t="s">
        <v>0</v>
      </c>
      <c r="V158" s="33">
        <v>1.0684300000000001E-2</v>
      </c>
      <c r="W158" s="33">
        <v>2.65203E-2</v>
      </c>
      <c r="X158" s="33">
        <v>2.7348399999999998E-2</v>
      </c>
      <c r="Y158" s="33">
        <v>2.6592399999999999E-2</v>
      </c>
      <c r="Z158" s="33">
        <v>2.0131900000000001E-2</v>
      </c>
      <c r="AA158" s="33">
        <v>1.1337399999999999E-2</v>
      </c>
      <c r="AB158" s="33">
        <v>2.6876299999999999E-2</v>
      </c>
      <c r="AC158" s="29" t="s">
        <v>0</v>
      </c>
      <c r="AD158" s="29">
        <v>3.7964699999999997E-2</v>
      </c>
      <c r="AE158" s="29">
        <v>2.16416E-2</v>
      </c>
      <c r="AF158" s="29">
        <v>1.2494399999999999E-2</v>
      </c>
      <c r="AG158" s="29">
        <v>2.9079000000000002E-3</v>
      </c>
      <c r="AH158" s="29">
        <v>7.8644000000000006E-3</v>
      </c>
      <c r="AI158" s="29">
        <v>1.24738E-2</v>
      </c>
      <c r="AJ158" s="29">
        <v>1.40838E-2</v>
      </c>
      <c r="AK158" s="3">
        <f t="shared" si="2"/>
        <v>1.451165806451613E-2</v>
      </c>
      <c r="AM158" s="12" t="s">
        <v>108</v>
      </c>
      <c r="AO158" s="2">
        <f>SUM(S154:AB158)/44</f>
        <v>0.22978967727272731</v>
      </c>
      <c r="AP158" s="2">
        <f>((AK158-AK$10)*100)/AK$10</f>
        <v>-36.382556492371386</v>
      </c>
      <c r="AR158" s="12" t="s">
        <v>108</v>
      </c>
      <c r="AS158" s="2"/>
      <c r="AT158" s="1">
        <f>((AO158-AO$10)*100)/AO$10</f>
        <v>-32.087107476819128</v>
      </c>
    </row>
    <row r="159" spans="1:47" x14ac:dyDescent="0.25">
      <c r="A159" s="29">
        <v>1.44101E-2</v>
      </c>
      <c r="B159" s="30">
        <v>1.3882E-2</v>
      </c>
      <c r="C159" s="29" t="s">
        <v>0</v>
      </c>
      <c r="D159" s="29" t="s">
        <v>0</v>
      </c>
      <c r="E159" s="34" t="s">
        <v>0</v>
      </c>
      <c r="F159" s="34">
        <v>3.1187200000000002E-2</v>
      </c>
      <c r="G159" s="34">
        <v>1.3990499999999999E-2</v>
      </c>
      <c r="H159" s="34">
        <v>1.1521999999999999E-2</v>
      </c>
      <c r="I159" s="34">
        <v>1.01475E-2</v>
      </c>
      <c r="J159" s="34">
        <v>7.5875999999999999E-3</v>
      </c>
      <c r="K159" s="34">
        <v>5.9299000000000001E-3</v>
      </c>
      <c r="L159" s="34">
        <v>4.3068999999999998E-3</v>
      </c>
      <c r="M159" s="34">
        <v>3.7028999999999999E-3</v>
      </c>
      <c r="N159" s="34">
        <v>3.3860000000000001E-3</v>
      </c>
      <c r="O159" s="34">
        <v>2.9101999999999999E-3</v>
      </c>
      <c r="P159" s="34">
        <v>2.6048E-3</v>
      </c>
      <c r="Q159" s="34">
        <v>3.0458E-3</v>
      </c>
      <c r="R159" s="34">
        <v>6.3295000000000001E-3</v>
      </c>
      <c r="S159" s="35">
        <v>8.9230000000000004E-3</v>
      </c>
      <c r="T159" s="35" t="s">
        <v>0</v>
      </c>
      <c r="U159" s="35" t="s">
        <v>0</v>
      </c>
      <c r="V159" s="35">
        <v>3.4600600000000002E-2</v>
      </c>
      <c r="W159" s="35">
        <v>2.1487900000000001E-2</v>
      </c>
      <c r="X159" s="35">
        <v>7.1345000000000002E-3</v>
      </c>
      <c r="Y159" s="35">
        <v>2.2436000000000001E-3</v>
      </c>
      <c r="Z159" s="35">
        <v>2.1627999999999999E-3</v>
      </c>
      <c r="AA159" s="35">
        <v>1.7437000000000001E-2</v>
      </c>
      <c r="AB159" s="35">
        <v>2.0406899999999999E-2</v>
      </c>
      <c r="AC159" s="36" t="s">
        <v>0</v>
      </c>
      <c r="AD159" s="29">
        <v>3.5992700000000002E-2</v>
      </c>
      <c r="AE159" s="29">
        <v>2.35233E-2</v>
      </c>
      <c r="AF159" s="29">
        <v>1.5561699999999999E-2</v>
      </c>
      <c r="AG159" s="29">
        <v>1.3239000000000001E-2</v>
      </c>
      <c r="AH159" s="29">
        <v>1.35502E-2</v>
      </c>
      <c r="AI159" s="29">
        <v>1.27913E-2</v>
      </c>
      <c r="AJ159" s="29">
        <v>1.26234E-2</v>
      </c>
      <c r="AK159" s="3">
        <f t="shared" si="2"/>
        <v>1.2554026666666669E-2</v>
      </c>
      <c r="AM159" s="14" t="s">
        <v>99</v>
      </c>
      <c r="AO159" s="7">
        <f>(SUM(B168:O176)+SUM(P168:R172))/140</f>
        <v>2.8294900000000013E-3</v>
      </c>
      <c r="AP159" s="2">
        <f>((AK159-AK$11)*100)/AK$11</f>
        <v>-36.636253972633611</v>
      </c>
      <c r="AR159" s="14" t="s">
        <v>99</v>
      </c>
      <c r="AS159" s="2"/>
      <c r="AT159" s="1">
        <f>((AO159-AO$11)*100)/AO$11</f>
        <v>-37.017073007857555</v>
      </c>
      <c r="AU159">
        <f>SUM(AT159:AT162)/4</f>
        <v>-40.61473662045173</v>
      </c>
    </row>
    <row r="160" spans="1:47" x14ac:dyDescent="0.25">
      <c r="A160" s="29">
        <v>8.3488E-3</v>
      </c>
      <c r="B160" s="30">
        <v>7.2433999999999997E-3</v>
      </c>
      <c r="C160" s="29" t="s">
        <v>0</v>
      </c>
      <c r="D160" s="29" t="s">
        <v>0</v>
      </c>
      <c r="E160" s="34" t="s">
        <v>0</v>
      </c>
      <c r="F160" s="34">
        <v>3.14107E-2</v>
      </c>
      <c r="G160" s="34">
        <v>8.8383999999999997E-3</v>
      </c>
      <c r="H160" s="34">
        <v>6.2551000000000004E-3</v>
      </c>
      <c r="I160" s="34">
        <v>5.6519999999999999E-3</v>
      </c>
      <c r="J160" s="34">
        <v>4.9109000000000002E-3</v>
      </c>
      <c r="K160" s="34">
        <v>4.7035000000000002E-3</v>
      </c>
      <c r="L160" s="34">
        <v>3.8449999999999999E-3</v>
      </c>
      <c r="M160" s="34">
        <v>3.4137999999999998E-3</v>
      </c>
      <c r="N160" s="34">
        <v>3.2832E-3</v>
      </c>
      <c r="O160" s="34">
        <v>3.4104000000000001E-3</v>
      </c>
      <c r="P160" s="34">
        <v>3.8728E-3</v>
      </c>
      <c r="Q160" s="34">
        <v>4.7326E-3</v>
      </c>
      <c r="R160" s="34">
        <v>5.6914000000000001E-3</v>
      </c>
      <c r="S160" s="35">
        <v>5.3466E-3</v>
      </c>
      <c r="T160" s="35" t="s">
        <v>0</v>
      </c>
      <c r="U160" s="35" t="s">
        <v>0</v>
      </c>
      <c r="V160" s="35">
        <v>1.85285E-2</v>
      </c>
      <c r="W160" s="35">
        <v>1.69715E-2</v>
      </c>
      <c r="X160" s="35">
        <v>6.7242999999999999E-3</v>
      </c>
      <c r="Y160" s="35">
        <v>6.9243000000000004E-3</v>
      </c>
      <c r="Z160" s="35">
        <v>1.0281500000000001E-2</v>
      </c>
      <c r="AA160" s="35">
        <v>1.85489E-2</v>
      </c>
      <c r="AB160" s="35">
        <v>1.64668E-2</v>
      </c>
      <c r="AC160" s="36" t="s">
        <v>0</v>
      </c>
      <c r="AD160" s="29">
        <v>3.79064E-2</v>
      </c>
      <c r="AE160" s="29">
        <v>1.9257199999999999E-2</v>
      </c>
      <c r="AF160" s="29">
        <v>1.15675E-2</v>
      </c>
      <c r="AG160" s="29">
        <v>1.0222999999999999E-2</v>
      </c>
      <c r="AH160" s="29">
        <v>1.01844E-2</v>
      </c>
      <c r="AI160" s="29">
        <v>1.04881E-2</v>
      </c>
      <c r="AJ160" s="29">
        <v>9.7149999999999997E-3</v>
      </c>
      <c r="AK160" s="3">
        <f t="shared" si="2"/>
        <v>1.049153333333333E-2</v>
      </c>
      <c r="AM160" s="14" t="s">
        <v>102</v>
      </c>
      <c r="AO160" s="2">
        <f>SUM(E159:R167)/126</f>
        <v>3.6485841269841271E-3</v>
      </c>
      <c r="AP160" s="2">
        <f>((AK160-AK$12)*100)/AK$12</f>
        <v>-38.420090859644944</v>
      </c>
      <c r="AR160" s="14" t="s">
        <v>102</v>
      </c>
      <c r="AS160" s="2"/>
      <c r="AT160" s="1">
        <f>((AO160-AO$12)*100)/AO$12</f>
        <v>-43.677298950452467</v>
      </c>
    </row>
    <row r="161" spans="1:46" x14ac:dyDescent="0.25">
      <c r="A161" s="29">
        <v>6.2350000000000001E-3</v>
      </c>
      <c r="B161" s="30">
        <v>2.3847999999999999E-3</v>
      </c>
      <c r="C161" s="29" t="s">
        <v>0</v>
      </c>
      <c r="D161" s="29" t="s">
        <v>0</v>
      </c>
      <c r="E161" s="34" t="s">
        <v>0</v>
      </c>
      <c r="F161" s="34">
        <v>1.6241700000000001E-2</v>
      </c>
      <c r="G161" s="34">
        <v>5.7191000000000004E-3</v>
      </c>
      <c r="H161" s="34">
        <v>3.4965999999999999E-3</v>
      </c>
      <c r="I161" s="34">
        <v>2.4428000000000002E-3</v>
      </c>
      <c r="J161" s="34">
        <v>2.3406E-3</v>
      </c>
      <c r="K161" s="34">
        <v>2.8346000000000001E-3</v>
      </c>
      <c r="L161" s="34">
        <v>2.7612000000000001E-3</v>
      </c>
      <c r="M161" s="34">
        <v>2.6657E-3</v>
      </c>
      <c r="N161" s="34">
        <v>2.8992000000000002E-3</v>
      </c>
      <c r="O161" s="34">
        <v>3.4688000000000002E-3</v>
      </c>
      <c r="P161" s="34">
        <v>4.1652E-3</v>
      </c>
      <c r="Q161" s="34">
        <v>4.8243000000000001E-3</v>
      </c>
      <c r="R161" s="34">
        <v>5.4473000000000004E-3</v>
      </c>
      <c r="S161" s="35">
        <v>2.0457000000000001E-3</v>
      </c>
      <c r="T161" s="35" t="s">
        <v>0</v>
      </c>
      <c r="U161" s="35" t="s">
        <v>0</v>
      </c>
      <c r="V161" s="35" t="s">
        <v>0</v>
      </c>
      <c r="W161" s="35">
        <v>9.6299000000000003E-3</v>
      </c>
      <c r="X161" s="35">
        <v>7.4120000000000002E-3</v>
      </c>
      <c r="Y161" s="35">
        <v>7.4982E-3</v>
      </c>
      <c r="Z161" s="35">
        <v>1.0103300000000001E-2</v>
      </c>
      <c r="AA161" s="35">
        <v>6.3109000000000004E-3</v>
      </c>
      <c r="AB161" s="35" t="s">
        <v>0</v>
      </c>
      <c r="AC161" s="36" t="s">
        <v>0</v>
      </c>
      <c r="AD161" s="29">
        <v>4.3488199999999998E-2</v>
      </c>
      <c r="AE161" s="29">
        <v>6.4437000000000001E-3</v>
      </c>
      <c r="AF161" s="29">
        <v>1.01323E-2</v>
      </c>
      <c r="AG161" s="29">
        <v>8.2979000000000004E-3</v>
      </c>
      <c r="AH161" s="29">
        <v>8.2918999999999996E-3</v>
      </c>
      <c r="AI161" s="29">
        <v>8.5328999999999995E-3</v>
      </c>
      <c r="AJ161" s="29">
        <v>8.0858000000000006E-3</v>
      </c>
      <c r="AK161" s="3">
        <f t="shared" si="2"/>
        <v>7.2928428571428566E-3</v>
      </c>
      <c r="AM161" s="15" t="s">
        <v>105</v>
      </c>
      <c r="AO161" s="2">
        <f>(SUM(S168:AB176)+SUM(P173:R176))/67</f>
        <v>4.9359910447761193E-3</v>
      </c>
      <c r="AP161" s="2">
        <f>((AK161-AK$13)*100)/AK$13</f>
        <v>-37.562326954506325</v>
      </c>
      <c r="AR161" s="15" t="s">
        <v>105</v>
      </c>
      <c r="AS161" s="2"/>
      <c r="AT161" s="1">
        <f>((AO161-AO$13)*100)/AO$13</f>
        <v>-41.220937848305482</v>
      </c>
    </row>
    <row r="162" spans="1:46" x14ac:dyDescent="0.25">
      <c r="A162" s="29">
        <v>4.9104999999999999E-3</v>
      </c>
      <c r="B162" s="30">
        <v>1.5395000000000001E-3</v>
      </c>
      <c r="C162" s="29" t="s">
        <v>0</v>
      </c>
      <c r="D162" s="29" t="s">
        <v>0</v>
      </c>
      <c r="E162" s="34">
        <v>2.2563799999999998E-2</v>
      </c>
      <c r="F162" s="34">
        <v>7.6267000000000001E-3</v>
      </c>
      <c r="G162" s="34">
        <v>2.6954000000000001E-3</v>
      </c>
      <c r="H162" s="34">
        <v>1.1042999999999999E-3</v>
      </c>
      <c r="I162" s="34">
        <v>8.1240000000000001E-4</v>
      </c>
      <c r="J162" s="34">
        <v>1.2363000000000001E-3</v>
      </c>
      <c r="K162" s="34">
        <v>8.4029999999999999E-4</v>
      </c>
      <c r="L162" s="34">
        <v>1.3074E-3</v>
      </c>
      <c r="M162" s="34">
        <v>2.1960999999999999E-3</v>
      </c>
      <c r="N162" s="34">
        <v>2.7433000000000002E-3</v>
      </c>
      <c r="O162" s="34">
        <v>3.4383E-3</v>
      </c>
      <c r="P162" s="34">
        <v>4.1755000000000004E-3</v>
      </c>
      <c r="Q162" s="34">
        <v>5.0101E-3</v>
      </c>
      <c r="R162" s="34">
        <v>7.4282000000000003E-3</v>
      </c>
      <c r="S162" s="35">
        <v>1.2865999999999999E-3</v>
      </c>
      <c r="T162" s="35" t="s">
        <v>0</v>
      </c>
      <c r="U162" s="35" t="s">
        <v>0</v>
      </c>
      <c r="V162" s="35" t="s">
        <v>0</v>
      </c>
      <c r="W162" s="35">
        <v>1.12754E-2</v>
      </c>
      <c r="X162" s="35">
        <v>8.2091000000000004E-3</v>
      </c>
      <c r="Y162" s="35">
        <v>8.3920999999999996E-3</v>
      </c>
      <c r="Z162" s="35">
        <v>1.0582299999999999E-2</v>
      </c>
      <c r="AA162" s="35">
        <v>6.0790999999999996E-3</v>
      </c>
      <c r="AB162" s="35" t="s">
        <v>0</v>
      </c>
      <c r="AC162" s="36" t="s">
        <v>0</v>
      </c>
      <c r="AD162" s="29" t="s">
        <v>0</v>
      </c>
      <c r="AE162" s="29">
        <v>3.6086E-3</v>
      </c>
      <c r="AF162" s="29">
        <v>9.0562000000000004E-3</v>
      </c>
      <c r="AG162" s="29">
        <v>7.8855000000000001E-3</v>
      </c>
      <c r="AH162" s="29">
        <v>8.1241999999999998E-3</v>
      </c>
      <c r="AI162" s="29">
        <v>8.7889000000000005E-3</v>
      </c>
      <c r="AJ162" s="29">
        <v>8.7554E-3</v>
      </c>
      <c r="AK162" s="3">
        <f t="shared" si="2"/>
        <v>5.7739821428571415E-3</v>
      </c>
      <c r="AM162" s="15" t="s">
        <v>108</v>
      </c>
      <c r="AO162" s="2">
        <f>SUM(S159:AB167)/54</f>
        <v>8.0254518518518541E-3</v>
      </c>
      <c r="AP162" s="1">
        <f>((AK162-AK$14)*100)/AK$14</f>
        <v>-40.534664434269857</v>
      </c>
      <c r="AR162" s="15" t="s">
        <v>108</v>
      </c>
      <c r="AS162" s="2"/>
      <c r="AT162" s="1">
        <f>((AO162-AO$14)*100)/AO$14</f>
        <v>-40.543636675191408</v>
      </c>
    </row>
    <row r="163" spans="1:46" x14ac:dyDescent="0.25">
      <c r="A163" s="29">
        <v>4.2331000000000001E-3</v>
      </c>
      <c r="B163" s="30">
        <v>2.1895999999999999E-3</v>
      </c>
      <c r="C163" s="29" t="s">
        <v>0</v>
      </c>
      <c r="D163" s="29" t="s">
        <v>0</v>
      </c>
      <c r="E163" s="34">
        <v>4.7762000000000004E-3</v>
      </c>
      <c r="F163" s="34">
        <v>2.8027999999999998E-3</v>
      </c>
      <c r="G163" s="34">
        <v>1.2993E-3</v>
      </c>
      <c r="H163" s="34">
        <v>6.824E-4</v>
      </c>
      <c r="I163" s="34">
        <v>5.6119999999999998E-4</v>
      </c>
      <c r="J163" s="34">
        <v>4.617E-4</v>
      </c>
      <c r="K163" s="34">
        <v>5.7149999999999996E-4</v>
      </c>
      <c r="L163" s="34">
        <v>1.2654000000000001E-3</v>
      </c>
      <c r="M163" s="34">
        <v>2.0447E-3</v>
      </c>
      <c r="N163" s="34">
        <v>2.7014000000000001E-3</v>
      </c>
      <c r="O163" s="34">
        <v>3.4575000000000001E-3</v>
      </c>
      <c r="P163" s="34">
        <v>4.3188999999999996E-3</v>
      </c>
      <c r="Q163" s="34">
        <v>5.6457E-3</v>
      </c>
      <c r="R163" s="34">
        <v>9.9396999999999992E-3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1.23993E-2</v>
      </c>
      <c r="X163" s="35">
        <v>7.9878999999999992E-3</v>
      </c>
      <c r="Y163" s="35">
        <v>9.2390000000000007E-3</v>
      </c>
      <c r="Z163" s="35">
        <v>8.4659999999999996E-3</v>
      </c>
      <c r="AA163" s="35">
        <v>6.5738000000000003E-3</v>
      </c>
      <c r="AB163" s="35" t="s">
        <v>0</v>
      </c>
      <c r="AC163" s="36" t="s">
        <v>0</v>
      </c>
      <c r="AD163" s="29" t="s">
        <v>0</v>
      </c>
      <c r="AE163" s="29">
        <v>1.0617400000000001E-2</v>
      </c>
      <c r="AF163" s="29">
        <v>4.1618999999999996E-3</v>
      </c>
      <c r="AG163" s="29">
        <v>3.2872000000000001E-3</v>
      </c>
      <c r="AH163" s="29">
        <v>3.9756000000000001E-3</v>
      </c>
      <c r="AI163" s="29">
        <v>4.9633000000000004E-3</v>
      </c>
      <c r="AJ163" s="29">
        <v>5.2690999999999997E-3</v>
      </c>
      <c r="AK163" s="3">
        <f t="shared" si="2"/>
        <v>4.588577777777777E-3</v>
      </c>
      <c r="AM163" s="16" t="s">
        <v>117</v>
      </c>
      <c r="AO163" s="7">
        <f>(SUM(AC154:AJ176)+SUM(A154:D167))/173</f>
        <v>0.10207046531791913</v>
      </c>
      <c r="AP163" s="2">
        <f>((AK163-AK$15)*100)/AK$15</f>
        <v>-44.687348482616208</v>
      </c>
      <c r="AR163" s="16" t="s">
        <v>117</v>
      </c>
      <c r="AS163" s="2"/>
      <c r="AT163" s="1">
        <f>((AO163-AO$15)*100)/AO$15</f>
        <v>-30.609075744552104</v>
      </c>
    </row>
    <row r="164" spans="1:46" x14ac:dyDescent="0.25">
      <c r="A164" s="29">
        <v>6.3115999999999997E-3</v>
      </c>
      <c r="B164" s="30">
        <v>2.8436999999999998E-3</v>
      </c>
      <c r="C164" s="29" t="s">
        <v>0</v>
      </c>
      <c r="D164" s="29" t="s">
        <v>0</v>
      </c>
      <c r="E164" s="34">
        <v>1.7256999999999999E-3</v>
      </c>
      <c r="F164" s="34">
        <v>1.8101E-3</v>
      </c>
      <c r="G164" s="34">
        <v>9.6029999999999998E-4</v>
      </c>
      <c r="H164" s="34">
        <v>7.0379999999999998E-4</v>
      </c>
      <c r="I164" s="34">
        <v>4.6579999999999999E-4</v>
      </c>
      <c r="J164" s="34">
        <v>4.0769999999999999E-4</v>
      </c>
      <c r="K164" s="34">
        <v>4.2880000000000001E-4</v>
      </c>
      <c r="L164" s="34">
        <v>5.1159999999999997E-4</v>
      </c>
      <c r="M164" s="34">
        <v>8.0820000000000002E-4</v>
      </c>
      <c r="N164" s="34">
        <v>2.2637E-3</v>
      </c>
      <c r="O164" s="34">
        <v>3.3124000000000001E-3</v>
      </c>
      <c r="P164" s="34">
        <v>3.2539000000000001E-3</v>
      </c>
      <c r="Q164" s="34">
        <v>4.0407000000000004E-3</v>
      </c>
      <c r="R164" s="34">
        <v>8.7545000000000001E-3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8.548E-3</v>
      </c>
      <c r="X164" s="35">
        <v>6.9749E-3</v>
      </c>
      <c r="Y164" s="35">
        <v>6.1320000000000003E-3</v>
      </c>
      <c r="Z164" s="35">
        <v>4.1917999999999999E-3</v>
      </c>
      <c r="AA164" s="35">
        <v>5.5284000000000002E-3</v>
      </c>
      <c r="AB164" s="35" t="s">
        <v>0</v>
      </c>
      <c r="AC164" s="36" t="s">
        <v>0</v>
      </c>
      <c r="AD164" s="29" t="s">
        <v>0</v>
      </c>
      <c r="AE164" s="29">
        <v>2.8503000000000001E-3</v>
      </c>
      <c r="AF164" s="29">
        <v>2.0479999999999999E-3</v>
      </c>
      <c r="AG164" s="29">
        <v>2.2807000000000001E-3</v>
      </c>
      <c r="AH164" s="29">
        <v>3.4805999999999999E-3</v>
      </c>
      <c r="AI164" s="29">
        <v>4.3787000000000001E-3</v>
      </c>
      <c r="AJ164" s="29">
        <v>5.5637000000000004E-3</v>
      </c>
      <c r="AK164" s="3">
        <f t="shared" si="2"/>
        <v>3.3547999999999998E-3</v>
      </c>
      <c r="AM164" t="s">
        <v>118</v>
      </c>
      <c r="AO164" s="2">
        <f>((SUM(A150:Z183)+SUM(AA150:AJ176))/895)</f>
        <v>0.21156812804469274</v>
      </c>
      <c r="AP164" s="2">
        <f>((AK164-AK$16)*100)/AK$16</f>
        <v>-48.574056410955173</v>
      </c>
      <c r="AR164" t="s">
        <v>118</v>
      </c>
      <c r="AT164" s="1">
        <f>((AO164-AO$16)*100)/AO$16</f>
        <v>-20.060305162756116</v>
      </c>
    </row>
    <row r="165" spans="1:46" x14ac:dyDescent="0.25">
      <c r="A165" s="29">
        <v>1.0655400000000001E-2</v>
      </c>
      <c r="B165" s="30">
        <v>2.8907999999999998E-3</v>
      </c>
      <c r="C165" s="29">
        <v>6.3529999999999999E-4</v>
      </c>
      <c r="D165" s="29">
        <v>1.1747000000000001E-3</v>
      </c>
      <c r="E165" s="34">
        <v>1.4513E-3</v>
      </c>
      <c r="F165" s="34">
        <v>1.2753E-3</v>
      </c>
      <c r="G165" s="34">
        <v>8.4889999999999998E-4</v>
      </c>
      <c r="H165" s="34">
        <v>7.1480000000000003E-4</v>
      </c>
      <c r="I165" s="34">
        <v>4.326E-4</v>
      </c>
      <c r="J165" s="34">
        <v>4.8280000000000003E-4</v>
      </c>
      <c r="K165" s="34">
        <v>4.8559999999999999E-4</v>
      </c>
      <c r="L165" s="34">
        <v>5.7720000000000004E-4</v>
      </c>
      <c r="M165" s="34">
        <v>8.4670000000000004E-4</v>
      </c>
      <c r="N165" s="34">
        <v>1.4796E-3</v>
      </c>
      <c r="O165" s="34">
        <v>2.4743999999999999E-3</v>
      </c>
      <c r="P165" s="34">
        <v>3.4172999999999999E-3</v>
      </c>
      <c r="Q165" s="34">
        <v>3.6524000000000001E-3</v>
      </c>
      <c r="R165" s="34">
        <v>6.3854999999999997E-3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1.8024E-3</v>
      </c>
      <c r="X165" s="35">
        <v>2.4477000000000001E-3</v>
      </c>
      <c r="Y165" s="35">
        <v>5.1019000000000004E-3</v>
      </c>
      <c r="Z165" s="35">
        <v>6.1868000000000001E-3</v>
      </c>
      <c r="AA165" s="35">
        <v>4.8617E-3</v>
      </c>
      <c r="AB165" s="35" t="s">
        <v>0</v>
      </c>
      <c r="AC165" s="36" t="s">
        <v>0</v>
      </c>
      <c r="AD165" s="29" t="s">
        <v>0</v>
      </c>
      <c r="AE165" s="29">
        <v>1.8190999999999999E-3</v>
      </c>
      <c r="AF165" s="29">
        <v>2.2395000000000002E-3</v>
      </c>
      <c r="AG165" s="29">
        <v>2.1943000000000002E-3</v>
      </c>
      <c r="AH165" s="29">
        <v>3.0124000000000001E-3</v>
      </c>
      <c r="AI165" s="29">
        <v>3.8240000000000001E-3</v>
      </c>
      <c r="AJ165" s="29">
        <v>6.3601999999999999E-3</v>
      </c>
      <c r="AK165" s="3">
        <f t="shared" si="2"/>
        <v>2.7493310344827581E-3</v>
      </c>
      <c r="AM165" t="s">
        <v>119</v>
      </c>
      <c r="AP165" s="2">
        <f>((AK165-AK$17)*100)/AK$17</f>
        <v>-47.577559708729908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3.0544999999999999E-3</v>
      </c>
      <c r="B166" s="30">
        <v>1.8006000000000001E-3</v>
      </c>
      <c r="C166" s="29">
        <v>5.9719999999999999E-4</v>
      </c>
      <c r="D166" s="29">
        <v>7.6800000000000002E-4</v>
      </c>
      <c r="E166" s="34">
        <v>7.7169999999999995E-4</v>
      </c>
      <c r="F166" s="34">
        <v>8.2299999999999995E-4</v>
      </c>
      <c r="G166" s="34">
        <v>7.7070000000000003E-4</v>
      </c>
      <c r="H166" s="34">
        <v>6.8280000000000001E-4</v>
      </c>
      <c r="I166" s="34">
        <v>6.5059999999999998E-4</v>
      </c>
      <c r="J166" s="34">
        <v>7.8050000000000005E-4</v>
      </c>
      <c r="K166" s="34">
        <v>9.3530000000000002E-4</v>
      </c>
      <c r="L166" s="34">
        <v>1.0935000000000001E-3</v>
      </c>
      <c r="M166" s="34">
        <v>1.5805999999999999E-3</v>
      </c>
      <c r="N166" s="34">
        <v>2.3132000000000001E-3</v>
      </c>
      <c r="O166" s="34">
        <v>3.1213999999999999E-3</v>
      </c>
      <c r="P166" s="34">
        <v>4.0651999999999997E-3</v>
      </c>
      <c r="Q166" s="34">
        <v>5.0112999999999998E-3</v>
      </c>
      <c r="R166" s="34">
        <v>4.1286999999999999E-3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1.8663E-3</v>
      </c>
      <c r="X166" s="35">
        <v>2.6909999999999998E-3</v>
      </c>
      <c r="Y166" s="35">
        <v>4.4704999999999996E-3</v>
      </c>
      <c r="Z166" s="35">
        <v>6.9559000000000001E-3</v>
      </c>
      <c r="AA166" s="35">
        <v>6.1912E-3</v>
      </c>
      <c r="AB166" s="35" t="s">
        <v>0</v>
      </c>
      <c r="AC166" s="36" t="s">
        <v>0</v>
      </c>
      <c r="AD166" s="29" t="s">
        <v>0</v>
      </c>
      <c r="AE166" s="29">
        <v>1.3308E-3</v>
      </c>
      <c r="AF166" s="29">
        <v>1.6444000000000001E-3</v>
      </c>
      <c r="AG166" s="29">
        <v>1.3607999999999999E-3</v>
      </c>
      <c r="AH166" s="29">
        <v>1.7286000000000001E-3</v>
      </c>
      <c r="AI166" s="29">
        <v>3.4058999999999999E-3</v>
      </c>
      <c r="AJ166" s="29">
        <v>6.0528999999999999E-3</v>
      </c>
      <c r="AK166" s="3">
        <f t="shared" si="2"/>
        <v>2.4361068965517243E-3</v>
      </c>
      <c r="AM166" t="s">
        <v>120</v>
      </c>
      <c r="AP166" s="2">
        <f>((AK166-AK$18)*100)/AK$18</f>
        <v>-46.138920782462435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0</v>
      </c>
      <c r="B167" s="30" t="s">
        <v>0</v>
      </c>
      <c r="C167" s="29">
        <v>4.661E-4</v>
      </c>
      <c r="D167" s="29">
        <v>5.019E-4</v>
      </c>
      <c r="E167" s="34">
        <v>7.8080000000000001E-4</v>
      </c>
      <c r="F167" s="34">
        <v>5.2419999999999995E-4</v>
      </c>
      <c r="G167" s="34">
        <v>5.7499999999999999E-4</v>
      </c>
      <c r="H167" s="34">
        <v>5.8069999999999997E-4</v>
      </c>
      <c r="I167" s="34">
        <v>5.8839999999999999E-4</v>
      </c>
      <c r="J167" s="34">
        <v>6.4700000000000001E-4</v>
      </c>
      <c r="K167" s="34">
        <v>7.272E-4</v>
      </c>
      <c r="L167" s="34">
        <v>8.0429999999999998E-4</v>
      </c>
      <c r="M167" s="34">
        <v>9.904E-4</v>
      </c>
      <c r="N167" s="34">
        <v>1.2255E-3</v>
      </c>
      <c r="O167" s="34">
        <v>1.5983E-3</v>
      </c>
      <c r="P167" s="34">
        <v>2.3749000000000001E-3</v>
      </c>
      <c r="Q167" s="34">
        <v>3.5921E-3</v>
      </c>
      <c r="R167" s="34">
        <v>4.3284999999999999E-3</v>
      </c>
      <c r="S167" s="35" t="s">
        <v>0</v>
      </c>
      <c r="T167" s="35" t="s">
        <v>0</v>
      </c>
      <c r="U167" s="35" t="s">
        <v>0</v>
      </c>
      <c r="V167" s="35">
        <v>8.9919999999999996E-4</v>
      </c>
      <c r="W167" s="35">
        <v>9.6590000000000001E-4</v>
      </c>
      <c r="X167" s="35">
        <v>1.0380999999999999E-3</v>
      </c>
      <c r="Y167" s="35">
        <v>1.6241999999999999E-3</v>
      </c>
      <c r="Z167" s="35">
        <v>2.4849999999999998E-3</v>
      </c>
      <c r="AA167" s="35">
        <v>4.7321999999999998E-3</v>
      </c>
      <c r="AB167" s="35" t="s">
        <v>0</v>
      </c>
      <c r="AC167" s="36" t="s">
        <v>0</v>
      </c>
      <c r="AD167" s="29" t="s">
        <v>0</v>
      </c>
      <c r="AE167" s="29">
        <v>1.7195000000000001E-3</v>
      </c>
      <c r="AF167" s="29">
        <v>1.0374E-3</v>
      </c>
      <c r="AG167" s="29">
        <v>1.7324E-3</v>
      </c>
      <c r="AH167" s="29">
        <v>1.3251000000000001E-3</v>
      </c>
      <c r="AI167" s="29">
        <v>1.7144E-3</v>
      </c>
      <c r="AJ167" s="29">
        <v>2.8167000000000001E-3</v>
      </c>
      <c r="AK167" s="3">
        <f t="shared" si="2"/>
        <v>1.5141214285714286E-3</v>
      </c>
      <c r="AM167" t="s">
        <v>121</v>
      </c>
      <c r="AO167" s="2">
        <f>SUM(U182:W183)/6</f>
        <v>0.50999538333333339</v>
      </c>
      <c r="AP167" s="2">
        <f>((AK167-AK$19)*100)/AK$19</f>
        <v>-44.794996633952429</v>
      </c>
      <c r="AR167" t="s">
        <v>124</v>
      </c>
      <c r="AT167" s="1">
        <f>((AO167-AO$19)*100)/AO$19</f>
        <v>-30.903555958747244</v>
      </c>
    </row>
    <row r="168" spans="1:46" x14ac:dyDescent="0.25">
      <c r="A168" t="s">
        <v>0</v>
      </c>
      <c r="B168" s="37" t="s">
        <v>0</v>
      </c>
      <c r="C168" s="34">
        <v>4.975E-4</v>
      </c>
      <c r="D168" s="34">
        <v>4.4700000000000002E-4</v>
      </c>
      <c r="E168" s="34">
        <v>4.5469999999999999E-4</v>
      </c>
      <c r="F168" s="34">
        <v>4.0299999999999998E-4</v>
      </c>
      <c r="G168" s="34">
        <v>5.1809999999999996E-4</v>
      </c>
      <c r="H168" s="34">
        <v>6.4269999999999996E-4</v>
      </c>
      <c r="I168" s="34">
        <v>7.7890000000000001E-4</v>
      </c>
      <c r="J168" s="34">
        <v>9.2900000000000003E-4</v>
      </c>
      <c r="K168" s="34">
        <v>9.4200000000000002E-4</v>
      </c>
      <c r="L168" s="34">
        <v>9.4530000000000005E-4</v>
      </c>
      <c r="M168" s="34">
        <v>1.0457999999999999E-3</v>
      </c>
      <c r="N168" s="34">
        <v>1.2398999999999999E-3</v>
      </c>
      <c r="O168" s="34">
        <v>1.5834E-3</v>
      </c>
      <c r="P168" s="34">
        <v>2.3789000000000002E-3</v>
      </c>
      <c r="Q168" s="34">
        <v>3.2133000000000001E-3</v>
      </c>
      <c r="R168" s="34">
        <v>3.2123E-3</v>
      </c>
      <c r="S168" s="35" t="s">
        <v>0</v>
      </c>
      <c r="T168" s="35" t="s">
        <v>0</v>
      </c>
      <c r="U168" s="35" t="s">
        <v>0</v>
      </c>
      <c r="V168" s="35">
        <v>1.9750000000000002E-3</v>
      </c>
      <c r="W168" s="35">
        <v>1.0482E-3</v>
      </c>
      <c r="X168" s="35">
        <v>1.1091E-3</v>
      </c>
      <c r="Y168" s="35">
        <v>1.4423000000000001E-3</v>
      </c>
      <c r="Z168" s="35">
        <v>2.2128E-3</v>
      </c>
      <c r="AA168" s="35">
        <v>4.5415999999999998E-3</v>
      </c>
      <c r="AB168" s="35" t="s">
        <v>0</v>
      </c>
      <c r="AC168" s="36" t="s">
        <v>0</v>
      </c>
      <c r="AD168" s="29" t="s">
        <v>0</v>
      </c>
      <c r="AE168" s="29">
        <v>7.2959000000000001E-3</v>
      </c>
      <c r="AF168" s="29">
        <v>1.2934999999999999E-3</v>
      </c>
      <c r="AG168" s="29">
        <v>8.4440000000000003E-4</v>
      </c>
      <c r="AH168" s="29">
        <v>1.0526999999999999E-3</v>
      </c>
      <c r="AI168" s="29">
        <v>1.1501E-3</v>
      </c>
      <c r="AJ168" s="29">
        <v>1.8171999999999999E-3</v>
      </c>
      <c r="AK168" s="3">
        <f t="shared" si="2"/>
        <v>1.6076642857142857E-3</v>
      </c>
      <c r="AP168" s="2">
        <f>((AK168-AK$20)*100)/AK$20</f>
        <v>-42.945033328305676</v>
      </c>
    </row>
    <row r="169" spans="1:46" x14ac:dyDescent="0.25">
      <c r="A169" t="s">
        <v>0</v>
      </c>
      <c r="B169" s="37">
        <v>5.5730000000000005E-4</v>
      </c>
      <c r="C169" s="34">
        <v>3.8299999999999999E-4</v>
      </c>
      <c r="D169" s="34">
        <v>3.6650000000000002E-4</v>
      </c>
      <c r="E169" s="34">
        <v>3.2870000000000002E-4</v>
      </c>
      <c r="F169" s="34">
        <v>4.2299999999999998E-4</v>
      </c>
      <c r="G169" s="34">
        <v>7.1400000000000001E-4</v>
      </c>
      <c r="H169" s="34">
        <v>1.0769E-3</v>
      </c>
      <c r="I169" s="34">
        <v>1.7205E-3</v>
      </c>
      <c r="J169" s="34">
        <v>2.4864000000000002E-3</v>
      </c>
      <c r="K169" s="34">
        <v>2.9456E-3</v>
      </c>
      <c r="L169" s="34">
        <v>3.3306E-3</v>
      </c>
      <c r="M169" s="34">
        <v>3.1254999999999998E-3</v>
      </c>
      <c r="N169" s="34">
        <v>2.6949000000000001E-3</v>
      </c>
      <c r="O169" s="34">
        <v>2.3395E-3</v>
      </c>
      <c r="P169" s="34">
        <v>2.5590000000000001E-3</v>
      </c>
      <c r="Q169" s="34">
        <v>2.7326999999999998E-3</v>
      </c>
      <c r="R169" s="34">
        <v>2.7954E-3</v>
      </c>
      <c r="S169" s="35" t="s">
        <v>0</v>
      </c>
      <c r="T169" s="35" t="s">
        <v>0</v>
      </c>
      <c r="U169" s="35">
        <v>1.1314999999999999E-3</v>
      </c>
      <c r="V169" s="35">
        <v>1.6461E-3</v>
      </c>
      <c r="W169" s="35">
        <v>2.2981999999999998E-3</v>
      </c>
      <c r="X169" s="35">
        <v>1.6613999999999999E-3</v>
      </c>
      <c r="Y169" s="35">
        <v>1.4480999999999999E-3</v>
      </c>
      <c r="Z169" s="35">
        <v>1.9105000000000001E-3</v>
      </c>
      <c r="AA169" s="35">
        <v>3.1876000000000001E-3</v>
      </c>
      <c r="AB169" s="35" t="s">
        <v>0</v>
      </c>
      <c r="AC169" s="36" t="s">
        <v>0</v>
      </c>
      <c r="AD169" s="29" t="s">
        <v>0</v>
      </c>
      <c r="AE169" s="29">
        <v>1.43626E-2</v>
      </c>
      <c r="AF169" s="29">
        <v>1.7792000000000001E-3</v>
      </c>
      <c r="AG169" s="29">
        <v>9.1529999999999997E-4</v>
      </c>
      <c r="AH169" s="29">
        <v>1.4166999999999999E-3</v>
      </c>
      <c r="AI169" s="29">
        <v>1.5578E-3</v>
      </c>
      <c r="AJ169" s="29">
        <v>2.7039999999999998E-3</v>
      </c>
      <c r="AK169" s="3">
        <f t="shared" si="2"/>
        <v>2.21995E-3</v>
      </c>
      <c r="AO169" s="49"/>
      <c r="AP169" s="2">
        <f>((AK169-AK$21)*100)/AK$21</f>
        <v>-41.443322717864753</v>
      </c>
    </row>
    <row r="170" spans="1:46" x14ac:dyDescent="0.25">
      <c r="A170" t="s">
        <v>0</v>
      </c>
      <c r="B170" s="37">
        <v>6.3360000000000001E-4</v>
      </c>
      <c r="C170" s="34">
        <v>4.3090000000000001E-4</v>
      </c>
      <c r="D170" s="34">
        <v>3.1540000000000002E-4</v>
      </c>
      <c r="E170" s="34">
        <v>3.2019999999999998E-4</v>
      </c>
      <c r="F170" s="34">
        <v>4.4559999999999999E-4</v>
      </c>
      <c r="G170" s="34">
        <v>6.3420000000000002E-4</v>
      </c>
      <c r="H170" s="34">
        <v>8.9970000000000002E-4</v>
      </c>
      <c r="I170" s="34">
        <v>1.3887000000000001E-3</v>
      </c>
      <c r="J170" s="34">
        <v>1.9059000000000001E-3</v>
      </c>
      <c r="K170" s="34">
        <v>2.6067E-3</v>
      </c>
      <c r="L170" s="34">
        <v>3.0344999999999999E-3</v>
      </c>
      <c r="M170" s="34">
        <v>3.3801E-3</v>
      </c>
      <c r="N170" s="34">
        <v>2.9112000000000001E-3</v>
      </c>
      <c r="O170" s="34">
        <v>2.2739000000000001E-3</v>
      </c>
      <c r="P170" s="34">
        <v>2.3681000000000002E-3</v>
      </c>
      <c r="Q170" s="34">
        <v>3.6313999999999999E-3</v>
      </c>
      <c r="R170" s="34">
        <v>5.1161000000000002E-3</v>
      </c>
      <c r="S170" s="35" t="s">
        <v>0</v>
      </c>
      <c r="T170" s="35" t="s">
        <v>0</v>
      </c>
      <c r="U170" s="35">
        <v>1.4115E-3</v>
      </c>
      <c r="V170" s="35">
        <v>1.8112E-3</v>
      </c>
      <c r="W170" s="35">
        <v>1.6286E-3</v>
      </c>
      <c r="X170" s="35">
        <v>1.7233999999999999E-3</v>
      </c>
      <c r="Y170" s="35">
        <v>1.6601999999999999E-3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4.8291000000000002E-3</v>
      </c>
      <c r="AG170" s="29">
        <v>1.3342E-3</v>
      </c>
      <c r="AH170" s="29">
        <v>5.7307E-3</v>
      </c>
      <c r="AI170" s="29">
        <v>6.9049999999999997E-3</v>
      </c>
      <c r="AJ170" s="29">
        <v>1.7466999999999999E-3</v>
      </c>
      <c r="AK170" s="3">
        <f t="shared" si="2"/>
        <v>2.2621037037037039E-3</v>
      </c>
      <c r="AP170" s="2">
        <f>((AK170-AK$22)*100)/AK$22</f>
        <v>-48.653729104806338</v>
      </c>
    </row>
    <row r="171" spans="1:46" x14ac:dyDescent="0.25">
      <c r="A171" t="s">
        <v>0</v>
      </c>
      <c r="B171" s="37">
        <v>7.1389999999999995E-4</v>
      </c>
      <c r="C171" s="34">
        <v>3.9770000000000002E-4</v>
      </c>
      <c r="D171" s="34">
        <v>4.0989999999999999E-4</v>
      </c>
      <c r="E171" s="34">
        <v>3.2880000000000002E-4</v>
      </c>
      <c r="F171" s="34">
        <v>4.2769999999999999E-4</v>
      </c>
      <c r="G171" s="34">
        <v>5.8509999999999996E-4</v>
      </c>
      <c r="H171" s="34">
        <v>6.5799999999999995E-4</v>
      </c>
      <c r="I171" s="34">
        <v>7.9500000000000003E-4</v>
      </c>
      <c r="J171" s="34">
        <v>9.7780000000000002E-4</v>
      </c>
      <c r="K171" s="34">
        <v>1.3077E-3</v>
      </c>
      <c r="L171" s="34">
        <v>1.3933000000000001E-3</v>
      </c>
      <c r="M171" s="34">
        <v>1.7024E-3</v>
      </c>
      <c r="N171" s="34">
        <v>2.1151999999999998E-3</v>
      </c>
      <c r="O171" s="34">
        <v>1.6477E-3</v>
      </c>
      <c r="P171" s="34">
        <v>1.6006E-3</v>
      </c>
      <c r="Q171" s="34">
        <v>3.2586E-3</v>
      </c>
      <c r="R171" s="34">
        <v>6.6708999999999996E-3</v>
      </c>
      <c r="S171" s="35" t="s">
        <v>0</v>
      </c>
      <c r="T171" s="35">
        <v>2.8801999999999999E-3</v>
      </c>
      <c r="U171" s="35">
        <v>1.5169000000000001E-3</v>
      </c>
      <c r="V171" s="35">
        <v>1.237E-3</v>
      </c>
      <c r="W171" s="35">
        <v>1.3561999999999999E-3</v>
      </c>
      <c r="X171" s="35">
        <v>1.1762999999999999E-3</v>
      </c>
      <c r="Y171" s="35">
        <v>7.2349999999999997E-4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1.7384199999999999E-2</v>
      </c>
      <c r="AG171" s="29">
        <v>1.12753E-2</v>
      </c>
      <c r="AH171" s="29">
        <v>4.3096000000000002E-3</v>
      </c>
      <c r="AI171" s="29">
        <v>5.2697000000000004E-3</v>
      </c>
      <c r="AJ171" s="29">
        <v>4.3319999999999999E-3</v>
      </c>
      <c r="AK171" s="3">
        <f t="shared" si="2"/>
        <v>2.7304E-3</v>
      </c>
      <c r="AP171" s="2">
        <f>((AK171-AK$23)*100)/AK$23</f>
        <v>-46.525543881590032</v>
      </c>
    </row>
    <row r="172" spans="1:46" x14ac:dyDescent="0.25">
      <c r="A172" t="s">
        <v>0</v>
      </c>
      <c r="B172" s="37">
        <v>1.1853E-3</v>
      </c>
      <c r="C172" s="34">
        <v>5.3050000000000005E-4</v>
      </c>
      <c r="D172" s="34">
        <v>4.6700000000000002E-4</v>
      </c>
      <c r="E172" s="34">
        <v>3.6170000000000001E-4</v>
      </c>
      <c r="F172" s="34">
        <v>4.4359999999999999E-4</v>
      </c>
      <c r="G172" s="34">
        <v>6.5959999999999999E-4</v>
      </c>
      <c r="H172" s="34">
        <v>9.5419999999999999E-4</v>
      </c>
      <c r="I172" s="34">
        <v>1.3437E-3</v>
      </c>
      <c r="J172" s="34">
        <v>2.4231000000000001E-3</v>
      </c>
      <c r="K172" s="34">
        <v>2.7479000000000002E-3</v>
      </c>
      <c r="L172" s="34">
        <v>1.9710000000000001E-3</v>
      </c>
      <c r="M172" s="34">
        <v>2.0054000000000001E-3</v>
      </c>
      <c r="N172" s="34">
        <v>1.7841000000000001E-3</v>
      </c>
      <c r="O172" s="34">
        <v>1.5686000000000001E-3</v>
      </c>
      <c r="P172" s="34">
        <v>2.2485000000000001E-3</v>
      </c>
      <c r="Q172" s="34">
        <v>1.14219E-2</v>
      </c>
      <c r="R172" s="34" t="s">
        <v>0</v>
      </c>
      <c r="S172" s="35">
        <v>2.5998000000000002E-3</v>
      </c>
      <c r="T172" s="35">
        <v>1.5619E-3</v>
      </c>
      <c r="U172" s="35">
        <v>9.4709999999999998E-4</v>
      </c>
      <c r="V172" s="35">
        <v>1.1293E-3</v>
      </c>
      <c r="W172" s="35">
        <v>1.2028E-3</v>
      </c>
      <c r="X172" s="35">
        <v>1.1117E-3</v>
      </c>
      <c r="Y172" s="35">
        <v>9.479E-4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2.9432199999999999E-2</v>
      </c>
      <c r="AG172" s="29">
        <v>1.66619E-2</v>
      </c>
      <c r="AH172" s="29">
        <v>7.6173999999999999E-3</v>
      </c>
      <c r="AI172" s="29">
        <v>1.7723599999999999E-2</v>
      </c>
      <c r="AJ172" s="29">
        <v>1.40775E-2</v>
      </c>
      <c r="AK172" s="3">
        <f t="shared" si="2"/>
        <v>4.5403285714285717E-3</v>
      </c>
      <c r="AP172" s="2">
        <f>((AK172-AK$24)*100)/AK$24</f>
        <v>-47.563067635530281</v>
      </c>
    </row>
    <row r="173" spans="1:46" x14ac:dyDescent="0.25">
      <c r="A173" t="s">
        <v>0</v>
      </c>
      <c r="B173" s="37">
        <v>7.6861999999999998E-3</v>
      </c>
      <c r="C173" s="34">
        <v>2.6226000000000001E-3</v>
      </c>
      <c r="D173" s="34">
        <v>1.0547E-3</v>
      </c>
      <c r="E173" s="34">
        <v>6.1689999999999998E-4</v>
      </c>
      <c r="F173" s="34">
        <v>1.0619E-3</v>
      </c>
      <c r="G173" s="34">
        <v>1.5269999999999999E-3</v>
      </c>
      <c r="H173" s="34">
        <v>1.9596000000000001E-3</v>
      </c>
      <c r="I173" s="34">
        <v>2.3544E-3</v>
      </c>
      <c r="J173" s="34">
        <v>2.4724E-3</v>
      </c>
      <c r="K173" s="34">
        <v>2.5766999999999999E-3</v>
      </c>
      <c r="L173" s="34">
        <v>2.9031999999999999E-3</v>
      </c>
      <c r="M173" s="34">
        <v>3.3814000000000001E-3</v>
      </c>
      <c r="N173" s="34">
        <v>3.6156000000000001E-3</v>
      </c>
      <c r="O173" s="34">
        <v>1.9710000000000001E-3</v>
      </c>
      <c r="P173" s="38">
        <v>3.0856999999999998E-3</v>
      </c>
      <c r="Q173" s="38" t="s">
        <v>0</v>
      </c>
      <c r="R173" s="38">
        <v>1.0681E-2</v>
      </c>
      <c r="S173" s="35">
        <v>1.8489999999999999E-3</v>
      </c>
      <c r="T173" s="35">
        <v>1.4395E-3</v>
      </c>
      <c r="U173" s="35">
        <v>1.2757999999999999E-3</v>
      </c>
      <c r="V173" s="35">
        <v>1.9856000000000001E-3</v>
      </c>
      <c r="W173" s="35">
        <v>2.4418E-3</v>
      </c>
      <c r="X173" s="35">
        <v>1.5788E-3</v>
      </c>
      <c r="Y173" s="35">
        <v>1.8867999999999999E-3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4.1835700000000003E-2</v>
      </c>
      <c r="AG173" s="29">
        <v>2.15003E-2</v>
      </c>
      <c r="AH173" s="29" t="s">
        <v>0</v>
      </c>
      <c r="AI173" s="29">
        <v>4.6545499999999997E-2</v>
      </c>
      <c r="AJ173" s="29">
        <v>1.4155600000000001E-2</v>
      </c>
      <c r="AK173" s="3">
        <f t="shared" si="2"/>
        <v>6.8912851851851854E-3</v>
      </c>
      <c r="AP173" s="2">
        <f>((AK173-AK$25)*100)/AK$25</f>
        <v>-36.470930875727085</v>
      </c>
    </row>
    <row r="174" spans="1:46" x14ac:dyDescent="0.25">
      <c r="A174" t="s">
        <v>0</v>
      </c>
      <c r="B174" s="37">
        <v>1.87691E-2</v>
      </c>
      <c r="C174" s="34">
        <v>1.08889E-2</v>
      </c>
      <c r="D174" s="34">
        <v>3.9138999999999997E-3</v>
      </c>
      <c r="E174" s="34">
        <v>1.8384E-3</v>
      </c>
      <c r="F174" s="34">
        <v>1.6662000000000001E-3</v>
      </c>
      <c r="G174" s="34">
        <v>2.1568999999999998E-3</v>
      </c>
      <c r="H174" s="34">
        <v>2.6315000000000002E-3</v>
      </c>
      <c r="I174" s="34">
        <v>3.0403000000000001E-3</v>
      </c>
      <c r="J174" s="34">
        <v>2.9788000000000002E-3</v>
      </c>
      <c r="K174" s="34">
        <v>2.9044000000000001E-3</v>
      </c>
      <c r="L174" s="34">
        <v>3.5119000000000001E-3</v>
      </c>
      <c r="M174" s="34">
        <v>3.7569000000000001E-3</v>
      </c>
      <c r="N174" s="34">
        <v>3.4826000000000002E-3</v>
      </c>
      <c r="O174" s="34">
        <v>4.2478000000000004E-3</v>
      </c>
      <c r="P174" s="38" t="s">
        <v>0</v>
      </c>
      <c r="Q174" s="38">
        <v>1.8474999999999998E-2</v>
      </c>
      <c r="R174" s="38">
        <v>1.6909899999999999E-2</v>
      </c>
      <c r="S174" s="35">
        <v>1.05428E-2</v>
      </c>
      <c r="T174" s="35">
        <v>4.5382E-3</v>
      </c>
      <c r="U174" s="35">
        <v>2.6868999999999999E-3</v>
      </c>
      <c r="V174" s="35">
        <v>3.2011000000000001E-3</v>
      </c>
      <c r="W174" s="35">
        <v>3.8551000000000002E-3</v>
      </c>
      <c r="X174" s="35">
        <v>3.7607000000000001E-3</v>
      </c>
      <c r="Y174" s="35">
        <v>5.5874000000000002E-3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4.1797800000000003E-2</v>
      </c>
      <c r="AG174" s="29">
        <v>3.2782600000000002E-2</v>
      </c>
      <c r="AH174" s="29" t="s">
        <v>0</v>
      </c>
      <c r="AI174" s="29" t="s">
        <v>0</v>
      </c>
      <c r="AJ174" s="29" t="s">
        <v>0</v>
      </c>
      <c r="AK174" s="3">
        <f t="shared" si="2"/>
        <v>8.3970040000000013E-3</v>
      </c>
      <c r="AP174" s="2">
        <f>((AK174-AK$26)*100)/AK$26</f>
        <v>-32.404051150394416</v>
      </c>
    </row>
    <row r="175" spans="1:46" x14ac:dyDescent="0.25">
      <c r="A175" t="s">
        <v>0</v>
      </c>
      <c r="B175" s="37" t="s">
        <v>0</v>
      </c>
      <c r="C175" s="34">
        <v>1.6077399999999999E-2</v>
      </c>
      <c r="D175" s="34">
        <v>5.6519999999999999E-3</v>
      </c>
      <c r="E175" s="34">
        <v>2.3738000000000001E-3</v>
      </c>
      <c r="F175" s="34">
        <v>1.9865E-3</v>
      </c>
      <c r="G175" s="34">
        <v>2.5774000000000001E-3</v>
      </c>
      <c r="H175" s="34">
        <v>3.4906999999999998E-3</v>
      </c>
      <c r="I175" s="34">
        <v>4.3229000000000002E-3</v>
      </c>
      <c r="J175" s="34">
        <v>4.7016999999999996E-3</v>
      </c>
      <c r="K175" s="34">
        <v>4.5643999999999997E-3</v>
      </c>
      <c r="L175" s="34">
        <v>5.0169000000000004E-3</v>
      </c>
      <c r="M175" s="34">
        <v>4.8177000000000003E-3</v>
      </c>
      <c r="N175" s="34">
        <v>3.7864999999999999E-3</v>
      </c>
      <c r="O175" s="34">
        <v>5.6648000000000002E-3</v>
      </c>
      <c r="P175" s="38" t="s">
        <v>0</v>
      </c>
      <c r="Q175" s="38">
        <v>2.22557E-2</v>
      </c>
      <c r="R175" s="38">
        <v>1.8824799999999999E-2</v>
      </c>
      <c r="S175" s="35">
        <v>1.4611799999999999E-2</v>
      </c>
      <c r="T175" s="35">
        <v>5.7109999999999999E-3</v>
      </c>
      <c r="U175" s="35">
        <v>4.0981999999999998E-3</v>
      </c>
      <c r="V175" s="35">
        <v>5.1037000000000001E-3</v>
      </c>
      <c r="W175" s="35">
        <v>6.1222999999999998E-3</v>
      </c>
      <c r="X175" s="35">
        <v>6.0935E-3</v>
      </c>
      <c r="Y175" s="35">
        <v>9.7515999999999992E-3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4.3483999999999997E-3</v>
      </c>
      <c r="AG175" s="29">
        <v>7.7969700000000003E-2</v>
      </c>
      <c r="AH175" s="29" t="s">
        <v>0</v>
      </c>
      <c r="AI175" s="29" t="s">
        <v>0</v>
      </c>
      <c r="AJ175" s="29" t="s">
        <v>0</v>
      </c>
      <c r="AK175" s="3">
        <f t="shared" si="2"/>
        <v>9.9968083333333325E-3</v>
      </c>
      <c r="AP175" s="2">
        <f>((AK175-AK$27)*100)/AK$27</f>
        <v>-31.216968228434872</v>
      </c>
    </row>
    <row r="176" spans="1:46" x14ac:dyDescent="0.25">
      <c r="A176" t="s">
        <v>0</v>
      </c>
      <c r="B176" s="37" t="s">
        <v>0</v>
      </c>
      <c r="C176" s="34">
        <v>4.0161700000000002E-2</v>
      </c>
      <c r="D176" s="34">
        <v>8.6834000000000008E-3</v>
      </c>
      <c r="E176" s="34">
        <v>2.0390999999999999E-3</v>
      </c>
      <c r="F176" s="34">
        <v>4.729E-4</v>
      </c>
      <c r="G176" s="34">
        <v>3.3639999999999999E-4</v>
      </c>
      <c r="H176" s="34">
        <v>7.3609999999999995E-4</v>
      </c>
      <c r="I176" s="34">
        <v>1.2528999999999999E-3</v>
      </c>
      <c r="J176" s="34">
        <v>1.7113E-3</v>
      </c>
      <c r="K176" s="34">
        <v>5.0828999999999996E-3</v>
      </c>
      <c r="L176" s="34">
        <v>6.3946000000000003E-3</v>
      </c>
      <c r="M176" s="34">
        <v>6.0035000000000002E-3</v>
      </c>
      <c r="N176" s="34">
        <v>6.2075000000000003E-3</v>
      </c>
      <c r="O176" s="34">
        <v>1.12085E-2</v>
      </c>
      <c r="P176" s="38" t="s">
        <v>0</v>
      </c>
      <c r="Q176" s="38">
        <v>3.1971699999999999E-2</v>
      </c>
      <c r="R176" s="38">
        <v>1.5252E-2</v>
      </c>
      <c r="S176" s="35">
        <v>5.9887999999999999E-3</v>
      </c>
      <c r="T176" s="35">
        <v>4.1931E-3</v>
      </c>
      <c r="U176" s="35">
        <v>4.2366000000000001E-3</v>
      </c>
      <c r="V176" s="35">
        <v>5.4283999999999999E-3</v>
      </c>
      <c r="W176" s="35">
        <v>7.2357000000000003E-3</v>
      </c>
      <c r="X176" s="35">
        <v>8.2979999999999998E-3</v>
      </c>
      <c r="Y176" s="35">
        <v>7.5154999999999996E-3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8.2004818181818182E-3</v>
      </c>
      <c r="AP176" s="2">
        <f>((AK176-AK$28)*100)/AK$28</f>
        <v>-32.505261960719167</v>
      </c>
    </row>
    <row r="177" spans="1:42" x14ac:dyDescent="0.25">
      <c r="A177" s="32" t="s">
        <v>0</v>
      </c>
      <c r="B177" s="39" t="s">
        <v>0</v>
      </c>
      <c r="C177" s="32">
        <v>4.9801000000000003E-3</v>
      </c>
      <c r="D177" s="32">
        <v>2.45638E-2</v>
      </c>
      <c r="E177" s="32">
        <v>2.6429100000000001E-2</v>
      </c>
      <c r="F177" s="32">
        <v>2.3267300000000001E-2</v>
      </c>
      <c r="G177" s="32">
        <v>1.77188E-2</v>
      </c>
      <c r="H177" s="32">
        <v>1.52307E-2</v>
      </c>
      <c r="I177" s="32">
        <v>8.3032999999999996E-3</v>
      </c>
      <c r="J177" s="32">
        <v>4.9988000000000003E-3</v>
      </c>
      <c r="K177" s="32">
        <v>2.4540999999999999E-3</v>
      </c>
      <c r="L177" s="32">
        <v>1.6535E-3</v>
      </c>
      <c r="M177" s="32">
        <v>2.8219999999999999E-3</v>
      </c>
      <c r="N177" s="32">
        <v>1.2932900000000001E-2</v>
      </c>
      <c r="O177" s="32">
        <v>1.7388299999999999E-2</v>
      </c>
      <c r="P177" s="32" t="s">
        <v>0</v>
      </c>
      <c r="Q177" s="32" t="s">
        <v>0</v>
      </c>
      <c r="R177" s="32" t="s">
        <v>0</v>
      </c>
      <c r="S177" s="33">
        <v>4.2950799999999997E-2</v>
      </c>
      <c r="T177" s="33">
        <v>2.75719E-2</v>
      </c>
      <c r="U177" s="33">
        <v>2.03021E-2</v>
      </c>
      <c r="V177" s="33">
        <v>5.8389999999999996E-3</v>
      </c>
      <c r="W177" s="33">
        <v>1.328E-3</v>
      </c>
      <c r="X177" s="33">
        <v>1.13688E-2</v>
      </c>
      <c r="Y177" s="33">
        <v>1.00012E-2</v>
      </c>
      <c r="Z177" s="33" t="s">
        <v>0</v>
      </c>
      <c r="AA177" s="40" t="s">
        <v>0</v>
      </c>
      <c r="AB177" s="40">
        <v>1.2558000000000001E-3</v>
      </c>
      <c r="AC177" s="40">
        <v>5.3911999999999996E-3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1.3125068181818179E-2</v>
      </c>
      <c r="AP177" s="2">
        <f>((AK177-AK$29)*100)/AK$29</f>
        <v>-39.097496018420642</v>
      </c>
    </row>
    <row r="178" spans="1:42" x14ac:dyDescent="0.25">
      <c r="A178" s="31" t="s">
        <v>0</v>
      </c>
      <c r="B178" s="41" t="s">
        <v>0</v>
      </c>
      <c r="C178" s="31" t="s">
        <v>0</v>
      </c>
      <c r="D178" s="31">
        <v>9.2576099999999995E-2</v>
      </c>
      <c r="E178" s="31">
        <v>9.2090500000000006E-2</v>
      </c>
      <c r="F178" s="31">
        <v>8.1381499999999996E-2</v>
      </c>
      <c r="G178" s="31">
        <v>7.7146900000000004E-2</v>
      </c>
      <c r="H178" s="31">
        <v>7.3371699999999998E-2</v>
      </c>
      <c r="I178" s="31">
        <v>6.5684300000000001E-2</v>
      </c>
      <c r="J178" s="31">
        <v>4.8309499999999998E-2</v>
      </c>
      <c r="K178" s="31">
        <v>3.4030499999999998E-2</v>
      </c>
      <c r="L178" s="31">
        <v>2.3373000000000001E-2</v>
      </c>
      <c r="M178" s="31">
        <v>1.7231799999999999E-2</v>
      </c>
      <c r="N178" s="31">
        <v>2.2156599999999999E-2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0.13152459999999999</v>
      </c>
      <c r="T178" s="33">
        <v>0.1147902</v>
      </c>
      <c r="U178" s="33">
        <v>9.3228599999999995E-2</v>
      </c>
      <c r="V178" s="33">
        <v>6.4319200000000007E-2</v>
      </c>
      <c r="W178" s="33">
        <v>2.8990499999999999E-2</v>
      </c>
      <c r="X178" s="33">
        <v>1.5177100000000001E-2</v>
      </c>
      <c r="Y178" s="33">
        <v>2.06398E-2</v>
      </c>
      <c r="Z178" s="33">
        <v>1.19954E-2</v>
      </c>
      <c r="AA178" s="40">
        <v>6.8371999999999999E-3</v>
      </c>
      <c r="AB178" s="40">
        <v>5.5170999999999996E-3</v>
      </c>
      <c r="AC178" s="40">
        <v>8.1116000000000001E-3</v>
      </c>
      <c r="AD178" s="40">
        <v>3.5607E-3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4.9219321739130441E-2</v>
      </c>
      <c r="AP178" s="2">
        <f>((AK178-AK$30)*100)/AK$30</f>
        <v>-34.93824577056273</v>
      </c>
    </row>
    <row r="179" spans="1:42" x14ac:dyDescent="0.25">
      <c r="A179" s="31" t="s">
        <v>0</v>
      </c>
      <c r="B179" s="41" t="s">
        <v>0</v>
      </c>
      <c r="C179" s="31" t="s">
        <v>0</v>
      </c>
      <c r="D179" s="31">
        <v>0.22618489999999999</v>
      </c>
      <c r="E179" s="31">
        <v>0.18794649999999999</v>
      </c>
      <c r="F179" s="31">
        <v>0.1492569</v>
      </c>
      <c r="G179" s="31">
        <v>0.14480770000000001</v>
      </c>
      <c r="H179" s="31">
        <v>0.14286090000000001</v>
      </c>
      <c r="I179" s="31">
        <v>0.1341523</v>
      </c>
      <c r="J179" s="31">
        <v>0.1184899</v>
      </c>
      <c r="K179" s="31">
        <v>9.3397499999999994E-2</v>
      </c>
      <c r="L179" s="31">
        <v>6.8034300000000006E-2</v>
      </c>
      <c r="M179" s="31">
        <v>4.40756E-2</v>
      </c>
      <c r="N179" s="31">
        <v>3.09848E-2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0.21210960000000001</v>
      </c>
      <c r="T179" s="33">
        <v>0.18081620000000001</v>
      </c>
      <c r="U179" s="33">
        <v>0.16887369999999999</v>
      </c>
      <c r="V179" s="33">
        <v>0.1403404</v>
      </c>
      <c r="W179" s="33">
        <v>0.1078865</v>
      </c>
      <c r="X179" s="33">
        <v>6.1355899999999998E-2</v>
      </c>
      <c r="Y179" s="33">
        <v>3.6280199999999999E-2</v>
      </c>
      <c r="Z179" s="33" t="s">
        <v>0</v>
      </c>
      <c r="AA179" s="40">
        <v>1.4277700000000001E-2</v>
      </c>
      <c r="AB179" s="40">
        <v>1.2541099999999999E-2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0.11373363</v>
      </c>
      <c r="AP179" s="2">
        <f>((AK179-AK$31)*100)/AK$31</f>
        <v>-33.339198374496625</v>
      </c>
    </row>
    <row r="180" spans="1:42" x14ac:dyDescent="0.25">
      <c r="A180" s="31" t="s">
        <v>0</v>
      </c>
      <c r="B180" s="41" t="s">
        <v>0</v>
      </c>
      <c r="C180" s="31" t="s">
        <v>0</v>
      </c>
      <c r="D180" s="31">
        <v>0.28622639999999999</v>
      </c>
      <c r="E180" s="31">
        <v>0.19670509999999999</v>
      </c>
      <c r="F180" s="31">
        <v>0.18686749999999999</v>
      </c>
      <c r="G180" s="31">
        <v>0.18328349999999999</v>
      </c>
      <c r="H180" s="31">
        <v>0.18447640000000001</v>
      </c>
      <c r="I180" s="31">
        <v>0.1816615</v>
      </c>
      <c r="J180" s="31">
        <v>0.17746319999999999</v>
      </c>
      <c r="K180" s="31">
        <v>0.16069510000000001</v>
      </c>
      <c r="L180" s="31">
        <v>0.12852379999999999</v>
      </c>
      <c r="M180" s="31">
        <v>8.6090600000000003E-2</v>
      </c>
      <c r="N180" s="31">
        <v>6.0481699999999999E-2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0.28068850000000001</v>
      </c>
      <c r="U180" s="33">
        <v>0.22326099999999999</v>
      </c>
      <c r="V180" s="33">
        <v>0.224053</v>
      </c>
      <c r="W180" s="33">
        <v>0.20578830000000001</v>
      </c>
      <c r="X180" s="33">
        <v>0.15132139999999999</v>
      </c>
      <c r="Y180" s="33">
        <v>9.1589799999999999E-2</v>
      </c>
      <c r="Z180" s="33">
        <v>7.2825799999999996E-2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0.17122236666666668</v>
      </c>
      <c r="AP180" s="2">
        <f>((AK180-AK$32)*100)/AK$32</f>
        <v>-35.320371549524701</v>
      </c>
    </row>
    <row r="181" spans="1:42" x14ac:dyDescent="0.25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0.18861839999999999</v>
      </c>
      <c r="F181" s="31">
        <v>0.18951000000000001</v>
      </c>
      <c r="G181" s="31">
        <v>0.17971690000000001</v>
      </c>
      <c r="H181" s="31">
        <v>0.17880860000000001</v>
      </c>
      <c r="I181" s="31">
        <v>0.197015</v>
      </c>
      <c r="J181" s="31">
        <v>0.21532660000000001</v>
      </c>
      <c r="K181" s="31">
        <v>0.20408750000000001</v>
      </c>
      <c r="L181" s="31">
        <v>0.16351859999999999</v>
      </c>
      <c r="M181" s="31">
        <v>0.1107934</v>
      </c>
      <c r="N181" s="31">
        <v>0.1092318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0.32106839999999998</v>
      </c>
      <c r="V181" s="33">
        <v>0.33538469999999998</v>
      </c>
      <c r="W181" s="33">
        <v>0.30928509999999998</v>
      </c>
      <c r="X181" s="33">
        <v>0.24680530000000001</v>
      </c>
      <c r="Y181" s="33">
        <v>0.16472899999999999</v>
      </c>
      <c r="Z181" s="33">
        <v>0.1247602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0.20241621874999999</v>
      </c>
      <c r="AP181" s="2">
        <f>((AK181-AK$33)*100)/AK$33</f>
        <v>-38.32747395432893</v>
      </c>
    </row>
    <row r="182" spans="1:42" x14ac:dyDescent="0.25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4.4956599999999999E-2</v>
      </c>
      <c r="F182" s="27">
        <v>0.1374206</v>
      </c>
      <c r="G182" s="27">
        <v>0.1277731</v>
      </c>
      <c r="H182" s="27">
        <v>6.8702399999999997E-2</v>
      </c>
      <c r="I182" s="27">
        <v>0.1248832</v>
      </c>
      <c r="J182" s="27">
        <v>0.21885189999999999</v>
      </c>
      <c r="K182" s="27">
        <v>0.188529</v>
      </c>
      <c r="L182" s="27">
        <v>0.1721877</v>
      </c>
      <c r="M182" s="27">
        <v>0.1179096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0.60676870000000005</v>
      </c>
      <c r="V182" s="27">
        <v>0.49170570000000002</v>
      </c>
      <c r="W182" s="27">
        <v>0.4260697</v>
      </c>
      <c r="X182" s="27">
        <v>0.32704430000000001</v>
      </c>
      <c r="Y182" s="27">
        <v>0.23041049999999999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0.23451521428571431</v>
      </c>
      <c r="AP182" s="2">
        <f>((AK182-AK$34)*100)/AK$34</f>
        <v>-37.633870479252309</v>
      </c>
    </row>
    <row r="183" spans="1:42" x14ac:dyDescent="0.25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0.22622700000000001</v>
      </c>
      <c r="H183" s="27">
        <v>0.23315959999999999</v>
      </c>
      <c r="I183" s="27">
        <v>0.2395429</v>
      </c>
      <c r="J183" s="27">
        <v>0.2332873</v>
      </c>
      <c r="K183" s="27">
        <v>0.2045324</v>
      </c>
      <c r="L183" s="27">
        <v>0.17842520000000001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0.62888040000000001</v>
      </c>
      <c r="V183" s="27">
        <v>0.46187679999999998</v>
      </c>
      <c r="W183" s="27">
        <v>0.44467099999999998</v>
      </c>
      <c r="X183" s="27">
        <v>0.25977929999999999</v>
      </c>
      <c r="Y183" s="27">
        <v>0.22193489999999999</v>
      </c>
      <c r="Z183" s="27">
        <v>0.15921660000000001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0.29096111666666663</v>
      </c>
      <c r="AP183" s="2">
        <f>((AK183-AK$35)*100)/AK$35</f>
        <v>-32.785662197541505</v>
      </c>
    </row>
    <row r="184" spans="1:42" x14ac:dyDescent="0.25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0.1111031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0.2257661</v>
      </c>
      <c r="U184" s="25">
        <v>0.27681080000000002</v>
      </c>
      <c r="V184" s="25" t="s">
        <v>0</v>
      </c>
      <c r="W184" s="25" t="s">
        <v>0</v>
      </c>
      <c r="X184" s="25">
        <v>6.8077100000000002E-2</v>
      </c>
      <c r="Y184" s="25">
        <v>0.13006980000000001</v>
      </c>
      <c r="Z184" s="25">
        <v>0.14594389999999999</v>
      </c>
      <c r="AA184" s="25">
        <v>0.15969639999999999</v>
      </c>
      <c r="AB184" s="25">
        <v>0.1453498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0.15785212500000001</v>
      </c>
      <c r="AP184" s="22">
        <f>((AK184-AK$36)*100)/AK$36</f>
        <v>-41.692365990632581</v>
      </c>
    </row>
    <row r="185" spans="1:42" x14ac:dyDescent="0.25">
      <c r="A185" s="25">
        <v>0.2319532</v>
      </c>
      <c r="B185" s="26">
        <v>0.25931409999999999</v>
      </c>
      <c r="C185" s="25">
        <v>0.284694</v>
      </c>
      <c r="D185" s="25">
        <v>0.2919079</v>
      </c>
      <c r="E185" s="25">
        <v>0.29156219999999999</v>
      </c>
      <c r="F185" s="25">
        <v>0.29177530000000002</v>
      </c>
      <c r="G185" s="25">
        <v>0.29412050000000001</v>
      </c>
      <c r="H185" s="25">
        <v>0.29498619999999998</v>
      </c>
      <c r="I185" s="25">
        <v>0.29397519999999999</v>
      </c>
      <c r="J185" s="25">
        <v>0.30198900000000001</v>
      </c>
      <c r="K185" s="25">
        <v>0.2854256</v>
      </c>
      <c r="L185" s="25">
        <v>0.28372979999999998</v>
      </c>
      <c r="M185" s="25">
        <v>0.28264699999999998</v>
      </c>
      <c r="N185" s="25">
        <v>0.27348339999999999</v>
      </c>
      <c r="O185" s="25">
        <v>0.26397860000000001</v>
      </c>
      <c r="P185" s="25">
        <v>0.30161520000000003</v>
      </c>
      <c r="Q185" s="25">
        <v>0.32124760000000002</v>
      </c>
      <c r="R185" s="25">
        <v>0.33313730000000003</v>
      </c>
      <c r="S185" s="25">
        <v>0.34789829999999999</v>
      </c>
      <c r="T185" s="25">
        <v>0.311114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0.1977911</v>
      </c>
      <c r="Z185" s="25">
        <v>0.25401679999999999</v>
      </c>
      <c r="AA185" s="25">
        <v>0.25165530000000003</v>
      </c>
      <c r="AB185" s="25">
        <v>0.23185929999999999</v>
      </c>
      <c r="AC185" s="25">
        <v>0.19135859999999999</v>
      </c>
      <c r="AD185" s="25">
        <v>0.22375300000000001</v>
      </c>
      <c r="AE185" s="25">
        <v>0.2462665</v>
      </c>
      <c r="AF185" s="25">
        <v>0.24619559999999999</v>
      </c>
      <c r="AG185" s="25">
        <v>0.23567830000000001</v>
      </c>
      <c r="AH185" s="25">
        <v>0.25156889999999998</v>
      </c>
      <c r="AI185" s="25">
        <v>0.24765970000000001</v>
      </c>
      <c r="AJ185" s="25">
        <v>0.22936699999999999</v>
      </c>
      <c r="AK185" s="3">
        <f t="shared" si="3"/>
        <v>0.27024139062499997</v>
      </c>
      <c r="AP185" s="22">
        <f>((AK185-AK$37)*100)/AK$37</f>
        <v>-39.046764068078659</v>
      </c>
    </row>
    <row r="186" spans="1:42" x14ac:dyDescent="0.25">
      <c r="AK186" s="17">
        <f>SUM(A150:AJ185)/867</f>
        <v>0.22989793367935404</v>
      </c>
      <c r="AP186" s="23">
        <f>((AK186-AK$38)*100)/AK$38</f>
        <v>-15.906902013790145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14E3E-5E34-4CB0-A9FD-566DB66206FB}">
  <dimension ref="A1:BC275"/>
  <sheetViews>
    <sheetView topLeftCell="J73" zoomScale="70" zoomScaleNormal="70" workbookViewId="0">
      <selection activeCell="AN27" sqref="AN27"/>
    </sheetView>
  </sheetViews>
  <sheetFormatPr defaultRowHeight="15" x14ac:dyDescent="0.25"/>
  <cols>
    <col min="37" max="37" width="12.7109375" style="3" customWidth="1"/>
    <col min="38" max="40" width="8.85546875" style="2"/>
    <col min="41" max="41" width="12" style="2" customWidth="1"/>
    <col min="42" max="42" width="8.85546875" style="2"/>
    <col min="46" max="46" width="13" style="1" bestFit="1" customWidth="1"/>
    <col min="51" max="51" width="12.5703125" style="1" bestFit="1" customWidth="1"/>
  </cols>
  <sheetData>
    <row r="1" spans="1:55" x14ac:dyDescent="0.25">
      <c r="A1" t="s">
        <v>195</v>
      </c>
      <c r="AK1" s="1"/>
      <c r="AL1" s="1"/>
    </row>
    <row r="2" spans="1:55" x14ac:dyDescent="0.25">
      <c r="A2" s="25" t="s">
        <v>193</v>
      </c>
      <c r="B2" s="26" t="s">
        <v>193</v>
      </c>
      <c r="C2" s="25" t="s">
        <v>193</v>
      </c>
      <c r="D2" s="25" t="s">
        <v>193</v>
      </c>
      <c r="E2" s="25" t="s">
        <v>193</v>
      </c>
      <c r="F2" s="25" t="s">
        <v>193</v>
      </c>
      <c r="G2" s="25" t="s">
        <v>193</v>
      </c>
      <c r="H2" s="25" t="s">
        <v>193</v>
      </c>
      <c r="I2" s="25" t="s">
        <v>193</v>
      </c>
      <c r="J2" s="25" t="s">
        <v>193</v>
      </c>
      <c r="K2" s="25" t="s">
        <v>193</v>
      </c>
      <c r="L2" s="25" t="s">
        <v>193</v>
      </c>
      <c r="M2" s="25" t="s">
        <v>193</v>
      </c>
      <c r="N2" s="25" t="s">
        <v>193</v>
      </c>
      <c r="O2" s="25" t="s">
        <v>193</v>
      </c>
      <c r="P2" s="25" t="s">
        <v>193</v>
      </c>
      <c r="Q2" s="25" t="s">
        <v>193</v>
      </c>
      <c r="R2" s="25" t="s">
        <v>193</v>
      </c>
      <c r="S2" s="25" t="s">
        <v>193</v>
      </c>
      <c r="T2" s="25" t="s">
        <v>193</v>
      </c>
      <c r="U2" s="25" t="s">
        <v>193</v>
      </c>
      <c r="V2" s="25" t="s">
        <v>193</v>
      </c>
      <c r="W2" s="25" t="s">
        <v>193</v>
      </c>
      <c r="X2" s="25" t="s">
        <v>193</v>
      </c>
      <c r="Y2" s="25" t="s">
        <v>193</v>
      </c>
      <c r="Z2" s="25" t="s">
        <v>193</v>
      </c>
      <c r="AA2" s="25" t="s">
        <v>193</v>
      </c>
      <c r="AB2" s="25" t="s">
        <v>193</v>
      </c>
      <c r="AC2" s="25" t="s">
        <v>193</v>
      </c>
      <c r="AD2" s="25" t="s">
        <v>193</v>
      </c>
      <c r="AE2" s="25" t="s">
        <v>193</v>
      </c>
      <c r="AF2" s="25" t="s">
        <v>193</v>
      </c>
      <c r="AG2" s="25" t="s">
        <v>193</v>
      </c>
      <c r="AH2" s="25" t="s">
        <v>193</v>
      </c>
      <c r="AI2" s="25" t="s">
        <v>193</v>
      </c>
      <c r="AJ2" s="25" t="s">
        <v>193</v>
      </c>
      <c r="AK2" s="3" t="s">
        <v>0</v>
      </c>
      <c r="AL2" s="4">
        <v>-76.463800000000006</v>
      </c>
      <c r="AO2" s="5"/>
      <c r="AQ2" s="2"/>
      <c r="AR2" s="2"/>
      <c r="AS2" s="2"/>
    </row>
    <row r="3" spans="1:55" x14ac:dyDescent="0.25">
      <c r="A3" s="25" t="s">
        <v>193</v>
      </c>
      <c r="B3" s="26">
        <v>-1.8332074</v>
      </c>
      <c r="C3" s="25">
        <v>-1.6421351</v>
      </c>
      <c r="D3" s="25">
        <v>-1.4611548000000001</v>
      </c>
      <c r="E3" s="25">
        <v>-1.290214</v>
      </c>
      <c r="F3" s="25">
        <v>-1.1628954</v>
      </c>
      <c r="G3" s="25">
        <v>-1.184842</v>
      </c>
      <c r="H3" s="25">
        <v>-0.97379919999999998</v>
      </c>
      <c r="I3" s="25">
        <v>-1.336347</v>
      </c>
      <c r="J3" s="25">
        <v>-1.4625827</v>
      </c>
      <c r="K3" s="25">
        <v>-1.5340351999999999</v>
      </c>
      <c r="L3" s="25">
        <v>-1.5818969000000001</v>
      </c>
      <c r="M3" s="25">
        <v>-1.5854471999999999</v>
      </c>
      <c r="N3" s="25">
        <v>-1.5566930000000001</v>
      </c>
      <c r="O3" s="25">
        <v>-1.4745632</v>
      </c>
      <c r="P3" s="25">
        <v>-1.3104865999999999</v>
      </c>
      <c r="Q3" s="25">
        <v>-1.1500976000000001</v>
      </c>
      <c r="R3" s="25">
        <v>-0.91333089999999995</v>
      </c>
      <c r="S3" s="25">
        <v>-1.0248003999999999</v>
      </c>
      <c r="T3" s="25">
        <v>-1.4402314000000001</v>
      </c>
      <c r="U3" s="25">
        <v>-1.6306845999999999</v>
      </c>
      <c r="V3" s="25">
        <v>-1.7299871</v>
      </c>
      <c r="W3" s="25">
        <v>-1.7694334</v>
      </c>
      <c r="X3" s="25">
        <v>-1.802395</v>
      </c>
      <c r="Y3" s="25">
        <v>-1.8177382</v>
      </c>
      <c r="Z3" s="25">
        <v>-1.8071752000000001</v>
      </c>
      <c r="AA3" s="25">
        <v>-1.8020560999999999</v>
      </c>
      <c r="AB3" s="25">
        <v>-1.7936065000000001</v>
      </c>
      <c r="AC3" s="25">
        <v>-1.7999874</v>
      </c>
      <c r="AD3" s="25">
        <v>-1.8449743999999999</v>
      </c>
      <c r="AE3" s="25">
        <v>-1.8707767</v>
      </c>
      <c r="AF3" s="25">
        <v>-1.8446045</v>
      </c>
      <c r="AG3" s="25">
        <v>-1.7525928</v>
      </c>
      <c r="AH3" s="25">
        <v>-1.7687390999999999</v>
      </c>
      <c r="AI3" s="25">
        <v>-1.6879945000000001</v>
      </c>
      <c r="AJ3" s="25" t="s">
        <v>193</v>
      </c>
      <c r="AK3" s="3">
        <f>AVERAGE(A3:AJ3)</f>
        <v>-1.5482795735294119</v>
      </c>
      <c r="AL3" s="4">
        <v>-66.4435</v>
      </c>
      <c r="AM3" s="6" t="s">
        <v>94</v>
      </c>
      <c r="AO3" s="2">
        <f>SUM(A36:AJ37)/40</f>
        <v>-1.0999471828749996</v>
      </c>
      <c r="AV3" s="2"/>
      <c r="AW3" s="2"/>
    </row>
    <row r="4" spans="1:55" x14ac:dyDescent="0.25">
      <c r="A4" s="27">
        <v>0.90658914999999995</v>
      </c>
      <c r="B4" s="28">
        <v>1.0123035</v>
      </c>
      <c r="C4" s="27">
        <v>1.6435645000000001</v>
      </c>
      <c r="D4" s="27">
        <v>2.0604086000000001</v>
      </c>
      <c r="E4" s="27">
        <v>2.5622015</v>
      </c>
      <c r="F4" s="27">
        <v>3.0253572000000002</v>
      </c>
      <c r="G4" s="27">
        <v>2.728917</v>
      </c>
      <c r="H4" s="27">
        <v>2.5370680000000001</v>
      </c>
      <c r="I4" s="27">
        <v>1.9683993</v>
      </c>
      <c r="J4" s="27">
        <v>1.6618831000000001</v>
      </c>
      <c r="K4" s="27">
        <v>1.4668123</v>
      </c>
      <c r="L4" s="27">
        <v>1.4010506</v>
      </c>
      <c r="M4" s="27">
        <v>1.3509154000000001</v>
      </c>
      <c r="N4" s="27">
        <v>1.3891491</v>
      </c>
      <c r="O4" s="27">
        <v>1.6457763999999999</v>
      </c>
      <c r="P4" s="27">
        <v>2.1739410000000001</v>
      </c>
      <c r="Q4" s="27">
        <v>2.7923703</v>
      </c>
      <c r="R4" s="27">
        <v>3.3900855000000001</v>
      </c>
      <c r="S4" s="27">
        <v>3.4225647000000001</v>
      </c>
      <c r="T4" s="27">
        <v>2.3460969999999999</v>
      </c>
      <c r="U4" s="27">
        <v>1.7859594999999999</v>
      </c>
      <c r="V4" s="27">
        <v>0.88234352999999999</v>
      </c>
      <c r="W4" s="27">
        <v>4.6289182999999998E-2</v>
      </c>
      <c r="X4" s="27">
        <v>-0.49053132999999999</v>
      </c>
      <c r="Y4" s="27">
        <v>-0.77283999999999997</v>
      </c>
      <c r="Z4" s="27">
        <v>-0.99283279999999996</v>
      </c>
      <c r="AA4" s="27">
        <v>-0.93042380000000002</v>
      </c>
      <c r="AB4" s="27">
        <v>-0.75252790000000003</v>
      </c>
      <c r="AC4" s="27">
        <v>-0.53863090000000002</v>
      </c>
      <c r="AD4" s="27">
        <v>-0.64526700000000003</v>
      </c>
      <c r="AE4" s="27">
        <v>-0.88858910000000002</v>
      </c>
      <c r="AF4" s="27">
        <v>-0.47560071999999998</v>
      </c>
      <c r="AG4" s="27">
        <v>-0.35438520000000001</v>
      </c>
      <c r="AH4" s="27">
        <v>-0.38022666999999999</v>
      </c>
      <c r="AI4" s="27">
        <v>4.9064204E-2</v>
      </c>
      <c r="AJ4" s="27">
        <v>0.53911180000000003</v>
      </c>
      <c r="AK4" s="3">
        <f t="shared" ref="AK4:AK67" si="0">AVERAGE(A4:AJ4)</f>
        <v>1.0435101929722221</v>
      </c>
      <c r="AL4" s="9">
        <v>-59.441600000000001</v>
      </c>
      <c r="AM4" s="6" t="s">
        <v>116</v>
      </c>
      <c r="AO4" s="2">
        <f>SUM(A2:AJ3)/34</f>
        <v>-1.5482795735294119</v>
      </c>
      <c r="AT4" s="44">
        <f>AVERAGE(A2:AJ3)</f>
        <v>-1.5482795735294119</v>
      </c>
      <c r="AV4" s="22" t="s">
        <v>95</v>
      </c>
      <c r="AW4" s="2" t="s">
        <v>96</v>
      </c>
      <c r="AZ4" s="7"/>
      <c r="BA4" s="7"/>
      <c r="BB4" s="7"/>
      <c r="BC4" s="18"/>
    </row>
    <row r="5" spans="1:55" x14ac:dyDescent="0.25">
      <c r="A5" s="27">
        <v>6.5217900000000002</v>
      </c>
      <c r="B5" s="28">
        <v>6.9134754999999997</v>
      </c>
      <c r="C5" s="27">
        <v>7.5211277000000001</v>
      </c>
      <c r="D5" s="27">
        <v>7.8518400000000002</v>
      </c>
      <c r="E5" s="27">
        <v>8.2991060000000001</v>
      </c>
      <c r="F5" s="27">
        <v>8.6619949999999992</v>
      </c>
      <c r="G5" s="27">
        <v>8.4533970000000007</v>
      </c>
      <c r="H5" s="27">
        <v>8.264348</v>
      </c>
      <c r="I5" s="27">
        <v>7.6900225000000004</v>
      </c>
      <c r="J5" s="27">
        <v>7.5312013999999996</v>
      </c>
      <c r="K5" s="27">
        <v>7.6476470000000001</v>
      </c>
      <c r="L5" s="27">
        <v>7.8359303000000002</v>
      </c>
      <c r="M5" s="27">
        <v>7.7552376000000001</v>
      </c>
      <c r="N5" s="27">
        <v>7.7076162999999998</v>
      </c>
      <c r="O5" s="27">
        <v>7.8245734999999996</v>
      </c>
      <c r="P5" s="27">
        <v>8.11435</v>
      </c>
      <c r="Q5" s="27">
        <v>8.318873</v>
      </c>
      <c r="R5" s="27">
        <v>8.5917449999999995</v>
      </c>
      <c r="S5" s="27">
        <v>8.3043990000000001</v>
      </c>
      <c r="T5" s="27">
        <v>7.5813540000000001</v>
      </c>
      <c r="U5" s="27">
        <v>7.0197760000000002</v>
      </c>
      <c r="V5" s="27">
        <v>5.5000049999999998</v>
      </c>
      <c r="W5" s="27">
        <v>4.8103230000000003</v>
      </c>
      <c r="X5" s="27">
        <v>4.3704624000000001</v>
      </c>
      <c r="Y5" s="27">
        <v>4.078252</v>
      </c>
      <c r="Z5" s="27">
        <v>3.7848396000000002</v>
      </c>
      <c r="AA5" s="27">
        <v>4.0492759999999999</v>
      </c>
      <c r="AB5" s="27">
        <v>4.4614549999999999</v>
      </c>
      <c r="AC5" s="27">
        <v>4.7571554000000003</v>
      </c>
      <c r="AD5" s="27">
        <v>4.7068830000000004</v>
      </c>
      <c r="AE5" s="27">
        <v>4.4232370000000003</v>
      </c>
      <c r="AF5" s="27">
        <v>4.7304630000000003</v>
      </c>
      <c r="AG5" s="27">
        <v>5.1163983000000002</v>
      </c>
      <c r="AH5" s="27">
        <v>5.0545381999999996</v>
      </c>
      <c r="AI5" s="27">
        <v>5.6039142999999996</v>
      </c>
      <c r="AJ5" s="27">
        <v>6.1270689999999997</v>
      </c>
      <c r="AK5" s="3">
        <f t="shared" si="0"/>
        <v>6.5551132222222224</v>
      </c>
      <c r="AL5" s="1">
        <v>-53.663899999999998</v>
      </c>
      <c r="AM5" s="10" t="s">
        <v>94</v>
      </c>
      <c r="AO5" s="2">
        <f>SUM(A34:AJ35)/26</f>
        <v>5.93554006923077</v>
      </c>
      <c r="AV5" s="10" t="s">
        <v>97</v>
      </c>
      <c r="AW5" s="2" t="s">
        <v>98</v>
      </c>
      <c r="AZ5" s="7"/>
      <c r="BA5" s="7"/>
      <c r="BB5" s="7"/>
      <c r="BC5" s="8"/>
    </row>
    <row r="6" spans="1:55" x14ac:dyDescent="0.25">
      <c r="A6" s="29">
        <v>9.1120979999999996</v>
      </c>
      <c r="B6" s="30">
        <v>9.5019860000000005</v>
      </c>
      <c r="C6" s="29">
        <v>10.011888000000001</v>
      </c>
      <c r="D6" s="29">
        <v>10.281707000000001</v>
      </c>
      <c r="E6" s="31">
        <v>10.706861</v>
      </c>
      <c r="F6" s="31">
        <v>11.262122</v>
      </c>
      <c r="G6" s="31">
        <v>11.506791</v>
      </c>
      <c r="H6" s="31">
        <v>11.626711999999999</v>
      </c>
      <c r="I6" s="31">
        <v>11.133837</v>
      </c>
      <c r="J6" s="31">
        <v>10.979575000000001</v>
      </c>
      <c r="K6" s="31">
        <v>10.94049</v>
      </c>
      <c r="L6" s="31">
        <v>10.997282</v>
      </c>
      <c r="M6" s="31">
        <v>10.947497</v>
      </c>
      <c r="N6" s="31">
        <v>10.84928</v>
      </c>
      <c r="O6" s="31">
        <v>10.720867999999999</v>
      </c>
      <c r="P6" s="31">
        <v>10.713659</v>
      </c>
      <c r="Q6" s="32">
        <v>10.692518</v>
      </c>
      <c r="R6" s="32">
        <v>10.758058</v>
      </c>
      <c r="S6" s="33">
        <v>10.491814</v>
      </c>
      <c r="T6" s="33" t="s">
        <v>193</v>
      </c>
      <c r="U6" s="33">
        <v>8.4348179999999999</v>
      </c>
      <c r="V6" s="33">
        <v>7.6790390000000004</v>
      </c>
      <c r="W6" s="33">
        <v>7.2704700000000004</v>
      </c>
      <c r="X6" s="33">
        <v>7.1047263000000003</v>
      </c>
      <c r="Y6" s="33">
        <v>6.9547330000000001</v>
      </c>
      <c r="Z6" s="33">
        <v>6.9001155000000001</v>
      </c>
      <c r="AA6" s="33">
        <v>7.1485953000000002</v>
      </c>
      <c r="AB6" s="33">
        <v>7.5427957000000001</v>
      </c>
      <c r="AC6" s="29">
        <v>7.9955499999999997</v>
      </c>
      <c r="AD6" s="29">
        <v>8.2450310000000009</v>
      </c>
      <c r="AE6" s="29">
        <v>8.0344750000000005</v>
      </c>
      <c r="AF6" s="29">
        <v>8.0205040000000007</v>
      </c>
      <c r="AG6" s="29">
        <v>8.5429750000000002</v>
      </c>
      <c r="AH6" s="29">
        <v>8.4686400000000006</v>
      </c>
      <c r="AI6" s="29">
        <v>8.5673349999999999</v>
      </c>
      <c r="AJ6" s="29">
        <v>8.7646560000000004</v>
      </c>
      <c r="AK6" s="3">
        <f t="shared" si="0"/>
        <v>9.3974143371428589</v>
      </c>
      <c r="AL6" s="1">
        <v>-48.590400000000002</v>
      </c>
      <c r="AM6" s="10" t="s">
        <v>116</v>
      </c>
      <c r="AO6" s="2">
        <f>SUM(A4:AJ5)/72</f>
        <v>3.7993117075972216</v>
      </c>
      <c r="AV6" s="11" t="s">
        <v>100</v>
      </c>
      <c r="AW6" s="2" t="s">
        <v>101</v>
      </c>
      <c r="AZ6" s="7"/>
      <c r="BA6" s="7"/>
      <c r="BB6" s="7"/>
      <c r="BC6" s="8"/>
    </row>
    <row r="7" spans="1:55" x14ac:dyDescent="0.25">
      <c r="A7" s="29">
        <v>11.490007</v>
      </c>
      <c r="B7" s="30">
        <v>11.838483999999999</v>
      </c>
      <c r="C7" s="29">
        <v>12.381185</v>
      </c>
      <c r="D7" s="29">
        <v>12.789628</v>
      </c>
      <c r="E7" s="31">
        <v>13.339900999999999</v>
      </c>
      <c r="F7" s="31">
        <v>14.116498</v>
      </c>
      <c r="G7" s="31">
        <v>14.331702999999999</v>
      </c>
      <c r="H7" s="31">
        <v>14.988586</v>
      </c>
      <c r="I7" s="31">
        <v>15.056264000000001</v>
      </c>
      <c r="J7" s="31">
        <v>14.774054</v>
      </c>
      <c r="K7" s="31">
        <v>14.469366000000001</v>
      </c>
      <c r="L7" s="31">
        <v>14.218301</v>
      </c>
      <c r="M7" s="31">
        <v>13.940059</v>
      </c>
      <c r="N7" s="31">
        <v>13.626452</v>
      </c>
      <c r="O7" s="31">
        <v>13.313295</v>
      </c>
      <c r="P7" s="31">
        <v>13.04227</v>
      </c>
      <c r="Q7" s="32">
        <v>12.783942</v>
      </c>
      <c r="R7" s="32">
        <v>12.728873</v>
      </c>
      <c r="S7" s="33">
        <v>12.231596</v>
      </c>
      <c r="T7" s="33" t="s">
        <v>193</v>
      </c>
      <c r="U7" s="33">
        <v>10.928965</v>
      </c>
      <c r="V7" s="33">
        <v>10.450801</v>
      </c>
      <c r="W7" s="33">
        <v>10.254375</v>
      </c>
      <c r="X7" s="33">
        <v>10.158023999999999</v>
      </c>
      <c r="Y7" s="33">
        <v>10.011744500000001</v>
      </c>
      <c r="Z7" s="33">
        <v>9.9472109999999994</v>
      </c>
      <c r="AA7" s="33">
        <v>10.067265000000001</v>
      </c>
      <c r="AB7" s="33">
        <v>10.282457000000001</v>
      </c>
      <c r="AC7" s="29">
        <v>11.209821</v>
      </c>
      <c r="AD7" s="29">
        <v>12.3404875</v>
      </c>
      <c r="AE7" s="29">
        <v>12.323338</v>
      </c>
      <c r="AF7" s="29">
        <v>11.657569000000001</v>
      </c>
      <c r="AG7" s="29">
        <v>11.788057</v>
      </c>
      <c r="AH7" s="29">
        <v>11.526259</v>
      </c>
      <c r="AI7" s="29">
        <v>11.366</v>
      </c>
      <c r="AJ7" s="29">
        <v>11.310188999999999</v>
      </c>
      <c r="AK7" s="3">
        <f t="shared" si="0"/>
        <v>12.316657914285713</v>
      </c>
      <c r="AL7" s="1">
        <v>-43.982999999999997</v>
      </c>
      <c r="AM7" s="11" t="s">
        <v>99</v>
      </c>
      <c r="AO7" s="2">
        <f>SUM(A29:R33)/56</f>
        <v>15.091007401785713</v>
      </c>
      <c r="AV7" s="14" t="s">
        <v>103</v>
      </c>
      <c r="AW7" s="2" t="s">
        <v>104</v>
      </c>
      <c r="AZ7" s="7"/>
      <c r="BA7" s="7"/>
      <c r="BB7" s="7"/>
      <c r="BC7" s="8"/>
    </row>
    <row r="8" spans="1:55" x14ac:dyDescent="0.25">
      <c r="A8" s="29">
        <v>13.778841</v>
      </c>
      <c r="B8" s="30">
        <v>14.257445000000001</v>
      </c>
      <c r="C8" s="29">
        <v>15.087337</v>
      </c>
      <c r="D8" s="29">
        <v>15.77117</v>
      </c>
      <c r="E8" s="31">
        <v>16.039536999999999</v>
      </c>
      <c r="F8" s="31">
        <v>16.968342</v>
      </c>
      <c r="G8" s="31">
        <v>17.598341000000001</v>
      </c>
      <c r="H8" s="31">
        <v>18.177430999999999</v>
      </c>
      <c r="I8" s="31">
        <v>18.535361999999999</v>
      </c>
      <c r="J8" s="31">
        <v>18.251604</v>
      </c>
      <c r="K8" s="31">
        <v>17.677208</v>
      </c>
      <c r="L8" s="31">
        <v>17.143087000000001</v>
      </c>
      <c r="M8" s="31">
        <v>16.641558</v>
      </c>
      <c r="N8" s="31">
        <v>16.137823000000001</v>
      </c>
      <c r="O8" s="31">
        <v>15.630566999999999</v>
      </c>
      <c r="P8" s="31">
        <v>15.199975</v>
      </c>
      <c r="Q8" s="32">
        <v>14.813859000000001</v>
      </c>
      <c r="R8" s="32">
        <v>14.79926</v>
      </c>
      <c r="S8" s="33">
        <v>14.281110999999999</v>
      </c>
      <c r="T8" s="33" t="s">
        <v>193</v>
      </c>
      <c r="U8" s="33">
        <v>14.546333000000001</v>
      </c>
      <c r="V8" s="33">
        <v>14.30692</v>
      </c>
      <c r="W8" s="33">
        <v>14.005579000000001</v>
      </c>
      <c r="X8" s="33">
        <v>13.49708</v>
      </c>
      <c r="Y8" s="33">
        <v>13.098247000000001</v>
      </c>
      <c r="Z8" s="33">
        <v>12.849663</v>
      </c>
      <c r="AA8" s="33">
        <v>12.700324999999999</v>
      </c>
      <c r="AB8" s="33">
        <v>12.8343525</v>
      </c>
      <c r="AC8" s="29">
        <v>14.626345000000001</v>
      </c>
      <c r="AD8" s="29">
        <v>16.825430000000001</v>
      </c>
      <c r="AE8" s="29">
        <v>16.668789</v>
      </c>
      <c r="AF8" s="29">
        <v>15.677308999999999</v>
      </c>
      <c r="AG8" s="29">
        <v>15.108930000000001</v>
      </c>
      <c r="AH8" s="29">
        <v>14.472746000000001</v>
      </c>
      <c r="AI8" s="29">
        <v>13.919063</v>
      </c>
      <c r="AJ8" s="29">
        <v>13.650159</v>
      </c>
      <c r="AK8" s="3">
        <f t="shared" si="0"/>
        <v>15.302203671428577</v>
      </c>
      <c r="AL8" s="1">
        <v>-39.709000000000003</v>
      </c>
      <c r="AM8" s="11" t="s">
        <v>102</v>
      </c>
      <c r="AO8" s="2">
        <f>SUM(E6:R10)/68</f>
        <v>16.481204161764708</v>
      </c>
      <c r="AV8" s="24" t="s">
        <v>106</v>
      </c>
      <c r="AW8" s="2" t="s">
        <v>107</v>
      </c>
      <c r="AZ8" s="7"/>
      <c r="BA8" s="7"/>
      <c r="BB8" s="7"/>
      <c r="BC8" s="8"/>
    </row>
    <row r="9" spans="1:55" x14ac:dyDescent="0.25">
      <c r="A9" s="29">
        <v>16.382470999999999</v>
      </c>
      <c r="B9" s="30">
        <v>16.997150000000001</v>
      </c>
      <c r="C9" s="29">
        <v>18.266020000000001</v>
      </c>
      <c r="D9" s="29">
        <v>17.844180999999999</v>
      </c>
      <c r="E9" s="31" t="s">
        <v>193</v>
      </c>
      <c r="F9" s="31">
        <v>19.009378000000002</v>
      </c>
      <c r="G9" s="31">
        <v>20.418520000000001</v>
      </c>
      <c r="H9" s="31">
        <v>20.96537</v>
      </c>
      <c r="I9" s="31">
        <v>21.087812</v>
      </c>
      <c r="J9" s="31">
        <v>21.109183999999999</v>
      </c>
      <c r="K9" s="31">
        <v>20.570067999999999</v>
      </c>
      <c r="L9" s="31">
        <v>19.950054000000002</v>
      </c>
      <c r="M9" s="31">
        <v>19.323416000000002</v>
      </c>
      <c r="N9" s="31">
        <v>18.706524000000002</v>
      </c>
      <c r="O9" s="31">
        <v>18.031462000000001</v>
      </c>
      <c r="P9" s="31">
        <v>17.443860000000001</v>
      </c>
      <c r="Q9" s="32">
        <v>17.042881000000001</v>
      </c>
      <c r="R9" s="32">
        <v>17.163671000000001</v>
      </c>
      <c r="S9" s="33">
        <v>16.69051</v>
      </c>
      <c r="T9" s="33" t="s">
        <v>193</v>
      </c>
      <c r="U9" s="33">
        <v>17.985434999999999</v>
      </c>
      <c r="V9" s="33">
        <v>18.336701999999999</v>
      </c>
      <c r="W9" s="33">
        <v>17.792356000000002</v>
      </c>
      <c r="X9" s="33">
        <v>16.616695</v>
      </c>
      <c r="Y9" s="33">
        <v>15.725631</v>
      </c>
      <c r="Z9" s="33">
        <v>15.256536000000001</v>
      </c>
      <c r="AA9" s="33">
        <v>15.266764999999999</v>
      </c>
      <c r="AB9" s="33">
        <v>15.4566965</v>
      </c>
      <c r="AC9" s="29">
        <v>17.247395000000001</v>
      </c>
      <c r="AD9" s="29">
        <v>19.899542</v>
      </c>
      <c r="AE9" s="29">
        <v>20.109335000000002</v>
      </c>
      <c r="AF9" s="29">
        <v>19.148367</v>
      </c>
      <c r="AG9" s="29">
        <v>18.101697999999999</v>
      </c>
      <c r="AH9" s="29">
        <v>17.024494000000001</v>
      </c>
      <c r="AI9" s="29">
        <v>16.292459999999998</v>
      </c>
      <c r="AJ9" s="29">
        <v>16.099339000000001</v>
      </c>
      <c r="AK9" s="3">
        <f t="shared" si="0"/>
        <v>18.040058191176474</v>
      </c>
      <c r="AL9" s="1">
        <v>-35.685299999999998</v>
      </c>
      <c r="AM9" s="12" t="s">
        <v>105</v>
      </c>
      <c r="AO9" s="2">
        <f>SUM(S29:Z33)/35</f>
        <v>15.626590557142855</v>
      </c>
      <c r="AV9" s="42" t="s">
        <v>109</v>
      </c>
      <c r="AW9" s="2" t="s">
        <v>110</v>
      </c>
      <c r="AZ9" s="7"/>
      <c r="BA9" s="7"/>
      <c r="BB9" s="7"/>
      <c r="BC9" s="8"/>
    </row>
    <row r="10" spans="1:55" x14ac:dyDescent="0.25">
      <c r="A10" s="29">
        <v>19.057870000000001</v>
      </c>
      <c r="B10" s="30">
        <v>19.162980000000001</v>
      </c>
      <c r="C10" s="29">
        <v>20.472266999999999</v>
      </c>
      <c r="D10" s="29" t="s">
        <v>193</v>
      </c>
      <c r="E10" s="31" t="s">
        <v>193</v>
      </c>
      <c r="F10" s="31">
        <v>21.710246999999999</v>
      </c>
      <c r="G10" s="31">
        <v>23.164359999999999</v>
      </c>
      <c r="H10" s="31">
        <v>23.278701999999999</v>
      </c>
      <c r="I10" s="31">
        <v>23.241572999999999</v>
      </c>
      <c r="J10" s="31">
        <v>23.5168</v>
      </c>
      <c r="K10" s="31">
        <v>24.013590000000001</v>
      </c>
      <c r="L10" s="31">
        <v>24.014800000000001</v>
      </c>
      <c r="M10" s="31">
        <v>22.778416</v>
      </c>
      <c r="N10" s="31">
        <v>21.592955</v>
      </c>
      <c r="O10" s="31">
        <v>20.671133000000001</v>
      </c>
      <c r="P10" s="31">
        <v>20.059946</v>
      </c>
      <c r="Q10" s="32">
        <v>20.028244000000001</v>
      </c>
      <c r="R10" s="32">
        <v>19.649849</v>
      </c>
      <c r="S10" s="33">
        <v>17.923203000000001</v>
      </c>
      <c r="T10" s="33" t="s">
        <v>193</v>
      </c>
      <c r="U10" s="33" t="s">
        <v>193</v>
      </c>
      <c r="V10" s="33">
        <v>21.032574</v>
      </c>
      <c r="W10" s="33">
        <v>20.597384999999999</v>
      </c>
      <c r="X10" s="33">
        <v>19.486537999999999</v>
      </c>
      <c r="Y10" s="33">
        <v>18.351889</v>
      </c>
      <c r="Z10" s="33">
        <v>18.014112000000001</v>
      </c>
      <c r="AA10" s="33">
        <v>18.229399000000001</v>
      </c>
      <c r="AB10" s="33">
        <v>17.350576</v>
      </c>
      <c r="AC10" s="29" t="s">
        <v>193</v>
      </c>
      <c r="AD10" s="29">
        <v>21.394345999999999</v>
      </c>
      <c r="AE10" s="29">
        <v>21.47625</v>
      </c>
      <c r="AF10" s="29">
        <v>21.543227999999999</v>
      </c>
      <c r="AG10" s="29">
        <v>22.072275000000001</v>
      </c>
      <c r="AH10" s="29">
        <v>20.435347</v>
      </c>
      <c r="AI10" s="29">
        <v>19.457039999999999</v>
      </c>
      <c r="AJ10" s="29">
        <v>19.331572999999999</v>
      </c>
      <c r="AK10" s="3">
        <f t="shared" si="0"/>
        <v>20.745466677419355</v>
      </c>
      <c r="AL10" s="1">
        <v>-31.855</v>
      </c>
      <c r="AM10" s="12" t="s">
        <v>108</v>
      </c>
      <c r="AO10" s="2">
        <f>SUM(S6:AB10)/44</f>
        <v>13.320276325000004</v>
      </c>
      <c r="AV10" s="43" t="s">
        <v>111</v>
      </c>
      <c r="AW10" s="2" t="s">
        <v>112</v>
      </c>
      <c r="AZ10" s="7"/>
      <c r="BA10" s="7"/>
      <c r="BB10" s="7"/>
      <c r="BC10" s="8"/>
    </row>
    <row r="11" spans="1:55" x14ac:dyDescent="0.25">
      <c r="A11" s="29">
        <v>20.252623</v>
      </c>
      <c r="B11" s="30">
        <v>19.720656999999999</v>
      </c>
      <c r="C11" s="29" t="s">
        <v>193</v>
      </c>
      <c r="D11" s="29" t="s">
        <v>193</v>
      </c>
      <c r="E11" s="34" t="s">
        <v>193</v>
      </c>
      <c r="F11" s="34">
        <v>22.632041999999998</v>
      </c>
      <c r="G11" s="34">
        <v>23.240224999999999</v>
      </c>
      <c r="H11" s="34">
        <v>23.099907000000002</v>
      </c>
      <c r="I11" s="34">
        <v>23.075012000000001</v>
      </c>
      <c r="J11" s="34">
        <v>23.174416000000001</v>
      </c>
      <c r="K11" s="34">
        <v>23.214341999999998</v>
      </c>
      <c r="L11" s="34">
        <v>23.449332999999999</v>
      </c>
      <c r="M11" s="34">
        <v>23.256853</v>
      </c>
      <c r="N11" s="34">
        <v>22.743266999999999</v>
      </c>
      <c r="O11" s="34">
        <v>22.302803000000001</v>
      </c>
      <c r="P11" s="34">
        <v>21.935434000000001</v>
      </c>
      <c r="Q11" s="34">
        <v>21.629833000000001</v>
      </c>
      <c r="R11" s="34">
        <v>20.494959999999999</v>
      </c>
      <c r="S11" s="35">
        <v>18.998563999999998</v>
      </c>
      <c r="T11" s="35" t="s">
        <v>193</v>
      </c>
      <c r="U11" s="35" t="s">
        <v>193</v>
      </c>
      <c r="V11" s="35">
        <v>20.66263</v>
      </c>
      <c r="W11" s="35">
        <v>21.456759999999999</v>
      </c>
      <c r="X11" s="35">
        <v>21.705141000000001</v>
      </c>
      <c r="Y11" s="35">
        <v>21.307482</v>
      </c>
      <c r="Z11" s="35">
        <v>20.664818</v>
      </c>
      <c r="AA11" s="35">
        <v>18.771758999999999</v>
      </c>
      <c r="AB11" s="35">
        <v>18.396000000000001</v>
      </c>
      <c r="AC11" s="36" t="s">
        <v>193</v>
      </c>
      <c r="AD11" s="29">
        <v>21.584244000000002</v>
      </c>
      <c r="AE11" s="29">
        <v>21.740767000000002</v>
      </c>
      <c r="AF11" s="29">
        <v>21.352432</v>
      </c>
      <c r="AG11" s="29">
        <v>21.178497</v>
      </c>
      <c r="AH11" s="29">
        <v>20.816517000000001</v>
      </c>
      <c r="AI11" s="29">
        <v>20.642654</v>
      </c>
      <c r="AJ11" s="29">
        <v>20.675944999999999</v>
      </c>
      <c r="AK11" s="3">
        <f t="shared" si="0"/>
        <v>21.472530566666663</v>
      </c>
      <c r="AL11" s="13">
        <v>-28.178599999999999</v>
      </c>
      <c r="AM11" s="14" t="s">
        <v>99</v>
      </c>
      <c r="AO11" s="7">
        <f>(SUM(B20:O28)+SUM(P20:R24))/140</f>
        <v>24.188867021428575</v>
      </c>
      <c r="AV11" s="16" t="s">
        <v>113</v>
      </c>
      <c r="AW11" s="2" t="s">
        <v>114</v>
      </c>
      <c r="AZ11" s="7"/>
      <c r="BA11" s="7"/>
      <c r="BB11" s="7"/>
      <c r="BC11" s="8"/>
    </row>
    <row r="12" spans="1:55" x14ac:dyDescent="0.25">
      <c r="A12" s="29">
        <v>21.264177</v>
      </c>
      <c r="B12" s="30">
        <v>20.969325999999999</v>
      </c>
      <c r="C12" s="29" t="s">
        <v>193</v>
      </c>
      <c r="D12" s="29" t="s">
        <v>193</v>
      </c>
      <c r="E12" s="34" t="s">
        <v>193</v>
      </c>
      <c r="F12" s="34">
        <v>22.831980000000001</v>
      </c>
      <c r="G12" s="34">
        <v>23.689602000000001</v>
      </c>
      <c r="H12" s="34">
        <v>23.51943</v>
      </c>
      <c r="I12" s="34">
        <v>23.451418</v>
      </c>
      <c r="J12" s="34">
        <v>23.395617999999999</v>
      </c>
      <c r="K12" s="34">
        <v>23.269162999999999</v>
      </c>
      <c r="L12" s="34">
        <v>23.289328000000001</v>
      </c>
      <c r="M12" s="34">
        <v>23.109379000000001</v>
      </c>
      <c r="N12" s="34">
        <v>22.64631</v>
      </c>
      <c r="O12" s="34">
        <v>22.131585999999999</v>
      </c>
      <c r="P12" s="34">
        <v>21.641762</v>
      </c>
      <c r="Q12" s="34">
        <v>21.28106</v>
      </c>
      <c r="R12" s="34">
        <v>20.844273000000001</v>
      </c>
      <c r="S12" s="35">
        <v>20.330629999999999</v>
      </c>
      <c r="T12" s="35" t="s">
        <v>193</v>
      </c>
      <c r="U12" s="35" t="s">
        <v>193</v>
      </c>
      <c r="V12" s="35">
        <v>20.839901000000001</v>
      </c>
      <c r="W12" s="35">
        <v>21.991463</v>
      </c>
      <c r="X12" s="35">
        <v>22.017128</v>
      </c>
      <c r="Y12" s="35">
        <v>21.177945999999999</v>
      </c>
      <c r="Z12" s="35">
        <v>20.283957000000001</v>
      </c>
      <c r="AA12" s="35">
        <v>19.332097999999998</v>
      </c>
      <c r="AB12" s="35">
        <v>19.444116999999999</v>
      </c>
      <c r="AC12" s="36" t="s">
        <v>193</v>
      </c>
      <c r="AD12" s="29">
        <v>21.816305</v>
      </c>
      <c r="AE12" s="29">
        <v>22.703875</v>
      </c>
      <c r="AF12" s="29">
        <v>22.031987999999998</v>
      </c>
      <c r="AG12" s="29">
        <v>21.667598999999999</v>
      </c>
      <c r="AH12" s="29">
        <v>21.338577000000001</v>
      </c>
      <c r="AI12" s="29">
        <v>21.201485000000002</v>
      </c>
      <c r="AJ12" s="29">
        <v>21.231054</v>
      </c>
      <c r="AK12" s="3">
        <f t="shared" si="0"/>
        <v>21.824751166666665</v>
      </c>
      <c r="AL12" s="13">
        <v>-24.624300000000002</v>
      </c>
      <c r="AM12" s="14" t="s">
        <v>102</v>
      </c>
      <c r="AO12" s="2">
        <f>SUM(E11:R19)/126</f>
        <v>23.986141825396825</v>
      </c>
      <c r="AV12" s="3" t="s">
        <v>115</v>
      </c>
      <c r="AW12" s="2" t="s">
        <v>116</v>
      </c>
      <c r="AZ12" s="7"/>
      <c r="BA12" s="7"/>
      <c r="BB12" s="7"/>
      <c r="BC12" s="8"/>
    </row>
    <row r="13" spans="1:55" x14ac:dyDescent="0.25">
      <c r="A13" s="29">
        <v>22.392779999999998</v>
      </c>
      <c r="B13" s="30">
        <v>23.111215999999999</v>
      </c>
      <c r="C13" s="29" t="s">
        <v>193</v>
      </c>
      <c r="D13" s="29" t="s">
        <v>193</v>
      </c>
      <c r="E13" s="34" t="s">
        <v>193</v>
      </c>
      <c r="F13" s="34">
        <v>24.10267</v>
      </c>
      <c r="G13" s="34">
        <v>24.409966000000001</v>
      </c>
      <c r="H13" s="34">
        <v>24.290441999999999</v>
      </c>
      <c r="I13" s="34">
        <v>24.247067999999999</v>
      </c>
      <c r="J13" s="34">
        <v>24.065508000000001</v>
      </c>
      <c r="K13" s="34">
        <v>23.805094</v>
      </c>
      <c r="L13" s="34">
        <v>23.667052999999999</v>
      </c>
      <c r="M13" s="34">
        <v>23.326529000000001</v>
      </c>
      <c r="N13" s="34">
        <v>22.801628000000001</v>
      </c>
      <c r="O13" s="34">
        <v>22.210664999999999</v>
      </c>
      <c r="P13" s="34">
        <v>21.744087</v>
      </c>
      <c r="Q13" s="34">
        <v>21.450157000000001</v>
      </c>
      <c r="R13" s="34">
        <v>21.404</v>
      </c>
      <c r="S13" s="35">
        <v>21.930102999999999</v>
      </c>
      <c r="T13" s="35" t="s">
        <v>193</v>
      </c>
      <c r="U13" s="35" t="s">
        <v>193</v>
      </c>
      <c r="V13" s="35" t="s">
        <v>193</v>
      </c>
      <c r="W13" s="35">
        <v>22.442484</v>
      </c>
      <c r="X13" s="35">
        <v>22.072937</v>
      </c>
      <c r="Y13" s="35">
        <v>21.264389000000001</v>
      </c>
      <c r="Z13" s="35">
        <v>20.591097000000001</v>
      </c>
      <c r="AA13" s="35">
        <v>20.045604999999998</v>
      </c>
      <c r="AB13" s="35" t="s">
        <v>193</v>
      </c>
      <c r="AC13" s="36" t="s">
        <v>193</v>
      </c>
      <c r="AD13" s="29">
        <v>22.072866000000001</v>
      </c>
      <c r="AE13" s="29">
        <v>23.54466</v>
      </c>
      <c r="AF13" s="29">
        <v>22.767378000000001</v>
      </c>
      <c r="AG13" s="29">
        <v>22.417840999999999</v>
      </c>
      <c r="AH13" s="29">
        <v>22.124569999999999</v>
      </c>
      <c r="AI13" s="29">
        <v>22.012594</v>
      </c>
      <c r="AJ13" s="29">
        <v>22.067917000000001</v>
      </c>
      <c r="AK13" s="3">
        <f t="shared" si="0"/>
        <v>22.585117999999994</v>
      </c>
      <c r="AL13" s="13">
        <v>-21.168500000000002</v>
      </c>
      <c r="AM13" s="15" t="s">
        <v>105</v>
      </c>
      <c r="AO13" s="2">
        <f>(SUM(S20:AB28)+SUM(P25:R28))/67</f>
        <v>23.149643970149256</v>
      </c>
      <c r="AZ13" s="7"/>
      <c r="BA13" s="7"/>
      <c r="BB13" s="7"/>
      <c r="BC13" s="8"/>
    </row>
    <row r="14" spans="1:55" x14ac:dyDescent="0.25">
      <c r="A14" s="29">
        <v>23.469788000000001</v>
      </c>
      <c r="B14" s="30">
        <v>25.002746999999999</v>
      </c>
      <c r="C14" s="29" t="s">
        <v>193</v>
      </c>
      <c r="D14" s="29" t="s">
        <v>193</v>
      </c>
      <c r="E14" s="34">
        <v>24.926414000000001</v>
      </c>
      <c r="F14" s="34">
        <v>24.749973000000001</v>
      </c>
      <c r="G14" s="34">
        <v>25.176645000000001</v>
      </c>
      <c r="H14" s="34">
        <v>25.207455</v>
      </c>
      <c r="I14" s="34">
        <v>25.136951</v>
      </c>
      <c r="J14" s="34">
        <v>24.913907999999999</v>
      </c>
      <c r="K14" s="34">
        <v>24.806356000000001</v>
      </c>
      <c r="L14" s="34">
        <v>24.508700999999999</v>
      </c>
      <c r="M14" s="34">
        <v>23.682838</v>
      </c>
      <c r="N14" s="34">
        <v>23.091971999999998</v>
      </c>
      <c r="O14" s="34">
        <v>22.525078000000001</v>
      </c>
      <c r="P14" s="34">
        <v>22.110529</v>
      </c>
      <c r="Q14" s="34">
        <v>21.890302999999999</v>
      </c>
      <c r="R14" s="34">
        <v>21.803239999999999</v>
      </c>
      <c r="S14" s="35">
        <v>23.120075</v>
      </c>
      <c r="T14" s="35" t="s">
        <v>193</v>
      </c>
      <c r="U14" s="35" t="s">
        <v>193</v>
      </c>
      <c r="V14" s="35" t="s">
        <v>193</v>
      </c>
      <c r="W14" s="35">
        <v>22.396902000000001</v>
      </c>
      <c r="X14" s="35">
        <v>22.234722000000001</v>
      </c>
      <c r="Y14" s="35">
        <v>21.637526999999999</v>
      </c>
      <c r="Z14" s="35">
        <v>21.203164999999998</v>
      </c>
      <c r="AA14" s="35">
        <v>20.956925999999999</v>
      </c>
      <c r="AB14" s="35" t="s">
        <v>193</v>
      </c>
      <c r="AC14" s="36" t="s">
        <v>193</v>
      </c>
      <c r="AD14" s="29" t="s">
        <v>193</v>
      </c>
      <c r="AE14" s="29">
        <v>24.114805</v>
      </c>
      <c r="AF14" s="29">
        <v>23.311264000000001</v>
      </c>
      <c r="AG14" s="29">
        <v>23.129750000000001</v>
      </c>
      <c r="AH14" s="29">
        <v>22.950651000000001</v>
      </c>
      <c r="AI14" s="29">
        <v>22.89059</v>
      </c>
      <c r="AJ14" s="29">
        <v>22.990625000000001</v>
      </c>
      <c r="AK14" s="3">
        <f t="shared" si="0"/>
        <v>23.354996428571432</v>
      </c>
      <c r="AL14" s="13">
        <v>-17.791599999999999</v>
      </c>
      <c r="AM14" s="15" t="s">
        <v>108</v>
      </c>
      <c r="AO14" s="2">
        <f>SUM(S11:AB19)/54</f>
        <v>22.225830444444437</v>
      </c>
      <c r="AZ14" s="7"/>
      <c r="BA14" s="7"/>
      <c r="BB14" s="7"/>
      <c r="BC14" s="8"/>
    </row>
    <row r="15" spans="1:55" x14ac:dyDescent="0.25">
      <c r="A15" s="29">
        <v>24.515302999999999</v>
      </c>
      <c r="B15" s="30">
        <v>26.017672000000001</v>
      </c>
      <c r="C15" s="29" t="s">
        <v>193</v>
      </c>
      <c r="D15" s="29" t="s">
        <v>193</v>
      </c>
      <c r="E15" s="34">
        <v>25.570910000000001</v>
      </c>
      <c r="F15" s="34">
        <v>25.811368999999999</v>
      </c>
      <c r="G15" s="34">
        <v>26.094149000000002</v>
      </c>
      <c r="H15" s="34">
        <v>26.071905000000001</v>
      </c>
      <c r="I15" s="34">
        <v>25.923088</v>
      </c>
      <c r="J15" s="34">
        <v>25.785318</v>
      </c>
      <c r="K15" s="34">
        <v>25.362473000000001</v>
      </c>
      <c r="L15" s="34">
        <v>24.784637</v>
      </c>
      <c r="M15" s="34">
        <v>24.018750000000001</v>
      </c>
      <c r="N15" s="34">
        <v>23.392485000000001</v>
      </c>
      <c r="O15" s="34">
        <v>22.876923000000001</v>
      </c>
      <c r="P15" s="34">
        <v>22.537694999999999</v>
      </c>
      <c r="Q15" s="34">
        <v>22.388377999999999</v>
      </c>
      <c r="R15" s="34">
        <v>22.170622000000002</v>
      </c>
      <c r="S15" s="35" t="s">
        <v>193</v>
      </c>
      <c r="T15" s="35" t="s">
        <v>193</v>
      </c>
      <c r="U15" s="35" t="s">
        <v>193</v>
      </c>
      <c r="V15" s="35" t="s">
        <v>193</v>
      </c>
      <c r="W15" s="35">
        <v>22.315460000000002</v>
      </c>
      <c r="X15" s="35">
        <v>22.571196</v>
      </c>
      <c r="Y15" s="35">
        <v>22.088153999999999</v>
      </c>
      <c r="Z15" s="35">
        <v>21.927216000000001</v>
      </c>
      <c r="AA15" s="35">
        <v>21.996680999999999</v>
      </c>
      <c r="AB15" s="35" t="s">
        <v>193</v>
      </c>
      <c r="AC15" s="36" t="s">
        <v>193</v>
      </c>
      <c r="AD15" s="29" t="s">
        <v>193</v>
      </c>
      <c r="AE15" s="29">
        <v>24.166830000000001</v>
      </c>
      <c r="AF15" s="29">
        <v>23.811125000000001</v>
      </c>
      <c r="AG15" s="29">
        <v>23.871078000000001</v>
      </c>
      <c r="AH15" s="29">
        <v>23.856548</v>
      </c>
      <c r="AI15" s="29">
        <v>23.840149</v>
      </c>
      <c r="AJ15" s="29">
        <v>23.940117000000001</v>
      </c>
      <c r="AK15" s="3">
        <f t="shared" si="0"/>
        <v>23.989119666666657</v>
      </c>
      <c r="AL15" s="13">
        <v>-14.477499999999999</v>
      </c>
      <c r="AM15" s="16" t="s">
        <v>117</v>
      </c>
      <c r="AO15" s="7">
        <f>(SUM(AC6:AJ28)+SUM(A6:D19))/173</f>
        <v>21.424741627167634</v>
      </c>
      <c r="AT15" s="44">
        <f>AVERAGE(AC6:AJ28)+AVERAGE(A6:D19)</f>
        <v>42.38206392878422</v>
      </c>
      <c r="AZ15" s="7"/>
      <c r="BA15" s="7"/>
      <c r="BB15" s="7"/>
      <c r="BC15" s="8"/>
    </row>
    <row r="16" spans="1:55" x14ac:dyDescent="0.25">
      <c r="A16" s="29">
        <v>25.463545</v>
      </c>
      <c r="B16" s="30">
        <v>26.994112000000001</v>
      </c>
      <c r="C16" s="29" t="s">
        <v>193</v>
      </c>
      <c r="D16" s="29" t="s">
        <v>193</v>
      </c>
      <c r="E16" s="34">
        <v>26.786315999999999</v>
      </c>
      <c r="F16" s="34">
        <v>27.053583</v>
      </c>
      <c r="G16" s="34">
        <v>27.245294999999999</v>
      </c>
      <c r="H16" s="34">
        <v>26.991679999999999</v>
      </c>
      <c r="I16" s="34">
        <v>26.822147000000001</v>
      </c>
      <c r="J16" s="34">
        <v>26.381682999999999</v>
      </c>
      <c r="K16" s="34">
        <v>25.769344</v>
      </c>
      <c r="L16" s="34">
        <v>25.185635000000001</v>
      </c>
      <c r="M16" s="34">
        <v>24.426565</v>
      </c>
      <c r="N16" s="34">
        <v>23.681438</v>
      </c>
      <c r="O16" s="34">
        <v>23.225027000000001</v>
      </c>
      <c r="P16" s="34">
        <v>22.968782000000001</v>
      </c>
      <c r="Q16" s="34">
        <v>22.904071999999999</v>
      </c>
      <c r="R16" s="34">
        <v>22.757324000000001</v>
      </c>
      <c r="S16" s="35" t="s">
        <v>193</v>
      </c>
      <c r="T16" s="35" t="s">
        <v>193</v>
      </c>
      <c r="U16" s="35" t="s">
        <v>193</v>
      </c>
      <c r="V16" s="35" t="s">
        <v>193</v>
      </c>
      <c r="W16" s="35">
        <v>22.993220999999998</v>
      </c>
      <c r="X16" s="35">
        <v>22.93647</v>
      </c>
      <c r="Y16" s="35">
        <v>22.514555000000001</v>
      </c>
      <c r="Z16" s="35">
        <v>22.620391999999999</v>
      </c>
      <c r="AA16" s="35">
        <v>23.065283000000001</v>
      </c>
      <c r="AB16" s="35" t="s">
        <v>193</v>
      </c>
      <c r="AC16" s="36" t="s">
        <v>193</v>
      </c>
      <c r="AD16" s="29" t="s">
        <v>193</v>
      </c>
      <c r="AE16" s="29">
        <v>24.692160000000001</v>
      </c>
      <c r="AF16" s="29">
        <v>24.757615999999999</v>
      </c>
      <c r="AG16" s="29">
        <v>24.998176999999998</v>
      </c>
      <c r="AH16" s="29">
        <v>24.968716000000001</v>
      </c>
      <c r="AI16" s="29">
        <v>24.941063</v>
      </c>
      <c r="AJ16" s="29">
        <v>24.948558999999999</v>
      </c>
      <c r="AK16" s="3">
        <f t="shared" si="0"/>
        <v>24.744176296296295</v>
      </c>
      <c r="AL16" s="13">
        <v>-11.212300000000001</v>
      </c>
      <c r="AM16" t="s">
        <v>118</v>
      </c>
      <c r="AO16" s="2">
        <f>((SUM(A2:Z35)+SUM(AA2:AJ28))/895)</f>
        <v>18.257509105080437</v>
      </c>
      <c r="AZ16" s="7"/>
      <c r="BA16" s="7"/>
      <c r="BB16" s="7"/>
      <c r="BC16" s="8"/>
    </row>
    <row r="17" spans="1:55" x14ac:dyDescent="0.25">
      <c r="A17" s="29">
        <v>26.345686000000001</v>
      </c>
      <c r="B17" s="30">
        <v>28.057659999999998</v>
      </c>
      <c r="C17" s="29">
        <v>29.356268</v>
      </c>
      <c r="D17" s="29">
        <v>28.002746999999999</v>
      </c>
      <c r="E17" s="34">
        <v>27.507814</v>
      </c>
      <c r="F17" s="34">
        <v>28.135097999999999</v>
      </c>
      <c r="G17" s="34">
        <v>28.287030000000001</v>
      </c>
      <c r="H17" s="34">
        <v>27.982119000000001</v>
      </c>
      <c r="I17" s="34">
        <v>27.531141000000002</v>
      </c>
      <c r="J17" s="34">
        <v>26.732365000000001</v>
      </c>
      <c r="K17" s="34">
        <v>26.058866999999999</v>
      </c>
      <c r="L17" s="34">
        <v>25.426701999999999</v>
      </c>
      <c r="M17" s="34">
        <v>24.624298</v>
      </c>
      <c r="N17" s="34">
        <v>23.895128</v>
      </c>
      <c r="O17" s="34">
        <v>23.465382000000002</v>
      </c>
      <c r="P17" s="34">
        <v>23.315655</v>
      </c>
      <c r="Q17" s="34">
        <v>23.481086999999999</v>
      </c>
      <c r="R17" s="34">
        <v>23.521639</v>
      </c>
      <c r="S17" s="35" t="s">
        <v>193</v>
      </c>
      <c r="T17" s="35" t="s">
        <v>193</v>
      </c>
      <c r="U17" s="35" t="s">
        <v>193</v>
      </c>
      <c r="V17" s="35" t="s">
        <v>193</v>
      </c>
      <c r="W17" s="35">
        <v>23.56561</v>
      </c>
      <c r="X17" s="35">
        <v>23.314509999999999</v>
      </c>
      <c r="Y17" s="35">
        <v>22.816773999999999</v>
      </c>
      <c r="Z17" s="35">
        <v>23.094763</v>
      </c>
      <c r="AA17" s="35">
        <v>24.072213999999999</v>
      </c>
      <c r="AB17" s="35" t="s">
        <v>193</v>
      </c>
      <c r="AC17" s="36" t="s">
        <v>193</v>
      </c>
      <c r="AD17" s="29" t="s">
        <v>193</v>
      </c>
      <c r="AE17" s="29">
        <v>25.179237000000001</v>
      </c>
      <c r="AF17" s="29">
        <v>25.663430000000002</v>
      </c>
      <c r="AG17" s="29">
        <v>26.482013999999999</v>
      </c>
      <c r="AH17" s="29">
        <v>26.442388999999999</v>
      </c>
      <c r="AI17" s="29">
        <v>26.164711</v>
      </c>
      <c r="AJ17" s="29">
        <v>25.918310000000002</v>
      </c>
      <c r="AK17" s="3">
        <f t="shared" si="0"/>
        <v>25.670367172413798</v>
      </c>
      <c r="AL17" s="13">
        <v>-7.9836</v>
      </c>
      <c r="AM17" t="s">
        <v>119</v>
      </c>
      <c r="AZ17" s="7"/>
      <c r="BA17" s="7"/>
      <c r="BB17" s="7"/>
      <c r="BC17" s="8"/>
    </row>
    <row r="18" spans="1:55" x14ac:dyDescent="0.25">
      <c r="A18" s="29">
        <v>27.872467</v>
      </c>
      <c r="B18" s="30">
        <v>28.266504000000001</v>
      </c>
      <c r="C18" s="29">
        <v>29.250315000000001</v>
      </c>
      <c r="D18" s="29">
        <v>29.393384999999999</v>
      </c>
      <c r="E18" s="34">
        <v>28.961425999999999</v>
      </c>
      <c r="F18" s="34">
        <v>29.074491999999999</v>
      </c>
      <c r="G18" s="34">
        <v>28.901636</v>
      </c>
      <c r="H18" s="34">
        <v>28.179794000000001</v>
      </c>
      <c r="I18" s="34">
        <v>27.502486999999999</v>
      </c>
      <c r="J18" s="34">
        <v>26.722367999999999</v>
      </c>
      <c r="K18" s="34">
        <v>25.982658000000001</v>
      </c>
      <c r="L18" s="34">
        <v>25.310133</v>
      </c>
      <c r="M18" s="34">
        <v>24.687159999999999</v>
      </c>
      <c r="N18" s="34">
        <v>24.229922999999999</v>
      </c>
      <c r="O18" s="34">
        <v>23.971855000000001</v>
      </c>
      <c r="P18" s="34">
        <v>23.97935</v>
      </c>
      <c r="Q18" s="34">
        <v>24.290141999999999</v>
      </c>
      <c r="R18" s="34">
        <v>24.637840000000001</v>
      </c>
      <c r="S18" s="35" t="s">
        <v>193</v>
      </c>
      <c r="T18" s="35" t="s">
        <v>193</v>
      </c>
      <c r="U18" s="35" t="s">
        <v>193</v>
      </c>
      <c r="V18" s="35" t="s">
        <v>193</v>
      </c>
      <c r="W18" s="35">
        <v>24.023786999999999</v>
      </c>
      <c r="X18" s="35">
        <v>23.838515999999998</v>
      </c>
      <c r="Y18" s="35">
        <v>23.490124000000002</v>
      </c>
      <c r="Z18" s="35">
        <v>23.771372</v>
      </c>
      <c r="AA18" s="35">
        <v>24.841937999999999</v>
      </c>
      <c r="AB18" s="35" t="s">
        <v>193</v>
      </c>
      <c r="AC18" s="36" t="s">
        <v>193</v>
      </c>
      <c r="AD18" s="29" t="s">
        <v>193</v>
      </c>
      <c r="AE18" s="29">
        <v>26.132559000000001</v>
      </c>
      <c r="AF18" s="29">
        <v>26.858398000000001</v>
      </c>
      <c r="AG18" s="29">
        <v>28.323225000000001</v>
      </c>
      <c r="AH18" s="29">
        <v>28.172934000000001</v>
      </c>
      <c r="AI18" s="29">
        <v>27.480598000000001</v>
      </c>
      <c r="AJ18" s="29">
        <v>27.397880000000001</v>
      </c>
      <c r="AK18" s="3">
        <f t="shared" si="0"/>
        <v>26.398112620689659</v>
      </c>
      <c r="AL18" s="13">
        <v>-4.7801999999999998</v>
      </c>
      <c r="AM18" t="s">
        <v>120</v>
      </c>
      <c r="AZ18" s="7"/>
      <c r="BA18" s="7"/>
      <c r="BB18" s="7"/>
      <c r="BC18" s="8"/>
    </row>
    <row r="19" spans="1:55" x14ac:dyDescent="0.25">
      <c r="A19" s="29" t="s">
        <v>193</v>
      </c>
      <c r="B19" s="30" t="s">
        <v>193</v>
      </c>
      <c r="C19" s="29">
        <v>29.479123999999999</v>
      </c>
      <c r="D19" s="29">
        <v>31.076882999999999</v>
      </c>
      <c r="E19" s="34">
        <v>31.02692</v>
      </c>
      <c r="F19" s="34">
        <v>30.094849</v>
      </c>
      <c r="G19" s="34">
        <v>29.163530000000002</v>
      </c>
      <c r="H19" s="34">
        <v>28.080037999999998</v>
      </c>
      <c r="I19" s="34">
        <v>27.393664999999999</v>
      </c>
      <c r="J19" s="34">
        <v>26.758493000000001</v>
      </c>
      <c r="K19" s="34">
        <v>26.155055999999998</v>
      </c>
      <c r="L19" s="34">
        <v>25.645391</v>
      </c>
      <c r="M19" s="34">
        <v>25.245498999999999</v>
      </c>
      <c r="N19" s="34">
        <v>25.025379999999998</v>
      </c>
      <c r="O19" s="34">
        <v>24.964255999999999</v>
      </c>
      <c r="P19" s="34">
        <v>25.104078000000001</v>
      </c>
      <c r="Q19" s="34">
        <v>25.35707</v>
      </c>
      <c r="R19" s="34">
        <v>25.451896999999999</v>
      </c>
      <c r="S19" s="35" t="s">
        <v>193</v>
      </c>
      <c r="T19" s="35" t="s">
        <v>193</v>
      </c>
      <c r="U19" s="35" t="s">
        <v>193</v>
      </c>
      <c r="V19" s="35">
        <v>25.745574999999999</v>
      </c>
      <c r="W19" s="35">
        <v>25.165997999999998</v>
      </c>
      <c r="X19" s="35">
        <v>24.945281999999999</v>
      </c>
      <c r="Y19" s="35">
        <v>24.735378000000001</v>
      </c>
      <c r="Z19" s="35">
        <v>24.963201999999999</v>
      </c>
      <c r="AA19" s="35">
        <v>25.504847000000002</v>
      </c>
      <c r="AB19" s="35" t="s">
        <v>193</v>
      </c>
      <c r="AC19" s="36" t="s">
        <v>193</v>
      </c>
      <c r="AD19" s="29" t="s">
        <v>193</v>
      </c>
      <c r="AE19" s="29">
        <v>25.973904000000001</v>
      </c>
      <c r="AF19" s="29">
        <v>28.016532999999999</v>
      </c>
      <c r="AG19" s="29">
        <v>29.919063999999999</v>
      </c>
      <c r="AH19" s="29">
        <v>28.869869999999999</v>
      </c>
      <c r="AI19" s="29">
        <v>28.404904999999999</v>
      </c>
      <c r="AJ19" s="29">
        <v>28.724094000000001</v>
      </c>
      <c r="AK19" s="3">
        <f t="shared" si="0"/>
        <v>27.035385035714288</v>
      </c>
      <c r="AL19" s="13">
        <v>-1.5918000000000001</v>
      </c>
      <c r="AM19" t="s">
        <v>121</v>
      </c>
      <c r="AO19" s="2">
        <f>SUM(U34:W35)/6</f>
        <v>6.3906504999999996</v>
      </c>
      <c r="AZ19" s="7"/>
      <c r="BA19" s="7"/>
      <c r="BB19" s="7"/>
      <c r="BC19" s="8"/>
    </row>
    <row r="20" spans="1:55" x14ac:dyDescent="0.25">
      <c r="A20" t="s">
        <v>193</v>
      </c>
      <c r="B20" s="37" t="s">
        <v>193</v>
      </c>
      <c r="C20" s="34">
        <v>29.923812999999999</v>
      </c>
      <c r="D20" s="34">
        <v>31.781587999999999</v>
      </c>
      <c r="E20" s="34">
        <v>31.353805999999999</v>
      </c>
      <c r="F20" s="34">
        <v>30.130960000000002</v>
      </c>
      <c r="G20" s="34">
        <v>28.785477</v>
      </c>
      <c r="H20" s="34">
        <v>27.728031000000001</v>
      </c>
      <c r="I20" s="34">
        <v>27.051497999999999</v>
      </c>
      <c r="J20" s="34">
        <v>26.473507000000001</v>
      </c>
      <c r="K20" s="34">
        <v>25.973358000000001</v>
      </c>
      <c r="L20" s="34">
        <v>25.558769999999999</v>
      </c>
      <c r="M20" s="34">
        <v>25.308743</v>
      </c>
      <c r="N20" s="34">
        <v>25.204754000000001</v>
      </c>
      <c r="O20" s="34">
        <v>25.245283000000001</v>
      </c>
      <c r="P20" s="34">
        <v>25.436209000000002</v>
      </c>
      <c r="Q20" s="34">
        <v>25.681678999999999</v>
      </c>
      <c r="R20" s="34">
        <v>25.895992</v>
      </c>
      <c r="S20" s="35" t="s">
        <v>193</v>
      </c>
      <c r="T20" s="35" t="s">
        <v>193</v>
      </c>
      <c r="U20" s="35" t="s">
        <v>193</v>
      </c>
      <c r="V20" s="35">
        <v>25.448732</v>
      </c>
      <c r="W20" s="35">
        <v>25.593091999999999</v>
      </c>
      <c r="X20" s="35">
        <v>25.641918</v>
      </c>
      <c r="Y20" s="35">
        <v>25.515272</v>
      </c>
      <c r="Z20" s="35">
        <v>25.623567999999999</v>
      </c>
      <c r="AA20" s="35">
        <v>25.803944000000001</v>
      </c>
      <c r="AB20" s="35" t="s">
        <v>193</v>
      </c>
      <c r="AC20" s="36" t="s">
        <v>193</v>
      </c>
      <c r="AD20" s="29" t="s">
        <v>193</v>
      </c>
      <c r="AE20" s="29">
        <v>25.000934999999998</v>
      </c>
      <c r="AF20" s="29">
        <v>28.379342999999999</v>
      </c>
      <c r="AG20" s="29">
        <v>29.617992000000001</v>
      </c>
      <c r="AH20" s="29">
        <v>28.282136999999999</v>
      </c>
      <c r="AI20" s="29">
        <v>27.961639999999999</v>
      </c>
      <c r="AJ20" s="29">
        <v>29.248884</v>
      </c>
      <c r="AK20" s="19">
        <f t="shared" si="0"/>
        <v>27.130390178571425</v>
      </c>
      <c r="AL20" s="13">
        <v>1.5918000000000001</v>
      </c>
      <c r="AM20" s="2" t="s">
        <v>194</v>
      </c>
      <c r="AP20" s="7"/>
      <c r="AQ20" s="7"/>
      <c r="AR20" s="7"/>
      <c r="AS20" s="8"/>
    </row>
    <row r="21" spans="1:55" x14ac:dyDescent="0.25">
      <c r="A21" t="s">
        <v>193</v>
      </c>
      <c r="B21" s="37">
        <v>30.366720000000001</v>
      </c>
      <c r="C21" s="34">
        <v>29.656534000000001</v>
      </c>
      <c r="D21" s="34">
        <v>30.939250000000001</v>
      </c>
      <c r="E21" s="34">
        <v>30.122074000000001</v>
      </c>
      <c r="F21" s="34">
        <v>29.029603999999999</v>
      </c>
      <c r="G21" s="34">
        <v>27.7925</v>
      </c>
      <c r="H21" s="34">
        <v>26.768633000000001</v>
      </c>
      <c r="I21" s="34">
        <v>26.046797000000002</v>
      </c>
      <c r="J21" s="34">
        <v>25.425367000000001</v>
      </c>
      <c r="K21" s="34">
        <v>24.982885</v>
      </c>
      <c r="L21" s="34">
        <v>24.744468999999999</v>
      </c>
      <c r="M21" s="34">
        <v>24.762205000000002</v>
      </c>
      <c r="N21" s="34">
        <v>24.967585</v>
      </c>
      <c r="O21" s="34">
        <v>25.348520000000001</v>
      </c>
      <c r="P21" s="34">
        <v>25.759108000000001</v>
      </c>
      <c r="Q21" s="34">
        <v>26.243164</v>
      </c>
      <c r="R21" s="34">
        <v>26.481446999999999</v>
      </c>
      <c r="S21" s="35" t="s">
        <v>193</v>
      </c>
      <c r="T21" s="35" t="s">
        <v>193</v>
      </c>
      <c r="U21" s="35">
        <v>25.285965000000001</v>
      </c>
      <c r="V21" s="35">
        <v>25.297844000000001</v>
      </c>
      <c r="W21" s="35">
        <v>25.090492000000001</v>
      </c>
      <c r="X21" s="35">
        <v>25.780926000000001</v>
      </c>
      <c r="Y21" s="35">
        <v>26.223959000000001</v>
      </c>
      <c r="Z21" s="35">
        <v>25.261301</v>
      </c>
      <c r="AA21" s="35">
        <v>25.175148</v>
      </c>
      <c r="AB21" s="35" t="s">
        <v>193</v>
      </c>
      <c r="AC21" s="36" t="s">
        <v>193</v>
      </c>
      <c r="AD21" s="29" t="s">
        <v>193</v>
      </c>
      <c r="AE21" s="29">
        <v>24.715267000000001</v>
      </c>
      <c r="AF21" s="29">
        <v>27.418776000000001</v>
      </c>
      <c r="AG21" s="29">
        <v>28.461338000000001</v>
      </c>
      <c r="AH21" s="29">
        <v>27.224219999999999</v>
      </c>
      <c r="AI21" s="29">
        <v>27.19201</v>
      </c>
      <c r="AJ21" s="29">
        <v>29.096836</v>
      </c>
      <c r="AK21" s="3">
        <f t="shared" si="0"/>
        <v>26.722031466666667</v>
      </c>
      <c r="AL21" s="13">
        <v>4.7801999999999998</v>
      </c>
      <c r="AO21"/>
    </row>
    <row r="22" spans="1:55" x14ac:dyDescent="0.25">
      <c r="A22" t="s">
        <v>193</v>
      </c>
      <c r="B22" s="37">
        <v>28.794273</v>
      </c>
      <c r="C22" s="34">
        <v>27.948554999999999</v>
      </c>
      <c r="D22" s="34">
        <v>29.187760999999998</v>
      </c>
      <c r="E22" s="34">
        <v>28.475037</v>
      </c>
      <c r="F22" s="34">
        <v>27.530339999999999</v>
      </c>
      <c r="G22" s="34">
        <v>26.672893999999999</v>
      </c>
      <c r="H22" s="34">
        <v>25.827406</v>
      </c>
      <c r="I22" s="34">
        <v>25.174963000000002</v>
      </c>
      <c r="J22" s="34">
        <v>24.630295</v>
      </c>
      <c r="K22" s="34">
        <v>24.167197999999999</v>
      </c>
      <c r="L22" s="34">
        <v>24.010853000000001</v>
      </c>
      <c r="M22" s="34">
        <v>24.122736</v>
      </c>
      <c r="N22" s="34">
        <v>24.631653</v>
      </c>
      <c r="O22" s="34">
        <v>25.534230000000001</v>
      </c>
      <c r="P22" s="34">
        <v>26.345108</v>
      </c>
      <c r="Q22" s="34">
        <v>26.914783</v>
      </c>
      <c r="R22" s="34">
        <v>26.220162999999999</v>
      </c>
      <c r="S22" s="35" t="s">
        <v>193</v>
      </c>
      <c r="T22" s="35" t="s">
        <v>193</v>
      </c>
      <c r="U22" s="35">
        <v>24.777933000000001</v>
      </c>
      <c r="V22" s="35">
        <v>24.496898999999999</v>
      </c>
      <c r="W22" s="35">
        <v>24.497624999999999</v>
      </c>
      <c r="X22" s="35">
        <v>25.188376999999999</v>
      </c>
      <c r="Y22" s="35">
        <v>25.85737</v>
      </c>
      <c r="Z22" s="35" t="s">
        <v>193</v>
      </c>
      <c r="AA22" s="35" t="s">
        <v>193</v>
      </c>
      <c r="AB22" s="35" t="s">
        <v>193</v>
      </c>
      <c r="AC22" s="36" t="s">
        <v>193</v>
      </c>
      <c r="AD22" s="29" t="s">
        <v>193</v>
      </c>
      <c r="AE22" s="29" t="s">
        <v>193</v>
      </c>
      <c r="AF22" s="29">
        <v>25.877392</v>
      </c>
      <c r="AG22" s="29">
        <v>26.978176000000001</v>
      </c>
      <c r="AH22" s="29">
        <v>25.809887</v>
      </c>
      <c r="AI22" s="29">
        <v>26.052085999999999</v>
      </c>
      <c r="AJ22" s="29">
        <v>28.724464000000001</v>
      </c>
      <c r="AK22" s="3">
        <f t="shared" si="0"/>
        <v>26.090683592592587</v>
      </c>
      <c r="AL22" s="13">
        <v>7.9836</v>
      </c>
      <c r="AO22"/>
    </row>
    <row r="23" spans="1:55" x14ac:dyDescent="0.25">
      <c r="A23" t="s">
        <v>193</v>
      </c>
      <c r="B23" s="37">
        <v>27.665028</v>
      </c>
      <c r="C23" s="34">
        <v>27.229004</v>
      </c>
      <c r="D23" s="34">
        <v>27.450168999999999</v>
      </c>
      <c r="E23" s="34">
        <v>26.927371999999998</v>
      </c>
      <c r="F23" s="34">
        <v>26.190884</v>
      </c>
      <c r="G23" s="34">
        <v>25.591208000000002</v>
      </c>
      <c r="H23" s="34">
        <v>25.048362999999998</v>
      </c>
      <c r="I23" s="34">
        <v>24.527723000000002</v>
      </c>
      <c r="J23" s="34">
        <v>24.019691000000002</v>
      </c>
      <c r="K23" s="34">
        <v>23.593658000000001</v>
      </c>
      <c r="L23" s="34">
        <v>23.473858</v>
      </c>
      <c r="M23" s="34">
        <v>23.517294</v>
      </c>
      <c r="N23" s="34">
        <v>23.894745</v>
      </c>
      <c r="O23" s="34">
        <v>25.047727999999999</v>
      </c>
      <c r="P23" s="34">
        <v>26.32836</v>
      </c>
      <c r="Q23" s="34">
        <v>25.745394000000001</v>
      </c>
      <c r="R23" s="34">
        <v>24.061669999999999</v>
      </c>
      <c r="S23" s="35" t="s">
        <v>193</v>
      </c>
      <c r="T23" s="35">
        <v>23.584398</v>
      </c>
      <c r="U23" s="35">
        <v>24.235503999999999</v>
      </c>
      <c r="V23" s="35">
        <v>23.917739999999998</v>
      </c>
      <c r="W23" s="35">
        <v>23.760815000000001</v>
      </c>
      <c r="X23" s="35">
        <v>24.265764000000001</v>
      </c>
      <c r="Y23" s="35">
        <v>24.842478</v>
      </c>
      <c r="Z23" s="35" t="s">
        <v>193</v>
      </c>
      <c r="AA23" s="35" t="s">
        <v>193</v>
      </c>
      <c r="AB23" s="35" t="s">
        <v>193</v>
      </c>
      <c r="AC23" s="36" t="s">
        <v>193</v>
      </c>
      <c r="AD23" s="29" t="s">
        <v>193</v>
      </c>
      <c r="AE23" s="29" t="s">
        <v>193</v>
      </c>
      <c r="AF23" s="29">
        <v>24.886517000000001</v>
      </c>
      <c r="AG23" s="29">
        <v>25.623217</v>
      </c>
      <c r="AH23" s="29">
        <v>25.955895999999999</v>
      </c>
      <c r="AI23" s="29">
        <v>26.447600000000001</v>
      </c>
      <c r="AJ23" s="29">
        <v>27.227077000000001</v>
      </c>
      <c r="AK23" s="3">
        <f t="shared" si="0"/>
        <v>25.180684107142856</v>
      </c>
      <c r="AL23" s="13">
        <v>11.212300000000001</v>
      </c>
      <c r="AO23" s="20"/>
    </row>
    <row r="24" spans="1:55" x14ac:dyDescent="0.25">
      <c r="A24" t="s">
        <v>193</v>
      </c>
      <c r="B24" s="37">
        <v>26.580542000000001</v>
      </c>
      <c r="C24" s="34">
        <v>26.541048</v>
      </c>
      <c r="D24" s="34">
        <v>26.297007000000001</v>
      </c>
      <c r="E24" s="34">
        <v>25.942672999999999</v>
      </c>
      <c r="F24" s="34">
        <v>25.305997999999999</v>
      </c>
      <c r="G24" s="34">
        <v>24.763159999999999</v>
      </c>
      <c r="H24" s="34">
        <v>24.277816999999999</v>
      </c>
      <c r="I24" s="34">
        <v>23.828333000000001</v>
      </c>
      <c r="J24" s="34">
        <v>23.323467000000001</v>
      </c>
      <c r="K24" s="34">
        <v>22.880009999999999</v>
      </c>
      <c r="L24" s="34">
        <v>22.662023999999999</v>
      </c>
      <c r="M24" s="34">
        <v>22.607900000000001</v>
      </c>
      <c r="N24" s="34">
        <v>22.887042999999998</v>
      </c>
      <c r="O24" s="34">
        <v>23.931225000000001</v>
      </c>
      <c r="P24" s="34">
        <v>25.955317000000001</v>
      </c>
      <c r="Q24" s="34">
        <v>23.255134999999999</v>
      </c>
      <c r="R24" s="34" t="s">
        <v>193</v>
      </c>
      <c r="S24" s="35">
        <v>23.37358</v>
      </c>
      <c r="T24" s="35">
        <v>23.578861</v>
      </c>
      <c r="U24" s="35">
        <v>23.790877999999999</v>
      </c>
      <c r="V24" s="35">
        <v>23.347448</v>
      </c>
      <c r="W24" s="35">
        <v>23.027151</v>
      </c>
      <c r="X24" s="35">
        <v>23.106293000000001</v>
      </c>
      <c r="Y24" s="35">
        <v>22.655657000000001</v>
      </c>
      <c r="Z24" s="35" t="s">
        <v>193</v>
      </c>
      <c r="AA24" s="35" t="s">
        <v>193</v>
      </c>
      <c r="AB24" s="35" t="s">
        <v>193</v>
      </c>
      <c r="AC24" s="36" t="s">
        <v>193</v>
      </c>
      <c r="AD24" s="29" t="s">
        <v>193</v>
      </c>
      <c r="AE24" s="29" t="s">
        <v>193</v>
      </c>
      <c r="AF24" s="29">
        <v>24.489664000000001</v>
      </c>
      <c r="AG24" s="29">
        <v>24.947469999999999</v>
      </c>
      <c r="AH24" s="29">
        <v>25.230156000000001</v>
      </c>
      <c r="AI24" s="29">
        <v>25.918939999999999</v>
      </c>
      <c r="AJ24" s="29">
        <v>26.462720000000001</v>
      </c>
      <c r="AK24" s="3">
        <f t="shared" si="0"/>
        <v>24.320268464285711</v>
      </c>
      <c r="AL24" s="13">
        <v>14.477499999999999</v>
      </c>
    </row>
    <row r="25" spans="1:55" x14ac:dyDescent="0.25">
      <c r="A25" t="s">
        <v>193</v>
      </c>
      <c r="B25" s="37">
        <v>25.168839999999999</v>
      </c>
      <c r="C25" s="34">
        <v>25.379750000000001</v>
      </c>
      <c r="D25" s="34">
        <v>25.387391999999998</v>
      </c>
      <c r="E25" s="34">
        <v>25.129819999999999</v>
      </c>
      <c r="F25" s="34">
        <v>24.629207999999998</v>
      </c>
      <c r="G25" s="34">
        <v>24.089275000000001</v>
      </c>
      <c r="H25" s="34">
        <v>23.596895</v>
      </c>
      <c r="I25" s="34">
        <v>23.205023000000001</v>
      </c>
      <c r="J25" s="34">
        <v>22.953123000000001</v>
      </c>
      <c r="K25" s="34">
        <v>22.504332000000002</v>
      </c>
      <c r="L25" s="34">
        <v>21.965022999999999</v>
      </c>
      <c r="M25" s="34">
        <v>21.751684000000001</v>
      </c>
      <c r="N25" s="34">
        <v>21.917984000000001</v>
      </c>
      <c r="O25" s="34">
        <v>22.870021999999999</v>
      </c>
      <c r="P25" s="38">
        <v>25.114737999999999</v>
      </c>
      <c r="Q25" s="38" t="s">
        <v>193</v>
      </c>
      <c r="R25" s="38">
        <v>22.086203000000001</v>
      </c>
      <c r="S25" s="35">
        <v>23.530125000000002</v>
      </c>
      <c r="T25" s="35">
        <v>23.483460999999998</v>
      </c>
      <c r="U25" s="35">
        <v>23.269425999999999</v>
      </c>
      <c r="V25" s="35">
        <v>22.730765999999999</v>
      </c>
      <c r="W25" s="35">
        <v>22.295418000000002</v>
      </c>
      <c r="X25" s="35">
        <v>22.108813999999999</v>
      </c>
      <c r="Y25" s="35">
        <v>21.295832000000001</v>
      </c>
      <c r="Z25" s="35" t="s">
        <v>193</v>
      </c>
      <c r="AA25" s="35" t="s">
        <v>193</v>
      </c>
      <c r="AB25" s="35" t="s">
        <v>193</v>
      </c>
      <c r="AC25" s="36" t="s">
        <v>193</v>
      </c>
      <c r="AD25" s="29" t="s">
        <v>193</v>
      </c>
      <c r="AE25" s="29" t="s">
        <v>193</v>
      </c>
      <c r="AF25" s="29">
        <v>24.043156</v>
      </c>
      <c r="AG25" s="29">
        <v>24.284227000000001</v>
      </c>
      <c r="AH25" s="29" t="s">
        <v>193</v>
      </c>
      <c r="AI25" s="29">
        <v>24.772611999999999</v>
      </c>
      <c r="AJ25" s="29">
        <v>26.00638</v>
      </c>
      <c r="AK25" s="3">
        <f t="shared" si="0"/>
        <v>23.539612185185185</v>
      </c>
      <c r="AL25" s="13">
        <v>17.791599999999999</v>
      </c>
    </row>
    <row r="26" spans="1:55" x14ac:dyDescent="0.25">
      <c r="A26" t="s">
        <v>193</v>
      </c>
      <c r="B26" s="37">
        <v>24.019030000000001</v>
      </c>
      <c r="C26" s="34">
        <v>24.452542999999999</v>
      </c>
      <c r="D26" s="34">
        <v>24.683350000000001</v>
      </c>
      <c r="E26" s="34">
        <v>24.471699999999998</v>
      </c>
      <c r="F26" s="34">
        <v>24.002047000000001</v>
      </c>
      <c r="G26" s="34">
        <v>23.444782</v>
      </c>
      <c r="H26" s="34">
        <v>22.906178000000001</v>
      </c>
      <c r="I26" s="34">
        <v>22.480988</v>
      </c>
      <c r="J26" s="34">
        <v>22.267379999999999</v>
      </c>
      <c r="K26" s="34">
        <v>21.796600000000002</v>
      </c>
      <c r="L26" s="34">
        <v>21.268205999999999</v>
      </c>
      <c r="M26" s="34">
        <v>20.952839000000001</v>
      </c>
      <c r="N26" s="34">
        <v>21.074010000000001</v>
      </c>
      <c r="O26" s="34">
        <v>21.695824000000002</v>
      </c>
      <c r="P26" s="38" t="s">
        <v>193</v>
      </c>
      <c r="Q26" s="38">
        <v>21.447557</v>
      </c>
      <c r="R26" s="38">
        <v>21.869785</v>
      </c>
      <c r="S26" s="35">
        <v>22.830504999999999</v>
      </c>
      <c r="T26" s="35">
        <v>22.943004999999999</v>
      </c>
      <c r="U26" s="35">
        <v>22.696247</v>
      </c>
      <c r="V26" s="35">
        <v>22.101658</v>
      </c>
      <c r="W26" s="35">
        <v>21.571784999999998</v>
      </c>
      <c r="X26" s="35">
        <v>21.124279999999999</v>
      </c>
      <c r="Y26" s="35">
        <v>19.971343999999998</v>
      </c>
      <c r="Z26" s="35" t="s">
        <v>193</v>
      </c>
      <c r="AA26" s="35" t="s">
        <v>193</v>
      </c>
      <c r="AB26" s="35" t="s">
        <v>193</v>
      </c>
      <c r="AC26" s="36" t="s">
        <v>193</v>
      </c>
      <c r="AD26" s="29" t="s">
        <v>193</v>
      </c>
      <c r="AE26" s="29" t="s">
        <v>193</v>
      </c>
      <c r="AF26" s="29">
        <v>24.287593999999999</v>
      </c>
      <c r="AG26" s="29">
        <v>23.544989999999999</v>
      </c>
      <c r="AH26" s="29" t="s">
        <v>193</v>
      </c>
      <c r="AI26" s="29" t="s">
        <v>193</v>
      </c>
      <c r="AJ26" s="29" t="s">
        <v>193</v>
      </c>
      <c r="AK26" s="3">
        <f t="shared" si="0"/>
        <v>22.55616908</v>
      </c>
      <c r="AL26" s="13">
        <v>21.168500000000002</v>
      </c>
    </row>
    <row r="27" spans="1:55" x14ac:dyDescent="0.25">
      <c r="A27" t="s">
        <v>193</v>
      </c>
      <c r="B27" s="37" t="s">
        <v>193</v>
      </c>
      <c r="C27" s="34">
        <v>23.475925</v>
      </c>
      <c r="D27" s="34">
        <v>24.277657000000001</v>
      </c>
      <c r="E27" s="34">
        <v>24.246244000000001</v>
      </c>
      <c r="F27" s="34">
        <v>23.829947000000001</v>
      </c>
      <c r="G27" s="34">
        <v>23.328772000000001</v>
      </c>
      <c r="H27" s="34">
        <v>22.453835999999999</v>
      </c>
      <c r="I27" s="34">
        <v>21.807451</v>
      </c>
      <c r="J27" s="34">
        <v>21.322330000000001</v>
      </c>
      <c r="K27" s="34">
        <v>20.902297999999998</v>
      </c>
      <c r="L27" s="34">
        <v>20.522638000000001</v>
      </c>
      <c r="M27" s="34">
        <v>20.248740000000002</v>
      </c>
      <c r="N27" s="34">
        <v>20.139019000000001</v>
      </c>
      <c r="O27" s="34">
        <v>20.445768000000001</v>
      </c>
      <c r="P27" s="38" t="s">
        <v>193</v>
      </c>
      <c r="Q27" s="38">
        <v>21.040482999999998</v>
      </c>
      <c r="R27" s="38">
        <v>21.792065000000001</v>
      </c>
      <c r="S27" s="35">
        <v>22.294543999999998</v>
      </c>
      <c r="T27" s="35">
        <v>22.582958000000001</v>
      </c>
      <c r="U27" s="35">
        <v>22.336302</v>
      </c>
      <c r="V27" s="35">
        <v>21.705036</v>
      </c>
      <c r="W27" s="35">
        <v>21.04616</v>
      </c>
      <c r="X27" s="35">
        <v>20.28783</v>
      </c>
      <c r="Y27" s="35">
        <v>19.157302999999999</v>
      </c>
      <c r="Z27" s="35" t="s">
        <v>193</v>
      </c>
      <c r="AA27" s="35" t="s">
        <v>193</v>
      </c>
      <c r="AB27" s="35" t="s">
        <v>193</v>
      </c>
      <c r="AC27" s="36" t="s">
        <v>193</v>
      </c>
      <c r="AD27" s="29" t="s">
        <v>193</v>
      </c>
      <c r="AE27" s="29" t="s">
        <v>193</v>
      </c>
      <c r="AF27" s="29">
        <v>23.664290000000001</v>
      </c>
      <c r="AG27" s="29">
        <v>21.850722999999999</v>
      </c>
      <c r="AH27" s="29" t="s">
        <v>193</v>
      </c>
      <c r="AI27" s="29" t="s">
        <v>193</v>
      </c>
      <c r="AJ27" s="29" t="s">
        <v>193</v>
      </c>
      <c r="AK27" s="3">
        <f t="shared" si="0"/>
        <v>21.864929958333331</v>
      </c>
      <c r="AL27" s="13">
        <v>24.624300000000002</v>
      </c>
    </row>
    <row r="28" spans="1:55" x14ac:dyDescent="0.25">
      <c r="A28" t="s">
        <v>193</v>
      </c>
      <c r="B28" s="37" t="s">
        <v>193</v>
      </c>
      <c r="C28" s="34">
        <v>21.559733999999999</v>
      </c>
      <c r="D28" s="34">
        <v>23.841374999999999</v>
      </c>
      <c r="E28" s="34">
        <v>24.547989999999999</v>
      </c>
      <c r="F28" s="34">
        <v>24.943574999999999</v>
      </c>
      <c r="G28" s="34">
        <v>25.260090000000002</v>
      </c>
      <c r="H28" s="34">
        <v>23.202984000000001</v>
      </c>
      <c r="I28" s="34">
        <v>21.901018000000001</v>
      </c>
      <c r="J28" s="34">
        <v>21.346045</v>
      </c>
      <c r="K28" s="34">
        <v>20.767979</v>
      </c>
      <c r="L28" s="34">
        <v>20.185286999999999</v>
      </c>
      <c r="M28" s="34">
        <v>19.798881999999999</v>
      </c>
      <c r="N28" s="34">
        <v>18.674358000000002</v>
      </c>
      <c r="O28" s="34">
        <v>18.838166999999999</v>
      </c>
      <c r="P28" s="38" t="s">
        <v>193</v>
      </c>
      <c r="Q28" s="38">
        <v>20.07469</v>
      </c>
      <c r="R28" s="38">
        <v>21.880693000000001</v>
      </c>
      <c r="S28" s="35">
        <v>22.573685000000001</v>
      </c>
      <c r="T28" s="35">
        <v>23.106404999999999</v>
      </c>
      <c r="U28" s="35">
        <v>22.81653</v>
      </c>
      <c r="V28" s="35">
        <v>21.909191</v>
      </c>
      <c r="W28" s="35">
        <v>21.087136999999998</v>
      </c>
      <c r="X28" s="35">
        <v>19.72364</v>
      </c>
      <c r="Y28" s="35">
        <v>19.093613000000001</v>
      </c>
      <c r="Z28" s="35" t="s">
        <v>193</v>
      </c>
      <c r="AA28" s="35" t="s">
        <v>193</v>
      </c>
      <c r="AB28" s="35" t="s">
        <v>193</v>
      </c>
      <c r="AC28" s="36" t="s">
        <v>193</v>
      </c>
      <c r="AD28" s="29" t="s">
        <v>193</v>
      </c>
      <c r="AE28" s="29" t="s">
        <v>193</v>
      </c>
      <c r="AF28" s="29" t="s">
        <v>193</v>
      </c>
      <c r="AG28" s="29" t="s">
        <v>193</v>
      </c>
      <c r="AH28" s="29" t="s">
        <v>193</v>
      </c>
      <c r="AI28" s="29" t="s">
        <v>193</v>
      </c>
      <c r="AJ28" s="29" t="s">
        <v>193</v>
      </c>
      <c r="AK28" s="3">
        <f t="shared" si="0"/>
        <v>21.687866727272727</v>
      </c>
      <c r="AL28" s="13">
        <v>28.178599999999999</v>
      </c>
    </row>
    <row r="29" spans="1:55" x14ac:dyDescent="0.25">
      <c r="A29" s="32" t="s">
        <v>193</v>
      </c>
      <c r="B29" s="39" t="s">
        <v>193</v>
      </c>
      <c r="C29" s="32">
        <v>20.510435000000001</v>
      </c>
      <c r="D29" s="32">
        <v>21.703686000000001</v>
      </c>
      <c r="E29" s="32">
        <v>21.723171000000001</v>
      </c>
      <c r="F29" s="32">
        <v>21.059660000000001</v>
      </c>
      <c r="G29" s="32">
        <v>20.362053</v>
      </c>
      <c r="H29" s="32">
        <v>19.651678</v>
      </c>
      <c r="I29" s="32">
        <v>19.302937</v>
      </c>
      <c r="J29" s="32">
        <v>19.390032000000001</v>
      </c>
      <c r="K29" s="32">
        <v>19.874783999999998</v>
      </c>
      <c r="L29" s="32">
        <v>20.330507000000001</v>
      </c>
      <c r="M29" s="32">
        <v>19.540341999999999</v>
      </c>
      <c r="N29" s="32">
        <v>16.853000000000002</v>
      </c>
      <c r="O29" s="32">
        <v>17.617052000000001</v>
      </c>
      <c r="P29" s="32" t="s">
        <v>193</v>
      </c>
      <c r="Q29" s="32" t="s">
        <v>193</v>
      </c>
      <c r="R29" s="32" t="s">
        <v>193</v>
      </c>
      <c r="S29" s="33">
        <v>21.069020999999999</v>
      </c>
      <c r="T29" s="33">
        <v>21.207138</v>
      </c>
      <c r="U29" s="33">
        <v>20.993465</v>
      </c>
      <c r="V29" s="33">
        <v>21.062042000000002</v>
      </c>
      <c r="W29" s="33">
        <v>22.118269000000002</v>
      </c>
      <c r="X29" s="33">
        <v>19.242339999999999</v>
      </c>
      <c r="Y29" s="33">
        <v>18.352886000000002</v>
      </c>
      <c r="Z29" s="33" t="s">
        <v>193</v>
      </c>
      <c r="AA29" s="40" t="s">
        <v>193</v>
      </c>
      <c r="AB29" s="40">
        <v>19.764845000000001</v>
      </c>
      <c r="AC29" s="40">
        <v>18.31503</v>
      </c>
      <c r="AD29" s="40" t="s">
        <v>193</v>
      </c>
      <c r="AE29" s="40" t="s">
        <v>193</v>
      </c>
      <c r="AF29" s="40" t="s">
        <v>193</v>
      </c>
      <c r="AG29" s="40" t="s">
        <v>193</v>
      </c>
      <c r="AH29" s="40" t="s">
        <v>193</v>
      </c>
      <c r="AI29" s="40" t="s">
        <v>193</v>
      </c>
      <c r="AJ29" s="40" t="s">
        <v>193</v>
      </c>
      <c r="AK29" s="3">
        <f t="shared" si="0"/>
        <v>20.002016954545457</v>
      </c>
      <c r="AL29" s="1">
        <v>31.855</v>
      </c>
    </row>
    <row r="30" spans="1:55" x14ac:dyDescent="0.25">
      <c r="A30" s="31" t="s">
        <v>193</v>
      </c>
      <c r="B30" s="41" t="s">
        <v>193</v>
      </c>
      <c r="C30" s="31" t="s">
        <v>193</v>
      </c>
      <c r="D30" s="31">
        <v>19.614636999999998</v>
      </c>
      <c r="E30" s="31">
        <v>19.327929000000001</v>
      </c>
      <c r="F30" s="31">
        <v>18.709161999999999</v>
      </c>
      <c r="G30" s="31">
        <v>17.957754000000001</v>
      </c>
      <c r="H30" s="31">
        <v>17.218070999999998</v>
      </c>
      <c r="I30" s="31">
        <v>16.633112000000001</v>
      </c>
      <c r="J30" s="31">
        <v>16.33455</v>
      </c>
      <c r="K30" s="31">
        <v>16.205908000000001</v>
      </c>
      <c r="L30" s="31">
        <v>16.259823000000001</v>
      </c>
      <c r="M30" s="31">
        <v>16.464393999999999</v>
      </c>
      <c r="N30" s="31">
        <v>15.156736</v>
      </c>
      <c r="O30" s="31" t="s">
        <v>193</v>
      </c>
      <c r="P30" s="31" t="s">
        <v>193</v>
      </c>
      <c r="Q30" s="31" t="s">
        <v>193</v>
      </c>
      <c r="R30" s="31" t="s">
        <v>193</v>
      </c>
      <c r="S30" s="33">
        <v>18.059653999999998</v>
      </c>
      <c r="T30" s="33">
        <v>18.14762</v>
      </c>
      <c r="U30" s="33">
        <v>17.970451000000001</v>
      </c>
      <c r="V30" s="33">
        <v>17.770489000000001</v>
      </c>
      <c r="W30" s="33">
        <v>17.851849999999999</v>
      </c>
      <c r="X30" s="33">
        <v>17.977391999999998</v>
      </c>
      <c r="Y30" s="33">
        <v>17.061405000000001</v>
      </c>
      <c r="Z30" s="33">
        <v>17.096228</v>
      </c>
      <c r="AA30" s="40">
        <v>16.756266</v>
      </c>
      <c r="AB30" s="40">
        <v>17.52225</v>
      </c>
      <c r="AC30" s="40">
        <v>17.490373999999999</v>
      </c>
      <c r="AD30" s="40">
        <v>16.860980999999999</v>
      </c>
      <c r="AE30" s="40" t="s">
        <v>193</v>
      </c>
      <c r="AF30" s="40" t="s">
        <v>193</v>
      </c>
      <c r="AG30" s="40" t="s">
        <v>193</v>
      </c>
      <c r="AH30" s="40" t="s">
        <v>193</v>
      </c>
      <c r="AI30" s="40" t="s">
        <v>193</v>
      </c>
      <c r="AJ30" s="40" t="s">
        <v>193</v>
      </c>
      <c r="AK30" s="3">
        <f t="shared" si="0"/>
        <v>17.410740695652169</v>
      </c>
      <c r="AL30" s="1">
        <v>35.685299999999998</v>
      </c>
    </row>
    <row r="31" spans="1:55" x14ac:dyDescent="0.25">
      <c r="A31" s="31" t="s">
        <v>193</v>
      </c>
      <c r="B31" s="41" t="s">
        <v>193</v>
      </c>
      <c r="C31" s="31" t="s">
        <v>193</v>
      </c>
      <c r="D31" s="31">
        <v>16.319754</v>
      </c>
      <c r="E31" s="31">
        <v>16.241488</v>
      </c>
      <c r="F31" s="31">
        <v>16.153134999999999</v>
      </c>
      <c r="G31" s="31">
        <v>15.646125</v>
      </c>
      <c r="H31" s="31">
        <v>15.070152999999999</v>
      </c>
      <c r="I31" s="31">
        <v>14.538503</v>
      </c>
      <c r="J31" s="31">
        <v>14.107639000000001</v>
      </c>
      <c r="K31" s="31">
        <v>13.739692</v>
      </c>
      <c r="L31" s="31">
        <v>13.600803000000001</v>
      </c>
      <c r="M31" s="31">
        <v>13.920674</v>
      </c>
      <c r="N31" s="31">
        <v>14.012702000000001</v>
      </c>
      <c r="O31" s="31" t="s">
        <v>193</v>
      </c>
      <c r="P31" s="31" t="s">
        <v>193</v>
      </c>
      <c r="Q31" s="31" t="s">
        <v>193</v>
      </c>
      <c r="R31" s="31" t="s">
        <v>193</v>
      </c>
      <c r="S31" s="33">
        <v>15.1020565</v>
      </c>
      <c r="T31" s="33">
        <v>15.656668</v>
      </c>
      <c r="U31" s="33">
        <v>15.572295</v>
      </c>
      <c r="V31" s="33">
        <v>15.424049999999999</v>
      </c>
      <c r="W31" s="33">
        <v>15.14265</v>
      </c>
      <c r="X31" s="33">
        <v>15.120208</v>
      </c>
      <c r="Y31" s="33">
        <v>15.365454</v>
      </c>
      <c r="Z31" s="33" t="s">
        <v>193</v>
      </c>
      <c r="AA31" s="40">
        <v>15.488580000000001</v>
      </c>
      <c r="AB31" s="40">
        <v>16.425718</v>
      </c>
      <c r="AC31" s="40" t="s">
        <v>193</v>
      </c>
      <c r="AD31" s="40" t="s">
        <v>193</v>
      </c>
      <c r="AE31" s="40" t="s">
        <v>193</v>
      </c>
      <c r="AF31" s="40" t="s">
        <v>193</v>
      </c>
      <c r="AG31" s="40" t="s">
        <v>193</v>
      </c>
      <c r="AH31" s="40" t="s">
        <v>193</v>
      </c>
      <c r="AI31" s="40" t="s">
        <v>193</v>
      </c>
      <c r="AJ31" s="40" t="s">
        <v>193</v>
      </c>
      <c r="AK31" s="3">
        <f t="shared" si="0"/>
        <v>15.132417374999999</v>
      </c>
      <c r="AL31" s="1">
        <v>39.709000000000003</v>
      </c>
    </row>
    <row r="32" spans="1:55" x14ac:dyDescent="0.25">
      <c r="A32" s="31" t="s">
        <v>193</v>
      </c>
      <c r="B32" s="41" t="s">
        <v>193</v>
      </c>
      <c r="C32" s="31" t="s">
        <v>193</v>
      </c>
      <c r="D32" s="31">
        <v>13.292154</v>
      </c>
      <c r="E32" s="31">
        <v>14.147238</v>
      </c>
      <c r="F32" s="31">
        <v>13.635007999999999</v>
      </c>
      <c r="G32" s="31">
        <v>13.104786000000001</v>
      </c>
      <c r="H32" s="31">
        <v>12.676297</v>
      </c>
      <c r="I32" s="31">
        <v>12.292624</v>
      </c>
      <c r="J32" s="31">
        <v>11.913499</v>
      </c>
      <c r="K32" s="31">
        <v>11.503321</v>
      </c>
      <c r="L32" s="31">
        <v>11.2119465</v>
      </c>
      <c r="M32" s="31">
        <v>11.424712</v>
      </c>
      <c r="N32" s="31">
        <v>11.670541</v>
      </c>
      <c r="O32" s="31" t="s">
        <v>193</v>
      </c>
      <c r="P32" s="31" t="s">
        <v>193</v>
      </c>
      <c r="Q32" s="31" t="s">
        <v>193</v>
      </c>
      <c r="R32" s="31" t="s">
        <v>193</v>
      </c>
      <c r="S32" s="33" t="s">
        <v>193</v>
      </c>
      <c r="T32" s="33">
        <v>13.031741</v>
      </c>
      <c r="U32" s="33">
        <v>13.546718</v>
      </c>
      <c r="V32" s="33">
        <v>13.180059999999999</v>
      </c>
      <c r="W32" s="33">
        <v>12.833987</v>
      </c>
      <c r="X32" s="33">
        <v>12.536685</v>
      </c>
      <c r="Y32" s="33">
        <v>12.877284</v>
      </c>
      <c r="Z32" s="33">
        <v>12.620642999999999</v>
      </c>
      <c r="AA32" s="40" t="s">
        <v>193</v>
      </c>
      <c r="AB32" s="40" t="s">
        <v>193</v>
      </c>
      <c r="AC32" s="40" t="s">
        <v>193</v>
      </c>
      <c r="AD32" s="40" t="s">
        <v>193</v>
      </c>
      <c r="AE32" s="40" t="s">
        <v>193</v>
      </c>
      <c r="AF32" s="40" t="s">
        <v>193</v>
      </c>
      <c r="AG32" s="40" t="s">
        <v>193</v>
      </c>
      <c r="AH32" s="40" t="s">
        <v>193</v>
      </c>
      <c r="AI32" s="40" t="s">
        <v>193</v>
      </c>
      <c r="AJ32" s="40" t="s">
        <v>193</v>
      </c>
      <c r="AK32" s="3">
        <f t="shared" si="0"/>
        <v>12.638846916666669</v>
      </c>
      <c r="AL32" s="1">
        <v>43.982999999999997</v>
      </c>
    </row>
    <row r="33" spans="1:50" x14ac:dyDescent="0.25">
      <c r="A33" s="31" t="s">
        <v>193</v>
      </c>
      <c r="B33" s="41" t="s">
        <v>193</v>
      </c>
      <c r="C33" s="31" t="s">
        <v>193</v>
      </c>
      <c r="D33" s="31" t="s">
        <v>193</v>
      </c>
      <c r="E33" s="31">
        <v>10.675048</v>
      </c>
      <c r="F33" s="31">
        <v>10.681020999999999</v>
      </c>
      <c r="G33" s="31">
        <v>10.284136999999999</v>
      </c>
      <c r="H33" s="31">
        <v>10.115894000000001</v>
      </c>
      <c r="I33" s="31">
        <v>9.8414560000000009</v>
      </c>
      <c r="J33" s="31">
        <v>9.5386220000000002</v>
      </c>
      <c r="K33" s="31">
        <v>9.1114709999999999</v>
      </c>
      <c r="L33" s="31">
        <v>8.8733839999999997</v>
      </c>
      <c r="M33" s="31">
        <v>9.0413870000000003</v>
      </c>
      <c r="N33" s="31">
        <v>8.9097869999999997</v>
      </c>
      <c r="O33" s="31" t="s">
        <v>193</v>
      </c>
      <c r="P33" s="31" t="s">
        <v>193</v>
      </c>
      <c r="Q33" s="31" t="s">
        <v>193</v>
      </c>
      <c r="R33" s="31" t="s">
        <v>193</v>
      </c>
      <c r="S33" s="33" t="s">
        <v>193</v>
      </c>
      <c r="T33" s="33" t="s">
        <v>193</v>
      </c>
      <c r="U33" s="33">
        <v>11.216462</v>
      </c>
      <c r="V33" s="33">
        <v>10.380350999999999</v>
      </c>
      <c r="W33" s="33">
        <v>10.332134</v>
      </c>
      <c r="X33" s="33">
        <v>10.185480999999999</v>
      </c>
      <c r="Y33" s="33">
        <v>10.322914000000001</v>
      </c>
      <c r="Z33" s="33">
        <v>10.502578</v>
      </c>
      <c r="AA33" s="40" t="s">
        <v>193</v>
      </c>
      <c r="AB33" s="40" t="s">
        <v>193</v>
      </c>
      <c r="AC33" s="40" t="s">
        <v>193</v>
      </c>
      <c r="AD33" s="40" t="s">
        <v>193</v>
      </c>
      <c r="AE33" s="40" t="s">
        <v>193</v>
      </c>
      <c r="AF33" s="40" t="s">
        <v>193</v>
      </c>
      <c r="AG33" s="40" t="s">
        <v>193</v>
      </c>
      <c r="AH33" s="40" t="s">
        <v>193</v>
      </c>
      <c r="AI33" s="40" t="s">
        <v>193</v>
      </c>
      <c r="AJ33" s="40" t="s">
        <v>193</v>
      </c>
      <c r="AK33" s="3">
        <f t="shared" si="0"/>
        <v>10.000757937500001</v>
      </c>
      <c r="AL33" s="1">
        <v>48.590400000000002</v>
      </c>
    </row>
    <row r="34" spans="1:50" x14ac:dyDescent="0.25">
      <c r="A34" s="27" t="s">
        <v>193</v>
      </c>
      <c r="B34" s="28" t="s">
        <v>193</v>
      </c>
      <c r="C34" s="27" t="s">
        <v>193</v>
      </c>
      <c r="D34" s="27" t="s">
        <v>193</v>
      </c>
      <c r="E34" s="27">
        <v>6.4845766999999999</v>
      </c>
      <c r="F34" s="27">
        <v>7.8582844999999999</v>
      </c>
      <c r="G34" s="27">
        <v>7.8227725000000001</v>
      </c>
      <c r="H34" s="27">
        <v>8.9417439999999999</v>
      </c>
      <c r="I34" s="27">
        <v>8.2010070000000006</v>
      </c>
      <c r="J34" s="27">
        <v>7.3741440000000003</v>
      </c>
      <c r="K34" s="27">
        <v>6.8137034999999999</v>
      </c>
      <c r="L34" s="27">
        <v>6.5219398000000002</v>
      </c>
      <c r="M34" s="27">
        <v>6.8336496000000002</v>
      </c>
      <c r="N34" s="27" t="s">
        <v>193</v>
      </c>
      <c r="O34" s="27" t="s">
        <v>193</v>
      </c>
      <c r="P34" s="27" t="s">
        <v>193</v>
      </c>
      <c r="Q34" s="27" t="s">
        <v>193</v>
      </c>
      <c r="R34" s="27" t="s">
        <v>193</v>
      </c>
      <c r="S34" s="27" t="s">
        <v>193</v>
      </c>
      <c r="T34" s="27" t="s">
        <v>193</v>
      </c>
      <c r="U34" s="27">
        <v>7.6682644</v>
      </c>
      <c r="V34" s="27">
        <v>7.4892573000000002</v>
      </c>
      <c r="W34" s="27">
        <v>7.6449164999999999</v>
      </c>
      <c r="X34" s="27">
        <v>7.7839200000000002</v>
      </c>
      <c r="Y34" s="27">
        <v>7.9861420000000001</v>
      </c>
      <c r="Z34" s="27" t="s">
        <v>193</v>
      </c>
      <c r="AA34" s="27" t="s">
        <v>193</v>
      </c>
      <c r="AB34" s="27" t="s">
        <v>193</v>
      </c>
      <c r="AC34" s="27" t="s">
        <v>193</v>
      </c>
      <c r="AD34" s="27" t="s">
        <v>193</v>
      </c>
      <c r="AE34" s="27" t="s">
        <v>193</v>
      </c>
      <c r="AF34" s="27" t="s">
        <v>193</v>
      </c>
      <c r="AG34" s="27" t="s">
        <v>193</v>
      </c>
      <c r="AH34" s="27" t="s">
        <v>193</v>
      </c>
      <c r="AI34" s="27" t="s">
        <v>193</v>
      </c>
      <c r="AJ34" s="27" t="s">
        <v>193</v>
      </c>
      <c r="AK34" s="3">
        <f t="shared" si="0"/>
        <v>7.5303087</v>
      </c>
      <c r="AL34" s="1">
        <v>53.663899999999998</v>
      </c>
    </row>
    <row r="35" spans="1:50" x14ac:dyDescent="0.25">
      <c r="A35" s="27" t="s">
        <v>193</v>
      </c>
      <c r="B35" s="28" t="s">
        <v>193</v>
      </c>
      <c r="C35" s="27" t="s">
        <v>193</v>
      </c>
      <c r="D35" s="27" t="s">
        <v>193</v>
      </c>
      <c r="E35" s="27" t="s">
        <v>193</v>
      </c>
      <c r="F35" s="27" t="s">
        <v>193</v>
      </c>
      <c r="G35" s="27">
        <v>3.3316933999999998</v>
      </c>
      <c r="H35" s="27">
        <v>3.6548639999999999</v>
      </c>
      <c r="I35" s="27">
        <v>4.0829386999999997</v>
      </c>
      <c r="J35" s="27">
        <v>4.4618549999999999</v>
      </c>
      <c r="K35" s="27">
        <v>2.981026</v>
      </c>
      <c r="L35" s="27">
        <v>3.0332055000000002</v>
      </c>
      <c r="M35" s="27" t="s">
        <v>193</v>
      </c>
      <c r="N35" s="27" t="s">
        <v>193</v>
      </c>
      <c r="O35" s="27" t="s">
        <v>193</v>
      </c>
      <c r="P35" s="27" t="s">
        <v>193</v>
      </c>
      <c r="Q35" s="27" t="s">
        <v>193</v>
      </c>
      <c r="R35" s="27" t="s">
        <v>193</v>
      </c>
      <c r="S35" s="27" t="s">
        <v>193</v>
      </c>
      <c r="T35" s="27" t="s">
        <v>193</v>
      </c>
      <c r="U35" s="27">
        <v>4.8982834999999998</v>
      </c>
      <c r="V35" s="27">
        <v>5.3700900000000003</v>
      </c>
      <c r="W35" s="27">
        <v>5.2730912999999999</v>
      </c>
      <c r="X35" s="27">
        <v>5.0050917000000004</v>
      </c>
      <c r="Y35" s="27">
        <v>4.7433490000000003</v>
      </c>
      <c r="Z35" s="27">
        <v>2.0642318999999998</v>
      </c>
      <c r="AA35" s="27" t="s">
        <v>193</v>
      </c>
      <c r="AB35" s="27" t="s">
        <v>193</v>
      </c>
      <c r="AC35" s="27" t="s">
        <v>193</v>
      </c>
      <c r="AD35" s="27" t="s">
        <v>193</v>
      </c>
      <c r="AE35" s="27" t="s">
        <v>193</v>
      </c>
      <c r="AF35" s="27" t="s">
        <v>193</v>
      </c>
      <c r="AG35" s="27" t="s">
        <v>193</v>
      </c>
      <c r="AH35" s="27" t="s">
        <v>193</v>
      </c>
      <c r="AI35" s="27" t="s">
        <v>193</v>
      </c>
      <c r="AJ35" s="27" t="s">
        <v>193</v>
      </c>
      <c r="AK35" s="3">
        <f t="shared" si="0"/>
        <v>4.0749766666666671</v>
      </c>
      <c r="AL35" s="9">
        <v>59.441600000000001</v>
      </c>
    </row>
    <row r="36" spans="1:50" x14ac:dyDescent="0.25">
      <c r="A36" s="25" t="s">
        <v>193</v>
      </c>
      <c r="B36" s="26" t="s">
        <v>193</v>
      </c>
      <c r="C36" s="25" t="s">
        <v>193</v>
      </c>
      <c r="D36" s="25" t="s">
        <v>193</v>
      </c>
      <c r="E36" s="25" t="s">
        <v>193</v>
      </c>
      <c r="F36" s="25" t="s">
        <v>193</v>
      </c>
      <c r="G36" s="25" t="s">
        <v>193</v>
      </c>
      <c r="H36" s="25" t="s">
        <v>193</v>
      </c>
      <c r="I36" s="25" t="s">
        <v>193</v>
      </c>
      <c r="J36" s="25">
        <v>-0.426122</v>
      </c>
      <c r="K36" s="25" t="s">
        <v>193</v>
      </c>
      <c r="L36" s="25" t="s">
        <v>193</v>
      </c>
      <c r="M36" s="25" t="s">
        <v>193</v>
      </c>
      <c r="N36" s="25" t="s">
        <v>193</v>
      </c>
      <c r="O36" s="25" t="s">
        <v>193</v>
      </c>
      <c r="P36" s="25" t="s">
        <v>193</v>
      </c>
      <c r="Q36" s="25" t="s">
        <v>193</v>
      </c>
      <c r="R36" s="25" t="s">
        <v>193</v>
      </c>
      <c r="S36" s="25" t="s">
        <v>193</v>
      </c>
      <c r="T36" s="25">
        <v>-0.34235132000000001</v>
      </c>
      <c r="U36" s="25">
        <v>-0.37471884</v>
      </c>
      <c r="V36" s="25" t="s">
        <v>193</v>
      </c>
      <c r="W36" s="25" t="s">
        <v>193</v>
      </c>
      <c r="X36" s="25">
        <v>-0.58656949999999997</v>
      </c>
      <c r="Y36" s="25">
        <v>-0.48568203999999998</v>
      </c>
      <c r="Z36" s="25">
        <v>-0.29703242000000002</v>
      </c>
      <c r="AA36" s="25">
        <v>-0.20220115999999999</v>
      </c>
      <c r="AB36" s="25">
        <v>-0.10759073500000001</v>
      </c>
      <c r="AC36" s="25" t="s">
        <v>193</v>
      </c>
      <c r="AD36" s="25" t="s">
        <v>193</v>
      </c>
      <c r="AE36" s="25" t="s">
        <v>193</v>
      </c>
      <c r="AF36" s="25" t="s">
        <v>193</v>
      </c>
      <c r="AG36" s="25" t="s">
        <v>193</v>
      </c>
      <c r="AH36" s="25" t="s">
        <v>193</v>
      </c>
      <c r="AI36" s="25" t="s">
        <v>193</v>
      </c>
      <c r="AJ36" s="25" t="s">
        <v>193</v>
      </c>
      <c r="AK36" s="3">
        <f t="shared" si="0"/>
        <v>-0.35278350187499996</v>
      </c>
      <c r="AL36" s="4">
        <v>66.4435</v>
      </c>
    </row>
    <row r="37" spans="1:50" x14ac:dyDescent="0.25">
      <c r="A37" s="25">
        <v>-1.1440121999999999</v>
      </c>
      <c r="B37" s="26">
        <v>-1.1766821999999999</v>
      </c>
      <c r="C37" s="25">
        <v>-1.2114615</v>
      </c>
      <c r="D37" s="25">
        <v>-1.2515224</v>
      </c>
      <c r="E37" s="25">
        <v>-1.3014858</v>
      </c>
      <c r="F37" s="25">
        <v>-1.3481622</v>
      </c>
      <c r="G37" s="25">
        <v>-1.3894705999999999</v>
      </c>
      <c r="H37" s="25">
        <v>-1.4226232000000001</v>
      </c>
      <c r="I37" s="25">
        <v>-1.4459082000000001</v>
      </c>
      <c r="J37" s="25">
        <v>-1.4574963999999999</v>
      </c>
      <c r="K37" s="25">
        <v>-1.4648677000000001</v>
      </c>
      <c r="L37" s="25">
        <v>-1.458288</v>
      </c>
      <c r="M37" s="25">
        <v>-1.4468002</v>
      </c>
      <c r="N37" s="25">
        <v>-1.4375613</v>
      </c>
      <c r="O37" s="25">
        <v>-1.4247147</v>
      </c>
      <c r="P37" s="25">
        <v>-1.4065291</v>
      </c>
      <c r="Q37" s="25">
        <v>-1.4017442</v>
      </c>
      <c r="R37" s="25">
        <v>-1.3941315000000001</v>
      </c>
      <c r="S37" s="25">
        <v>-1.38564</v>
      </c>
      <c r="T37" s="25">
        <v>-1.3652839999999999</v>
      </c>
      <c r="U37" s="25" t="s">
        <v>193</v>
      </c>
      <c r="V37" s="25" t="s">
        <v>193</v>
      </c>
      <c r="W37" s="25" t="s">
        <v>193</v>
      </c>
      <c r="X37" s="25" t="s">
        <v>193</v>
      </c>
      <c r="Y37" s="25">
        <v>-1.2867544</v>
      </c>
      <c r="Z37" s="25">
        <v>-1.2200137</v>
      </c>
      <c r="AA37" s="25">
        <v>-1.1926289999999999</v>
      </c>
      <c r="AB37" s="25">
        <v>-1.1950407000000001</v>
      </c>
      <c r="AC37" s="25">
        <v>-1.1743935000000001</v>
      </c>
      <c r="AD37" s="25">
        <v>-1.1361213999999999</v>
      </c>
      <c r="AE37" s="25">
        <v>-1.1131707</v>
      </c>
      <c r="AF37" s="25">
        <v>-1.1030097000000001</v>
      </c>
      <c r="AG37" s="25">
        <v>-1.0990286</v>
      </c>
      <c r="AH37" s="25">
        <v>-1.1001548999999999</v>
      </c>
      <c r="AI37" s="25">
        <v>-1.1042205</v>
      </c>
      <c r="AJ37" s="25">
        <v>-1.1166967999999999</v>
      </c>
      <c r="AK37" s="3">
        <f t="shared" si="0"/>
        <v>-1.2867381031249996</v>
      </c>
      <c r="AL37" s="4">
        <v>76.463800000000006</v>
      </c>
    </row>
    <row r="38" spans="1:50" x14ac:dyDescent="0.25">
      <c r="A38" t="s">
        <v>196</v>
      </c>
      <c r="AK38" s="17">
        <f>SUM(A2:AJ37)/985</f>
        <v>16.685377467748221</v>
      </c>
      <c r="AL38" s="2" t="s">
        <v>186</v>
      </c>
      <c r="AP38" s="2" t="s">
        <v>123</v>
      </c>
    </row>
    <row r="39" spans="1:50" x14ac:dyDescent="0.25">
      <c r="A39" s="25" t="s">
        <v>193</v>
      </c>
      <c r="B39" s="26" t="s">
        <v>193</v>
      </c>
      <c r="C39" s="25" t="s">
        <v>193</v>
      </c>
      <c r="D39" s="25" t="s">
        <v>193</v>
      </c>
      <c r="E39" s="25" t="s">
        <v>193</v>
      </c>
      <c r="F39" s="25" t="s">
        <v>193</v>
      </c>
      <c r="G39" s="25" t="s">
        <v>193</v>
      </c>
      <c r="H39" s="25" t="s">
        <v>193</v>
      </c>
      <c r="I39" s="25" t="s">
        <v>193</v>
      </c>
      <c r="J39" s="25" t="s">
        <v>193</v>
      </c>
      <c r="K39" s="25" t="s">
        <v>193</v>
      </c>
      <c r="L39" s="25" t="s">
        <v>193</v>
      </c>
      <c r="M39" s="25" t="s">
        <v>193</v>
      </c>
      <c r="N39" s="25" t="s">
        <v>193</v>
      </c>
      <c r="O39" s="25" t="s">
        <v>193</v>
      </c>
      <c r="P39" s="25" t="s">
        <v>193</v>
      </c>
      <c r="Q39" s="25" t="s">
        <v>193</v>
      </c>
      <c r="R39" s="25" t="s">
        <v>193</v>
      </c>
      <c r="S39" s="25" t="s">
        <v>193</v>
      </c>
      <c r="T39" s="25" t="s">
        <v>193</v>
      </c>
      <c r="U39" s="25" t="s">
        <v>193</v>
      </c>
      <c r="V39" s="25" t="s">
        <v>193</v>
      </c>
      <c r="W39" s="25" t="s">
        <v>193</v>
      </c>
      <c r="X39" s="25" t="s">
        <v>193</v>
      </c>
      <c r="Y39" s="25" t="s">
        <v>193</v>
      </c>
      <c r="Z39" s="25" t="s">
        <v>193</v>
      </c>
      <c r="AA39" s="25" t="s">
        <v>193</v>
      </c>
      <c r="AB39" s="25" t="s">
        <v>193</v>
      </c>
      <c r="AC39" s="25" t="s">
        <v>193</v>
      </c>
      <c r="AD39" s="25" t="s">
        <v>193</v>
      </c>
      <c r="AE39" s="25" t="s">
        <v>193</v>
      </c>
      <c r="AF39" s="25" t="s">
        <v>193</v>
      </c>
      <c r="AG39" s="25" t="s">
        <v>193</v>
      </c>
      <c r="AH39" s="25" t="s">
        <v>193</v>
      </c>
      <c r="AI39" s="25" t="s">
        <v>193</v>
      </c>
      <c r="AJ39" s="25" t="s">
        <v>193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193</v>
      </c>
      <c r="B40" s="26">
        <v>-1.7469441000000001</v>
      </c>
      <c r="C40" s="25">
        <v>-1.4358569999999999</v>
      </c>
      <c r="D40" s="25">
        <v>-1.1623679</v>
      </c>
      <c r="E40" s="25">
        <v>-0.96171030000000002</v>
      </c>
      <c r="F40" s="25">
        <v>-0.85625070000000003</v>
      </c>
      <c r="G40" s="25">
        <v>-0.87486830000000004</v>
      </c>
      <c r="H40" s="25">
        <v>-0.76008410000000004</v>
      </c>
      <c r="I40" s="25">
        <v>-1.0766677</v>
      </c>
      <c r="J40" s="25">
        <v>-1.1675822</v>
      </c>
      <c r="K40" s="25">
        <v>-1.2850686</v>
      </c>
      <c r="L40" s="25">
        <v>-1.3129385</v>
      </c>
      <c r="M40" s="25">
        <v>-1.3252554000000001</v>
      </c>
      <c r="N40" s="25">
        <v>-1.2993914</v>
      </c>
      <c r="O40" s="25">
        <v>-1.2722355999999999</v>
      </c>
      <c r="P40" s="25">
        <v>-1.0035714</v>
      </c>
      <c r="Q40" s="25">
        <v>-0.79203296000000001</v>
      </c>
      <c r="R40" s="25">
        <v>-0.71055573000000005</v>
      </c>
      <c r="S40" s="25">
        <v>-0.84939089999999995</v>
      </c>
      <c r="T40" s="25">
        <v>-1.1969873</v>
      </c>
      <c r="U40" s="25">
        <v>-1.4459010000000001</v>
      </c>
      <c r="V40" s="25">
        <v>-1.6173371999999999</v>
      </c>
      <c r="W40" s="25">
        <v>-1.7339448</v>
      </c>
      <c r="X40" s="25">
        <v>-1.7911115</v>
      </c>
      <c r="Y40" s="25">
        <v>-1.816837</v>
      </c>
      <c r="Z40" s="25">
        <v>-1.8242164999999999</v>
      </c>
      <c r="AA40" s="25">
        <v>-1.8252672000000001</v>
      </c>
      <c r="AB40" s="25">
        <v>-1.8140509</v>
      </c>
      <c r="AC40" s="25">
        <v>-1.8130423</v>
      </c>
      <c r="AD40" s="25">
        <v>-1.8514885999999999</v>
      </c>
      <c r="AE40" s="25">
        <v>-1.8665597</v>
      </c>
      <c r="AF40" s="25">
        <v>-1.8342072</v>
      </c>
      <c r="AG40" s="25">
        <v>-1.7114990999999999</v>
      </c>
      <c r="AH40" s="25">
        <v>-1.6635637999999999</v>
      </c>
      <c r="AI40" s="25">
        <v>-1.4566625</v>
      </c>
      <c r="AJ40" s="25" t="s">
        <v>193</v>
      </c>
      <c r="AK40" s="3">
        <f>AVERAGE(A40:AJ40)</f>
        <v>-1.3869249820588236</v>
      </c>
      <c r="AL40" s="4">
        <v>-66.4435</v>
      </c>
      <c r="AM40" s="6" t="s">
        <v>94</v>
      </c>
      <c r="AO40" s="2">
        <f>SUM(A73:AJ74)/40</f>
        <v>-0.8668685090049999</v>
      </c>
      <c r="AP40" s="2">
        <f>((AK40-AK$3)*100)/AK$3</f>
        <v>-10.421541059459253</v>
      </c>
      <c r="AQ40" s="2"/>
      <c r="AR40" s="6" t="s">
        <v>94</v>
      </c>
      <c r="AS40" s="2"/>
      <c r="AT40" s="2">
        <f>((AO40-AO$3)*100)/AO$3</f>
        <v>-21.1899878011222</v>
      </c>
      <c r="AU40" s="2"/>
    </row>
    <row r="41" spans="1:50" x14ac:dyDescent="0.25">
      <c r="A41" s="27">
        <v>1.887321</v>
      </c>
      <c r="B41" s="28">
        <v>1.9718487</v>
      </c>
      <c r="C41" s="27">
        <v>2.6749887000000001</v>
      </c>
      <c r="D41" s="27">
        <v>3.2130022</v>
      </c>
      <c r="E41" s="27">
        <v>3.8150970000000002</v>
      </c>
      <c r="F41" s="27">
        <v>4.3389620000000004</v>
      </c>
      <c r="G41" s="27">
        <v>4.1060470000000002</v>
      </c>
      <c r="H41" s="27">
        <v>3.9068912999999998</v>
      </c>
      <c r="I41" s="27">
        <v>3.2702692</v>
      </c>
      <c r="J41" s="27">
        <v>2.9306192000000002</v>
      </c>
      <c r="K41" s="27">
        <v>2.7015028000000001</v>
      </c>
      <c r="L41" s="27">
        <v>2.5925617000000001</v>
      </c>
      <c r="M41" s="27">
        <v>2.5217767000000002</v>
      </c>
      <c r="N41" s="27">
        <v>2.5380601999999999</v>
      </c>
      <c r="O41" s="27">
        <v>2.7979210000000001</v>
      </c>
      <c r="P41" s="27">
        <v>3.2656999</v>
      </c>
      <c r="Q41" s="27">
        <v>3.856306</v>
      </c>
      <c r="R41" s="27">
        <v>4.4482403000000001</v>
      </c>
      <c r="S41" s="27">
        <v>4.5342035000000003</v>
      </c>
      <c r="T41" s="27">
        <v>3.4790106000000001</v>
      </c>
      <c r="U41" s="27">
        <v>2.8474626999999999</v>
      </c>
      <c r="V41" s="27">
        <v>1.8613824999999999</v>
      </c>
      <c r="W41" s="27">
        <v>0.8974472</v>
      </c>
      <c r="X41" s="27">
        <v>0.16379990999999999</v>
      </c>
      <c r="Y41" s="27">
        <v>-0.32618550000000002</v>
      </c>
      <c r="Z41" s="27">
        <v>-0.56983919999999999</v>
      </c>
      <c r="AA41" s="27">
        <v>-0.59245353999999995</v>
      </c>
      <c r="AB41" s="27">
        <v>-0.37755975000000003</v>
      </c>
      <c r="AC41" s="27">
        <v>-0.26470201999999998</v>
      </c>
      <c r="AD41" s="27">
        <v>-0.36452087999999999</v>
      </c>
      <c r="AE41" s="27">
        <v>-0.59136310000000003</v>
      </c>
      <c r="AF41" s="27">
        <v>-0.21595434999999999</v>
      </c>
      <c r="AG41" s="27">
        <v>7.7606015E-2</v>
      </c>
      <c r="AH41" s="27">
        <v>9.064295E-2</v>
      </c>
      <c r="AI41" s="27">
        <v>0.86487603000000002</v>
      </c>
      <c r="AJ41" s="27">
        <v>1.4777480000000001</v>
      </c>
      <c r="AK41" s="3">
        <f t="shared" si="0"/>
        <v>1.9396865545833333</v>
      </c>
      <c r="AL41" s="9">
        <v>-59.441600000000001</v>
      </c>
      <c r="AM41" s="6" t="s">
        <v>116</v>
      </c>
      <c r="AO41" s="2">
        <f>SUM(A39:AJ40)/34</f>
        <v>-1.3869249820588236</v>
      </c>
      <c r="AP41" s="2">
        <f>((AK41-AK$4)*100)/AK$4</f>
        <v>85.880939893700386</v>
      </c>
      <c r="AQ41" s="2"/>
      <c r="AR41" s="6" t="s">
        <v>116</v>
      </c>
      <c r="AS41" s="2"/>
      <c r="AT41" s="1">
        <f>((AO41-AO$4)*100)/AO$4</f>
        <v>-10.421541059459253</v>
      </c>
    </row>
    <row r="42" spans="1:50" x14ac:dyDescent="0.25">
      <c r="A42" s="27">
        <v>7.710934</v>
      </c>
      <c r="B42" s="28">
        <v>8.0637980000000002</v>
      </c>
      <c r="C42" s="27">
        <v>8.6497430000000008</v>
      </c>
      <c r="D42" s="27">
        <v>9.0405110000000004</v>
      </c>
      <c r="E42" s="27">
        <v>9.5706790000000002</v>
      </c>
      <c r="F42" s="27">
        <v>9.9906780000000008</v>
      </c>
      <c r="G42" s="27">
        <v>9.8104980000000008</v>
      </c>
      <c r="H42" s="27">
        <v>9.5877540000000003</v>
      </c>
      <c r="I42" s="27">
        <v>8.9568969999999997</v>
      </c>
      <c r="J42" s="27">
        <v>8.7965060000000008</v>
      </c>
      <c r="K42" s="27">
        <v>8.8566380000000002</v>
      </c>
      <c r="L42" s="27">
        <v>9.0019130000000001</v>
      </c>
      <c r="M42" s="27">
        <v>9.0122009999999992</v>
      </c>
      <c r="N42" s="27">
        <v>8.8950630000000004</v>
      </c>
      <c r="O42" s="27">
        <v>8.9643800000000002</v>
      </c>
      <c r="P42" s="27">
        <v>9.2084899999999994</v>
      </c>
      <c r="Q42" s="27">
        <v>9.4848794999999999</v>
      </c>
      <c r="R42" s="27">
        <v>9.7181160000000002</v>
      </c>
      <c r="S42" s="27">
        <v>9.4500700000000002</v>
      </c>
      <c r="T42" s="27">
        <v>8.7698490000000007</v>
      </c>
      <c r="U42" s="27">
        <v>8.1606740000000002</v>
      </c>
      <c r="V42" s="27">
        <v>6.5929159999999998</v>
      </c>
      <c r="W42" s="27">
        <v>5.8911899999999999</v>
      </c>
      <c r="X42" s="27">
        <v>5.4616920000000002</v>
      </c>
      <c r="Y42" s="27">
        <v>5.1564984000000003</v>
      </c>
      <c r="Z42" s="27">
        <v>4.8241310000000004</v>
      </c>
      <c r="AA42" s="27">
        <v>5.0405483000000002</v>
      </c>
      <c r="AB42" s="27">
        <v>5.5518850000000004</v>
      </c>
      <c r="AC42" s="27">
        <v>5.7324140000000003</v>
      </c>
      <c r="AD42" s="27">
        <v>5.7289456999999997</v>
      </c>
      <c r="AE42" s="27">
        <v>5.4048467000000002</v>
      </c>
      <c r="AF42" s="27">
        <v>5.7033519999999998</v>
      </c>
      <c r="AG42" s="27">
        <v>6.1070494999999996</v>
      </c>
      <c r="AH42" s="27">
        <v>6.1489310000000001</v>
      </c>
      <c r="AI42" s="27">
        <v>6.6974764000000002</v>
      </c>
      <c r="AJ42" s="27">
        <v>7.2131629999999998</v>
      </c>
      <c r="AK42" s="3">
        <f t="shared" si="0"/>
        <v>7.6932030694444471</v>
      </c>
      <c r="AL42" s="21">
        <v>-53.663899999999998</v>
      </c>
      <c r="AM42" s="10" t="s">
        <v>94</v>
      </c>
      <c r="AO42" s="2">
        <f>SUM(A71:AJ72)/26</f>
        <v>7.1168003076923068</v>
      </c>
      <c r="AP42" s="2">
        <f>((AK42-AK$5)*100)/AK$5</f>
        <v>17.361864069167147</v>
      </c>
      <c r="AQ42" s="2"/>
      <c r="AR42" s="10" t="s">
        <v>94</v>
      </c>
      <c r="AS42" s="2"/>
      <c r="AT42" s="1">
        <f>((AO42-AO$5)*100)/AO$5</f>
        <v>19.901478630143</v>
      </c>
    </row>
    <row r="43" spans="1:50" x14ac:dyDescent="0.25">
      <c r="A43" s="29">
        <v>10.38462</v>
      </c>
      <c r="B43" s="30">
        <v>10.7500725</v>
      </c>
      <c r="C43" s="29">
        <v>11.235196</v>
      </c>
      <c r="D43" s="29">
        <v>11.524931</v>
      </c>
      <c r="E43" s="31">
        <v>11.996812</v>
      </c>
      <c r="F43" s="31">
        <v>12.590127000000001</v>
      </c>
      <c r="G43" s="31">
        <v>12.831094</v>
      </c>
      <c r="H43" s="31">
        <v>12.884042000000001</v>
      </c>
      <c r="I43" s="31">
        <v>12.355262</v>
      </c>
      <c r="J43" s="31">
        <v>12.190530000000001</v>
      </c>
      <c r="K43" s="31">
        <v>12.113602</v>
      </c>
      <c r="L43" s="31">
        <v>12.137570999999999</v>
      </c>
      <c r="M43" s="31">
        <v>12.082843</v>
      </c>
      <c r="N43" s="31">
        <v>11.971971999999999</v>
      </c>
      <c r="O43" s="31">
        <v>11.860965</v>
      </c>
      <c r="P43" s="31">
        <v>11.837159</v>
      </c>
      <c r="Q43" s="32">
        <v>11.8074665</v>
      </c>
      <c r="R43" s="32">
        <v>11.900829999999999</v>
      </c>
      <c r="S43" s="33">
        <v>11.661727000000001</v>
      </c>
      <c r="T43" s="33" t="s">
        <v>193</v>
      </c>
      <c r="U43" s="33">
        <v>9.6165950000000002</v>
      </c>
      <c r="V43" s="33">
        <v>8.8467830000000003</v>
      </c>
      <c r="W43" s="33">
        <v>8.4503900000000005</v>
      </c>
      <c r="X43" s="33">
        <v>8.3020949999999996</v>
      </c>
      <c r="Y43" s="33">
        <v>8.1647470000000002</v>
      </c>
      <c r="Z43" s="33">
        <v>8.1047429999999991</v>
      </c>
      <c r="AA43" s="33">
        <v>8.3133999999999997</v>
      </c>
      <c r="AB43" s="33">
        <v>8.6925279999999994</v>
      </c>
      <c r="AC43" s="29">
        <v>9.1050740000000001</v>
      </c>
      <c r="AD43" s="29">
        <v>9.3542500000000004</v>
      </c>
      <c r="AE43" s="29">
        <v>9.1817799999999998</v>
      </c>
      <c r="AF43" s="29">
        <v>9.1669444999999996</v>
      </c>
      <c r="AG43" s="29">
        <v>9.6253069999999994</v>
      </c>
      <c r="AH43" s="29">
        <v>9.633559</v>
      </c>
      <c r="AI43" s="29">
        <v>9.763916</v>
      </c>
      <c r="AJ43" s="29">
        <v>9.9971899999999998</v>
      </c>
      <c r="AK43" s="3">
        <f t="shared" si="0"/>
        <v>10.58388924285714</v>
      </c>
      <c r="AL43" s="1">
        <v>-48.590400000000002</v>
      </c>
      <c r="AM43" s="10" t="s">
        <v>116</v>
      </c>
      <c r="AO43" s="2">
        <f>SUM(A41:AJ42)/72</f>
        <v>4.8164448120138905</v>
      </c>
      <c r="AP43" s="2">
        <f>((AK43-AK$6)*100)/AK$6</f>
        <v>12.625546380612294</v>
      </c>
      <c r="AQ43" s="2"/>
      <c r="AR43" s="10" t="s">
        <v>116</v>
      </c>
      <c r="AS43" s="2"/>
      <c r="AT43" s="1">
        <f>((AO43-AO$6)*100)/AO$6</f>
        <v>26.771509754853174</v>
      </c>
    </row>
    <row r="44" spans="1:50" x14ac:dyDescent="0.25">
      <c r="A44" s="29">
        <v>12.694794</v>
      </c>
      <c r="B44" s="30">
        <v>13.062333000000001</v>
      </c>
      <c r="C44" s="29">
        <v>13.619472999999999</v>
      </c>
      <c r="D44" s="29">
        <v>14.062174000000001</v>
      </c>
      <c r="E44" s="31">
        <v>14.646553000000001</v>
      </c>
      <c r="F44" s="31">
        <v>15.458459</v>
      </c>
      <c r="G44" s="31">
        <v>15.641831</v>
      </c>
      <c r="H44" s="31">
        <v>16.199541</v>
      </c>
      <c r="I44" s="31">
        <v>16.181968999999999</v>
      </c>
      <c r="J44" s="31">
        <v>15.909219999999999</v>
      </c>
      <c r="K44" s="31">
        <v>15.598520000000001</v>
      </c>
      <c r="L44" s="31">
        <v>15.33197</v>
      </c>
      <c r="M44" s="31">
        <v>15.043941999999999</v>
      </c>
      <c r="N44" s="31">
        <v>14.721634</v>
      </c>
      <c r="O44" s="31">
        <v>14.398033</v>
      </c>
      <c r="P44" s="31">
        <v>14.146655000000001</v>
      </c>
      <c r="Q44" s="32">
        <v>13.903926</v>
      </c>
      <c r="R44" s="32">
        <v>13.869524999999999</v>
      </c>
      <c r="S44" s="33">
        <v>13.400426</v>
      </c>
      <c r="T44" s="33" t="s">
        <v>193</v>
      </c>
      <c r="U44" s="33">
        <v>12.143335</v>
      </c>
      <c r="V44" s="33">
        <v>11.679296000000001</v>
      </c>
      <c r="W44" s="33">
        <v>11.4948435</v>
      </c>
      <c r="X44" s="33">
        <v>11.405889</v>
      </c>
      <c r="Y44" s="33">
        <v>11.288971999999999</v>
      </c>
      <c r="Z44" s="33">
        <v>11.205056000000001</v>
      </c>
      <c r="AA44" s="33">
        <v>11.27739</v>
      </c>
      <c r="AB44" s="33">
        <v>11.472638999999999</v>
      </c>
      <c r="AC44" s="29">
        <v>12.369935999999999</v>
      </c>
      <c r="AD44" s="29">
        <v>13.486841999999999</v>
      </c>
      <c r="AE44" s="29">
        <v>13.475054</v>
      </c>
      <c r="AF44" s="29">
        <v>12.824743</v>
      </c>
      <c r="AG44" s="29">
        <v>12.980556</v>
      </c>
      <c r="AH44" s="29">
        <v>12.738167000000001</v>
      </c>
      <c r="AI44" s="29">
        <v>12.549078</v>
      </c>
      <c r="AJ44" s="29">
        <v>12.495156</v>
      </c>
      <c r="AK44" s="3">
        <f t="shared" si="0"/>
        <v>13.507940871428573</v>
      </c>
      <c r="AL44" s="1">
        <v>-43.982999999999997</v>
      </c>
      <c r="AM44" s="11" t="s">
        <v>99</v>
      </c>
      <c r="AO44" s="2">
        <f>SUM(A66:R70)/56</f>
        <v>16.441296455357151</v>
      </c>
      <c r="AP44" s="2">
        <f>((AK44-AK$7)*100)/AK$7</f>
        <v>9.6721283113751806</v>
      </c>
      <c r="AR44" s="11" t="s">
        <v>99</v>
      </c>
      <c r="AS44" s="2"/>
      <c r="AT44" s="1">
        <f>((AO44-AO$7)*100)/AO$7</f>
        <v>8.9476402576786089</v>
      </c>
    </row>
    <row r="45" spans="1:50" x14ac:dyDescent="0.25">
      <c r="A45" s="29">
        <v>14.987852</v>
      </c>
      <c r="B45" s="30">
        <v>15.483495</v>
      </c>
      <c r="C45" s="29">
        <v>16.335045000000001</v>
      </c>
      <c r="D45" s="29">
        <v>17.037367</v>
      </c>
      <c r="E45" s="31">
        <v>17.365658</v>
      </c>
      <c r="F45" s="31">
        <v>18.299416000000001</v>
      </c>
      <c r="G45" s="31">
        <v>18.887803999999999</v>
      </c>
      <c r="H45" s="31">
        <v>19.374666000000001</v>
      </c>
      <c r="I45" s="31">
        <v>19.682413</v>
      </c>
      <c r="J45" s="31">
        <v>19.379287999999999</v>
      </c>
      <c r="K45" s="31">
        <v>18.793907000000001</v>
      </c>
      <c r="L45" s="31">
        <v>18.252129</v>
      </c>
      <c r="M45" s="31">
        <v>17.749324999999999</v>
      </c>
      <c r="N45" s="31">
        <v>17.242470000000001</v>
      </c>
      <c r="O45" s="31">
        <v>16.729717000000001</v>
      </c>
      <c r="P45" s="31">
        <v>16.312733000000001</v>
      </c>
      <c r="Q45" s="32">
        <v>15.940103000000001</v>
      </c>
      <c r="R45" s="32">
        <v>15.944266000000001</v>
      </c>
      <c r="S45" s="33">
        <v>15.444312999999999</v>
      </c>
      <c r="T45" s="33" t="s">
        <v>193</v>
      </c>
      <c r="U45" s="33">
        <v>15.859794000000001</v>
      </c>
      <c r="V45" s="33">
        <v>15.598001999999999</v>
      </c>
      <c r="W45" s="33">
        <v>15.289737000000001</v>
      </c>
      <c r="X45" s="33">
        <v>14.779451999999999</v>
      </c>
      <c r="Y45" s="33">
        <v>14.385478000000001</v>
      </c>
      <c r="Z45" s="33">
        <v>14.101063</v>
      </c>
      <c r="AA45" s="33">
        <v>13.916755999999999</v>
      </c>
      <c r="AB45" s="33">
        <v>14.038914999999999</v>
      </c>
      <c r="AC45" s="29">
        <v>15.802011500000001</v>
      </c>
      <c r="AD45" s="29">
        <v>17.987283999999999</v>
      </c>
      <c r="AE45" s="29">
        <v>17.835719999999998</v>
      </c>
      <c r="AF45" s="29">
        <v>16.824058999999998</v>
      </c>
      <c r="AG45" s="29">
        <v>16.255227999999999</v>
      </c>
      <c r="AH45" s="29">
        <v>15.642125</v>
      </c>
      <c r="AI45" s="29">
        <v>15.095973000000001</v>
      </c>
      <c r="AJ45" s="29">
        <v>14.841994</v>
      </c>
      <c r="AK45" s="3">
        <f t="shared" si="0"/>
        <v>16.499873099999999</v>
      </c>
      <c r="AL45" s="1">
        <v>-39.709000000000003</v>
      </c>
      <c r="AM45" s="11" t="s">
        <v>102</v>
      </c>
      <c r="AO45" s="2">
        <f>SUM(E43:R47)/68</f>
        <v>17.649915448529416</v>
      </c>
      <c r="AP45" s="2">
        <f>((AK45-AK$8)*100)/AK$8</f>
        <v>7.8267774647885719</v>
      </c>
      <c r="AR45" s="11" t="s">
        <v>102</v>
      </c>
      <c r="AS45" s="2"/>
      <c r="AT45" s="1">
        <f>((AO45-AO$8)*100)/AO$8</f>
        <v>7.091176562669129</v>
      </c>
    </row>
    <row r="46" spans="1:50" x14ac:dyDescent="0.25">
      <c r="A46" s="29">
        <v>17.577978000000002</v>
      </c>
      <c r="B46" s="30">
        <v>18.214119</v>
      </c>
      <c r="C46" s="29">
        <v>19.50226</v>
      </c>
      <c r="D46" s="29">
        <v>19.119171000000001</v>
      </c>
      <c r="E46" s="31" t="s">
        <v>193</v>
      </c>
      <c r="F46" s="31">
        <v>20.321404999999999</v>
      </c>
      <c r="G46" s="31">
        <v>21.696494999999999</v>
      </c>
      <c r="H46" s="31">
        <v>22.172485000000002</v>
      </c>
      <c r="I46" s="31">
        <v>22.259602000000001</v>
      </c>
      <c r="J46" s="31">
        <v>22.249378</v>
      </c>
      <c r="K46" s="31">
        <v>21.675877</v>
      </c>
      <c r="L46" s="31">
        <v>21.050753</v>
      </c>
      <c r="M46" s="31">
        <v>20.431830999999999</v>
      </c>
      <c r="N46" s="31">
        <v>19.814672000000002</v>
      </c>
      <c r="O46" s="31">
        <v>19.138013999999998</v>
      </c>
      <c r="P46" s="31">
        <v>18.560368</v>
      </c>
      <c r="Q46" s="32">
        <v>18.166993999999999</v>
      </c>
      <c r="R46" s="32">
        <v>18.294186</v>
      </c>
      <c r="S46" s="33">
        <v>17.83653</v>
      </c>
      <c r="T46" s="33" t="s">
        <v>193</v>
      </c>
      <c r="U46" s="33">
        <v>19.181688000000001</v>
      </c>
      <c r="V46" s="33">
        <v>19.58465</v>
      </c>
      <c r="W46" s="33">
        <v>19.055205999999998</v>
      </c>
      <c r="X46" s="33">
        <v>17.874995999999999</v>
      </c>
      <c r="Y46" s="33">
        <v>16.979859999999999</v>
      </c>
      <c r="Z46" s="33">
        <v>16.480903999999999</v>
      </c>
      <c r="AA46" s="33">
        <v>16.466184999999999</v>
      </c>
      <c r="AB46" s="33">
        <v>16.660608</v>
      </c>
      <c r="AC46" s="29">
        <v>18.439582999999999</v>
      </c>
      <c r="AD46" s="29">
        <v>21.080269999999999</v>
      </c>
      <c r="AE46" s="29">
        <v>21.283947000000001</v>
      </c>
      <c r="AF46" s="29">
        <v>20.301348000000001</v>
      </c>
      <c r="AG46" s="29">
        <v>19.236563</v>
      </c>
      <c r="AH46" s="29">
        <v>18.171526</v>
      </c>
      <c r="AI46" s="29">
        <v>17.462578000000001</v>
      </c>
      <c r="AJ46" s="29">
        <v>17.285563</v>
      </c>
      <c r="AK46" s="3">
        <f t="shared" si="0"/>
        <v>19.224340970588237</v>
      </c>
      <c r="AL46" s="1">
        <v>-35.685299999999998</v>
      </c>
      <c r="AM46" s="12" t="s">
        <v>105</v>
      </c>
      <c r="AO46" s="2">
        <f>SUM(S66:Z70)/35</f>
        <v>16.741443314285714</v>
      </c>
      <c r="AP46" s="2">
        <f>((AK46-AK$9)*100)/AK$9</f>
        <v>6.5647392423102309</v>
      </c>
      <c r="AR46" s="12" t="s">
        <v>105</v>
      </c>
      <c r="AS46" s="2"/>
      <c r="AT46" s="1">
        <f>((AO46-AO$9)*100)/AO$9</f>
        <v>7.1343314017609849</v>
      </c>
    </row>
    <row r="47" spans="1:50" x14ac:dyDescent="0.25">
      <c r="A47" s="29">
        <v>20.243438999999999</v>
      </c>
      <c r="B47" s="30">
        <v>20.392683000000002</v>
      </c>
      <c r="C47" s="29">
        <v>21.718847</v>
      </c>
      <c r="D47" s="29" t="s">
        <v>193</v>
      </c>
      <c r="E47" s="31" t="s">
        <v>193</v>
      </c>
      <c r="F47" s="31">
        <v>23.003466</v>
      </c>
      <c r="G47" s="31">
        <v>24.433009999999999</v>
      </c>
      <c r="H47" s="31">
        <v>24.51474</v>
      </c>
      <c r="I47" s="31">
        <v>24.451063000000001</v>
      </c>
      <c r="J47" s="31">
        <v>24.697566999999999</v>
      </c>
      <c r="K47" s="31">
        <v>25.138252000000001</v>
      </c>
      <c r="L47" s="31">
        <v>25.119799</v>
      </c>
      <c r="M47" s="31">
        <v>23.883801999999999</v>
      </c>
      <c r="N47" s="31">
        <v>22.705062999999999</v>
      </c>
      <c r="O47" s="31">
        <v>21.780912000000001</v>
      </c>
      <c r="P47" s="31">
        <v>21.176594000000001</v>
      </c>
      <c r="Q47" s="32">
        <v>21.131920000000001</v>
      </c>
      <c r="R47" s="32">
        <v>20.760054</v>
      </c>
      <c r="S47" s="33">
        <v>19.091916999999999</v>
      </c>
      <c r="T47" s="33" t="s">
        <v>193</v>
      </c>
      <c r="U47" s="33" t="s">
        <v>193</v>
      </c>
      <c r="V47" s="33">
        <v>22.251055000000001</v>
      </c>
      <c r="W47" s="33">
        <v>21.826944000000001</v>
      </c>
      <c r="X47" s="33">
        <v>20.703340000000001</v>
      </c>
      <c r="Y47" s="33">
        <v>19.560213000000001</v>
      </c>
      <c r="Z47" s="33">
        <v>19.202919999999999</v>
      </c>
      <c r="AA47" s="33">
        <v>19.409006000000002</v>
      </c>
      <c r="AB47" s="33">
        <v>18.579042000000001</v>
      </c>
      <c r="AC47" s="29" t="s">
        <v>193</v>
      </c>
      <c r="AD47" s="29">
        <v>22.598412</v>
      </c>
      <c r="AE47" s="29">
        <v>22.677385000000001</v>
      </c>
      <c r="AF47" s="29">
        <v>22.716358</v>
      </c>
      <c r="AG47" s="29">
        <v>23.190104000000002</v>
      </c>
      <c r="AH47" s="29">
        <v>21.572405</v>
      </c>
      <c r="AI47" s="29">
        <v>20.610422</v>
      </c>
      <c r="AJ47" s="29">
        <v>20.496210000000001</v>
      </c>
      <c r="AK47" s="3">
        <f t="shared" si="0"/>
        <v>21.923772387096776</v>
      </c>
      <c r="AL47" s="1">
        <v>-31.855</v>
      </c>
      <c r="AM47" s="12" t="s">
        <v>108</v>
      </c>
      <c r="AO47" s="2">
        <f>SUM(S43:AB47)/44</f>
        <v>14.538168829545452</v>
      </c>
      <c r="AP47" s="2">
        <f>((AK47-AK$10)*100)/AK$10</f>
        <v>5.6798226234166203</v>
      </c>
      <c r="AR47" s="12" t="s">
        <v>108</v>
      </c>
      <c r="AS47" s="2"/>
      <c r="AT47" s="1">
        <f>((AO47-AO$10)*100)/AO$10</f>
        <v>9.1431474455200359</v>
      </c>
    </row>
    <row r="48" spans="1:50" x14ac:dyDescent="0.25">
      <c r="A48" s="29">
        <v>21.467200999999999</v>
      </c>
      <c r="B48" s="30">
        <v>20.994108000000001</v>
      </c>
      <c r="C48" s="29" t="s">
        <v>193</v>
      </c>
      <c r="D48" s="29" t="s">
        <v>193</v>
      </c>
      <c r="E48" s="34" t="s">
        <v>193</v>
      </c>
      <c r="F48" s="34">
        <v>23.944877999999999</v>
      </c>
      <c r="G48" s="34">
        <v>24.529533000000001</v>
      </c>
      <c r="H48" s="34">
        <v>24.362224999999999</v>
      </c>
      <c r="I48" s="34">
        <v>24.31146</v>
      </c>
      <c r="J48" s="34">
        <v>24.387598000000001</v>
      </c>
      <c r="K48" s="34">
        <v>24.400321999999999</v>
      </c>
      <c r="L48" s="34">
        <v>24.608090000000001</v>
      </c>
      <c r="M48" s="34">
        <v>24.400175000000001</v>
      </c>
      <c r="N48" s="34">
        <v>23.876601999999998</v>
      </c>
      <c r="O48" s="34">
        <v>23.421257000000001</v>
      </c>
      <c r="P48" s="34">
        <v>23.047059999999998</v>
      </c>
      <c r="Q48" s="34">
        <v>22.730547000000001</v>
      </c>
      <c r="R48" s="34">
        <v>21.620968000000001</v>
      </c>
      <c r="S48" s="35">
        <v>20.192041</v>
      </c>
      <c r="T48" s="35" t="s">
        <v>193</v>
      </c>
      <c r="U48" s="35" t="s">
        <v>193</v>
      </c>
      <c r="V48" s="35">
        <v>21.926055999999999</v>
      </c>
      <c r="W48" s="35">
        <v>22.695540000000001</v>
      </c>
      <c r="X48" s="35">
        <v>22.909330000000001</v>
      </c>
      <c r="Y48" s="35">
        <v>22.479990000000001</v>
      </c>
      <c r="Z48" s="35">
        <v>21.835294999999999</v>
      </c>
      <c r="AA48" s="35">
        <v>19.981062000000001</v>
      </c>
      <c r="AB48" s="35">
        <v>19.656427000000001</v>
      </c>
      <c r="AC48" s="36" t="s">
        <v>193</v>
      </c>
      <c r="AD48" s="29">
        <v>22.819966999999998</v>
      </c>
      <c r="AE48" s="29">
        <v>22.970364</v>
      </c>
      <c r="AF48" s="29">
        <v>22.574842</v>
      </c>
      <c r="AG48" s="29">
        <v>22.378536</v>
      </c>
      <c r="AH48" s="29">
        <v>22.004117999999998</v>
      </c>
      <c r="AI48" s="29">
        <v>21.828363</v>
      </c>
      <c r="AJ48" s="29">
        <v>21.864989999999999</v>
      </c>
      <c r="AK48" s="3">
        <f t="shared" si="0"/>
        <v>22.673964833333336</v>
      </c>
      <c r="AL48" s="13">
        <v>-28.178599999999999</v>
      </c>
      <c r="AM48" s="14" t="s">
        <v>99</v>
      </c>
      <c r="AO48" s="8">
        <f>(SUM(B57:O65)+SUM(P57:R61))/140</f>
        <v>25.488882071428556</v>
      </c>
      <c r="AP48" s="2">
        <f>((AK48-AK$11)*100)/AK$11</f>
        <v>5.5952150722828424</v>
      </c>
      <c r="AR48" s="14" t="s">
        <v>99</v>
      </c>
      <c r="AS48" s="2"/>
      <c r="AT48" s="1">
        <f>((AO48-AO$11)*100)/AO$11</f>
        <v>5.3744354741721319</v>
      </c>
      <c r="AU48">
        <f>SUM(AT48:AT51)/4</f>
        <v>5.4331634609216684</v>
      </c>
    </row>
    <row r="49" spans="1:46" x14ac:dyDescent="0.25">
      <c r="A49" s="29">
        <v>22.514153</v>
      </c>
      <c r="B49" s="30">
        <v>22.268618</v>
      </c>
      <c r="C49" s="29" t="s">
        <v>193</v>
      </c>
      <c r="D49" s="29" t="s">
        <v>193</v>
      </c>
      <c r="E49" s="34" t="s">
        <v>193</v>
      </c>
      <c r="F49" s="34">
        <v>24.167646000000001</v>
      </c>
      <c r="G49" s="34">
        <v>24.996645000000001</v>
      </c>
      <c r="H49" s="34">
        <v>24.807638000000001</v>
      </c>
      <c r="I49" s="34">
        <v>24.721888</v>
      </c>
      <c r="J49" s="34">
        <v>24.646851999999999</v>
      </c>
      <c r="K49" s="34">
        <v>24.495415000000001</v>
      </c>
      <c r="L49" s="34">
        <v>24.495909000000001</v>
      </c>
      <c r="M49" s="34">
        <v>24.291907999999999</v>
      </c>
      <c r="N49" s="34">
        <v>23.810379999999999</v>
      </c>
      <c r="O49" s="34">
        <v>23.27768</v>
      </c>
      <c r="P49" s="34">
        <v>22.779888</v>
      </c>
      <c r="Q49" s="34">
        <v>22.416508</v>
      </c>
      <c r="R49" s="34">
        <v>22.001148000000001</v>
      </c>
      <c r="S49" s="35">
        <v>21.534357</v>
      </c>
      <c r="T49" s="35" t="s">
        <v>193</v>
      </c>
      <c r="U49" s="35" t="s">
        <v>193</v>
      </c>
      <c r="V49" s="35">
        <v>22.144646000000002</v>
      </c>
      <c r="W49" s="35">
        <v>23.244871</v>
      </c>
      <c r="X49" s="35">
        <v>23.236190000000001</v>
      </c>
      <c r="Y49" s="35">
        <v>22.376469</v>
      </c>
      <c r="Z49" s="35">
        <v>21.484069999999999</v>
      </c>
      <c r="AA49" s="35">
        <v>20.56983</v>
      </c>
      <c r="AB49" s="35">
        <v>20.724346000000001</v>
      </c>
      <c r="AC49" s="36" t="s">
        <v>193</v>
      </c>
      <c r="AD49" s="29">
        <v>23.080725000000001</v>
      </c>
      <c r="AE49" s="29">
        <v>23.953426</v>
      </c>
      <c r="AF49" s="29">
        <v>23.283083000000001</v>
      </c>
      <c r="AG49" s="29">
        <v>22.913789999999999</v>
      </c>
      <c r="AH49" s="29">
        <v>22.582039999999999</v>
      </c>
      <c r="AI49" s="29">
        <v>22.436758000000001</v>
      </c>
      <c r="AJ49" s="29">
        <v>22.465140000000002</v>
      </c>
      <c r="AK49" s="3">
        <f t="shared" si="0"/>
        <v>23.057400566666672</v>
      </c>
      <c r="AL49" s="13">
        <v>-24.624300000000002</v>
      </c>
      <c r="AM49" s="14" t="s">
        <v>102</v>
      </c>
      <c r="AO49" s="2">
        <f>SUM(E48:R56)/126</f>
        <v>25.221987206349219</v>
      </c>
      <c r="AP49" s="2">
        <f>((AK49-AK$12)*100)/AK$12</f>
        <v>5.6479425152972844</v>
      </c>
      <c r="AR49" s="14" t="s">
        <v>102</v>
      </c>
      <c r="AS49" s="2"/>
      <c r="AT49" s="1">
        <f>((AO49-AO$12)*100)/AO$12</f>
        <v>5.1523308331474382</v>
      </c>
    </row>
    <row r="50" spans="1:46" x14ac:dyDescent="0.25">
      <c r="A50" s="29">
        <v>23.665941</v>
      </c>
      <c r="B50" s="30">
        <v>24.404572999999999</v>
      </c>
      <c r="C50" s="29" t="s">
        <v>193</v>
      </c>
      <c r="D50" s="29" t="s">
        <v>193</v>
      </c>
      <c r="E50" s="34" t="s">
        <v>193</v>
      </c>
      <c r="F50" s="34">
        <v>25.449804</v>
      </c>
      <c r="G50" s="34">
        <v>25.735336</v>
      </c>
      <c r="H50" s="34">
        <v>25.596520999999999</v>
      </c>
      <c r="I50" s="34">
        <v>25.542933000000001</v>
      </c>
      <c r="J50" s="34">
        <v>25.339462000000001</v>
      </c>
      <c r="K50" s="34">
        <v>25.054407000000001</v>
      </c>
      <c r="L50" s="34">
        <v>24.897524000000001</v>
      </c>
      <c r="M50" s="34">
        <v>24.53585</v>
      </c>
      <c r="N50" s="34">
        <v>23.989612999999999</v>
      </c>
      <c r="O50" s="34">
        <v>23.383244999999999</v>
      </c>
      <c r="P50" s="34">
        <v>22.906490000000002</v>
      </c>
      <c r="Q50" s="34">
        <v>22.611858000000002</v>
      </c>
      <c r="R50" s="34">
        <v>22.580095</v>
      </c>
      <c r="S50" s="35">
        <v>23.159105</v>
      </c>
      <c r="T50" s="35" t="s">
        <v>193</v>
      </c>
      <c r="U50" s="35" t="s">
        <v>193</v>
      </c>
      <c r="V50" s="35" t="s">
        <v>193</v>
      </c>
      <c r="W50" s="35">
        <v>23.715185000000002</v>
      </c>
      <c r="X50" s="35">
        <v>23.312162000000001</v>
      </c>
      <c r="Y50" s="35">
        <v>22.486139999999999</v>
      </c>
      <c r="Z50" s="35">
        <v>21.816208</v>
      </c>
      <c r="AA50" s="35">
        <v>21.307285</v>
      </c>
      <c r="AB50" s="35" t="s">
        <v>193</v>
      </c>
      <c r="AC50" s="36" t="s">
        <v>193</v>
      </c>
      <c r="AD50" s="29">
        <v>23.360261999999999</v>
      </c>
      <c r="AE50" s="29">
        <v>24.811351999999999</v>
      </c>
      <c r="AF50" s="29">
        <v>24.039421000000001</v>
      </c>
      <c r="AG50" s="29">
        <v>23.695194000000001</v>
      </c>
      <c r="AH50" s="29">
        <v>23.404769999999999</v>
      </c>
      <c r="AI50" s="29">
        <v>23.287476000000002</v>
      </c>
      <c r="AJ50" s="29">
        <v>23.339914</v>
      </c>
      <c r="AK50" s="3">
        <f t="shared" si="0"/>
        <v>23.836718785714282</v>
      </c>
      <c r="AL50" s="13">
        <v>-21.168500000000002</v>
      </c>
      <c r="AM50" s="15" t="s">
        <v>105</v>
      </c>
      <c r="AO50" s="2">
        <f>(SUM(S57:AB65)+SUM(P62:R65))/67</f>
        <v>24.42174076119403</v>
      </c>
      <c r="AP50" s="2">
        <f>((AK50-AK$13)*100)/AK$13</f>
        <v>5.5417057626809321</v>
      </c>
      <c r="AR50" s="15" t="s">
        <v>105</v>
      </c>
      <c r="AS50" s="2"/>
      <c r="AT50" s="1">
        <f>((AO50-AO$13)*100)/AO$13</f>
        <v>5.4951030464447017</v>
      </c>
    </row>
    <row r="51" spans="1:46" x14ac:dyDescent="0.25">
      <c r="A51" s="29">
        <v>24.76427</v>
      </c>
      <c r="B51" s="30">
        <v>26.309173999999999</v>
      </c>
      <c r="C51" s="29" t="s">
        <v>193</v>
      </c>
      <c r="D51" s="29" t="s">
        <v>193</v>
      </c>
      <c r="E51" s="34">
        <v>26.307262000000001</v>
      </c>
      <c r="F51" s="34">
        <v>26.11684</v>
      </c>
      <c r="G51" s="34">
        <v>26.521792999999999</v>
      </c>
      <c r="H51" s="34">
        <v>26.527087999999999</v>
      </c>
      <c r="I51" s="34">
        <v>26.461231000000002</v>
      </c>
      <c r="J51" s="34">
        <v>26.203544999999998</v>
      </c>
      <c r="K51" s="34">
        <v>26.083296000000001</v>
      </c>
      <c r="L51" s="34">
        <v>25.750540000000001</v>
      </c>
      <c r="M51" s="34">
        <v>24.907927999999998</v>
      </c>
      <c r="N51" s="34">
        <v>24.296225</v>
      </c>
      <c r="O51" s="34">
        <v>23.71405</v>
      </c>
      <c r="P51" s="34">
        <v>23.290458999999998</v>
      </c>
      <c r="Q51" s="34">
        <v>23.068546000000001</v>
      </c>
      <c r="R51" s="34">
        <v>22.99474</v>
      </c>
      <c r="S51" s="35">
        <v>24.33521</v>
      </c>
      <c r="T51" s="35" t="s">
        <v>193</v>
      </c>
      <c r="U51" s="35" t="s">
        <v>193</v>
      </c>
      <c r="V51" s="35" t="s">
        <v>193</v>
      </c>
      <c r="W51" s="35">
        <v>23.698854000000001</v>
      </c>
      <c r="X51" s="35">
        <v>23.494102000000002</v>
      </c>
      <c r="Y51" s="35">
        <v>22.879339999999999</v>
      </c>
      <c r="Z51" s="35">
        <v>22.448384999999998</v>
      </c>
      <c r="AA51" s="35">
        <v>22.236415999999998</v>
      </c>
      <c r="AB51" s="35" t="s">
        <v>193</v>
      </c>
      <c r="AC51" s="36" t="s">
        <v>193</v>
      </c>
      <c r="AD51" s="29" t="s">
        <v>193</v>
      </c>
      <c r="AE51" s="29">
        <v>25.400644</v>
      </c>
      <c r="AF51" s="29">
        <v>24.604527000000001</v>
      </c>
      <c r="AG51" s="29">
        <v>24.43047</v>
      </c>
      <c r="AH51" s="29">
        <v>24.257883</v>
      </c>
      <c r="AI51" s="29">
        <v>24.19604</v>
      </c>
      <c r="AJ51" s="29">
        <v>24.293676000000001</v>
      </c>
      <c r="AK51" s="3">
        <f t="shared" si="0"/>
        <v>24.628304785714281</v>
      </c>
      <c r="AL51" s="13">
        <v>-17.791599999999999</v>
      </c>
      <c r="AM51" s="15" t="s">
        <v>108</v>
      </c>
      <c r="AO51" s="2">
        <f>SUM(S48:AB56)/54</f>
        <v>23.495099722222221</v>
      </c>
      <c r="AP51" s="1">
        <f>((AK51-AK$14)*100)/AK$14</f>
        <v>5.4519741034305689</v>
      </c>
      <c r="AR51" s="15" t="s">
        <v>108</v>
      </c>
      <c r="AS51" s="2"/>
      <c r="AT51" s="1">
        <f>((AO51-AO$14)*100)/AO$14</f>
        <v>5.7107844899224025</v>
      </c>
    </row>
    <row r="52" spans="1:46" x14ac:dyDescent="0.25">
      <c r="A52" s="29">
        <v>25.842040000000001</v>
      </c>
      <c r="B52" s="30">
        <v>27.340689999999999</v>
      </c>
      <c r="C52" s="29" t="s">
        <v>193</v>
      </c>
      <c r="D52" s="29" t="s">
        <v>193</v>
      </c>
      <c r="E52" s="34">
        <v>26.968014</v>
      </c>
      <c r="F52" s="34">
        <v>27.196770000000001</v>
      </c>
      <c r="G52" s="34">
        <v>27.455317999999998</v>
      </c>
      <c r="H52" s="34">
        <v>27.417598999999999</v>
      </c>
      <c r="I52" s="34">
        <v>27.252075000000001</v>
      </c>
      <c r="J52" s="34">
        <v>27.089718000000001</v>
      </c>
      <c r="K52" s="34">
        <v>26.63918</v>
      </c>
      <c r="L52" s="34">
        <v>26.041378000000002</v>
      </c>
      <c r="M52" s="34">
        <v>25.256233000000002</v>
      </c>
      <c r="N52" s="34">
        <v>24.608732</v>
      </c>
      <c r="O52" s="34">
        <v>24.078050000000001</v>
      </c>
      <c r="P52" s="34">
        <v>23.731594000000001</v>
      </c>
      <c r="Q52" s="34">
        <v>23.582446999999998</v>
      </c>
      <c r="R52" s="34">
        <v>23.384321</v>
      </c>
      <c r="S52" s="35" t="s">
        <v>193</v>
      </c>
      <c r="T52" s="35" t="s">
        <v>193</v>
      </c>
      <c r="U52" s="35" t="s">
        <v>193</v>
      </c>
      <c r="V52" s="35" t="s">
        <v>193</v>
      </c>
      <c r="W52" s="35">
        <v>23.645838000000001</v>
      </c>
      <c r="X52" s="35">
        <v>23.846506000000002</v>
      </c>
      <c r="Y52" s="35">
        <v>23.346844000000001</v>
      </c>
      <c r="Z52" s="35">
        <v>23.186005000000002</v>
      </c>
      <c r="AA52" s="35">
        <v>23.290123000000001</v>
      </c>
      <c r="AB52" s="35" t="s">
        <v>193</v>
      </c>
      <c r="AC52" s="36" t="s">
        <v>193</v>
      </c>
      <c r="AD52" s="29" t="s">
        <v>193</v>
      </c>
      <c r="AE52" s="29">
        <v>25.471674</v>
      </c>
      <c r="AF52" s="29">
        <v>25.125965000000001</v>
      </c>
      <c r="AG52" s="29">
        <v>25.193166999999999</v>
      </c>
      <c r="AH52" s="29">
        <v>25.187097999999999</v>
      </c>
      <c r="AI52" s="29">
        <v>25.174477</v>
      </c>
      <c r="AJ52" s="29">
        <v>25.272635999999999</v>
      </c>
      <c r="AK52" s="3">
        <f t="shared" si="0"/>
        <v>25.282388592592593</v>
      </c>
      <c r="AL52" s="13">
        <v>-14.477499999999999</v>
      </c>
      <c r="AM52" s="16" t="s">
        <v>117</v>
      </c>
      <c r="AO52" s="7">
        <f>(SUM(AC43:AJ65)+SUM(A43:D56))/173</f>
        <v>22.690072407514446</v>
      </c>
      <c r="AP52" s="2">
        <f>((AK52-AK$15)*100)/AK$15</f>
        <v>5.3910645488294353</v>
      </c>
      <c r="AR52" s="16" t="s">
        <v>117</v>
      </c>
      <c r="AS52" s="2"/>
      <c r="AT52" s="1">
        <f>((AO52-AO$15)*100)/AO$15</f>
        <v>5.9059325072201085</v>
      </c>
    </row>
    <row r="53" spans="1:46" x14ac:dyDescent="0.25">
      <c r="A53" s="29">
        <v>26.803944000000001</v>
      </c>
      <c r="B53" s="30">
        <v>28.324202</v>
      </c>
      <c r="C53" s="29" t="s">
        <v>193</v>
      </c>
      <c r="D53" s="29" t="s">
        <v>193</v>
      </c>
      <c r="E53" s="34">
        <v>28.190588000000002</v>
      </c>
      <c r="F53" s="34">
        <v>28.441524999999999</v>
      </c>
      <c r="G53" s="34">
        <v>28.611834000000002</v>
      </c>
      <c r="H53" s="34">
        <v>28.342994999999998</v>
      </c>
      <c r="I53" s="34">
        <v>28.157803999999999</v>
      </c>
      <c r="J53" s="34">
        <v>27.697897000000001</v>
      </c>
      <c r="K53" s="34">
        <v>27.064257000000001</v>
      </c>
      <c r="L53" s="34">
        <v>26.456949999999999</v>
      </c>
      <c r="M53" s="34">
        <v>25.676815000000001</v>
      </c>
      <c r="N53" s="34">
        <v>24.912065999999999</v>
      </c>
      <c r="O53" s="34">
        <v>24.441369999999999</v>
      </c>
      <c r="P53" s="34">
        <v>24.178681999999998</v>
      </c>
      <c r="Q53" s="34">
        <v>24.116266</v>
      </c>
      <c r="R53" s="34">
        <v>23.990818000000001</v>
      </c>
      <c r="S53" s="35" t="s">
        <v>193</v>
      </c>
      <c r="T53" s="35" t="s">
        <v>193</v>
      </c>
      <c r="U53" s="35" t="s">
        <v>193</v>
      </c>
      <c r="V53" s="35" t="s">
        <v>193</v>
      </c>
      <c r="W53" s="35">
        <v>24.330524</v>
      </c>
      <c r="X53" s="35">
        <v>24.229267</v>
      </c>
      <c r="Y53" s="35">
        <v>23.799676999999999</v>
      </c>
      <c r="Z53" s="35">
        <v>23.896767000000001</v>
      </c>
      <c r="AA53" s="35">
        <v>24.377903</v>
      </c>
      <c r="AB53" s="35" t="s">
        <v>193</v>
      </c>
      <c r="AC53" s="36" t="s">
        <v>193</v>
      </c>
      <c r="AD53" s="29" t="s">
        <v>193</v>
      </c>
      <c r="AE53" s="29">
        <v>26.014585</v>
      </c>
      <c r="AF53" s="29">
        <v>26.083224999999999</v>
      </c>
      <c r="AG53" s="29">
        <v>26.323746</v>
      </c>
      <c r="AH53" s="29">
        <v>26.305254000000001</v>
      </c>
      <c r="AI53" s="29">
        <v>26.288530000000002</v>
      </c>
      <c r="AJ53" s="29">
        <v>26.298676</v>
      </c>
      <c r="AK53" s="3">
        <f t="shared" si="0"/>
        <v>26.050228407407403</v>
      </c>
      <c r="AL53" s="13">
        <v>-11.212300000000001</v>
      </c>
      <c r="AM53" t="s">
        <v>118</v>
      </c>
      <c r="AO53" s="2">
        <f>((SUM(A39:Z72)+SUM(AA39:AJ65))/895)</f>
        <v>19.450268829134085</v>
      </c>
      <c r="AP53" s="2">
        <f>((AK53-AK$16)*100)/AK$16</f>
        <v>5.2782201980455374</v>
      </c>
      <c r="AR53" t="s">
        <v>118</v>
      </c>
      <c r="AT53" s="1">
        <f>((AO53-AO$16)*100)/AO$16</f>
        <v>6.5329816744921887</v>
      </c>
    </row>
    <row r="54" spans="1:46" x14ac:dyDescent="0.25">
      <c r="A54" s="29">
        <v>27.686516000000001</v>
      </c>
      <c r="B54" s="30">
        <v>29.382719999999999</v>
      </c>
      <c r="C54" s="29">
        <v>30.693294999999999</v>
      </c>
      <c r="D54" s="29">
        <v>29.38965</v>
      </c>
      <c r="E54" s="34">
        <v>28.913294</v>
      </c>
      <c r="F54" s="34">
        <v>29.519183999999999</v>
      </c>
      <c r="G54" s="34">
        <v>29.655097999999999</v>
      </c>
      <c r="H54" s="34">
        <v>29.332006</v>
      </c>
      <c r="I54" s="34">
        <v>28.872039999999998</v>
      </c>
      <c r="J54" s="34">
        <v>28.059768999999999</v>
      </c>
      <c r="K54" s="34">
        <v>27.36469</v>
      </c>
      <c r="L54" s="34">
        <v>26.710348</v>
      </c>
      <c r="M54" s="34">
        <v>25.888577000000002</v>
      </c>
      <c r="N54" s="34">
        <v>25.141345999999999</v>
      </c>
      <c r="O54" s="34">
        <v>24.698843</v>
      </c>
      <c r="P54" s="34">
        <v>24.544764000000001</v>
      </c>
      <c r="Q54" s="34">
        <v>24.715095999999999</v>
      </c>
      <c r="R54" s="34">
        <v>24.784382000000001</v>
      </c>
      <c r="S54" s="35" t="s">
        <v>193</v>
      </c>
      <c r="T54" s="35" t="s">
        <v>193</v>
      </c>
      <c r="U54" s="35" t="s">
        <v>193</v>
      </c>
      <c r="V54" s="35" t="s">
        <v>193</v>
      </c>
      <c r="W54" s="35">
        <v>24.918682</v>
      </c>
      <c r="X54" s="35">
        <v>24.631633999999998</v>
      </c>
      <c r="Y54" s="35">
        <v>24.120829000000001</v>
      </c>
      <c r="Z54" s="35">
        <v>24.389177</v>
      </c>
      <c r="AA54" s="35">
        <v>25.377647</v>
      </c>
      <c r="AB54" s="35" t="s">
        <v>193</v>
      </c>
      <c r="AC54" s="36" t="s">
        <v>193</v>
      </c>
      <c r="AD54" s="29" t="s">
        <v>193</v>
      </c>
      <c r="AE54" s="29">
        <v>26.514396999999999</v>
      </c>
      <c r="AF54" s="29">
        <v>26.984268</v>
      </c>
      <c r="AG54" s="29">
        <v>27.793028</v>
      </c>
      <c r="AH54" s="29">
        <v>27.768630999999999</v>
      </c>
      <c r="AI54" s="29">
        <v>27.511455999999999</v>
      </c>
      <c r="AJ54" s="29">
        <v>27.274350999999999</v>
      </c>
      <c r="AK54" s="3">
        <f t="shared" si="0"/>
        <v>26.987438551724143</v>
      </c>
      <c r="AL54" s="13">
        <v>-7.9836</v>
      </c>
      <c r="AM54" t="s">
        <v>119</v>
      </c>
      <c r="AP54" s="2">
        <f>((AK54-AK$17)*100)/AK$17</f>
        <v>5.1307072098513364</v>
      </c>
      <c r="AR54" t="s">
        <v>119</v>
      </c>
      <c r="AT54" s="1" t="e">
        <f>((AO54-AO$17)*100)/AO$17</f>
        <v>#DIV/0!</v>
      </c>
    </row>
    <row r="55" spans="1:46" x14ac:dyDescent="0.25">
      <c r="A55" s="29">
        <v>29.196971999999999</v>
      </c>
      <c r="B55" s="30">
        <v>29.605070000000001</v>
      </c>
      <c r="C55" s="29">
        <v>30.598535999999999</v>
      </c>
      <c r="D55" s="29">
        <v>30.755949999999999</v>
      </c>
      <c r="E55" s="34">
        <v>30.341625000000001</v>
      </c>
      <c r="F55" s="34">
        <v>30.446465</v>
      </c>
      <c r="G55" s="34">
        <v>30.267413999999999</v>
      </c>
      <c r="H55" s="34">
        <v>29.539719999999999</v>
      </c>
      <c r="I55" s="34">
        <v>28.856757999999999</v>
      </c>
      <c r="J55" s="34">
        <v>28.058681</v>
      </c>
      <c r="K55" s="34">
        <v>27.296764</v>
      </c>
      <c r="L55" s="34">
        <v>26.602519999999998</v>
      </c>
      <c r="M55" s="34">
        <v>25.95805</v>
      </c>
      <c r="N55" s="34">
        <v>25.481249999999999</v>
      </c>
      <c r="O55" s="34">
        <v>25.211238999999999</v>
      </c>
      <c r="P55" s="34">
        <v>25.213294999999999</v>
      </c>
      <c r="Q55" s="34">
        <v>25.525402</v>
      </c>
      <c r="R55" s="34">
        <v>25.892458000000001</v>
      </c>
      <c r="S55" s="35" t="s">
        <v>193</v>
      </c>
      <c r="T55" s="35" t="s">
        <v>193</v>
      </c>
      <c r="U55" s="35" t="s">
        <v>193</v>
      </c>
      <c r="V55" s="35" t="s">
        <v>193</v>
      </c>
      <c r="W55" s="35">
        <v>25.37311</v>
      </c>
      <c r="X55" s="35">
        <v>25.165635999999999</v>
      </c>
      <c r="Y55" s="35">
        <v>24.797241</v>
      </c>
      <c r="Z55" s="35">
        <v>25.068498999999999</v>
      </c>
      <c r="AA55" s="35">
        <v>26.129239999999999</v>
      </c>
      <c r="AB55" s="35" t="s">
        <v>193</v>
      </c>
      <c r="AC55" s="36" t="s">
        <v>193</v>
      </c>
      <c r="AD55" s="29" t="s">
        <v>193</v>
      </c>
      <c r="AE55" s="29">
        <v>27.459724000000001</v>
      </c>
      <c r="AF55" s="29">
        <v>28.161749</v>
      </c>
      <c r="AG55" s="29">
        <v>29.603497000000001</v>
      </c>
      <c r="AH55" s="29">
        <v>29.472335999999999</v>
      </c>
      <c r="AI55" s="29">
        <v>28.8109</v>
      </c>
      <c r="AJ55" s="29">
        <v>28.738453</v>
      </c>
      <c r="AK55" s="3">
        <f t="shared" si="0"/>
        <v>27.711329448275858</v>
      </c>
      <c r="AL55" s="13">
        <v>-4.7801999999999998</v>
      </c>
      <c r="AM55" t="s">
        <v>120</v>
      </c>
      <c r="AP55" s="2">
        <f>((AK55-AK$18)*100)/AK$18</f>
        <v>4.9746618118333163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193</v>
      </c>
      <c r="B56" s="30" t="s">
        <v>193</v>
      </c>
      <c r="C56" s="29">
        <v>30.831496999999999</v>
      </c>
      <c r="D56" s="29">
        <v>32.408721999999997</v>
      </c>
      <c r="E56" s="34">
        <v>32.367359999999998</v>
      </c>
      <c r="F56" s="34">
        <v>31.449528000000001</v>
      </c>
      <c r="G56" s="34">
        <v>30.526539</v>
      </c>
      <c r="H56" s="34">
        <v>29.445919</v>
      </c>
      <c r="I56" s="34">
        <v>28.748850000000001</v>
      </c>
      <c r="J56" s="34">
        <v>28.094313</v>
      </c>
      <c r="K56" s="34">
        <v>27.469763</v>
      </c>
      <c r="L56" s="34">
        <v>26.938564</v>
      </c>
      <c r="M56" s="34">
        <v>26.51681</v>
      </c>
      <c r="N56" s="34">
        <v>26.277000000000001</v>
      </c>
      <c r="O56" s="34">
        <v>26.204079</v>
      </c>
      <c r="P56" s="34">
        <v>26.338484000000001</v>
      </c>
      <c r="Q56" s="34">
        <v>26.594947999999999</v>
      </c>
      <c r="R56" s="34">
        <v>26.708956000000001</v>
      </c>
      <c r="S56" s="35" t="s">
        <v>193</v>
      </c>
      <c r="T56" s="35" t="s">
        <v>193</v>
      </c>
      <c r="U56" s="35" t="s">
        <v>193</v>
      </c>
      <c r="V56" s="35">
        <v>27.101058999999999</v>
      </c>
      <c r="W56" s="35">
        <v>26.509584</v>
      </c>
      <c r="X56" s="35">
        <v>26.251374999999999</v>
      </c>
      <c r="Y56" s="35">
        <v>26.020575000000001</v>
      </c>
      <c r="Z56" s="35">
        <v>26.256554000000001</v>
      </c>
      <c r="AA56" s="35">
        <v>26.796177</v>
      </c>
      <c r="AB56" s="35" t="s">
        <v>193</v>
      </c>
      <c r="AC56" s="36" t="s">
        <v>193</v>
      </c>
      <c r="AD56" s="29" t="s">
        <v>193</v>
      </c>
      <c r="AE56" s="29">
        <v>27.314943</v>
      </c>
      <c r="AF56" s="29">
        <v>29.30377</v>
      </c>
      <c r="AG56" s="29">
        <v>31.179703</v>
      </c>
      <c r="AH56" s="29">
        <v>30.17136</v>
      </c>
      <c r="AI56" s="29">
        <v>29.731707</v>
      </c>
      <c r="AJ56" s="29">
        <v>30.048594000000001</v>
      </c>
      <c r="AK56" s="19">
        <f>AVERAGE(A56:AJ56)</f>
        <v>28.343097607142862</v>
      </c>
      <c r="AL56" s="13">
        <v>-1.5918000000000001</v>
      </c>
      <c r="AM56" t="s">
        <v>121</v>
      </c>
      <c r="AO56" s="2">
        <f>SUM(U71:W72)/6</f>
        <v>7.343150500000001</v>
      </c>
      <c r="AP56" s="2">
        <f>((AK56-AK$19)*100)/AK$19</f>
        <v>4.8370406772496848</v>
      </c>
      <c r="AR56" t="s">
        <v>124</v>
      </c>
      <c r="AT56" s="1">
        <f>((AO56-AO$19)*100)/AO$19</f>
        <v>14.904586004194744</v>
      </c>
    </row>
    <row r="57" spans="1:46" x14ac:dyDescent="0.25">
      <c r="A57" t="s">
        <v>193</v>
      </c>
      <c r="B57" s="37" t="s">
        <v>193</v>
      </c>
      <c r="C57" s="34">
        <v>31.274101000000002</v>
      </c>
      <c r="D57" s="34">
        <v>33.111840000000001</v>
      </c>
      <c r="E57" s="34">
        <v>32.694839999999999</v>
      </c>
      <c r="F57" s="34">
        <v>31.487879</v>
      </c>
      <c r="G57" s="34">
        <v>30.155472</v>
      </c>
      <c r="H57" s="34">
        <v>29.097442999999998</v>
      </c>
      <c r="I57" s="34">
        <v>28.406126</v>
      </c>
      <c r="J57" s="34">
        <v>27.806984</v>
      </c>
      <c r="K57" s="34">
        <v>27.286608000000001</v>
      </c>
      <c r="L57" s="34">
        <v>26.853401000000002</v>
      </c>
      <c r="M57" s="34">
        <v>26.582514</v>
      </c>
      <c r="N57" s="34">
        <v>26.458683000000001</v>
      </c>
      <c r="O57" s="34">
        <v>26.489398999999999</v>
      </c>
      <c r="P57" s="34">
        <v>26.676157</v>
      </c>
      <c r="Q57" s="34">
        <v>26.925630000000002</v>
      </c>
      <c r="R57" s="34">
        <v>27.15879</v>
      </c>
      <c r="S57" s="35" t="s">
        <v>193</v>
      </c>
      <c r="T57" s="35" t="s">
        <v>193</v>
      </c>
      <c r="U57" s="35" t="s">
        <v>193</v>
      </c>
      <c r="V57" s="35">
        <v>26.779243000000001</v>
      </c>
      <c r="W57" s="35">
        <v>26.911797</v>
      </c>
      <c r="X57" s="35">
        <v>26.923496</v>
      </c>
      <c r="Y57" s="35">
        <v>26.788679999999999</v>
      </c>
      <c r="Z57" s="35">
        <v>26.915427999999999</v>
      </c>
      <c r="AA57" s="35">
        <v>27.105813999999999</v>
      </c>
      <c r="AB57" s="35" t="s">
        <v>193</v>
      </c>
      <c r="AC57" s="36" t="s">
        <v>193</v>
      </c>
      <c r="AD57" s="29" t="s">
        <v>193</v>
      </c>
      <c r="AE57" s="29">
        <v>26.365614000000001</v>
      </c>
      <c r="AF57" s="29">
        <v>29.661144</v>
      </c>
      <c r="AG57" s="29">
        <v>30.895344000000001</v>
      </c>
      <c r="AH57" s="29">
        <v>29.612196000000001</v>
      </c>
      <c r="AI57" s="29">
        <v>29.318422000000002</v>
      </c>
      <c r="AJ57" s="29">
        <v>30.579440999999999</v>
      </c>
      <c r="AK57" s="3">
        <f t="shared" si="0"/>
        <v>28.440088785714295</v>
      </c>
      <c r="AL57" s="13">
        <v>1.5918000000000001</v>
      </c>
      <c r="AP57" s="2">
        <f>((AK57-AK$20)*100)/AK$20</f>
        <v>4.827422674434362</v>
      </c>
    </row>
    <row r="58" spans="1:46" x14ac:dyDescent="0.25">
      <c r="A58" t="s">
        <v>193</v>
      </c>
      <c r="B58" s="37">
        <v>31.738436</v>
      </c>
      <c r="C58" s="34">
        <v>31.030391999999999</v>
      </c>
      <c r="D58" s="34">
        <v>32.292023</v>
      </c>
      <c r="E58" s="34">
        <v>31.488731000000001</v>
      </c>
      <c r="F58" s="34">
        <v>30.408949</v>
      </c>
      <c r="G58" s="34">
        <v>29.180015999999998</v>
      </c>
      <c r="H58" s="34">
        <v>28.152643000000001</v>
      </c>
      <c r="I58" s="34">
        <v>27.410397</v>
      </c>
      <c r="J58" s="34">
        <v>26.764854</v>
      </c>
      <c r="K58" s="34">
        <v>26.300653000000001</v>
      </c>
      <c r="L58" s="34">
        <v>26.040821000000001</v>
      </c>
      <c r="M58" s="34">
        <v>26.036643999999999</v>
      </c>
      <c r="N58" s="34">
        <v>26.221109999999999</v>
      </c>
      <c r="O58" s="34">
        <v>26.586455999999998</v>
      </c>
      <c r="P58" s="34">
        <v>26.996397000000002</v>
      </c>
      <c r="Q58" s="34">
        <v>27.482534000000001</v>
      </c>
      <c r="R58" s="34">
        <v>27.735672000000001</v>
      </c>
      <c r="S58" s="35" t="s">
        <v>193</v>
      </c>
      <c r="T58" s="35" t="s">
        <v>193</v>
      </c>
      <c r="U58" s="35">
        <v>26.625118000000001</v>
      </c>
      <c r="V58" s="35">
        <v>26.624234999999999</v>
      </c>
      <c r="W58" s="35">
        <v>26.402784</v>
      </c>
      <c r="X58" s="35">
        <v>27.054575</v>
      </c>
      <c r="Y58" s="35">
        <v>27.480595000000001</v>
      </c>
      <c r="Z58" s="35">
        <v>26.58107</v>
      </c>
      <c r="AA58" s="35">
        <v>26.529668999999998</v>
      </c>
      <c r="AB58" s="35" t="s">
        <v>193</v>
      </c>
      <c r="AC58" s="36" t="s">
        <v>193</v>
      </c>
      <c r="AD58" s="29" t="s">
        <v>193</v>
      </c>
      <c r="AE58" s="29">
        <v>26.105502999999999</v>
      </c>
      <c r="AF58" s="29">
        <v>28.722275</v>
      </c>
      <c r="AG58" s="29">
        <v>29.763033</v>
      </c>
      <c r="AH58" s="29">
        <v>28.585166999999998</v>
      </c>
      <c r="AI58" s="29">
        <v>28.575700000000001</v>
      </c>
      <c r="AJ58" s="29">
        <v>30.435977999999999</v>
      </c>
      <c r="AK58" s="3">
        <f t="shared" si="0"/>
        <v>28.045080999999993</v>
      </c>
      <c r="AL58" s="13">
        <v>4.7801999999999998</v>
      </c>
      <c r="AP58" s="2">
        <f>((AK58-AK$21)*100)/AK$21</f>
        <v>4.951156258399406</v>
      </c>
    </row>
    <row r="59" spans="1:46" x14ac:dyDescent="0.25">
      <c r="A59" t="s">
        <v>193</v>
      </c>
      <c r="B59" s="37">
        <v>30.189304</v>
      </c>
      <c r="C59" s="34">
        <v>29.366125</v>
      </c>
      <c r="D59" s="34">
        <v>30.572374</v>
      </c>
      <c r="E59" s="34">
        <v>29.876213</v>
      </c>
      <c r="F59" s="34">
        <v>28.941800000000001</v>
      </c>
      <c r="G59" s="34">
        <v>28.081344999999999</v>
      </c>
      <c r="H59" s="34">
        <v>27.220732000000002</v>
      </c>
      <c r="I59" s="34">
        <v>26.544612999999998</v>
      </c>
      <c r="J59" s="34">
        <v>25.976386999999999</v>
      </c>
      <c r="K59" s="34">
        <v>25.490877000000001</v>
      </c>
      <c r="L59" s="34">
        <v>25.311015999999999</v>
      </c>
      <c r="M59" s="34">
        <v>25.399108999999999</v>
      </c>
      <c r="N59" s="34">
        <v>25.880405</v>
      </c>
      <c r="O59" s="34">
        <v>26.760532000000001</v>
      </c>
      <c r="P59" s="34">
        <v>27.567266</v>
      </c>
      <c r="Q59" s="34">
        <v>28.134989999999998</v>
      </c>
      <c r="R59" s="34">
        <v>27.476046</v>
      </c>
      <c r="S59" s="35" t="s">
        <v>193</v>
      </c>
      <c r="T59" s="35" t="s">
        <v>193</v>
      </c>
      <c r="U59" s="35">
        <v>26.104036000000001</v>
      </c>
      <c r="V59" s="35">
        <v>25.821114000000001</v>
      </c>
      <c r="W59" s="35">
        <v>25.800250999999999</v>
      </c>
      <c r="X59" s="35">
        <v>26.463989999999999</v>
      </c>
      <c r="Y59" s="35">
        <v>27.114296</v>
      </c>
      <c r="Z59" s="35" t="s">
        <v>193</v>
      </c>
      <c r="AA59" s="35" t="s">
        <v>193</v>
      </c>
      <c r="AB59" s="35" t="s">
        <v>193</v>
      </c>
      <c r="AC59" s="36" t="s">
        <v>193</v>
      </c>
      <c r="AD59" s="29" t="s">
        <v>193</v>
      </c>
      <c r="AE59" s="29" t="s">
        <v>193</v>
      </c>
      <c r="AF59" s="29">
        <v>27.212430000000001</v>
      </c>
      <c r="AG59" s="29">
        <v>28.307379000000001</v>
      </c>
      <c r="AH59" s="29">
        <v>27.198478999999999</v>
      </c>
      <c r="AI59" s="29">
        <v>27.453724000000001</v>
      </c>
      <c r="AJ59" s="29">
        <v>30.091528</v>
      </c>
      <c r="AK59" s="3">
        <f t="shared" si="0"/>
        <v>27.420605962962963</v>
      </c>
      <c r="AL59" s="13">
        <v>7.9836</v>
      </c>
      <c r="AP59" s="2">
        <f>((AK59-AK$22)*100)/AK$22</f>
        <v>5.0973074954155457</v>
      </c>
    </row>
    <row r="60" spans="1:46" x14ac:dyDescent="0.25">
      <c r="A60" t="s">
        <v>193</v>
      </c>
      <c r="B60" s="37">
        <v>29.085289</v>
      </c>
      <c r="C60" s="34">
        <v>28.660685999999998</v>
      </c>
      <c r="D60" s="34">
        <v>28.871504000000002</v>
      </c>
      <c r="E60" s="34">
        <v>28.356838</v>
      </c>
      <c r="F60" s="34">
        <v>27.618137000000001</v>
      </c>
      <c r="G60" s="34">
        <v>27.001429000000002</v>
      </c>
      <c r="H60" s="34">
        <v>26.436866999999999</v>
      </c>
      <c r="I60" s="34">
        <v>25.894300000000001</v>
      </c>
      <c r="J60" s="34">
        <v>25.366125</v>
      </c>
      <c r="K60" s="34">
        <v>24.918389999999999</v>
      </c>
      <c r="L60" s="34">
        <v>24.777266000000001</v>
      </c>
      <c r="M60" s="34">
        <v>24.798587999999999</v>
      </c>
      <c r="N60" s="34">
        <v>25.155289</v>
      </c>
      <c r="O60" s="34">
        <v>26.289642000000001</v>
      </c>
      <c r="P60" s="34">
        <v>27.559567999999999</v>
      </c>
      <c r="Q60" s="34">
        <v>26.997472999999999</v>
      </c>
      <c r="R60" s="34">
        <v>25.399657999999999</v>
      </c>
      <c r="S60" s="35" t="s">
        <v>193</v>
      </c>
      <c r="T60" s="35">
        <v>24.922953</v>
      </c>
      <c r="U60" s="35">
        <v>25.549244000000002</v>
      </c>
      <c r="V60" s="35">
        <v>25.222815000000001</v>
      </c>
      <c r="W60" s="35">
        <v>25.048929999999999</v>
      </c>
      <c r="X60" s="35">
        <v>25.543289999999999</v>
      </c>
      <c r="Y60" s="35">
        <v>26.120010000000001</v>
      </c>
      <c r="Z60" s="35" t="s">
        <v>193</v>
      </c>
      <c r="AA60" s="35" t="s">
        <v>193</v>
      </c>
      <c r="AB60" s="35" t="s">
        <v>193</v>
      </c>
      <c r="AC60" s="36" t="s">
        <v>193</v>
      </c>
      <c r="AD60" s="29" t="s">
        <v>193</v>
      </c>
      <c r="AE60" s="29" t="s">
        <v>193</v>
      </c>
      <c r="AF60" s="29">
        <v>26.234081</v>
      </c>
      <c r="AG60" s="29">
        <v>26.967768</v>
      </c>
      <c r="AH60" s="29">
        <v>27.340451999999999</v>
      </c>
      <c r="AI60" s="29">
        <v>27.843546</v>
      </c>
      <c r="AJ60" s="29">
        <v>28.626657000000002</v>
      </c>
      <c r="AK60" s="3">
        <f t="shared" si="0"/>
        <v>26.521671249999997</v>
      </c>
      <c r="AL60" s="13">
        <v>11.212300000000001</v>
      </c>
      <c r="AP60" s="2">
        <f>((AK60-AK$23)*100)/AK$23</f>
        <v>5.3254595353775622</v>
      </c>
    </row>
    <row r="61" spans="1:46" x14ac:dyDescent="0.25">
      <c r="A61" t="s">
        <v>193</v>
      </c>
      <c r="B61" s="37">
        <v>28.011585</v>
      </c>
      <c r="C61" s="34">
        <v>27.976897999999998</v>
      </c>
      <c r="D61" s="34">
        <v>27.734974000000001</v>
      </c>
      <c r="E61" s="34">
        <v>27.378554999999999</v>
      </c>
      <c r="F61" s="34">
        <v>26.730575999999999</v>
      </c>
      <c r="G61" s="34">
        <v>26.163889999999999</v>
      </c>
      <c r="H61" s="34">
        <v>25.651596000000001</v>
      </c>
      <c r="I61" s="34">
        <v>25.181087000000002</v>
      </c>
      <c r="J61" s="34">
        <v>24.655329999999999</v>
      </c>
      <c r="K61" s="34">
        <v>24.191566000000002</v>
      </c>
      <c r="L61" s="34">
        <v>23.956095000000001</v>
      </c>
      <c r="M61" s="34">
        <v>23.883120000000002</v>
      </c>
      <c r="N61" s="34">
        <v>24.153625000000002</v>
      </c>
      <c r="O61" s="34">
        <v>25.184149000000001</v>
      </c>
      <c r="P61" s="34">
        <v>27.188756999999999</v>
      </c>
      <c r="Q61" s="34">
        <v>24.563230000000001</v>
      </c>
      <c r="R61" s="34" t="s">
        <v>193</v>
      </c>
      <c r="S61" s="35">
        <v>24.703327000000002</v>
      </c>
      <c r="T61" s="35">
        <v>24.897171</v>
      </c>
      <c r="U61" s="35">
        <v>25.084900000000001</v>
      </c>
      <c r="V61" s="35">
        <v>24.625965000000001</v>
      </c>
      <c r="W61" s="35">
        <v>24.293085000000001</v>
      </c>
      <c r="X61" s="35">
        <v>24.383489999999998</v>
      </c>
      <c r="Y61" s="35">
        <v>23.978567000000002</v>
      </c>
      <c r="Z61" s="35" t="s">
        <v>193</v>
      </c>
      <c r="AA61" s="35" t="s">
        <v>193</v>
      </c>
      <c r="AB61" s="35" t="s">
        <v>193</v>
      </c>
      <c r="AC61" s="36" t="s">
        <v>193</v>
      </c>
      <c r="AD61" s="29" t="s">
        <v>193</v>
      </c>
      <c r="AE61" s="29" t="s">
        <v>193</v>
      </c>
      <c r="AF61" s="29">
        <v>25.842693000000001</v>
      </c>
      <c r="AG61" s="29">
        <v>26.299220999999999</v>
      </c>
      <c r="AH61" s="29">
        <v>26.613712</v>
      </c>
      <c r="AI61" s="29">
        <v>27.307867000000002</v>
      </c>
      <c r="AJ61" s="29">
        <v>27.865815999999999</v>
      </c>
      <c r="AK61" s="3">
        <f t="shared" si="0"/>
        <v>25.660744535714286</v>
      </c>
      <c r="AL61" s="13">
        <v>14.477499999999999</v>
      </c>
      <c r="AP61" s="2">
        <f>((AK61-AK$24)*100)/AK$24</f>
        <v>5.5117651081733063</v>
      </c>
    </row>
    <row r="62" spans="1:46" x14ac:dyDescent="0.25">
      <c r="A62" t="s">
        <v>193</v>
      </c>
      <c r="B62" s="37">
        <v>26.608639</v>
      </c>
      <c r="C62" s="34">
        <v>26.813321999999999</v>
      </c>
      <c r="D62" s="34">
        <v>26.834759999999999</v>
      </c>
      <c r="E62" s="34">
        <v>26.565926000000001</v>
      </c>
      <c r="F62" s="34">
        <v>26.040106000000002</v>
      </c>
      <c r="G62" s="34">
        <v>25.476289999999999</v>
      </c>
      <c r="H62" s="34">
        <v>24.958914</v>
      </c>
      <c r="I62" s="34">
        <v>24.544316999999999</v>
      </c>
      <c r="J62" s="34">
        <v>24.269880000000001</v>
      </c>
      <c r="K62" s="34">
        <v>23.799033999999999</v>
      </c>
      <c r="L62" s="34">
        <v>23.247295000000001</v>
      </c>
      <c r="M62" s="34">
        <v>23.017734999999998</v>
      </c>
      <c r="N62" s="34">
        <v>23.172853</v>
      </c>
      <c r="O62" s="34">
        <v>24.117827999999999</v>
      </c>
      <c r="P62" s="38">
        <v>26.356375</v>
      </c>
      <c r="Q62" s="38" t="s">
        <v>193</v>
      </c>
      <c r="R62" s="38">
        <v>23.423007999999999</v>
      </c>
      <c r="S62" s="35">
        <v>24.833535999999999</v>
      </c>
      <c r="T62" s="35">
        <v>24.767136000000001</v>
      </c>
      <c r="U62" s="35">
        <v>24.536090000000002</v>
      </c>
      <c r="V62" s="35">
        <v>23.980774</v>
      </c>
      <c r="W62" s="35">
        <v>23.536148000000001</v>
      </c>
      <c r="X62" s="35">
        <v>23.372578000000001</v>
      </c>
      <c r="Y62" s="35">
        <v>22.61702</v>
      </c>
      <c r="Z62" s="35" t="s">
        <v>193</v>
      </c>
      <c r="AA62" s="35" t="s">
        <v>193</v>
      </c>
      <c r="AB62" s="35" t="s">
        <v>193</v>
      </c>
      <c r="AC62" s="36" t="s">
        <v>193</v>
      </c>
      <c r="AD62" s="29" t="s">
        <v>193</v>
      </c>
      <c r="AE62" s="29" t="s">
        <v>193</v>
      </c>
      <c r="AF62" s="29">
        <v>25.394076999999999</v>
      </c>
      <c r="AG62" s="29">
        <v>25.641922000000001</v>
      </c>
      <c r="AH62" s="29" t="s">
        <v>193</v>
      </c>
      <c r="AI62" s="29">
        <v>26.178447999999999</v>
      </c>
      <c r="AJ62" s="29">
        <v>27.379556999999998</v>
      </c>
      <c r="AK62" s="3">
        <f t="shared" si="0"/>
        <v>24.869761777777779</v>
      </c>
      <c r="AL62" s="13">
        <v>17.791599999999999</v>
      </c>
      <c r="AP62" s="2">
        <f>((AK62-AK$25)*100)/AK$25</f>
        <v>5.6506860951164386</v>
      </c>
    </row>
    <row r="63" spans="1:46" x14ac:dyDescent="0.25">
      <c r="A63" t="s">
        <v>193</v>
      </c>
      <c r="B63" s="37">
        <v>25.475339999999999</v>
      </c>
      <c r="C63" s="34">
        <v>25.881640000000001</v>
      </c>
      <c r="D63" s="34">
        <v>26.111975000000001</v>
      </c>
      <c r="E63" s="34">
        <v>25.889655999999999</v>
      </c>
      <c r="F63" s="34">
        <v>25.398496999999999</v>
      </c>
      <c r="G63" s="34">
        <v>24.817443999999998</v>
      </c>
      <c r="H63" s="34">
        <v>24.25339</v>
      </c>
      <c r="I63" s="34">
        <v>23.802734000000001</v>
      </c>
      <c r="J63" s="34">
        <v>23.566029</v>
      </c>
      <c r="K63" s="34">
        <v>23.07527</v>
      </c>
      <c r="L63" s="34">
        <v>22.537030000000001</v>
      </c>
      <c r="M63" s="34">
        <v>22.205514999999998</v>
      </c>
      <c r="N63" s="34">
        <v>22.319535999999999</v>
      </c>
      <c r="O63" s="34">
        <v>22.944265000000001</v>
      </c>
      <c r="P63" s="38" t="s">
        <v>193</v>
      </c>
      <c r="Q63" s="38">
        <v>22.769822999999999</v>
      </c>
      <c r="R63" s="38">
        <v>23.180868</v>
      </c>
      <c r="S63" s="35">
        <v>24.109072000000001</v>
      </c>
      <c r="T63" s="35">
        <v>24.198252</v>
      </c>
      <c r="U63" s="35">
        <v>23.930761</v>
      </c>
      <c r="V63" s="35">
        <v>23.3186</v>
      </c>
      <c r="W63" s="35">
        <v>22.788381999999999</v>
      </c>
      <c r="X63" s="35">
        <v>22.380372999999999</v>
      </c>
      <c r="Y63" s="35">
        <v>21.284441000000001</v>
      </c>
      <c r="Z63" s="35" t="s">
        <v>193</v>
      </c>
      <c r="AA63" s="35" t="s">
        <v>193</v>
      </c>
      <c r="AB63" s="35" t="s">
        <v>193</v>
      </c>
      <c r="AC63" s="36" t="s">
        <v>193</v>
      </c>
      <c r="AD63" s="29" t="s">
        <v>193</v>
      </c>
      <c r="AE63" s="29" t="s">
        <v>193</v>
      </c>
      <c r="AF63" s="29">
        <v>25.621224999999999</v>
      </c>
      <c r="AG63" s="29">
        <v>24.901969999999999</v>
      </c>
      <c r="AH63" s="29" t="s">
        <v>193</v>
      </c>
      <c r="AI63" s="29" t="s">
        <v>193</v>
      </c>
      <c r="AJ63" s="29" t="s">
        <v>193</v>
      </c>
      <c r="AK63" s="3">
        <f t="shared" si="0"/>
        <v>23.870483520000004</v>
      </c>
      <c r="AL63" s="13">
        <v>21.168500000000002</v>
      </c>
      <c r="AP63" s="2">
        <f>((AK63-AK$26)*100)/AK$26</f>
        <v>5.8268513387114753</v>
      </c>
    </row>
    <row r="64" spans="1:46" x14ac:dyDescent="0.25">
      <c r="A64" t="s">
        <v>193</v>
      </c>
      <c r="B64" s="37" t="s">
        <v>193</v>
      </c>
      <c r="C64" s="34">
        <v>24.900722999999999</v>
      </c>
      <c r="D64" s="34">
        <v>25.6892</v>
      </c>
      <c r="E64" s="34">
        <v>25.645116999999999</v>
      </c>
      <c r="F64" s="34">
        <v>25.200489999999999</v>
      </c>
      <c r="G64" s="34">
        <v>24.675898</v>
      </c>
      <c r="H64" s="34">
        <v>23.779657</v>
      </c>
      <c r="I64" s="34">
        <v>23.113786999999999</v>
      </c>
      <c r="J64" s="34">
        <v>22.608236000000002</v>
      </c>
      <c r="K64" s="34">
        <v>22.172255</v>
      </c>
      <c r="L64" s="34">
        <v>21.776966000000002</v>
      </c>
      <c r="M64" s="34">
        <v>21.483823999999998</v>
      </c>
      <c r="N64" s="34">
        <v>21.372416999999999</v>
      </c>
      <c r="O64" s="34">
        <v>21.696634</v>
      </c>
      <c r="P64" s="38" t="s">
        <v>193</v>
      </c>
      <c r="Q64" s="38">
        <v>22.342590000000001</v>
      </c>
      <c r="R64" s="38">
        <v>23.076504</v>
      </c>
      <c r="S64" s="35">
        <v>23.554971999999999</v>
      </c>
      <c r="T64" s="35">
        <v>23.814754000000001</v>
      </c>
      <c r="U64" s="35">
        <v>23.543589000000001</v>
      </c>
      <c r="V64" s="35">
        <v>22.885942</v>
      </c>
      <c r="W64" s="35">
        <v>22.223939999999999</v>
      </c>
      <c r="X64" s="35">
        <v>21.516725999999998</v>
      </c>
      <c r="Y64" s="35">
        <v>20.44763</v>
      </c>
      <c r="Z64" s="35" t="s">
        <v>193</v>
      </c>
      <c r="AA64" s="35" t="s">
        <v>193</v>
      </c>
      <c r="AB64" s="35" t="s">
        <v>193</v>
      </c>
      <c r="AC64" s="36" t="s">
        <v>193</v>
      </c>
      <c r="AD64" s="29" t="s">
        <v>193</v>
      </c>
      <c r="AE64" s="29" t="s">
        <v>193</v>
      </c>
      <c r="AF64" s="29">
        <v>25.011927</v>
      </c>
      <c r="AG64" s="29">
        <v>23.220247000000001</v>
      </c>
      <c r="AH64" s="29" t="s">
        <v>193</v>
      </c>
      <c r="AI64" s="29" t="s">
        <v>193</v>
      </c>
      <c r="AJ64" s="29" t="s">
        <v>193</v>
      </c>
      <c r="AK64" s="3">
        <f t="shared" si="0"/>
        <v>23.156417708333333</v>
      </c>
      <c r="AL64" s="13">
        <v>24.624300000000002</v>
      </c>
      <c r="AP64" s="2">
        <f>((AK64-AK$27)*100)/AK$27</f>
        <v>5.9066631014190829</v>
      </c>
    </row>
    <row r="65" spans="1:46" x14ac:dyDescent="0.25">
      <c r="A65" t="s">
        <v>193</v>
      </c>
      <c r="B65" s="37" t="s">
        <v>193</v>
      </c>
      <c r="C65" s="34">
        <v>22.987985999999999</v>
      </c>
      <c r="D65" s="34">
        <v>25.23115</v>
      </c>
      <c r="E65" s="34">
        <v>25.914459999999998</v>
      </c>
      <c r="F65" s="34">
        <v>26.291945999999999</v>
      </c>
      <c r="G65" s="34">
        <v>26.564774</v>
      </c>
      <c r="H65" s="34">
        <v>24.477293</v>
      </c>
      <c r="I65" s="34">
        <v>23.167458</v>
      </c>
      <c r="J65" s="34">
        <v>22.597159999999999</v>
      </c>
      <c r="K65" s="34">
        <v>22.011194</v>
      </c>
      <c r="L65" s="34">
        <v>21.414975999999999</v>
      </c>
      <c r="M65" s="34">
        <v>21.010788000000002</v>
      </c>
      <c r="N65" s="34">
        <v>19.906637</v>
      </c>
      <c r="O65" s="34">
        <v>20.093433000000001</v>
      </c>
      <c r="P65" s="38" t="s">
        <v>193</v>
      </c>
      <c r="Q65" s="38">
        <v>21.367193</v>
      </c>
      <c r="R65" s="38">
        <v>23.131322999999998</v>
      </c>
      <c r="S65" s="35">
        <v>23.804010000000002</v>
      </c>
      <c r="T65" s="35">
        <v>24.314919</v>
      </c>
      <c r="U65" s="35">
        <v>23.990051000000001</v>
      </c>
      <c r="V65" s="35">
        <v>23.008033999999999</v>
      </c>
      <c r="W65" s="35">
        <v>22.196379</v>
      </c>
      <c r="X65" s="35">
        <v>20.918230000000001</v>
      </c>
      <c r="Y65" s="35">
        <v>20.336670000000002</v>
      </c>
      <c r="Z65" s="35" t="s">
        <v>193</v>
      </c>
      <c r="AA65" s="35" t="s">
        <v>193</v>
      </c>
      <c r="AB65" s="35" t="s">
        <v>193</v>
      </c>
      <c r="AC65" s="36" t="s">
        <v>193</v>
      </c>
      <c r="AD65" s="29" t="s">
        <v>193</v>
      </c>
      <c r="AE65" s="29" t="s">
        <v>193</v>
      </c>
      <c r="AF65" s="29" t="s">
        <v>193</v>
      </c>
      <c r="AG65" s="29" t="s">
        <v>193</v>
      </c>
      <c r="AH65" s="29" t="s">
        <v>193</v>
      </c>
      <c r="AI65" s="29" t="s">
        <v>193</v>
      </c>
      <c r="AJ65" s="29" t="s">
        <v>193</v>
      </c>
      <c r="AK65" s="3">
        <f t="shared" si="0"/>
        <v>22.942548363636362</v>
      </c>
      <c r="AL65" s="13">
        <v>28.178599999999999</v>
      </c>
      <c r="AP65" s="2">
        <f>((AK65-AK$28)*100)/AK$28</f>
        <v>5.7851777315924737</v>
      </c>
    </row>
    <row r="66" spans="1:46" x14ac:dyDescent="0.25">
      <c r="A66" s="32" t="s">
        <v>193</v>
      </c>
      <c r="B66" s="39" t="s">
        <v>193</v>
      </c>
      <c r="C66" s="32">
        <v>21.949466999999999</v>
      </c>
      <c r="D66" s="32">
        <v>23.103729999999999</v>
      </c>
      <c r="E66" s="32">
        <v>23.148887999999999</v>
      </c>
      <c r="F66" s="32">
        <v>22.451253999999999</v>
      </c>
      <c r="G66" s="32">
        <v>21.738913</v>
      </c>
      <c r="H66" s="32">
        <v>21.005955</v>
      </c>
      <c r="I66" s="32">
        <v>20.621020000000001</v>
      </c>
      <c r="J66" s="32">
        <v>20.667214999999999</v>
      </c>
      <c r="K66" s="32">
        <v>21.110312</v>
      </c>
      <c r="L66" s="32">
        <v>21.526533000000001</v>
      </c>
      <c r="M66" s="32">
        <v>20.719849</v>
      </c>
      <c r="N66" s="32">
        <v>18.091947999999999</v>
      </c>
      <c r="O66" s="32">
        <v>18.872340000000001</v>
      </c>
      <c r="P66" s="32" t="s">
        <v>193</v>
      </c>
      <c r="Q66" s="32" t="s">
        <v>193</v>
      </c>
      <c r="R66" s="32" t="s">
        <v>193</v>
      </c>
      <c r="S66" s="33">
        <v>22.28</v>
      </c>
      <c r="T66" s="33">
        <v>22.388646999999999</v>
      </c>
      <c r="U66" s="33">
        <v>22.111664000000001</v>
      </c>
      <c r="V66" s="33">
        <v>22.107316999999998</v>
      </c>
      <c r="W66" s="33">
        <v>23.094103</v>
      </c>
      <c r="X66" s="33">
        <v>20.408975999999999</v>
      </c>
      <c r="Y66" s="33">
        <v>19.566455999999999</v>
      </c>
      <c r="Z66" s="33" t="s">
        <v>193</v>
      </c>
      <c r="AA66" s="40" t="s">
        <v>193</v>
      </c>
      <c r="AB66" s="40">
        <v>21.031040000000001</v>
      </c>
      <c r="AC66" s="40">
        <v>19.581322</v>
      </c>
      <c r="AD66" s="40" t="s">
        <v>193</v>
      </c>
      <c r="AE66" s="40" t="s">
        <v>193</v>
      </c>
      <c r="AF66" s="40" t="s">
        <v>193</v>
      </c>
      <c r="AG66" s="40" t="s">
        <v>193</v>
      </c>
      <c r="AH66" s="40" t="s">
        <v>193</v>
      </c>
      <c r="AI66" s="40" t="s">
        <v>193</v>
      </c>
      <c r="AJ66" s="40" t="s">
        <v>193</v>
      </c>
      <c r="AK66" s="3">
        <f t="shared" si="0"/>
        <v>21.253497681818185</v>
      </c>
      <c r="AL66" s="1">
        <v>31.855</v>
      </c>
      <c r="AP66" s="2">
        <f>((AK66-AK$29)*100)/AK$29</f>
        <v>6.2567726550613152</v>
      </c>
    </row>
    <row r="67" spans="1:46" x14ac:dyDescent="0.25">
      <c r="A67" s="31" t="s">
        <v>193</v>
      </c>
      <c r="B67" s="41" t="s">
        <v>193</v>
      </c>
      <c r="C67" s="31" t="s">
        <v>193</v>
      </c>
      <c r="D67" s="31">
        <v>20.991372999999999</v>
      </c>
      <c r="E67" s="31">
        <v>20.711483000000001</v>
      </c>
      <c r="F67" s="31">
        <v>20.11063</v>
      </c>
      <c r="G67" s="31">
        <v>19.362829999999999</v>
      </c>
      <c r="H67" s="31">
        <v>18.608619999999998</v>
      </c>
      <c r="I67" s="31">
        <v>18.000627999999999</v>
      </c>
      <c r="J67" s="31">
        <v>17.669878000000001</v>
      </c>
      <c r="K67" s="31">
        <v>17.507400000000001</v>
      </c>
      <c r="L67" s="31">
        <v>17.527999999999999</v>
      </c>
      <c r="M67" s="31">
        <v>17.698433000000001</v>
      </c>
      <c r="N67" s="31">
        <v>16.429273999999999</v>
      </c>
      <c r="O67" s="31" t="s">
        <v>193</v>
      </c>
      <c r="P67" s="31" t="s">
        <v>193</v>
      </c>
      <c r="Q67" s="31" t="s">
        <v>193</v>
      </c>
      <c r="R67" s="31" t="s">
        <v>193</v>
      </c>
      <c r="S67" s="33">
        <v>19.271080000000001</v>
      </c>
      <c r="T67" s="33">
        <v>19.326250000000002</v>
      </c>
      <c r="U67" s="33">
        <v>19.099740000000001</v>
      </c>
      <c r="V67" s="33">
        <v>18.857855000000001</v>
      </c>
      <c r="W67" s="33">
        <v>18.853382</v>
      </c>
      <c r="X67" s="33">
        <v>19.123695000000001</v>
      </c>
      <c r="Y67" s="33">
        <v>18.261649999999999</v>
      </c>
      <c r="Z67" s="33">
        <v>18.319884999999999</v>
      </c>
      <c r="AA67" s="40">
        <v>18.017965</v>
      </c>
      <c r="AB67" s="40">
        <v>18.800063999999999</v>
      </c>
      <c r="AC67" s="40">
        <v>18.750578000000001</v>
      </c>
      <c r="AD67" s="40">
        <v>18.120332999999999</v>
      </c>
      <c r="AE67" s="40" t="s">
        <v>193</v>
      </c>
      <c r="AF67" s="40" t="s">
        <v>193</v>
      </c>
      <c r="AG67" s="40" t="s">
        <v>193</v>
      </c>
      <c r="AH67" s="40" t="s">
        <v>193</v>
      </c>
      <c r="AI67" s="40" t="s">
        <v>193</v>
      </c>
      <c r="AJ67" s="40" t="s">
        <v>193</v>
      </c>
      <c r="AK67" s="3">
        <f t="shared" si="0"/>
        <v>18.670479391304347</v>
      </c>
      <c r="AL67" s="1">
        <v>35.685299999999998</v>
      </c>
      <c r="AP67" s="2">
        <f>((AK67-AK$30)*100)/AK$30</f>
        <v>7.2354112767112859</v>
      </c>
    </row>
    <row r="68" spans="1:46" x14ac:dyDescent="0.25">
      <c r="A68" s="31" t="s">
        <v>193</v>
      </c>
      <c r="B68" s="41" t="s">
        <v>193</v>
      </c>
      <c r="C68" s="31" t="s">
        <v>193</v>
      </c>
      <c r="D68" s="31">
        <v>17.722446000000001</v>
      </c>
      <c r="E68" s="31">
        <v>17.650856000000001</v>
      </c>
      <c r="F68" s="31">
        <v>17.565110000000001</v>
      </c>
      <c r="G68" s="31">
        <v>17.054918000000001</v>
      </c>
      <c r="H68" s="31">
        <v>16.464157</v>
      </c>
      <c r="I68" s="31">
        <v>15.916632999999999</v>
      </c>
      <c r="J68" s="31">
        <v>15.466010000000001</v>
      </c>
      <c r="K68" s="31">
        <v>15.080416</v>
      </c>
      <c r="L68" s="31">
        <v>14.909204000000001</v>
      </c>
      <c r="M68" s="31">
        <v>15.188059000000001</v>
      </c>
      <c r="N68" s="31">
        <v>15.263227000000001</v>
      </c>
      <c r="O68" s="31" t="s">
        <v>193</v>
      </c>
      <c r="P68" s="31" t="s">
        <v>193</v>
      </c>
      <c r="Q68" s="31" t="s">
        <v>193</v>
      </c>
      <c r="R68" s="31" t="s">
        <v>193</v>
      </c>
      <c r="S68" s="33">
        <v>16.327791000000001</v>
      </c>
      <c r="T68" s="33">
        <v>16.845721999999999</v>
      </c>
      <c r="U68" s="33">
        <v>16.713059999999999</v>
      </c>
      <c r="V68" s="33">
        <v>16.520762999999999</v>
      </c>
      <c r="W68" s="33">
        <v>16.150122</v>
      </c>
      <c r="X68" s="33">
        <v>16.217839999999999</v>
      </c>
      <c r="Y68" s="33">
        <v>16.544556</v>
      </c>
      <c r="Z68" s="33" t="s">
        <v>193</v>
      </c>
      <c r="AA68" s="40">
        <v>16.700050000000001</v>
      </c>
      <c r="AB68" s="40">
        <v>17.64528</v>
      </c>
      <c r="AC68" s="40" t="s">
        <v>193</v>
      </c>
      <c r="AD68" s="40" t="s">
        <v>193</v>
      </c>
      <c r="AE68" s="40" t="s">
        <v>193</v>
      </c>
      <c r="AF68" s="40" t="s">
        <v>193</v>
      </c>
      <c r="AG68" s="40" t="s">
        <v>193</v>
      </c>
      <c r="AH68" s="40" t="s">
        <v>193</v>
      </c>
      <c r="AI68" s="40" t="s">
        <v>193</v>
      </c>
      <c r="AJ68" s="40" t="s">
        <v>193</v>
      </c>
      <c r="AK68" s="3">
        <f t="shared" ref="AK68:AK111" si="1">AVERAGE(A68:AJ68)</f>
        <v>16.397310999999998</v>
      </c>
      <c r="AL68" s="1">
        <v>39.709000000000003</v>
      </c>
      <c r="AP68" s="2">
        <f>((AK68-AK$31)*100)/AK$31</f>
        <v>8.3588338442852343</v>
      </c>
    </row>
    <row r="69" spans="1:46" x14ac:dyDescent="0.25">
      <c r="A69" s="31" t="s">
        <v>193</v>
      </c>
      <c r="B69" s="41" t="s">
        <v>193</v>
      </c>
      <c r="C69" s="31" t="s">
        <v>193</v>
      </c>
      <c r="D69" s="31">
        <v>14.703922</v>
      </c>
      <c r="E69" s="31">
        <v>15.547408000000001</v>
      </c>
      <c r="F69" s="31">
        <v>15.049966</v>
      </c>
      <c r="G69" s="31">
        <v>14.519143</v>
      </c>
      <c r="H69" s="31">
        <v>14.076889</v>
      </c>
      <c r="I69" s="31">
        <v>13.6823</v>
      </c>
      <c r="J69" s="31">
        <v>13.286916</v>
      </c>
      <c r="K69" s="31">
        <v>12.860626999999999</v>
      </c>
      <c r="L69" s="31">
        <v>12.553622000000001</v>
      </c>
      <c r="M69" s="31">
        <v>12.735991500000001</v>
      </c>
      <c r="N69" s="31">
        <v>12.938504999999999</v>
      </c>
      <c r="O69" s="31" t="s">
        <v>193</v>
      </c>
      <c r="P69" s="31" t="s">
        <v>193</v>
      </c>
      <c r="Q69" s="31" t="s">
        <v>193</v>
      </c>
      <c r="R69" s="31" t="s">
        <v>193</v>
      </c>
      <c r="S69" s="33" t="s">
        <v>193</v>
      </c>
      <c r="T69" s="33">
        <v>14.20566</v>
      </c>
      <c r="U69" s="33">
        <v>14.694036499999999</v>
      </c>
      <c r="V69" s="33">
        <v>14.2700815</v>
      </c>
      <c r="W69" s="33">
        <v>13.791084</v>
      </c>
      <c r="X69" s="33">
        <v>13.525893999999999</v>
      </c>
      <c r="Y69" s="33">
        <v>14.014988000000001</v>
      </c>
      <c r="Z69" s="33">
        <v>13.789792</v>
      </c>
      <c r="AA69" s="40" t="s">
        <v>193</v>
      </c>
      <c r="AB69" s="40" t="s">
        <v>193</v>
      </c>
      <c r="AC69" s="40" t="s">
        <v>193</v>
      </c>
      <c r="AD69" s="40" t="s">
        <v>193</v>
      </c>
      <c r="AE69" s="40" t="s">
        <v>193</v>
      </c>
      <c r="AF69" s="40" t="s">
        <v>193</v>
      </c>
      <c r="AG69" s="40" t="s">
        <v>193</v>
      </c>
      <c r="AH69" s="40" t="s">
        <v>193</v>
      </c>
      <c r="AI69" s="40" t="s">
        <v>193</v>
      </c>
      <c r="AJ69" s="40" t="s">
        <v>193</v>
      </c>
      <c r="AK69" s="3">
        <f t="shared" si="1"/>
        <v>13.902601416666666</v>
      </c>
      <c r="AL69" s="1">
        <v>43.982999999999997</v>
      </c>
      <c r="AP69" s="2">
        <f>((AK69-AK$32)*100)/AK$32</f>
        <v>9.9989699086670818</v>
      </c>
    </row>
    <row r="70" spans="1:46" x14ac:dyDescent="0.25">
      <c r="A70" s="31" t="s">
        <v>193</v>
      </c>
      <c r="B70" s="41" t="s">
        <v>193</v>
      </c>
      <c r="C70" s="31" t="s">
        <v>193</v>
      </c>
      <c r="D70" s="31" t="s">
        <v>193</v>
      </c>
      <c r="E70" s="31">
        <v>12.109546999999999</v>
      </c>
      <c r="F70" s="31">
        <v>12.093616000000001</v>
      </c>
      <c r="G70" s="31">
        <v>11.694736000000001</v>
      </c>
      <c r="H70" s="31">
        <v>11.507693</v>
      </c>
      <c r="I70" s="31">
        <v>11.233347999999999</v>
      </c>
      <c r="J70" s="31">
        <v>10.926973</v>
      </c>
      <c r="K70" s="31">
        <v>10.488469</v>
      </c>
      <c r="L70" s="31">
        <v>10.226767000000001</v>
      </c>
      <c r="M70" s="31">
        <v>10.364731000000001</v>
      </c>
      <c r="N70" s="31">
        <v>10.204423</v>
      </c>
      <c r="O70" s="31" t="s">
        <v>193</v>
      </c>
      <c r="P70" s="31" t="s">
        <v>193</v>
      </c>
      <c r="Q70" s="31" t="s">
        <v>193</v>
      </c>
      <c r="R70" s="31" t="s">
        <v>193</v>
      </c>
      <c r="S70" s="33" t="s">
        <v>193</v>
      </c>
      <c r="T70" s="33" t="s">
        <v>193</v>
      </c>
      <c r="U70" s="33">
        <v>12.366747</v>
      </c>
      <c r="V70" s="33">
        <v>11.548945</v>
      </c>
      <c r="W70" s="33">
        <v>11.300794</v>
      </c>
      <c r="X70" s="33">
        <v>11.015041999999999</v>
      </c>
      <c r="Y70" s="33">
        <v>11.346154</v>
      </c>
      <c r="Z70" s="33">
        <v>11.690744</v>
      </c>
      <c r="AA70" s="40" t="s">
        <v>193</v>
      </c>
      <c r="AB70" s="40" t="s">
        <v>193</v>
      </c>
      <c r="AC70" s="40" t="s">
        <v>193</v>
      </c>
      <c r="AD70" s="40" t="s">
        <v>193</v>
      </c>
      <c r="AE70" s="40" t="s">
        <v>193</v>
      </c>
      <c r="AF70" s="40" t="s">
        <v>193</v>
      </c>
      <c r="AG70" s="40" t="s">
        <v>193</v>
      </c>
      <c r="AH70" s="40" t="s">
        <v>193</v>
      </c>
      <c r="AI70" s="40" t="s">
        <v>193</v>
      </c>
      <c r="AJ70" s="40" t="s">
        <v>193</v>
      </c>
      <c r="AK70" s="3">
        <f t="shared" si="1"/>
        <v>11.2574205625</v>
      </c>
      <c r="AL70" s="1">
        <v>48.590400000000002</v>
      </c>
      <c r="AP70" s="2">
        <f>((AK70-AK$33)*100)/AK$33</f>
        <v>12.565673850457582</v>
      </c>
    </row>
    <row r="71" spans="1:46" x14ac:dyDescent="0.25">
      <c r="A71" s="27" t="s">
        <v>193</v>
      </c>
      <c r="B71" s="28" t="s">
        <v>193</v>
      </c>
      <c r="C71" s="27" t="s">
        <v>193</v>
      </c>
      <c r="D71" s="27" t="s">
        <v>193</v>
      </c>
      <c r="E71" s="27">
        <v>7.9842089999999999</v>
      </c>
      <c r="F71" s="27">
        <v>9.3010479999999998</v>
      </c>
      <c r="G71" s="27">
        <v>9.2280449999999998</v>
      </c>
      <c r="H71" s="27">
        <v>10.2963705</v>
      </c>
      <c r="I71" s="27">
        <v>9.5524989999999992</v>
      </c>
      <c r="J71" s="27">
        <v>8.7292400000000008</v>
      </c>
      <c r="K71" s="27">
        <v>8.1873760000000004</v>
      </c>
      <c r="L71" s="27">
        <v>7.8968410000000002</v>
      </c>
      <c r="M71" s="27">
        <v>8.1890440000000009</v>
      </c>
      <c r="N71" s="27" t="s">
        <v>193</v>
      </c>
      <c r="O71" s="27" t="s">
        <v>193</v>
      </c>
      <c r="P71" s="27" t="s">
        <v>193</v>
      </c>
      <c r="Q71" s="27" t="s">
        <v>193</v>
      </c>
      <c r="R71" s="27" t="s">
        <v>193</v>
      </c>
      <c r="S71" s="27" t="s">
        <v>193</v>
      </c>
      <c r="T71" s="27" t="s">
        <v>193</v>
      </c>
      <c r="U71" s="27">
        <v>8.7485920000000004</v>
      </c>
      <c r="V71" s="27">
        <v>8.6115539999999999</v>
      </c>
      <c r="W71" s="27">
        <v>8.6596799999999998</v>
      </c>
      <c r="X71" s="27">
        <v>8.4584290000000006</v>
      </c>
      <c r="Y71" s="27">
        <v>8.8349290000000007</v>
      </c>
      <c r="Z71" s="27" t="s">
        <v>193</v>
      </c>
      <c r="AA71" s="27" t="s">
        <v>193</v>
      </c>
      <c r="AB71" s="27" t="s">
        <v>193</v>
      </c>
      <c r="AC71" s="27" t="s">
        <v>193</v>
      </c>
      <c r="AD71" s="27" t="s">
        <v>193</v>
      </c>
      <c r="AE71" s="27" t="s">
        <v>193</v>
      </c>
      <c r="AF71" s="27" t="s">
        <v>193</v>
      </c>
      <c r="AG71" s="27" t="s">
        <v>193</v>
      </c>
      <c r="AH71" s="27" t="s">
        <v>193</v>
      </c>
      <c r="AI71" s="27" t="s">
        <v>193</v>
      </c>
      <c r="AJ71" s="27" t="s">
        <v>193</v>
      </c>
      <c r="AK71" s="3">
        <f t="shared" si="1"/>
        <v>8.7627040357142842</v>
      </c>
      <c r="AL71" s="21">
        <v>53.663899999999998</v>
      </c>
      <c r="AP71" s="2">
        <f>((AK71-AK$34)*100)/AK$34</f>
        <v>16.365800989198281</v>
      </c>
    </row>
    <row r="72" spans="1:46" x14ac:dyDescent="0.25">
      <c r="A72" s="27" t="s">
        <v>193</v>
      </c>
      <c r="B72" s="28" t="s">
        <v>193</v>
      </c>
      <c r="C72" s="27" t="s">
        <v>193</v>
      </c>
      <c r="D72" s="27" t="s">
        <v>193</v>
      </c>
      <c r="E72" s="27" t="s">
        <v>193</v>
      </c>
      <c r="F72" s="27" t="s">
        <v>193</v>
      </c>
      <c r="G72" s="27">
        <v>4.7680235</v>
      </c>
      <c r="H72" s="27">
        <v>5.0777172999999998</v>
      </c>
      <c r="I72" s="27">
        <v>5.4867509999999999</v>
      </c>
      <c r="J72" s="27">
        <v>5.9088440000000002</v>
      </c>
      <c r="K72" s="27">
        <v>4.4378089999999997</v>
      </c>
      <c r="L72" s="27">
        <v>4.5010110000000001</v>
      </c>
      <c r="M72" s="27" t="s">
        <v>193</v>
      </c>
      <c r="N72" s="27" t="s">
        <v>193</v>
      </c>
      <c r="O72" s="27" t="s">
        <v>193</v>
      </c>
      <c r="P72" s="27" t="s">
        <v>193</v>
      </c>
      <c r="Q72" s="27" t="s">
        <v>193</v>
      </c>
      <c r="R72" s="27" t="s">
        <v>193</v>
      </c>
      <c r="S72" s="27" t="s">
        <v>193</v>
      </c>
      <c r="T72" s="27" t="s">
        <v>193</v>
      </c>
      <c r="U72" s="27">
        <v>5.8092519999999999</v>
      </c>
      <c r="V72" s="27">
        <v>6.2255826000000001</v>
      </c>
      <c r="W72" s="27">
        <v>6.0042423999999999</v>
      </c>
      <c r="X72" s="27">
        <v>5.3200107000000001</v>
      </c>
      <c r="Y72" s="27">
        <v>5.5040480000000001</v>
      </c>
      <c r="Z72" s="27">
        <v>3.3156599999999998</v>
      </c>
      <c r="AA72" s="27" t="s">
        <v>193</v>
      </c>
      <c r="AB72" s="27" t="s">
        <v>193</v>
      </c>
      <c r="AC72" s="27" t="s">
        <v>193</v>
      </c>
      <c r="AD72" s="27" t="s">
        <v>193</v>
      </c>
      <c r="AE72" s="27" t="s">
        <v>193</v>
      </c>
      <c r="AF72" s="27" t="s">
        <v>193</v>
      </c>
      <c r="AG72" s="27" t="s">
        <v>193</v>
      </c>
      <c r="AH72" s="27" t="s">
        <v>193</v>
      </c>
      <c r="AI72" s="27" t="s">
        <v>193</v>
      </c>
      <c r="AJ72" s="27" t="s">
        <v>193</v>
      </c>
      <c r="AK72" s="3">
        <f>AVERAGE(A72:AJ72)</f>
        <v>5.1965792916666667</v>
      </c>
      <c r="AL72" s="9">
        <v>59.441600000000001</v>
      </c>
      <c r="AP72" s="2">
        <f>((AK72-AK$35)*100)/AK$35</f>
        <v>27.524148400031724</v>
      </c>
    </row>
    <row r="73" spans="1:46" x14ac:dyDescent="0.25">
      <c r="A73" s="25" t="s">
        <v>193</v>
      </c>
      <c r="B73" s="26" t="s">
        <v>193</v>
      </c>
      <c r="C73" s="25" t="s">
        <v>193</v>
      </c>
      <c r="D73" s="25" t="s">
        <v>193</v>
      </c>
      <c r="E73" s="25" t="s">
        <v>193</v>
      </c>
      <c r="F73" s="25" t="s">
        <v>193</v>
      </c>
      <c r="G73" s="25" t="s">
        <v>193</v>
      </c>
      <c r="H73" s="25" t="s">
        <v>193</v>
      </c>
      <c r="I73" s="25" t="s">
        <v>193</v>
      </c>
      <c r="J73" s="25">
        <v>6.2161849999999998E-2</v>
      </c>
      <c r="K73" s="25" t="s">
        <v>193</v>
      </c>
      <c r="L73" s="25" t="s">
        <v>193</v>
      </c>
      <c r="M73" s="25" t="s">
        <v>193</v>
      </c>
      <c r="N73" s="25" t="s">
        <v>193</v>
      </c>
      <c r="O73" s="25" t="s">
        <v>193</v>
      </c>
      <c r="P73" s="25" t="s">
        <v>193</v>
      </c>
      <c r="Q73" s="25" t="s">
        <v>193</v>
      </c>
      <c r="R73" s="25" t="s">
        <v>193</v>
      </c>
      <c r="S73" s="25" t="s">
        <v>193</v>
      </c>
      <c r="T73" s="25">
        <v>3.3019897999999998E-3</v>
      </c>
      <c r="U73" s="25">
        <v>-1.1947822E-2</v>
      </c>
      <c r="V73" s="25" t="s">
        <v>193</v>
      </c>
      <c r="W73" s="25" t="s">
        <v>193</v>
      </c>
      <c r="X73" s="25">
        <v>-0.25169219999999998</v>
      </c>
      <c r="Y73" s="25">
        <v>-0.17918405000000001</v>
      </c>
      <c r="Z73" s="25">
        <v>2.6977872E-2</v>
      </c>
      <c r="AA73" s="25">
        <v>0.12118188000000001</v>
      </c>
      <c r="AB73" s="25">
        <v>0.21800330000000001</v>
      </c>
      <c r="AC73" s="25" t="s">
        <v>193</v>
      </c>
      <c r="AD73" s="25" t="s">
        <v>193</v>
      </c>
      <c r="AE73" s="25" t="s">
        <v>193</v>
      </c>
      <c r="AF73" s="25" t="s">
        <v>193</v>
      </c>
      <c r="AG73" s="25" t="s">
        <v>193</v>
      </c>
      <c r="AH73" s="25" t="s">
        <v>193</v>
      </c>
      <c r="AI73" s="25" t="s">
        <v>193</v>
      </c>
      <c r="AJ73" s="25" t="s">
        <v>193</v>
      </c>
      <c r="AK73" s="3">
        <f t="shared" si="1"/>
        <v>-1.3996475249999987E-3</v>
      </c>
      <c r="AL73" s="4">
        <v>66.4435</v>
      </c>
      <c r="AP73" s="22">
        <f>((AK73-AK$36)*100)/AK$36</f>
        <v>-99.603255957956918</v>
      </c>
    </row>
    <row r="74" spans="1:46" x14ac:dyDescent="0.25">
      <c r="A74" s="25">
        <v>-0.92401219999999995</v>
      </c>
      <c r="B74" s="26">
        <v>-0.95685710000000002</v>
      </c>
      <c r="C74" s="25">
        <v>-0.99190646000000005</v>
      </c>
      <c r="D74" s="25">
        <v>-1.0345192000000001</v>
      </c>
      <c r="E74" s="25">
        <v>-1.0796779999999999</v>
      </c>
      <c r="F74" s="25">
        <v>-1.126485</v>
      </c>
      <c r="G74" s="25">
        <v>-1.17201</v>
      </c>
      <c r="H74" s="25">
        <v>-1.2081074000000001</v>
      </c>
      <c r="I74" s="25">
        <v>-1.2353867000000001</v>
      </c>
      <c r="J74" s="25">
        <v>-1.2498415</v>
      </c>
      <c r="K74" s="25">
        <v>-1.2562926999999999</v>
      </c>
      <c r="L74" s="25">
        <v>-1.2521296</v>
      </c>
      <c r="M74" s="25">
        <v>-1.2422272999999999</v>
      </c>
      <c r="N74" s="25">
        <v>-1.2301404</v>
      </c>
      <c r="O74" s="25">
        <v>-1.2159456</v>
      </c>
      <c r="P74" s="25">
        <v>-1.2082253999999999</v>
      </c>
      <c r="Q74" s="25">
        <v>-1.2083794000000001</v>
      </c>
      <c r="R74" s="25">
        <v>-1.2022523000000001</v>
      </c>
      <c r="S74" s="25">
        <v>-1.2023538</v>
      </c>
      <c r="T74" s="25">
        <v>-1.1825473</v>
      </c>
      <c r="U74" s="25" t="s">
        <v>193</v>
      </c>
      <c r="V74" s="25" t="s">
        <v>193</v>
      </c>
      <c r="W74" s="25" t="s">
        <v>193</v>
      </c>
      <c r="X74" s="25" t="s">
        <v>193</v>
      </c>
      <c r="Y74" s="25">
        <v>-1.0907612</v>
      </c>
      <c r="Z74" s="25">
        <v>-1.0543853000000001</v>
      </c>
      <c r="AA74" s="25">
        <v>-1.0209166000000001</v>
      </c>
      <c r="AB74" s="25">
        <v>-1.0065134</v>
      </c>
      <c r="AC74" s="25">
        <v>-0.96899170000000001</v>
      </c>
      <c r="AD74" s="25">
        <v>-0.93462679999999998</v>
      </c>
      <c r="AE74" s="25">
        <v>-0.91711949999999998</v>
      </c>
      <c r="AF74" s="25">
        <v>-0.89873320000000001</v>
      </c>
      <c r="AG74" s="25">
        <v>-0.88862010000000002</v>
      </c>
      <c r="AH74" s="25">
        <v>-0.89452887000000003</v>
      </c>
      <c r="AI74" s="25">
        <v>-0.90225149999999998</v>
      </c>
      <c r="AJ74" s="25">
        <v>-0.90679765000000001</v>
      </c>
      <c r="AK74" s="3">
        <f t="shared" si="1"/>
        <v>-1.0832357243749999</v>
      </c>
      <c r="AL74" s="4">
        <v>76.463800000000006</v>
      </c>
      <c r="AP74" s="22">
        <f>((AK74-AK$37)*100)/AK$37</f>
        <v>-15.81536897491179</v>
      </c>
    </row>
    <row r="75" spans="1:46" x14ac:dyDescent="0.25">
      <c r="A75" t="s">
        <v>199</v>
      </c>
      <c r="AK75" s="17">
        <f>SUM(A39:AJ72)/867</f>
        <v>20.249869935495965</v>
      </c>
      <c r="AL75" s="4"/>
      <c r="AP75" s="23">
        <f>((AK75-AK$38)*100)/AK$38</f>
        <v>21.362971707638515</v>
      </c>
      <c r="AQ75" s="24" t="s">
        <v>125</v>
      </c>
    </row>
    <row r="76" spans="1:46" x14ac:dyDescent="0.25">
      <c r="A76" s="25" t="s">
        <v>193</v>
      </c>
      <c r="B76" s="26" t="s">
        <v>193</v>
      </c>
      <c r="C76" s="25" t="s">
        <v>193</v>
      </c>
      <c r="D76" s="25" t="s">
        <v>193</v>
      </c>
      <c r="E76" s="25" t="s">
        <v>193</v>
      </c>
      <c r="F76" s="25" t="s">
        <v>193</v>
      </c>
      <c r="G76" s="25" t="s">
        <v>193</v>
      </c>
      <c r="H76" s="25" t="s">
        <v>193</v>
      </c>
      <c r="I76" s="25" t="s">
        <v>193</v>
      </c>
      <c r="J76" s="25" t="s">
        <v>193</v>
      </c>
      <c r="K76" s="25" t="s">
        <v>193</v>
      </c>
      <c r="L76" s="25" t="s">
        <v>193</v>
      </c>
      <c r="M76" s="25" t="s">
        <v>193</v>
      </c>
      <c r="N76" s="25" t="s">
        <v>193</v>
      </c>
      <c r="O76" s="25" t="s">
        <v>193</v>
      </c>
      <c r="P76" s="25" t="s">
        <v>193</v>
      </c>
      <c r="Q76" s="25" t="s">
        <v>193</v>
      </c>
      <c r="R76" s="25" t="s">
        <v>193</v>
      </c>
      <c r="S76" s="25" t="s">
        <v>193</v>
      </c>
      <c r="T76" s="25" t="s">
        <v>193</v>
      </c>
      <c r="U76" s="25" t="s">
        <v>193</v>
      </c>
      <c r="V76" s="25" t="s">
        <v>193</v>
      </c>
      <c r="W76" s="25" t="s">
        <v>193</v>
      </c>
      <c r="X76" s="25" t="s">
        <v>193</v>
      </c>
      <c r="Y76" s="25" t="s">
        <v>193</v>
      </c>
      <c r="Z76" s="25" t="s">
        <v>193</v>
      </c>
      <c r="AA76" s="25" t="s">
        <v>193</v>
      </c>
      <c r="AB76" s="25" t="s">
        <v>193</v>
      </c>
      <c r="AC76" s="25" t="s">
        <v>193</v>
      </c>
      <c r="AD76" s="25" t="s">
        <v>193</v>
      </c>
      <c r="AE76" s="25" t="s">
        <v>193</v>
      </c>
      <c r="AF76" s="25" t="s">
        <v>193</v>
      </c>
      <c r="AG76" s="25" t="s">
        <v>193</v>
      </c>
      <c r="AH76" s="25" t="s">
        <v>193</v>
      </c>
      <c r="AI76" s="25" t="s">
        <v>193</v>
      </c>
      <c r="AJ76" s="25" t="s">
        <v>193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193</v>
      </c>
      <c r="B77" s="26">
        <v>-1.5776011000000001</v>
      </c>
      <c r="C77" s="25">
        <v>-1.2443811</v>
      </c>
      <c r="D77" s="25">
        <v>-0.92104969999999997</v>
      </c>
      <c r="E77" s="25">
        <v>-0.69822519999999999</v>
      </c>
      <c r="F77" s="25">
        <v>-0.49630417999999998</v>
      </c>
      <c r="G77" s="25">
        <v>-0.5107313</v>
      </c>
      <c r="H77" s="25">
        <v>-0.40059713000000002</v>
      </c>
      <c r="I77" s="25">
        <v>-0.76971789999999995</v>
      </c>
      <c r="J77" s="25">
        <v>-0.91326963999999999</v>
      </c>
      <c r="K77" s="25">
        <v>-1.059793</v>
      </c>
      <c r="L77" s="25">
        <v>-1.038475</v>
      </c>
      <c r="M77" s="25">
        <v>-1.0373733999999999</v>
      </c>
      <c r="N77" s="25">
        <v>-1.026967</v>
      </c>
      <c r="O77" s="25">
        <v>-0.99003739999999996</v>
      </c>
      <c r="P77" s="25">
        <v>-0.82070370000000004</v>
      </c>
      <c r="Q77" s="25">
        <v>-0.55423880000000003</v>
      </c>
      <c r="R77" s="25">
        <v>-0.39248875</v>
      </c>
      <c r="S77" s="25">
        <v>-0.54052370000000005</v>
      </c>
      <c r="T77" s="25">
        <v>-0.93361680000000002</v>
      </c>
      <c r="U77" s="25">
        <v>-1.2441152</v>
      </c>
      <c r="V77" s="25">
        <v>-1.4848017</v>
      </c>
      <c r="W77" s="25">
        <v>-1.6495302999999999</v>
      </c>
      <c r="X77" s="25">
        <v>-1.766686</v>
      </c>
      <c r="Y77" s="25">
        <v>-1.8049462000000001</v>
      </c>
      <c r="Z77" s="25">
        <v>-1.8290108</v>
      </c>
      <c r="AA77" s="25">
        <v>-1.8354324</v>
      </c>
      <c r="AB77" s="25">
        <v>-1.8123809</v>
      </c>
      <c r="AC77" s="25">
        <v>-1.8174106999999999</v>
      </c>
      <c r="AD77" s="25">
        <v>-1.8457177</v>
      </c>
      <c r="AE77" s="25">
        <v>-1.8579334999999999</v>
      </c>
      <c r="AF77" s="25">
        <v>-1.8133490000000001</v>
      </c>
      <c r="AG77" s="25">
        <v>-1.6300138</v>
      </c>
      <c r="AH77" s="25">
        <v>-1.5431144999999999</v>
      </c>
      <c r="AI77" s="25">
        <v>-1.2796388000000001</v>
      </c>
      <c r="AJ77" s="25" t="s">
        <v>193</v>
      </c>
      <c r="AK77" s="3">
        <f t="shared" si="1"/>
        <v>-1.2100051852941176</v>
      </c>
      <c r="AM77" s="6" t="s">
        <v>94</v>
      </c>
      <c r="AO77" s="2">
        <f>SUM(A110:AJ111)/40</f>
        <v>-0.67144187950000012</v>
      </c>
      <c r="AP77" s="2">
        <f>((AK77-AK$3)*100)/AK$3</f>
        <v>-21.848404772542089</v>
      </c>
      <c r="AR77" s="6" t="s">
        <v>94</v>
      </c>
      <c r="AS77" s="2"/>
      <c r="AT77" s="2">
        <f>((AO77-AO$3)*100)/AO$3</f>
        <v>-38.956898117143119</v>
      </c>
    </row>
    <row r="78" spans="1:46" x14ac:dyDescent="0.25">
      <c r="A78" s="27">
        <v>2.6934019999999999</v>
      </c>
      <c r="B78" s="28">
        <v>2.7975566000000001</v>
      </c>
      <c r="C78" s="27">
        <v>3.4698030000000002</v>
      </c>
      <c r="D78" s="27">
        <v>4.0645670000000003</v>
      </c>
      <c r="E78" s="27">
        <v>4.7788843999999999</v>
      </c>
      <c r="F78" s="27">
        <v>5.3305930000000004</v>
      </c>
      <c r="G78" s="27">
        <v>5.140371</v>
      </c>
      <c r="H78" s="27">
        <v>4.9126469999999998</v>
      </c>
      <c r="I78" s="27">
        <v>4.2879285999999999</v>
      </c>
      <c r="J78" s="27">
        <v>3.9720697</v>
      </c>
      <c r="K78" s="27">
        <v>3.7594959999999999</v>
      </c>
      <c r="L78" s="27">
        <v>3.6796994000000001</v>
      </c>
      <c r="M78" s="27">
        <v>3.5988364000000002</v>
      </c>
      <c r="N78" s="27">
        <v>3.5308058</v>
      </c>
      <c r="O78" s="27">
        <v>3.7232379999999998</v>
      </c>
      <c r="P78" s="27">
        <v>4.1648500000000004</v>
      </c>
      <c r="Q78" s="27">
        <v>4.7311186999999997</v>
      </c>
      <c r="R78" s="27">
        <v>5.3378909999999999</v>
      </c>
      <c r="S78" s="27">
        <v>5.3962703000000003</v>
      </c>
      <c r="T78" s="27">
        <v>4.3627649999999996</v>
      </c>
      <c r="U78" s="27">
        <v>3.6538138</v>
      </c>
      <c r="V78" s="27">
        <v>2.6396263000000002</v>
      </c>
      <c r="W78" s="27">
        <v>1.6486989999999999</v>
      </c>
      <c r="X78" s="27">
        <v>0.87125163999999999</v>
      </c>
      <c r="Y78" s="27">
        <v>0.27888595999999999</v>
      </c>
      <c r="Z78" s="27">
        <v>-0.1428857</v>
      </c>
      <c r="AA78" s="27">
        <v>-0.21902946000000001</v>
      </c>
      <c r="AB78" s="27">
        <v>-5.5945117000000003E-2</v>
      </c>
      <c r="AC78" s="27">
        <v>4.6605830000000001E-2</v>
      </c>
      <c r="AD78" s="27">
        <v>-4.4522326000000001E-2</v>
      </c>
      <c r="AE78" s="27">
        <v>-0.24964552000000001</v>
      </c>
      <c r="AF78" s="27">
        <v>0.15994738</v>
      </c>
      <c r="AG78" s="27">
        <v>0.64050894999999997</v>
      </c>
      <c r="AH78" s="27">
        <v>0.81400700000000004</v>
      </c>
      <c r="AI78" s="27">
        <v>1.6712414</v>
      </c>
      <c r="AJ78" s="27">
        <v>2.3314339999999998</v>
      </c>
      <c r="AK78" s="3">
        <f t="shared" si="1"/>
        <v>2.7160218343611109</v>
      </c>
      <c r="AM78" s="6" t="s">
        <v>116</v>
      </c>
      <c r="AO78" s="2">
        <f>SUM(A76:AJ77)/34</f>
        <v>-1.2100051852941176</v>
      </c>
      <c r="AP78" s="2">
        <f>((AK78-AK$4)*100)/AK$4</f>
        <v>160.27746088661448</v>
      </c>
      <c r="AR78" s="6" t="s">
        <v>116</v>
      </c>
      <c r="AS78" s="2"/>
      <c r="AT78" s="1">
        <f>((AO78-AO$4)*100)/AO$4</f>
        <v>-21.848404772542089</v>
      </c>
    </row>
    <row r="79" spans="1:46" x14ac:dyDescent="0.25">
      <c r="A79" s="27">
        <v>8.5797270000000001</v>
      </c>
      <c r="B79" s="28">
        <v>9.0476430000000008</v>
      </c>
      <c r="C79" s="27">
        <v>9.5620180000000001</v>
      </c>
      <c r="D79" s="27">
        <v>9.9846450000000004</v>
      </c>
      <c r="E79" s="27">
        <v>10.558615</v>
      </c>
      <c r="F79" s="27">
        <v>11.070698</v>
      </c>
      <c r="G79" s="27">
        <v>10.888634</v>
      </c>
      <c r="H79" s="27">
        <v>10.586705</v>
      </c>
      <c r="I79" s="27">
        <v>9.9084660000000007</v>
      </c>
      <c r="J79" s="27">
        <v>9.7902950000000004</v>
      </c>
      <c r="K79" s="27">
        <v>9.8708229999999997</v>
      </c>
      <c r="L79" s="27">
        <v>10.025524000000001</v>
      </c>
      <c r="M79" s="27">
        <v>10.022543000000001</v>
      </c>
      <c r="N79" s="27">
        <v>9.8818789999999996</v>
      </c>
      <c r="O79" s="27">
        <v>9.9204699999999999</v>
      </c>
      <c r="P79" s="27">
        <v>10.126329</v>
      </c>
      <c r="Q79" s="27">
        <v>10.378018000000001</v>
      </c>
      <c r="R79" s="27">
        <v>10.608051</v>
      </c>
      <c r="S79" s="27">
        <v>10.339713</v>
      </c>
      <c r="T79" s="27">
        <v>9.6931189999999994</v>
      </c>
      <c r="U79" s="27">
        <v>9.0280450000000005</v>
      </c>
      <c r="V79" s="27">
        <v>7.4754009999999997</v>
      </c>
      <c r="W79" s="27">
        <v>6.7649255000000004</v>
      </c>
      <c r="X79" s="27">
        <v>6.3479466000000002</v>
      </c>
      <c r="Y79" s="27">
        <v>6.0345272999999997</v>
      </c>
      <c r="Z79" s="27">
        <v>5.6865062999999996</v>
      </c>
      <c r="AA79" s="27">
        <v>5.8549313999999999</v>
      </c>
      <c r="AB79" s="27">
        <v>6.3023410000000002</v>
      </c>
      <c r="AC79" s="27">
        <v>6.5299310000000004</v>
      </c>
      <c r="AD79" s="27">
        <v>6.4522323999999998</v>
      </c>
      <c r="AE79" s="27">
        <v>6.1555266</v>
      </c>
      <c r="AF79" s="27">
        <v>6.4657260000000001</v>
      </c>
      <c r="AG79" s="27">
        <v>6.9032</v>
      </c>
      <c r="AH79" s="27">
        <v>7.0465565000000003</v>
      </c>
      <c r="AI79" s="27">
        <v>7.5746206999999997</v>
      </c>
      <c r="AJ79" s="27">
        <v>8.0926849999999995</v>
      </c>
      <c r="AK79" s="3">
        <f t="shared" si="1"/>
        <v>8.5988615916666689</v>
      </c>
      <c r="AM79" s="10" t="s">
        <v>94</v>
      </c>
      <c r="AO79" s="2">
        <f>SUM(A108:AJ109)/26</f>
        <v>8.0116306999999995</v>
      </c>
      <c r="AP79" s="2">
        <f>((AK79-AK$5)*100)/AK$5</f>
        <v>31.177926302112041</v>
      </c>
      <c r="AR79" s="10" t="s">
        <v>94</v>
      </c>
      <c r="AS79" s="2"/>
      <c r="AT79" s="1">
        <f>((AO79-AO$5)*100)/AO$5</f>
        <v>34.97728271655464</v>
      </c>
    </row>
    <row r="80" spans="1:46" x14ac:dyDescent="0.25">
      <c r="A80" s="29">
        <v>11.287198999999999</v>
      </c>
      <c r="B80" s="30">
        <v>11.713545999999999</v>
      </c>
      <c r="C80" s="29">
        <v>12.186513</v>
      </c>
      <c r="D80" s="29">
        <v>12.503541999999999</v>
      </c>
      <c r="E80" s="31">
        <v>13.003481000000001</v>
      </c>
      <c r="F80" s="31">
        <v>13.609828</v>
      </c>
      <c r="G80" s="31">
        <v>13.8829365</v>
      </c>
      <c r="H80" s="31">
        <v>13.853597000000001</v>
      </c>
      <c r="I80" s="31">
        <v>13.304885000000001</v>
      </c>
      <c r="J80" s="31">
        <v>13.169212999999999</v>
      </c>
      <c r="K80" s="31">
        <v>13.0989065</v>
      </c>
      <c r="L80" s="31">
        <v>13.112477</v>
      </c>
      <c r="M80" s="31">
        <v>13.042251</v>
      </c>
      <c r="N80" s="31">
        <v>12.909723</v>
      </c>
      <c r="O80" s="31">
        <v>12.768302</v>
      </c>
      <c r="P80" s="31">
        <v>12.729748000000001</v>
      </c>
      <c r="Q80" s="32">
        <v>12.690020000000001</v>
      </c>
      <c r="R80" s="32">
        <v>12.777433</v>
      </c>
      <c r="S80" s="33">
        <v>12.552106999999999</v>
      </c>
      <c r="T80" s="33" t="s">
        <v>193</v>
      </c>
      <c r="U80" s="33">
        <v>10.509868000000001</v>
      </c>
      <c r="V80" s="33">
        <v>9.761908</v>
      </c>
      <c r="W80" s="33">
        <v>9.3913630000000001</v>
      </c>
      <c r="X80" s="33">
        <v>9.2574360000000002</v>
      </c>
      <c r="Y80" s="33">
        <v>9.1248039999999992</v>
      </c>
      <c r="Z80" s="33">
        <v>9.049296</v>
      </c>
      <c r="AA80" s="33">
        <v>9.2102430000000002</v>
      </c>
      <c r="AB80" s="33">
        <v>9.5399919999999998</v>
      </c>
      <c r="AC80" s="29">
        <v>9.9277859999999993</v>
      </c>
      <c r="AD80" s="29">
        <v>10.174754999999999</v>
      </c>
      <c r="AE80" s="29">
        <v>10.125359</v>
      </c>
      <c r="AF80" s="29">
        <v>10.138522999999999</v>
      </c>
      <c r="AG80" s="29">
        <v>10.490902999999999</v>
      </c>
      <c r="AH80" s="29">
        <v>10.551626000000001</v>
      </c>
      <c r="AI80" s="29">
        <v>10.66283</v>
      </c>
      <c r="AJ80" s="29">
        <v>10.8996315</v>
      </c>
      <c r="AK80" s="3">
        <f t="shared" si="1"/>
        <v>11.514629471428572</v>
      </c>
      <c r="AM80" s="10" t="s">
        <v>116</v>
      </c>
      <c r="AO80" s="2">
        <f>SUM(A78:AJ79)/72</f>
        <v>5.657441713013891</v>
      </c>
      <c r="AP80" s="2">
        <f>((AK80-AK$6)*100)/AK$6</f>
        <v>22.529762531779781</v>
      </c>
      <c r="AR80" s="10" t="s">
        <v>116</v>
      </c>
      <c r="AS80" s="2"/>
      <c r="AT80" s="1">
        <f>((AO80-AO$6)*100)/AO$6</f>
        <v>48.907016544630835</v>
      </c>
    </row>
    <row r="81" spans="1:47" x14ac:dyDescent="0.25">
      <c r="A81" s="29">
        <v>13.61501</v>
      </c>
      <c r="B81" s="30">
        <v>13.9976225</v>
      </c>
      <c r="C81" s="29">
        <v>14.566727</v>
      </c>
      <c r="D81" s="29">
        <v>15.072737999999999</v>
      </c>
      <c r="E81" s="31">
        <v>15.665556</v>
      </c>
      <c r="F81" s="31">
        <v>16.477181999999999</v>
      </c>
      <c r="G81" s="31">
        <v>16.647587000000001</v>
      </c>
      <c r="H81" s="31">
        <v>17.114371999999999</v>
      </c>
      <c r="I81" s="31">
        <v>17.070238</v>
      </c>
      <c r="J81" s="31">
        <v>16.84121</v>
      </c>
      <c r="K81" s="31">
        <v>16.542815999999998</v>
      </c>
      <c r="L81" s="31">
        <v>16.262391999999998</v>
      </c>
      <c r="M81" s="31">
        <v>15.957637</v>
      </c>
      <c r="N81" s="31">
        <v>15.618472000000001</v>
      </c>
      <c r="O81" s="31">
        <v>15.269005</v>
      </c>
      <c r="P81" s="31">
        <v>15.033329</v>
      </c>
      <c r="Q81" s="32">
        <v>14.812723</v>
      </c>
      <c r="R81" s="32">
        <v>14.791482999999999</v>
      </c>
      <c r="S81" s="33">
        <v>14.339028000000001</v>
      </c>
      <c r="T81" s="33" t="s">
        <v>193</v>
      </c>
      <c r="U81" s="33">
        <v>13.068284999999999</v>
      </c>
      <c r="V81" s="33">
        <v>12.637975000000001</v>
      </c>
      <c r="W81" s="33">
        <v>12.475265500000001</v>
      </c>
      <c r="X81" s="33">
        <v>12.388953000000001</v>
      </c>
      <c r="Y81" s="33">
        <v>12.279332999999999</v>
      </c>
      <c r="Z81" s="33">
        <v>12.161229000000001</v>
      </c>
      <c r="AA81" s="33">
        <v>12.187526</v>
      </c>
      <c r="AB81" s="33">
        <v>12.35</v>
      </c>
      <c r="AC81" s="29">
        <v>13.218203000000001</v>
      </c>
      <c r="AD81" s="29">
        <v>14.332761</v>
      </c>
      <c r="AE81" s="29">
        <v>14.363092999999999</v>
      </c>
      <c r="AF81" s="29">
        <v>13.756401</v>
      </c>
      <c r="AG81" s="29">
        <v>13.86697</v>
      </c>
      <c r="AH81" s="29">
        <v>13.659115</v>
      </c>
      <c r="AI81" s="29">
        <v>13.460319500000001</v>
      </c>
      <c r="AJ81" s="29">
        <v>13.408569999999999</v>
      </c>
      <c r="AK81" s="3">
        <f t="shared" si="1"/>
        <v>14.437403614285714</v>
      </c>
      <c r="AM81" s="11" t="s">
        <v>99</v>
      </c>
      <c r="AO81" s="2">
        <f>SUM(A103:R107)/56</f>
        <v>17.452428767857139</v>
      </c>
      <c r="AP81" s="2">
        <f>((AK81-AK$7)*100)/AK$7</f>
        <v>17.218515889283672</v>
      </c>
      <c r="AR81" s="11" t="s">
        <v>99</v>
      </c>
      <c r="AS81" s="2"/>
      <c r="AT81" s="1">
        <f>((AO81-AO$7)*100)/AO$7</f>
        <v>15.647870968455026</v>
      </c>
    </row>
    <row r="82" spans="1:47" x14ac:dyDescent="0.25">
      <c r="A82" s="29">
        <v>15.929866000000001</v>
      </c>
      <c r="B82" s="30">
        <v>16.430299999999999</v>
      </c>
      <c r="C82" s="29">
        <v>17.286570000000001</v>
      </c>
      <c r="D82" s="29">
        <v>18.011852000000001</v>
      </c>
      <c r="E82" s="31">
        <v>18.35726</v>
      </c>
      <c r="F82" s="31">
        <v>19.298544</v>
      </c>
      <c r="G82" s="31">
        <v>19.87518</v>
      </c>
      <c r="H82" s="31">
        <v>20.276073</v>
      </c>
      <c r="I82" s="31">
        <v>20.572792</v>
      </c>
      <c r="J82" s="31">
        <v>20.289926999999999</v>
      </c>
      <c r="K82" s="31">
        <v>19.701575999999999</v>
      </c>
      <c r="L82" s="31">
        <v>19.145579999999999</v>
      </c>
      <c r="M82" s="31">
        <v>18.634104000000001</v>
      </c>
      <c r="N82" s="31">
        <v>18.114452</v>
      </c>
      <c r="O82" s="31">
        <v>17.591408000000001</v>
      </c>
      <c r="P82" s="31">
        <v>17.180116999999999</v>
      </c>
      <c r="Q82" s="32">
        <v>16.821937999999999</v>
      </c>
      <c r="R82" s="32">
        <v>16.869157999999999</v>
      </c>
      <c r="S82" s="33">
        <v>16.384315000000001</v>
      </c>
      <c r="T82" s="33" t="s">
        <v>193</v>
      </c>
      <c r="U82" s="33">
        <v>16.813967000000002</v>
      </c>
      <c r="V82" s="33">
        <v>16.600973</v>
      </c>
      <c r="W82" s="33">
        <v>16.292753000000001</v>
      </c>
      <c r="X82" s="33">
        <v>15.7707405</v>
      </c>
      <c r="Y82" s="33">
        <v>15.362178999999999</v>
      </c>
      <c r="Z82" s="33">
        <v>15.036751000000001</v>
      </c>
      <c r="AA82" s="33">
        <v>14.818657</v>
      </c>
      <c r="AB82" s="33">
        <v>14.922901</v>
      </c>
      <c r="AC82" s="29">
        <v>16.657135</v>
      </c>
      <c r="AD82" s="29">
        <v>18.838493</v>
      </c>
      <c r="AE82" s="29">
        <v>18.720061999999999</v>
      </c>
      <c r="AF82" s="29">
        <v>17.721594</v>
      </c>
      <c r="AG82" s="29">
        <v>17.132701999999998</v>
      </c>
      <c r="AH82" s="29">
        <v>16.536840000000002</v>
      </c>
      <c r="AI82" s="29">
        <v>16.001778000000002</v>
      </c>
      <c r="AJ82" s="29">
        <v>15.754568000000001</v>
      </c>
      <c r="AK82" s="3">
        <f t="shared" si="1"/>
        <v>17.421517299999994</v>
      </c>
      <c r="AM82" s="11" t="s">
        <v>102</v>
      </c>
      <c r="AO82" s="2">
        <f>SUM(E80:R84)/68</f>
        <v>18.566569617647062</v>
      </c>
      <c r="AP82" s="2">
        <f>((AK82-AK$8)*100)/AK$8</f>
        <v>13.849728274944358</v>
      </c>
      <c r="AR82" s="11" t="s">
        <v>102</v>
      </c>
      <c r="AS82" s="2"/>
      <c r="AT82" s="1">
        <f>((AO82-AO$8)*100)/AO$8</f>
        <v>12.652992071539662</v>
      </c>
    </row>
    <row r="83" spans="1:47" x14ac:dyDescent="0.25">
      <c r="A83" s="29">
        <v>18.490627</v>
      </c>
      <c r="B83" s="30">
        <v>19.145797999999999</v>
      </c>
      <c r="C83" s="29">
        <v>20.440746000000001</v>
      </c>
      <c r="D83" s="29">
        <v>20.086037000000001</v>
      </c>
      <c r="E83" s="31" t="s">
        <v>193</v>
      </c>
      <c r="F83" s="31">
        <v>21.309237</v>
      </c>
      <c r="G83" s="31">
        <v>22.670780000000001</v>
      </c>
      <c r="H83" s="31">
        <v>23.079636000000001</v>
      </c>
      <c r="I83" s="31">
        <v>23.158580000000001</v>
      </c>
      <c r="J83" s="31">
        <v>23.144874999999999</v>
      </c>
      <c r="K83" s="31">
        <v>22.556189</v>
      </c>
      <c r="L83" s="31">
        <v>21.919767</v>
      </c>
      <c r="M83" s="31">
        <v>21.295551</v>
      </c>
      <c r="N83" s="31">
        <v>20.673331999999998</v>
      </c>
      <c r="O83" s="31">
        <v>19.989595000000001</v>
      </c>
      <c r="P83" s="31">
        <v>19.419692999999999</v>
      </c>
      <c r="Q83" s="32">
        <v>19.034331999999999</v>
      </c>
      <c r="R83" s="32">
        <v>19.180531999999999</v>
      </c>
      <c r="S83" s="33">
        <v>18.739253999999999</v>
      </c>
      <c r="T83" s="33" t="s">
        <v>193</v>
      </c>
      <c r="U83" s="33">
        <v>20.109373000000001</v>
      </c>
      <c r="V83" s="33">
        <v>20.531759999999998</v>
      </c>
      <c r="W83" s="33">
        <v>20.011513000000001</v>
      </c>
      <c r="X83" s="33">
        <v>18.820146999999999</v>
      </c>
      <c r="Y83" s="33">
        <v>17.913215999999998</v>
      </c>
      <c r="Z83" s="33">
        <v>17.386531999999999</v>
      </c>
      <c r="AA83" s="33">
        <v>17.349442</v>
      </c>
      <c r="AB83" s="33">
        <v>17.54121</v>
      </c>
      <c r="AC83" s="29">
        <v>19.290983000000001</v>
      </c>
      <c r="AD83" s="29">
        <v>21.948215000000001</v>
      </c>
      <c r="AE83" s="29">
        <v>22.149104999999999</v>
      </c>
      <c r="AF83" s="29">
        <v>21.172734999999999</v>
      </c>
      <c r="AG83" s="29">
        <v>20.091380000000001</v>
      </c>
      <c r="AH83" s="29">
        <v>19.049242</v>
      </c>
      <c r="AI83" s="29">
        <v>18.357520999999998</v>
      </c>
      <c r="AJ83" s="29">
        <v>18.188289999999999</v>
      </c>
      <c r="AK83" s="3">
        <f t="shared" si="1"/>
        <v>20.124859558823534</v>
      </c>
      <c r="AM83" s="12" t="s">
        <v>105</v>
      </c>
      <c r="AO83" s="2">
        <f>SUM(S103:Z107)/35</f>
        <v>17.586951942857144</v>
      </c>
      <c r="AP83" s="2">
        <f>((AK83-AK$9)*100)/AK$9</f>
        <v>11.556511323598457</v>
      </c>
      <c r="AR83" s="12" t="s">
        <v>105</v>
      </c>
      <c r="AS83" s="2"/>
      <c r="AT83" s="1">
        <f>((AO83-AO$9)*100)/AO$9</f>
        <v>12.545035838404406</v>
      </c>
    </row>
    <row r="84" spans="1:47" x14ac:dyDescent="0.25">
      <c r="A84" s="29">
        <v>21.140056999999999</v>
      </c>
      <c r="B84" s="30">
        <v>21.321929999999998</v>
      </c>
      <c r="C84" s="29">
        <v>22.659738999999998</v>
      </c>
      <c r="D84" s="29" t="s">
        <v>193</v>
      </c>
      <c r="E84" s="31" t="s">
        <v>193</v>
      </c>
      <c r="F84" s="31">
        <v>23.975258</v>
      </c>
      <c r="G84" s="31">
        <v>25.391863000000001</v>
      </c>
      <c r="H84" s="31">
        <v>25.447061999999999</v>
      </c>
      <c r="I84" s="31">
        <v>25.368673000000001</v>
      </c>
      <c r="J84" s="31">
        <v>25.601036000000001</v>
      </c>
      <c r="K84" s="31">
        <v>26.009969999999999</v>
      </c>
      <c r="L84" s="31">
        <v>25.971513999999999</v>
      </c>
      <c r="M84" s="31">
        <v>24.730761999999999</v>
      </c>
      <c r="N84" s="31">
        <v>23.555166</v>
      </c>
      <c r="O84" s="31">
        <v>22.627962</v>
      </c>
      <c r="P84" s="31">
        <v>22.028112</v>
      </c>
      <c r="Q84" s="32">
        <v>21.980817999999999</v>
      </c>
      <c r="R84" s="32">
        <v>21.621527</v>
      </c>
      <c r="S84" s="33">
        <v>19.997098999999999</v>
      </c>
      <c r="T84" s="33" t="s">
        <v>193</v>
      </c>
      <c r="U84" s="33" t="s">
        <v>193</v>
      </c>
      <c r="V84" s="33">
        <v>23.16611</v>
      </c>
      <c r="W84" s="33">
        <v>22.745840000000001</v>
      </c>
      <c r="X84" s="33">
        <v>21.608553000000001</v>
      </c>
      <c r="Y84" s="33">
        <v>20.451772999999999</v>
      </c>
      <c r="Z84" s="33">
        <v>20.077347</v>
      </c>
      <c r="AA84" s="33">
        <v>20.275953000000001</v>
      </c>
      <c r="AB84" s="33">
        <v>19.477049000000001</v>
      </c>
      <c r="AC84" s="29" t="s">
        <v>193</v>
      </c>
      <c r="AD84" s="29">
        <v>23.481763999999998</v>
      </c>
      <c r="AE84" s="29">
        <v>23.566040000000001</v>
      </c>
      <c r="AF84" s="29">
        <v>23.591747000000002</v>
      </c>
      <c r="AG84" s="29">
        <v>24.026741000000001</v>
      </c>
      <c r="AH84" s="29">
        <v>22.437930000000001</v>
      </c>
      <c r="AI84" s="29">
        <v>21.486677</v>
      </c>
      <c r="AJ84" s="29">
        <v>21.376339999999999</v>
      </c>
      <c r="AK84" s="3">
        <f t="shared" si="1"/>
        <v>22.812852000000003</v>
      </c>
      <c r="AM84" s="12" t="s">
        <v>108</v>
      </c>
      <c r="AO84" s="2">
        <f>SUM(S80:AB84)/44</f>
        <v>15.465682250000002</v>
      </c>
      <c r="AP84" s="2">
        <f>((AK84-AK$10)*100)/AK$10</f>
        <v>9.9654799514870298</v>
      </c>
      <c r="AR84" s="12" t="s">
        <v>108</v>
      </c>
      <c r="AS84" s="2"/>
      <c r="AT84" s="1">
        <f>((AO84-AO$10)*100)/AO$10</f>
        <v>16.106316961108522</v>
      </c>
    </row>
    <row r="85" spans="1:47" x14ac:dyDescent="0.25">
      <c r="A85" s="29">
        <v>22.380469999999999</v>
      </c>
      <c r="B85" s="30">
        <v>21.950475999999998</v>
      </c>
      <c r="C85" s="29" t="s">
        <v>193</v>
      </c>
      <c r="D85" s="29" t="s">
        <v>193</v>
      </c>
      <c r="E85" s="34" t="s">
        <v>193</v>
      </c>
      <c r="F85" s="34">
        <v>24.929708000000002</v>
      </c>
      <c r="G85" s="34">
        <v>25.502006999999999</v>
      </c>
      <c r="H85" s="34">
        <v>25.313189000000001</v>
      </c>
      <c r="I85" s="34">
        <v>25.250038</v>
      </c>
      <c r="J85" s="34">
        <v>25.313445999999999</v>
      </c>
      <c r="K85" s="34">
        <v>25.308257999999999</v>
      </c>
      <c r="L85" s="34">
        <v>25.497962999999999</v>
      </c>
      <c r="M85" s="34">
        <v>25.274363999999998</v>
      </c>
      <c r="N85" s="34">
        <v>24.739329999999999</v>
      </c>
      <c r="O85" s="34">
        <v>24.272749999999998</v>
      </c>
      <c r="P85" s="34">
        <v>23.894424000000001</v>
      </c>
      <c r="Q85" s="34">
        <v>23.573869999999999</v>
      </c>
      <c r="R85" s="34">
        <v>22.485341999999999</v>
      </c>
      <c r="S85" s="35">
        <v>21.105246000000001</v>
      </c>
      <c r="T85" s="35" t="s">
        <v>193</v>
      </c>
      <c r="U85" s="35" t="s">
        <v>193</v>
      </c>
      <c r="V85" s="35">
        <v>22.869893999999999</v>
      </c>
      <c r="W85" s="35">
        <v>23.616126999999999</v>
      </c>
      <c r="X85" s="35">
        <v>23.799828000000002</v>
      </c>
      <c r="Y85" s="35">
        <v>23.339462000000001</v>
      </c>
      <c r="Z85" s="35">
        <v>22.692019999999999</v>
      </c>
      <c r="AA85" s="35">
        <v>20.864262</v>
      </c>
      <c r="AB85" s="35">
        <v>20.573149999999998</v>
      </c>
      <c r="AC85" s="36" t="s">
        <v>193</v>
      </c>
      <c r="AD85" s="29">
        <v>23.724112000000002</v>
      </c>
      <c r="AE85" s="29">
        <v>23.87725</v>
      </c>
      <c r="AF85" s="29">
        <v>23.479578</v>
      </c>
      <c r="AG85" s="29">
        <v>23.27328</v>
      </c>
      <c r="AH85" s="29">
        <v>22.893094999999999</v>
      </c>
      <c r="AI85" s="29">
        <v>22.717524999999998</v>
      </c>
      <c r="AJ85" s="29">
        <v>22.755896</v>
      </c>
      <c r="AK85" s="3">
        <f t="shared" si="1"/>
        <v>23.575545333333334</v>
      </c>
      <c r="AM85" s="14" t="s">
        <v>99</v>
      </c>
      <c r="AO85" s="7">
        <f>(SUM(B94:O102)+SUM(P94:R98))/140</f>
        <v>26.455794678571444</v>
      </c>
      <c r="AP85" s="2">
        <f>((AK85-AK$11)*100)/AK$11</f>
        <v>9.7939772871080741</v>
      </c>
      <c r="AR85" s="14" t="s">
        <v>99</v>
      </c>
      <c r="AS85" s="2"/>
      <c r="AT85" s="1">
        <f>((AO85-AO$11)*100)/AO$11</f>
        <v>9.3717810558660304</v>
      </c>
      <c r="AU85">
        <f>SUM(AT85:AT88)/4</f>
        <v>9.4449683245885048</v>
      </c>
    </row>
    <row r="86" spans="1:47" x14ac:dyDescent="0.25">
      <c r="A86" s="29">
        <v>23.448967</v>
      </c>
      <c r="B86" s="30">
        <v>23.243134000000001</v>
      </c>
      <c r="C86" s="29" t="s">
        <v>193</v>
      </c>
      <c r="D86" s="29" t="s">
        <v>193</v>
      </c>
      <c r="E86" s="34" t="s">
        <v>193</v>
      </c>
      <c r="F86" s="34">
        <v>25.168951</v>
      </c>
      <c r="G86" s="34">
        <v>25.981345999999998</v>
      </c>
      <c r="H86" s="34">
        <v>25.776558000000001</v>
      </c>
      <c r="I86" s="34">
        <v>25.682058000000001</v>
      </c>
      <c r="J86" s="34">
        <v>25.59348</v>
      </c>
      <c r="K86" s="34">
        <v>25.427900000000001</v>
      </c>
      <c r="L86" s="34">
        <v>25.412409</v>
      </c>
      <c r="M86" s="34">
        <v>25.189098000000001</v>
      </c>
      <c r="N86" s="34">
        <v>24.692394</v>
      </c>
      <c r="O86" s="34">
        <v>24.146954999999998</v>
      </c>
      <c r="P86" s="34">
        <v>23.641639999999999</v>
      </c>
      <c r="Q86" s="34">
        <v>23.276931999999999</v>
      </c>
      <c r="R86" s="34">
        <v>22.876802000000001</v>
      </c>
      <c r="S86" s="35">
        <v>22.448239999999998</v>
      </c>
      <c r="T86" s="35" t="s">
        <v>193</v>
      </c>
      <c r="U86" s="35" t="s">
        <v>193</v>
      </c>
      <c r="V86" s="35">
        <v>23.112110000000001</v>
      </c>
      <c r="W86" s="35">
        <v>24.172785000000001</v>
      </c>
      <c r="X86" s="35">
        <v>24.131723000000001</v>
      </c>
      <c r="Y86" s="35">
        <v>23.253056999999998</v>
      </c>
      <c r="Z86" s="35">
        <v>22.359175</v>
      </c>
      <c r="AA86" s="35">
        <v>21.469545</v>
      </c>
      <c r="AB86" s="35">
        <v>21.651921999999999</v>
      </c>
      <c r="AC86" s="36" t="s">
        <v>193</v>
      </c>
      <c r="AD86" s="29">
        <v>24.003374000000001</v>
      </c>
      <c r="AE86" s="29">
        <v>24.871600000000001</v>
      </c>
      <c r="AF86" s="29">
        <v>24.208555</v>
      </c>
      <c r="AG86" s="29">
        <v>23.838284000000002</v>
      </c>
      <c r="AH86" s="29">
        <v>23.502645000000001</v>
      </c>
      <c r="AI86" s="29">
        <v>23.354084</v>
      </c>
      <c r="AJ86" s="29">
        <v>23.386323999999998</v>
      </c>
      <c r="AK86" s="3">
        <f t="shared" si="1"/>
        <v>23.977401566666675</v>
      </c>
      <c r="AM86" s="14" t="s">
        <v>102</v>
      </c>
      <c r="AO86" s="2">
        <f>SUM(E85:R93)/126</f>
        <v>26.150406968253961</v>
      </c>
      <c r="AP86" s="2">
        <f>((AK86-AK$12)*100)/AK$12</f>
        <v>9.8633445282427381</v>
      </c>
      <c r="AR86" s="14" t="s">
        <v>102</v>
      </c>
      <c r="AS86" s="2"/>
      <c r="AT86" s="1">
        <f>((AO86-AO$12)*100)/AO$12</f>
        <v>9.0229815141240657</v>
      </c>
    </row>
    <row r="87" spans="1:47" x14ac:dyDescent="0.25">
      <c r="A87" s="29">
        <v>24.613838000000001</v>
      </c>
      <c r="B87" s="30">
        <v>25.370419999999999</v>
      </c>
      <c r="C87" s="29" t="s">
        <v>193</v>
      </c>
      <c r="D87" s="29" t="s">
        <v>193</v>
      </c>
      <c r="E87" s="34" t="s">
        <v>193</v>
      </c>
      <c r="F87" s="34">
        <v>26.458216</v>
      </c>
      <c r="G87" s="34">
        <v>26.73349</v>
      </c>
      <c r="H87" s="34">
        <v>26.578772000000001</v>
      </c>
      <c r="I87" s="34">
        <v>26.518028000000001</v>
      </c>
      <c r="J87" s="34">
        <v>26.30076</v>
      </c>
      <c r="K87" s="34">
        <v>25.998419999999999</v>
      </c>
      <c r="L87" s="34">
        <v>25.828264000000001</v>
      </c>
      <c r="M87" s="34">
        <v>25.448729</v>
      </c>
      <c r="N87" s="34">
        <v>24.885940000000002</v>
      </c>
      <c r="O87" s="34">
        <v>24.266566999999998</v>
      </c>
      <c r="P87" s="34">
        <v>23.781908000000001</v>
      </c>
      <c r="Q87" s="34">
        <v>23.485990000000001</v>
      </c>
      <c r="R87" s="34">
        <v>23.465281999999998</v>
      </c>
      <c r="S87" s="35">
        <v>24.066196000000001</v>
      </c>
      <c r="T87" s="35" t="s">
        <v>193</v>
      </c>
      <c r="U87" s="35" t="s">
        <v>193</v>
      </c>
      <c r="V87" s="35" t="s">
        <v>193</v>
      </c>
      <c r="W87" s="35">
        <v>24.650763000000001</v>
      </c>
      <c r="X87" s="35">
        <v>24.217431999999999</v>
      </c>
      <c r="Y87" s="35">
        <v>23.374763000000002</v>
      </c>
      <c r="Z87" s="35">
        <v>22.705131999999999</v>
      </c>
      <c r="AA87" s="35">
        <v>22.219653999999998</v>
      </c>
      <c r="AB87" s="35" t="s">
        <v>193</v>
      </c>
      <c r="AC87" s="36" t="s">
        <v>193</v>
      </c>
      <c r="AD87" s="29">
        <v>24.299469999999999</v>
      </c>
      <c r="AE87" s="29">
        <v>25.741423000000001</v>
      </c>
      <c r="AF87" s="29">
        <v>24.978967999999998</v>
      </c>
      <c r="AG87" s="29">
        <v>24.638915999999998</v>
      </c>
      <c r="AH87" s="29">
        <v>24.350131999999999</v>
      </c>
      <c r="AI87" s="29">
        <v>24.231107999999999</v>
      </c>
      <c r="AJ87" s="29">
        <v>24.284047999999999</v>
      </c>
      <c r="AK87" s="3">
        <f t="shared" si="1"/>
        <v>24.767593892857146</v>
      </c>
      <c r="AM87" s="15" t="s">
        <v>105</v>
      </c>
      <c r="AO87" s="2">
        <f>(SUM(S94:AB102)+SUM(P99:R102))/67</f>
        <v>25.352442402985066</v>
      </c>
      <c r="AP87" s="2">
        <f>((AK87-AK$13)*100)/AK$13</f>
        <v>9.6633362414008754</v>
      </c>
      <c r="AR87" s="15" t="s">
        <v>105</v>
      </c>
      <c r="AS87" s="2"/>
      <c r="AT87" s="1">
        <f>((AO87-AO$13)*100)/AO$13</f>
        <v>9.5154743445568712</v>
      </c>
    </row>
    <row r="88" spans="1:47" x14ac:dyDescent="0.25">
      <c r="A88" s="29">
        <v>25.725258</v>
      </c>
      <c r="B88" s="30">
        <v>27.278257</v>
      </c>
      <c r="C88" s="29" t="s">
        <v>193</v>
      </c>
      <c r="D88" s="29" t="s">
        <v>193</v>
      </c>
      <c r="E88" s="34">
        <v>27.338077999999999</v>
      </c>
      <c r="F88" s="34">
        <v>27.141348000000001</v>
      </c>
      <c r="G88" s="34">
        <v>27.542674999999999</v>
      </c>
      <c r="H88" s="34">
        <v>27.521536000000001</v>
      </c>
      <c r="I88" s="34">
        <v>27.445103</v>
      </c>
      <c r="J88" s="34">
        <v>27.174295000000001</v>
      </c>
      <c r="K88" s="34">
        <v>27.032202000000002</v>
      </c>
      <c r="L88" s="34">
        <v>26.686499000000001</v>
      </c>
      <c r="M88" s="34">
        <v>25.830887000000001</v>
      </c>
      <c r="N88" s="34">
        <v>25.201841000000002</v>
      </c>
      <c r="O88" s="34">
        <v>24.6068</v>
      </c>
      <c r="P88" s="34">
        <v>24.175485999999999</v>
      </c>
      <c r="Q88" s="34">
        <v>23.952652</v>
      </c>
      <c r="R88" s="34">
        <v>23.889778</v>
      </c>
      <c r="S88" s="35">
        <v>25.2439</v>
      </c>
      <c r="T88" s="35" t="s">
        <v>193</v>
      </c>
      <c r="U88" s="35" t="s">
        <v>193</v>
      </c>
      <c r="V88" s="35" t="s">
        <v>193</v>
      </c>
      <c r="W88" s="35">
        <v>24.651458999999999</v>
      </c>
      <c r="X88" s="35">
        <v>24.410778000000001</v>
      </c>
      <c r="Y88" s="35">
        <v>23.77759</v>
      </c>
      <c r="Z88" s="35">
        <v>23.347452000000001</v>
      </c>
      <c r="AA88" s="35">
        <v>23.159153</v>
      </c>
      <c r="AB88" s="35" t="s">
        <v>193</v>
      </c>
      <c r="AC88" s="36" t="s">
        <v>193</v>
      </c>
      <c r="AD88" s="29" t="s">
        <v>193</v>
      </c>
      <c r="AE88" s="29">
        <v>26.341570000000001</v>
      </c>
      <c r="AF88" s="29">
        <v>25.556995000000001</v>
      </c>
      <c r="AG88" s="29">
        <v>25.389576000000002</v>
      </c>
      <c r="AH88" s="29">
        <v>25.222137</v>
      </c>
      <c r="AI88" s="29">
        <v>25.161183999999999</v>
      </c>
      <c r="AJ88" s="29">
        <v>25.256831999999999</v>
      </c>
      <c r="AK88" s="3">
        <f t="shared" si="1"/>
        <v>25.573618607142862</v>
      </c>
      <c r="AM88" s="15" t="s">
        <v>108</v>
      </c>
      <c r="AO88" s="2">
        <f>SUM(S85:AB93)/54</f>
        <v>24.41943909259259</v>
      </c>
      <c r="AP88" s="1">
        <f>((AK88-AK$14)*100)/AK$14</f>
        <v>9.4995611982079726</v>
      </c>
      <c r="AR88" s="15" t="s">
        <v>108</v>
      </c>
      <c r="AS88" s="2"/>
      <c r="AT88" s="1">
        <f>((AO88-AO$14)*100)/AO$14</f>
        <v>9.8696363838070535</v>
      </c>
    </row>
    <row r="89" spans="1:47" x14ac:dyDescent="0.25">
      <c r="A89" s="29">
        <v>26.822395</v>
      </c>
      <c r="B89" s="30">
        <v>28.319800999999998</v>
      </c>
      <c r="C89" s="29" t="s">
        <v>193</v>
      </c>
      <c r="D89" s="29" t="s">
        <v>193</v>
      </c>
      <c r="E89" s="34">
        <v>28.009207</v>
      </c>
      <c r="F89" s="34">
        <v>28.231034999999999</v>
      </c>
      <c r="G89" s="34">
        <v>28.475573000000001</v>
      </c>
      <c r="H89" s="34">
        <v>28.427599000000001</v>
      </c>
      <c r="I89" s="34">
        <v>28.249174</v>
      </c>
      <c r="J89" s="34">
        <v>28.069255999999999</v>
      </c>
      <c r="K89" s="34">
        <v>27.600798000000001</v>
      </c>
      <c r="L89" s="34">
        <v>26.986418</v>
      </c>
      <c r="M89" s="34">
        <v>26.186388000000001</v>
      </c>
      <c r="N89" s="34">
        <v>25.522880000000001</v>
      </c>
      <c r="O89" s="34">
        <v>24.979680999999999</v>
      </c>
      <c r="P89" s="34">
        <v>24.626942</v>
      </c>
      <c r="Q89" s="34">
        <v>24.477357999999999</v>
      </c>
      <c r="R89" s="34">
        <v>24.295088</v>
      </c>
      <c r="S89" s="35" t="s">
        <v>193</v>
      </c>
      <c r="T89" s="35" t="s">
        <v>193</v>
      </c>
      <c r="U89" s="35" t="s">
        <v>193</v>
      </c>
      <c r="V89" s="35" t="s">
        <v>193</v>
      </c>
      <c r="W89" s="35">
        <v>24.616879000000001</v>
      </c>
      <c r="X89" s="35">
        <v>24.771868000000001</v>
      </c>
      <c r="Y89" s="35">
        <v>24.252624999999998</v>
      </c>
      <c r="Z89" s="35">
        <v>24.093333999999999</v>
      </c>
      <c r="AA89" s="35">
        <v>24.221057999999999</v>
      </c>
      <c r="AB89" s="35" t="s">
        <v>193</v>
      </c>
      <c r="AC89" s="36" t="s">
        <v>193</v>
      </c>
      <c r="AD89" s="29" t="s">
        <v>193</v>
      </c>
      <c r="AE89" s="29">
        <v>26.424675000000001</v>
      </c>
      <c r="AF89" s="29">
        <v>26.093264000000001</v>
      </c>
      <c r="AG89" s="29">
        <v>26.166508</v>
      </c>
      <c r="AH89" s="29">
        <v>26.167722999999999</v>
      </c>
      <c r="AI89" s="29">
        <v>26.158535000000001</v>
      </c>
      <c r="AJ89" s="29">
        <v>26.256021</v>
      </c>
      <c r="AK89" s="3">
        <f t="shared" si="1"/>
        <v>26.240817888888891</v>
      </c>
      <c r="AM89" s="16" t="s">
        <v>117</v>
      </c>
      <c r="AO89" s="7">
        <f>(SUM(AC80:AJ102)+SUM(A80:D93))/173</f>
        <v>23.630893575144512</v>
      </c>
      <c r="AP89" s="2">
        <f>((AK89-AK$15)*100)/AK$15</f>
        <v>9.3863311930992293</v>
      </c>
      <c r="AR89" s="16" t="s">
        <v>117</v>
      </c>
      <c r="AS89" s="2"/>
      <c r="AT89" s="1">
        <f>((AO89-AO$15)*100)/AO$15</f>
        <v>10.297216117553397</v>
      </c>
    </row>
    <row r="90" spans="1:47" x14ac:dyDescent="0.25">
      <c r="A90" s="29">
        <v>27.794369</v>
      </c>
      <c r="B90" s="30">
        <v>29.307908999999999</v>
      </c>
      <c r="C90" s="29" t="s">
        <v>193</v>
      </c>
      <c r="D90" s="29" t="s">
        <v>193</v>
      </c>
      <c r="E90" s="34">
        <v>29.234587000000001</v>
      </c>
      <c r="F90" s="34">
        <v>29.476845000000001</v>
      </c>
      <c r="G90" s="34">
        <v>29.634418</v>
      </c>
      <c r="H90" s="34">
        <v>29.355452</v>
      </c>
      <c r="I90" s="34">
        <v>29.157813999999998</v>
      </c>
      <c r="J90" s="34">
        <v>28.684391000000002</v>
      </c>
      <c r="K90" s="34">
        <v>28.03548</v>
      </c>
      <c r="L90" s="34">
        <v>27.410938000000002</v>
      </c>
      <c r="M90" s="34">
        <v>26.615176999999999</v>
      </c>
      <c r="N90" s="34">
        <v>25.835184000000002</v>
      </c>
      <c r="O90" s="34">
        <v>25.353714</v>
      </c>
      <c r="P90" s="34">
        <v>25.085812000000001</v>
      </c>
      <c r="Q90" s="34">
        <v>25.024823999999999</v>
      </c>
      <c r="R90" s="34">
        <v>24.919909000000001</v>
      </c>
      <c r="S90" s="35" t="s">
        <v>193</v>
      </c>
      <c r="T90" s="35" t="s">
        <v>193</v>
      </c>
      <c r="U90" s="35" t="s">
        <v>193</v>
      </c>
      <c r="V90" s="35" t="s">
        <v>193</v>
      </c>
      <c r="W90" s="35">
        <v>25.304766000000001</v>
      </c>
      <c r="X90" s="35">
        <v>25.165610999999998</v>
      </c>
      <c r="Y90" s="35">
        <v>24.720497000000002</v>
      </c>
      <c r="Z90" s="35">
        <v>24.81523</v>
      </c>
      <c r="AA90" s="35">
        <v>25.322158999999999</v>
      </c>
      <c r="AB90" s="35" t="s">
        <v>193</v>
      </c>
      <c r="AC90" s="36" t="s">
        <v>193</v>
      </c>
      <c r="AD90" s="29" t="s">
        <v>193</v>
      </c>
      <c r="AE90" s="29">
        <v>26.979631000000001</v>
      </c>
      <c r="AF90" s="29">
        <v>27.054069999999999</v>
      </c>
      <c r="AG90" s="29">
        <v>27.297857</v>
      </c>
      <c r="AH90" s="29">
        <v>27.289045000000002</v>
      </c>
      <c r="AI90" s="29">
        <v>27.280771000000001</v>
      </c>
      <c r="AJ90" s="29">
        <v>27.293703000000001</v>
      </c>
      <c r="AK90" s="3">
        <f t="shared" si="1"/>
        <v>27.016672703703712</v>
      </c>
      <c r="AM90" t="s">
        <v>118</v>
      </c>
      <c r="AO90" s="2">
        <f>((SUM(A76:Z109)+SUM(AA76:AJ102))/895)</f>
        <v>20.35146880529275</v>
      </c>
      <c r="AP90" s="2">
        <f>((AK90-AK$16)*100)/AK$16</f>
        <v>9.1839646638290535</v>
      </c>
      <c r="AR90" t="s">
        <v>118</v>
      </c>
      <c r="AT90" s="1">
        <f>((AO90-AO$16)*100)/AO$16</f>
        <v>11.469032758853373</v>
      </c>
    </row>
    <row r="91" spans="1:47" x14ac:dyDescent="0.25">
      <c r="A91" s="29">
        <v>28.678470000000001</v>
      </c>
      <c r="B91" s="30">
        <v>30.364156999999999</v>
      </c>
      <c r="C91" s="29">
        <v>31.682043</v>
      </c>
      <c r="D91" s="29">
        <v>30.416654999999999</v>
      </c>
      <c r="E91" s="34">
        <v>29.958072999999999</v>
      </c>
      <c r="F91" s="34">
        <v>30.551348000000001</v>
      </c>
      <c r="G91" s="34">
        <v>30.677902</v>
      </c>
      <c r="H91" s="34">
        <v>30.342704999999999</v>
      </c>
      <c r="I91" s="34">
        <v>29.874400999999999</v>
      </c>
      <c r="J91" s="34">
        <v>29.053979999999999</v>
      </c>
      <c r="K91" s="34">
        <v>28.343274999999998</v>
      </c>
      <c r="L91" s="34">
        <v>27.672993000000002</v>
      </c>
      <c r="M91" s="34">
        <v>26.837247999999999</v>
      </c>
      <c r="N91" s="34">
        <v>26.076830000000001</v>
      </c>
      <c r="O91" s="34">
        <v>25.624973000000001</v>
      </c>
      <c r="P91" s="34">
        <v>25.466663</v>
      </c>
      <c r="Q91" s="34">
        <v>25.637422999999998</v>
      </c>
      <c r="R91" s="34">
        <v>25.724777</v>
      </c>
      <c r="S91" s="35" t="s">
        <v>193</v>
      </c>
      <c r="T91" s="35" t="s">
        <v>193</v>
      </c>
      <c r="U91" s="35" t="s">
        <v>193</v>
      </c>
      <c r="V91" s="35" t="s">
        <v>193</v>
      </c>
      <c r="W91" s="35">
        <v>25.902550000000002</v>
      </c>
      <c r="X91" s="35">
        <v>25.584620999999999</v>
      </c>
      <c r="Y91" s="35">
        <v>25.060925000000001</v>
      </c>
      <c r="Z91" s="35">
        <v>25.320558999999999</v>
      </c>
      <c r="AA91" s="35">
        <v>26.313457</v>
      </c>
      <c r="AB91" s="35" t="s">
        <v>193</v>
      </c>
      <c r="AC91" s="36" t="s">
        <v>193</v>
      </c>
      <c r="AD91" s="29" t="s">
        <v>193</v>
      </c>
      <c r="AE91" s="29">
        <v>27.484138000000002</v>
      </c>
      <c r="AF91" s="29">
        <v>27.951035999999998</v>
      </c>
      <c r="AG91" s="29">
        <v>28.755572999999998</v>
      </c>
      <c r="AH91" s="29">
        <v>28.743935</v>
      </c>
      <c r="AI91" s="29">
        <v>28.50189</v>
      </c>
      <c r="AJ91" s="29">
        <v>28.272756999999999</v>
      </c>
      <c r="AK91" s="3">
        <f t="shared" si="1"/>
        <v>27.961219206896551</v>
      </c>
      <c r="AM91" t="s">
        <v>119</v>
      </c>
      <c r="AP91" s="2">
        <f>((AK91-AK$17)*100)/AK$17</f>
        <v>8.9241108983613486</v>
      </c>
      <c r="AR91" t="s">
        <v>119</v>
      </c>
      <c r="AT91" s="1" t="e">
        <f>((AO91-AO$17)*100)/AO$17</f>
        <v>#DIV/0!</v>
      </c>
    </row>
    <row r="92" spans="1:47" x14ac:dyDescent="0.25">
      <c r="A92" s="29">
        <v>30.177591</v>
      </c>
      <c r="B92" s="30">
        <v>30.594857999999999</v>
      </c>
      <c r="C92" s="29">
        <v>31.595558</v>
      </c>
      <c r="D92" s="29">
        <v>31.765795000000001</v>
      </c>
      <c r="E92" s="34">
        <v>31.368752000000001</v>
      </c>
      <c r="F92" s="34">
        <v>31.469484000000001</v>
      </c>
      <c r="G92" s="34">
        <v>31.287953999999999</v>
      </c>
      <c r="H92" s="34">
        <v>30.55583</v>
      </c>
      <c r="I92" s="34">
        <v>29.86881</v>
      </c>
      <c r="J92" s="34">
        <v>29.059501999999998</v>
      </c>
      <c r="K92" s="34">
        <v>28.282183</v>
      </c>
      <c r="L92" s="34">
        <v>27.57216</v>
      </c>
      <c r="M92" s="34">
        <v>26.912436</v>
      </c>
      <c r="N92" s="34">
        <v>26.421188000000001</v>
      </c>
      <c r="O92" s="34">
        <v>26.141613</v>
      </c>
      <c r="P92" s="34">
        <v>26.138283000000001</v>
      </c>
      <c r="Q92" s="34">
        <v>26.448741999999999</v>
      </c>
      <c r="R92" s="34">
        <v>26.823805</v>
      </c>
      <c r="S92" s="35" t="s">
        <v>193</v>
      </c>
      <c r="T92" s="35" t="s">
        <v>193</v>
      </c>
      <c r="U92" s="35" t="s">
        <v>193</v>
      </c>
      <c r="V92" s="35" t="s">
        <v>193</v>
      </c>
      <c r="W92" s="35">
        <v>26.353746000000001</v>
      </c>
      <c r="X92" s="35">
        <v>26.126080999999999</v>
      </c>
      <c r="Y92" s="35">
        <v>25.739273000000001</v>
      </c>
      <c r="Z92" s="35">
        <v>26.001584999999999</v>
      </c>
      <c r="AA92" s="35">
        <v>27.053349000000001</v>
      </c>
      <c r="AB92" s="35" t="s">
        <v>193</v>
      </c>
      <c r="AC92" s="36" t="s">
        <v>193</v>
      </c>
      <c r="AD92" s="29" t="s">
        <v>193</v>
      </c>
      <c r="AE92" s="29">
        <v>28.422948999999999</v>
      </c>
      <c r="AF92" s="29">
        <v>29.114353000000001</v>
      </c>
      <c r="AG92" s="29">
        <v>30.544674000000001</v>
      </c>
      <c r="AH92" s="29">
        <v>30.428383</v>
      </c>
      <c r="AI92" s="29">
        <v>29.789363999999999</v>
      </c>
      <c r="AJ92" s="29">
        <v>29.724943</v>
      </c>
      <c r="AK92" s="3">
        <f t="shared" si="1"/>
        <v>28.682180827586215</v>
      </c>
      <c r="AM92" t="s">
        <v>120</v>
      </c>
      <c r="AP92" s="2">
        <f>((AK92-AK$18)*100)/AK$18</f>
        <v>8.6523920846765616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193</v>
      </c>
      <c r="B93" s="30" t="s">
        <v>193</v>
      </c>
      <c r="C93" s="29">
        <v>31.832211999999998</v>
      </c>
      <c r="D93" s="29">
        <v>33.398758000000001</v>
      </c>
      <c r="E93" s="34">
        <v>33.369280000000003</v>
      </c>
      <c r="F93" s="34">
        <v>32.460450000000002</v>
      </c>
      <c r="G93" s="34">
        <v>31.544156999999998</v>
      </c>
      <c r="H93" s="34">
        <v>30.465288000000001</v>
      </c>
      <c r="I93" s="34">
        <v>29.760683</v>
      </c>
      <c r="J93" s="34">
        <v>29.092894000000001</v>
      </c>
      <c r="K93" s="34">
        <v>28.453287</v>
      </c>
      <c r="L93" s="34">
        <v>27.906395</v>
      </c>
      <c r="M93" s="34">
        <v>27.468492999999999</v>
      </c>
      <c r="N93" s="34">
        <v>27.213374999999999</v>
      </c>
      <c r="O93" s="34">
        <v>27.130468</v>
      </c>
      <c r="P93" s="34">
        <v>27.259824999999999</v>
      </c>
      <c r="Q93" s="34">
        <v>27.518111999999999</v>
      </c>
      <c r="R93" s="34">
        <v>27.642537999999998</v>
      </c>
      <c r="S93" s="35" t="s">
        <v>193</v>
      </c>
      <c r="T93" s="35" t="s">
        <v>193</v>
      </c>
      <c r="U93" s="35" t="s">
        <v>193</v>
      </c>
      <c r="V93" s="35">
        <v>28.089058000000001</v>
      </c>
      <c r="W93" s="35">
        <v>27.485142</v>
      </c>
      <c r="X93" s="35">
        <v>27.195910000000001</v>
      </c>
      <c r="Y93" s="35">
        <v>26.947239</v>
      </c>
      <c r="Z93" s="35">
        <v>27.185616</v>
      </c>
      <c r="AA93" s="35">
        <v>27.723755000000001</v>
      </c>
      <c r="AB93" s="35" t="s">
        <v>193</v>
      </c>
      <c r="AC93" s="36" t="s">
        <v>193</v>
      </c>
      <c r="AD93" s="29" t="s">
        <v>193</v>
      </c>
      <c r="AE93" s="29">
        <v>28.287009999999999</v>
      </c>
      <c r="AF93" s="29">
        <v>30.243866000000001</v>
      </c>
      <c r="AG93" s="29">
        <v>32.107765000000001</v>
      </c>
      <c r="AH93" s="29">
        <v>31.12725</v>
      </c>
      <c r="AI93" s="29">
        <v>30.707267999999999</v>
      </c>
      <c r="AJ93" s="29">
        <v>31.023199999999999</v>
      </c>
      <c r="AK93" s="3">
        <f t="shared" si="1"/>
        <v>29.308546214285712</v>
      </c>
      <c r="AM93" t="s">
        <v>121</v>
      </c>
      <c r="AO93" s="2">
        <f>SUM(U108:W109)/6</f>
        <v>8.1249696833333349</v>
      </c>
      <c r="AP93" s="2">
        <f>((AK93-AK$19)*100)/AK$19</f>
        <v>8.4080961878979448</v>
      </c>
      <c r="AR93" t="s">
        <v>124</v>
      </c>
      <c r="AT93" s="1">
        <f>((AO93-AO$19)*100)/AO$19</f>
        <v>27.138382600227246</v>
      </c>
    </row>
    <row r="94" spans="1:47" x14ac:dyDescent="0.25">
      <c r="A94" t="s">
        <v>193</v>
      </c>
      <c r="B94" s="37" t="s">
        <v>193</v>
      </c>
      <c r="C94" s="34">
        <v>32.275196000000001</v>
      </c>
      <c r="D94" s="34">
        <v>34.102497</v>
      </c>
      <c r="E94" s="34">
        <v>33.695675000000001</v>
      </c>
      <c r="F94" s="34">
        <v>32.49991</v>
      </c>
      <c r="G94" s="34">
        <v>31.177505</v>
      </c>
      <c r="H94" s="34">
        <v>30.119247000000001</v>
      </c>
      <c r="I94" s="34">
        <v>29.418236</v>
      </c>
      <c r="J94" s="34">
        <v>28.804638000000001</v>
      </c>
      <c r="K94" s="34">
        <v>28.269417000000001</v>
      </c>
      <c r="L94" s="34">
        <v>27.821287000000002</v>
      </c>
      <c r="M94" s="34">
        <v>27.534331999999999</v>
      </c>
      <c r="N94" s="34">
        <v>27.395776999999999</v>
      </c>
      <c r="O94" s="34">
        <v>27.417183000000001</v>
      </c>
      <c r="P94" s="34">
        <v>27.600859</v>
      </c>
      <c r="Q94" s="34">
        <v>27.852606000000002</v>
      </c>
      <c r="R94" s="34">
        <v>28.094895999999999</v>
      </c>
      <c r="S94" s="35" t="s">
        <v>193</v>
      </c>
      <c r="T94" s="35" t="s">
        <v>193</v>
      </c>
      <c r="U94" s="35" t="s">
        <v>193</v>
      </c>
      <c r="V94" s="35">
        <v>27.75224</v>
      </c>
      <c r="W94" s="35">
        <v>27.870439999999999</v>
      </c>
      <c r="X94" s="35">
        <v>27.851969</v>
      </c>
      <c r="Y94" s="35">
        <v>27.708525000000002</v>
      </c>
      <c r="Z94" s="35">
        <v>27.84517</v>
      </c>
      <c r="AA94" s="35">
        <v>28.042738</v>
      </c>
      <c r="AB94" s="35" t="s">
        <v>193</v>
      </c>
      <c r="AC94" s="36" t="s">
        <v>193</v>
      </c>
      <c r="AD94" s="29" t="s">
        <v>193</v>
      </c>
      <c r="AE94" s="29">
        <v>27.356698999999999</v>
      </c>
      <c r="AF94" s="29">
        <v>30.597427</v>
      </c>
      <c r="AG94" s="29">
        <v>31.831154000000002</v>
      </c>
      <c r="AH94" s="29">
        <v>30.585014000000001</v>
      </c>
      <c r="AI94" s="29">
        <v>30.312363000000001</v>
      </c>
      <c r="AJ94" s="29">
        <v>31.556457999999999</v>
      </c>
      <c r="AK94" s="3">
        <f t="shared" si="1"/>
        <v>29.406766357142864</v>
      </c>
      <c r="AP94" s="2">
        <f>((AK94-AK$20)*100)/AK$20</f>
        <v>8.3905029142168566</v>
      </c>
    </row>
    <row r="95" spans="1:47" x14ac:dyDescent="0.25">
      <c r="A95" t="s">
        <v>193</v>
      </c>
      <c r="B95" s="37">
        <v>32.748275999999997</v>
      </c>
      <c r="C95" s="34">
        <v>32.046863999999999</v>
      </c>
      <c r="D95" s="34">
        <v>33.298088</v>
      </c>
      <c r="E95" s="34">
        <v>32.505512000000003</v>
      </c>
      <c r="F95" s="34">
        <v>31.436240000000002</v>
      </c>
      <c r="G95" s="34">
        <v>30.214721999999998</v>
      </c>
      <c r="H95" s="34">
        <v>29.185960000000001</v>
      </c>
      <c r="I95" s="34">
        <v>28.431090999999999</v>
      </c>
      <c r="J95" s="34">
        <v>27.769584999999999</v>
      </c>
      <c r="K95" s="34">
        <v>27.289707</v>
      </c>
      <c r="L95" s="34">
        <v>27.013544</v>
      </c>
      <c r="M95" s="34">
        <v>26.991862999999999</v>
      </c>
      <c r="N95" s="34">
        <v>27.159687000000002</v>
      </c>
      <c r="O95" s="34">
        <v>27.511863999999999</v>
      </c>
      <c r="P95" s="34">
        <v>27.918786999999998</v>
      </c>
      <c r="Q95" s="34">
        <v>28.406421999999999</v>
      </c>
      <c r="R95" s="34">
        <v>28.666872000000001</v>
      </c>
      <c r="S95" s="35" t="s">
        <v>193</v>
      </c>
      <c r="T95" s="35" t="s">
        <v>193</v>
      </c>
      <c r="U95" s="35">
        <v>27.60464</v>
      </c>
      <c r="V95" s="35">
        <v>27.592220000000001</v>
      </c>
      <c r="W95" s="35">
        <v>27.358757000000001</v>
      </c>
      <c r="X95" s="35">
        <v>27.979355000000002</v>
      </c>
      <c r="Y95" s="35">
        <v>28.391480000000001</v>
      </c>
      <c r="Z95" s="35">
        <v>27.530290000000001</v>
      </c>
      <c r="AA95" s="35">
        <v>27.502372999999999</v>
      </c>
      <c r="AB95" s="35" t="s">
        <v>193</v>
      </c>
      <c r="AC95" s="36" t="s">
        <v>193</v>
      </c>
      <c r="AD95" s="29" t="s">
        <v>193</v>
      </c>
      <c r="AE95" s="29">
        <v>27.10689</v>
      </c>
      <c r="AF95" s="29">
        <v>29.670729999999999</v>
      </c>
      <c r="AG95" s="29">
        <v>30.71274</v>
      </c>
      <c r="AH95" s="29">
        <v>29.578613000000001</v>
      </c>
      <c r="AI95" s="29">
        <v>29.588222999999999</v>
      </c>
      <c r="AJ95" s="29">
        <v>31.418624999999999</v>
      </c>
      <c r="AK95" s="3">
        <f t="shared" si="1"/>
        <v>29.02100066666668</v>
      </c>
      <c r="AP95" s="2">
        <f>((AK95-AK$21)*100)/AK$21</f>
        <v>8.6032725575814482</v>
      </c>
    </row>
    <row r="96" spans="1:47" x14ac:dyDescent="0.25">
      <c r="A96" t="s">
        <v>193</v>
      </c>
      <c r="B96" s="37">
        <v>31.215745999999999</v>
      </c>
      <c r="C96" s="34">
        <v>30.412054000000001</v>
      </c>
      <c r="D96" s="34">
        <v>31.598393999999999</v>
      </c>
      <c r="E96" s="34">
        <v>30.9161</v>
      </c>
      <c r="F96" s="34">
        <v>29.990991999999999</v>
      </c>
      <c r="G96" s="34">
        <v>29.130386000000001</v>
      </c>
      <c r="H96" s="34">
        <v>28.260608999999999</v>
      </c>
      <c r="I96" s="34">
        <v>27.569063</v>
      </c>
      <c r="J96" s="34">
        <v>26.984966</v>
      </c>
      <c r="K96" s="34">
        <v>26.483264999999999</v>
      </c>
      <c r="L96" s="34">
        <v>26.285786000000002</v>
      </c>
      <c r="M96" s="34">
        <v>26.354315</v>
      </c>
      <c r="N96" s="34">
        <v>26.815543999999999</v>
      </c>
      <c r="O96" s="34">
        <v>27.678692000000002</v>
      </c>
      <c r="P96" s="34">
        <v>28.479876000000001</v>
      </c>
      <c r="Q96" s="34">
        <v>29.049982</v>
      </c>
      <c r="R96" s="34">
        <v>28.412289999999999</v>
      </c>
      <c r="S96" s="35" t="s">
        <v>193</v>
      </c>
      <c r="T96" s="35" t="s">
        <v>193</v>
      </c>
      <c r="U96" s="35">
        <v>27.074234000000001</v>
      </c>
      <c r="V96" s="35">
        <v>26.787220000000001</v>
      </c>
      <c r="W96" s="35">
        <v>26.747769999999999</v>
      </c>
      <c r="X96" s="35">
        <v>27.389496000000001</v>
      </c>
      <c r="Y96" s="35">
        <v>28.027035000000001</v>
      </c>
      <c r="Z96" s="35" t="s">
        <v>193</v>
      </c>
      <c r="AA96" s="35" t="s">
        <v>193</v>
      </c>
      <c r="AB96" s="35" t="s">
        <v>193</v>
      </c>
      <c r="AC96" s="36" t="s">
        <v>193</v>
      </c>
      <c r="AD96" s="29" t="s">
        <v>193</v>
      </c>
      <c r="AE96" s="29" t="s">
        <v>193</v>
      </c>
      <c r="AF96" s="29">
        <v>28.182017999999999</v>
      </c>
      <c r="AG96" s="29">
        <v>29.276014</v>
      </c>
      <c r="AH96" s="29">
        <v>28.212382999999999</v>
      </c>
      <c r="AI96" s="29">
        <v>28.48301</v>
      </c>
      <c r="AJ96" s="29">
        <v>31.092666999999999</v>
      </c>
      <c r="AK96" s="3">
        <f t="shared" si="1"/>
        <v>28.404070629629629</v>
      </c>
      <c r="AP96" s="2">
        <f>((AK96-AK$22)*100)/AK$22</f>
        <v>8.8667168448351301</v>
      </c>
    </row>
    <row r="97" spans="1:45" x14ac:dyDescent="0.25">
      <c r="A97" t="s">
        <v>193</v>
      </c>
      <c r="B97" s="37">
        <v>30.129324</v>
      </c>
      <c r="C97" s="34">
        <v>29.716239999999999</v>
      </c>
      <c r="D97" s="34">
        <v>29.922998</v>
      </c>
      <c r="E97" s="34">
        <v>29.415763999999999</v>
      </c>
      <c r="F97" s="34">
        <v>28.677800999999999</v>
      </c>
      <c r="G97" s="34">
        <v>28.050025999999999</v>
      </c>
      <c r="H97" s="34">
        <v>27.470316</v>
      </c>
      <c r="I97" s="34">
        <v>26.912680000000002</v>
      </c>
      <c r="J97" s="34">
        <v>26.370242999999999</v>
      </c>
      <c r="K97" s="34">
        <v>25.907216999999999</v>
      </c>
      <c r="L97" s="34">
        <v>25.749897000000001</v>
      </c>
      <c r="M97" s="34">
        <v>25.754083999999999</v>
      </c>
      <c r="N97" s="34">
        <v>26.095704999999999</v>
      </c>
      <c r="O97" s="34">
        <v>27.214925999999998</v>
      </c>
      <c r="P97" s="34">
        <v>28.475428000000001</v>
      </c>
      <c r="Q97" s="34">
        <v>27.930911999999999</v>
      </c>
      <c r="R97" s="34">
        <v>26.389454000000001</v>
      </c>
      <c r="S97" s="35" t="s">
        <v>193</v>
      </c>
      <c r="T97" s="35">
        <v>25.905913999999999</v>
      </c>
      <c r="U97" s="35">
        <v>26.510960000000001</v>
      </c>
      <c r="V97" s="35">
        <v>26.174997000000001</v>
      </c>
      <c r="W97" s="35">
        <v>25.985714000000002</v>
      </c>
      <c r="X97" s="35">
        <v>26.468578000000001</v>
      </c>
      <c r="Y97" s="35">
        <v>27.044239000000001</v>
      </c>
      <c r="Z97" s="35" t="s">
        <v>193</v>
      </c>
      <c r="AA97" s="35" t="s">
        <v>193</v>
      </c>
      <c r="AB97" s="35" t="s">
        <v>193</v>
      </c>
      <c r="AC97" s="36" t="s">
        <v>193</v>
      </c>
      <c r="AD97" s="29" t="s">
        <v>193</v>
      </c>
      <c r="AE97" s="29" t="s">
        <v>193</v>
      </c>
      <c r="AF97" s="29">
        <v>27.215399999999999</v>
      </c>
      <c r="AG97" s="29">
        <v>27.948484000000001</v>
      </c>
      <c r="AH97" s="29">
        <v>28.348913</v>
      </c>
      <c r="AI97" s="29">
        <v>28.863865000000001</v>
      </c>
      <c r="AJ97" s="29">
        <v>29.651254999999999</v>
      </c>
      <c r="AK97" s="3">
        <f t="shared" si="1"/>
        <v>27.51076192857143</v>
      </c>
      <c r="AP97" s="2">
        <f>((AK97-AK$23)*100)/AK$23</f>
        <v>9.2534333519859171</v>
      </c>
      <c r="AS97" t="s">
        <v>127</v>
      </c>
    </row>
    <row r="98" spans="1:45" x14ac:dyDescent="0.25">
      <c r="A98" t="s">
        <v>193</v>
      </c>
      <c r="B98" s="37">
        <v>29.063369999999999</v>
      </c>
      <c r="C98" s="34">
        <v>29.035229999999999</v>
      </c>
      <c r="D98" s="34">
        <v>28.797401000000001</v>
      </c>
      <c r="E98" s="34">
        <v>28.441105</v>
      </c>
      <c r="F98" s="34">
        <v>27.787506</v>
      </c>
      <c r="G98" s="34">
        <v>27.205528000000001</v>
      </c>
      <c r="H98" s="34">
        <v>26.674503000000001</v>
      </c>
      <c r="I98" s="34">
        <v>26.189965999999998</v>
      </c>
      <c r="J98" s="34">
        <v>25.648050000000001</v>
      </c>
      <c r="K98" s="34">
        <v>25.169605000000001</v>
      </c>
      <c r="L98" s="34">
        <v>24.927959999999999</v>
      </c>
      <c r="M98" s="34">
        <v>24.834267000000001</v>
      </c>
      <c r="N98" s="34">
        <v>25.095580000000002</v>
      </c>
      <c r="O98" s="34">
        <v>26.115704999999998</v>
      </c>
      <c r="P98" s="34">
        <v>28.105830000000001</v>
      </c>
      <c r="Q98" s="34">
        <v>25.538654000000001</v>
      </c>
      <c r="R98" s="34" t="s">
        <v>193</v>
      </c>
      <c r="S98" s="35">
        <v>25.682442000000002</v>
      </c>
      <c r="T98" s="35">
        <v>25.86505</v>
      </c>
      <c r="U98" s="35">
        <v>26.032969000000001</v>
      </c>
      <c r="V98" s="35">
        <v>25.561031</v>
      </c>
      <c r="W98" s="35">
        <v>25.214966</v>
      </c>
      <c r="X98" s="35">
        <v>25.308461999999999</v>
      </c>
      <c r="Y98" s="35">
        <v>24.934062999999998</v>
      </c>
      <c r="Z98" s="35" t="s">
        <v>193</v>
      </c>
      <c r="AA98" s="35" t="s">
        <v>193</v>
      </c>
      <c r="AB98" s="35" t="s">
        <v>193</v>
      </c>
      <c r="AC98" s="36" t="s">
        <v>193</v>
      </c>
      <c r="AD98" s="29" t="s">
        <v>193</v>
      </c>
      <c r="AE98" s="29" t="s">
        <v>193</v>
      </c>
      <c r="AF98" s="29">
        <v>26.827036</v>
      </c>
      <c r="AG98" s="29">
        <v>27.284182000000001</v>
      </c>
      <c r="AH98" s="29">
        <v>27.622990000000001</v>
      </c>
      <c r="AI98" s="29">
        <v>28.345112</v>
      </c>
      <c r="AJ98" s="29">
        <v>28.891984999999998</v>
      </c>
      <c r="AK98" s="3">
        <f t="shared" si="1"/>
        <v>26.650019571428569</v>
      </c>
      <c r="AP98" s="2">
        <f>((AK98-AK$24)*100)/AK$24</f>
        <v>9.5794629510940439</v>
      </c>
    </row>
    <row r="99" spans="1:45" x14ac:dyDescent="0.25">
      <c r="A99" t="s">
        <v>193</v>
      </c>
      <c r="B99" s="37">
        <v>27.668437999999998</v>
      </c>
      <c r="C99" s="34">
        <v>27.888271</v>
      </c>
      <c r="D99" s="34">
        <v>27.892166</v>
      </c>
      <c r="E99" s="34">
        <v>27.620272</v>
      </c>
      <c r="F99" s="34">
        <v>27.086102</v>
      </c>
      <c r="G99" s="34">
        <v>26.50658</v>
      </c>
      <c r="H99" s="34">
        <v>25.971937</v>
      </c>
      <c r="I99" s="34">
        <v>25.540295</v>
      </c>
      <c r="J99" s="34">
        <v>25.249157</v>
      </c>
      <c r="K99" s="34">
        <v>24.76351</v>
      </c>
      <c r="L99" s="34">
        <v>24.199106</v>
      </c>
      <c r="M99" s="34">
        <v>23.958914</v>
      </c>
      <c r="N99" s="34">
        <v>24.106286999999998</v>
      </c>
      <c r="O99" s="34">
        <v>25.048334000000001</v>
      </c>
      <c r="P99" s="38">
        <v>27.276686000000002</v>
      </c>
      <c r="Q99" s="38" t="s">
        <v>193</v>
      </c>
      <c r="R99" s="38">
        <v>24.414406</v>
      </c>
      <c r="S99" s="35">
        <v>25.794150999999999</v>
      </c>
      <c r="T99" s="35">
        <v>25.712463</v>
      </c>
      <c r="U99" s="35">
        <v>25.465676999999999</v>
      </c>
      <c r="V99" s="35">
        <v>24.899263000000001</v>
      </c>
      <c r="W99" s="35">
        <v>24.441557</v>
      </c>
      <c r="X99" s="35">
        <v>24.288333999999999</v>
      </c>
      <c r="Y99" s="35">
        <v>23.572035</v>
      </c>
      <c r="Z99" s="35" t="s">
        <v>193</v>
      </c>
      <c r="AA99" s="35" t="s">
        <v>193</v>
      </c>
      <c r="AB99" s="35" t="s">
        <v>193</v>
      </c>
      <c r="AC99" s="36" t="s">
        <v>193</v>
      </c>
      <c r="AD99" s="29" t="s">
        <v>193</v>
      </c>
      <c r="AE99" s="29" t="s">
        <v>193</v>
      </c>
      <c r="AF99" s="29">
        <v>26.376377000000002</v>
      </c>
      <c r="AG99" s="29">
        <v>26.629429999999999</v>
      </c>
      <c r="AH99" s="29" t="s">
        <v>193</v>
      </c>
      <c r="AI99" s="29">
        <v>27.204239999999999</v>
      </c>
      <c r="AJ99" s="29">
        <v>28.397953000000001</v>
      </c>
      <c r="AK99" s="3">
        <f t="shared" si="1"/>
        <v>25.850812629629633</v>
      </c>
      <c r="AP99" s="2">
        <f>((AK99-AK$25)*100)/AK$25</f>
        <v>9.8183454606742355</v>
      </c>
    </row>
    <row r="100" spans="1:45" x14ac:dyDescent="0.25">
      <c r="A100" t="s">
        <v>193</v>
      </c>
      <c r="B100" s="37">
        <v>26.539176999999999</v>
      </c>
      <c r="C100" s="34">
        <v>26.937355</v>
      </c>
      <c r="D100" s="34">
        <v>27.164823999999999</v>
      </c>
      <c r="E100" s="34">
        <v>26.936952999999999</v>
      </c>
      <c r="F100" s="34">
        <v>26.434187000000001</v>
      </c>
      <c r="G100" s="34">
        <v>25.835989999999999</v>
      </c>
      <c r="H100" s="34">
        <v>25.256266</v>
      </c>
      <c r="I100" s="34">
        <v>24.789024000000001</v>
      </c>
      <c r="J100" s="34">
        <v>24.531113000000001</v>
      </c>
      <c r="K100" s="34">
        <v>24.028744</v>
      </c>
      <c r="L100" s="34">
        <v>23.480257000000002</v>
      </c>
      <c r="M100" s="34">
        <v>23.135653999999999</v>
      </c>
      <c r="N100" s="34">
        <v>23.242958000000002</v>
      </c>
      <c r="O100" s="34">
        <v>23.874455999999999</v>
      </c>
      <c r="P100" s="38" t="s">
        <v>193</v>
      </c>
      <c r="Q100" s="38">
        <v>23.744302999999999</v>
      </c>
      <c r="R100" s="38">
        <v>24.152387999999998</v>
      </c>
      <c r="S100" s="35">
        <v>25.052710999999999</v>
      </c>
      <c r="T100" s="35">
        <v>25.124815000000002</v>
      </c>
      <c r="U100" s="35">
        <v>24.841159999999999</v>
      </c>
      <c r="V100" s="35">
        <v>24.220528000000002</v>
      </c>
      <c r="W100" s="35">
        <v>23.678099</v>
      </c>
      <c r="X100" s="35">
        <v>23.289352000000001</v>
      </c>
      <c r="Y100" s="35">
        <v>22.232965</v>
      </c>
      <c r="Z100" s="35" t="s">
        <v>193</v>
      </c>
      <c r="AA100" s="35" t="s">
        <v>193</v>
      </c>
      <c r="AB100" s="35" t="s">
        <v>193</v>
      </c>
      <c r="AC100" s="36" t="s">
        <v>193</v>
      </c>
      <c r="AD100" s="29" t="s">
        <v>193</v>
      </c>
      <c r="AE100" s="29" t="s">
        <v>193</v>
      </c>
      <c r="AF100" s="29">
        <v>26.59141</v>
      </c>
      <c r="AG100" s="29">
        <v>25.889309000000001</v>
      </c>
      <c r="AH100" s="29" t="s">
        <v>193</v>
      </c>
      <c r="AI100" s="29" t="s">
        <v>193</v>
      </c>
      <c r="AJ100" s="29" t="s">
        <v>193</v>
      </c>
      <c r="AK100" s="3">
        <f t="shared" si="1"/>
        <v>24.840159920000001</v>
      </c>
      <c r="AP100" s="2">
        <f>((AK100-AK$26)*100)/AK$26</f>
        <v>10.125792336009575</v>
      </c>
    </row>
    <row r="101" spans="1:45" x14ac:dyDescent="0.25">
      <c r="A101" t="s">
        <v>193</v>
      </c>
      <c r="B101" s="37" t="s">
        <v>193</v>
      </c>
      <c r="C101" s="34">
        <v>25.953413000000001</v>
      </c>
      <c r="D101" s="34">
        <v>26.731462000000001</v>
      </c>
      <c r="E101" s="34">
        <v>26.679120000000001</v>
      </c>
      <c r="F101" s="34">
        <v>26.217521999999999</v>
      </c>
      <c r="G101" s="34">
        <v>25.677078000000002</v>
      </c>
      <c r="H101" s="34">
        <v>24.766062000000002</v>
      </c>
      <c r="I101" s="34">
        <v>24.087976000000001</v>
      </c>
      <c r="J101" s="34">
        <v>23.566369999999999</v>
      </c>
      <c r="K101" s="34">
        <v>23.118511000000002</v>
      </c>
      <c r="L101" s="34">
        <v>22.709320000000002</v>
      </c>
      <c r="M101" s="34">
        <v>22.401544999999999</v>
      </c>
      <c r="N101" s="34">
        <v>22.28706</v>
      </c>
      <c r="O101" s="34">
        <v>22.625222999999998</v>
      </c>
      <c r="P101" s="38" t="s">
        <v>193</v>
      </c>
      <c r="Q101" s="38">
        <v>23.304307999999999</v>
      </c>
      <c r="R101" s="38">
        <v>24.02675</v>
      </c>
      <c r="S101" s="35">
        <v>24.485420000000001</v>
      </c>
      <c r="T101" s="35">
        <v>24.726462999999999</v>
      </c>
      <c r="U101" s="35">
        <v>24.436563</v>
      </c>
      <c r="V101" s="35">
        <v>23.762848000000002</v>
      </c>
      <c r="W101" s="35">
        <v>23.090306999999999</v>
      </c>
      <c r="X101" s="35">
        <v>22.407867</v>
      </c>
      <c r="Y101" s="35">
        <v>21.374673999999999</v>
      </c>
      <c r="Z101" s="35" t="s">
        <v>193</v>
      </c>
      <c r="AA101" s="35" t="s">
        <v>193</v>
      </c>
      <c r="AB101" s="35" t="s">
        <v>193</v>
      </c>
      <c r="AC101" s="36" t="s">
        <v>193</v>
      </c>
      <c r="AD101" s="29" t="s">
        <v>193</v>
      </c>
      <c r="AE101" s="29" t="s">
        <v>193</v>
      </c>
      <c r="AF101" s="29">
        <v>25.983799000000001</v>
      </c>
      <c r="AG101" s="29">
        <v>24.219163999999999</v>
      </c>
      <c r="AH101" s="29" t="s">
        <v>193</v>
      </c>
      <c r="AI101" s="29" t="s">
        <v>193</v>
      </c>
      <c r="AJ101" s="29" t="s">
        <v>193</v>
      </c>
      <c r="AK101" s="3">
        <f t="shared" si="1"/>
        <v>24.109951041666665</v>
      </c>
      <c r="AP101" s="2">
        <f>((AK101-AK$27)*100)/AK$27</f>
        <v>10.26768019660495</v>
      </c>
    </row>
    <row r="102" spans="1:45" x14ac:dyDescent="0.25">
      <c r="A102" t="s">
        <v>193</v>
      </c>
      <c r="B102" s="37" t="s">
        <v>193</v>
      </c>
      <c r="C102" s="34">
        <v>24.045397000000001</v>
      </c>
      <c r="D102" s="34">
        <v>26.259363</v>
      </c>
      <c r="E102" s="34">
        <v>26.929065999999999</v>
      </c>
      <c r="F102" s="34">
        <v>27.290648000000001</v>
      </c>
      <c r="G102" s="34">
        <v>27.538504</v>
      </c>
      <c r="H102" s="34">
        <v>25.432203000000001</v>
      </c>
      <c r="I102" s="34">
        <v>24.116358000000002</v>
      </c>
      <c r="J102" s="34">
        <v>23.534272999999999</v>
      </c>
      <c r="K102" s="34">
        <v>22.939962000000001</v>
      </c>
      <c r="L102" s="34">
        <v>22.332236999999999</v>
      </c>
      <c r="M102" s="34">
        <v>21.914173000000002</v>
      </c>
      <c r="N102" s="34">
        <v>20.821021999999999</v>
      </c>
      <c r="O102" s="34">
        <v>21.025379999999998</v>
      </c>
      <c r="P102" s="38" t="s">
        <v>193</v>
      </c>
      <c r="Q102" s="38">
        <v>22.324134999999998</v>
      </c>
      <c r="R102" s="38">
        <v>24.055712</v>
      </c>
      <c r="S102" s="35">
        <v>24.714369000000001</v>
      </c>
      <c r="T102" s="35">
        <v>25.210940000000001</v>
      </c>
      <c r="U102" s="35">
        <v>24.859354</v>
      </c>
      <c r="V102" s="35">
        <v>23.842320000000001</v>
      </c>
      <c r="W102" s="35">
        <v>23.02223</v>
      </c>
      <c r="X102" s="35">
        <v>21.786577000000001</v>
      </c>
      <c r="Y102" s="35">
        <v>21.236574000000001</v>
      </c>
      <c r="Z102" s="35" t="s">
        <v>193</v>
      </c>
      <c r="AA102" s="35" t="s">
        <v>193</v>
      </c>
      <c r="AB102" s="35" t="s">
        <v>193</v>
      </c>
      <c r="AC102" s="36" t="s">
        <v>193</v>
      </c>
      <c r="AD102" s="29" t="s">
        <v>193</v>
      </c>
      <c r="AE102" s="29" t="s">
        <v>193</v>
      </c>
      <c r="AF102" s="29" t="s">
        <v>193</v>
      </c>
      <c r="AG102" s="29" t="s">
        <v>193</v>
      </c>
      <c r="AH102" s="29" t="s">
        <v>193</v>
      </c>
      <c r="AI102" s="29" t="s">
        <v>193</v>
      </c>
      <c r="AJ102" s="29" t="s">
        <v>193</v>
      </c>
      <c r="AK102" s="3">
        <f t="shared" si="1"/>
        <v>23.874127136363633</v>
      </c>
      <c r="AP102" s="2">
        <f>((AK102-AK$28)*100)/AK$28</f>
        <v>10.080569179916896</v>
      </c>
    </row>
    <row r="103" spans="1:45" x14ac:dyDescent="0.25">
      <c r="A103" s="32" t="s">
        <v>193</v>
      </c>
      <c r="B103" s="39" t="s">
        <v>193</v>
      </c>
      <c r="C103" s="32">
        <v>23.007711</v>
      </c>
      <c r="D103" s="32">
        <v>24.143795000000001</v>
      </c>
      <c r="E103" s="32">
        <v>24.17164</v>
      </c>
      <c r="F103" s="32">
        <v>23.482422</v>
      </c>
      <c r="G103" s="32">
        <v>22.760448</v>
      </c>
      <c r="H103" s="32">
        <v>22.014053000000001</v>
      </c>
      <c r="I103" s="32">
        <v>21.607859999999999</v>
      </c>
      <c r="J103" s="32">
        <v>21.625864</v>
      </c>
      <c r="K103" s="32">
        <v>22.038536000000001</v>
      </c>
      <c r="L103" s="32">
        <v>22.424565999999999</v>
      </c>
      <c r="M103" s="32">
        <v>21.605991</v>
      </c>
      <c r="N103" s="32">
        <v>19.011948</v>
      </c>
      <c r="O103" s="32">
        <v>19.801504000000001</v>
      </c>
      <c r="P103" s="32" t="s">
        <v>193</v>
      </c>
      <c r="Q103" s="32" t="s">
        <v>193</v>
      </c>
      <c r="R103" s="32" t="s">
        <v>193</v>
      </c>
      <c r="S103" s="33">
        <v>23.176708000000001</v>
      </c>
      <c r="T103" s="33">
        <v>23.268726000000001</v>
      </c>
      <c r="U103" s="33">
        <v>22.955936000000001</v>
      </c>
      <c r="V103" s="33">
        <v>22.932644</v>
      </c>
      <c r="W103" s="33">
        <v>23.838213</v>
      </c>
      <c r="X103" s="33">
        <v>21.250430999999999</v>
      </c>
      <c r="Y103" s="33">
        <v>20.445762999999999</v>
      </c>
      <c r="Z103" s="33" t="s">
        <v>193</v>
      </c>
      <c r="AA103" s="40" t="s">
        <v>193</v>
      </c>
      <c r="AB103" s="40">
        <v>21.935324000000001</v>
      </c>
      <c r="AC103" s="40">
        <v>20.506564999999998</v>
      </c>
      <c r="AD103" s="40" t="s">
        <v>193</v>
      </c>
      <c r="AE103" s="40" t="s">
        <v>193</v>
      </c>
      <c r="AF103" s="40" t="s">
        <v>193</v>
      </c>
      <c r="AG103" s="40" t="s">
        <v>193</v>
      </c>
      <c r="AH103" s="40" t="s">
        <v>193</v>
      </c>
      <c r="AI103" s="40" t="s">
        <v>193</v>
      </c>
      <c r="AJ103" s="40" t="s">
        <v>193</v>
      </c>
      <c r="AK103" s="3">
        <f t="shared" si="1"/>
        <v>22.182120363636361</v>
      </c>
      <c r="AP103" s="2">
        <f>((AK103-AK$29)*100)/AK$29</f>
        <v>10.899417863934346</v>
      </c>
    </row>
    <row r="104" spans="1:45" x14ac:dyDescent="0.25">
      <c r="A104" s="31" t="s">
        <v>193</v>
      </c>
      <c r="B104" s="41" t="s">
        <v>193</v>
      </c>
      <c r="C104" s="31" t="s">
        <v>193</v>
      </c>
      <c r="D104" s="31">
        <v>22.024567000000001</v>
      </c>
      <c r="E104" s="31">
        <v>21.745419999999999</v>
      </c>
      <c r="F104" s="31">
        <v>21.150648</v>
      </c>
      <c r="G104" s="31">
        <v>20.405697</v>
      </c>
      <c r="H104" s="31">
        <v>19.645759999999999</v>
      </c>
      <c r="I104" s="31">
        <v>19.023617000000002</v>
      </c>
      <c r="J104" s="31">
        <v>18.671607999999999</v>
      </c>
      <c r="K104" s="31">
        <v>18.485188000000001</v>
      </c>
      <c r="L104" s="31">
        <v>18.477377000000001</v>
      </c>
      <c r="M104" s="31">
        <v>18.624586000000001</v>
      </c>
      <c r="N104" s="31">
        <v>17.361252</v>
      </c>
      <c r="O104" s="31" t="s">
        <v>193</v>
      </c>
      <c r="P104" s="31" t="s">
        <v>193</v>
      </c>
      <c r="Q104" s="31" t="s">
        <v>193</v>
      </c>
      <c r="R104" s="31" t="s">
        <v>193</v>
      </c>
      <c r="S104" s="33">
        <v>20.175953</v>
      </c>
      <c r="T104" s="33">
        <v>20.216660999999998</v>
      </c>
      <c r="U104" s="33">
        <v>19.960148</v>
      </c>
      <c r="V104" s="33">
        <v>19.698861999999998</v>
      </c>
      <c r="W104" s="33">
        <v>19.643967</v>
      </c>
      <c r="X104" s="33">
        <v>19.953807999999999</v>
      </c>
      <c r="Y104" s="33">
        <v>19.126860000000001</v>
      </c>
      <c r="Z104" s="33">
        <v>19.211362999999999</v>
      </c>
      <c r="AA104" s="40">
        <v>18.932176999999999</v>
      </c>
      <c r="AB104" s="40">
        <v>19.721882000000001</v>
      </c>
      <c r="AC104" s="40">
        <v>19.681158</v>
      </c>
      <c r="AD104" s="40">
        <v>19.076799999999999</v>
      </c>
      <c r="AE104" s="40" t="s">
        <v>193</v>
      </c>
      <c r="AF104" s="40" t="s">
        <v>193</v>
      </c>
      <c r="AG104" s="40" t="s">
        <v>193</v>
      </c>
      <c r="AH104" s="40" t="s">
        <v>193</v>
      </c>
      <c r="AI104" s="40" t="s">
        <v>193</v>
      </c>
      <c r="AJ104" s="40" t="s">
        <v>193</v>
      </c>
      <c r="AK104" s="3">
        <f t="shared" si="1"/>
        <v>19.609363434782608</v>
      </c>
      <c r="AP104" s="2">
        <f>((AK104-AK$30)*100)/AK$30</f>
        <v>12.627967859400041</v>
      </c>
    </row>
    <row r="105" spans="1:45" x14ac:dyDescent="0.25">
      <c r="A105" s="31" t="s">
        <v>193</v>
      </c>
      <c r="B105" s="41" t="s">
        <v>193</v>
      </c>
      <c r="C105" s="31" t="s">
        <v>193</v>
      </c>
      <c r="D105" s="31">
        <v>18.829764999999998</v>
      </c>
      <c r="E105" s="31">
        <v>18.712498</v>
      </c>
      <c r="F105" s="31">
        <v>18.620343999999999</v>
      </c>
      <c r="G105" s="31">
        <v>18.106484999999999</v>
      </c>
      <c r="H105" s="31">
        <v>17.508832999999999</v>
      </c>
      <c r="I105" s="31">
        <v>16.949528000000001</v>
      </c>
      <c r="J105" s="31">
        <v>16.485030999999999</v>
      </c>
      <c r="K105" s="31">
        <v>16.085792999999999</v>
      </c>
      <c r="L105" s="31">
        <v>15.892002</v>
      </c>
      <c r="M105" s="31">
        <v>16.142084000000001</v>
      </c>
      <c r="N105" s="31">
        <v>16.204536000000001</v>
      </c>
      <c r="O105" s="31" t="s">
        <v>193</v>
      </c>
      <c r="P105" s="31" t="s">
        <v>193</v>
      </c>
      <c r="Q105" s="31" t="s">
        <v>193</v>
      </c>
      <c r="R105" s="31" t="s">
        <v>193</v>
      </c>
      <c r="S105" s="33">
        <v>17.245971999999998</v>
      </c>
      <c r="T105" s="33">
        <v>17.748417</v>
      </c>
      <c r="U105" s="33">
        <v>17.593813000000001</v>
      </c>
      <c r="V105" s="33">
        <v>17.364939</v>
      </c>
      <c r="W105" s="33">
        <v>16.940287000000001</v>
      </c>
      <c r="X105" s="33">
        <v>17.044487</v>
      </c>
      <c r="Y105" s="33">
        <v>17.436626</v>
      </c>
      <c r="Z105" s="33" t="s">
        <v>193</v>
      </c>
      <c r="AA105" s="40">
        <v>17.610558000000001</v>
      </c>
      <c r="AB105" s="40">
        <v>18.552063</v>
      </c>
      <c r="AC105" s="40" t="s">
        <v>193</v>
      </c>
      <c r="AD105" s="40" t="s">
        <v>193</v>
      </c>
      <c r="AE105" s="40" t="s">
        <v>193</v>
      </c>
      <c r="AF105" s="40" t="s">
        <v>193</v>
      </c>
      <c r="AG105" s="40" t="s">
        <v>193</v>
      </c>
      <c r="AH105" s="40" t="s">
        <v>193</v>
      </c>
      <c r="AI105" s="40" t="s">
        <v>193</v>
      </c>
      <c r="AJ105" s="40" t="s">
        <v>193</v>
      </c>
      <c r="AK105" s="3">
        <f t="shared" si="1"/>
        <v>17.35370305</v>
      </c>
      <c r="AP105" s="2">
        <f>((AK105-AK$31)*100)/AK$31</f>
        <v>14.678987632668314</v>
      </c>
    </row>
    <row r="106" spans="1:45" x14ac:dyDescent="0.25">
      <c r="A106" s="31" t="s">
        <v>193</v>
      </c>
      <c r="B106" s="41" t="s">
        <v>193</v>
      </c>
      <c r="C106" s="31" t="s">
        <v>193</v>
      </c>
      <c r="D106" s="31">
        <v>15.776233</v>
      </c>
      <c r="E106" s="31">
        <v>16.599224</v>
      </c>
      <c r="F106" s="31">
        <v>16.108000000000001</v>
      </c>
      <c r="G106" s="31">
        <v>15.577265000000001</v>
      </c>
      <c r="H106" s="31">
        <v>15.127496000000001</v>
      </c>
      <c r="I106" s="31">
        <v>14.725686</v>
      </c>
      <c r="J106" s="31">
        <v>14.318174000000001</v>
      </c>
      <c r="K106" s="31">
        <v>13.880331</v>
      </c>
      <c r="L106" s="31">
        <v>13.56006</v>
      </c>
      <c r="M106" s="31">
        <v>13.720367</v>
      </c>
      <c r="N106" s="31">
        <v>13.898372</v>
      </c>
      <c r="O106" s="31" t="s">
        <v>193</v>
      </c>
      <c r="P106" s="31" t="s">
        <v>193</v>
      </c>
      <c r="Q106" s="31" t="s">
        <v>193</v>
      </c>
      <c r="R106" s="31" t="s">
        <v>193</v>
      </c>
      <c r="S106" s="33" t="s">
        <v>193</v>
      </c>
      <c r="T106" s="33">
        <v>15.113467999999999</v>
      </c>
      <c r="U106" s="33">
        <v>15.589159</v>
      </c>
      <c r="V106" s="33">
        <v>15.107948</v>
      </c>
      <c r="W106" s="33">
        <v>14.559158999999999</v>
      </c>
      <c r="X106" s="33">
        <v>14.316235000000001</v>
      </c>
      <c r="Y106" s="33">
        <v>14.838190000000001</v>
      </c>
      <c r="Z106" s="33">
        <v>14.638647000000001</v>
      </c>
      <c r="AA106" s="40" t="s">
        <v>193</v>
      </c>
      <c r="AB106" s="40" t="s">
        <v>193</v>
      </c>
      <c r="AC106" s="40" t="s">
        <v>193</v>
      </c>
      <c r="AD106" s="40" t="s">
        <v>193</v>
      </c>
      <c r="AE106" s="40" t="s">
        <v>193</v>
      </c>
      <c r="AF106" s="40" t="s">
        <v>193</v>
      </c>
      <c r="AG106" s="40" t="s">
        <v>193</v>
      </c>
      <c r="AH106" s="40" t="s">
        <v>193</v>
      </c>
      <c r="AI106" s="40" t="s">
        <v>193</v>
      </c>
      <c r="AJ106" s="40" t="s">
        <v>193</v>
      </c>
      <c r="AK106" s="3">
        <f t="shared" si="1"/>
        <v>14.858556333333334</v>
      </c>
      <c r="AP106" s="2">
        <f>((AK106-AK$32)*100)/AK$32</f>
        <v>17.562594367208977</v>
      </c>
    </row>
    <row r="107" spans="1:45" x14ac:dyDescent="0.25">
      <c r="A107" s="31" t="s">
        <v>193</v>
      </c>
      <c r="B107" s="41" t="s">
        <v>193</v>
      </c>
      <c r="C107" s="31" t="s">
        <v>193</v>
      </c>
      <c r="D107" s="31" t="s">
        <v>193</v>
      </c>
      <c r="E107" s="31">
        <v>13.177738</v>
      </c>
      <c r="F107" s="31">
        <v>13.153081999999999</v>
      </c>
      <c r="G107" s="31">
        <v>12.748449000000001</v>
      </c>
      <c r="H107" s="31">
        <v>12.552453</v>
      </c>
      <c r="I107" s="31">
        <v>12.280408</v>
      </c>
      <c r="J107" s="31">
        <v>11.972704999999999</v>
      </c>
      <c r="K107" s="31">
        <v>11.521628</v>
      </c>
      <c r="L107" s="31">
        <v>11.244793</v>
      </c>
      <c r="M107" s="31">
        <v>11.362812</v>
      </c>
      <c r="N107" s="31">
        <v>11.181778</v>
      </c>
      <c r="O107" s="31" t="s">
        <v>193</v>
      </c>
      <c r="P107" s="31" t="s">
        <v>193</v>
      </c>
      <c r="Q107" s="31" t="s">
        <v>193</v>
      </c>
      <c r="R107" s="31" t="s">
        <v>193</v>
      </c>
      <c r="S107" s="33" t="s">
        <v>193</v>
      </c>
      <c r="T107" s="33" t="s">
        <v>193</v>
      </c>
      <c r="U107" s="33">
        <v>13.270211</v>
      </c>
      <c r="V107" s="33">
        <v>12.424631</v>
      </c>
      <c r="W107" s="33">
        <v>12.020514</v>
      </c>
      <c r="X107" s="33">
        <v>11.766120000000001</v>
      </c>
      <c r="Y107" s="33">
        <v>12.119213999999999</v>
      </c>
      <c r="Z107" s="33">
        <v>12.549238000000001</v>
      </c>
      <c r="AA107" s="40" t="s">
        <v>193</v>
      </c>
      <c r="AB107" s="40" t="s">
        <v>193</v>
      </c>
      <c r="AC107" s="40" t="s">
        <v>193</v>
      </c>
      <c r="AD107" s="40" t="s">
        <v>193</v>
      </c>
      <c r="AE107" s="40" t="s">
        <v>193</v>
      </c>
      <c r="AF107" s="40" t="s">
        <v>193</v>
      </c>
      <c r="AG107" s="40" t="s">
        <v>193</v>
      </c>
      <c r="AH107" s="40" t="s">
        <v>193</v>
      </c>
      <c r="AI107" s="40" t="s">
        <v>193</v>
      </c>
      <c r="AJ107" s="40" t="s">
        <v>193</v>
      </c>
      <c r="AK107" s="3">
        <f t="shared" si="1"/>
        <v>12.209110875</v>
      </c>
      <c r="AP107" s="2">
        <f>((AK107-AK$33)*100)/AK$33</f>
        <v>22.081855708348893</v>
      </c>
    </row>
    <row r="108" spans="1:45" x14ac:dyDescent="0.25">
      <c r="A108" s="27" t="s">
        <v>193</v>
      </c>
      <c r="B108" s="28" t="s">
        <v>193</v>
      </c>
      <c r="C108" s="27" t="s">
        <v>193</v>
      </c>
      <c r="D108" s="27" t="s">
        <v>193</v>
      </c>
      <c r="E108" s="27">
        <v>9.0870119999999996</v>
      </c>
      <c r="F108" s="27">
        <v>10.379747999999999</v>
      </c>
      <c r="G108" s="27">
        <v>10.278537</v>
      </c>
      <c r="H108" s="27">
        <v>11.317716000000001</v>
      </c>
      <c r="I108" s="27">
        <v>10.576254</v>
      </c>
      <c r="J108" s="27">
        <v>9.7582509999999996</v>
      </c>
      <c r="K108" s="27">
        <v>9.2194090000000006</v>
      </c>
      <c r="L108" s="27">
        <v>8.922955</v>
      </c>
      <c r="M108" s="27">
        <v>9.1916729999999998</v>
      </c>
      <c r="N108" s="27" t="s">
        <v>193</v>
      </c>
      <c r="O108" s="27" t="s">
        <v>193</v>
      </c>
      <c r="P108" s="27" t="s">
        <v>193</v>
      </c>
      <c r="Q108" s="27" t="s">
        <v>193</v>
      </c>
      <c r="R108" s="27" t="s">
        <v>193</v>
      </c>
      <c r="S108" s="27" t="s">
        <v>193</v>
      </c>
      <c r="T108" s="27" t="s">
        <v>193</v>
      </c>
      <c r="U108" s="27">
        <v>9.5853450000000002</v>
      </c>
      <c r="V108" s="27">
        <v>9.466901</v>
      </c>
      <c r="W108" s="27">
        <v>9.3749269999999996</v>
      </c>
      <c r="X108" s="27">
        <v>9.0257860000000001</v>
      </c>
      <c r="Y108" s="27">
        <v>9.4650619999999996</v>
      </c>
      <c r="Z108" s="27" t="s">
        <v>193</v>
      </c>
      <c r="AA108" s="27" t="s">
        <v>193</v>
      </c>
      <c r="AB108" s="27" t="s">
        <v>193</v>
      </c>
      <c r="AC108" s="27" t="s">
        <v>193</v>
      </c>
      <c r="AD108" s="27" t="s">
        <v>193</v>
      </c>
      <c r="AE108" s="27" t="s">
        <v>193</v>
      </c>
      <c r="AF108" s="27" t="s">
        <v>193</v>
      </c>
      <c r="AG108" s="27" t="s">
        <v>193</v>
      </c>
      <c r="AH108" s="27" t="s">
        <v>193</v>
      </c>
      <c r="AI108" s="27" t="s">
        <v>193</v>
      </c>
      <c r="AJ108" s="27" t="s">
        <v>193</v>
      </c>
      <c r="AK108" s="3">
        <f t="shared" si="1"/>
        <v>9.6892554285714283</v>
      </c>
      <c r="AP108" s="2">
        <f>((AK108-AK$34)*100)/AK$34</f>
        <v>28.670095936059411</v>
      </c>
    </row>
    <row r="109" spans="1:45" x14ac:dyDescent="0.25">
      <c r="A109" s="27" t="s">
        <v>193</v>
      </c>
      <c r="B109" s="28" t="s">
        <v>193</v>
      </c>
      <c r="C109" s="27" t="s">
        <v>193</v>
      </c>
      <c r="D109" s="27" t="s">
        <v>193</v>
      </c>
      <c r="E109" s="27" t="s">
        <v>193</v>
      </c>
      <c r="F109" s="27" t="s">
        <v>193</v>
      </c>
      <c r="G109" s="27">
        <v>5.8426920000000004</v>
      </c>
      <c r="H109" s="27">
        <v>6.1471330000000002</v>
      </c>
      <c r="I109" s="27">
        <v>6.5434210000000004</v>
      </c>
      <c r="J109" s="27">
        <v>6.9801219999999997</v>
      </c>
      <c r="K109" s="27">
        <v>5.5217239999999999</v>
      </c>
      <c r="L109" s="27">
        <v>5.5969930000000003</v>
      </c>
      <c r="M109" s="27" t="s">
        <v>193</v>
      </c>
      <c r="N109" s="27" t="s">
        <v>193</v>
      </c>
      <c r="O109" s="27" t="s">
        <v>193</v>
      </c>
      <c r="P109" s="27" t="s">
        <v>193</v>
      </c>
      <c r="Q109" s="27" t="s">
        <v>193</v>
      </c>
      <c r="R109" s="27" t="s">
        <v>193</v>
      </c>
      <c r="S109" s="27" t="s">
        <v>193</v>
      </c>
      <c r="T109" s="27" t="s">
        <v>193</v>
      </c>
      <c r="U109" s="27">
        <v>6.5581136000000004</v>
      </c>
      <c r="V109" s="27">
        <v>7.0004324999999996</v>
      </c>
      <c r="W109" s="27">
        <v>6.7640989999999999</v>
      </c>
      <c r="X109" s="27">
        <v>5.4866586000000002</v>
      </c>
      <c r="Y109" s="27">
        <v>5.9507490000000001</v>
      </c>
      <c r="Z109" s="27">
        <v>4.2606845</v>
      </c>
      <c r="AA109" s="27" t="s">
        <v>193</v>
      </c>
      <c r="AB109" s="27" t="s">
        <v>193</v>
      </c>
      <c r="AC109" s="27" t="s">
        <v>193</v>
      </c>
      <c r="AD109" s="27" t="s">
        <v>193</v>
      </c>
      <c r="AE109" s="27" t="s">
        <v>193</v>
      </c>
      <c r="AF109" s="27" t="s">
        <v>193</v>
      </c>
      <c r="AG109" s="27" t="s">
        <v>193</v>
      </c>
      <c r="AH109" s="27" t="s">
        <v>193</v>
      </c>
      <c r="AI109" s="27" t="s">
        <v>193</v>
      </c>
      <c r="AJ109" s="27" t="s">
        <v>193</v>
      </c>
      <c r="AK109" s="3">
        <f t="shared" si="1"/>
        <v>6.0544018499999988</v>
      </c>
      <c r="AP109" s="2">
        <f>((AK109-AK$35)*100)/AK$35</f>
        <v>48.575129264543797</v>
      </c>
    </row>
    <row r="110" spans="1:45" x14ac:dyDescent="0.25">
      <c r="A110" s="25" t="s">
        <v>193</v>
      </c>
      <c r="B110" s="26" t="s">
        <v>193</v>
      </c>
      <c r="C110" s="25" t="s">
        <v>193</v>
      </c>
      <c r="D110" s="25" t="s">
        <v>193</v>
      </c>
      <c r="E110" s="25" t="s">
        <v>193</v>
      </c>
      <c r="F110" s="25" t="s">
        <v>193</v>
      </c>
      <c r="G110" s="25" t="s">
        <v>193</v>
      </c>
      <c r="H110" s="25" t="s">
        <v>193</v>
      </c>
      <c r="I110" s="25" t="s">
        <v>193</v>
      </c>
      <c r="J110" s="25">
        <v>0.49038130000000002</v>
      </c>
      <c r="K110" s="25" t="s">
        <v>193</v>
      </c>
      <c r="L110" s="25" t="s">
        <v>193</v>
      </c>
      <c r="M110" s="25" t="s">
        <v>193</v>
      </c>
      <c r="N110" s="25" t="s">
        <v>193</v>
      </c>
      <c r="O110" s="25" t="s">
        <v>193</v>
      </c>
      <c r="P110" s="25" t="s">
        <v>193</v>
      </c>
      <c r="Q110" s="25" t="s">
        <v>193</v>
      </c>
      <c r="R110" s="25" t="s">
        <v>193</v>
      </c>
      <c r="S110" s="25" t="s">
        <v>193</v>
      </c>
      <c r="T110" s="25">
        <v>0.29423695999999999</v>
      </c>
      <c r="U110" s="25">
        <v>0.34557529999999997</v>
      </c>
      <c r="V110" s="25" t="s">
        <v>193</v>
      </c>
      <c r="W110" s="25" t="s">
        <v>193</v>
      </c>
      <c r="X110" s="25">
        <v>9.1274220000000003E-2</v>
      </c>
      <c r="Y110" s="25">
        <v>9.3365600000000007E-2</v>
      </c>
      <c r="Z110" s="25">
        <v>0.36355080000000001</v>
      </c>
      <c r="AA110" s="25">
        <v>0.40283977999999998</v>
      </c>
      <c r="AB110" s="25">
        <v>0.49075285000000002</v>
      </c>
      <c r="AC110" s="25" t="s">
        <v>193</v>
      </c>
      <c r="AD110" s="25" t="s">
        <v>193</v>
      </c>
      <c r="AE110" s="25" t="s">
        <v>193</v>
      </c>
      <c r="AF110" s="25" t="s">
        <v>193</v>
      </c>
      <c r="AG110" s="25" t="s">
        <v>193</v>
      </c>
      <c r="AH110" s="25" t="s">
        <v>193</v>
      </c>
      <c r="AI110" s="25" t="s">
        <v>193</v>
      </c>
      <c r="AJ110" s="25" t="s">
        <v>193</v>
      </c>
      <c r="AK110" s="3">
        <f t="shared" si="1"/>
        <v>0.32149710124999997</v>
      </c>
      <c r="AP110" s="22">
        <f>((AK110-AK$36)*100)/AK$36</f>
        <v>-191.13155789351919</v>
      </c>
    </row>
    <row r="111" spans="1:45" x14ac:dyDescent="0.25">
      <c r="A111" s="25">
        <v>-0.75305549999999999</v>
      </c>
      <c r="B111" s="26">
        <v>-0.77970653999999995</v>
      </c>
      <c r="C111" s="25">
        <v>-0.81835216</v>
      </c>
      <c r="D111" s="25">
        <v>-0.86080040000000002</v>
      </c>
      <c r="E111" s="25">
        <v>-0.90241366999999995</v>
      </c>
      <c r="F111" s="25">
        <v>-0.94750749999999995</v>
      </c>
      <c r="G111" s="25">
        <v>-0.99201225999999998</v>
      </c>
      <c r="H111" s="25">
        <v>-1.0305072</v>
      </c>
      <c r="I111" s="25">
        <v>-1.0560400000000001</v>
      </c>
      <c r="J111" s="25">
        <v>-1.0734104</v>
      </c>
      <c r="K111" s="25">
        <v>-1.0794953</v>
      </c>
      <c r="L111" s="25">
        <v>-1.0778376000000001</v>
      </c>
      <c r="M111" s="25">
        <v>-1.069998</v>
      </c>
      <c r="N111" s="25">
        <v>-1.0570459000000001</v>
      </c>
      <c r="O111" s="25">
        <v>-1.0449558000000001</v>
      </c>
      <c r="P111" s="25">
        <v>-1.0470158000000001</v>
      </c>
      <c r="Q111" s="25">
        <v>-1.0532081</v>
      </c>
      <c r="R111" s="25">
        <v>-1.0482180999999999</v>
      </c>
      <c r="S111" s="25">
        <v>-1.0573876</v>
      </c>
      <c r="T111" s="25">
        <v>-1.0370294</v>
      </c>
      <c r="U111" s="25" t="s">
        <v>193</v>
      </c>
      <c r="V111" s="25" t="s">
        <v>193</v>
      </c>
      <c r="W111" s="25" t="s">
        <v>193</v>
      </c>
      <c r="X111" s="25" t="s">
        <v>193</v>
      </c>
      <c r="Y111" s="25">
        <v>-0.94142190000000003</v>
      </c>
      <c r="Z111" s="25">
        <v>-0.92602770000000001</v>
      </c>
      <c r="AA111" s="25">
        <v>-0.885714</v>
      </c>
      <c r="AB111" s="25">
        <v>-0.85534840000000001</v>
      </c>
      <c r="AC111" s="25">
        <v>-0.81166190000000005</v>
      </c>
      <c r="AD111" s="25">
        <v>-0.77785397000000001</v>
      </c>
      <c r="AE111" s="25">
        <v>-0.75844765000000003</v>
      </c>
      <c r="AF111" s="25">
        <v>-0.73999590000000004</v>
      </c>
      <c r="AG111" s="25">
        <v>-0.72706910000000002</v>
      </c>
      <c r="AH111" s="25">
        <v>-0.73552110000000004</v>
      </c>
      <c r="AI111" s="25">
        <v>-0.74321959999999998</v>
      </c>
      <c r="AJ111" s="25">
        <v>-0.74137354</v>
      </c>
      <c r="AK111" s="3">
        <f t="shared" si="1"/>
        <v>-0.91967662468750011</v>
      </c>
      <c r="AP111" s="22">
        <f>((AK111-AK$37)*100)/AK$37</f>
        <v>-28.526510371150597</v>
      </c>
    </row>
    <row r="112" spans="1:45" x14ac:dyDescent="0.25">
      <c r="A112" t="s">
        <v>198</v>
      </c>
      <c r="AK112" s="17">
        <f>SUM(A76:AJ109)/867</f>
        <v>21.188674864748517</v>
      </c>
      <c r="AP112" s="23">
        <f>((AK112-AK$38)*100)/AK$38</f>
        <v>26.989484689242929</v>
      </c>
      <c r="AQ112" s="24" t="s">
        <v>125</v>
      </c>
    </row>
    <row r="113" spans="1:47" x14ac:dyDescent="0.25">
      <c r="A113" s="25" t="s">
        <v>193</v>
      </c>
      <c r="B113" s="26" t="s">
        <v>193</v>
      </c>
      <c r="C113" s="25" t="s">
        <v>193</v>
      </c>
      <c r="D113" s="25" t="s">
        <v>193</v>
      </c>
      <c r="E113" s="25" t="s">
        <v>193</v>
      </c>
      <c r="F113" s="25" t="s">
        <v>193</v>
      </c>
      <c r="G113" s="25" t="s">
        <v>193</v>
      </c>
      <c r="H113" s="25" t="s">
        <v>193</v>
      </c>
      <c r="I113" s="25" t="s">
        <v>193</v>
      </c>
      <c r="J113" s="25" t="s">
        <v>193</v>
      </c>
      <c r="K113" s="25" t="s">
        <v>193</v>
      </c>
      <c r="L113" s="25" t="s">
        <v>193</v>
      </c>
      <c r="M113" s="25" t="s">
        <v>193</v>
      </c>
      <c r="N113" s="25" t="s">
        <v>193</v>
      </c>
      <c r="O113" s="25" t="s">
        <v>193</v>
      </c>
      <c r="P113" s="25" t="s">
        <v>193</v>
      </c>
      <c r="Q113" s="25" t="s">
        <v>193</v>
      </c>
      <c r="R113" s="25" t="s">
        <v>193</v>
      </c>
      <c r="S113" s="25" t="s">
        <v>193</v>
      </c>
      <c r="T113" s="25" t="s">
        <v>193</v>
      </c>
      <c r="U113" s="25" t="s">
        <v>193</v>
      </c>
      <c r="V113" s="25" t="s">
        <v>193</v>
      </c>
      <c r="W113" s="25" t="s">
        <v>193</v>
      </c>
      <c r="X113" s="25" t="s">
        <v>193</v>
      </c>
      <c r="Y113" s="25" t="s">
        <v>193</v>
      </c>
      <c r="Z113" s="25" t="s">
        <v>193</v>
      </c>
      <c r="AA113" s="25" t="s">
        <v>193</v>
      </c>
      <c r="AB113" s="25" t="s">
        <v>193</v>
      </c>
      <c r="AC113" s="25" t="s">
        <v>193</v>
      </c>
      <c r="AD113" s="25" t="s">
        <v>193</v>
      </c>
      <c r="AE113" s="25" t="s">
        <v>193</v>
      </c>
      <c r="AF113" s="25" t="s">
        <v>193</v>
      </c>
      <c r="AG113" s="25" t="s">
        <v>193</v>
      </c>
      <c r="AH113" s="25" t="s">
        <v>193</v>
      </c>
      <c r="AI113" s="25" t="s">
        <v>193</v>
      </c>
      <c r="AJ113" s="25" t="s">
        <v>193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193</v>
      </c>
      <c r="B114" s="26">
        <v>-1.714048</v>
      </c>
      <c r="C114" s="25">
        <v>-1.4048337</v>
      </c>
      <c r="D114" s="25">
        <v>-1.1418389</v>
      </c>
      <c r="E114" s="25">
        <v>-0.99024224000000005</v>
      </c>
      <c r="F114" s="25">
        <v>-0.72147490000000003</v>
      </c>
      <c r="G114" s="25">
        <v>-0.70451622999999997</v>
      </c>
      <c r="H114" s="25">
        <v>-0.61098193999999995</v>
      </c>
      <c r="I114" s="25">
        <v>-0.97398525000000002</v>
      </c>
      <c r="J114" s="25">
        <v>-1.179816</v>
      </c>
      <c r="K114" s="25">
        <v>-1.2207528000000001</v>
      </c>
      <c r="L114" s="25">
        <v>-1.2895302</v>
      </c>
      <c r="M114" s="25">
        <v>-1.2983264999999999</v>
      </c>
      <c r="N114" s="25">
        <v>-1.2764793999999999</v>
      </c>
      <c r="O114" s="25">
        <v>-1.1694808999999999</v>
      </c>
      <c r="P114" s="25">
        <v>-0.99527730000000003</v>
      </c>
      <c r="Q114" s="25">
        <v>-0.78266036999999999</v>
      </c>
      <c r="R114" s="25">
        <v>-0.58725594999999997</v>
      </c>
      <c r="S114" s="25">
        <v>-0.69762206000000004</v>
      </c>
      <c r="T114" s="25">
        <v>-1.1631342</v>
      </c>
      <c r="U114" s="25">
        <v>-1.4317544</v>
      </c>
      <c r="V114" s="25">
        <v>-1.61128</v>
      </c>
      <c r="W114" s="25">
        <v>-1.7290764999999999</v>
      </c>
      <c r="X114" s="25">
        <v>-1.7872549</v>
      </c>
      <c r="Y114" s="25">
        <v>-1.8142408000000001</v>
      </c>
      <c r="Z114" s="25">
        <v>-1.8284104999999999</v>
      </c>
      <c r="AA114" s="25">
        <v>-1.8271645000000001</v>
      </c>
      <c r="AB114" s="25">
        <v>-1.8132252</v>
      </c>
      <c r="AC114" s="25">
        <v>-1.812799</v>
      </c>
      <c r="AD114" s="25">
        <v>-1.8500601000000001</v>
      </c>
      <c r="AE114" s="25">
        <v>-1.8651762000000001</v>
      </c>
      <c r="AF114" s="25">
        <v>-1.830376</v>
      </c>
      <c r="AG114" s="25">
        <v>-1.6904051</v>
      </c>
      <c r="AH114" s="25">
        <v>-1.6444998</v>
      </c>
      <c r="AI114" s="25">
        <v>-1.4154605</v>
      </c>
      <c r="AJ114" s="25" t="s">
        <v>193</v>
      </c>
      <c r="AK114" s="3">
        <f>AVERAGE(A114:AJ114)</f>
        <v>-1.3492188335294115</v>
      </c>
      <c r="AM114" s="6" t="s">
        <v>94</v>
      </c>
      <c r="AO114" s="2">
        <f>SUM(A147:AJ148)/40</f>
        <v>-0.82276858705</v>
      </c>
      <c r="AP114" s="2">
        <f>((AK114-AK$3)*100)/AK$3</f>
        <v>-12.856898935004837</v>
      </c>
      <c r="AR114" s="6" t="s">
        <v>94</v>
      </c>
      <c r="AS114" s="2"/>
      <c r="AT114" s="2">
        <f>((AO114-AO$3)*100)/AO$3</f>
        <v>-25.199264122893688</v>
      </c>
    </row>
    <row r="115" spans="1:47" x14ac:dyDescent="0.25">
      <c r="A115" s="27">
        <v>2.0402922999999999</v>
      </c>
      <c r="B115" s="28">
        <v>2.1232448000000002</v>
      </c>
      <c r="C115" s="27">
        <v>2.8207004000000002</v>
      </c>
      <c r="D115" s="27">
        <v>3.3613884000000001</v>
      </c>
      <c r="E115" s="27">
        <v>4.0209007000000003</v>
      </c>
      <c r="F115" s="27">
        <v>4.5301166000000004</v>
      </c>
      <c r="G115" s="27">
        <v>4.2916699999999999</v>
      </c>
      <c r="H115" s="27">
        <v>4.0774119999999998</v>
      </c>
      <c r="I115" s="27">
        <v>3.4432692999999999</v>
      </c>
      <c r="J115" s="27">
        <v>3.0954570000000001</v>
      </c>
      <c r="K115" s="27">
        <v>2.8534060000000001</v>
      </c>
      <c r="L115" s="27">
        <v>2.7317800000000001</v>
      </c>
      <c r="M115" s="27">
        <v>2.6420398</v>
      </c>
      <c r="N115" s="27">
        <v>2.6560779999999999</v>
      </c>
      <c r="O115" s="27">
        <v>2.9119730000000001</v>
      </c>
      <c r="P115" s="27">
        <v>3.3767893</v>
      </c>
      <c r="Q115" s="27">
        <v>3.9761796</v>
      </c>
      <c r="R115" s="27">
        <v>4.5652632999999998</v>
      </c>
      <c r="S115" s="27">
        <v>4.6463175000000003</v>
      </c>
      <c r="T115" s="27">
        <v>3.5916182999999999</v>
      </c>
      <c r="U115" s="27">
        <v>2.9560960000000001</v>
      </c>
      <c r="V115" s="27">
        <v>1.9935814999999999</v>
      </c>
      <c r="W115" s="27">
        <v>1.0210313</v>
      </c>
      <c r="X115" s="27">
        <v>0.32137611999999999</v>
      </c>
      <c r="Y115" s="27">
        <v>-0.16662869999999999</v>
      </c>
      <c r="Z115" s="27">
        <v>-0.46917456000000002</v>
      </c>
      <c r="AA115" s="27">
        <v>-0.47694217999999999</v>
      </c>
      <c r="AB115" s="27">
        <v>-0.25945531999999999</v>
      </c>
      <c r="AC115" s="27">
        <v>-0.15943879</v>
      </c>
      <c r="AD115" s="27">
        <v>-0.26845297000000001</v>
      </c>
      <c r="AE115" s="27">
        <v>-0.50365150000000003</v>
      </c>
      <c r="AF115" s="27">
        <v>-0.14708498</v>
      </c>
      <c r="AG115" s="27">
        <v>0.20678920000000001</v>
      </c>
      <c r="AH115" s="27">
        <v>0.20910730999999999</v>
      </c>
      <c r="AI115" s="27">
        <v>0.99697519999999995</v>
      </c>
      <c r="AJ115" s="27">
        <v>1.638263</v>
      </c>
      <c r="AK115" s="3">
        <f t="shared" ref="AK115:AK178" si="2">AVERAGE(A115:AJ115)</f>
        <v>2.0735635258333334</v>
      </c>
      <c r="AM115" s="6" t="s">
        <v>116</v>
      </c>
      <c r="AO115" s="2">
        <f>SUM(A113:AJ114)/34</f>
        <v>-1.3492188335294115</v>
      </c>
      <c r="AP115" s="2">
        <f>((AK115-AK$4)*100)/AK$4</f>
        <v>98.710423702447812</v>
      </c>
      <c r="AR115" s="6" t="s">
        <v>116</v>
      </c>
      <c r="AS115" s="2"/>
      <c r="AT115" s="1">
        <f>((AO115-AO$4)*100)/AO$4</f>
        <v>-12.856898935004837</v>
      </c>
    </row>
    <row r="116" spans="1:47" x14ac:dyDescent="0.25">
      <c r="A116" s="27">
        <v>7.8815980000000003</v>
      </c>
      <c r="B116" s="28">
        <v>8.2385979999999996</v>
      </c>
      <c r="C116" s="27">
        <v>8.8206869999999995</v>
      </c>
      <c r="D116" s="27">
        <v>9.2130349999999996</v>
      </c>
      <c r="E116" s="27">
        <v>9.7487929999999992</v>
      </c>
      <c r="F116" s="27">
        <v>10.180446</v>
      </c>
      <c r="G116" s="27">
        <v>9.9949069999999995</v>
      </c>
      <c r="H116" s="27">
        <v>9.7657939999999996</v>
      </c>
      <c r="I116" s="27">
        <v>9.1310230000000008</v>
      </c>
      <c r="J116" s="27">
        <v>8.9635829999999999</v>
      </c>
      <c r="K116" s="27">
        <v>9.0113070000000004</v>
      </c>
      <c r="L116" s="27">
        <v>9.1495300000000004</v>
      </c>
      <c r="M116" s="27">
        <v>9.1521849999999993</v>
      </c>
      <c r="N116" s="27">
        <v>9.0364939999999994</v>
      </c>
      <c r="O116" s="27">
        <v>9.1059660000000004</v>
      </c>
      <c r="P116" s="27">
        <v>9.3517060000000001</v>
      </c>
      <c r="Q116" s="27">
        <v>9.6274739999999994</v>
      </c>
      <c r="R116" s="27">
        <v>9.8651680000000006</v>
      </c>
      <c r="S116" s="27">
        <v>9.5940100000000008</v>
      </c>
      <c r="T116" s="27">
        <v>8.9139879999999998</v>
      </c>
      <c r="U116" s="27">
        <v>8.2955590000000008</v>
      </c>
      <c r="V116" s="27">
        <v>6.7433094999999996</v>
      </c>
      <c r="W116" s="27">
        <v>6.0470895999999996</v>
      </c>
      <c r="X116" s="27">
        <v>5.616911</v>
      </c>
      <c r="Y116" s="27">
        <v>5.3097070000000004</v>
      </c>
      <c r="Z116" s="27">
        <v>4.9780135000000003</v>
      </c>
      <c r="AA116" s="27">
        <v>5.1961199999999996</v>
      </c>
      <c r="AB116" s="27">
        <v>5.7017090000000001</v>
      </c>
      <c r="AC116" s="27">
        <v>5.8823740000000004</v>
      </c>
      <c r="AD116" s="27">
        <v>5.8716749999999998</v>
      </c>
      <c r="AE116" s="27">
        <v>5.5481920000000002</v>
      </c>
      <c r="AF116" s="27">
        <v>5.8571944</v>
      </c>
      <c r="AG116" s="27">
        <v>6.2720165000000003</v>
      </c>
      <c r="AH116" s="27">
        <v>6.3199496000000002</v>
      </c>
      <c r="AI116" s="27">
        <v>6.8695326000000003</v>
      </c>
      <c r="AJ116" s="27">
        <v>7.3862329999999998</v>
      </c>
      <c r="AK116" s="3">
        <f t="shared" si="2"/>
        <v>7.8511632694444451</v>
      </c>
      <c r="AM116" s="10" t="s">
        <v>94</v>
      </c>
      <c r="AO116" s="2">
        <f>SUM(A145:AJ146)/26</f>
        <v>7.2980557576923086</v>
      </c>
      <c r="AP116" s="2">
        <f>((AK116-AK$5)*100)/AK$5</f>
        <v>19.77158903721962</v>
      </c>
      <c r="AR116" s="10" t="s">
        <v>94</v>
      </c>
      <c r="AS116" s="2"/>
      <c r="AT116" s="1">
        <f>((AO116-AO$5)*100)/AO$5</f>
        <v>22.955210015760489</v>
      </c>
    </row>
    <row r="117" spans="1:47" x14ac:dyDescent="0.25">
      <c r="A117" s="29">
        <v>10.5614195</v>
      </c>
      <c r="B117" s="30">
        <v>10.928826000000001</v>
      </c>
      <c r="C117" s="29">
        <v>11.410684</v>
      </c>
      <c r="D117" s="29">
        <v>11.706908</v>
      </c>
      <c r="E117" s="31">
        <v>12.184535</v>
      </c>
      <c r="F117" s="31">
        <v>12.784376999999999</v>
      </c>
      <c r="G117" s="31">
        <v>13.02364</v>
      </c>
      <c r="H117" s="31">
        <v>13.060673</v>
      </c>
      <c r="I117" s="31">
        <v>12.526627</v>
      </c>
      <c r="J117" s="31">
        <v>12.35493</v>
      </c>
      <c r="K117" s="31">
        <v>12.270092999999999</v>
      </c>
      <c r="L117" s="31">
        <v>12.287243999999999</v>
      </c>
      <c r="M117" s="31">
        <v>12.22969</v>
      </c>
      <c r="N117" s="31">
        <v>12.118994000000001</v>
      </c>
      <c r="O117" s="31">
        <v>12.005153999999999</v>
      </c>
      <c r="P117" s="31">
        <v>11.991273</v>
      </c>
      <c r="Q117" s="32">
        <v>11.962994999999999</v>
      </c>
      <c r="R117" s="32">
        <v>12.054665</v>
      </c>
      <c r="S117" s="33">
        <v>11.814541999999999</v>
      </c>
      <c r="T117" s="33" t="s">
        <v>193</v>
      </c>
      <c r="U117" s="33">
        <v>9.7709390000000003</v>
      </c>
      <c r="V117" s="33">
        <v>9.0116019999999999</v>
      </c>
      <c r="W117" s="33">
        <v>8.6184569999999994</v>
      </c>
      <c r="X117" s="33">
        <v>8.4665510000000008</v>
      </c>
      <c r="Y117" s="33">
        <v>8.3282969999999992</v>
      </c>
      <c r="Z117" s="33">
        <v>8.2718039999999995</v>
      </c>
      <c r="AA117" s="33">
        <v>8.4840739999999997</v>
      </c>
      <c r="AB117" s="33">
        <v>8.8597870000000007</v>
      </c>
      <c r="AC117" s="29">
        <v>9.2753920000000001</v>
      </c>
      <c r="AD117" s="29">
        <v>9.5239139999999995</v>
      </c>
      <c r="AE117" s="29">
        <v>9.3524229999999999</v>
      </c>
      <c r="AF117" s="29">
        <v>9.4066329999999994</v>
      </c>
      <c r="AG117" s="29">
        <v>9.8200819999999993</v>
      </c>
      <c r="AH117" s="29">
        <v>9.8193970000000004</v>
      </c>
      <c r="AI117" s="29">
        <v>9.9440059999999999</v>
      </c>
      <c r="AJ117" s="29">
        <v>10.17562</v>
      </c>
      <c r="AK117" s="3">
        <f t="shared" si="2"/>
        <v>10.754464214285713</v>
      </c>
      <c r="AM117" s="10" t="s">
        <v>116</v>
      </c>
      <c r="AO117" s="2">
        <f>SUM(A115:AJ116)/72</f>
        <v>4.9623633976388906</v>
      </c>
      <c r="AP117" s="2">
        <f>((AK117-AK$6)*100)/AK$6</f>
        <v>14.440673024059135</v>
      </c>
      <c r="AR117" s="10" t="s">
        <v>116</v>
      </c>
      <c r="AS117" s="2"/>
      <c r="AT117" s="1">
        <f>((AO117-AO$6)*100)/AO$6</f>
        <v>30.612168191306722</v>
      </c>
    </row>
    <row r="118" spans="1:47" x14ac:dyDescent="0.25">
      <c r="A118" s="29">
        <v>12.873219499999999</v>
      </c>
      <c r="B118" s="30">
        <v>13.241759</v>
      </c>
      <c r="C118" s="29">
        <v>13.799647</v>
      </c>
      <c r="D118" s="29">
        <v>14.283580000000001</v>
      </c>
      <c r="E118" s="31">
        <v>14.858231</v>
      </c>
      <c r="F118" s="31">
        <v>15.662940000000001</v>
      </c>
      <c r="G118" s="31">
        <v>15.833467000000001</v>
      </c>
      <c r="H118" s="31">
        <v>16.379024999999999</v>
      </c>
      <c r="I118" s="31">
        <v>16.342103999999999</v>
      </c>
      <c r="J118" s="31">
        <v>16.065159999999999</v>
      </c>
      <c r="K118" s="31">
        <v>15.752302999999999</v>
      </c>
      <c r="L118" s="31">
        <v>15.484811000000001</v>
      </c>
      <c r="M118" s="31">
        <v>15.196130999999999</v>
      </c>
      <c r="N118" s="31">
        <v>14.873457999999999</v>
      </c>
      <c r="O118" s="31">
        <v>14.549412999999999</v>
      </c>
      <c r="P118" s="31">
        <v>14.330534</v>
      </c>
      <c r="Q118" s="32">
        <v>14.080717999999999</v>
      </c>
      <c r="R118" s="32">
        <v>14.038948</v>
      </c>
      <c r="S118" s="33">
        <v>13.577057</v>
      </c>
      <c r="T118" s="33" t="s">
        <v>193</v>
      </c>
      <c r="U118" s="33">
        <v>12.316803</v>
      </c>
      <c r="V118" s="33">
        <v>11.857151</v>
      </c>
      <c r="W118" s="33">
        <v>11.668609999999999</v>
      </c>
      <c r="X118" s="33">
        <v>11.57484</v>
      </c>
      <c r="Y118" s="33">
        <v>11.460191</v>
      </c>
      <c r="Z118" s="33">
        <v>11.381777</v>
      </c>
      <c r="AA118" s="33">
        <v>11.455702</v>
      </c>
      <c r="AB118" s="33">
        <v>11.650511</v>
      </c>
      <c r="AC118" s="29">
        <v>12.552981000000001</v>
      </c>
      <c r="AD118" s="29">
        <v>13.672041</v>
      </c>
      <c r="AE118" s="29">
        <v>13.656155999999999</v>
      </c>
      <c r="AF118" s="29">
        <v>13.013873</v>
      </c>
      <c r="AG118" s="29">
        <v>13.170287999999999</v>
      </c>
      <c r="AH118" s="29">
        <v>12.927013000000001</v>
      </c>
      <c r="AI118" s="29">
        <v>12.733725</v>
      </c>
      <c r="AJ118" s="29">
        <v>12.675877</v>
      </c>
      <c r="AK118" s="3">
        <f t="shared" si="2"/>
        <v>13.68542984285714</v>
      </c>
      <c r="AM118" s="11" t="s">
        <v>99</v>
      </c>
      <c r="AO118" s="2">
        <f>SUM(A140:R144)/56</f>
        <v>16.650116491071426</v>
      </c>
      <c r="AP118" s="2">
        <f>((AK118-AK$7)*100)/AK$7</f>
        <v>11.113176464727742</v>
      </c>
      <c r="AR118" s="11" t="s">
        <v>99</v>
      </c>
      <c r="AS118" s="2"/>
      <c r="AT118" s="1">
        <f>((AO118-AO$7)*100)/AO$7</f>
        <v>10.331378467823319</v>
      </c>
    </row>
    <row r="119" spans="1:47" x14ac:dyDescent="0.25">
      <c r="A119" s="29">
        <v>15.169485</v>
      </c>
      <c r="B119" s="30">
        <v>15.665851999999999</v>
      </c>
      <c r="C119" s="29">
        <v>16.517690000000002</v>
      </c>
      <c r="D119" s="29">
        <v>17.233250000000002</v>
      </c>
      <c r="E119" s="31">
        <v>17.567468999999999</v>
      </c>
      <c r="F119" s="31">
        <v>18.497198000000001</v>
      </c>
      <c r="G119" s="31">
        <v>19.076225000000001</v>
      </c>
      <c r="H119" s="31">
        <v>19.551956000000001</v>
      </c>
      <c r="I119" s="31">
        <v>19.849640000000001</v>
      </c>
      <c r="J119" s="31">
        <v>19.539995000000001</v>
      </c>
      <c r="K119" s="31">
        <v>18.953402000000001</v>
      </c>
      <c r="L119" s="31">
        <v>18.41255</v>
      </c>
      <c r="M119" s="31">
        <v>17.912894999999999</v>
      </c>
      <c r="N119" s="31">
        <v>17.40391</v>
      </c>
      <c r="O119" s="31">
        <v>16.891953000000001</v>
      </c>
      <c r="P119" s="31">
        <v>16.480983999999999</v>
      </c>
      <c r="Q119" s="32">
        <v>16.108022999999999</v>
      </c>
      <c r="R119" s="32">
        <v>16.142019999999999</v>
      </c>
      <c r="S119" s="33">
        <v>15.651229000000001</v>
      </c>
      <c r="T119" s="33" t="s">
        <v>193</v>
      </c>
      <c r="U119" s="33">
        <v>16.042746000000001</v>
      </c>
      <c r="V119" s="33">
        <v>15.780023</v>
      </c>
      <c r="W119" s="33">
        <v>15.463746</v>
      </c>
      <c r="X119" s="33">
        <v>14.952175</v>
      </c>
      <c r="Y119" s="33">
        <v>14.562716500000001</v>
      </c>
      <c r="Z119" s="33">
        <v>14.2831545</v>
      </c>
      <c r="AA119" s="33">
        <v>14.099258000000001</v>
      </c>
      <c r="AB119" s="33">
        <v>14.224741</v>
      </c>
      <c r="AC119" s="29">
        <v>15.99281</v>
      </c>
      <c r="AD119" s="29">
        <v>18.17822</v>
      </c>
      <c r="AE119" s="29">
        <v>18.024822</v>
      </c>
      <c r="AF119" s="29">
        <v>17.009712</v>
      </c>
      <c r="AG119" s="29">
        <v>16.441582</v>
      </c>
      <c r="AH119" s="29">
        <v>15.827643</v>
      </c>
      <c r="AI119" s="29">
        <v>15.278548000000001</v>
      </c>
      <c r="AJ119" s="29">
        <v>15.023685</v>
      </c>
      <c r="AK119" s="3">
        <f t="shared" si="2"/>
        <v>16.680323085714292</v>
      </c>
      <c r="AM119" s="11" t="s">
        <v>102</v>
      </c>
      <c r="AO119" s="2">
        <f>SUM(E117:R121)/68</f>
        <v>17.821132750000011</v>
      </c>
      <c r="AP119" s="2">
        <f>((AK119-AK$8)*100)/AK$8</f>
        <v>9.0060192889659589</v>
      </c>
      <c r="AR119" s="11" t="s">
        <v>102</v>
      </c>
      <c r="AS119" s="2"/>
      <c r="AT119" s="1">
        <f>((AO119-AO$8)*100)/AO$8</f>
        <v>8.1300405909893847</v>
      </c>
    </row>
    <row r="120" spans="1:47" x14ac:dyDescent="0.25">
      <c r="A120" s="29">
        <v>17.757155999999998</v>
      </c>
      <c r="B120" s="30">
        <v>18.395593999999999</v>
      </c>
      <c r="C120" s="29">
        <v>19.689426000000001</v>
      </c>
      <c r="D120" s="29">
        <v>19.315619000000002</v>
      </c>
      <c r="E120" s="31" t="s">
        <v>193</v>
      </c>
      <c r="F120" s="31">
        <v>20.520030999999999</v>
      </c>
      <c r="G120" s="31">
        <v>21.886517999999999</v>
      </c>
      <c r="H120" s="31">
        <v>22.354828000000001</v>
      </c>
      <c r="I120" s="31">
        <v>22.435057</v>
      </c>
      <c r="J120" s="31">
        <v>22.417802999999999</v>
      </c>
      <c r="K120" s="31">
        <v>21.839865</v>
      </c>
      <c r="L120" s="31">
        <v>21.215519</v>
      </c>
      <c r="M120" s="31">
        <v>20.596983000000002</v>
      </c>
      <c r="N120" s="31">
        <v>19.979969000000001</v>
      </c>
      <c r="O120" s="31">
        <v>19.301254</v>
      </c>
      <c r="P120" s="31">
        <v>18.725662</v>
      </c>
      <c r="Q120" s="32">
        <v>18.329466</v>
      </c>
      <c r="R120" s="32">
        <v>18.472373999999999</v>
      </c>
      <c r="S120" s="33">
        <v>18.023056</v>
      </c>
      <c r="T120" s="33" t="s">
        <v>193</v>
      </c>
      <c r="U120" s="33">
        <v>19.371029</v>
      </c>
      <c r="V120" s="33">
        <v>19.768965000000001</v>
      </c>
      <c r="W120" s="33">
        <v>19.234916999999999</v>
      </c>
      <c r="X120" s="33">
        <v>18.055963999999999</v>
      </c>
      <c r="Y120" s="33">
        <v>17.164840000000002</v>
      </c>
      <c r="Z120" s="33">
        <v>16.666595000000001</v>
      </c>
      <c r="AA120" s="33">
        <v>16.649141</v>
      </c>
      <c r="AB120" s="33">
        <v>16.849879999999999</v>
      </c>
      <c r="AC120" s="29">
        <v>18.638871999999999</v>
      </c>
      <c r="AD120" s="29">
        <v>21.272476000000001</v>
      </c>
      <c r="AE120" s="29">
        <v>21.470198</v>
      </c>
      <c r="AF120" s="29">
        <v>20.489198999999999</v>
      </c>
      <c r="AG120" s="29">
        <v>19.419160000000002</v>
      </c>
      <c r="AH120" s="29">
        <v>18.351497999999999</v>
      </c>
      <c r="AI120" s="29">
        <v>17.642873999999999</v>
      </c>
      <c r="AJ120" s="29">
        <v>17.46565</v>
      </c>
      <c r="AK120" s="3">
        <f t="shared" si="2"/>
        <v>19.404924647058824</v>
      </c>
      <c r="AM120" s="12" t="s">
        <v>105</v>
      </c>
      <c r="AO120" s="2">
        <f>SUM(S140:Z144)/35</f>
        <v>16.925656885714286</v>
      </c>
      <c r="AP120" s="2">
        <f>((AK120-AK$9)*100)/AK$9</f>
        <v>7.5657541756152211</v>
      </c>
      <c r="AR120" s="12" t="s">
        <v>105</v>
      </c>
      <c r="AS120" s="2"/>
      <c r="AT120" s="1">
        <f>((AO120-AO$9)*100)/AO$9</f>
        <v>8.3131782574135009</v>
      </c>
    </row>
    <row r="121" spans="1:47" x14ac:dyDescent="0.25">
      <c r="A121" s="29">
        <v>20.421154000000001</v>
      </c>
      <c r="B121" s="30">
        <v>20.577663000000001</v>
      </c>
      <c r="C121" s="29">
        <v>21.914942</v>
      </c>
      <c r="D121" s="29" t="s">
        <v>193</v>
      </c>
      <c r="E121" s="31" t="s">
        <v>193</v>
      </c>
      <c r="F121" s="31">
        <v>23.202044000000001</v>
      </c>
      <c r="G121" s="31">
        <v>24.625782000000001</v>
      </c>
      <c r="H121" s="31">
        <v>24.703140000000001</v>
      </c>
      <c r="I121" s="31">
        <v>24.634087000000001</v>
      </c>
      <c r="J121" s="31">
        <v>24.875546</v>
      </c>
      <c r="K121" s="31">
        <v>25.30753</v>
      </c>
      <c r="L121" s="31">
        <v>25.287827</v>
      </c>
      <c r="M121" s="31">
        <v>24.050058</v>
      </c>
      <c r="N121" s="31">
        <v>22.871469999999999</v>
      </c>
      <c r="O121" s="31">
        <v>21.945205999999999</v>
      </c>
      <c r="P121" s="31">
        <v>21.340923</v>
      </c>
      <c r="Q121" s="32">
        <v>21.294105999999999</v>
      </c>
      <c r="R121" s="32">
        <v>20.933626</v>
      </c>
      <c r="S121" s="33">
        <v>19.27854</v>
      </c>
      <c r="T121" s="33" t="s">
        <v>193</v>
      </c>
      <c r="U121" s="33" t="s">
        <v>193</v>
      </c>
      <c r="V121" s="33">
        <v>22.440344</v>
      </c>
      <c r="W121" s="33">
        <v>22.014337999999999</v>
      </c>
      <c r="X121" s="33">
        <v>20.887492999999999</v>
      </c>
      <c r="Y121" s="33">
        <v>19.745470000000001</v>
      </c>
      <c r="Z121" s="33">
        <v>19.387426000000001</v>
      </c>
      <c r="AA121" s="33">
        <v>19.589243</v>
      </c>
      <c r="AB121" s="33">
        <v>18.771032000000002</v>
      </c>
      <c r="AC121" s="29" t="s">
        <v>193</v>
      </c>
      <c r="AD121" s="29">
        <v>22.795586</v>
      </c>
      <c r="AE121" s="29">
        <v>22.87434</v>
      </c>
      <c r="AF121" s="29">
        <v>22.905889999999999</v>
      </c>
      <c r="AG121" s="29">
        <v>23.371842999999998</v>
      </c>
      <c r="AH121" s="29">
        <v>21.748116</v>
      </c>
      <c r="AI121" s="29">
        <v>20.786584999999999</v>
      </c>
      <c r="AJ121" s="29">
        <v>20.672181999999999</v>
      </c>
      <c r="AK121" s="3">
        <f t="shared" si="2"/>
        <v>22.104952645161283</v>
      </c>
      <c r="AM121" s="12" t="s">
        <v>108</v>
      </c>
      <c r="AO121" s="2">
        <f>SUM(S117:AB121)/44</f>
        <v>14.716517204545454</v>
      </c>
      <c r="AP121" s="2">
        <f>((AK121-AK$10)*100)/AK$10</f>
        <v>6.553171297041378</v>
      </c>
      <c r="AR121" s="12" t="s">
        <v>108</v>
      </c>
      <c r="AS121" s="2"/>
      <c r="AT121" s="1">
        <f>((AO121-AO$10)*100)/AO$10</f>
        <v>10.482071433645354</v>
      </c>
    </row>
    <row r="122" spans="1:47" x14ac:dyDescent="0.25">
      <c r="A122" s="29">
        <v>21.655090000000001</v>
      </c>
      <c r="B122" s="30">
        <v>21.1904</v>
      </c>
      <c r="C122" s="29" t="s">
        <v>193</v>
      </c>
      <c r="D122" s="29" t="s">
        <v>193</v>
      </c>
      <c r="E122" s="34" t="s">
        <v>193</v>
      </c>
      <c r="F122" s="34">
        <v>24.150390000000002</v>
      </c>
      <c r="G122" s="34">
        <v>24.729153</v>
      </c>
      <c r="H122" s="34">
        <v>24.557257</v>
      </c>
      <c r="I122" s="34">
        <v>24.499707999999998</v>
      </c>
      <c r="J122" s="34">
        <v>24.572120000000002</v>
      </c>
      <c r="K122" s="34">
        <v>24.580414000000001</v>
      </c>
      <c r="L122" s="34">
        <v>24.783947000000001</v>
      </c>
      <c r="M122" s="34">
        <v>24.573485999999999</v>
      </c>
      <c r="N122" s="34">
        <v>24.047519999999999</v>
      </c>
      <c r="O122" s="34">
        <v>23.589314999999999</v>
      </c>
      <c r="P122" s="34">
        <v>23.216031999999998</v>
      </c>
      <c r="Q122" s="34">
        <v>22.900480000000002</v>
      </c>
      <c r="R122" s="34">
        <v>21.800127</v>
      </c>
      <c r="S122" s="35">
        <v>20.382615999999999</v>
      </c>
      <c r="T122" s="35" t="s">
        <v>193</v>
      </c>
      <c r="U122" s="35" t="s">
        <v>193</v>
      </c>
      <c r="V122" s="35">
        <v>22.123854000000001</v>
      </c>
      <c r="W122" s="35">
        <v>22.888828</v>
      </c>
      <c r="X122" s="35">
        <v>23.095604000000002</v>
      </c>
      <c r="Y122" s="35">
        <v>22.662137999999999</v>
      </c>
      <c r="Z122" s="35">
        <v>22.016455000000001</v>
      </c>
      <c r="AA122" s="35">
        <v>20.171778</v>
      </c>
      <c r="AB122" s="35">
        <v>19.857109999999999</v>
      </c>
      <c r="AC122" s="36" t="s">
        <v>193</v>
      </c>
      <c r="AD122" s="29">
        <v>23.023577</v>
      </c>
      <c r="AE122" s="29">
        <v>23.172678000000001</v>
      </c>
      <c r="AF122" s="29">
        <v>22.774733000000001</v>
      </c>
      <c r="AG122" s="29">
        <v>22.573861999999998</v>
      </c>
      <c r="AH122" s="29">
        <v>22.194154999999999</v>
      </c>
      <c r="AI122" s="29">
        <v>22.016226</v>
      </c>
      <c r="AJ122" s="29">
        <v>22.049925000000002</v>
      </c>
      <c r="AK122" s="3">
        <f t="shared" si="2"/>
        <v>22.8616326</v>
      </c>
      <c r="AM122" s="14" t="s">
        <v>99</v>
      </c>
      <c r="AO122" s="7">
        <f>(SUM(B131:O139)+SUM(P131:R135))/140</f>
        <v>25.696166728571434</v>
      </c>
      <c r="AP122" s="2">
        <f>((AK122-AK$11)*100)/AK$11</f>
        <v>6.4692050572266462</v>
      </c>
      <c r="AR122" s="14" t="s">
        <v>99</v>
      </c>
      <c r="AS122" s="2"/>
      <c r="AT122" s="1">
        <f>((AO122-AO$11)*100)/AO$11</f>
        <v>6.2313778723392224</v>
      </c>
      <c r="AU122">
        <f>SUM(AT122:AT125)/4</f>
        <v>6.3088243396307799</v>
      </c>
    </row>
    <row r="123" spans="1:47" x14ac:dyDescent="0.25">
      <c r="A123" s="29">
        <v>22.711472000000001</v>
      </c>
      <c r="B123" s="30">
        <v>22.471525</v>
      </c>
      <c r="C123" s="29" t="s">
        <v>193</v>
      </c>
      <c r="D123" s="29" t="s">
        <v>193</v>
      </c>
      <c r="E123" s="34" t="s">
        <v>193</v>
      </c>
      <c r="F123" s="34">
        <v>24.378053999999999</v>
      </c>
      <c r="G123" s="34">
        <v>25.201706000000001</v>
      </c>
      <c r="H123" s="34">
        <v>25.008330999999998</v>
      </c>
      <c r="I123" s="34">
        <v>24.917069999999999</v>
      </c>
      <c r="J123" s="34">
        <v>24.839055999999999</v>
      </c>
      <c r="K123" s="34">
        <v>24.684557000000002</v>
      </c>
      <c r="L123" s="34">
        <v>24.681222999999999</v>
      </c>
      <c r="M123" s="34">
        <v>24.472643000000001</v>
      </c>
      <c r="N123" s="34">
        <v>23.98836</v>
      </c>
      <c r="O123" s="34">
        <v>23.454022999999999</v>
      </c>
      <c r="P123" s="34">
        <v>22.955829999999999</v>
      </c>
      <c r="Q123" s="34">
        <v>22.593948000000001</v>
      </c>
      <c r="R123" s="34">
        <v>22.1844</v>
      </c>
      <c r="S123" s="35">
        <v>21.725249999999999</v>
      </c>
      <c r="T123" s="35" t="s">
        <v>193</v>
      </c>
      <c r="U123" s="35" t="s">
        <v>193</v>
      </c>
      <c r="V123" s="35">
        <v>22.353045000000002</v>
      </c>
      <c r="W123" s="35">
        <v>23.444683000000001</v>
      </c>
      <c r="X123" s="35">
        <v>23.428165</v>
      </c>
      <c r="Y123" s="35">
        <v>22.564689999999999</v>
      </c>
      <c r="Z123" s="35">
        <v>21.673233</v>
      </c>
      <c r="AA123" s="35">
        <v>20.766798000000001</v>
      </c>
      <c r="AB123" s="35">
        <v>20.931072</v>
      </c>
      <c r="AC123" s="36" t="s">
        <v>193</v>
      </c>
      <c r="AD123" s="29">
        <v>23.290476000000002</v>
      </c>
      <c r="AE123" s="29">
        <v>24.159039</v>
      </c>
      <c r="AF123" s="29">
        <v>23.490286000000001</v>
      </c>
      <c r="AG123" s="29">
        <v>23.119164000000001</v>
      </c>
      <c r="AH123" s="29">
        <v>22.783132999999999</v>
      </c>
      <c r="AI123" s="29">
        <v>22.634743</v>
      </c>
      <c r="AJ123" s="29">
        <v>22.662375999999998</v>
      </c>
      <c r="AK123" s="3">
        <f t="shared" si="2"/>
        <v>23.252278366666662</v>
      </c>
      <c r="AM123" s="14" t="s">
        <v>102</v>
      </c>
      <c r="AO123" s="2">
        <f>SUM(E122:R130)/126</f>
        <v>25.415568476190476</v>
      </c>
      <c r="AP123" s="2">
        <f>((AK123-AK$12)*100)/AK$12</f>
        <v>6.5408635777725825</v>
      </c>
      <c r="AR123" s="14" t="s">
        <v>102</v>
      </c>
      <c r="AS123" s="2"/>
      <c r="AT123" s="1">
        <f>((AO123-AO$12)*100)/AO$12</f>
        <v>5.9593854701557571</v>
      </c>
    </row>
    <row r="124" spans="1:47" x14ac:dyDescent="0.25">
      <c r="A124" s="29">
        <v>23.869133000000001</v>
      </c>
      <c r="B124" s="30">
        <v>24.607962000000001</v>
      </c>
      <c r="C124" s="29" t="s">
        <v>193</v>
      </c>
      <c r="D124" s="29" t="s">
        <v>193</v>
      </c>
      <c r="E124" s="34" t="s">
        <v>193</v>
      </c>
      <c r="F124" s="34">
        <v>25.661856</v>
      </c>
      <c r="G124" s="34">
        <v>25.944986</v>
      </c>
      <c r="H124" s="34">
        <v>25.800438</v>
      </c>
      <c r="I124" s="34">
        <v>25.743172000000001</v>
      </c>
      <c r="J124" s="34">
        <v>25.537255999999999</v>
      </c>
      <c r="K124" s="34">
        <v>25.247398</v>
      </c>
      <c r="L124" s="34">
        <v>25.087605</v>
      </c>
      <c r="M124" s="34">
        <v>24.722570000000001</v>
      </c>
      <c r="N124" s="34">
        <v>24.173738</v>
      </c>
      <c r="O124" s="34">
        <v>23.565670000000001</v>
      </c>
      <c r="P124" s="34">
        <v>23.088526000000002</v>
      </c>
      <c r="Q124" s="34">
        <v>22.795185</v>
      </c>
      <c r="R124" s="34">
        <v>22.766766000000001</v>
      </c>
      <c r="S124" s="35">
        <v>23.347738</v>
      </c>
      <c r="T124" s="35" t="s">
        <v>193</v>
      </c>
      <c r="U124" s="35" t="s">
        <v>193</v>
      </c>
      <c r="V124" s="35" t="s">
        <v>193</v>
      </c>
      <c r="W124" s="35">
        <v>23.919934999999999</v>
      </c>
      <c r="X124" s="35">
        <v>23.510207999999999</v>
      </c>
      <c r="Y124" s="35">
        <v>22.680327999999999</v>
      </c>
      <c r="Z124" s="35">
        <v>22.010838</v>
      </c>
      <c r="AA124" s="35">
        <v>21.509367000000001</v>
      </c>
      <c r="AB124" s="35" t="s">
        <v>193</v>
      </c>
      <c r="AC124" s="36" t="s">
        <v>193</v>
      </c>
      <c r="AD124" s="29">
        <v>23.575714000000001</v>
      </c>
      <c r="AE124" s="29">
        <v>25.022027999999999</v>
      </c>
      <c r="AF124" s="29">
        <v>24.250665999999999</v>
      </c>
      <c r="AG124" s="29">
        <v>23.905815</v>
      </c>
      <c r="AH124" s="29">
        <v>23.613475999999999</v>
      </c>
      <c r="AI124" s="29">
        <v>23.494436</v>
      </c>
      <c r="AJ124" s="29">
        <v>23.545195</v>
      </c>
      <c r="AK124" s="3">
        <f t="shared" si="2"/>
        <v>24.035643035714283</v>
      </c>
      <c r="AM124" s="15" t="s">
        <v>105</v>
      </c>
      <c r="AO124" s="2">
        <f>(SUM(S131:AB139)+SUM(P136:R139))/67</f>
        <v>24.634040925373142</v>
      </c>
      <c r="AP124" s="2">
        <f>((AK124-AK$13)*100)/AK$13</f>
        <v>6.4224815460972557</v>
      </c>
      <c r="AR124" s="15" t="s">
        <v>105</v>
      </c>
      <c r="AS124" s="2"/>
      <c r="AT124" s="1">
        <f>((AO124-AO$13)*100)/AO$13</f>
        <v>6.4121804946027234</v>
      </c>
    </row>
    <row r="125" spans="1:47" x14ac:dyDescent="0.25">
      <c r="A125" s="29">
        <v>24.972183000000001</v>
      </c>
      <c r="B125" s="30">
        <v>26.519456999999999</v>
      </c>
      <c r="C125" s="29" t="s">
        <v>193</v>
      </c>
      <c r="D125" s="29" t="s">
        <v>193</v>
      </c>
      <c r="E125" s="34">
        <v>26.527925</v>
      </c>
      <c r="F125" s="34">
        <v>26.333680000000001</v>
      </c>
      <c r="G125" s="34">
        <v>26.747634999999999</v>
      </c>
      <c r="H125" s="34">
        <v>26.734472</v>
      </c>
      <c r="I125" s="34">
        <v>26.664480000000001</v>
      </c>
      <c r="J125" s="34">
        <v>26.404572000000002</v>
      </c>
      <c r="K125" s="34">
        <v>26.277521</v>
      </c>
      <c r="L125" s="34">
        <v>25.943054</v>
      </c>
      <c r="M125" s="34">
        <v>25.097963</v>
      </c>
      <c r="N125" s="34">
        <v>24.483789999999999</v>
      </c>
      <c r="O125" s="34">
        <v>23.900089999999999</v>
      </c>
      <c r="P125" s="34">
        <v>23.476053</v>
      </c>
      <c r="Q125" s="34">
        <v>23.254943999999998</v>
      </c>
      <c r="R125" s="34">
        <v>23.183544000000001</v>
      </c>
      <c r="S125" s="35">
        <v>24.530412999999999</v>
      </c>
      <c r="T125" s="35" t="s">
        <v>193</v>
      </c>
      <c r="U125" s="35" t="s">
        <v>193</v>
      </c>
      <c r="V125" s="35" t="s">
        <v>193</v>
      </c>
      <c r="W125" s="35">
        <v>23.909184</v>
      </c>
      <c r="X125" s="35">
        <v>23.696625000000001</v>
      </c>
      <c r="Y125" s="35">
        <v>23.077815999999999</v>
      </c>
      <c r="Z125" s="35">
        <v>22.647622999999999</v>
      </c>
      <c r="AA125" s="35">
        <v>22.442411</v>
      </c>
      <c r="AB125" s="35" t="s">
        <v>193</v>
      </c>
      <c r="AC125" s="36" t="s">
        <v>193</v>
      </c>
      <c r="AD125" s="29" t="s">
        <v>193</v>
      </c>
      <c r="AE125" s="29">
        <v>25.615874999999999</v>
      </c>
      <c r="AF125" s="29">
        <v>24.819548000000001</v>
      </c>
      <c r="AG125" s="29">
        <v>24.645647</v>
      </c>
      <c r="AH125" s="29">
        <v>24.472125999999999</v>
      </c>
      <c r="AI125" s="29">
        <v>24.409486999999999</v>
      </c>
      <c r="AJ125" s="29">
        <v>24.5046</v>
      </c>
      <c r="AK125" s="3">
        <f>AVERAGE(A125:AJ125)</f>
        <v>24.831882785714281</v>
      </c>
      <c r="AM125" s="15" t="s">
        <v>108</v>
      </c>
      <c r="AO125" s="2">
        <f>SUM(S122:AB130)/54</f>
        <v>23.699926092592591</v>
      </c>
      <c r="AP125" s="1">
        <f>((AK125-AK$14)*100)/AK$14</f>
        <v>6.3236419738266099</v>
      </c>
      <c r="AR125" s="15" t="s">
        <v>108</v>
      </c>
      <c r="AS125" s="2"/>
      <c r="AT125" s="1">
        <f>((AO125-AO$14)*100)/AO$14</f>
        <v>6.6323535214254203</v>
      </c>
    </row>
    <row r="126" spans="1:47" x14ac:dyDescent="0.25">
      <c r="A126" s="29">
        <v>26.058342</v>
      </c>
      <c r="B126" s="30">
        <v>27.555627999999999</v>
      </c>
      <c r="C126" s="29" t="s">
        <v>193</v>
      </c>
      <c r="D126" s="29" t="s">
        <v>193</v>
      </c>
      <c r="E126" s="34">
        <v>27.191825999999999</v>
      </c>
      <c r="F126" s="34">
        <v>27.417310000000001</v>
      </c>
      <c r="G126" s="34">
        <v>27.671569999999999</v>
      </c>
      <c r="H126" s="34">
        <v>27.630566000000002</v>
      </c>
      <c r="I126" s="34">
        <v>27.460401999999998</v>
      </c>
      <c r="J126" s="34">
        <v>27.293742999999999</v>
      </c>
      <c r="K126" s="34">
        <v>26.837933</v>
      </c>
      <c r="L126" s="34">
        <v>26.236443000000001</v>
      </c>
      <c r="M126" s="34">
        <v>25.448596999999999</v>
      </c>
      <c r="N126" s="34">
        <v>24.798582</v>
      </c>
      <c r="O126" s="34">
        <v>24.266242999999999</v>
      </c>
      <c r="P126" s="34">
        <v>23.919993999999999</v>
      </c>
      <c r="Q126" s="34">
        <v>23.770336</v>
      </c>
      <c r="R126" s="34">
        <v>23.571964000000001</v>
      </c>
      <c r="S126" s="35" t="s">
        <v>193</v>
      </c>
      <c r="T126" s="35" t="s">
        <v>193</v>
      </c>
      <c r="U126" s="35" t="s">
        <v>193</v>
      </c>
      <c r="V126" s="35" t="s">
        <v>193</v>
      </c>
      <c r="W126" s="35">
        <v>23.861550000000001</v>
      </c>
      <c r="X126" s="35">
        <v>24.052320000000002</v>
      </c>
      <c r="Y126" s="35">
        <v>23.546894000000002</v>
      </c>
      <c r="Z126" s="35">
        <v>23.400036</v>
      </c>
      <c r="AA126" s="35">
        <v>23.500122000000001</v>
      </c>
      <c r="AB126" s="35" t="s">
        <v>193</v>
      </c>
      <c r="AC126" s="36" t="s">
        <v>193</v>
      </c>
      <c r="AD126" s="29" t="s">
        <v>193</v>
      </c>
      <c r="AE126" s="29">
        <v>25.690253999999999</v>
      </c>
      <c r="AF126" s="29">
        <v>25.346457000000001</v>
      </c>
      <c r="AG126" s="29">
        <v>25.412946999999999</v>
      </c>
      <c r="AH126" s="29">
        <v>25.406832000000001</v>
      </c>
      <c r="AI126" s="29">
        <v>25.394081</v>
      </c>
      <c r="AJ126" s="29">
        <v>25.490639000000002</v>
      </c>
      <c r="AK126" s="3">
        <f t="shared" si="2"/>
        <v>25.490059666666664</v>
      </c>
      <c r="AM126" s="16" t="s">
        <v>117</v>
      </c>
      <c r="AO126" s="7">
        <f>(SUM(AC117:AJ139)+SUM(A117:D130))/173</f>
        <v>22.89669573410405</v>
      </c>
      <c r="AP126" s="2">
        <f>((AK126-AK$15)*100)/AK$15</f>
        <v>6.2567531483266228</v>
      </c>
      <c r="AR126" s="16" t="s">
        <v>117</v>
      </c>
      <c r="AS126" s="2"/>
      <c r="AT126" s="1">
        <f>((AO126-AO$15)*100)/AO$15</f>
        <v>6.8703470620616711</v>
      </c>
    </row>
    <row r="127" spans="1:47" x14ac:dyDescent="0.25">
      <c r="A127" s="29">
        <v>27.022231999999999</v>
      </c>
      <c r="B127" s="30">
        <v>28.540828999999999</v>
      </c>
      <c r="C127" s="29" t="s">
        <v>193</v>
      </c>
      <c r="D127" s="29" t="s">
        <v>193</v>
      </c>
      <c r="E127" s="34">
        <v>28.417304999999999</v>
      </c>
      <c r="F127" s="34">
        <v>28.662839999999999</v>
      </c>
      <c r="G127" s="34">
        <v>28.828886000000001</v>
      </c>
      <c r="H127" s="34">
        <v>28.556564000000002</v>
      </c>
      <c r="I127" s="34">
        <v>28.367846</v>
      </c>
      <c r="J127" s="34">
        <v>27.904095000000002</v>
      </c>
      <c r="K127" s="34">
        <v>27.266725999999998</v>
      </c>
      <c r="L127" s="34">
        <v>26.655296</v>
      </c>
      <c r="M127" s="34">
        <v>25.871694999999999</v>
      </c>
      <c r="N127" s="34">
        <v>25.103826999999999</v>
      </c>
      <c r="O127" s="34">
        <v>24.631959999999999</v>
      </c>
      <c r="P127" s="34">
        <v>24.369160000000001</v>
      </c>
      <c r="Q127" s="34">
        <v>24.306759</v>
      </c>
      <c r="R127" s="34">
        <v>24.180706000000001</v>
      </c>
      <c r="S127" s="35" t="s">
        <v>193</v>
      </c>
      <c r="T127" s="35" t="s">
        <v>193</v>
      </c>
      <c r="U127" s="35" t="s">
        <v>193</v>
      </c>
      <c r="V127" s="35" t="s">
        <v>193</v>
      </c>
      <c r="W127" s="35">
        <v>24.548559999999998</v>
      </c>
      <c r="X127" s="35">
        <v>24.438573999999999</v>
      </c>
      <c r="Y127" s="35">
        <v>24.006495000000001</v>
      </c>
      <c r="Z127" s="35">
        <v>24.106349999999999</v>
      </c>
      <c r="AA127" s="35">
        <v>24.594256999999999</v>
      </c>
      <c r="AB127" s="35" t="s">
        <v>193</v>
      </c>
      <c r="AC127" s="36" t="s">
        <v>193</v>
      </c>
      <c r="AD127" s="29" t="s">
        <v>193</v>
      </c>
      <c r="AE127" s="29">
        <v>26.239799999999999</v>
      </c>
      <c r="AF127" s="29">
        <v>26.306284000000002</v>
      </c>
      <c r="AG127" s="29">
        <v>26.544699999999999</v>
      </c>
      <c r="AH127" s="29">
        <v>26.525797000000001</v>
      </c>
      <c r="AI127" s="29">
        <v>26.510501999999999</v>
      </c>
      <c r="AJ127" s="29">
        <v>26.520123000000002</v>
      </c>
      <c r="AK127" s="3">
        <f t="shared" si="2"/>
        <v>26.260302518518522</v>
      </c>
      <c r="AM127" t="s">
        <v>118</v>
      </c>
      <c r="AO127" s="2">
        <f>((SUM(A113:Z146)+SUM(AA113:AJ139))/895)</f>
        <v>19.638619615072617</v>
      </c>
      <c r="AP127" s="2">
        <f>((AK127-AK$16)*100)/AK$16</f>
        <v>6.127204252295761</v>
      </c>
      <c r="AR127" t="s">
        <v>118</v>
      </c>
      <c r="AT127" s="1">
        <f>((AO127-AO$16)*100)/AO$16</f>
        <v>7.5646163013982237</v>
      </c>
    </row>
    <row r="128" spans="1:47" x14ac:dyDescent="0.25">
      <c r="A128" s="29">
        <v>27.903417999999999</v>
      </c>
      <c r="B128" s="30">
        <v>29.596976999999999</v>
      </c>
      <c r="C128" s="29">
        <v>30.912310000000002</v>
      </c>
      <c r="D128" s="29">
        <v>29.616409999999998</v>
      </c>
      <c r="E128" s="34">
        <v>29.140516000000002</v>
      </c>
      <c r="F128" s="34">
        <v>29.740514999999998</v>
      </c>
      <c r="G128" s="34">
        <v>29.872178999999999</v>
      </c>
      <c r="H128" s="34">
        <v>29.544992000000001</v>
      </c>
      <c r="I128" s="34">
        <v>29.083178</v>
      </c>
      <c r="J128" s="34">
        <v>28.267569000000002</v>
      </c>
      <c r="K128" s="34">
        <v>27.568719999999999</v>
      </c>
      <c r="L128" s="34">
        <v>26.910107</v>
      </c>
      <c r="M128" s="34">
        <v>26.084686000000001</v>
      </c>
      <c r="N128" s="34">
        <v>25.334268999999999</v>
      </c>
      <c r="O128" s="34">
        <v>24.889872</v>
      </c>
      <c r="P128" s="34">
        <v>24.736256000000001</v>
      </c>
      <c r="Q128" s="34">
        <v>24.909797999999999</v>
      </c>
      <c r="R128" s="34">
        <v>24.985865</v>
      </c>
      <c r="S128" s="35" t="s">
        <v>193</v>
      </c>
      <c r="T128" s="35" t="s">
        <v>193</v>
      </c>
      <c r="U128" s="35" t="s">
        <v>193</v>
      </c>
      <c r="V128" s="35" t="s">
        <v>193</v>
      </c>
      <c r="W128" s="35">
        <v>25.141369000000001</v>
      </c>
      <c r="X128" s="35">
        <v>24.845946999999999</v>
      </c>
      <c r="Y128" s="35">
        <v>24.331265999999999</v>
      </c>
      <c r="Z128" s="35">
        <v>24.599959999999999</v>
      </c>
      <c r="AA128" s="35">
        <v>25.594947999999999</v>
      </c>
      <c r="AB128" s="35" t="s">
        <v>193</v>
      </c>
      <c r="AC128" s="36" t="s">
        <v>193</v>
      </c>
      <c r="AD128" s="29" t="s">
        <v>193</v>
      </c>
      <c r="AE128" s="29">
        <v>26.743031999999999</v>
      </c>
      <c r="AF128" s="29">
        <v>27.20683</v>
      </c>
      <c r="AG128" s="29">
        <v>28.011593000000001</v>
      </c>
      <c r="AH128" s="29">
        <v>27.988436</v>
      </c>
      <c r="AI128" s="29">
        <v>27.734352000000001</v>
      </c>
      <c r="AJ128" s="29">
        <v>27.497634999999999</v>
      </c>
      <c r="AK128" s="3">
        <f t="shared" si="2"/>
        <v>27.199758793103449</v>
      </c>
      <c r="AM128" t="s">
        <v>119</v>
      </c>
      <c r="AP128" s="2">
        <f>((AK128-AK$17)*100)/AK$17</f>
        <v>5.9578096815583717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29.410962999999999</v>
      </c>
      <c r="B129" s="30">
        <v>29.823252</v>
      </c>
      <c r="C129" s="29">
        <v>30.819728999999999</v>
      </c>
      <c r="D129" s="29">
        <v>30.978511999999998</v>
      </c>
      <c r="E129" s="34">
        <v>30.564720000000001</v>
      </c>
      <c r="F129" s="34">
        <v>30.666285999999999</v>
      </c>
      <c r="G129" s="34">
        <v>30.484314000000001</v>
      </c>
      <c r="H129" s="34">
        <v>29.755161000000001</v>
      </c>
      <c r="I129" s="34">
        <v>29.070198000000001</v>
      </c>
      <c r="J129" s="34">
        <v>28.267893000000001</v>
      </c>
      <c r="K129" s="34">
        <v>27.501265</v>
      </c>
      <c r="L129" s="34">
        <v>26.802682999999998</v>
      </c>
      <c r="M129" s="34">
        <v>26.154125000000001</v>
      </c>
      <c r="N129" s="34">
        <v>25.674043999999999</v>
      </c>
      <c r="O129" s="34">
        <v>25.402950000000001</v>
      </c>
      <c r="P129" s="34">
        <v>25.405746000000001</v>
      </c>
      <c r="Q129" s="34">
        <v>25.720548999999998</v>
      </c>
      <c r="R129" s="34">
        <v>26.095918999999999</v>
      </c>
      <c r="S129" s="35" t="s">
        <v>193</v>
      </c>
      <c r="T129" s="35" t="s">
        <v>193</v>
      </c>
      <c r="U129" s="35" t="s">
        <v>193</v>
      </c>
      <c r="V129" s="35" t="s">
        <v>193</v>
      </c>
      <c r="W129" s="35">
        <v>25.595552000000001</v>
      </c>
      <c r="X129" s="35">
        <v>25.381474000000001</v>
      </c>
      <c r="Y129" s="35">
        <v>25.010265</v>
      </c>
      <c r="Z129" s="35">
        <v>25.281683000000001</v>
      </c>
      <c r="AA129" s="35">
        <v>26.343914000000002</v>
      </c>
      <c r="AB129" s="35" t="s">
        <v>193</v>
      </c>
      <c r="AC129" s="36" t="s">
        <v>193</v>
      </c>
      <c r="AD129" s="29" t="s">
        <v>193</v>
      </c>
      <c r="AE129" s="29">
        <v>27.687878000000001</v>
      </c>
      <c r="AF129" s="29">
        <v>28.382415999999999</v>
      </c>
      <c r="AG129" s="29">
        <v>29.816483999999999</v>
      </c>
      <c r="AH129" s="29">
        <v>29.687743999999999</v>
      </c>
      <c r="AI129" s="29">
        <v>29.031320000000001</v>
      </c>
      <c r="AJ129" s="29">
        <v>28.960481999999999</v>
      </c>
      <c r="AK129" s="3">
        <f t="shared" si="2"/>
        <v>27.92336279310345</v>
      </c>
      <c r="AM129" t="s">
        <v>120</v>
      </c>
      <c r="AP129" s="2">
        <f>((AK129-AK$18)*100)/AK$18</f>
        <v>5.7778758441176157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193</v>
      </c>
      <c r="B130" s="30" t="s">
        <v>193</v>
      </c>
      <c r="C130" s="29">
        <v>31.053508999999998</v>
      </c>
      <c r="D130" s="29">
        <v>32.624263999999997</v>
      </c>
      <c r="E130" s="34">
        <v>32.581245000000003</v>
      </c>
      <c r="F130" s="34">
        <v>31.66582</v>
      </c>
      <c r="G130" s="34">
        <v>30.742977</v>
      </c>
      <c r="H130" s="34">
        <v>29.662801999999999</v>
      </c>
      <c r="I130" s="34">
        <v>28.96312</v>
      </c>
      <c r="J130" s="34">
        <v>28.304506</v>
      </c>
      <c r="K130" s="34">
        <v>27.675847999999998</v>
      </c>
      <c r="L130" s="34">
        <v>27.140716999999999</v>
      </c>
      <c r="M130" s="34">
        <v>26.715208000000001</v>
      </c>
      <c r="N130" s="34">
        <v>26.472729999999999</v>
      </c>
      <c r="O130" s="34">
        <v>26.399061</v>
      </c>
      <c r="P130" s="34">
        <v>26.534016000000001</v>
      </c>
      <c r="Q130" s="34">
        <v>26.792774000000001</v>
      </c>
      <c r="R130" s="34">
        <v>26.913215999999998</v>
      </c>
      <c r="S130" s="35" t="s">
        <v>193</v>
      </c>
      <c r="T130" s="35" t="s">
        <v>193</v>
      </c>
      <c r="U130" s="35" t="s">
        <v>193</v>
      </c>
      <c r="V130" s="35">
        <v>27.327995000000001</v>
      </c>
      <c r="W130" s="35">
        <v>26.731204999999999</v>
      </c>
      <c r="X130" s="35">
        <v>26.466908</v>
      </c>
      <c r="Y130" s="35">
        <v>26.233955000000002</v>
      </c>
      <c r="Z130" s="35">
        <v>26.473445999999999</v>
      </c>
      <c r="AA130" s="35">
        <v>27.013159000000002</v>
      </c>
      <c r="AB130" s="35" t="s">
        <v>193</v>
      </c>
      <c r="AC130" s="36" t="s">
        <v>193</v>
      </c>
      <c r="AD130" s="29" t="s">
        <v>193</v>
      </c>
      <c r="AE130" s="29">
        <v>27.546099000000002</v>
      </c>
      <c r="AF130" s="29">
        <v>29.522238000000002</v>
      </c>
      <c r="AG130" s="29">
        <v>31.388622000000002</v>
      </c>
      <c r="AH130" s="29">
        <v>30.388943000000001</v>
      </c>
      <c r="AI130" s="29">
        <v>29.952824</v>
      </c>
      <c r="AJ130" s="29">
        <v>30.268115999999999</v>
      </c>
      <c r="AK130" s="3">
        <f t="shared" si="2"/>
        <v>28.55554725</v>
      </c>
      <c r="AM130" t="s">
        <v>121</v>
      </c>
      <c r="AO130" s="2">
        <f>SUM(U145:W146)/6</f>
        <v>7.4965681166666664</v>
      </c>
      <c r="AP130" s="2">
        <f>((AK130-AK$19)*100)/AK$19</f>
        <v>5.6228613436707002</v>
      </c>
      <c r="AR130" t="s">
        <v>124</v>
      </c>
      <c r="AT130" s="1">
        <f>((AO130-AO$19)*100)/AO$19</f>
        <v>17.305243287309594</v>
      </c>
    </row>
    <row r="131" spans="1:46" x14ac:dyDescent="0.25">
      <c r="A131" t="s">
        <v>193</v>
      </c>
      <c r="B131" s="37" t="s">
        <v>193</v>
      </c>
      <c r="C131" s="34">
        <v>31.494323999999999</v>
      </c>
      <c r="D131" s="34">
        <v>33.325122999999998</v>
      </c>
      <c r="E131" s="34">
        <v>32.908855000000003</v>
      </c>
      <c r="F131" s="34">
        <v>31.704042000000001</v>
      </c>
      <c r="G131" s="34">
        <v>30.372961</v>
      </c>
      <c r="H131" s="34">
        <v>29.314281000000001</v>
      </c>
      <c r="I131" s="34">
        <v>28.619527999999999</v>
      </c>
      <c r="J131" s="34">
        <v>28.015931999999999</v>
      </c>
      <c r="K131" s="34">
        <v>27.491966000000001</v>
      </c>
      <c r="L131" s="34">
        <v>27.056484000000001</v>
      </c>
      <c r="M131" s="34">
        <v>26.782340000000001</v>
      </c>
      <c r="N131" s="34">
        <v>26.655419999999999</v>
      </c>
      <c r="O131" s="34">
        <v>26.68601</v>
      </c>
      <c r="P131" s="34">
        <v>26.873467999999999</v>
      </c>
      <c r="Q131" s="34">
        <v>27.125451999999999</v>
      </c>
      <c r="R131" s="34">
        <v>27.36515</v>
      </c>
      <c r="S131" s="35" t="s">
        <v>193</v>
      </c>
      <c r="T131" s="35" t="s">
        <v>193</v>
      </c>
      <c r="U131" s="35" t="s">
        <v>193</v>
      </c>
      <c r="V131" s="35">
        <v>27.001888000000001</v>
      </c>
      <c r="W131" s="35">
        <v>27.130845999999998</v>
      </c>
      <c r="X131" s="35">
        <v>27.135974999999998</v>
      </c>
      <c r="Y131" s="35">
        <v>26.999970999999999</v>
      </c>
      <c r="Z131" s="35">
        <v>27.133023999999999</v>
      </c>
      <c r="AA131" s="35">
        <v>27.326355</v>
      </c>
      <c r="AB131" s="35" t="s">
        <v>193</v>
      </c>
      <c r="AC131" s="36" t="s">
        <v>193</v>
      </c>
      <c r="AD131" s="29" t="s">
        <v>193</v>
      </c>
      <c r="AE131" s="29">
        <v>26.599764</v>
      </c>
      <c r="AF131" s="29">
        <v>29.87847</v>
      </c>
      <c r="AG131" s="29">
        <v>31.110569000000002</v>
      </c>
      <c r="AH131" s="29">
        <v>29.838021999999999</v>
      </c>
      <c r="AI131" s="29">
        <v>29.548183000000002</v>
      </c>
      <c r="AJ131" s="29">
        <v>30.802322</v>
      </c>
      <c r="AK131" s="3">
        <f t="shared" si="2"/>
        <v>28.653454464285719</v>
      </c>
      <c r="AP131" s="2">
        <f>((AK131-AK$20)*100)/AK$20</f>
        <v>5.6138679749518188</v>
      </c>
    </row>
    <row r="132" spans="1:46" x14ac:dyDescent="0.25">
      <c r="A132" t="s">
        <v>193</v>
      </c>
      <c r="B132" s="37">
        <v>31.967607000000001</v>
      </c>
      <c r="C132" s="34">
        <v>31.255278000000001</v>
      </c>
      <c r="D132" s="34">
        <v>32.509051999999997</v>
      </c>
      <c r="E132" s="34">
        <v>31.707647000000001</v>
      </c>
      <c r="F132" s="34">
        <v>30.628515</v>
      </c>
      <c r="G132" s="34">
        <v>29.399480000000001</v>
      </c>
      <c r="H132" s="34">
        <v>28.370203</v>
      </c>
      <c r="I132" s="34">
        <v>27.622854</v>
      </c>
      <c r="J132" s="34">
        <v>26.971927999999998</v>
      </c>
      <c r="K132" s="34">
        <v>26.503916</v>
      </c>
      <c r="L132" s="34">
        <v>26.240701999999999</v>
      </c>
      <c r="M132" s="34">
        <v>26.233591000000001</v>
      </c>
      <c r="N132" s="34">
        <v>26.41611</v>
      </c>
      <c r="O132" s="34">
        <v>26.781016999999999</v>
      </c>
      <c r="P132" s="34">
        <v>27.193289</v>
      </c>
      <c r="Q132" s="34">
        <v>27.681812000000001</v>
      </c>
      <c r="R132" s="34">
        <v>27.940276999999998</v>
      </c>
      <c r="S132" s="35" t="s">
        <v>193</v>
      </c>
      <c r="T132" s="35" t="s">
        <v>193</v>
      </c>
      <c r="U132" s="35">
        <v>26.850842</v>
      </c>
      <c r="V132" s="35">
        <v>26.846402999999999</v>
      </c>
      <c r="W132" s="35">
        <v>26.620687</v>
      </c>
      <c r="X132" s="35">
        <v>27.264854</v>
      </c>
      <c r="Y132" s="35">
        <v>27.687056999999999</v>
      </c>
      <c r="Z132" s="35">
        <v>26.804424000000001</v>
      </c>
      <c r="AA132" s="35">
        <v>26.762266</v>
      </c>
      <c r="AB132" s="35" t="s">
        <v>193</v>
      </c>
      <c r="AC132" s="36" t="s">
        <v>193</v>
      </c>
      <c r="AD132" s="29" t="s">
        <v>193</v>
      </c>
      <c r="AE132" s="29">
        <v>26.345313999999998</v>
      </c>
      <c r="AF132" s="29">
        <v>28.945318</v>
      </c>
      <c r="AG132" s="29">
        <v>29.985128</v>
      </c>
      <c r="AH132" s="29">
        <v>28.818079000000001</v>
      </c>
      <c r="AI132" s="29">
        <v>28.811798</v>
      </c>
      <c r="AJ132" s="29">
        <v>30.660995</v>
      </c>
      <c r="AK132" s="3">
        <f t="shared" si="2"/>
        <v>28.260881433333335</v>
      </c>
      <c r="AP132" s="2">
        <f>((AK132-AK$21)*100)/AK$21</f>
        <v>5.7587312124313774</v>
      </c>
    </row>
    <row r="133" spans="1:46" x14ac:dyDescent="0.25">
      <c r="A133" t="s">
        <v>193</v>
      </c>
      <c r="B133" s="37">
        <v>30.422546000000001</v>
      </c>
      <c r="C133" s="34">
        <v>29.599841999999999</v>
      </c>
      <c r="D133" s="34">
        <v>30.796526</v>
      </c>
      <c r="E133" s="34">
        <v>30.102201000000001</v>
      </c>
      <c r="F133" s="34">
        <v>29.167069999999999</v>
      </c>
      <c r="G133" s="34">
        <v>28.304283000000002</v>
      </c>
      <c r="H133" s="34">
        <v>27.439547999999998</v>
      </c>
      <c r="I133" s="34">
        <v>26.757853999999998</v>
      </c>
      <c r="J133" s="34">
        <v>26.184784000000001</v>
      </c>
      <c r="K133" s="34">
        <v>25.695112000000002</v>
      </c>
      <c r="L133" s="34">
        <v>25.511637</v>
      </c>
      <c r="M133" s="34">
        <v>25.595694999999999</v>
      </c>
      <c r="N133" s="34">
        <v>26.07375</v>
      </c>
      <c r="O133" s="34">
        <v>26.952245999999999</v>
      </c>
      <c r="P133" s="34">
        <v>27.761109999999999</v>
      </c>
      <c r="Q133" s="34">
        <v>28.327725999999998</v>
      </c>
      <c r="R133" s="34">
        <v>27.679300000000001</v>
      </c>
      <c r="S133" s="35" t="s">
        <v>193</v>
      </c>
      <c r="T133" s="35" t="s">
        <v>193</v>
      </c>
      <c r="U133" s="35">
        <v>26.327047</v>
      </c>
      <c r="V133" s="35">
        <v>26.042755</v>
      </c>
      <c r="W133" s="35">
        <v>26.017315</v>
      </c>
      <c r="X133" s="35">
        <v>26.674665000000001</v>
      </c>
      <c r="Y133" s="35">
        <v>27.317506999999999</v>
      </c>
      <c r="Z133" s="35" t="s">
        <v>193</v>
      </c>
      <c r="AA133" s="35" t="s">
        <v>193</v>
      </c>
      <c r="AB133" s="35" t="s">
        <v>193</v>
      </c>
      <c r="AC133" s="36" t="s">
        <v>193</v>
      </c>
      <c r="AD133" s="29" t="s">
        <v>193</v>
      </c>
      <c r="AE133" s="29" t="s">
        <v>193</v>
      </c>
      <c r="AF133" s="29">
        <v>27.442450999999998</v>
      </c>
      <c r="AG133" s="29">
        <v>28.534288</v>
      </c>
      <c r="AH133" s="29">
        <v>27.436844000000001</v>
      </c>
      <c r="AI133" s="29">
        <v>27.694298</v>
      </c>
      <c r="AJ133" s="29">
        <v>30.323574000000001</v>
      </c>
      <c r="AK133" s="3">
        <f t="shared" si="2"/>
        <v>27.6363694074074</v>
      </c>
      <c r="AP133" s="2">
        <f>((AK133-AK$22)*100)/AK$22</f>
        <v>5.9242825483256016</v>
      </c>
    </row>
    <row r="134" spans="1:46" x14ac:dyDescent="0.25">
      <c r="A134" t="s">
        <v>193</v>
      </c>
      <c r="B134" s="37">
        <v>29.323483</v>
      </c>
      <c r="C134" s="34">
        <v>28.897741</v>
      </c>
      <c r="D134" s="34">
        <v>29.10258</v>
      </c>
      <c r="E134" s="34">
        <v>28.587973000000002</v>
      </c>
      <c r="F134" s="34">
        <v>27.847024999999999</v>
      </c>
      <c r="G134" s="34">
        <v>27.225823999999999</v>
      </c>
      <c r="H134" s="34">
        <v>26.656803</v>
      </c>
      <c r="I134" s="34">
        <v>26.109622999999999</v>
      </c>
      <c r="J134" s="34">
        <v>25.577694000000001</v>
      </c>
      <c r="K134" s="34">
        <v>25.126298999999999</v>
      </c>
      <c r="L134" s="34">
        <v>24.982267</v>
      </c>
      <c r="M134" s="34">
        <v>24.999580000000002</v>
      </c>
      <c r="N134" s="34">
        <v>25.353300000000001</v>
      </c>
      <c r="O134" s="34">
        <v>26.486649</v>
      </c>
      <c r="P134" s="34">
        <v>27.757439000000002</v>
      </c>
      <c r="Q134" s="34">
        <v>27.199549999999999</v>
      </c>
      <c r="R134" s="34">
        <v>25.621207999999999</v>
      </c>
      <c r="S134" s="35" t="s">
        <v>193</v>
      </c>
      <c r="T134" s="35">
        <v>25.148146000000001</v>
      </c>
      <c r="U134" s="35">
        <v>25.769962</v>
      </c>
      <c r="V134" s="35">
        <v>25.441908000000002</v>
      </c>
      <c r="W134" s="35">
        <v>25.264118</v>
      </c>
      <c r="X134" s="35">
        <v>25.755213000000001</v>
      </c>
      <c r="Y134" s="35">
        <v>26.332623999999999</v>
      </c>
      <c r="Z134" s="35" t="s">
        <v>193</v>
      </c>
      <c r="AA134" s="35" t="s">
        <v>193</v>
      </c>
      <c r="AB134" s="35" t="s">
        <v>193</v>
      </c>
      <c r="AC134" s="36" t="s">
        <v>193</v>
      </c>
      <c r="AD134" s="29" t="s">
        <v>193</v>
      </c>
      <c r="AE134" s="29" t="s">
        <v>193</v>
      </c>
      <c r="AF134" s="29">
        <v>26.466593</v>
      </c>
      <c r="AG134" s="29">
        <v>27.196777000000001</v>
      </c>
      <c r="AH134" s="29">
        <v>27.578555999999999</v>
      </c>
      <c r="AI134" s="29">
        <v>28.084208</v>
      </c>
      <c r="AJ134" s="29">
        <v>28.865862</v>
      </c>
      <c r="AK134" s="3">
        <f t="shared" si="2"/>
        <v>26.741393035714285</v>
      </c>
      <c r="AP134" s="2">
        <f>((AK134-AK$23)*100)/AK$23</f>
        <v>6.1980402197600046</v>
      </c>
    </row>
    <row r="135" spans="1:46" x14ac:dyDescent="0.25">
      <c r="A135" t="s">
        <v>193</v>
      </c>
      <c r="B135" s="37">
        <v>28.251110000000001</v>
      </c>
      <c r="C135" s="34">
        <v>28.214594000000002</v>
      </c>
      <c r="D135" s="34">
        <v>27.969529999999999</v>
      </c>
      <c r="E135" s="34">
        <v>27.611162</v>
      </c>
      <c r="F135" s="34">
        <v>26.959513000000001</v>
      </c>
      <c r="G135" s="34">
        <v>26.387325000000001</v>
      </c>
      <c r="H135" s="34">
        <v>25.869313999999999</v>
      </c>
      <c r="I135" s="34">
        <v>25.395071000000002</v>
      </c>
      <c r="J135" s="34">
        <v>24.864903999999999</v>
      </c>
      <c r="K135" s="34">
        <v>24.398213999999999</v>
      </c>
      <c r="L135" s="34">
        <v>24.168710000000001</v>
      </c>
      <c r="M135" s="34">
        <v>24.084692</v>
      </c>
      <c r="N135" s="34">
        <v>24.354527999999998</v>
      </c>
      <c r="O135" s="34">
        <v>25.383800000000001</v>
      </c>
      <c r="P135" s="34">
        <v>27.387443999999999</v>
      </c>
      <c r="Q135" s="34">
        <v>24.77732</v>
      </c>
      <c r="R135" s="34" t="s">
        <v>193</v>
      </c>
      <c r="S135" s="35">
        <v>24.92652</v>
      </c>
      <c r="T135" s="35">
        <v>25.119501</v>
      </c>
      <c r="U135" s="35">
        <v>25.302776000000001</v>
      </c>
      <c r="V135" s="35">
        <v>24.840277</v>
      </c>
      <c r="W135" s="35">
        <v>24.504826000000001</v>
      </c>
      <c r="X135" s="35">
        <v>24.595220000000001</v>
      </c>
      <c r="Y135" s="35">
        <v>24.19922</v>
      </c>
      <c r="Z135" s="35" t="s">
        <v>193</v>
      </c>
      <c r="AA135" s="35" t="s">
        <v>193</v>
      </c>
      <c r="AB135" s="35" t="s">
        <v>193</v>
      </c>
      <c r="AC135" s="36" t="s">
        <v>193</v>
      </c>
      <c r="AD135" s="29" t="s">
        <v>193</v>
      </c>
      <c r="AE135" s="29" t="s">
        <v>193</v>
      </c>
      <c r="AF135" s="29">
        <v>26.076153000000001</v>
      </c>
      <c r="AG135" s="29">
        <v>26.529802</v>
      </c>
      <c r="AH135" s="29">
        <v>26.849513999999999</v>
      </c>
      <c r="AI135" s="29">
        <v>27.568259999999999</v>
      </c>
      <c r="AJ135" s="29">
        <v>28.104572000000001</v>
      </c>
      <c r="AK135" s="3">
        <f t="shared" si="2"/>
        <v>25.881923999999998</v>
      </c>
      <c r="AP135" s="2">
        <f>((AK135-AK$24)*100)/AK$24</f>
        <v>6.4212101030363904</v>
      </c>
    </row>
    <row r="136" spans="1:46" x14ac:dyDescent="0.25">
      <c r="A136" t="s">
        <v>193</v>
      </c>
      <c r="B136" s="37">
        <v>26.848886</v>
      </c>
      <c r="C136" s="34">
        <v>27.051214000000002</v>
      </c>
      <c r="D136" s="34">
        <v>27.066893</v>
      </c>
      <c r="E136" s="34">
        <v>26.795688999999999</v>
      </c>
      <c r="F136" s="34">
        <v>26.266819999999999</v>
      </c>
      <c r="G136" s="34">
        <v>25.698055</v>
      </c>
      <c r="H136" s="34">
        <v>25.174814000000001</v>
      </c>
      <c r="I136" s="34">
        <v>24.755610000000001</v>
      </c>
      <c r="J136" s="34">
        <v>24.477173000000001</v>
      </c>
      <c r="K136" s="34">
        <v>24.00338</v>
      </c>
      <c r="L136" s="34">
        <v>23.450604999999999</v>
      </c>
      <c r="M136" s="34">
        <v>23.217255000000002</v>
      </c>
      <c r="N136" s="34">
        <v>23.370676</v>
      </c>
      <c r="O136" s="34">
        <v>24.314554000000001</v>
      </c>
      <c r="P136" s="38">
        <v>26.557697000000001</v>
      </c>
      <c r="Q136" s="38" t="s">
        <v>193</v>
      </c>
      <c r="R136" s="38">
        <v>23.645918000000002</v>
      </c>
      <c r="S136" s="35">
        <v>25.052672999999999</v>
      </c>
      <c r="T136" s="35">
        <v>24.983084000000002</v>
      </c>
      <c r="U136" s="35">
        <v>24.748280999999999</v>
      </c>
      <c r="V136" s="35">
        <v>24.190044</v>
      </c>
      <c r="W136" s="35">
        <v>23.743706</v>
      </c>
      <c r="X136" s="35">
        <v>23.58004</v>
      </c>
      <c r="Y136" s="35">
        <v>22.834773999999999</v>
      </c>
      <c r="Z136" s="35" t="s">
        <v>193</v>
      </c>
      <c r="AA136" s="35" t="s">
        <v>193</v>
      </c>
      <c r="AB136" s="35" t="s">
        <v>193</v>
      </c>
      <c r="AC136" s="36" t="s">
        <v>193</v>
      </c>
      <c r="AD136" s="29" t="s">
        <v>193</v>
      </c>
      <c r="AE136" s="29" t="s">
        <v>193</v>
      </c>
      <c r="AF136" s="29">
        <v>25.627217999999999</v>
      </c>
      <c r="AG136" s="29">
        <v>25.875962999999999</v>
      </c>
      <c r="AH136" s="29" t="s">
        <v>193</v>
      </c>
      <c r="AI136" s="29">
        <v>26.41994</v>
      </c>
      <c r="AJ136" s="29">
        <v>27.614632</v>
      </c>
      <c r="AK136" s="3">
        <f t="shared" si="2"/>
        <v>25.087614592592598</v>
      </c>
      <c r="AP136" s="2">
        <f>((AK136-AK$25)*100)/AK$25</f>
        <v>6.5761593488853602</v>
      </c>
    </row>
    <row r="137" spans="1:46" x14ac:dyDescent="0.25">
      <c r="A137" t="s">
        <v>193</v>
      </c>
      <c r="B137" s="37">
        <v>25.719223</v>
      </c>
      <c r="C137" s="34">
        <v>26.117594</v>
      </c>
      <c r="D137" s="34">
        <v>26.343506000000001</v>
      </c>
      <c r="E137" s="34">
        <v>26.118172000000001</v>
      </c>
      <c r="F137" s="34">
        <v>25.622692000000001</v>
      </c>
      <c r="G137" s="34">
        <v>25.035928999999999</v>
      </c>
      <c r="H137" s="34">
        <v>24.467037000000001</v>
      </c>
      <c r="I137" s="34">
        <v>24.012098000000002</v>
      </c>
      <c r="J137" s="34">
        <v>23.769632000000001</v>
      </c>
      <c r="K137" s="34">
        <v>23.276726</v>
      </c>
      <c r="L137" s="34">
        <v>22.737819999999999</v>
      </c>
      <c r="M137" s="34">
        <v>22.403020000000001</v>
      </c>
      <c r="N137" s="34">
        <v>22.515453000000001</v>
      </c>
      <c r="O137" s="34">
        <v>23.141642000000001</v>
      </c>
      <c r="P137" s="38" t="s">
        <v>193</v>
      </c>
      <c r="Q137" s="38">
        <v>22.988323000000001</v>
      </c>
      <c r="R137" s="38">
        <v>23.399985999999998</v>
      </c>
      <c r="S137" s="35">
        <v>24.321926000000001</v>
      </c>
      <c r="T137" s="35">
        <v>24.408918</v>
      </c>
      <c r="U137" s="35">
        <v>24.138853000000001</v>
      </c>
      <c r="V137" s="35">
        <v>23.523942999999999</v>
      </c>
      <c r="W137" s="35">
        <v>22.992657000000001</v>
      </c>
      <c r="X137" s="35">
        <v>22.587492000000001</v>
      </c>
      <c r="Y137" s="35">
        <v>21.501487999999998</v>
      </c>
      <c r="Z137" s="35" t="s">
        <v>193</v>
      </c>
      <c r="AA137" s="35" t="s">
        <v>193</v>
      </c>
      <c r="AB137" s="35" t="s">
        <v>193</v>
      </c>
      <c r="AC137" s="36" t="s">
        <v>193</v>
      </c>
      <c r="AD137" s="29" t="s">
        <v>193</v>
      </c>
      <c r="AE137" s="29" t="s">
        <v>193</v>
      </c>
      <c r="AF137" s="29">
        <v>25.851944</v>
      </c>
      <c r="AG137" s="29">
        <v>25.13588</v>
      </c>
      <c r="AH137" s="29" t="s">
        <v>193</v>
      </c>
      <c r="AI137" s="29" t="s">
        <v>193</v>
      </c>
      <c r="AJ137" s="29" t="s">
        <v>193</v>
      </c>
      <c r="AK137" s="3">
        <f t="shared" si="2"/>
        <v>24.085278160000001</v>
      </c>
      <c r="AP137" s="2">
        <f>((AK137-AK$26)*100)/AK$26</f>
        <v>6.779116943913249</v>
      </c>
    </row>
    <row r="138" spans="1:46" x14ac:dyDescent="0.25">
      <c r="A138" t="s">
        <v>193</v>
      </c>
      <c r="B138" s="37" t="s">
        <v>193</v>
      </c>
      <c r="C138" s="34">
        <v>25.136434999999999</v>
      </c>
      <c r="D138" s="34">
        <v>25.919194999999998</v>
      </c>
      <c r="E138" s="34">
        <v>25.870723999999999</v>
      </c>
      <c r="F138" s="34">
        <v>25.419533000000001</v>
      </c>
      <c r="G138" s="34">
        <v>24.890025999999999</v>
      </c>
      <c r="H138" s="34">
        <v>23.988049</v>
      </c>
      <c r="I138" s="34">
        <v>23.319949999999999</v>
      </c>
      <c r="J138" s="34">
        <v>22.809163999999999</v>
      </c>
      <c r="K138" s="34">
        <v>22.372205999999998</v>
      </c>
      <c r="L138" s="34">
        <v>21.974571000000001</v>
      </c>
      <c r="M138" s="34">
        <v>21.678455</v>
      </c>
      <c r="N138" s="34">
        <v>21.566299999999998</v>
      </c>
      <c r="O138" s="34">
        <v>21.896425000000001</v>
      </c>
      <c r="P138" s="38" t="s">
        <v>193</v>
      </c>
      <c r="Q138" s="38">
        <v>22.559093000000001</v>
      </c>
      <c r="R138" s="38">
        <v>23.291319999999999</v>
      </c>
      <c r="S138" s="35">
        <v>23.765041</v>
      </c>
      <c r="T138" s="35">
        <v>24.021502999999999</v>
      </c>
      <c r="U138" s="35">
        <v>23.746804999999998</v>
      </c>
      <c r="V138" s="35">
        <v>23.083908000000001</v>
      </c>
      <c r="W138" s="35">
        <v>22.421520000000001</v>
      </c>
      <c r="X138" s="35">
        <v>21.719818</v>
      </c>
      <c r="Y138" s="35">
        <v>20.656836999999999</v>
      </c>
      <c r="Z138" s="35" t="s">
        <v>193</v>
      </c>
      <c r="AA138" s="35" t="s">
        <v>193</v>
      </c>
      <c r="AB138" s="35" t="s">
        <v>193</v>
      </c>
      <c r="AC138" s="36" t="s">
        <v>193</v>
      </c>
      <c r="AD138" s="29" t="s">
        <v>193</v>
      </c>
      <c r="AE138" s="29" t="s">
        <v>193</v>
      </c>
      <c r="AF138" s="29">
        <v>25.249528999999999</v>
      </c>
      <c r="AG138" s="29">
        <v>23.456713000000001</v>
      </c>
      <c r="AH138" s="29" t="s">
        <v>193</v>
      </c>
      <c r="AI138" s="29" t="s">
        <v>193</v>
      </c>
      <c r="AJ138" s="29" t="s">
        <v>193</v>
      </c>
      <c r="AK138" s="3">
        <f t="shared" si="2"/>
        <v>23.367213333333339</v>
      </c>
      <c r="AP138" s="2">
        <f>((AK138-AK$27)*100)/AK$27</f>
        <v>6.8707440538927784</v>
      </c>
    </row>
    <row r="139" spans="1:46" x14ac:dyDescent="0.25">
      <c r="A139" t="s">
        <v>193</v>
      </c>
      <c r="B139" s="37" t="s">
        <v>193</v>
      </c>
      <c r="C139" s="34">
        <v>23.224947</v>
      </c>
      <c r="D139" s="34">
        <v>25.458088</v>
      </c>
      <c r="E139" s="34">
        <v>26.135715000000001</v>
      </c>
      <c r="F139" s="34">
        <v>26.506477</v>
      </c>
      <c r="G139" s="34">
        <v>26.771183000000001</v>
      </c>
      <c r="H139" s="34">
        <v>24.676190999999999</v>
      </c>
      <c r="I139" s="34">
        <v>23.364716999999999</v>
      </c>
      <c r="J139" s="34">
        <v>22.791653</v>
      </c>
      <c r="K139" s="34">
        <v>22.205824</v>
      </c>
      <c r="L139" s="34">
        <v>21.606915999999998</v>
      </c>
      <c r="M139" s="34">
        <v>21.200949000000001</v>
      </c>
      <c r="N139" s="34">
        <v>20.097584000000001</v>
      </c>
      <c r="O139" s="34">
        <v>20.291784</v>
      </c>
      <c r="P139" s="38" t="s">
        <v>193</v>
      </c>
      <c r="Q139" s="38">
        <v>21.584340999999998</v>
      </c>
      <c r="R139" s="38">
        <v>23.340509999999998</v>
      </c>
      <c r="S139" s="35">
        <v>24.010007999999999</v>
      </c>
      <c r="T139" s="35">
        <v>24.517613999999998</v>
      </c>
      <c r="U139" s="35">
        <v>24.185890000000001</v>
      </c>
      <c r="V139" s="35">
        <v>23.194486999999999</v>
      </c>
      <c r="W139" s="35">
        <v>22.384108000000001</v>
      </c>
      <c r="X139" s="35">
        <v>21.114069000000001</v>
      </c>
      <c r="Y139" s="35">
        <v>20.539874999999999</v>
      </c>
      <c r="Z139" s="35" t="s">
        <v>193</v>
      </c>
      <c r="AA139" s="35" t="s">
        <v>193</v>
      </c>
      <c r="AB139" s="35" t="s">
        <v>193</v>
      </c>
      <c r="AC139" s="36" t="s">
        <v>193</v>
      </c>
      <c r="AD139" s="29" t="s">
        <v>193</v>
      </c>
      <c r="AE139" s="29" t="s">
        <v>193</v>
      </c>
      <c r="AF139" s="29" t="s">
        <v>193</v>
      </c>
      <c r="AG139" s="29" t="s">
        <v>193</v>
      </c>
      <c r="AH139" s="29" t="s">
        <v>193</v>
      </c>
      <c r="AI139" s="29" t="s">
        <v>193</v>
      </c>
      <c r="AJ139" s="29" t="s">
        <v>193</v>
      </c>
      <c r="AK139" s="3">
        <f t="shared" si="2"/>
        <v>23.145587727272726</v>
      </c>
      <c r="AP139" s="2">
        <f>((AK139-AK$28)*100)/AK$28</f>
        <v>6.721366459555469</v>
      </c>
    </row>
    <row r="140" spans="1:46" x14ac:dyDescent="0.25">
      <c r="A140" s="32" t="s">
        <v>193</v>
      </c>
      <c r="B140" s="39" t="s">
        <v>193</v>
      </c>
      <c r="C140" s="32">
        <v>22.190837999999999</v>
      </c>
      <c r="D140" s="32">
        <v>23.33344</v>
      </c>
      <c r="E140" s="32">
        <v>23.366969999999998</v>
      </c>
      <c r="F140" s="32">
        <v>22.670967000000001</v>
      </c>
      <c r="G140" s="32">
        <v>21.953907000000001</v>
      </c>
      <c r="H140" s="32">
        <v>21.216346999999999</v>
      </c>
      <c r="I140" s="32">
        <v>20.825766000000002</v>
      </c>
      <c r="J140" s="32">
        <v>20.864709999999999</v>
      </c>
      <c r="K140" s="32">
        <v>21.301850000000002</v>
      </c>
      <c r="L140" s="32">
        <v>21.711722999999999</v>
      </c>
      <c r="M140" s="32">
        <v>20.901888</v>
      </c>
      <c r="N140" s="32">
        <v>18.280725</v>
      </c>
      <c r="O140" s="32">
        <v>19.063777999999999</v>
      </c>
      <c r="P140" s="32" t="s">
        <v>193</v>
      </c>
      <c r="Q140" s="32" t="s">
        <v>193</v>
      </c>
      <c r="R140" s="32" t="s">
        <v>193</v>
      </c>
      <c r="S140" s="33">
        <v>22.480162</v>
      </c>
      <c r="T140" s="33">
        <v>22.585978000000001</v>
      </c>
      <c r="U140" s="33">
        <v>22.298195</v>
      </c>
      <c r="V140" s="33">
        <v>22.285156000000001</v>
      </c>
      <c r="W140" s="33">
        <v>23.265566</v>
      </c>
      <c r="X140" s="33">
        <v>20.594994</v>
      </c>
      <c r="Y140" s="33">
        <v>19.763649999999998</v>
      </c>
      <c r="Z140" s="33" t="s">
        <v>193</v>
      </c>
      <c r="AA140" s="40" t="s">
        <v>193</v>
      </c>
      <c r="AB140" s="40">
        <v>21.247568000000001</v>
      </c>
      <c r="AC140" s="40">
        <v>19.797628</v>
      </c>
      <c r="AD140" s="40" t="s">
        <v>193</v>
      </c>
      <c r="AE140" s="40" t="s">
        <v>193</v>
      </c>
      <c r="AF140" s="40" t="s">
        <v>193</v>
      </c>
      <c r="AG140" s="40" t="s">
        <v>193</v>
      </c>
      <c r="AH140" s="40" t="s">
        <v>193</v>
      </c>
      <c r="AI140" s="40" t="s">
        <v>193</v>
      </c>
      <c r="AJ140" s="40" t="s">
        <v>193</v>
      </c>
      <c r="AK140" s="3">
        <f t="shared" si="2"/>
        <v>21.454627545454542</v>
      </c>
      <c r="AP140" s="2">
        <f>((AK140-AK$29)*100)/AK$29</f>
        <v>7.2623205660216161</v>
      </c>
    </row>
    <row r="141" spans="1:46" x14ac:dyDescent="0.25">
      <c r="A141" s="31" t="s">
        <v>193</v>
      </c>
      <c r="B141" s="41" t="s">
        <v>193</v>
      </c>
      <c r="C141" s="31" t="s">
        <v>193</v>
      </c>
      <c r="D141" s="31">
        <v>21.21454</v>
      </c>
      <c r="E141" s="31">
        <v>20.928944000000001</v>
      </c>
      <c r="F141" s="31">
        <v>20.329138</v>
      </c>
      <c r="G141" s="31">
        <v>19.582363000000001</v>
      </c>
      <c r="H141" s="31">
        <v>18.824733999999999</v>
      </c>
      <c r="I141" s="31">
        <v>18.213493</v>
      </c>
      <c r="J141" s="31">
        <v>17.876629000000001</v>
      </c>
      <c r="K141" s="31">
        <v>17.709087</v>
      </c>
      <c r="L141" s="31">
        <v>17.724340000000002</v>
      </c>
      <c r="M141" s="31">
        <v>17.890544999999999</v>
      </c>
      <c r="N141" s="31">
        <v>16.619371000000001</v>
      </c>
      <c r="O141" s="31" t="s">
        <v>193</v>
      </c>
      <c r="P141" s="31" t="s">
        <v>193</v>
      </c>
      <c r="Q141" s="31" t="s">
        <v>193</v>
      </c>
      <c r="R141" s="31" t="s">
        <v>193</v>
      </c>
      <c r="S141" s="33">
        <v>19.470946999999999</v>
      </c>
      <c r="T141" s="33">
        <v>19.52319</v>
      </c>
      <c r="U141" s="33">
        <v>19.289342999999999</v>
      </c>
      <c r="V141" s="33">
        <v>19.04063</v>
      </c>
      <c r="W141" s="33">
        <v>19.030998</v>
      </c>
      <c r="X141" s="33">
        <v>19.302112999999999</v>
      </c>
      <c r="Y141" s="33">
        <v>18.451439000000001</v>
      </c>
      <c r="Z141" s="33">
        <v>18.521488000000002</v>
      </c>
      <c r="AA141" s="40">
        <v>18.230433999999999</v>
      </c>
      <c r="AB141" s="40">
        <v>19.014849999999999</v>
      </c>
      <c r="AC141" s="40">
        <v>18.965729</v>
      </c>
      <c r="AD141" s="40">
        <v>18.34674</v>
      </c>
      <c r="AE141" s="40" t="s">
        <v>193</v>
      </c>
      <c r="AF141" s="40" t="s">
        <v>193</v>
      </c>
      <c r="AG141" s="40" t="s">
        <v>193</v>
      </c>
      <c r="AH141" s="40" t="s">
        <v>193</v>
      </c>
      <c r="AI141" s="40" t="s">
        <v>193</v>
      </c>
      <c r="AJ141" s="40" t="s">
        <v>193</v>
      </c>
      <c r="AK141" s="3">
        <f t="shared" si="2"/>
        <v>18.873960217391307</v>
      </c>
      <c r="AP141" s="2">
        <f>((AK141-AK$30)*100)/AK$30</f>
        <v>8.4041198896525664</v>
      </c>
    </row>
    <row r="142" spans="1:46" x14ac:dyDescent="0.25">
      <c r="A142" s="31" t="s">
        <v>193</v>
      </c>
      <c r="B142" s="41" t="s">
        <v>193</v>
      </c>
      <c r="C142" s="31" t="s">
        <v>193</v>
      </c>
      <c r="D142" s="31">
        <v>17.950033000000001</v>
      </c>
      <c r="E142" s="31">
        <v>17.874835999999998</v>
      </c>
      <c r="F142" s="31">
        <v>17.786681999999999</v>
      </c>
      <c r="G142" s="31">
        <v>17.272559999999999</v>
      </c>
      <c r="H142" s="31">
        <v>16.679783</v>
      </c>
      <c r="I142" s="31">
        <v>16.128294</v>
      </c>
      <c r="J142" s="31">
        <v>15.673294</v>
      </c>
      <c r="K142" s="31">
        <v>15.286503</v>
      </c>
      <c r="L142" s="31">
        <v>15.110080999999999</v>
      </c>
      <c r="M142" s="31">
        <v>15.383645</v>
      </c>
      <c r="N142" s="31">
        <v>15.454610000000001</v>
      </c>
      <c r="O142" s="31" t="s">
        <v>193</v>
      </c>
      <c r="P142" s="31" t="s">
        <v>193</v>
      </c>
      <c r="Q142" s="31" t="s">
        <v>193</v>
      </c>
      <c r="R142" s="31" t="s">
        <v>193</v>
      </c>
      <c r="S142" s="33">
        <v>16.531555000000001</v>
      </c>
      <c r="T142" s="33">
        <v>17.043554</v>
      </c>
      <c r="U142" s="33">
        <v>16.904795</v>
      </c>
      <c r="V142" s="33">
        <v>16.705835</v>
      </c>
      <c r="W142" s="33">
        <v>16.324103999999998</v>
      </c>
      <c r="X142" s="33">
        <v>16.388268</v>
      </c>
      <c r="Y142" s="33">
        <v>16.771187000000001</v>
      </c>
      <c r="Z142" s="33" t="s">
        <v>193</v>
      </c>
      <c r="AA142" s="40">
        <v>16.895341999999999</v>
      </c>
      <c r="AB142" s="40">
        <v>17.841045000000001</v>
      </c>
      <c r="AC142" s="40" t="s">
        <v>193</v>
      </c>
      <c r="AD142" s="40" t="s">
        <v>193</v>
      </c>
      <c r="AE142" s="40" t="s">
        <v>193</v>
      </c>
      <c r="AF142" s="40" t="s">
        <v>193</v>
      </c>
      <c r="AG142" s="40" t="s">
        <v>193</v>
      </c>
      <c r="AH142" s="40" t="s">
        <v>193</v>
      </c>
      <c r="AI142" s="40" t="s">
        <v>193</v>
      </c>
      <c r="AJ142" s="40" t="s">
        <v>193</v>
      </c>
      <c r="AK142" s="3">
        <f t="shared" si="2"/>
        <v>16.600300299999997</v>
      </c>
      <c r="AP142" s="2">
        <f>((AK142-AK$31)*100)/AK$31</f>
        <v>9.7002540217074724</v>
      </c>
    </row>
    <row r="143" spans="1:46" x14ac:dyDescent="0.25">
      <c r="A143" s="31" t="s">
        <v>193</v>
      </c>
      <c r="B143" s="41" t="s">
        <v>193</v>
      </c>
      <c r="C143" s="31" t="s">
        <v>193</v>
      </c>
      <c r="D143" s="31">
        <v>14.937295000000001</v>
      </c>
      <c r="E143" s="31">
        <v>15.768679000000001</v>
      </c>
      <c r="F143" s="31">
        <v>15.270754</v>
      </c>
      <c r="G143" s="31">
        <v>14.7364435</v>
      </c>
      <c r="H143" s="31">
        <v>14.290253</v>
      </c>
      <c r="I143" s="31">
        <v>13.893662000000001</v>
      </c>
      <c r="J143" s="31">
        <v>13.493656</v>
      </c>
      <c r="K143" s="31">
        <v>13.065939999999999</v>
      </c>
      <c r="L143" s="31">
        <v>12.758215</v>
      </c>
      <c r="M143" s="31">
        <v>12.938286</v>
      </c>
      <c r="N143" s="31">
        <v>13.135058000000001</v>
      </c>
      <c r="O143" s="31" t="s">
        <v>193</v>
      </c>
      <c r="P143" s="31" t="s">
        <v>193</v>
      </c>
      <c r="Q143" s="31" t="s">
        <v>193</v>
      </c>
      <c r="R143" s="31" t="s">
        <v>193</v>
      </c>
      <c r="S143" s="33" t="s">
        <v>193</v>
      </c>
      <c r="T143" s="33">
        <v>14.399291</v>
      </c>
      <c r="U143" s="33">
        <v>14.884269</v>
      </c>
      <c r="V143" s="33">
        <v>14.45368</v>
      </c>
      <c r="W143" s="33">
        <v>13.957247000000001</v>
      </c>
      <c r="X143" s="33">
        <v>13.687207000000001</v>
      </c>
      <c r="Y143" s="33">
        <v>14.188113</v>
      </c>
      <c r="Z143" s="33">
        <v>13.969156999999999</v>
      </c>
      <c r="AA143" s="40" t="s">
        <v>193</v>
      </c>
      <c r="AB143" s="40" t="s">
        <v>193</v>
      </c>
      <c r="AC143" s="40" t="s">
        <v>193</v>
      </c>
      <c r="AD143" s="40" t="s">
        <v>193</v>
      </c>
      <c r="AE143" s="40" t="s">
        <v>193</v>
      </c>
      <c r="AF143" s="40" t="s">
        <v>193</v>
      </c>
      <c r="AG143" s="40" t="s">
        <v>193</v>
      </c>
      <c r="AH143" s="40" t="s">
        <v>193</v>
      </c>
      <c r="AI143" s="40" t="s">
        <v>193</v>
      </c>
      <c r="AJ143" s="40" t="s">
        <v>193</v>
      </c>
      <c r="AK143" s="3">
        <f t="shared" si="2"/>
        <v>14.101511416666666</v>
      </c>
      <c r="AP143" s="2">
        <f>((AK143-AK$32)*100)/AK$32</f>
        <v>11.572768541655506</v>
      </c>
    </row>
    <row r="144" spans="1:46" x14ac:dyDescent="0.25">
      <c r="A144" s="31" t="s">
        <v>193</v>
      </c>
      <c r="B144" s="41" t="s">
        <v>193</v>
      </c>
      <c r="C144" s="31" t="s">
        <v>193</v>
      </c>
      <c r="D144" s="31" t="s">
        <v>193</v>
      </c>
      <c r="E144" s="31">
        <v>12.330322000000001</v>
      </c>
      <c r="F144" s="31">
        <v>12.312256</v>
      </c>
      <c r="G144" s="31">
        <v>11.906528</v>
      </c>
      <c r="H144" s="31">
        <v>11.712438000000001</v>
      </c>
      <c r="I144" s="31">
        <v>11.441459</v>
      </c>
      <c r="J144" s="31">
        <v>11.134864</v>
      </c>
      <c r="K144" s="31">
        <v>10.692906000000001</v>
      </c>
      <c r="L144" s="31">
        <v>10.429722999999999</v>
      </c>
      <c r="M144" s="31">
        <v>10.565315999999999</v>
      </c>
      <c r="N144" s="31">
        <v>10.396056</v>
      </c>
      <c r="O144" s="31" t="s">
        <v>193</v>
      </c>
      <c r="P144" s="31" t="s">
        <v>193</v>
      </c>
      <c r="Q144" s="31" t="s">
        <v>193</v>
      </c>
      <c r="R144" s="31" t="s">
        <v>193</v>
      </c>
      <c r="S144" s="33" t="s">
        <v>193</v>
      </c>
      <c r="T144" s="33" t="s">
        <v>193</v>
      </c>
      <c r="U144" s="33">
        <v>12.549329</v>
      </c>
      <c r="V144" s="33">
        <v>11.7315</v>
      </c>
      <c r="W144" s="33">
        <v>11.462538</v>
      </c>
      <c r="X144" s="33">
        <v>11.169435999999999</v>
      </c>
      <c r="Y144" s="33">
        <v>11.502564</v>
      </c>
      <c r="Z144" s="33">
        <v>11.870513000000001</v>
      </c>
      <c r="AA144" s="40" t="s">
        <v>193</v>
      </c>
      <c r="AB144" s="40" t="s">
        <v>193</v>
      </c>
      <c r="AC144" s="40" t="s">
        <v>193</v>
      </c>
      <c r="AD144" s="40" t="s">
        <v>193</v>
      </c>
      <c r="AE144" s="40" t="s">
        <v>193</v>
      </c>
      <c r="AF144" s="40" t="s">
        <v>193</v>
      </c>
      <c r="AG144" s="40" t="s">
        <v>193</v>
      </c>
      <c r="AH144" s="40" t="s">
        <v>193</v>
      </c>
      <c r="AI144" s="40" t="s">
        <v>193</v>
      </c>
      <c r="AJ144" s="40" t="s">
        <v>193</v>
      </c>
      <c r="AK144" s="3">
        <f t="shared" si="2"/>
        <v>11.450484249999999</v>
      </c>
      <c r="AP144" s="2">
        <f>((AK144-AK$33)*100)/AK$33</f>
        <v>14.496164406339</v>
      </c>
    </row>
    <row r="145" spans="1:47" x14ac:dyDescent="0.25">
      <c r="A145" s="27" t="s">
        <v>193</v>
      </c>
      <c r="B145" s="28" t="s">
        <v>193</v>
      </c>
      <c r="C145" s="27" t="s">
        <v>193</v>
      </c>
      <c r="D145" s="27" t="s">
        <v>193</v>
      </c>
      <c r="E145" s="27">
        <v>8.2310295</v>
      </c>
      <c r="F145" s="27">
        <v>9.5259199999999993</v>
      </c>
      <c r="G145" s="27">
        <v>9.4383599999999994</v>
      </c>
      <c r="H145" s="27">
        <v>10.490837000000001</v>
      </c>
      <c r="I145" s="27">
        <v>9.7458270000000002</v>
      </c>
      <c r="J145" s="27">
        <v>8.9276250000000008</v>
      </c>
      <c r="K145" s="27">
        <v>8.3885889999999996</v>
      </c>
      <c r="L145" s="27">
        <v>8.0955480000000009</v>
      </c>
      <c r="M145" s="27">
        <v>8.3848439999999993</v>
      </c>
      <c r="N145" s="27" t="s">
        <v>193</v>
      </c>
      <c r="O145" s="27" t="s">
        <v>193</v>
      </c>
      <c r="P145" s="27" t="s">
        <v>193</v>
      </c>
      <c r="Q145" s="27" t="s">
        <v>193</v>
      </c>
      <c r="R145" s="27" t="s">
        <v>193</v>
      </c>
      <c r="S145" s="27" t="s">
        <v>193</v>
      </c>
      <c r="T145" s="27" t="s">
        <v>193</v>
      </c>
      <c r="U145" s="27">
        <v>8.9119430000000008</v>
      </c>
      <c r="V145" s="27">
        <v>8.7905370000000005</v>
      </c>
      <c r="W145" s="27">
        <v>8.8267520000000008</v>
      </c>
      <c r="X145" s="27">
        <v>8.5941639999999992</v>
      </c>
      <c r="Y145" s="27">
        <v>8.9763680000000008</v>
      </c>
      <c r="Z145" s="27" t="s">
        <v>193</v>
      </c>
      <c r="AA145" s="27" t="s">
        <v>193</v>
      </c>
      <c r="AB145" s="27" t="s">
        <v>193</v>
      </c>
      <c r="AC145" s="27" t="s">
        <v>193</v>
      </c>
      <c r="AD145" s="27" t="s">
        <v>193</v>
      </c>
      <c r="AE145" s="27" t="s">
        <v>193</v>
      </c>
      <c r="AF145" s="27" t="s">
        <v>193</v>
      </c>
      <c r="AG145" s="27" t="s">
        <v>193</v>
      </c>
      <c r="AH145" s="27" t="s">
        <v>193</v>
      </c>
      <c r="AI145" s="27" t="s">
        <v>193</v>
      </c>
      <c r="AJ145" s="27" t="s">
        <v>193</v>
      </c>
      <c r="AK145" s="3">
        <f t="shared" si="2"/>
        <v>8.9520245357142869</v>
      </c>
      <c r="AP145" s="2">
        <f>((AK145-AK$34)*100)/AK$34</f>
        <v>18.879914388028833</v>
      </c>
    </row>
    <row r="146" spans="1:47" x14ac:dyDescent="0.25">
      <c r="A146" s="27" t="s">
        <v>193</v>
      </c>
      <c r="B146" s="28" t="s">
        <v>193</v>
      </c>
      <c r="C146" s="27" t="s">
        <v>193</v>
      </c>
      <c r="D146" s="27" t="s">
        <v>193</v>
      </c>
      <c r="E146" s="27" t="s">
        <v>193</v>
      </c>
      <c r="F146" s="27" t="s">
        <v>193</v>
      </c>
      <c r="G146" s="27">
        <v>4.9686956000000002</v>
      </c>
      <c r="H146" s="27">
        <v>5.2802369999999996</v>
      </c>
      <c r="I146" s="27">
        <v>5.6883520000000001</v>
      </c>
      <c r="J146" s="27">
        <v>6.1183139999999998</v>
      </c>
      <c r="K146" s="27">
        <v>4.6465699999999996</v>
      </c>
      <c r="L146" s="27">
        <v>4.7184476999999996</v>
      </c>
      <c r="M146" s="27" t="s">
        <v>193</v>
      </c>
      <c r="N146" s="27" t="s">
        <v>193</v>
      </c>
      <c r="O146" s="27" t="s">
        <v>193</v>
      </c>
      <c r="P146" s="27" t="s">
        <v>193</v>
      </c>
      <c r="Q146" s="27" t="s">
        <v>193</v>
      </c>
      <c r="R146" s="27" t="s">
        <v>193</v>
      </c>
      <c r="S146" s="27" t="s">
        <v>193</v>
      </c>
      <c r="T146" s="27" t="s">
        <v>193</v>
      </c>
      <c r="U146" s="27">
        <v>5.9336742999999998</v>
      </c>
      <c r="V146" s="27">
        <v>6.364738</v>
      </c>
      <c r="W146" s="27">
        <v>6.1517644000000002</v>
      </c>
      <c r="X146" s="27">
        <v>5.4009055999999998</v>
      </c>
      <c r="Y146" s="27">
        <v>5.6183285999999999</v>
      </c>
      <c r="Z146" s="27">
        <v>3.5310790000000001</v>
      </c>
      <c r="AA146" s="27" t="s">
        <v>193</v>
      </c>
      <c r="AB146" s="27" t="s">
        <v>193</v>
      </c>
      <c r="AC146" s="27" t="s">
        <v>193</v>
      </c>
      <c r="AD146" s="27" t="s">
        <v>193</v>
      </c>
      <c r="AE146" s="27" t="s">
        <v>193</v>
      </c>
      <c r="AF146" s="27" t="s">
        <v>193</v>
      </c>
      <c r="AG146" s="27" t="s">
        <v>193</v>
      </c>
      <c r="AH146" s="27" t="s">
        <v>193</v>
      </c>
      <c r="AI146" s="27" t="s">
        <v>193</v>
      </c>
      <c r="AJ146" s="27" t="s">
        <v>193</v>
      </c>
      <c r="AK146" s="3">
        <f t="shared" si="2"/>
        <v>5.3684255166666661</v>
      </c>
      <c r="AP146" s="2">
        <f>((AK146-AK$35)*100)/AK$35</f>
        <v>31.741257823153148</v>
      </c>
    </row>
    <row r="147" spans="1:47" x14ac:dyDescent="0.25">
      <c r="A147" s="25" t="s">
        <v>193</v>
      </c>
      <c r="B147" s="26" t="s">
        <v>193</v>
      </c>
      <c r="C147" s="25" t="s">
        <v>193</v>
      </c>
      <c r="D147" s="25" t="s">
        <v>193</v>
      </c>
      <c r="E147" s="25" t="s">
        <v>193</v>
      </c>
      <c r="F147" s="25" t="s">
        <v>193</v>
      </c>
      <c r="G147" s="25" t="s">
        <v>193</v>
      </c>
      <c r="H147" s="25" t="s">
        <v>193</v>
      </c>
      <c r="I147" s="25" t="s">
        <v>193</v>
      </c>
      <c r="J147" s="25">
        <v>0.15437606000000001</v>
      </c>
      <c r="K147" s="25" t="s">
        <v>193</v>
      </c>
      <c r="L147" s="25" t="s">
        <v>193</v>
      </c>
      <c r="M147" s="25" t="s">
        <v>193</v>
      </c>
      <c r="N147" s="25" t="s">
        <v>193</v>
      </c>
      <c r="O147" s="25" t="s">
        <v>193</v>
      </c>
      <c r="P147" s="25" t="s">
        <v>193</v>
      </c>
      <c r="Q147" s="25" t="s">
        <v>193</v>
      </c>
      <c r="R147" s="25" t="s">
        <v>193</v>
      </c>
      <c r="S147" s="25" t="s">
        <v>193</v>
      </c>
      <c r="T147" s="25">
        <v>6.2077491999999998E-2</v>
      </c>
      <c r="U147" s="25">
        <v>6.4333589999999996E-2</v>
      </c>
      <c r="V147" s="25" t="s">
        <v>193</v>
      </c>
      <c r="W147" s="25" t="s">
        <v>193</v>
      </c>
      <c r="X147" s="25">
        <v>-0.18828347000000001</v>
      </c>
      <c r="Y147" s="25">
        <v>-0.10693104</v>
      </c>
      <c r="Z147" s="25">
        <v>0.10670937599999999</v>
      </c>
      <c r="AA147" s="25">
        <v>0.18213694999999999</v>
      </c>
      <c r="AB147" s="25">
        <v>0.27501874999999998</v>
      </c>
      <c r="AC147" s="25" t="s">
        <v>193</v>
      </c>
      <c r="AD147" s="25" t="s">
        <v>193</v>
      </c>
      <c r="AE147" s="25" t="s">
        <v>193</v>
      </c>
      <c r="AF147" s="25" t="s">
        <v>193</v>
      </c>
      <c r="AG147" s="25" t="s">
        <v>193</v>
      </c>
      <c r="AH147" s="25" t="s">
        <v>193</v>
      </c>
      <c r="AI147" s="25" t="s">
        <v>193</v>
      </c>
      <c r="AJ147" s="25" t="s">
        <v>193</v>
      </c>
      <c r="AK147" s="3">
        <f t="shared" si="2"/>
        <v>6.8679713499999989E-2</v>
      </c>
      <c r="AP147" s="22">
        <f>((AK147-AK$36)*100)/AK$36</f>
        <v>-119.46794936128703</v>
      </c>
    </row>
    <row r="148" spans="1:47" x14ac:dyDescent="0.25">
      <c r="A148" s="25">
        <v>-0.8809572</v>
      </c>
      <c r="B148" s="26">
        <v>-0.91308515999999995</v>
      </c>
      <c r="C148" s="25">
        <v>-0.95328210000000002</v>
      </c>
      <c r="D148" s="25">
        <v>-0.99562090000000003</v>
      </c>
      <c r="E148" s="25">
        <v>-1.0364283000000001</v>
      </c>
      <c r="F148" s="25">
        <v>-1.0863263999999999</v>
      </c>
      <c r="G148" s="25">
        <v>-1.1299501999999999</v>
      </c>
      <c r="H148" s="25">
        <v>-1.1686818999999999</v>
      </c>
      <c r="I148" s="25">
        <v>-1.1963602</v>
      </c>
      <c r="J148" s="25">
        <v>-1.2093254</v>
      </c>
      <c r="K148" s="25">
        <v>-1.2164102999999999</v>
      </c>
      <c r="L148" s="25">
        <v>-1.2127117000000001</v>
      </c>
      <c r="M148" s="25">
        <v>-1.2028593000000001</v>
      </c>
      <c r="N148" s="25">
        <v>-1.1899671999999999</v>
      </c>
      <c r="O148" s="25">
        <v>-1.1769441</v>
      </c>
      <c r="P148" s="25">
        <v>-1.1696785999999999</v>
      </c>
      <c r="Q148" s="25">
        <v>-1.1707976</v>
      </c>
      <c r="R148" s="25">
        <v>-1.1651549000000001</v>
      </c>
      <c r="S148" s="25">
        <v>-1.1699520000000001</v>
      </c>
      <c r="T148" s="25">
        <v>-1.1498409999999999</v>
      </c>
      <c r="U148" s="25" t="s">
        <v>193</v>
      </c>
      <c r="V148" s="25" t="s">
        <v>193</v>
      </c>
      <c r="W148" s="25" t="s">
        <v>193</v>
      </c>
      <c r="X148" s="25" t="s">
        <v>193</v>
      </c>
      <c r="Y148" s="25">
        <v>-1.0570529</v>
      </c>
      <c r="Z148" s="25">
        <v>-1.0259465000000001</v>
      </c>
      <c r="AA148" s="25">
        <v>-0.99098439999999999</v>
      </c>
      <c r="AB148" s="25">
        <v>-0.97029184999999996</v>
      </c>
      <c r="AC148" s="25">
        <v>-0.93177710000000002</v>
      </c>
      <c r="AD148" s="25">
        <v>-0.89961374000000005</v>
      </c>
      <c r="AE148" s="25">
        <v>-0.8791466</v>
      </c>
      <c r="AF148" s="25">
        <v>-0.86381339999999995</v>
      </c>
      <c r="AG148" s="25">
        <v>-0.85366726000000004</v>
      </c>
      <c r="AH148" s="25">
        <v>-0.85992840000000004</v>
      </c>
      <c r="AI148" s="25">
        <v>-0.86754924</v>
      </c>
      <c r="AJ148" s="25">
        <v>-0.86607533999999997</v>
      </c>
      <c r="AK148" s="3">
        <f t="shared" si="2"/>
        <v>-1.0456306621875</v>
      </c>
      <c r="AP148" s="22">
        <f>((AK148-AK$37)*100)/AK$37</f>
        <v>-18.737879942463888</v>
      </c>
    </row>
    <row r="149" spans="1:47" x14ac:dyDescent="0.25">
      <c r="A149" t="s">
        <v>197</v>
      </c>
      <c r="AK149" s="17">
        <f>SUM(A113:AJ146)/867</f>
        <v>20.446255930207617</v>
      </c>
      <c r="AP149" s="23">
        <f>((AK149-AK$38)*100)/AK$38</f>
        <v>22.53996632517865</v>
      </c>
      <c r="AQ149" s="24" t="s">
        <v>125</v>
      </c>
    </row>
    <row r="150" spans="1:47" x14ac:dyDescent="0.25">
      <c r="A150" s="25" t="s">
        <v>193</v>
      </c>
      <c r="B150" s="26" t="s">
        <v>193</v>
      </c>
      <c r="C150" s="25" t="s">
        <v>193</v>
      </c>
      <c r="D150" s="25" t="s">
        <v>193</v>
      </c>
      <c r="E150" s="25" t="s">
        <v>193</v>
      </c>
      <c r="F150" s="25" t="s">
        <v>193</v>
      </c>
      <c r="G150" s="25" t="s">
        <v>193</v>
      </c>
      <c r="H150" s="25" t="s">
        <v>193</v>
      </c>
      <c r="I150" s="25" t="s">
        <v>193</v>
      </c>
      <c r="J150" s="25" t="s">
        <v>193</v>
      </c>
      <c r="K150" s="25" t="s">
        <v>193</v>
      </c>
      <c r="L150" s="25" t="s">
        <v>193</v>
      </c>
      <c r="M150" s="25" t="s">
        <v>193</v>
      </c>
      <c r="N150" s="25" t="s">
        <v>193</v>
      </c>
      <c r="O150" s="25" t="s">
        <v>193</v>
      </c>
      <c r="P150" s="25" t="s">
        <v>193</v>
      </c>
      <c r="Q150" s="25" t="s">
        <v>193</v>
      </c>
      <c r="R150" s="25" t="s">
        <v>193</v>
      </c>
      <c r="S150" s="25" t="s">
        <v>193</v>
      </c>
      <c r="T150" s="25" t="s">
        <v>193</v>
      </c>
      <c r="U150" s="25" t="s">
        <v>193</v>
      </c>
      <c r="V150" s="25" t="s">
        <v>193</v>
      </c>
      <c r="W150" s="25" t="s">
        <v>193</v>
      </c>
      <c r="X150" s="25" t="s">
        <v>193</v>
      </c>
      <c r="Y150" s="25" t="s">
        <v>193</v>
      </c>
      <c r="Z150" s="25" t="s">
        <v>193</v>
      </c>
      <c r="AA150" s="25" t="s">
        <v>193</v>
      </c>
      <c r="AB150" s="25" t="s">
        <v>193</v>
      </c>
      <c r="AC150" s="25" t="s">
        <v>193</v>
      </c>
      <c r="AD150" s="25" t="s">
        <v>193</v>
      </c>
      <c r="AE150" s="25" t="s">
        <v>193</v>
      </c>
      <c r="AF150" s="25" t="s">
        <v>193</v>
      </c>
      <c r="AG150" s="25" t="s">
        <v>193</v>
      </c>
      <c r="AH150" s="25" t="s">
        <v>193</v>
      </c>
      <c r="AI150" s="25" t="s">
        <v>193</v>
      </c>
      <c r="AJ150" s="25" t="s">
        <v>193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193</v>
      </c>
      <c r="B151" s="26">
        <v>-1.4298215000000001</v>
      </c>
      <c r="C151" s="25">
        <v>-1.0964077999999999</v>
      </c>
      <c r="D151" s="25">
        <v>-0.76277930000000005</v>
      </c>
      <c r="E151" s="25">
        <v>-0.52873859999999995</v>
      </c>
      <c r="F151" s="25">
        <v>-0.28487881999999998</v>
      </c>
      <c r="G151" s="25">
        <v>-0.28993043000000002</v>
      </c>
      <c r="H151" s="25">
        <v>-0.20316314999999999</v>
      </c>
      <c r="I151" s="25">
        <v>-0.65337509999999999</v>
      </c>
      <c r="J151" s="25">
        <v>-0.79631209999999997</v>
      </c>
      <c r="K151" s="25">
        <v>-0.83773810000000004</v>
      </c>
      <c r="L151" s="25">
        <v>-0.93114350000000001</v>
      </c>
      <c r="M151" s="25">
        <v>-0.928948</v>
      </c>
      <c r="N151" s="25">
        <v>-0.93778790000000001</v>
      </c>
      <c r="O151" s="25">
        <v>-0.79097675999999995</v>
      </c>
      <c r="P151" s="25">
        <v>-0.64247299999999996</v>
      </c>
      <c r="Q151" s="25">
        <v>-0.40770190000000001</v>
      </c>
      <c r="R151" s="25">
        <v>-0.21843259000000001</v>
      </c>
      <c r="S151" s="25">
        <v>-0.28512670000000001</v>
      </c>
      <c r="T151" s="25">
        <v>-0.7160974</v>
      </c>
      <c r="U151" s="25">
        <v>-1.1049931</v>
      </c>
      <c r="V151" s="25">
        <v>-1.3788990999999999</v>
      </c>
      <c r="W151" s="25">
        <v>-1.5629693</v>
      </c>
      <c r="X151" s="25">
        <v>-1.7027924000000001</v>
      </c>
      <c r="Y151" s="25">
        <v>-1.7767993</v>
      </c>
      <c r="Z151" s="25">
        <v>-1.8101008999999999</v>
      </c>
      <c r="AA151" s="25">
        <v>-1.8217498999999999</v>
      </c>
      <c r="AB151" s="25">
        <v>-1.8063393000000001</v>
      </c>
      <c r="AC151" s="25">
        <v>-1.8019655000000001</v>
      </c>
      <c r="AD151" s="25">
        <v>-1.8338462</v>
      </c>
      <c r="AE151" s="25">
        <v>-1.8464501</v>
      </c>
      <c r="AF151" s="25">
        <v>-1.7793428</v>
      </c>
      <c r="AG151" s="25">
        <v>-1.5421739000000001</v>
      </c>
      <c r="AH151" s="25">
        <v>-1.4578053</v>
      </c>
      <c r="AI151" s="25">
        <v>-1.1287875999999999</v>
      </c>
      <c r="AJ151" s="25" t="s">
        <v>193</v>
      </c>
      <c r="AK151" s="3">
        <f>AVERAGE(A151:AJ151)</f>
        <v>-1.0910837455882352</v>
      </c>
      <c r="AM151" s="6" t="s">
        <v>94</v>
      </c>
      <c r="AO151" s="2">
        <f>SUM(A184:AJ185)/40</f>
        <v>-0.48508263199999996</v>
      </c>
      <c r="AP151" s="2">
        <f>((AK151-AK$3)*100)/AK$3</f>
        <v>-29.529281129697189</v>
      </c>
      <c r="AR151" s="6" t="s">
        <v>94</v>
      </c>
      <c r="AS151" s="2"/>
      <c r="AT151" s="2">
        <f>((AO151-AO$3)*100)/AO$3</f>
        <v>-55.899461396672741</v>
      </c>
    </row>
    <row r="152" spans="1:47" x14ac:dyDescent="0.25">
      <c r="A152" s="27">
        <v>3.3052391999999999</v>
      </c>
      <c r="B152" s="28">
        <v>3.5156353</v>
      </c>
      <c r="C152" s="27">
        <v>4.1113514999999996</v>
      </c>
      <c r="D152" s="27">
        <v>4.7021139999999999</v>
      </c>
      <c r="E152" s="27">
        <v>5.4329685999999997</v>
      </c>
      <c r="F152" s="27">
        <v>6.034116</v>
      </c>
      <c r="G152" s="27">
        <v>5.9035764000000004</v>
      </c>
      <c r="H152" s="27">
        <v>5.6747509999999997</v>
      </c>
      <c r="I152" s="27">
        <v>4.9793662999999997</v>
      </c>
      <c r="J152" s="27">
        <v>4.6176696000000002</v>
      </c>
      <c r="K152" s="27">
        <v>4.3614782999999999</v>
      </c>
      <c r="L152" s="27">
        <v>4.2172179999999999</v>
      </c>
      <c r="M152" s="27">
        <v>4.1015306000000002</v>
      </c>
      <c r="N152" s="27">
        <v>4.1033286999999996</v>
      </c>
      <c r="O152" s="27">
        <v>4.3658739999999998</v>
      </c>
      <c r="P152" s="27">
        <v>4.8282546999999996</v>
      </c>
      <c r="Q152" s="27">
        <v>5.4003705999999996</v>
      </c>
      <c r="R152" s="27">
        <v>6.0314680000000003</v>
      </c>
      <c r="S152" s="27">
        <v>6.1727204000000002</v>
      </c>
      <c r="T152" s="27">
        <v>5.1539716999999996</v>
      </c>
      <c r="U152" s="27">
        <v>4.4370694000000004</v>
      </c>
      <c r="V152" s="27">
        <v>3.3820074</v>
      </c>
      <c r="W152" s="27">
        <v>2.3413580000000001</v>
      </c>
      <c r="X152" s="27">
        <v>1.4448042999999999</v>
      </c>
      <c r="Y152" s="27">
        <v>0.77069160000000003</v>
      </c>
      <c r="Z152" s="27">
        <v>0.26584237999999999</v>
      </c>
      <c r="AA152" s="27">
        <v>5.4469200000000002E-2</v>
      </c>
      <c r="AB152" s="27">
        <v>0.34208230000000001</v>
      </c>
      <c r="AC152" s="27">
        <v>0.40649846000000001</v>
      </c>
      <c r="AD152" s="27">
        <v>0.28681508</v>
      </c>
      <c r="AE152" s="27">
        <v>0.11426409</v>
      </c>
      <c r="AF152" s="27">
        <v>0.58837824999999999</v>
      </c>
      <c r="AG152" s="27">
        <v>1.1913164000000001</v>
      </c>
      <c r="AH152" s="27">
        <v>1.3741585000000001</v>
      </c>
      <c r="AI152" s="27">
        <v>2.2087707999999999</v>
      </c>
      <c r="AJ152" s="27">
        <v>2.9174733000000002</v>
      </c>
      <c r="AK152" s="3">
        <f t="shared" si="2"/>
        <v>3.3094167322222234</v>
      </c>
      <c r="AM152" s="6" t="s">
        <v>116</v>
      </c>
      <c r="AO152" s="2">
        <f>SUM(A150:AJ151)/34</f>
        <v>-1.0910837455882352</v>
      </c>
      <c r="AP152" s="2">
        <f>((AK152-AK$4)*100)/AK$4</f>
        <v>217.14273176345668</v>
      </c>
      <c r="AR152" s="6" t="s">
        <v>116</v>
      </c>
      <c r="AS152" s="2"/>
      <c r="AT152" s="1">
        <f>((AO152-AO$4)*100)/AO$4</f>
        <v>-29.529281129697189</v>
      </c>
    </row>
    <row r="153" spans="1:47" x14ac:dyDescent="0.25">
      <c r="A153" s="27">
        <v>9.2173979999999993</v>
      </c>
      <c r="B153" s="28">
        <v>9.6918980000000001</v>
      </c>
      <c r="C153" s="27">
        <v>10.228027000000001</v>
      </c>
      <c r="D153" s="27">
        <v>10.748919000000001</v>
      </c>
      <c r="E153" s="27">
        <v>11.310689</v>
      </c>
      <c r="F153" s="27">
        <v>11.819483999999999</v>
      </c>
      <c r="G153" s="27">
        <v>11.653636000000001</v>
      </c>
      <c r="H153" s="27">
        <v>11.331386</v>
      </c>
      <c r="I153" s="27">
        <v>10.619605999999999</v>
      </c>
      <c r="J153" s="27">
        <v>10.527974</v>
      </c>
      <c r="K153" s="27">
        <v>10.526903000000001</v>
      </c>
      <c r="L153" s="27">
        <v>10.628037000000001</v>
      </c>
      <c r="M153" s="27">
        <v>10.604753000000001</v>
      </c>
      <c r="N153" s="27">
        <v>10.571529</v>
      </c>
      <c r="O153" s="27">
        <v>10.67426</v>
      </c>
      <c r="P153" s="27">
        <v>10.811019999999999</v>
      </c>
      <c r="Q153" s="27">
        <v>11.041550000000001</v>
      </c>
      <c r="R153" s="27">
        <v>11.300158</v>
      </c>
      <c r="S153" s="27">
        <v>11.046347000000001</v>
      </c>
      <c r="T153" s="27">
        <v>10.481757999999999</v>
      </c>
      <c r="U153" s="27">
        <v>9.8532980000000006</v>
      </c>
      <c r="V153" s="27">
        <v>8.2714210000000001</v>
      </c>
      <c r="W153" s="27">
        <v>7.5332949999999999</v>
      </c>
      <c r="X153" s="27">
        <v>7.0830209999999996</v>
      </c>
      <c r="Y153" s="27">
        <v>6.7230166999999996</v>
      </c>
      <c r="Z153" s="27">
        <v>6.3387294000000001</v>
      </c>
      <c r="AA153" s="27">
        <v>6.4808120000000002</v>
      </c>
      <c r="AB153" s="27">
        <v>6.9244713999999998</v>
      </c>
      <c r="AC153" s="27">
        <v>7.1367836000000002</v>
      </c>
      <c r="AD153" s="27">
        <v>7.0516876999999996</v>
      </c>
      <c r="AE153" s="27">
        <v>6.7798780000000001</v>
      </c>
      <c r="AF153" s="27">
        <v>7.0997696000000001</v>
      </c>
      <c r="AG153" s="27">
        <v>7.545223</v>
      </c>
      <c r="AH153" s="27">
        <v>7.7153650000000003</v>
      </c>
      <c r="AI153" s="27">
        <v>8.2161860000000004</v>
      </c>
      <c r="AJ153" s="27">
        <v>8.729832</v>
      </c>
      <c r="AK153" s="3">
        <f t="shared" si="2"/>
        <v>9.2866144833333344</v>
      </c>
      <c r="AM153" s="10" t="s">
        <v>94</v>
      </c>
      <c r="AO153" s="2">
        <f>SUM(A182:AJ183)/26</f>
        <v>8.7374329076923072</v>
      </c>
      <c r="AP153" s="2">
        <f>((AK153-AK$5)*100)/AK$5</f>
        <v>41.669780040582076</v>
      </c>
      <c r="AR153" s="10" t="s">
        <v>94</v>
      </c>
      <c r="AS153" s="2"/>
      <c r="AT153" s="1">
        <f>((AO153-AO$5)*100)/AO$5</f>
        <v>47.205356307613215</v>
      </c>
    </row>
    <row r="154" spans="1:47" x14ac:dyDescent="0.25">
      <c r="A154" s="29">
        <v>11.943898000000001</v>
      </c>
      <c r="B154" s="30">
        <v>12.374644</v>
      </c>
      <c r="C154" s="29">
        <v>12.866258</v>
      </c>
      <c r="D154" s="29">
        <v>13.247318999999999</v>
      </c>
      <c r="E154" s="31">
        <v>13.790010000000001</v>
      </c>
      <c r="F154" s="31">
        <v>14.410406</v>
      </c>
      <c r="G154" s="31">
        <v>14.647244000000001</v>
      </c>
      <c r="H154" s="31">
        <v>14.561726</v>
      </c>
      <c r="I154" s="31">
        <v>13.971697000000001</v>
      </c>
      <c r="J154" s="31">
        <v>13.866427</v>
      </c>
      <c r="K154" s="31">
        <v>13.81063</v>
      </c>
      <c r="L154" s="31">
        <v>13.784959000000001</v>
      </c>
      <c r="M154" s="31">
        <v>13.6917925</v>
      </c>
      <c r="N154" s="31">
        <v>13.565193000000001</v>
      </c>
      <c r="O154" s="31">
        <v>13.437654999999999</v>
      </c>
      <c r="P154" s="31">
        <v>13.430163</v>
      </c>
      <c r="Q154" s="32">
        <v>13.392967000000001</v>
      </c>
      <c r="R154" s="32">
        <v>13.478163</v>
      </c>
      <c r="S154" s="33">
        <v>13.255501000000001</v>
      </c>
      <c r="T154" s="33" t="s">
        <v>193</v>
      </c>
      <c r="U154" s="33">
        <v>11.330904</v>
      </c>
      <c r="V154" s="33">
        <v>10.572361000000001</v>
      </c>
      <c r="W154" s="33">
        <v>10.188003999999999</v>
      </c>
      <c r="X154" s="33">
        <v>10.033396</v>
      </c>
      <c r="Y154" s="33">
        <v>9.8793860000000002</v>
      </c>
      <c r="Z154" s="33">
        <v>9.784141</v>
      </c>
      <c r="AA154" s="33">
        <v>9.9246839999999992</v>
      </c>
      <c r="AB154" s="33">
        <v>10.234059</v>
      </c>
      <c r="AC154" s="29">
        <v>10.606881</v>
      </c>
      <c r="AD154" s="29">
        <v>10.853605</v>
      </c>
      <c r="AE154" s="29">
        <v>10.82169</v>
      </c>
      <c r="AF154" s="29">
        <v>10.828592</v>
      </c>
      <c r="AG154" s="29">
        <v>11.153178</v>
      </c>
      <c r="AH154" s="29">
        <v>11.224674</v>
      </c>
      <c r="AI154" s="29">
        <v>11.315485000000001</v>
      </c>
      <c r="AJ154" s="29">
        <v>11.552875500000001</v>
      </c>
      <c r="AK154" s="3">
        <f t="shared" si="2"/>
        <v>12.223730514285714</v>
      </c>
      <c r="AM154" s="10" t="s">
        <v>116</v>
      </c>
      <c r="AO154" s="2">
        <f>SUM(A152:AJ153)/72</f>
        <v>6.2980156077777796</v>
      </c>
      <c r="AP154" s="2">
        <f>((AK154-AK$6)*100)/AK$6</f>
        <v>30.075466247901481</v>
      </c>
      <c r="AR154" s="10" t="s">
        <v>116</v>
      </c>
      <c r="AS154" s="2"/>
      <c r="AT154" s="1">
        <f>((AO154-AO$6)*100)/AO$6</f>
        <v>65.767278193681022</v>
      </c>
    </row>
    <row r="155" spans="1:47" x14ac:dyDescent="0.25">
      <c r="A155" s="29">
        <v>14.291358000000001</v>
      </c>
      <c r="B155" s="30">
        <v>14.6818905</v>
      </c>
      <c r="C155" s="29">
        <v>15.267569999999999</v>
      </c>
      <c r="D155" s="29">
        <v>15.791852</v>
      </c>
      <c r="E155" s="31">
        <v>16.411190000000001</v>
      </c>
      <c r="F155" s="31">
        <v>17.223870999999999</v>
      </c>
      <c r="G155" s="31">
        <v>17.375343000000001</v>
      </c>
      <c r="H155" s="31">
        <v>17.773530000000001</v>
      </c>
      <c r="I155" s="31">
        <v>17.6496</v>
      </c>
      <c r="J155" s="31">
        <v>17.508393999999999</v>
      </c>
      <c r="K155" s="31">
        <v>17.213139000000002</v>
      </c>
      <c r="L155" s="31">
        <v>16.94397</v>
      </c>
      <c r="M155" s="31">
        <v>16.638735</v>
      </c>
      <c r="N155" s="31">
        <v>16.297619000000001</v>
      </c>
      <c r="O155" s="31">
        <v>15.947445999999999</v>
      </c>
      <c r="P155" s="31">
        <v>15.712268</v>
      </c>
      <c r="Q155" s="32">
        <v>15.496309999999999</v>
      </c>
      <c r="R155" s="32">
        <v>15.483053999999999</v>
      </c>
      <c r="S155" s="33">
        <v>15.039111999999999</v>
      </c>
      <c r="T155" s="33" t="s">
        <v>193</v>
      </c>
      <c r="U155" s="33">
        <v>13.887064000000001</v>
      </c>
      <c r="V155" s="33">
        <v>13.458898</v>
      </c>
      <c r="W155" s="33">
        <v>13.281010999999999</v>
      </c>
      <c r="X155" s="33">
        <v>13.174464</v>
      </c>
      <c r="Y155" s="33">
        <v>13.045596</v>
      </c>
      <c r="Z155" s="33">
        <v>12.905586</v>
      </c>
      <c r="AA155" s="33">
        <v>12.906637999999999</v>
      </c>
      <c r="AB155" s="33">
        <v>13.060955</v>
      </c>
      <c r="AC155" s="29">
        <v>13.925278</v>
      </c>
      <c r="AD155" s="29">
        <v>15.043615000000001</v>
      </c>
      <c r="AE155" s="29">
        <v>15.066343</v>
      </c>
      <c r="AF155" s="29">
        <v>14.454294000000001</v>
      </c>
      <c r="AG155" s="29">
        <v>14.536021</v>
      </c>
      <c r="AH155" s="29">
        <v>14.334146499999999</v>
      </c>
      <c r="AI155" s="29">
        <v>14.13029</v>
      </c>
      <c r="AJ155" s="29">
        <v>14.084173</v>
      </c>
      <c r="AK155" s="3">
        <f t="shared" si="2"/>
        <v>15.144017828571425</v>
      </c>
      <c r="AM155" s="11" t="s">
        <v>99</v>
      </c>
      <c r="AO155" s="2">
        <f>SUM(A177:R181)/56</f>
        <v>18.240806125000002</v>
      </c>
      <c r="AP155" s="2">
        <f>((AK155-AK$7)*100)/AK$7</f>
        <v>22.955577186294533</v>
      </c>
      <c r="AR155" s="11" t="s">
        <v>99</v>
      </c>
      <c r="AS155" s="2"/>
      <c r="AT155" s="1">
        <f>((AO155-AO$7)*100)/AO$7</f>
        <v>20.872024241679018</v>
      </c>
    </row>
    <row r="156" spans="1:47" x14ac:dyDescent="0.25">
      <c r="A156" s="29">
        <v>16.612347</v>
      </c>
      <c r="B156" s="30">
        <v>17.123574999999999</v>
      </c>
      <c r="C156" s="29">
        <v>17.994972000000001</v>
      </c>
      <c r="D156" s="29">
        <v>18.73638</v>
      </c>
      <c r="E156" s="31">
        <v>19.098288</v>
      </c>
      <c r="F156" s="31">
        <v>20.037409</v>
      </c>
      <c r="G156" s="31">
        <v>20.592009999999998</v>
      </c>
      <c r="H156" s="31">
        <v>20.93797</v>
      </c>
      <c r="I156" s="31">
        <v>21.20654</v>
      </c>
      <c r="J156" s="31">
        <v>20.999732999999999</v>
      </c>
      <c r="K156" s="31">
        <v>20.411470000000001</v>
      </c>
      <c r="L156" s="31">
        <v>19.862798999999999</v>
      </c>
      <c r="M156" s="31">
        <v>19.345800000000001</v>
      </c>
      <c r="N156" s="31">
        <v>18.815853000000001</v>
      </c>
      <c r="O156" s="31">
        <v>18.282236000000001</v>
      </c>
      <c r="P156" s="31">
        <v>17.867069999999998</v>
      </c>
      <c r="Q156" s="32">
        <v>17.508371</v>
      </c>
      <c r="R156" s="32">
        <v>17.553111999999999</v>
      </c>
      <c r="S156" s="33">
        <v>17.079708</v>
      </c>
      <c r="T156" s="33" t="s">
        <v>193</v>
      </c>
      <c r="U156" s="33">
        <v>17.631319999999999</v>
      </c>
      <c r="V156" s="33">
        <v>17.418419</v>
      </c>
      <c r="W156" s="33">
        <v>17.088106</v>
      </c>
      <c r="X156" s="33">
        <v>16.540302000000001</v>
      </c>
      <c r="Y156" s="33">
        <v>16.110975</v>
      </c>
      <c r="Z156" s="33">
        <v>15.765943999999999</v>
      </c>
      <c r="AA156" s="33">
        <v>15.534242000000001</v>
      </c>
      <c r="AB156" s="33">
        <v>15.637895</v>
      </c>
      <c r="AC156" s="29">
        <v>17.376204999999999</v>
      </c>
      <c r="AD156" s="29">
        <v>19.539680000000001</v>
      </c>
      <c r="AE156" s="29">
        <v>19.416834000000001</v>
      </c>
      <c r="AF156" s="29">
        <v>18.396650000000001</v>
      </c>
      <c r="AG156" s="29">
        <v>17.792603</v>
      </c>
      <c r="AH156" s="29">
        <v>17.197507999999999</v>
      </c>
      <c r="AI156" s="29">
        <v>16.671479999999999</v>
      </c>
      <c r="AJ156" s="29">
        <v>16.432410999999998</v>
      </c>
      <c r="AK156" s="3">
        <f t="shared" si="2"/>
        <v>18.13189191428571</v>
      </c>
      <c r="AM156" s="11" t="s">
        <v>102</v>
      </c>
      <c r="AO156" s="2">
        <f>SUM(E154:R158)/68</f>
        <v>19.259687198529424</v>
      </c>
      <c r="AP156" s="2">
        <f>((AK156-AK$8)*100)/AK$8</f>
        <v>18.492030975516087</v>
      </c>
      <c r="AR156" s="11" t="s">
        <v>102</v>
      </c>
      <c r="AS156" s="2"/>
      <c r="AT156" s="1">
        <f>((AO156-AO$8)*100)/AO$8</f>
        <v>16.858495347145873</v>
      </c>
    </row>
    <row r="157" spans="1:47" x14ac:dyDescent="0.25">
      <c r="A157" s="29">
        <v>19.172684</v>
      </c>
      <c r="B157" s="30">
        <v>19.841657999999999</v>
      </c>
      <c r="C157" s="29">
        <v>21.146988</v>
      </c>
      <c r="D157" s="29">
        <v>20.821396</v>
      </c>
      <c r="E157" s="31" t="s">
        <v>193</v>
      </c>
      <c r="F157" s="31">
        <v>22.046236</v>
      </c>
      <c r="G157" s="31">
        <v>23.389140000000001</v>
      </c>
      <c r="H157" s="31">
        <v>23.760988000000001</v>
      </c>
      <c r="I157" s="31">
        <v>23.827957000000001</v>
      </c>
      <c r="J157" s="31">
        <v>23.815242999999999</v>
      </c>
      <c r="K157" s="31">
        <v>23.249272999999999</v>
      </c>
      <c r="L157" s="31">
        <v>22.621523</v>
      </c>
      <c r="M157" s="31">
        <v>21.992778999999999</v>
      </c>
      <c r="N157" s="31">
        <v>21.360904999999999</v>
      </c>
      <c r="O157" s="31">
        <v>20.670466999999999</v>
      </c>
      <c r="P157" s="31">
        <v>20.097065000000001</v>
      </c>
      <c r="Q157" s="32">
        <v>19.713305999999999</v>
      </c>
      <c r="R157" s="32">
        <v>19.853809999999999</v>
      </c>
      <c r="S157" s="33">
        <v>19.427340000000001</v>
      </c>
      <c r="T157" s="33" t="s">
        <v>193</v>
      </c>
      <c r="U157" s="33">
        <v>20.927313000000002</v>
      </c>
      <c r="V157" s="33">
        <v>21.307285</v>
      </c>
      <c r="W157" s="33">
        <v>20.770209999999999</v>
      </c>
      <c r="X157" s="33">
        <v>19.556438</v>
      </c>
      <c r="Y157" s="33">
        <v>18.636289999999999</v>
      </c>
      <c r="Z157" s="33">
        <v>18.103290000000001</v>
      </c>
      <c r="AA157" s="33">
        <v>18.055536</v>
      </c>
      <c r="AB157" s="33">
        <v>18.256931000000002</v>
      </c>
      <c r="AC157" s="29">
        <v>20.026917999999998</v>
      </c>
      <c r="AD157" s="29">
        <v>22.652204999999999</v>
      </c>
      <c r="AE157" s="29">
        <v>22.899588000000001</v>
      </c>
      <c r="AF157" s="29">
        <v>21.855785000000001</v>
      </c>
      <c r="AG157" s="29">
        <v>20.748774000000001</v>
      </c>
      <c r="AH157" s="29">
        <v>19.705261</v>
      </c>
      <c r="AI157" s="29">
        <v>19.058150000000001</v>
      </c>
      <c r="AJ157" s="29">
        <v>18.877901000000001</v>
      </c>
      <c r="AK157" s="3">
        <f t="shared" si="2"/>
        <v>20.830783323529406</v>
      </c>
      <c r="AM157" s="12" t="s">
        <v>105</v>
      </c>
      <c r="AO157" s="2">
        <f>SUM(S177:Z181)/35</f>
        <v>18.274967485714285</v>
      </c>
      <c r="AP157" s="2">
        <f>((AK157-AK$9)*100)/AK$9</f>
        <v>15.469601609810198</v>
      </c>
      <c r="AR157" s="12" t="s">
        <v>105</v>
      </c>
      <c r="AS157" s="2"/>
      <c r="AT157" s="1">
        <f>((AO157-AO$9)*100)/AO$9</f>
        <v>16.947887121550433</v>
      </c>
    </row>
    <row r="158" spans="1:47" x14ac:dyDescent="0.25">
      <c r="A158" s="29">
        <v>21.816654</v>
      </c>
      <c r="B158" s="30">
        <v>22.025092999999998</v>
      </c>
      <c r="C158" s="29">
        <v>23.381530000000001</v>
      </c>
      <c r="D158" s="29" t="s">
        <v>193</v>
      </c>
      <c r="E158" s="31" t="s">
        <v>193</v>
      </c>
      <c r="F158" s="31">
        <v>24.713370000000001</v>
      </c>
      <c r="G158" s="31">
        <v>26.11496</v>
      </c>
      <c r="H158" s="31">
        <v>26.152172</v>
      </c>
      <c r="I158" s="31">
        <v>26.063046</v>
      </c>
      <c r="J158" s="31">
        <v>26.290984999999999</v>
      </c>
      <c r="K158" s="31">
        <v>26.700102000000001</v>
      </c>
      <c r="L158" s="31">
        <v>26.657692000000001</v>
      </c>
      <c r="M158" s="31">
        <v>25.404326999999999</v>
      </c>
      <c r="N158" s="31">
        <v>24.222325999999999</v>
      </c>
      <c r="O158" s="31">
        <v>23.294542</v>
      </c>
      <c r="P158" s="31">
        <v>22.693808000000001</v>
      </c>
      <c r="Q158" s="32">
        <v>22.638604999999998</v>
      </c>
      <c r="R158" s="32">
        <v>22.281939999999999</v>
      </c>
      <c r="S158" s="33">
        <v>20.701256000000001</v>
      </c>
      <c r="T158" s="33" t="s">
        <v>193</v>
      </c>
      <c r="U158" s="33" t="s">
        <v>193</v>
      </c>
      <c r="V158" s="33">
        <v>23.92773</v>
      </c>
      <c r="W158" s="33">
        <v>23.490480000000002</v>
      </c>
      <c r="X158" s="33">
        <v>22.320592999999999</v>
      </c>
      <c r="Y158" s="33">
        <v>21.150455000000001</v>
      </c>
      <c r="Z158" s="33">
        <v>20.775845</v>
      </c>
      <c r="AA158" s="33">
        <v>20.967663000000002</v>
      </c>
      <c r="AB158" s="33">
        <v>20.201668000000002</v>
      </c>
      <c r="AC158" s="29" t="s">
        <v>193</v>
      </c>
      <c r="AD158" s="29">
        <v>24.199026</v>
      </c>
      <c r="AE158" s="29">
        <v>24.278267</v>
      </c>
      <c r="AF158" s="29">
        <v>24.283714</v>
      </c>
      <c r="AG158" s="29">
        <v>24.670938</v>
      </c>
      <c r="AH158" s="29">
        <v>23.09083</v>
      </c>
      <c r="AI158" s="29">
        <v>22.172450999999999</v>
      </c>
      <c r="AJ158" s="29">
        <v>22.060922999999999</v>
      </c>
      <c r="AK158" s="3">
        <f t="shared" si="2"/>
        <v>23.50783841935484</v>
      </c>
      <c r="AM158" s="12" t="s">
        <v>108</v>
      </c>
      <c r="AO158" s="2">
        <f>SUM(S154:AB158)/44</f>
        <v>16.212386227272727</v>
      </c>
      <c r="AP158" s="2">
        <f>((AK158-AK$10)*100)/AK$10</f>
        <v>13.315543992761661</v>
      </c>
      <c r="AR158" s="12" t="s">
        <v>108</v>
      </c>
      <c r="AS158" s="2"/>
      <c r="AT158" s="1">
        <f>((AO158-AO$10)*100)/AO$10</f>
        <v>21.712086384009176</v>
      </c>
    </row>
    <row r="159" spans="1:47" x14ac:dyDescent="0.25">
      <c r="A159" s="29">
        <v>23.079712000000001</v>
      </c>
      <c r="B159" s="30">
        <v>22.6874</v>
      </c>
      <c r="C159" s="29" t="s">
        <v>193</v>
      </c>
      <c r="D159" s="29" t="s">
        <v>193</v>
      </c>
      <c r="E159" s="34" t="s">
        <v>193</v>
      </c>
      <c r="F159" s="34">
        <v>25.686125000000001</v>
      </c>
      <c r="G159" s="34">
        <v>26.245820999999999</v>
      </c>
      <c r="H159" s="34">
        <v>26.045065000000001</v>
      </c>
      <c r="I159" s="34">
        <v>25.972843000000001</v>
      </c>
      <c r="J159" s="34">
        <v>26.028969</v>
      </c>
      <c r="K159" s="34">
        <v>26.015605999999998</v>
      </c>
      <c r="L159" s="34">
        <v>26.195452</v>
      </c>
      <c r="M159" s="34">
        <v>25.959118</v>
      </c>
      <c r="N159" s="34">
        <v>25.413689000000002</v>
      </c>
      <c r="O159" s="34">
        <v>24.940863</v>
      </c>
      <c r="P159" s="34">
        <v>24.557145999999999</v>
      </c>
      <c r="Q159" s="34">
        <v>24.230618</v>
      </c>
      <c r="R159" s="34">
        <v>23.157309999999999</v>
      </c>
      <c r="S159" s="35">
        <v>21.824770000000001</v>
      </c>
      <c r="T159" s="35" t="s">
        <v>193</v>
      </c>
      <c r="U159" s="35" t="s">
        <v>193</v>
      </c>
      <c r="V159" s="35">
        <v>23.65803</v>
      </c>
      <c r="W159" s="35">
        <v>24.369060000000001</v>
      </c>
      <c r="X159" s="35">
        <v>24.514818000000002</v>
      </c>
      <c r="Y159" s="35">
        <v>24.026534999999999</v>
      </c>
      <c r="Z159" s="35">
        <v>23.380407000000002</v>
      </c>
      <c r="AA159" s="35">
        <v>21.577705000000002</v>
      </c>
      <c r="AB159" s="35">
        <v>21.315301999999999</v>
      </c>
      <c r="AC159" s="36" t="s">
        <v>193</v>
      </c>
      <c r="AD159" s="29">
        <v>24.461069999999999</v>
      </c>
      <c r="AE159" s="29">
        <v>24.607965</v>
      </c>
      <c r="AF159" s="29">
        <v>24.201708</v>
      </c>
      <c r="AG159" s="29">
        <v>23.978860000000001</v>
      </c>
      <c r="AH159" s="29">
        <v>23.585588000000001</v>
      </c>
      <c r="AI159" s="29">
        <v>23.417974000000001</v>
      </c>
      <c r="AJ159" s="29">
        <v>23.449324000000001</v>
      </c>
      <c r="AK159" s="3">
        <f t="shared" si="2"/>
        <v>24.28616176666667</v>
      </c>
      <c r="AM159" s="14" t="s">
        <v>99</v>
      </c>
      <c r="AO159" s="7">
        <f>(SUM(B168:O176)+SUM(P168:R172))/140</f>
        <v>27.224717885714295</v>
      </c>
      <c r="AP159" s="2">
        <f>((AK159-AK$11)*100)/AK$11</f>
        <v>13.103398275598716</v>
      </c>
      <c r="AR159" s="14" t="s">
        <v>99</v>
      </c>
      <c r="AS159" s="2"/>
      <c r="AT159" s="1">
        <f>((AO159-AO$11)*100)/AO$11</f>
        <v>12.550612071232203</v>
      </c>
      <c r="AU159">
        <f>SUM(AT159:AT162)/4</f>
        <v>12.689452678560201</v>
      </c>
    </row>
    <row r="160" spans="1:47" x14ac:dyDescent="0.25">
      <c r="A160" s="29">
        <v>24.171572000000001</v>
      </c>
      <c r="B160" s="30">
        <v>23.999272999999999</v>
      </c>
      <c r="C160" s="29" t="s">
        <v>193</v>
      </c>
      <c r="D160" s="29" t="s">
        <v>193</v>
      </c>
      <c r="E160" s="34" t="s">
        <v>193</v>
      </c>
      <c r="F160" s="34">
        <v>25.943218000000002</v>
      </c>
      <c r="G160" s="34">
        <v>26.741271999999999</v>
      </c>
      <c r="H160" s="34">
        <v>26.528867999999999</v>
      </c>
      <c r="I160" s="34">
        <v>26.429069999999999</v>
      </c>
      <c r="J160" s="34">
        <v>26.332926</v>
      </c>
      <c r="K160" s="34">
        <v>26.15822</v>
      </c>
      <c r="L160" s="34">
        <v>26.13092</v>
      </c>
      <c r="M160" s="34">
        <v>25.892610000000001</v>
      </c>
      <c r="N160" s="34">
        <v>25.384340000000002</v>
      </c>
      <c r="O160" s="34">
        <v>24.831720000000001</v>
      </c>
      <c r="P160" s="34">
        <v>24.320692000000001</v>
      </c>
      <c r="Q160" s="34">
        <v>23.954086</v>
      </c>
      <c r="R160" s="34">
        <v>23.567112000000002</v>
      </c>
      <c r="S160" s="35">
        <v>23.172678000000001</v>
      </c>
      <c r="T160" s="35" t="s">
        <v>193</v>
      </c>
      <c r="U160" s="35" t="s">
        <v>193</v>
      </c>
      <c r="V160" s="35">
        <v>23.922915</v>
      </c>
      <c r="W160" s="35">
        <v>24.937045999999999</v>
      </c>
      <c r="X160" s="35">
        <v>24.859643999999999</v>
      </c>
      <c r="Y160" s="35">
        <v>23.962243999999998</v>
      </c>
      <c r="Z160" s="35">
        <v>23.067834999999999</v>
      </c>
      <c r="AA160" s="35">
        <v>22.201280000000001</v>
      </c>
      <c r="AB160" s="35">
        <v>22.414490000000001</v>
      </c>
      <c r="AC160" s="36" t="s">
        <v>193</v>
      </c>
      <c r="AD160" s="29">
        <v>24.759029999999999</v>
      </c>
      <c r="AE160" s="29">
        <v>25.614317</v>
      </c>
      <c r="AF160" s="29">
        <v>24.951084000000002</v>
      </c>
      <c r="AG160" s="29">
        <v>24.57525</v>
      </c>
      <c r="AH160" s="29">
        <v>24.231660000000002</v>
      </c>
      <c r="AI160" s="29">
        <v>24.081263</v>
      </c>
      <c r="AJ160" s="29">
        <v>24.107970000000002</v>
      </c>
      <c r="AK160" s="3">
        <f t="shared" si="2"/>
        <v>24.708153500000012</v>
      </c>
      <c r="AM160" s="14" t="s">
        <v>102</v>
      </c>
      <c r="AO160" s="2">
        <f>SUM(E159:R167)/126</f>
        <v>26.881328452380945</v>
      </c>
      <c r="AP160" s="2">
        <f>((AK160-AK$12)*100)/AK$12</f>
        <v>13.211616074400974</v>
      </c>
      <c r="AR160" s="14" t="s">
        <v>102</v>
      </c>
      <c r="AS160" s="2"/>
      <c r="AT160" s="1">
        <f>((AO160-AO$12)*100)/AO$12</f>
        <v>12.070247262186456</v>
      </c>
    </row>
    <row r="161" spans="1:46" x14ac:dyDescent="0.25">
      <c r="A161" s="29">
        <v>25.356401000000002</v>
      </c>
      <c r="B161" s="30">
        <v>26.124914</v>
      </c>
      <c r="C161" s="29" t="s">
        <v>193</v>
      </c>
      <c r="D161" s="29" t="s">
        <v>193</v>
      </c>
      <c r="E161" s="34" t="s">
        <v>193</v>
      </c>
      <c r="F161" s="34">
        <v>27.242433999999999</v>
      </c>
      <c r="G161" s="34">
        <v>27.505089000000002</v>
      </c>
      <c r="H161" s="34">
        <v>27.344860000000001</v>
      </c>
      <c r="I161" s="34">
        <v>27.278901999999999</v>
      </c>
      <c r="J161" s="34">
        <v>27.054881999999999</v>
      </c>
      <c r="K161" s="34">
        <v>26.739121999999998</v>
      </c>
      <c r="L161" s="34">
        <v>26.558703999999999</v>
      </c>
      <c r="M161" s="34">
        <v>26.167380999999999</v>
      </c>
      <c r="N161" s="34">
        <v>25.591847999999999</v>
      </c>
      <c r="O161" s="34">
        <v>24.964818999999999</v>
      </c>
      <c r="P161" s="34">
        <v>24.475757999999999</v>
      </c>
      <c r="Q161" s="34">
        <v>24.17971</v>
      </c>
      <c r="R161" s="34">
        <v>24.166457999999999</v>
      </c>
      <c r="S161" s="35">
        <v>24.785813999999998</v>
      </c>
      <c r="T161" s="35" t="s">
        <v>193</v>
      </c>
      <c r="U161" s="35" t="s">
        <v>193</v>
      </c>
      <c r="V161" s="35" t="s">
        <v>193</v>
      </c>
      <c r="W161" s="35">
        <v>25.424541000000001</v>
      </c>
      <c r="X161" s="35">
        <v>24.958988000000002</v>
      </c>
      <c r="Y161" s="35">
        <v>24.100079000000001</v>
      </c>
      <c r="Z161" s="35">
        <v>23.429245000000002</v>
      </c>
      <c r="AA161" s="35">
        <v>22.965689999999999</v>
      </c>
      <c r="AB161" s="35" t="s">
        <v>193</v>
      </c>
      <c r="AC161" s="36" t="s">
        <v>193</v>
      </c>
      <c r="AD161" s="29">
        <v>25.071182</v>
      </c>
      <c r="AE161" s="29">
        <v>26.497240000000001</v>
      </c>
      <c r="AF161" s="29">
        <v>25.734870000000001</v>
      </c>
      <c r="AG161" s="29">
        <v>25.395678</v>
      </c>
      <c r="AH161" s="29">
        <v>25.104797000000001</v>
      </c>
      <c r="AI161" s="29">
        <v>24.982251999999999</v>
      </c>
      <c r="AJ161" s="29">
        <v>25.028659999999999</v>
      </c>
      <c r="AK161" s="3">
        <f t="shared" si="2"/>
        <v>25.508225642857134</v>
      </c>
      <c r="AM161" s="15" t="s">
        <v>105</v>
      </c>
      <c r="AO161" s="2">
        <f>(SUM(S168:AB176)+SUM(P173:R176))/67</f>
        <v>26.123826985074615</v>
      </c>
      <c r="AP161" s="2">
        <f>((AK161-AK$13)*100)/AK$13</f>
        <v>12.942627277205903</v>
      </c>
      <c r="AR161" s="15" t="s">
        <v>105</v>
      </c>
      <c r="AS161" s="2"/>
      <c r="AT161" s="1">
        <f>((AO161-AO$13)*100)/AO$13</f>
        <v>12.847640416243442</v>
      </c>
    </row>
    <row r="162" spans="1:46" x14ac:dyDescent="0.25">
      <c r="A162" s="29">
        <v>26.484285</v>
      </c>
      <c r="B162" s="30">
        <v>28.044891</v>
      </c>
      <c r="C162" s="29" t="s">
        <v>193</v>
      </c>
      <c r="D162" s="29" t="s">
        <v>193</v>
      </c>
      <c r="E162" s="34">
        <v>28.147176999999999</v>
      </c>
      <c r="F162" s="34">
        <v>27.942872999999999</v>
      </c>
      <c r="G162" s="34">
        <v>28.327824</v>
      </c>
      <c r="H162" s="34">
        <v>28.299892</v>
      </c>
      <c r="I162" s="34">
        <v>28.215876000000002</v>
      </c>
      <c r="J162" s="34">
        <v>27.938161999999998</v>
      </c>
      <c r="K162" s="34">
        <v>27.777315000000002</v>
      </c>
      <c r="L162" s="34">
        <v>27.422461999999999</v>
      </c>
      <c r="M162" s="34">
        <v>26.558154999999999</v>
      </c>
      <c r="N162" s="34">
        <v>25.916499999999999</v>
      </c>
      <c r="O162" s="34">
        <v>25.313623</v>
      </c>
      <c r="P162" s="34">
        <v>24.878138</v>
      </c>
      <c r="Q162" s="34">
        <v>24.654593999999999</v>
      </c>
      <c r="R162" s="34">
        <v>24.600628</v>
      </c>
      <c r="S162" s="35">
        <v>25.974201000000001</v>
      </c>
      <c r="T162" s="35" t="s">
        <v>193</v>
      </c>
      <c r="U162" s="35" t="s">
        <v>193</v>
      </c>
      <c r="V162" s="35" t="s">
        <v>193</v>
      </c>
      <c r="W162" s="35">
        <v>25.440290000000001</v>
      </c>
      <c r="X162" s="35">
        <v>25.163929</v>
      </c>
      <c r="Y162" s="35">
        <v>24.513798000000001</v>
      </c>
      <c r="Z162" s="35">
        <v>24.083109</v>
      </c>
      <c r="AA162" s="35">
        <v>23.916664000000001</v>
      </c>
      <c r="AB162" s="35" t="s">
        <v>193</v>
      </c>
      <c r="AC162" s="36" t="s">
        <v>193</v>
      </c>
      <c r="AD162" s="29" t="s">
        <v>193</v>
      </c>
      <c r="AE162" s="29">
        <v>27.110475999999998</v>
      </c>
      <c r="AF162" s="29">
        <v>26.326695999999998</v>
      </c>
      <c r="AG162" s="29">
        <v>26.162043000000001</v>
      </c>
      <c r="AH162" s="29">
        <v>25.994817999999999</v>
      </c>
      <c r="AI162" s="29">
        <v>25.931972999999999</v>
      </c>
      <c r="AJ162" s="29">
        <v>26.021457999999999</v>
      </c>
      <c r="AK162" s="3">
        <f t="shared" si="2"/>
        <v>26.327208928571427</v>
      </c>
      <c r="AM162" s="15" t="s">
        <v>108</v>
      </c>
      <c r="AO162" s="2">
        <f>SUM(S159:AB167)/54</f>
        <v>25.179490166666664</v>
      </c>
      <c r="AP162" s="1">
        <f>((AK162-AK$14)*100)/AK$14</f>
        <v>12.726238298045406</v>
      </c>
      <c r="AR162" s="15" t="s">
        <v>108</v>
      </c>
      <c r="AS162" s="2"/>
      <c r="AT162" s="1">
        <f>((AO162-AO$14)*100)/AO$14</f>
        <v>13.289310964578707</v>
      </c>
    </row>
    <row r="163" spans="1:46" x14ac:dyDescent="0.25">
      <c r="A163" s="29">
        <v>27.603624</v>
      </c>
      <c r="B163" s="30">
        <v>29.099170000000001</v>
      </c>
      <c r="C163" s="29" t="s">
        <v>193</v>
      </c>
      <c r="D163" s="29" t="s">
        <v>193</v>
      </c>
      <c r="E163" s="34">
        <v>28.831662999999999</v>
      </c>
      <c r="F163" s="34">
        <v>29.04486</v>
      </c>
      <c r="G163" s="34">
        <v>29.276236000000001</v>
      </c>
      <c r="H163" s="34">
        <v>29.222034000000001</v>
      </c>
      <c r="I163" s="34">
        <v>29.033442999999998</v>
      </c>
      <c r="J163" s="34">
        <v>28.840713999999998</v>
      </c>
      <c r="K163" s="34">
        <v>28.35821</v>
      </c>
      <c r="L163" s="34">
        <v>27.730668999999999</v>
      </c>
      <c r="M163" s="34">
        <v>26.919542</v>
      </c>
      <c r="N163" s="34">
        <v>26.244488</v>
      </c>
      <c r="O163" s="34">
        <v>25.693085</v>
      </c>
      <c r="P163" s="34">
        <v>25.338107999999998</v>
      </c>
      <c r="Q163" s="34">
        <v>25.187048000000001</v>
      </c>
      <c r="R163" s="34">
        <v>25.011731999999999</v>
      </c>
      <c r="S163" s="35" t="s">
        <v>193</v>
      </c>
      <c r="T163" s="35" t="s">
        <v>193</v>
      </c>
      <c r="U163" s="35" t="s">
        <v>193</v>
      </c>
      <c r="V163" s="35" t="s">
        <v>193</v>
      </c>
      <c r="W163" s="35">
        <v>25.41967</v>
      </c>
      <c r="X163" s="35">
        <v>25.534403000000001</v>
      </c>
      <c r="Y163" s="35">
        <v>24.999759999999998</v>
      </c>
      <c r="Z163" s="35">
        <v>24.841480000000001</v>
      </c>
      <c r="AA163" s="35">
        <v>24.989409999999999</v>
      </c>
      <c r="AB163" s="35" t="s">
        <v>193</v>
      </c>
      <c r="AC163" s="36" t="s">
        <v>193</v>
      </c>
      <c r="AD163" s="29" t="s">
        <v>193</v>
      </c>
      <c r="AE163" s="29">
        <v>27.206432</v>
      </c>
      <c r="AF163" s="29">
        <v>26.880486000000001</v>
      </c>
      <c r="AG163" s="29">
        <v>26.953749999999999</v>
      </c>
      <c r="AH163" s="29">
        <v>26.957429999999999</v>
      </c>
      <c r="AI163" s="29">
        <v>26.948788</v>
      </c>
      <c r="AJ163" s="29">
        <v>27.041931000000002</v>
      </c>
      <c r="AK163" s="3">
        <f t="shared" si="2"/>
        <v>27.007709851851853</v>
      </c>
      <c r="AM163" s="16" t="s">
        <v>117</v>
      </c>
      <c r="AO163" s="7">
        <f>(SUM(AC154:AJ176)+SUM(A154:D167))/173</f>
        <v>24.378504268786124</v>
      </c>
      <c r="AP163" s="2">
        <f>((AK163-AK$15)*100)/AK$15</f>
        <v>12.583163647224561</v>
      </c>
      <c r="AR163" s="16" t="s">
        <v>117</v>
      </c>
      <c r="AS163" s="2"/>
      <c r="AT163" s="1">
        <f>((AO163-AO$15)*100)/AO$15</f>
        <v>13.78668967411477</v>
      </c>
    </row>
    <row r="164" spans="1:46" x14ac:dyDescent="0.25">
      <c r="A164" s="29">
        <v>28.5852</v>
      </c>
      <c r="B164" s="30">
        <v>30.093212000000001</v>
      </c>
      <c r="C164" s="29" t="s">
        <v>193</v>
      </c>
      <c r="D164" s="29" t="s">
        <v>193</v>
      </c>
      <c r="E164" s="34">
        <v>30.063040000000001</v>
      </c>
      <c r="F164" s="34">
        <v>30.294060000000002</v>
      </c>
      <c r="G164" s="34">
        <v>30.439352</v>
      </c>
      <c r="H164" s="34">
        <v>30.152474999999999</v>
      </c>
      <c r="I164" s="34">
        <v>29.946041000000001</v>
      </c>
      <c r="J164" s="34">
        <v>29.462036000000001</v>
      </c>
      <c r="K164" s="34">
        <v>28.801762</v>
      </c>
      <c r="L164" s="34">
        <v>28.163736</v>
      </c>
      <c r="M164" s="34">
        <v>27.356020000000001</v>
      </c>
      <c r="N164" s="34">
        <v>26.564463</v>
      </c>
      <c r="O164" s="34">
        <v>26.07516</v>
      </c>
      <c r="P164" s="34">
        <v>25.815511999999998</v>
      </c>
      <c r="Q164" s="34">
        <v>25.745155</v>
      </c>
      <c r="R164" s="34">
        <v>25.649998</v>
      </c>
      <c r="S164" s="35" t="s">
        <v>193</v>
      </c>
      <c r="T164" s="35" t="s">
        <v>193</v>
      </c>
      <c r="U164" s="35" t="s">
        <v>193</v>
      </c>
      <c r="V164" s="35" t="s">
        <v>193</v>
      </c>
      <c r="W164" s="35">
        <v>26.113201</v>
      </c>
      <c r="X164" s="35">
        <v>25.939436000000001</v>
      </c>
      <c r="Y164" s="35">
        <v>25.481152999999999</v>
      </c>
      <c r="Z164" s="35">
        <v>25.576208000000001</v>
      </c>
      <c r="AA164" s="35">
        <v>26.105219000000002</v>
      </c>
      <c r="AB164" s="35" t="s">
        <v>193</v>
      </c>
      <c r="AC164" s="36" t="s">
        <v>193</v>
      </c>
      <c r="AD164" s="29" t="s">
        <v>193</v>
      </c>
      <c r="AE164" s="29">
        <v>27.775278</v>
      </c>
      <c r="AF164" s="29">
        <v>27.846464000000001</v>
      </c>
      <c r="AG164" s="29">
        <v>28.088153999999999</v>
      </c>
      <c r="AH164" s="29">
        <v>28.083237</v>
      </c>
      <c r="AI164" s="29">
        <v>28.079806999999999</v>
      </c>
      <c r="AJ164" s="29">
        <v>28.091919999999998</v>
      </c>
      <c r="AK164" s="3">
        <f t="shared" si="2"/>
        <v>27.792122185185185</v>
      </c>
      <c r="AM164" t="s">
        <v>118</v>
      </c>
      <c r="AO164" s="2">
        <f>((SUM(A150:Z183)+SUM(AA150:AJ176))/895)</f>
        <v>21.065501972078213</v>
      </c>
      <c r="AP164" s="2">
        <f>((AK164-AK$16)*100)/AK$16</f>
        <v>12.317831284386322</v>
      </c>
      <c r="AR164" t="s">
        <v>118</v>
      </c>
      <c r="AT164" s="1">
        <f>((AO164-AO$16)*100)/AO$16</f>
        <v>15.379934090879942</v>
      </c>
    </row>
    <row r="165" spans="1:46" x14ac:dyDescent="0.25">
      <c r="A165" s="29">
        <v>29.469581999999999</v>
      </c>
      <c r="B165" s="30">
        <v>31.146667000000001</v>
      </c>
      <c r="C165" s="29">
        <v>32.47392</v>
      </c>
      <c r="D165" s="29">
        <v>31.237545000000001</v>
      </c>
      <c r="E165" s="34">
        <v>30.789135000000002</v>
      </c>
      <c r="F165" s="34">
        <v>31.368113999999998</v>
      </c>
      <c r="G165" s="34">
        <v>31.4846</v>
      </c>
      <c r="H165" s="34">
        <v>31.138974999999999</v>
      </c>
      <c r="I165" s="34">
        <v>30.664981999999998</v>
      </c>
      <c r="J165" s="34">
        <v>29.837897999999999</v>
      </c>
      <c r="K165" s="34">
        <v>29.115214999999999</v>
      </c>
      <c r="L165" s="34">
        <v>28.431854000000001</v>
      </c>
      <c r="M165" s="34">
        <v>27.584713000000001</v>
      </c>
      <c r="N165" s="34">
        <v>26.813496000000001</v>
      </c>
      <c r="O165" s="34">
        <v>26.354472999999999</v>
      </c>
      <c r="P165" s="34">
        <v>26.195255</v>
      </c>
      <c r="Q165" s="34">
        <v>26.370113</v>
      </c>
      <c r="R165" s="34">
        <v>26.477325</v>
      </c>
      <c r="S165" s="35" t="s">
        <v>193</v>
      </c>
      <c r="T165" s="35" t="s">
        <v>193</v>
      </c>
      <c r="U165" s="35" t="s">
        <v>193</v>
      </c>
      <c r="V165" s="35" t="s">
        <v>193</v>
      </c>
      <c r="W165" s="35">
        <v>26.720793</v>
      </c>
      <c r="X165" s="35">
        <v>26.375174999999999</v>
      </c>
      <c r="Y165" s="35">
        <v>25.839300000000001</v>
      </c>
      <c r="Z165" s="35">
        <v>26.093294</v>
      </c>
      <c r="AA165" s="35">
        <v>27.094844999999999</v>
      </c>
      <c r="AB165" s="35" t="s">
        <v>193</v>
      </c>
      <c r="AC165" s="36" t="s">
        <v>193</v>
      </c>
      <c r="AD165" s="29" t="s">
        <v>193</v>
      </c>
      <c r="AE165" s="29">
        <v>28.286418999999999</v>
      </c>
      <c r="AF165" s="29">
        <v>28.741510000000002</v>
      </c>
      <c r="AG165" s="29">
        <v>29.538260999999999</v>
      </c>
      <c r="AH165" s="29">
        <v>29.53389</v>
      </c>
      <c r="AI165" s="29">
        <v>29.302593000000002</v>
      </c>
      <c r="AJ165" s="29">
        <v>29.076529000000001</v>
      </c>
      <c r="AK165" s="3">
        <f t="shared" si="2"/>
        <v>28.743326586206891</v>
      </c>
      <c r="AM165" t="s">
        <v>119</v>
      </c>
      <c r="AP165" s="2">
        <f>((AK165-AK$17)*100)/AK$17</f>
        <v>11.970843241756954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30.96078</v>
      </c>
      <c r="B166" s="30">
        <v>31.387177999999999</v>
      </c>
      <c r="C166" s="29">
        <v>32.395434999999999</v>
      </c>
      <c r="D166" s="29">
        <v>32.573658000000002</v>
      </c>
      <c r="E166" s="34">
        <v>32.187336000000002</v>
      </c>
      <c r="F166" s="34">
        <v>32.281112999999998</v>
      </c>
      <c r="G166" s="34">
        <v>32.094093000000001</v>
      </c>
      <c r="H166" s="34">
        <v>31.358456</v>
      </c>
      <c r="I166" s="34">
        <v>30.668112000000001</v>
      </c>
      <c r="J166" s="34">
        <v>29.848784999999999</v>
      </c>
      <c r="K166" s="34">
        <v>29.058174000000001</v>
      </c>
      <c r="L166" s="34">
        <v>28.334969000000001</v>
      </c>
      <c r="M166" s="34">
        <v>27.662503999999998</v>
      </c>
      <c r="N166" s="34">
        <v>27.159687000000002</v>
      </c>
      <c r="O166" s="34">
        <v>26.873927999999999</v>
      </c>
      <c r="P166" s="34">
        <v>26.868904000000001</v>
      </c>
      <c r="Q166" s="34">
        <v>27.182600000000001</v>
      </c>
      <c r="R166" s="34">
        <v>27.575254000000001</v>
      </c>
      <c r="S166" s="35" t="s">
        <v>193</v>
      </c>
      <c r="T166" s="35" t="s">
        <v>193</v>
      </c>
      <c r="U166" s="35" t="s">
        <v>193</v>
      </c>
      <c r="V166" s="35" t="s">
        <v>193</v>
      </c>
      <c r="W166" s="35">
        <v>27.170427</v>
      </c>
      <c r="X166" s="35">
        <v>26.923492</v>
      </c>
      <c r="Y166" s="35">
        <v>26.521791</v>
      </c>
      <c r="Z166" s="35">
        <v>26.779941999999998</v>
      </c>
      <c r="AA166" s="35">
        <v>27.828793000000001</v>
      </c>
      <c r="AB166" s="35" t="s">
        <v>193</v>
      </c>
      <c r="AC166" s="36" t="s">
        <v>193</v>
      </c>
      <c r="AD166" s="29" t="s">
        <v>193</v>
      </c>
      <c r="AE166" s="29">
        <v>29.221820000000001</v>
      </c>
      <c r="AF166" s="29">
        <v>29.895668000000001</v>
      </c>
      <c r="AG166" s="29">
        <v>31.309994</v>
      </c>
      <c r="AH166" s="29">
        <v>31.204173999999998</v>
      </c>
      <c r="AI166" s="29">
        <v>30.5823</v>
      </c>
      <c r="AJ166" s="29">
        <v>30.521889999999999</v>
      </c>
      <c r="AK166" s="3">
        <f t="shared" si="2"/>
        <v>29.463146793103448</v>
      </c>
      <c r="AM166" t="s">
        <v>120</v>
      </c>
      <c r="AP166" s="2">
        <f>((AK166-AK$18)*100)/AK$18</f>
        <v>11.610808001521868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193</v>
      </c>
      <c r="B167" s="30" t="s">
        <v>193</v>
      </c>
      <c r="C167" s="29">
        <v>32.636180000000003</v>
      </c>
      <c r="D167" s="29">
        <v>34.189149999999998</v>
      </c>
      <c r="E167" s="34">
        <v>34.164709999999999</v>
      </c>
      <c r="F167" s="34">
        <v>33.262419999999999</v>
      </c>
      <c r="G167" s="34">
        <v>32.349373</v>
      </c>
      <c r="H167" s="34">
        <v>31.272107999999999</v>
      </c>
      <c r="I167" s="34">
        <v>30.561207</v>
      </c>
      <c r="J167" s="34">
        <v>29.882317</v>
      </c>
      <c r="K167" s="34">
        <v>29.230307</v>
      </c>
      <c r="L167" s="34">
        <v>28.670832000000001</v>
      </c>
      <c r="M167" s="34">
        <v>28.220231999999999</v>
      </c>
      <c r="N167" s="34">
        <v>27.954122999999999</v>
      </c>
      <c r="O167" s="34">
        <v>27.865355999999998</v>
      </c>
      <c r="P167" s="34">
        <v>27.993303000000001</v>
      </c>
      <c r="Q167" s="34">
        <v>28.256592000000001</v>
      </c>
      <c r="R167" s="34">
        <v>28.396934999999999</v>
      </c>
      <c r="S167" s="35" t="s">
        <v>193</v>
      </c>
      <c r="T167" s="35" t="s">
        <v>193</v>
      </c>
      <c r="U167" s="35" t="s">
        <v>193</v>
      </c>
      <c r="V167" s="35">
        <v>28.913889000000001</v>
      </c>
      <c r="W167" s="35">
        <v>28.296437999999998</v>
      </c>
      <c r="X167" s="35">
        <v>27.982783999999999</v>
      </c>
      <c r="Y167" s="35">
        <v>27.720303000000001</v>
      </c>
      <c r="Z167" s="35">
        <v>27.965285999999999</v>
      </c>
      <c r="AA167" s="35">
        <v>28.50487</v>
      </c>
      <c r="AB167" s="35" t="s">
        <v>193</v>
      </c>
      <c r="AC167" s="36" t="s">
        <v>193</v>
      </c>
      <c r="AD167" s="29" t="s">
        <v>193</v>
      </c>
      <c r="AE167" s="29">
        <v>29.095075999999999</v>
      </c>
      <c r="AF167" s="29">
        <v>31.015947000000001</v>
      </c>
      <c r="AG167" s="29">
        <v>32.861669999999997</v>
      </c>
      <c r="AH167" s="29">
        <v>31.906293999999999</v>
      </c>
      <c r="AI167" s="29">
        <v>31.500157999999999</v>
      </c>
      <c r="AJ167" s="29">
        <v>31.812601000000001</v>
      </c>
      <c r="AK167" s="3">
        <f t="shared" si="2"/>
        <v>30.088587892857142</v>
      </c>
      <c r="AM167" t="s">
        <v>121</v>
      </c>
      <c r="AO167" s="2">
        <f>SUM(U182:W183)/6</f>
        <v>8.7163246499999989</v>
      </c>
      <c r="AP167" s="2">
        <f>((AK167-AK$19)*100)/AK$19</f>
        <v>11.293358141966577</v>
      </c>
      <c r="AR167" t="s">
        <v>124</v>
      </c>
      <c r="AT167" s="1">
        <f>((AO167-AO$19)*100)/AO$19</f>
        <v>36.391821927986818</v>
      </c>
    </row>
    <row r="168" spans="1:46" x14ac:dyDescent="0.25">
      <c r="A168" t="s">
        <v>193</v>
      </c>
      <c r="B168" s="37" t="s">
        <v>193</v>
      </c>
      <c r="C168" s="34">
        <v>33.078040000000001</v>
      </c>
      <c r="D168" s="34">
        <v>34.890926</v>
      </c>
      <c r="E168" s="34">
        <v>34.490498000000002</v>
      </c>
      <c r="F168" s="34">
        <v>33.302605</v>
      </c>
      <c r="G168" s="34">
        <v>31.986865999999999</v>
      </c>
      <c r="H168" s="34">
        <v>30.927620000000001</v>
      </c>
      <c r="I168" s="34">
        <v>30.218124</v>
      </c>
      <c r="J168" s="34">
        <v>29.592009000000001</v>
      </c>
      <c r="K168" s="34">
        <v>29.044955999999999</v>
      </c>
      <c r="L168" s="34">
        <v>28.586735000000001</v>
      </c>
      <c r="M168" s="34">
        <v>28.287991999999999</v>
      </c>
      <c r="N168" s="34">
        <v>28.138268</v>
      </c>
      <c r="O168" s="34">
        <v>28.154506999999999</v>
      </c>
      <c r="P168" s="34">
        <v>28.338778000000001</v>
      </c>
      <c r="Q168" s="34">
        <v>28.596226000000001</v>
      </c>
      <c r="R168" s="34">
        <v>28.854240000000001</v>
      </c>
      <c r="S168" s="35" t="s">
        <v>193</v>
      </c>
      <c r="T168" s="35" t="s">
        <v>193</v>
      </c>
      <c r="U168" s="35" t="s">
        <v>193</v>
      </c>
      <c r="V168" s="35">
        <v>28.565190000000001</v>
      </c>
      <c r="W168" s="35">
        <v>28.670013000000001</v>
      </c>
      <c r="X168" s="35">
        <v>28.627400999999999</v>
      </c>
      <c r="Y168" s="35">
        <v>28.476769999999998</v>
      </c>
      <c r="Z168" s="35">
        <v>28.62649</v>
      </c>
      <c r="AA168" s="35">
        <v>28.832567000000001</v>
      </c>
      <c r="AB168" s="35" t="s">
        <v>193</v>
      </c>
      <c r="AC168" s="36" t="s">
        <v>193</v>
      </c>
      <c r="AD168" s="29" t="s">
        <v>193</v>
      </c>
      <c r="AE168" s="29">
        <v>28.178804</v>
      </c>
      <c r="AF168" s="29">
        <v>31.366009999999999</v>
      </c>
      <c r="AG168" s="29">
        <v>32.597589999999997</v>
      </c>
      <c r="AH168" s="29">
        <v>31.383327000000001</v>
      </c>
      <c r="AI168" s="29">
        <v>31.125671000000001</v>
      </c>
      <c r="AJ168" s="29">
        <v>32.351562000000001</v>
      </c>
      <c r="AK168" s="3">
        <f t="shared" si="2"/>
        <v>30.188920892857141</v>
      </c>
      <c r="AP168" s="2">
        <f>((AK168-AK$20)*100)/AK$20</f>
        <v>11.273449051615394</v>
      </c>
    </row>
    <row r="169" spans="1:46" x14ac:dyDescent="0.25">
      <c r="A169" t="s">
        <v>193</v>
      </c>
      <c r="B169" s="37">
        <v>33.570273999999998</v>
      </c>
      <c r="C169" s="34">
        <v>32.863422</v>
      </c>
      <c r="D169" s="34">
        <v>34.099083</v>
      </c>
      <c r="E169" s="34">
        <v>33.314124999999997</v>
      </c>
      <c r="F169" s="34">
        <v>32.251100000000001</v>
      </c>
      <c r="G169" s="34">
        <v>31.033297000000001</v>
      </c>
      <c r="H169" s="34">
        <v>30.001434</v>
      </c>
      <c r="I169" s="34">
        <v>29.234055000000001</v>
      </c>
      <c r="J169" s="34">
        <v>28.557521999999999</v>
      </c>
      <c r="K169" s="34">
        <v>28.064754000000001</v>
      </c>
      <c r="L169" s="34">
        <v>27.776546</v>
      </c>
      <c r="M169" s="34">
        <v>27.743233</v>
      </c>
      <c r="N169" s="34">
        <v>27.900625000000002</v>
      </c>
      <c r="O169" s="34">
        <v>28.245868999999999</v>
      </c>
      <c r="P169" s="34">
        <v>28.655505999999999</v>
      </c>
      <c r="Q169" s="34">
        <v>29.147568</v>
      </c>
      <c r="R169" s="34">
        <v>29.421495</v>
      </c>
      <c r="S169" s="35" t="s">
        <v>193</v>
      </c>
      <c r="T169" s="35" t="s">
        <v>193</v>
      </c>
      <c r="U169" s="35">
        <v>28.421658000000001</v>
      </c>
      <c r="V169" s="35">
        <v>28.400469999999999</v>
      </c>
      <c r="W169" s="35">
        <v>28.156292000000001</v>
      </c>
      <c r="X169" s="35">
        <v>28.751111999999999</v>
      </c>
      <c r="Y169" s="35">
        <v>29.149180000000001</v>
      </c>
      <c r="Z169" s="35">
        <v>28.327839000000001</v>
      </c>
      <c r="AA169" s="35">
        <v>28.323944000000001</v>
      </c>
      <c r="AB169" s="35" t="s">
        <v>193</v>
      </c>
      <c r="AC169" s="36" t="s">
        <v>193</v>
      </c>
      <c r="AD169" s="29" t="s">
        <v>193</v>
      </c>
      <c r="AE169" s="29">
        <v>27.945103</v>
      </c>
      <c r="AF169" s="29">
        <v>30.453551999999998</v>
      </c>
      <c r="AG169" s="29">
        <v>31.495557999999999</v>
      </c>
      <c r="AH169" s="29">
        <v>30.396605000000001</v>
      </c>
      <c r="AI169" s="29">
        <v>30.418917</v>
      </c>
      <c r="AJ169" s="29">
        <v>32.219883000000003</v>
      </c>
      <c r="AK169" s="3">
        <f t="shared" si="2"/>
        <v>29.811334033333328</v>
      </c>
      <c r="AO169" s="49"/>
      <c r="AP169" s="2">
        <f>((AK169-AK$21)*100)/AK$21</f>
        <v>11.5608821526922</v>
      </c>
    </row>
    <row r="170" spans="1:46" x14ac:dyDescent="0.25">
      <c r="A170" t="s">
        <v>193</v>
      </c>
      <c r="B170" s="37">
        <v>32.049370000000003</v>
      </c>
      <c r="C170" s="34">
        <v>31.253706000000001</v>
      </c>
      <c r="D170" s="34">
        <v>32.417934000000002</v>
      </c>
      <c r="E170" s="34">
        <v>31.745059999999999</v>
      </c>
      <c r="F170" s="34">
        <v>30.824149999999999</v>
      </c>
      <c r="G170" s="34">
        <v>29.961137999999998</v>
      </c>
      <c r="H170" s="34">
        <v>29.081488</v>
      </c>
      <c r="I170" s="34">
        <v>28.37518</v>
      </c>
      <c r="J170" s="34">
        <v>27.776686000000002</v>
      </c>
      <c r="K170" s="34">
        <v>27.26</v>
      </c>
      <c r="L170" s="34">
        <v>27.048569000000001</v>
      </c>
      <c r="M170" s="34">
        <v>27.103221999999999</v>
      </c>
      <c r="N170" s="34">
        <v>27.552277</v>
      </c>
      <c r="O170" s="34">
        <v>28.405273000000001</v>
      </c>
      <c r="P170" s="34">
        <v>29.207301999999999</v>
      </c>
      <c r="Q170" s="34">
        <v>29.778234000000001</v>
      </c>
      <c r="R170" s="34">
        <v>29.167605999999999</v>
      </c>
      <c r="S170" s="35" t="s">
        <v>193</v>
      </c>
      <c r="T170" s="35" t="s">
        <v>193</v>
      </c>
      <c r="U170" s="35">
        <v>27.881989999999998</v>
      </c>
      <c r="V170" s="35">
        <v>27.592583000000001</v>
      </c>
      <c r="W170" s="35">
        <v>27.537877999999999</v>
      </c>
      <c r="X170" s="35">
        <v>28.160345</v>
      </c>
      <c r="Y170" s="35">
        <v>28.780515999999999</v>
      </c>
      <c r="Z170" s="35" t="s">
        <v>193</v>
      </c>
      <c r="AA170" s="35" t="s">
        <v>193</v>
      </c>
      <c r="AB170" s="35" t="s">
        <v>193</v>
      </c>
      <c r="AC170" s="36" t="s">
        <v>193</v>
      </c>
      <c r="AD170" s="29" t="s">
        <v>193</v>
      </c>
      <c r="AE170" s="29" t="s">
        <v>193</v>
      </c>
      <c r="AF170" s="29">
        <v>28.98807</v>
      </c>
      <c r="AG170" s="29">
        <v>30.075886000000001</v>
      </c>
      <c r="AH170" s="29">
        <v>29.049627000000001</v>
      </c>
      <c r="AI170" s="29">
        <v>29.330015</v>
      </c>
      <c r="AJ170" s="29">
        <v>31.912447</v>
      </c>
      <c r="AK170" s="3">
        <f t="shared" si="2"/>
        <v>29.196909333333334</v>
      </c>
      <c r="AP170" s="2">
        <f>((AK170-AK$22)*100)/AK$22</f>
        <v>11.905497721886583</v>
      </c>
    </row>
    <row r="171" spans="1:46" x14ac:dyDescent="0.25">
      <c r="A171" t="s">
        <v>193</v>
      </c>
      <c r="B171" s="37">
        <v>30.977900999999999</v>
      </c>
      <c r="C171" s="34">
        <v>30.566738000000001</v>
      </c>
      <c r="D171" s="34">
        <v>30.763639999999999</v>
      </c>
      <c r="E171" s="34">
        <v>30.261576000000002</v>
      </c>
      <c r="F171" s="34">
        <v>29.521303</v>
      </c>
      <c r="G171" s="34">
        <v>28.882384999999999</v>
      </c>
      <c r="H171" s="34">
        <v>28.289460999999999</v>
      </c>
      <c r="I171" s="34">
        <v>27.718499999999999</v>
      </c>
      <c r="J171" s="34">
        <v>27.163495999999999</v>
      </c>
      <c r="K171" s="34">
        <v>26.687004000000002</v>
      </c>
      <c r="L171" s="34">
        <v>26.517204</v>
      </c>
      <c r="M171" s="34">
        <v>26.509466</v>
      </c>
      <c r="N171" s="34">
        <v>26.840553</v>
      </c>
      <c r="O171" s="34">
        <v>27.95215</v>
      </c>
      <c r="P171" s="34">
        <v>29.210342000000001</v>
      </c>
      <c r="Q171" s="34">
        <v>28.682312</v>
      </c>
      <c r="R171" s="34">
        <v>27.197607000000001</v>
      </c>
      <c r="S171" s="35" t="s">
        <v>193</v>
      </c>
      <c r="T171" s="35">
        <v>26.720085000000001</v>
      </c>
      <c r="U171" s="35">
        <v>27.310600000000001</v>
      </c>
      <c r="V171" s="35">
        <v>26.968533000000001</v>
      </c>
      <c r="W171" s="35">
        <v>26.767054000000002</v>
      </c>
      <c r="X171" s="35">
        <v>27.239757999999998</v>
      </c>
      <c r="Y171" s="35">
        <v>27.814730000000001</v>
      </c>
      <c r="Z171" s="35" t="s">
        <v>193</v>
      </c>
      <c r="AA171" s="35" t="s">
        <v>193</v>
      </c>
      <c r="AB171" s="35" t="s">
        <v>193</v>
      </c>
      <c r="AC171" s="36" t="s">
        <v>193</v>
      </c>
      <c r="AD171" s="29" t="s">
        <v>193</v>
      </c>
      <c r="AE171" s="29" t="s">
        <v>193</v>
      </c>
      <c r="AF171" s="29">
        <v>28.04344</v>
      </c>
      <c r="AG171" s="29">
        <v>28.760338000000001</v>
      </c>
      <c r="AH171" s="29">
        <v>29.182901000000001</v>
      </c>
      <c r="AI171" s="29">
        <v>29.702406</v>
      </c>
      <c r="AJ171" s="29">
        <v>30.492811</v>
      </c>
      <c r="AK171" s="3">
        <f t="shared" si="2"/>
        <v>28.31229621428572</v>
      </c>
      <c r="AP171" s="2">
        <f>((AK171-AK$23)*100)/AK$23</f>
        <v>12.436564843981099</v>
      </c>
    </row>
    <row r="172" spans="1:46" x14ac:dyDescent="0.25">
      <c r="A172" t="s">
        <v>193</v>
      </c>
      <c r="B172" s="37">
        <v>29.919304</v>
      </c>
      <c r="C172" s="34">
        <v>29.88767</v>
      </c>
      <c r="D172" s="34">
        <v>29.648099999999999</v>
      </c>
      <c r="E172" s="34">
        <v>29.290320999999999</v>
      </c>
      <c r="F172" s="34">
        <v>28.630006999999999</v>
      </c>
      <c r="G172" s="34">
        <v>28.033647999999999</v>
      </c>
      <c r="H172" s="34">
        <v>27.486536000000001</v>
      </c>
      <c r="I172" s="34">
        <v>26.994973999999999</v>
      </c>
      <c r="J172" s="34">
        <v>26.432860000000002</v>
      </c>
      <c r="K172" s="34">
        <v>25.94173</v>
      </c>
      <c r="L172" s="34">
        <v>25.688027999999999</v>
      </c>
      <c r="M172" s="34">
        <v>25.588049999999999</v>
      </c>
      <c r="N172" s="34">
        <v>25.844795000000001</v>
      </c>
      <c r="O172" s="34">
        <v>26.85914</v>
      </c>
      <c r="P172" s="34">
        <v>28.842590000000001</v>
      </c>
      <c r="Q172" s="34">
        <v>26.330345000000001</v>
      </c>
      <c r="R172" s="34" t="s">
        <v>193</v>
      </c>
      <c r="S172" s="35">
        <v>26.489087999999999</v>
      </c>
      <c r="T172" s="35">
        <v>26.667013000000001</v>
      </c>
      <c r="U172" s="35">
        <v>26.821293000000001</v>
      </c>
      <c r="V172" s="35">
        <v>26.338716999999999</v>
      </c>
      <c r="W172" s="35">
        <v>25.983414</v>
      </c>
      <c r="X172" s="35">
        <v>26.078227999999999</v>
      </c>
      <c r="Y172" s="35">
        <v>25.731863000000001</v>
      </c>
      <c r="Z172" s="35" t="s">
        <v>193</v>
      </c>
      <c r="AA172" s="35" t="s">
        <v>193</v>
      </c>
      <c r="AB172" s="35" t="s">
        <v>193</v>
      </c>
      <c r="AC172" s="36" t="s">
        <v>193</v>
      </c>
      <c r="AD172" s="29" t="s">
        <v>193</v>
      </c>
      <c r="AE172" s="29" t="s">
        <v>193</v>
      </c>
      <c r="AF172" s="29">
        <v>27.644987</v>
      </c>
      <c r="AG172" s="29">
        <v>28.101113999999999</v>
      </c>
      <c r="AH172" s="29">
        <v>28.455041999999999</v>
      </c>
      <c r="AI172" s="29">
        <v>29.174316000000001</v>
      </c>
      <c r="AJ172" s="29">
        <v>29.739547999999999</v>
      </c>
      <c r="AK172" s="3">
        <f t="shared" si="2"/>
        <v>27.451525750000002</v>
      </c>
      <c r="AP172" s="2">
        <f>((AK172-AK$24)*100)/AK$24</f>
        <v>12.875093423876219</v>
      </c>
    </row>
    <row r="173" spans="1:46" x14ac:dyDescent="0.25">
      <c r="A173" t="s">
        <v>193</v>
      </c>
      <c r="B173" s="37">
        <v>28.533638</v>
      </c>
      <c r="C173" s="34">
        <v>28.734493000000001</v>
      </c>
      <c r="D173" s="34">
        <v>28.738368999999999</v>
      </c>
      <c r="E173" s="34">
        <v>28.46256</v>
      </c>
      <c r="F173" s="34">
        <v>27.920152999999999</v>
      </c>
      <c r="G173" s="34">
        <v>27.325479999999999</v>
      </c>
      <c r="H173" s="34">
        <v>26.774328000000001</v>
      </c>
      <c r="I173" s="34">
        <v>26.330559999999998</v>
      </c>
      <c r="J173" s="34">
        <v>26.024436999999999</v>
      </c>
      <c r="K173" s="34">
        <v>25.525549999999999</v>
      </c>
      <c r="L173" s="34">
        <v>24.951687</v>
      </c>
      <c r="M173" s="34">
        <v>24.704725</v>
      </c>
      <c r="N173" s="34">
        <v>24.847156999999999</v>
      </c>
      <c r="O173" s="34">
        <v>25.787044999999999</v>
      </c>
      <c r="P173" s="38">
        <v>28.018072</v>
      </c>
      <c r="Q173" s="38" t="s">
        <v>193</v>
      </c>
      <c r="R173" s="38">
        <v>25.224916</v>
      </c>
      <c r="S173" s="35">
        <v>26.586205</v>
      </c>
      <c r="T173" s="35">
        <v>26.495155</v>
      </c>
      <c r="U173" s="35">
        <v>26.236080000000001</v>
      </c>
      <c r="V173" s="35">
        <v>25.659903</v>
      </c>
      <c r="W173" s="35">
        <v>25.195067999999999</v>
      </c>
      <c r="X173" s="35">
        <v>25.046997000000001</v>
      </c>
      <c r="Y173" s="35">
        <v>24.365594999999999</v>
      </c>
      <c r="Z173" s="35" t="s">
        <v>193</v>
      </c>
      <c r="AA173" s="35" t="s">
        <v>193</v>
      </c>
      <c r="AB173" s="35" t="s">
        <v>193</v>
      </c>
      <c r="AC173" s="36" t="s">
        <v>193</v>
      </c>
      <c r="AD173" s="29" t="s">
        <v>193</v>
      </c>
      <c r="AE173" s="29" t="s">
        <v>193</v>
      </c>
      <c r="AF173" s="29">
        <v>27.193059999999999</v>
      </c>
      <c r="AG173" s="29">
        <v>27.448644999999999</v>
      </c>
      <c r="AH173" s="29" t="s">
        <v>193</v>
      </c>
      <c r="AI173" s="29">
        <v>28.044032999999999</v>
      </c>
      <c r="AJ173" s="29">
        <v>29.23761</v>
      </c>
      <c r="AK173" s="3">
        <f t="shared" si="2"/>
        <v>26.644871148148148</v>
      </c>
      <c r="AP173" s="2">
        <f>((AK173-AK$25)*100)/AK$25</f>
        <v>13.19163178447468</v>
      </c>
    </row>
    <row r="174" spans="1:46" x14ac:dyDescent="0.25">
      <c r="A174" t="s">
        <v>193</v>
      </c>
      <c r="B174" s="37">
        <v>27.407187</v>
      </c>
      <c r="C174" s="34">
        <v>27.782164000000002</v>
      </c>
      <c r="D174" s="34">
        <v>28.005272000000001</v>
      </c>
      <c r="E174" s="34">
        <v>27.772085000000001</v>
      </c>
      <c r="F174" s="34">
        <v>27.259429999999998</v>
      </c>
      <c r="G174" s="34">
        <v>26.645931000000001</v>
      </c>
      <c r="H174" s="34">
        <v>26.050730000000001</v>
      </c>
      <c r="I174" s="34">
        <v>25.570135000000001</v>
      </c>
      <c r="J174" s="34">
        <v>25.294823000000001</v>
      </c>
      <c r="K174" s="34">
        <v>24.780632000000001</v>
      </c>
      <c r="L174" s="34">
        <v>24.223112</v>
      </c>
      <c r="M174" s="34">
        <v>23.874838</v>
      </c>
      <c r="N174" s="34">
        <v>23.97251</v>
      </c>
      <c r="O174" s="34">
        <v>24.612694000000001</v>
      </c>
      <c r="P174" s="38" t="s">
        <v>193</v>
      </c>
      <c r="Q174" s="38">
        <v>24.540215</v>
      </c>
      <c r="R174" s="38">
        <v>24.947514000000002</v>
      </c>
      <c r="S174" s="35">
        <v>25.826273</v>
      </c>
      <c r="T174" s="35">
        <v>25.890072</v>
      </c>
      <c r="U174" s="35">
        <v>25.594034000000001</v>
      </c>
      <c r="V174" s="35">
        <v>24.964808000000001</v>
      </c>
      <c r="W174" s="35">
        <v>24.41874</v>
      </c>
      <c r="X174" s="35">
        <v>24.041542</v>
      </c>
      <c r="Y174" s="35">
        <v>23.022507000000001</v>
      </c>
      <c r="Z174" s="35" t="s">
        <v>193</v>
      </c>
      <c r="AA174" s="35" t="s">
        <v>193</v>
      </c>
      <c r="AB174" s="35" t="s">
        <v>193</v>
      </c>
      <c r="AC174" s="36" t="s">
        <v>193</v>
      </c>
      <c r="AD174" s="29" t="s">
        <v>193</v>
      </c>
      <c r="AE174" s="29" t="s">
        <v>193</v>
      </c>
      <c r="AF174" s="29">
        <v>27.400853999999999</v>
      </c>
      <c r="AG174" s="29">
        <v>26.706804000000002</v>
      </c>
      <c r="AH174" s="29" t="s">
        <v>193</v>
      </c>
      <c r="AI174" s="29" t="s">
        <v>193</v>
      </c>
      <c r="AJ174" s="29" t="s">
        <v>193</v>
      </c>
      <c r="AK174" s="3">
        <f t="shared" si="2"/>
        <v>25.62419624</v>
      </c>
      <c r="AP174" s="2">
        <f>((AK174-AK$26)*100)/AK$26</f>
        <v>13.601720882294432</v>
      </c>
    </row>
    <row r="175" spans="1:46" x14ac:dyDescent="0.25">
      <c r="A175" t="s">
        <v>193</v>
      </c>
      <c r="B175" s="37" t="s">
        <v>193</v>
      </c>
      <c r="C175" s="34">
        <v>26.797684</v>
      </c>
      <c r="D175" s="34">
        <v>27.56343</v>
      </c>
      <c r="E175" s="34">
        <v>27.502686000000001</v>
      </c>
      <c r="F175" s="34">
        <v>27.027481000000002</v>
      </c>
      <c r="G175" s="34">
        <v>26.473102999999998</v>
      </c>
      <c r="H175" s="34">
        <v>25.549586999999999</v>
      </c>
      <c r="I175" s="34">
        <v>24.856463999999999</v>
      </c>
      <c r="J175" s="34">
        <v>24.32253</v>
      </c>
      <c r="K175" s="34">
        <v>23.865950000000002</v>
      </c>
      <c r="L175" s="34">
        <v>23.446376999999998</v>
      </c>
      <c r="M175" s="34">
        <v>23.127179999999999</v>
      </c>
      <c r="N175" s="34">
        <v>23.0091</v>
      </c>
      <c r="O175" s="34">
        <v>23.363754</v>
      </c>
      <c r="P175" s="38" t="s">
        <v>193</v>
      </c>
      <c r="Q175" s="38">
        <v>24.088953</v>
      </c>
      <c r="R175" s="38">
        <v>24.80489</v>
      </c>
      <c r="S175" s="35">
        <v>25.247824000000001</v>
      </c>
      <c r="T175" s="35">
        <v>25.477575000000002</v>
      </c>
      <c r="U175" s="35">
        <v>25.173798000000001</v>
      </c>
      <c r="V175" s="35">
        <v>24.487473000000001</v>
      </c>
      <c r="W175" s="35">
        <v>23.812777000000001</v>
      </c>
      <c r="X175" s="35">
        <v>23.146512999999999</v>
      </c>
      <c r="Y175" s="35">
        <v>22.142150000000001</v>
      </c>
      <c r="Z175" s="35" t="s">
        <v>193</v>
      </c>
      <c r="AA175" s="35" t="s">
        <v>193</v>
      </c>
      <c r="AB175" s="35" t="s">
        <v>193</v>
      </c>
      <c r="AC175" s="36" t="s">
        <v>193</v>
      </c>
      <c r="AD175" s="29" t="s">
        <v>193</v>
      </c>
      <c r="AE175" s="29" t="s">
        <v>193</v>
      </c>
      <c r="AF175" s="29">
        <v>26.802837</v>
      </c>
      <c r="AG175" s="29">
        <v>25.043130000000001</v>
      </c>
      <c r="AH175" s="29" t="s">
        <v>193</v>
      </c>
      <c r="AI175" s="29" t="s">
        <v>193</v>
      </c>
      <c r="AJ175" s="29" t="s">
        <v>193</v>
      </c>
      <c r="AK175" s="3">
        <f t="shared" si="2"/>
        <v>24.880551916666661</v>
      </c>
      <c r="AP175" s="2">
        <f>((AK175-AK$27)*100)/AK$27</f>
        <v>13.792049478685813</v>
      </c>
    </row>
    <row r="176" spans="1:46" x14ac:dyDescent="0.25">
      <c r="A176" t="s">
        <v>193</v>
      </c>
      <c r="B176" s="37" t="s">
        <v>193</v>
      </c>
      <c r="C176" s="34">
        <v>24.893052999999998</v>
      </c>
      <c r="D176" s="34">
        <v>27.079575999999999</v>
      </c>
      <c r="E176" s="34">
        <v>27.736656</v>
      </c>
      <c r="F176" s="34">
        <v>28.081835000000002</v>
      </c>
      <c r="G176" s="34">
        <v>28.323651999999999</v>
      </c>
      <c r="H176" s="34">
        <v>26.190771000000002</v>
      </c>
      <c r="I176" s="34">
        <v>24.865590999999998</v>
      </c>
      <c r="J176" s="34">
        <v>24.27298</v>
      </c>
      <c r="K176" s="34">
        <v>23.672684</v>
      </c>
      <c r="L176" s="34">
        <v>23.058363</v>
      </c>
      <c r="M176" s="34">
        <v>22.625430000000001</v>
      </c>
      <c r="N176" s="34">
        <v>21.539943999999998</v>
      </c>
      <c r="O176" s="34">
        <v>21.767689000000001</v>
      </c>
      <c r="P176" s="38" t="s">
        <v>193</v>
      </c>
      <c r="Q176" s="38">
        <v>23.101970000000001</v>
      </c>
      <c r="R176" s="38">
        <v>24.812743999999999</v>
      </c>
      <c r="S176" s="35">
        <v>25.460750000000001</v>
      </c>
      <c r="T176" s="35">
        <v>25.948395000000001</v>
      </c>
      <c r="U176" s="35">
        <v>25.567330999999999</v>
      </c>
      <c r="V176" s="35">
        <v>24.539524</v>
      </c>
      <c r="W176" s="35">
        <v>23.717379999999999</v>
      </c>
      <c r="X176" s="35">
        <v>22.504549000000001</v>
      </c>
      <c r="Y176" s="35">
        <v>21.975501999999999</v>
      </c>
      <c r="Z176" s="35" t="s">
        <v>193</v>
      </c>
      <c r="AA176" s="35" t="s">
        <v>193</v>
      </c>
      <c r="AB176" s="35" t="s">
        <v>193</v>
      </c>
      <c r="AC176" s="36" t="s">
        <v>193</v>
      </c>
      <c r="AD176" s="29" t="s">
        <v>193</v>
      </c>
      <c r="AE176" s="29" t="s">
        <v>193</v>
      </c>
      <c r="AF176" s="29" t="s">
        <v>193</v>
      </c>
      <c r="AG176" s="29" t="s">
        <v>193</v>
      </c>
      <c r="AH176" s="29" t="s">
        <v>193</v>
      </c>
      <c r="AI176" s="29" t="s">
        <v>193</v>
      </c>
      <c r="AJ176" s="29" t="s">
        <v>193</v>
      </c>
      <c r="AK176" s="3">
        <f t="shared" si="2"/>
        <v>24.624380409090914</v>
      </c>
      <c r="AP176" s="2">
        <f>((AK176-AK$28)*100)/AK$28</f>
        <v>13.539891768725642</v>
      </c>
    </row>
    <row r="177" spans="1:42" x14ac:dyDescent="0.25">
      <c r="A177" s="32" t="s">
        <v>193</v>
      </c>
      <c r="B177" s="39" t="s">
        <v>193</v>
      </c>
      <c r="C177" s="32">
        <v>23.861084000000002</v>
      </c>
      <c r="D177" s="32">
        <v>24.973424999999999</v>
      </c>
      <c r="E177" s="32">
        <v>24.973901999999999</v>
      </c>
      <c r="F177" s="32">
        <v>24.342438000000001</v>
      </c>
      <c r="G177" s="32">
        <v>23.580704000000001</v>
      </c>
      <c r="H177" s="32">
        <v>22.814878</v>
      </c>
      <c r="I177" s="32">
        <v>22.387626999999998</v>
      </c>
      <c r="J177" s="32">
        <v>22.379984</v>
      </c>
      <c r="K177" s="32">
        <v>22.774000000000001</v>
      </c>
      <c r="L177" s="32">
        <v>23.13486</v>
      </c>
      <c r="M177" s="32">
        <v>22.296309999999998</v>
      </c>
      <c r="N177" s="32">
        <v>19.729942000000001</v>
      </c>
      <c r="O177" s="32">
        <v>20.533867000000001</v>
      </c>
      <c r="P177" s="32" t="s">
        <v>193</v>
      </c>
      <c r="Q177" s="32" t="s">
        <v>193</v>
      </c>
      <c r="R177" s="32" t="s">
        <v>193</v>
      </c>
      <c r="S177" s="33">
        <v>23.909162999999999</v>
      </c>
      <c r="T177" s="33">
        <v>23.98498</v>
      </c>
      <c r="U177" s="33">
        <v>23.637865000000001</v>
      </c>
      <c r="V177" s="33">
        <v>23.665887999999999</v>
      </c>
      <c r="W177" s="33">
        <v>24.509032999999999</v>
      </c>
      <c r="X177" s="33">
        <v>21.945179</v>
      </c>
      <c r="Y177" s="33">
        <v>21.163723000000001</v>
      </c>
      <c r="Z177" s="33" t="s">
        <v>193</v>
      </c>
      <c r="AA177" s="40" t="s">
        <v>193</v>
      </c>
      <c r="AB177" s="40">
        <v>22.692969999999999</v>
      </c>
      <c r="AC177" s="40">
        <v>21.283915</v>
      </c>
      <c r="AD177" s="40" t="s">
        <v>193</v>
      </c>
      <c r="AE177" s="40" t="s">
        <v>193</v>
      </c>
      <c r="AF177" s="40" t="s">
        <v>193</v>
      </c>
      <c r="AG177" s="40" t="s">
        <v>193</v>
      </c>
      <c r="AH177" s="40" t="s">
        <v>193</v>
      </c>
      <c r="AI177" s="40" t="s">
        <v>193</v>
      </c>
      <c r="AJ177" s="40" t="s">
        <v>193</v>
      </c>
      <c r="AK177" s="3">
        <f t="shared" si="2"/>
        <v>22.935260772727268</v>
      </c>
      <c r="AP177" s="2">
        <f>((AK177-AK$29)*100)/AK$29</f>
        <v>14.664740185190333</v>
      </c>
    </row>
    <row r="178" spans="1:42" x14ac:dyDescent="0.25">
      <c r="A178" s="31" t="s">
        <v>193</v>
      </c>
      <c r="B178" s="41" t="s">
        <v>193</v>
      </c>
      <c r="C178" s="31" t="s">
        <v>193</v>
      </c>
      <c r="D178" s="31">
        <v>22.835184000000002</v>
      </c>
      <c r="E178" s="31">
        <v>22.552910000000001</v>
      </c>
      <c r="F178" s="31">
        <v>21.963519999999999</v>
      </c>
      <c r="G178" s="31">
        <v>21.222593</v>
      </c>
      <c r="H178" s="31">
        <v>20.462181000000001</v>
      </c>
      <c r="I178" s="31">
        <v>19.827846999999998</v>
      </c>
      <c r="J178" s="31">
        <v>19.455535999999999</v>
      </c>
      <c r="K178" s="31">
        <v>19.261718999999999</v>
      </c>
      <c r="L178" s="31">
        <v>19.234413</v>
      </c>
      <c r="M178" s="31">
        <v>19.350149999999999</v>
      </c>
      <c r="N178" s="31">
        <v>18.085719999999998</v>
      </c>
      <c r="O178" s="31" t="s">
        <v>193</v>
      </c>
      <c r="P178" s="31" t="s">
        <v>193</v>
      </c>
      <c r="Q178" s="31" t="s">
        <v>193</v>
      </c>
      <c r="R178" s="31" t="s">
        <v>193</v>
      </c>
      <c r="S178" s="33">
        <v>20.911971999999999</v>
      </c>
      <c r="T178" s="33">
        <v>20.947762999999998</v>
      </c>
      <c r="U178" s="33">
        <v>20.653790000000001</v>
      </c>
      <c r="V178" s="33">
        <v>20.373714</v>
      </c>
      <c r="W178" s="33">
        <v>20.306495999999999</v>
      </c>
      <c r="X178" s="33">
        <v>20.629759</v>
      </c>
      <c r="Y178" s="33">
        <v>19.824007000000002</v>
      </c>
      <c r="Z178" s="33">
        <v>19.9451</v>
      </c>
      <c r="AA178" s="40">
        <v>19.697669999999999</v>
      </c>
      <c r="AB178" s="40">
        <v>20.48639</v>
      </c>
      <c r="AC178" s="40">
        <v>20.450824999999998</v>
      </c>
      <c r="AD178" s="40">
        <v>19.860534999999999</v>
      </c>
      <c r="AE178" s="40" t="s">
        <v>193</v>
      </c>
      <c r="AF178" s="40" t="s">
        <v>193</v>
      </c>
      <c r="AG178" s="40" t="s">
        <v>193</v>
      </c>
      <c r="AH178" s="40" t="s">
        <v>193</v>
      </c>
      <c r="AI178" s="40" t="s">
        <v>193</v>
      </c>
      <c r="AJ178" s="40" t="s">
        <v>193</v>
      </c>
      <c r="AK178" s="3">
        <f t="shared" si="2"/>
        <v>20.362599739130435</v>
      </c>
      <c r="AP178" s="2">
        <f>((AK178-AK$30)*100)/AK$30</f>
        <v>16.954241609120093</v>
      </c>
    </row>
    <row r="179" spans="1:42" x14ac:dyDescent="0.25">
      <c r="A179" s="31" t="s">
        <v>193</v>
      </c>
      <c r="B179" s="41" t="s">
        <v>193</v>
      </c>
      <c r="C179" s="31" t="s">
        <v>193</v>
      </c>
      <c r="D179" s="31">
        <v>19.625492000000001</v>
      </c>
      <c r="E179" s="31">
        <v>19.521172</v>
      </c>
      <c r="F179" s="31">
        <v>19.429165000000001</v>
      </c>
      <c r="G179" s="31">
        <v>18.919062</v>
      </c>
      <c r="H179" s="31">
        <v>18.319341999999999</v>
      </c>
      <c r="I179" s="31">
        <v>17.753385999999999</v>
      </c>
      <c r="J179" s="31">
        <v>17.279104</v>
      </c>
      <c r="K179" s="31">
        <v>16.903053</v>
      </c>
      <c r="L179" s="31">
        <v>16.678930000000001</v>
      </c>
      <c r="M179" s="31">
        <v>16.893393</v>
      </c>
      <c r="N179" s="31">
        <v>16.931228999999998</v>
      </c>
      <c r="O179" s="31" t="s">
        <v>193</v>
      </c>
      <c r="P179" s="31" t="s">
        <v>193</v>
      </c>
      <c r="Q179" s="31" t="s">
        <v>193</v>
      </c>
      <c r="R179" s="31" t="s">
        <v>193</v>
      </c>
      <c r="S179" s="33">
        <v>17.991465000000002</v>
      </c>
      <c r="T179" s="33">
        <v>18.480677</v>
      </c>
      <c r="U179" s="33">
        <v>18.307034000000002</v>
      </c>
      <c r="V179" s="33">
        <v>18.04561</v>
      </c>
      <c r="W179" s="33">
        <v>17.588885999999999</v>
      </c>
      <c r="X179" s="33">
        <v>17.705873</v>
      </c>
      <c r="Y179" s="33">
        <v>18.114923000000001</v>
      </c>
      <c r="Z179" s="33" t="s">
        <v>193</v>
      </c>
      <c r="AA179" s="40">
        <v>18.354765</v>
      </c>
      <c r="AB179" s="40">
        <v>19.292542000000001</v>
      </c>
      <c r="AC179" s="40" t="s">
        <v>193</v>
      </c>
      <c r="AD179" s="40" t="s">
        <v>193</v>
      </c>
      <c r="AE179" s="40" t="s">
        <v>193</v>
      </c>
      <c r="AF179" s="40" t="s">
        <v>193</v>
      </c>
      <c r="AG179" s="40" t="s">
        <v>193</v>
      </c>
      <c r="AH179" s="40" t="s">
        <v>193</v>
      </c>
      <c r="AI179" s="40" t="s">
        <v>193</v>
      </c>
      <c r="AJ179" s="40" t="s">
        <v>193</v>
      </c>
      <c r="AK179" s="3">
        <f t="shared" ref="AK179:AK185" si="3">AVERAGE(A179:AJ179)</f>
        <v>18.106755150000001</v>
      </c>
      <c r="AP179" s="2">
        <f>((AK179-AK$31)*100)/AK$31</f>
        <v>19.65540403289334</v>
      </c>
    </row>
    <row r="180" spans="1:42" x14ac:dyDescent="0.25">
      <c r="A180" s="31" t="s">
        <v>193</v>
      </c>
      <c r="B180" s="41" t="s">
        <v>193</v>
      </c>
      <c r="C180" s="31" t="s">
        <v>193</v>
      </c>
      <c r="D180" s="31">
        <v>16.603505999999999</v>
      </c>
      <c r="E180" s="31">
        <v>17.409818999999999</v>
      </c>
      <c r="F180" s="31">
        <v>16.922953</v>
      </c>
      <c r="G180" s="31">
        <v>16.386879</v>
      </c>
      <c r="H180" s="31">
        <v>15.930831</v>
      </c>
      <c r="I180" s="31">
        <v>15.52678</v>
      </c>
      <c r="J180" s="31">
        <v>15.117635</v>
      </c>
      <c r="K180" s="31">
        <v>14.67238</v>
      </c>
      <c r="L180" s="31">
        <v>14.344804999999999</v>
      </c>
      <c r="M180" s="31">
        <v>14.490755999999999</v>
      </c>
      <c r="N180" s="31">
        <v>14.639448</v>
      </c>
      <c r="O180" s="31" t="s">
        <v>193</v>
      </c>
      <c r="P180" s="31" t="s">
        <v>193</v>
      </c>
      <c r="Q180" s="31" t="s">
        <v>193</v>
      </c>
      <c r="R180" s="31" t="s">
        <v>193</v>
      </c>
      <c r="S180" s="33" t="s">
        <v>193</v>
      </c>
      <c r="T180" s="33">
        <v>15.840062</v>
      </c>
      <c r="U180" s="33">
        <v>16.309334</v>
      </c>
      <c r="V180" s="33">
        <v>15.785029</v>
      </c>
      <c r="W180" s="33">
        <v>15.176855</v>
      </c>
      <c r="X180" s="33">
        <v>14.961249</v>
      </c>
      <c r="Y180" s="33">
        <v>15.503655</v>
      </c>
      <c r="Z180" s="33">
        <v>15.333835000000001</v>
      </c>
      <c r="AA180" s="40" t="s">
        <v>193</v>
      </c>
      <c r="AB180" s="40" t="s">
        <v>193</v>
      </c>
      <c r="AC180" s="40" t="s">
        <v>193</v>
      </c>
      <c r="AD180" s="40" t="s">
        <v>193</v>
      </c>
      <c r="AE180" s="40" t="s">
        <v>193</v>
      </c>
      <c r="AF180" s="40" t="s">
        <v>193</v>
      </c>
      <c r="AG180" s="40" t="s">
        <v>193</v>
      </c>
      <c r="AH180" s="40" t="s">
        <v>193</v>
      </c>
      <c r="AI180" s="40" t="s">
        <v>193</v>
      </c>
      <c r="AJ180" s="40" t="s">
        <v>193</v>
      </c>
      <c r="AK180" s="3">
        <f t="shared" si="3"/>
        <v>15.60865616666667</v>
      </c>
      <c r="AP180" s="2">
        <f>((AK180-AK$32)*100)/AK$32</f>
        <v>23.497469900389056</v>
      </c>
    </row>
    <row r="181" spans="1:42" x14ac:dyDescent="0.25">
      <c r="A181" s="31" t="s">
        <v>193</v>
      </c>
      <c r="B181" s="41" t="s">
        <v>193</v>
      </c>
      <c r="C181" s="31" t="s">
        <v>193</v>
      </c>
      <c r="D181" s="31" t="s">
        <v>193</v>
      </c>
      <c r="E181" s="31">
        <v>14.002628</v>
      </c>
      <c r="F181" s="31">
        <v>13.963581</v>
      </c>
      <c r="G181" s="31">
        <v>13.536524999999999</v>
      </c>
      <c r="H181" s="31">
        <v>13.331391</v>
      </c>
      <c r="I181" s="31">
        <v>13.112034</v>
      </c>
      <c r="J181" s="31">
        <v>12.777666</v>
      </c>
      <c r="K181" s="31">
        <v>12.315901</v>
      </c>
      <c r="L181" s="31">
        <v>12.032539999999999</v>
      </c>
      <c r="M181" s="31">
        <v>12.141434</v>
      </c>
      <c r="N181" s="31">
        <v>11.937529</v>
      </c>
      <c r="O181" s="31" t="s">
        <v>193</v>
      </c>
      <c r="P181" s="31" t="s">
        <v>193</v>
      </c>
      <c r="Q181" s="31" t="s">
        <v>193</v>
      </c>
      <c r="R181" s="31" t="s">
        <v>193</v>
      </c>
      <c r="S181" s="33" t="s">
        <v>193</v>
      </c>
      <c r="T181" s="33" t="s">
        <v>193</v>
      </c>
      <c r="U181" s="33">
        <v>13.959923</v>
      </c>
      <c r="V181" s="33">
        <v>13.097617</v>
      </c>
      <c r="W181" s="33">
        <v>12.624129999999999</v>
      </c>
      <c r="X181" s="33">
        <v>12.402244</v>
      </c>
      <c r="Y181" s="33">
        <v>12.754521</v>
      </c>
      <c r="Z181" s="33">
        <v>13.232507999999999</v>
      </c>
      <c r="AA181" s="40" t="s">
        <v>193</v>
      </c>
      <c r="AB181" s="40" t="s">
        <v>193</v>
      </c>
      <c r="AC181" s="40" t="s">
        <v>193</v>
      </c>
      <c r="AD181" s="40" t="s">
        <v>193</v>
      </c>
      <c r="AE181" s="40" t="s">
        <v>193</v>
      </c>
      <c r="AF181" s="40" t="s">
        <v>193</v>
      </c>
      <c r="AG181" s="40" t="s">
        <v>193</v>
      </c>
      <c r="AH181" s="40" t="s">
        <v>193</v>
      </c>
      <c r="AI181" s="40" t="s">
        <v>193</v>
      </c>
      <c r="AJ181" s="40" t="s">
        <v>193</v>
      </c>
      <c r="AK181" s="3">
        <f t="shared" si="3"/>
        <v>12.951385750000002</v>
      </c>
      <c r="AP181" s="2">
        <f>((AK181-AK$33)*100)/AK$33</f>
        <v>29.504041903024014</v>
      </c>
    </row>
    <row r="182" spans="1:42" x14ac:dyDescent="0.25">
      <c r="A182" s="27" t="s">
        <v>193</v>
      </c>
      <c r="B182" s="28" t="s">
        <v>193</v>
      </c>
      <c r="C182" s="27" t="s">
        <v>193</v>
      </c>
      <c r="D182" s="27" t="s">
        <v>193</v>
      </c>
      <c r="E182" s="27">
        <v>9.9657040000000006</v>
      </c>
      <c r="F182" s="27">
        <v>11.193211</v>
      </c>
      <c r="G182" s="27">
        <v>11.057734999999999</v>
      </c>
      <c r="H182" s="27">
        <v>12.054660999999999</v>
      </c>
      <c r="I182" s="27">
        <v>11.3846855</v>
      </c>
      <c r="J182" s="27">
        <v>10.540711999999999</v>
      </c>
      <c r="K182" s="27">
        <v>10.005713999999999</v>
      </c>
      <c r="L182" s="27">
        <v>9.7070910000000001</v>
      </c>
      <c r="M182" s="27">
        <v>9.9618179999999992</v>
      </c>
      <c r="N182" s="27" t="s">
        <v>193</v>
      </c>
      <c r="O182" s="27" t="s">
        <v>193</v>
      </c>
      <c r="P182" s="27" t="s">
        <v>193</v>
      </c>
      <c r="Q182" s="27" t="s">
        <v>193</v>
      </c>
      <c r="R182" s="27" t="s">
        <v>193</v>
      </c>
      <c r="S182" s="27" t="s">
        <v>193</v>
      </c>
      <c r="T182" s="27" t="s">
        <v>193</v>
      </c>
      <c r="U182" s="27">
        <v>10.219483</v>
      </c>
      <c r="V182" s="27">
        <v>10.137197499999999</v>
      </c>
      <c r="W182" s="27">
        <v>9.9833029999999994</v>
      </c>
      <c r="X182" s="27">
        <v>9.6372710000000001</v>
      </c>
      <c r="Y182" s="27">
        <v>10.076325000000001</v>
      </c>
      <c r="Z182" s="27" t="s">
        <v>193</v>
      </c>
      <c r="AA182" s="27" t="s">
        <v>193</v>
      </c>
      <c r="AB182" s="27" t="s">
        <v>193</v>
      </c>
      <c r="AC182" s="27" t="s">
        <v>193</v>
      </c>
      <c r="AD182" s="27" t="s">
        <v>193</v>
      </c>
      <c r="AE182" s="27" t="s">
        <v>193</v>
      </c>
      <c r="AF182" s="27" t="s">
        <v>193</v>
      </c>
      <c r="AG182" s="27" t="s">
        <v>193</v>
      </c>
      <c r="AH182" s="27" t="s">
        <v>193</v>
      </c>
      <c r="AI182" s="27" t="s">
        <v>193</v>
      </c>
      <c r="AJ182" s="27" t="s">
        <v>193</v>
      </c>
      <c r="AK182" s="3">
        <f t="shared" si="3"/>
        <v>10.423207928571427</v>
      </c>
      <c r="AP182" s="2">
        <f>((AK182-AK$34)*100)/AK$34</f>
        <v>38.416741515144359</v>
      </c>
    </row>
    <row r="183" spans="1:42" x14ac:dyDescent="0.25">
      <c r="A183" s="27" t="s">
        <v>193</v>
      </c>
      <c r="B183" s="28" t="s">
        <v>193</v>
      </c>
      <c r="C183" s="27" t="s">
        <v>193</v>
      </c>
      <c r="D183" s="27" t="s">
        <v>193</v>
      </c>
      <c r="E183" s="27" t="s">
        <v>193</v>
      </c>
      <c r="F183" s="27" t="s">
        <v>193</v>
      </c>
      <c r="G183" s="27">
        <v>6.6298209999999997</v>
      </c>
      <c r="H183" s="27">
        <v>6.9159775000000003</v>
      </c>
      <c r="I183" s="27">
        <v>7.3130800000000002</v>
      </c>
      <c r="J183" s="27">
        <v>7.7685329999999997</v>
      </c>
      <c r="K183" s="27">
        <v>6.3214015999999997</v>
      </c>
      <c r="L183" s="27">
        <v>6.4314064999999996</v>
      </c>
      <c r="M183" s="27" t="s">
        <v>193</v>
      </c>
      <c r="N183" s="27" t="s">
        <v>193</v>
      </c>
      <c r="O183" s="27" t="s">
        <v>193</v>
      </c>
      <c r="P183" s="27" t="s">
        <v>193</v>
      </c>
      <c r="Q183" s="27" t="s">
        <v>193</v>
      </c>
      <c r="R183" s="27" t="s">
        <v>193</v>
      </c>
      <c r="S183" s="27" t="s">
        <v>193</v>
      </c>
      <c r="T183" s="27" t="s">
        <v>193</v>
      </c>
      <c r="U183" s="27">
        <v>7.0847087000000002</v>
      </c>
      <c r="V183" s="27">
        <v>7.5735950000000001</v>
      </c>
      <c r="W183" s="27">
        <v>7.2996606999999996</v>
      </c>
      <c r="X183" s="27">
        <v>6.0958209999999999</v>
      </c>
      <c r="Y183" s="27">
        <v>6.5225309999999999</v>
      </c>
      <c r="Z183" s="27">
        <v>5.2918086000000004</v>
      </c>
      <c r="AA183" s="27" t="s">
        <v>193</v>
      </c>
      <c r="AB183" s="27" t="s">
        <v>193</v>
      </c>
      <c r="AC183" s="27" t="s">
        <v>193</v>
      </c>
      <c r="AD183" s="27" t="s">
        <v>193</v>
      </c>
      <c r="AE183" s="27" t="s">
        <v>193</v>
      </c>
      <c r="AF183" s="27" t="s">
        <v>193</v>
      </c>
      <c r="AG183" s="27" t="s">
        <v>193</v>
      </c>
      <c r="AH183" s="27" t="s">
        <v>193</v>
      </c>
      <c r="AI183" s="27" t="s">
        <v>193</v>
      </c>
      <c r="AJ183" s="27" t="s">
        <v>193</v>
      </c>
      <c r="AK183" s="3">
        <f t="shared" si="3"/>
        <v>6.770695383333333</v>
      </c>
      <c r="AP183" s="2">
        <f>((AK183-AK$35)*100)/AK$35</f>
        <v>66.152985334067324</v>
      </c>
    </row>
    <row r="184" spans="1:42" x14ac:dyDescent="0.25">
      <c r="A184" s="25" t="s">
        <v>193</v>
      </c>
      <c r="B184" s="26" t="s">
        <v>193</v>
      </c>
      <c r="C184" s="25" t="s">
        <v>193</v>
      </c>
      <c r="D184" s="25" t="s">
        <v>193</v>
      </c>
      <c r="E184" s="25" t="s">
        <v>193</v>
      </c>
      <c r="F184" s="25" t="s">
        <v>193</v>
      </c>
      <c r="G184" s="25" t="s">
        <v>193</v>
      </c>
      <c r="H184" s="25" t="s">
        <v>193</v>
      </c>
      <c r="I184" s="25" t="s">
        <v>193</v>
      </c>
      <c r="J184" s="25">
        <v>0.89258800000000005</v>
      </c>
      <c r="K184" s="25" t="s">
        <v>193</v>
      </c>
      <c r="L184" s="25" t="s">
        <v>193</v>
      </c>
      <c r="M184" s="25" t="s">
        <v>193</v>
      </c>
      <c r="N184" s="25" t="s">
        <v>193</v>
      </c>
      <c r="O184" s="25" t="s">
        <v>193</v>
      </c>
      <c r="P184" s="25" t="s">
        <v>193</v>
      </c>
      <c r="Q184" s="25" t="s">
        <v>193</v>
      </c>
      <c r="R184" s="25" t="s">
        <v>193</v>
      </c>
      <c r="S184" s="25" t="s">
        <v>193</v>
      </c>
      <c r="T184" s="25">
        <v>0.60947859999999998</v>
      </c>
      <c r="U184" s="25">
        <v>0.80595773000000004</v>
      </c>
      <c r="V184" s="25" t="s">
        <v>193</v>
      </c>
      <c r="W184" s="25" t="s">
        <v>193</v>
      </c>
      <c r="X184" s="25">
        <v>0.45456663000000003</v>
      </c>
      <c r="Y184" s="25">
        <v>0.40724280000000002</v>
      </c>
      <c r="Z184" s="25">
        <v>0.67194635000000003</v>
      </c>
      <c r="AA184" s="25">
        <v>0.67883146000000005</v>
      </c>
      <c r="AB184" s="25">
        <v>0.76873809999999998</v>
      </c>
      <c r="AC184" s="25" t="s">
        <v>193</v>
      </c>
      <c r="AD184" s="25" t="s">
        <v>193</v>
      </c>
      <c r="AE184" s="25" t="s">
        <v>193</v>
      </c>
      <c r="AF184" s="25" t="s">
        <v>193</v>
      </c>
      <c r="AG184" s="25" t="s">
        <v>193</v>
      </c>
      <c r="AH184" s="25" t="s">
        <v>193</v>
      </c>
      <c r="AI184" s="25" t="s">
        <v>193</v>
      </c>
      <c r="AJ184" s="25" t="s">
        <v>193</v>
      </c>
      <c r="AK184" s="3">
        <f t="shared" si="3"/>
        <v>0.66116870875</v>
      </c>
      <c r="AP184" s="22">
        <f>((AK184-AK$36)*100)/AK$36</f>
        <v>-287.41486073922715</v>
      </c>
    </row>
    <row r="185" spans="1:42" x14ac:dyDescent="0.25">
      <c r="A185" s="25">
        <v>-0.60169170000000005</v>
      </c>
      <c r="B185" s="26">
        <v>-0.63317287</v>
      </c>
      <c r="C185" s="25">
        <v>-0.67095846000000003</v>
      </c>
      <c r="D185" s="25">
        <v>-0.71108950000000004</v>
      </c>
      <c r="E185" s="25">
        <v>-0.74368787000000003</v>
      </c>
      <c r="F185" s="25">
        <v>-0.78949654000000002</v>
      </c>
      <c r="G185" s="25">
        <v>-0.83369607000000001</v>
      </c>
      <c r="H185" s="25">
        <v>-0.86992179999999997</v>
      </c>
      <c r="I185" s="25">
        <v>-0.89726989999999995</v>
      </c>
      <c r="J185" s="25">
        <v>-0.91951799999999995</v>
      </c>
      <c r="K185" s="25">
        <v>-0.92494149999999997</v>
      </c>
      <c r="L185" s="25">
        <v>-0.92510879999999995</v>
      </c>
      <c r="M185" s="25">
        <v>-0.91762244999999998</v>
      </c>
      <c r="N185" s="25">
        <v>-0.90467589999999998</v>
      </c>
      <c r="O185" s="25">
        <v>-0.89402722999999995</v>
      </c>
      <c r="P185" s="25">
        <v>-0.90393186000000003</v>
      </c>
      <c r="Q185" s="25">
        <v>-0.91485810000000001</v>
      </c>
      <c r="R185" s="25">
        <v>-0.91118719999999997</v>
      </c>
      <c r="S185" s="25">
        <v>-0.92600757</v>
      </c>
      <c r="T185" s="25">
        <v>-0.90666413000000001</v>
      </c>
      <c r="U185" s="25" t="s">
        <v>193</v>
      </c>
      <c r="V185" s="25" t="s">
        <v>193</v>
      </c>
      <c r="W185" s="25" t="s">
        <v>193</v>
      </c>
      <c r="X185" s="25" t="s">
        <v>193</v>
      </c>
      <c r="Y185" s="25">
        <v>-0.79791354999999997</v>
      </c>
      <c r="Z185" s="25">
        <v>-0.80183819999999995</v>
      </c>
      <c r="AA185" s="25">
        <v>-0.75000465000000005</v>
      </c>
      <c r="AB185" s="25">
        <v>-0.7116015</v>
      </c>
      <c r="AC185" s="25">
        <v>-0.66157100000000002</v>
      </c>
      <c r="AD185" s="25">
        <v>-0.63224279999999999</v>
      </c>
      <c r="AE185" s="25">
        <v>-0.61399599999999999</v>
      </c>
      <c r="AF185" s="25">
        <v>-0.58825623999999999</v>
      </c>
      <c r="AG185" s="25">
        <v>-0.57228500000000004</v>
      </c>
      <c r="AH185" s="25">
        <v>-0.58465659999999997</v>
      </c>
      <c r="AI185" s="25">
        <v>-0.59257965999999995</v>
      </c>
      <c r="AJ185" s="25">
        <v>-0.58618230000000004</v>
      </c>
      <c r="AK185" s="3">
        <f t="shared" si="3"/>
        <v>-0.77164546718750004</v>
      </c>
      <c r="AP185" s="22">
        <f>((AK185-AK$37)*100)/AK$37</f>
        <v>-40.030883882783499</v>
      </c>
    </row>
    <row r="186" spans="1:42" x14ac:dyDescent="0.25">
      <c r="AK186" s="17">
        <f>SUM(A150:AJ183)/867</f>
        <v>21.93280723991926</v>
      </c>
      <c r="AP186" s="23">
        <f>((AK186-AK$38)*100)/AK$38</f>
        <v>31.449272168483983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9BE36-2C0D-43EB-8997-E0C09A16CD85}">
  <dimension ref="A1:BC275"/>
  <sheetViews>
    <sheetView topLeftCell="J52" zoomScale="70" zoomScaleNormal="70" workbookViewId="0">
      <selection activeCell="AN27" sqref="AN27"/>
    </sheetView>
  </sheetViews>
  <sheetFormatPr defaultRowHeight="15" x14ac:dyDescent="0.25"/>
  <cols>
    <col min="37" max="37" width="12.7109375" style="3" customWidth="1"/>
    <col min="38" max="40" width="8.85546875" style="2"/>
    <col min="41" max="41" width="12" style="2" customWidth="1"/>
    <col min="42" max="42" width="8.85546875" style="2"/>
    <col min="46" max="46" width="13" style="1" bestFit="1" customWidth="1"/>
    <col min="51" max="51" width="12.5703125" style="1" bestFit="1" customWidth="1"/>
  </cols>
  <sheetData>
    <row r="1" spans="1:55" x14ac:dyDescent="0.25">
      <c r="A1" t="s">
        <v>195</v>
      </c>
      <c r="AK1" s="1"/>
      <c r="AL1" s="1"/>
    </row>
    <row r="2" spans="1:55" x14ac:dyDescent="0.25">
      <c r="A2" s="25" t="s">
        <v>193</v>
      </c>
      <c r="B2" s="26" t="s">
        <v>193</v>
      </c>
      <c r="C2" s="25" t="s">
        <v>193</v>
      </c>
      <c r="D2" s="25" t="s">
        <v>193</v>
      </c>
      <c r="E2" s="25" t="s">
        <v>193</v>
      </c>
      <c r="F2" s="25" t="s">
        <v>193</v>
      </c>
      <c r="G2" s="25" t="s">
        <v>193</v>
      </c>
      <c r="H2" s="25" t="s">
        <v>193</v>
      </c>
      <c r="I2" s="25" t="s">
        <v>193</v>
      </c>
      <c r="J2" s="25" t="s">
        <v>193</v>
      </c>
      <c r="K2" s="25" t="s">
        <v>193</v>
      </c>
      <c r="L2" s="25" t="s">
        <v>193</v>
      </c>
      <c r="M2" s="25" t="s">
        <v>193</v>
      </c>
      <c r="N2" s="25" t="s">
        <v>193</v>
      </c>
      <c r="O2" s="25" t="s">
        <v>193</v>
      </c>
      <c r="P2" s="25" t="s">
        <v>193</v>
      </c>
      <c r="Q2" s="25" t="s">
        <v>193</v>
      </c>
      <c r="R2" s="25" t="s">
        <v>193</v>
      </c>
      <c r="S2" s="25" t="s">
        <v>193</v>
      </c>
      <c r="T2" s="25" t="s">
        <v>193</v>
      </c>
      <c r="U2" s="25" t="s">
        <v>193</v>
      </c>
      <c r="V2" s="25" t="s">
        <v>193</v>
      </c>
      <c r="W2" s="25" t="s">
        <v>193</v>
      </c>
      <c r="X2" s="25" t="s">
        <v>193</v>
      </c>
      <c r="Y2" s="25" t="s">
        <v>193</v>
      </c>
      <c r="Z2" s="25" t="s">
        <v>193</v>
      </c>
      <c r="AA2" s="25" t="s">
        <v>193</v>
      </c>
      <c r="AB2" s="25" t="s">
        <v>193</v>
      </c>
      <c r="AC2" s="25" t="s">
        <v>193</v>
      </c>
      <c r="AD2" s="25" t="s">
        <v>193</v>
      </c>
      <c r="AE2" s="25" t="s">
        <v>193</v>
      </c>
      <c r="AF2" s="25" t="s">
        <v>193</v>
      </c>
      <c r="AG2" s="25" t="s">
        <v>193</v>
      </c>
      <c r="AH2" s="25" t="s">
        <v>193</v>
      </c>
      <c r="AI2" s="25" t="s">
        <v>193</v>
      </c>
      <c r="AJ2" s="25" t="s">
        <v>193</v>
      </c>
      <c r="AK2" s="3" t="s">
        <v>0</v>
      </c>
      <c r="AL2" s="4">
        <v>-76.463800000000006</v>
      </c>
      <c r="AO2" s="5"/>
      <c r="AQ2" s="2"/>
      <c r="AR2" s="2"/>
      <c r="AS2" s="2"/>
    </row>
    <row r="3" spans="1:55" x14ac:dyDescent="0.25">
      <c r="A3" s="25" t="s">
        <v>193</v>
      </c>
      <c r="B3" s="26">
        <v>8.1561090000000007</v>
      </c>
      <c r="C3" s="25">
        <v>8.1157039999999991</v>
      </c>
      <c r="D3" s="25">
        <v>8.1062320000000003</v>
      </c>
      <c r="E3" s="25">
        <v>8.0718370000000004</v>
      </c>
      <c r="F3" s="25">
        <v>8.0498905000000001</v>
      </c>
      <c r="G3" s="25">
        <v>8.0477480000000003</v>
      </c>
      <c r="H3" s="25">
        <v>8.0464909999999996</v>
      </c>
      <c r="I3" s="25">
        <v>8.0587079999999993</v>
      </c>
      <c r="J3" s="25">
        <v>8.0622190000000007</v>
      </c>
      <c r="K3" s="25">
        <v>8.0741910000000008</v>
      </c>
      <c r="L3" s="25">
        <v>8.0783699999999996</v>
      </c>
      <c r="M3" s="25">
        <v>8.0821260000000006</v>
      </c>
      <c r="N3" s="25">
        <v>8.0858889999999999</v>
      </c>
      <c r="O3" s="25">
        <v>8.0937719999999995</v>
      </c>
      <c r="P3" s="25">
        <v>8.0898880000000002</v>
      </c>
      <c r="Q3" s="25">
        <v>8.0701540000000005</v>
      </c>
      <c r="R3" s="25">
        <v>8.0654579999999996</v>
      </c>
      <c r="S3" s="25">
        <v>8.0602339999999995</v>
      </c>
      <c r="T3" s="25">
        <v>8.0827600000000004</v>
      </c>
      <c r="U3" s="25">
        <v>8.0897199999999998</v>
      </c>
      <c r="V3" s="25">
        <v>8.0820399999999992</v>
      </c>
      <c r="W3" s="25">
        <v>8.0793350000000004</v>
      </c>
      <c r="X3" s="25">
        <v>8.0674530000000004</v>
      </c>
      <c r="Y3" s="25">
        <v>8.058586</v>
      </c>
      <c r="Z3" s="25">
        <v>8.0497464999999995</v>
      </c>
      <c r="AA3" s="25">
        <v>8.0489490000000004</v>
      </c>
      <c r="AB3" s="25">
        <v>8.0560790000000004</v>
      </c>
      <c r="AC3" s="25">
        <v>8.0683579999999999</v>
      </c>
      <c r="AD3" s="25">
        <v>8.0903449999999992</v>
      </c>
      <c r="AE3" s="25">
        <v>8.1289309999999997</v>
      </c>
      <c r="AF3" s="25">
        <v>8.1219450000000002</v>
      </c>
      <c r="AG3" s="25">
        <v>8.0681170000000009</v>
      </c>
      <c r="AH3" s="25">
        <v>8.0740350000000003</v>
      </c>
      <c r="AI3" s="25">
        <v>8.1145130000000005</v>
      </c>
      <c r="AJ3" s="25" t="s">
        <v>193</v>
      </c>
      <c r="AK3" s="3">
        <f>AVERAGE(A3:AJ3)</f>
        <v>8.0792921470588226</v>
      </c>
      <c r="AL3" s="4">
        <v>-66.4435</v>
      </c>
      <c r="AM3" s="6" t="s">
        <v>94</v>
      </c>
      <c r="AO3" s="2">
        <f>SUM(A36:AJ37)/40</f>
        <v>8.0840667750000001</v>
      </c>
      <c r="AV3" s="2"/>
      <c r="AW3" s="2"/>
    </row>
    <row r="4" spans="1:55" x14ac:dyDescent="0.25">
      <c r="A4" s="27">
        <v>8.1474709999999995</v>
      </c>
      <c r="B4" s="28">
        <v>8.1591850000000008</v>
      </c>
      <c r="C4" s="27">
        <v>8.1471269999999993</v>
      </c>
      <c r="D4" s="27">
        <v>8.1419700000000006</v>
      </c>
      <c r="E4" s="27">
        <v>8.1415100000000002</v>
      </c>
      <c r="F4" s="27">
        <v>8.135313</v>
      </c>
      <c r="G4" s="27">
        <v>8.1313530000000007</v>
      </c>
      <c r="H4" s="27">
        <v>8.1301590000000008</v>
      </c>
      <c r="I4" s="27">
        <v>8.1319409999999994</v>
      </c>
      <c r="J4" s="27">
        <v>8.1303680000000007</v>
      </c>
      <c r="K4" s="27">
        <v>8.1354769999999998</v>
      </c>
      <c r="L4" s="27">
        <v>8.1351230000000001</v>
      </c>
      <c r="M4" s="27">
        <v>8.1367580000000004</v>
      </c>
      <c r="N4" s="27">
        <v>8.1360930000000007</v>
      </c>
      <c r="O4" s="27">
        <v>8.1392959999999999</v>
      </c>
      <c r="P4" s="27">
        <v>8.1392209999999992</v>
      </c>
      <c r="Q4" s="27">
        <v>8.1362310000000004</v>
      </c>
      <c r="R4" s="27">
        <v>8.1322799999999997</v>
      </c>
      <c r="S4" s="27">
        <v>8.1343180000000004</v>
      </c>
      <c r="T4" s="27">
        <v>8.1478040000000007</v>
      </c>
      <c r="U4" s="27">
        <v>8.1446159999999992</v>
      </c>
      <c r="V4" s="27">
        <v>8.1385590000000008</v>
      </c>
      <c r="W4" s="27">
        <v>8.1219210000000004</v>
      </c>
      <c r="X4" s="27">
        <v>8.114331</v>
      </c>
      <c r="Y4" s="27">
        <v>8.1199700000000004</v>
      </c>
      <c r="Z4" s="27">
        <v>8.1265579999999993</v>
      </c>
      <c r="AA4" s="27">
        <v>8.1280985000000001</v>
      </c>
      <c r="AB4" s="27">
        <v>8.1206399999999999</v>
      </c>
      <c r="AC4" s="27">
        <v>8.107056</v>
      </c>
      <c r="AD4" s="27">
        <v>8.1156400000000009</v>
      </c>
      <c r="AE4" s="27">
        <v>8.1333789999999997</v>
      </c>
      <c r="AF4" s="27">
        <v>8.1068269999999991</v>
      </c>
      <c r="AG4" s="27">
        <v>8.0960029999999996</v>
      </c>
      <c r="AH4" s="27">
        <v>8.1048480000000005</v>
      </c>
      <c r="AI4" s="27">
        <v>8.1026629999999997</v>
      </c>
      <c r="AJ4" s="27">
        <v>8.1366259999999997</v>
      </c>
      <c r="AK4" s="3">
        <f t="shared" ref="AK4:AK67" si="0">AVERAGE(A4:AJ4)</f>
        <v>8.1301870416666659</v>
      </c>
      <c r="AL4" s="9">
        <v>-59.441600000000001</v>
      </c>
      <c r="AM4" s="6" t="s">
        <v>116</v>
      </c>
      <c r="AO4" s="2">
        <f>SUM(A2:AJ3)/34</f>
        <v>8.0792921470588226</v>
      </c>
      <c r="AT4" s="44">
        <f>AVERAGE(A2:AJ3)</f>
        <v>8.0792921470588226</v>
      </c>
      <c r="AV4" s="22" t="s">
        <v>95</v>
      </c>
      <c r="AW4" s="2" t="s">
        <v>96</v>
      </c>
      <c r="AZ4" s="7"/>
      <c r="BA4" s="7"/>
      <c r="BB4" s="7"/>
      <c r="BC4" s="18"/>
    </row>
    <row r="5" spans="1:55" x14ac:dyDescent="0.25">
      <c r="A5" s="27">
        <v>8.1532389999999992</v>
      </c>
      <c r="B5" s="28">
        <v>8.1514740000000003</v>
      </c>
      <c r="C5" s="27">
        <v>8.1479470000000003</v>
      </c>
      <c r="D5" s="27">
        <v>8.1501439999999992</v>
      </c>
      <c r="E5" s="27">
        <v>8.1530190000000005</v>
      </c>
      <c r="F5" s="27">
        <v>8.1520960000000002</v>
      </c>
      <c r="G5" s="27">
        <v>8.1468209999999992</v>
      </c>
      <c r="H5" s="27">
        <v>8.1462889999999994</v>
      </c>
      <c r="I5" s="27">
        <v>8.1493950000000002</v>
      </c>
      <c r="J5" s="27">
        <v>8.1536779999999993</v>
      </c>
      <c r="K5" s="27">
        <v>8.1589364999999994</v>
      </c>
      <c r="L5" s="27">
        <v>8.1615149999999996</v>
      </c>
      <c r="M5" s="27">
        <v>8.1597620000000006</v>
      </c>
      <c r="N5" s="27">
        <v>8.1574000000000009</v>
      </c>
      <c r="O5" s="27">
        <v>8.1562210000000004</v>
      </c>
      <c r="P5" s="27">
        <v>8.1547999999999998</v>
      </c>
      <c r="Q5" s="27">
        <v>8.1542340000000006</v>
      </c>
      <c r="R5" s="27">
        <v>8.1525119999999998</v>
      </c>
      <c r="S5" s="27">
        <v>8.1485990000000008</v>
      </c>
      <c r="T5" s="27">
        <v>8.1572309999999995</v>
      </c>
      <c r="U5" s="27">
        <v>8.1652179999999994</v>
      </c>
      <c r="V5" s="27">
        <v>8.1707400000000003</v>
      </c>
      <c r="W5" s="27">
        <v>8.1710910000000005</v>
      </c>
      <c r="X5" s="27">
        <v>8.1701479999999993</v>
      </c>
      <c r="Y5" s="27">
        <v>8.1692090000000004</v>
      </c>
      <c r="Z5" s="27">
        <v>8.1697919999999993</v>
      </c>
      <c r="AA5" s="27">
        <v>8.1646780000000003</v>
      </c>
      <c r="AB5" s="27">
        <v>8.1580359999999992</v>
      </c>
      <c r="AC5" s="27">
        <v>8.1535844999999991</v>
      </c>
      <c r="AD5" s="27">
        <v>8.1535440000000001</v>
      </c>
      <c r="AE5" s="27">
        <v>8.1603449999999995</v>
      </c>
      <c r="AF5" s="27">
        <v>8.1583459999999999</v>
      </c>
      <c r="AG5" s="27">
        <v>8.1536860000000004</v>
      </c>
      <c r="AH5" s="27">
        <v>8.1534030000000008</v>
      </c>
      <c r="AI5" s="27">
        <v>8.1529690000000006</v>
      </c>
      <c r="AJ5" s="27">
        <v>8.1544939999999997</v>
      </c>
      <c r="AK5" s="3">
        <f t="shared" si="0"/>
        <v>8.1567943333333339</v>
      </c>
      <c r="AL5" s="1">
        <v>-53.663899999999998</v>
      </c>
      <c r="AM5" s="10" t="s">
        <v>94</v>
      </c>
      <c r="AO5" s="2">
        <f>SUM(A34:AJ35)/26</f>
        <v>8.1763363653846159</v>
      </c>
      <c r="AV5" s="10" t="s">
        <v>97</v>
      </c>
      <c r="AW5" s="2" t="s">
        <v>98</v>
      </c>
      <c r="AZ5" s="7"/>
      <c r="BA5" s="7"/>
      <c r="BB5" s="7"/>
      <c r="BC5" s="8"/>
    </row>
    <row r="6" spans="1:55" x14ac:dyDescent="0.25">
      <c r="A6" s="29">
        <v>8.1560544999999998</v>
      </c>
      <c r="B6" s="30">
        <v>8.1565569999999994</v>
      </c>
      <c r="C6" s="29">
        <v>8.1579940000000004</v>
      </c>
      <c r="D6" s="29">
        <v>8.1622979999999998</v>
      </c>
      <c r="E6" s="31">
        <v>8.1670510000000007</v>
      </c>
      <c r="F6" s="31">
        <v>8.1707490000000007</v>
      </c>
      <c r="G6" s="31">
        <v>8.1745070000000002</v>
      </c>
      <c r="H6" s="31">
        <v>8.1770969999999998</v>
      </c>
      <c r="I6" s="31">
        <v>8.1761029999999995</v>
      </c>
      <c r="J6" s="31">
        <v>8.1768750000000008</v>
      </c>
      <c r="K6" s="31">
        <v>8.1771270000000005</v>
      </c>
      <c r="L6" s="31">
        <v>8.1760300000000008</v>
      </c>
      <c r="M6" s="31">
        <v>8.1739025000000005</v>
      </c>
      <c r="N6" s="31">
        <v>8.1725235000000005</v>
      </c>
      <c r="O6" s="31">
        <v>8.1712880000000006</v>
      </c>
      <c r="P6" s="31">
        <v>8.1691929999999999</v>
      </c>
      <c r="Q6" s="32">
        <v>8.1677119999999999</v>
      </c>
      <c r="R6" s="32">
        <v>8.1688460000000003</v>
      </c>
      <c r="S6" s="33">
        <v>8.1748119999999993</v>
      </c>
      <c r="T6" s="33" t="s">
        <v>193</v>
      </c>
      <c r="U6" s="33">
        <v>8.1839949999999995</v>
      </c>
      <c r="V6" s="33">
        <v>8.1852300000000007</v>
      </c>
      <c r="W6" s="33">
        <v>8.1831879999999995</v>
      </c>
      <c r="X6" s="33">
        <v>8.181362</v>
      </c>
      <c r="Y6" s="33">
        <v>8.178922</v>
      </c>
      <c r="Z6" s="33">
        <v>8.1755259999999996</v>
      </c>
      <c r="AA6" s="33">
        <v>8.1696240000000007</v>
      </c>
      <c r="AB6" s="33">
        <v>8.1663700000000006</v>
      </c>
      <c r="AC6" s="29">
        <v>8.1622029999999999</v>
      </c>
      <c r="AD6" s="29">
        <v>8.1577920000000006</v>
      </c>
      <c r="AE6" s="29">
        <v>8.1585455000000007</v>
      </c>
      <c r="AF6" s="29">
        <v>8.1605980000000002</v>
      </c>
      <c r="AG6" s="29">
        <v>8.1554230000000008</v>
      </c>
      <c r="AH6" s="29">
        <v>8.1547365000000003</v>
      </c>
      <c r="AI6" s="29">
        <v>8.1539669999999997</v>
      </c>
      <c r="AJ6" s="29">
        <v>8.1554749999999991</v>
      </c>
      <c r="AK6" s="3">
        <f t="shared" si="0"/>
        <v>8.1688479000000012</v>
      </c>
      <c r="AL6" s="1">
        <v>-48.590400000000002</v>
      </c>
      <c r="AM6" s="10" t="s">
        <v>116</v>
      </c>
      <c r="AO6" s="2">
        <f>SUM(A4:AJ5)/72</f>
        <v>8.1434906875000017</v>
      </c>
      <c r="AV6" s="11" t="s">
        <v>100</v>
      </c>
      <c r="AW6" s="2" t="s">
        <v>101</v>
      </c>
      <c r="AZ6" s="7"/>
      <c r="BA6" s="7"/>
      <c r="BB6" s="7"/>
      <c r="BC6" s="8"/>
    </row>
    <row r="7" spans="1:55" x14ac:dyDescent="0.25">
      <c r="A7" s="29">
        <v>8.1599749999999993</v>
      </c>
      <c r="B7" s="30">
        <v>8.1649820000000002</v>
      </c>
      <c r="C7" s="29">
        <v>8.1711860000000005</v>
      </c>
      <c r="D7" s="29">
        <v>8.1763290000000008</v>
      </c>
      <c r="E7" s="31">
        <v>8.1832560000000001</v>
      </c>
      <c r="F7" s="31">
        <v>8.1883130000000008</v>
      </c>
      <c r="G7" s="31">
        <v>8.1907910000000008</v>
      </c>
      <c r="H7" s="31">
        <v>8.1942389999999996</v>
      </c>
      <c r="I7" s="31">
        <v>8.1928990000000006</v>
      </c>
      <c r="J7" s="31">
        <v>8.1880500000000005</v>
      </c>
      <c r="K7" s="31">
        <v>8.1853669999999994</v>
      </c>
      <c r="L7" s="31">
        <v>8.1835389999999997</v>
      </c>
      <c r="M7" s="31">
        <v>8.1824670000000008</v>
      </c>
      <c r="N7" s="31">
        <v>8.1821439999999992</v>
      </c>
      <c r="O7" s="31">
        <v>8.1820690000000003</v>
      </c>
      <c r="P7" s="31">
        <v>8.1815060000000006</v>
      </c>
      <c r="Q7" s="32">
        <v>8.1813400000000005</v>
      </c>
      <c r="R7" s="32">
        <v>8.1837999999999997</v>
      </c>
      <c r="S7" s="33">
        <v>8.1899899999999999</v>
      </c>
      <c r="T7" s="33" t="s">
        <v>193</v>
      </c>
      <c r="U7" s="33">
        <v>8.1979640000000007</v>
      </c>
      <c r="V7" s="33">
        <v>8.1968080000000008</v>
      </c>
      <c r="W7" s="33">
        <v>8.1949000000000005</v>
      </c>
      <c r="X7" s="33">
        <v>8.1923700000000004</v>
      </c>
      <c r="Y7" s="33">
        <v>8.1887819999999998</v>
      </c>
      <c r="Z7" s="33">
        <v>8.1836850000000005</v>
      </c>
      <c r="AA7" s="33">
        <v>8.178388</v>
      </c>
      <c r="AB7" s="33">
        <v>8.1761370000000007</v>
      </c>
      <c r="AC7" s="29">
        <v>8.1626740000000009</v>
      </c>
      <c r="AD7" s="29">
        <v>8.1475050000000007</v>
      </c>
      <c r="AE7" s="29">
        <v>8.1463070000000002</v>
      </c>
      <c r="AF7" s="29">
        <v>8.1532350000000005</v>
      </c>
      <c r="AG7" s="29">
        <v>8.1543379999999992</v>
      </c>
      <c r="AH7" s="29">
        <v>8.1526569999999996</v>
      </c>
      <c r="AI7" s="29">
        <v>8.1530959999999997</v>
      </c>
      <c r="AJ7" s="29">
        <v>8.1562599999999996</v>
      </c>
      <c r="AK7" s="3">
        <f t="shared" si="0"/>
        <v>8.1770670857142846</v>
      </c>
      <c r="AL7" s="1">
        <v>-43.982999999999997</v>
      </c>
      <c r="AM7" s="11" t="s">
        <v>99</v>
      </c>
      <c r="AO7" s="2">
        <f>SUM(A29:R33)/56</f>
        <v>8.1738086785714295</v>
      </c>
      <c r="AV7" s="14" t="s">
        <v>103</v>
      </c>
      <c r="AW7" s="2" t="s">
        <v>104</v>
      </c>
      <c r="AZ7" s="7"/>
      <c r="BA7" s="7"/>
      <c r="BB7" s="7"/>
      <c r="BC7" s="8"/>
    </row>
    <row r="8" spans="1:55" x14ac:dyDescent="0.25">
      <c r="A8" s="29">
        <v>8.173978</v>
      </c>
      <c r="B8" s="30">
        <v>8.1810530000000004</v>
      </c>
      <c r="C8" s="29">
        <v>8.1845429999999997</v>
      </c>
      <c r="D8" s="29">
        <v>8.1845669999999995</v>
      </c>
      <c r="E8" s="31">
        <v>8.1883160000000004</v>
      </c>
      <c r="F8" s="31">
        <v>8.1836479999999998</v>
      </c>
      <c r="G8" s="31">
        <v>8.1847499999999993</v>
      </c>
      <c r="H8" s="31">
        <v>8.1833469999999995</v>
      </c>
      <c r="I8" s="31">
        <v>8.1801530000000007</v>
      </c>
      <c r="J8" s="31">
        <v>8.1797079999999998</v>
      </c>
      <c r="K8" s="31">
        <v>8.1812529999999999</v>
      </c>
      <c r="L8" s="31">
        <v>8.1829280000000004</v>
      </c>
      <c r="M8" s="31">
        <v>8.1836559999999992</v>
      </c>
      <c r="N8" s="31">
        <v>8.1845510000000008</v>
      </c>
      <c r="O8" s="31">
        <v>8.1853219999999993</v>
      </c>
      <c r="P8" s="31">
        <v>8.1859970000000004</v>
      </c>
      <c r="Q8" s="32">
        <v>8.1873255</v>
      </c>
      <c r="R8" s="32">
        <v>8.1887609999999995</v>
      </c>
      <c r="S8" s="33">
        <v>8.1899510000000006</v>
      </c>
      <c r="T8" s="33" t="s">
        <v>193</v>
      </c>
      <c r="U8" s="33">
        <v>8.2024419999999996</v>
      </c>
      <c r="V8" s="33">
        <v>8.1991359999999993</v>
      </c>
      <c r="W8" s="33">
        <v>8.1957419999999992</v>
      </c>
      <c r="X8" s="33">
        <v>8.1956530000000001</v>
      </c>
      <c r="Y8" s="33">
        <v>8.1948395000000005</v>
      </c>
      <c r="Z8" s="33">
        <v>8.1921979999999994</v>
      </c>
      <c r="AA8" s="33">
        <v>8.1891929999999995</v>
      </c>
      <c r="AB8" s="33">
        <v>8.1860649999999993</v>
      </c>
      <c r="AC8" s="29">
        <v>8.1579390000000007</v>
      </c>
      <c r="AD8" s="29">
        <v>8.1462959999999995</v>
      </c>
      <c r="AE8" s="29">
        <v>8.1507830000000006</v>
      </c>
      <c r="AF8" s="29">
        <v>8.1535200000000003</v>
      </c>
      <c r="AG8" s="29">
        <v>8.1567744999999992</v>
      </c>
      <c r="AH8" s="29">
        <v>8.1595499999999994</v>
      </c>
      <c r="AI8" s="29">
        <v>8.1629520000000007</v>
      </c>
      <c r="AJ8" s="29">
        <v>8.1673570000000009</v>
      </c>
      <c r="AK8" s="3">
        <f t="shared" si="0"/>
        <v>8.1801213571428573</v>
      </c>
      <c r="AL8" s="1">
        <v>-39.709000000000003</v>
      </c>
      <c r="AM8" s="11" t="s">
        <v>102</v>
      </c>
      <c r="AO8" s="2">
        <f>SUM(E6:R10)/68</f>
        <v>8.1764475588235328</v>
      </c>
      <c r="AV8" s="24" t="s">
        <v>106</v>
      </c>
      <c r="AW8" s="2" t="s">
        <v>107</v>
      </c>
      <c r="AZ8" s="7"/>
      <c r="BA8" s="7"/>
      <c r="BB8" s="7"/>
      <c r="BC8" s="8"/>
    </row>
    <row r="9" spans="1:55" x14ac:dyDescent="0.25">
      <c r="A9" s="29">
        <v>8.1865919999999992</v>
      </c>
      <c r="B9" s="30">
        <v>8.1836009999999995</v>
      </c>
      <c r="C9" s="29">
        <v>8.1749659999999995</v>
      </c>
      <c r="D9" s="29">
        <v>8.1746359999999996</v>
      </c>
      <c r="E9" s="31" t="s">
        <v>193</v>
      </c>
      <c r="F9" s="31">
        <v>8.174061</v>
      </c>
      <c r="G9" s="31">
        <v>8.1761464999999998</v>
      </c>
      <c r="H9" s="31">
        <v>8.1732750000000003</v>
      </c>
      <c r="I9" s="31">
        <v>8.1712849999999992</v>
      </c>
      <c r="J9" s="31">
        <v>8.1705100000000002</v>
      </c>
      <c r="K9" s="31">
        <v>8.1743009999999998</v>
      </c>
      <c r="L9" s="31">
        <v>8.1780679999999997</v>
      </c>
      <c r="M9" s="31">
        <v>8.1802639999999993</v>
      </c>
      <c r="N9" s="31">
        <v>8.1818380000000008</v>
      </c>
      <c r="O9" s="31">
        <v>8.1833200000000001</v>
      </c>
      <c r="P9" s="31">
        <v>8.1841539999999995</v>
      </c>
      <c r="Q9" s="32">
        <v>8.1840670000000006</v>
      </c>
      <c r="R9" s="32">
        <v>8.1809449999999995</v>
      </c>
      <c r="S9" s="33">
        <v>8.1790620000000001</v>
      </c>
      <c r="T9" s="33" t="s">
        <v>193</v>
      </c>
      <c r="U9" s="33">
        <v>8.2014580000000006</v>
      </c>
      <c r="V9" s="33">
        <v>8.1848980000000005</v>
      </c>
      <c r="W9" s="33">
        <v>8.184882</v>
      </c>
      <c r="X9" s="33">
        <v>8.1877510000000004</v>
      </c>
      <c r="Y9" s="33">
        <v>8.1910729999999994</v>
      </c>
      <c r="Z9" s="33">
        <v>8.1917349999999995</v>
      </c>
      <c r="AA9" s="33">
        <v>8.1900169999999992</v>
      </c>
      <c r="AB9" s="33">
        <v>8.1817464999999991</v>
      </c>
      <c r="AC9" s="29">
        <v>8.1666399999999992</v>
      </c>
      <c r="AD9" s="29">
        <v>8.1616940000000007</v>
      </c>
      <c r="AE9" s="29">
        <v>8.1670639999999999</v>
      </c>
      <c r="AF9" s="29">
        <v>8.1717580000000005</v>
      </c>
      <c r="AG9" s="29">
        <v>8.1744070000000004</v>
      </c>
      <c r="AH9" s="29">
        <v>8.1780980000000003</v>
      </c>
      <c r="AI9" s="29">
        <v>8.1822510000000008</v>
      </c>
      <c r="AJ9" s="29">
        <v>8.1861429999999995</v>
      </c>
      <c r="AK9" s="3">
        <f t="shared" si="0"/>
        <v>8.1797854999999995</v>
      </c>
      <c r="AL9" s="1">
        <v>-35.685299999999998</v>
      </c>
      <c r="AM9" s="12" t="s">
        <v>105</v>
      </c>
      <c r="AO9" s="2">
        <f>SUM(S29:Z33)/35</f>
        <v>8.169801828571428</v>
      </c>
      <c r="AV9" s="42" t="s">
        <v>109</v>
      </c>
      <c r="AW9" s="2" t="s">
        <v>110</v>
      </c>
      <c r="AZ9" s="7"/>
      <c r="BA9" s="7"/>
      <c r="BB9" s="7"/>
      <c r="BC9" s="8"/>
    </row>
    <row r="10" spans="1:55" x14ac:dyDescent="0.25">
      <c r="A10" s="29">
        <v>8.1739960000000007</v>
      </c>
      <c r="B10" s="30">
        <v>8.1698419999999992</v>
      </c>
      <c r="C10" s="29">
        <v>8.1579219999999992</v>
      </c>
      <c r="D10" s="29" t="s">
        <v>193</v>
      </c>
      <c r="E10" s="31" t="s">
        <v>193</v>
      </c>
      <c r="F10" s="31">
        <v>8.1643270000000001</v>
      </c>
      <c r="G10" s="31">
        <v>8.161384</v>
      </c>
      <c r="H10" s="31">
        <v>8.1589170000000006</v>
      </c>
      <c r="I10" s="31">
        <v>8.1583450000000006</v>
      </c>
      <c r="J10" s="31">
        <v>8.1552690000000005</v>
      </c>
      <c r="K10" s="31">
        <v>8.1510189999999998</v>
      </c>
      <c r="L10" s="31">
        <v>8.1494710000000001</v>
      </c>
      <c r="M10" s="31">
        <v>8.1585859999999997</v>
      </c>
      <c r="N10" s="31">
        <v>8.1645690000000002</v>
      </c>
      <c r="O10" s="31">
        <v>8.1683299999999992</v>
      </c>
      <c r="P10" s="31">
        <v>8.1692900000000002</v>
      </c>
      <c r="Q10" s="32">
        <v>8.1657030000000006</v>
      </c>
      <c r="R10" s="32">
        <v>8.16249</v>
      </c>
      <c r="S10" s="33">
        <v>8.1698810000000002</v>
      </c>
      <c r="T10" s="33" t="s">
        <v>193</v>
      </c>
      <c r="U10" s="33" t="s">
        <v>193</v>
      </c>
      <c r="V10" s="33">
        <v>8.1759389999999996</v>
      </c>
      <c r="W10" s="33">
        <v>8.1721489999999992</v>
      </c>
      <c r="X10" s="33">
        <v>8.1771019999999996</v>
      </c>
      <c r="Y10" s="33">
        <v>8.1835319999999996</v>
      </c>
      <c r="Z10" s="33">
        <v>8.1824750000000002</v>
      </c>
      <c r="AA10" s="33">
        <v>8.1748750000000001</v>
      </c>
      <c r="AB10" s="33">
        <v>8.1760024999999992</v>
      </c>
      <c r="AC10" s="29" t="s">
        <v>193</v>
      </c>
      <c r="AD10" s="29">
        <v>8.1619390000000003</v>
      </c>
      <c r="AE10" s="29">
        <v>8.166499</v>
      </c>
      <c r="AF10" s="29">
        <v>8.1630380000000002</v>
      </c>
      <c r="AG10" s="29">
        <v>8.1595180000000003</v>
      </c>
      <c r="AH10" s="29">
        <v>8.1740770000000005</v>
      </c>
      <c r="AI10" s="29">
        <v>8.1807599999999994</v>
      </c>
      <c r="AJ10" s="29">
        <v>8.1787860000000006</v>
      </c>
      <c r="AK10" s="3">
        <f t="shared" si="0"/>
        <v>8.1672913709677406</v>
      </c>
      <c r="AL10" s="1">
        <v>-31.855</v>
      </c>
      <c r="AM10" s="12" t="s">
        <v>108</v>
      </c>
      <c r="AO10" s="2">
        <f>SUM(S6:AB10)/44</f>
        <v>8.1851784204545428</v>
      </c>
      <c r="AV10" s="43" t="s">
        <v>111</v>
      </c>
      <c r="AW10" s="2" t="s">
        <v>112</v>
      </c>
      <c r="AZ10" s="7"/>
      <c r="BA10" s="7"/>
      <c r="BB10" s="7"/>
      <c r="BC10" s="8"/>
    </row>
    <row r="11" spans="1:55" x14ac:dyDescent="0.25">
      <c r="A11" s="29">
        <v>8.1654005000000005</v>
      </c>
      <c r="B11" s="30">
        <v>8.1681760000000008</v>
      </c>
      <c r="C11" s="29" t="s">
        <v>193</v>
      </c>
      <c r="D11" s="29" t="s">
        <v>193</v>
      </c>
      <c r="E11" s="34" t="s">
        <v>193</v>
      </c>
      <c r="F11" s="34">
        <v>8.1607064999999999</v>
      </c>
      <c r="G11" s="34">
        <v>8.1600540000000006</v>
      </c>
      <c r="H11" s="34">
        <v>8.1598889999999997</v>
      </c>
      <c r="I11" s="34">
        <v>8.1585160000000005</v>
      </c>
      <c r="J11" s="34">
        <v>8.1567620000000005</v>
      </c>
      <c r="K11" s="34">
        <v>8.1555169999999997</v>
      </c>
      <c r="L11" s="34">
        <v>8.1523090000000007</v>
      </c>
      <c r="M11" s="34">
        <v>8.1521559999999997</v>
      </c>
      <c r="N11" s="34">
        <v>8.1538350000000008</v>
      </c>
      <c r="O11" s="34">
        <v>8.1536559999999998</v>
      </c>
      <c r="P11" s="34">
        <v>8.1526899999999998</v>
      </c>
      <c r="Q11" s="34">
        <v>8.1505410000000005</v>
      </c>
      <c r="R11" s="34">
        <v>8.1544080000000001</v>
      </c>
      <c r="S11" s="35">
        <v>8.1605270000000001</v>
      </c>
      <c r="T11" s="35" t="s">
        <v>193</v>
      </c>
      <c r="U11" s="35" t="s">
        <v>193</v>
      </c>
      <c r="V11" s="35">
        <v>8.1711460000000002</v>
      </c>
      <c r="W11" s="35">
        <v>8.1638169999999999</v>
      </c>
      <c r="X11" s="35">
        <v>8.1587789999999991</v>
      </c>
      <c r="Y11" s="35">
        <v>8.1605749999999997</v>
      </c>
      <c r="Z11" s="35">
        <v>8.1603410000000007</v>
      </c>
      <c r="AA11" s="35">
        <v>8.1660620000000002</v>
      </c>
      <c r="AB11" s="35">
        <v>8.1674969999999991</v>
      </c>
      <c r="AC11" s="36" t="s">
        <v>193</v>
      </c>
      <c r="AD11" s="29">
        <v>8.1605989999999995</v>
      </c>
      <c r="AE11" s="29">
        <v>8.1655230000000003</v>
      </c>
      <c r="AF11" s="29">
        <v>8.1654370000000007</v>
      </c>
      <c r="AG11" s="29">
        <v>8.1654239999999998</v>
      </c>
      <c r="AH11" s="29">
        <v>8.1657600000000006</v>
      </c>
      <c r="AI11" s="29">
        <v>8.1658089999999994</v>
      </c>
      <c r="AJ11" s="29">
        <v>8.1639780000000002</v>
      </c>
      <c r="AK11" s="3">
        <f t="shared" si="0"/>
        <v>8.1605296666666653</v>
      </c>
      <c r="AL11" s="13">
        <v>-28.178599999999999</v>
      </c>
      <c r="AM11" s="14" t="s">
        <v>99</v>
      </c>
      <c r="AO11" s="7">
        <f>(SUM(B20:O28)+SUM(P20:R24))/140</f>
        <v>7.9660408749999991</v>
      </c>
      <c r="AV11" s="16" t="s">
        <v>113</v>
      </c>
      <c r="AW11" s="2" t="s">
        <v>114</v>
      </c>
      <c r="AZ11" s="7"/>
      <c r="BA11" s="7"/>
      <c r="BB11" s="7"/>
      <c r="BC11" s="8"/>
    </row>
    <row r="12" spans="1:55" x14ac:dyDescent="0.25">
      <c r="A12" s="29">
        <v>8.1646809999999999</v>
      </c>
      <c r="B12" s="30">
        <v>8.1671270000000007</v>
      </c>
      <c r="C12" s="29" t="s">
        <v>193</v>
      </c>
      <c r="D12" s="29" t="s">
        <v>193</v>
      </c>
      <c r="E12" s="34" t="s">
        <v>193</v>
      </c>
      <c r="F12" s="34">
        <v>8.1610680000000002</v>
      </c>
      <c r="G12" s="34">
        <v>8.1601979999999994</v>
      </c>
      <c r="H12" s="34">
        <v>8.1593579999999992</v>
      </c>
      <c r="I12" s="34">
        <v>8.1566410000000005</v>
      </c>
      <c r="J12" s="34">
        <v>8.1543559999999999</v>
      </c>
      <c r="K12" s="34">
        <v>8.1534929999999992</v>
      </c>
      <c r="L12" s="34">
        <v>8.1524239999999999</v>
      </c>
      <c r="M12" s="34">
        <v>8.1518029999999992</v>
      </c>
      <c r="N12" s="34">
        <v>8.152901</v>
      </c>
      <c r="O12" s="34">
        <v>8.1536159999999995</v>
      </c>
      <c r="P12" s="34">
        <v>8.1536480000000005</v>
      </c>
      <c r="Q12" s="34">
        <v>8.1522950000000005</v>
      </c>
      <c r="R12" s="34">
        <v>8.1510315000000002</v>
      </c>
      <c r="S12" s="35">
        <v>8.1509809999999998</v>
      </c>
      <c r="T12" s="35" t="s">
        <v>193</v>
      </c>
      <c r="U12" s="35" t="s">
        <v>193</v>
      </c>
      <c r="V12" s="35">
        <v>8.1745610000000006</v>
      </c>
      <c r="W12" s="35">
        <v>8.1591290000000001</v>
      </c>
      <c r="X12" s="35">
        <v>8.1531719999999996</v>
      </c>
      <c r="Y12" s="35">
        <v>8.1566639999999992</v>
      </c>
      <c r="Z12" s="35">
        <v>8.1589349999999996</v>
      </c>
      <c r="AA12" s="35">
        <v>8.1613865000000008</v>
      </c>
      <c r="AB12" s="35">
        <v>8.1598469999999992</v>
      </c>
      <c r="AC12" s="36" t="s">
        <v>193</v>
      </c>
      <c r="AD12" s="29">
        <v>8.1578210000000002</v>
      </c>
      <c r="AE12" s="29">
        <v>8.1606020000000008</v>
      </c>
      <c r="AF12" s="29">
        <v>8.1653389999999995</v>
      </c>
      <c r="AG12" s="29">
        <v>8.1671139999999998</v>
      </c>
      <c r="AH12" s="29">
        <v>8.166525</v>
      </c>
      <c r="AI12" s="29">
        <v>8.166347</v>
      </c>
      <c r="AJ12" s="29">
        <v>8.165597</v>
      </c>
      <c r="AK12" s="3">
        <f t="shared" si="0"/>
        <v>8.1589553666666674</v>
      </c>
      <c r="AL12" s="13">
        <v>-24.624300000000002</v>
      </c>
      <c r="AM12" s="14" t="s">
        <v>102</v>
      </c>
      <c r="AO12" s="2">
        <f>SUM(E11:R19)/126</f>
        <v>7.9493278373015892</v>
      </c>
      <c r="AV12" s="3" t="s">
        <v>115</v>
      </c>
      <c r="AW12" s="2" t="s">
        <v>116</v>
      </c>
      <c r="AZ12" s="7"/>
      <c r="BA12" s="7"/>
      <c r="BB12" s="7"/>
      <c r="BC12" s="8"/>
    </row>
    <row r="13" spans="1:55" x14ac:dyDescent="0.25">
      <c r="A13" s="29">
        <v>8.1646529999999995</v>
      </c>
      <c r="B13" s="30">
        <v>8.1627530000000004</v>
      </c>
      <c r="C13" s="29" t="s">
        <v>193</v>
      </c>
      <c r="D13" s="29" t="s">
        <v>193</v>
      </c>
      <c r="E13" s="34" t="s">
        <v>193</v>
      </c>
      <c r="F13" s="34">
        <v>8.1550840000000004</v>
      </c>
      <c r="G13" s="34">
        <v>8.1571099999999994</v>
      </c>
      <c r="H13" s="34">
        <v>8.1560690000000005</v>
      </c>
      <c r="I13" s="34">
        <v>8.1533840000000009</v>
      </c>
      <c r="J13" s="34">
        <v>8.1513570000000009</v>
      </c>
      <c r="K13" s="34">
        <v>8.1502140000000001</v>
      </c>
      <c r="L13" s="34">
        <v>8.1484710000000007</v>
      </c>
      <c r="M13" s="34">
        <v>8.1483640000000008</v>
      </c>
      <c r="N13" s="34">
        <v>8.1498460000000001</v>
      </c>
      <c r="O13" s="34">
        <v>8.1517660000000003</v>
      </c>
      <c r="P13" s="34">
        <v>8.1523559999999993</v>
      </c>
      <c r="Q13" s="34">
        <v>8.151351</v>
      </c>
      <c r="R13" s="34">
        <v>8.14893</v>
      </c>
      <c r="S13" s="35">
        <v>8.1412169999999993</v>
      </c>
      <c r="T13" s="35" t="s">
        <v>193</v>
      </c>
      <c r="U13" s="35" t="s">
        <v>193</v>
      </c>
      <c r="V13" s="35" t="s">
        <v>193</v>
      </c>
      <c r="W13" s="35">
        <v>8.1565300000000001</v>
      </c>
      <c r="X13" s="35">
        <v>8.1519580000000005</v>
      </c>
      <c r="Y13" s="35">
        <v>8.1544399999999992</v>
      </c>
      <c r="Z13" s="35">
        <v>8.1561839999999997</v>
      </c>
      <c r="AA13" s="35">
        <v>8.162471</v>
      </c>
      <c r="AB13" s="35" t="s">
        <v>193</v>
      </c>
      <c r="AC13" s="36" t="s">
        <v>193</v>
      </c>
      <c r="AD13" s="29">
        <v>8.1520379999999992</v>
      </c>
      <c r="AE13" s="29">
        <v>8.1579180000000004</v>
      </c>
      <c r="AF13" s="29">
        <v>8.1616789999999995</v>
      </c>
      <c r="AG13" s="29">
        <v>8.1658580000000001</v>
      </c>
      <c r="AH13" s="29">
        <v>8.1672429999999991</v>
      </c>
      <c r="AI13" s="29">
        <v>8.1677309999999999</v>
      </c>
      <c r="AJ13" s="29">
        <v>8.1668769999999995</v>
      </c>
      <c r="AK13" s="3">
        <f t="shared" si="0"/>
        <v>8.1558518571428582</v>
      </c>
      <c r="AL13" s="13">
        <v>-21.168500000000002</v>
      </c>
      <c r="AM13" s="15" t="s">
        <v>105</v>
      </c>
      <c r="AO13" s="2">
        <f>(SUM(S20:AB28)+SUM(P25:R28))/67</f>
        <v>8.154194089552238</v>
      </c>
      <c r="AZ13" s="7"/>
      <c r="BA13" s="7"/>
      <c r="BB13" s="7"/>
      <c r="BC13" s="8"/>
    </row>
    <row r="14" spans="1:55" x14ac:dyDescent="0.25">
      <c r="A14" s="29">
        <v>8.1628760000000007</v>
      </c>
      <c r="B14" s="30">
        <v>8.1547249999999991</v>
      </c>
      <c r="C14" s="29" t="s">
        <v>193</v>
      </c>
      <c r="D14" s="29" t="s">
        <v>193</v>
      </c>
      <c r="E14" s="34">
        <v>8.1470369999999992</v>
      </c>
      <c r="F14" s="34">
        <v>8.1521015000000006</v>
      </c>
      <c r="G14" s="34">
        <v>8.1526460000000007</v>
      </c>
      <c r="H14" s="34">
        <v>8.1509730000000005</v>
      </c>
      <c r="I14" s="34">
        <v>8.1472820000000006</v>
      </c>
      <c r="J14" s="34">
        <v>8.1457329999999999</v>
      </c>
      <c r="K14" s="34">
        <v>8.141788</v>
      </c>
      <c r="L14" s="34">
        <v>8.1399240000000006</v>
      </c>
      <c r="M14" s="34">
        <v>8.1451969999999996</v>
      </c>
      <c r="N14" s="34">
        <v>8.147869</v>
      </c>
      <c r="O14" s="34">
        <v>8.1507550000000002</v>
      </c>
      <c r="P14" s="34">
        <v>8.1522140000000007</v>
      </c>
      <c r="Q14" s="34">
        <v>8.1509739999999997</v>
      </c>
      <c r="R14" s="34">
        <v>8.1474159999999998</v>
      </c>
      <c r="S14" s="35">
        <v>8.1358794999999997</v>
      </c>
      <c r="T14" s="35" t="s">
        <v>193</v>
      </c>
      <c r="U14" s="35" t="s">
        <v>193</v>
      </c>
      <c r="V14" s="35" t="s">
        <v>193</v>
      </c>
      <c r="W14" s="35">
        <v>8.1563219999999994</v>
      </c>
      <c r="X14" s="35">
        <v>8.1513089999999995</v>
      </c>
      <c r="Y14" s="35">
        <v>8.1529720000000001</v>
      </c>
      <c r="Z14" s="35">
        <v>8.1532149999999994</v>
      </c>
      <c r="AA14" s="35">
        <v>8.1573580000000003</v>
      </c>
      <c r="AB14" s="35" t="s">
        <v>193</v>
      </c>
      <c r="AC14" s="36" t="s">
        <v>193</v>
      </c>
      <c r="AD14" s="29" t="s">
        <v>193</v>
      </c>
      <c r="AE14" s="29">
        <v>8.1553059999999995</v>
      </c>
      <c r="AF14" s="29">
        <v>8.1597229999999996</v>
      </c>
      <c r="AG14" s="29">
        <v>8.1640890000000006</v>
      </c>
      <c r="AH14" s="29">
        <v>8.1664095000000003</v>
      </c>
      <c r="AI14" s="29">
        <v>8.1666919999999994</v>
      </c>
      <c r="AJ14" s="29">
        <v>8.1652419999999992</v>
      </c>
      <c r="AK14" s="3">
        <f t="shared" si="0"/>
        <v>8.1526438392857123</v>
      </c>
      <c r="AL14" s="13">
        <v>-17.791599999999999</v>
      </c>
      <c r="AM14" s="15" t="s">
        <v>108</v>
      </c>
      <c r="AO14" s="2">
        <f>SUM(S11:AB19)/54</f>
        <v>8.154416203703704</v>
      </c>
      <c r="AZ14" s="7"/>
      <c r="BA14" s="7"/>
      <c r="BB14" s="7"/>
      <c r="BC14" s="8"/>
    </row>
    <row r="15" spans="1:55" x14ac:dyDescent="0.25">
      <c r="A15" s="29">
        <v>8.1567860000000003</v>
      </c>
      <c r="B15" s="30">
        <v>8.1493920000000006</v>
      </c>
      <c r="C15" s="29" t="s">
        <v>193</v>
      </c>
      <c r="D15" s="29" t="s">
        <v>193</v>
      </c>
      <c r="E15" s="34">
        <v>8.1492699999999996</v>
      </c>
      <c r="F15" s="34">
        <v>8.1495820000000005</v>
      </c>
      <c r="G15" s="34">
        <v>8.1478830000000002</v>
      </c>
      <c r="H15" s="34">
        <v>8.1458189999999995</v>
      </c>
      <c r="I15" s="34">
        <v>8.1427300000000002</v>
      </c>
      <c r="J15" s="34">
        <v>8.1387780000000003</v>
      </c>
      <c r="K15" s="34">
        <v>8.1370740000000001</v>
      </c>
      <c r="L15" s="34">
        <v>8.1374870000000001</v>
      </c>
      <c r="M15" s="34">
        <v>8.1426700000000007</v>
      </c>
      <c r="N15" s="34">
        <v>8.1467069999999993</v>
      </c>
      <c r="O15" s="34">
        <v>8.1502649999999992</v>
      </c>
      <c r="P15" s="34">
        <v>8.1518599999999992</v>
      </c>
      <c r="Q15" s="34">
        <v>8.1499799999999993</v>
      </c>
      <c r="R15" s="34">
        <v>8.144164</v>
      </c>
      <c r="S15" s="35" t="s">
        <v>193</v>
      </c>
      <c r="T15" s="35" t="s">
        <v>193</v>
      </c>
      <c r="U15" s="35" t="s">
        <v>193</v>
      </c>
      <c r="V15" s="35" t="s">
        <v>193</v>
      </c>
      <c r="W15" s="35">
        <v>8.1589390000000002</v>
      </c>
      <c r="X15" s="35">
        <v>8.1510300000000004</v>
      </c>
      <c r="Y15" s="35">
        <v>8.1534209999999998</v>
      </c>
      <c r="Z15" s="35">
        <v>8.1527860000000008</v>
      </c>
      <c r="AA15" s="35">
        <v>8.1497499999999992</v>
      </c>
      <c r="AB15" s="35" t="s">
        <v>193</v>
      </c>
      <c r="AC15" s="36" t="s">
        <v>193</v>
      </c>
      <c r="AD15" s="29" t="s">
        <v>193</v>
      </c>
      <c r="AE15" s="29">
        <v>8.1527530000000006</v>
      </c>
      <c r="AF15" s="29">
        <v>8.1605760000000007</v>
      </c>
      <c r="AG15" s="29">
        <v>8.1636609999999994</v>
      </c>
      <c r="AH15" s="29">
        <v>8.1649180000000001</v>
      </c>
      <c r="AI15" s="29">
        <v>8.1644260000000006</v>
      </c>
      <c r="AJ15" s="29">
        <v>8.1616020000000002</v>
      </c>
      <c r="AK15" s="3">
        <f t="shared" si="0"/>
        <v>8.1509003333333325</v>
      </c>
      <c r="AL15" s="13">
        <v>-14.477499999999999</v>
      </c>
      <c r="AM15" s="16" t="s">
        <v>117</v>
      </c>
      <c r="AO15" s="7">
        <f>(SUM(AC6:AJ28)+SUM(A6:D19))/173</f>
        <v>8.1069081734104032</v>
      </c>
      <c r="AT15" s="44">
        <f>AVERAGE(AC6:AJ28)+AVERAGE(A6:D19)</f>
        <v>16.308735270713086</v>
      </c>
      <c r="AZ15" s="7"/>
      <c r="BA15" s="7"/>
      <c r="BB15" s="7"/>
      <c r="BC15" s="8"/>
    </row>
    <row r="16" spans="1:55" x14ac:dyDescent="0.25">
      <c r="A16" s="29">
        <v>8.1437000000000008</v>
      </c>
      <c r="B16" s="30">
        <v>8.1382980000000007</v>
      </c>
      <c r="C16" s="29" t="s">
        <v>193</v>
      </c>
      <c r="D16" s="29" t="s">
        <v>193</v>
      </c>
      <c r="E16" s="34">
        <v>8.1444650000000003</v>
      </c>
      <c r="F16" s="34">
        <v>8.1398720000000004</v>
      </c>
      <c r="G16" s="34">
        <v>8.1369070000000008</v>
      </c>
      <c r="H16" s="34">
        <v>8.1370880000000003</v>
      </c>
      <c r="I16" s="34">
        <v>8.134487</v>
      </c>
      <c r="J16" s="34">
        <v>8.1322189999999992</v>
      </c>
      <c r="K16" s="34">
        <v>8.1340810000000001</v>
      </c>
      <c r="L16" s="34">
        <v>8.1353720000000003</v>
      </c>
      <c r="M16" s="34">
        <v>8.1402850000000004</v>
      </c>
      <c r="N16" s="34">
        <v>8.1454520000000006</v>
      </c>
      <c r="O16" s="34">
        <v>8.1489119999999993</v>
      </c>
      <c r="P16" s="34">
        <v>8.150328</v>
      </c>
      <c r="Q16" s="34">
        <v>8.1490989999999996</v>
      </c>
      <c r="R16" s="34">
        <v>8.1398229999999998</v>
      </c>
      <c r="S16" s="35" t="s">
        <v>193</v>
      </c>
      <c r="T16" s="35" t="s">
        <v>193</v>
      </c>
      <c r="U16" s="35" t="s">
        <v>193</v>
      </c>
      <c r="V16" s="35" t="s">
        <v>193</v>
      </c>
      <c r="W16" s="35">
        <v>8.1550600000000006</v>
      </c>
      <c r="X16" s="35">
        <v>8.1511259999999996</v>
      </c>
      <c r="Y16" s="35">
        <v>8.1548180000000006</v>
      </c>
      <c r="Z16" s="35">
        <v>8.1556280000000001</v>
      </c>
      <c r="AA16" s="35">
        <v>8.1454120000000003</v>
      </c>
      <c r="AB16" s="35" t="s">
        <v>193</v>
      </c>
      <c r="AC16" s="36" t="s">
        <v>193</v>
      </c>
      <c r="AD16" s="29" t="s">
        <v>193</v>
      </c>
      <c r="AE16" s="29">
        <v>8.1533300000000004</v>
      </c>
      <c r="AF16" s="29">
        <v>8.1581080000000004</v>
      </c>
      <c r="AG16" s="29">
        <v>8.1592459999999996</v>
      </c>
      <c r="AH16" s="29">
        <v>8.1598319999999998</v>
      </c>
      <c r="AI16" s="29">
        <v>8.1596309999999992</v>
      </c>
      <c r="AJ16" s="29">
        <v>8.154242</v>
      </c>
      <c r="AK16" s="3">
        <f t="shared" si="0"/>
        <v>8.1465489259259272</v>
      </c>
      <c r="AL16" s="13">
        <v>-11.212300000000001</v>
      </c>
      <c r="AM16" t="s">
        <v>118</v>
      </c>
      <c r="AO16" s="2">
        <f>((SUM(A2:Z35)+SUM(AA2:AJ28))/895)</f>
        <v>8.088782419553068</v>
      </c>
      <c r="AZ16" s="7"/>
      <c r="BA16" s="7"/>
      <c r="BB16" s="7"/>
      <c r="BC16" s="8"/>
    </row>
    <row r="17" spans="1:55" x14ac:dyDescent="0.25">
      <c r="A17" s="29">
        <v>8.1274080000000009</v>
      </c>
      <c r="B17" s="30">
        <v>8.1256029999999999</v>
      </c>
      <c r="C17" s="29">
        <v>8.1173029999999997</v>
      </c>
      <c r="D17" s="29">
        <v>8.1359980000000007</v>
      </c>
      <c r="E17" s="34">
        <v>8.1399840000000001</v>
      </c>
      <c r="F17" s="34">
        <v>8.1302289999999999</v>
      </c>
      <c r="G17" s="34">
        <v>8.1260689999999993</v>
      </c>
      <c r="H17" s="34">
        <v>8.1259809999999995</v>
      </c>
      <c r="I17" s="34">
        <v>8.1265490000000007</v>
      </c>
      <c r="J17" s="34">
        <v>8.1285070000000008</v>
      </c>
      <c r="K17" s="34">
        <v>8.131596</v>
      </c>
      <c r="L17" s="34">
        <v>8.1338950000000008</v>
      </c>
      <c r="M17" s="34">
        <v>8.1394889999999993</v>
      </c>
      <c r="N17" s="34">
        <v>8.1453129999999998</v>
      </c>
      <c r="O17" s="34">
        <v>8.1481139999999996</v>
      </c>
      <c r="P17" s="34">
        <v>8.1485090000000007</v>
      </c>
      <c r="Q17" s="34">
        <v>8.1463079999999994</v>
      </c>
      <c r="R17" s="34">
        <v>8.1383705000000006</v>
      </c>
      <c r="S17" s="35" t="s">
        <v>193</v>
      </c>
      <c r="T17" s="35" t="s">
        <v>193</v>
      </c>
      <c r="U17" s="35" t="s">
        <v>193</v>
      </c>
      <c r="V17" s="35" t="s">
        <v>193</v>
      </c>
      <c r="W17" s="35">
        <v>8.1558729999999997</v>
      </c>
      <c r="X17" s="35">
        <v>8.1533049999999996</v>
      </c>
      <c r="Y17" s="35">
        <v>8.1559259999999991</v>
      </c>
      <c r="Z17" s="35">
        <v>8.1528720000000003</v>
      </c>
      <c r="AA17" s="35">
        <v>8.1454090000000008</v>
      </c>
      <c r="AB17" s="35" t="s">
        <v>193</v>
      </c>
      <c r="AC17" s="36" t="s">
        <v>193</v>
      </c>
      <c r="AD17" s="29" t="s">
        <v>193</v>
      </c>
      <c r="AE17" s="29">
        <v>8.1534910000000007</v>
      </c>
      <c r="AF17" s="29">
        <v>8.1494350000000004</v>
      </c>
      <c r="AG17" s="29">
        <v>8.1460410000000003</v>
      </c>
      <c r="AH17" s="29">
        <v>8.1481010000000005</v>
      </c>
      <c r="AI17" s="29">
        <v>8.1516330000000004</v>
      </c>
      <c r="AJ17" s="29">
        <v>8.1472850000000001</v>
      </c>
      <c r="AK17" s="3">
        <f t="shared" si="0"/>
        <v>8.1405033275862078</v>
      </c>
      <c r="AL17" s="13">
        <v>-7.9836</v>
      </c>
      <c r="AM17" t="s">
        <v>119</v>
      </c>
      <c r="AZ17" s="7"/>
      <c r="BA17" s="7"/>
      <c r="BB17" s="7"/>
      <c r="BC17" s="8"/>
    </row>
    <row r="18" spans="1:55" x14ac:dyDescent="0.25">
      <c r="A18" s="29">
        <v>8.1246279999999995</v>
      </c>
      <c r="B18" s="30">
        <v>8.1252099999999992</v>
      </c>
      <c r="C18" s="29">
        <v>8.1186900000000009</v>
      </c>
      <c r="D18" s="29">
        <v>8.1187919999999991</v>
      </c>
      <c r="E18" s="34">
        <v>8.127122</v>
      </c>
      <c r="F18" s="34">
        <v>8.1204549999999998</v>
      </c>
      <c r="G18" s="34">
        <v>8.118233</v>
      </c>
      <c r="H18" s="34">
        <v>8.12256</v>
      </c>
      <c r="I18" s="34">
        <v>8.1254589999999993</v>
      </c>
      <c r="J18" s="34">
        <v>8.1280490000000007</v>
      </c>
      <c r="K18" s="34">
        <v>8.1319599999999994</v>
      </c>
      <c r="L18" s="34">
        <v>8.1351650000000006</v>
      </c>
      <c r="M18" s="34">
        <v>8.1384509999999999</v>
      </c>
      <c r="N18" s="34">
        <v>8.1409739999999999</v>
      </c>
      <c r="O18" s="34">
        <v>8.1422729999999994</v>
      </c>
      <c r="P18" s="34">
        <v>8.1412180000000003</v>
      </c>
      <c r="Q18" s="34">
        <v>8.1374239999999993</v>
      </c>
      <c r="R18" s="34">
        <v>8.1378679999999992</v>
      </c>
      <c r="S18" s="35" t="s">
        <v>193</v>
      </c>
      <c r="T18" s="35" t="s">
        <v>193</v>
      </c>
      <c r="U18" s="35" t="s">
        <v>193</v>
      </c>
      <c r="V18" s="35" t="s">
        <v>193</v>
      </c>
      <c r="W18" s="35">
        <v>8.1560450000000007</v>
      </c>
      <c r="X18" s="35">
        <v>8.1498375000000003</v>
      </c>
      <c r="Y18" s="35">
        <v>8.1527814999999997</v>
      </c>
      <c r="Z18" s="35">
        <v>8.1485090000000007</v>
      </c>
      <c r="AA18" s="35">
        <v>8.1422840000000001</v>
      </c>
      <c r="AB18" s="35" t="s">
        <v>193</v>
      </c>
      <c r="AC18" s="36" t="s">
        <v>193</v>
      </c>
      <c r="AD18" s="29" t="s">
        <v>193</v>
      </c>
      <c r="AE18" s="29">
        <v>8.1445220000000003</v>
      </c>
      <c r="AF18" s="29">
        <v>8.1383229999999998</v>
      </c>
      <c r="AG18" s="29">
        <v>8.1276620000000008</v>
      </c>
      <c r="AH18" s="29">
        <v>8.1331190000000007</v>
      </c>
      <c r="AI18" s="29">
        <v>8.1404080000000008</v>
      </c>
      <c r="AJ18" s="29">
        <v>8.1401280000000007</v>
      </c>
      <c r="AK18" s="3">
        <f t="shared" si="0"/>
        <v>8.1347637931034473</v>
      </c>
      <c r="AL18" s="13">
        <v>-4.7801999999999998</v>
      </c>
      <c r="AM18" t="s">
        <v>120</v>
      </c>
      <c r="AZ18" s="7"/>
      <c r="BA18" s="7"/>
      <c r="BB18" s="7"/>
      <c r="BC18" s="8"/>
    </row>
    <row r="19" spans="1:55" x14ac:dyDescent="0.25">
      <c r="A19" s="29" t="s">
        <v>193</v>
      </c>
      <c r="B19" s="30" t="s">
        <v>193</v>
      </c>
      <c r="C19" s="29">
        <v>8.1166525000000007</v>
      </c>
      <c r="D19" s="29">
        <v>8.0947150000000008</v>
      </c>
      <c r="E19" s="34">
        <v>8.0965860000000003</v>
      </c>
      <c r="F19" s="34">
        <v>8.1060820000000007</v>
      </c>
      <c r="G19" s="34">
        <v>8.1139650000000003</v>
      </c>
      <c r="H19" s="34">
        <v>8.1222049999999992</v>
      </c>
      <c r="I19" s="34">
        <v>8.1267805000000006</v>
      </c>
      <c r="J19" s="34">
        <v>8.1295179999999991</v>
      </c>
      <c r="K19" s="34">
        <v>8.1331299999999995</v>
      </c>
      <c r="L19" s="34">
        <v>8.1354629999999997</v>
      </c>
      <c r="M19" s="34">
        <v>8.1368930000000006</v>
      </c>
      <c r="N19" s="34">
        <v>8.1376899999999992</v>
      </c>
      <c r="O19" s="34">
        <v>8.1378789999999999</v>
      </c>
      <c r="P19" s="34">
        <v>8.1358820000000005</v>
      </c>
      <c r="Q19" s="34">
        <v>8.1318950000000001</v>
      </c>
      <c r="R19" s="34">
        <v>8.1324719999999999</v>
      </c>
      <c r="S19" s="35" t="s">
        <v>193</v>
      </c>
      <c r="T19" s="35" t="s">
        <v>193</v>
      </c>
      <c r="U19" s="35" t="s">
        <v>193</v>
      </c>
      <c r="V19" s="35">
        <v>8.150779</v>
      </c>
      <c r="W19" s="35">
        <v>8.1454000000000004</v>
      </c>
      <c r="X19" s="35">
        <v>8.1460629999999998</v>
      </c>
      <c r="Y19" s="35">
        <v>8.1498000000000008</v>
      </c>
      <c r="Z19" s="35">
        <v>8.1493120000000001</v>
      </c>
      <c r="AA19" s="35">
        <v>8.1430340000000001</v>
      </c>
      <c r="AB19" s="35" t="s">
        <v>193</v>
      </c>
      <c r="AC19" s="36" t="s">
        <v>193</v>
      </c>
      <c r="AD19" s="29" t="s">
        <v>193</v>
      </c>
      <c r="AE19" s="29">
        <v>8.1473209999999998</v>
      </c>
      <c r="AF19" s="29">
        <v>8.1315790000000003</v>
      </c>
      <c r="AG19" s="29">
        <v>8.1075189999999999</v>
      </c>
      <c r="AH19" s="29">
        <v>8.1292259999999992</v>
      </c>
      <c r="AI19" s="29">
        <v>8.1369504999999993</v>
      </c>
      <c r="AJ19" s="29">
        <v>8.1372870000000006</v>
      </c>
      <c r="AK19" s="3">
        <f t="shared" si="0"/>
        <v>8.1307885178571428</v>
      </c>
      <c r="AL19" s="13">
        <v>-1.5918000000000001</v>
      </c>
      <c r="AM19" t="s">
        <v>121</v>
      </c>
      <c r="AO19" s="2">
        <f>SUM(U34:W35)/6</f>
        <v>8.1503113333333328</v>
      </c>
      <c r="AZ19" s="7"/>
      <c r="BA19" s="7"/>
      <c r="BB19" s="7"/>
      <c r="BC19" s="8"/>
    </row>
    <row r="20" spans="1:55" x14ac:dyDescent="0.25">
      <c r="A20" t="s">
        <v>193</v>
      </c>
      <c r="B20" s="37" t="s">
        <v>193</v>
      </c>
      <c r="C20" s="34">
        <v>8.1083599999999993</v>
      </c>
      <c r="D20" s="34">
        <v>8.0800610000000006</v>
      </c>
      <c r="E20" s="34">
        <v>8.0890629999999994</v>
      </c>
      <c r="F20" s="34">
        <v>8.1014079999999993</v>
      </c>
      <c r="G20" s="34">
        <v>8.1153479999999991</v>
      </c>
      <c r="H20" s="34">
        <v>8.1226350000000007</v>
      </c>
      <c r="I20" s="34">
        <v>8.1271880000000003</v>
      </c>
      <c r="J20" s="34">
        <v>8.1300659999999993</v>
      </c>
      <c r="K20" s="34">
        <v>8.1341339999999995</v>
      </c>
      <c r="L20" s="34">
        <v>8.136825</v>
      </c>
      <c r="M20" s="34">
        <v>8.1373029999999993</v>
      </c>
      <c r="N20" s="34">
        <v>8.1371179999999992</v>
      </c>
      <c r="O20" s="34">
        <v>8.1370579999999997</v>
      </c>
      <c r="P20" s="34">
        <v>8.1361410000000003</v>
      </c>
      <c r="Q20" s="34">
        <v>8.1356560000000009</v>
      </c>
      <c r="R20" s="34">
        <v>8.1374630000000003</v>
      </c>
      <c r="S20" s="35" t="s">
        <v>193</v>
      </c>
      <c r="T20" s="35" t="s">
        <v>193</v>
      </c>
      <c r="U20" s="35" t="s">
        <v>193</v>
      </c>
      <c r="V20" s="35">
        <v>8.1550229999999999</v>
      </c>
      <c r="W20" s="35">
        <v>8.1434359999999995</v>
      </c>
      <c r="X20" s="35">
        <v>8.1414449999999992</v>
      </c>
      <c r="Y20" s="35">
        <v>8.1434420000000003</v>
      </c>
      <c r="Z20" s="35">
        <v>8.1439550000000001</v>
      </c>
      <c r="AA20" s="35">
        <v>8.1426770000000008</v>
      </c>
      <c r="AB20" s="35" t="s">
        <v>193</v>
      </c>
      <c r="AC20" s="36" t="s">
        <v>193</v>
      </c>
      <c r="AD20" s="29" t="s">
        <v>193</v>
      </c>
      <c r="AE20" s="29">
        <v>8.1504539999999999</v>
      </c>
      <c r="AF20" s="29">
        <v>8.1300980000000003</v>
      </c>
      <c r="AG20" s="29">
        <v>8.1215250000000001</v>
      </c>
      <c r="AH20" s="29">
        <v>8.1360620000000008</v>
      </c>
      <c r="AI20" s="29">
        <v>8.1412049999999994</v>
      </c>
      <c r="AJ20" s="29">
        <v>8.1333959999999994</v>
      </c>
      <c r="AK20" s="19">
        <f t="shared" si="0"/>
        <v>8.1303051785714295</v>
      </c>
      <c r="AL20" s="13">
        <v>1.5918000000000001</v>
      </c>
      <c r="AM20" s="2" t="s">
        <v>194</v>
      </c>
      <c r="AP20" s="7"/>
      <c r="AQ20" s="7"/>
      <c r="AR20" s="7"/>
      <c r="AS20" s="8"/>
    </row>
    <row r="21" spans="1:55" x14ac:dyDescent="0.25">
      <c r="A21" t="s">
        <v>193</v>
      </c>
      <c r="B21" s="37">
        <v>8.1106219999999993</v>
      </c>
      <c r="C21" s="34">
        <v>8.109826</v>
      </c>
      <c r="D21" s="34">
        <v>8.0897970000000008</v>
      </c>
      <c r="E21" s="34">
        <v>8.1046580000000006</v>
      </c>
      <c r="F21" s="34">
        <v>8.1120129999999993</v>
      </c>
      <c r="G21" s="34">
        <v>8.1210059999999995</v>
      </c>
      <c r="H21" s="34">
        <v>8.1255319999999998</v>
      </c>
      <c r="I21" s="34">
        <v>8.1282979999999991</v>
      </c>
      <c r="J21" s="34">
        <v>8.1308279999999993</v>
      </c>
      <c r="K21" s="34">
        <v>8.1344185000000007</v>
      </c>
      <c r="L21" s="34">
        <v>8.135529</v>
      </c>
      <c r="M21" s="34">
        <v>8.1353089999999995</v>
      </c>
      <c r="N21" s="34">
        <v>8.1346939999999996</v>
      </c>
      <c r="O21" s="34">
        <v>8.1347020000000008</v>
      </c>
      <c r="P21" s="34">
        <v>8.1358160000000002</v>
      </c>
      <c r="Q21" s="34">
        <v>8.1351150000000008</v>
      </c>
      <c r="R21" s="34">
        <v>8.1347760000000005</v>
      </c>
      <c r="S21" s="35" t="s">
        <v>193</v>
      </c>
      <c r="T21" s="35" t="s">
        <v>193</v>
      </c>
      <c r="U21" s="35">
        <v>8.1547809999999998</v>
      </c>
      <c r="V21" s="35">
        <v>8.1517619999999997</v>
      </c>
      <c r="W21" s="35">
        <v>8.1474299999999999</v>
      </c>
      <c r="X21" s="35">
        <v>8.1393470000000008</v>
      </c>
      <c r="Y21" s="35">
        <v>8.1352810000000009</v>
      </c>
      <c r="Z21" s="35">
        <v>8.1484559999999995</v>
      </c>
      <c r="AA21" s="35">
        <v>8.1510789999999993</v>
      </c>
      <c r="AB21" s="35" t="s">
        <v>193</v>
      </c>
      <c r="AC21" s="36" t="s">
        <v>193</v>
      </c>
      <c r="AD21" s="29" t="s">
        <v>193</v>
      </c>
      <c r="AE21" s="29">
        <v>8.1511530000000008</v>
      </c>
      <c r="AF21" s="29">
        <v>8.1392260000000007</v>
      </c>
      <c r="AG21" s="29">
        <v>8.1340800000000009</v>
      </c>
      <c r="AH21" s="29">
        <v>8.1431620000000002</v>
      </c>
      <c r="AI21" s="29">
        <v>8.1449049999999996</v>
      </c>
      <c r="AJ21" s="29">
        <v>8.1322510000000001</v>
      </c>
      <c r="AK21" s="3">
        <f t="shared" si="0"/>
        <v>8.13286175</v>
      </c>
      <c r="AL21" s="13">
        <v>4.7801999999999998</v>
      </c>
      <c r="AO21"/>
    </row>
    <row r="22" spans="1:55" x14ac:dyDescent="0.25">
      <c r="A22" t="s">
        <v>193</v>
      </c>
      <c r="B22" s="37">
        <v>8.1314790000000006</v>
      </c>
      <c r="C22" s="34">
        <v>8.1306989999999999</v>
      </c>
      <c r="D22" s="34">
        <v>8.1165199999999995</v>
      </c>
      <c r="E22" s="34">
        <v>8.1241710000000005</v>
      </c>
      <c r="F22" s="34">
        <v>8.1275980000000008</v>
      </c>
      <c r="G22" s="34">
        <v>8.1306709999999995</v>
      </c>
      <c r="H22" s="34">
        <v>8.1333610000000007</v>
      </c>
      <c r="I22" s="34">
        <v>8.1357680000000006</v>
      </c>
      <c r="J22" s="34">
        <v>8.1385830000000006</v>
      </c>
      <c r="K22" s="34">
        <v>8.1416900000000005</v>
      </c>
      <c r="L22" s="34">
        <v>8.1421449999999993</v>
      </c>
      <c r="M22" s="34">
        <v>8.1409319999999994</v>
      </c>
      <c r="N22" s="34">
        <v>8.1380879999999998</v>
      </c>
      <c r="O22" s="34">
        <v>8.1345589999999994</v>
      </c>
      <c r="P22" s="34">
        <v>8.1336940000000002</v>
      </c>
      <c r="Q22" s="34">
        <v>8.1250909999999994</v>
      </c>
      <c r="R22" s="34">
        <v>8.1306890000000003</v>
      </c>
      <c r="S22" s="35" t="s">
        <v>193</v>
      </c>
      <c r="T22" s="35" t="s">
        <v>193</v>
      </c>
      <c r="U22" s="35">
        <v>8.1568240000000003</v>
      </c>
      <c r="V22" s="35">
        <v>8.1553570000000004</v>
      </c>
      <c r="W22" s="35">
        <v>8.1537539999999993</v>
      </c>
      <c r="X22" s="35">
        <v>8.1445360000000004</v>
      </c>
      <c r="Y22" s="35">
        <v>8.1389990000000001</v>
      </c>
      <c r="Z22" s="35" t="s">
        <v>193</v>
      </c>
      <c r="AA22" s="35" t="s">
        <v>193</v>
      </c>
      <c r="AB22" s="35" t="s">
        <v>193</v>
      </c>
      <c r="AC22" s="36" t="s">
        <v>193</v>
      </c>
      <c r="AD22" s="29" t="s">
        <v>193</v>
      </c>
      <c r="AE22" s="29" t="s">
        <v>193</v>
      </c>
      <c r="AF22" s="29">
        <v>8.15245</v>
      </c>
      <c r="AG22" s="29">
        <v>8.1447160000000007</v>
      </c>
      <c r="AH22" s="29">
        <v>8.1461059999999996</v>
      </c>
      <c r="AI22" s="29">
        <v>8.1420359999999992</v>
      </c>
      <c r="AJ22" s="29">
        <v>8.1340789999999998</v>
      </c>
      <c r="AK22" s="3">
        <f t="shared" si="0"/>
        <v>8.1379479629629614</v>
      </c>
      <c r="AL22" s="13">
        <v>7.9836</v>
      </c>
      <c r="AO22"/>
    </row>
    <row r="23" spans="1:55" x14ac:dyDescent="0.25">
      <c r="A23" t="s">
        <v>193</v>
      </c>
      <c r="B23" s="37">
        <v>8.1401380000000003</v>
      </c>
      <c r="C23" s="34">
        <v>8.1370330000000006</v>
      </c>
      <c r="D23" s="34">
        <v>8.1335259999999998</v>
      </c>
      <c r="E23" s="34">
        <v>8.1359340000000007</v>
      </c>
      <c r="F23" s="34">
        <v>8.1385430000000003</v>
      </c>
      <c r="G23" s="34">
        <v>8.1400319999999997</v>
      </c>
      <c r="H23" s="34">
        <v>8.1413209999999996</v>
      </c>
      <c r="I23" s="34">
        <v>8.1434280000000001</v>
      </c>
      <c r="J23" s="34">
        <v>8.1465580000000006</v>
      </c>
      <c r="K23" s="34">
        <v>8.1495789999999992</v>
      </c>
      <c r="L23" s="34">
        <v>8.1507909999999999</v>
      </c>
      <c r="M23" s="34">
        <v>8.1509889999999992</v>
      </c>
      <c r="N23" s="34">
        <v>8.1488990000000001</v>
      </c>
      <c r="O23" s="34">
        <v>8.1427239999999994</v>
      </c>
      <c r="P23" s="34">
        <v>8.1367440000000002</v>
      </c>
      <c r="Q23" s="34">
        <v>8.1373599999999993</v>
      </c>
      <c r="R23" s="34">
        <v>8.1478370000000009</v>
      </c>
      <c r="S23" s="35" t="s">
        <v>193</v>
      </c>
      <c r="T23" s="35">
        <v>8.1575330000000008</v>
      </c>
      <c r="U23" s="35">
        <v>8.1566515000000006</v>
      </c>
      <c r="V23" s="35">
        <v>8.1586149999999993</v>
      </c>
      <c r="W23" s="35">
        <v>8.1582589999999993</v>
      </c>
      <c r="X23" s="35">
        <v>8.1521849999999993</v>
      </c>
      <c r="Y23" s="35">
        <v>8.1469810000000003</v>
      </c>
      <c r="Z23" s="35" t="s">
        <v>193</v>
      </c>
      <c r="AA23" s="35" t="s">
        <v>193</v>
      </c>
      <c r="AB23" s="35" t="s">
        <v>193</v>
      </c>
      <c r="AC23" s="36" t="s">
        <v>193</v>
      </c>
      <c r="AD23" s="29" t="s">
        <v>193</v>
      </c>
      <c r="AE23" s="29" t="s">
        <v>193</v>
      </c>
      <c r="AF23" s="29">
        <v>8.1486909999999995</v>
      </c>
      <c r="AG23" s="29">
        <v>8.1453120000000006</v>
      </c>
      <c r="AH23" s="29">
        <v>8.1456909999999993</v>
      </c>
      <c r="AI23" s="29">
        <v>8.1417940000000009</v>
      </c>
      <c r="AJ23" s="29">
        <v>8.1417599999999997</v>
      </c>
      <c r="AK23" s="3">
        <f t="shared" si="0"/>
        <v>8.1455324464285717</v>
      </c>
      <c r="AL23" s="13">
        <v>11.212300000000001</v>
      </c>
      <c r="AO23" s="20"/>
    </row>
    <row r="24" spans="1:55" x14ac:dyDescent="0.25">
      <c r="A24" t="s">
        <v>193</v>
      </c>
      <c r="B24" s="37">
        <v>8.1466180000000001</v>
      </c>
      <c r="C24" s="34">
        <v>8.140917</v>
      </c>
      <c r="D24" s="34">
        <v>8.1417029999999997</v>
      </c>
      <c r="E24" s="34">
        <v>8.1412460000000006</v>
      </c>
      <c r="F24" s="34">
        <v>8.1433114999999994</v>
      </c>
      <c r="G24" s="34">
        <v>8.1450069999999997</v>
      </c>
      <c r="H24" s="34">
        <v>8.1460779999999993</v>
      </c>
      <c r="I24" s="34">
        <v>8.1473150000000008</v>
      </c>
      <c r="J24" s="34">
        <v>8.1500225000000004</v>
      </c>
      <c r="K24" s="34">
        <v>8.152692</v>
      </c>
      <c r="L24" s="34">
        <v>8.1544559999999997</v>
      </c>
      <c r="M24" s="34">
        <v>8.1564069999999997</v>
      </c>
      <c r="N24" s="34">
        <v>8.1565790000000007</v>
      </c>
      <c r="O24" s="34">
        <v>8.1509060000000009</v>
      </c>
      <c r="P24" s="34">
        <v>8.1359379999999994</v>
      </c>
      <c r="Q24" s="34">
        <v>8.1450189999999996</v>
      </c>
      <c r="R24" s="34" t="s">
        <v>193</v>
      </c>
      <c r="S24" s="35">
        <v>8.1574135000000005</v>
      </c>
      <c r="T24" s="35">
        <v>8.1571429999999996</v>
      </c>
      <c r="U24" s="35">
        <v>8.1582439999999998</v>
      </c>
      <c r="V24" s="35">
        <v>8.1595940000000002</v>
      </c>
      <c r="W24" s="35">
        <v>8.1598749999999995</v>
      </c>
      <c r="X24" s="35">
        <v>8.1560790000000001</v>
      </c>
      <c r="Y24" s="35">
        <v>8.1548689999999997</v>
      </c>
      <c r="Z24" s="35" t="s">
        <v>193</v>
      </c>
      <c r="AA24" s="35" t="s">
        <v>193</v>
      </c>
      <c r="AB24" s="35" t="s">
        <v>193</v>
      </c>
      <c r="AC24" s="36" t="s">
        <v>193</v>
      </c>
      <c r="AD24" s="29" t="s">
        <v>193</v>
      </c>
      <c r="AE24" s="29" t="s">
        <v>193</v>
      </c>
      <c r="AF24" s="29">
        <v>8.146369</v>
      </c>
      <c r="AG24" s="29">
        <v>8.1467960000000001</v>
      </c>
      <c r="AH24" s="29">
        <v>8.1531280000000006</v>
      </c>
      <c r="AI24" s="29">
        <v>8.1347740000000002</v>
      </c>
      <c r="AJ24" s="29">
        <v>8.1259379999999997</v>
      </c>
      <c r="AK24" s="3">
        <f t="shared" si="0"/>
        <v>8.1487299107142839</v>
      </c>
      <c r="AL24" s="13">
        <v>14.477499999999999</v>
      </c>
    </row>
    <row r="25" spans="1:55" x14ac:dyDescent="0.25">
      <c r="A25" t="s">
        <v>193</v>
      </c>
      <c r="B25" s="37">
        <v>8.1509889999999992</v>
      </c>
      <c r="C25" s="34">
        <v>8.1471549999999997</v>
      </c>
      <c r="D25" s="34">
        <v>8.1455500000000001</v>
      </c>
      <c r="E25" s="34">
        <v>8.1437679999999997</v>
      </c>
      <c r="F25" s="34">
        <v>8.1445340000000002</v>
      </c>
      <c r="G25" s="34">
        <v>8.1468670000000003</v>
      </c>
      <c r="H25" s="34">
        <v>8.1487879999999997</v>
      </c>
      <c r="I25" s="34">
        <v>8.1503724999999996</v>
      </c>
      <c r="J25" s="34">
        <v>8.150658</v>
      </c>
      <c r="K25" s="34">
        <v>8.1515059999999995</v>
      </c>
      <c r="L25" s="34">
        <v>8.1554140000000004</v>
      </c>
      <c r="M25" s="34">
        <v>8.1569900000000004</v>
      </c>
      <c r="N25" s="34">
        <v>8.1547020000000003</v>
      </c>
      <c r="O25" s="34">
        <v>8.1480119999999996</v>
      </c>
      <c r="P25" s="38">
        <v>8.1399889999999999</v>
      </c>
      <c r="Q25" s="38" t="s">
        <v>193</v>
      </c>
      <c r="R25" s="38">
        <v>8.1603759999999994</v>
      </c>
      <c r="S25" s="35">
        <v>8.1538979999999999</v>
      </c>
      <c r="T25" s="35">
        <v>8.1548630000000006</v>
      </c>
      <c r="U25" s="35">
        <v>8.1581189999999992</v>
      </c>
      <c r="V25" s="35">
        <v>8.1584149999999998</v>
      </c>
      <c r="W25" s="35">
        <v>8.1579429999999995</v>
      </c>
      <c r="X25" s="35">
        <v>8.1555160000000004</v>
      </c>
      <c r="Y25" s="35">
        <v>8.1538640000000004</v>
      </c>
      <c r="Z25" s="35" t="s">
        <v>193</v>
      </c>
      <c r="AA25" s="35" t="s">
        <v>193</v>
      </c>
      <c r="AB25" s="35" t="s">
        <v>193</v>
      </c>
      <c r="AC25" s="36" t="s">
        <v>193</v>
      </c>
      <c r="AD25" s="29" t="s">
        <v>193</v>
      </c>
      <c r="AE25" s="29" t="s">
        <v>193</v>
      </c>
      <c r="AF25" s="29">
        <v>8.1447140000000005</v>
      </c>
      <c r="AG25" s="29">
        <v>8.148339</v>
      </c>
      <c r="AH25" s="29" t="s">
        <v>193</v>
      </c>
      <c r="AI25" s="29">
        <v>8.1378740000000001</v>
      </c>
      <c r="AJ25" s="29">
        <v>8.1355170000000001</v>
      </c>
      <c r="AK25" s="3">
        <f t="shared" si="0"/>
        <v>8.1501752777777767</v>
      </c>
      <c r="AL25" s="13">
        <v>17.791599999999999</v>
      </c>
    </row>
    <row r="26" spans="1:55" x14ac:dyDescent="0.25">
      <c r="A26" t="s">
        <v>193</v>
      </c>
      <c r="B26" s="37">
        <v>8.1556835000000003</v>
      </c>
      <c r="C26" s="34">
        <v>8.1528299999999998</v>
      </c>
      <c r="D26" s="34">
        <v>8.1495619999999995</v>
      </c>
      <c r="E26" s="34">
        <v>8.1463859999999997</v>
      </c>
      <c r="F26" s="34">
        <v>8.1463269999999994</v>
      </c>
      <c r="G26" s="34">
        <v>8.1486070000000002</v>
      </c>
      <c r="H26" s="34">
        <v>8.1506109999999996</v>
      </c>
      <c r="I26" s="34">
        <v>8.1525689999999997</v>
      </c>
      <c r="J26" s="34">
        <v>8.1521369999999997</v>
      </c>
      <c r="K26" s="34">
        <v>8.1515710000000006</v>
      </c>
      <c r="L26" s="34">
        <v>8.1552019999999992</v>
      </c>
      <c r="M26" s="34">
        <v>8.1546950000000002</v>
      </c>
      <c r="N26" s="34">
        <v>8.1489419999999999</v>
      </c>
      <c r="O26" s="34">
        <v>8.1395444999999995</v>
      </c>
      <c r="P26" s="38" t="s">
        <v>193</v>
      </c>
      <c r="Q26" s="38">
        <v>8.1576710000000006</v>
      </c>
      <c r="R26" s="38">
        <v>8.1588220000000007</v>
      </c>
      <c r="S26" s="35">
        <v>8.1556230000000003</v>
      </c>
      <c r="T26" s="35">
        <v>8.1563940000000006</v>
      </c>
      <c r="U26" s="35">
        <v>8.1576799999999992</v>
      </c>
      <c r="V26" s="35">
        <v>8.1570660000000004</v>
      </c>
      <c r="W26" s="35">
        <v>8.1568159999999992</v>
      </c>
      <c r="X26" s="35">
        <v>8.1545059999999996</v>
      </c>
      <c r="Y26" s="35">
        <v>8.1558790000000005</v>
      </c>
      <c r="Z26" s="35" t="s">
        <v>193</v>
      </c>
      <c r="AA26" s="35" t="s">
        <v>193</v>
      </c>
      <c r="AB26" s="35" t="s">
        <v>193</v>
      </c>
      <c r="AC26" s="36" t="s">
        <v>193</v>
      </c>
      <c r="AD26" s="29" t="s">
        <v>193</v>
      </c>
      <c r="AE26" s="29" t="s">
        <v>193</v>
      </c>
      <c r="AF26" s="29">
        <v>8.1391799999999996</v>
      </c>
      <c r="AG26" s="29">
        <v>8.1501750000000008</v>
      </c>
      <c r="AH26" s="29" t="s">
        <v>193</v>
      </c>
      <c r="AI26" s="29" t="s">
        <v>193</v>
      </c>
      <c r="AJ26" s="29" t="s">
        <v>193</v>
      </c>
      <c r="AK26" s="3">
        <f t="shared" si="0"/>
        <v>8.1521791599999975</v>
      </c>
      <c r="AL26" s="13">
        <v>21.168500000000002</v>
      </c>
    </row>
    <row r="27" spans="1:55" x14ac:dyDescent="0.25">
      <c r="A27" t="s">
        <v>193</v>
      </c>
      <c r="B27" s="37" t="s">
        <v>193</v>
      </c>
      <c r="C27" s="34">
        <v>8.1609745</v>
      </c>
      <c r="D27" s="34">
        <v>8.1519919999999999</v>
      </c>
      <c r="E27" s="34">
        <v>8.1473359999999992</v>
      </c>
      <c r="F27" s="34">
        <v>8.1483450000000008</v>
      </c>
      <c r="G27" s="34">
        <v>8.1512949999999993</v>
      </c>
      <c r="H27" s="34">
        <v>8.1530199999999997</v>
      </c>
      <c r="I27" s="34">
        <v>8.1537930000000003</v>
      </c>
      <c r="J27" s="34">
        <v>8.1545319999999997</v>
      </c>
      <c r="K27" s="34">
        <v>8.1556139999999999</v>
      </c>
      <c r="L27" s="34">
        <v>8.1556940000000004</v>
      </c>
      <c r="M27" s="34">
        <v>8.1519940000000002</v>
      </c>
      <c r="N27" s="34">
        <v>8.1449210000000001</v>
      </c>
      <c r="O27" s="34">
        <v>8.1399939999999997</v>
      </c>
      <c r="P27" s="38" t="s">
        <v>193</v>
      </c>
      <c r="Q27" s="38">
        <v>8.1590900000000008</v>
      </c>
      <c r="R27" s="38">
        <v>8.1561575000000008</v>
      </c>
      <c r="S27" s="35">
        <v>8.1582229999999996</v>
      </c>
      <c r="T27" s="35">
        <v>8.157762</v>
      </c>
      <c r="U27" s="35">
        <v>8.1571864999999999</v>
      </c>
      <c r="V27" s="35">
        <v>8.1582310000000007</v>
      </c>
      <c r="W27" s="35">
        <v>8.1590410000000002</v>
      </c>
      <c r="X27" s="35">
        <v>8.1569605000000003</v>
      </c>
      <c r="Y27" s="35">
        <v>8.1580490000000001</v>
      </c>
      <c r="Z27" s="35" t="s">
        <v>193</v>
      </c>
      <c r="AA27" s="35" t="s">
        <v>193</v>
      </c>
      <c r="AB27" s="35" t="s">
        <v>193</v>
      </c>
      <c r="AC27" s="36" t="s">
        <v>193</v>
      </c>
      <c r="AD27" s="29" t="s">
        <v>193</v>
      </c>
      <c r="AE27" s="29" t="s">
        <v>193</v>
      </c>
      <c r="AF27" s="29">
        <v>8.1687940000000001</v>
      </c>
      <c r="AG27" s="29">
        <v>8.1550340000000006</v>
      </c>
      <c r="AH27" s="29" t="s">
        <v>193</v>
      </c>
      <c r="AI27" s="29" t="s">
        <v>193</v>
      </c>
      <c r="AJ27" s="29" t="s">
        <v>193</v>
      </c>
      <c r="AK27" s="3">
        <f t="shared" si="0"/>
        <v>8.154751375</v>
      </c>
      <c r="AL27" s="13">
        <v>24.624300000000002</v>
      </c>
    </row>
    <row r="28" spans="1:55" x14ac:dyDescent="0.25">
      <c r="A28" t="s">
        <v>193</v>
      </c>
      <c r="B28" s="37" t="s">
        <v>193</v>
      </c>
      <c r="C28" s="34">
        <v>8.1696200000000001</v>
      </c>
      <c r="D28" s="34">
        <v>8.1547710000000002</v>
      </c>
      <c r="E28" s="34">
        <v>8.1455280000000005</v>
      </c>
      <c r="F28" s="34">
        <v>8.1425520000000002</v>
      </c>
      <c r="G28" s="34">
        <v>8.1364350000000005</v>
      </c>
      <c r="H28" s="34">
        <v>8.1494199999999992</v>
      </c>
      <c r="I28" s="34">
        <v>8.154204</v>
      </c>
      <c r="J28" s="34">
        <v>8.1540859999999995</v>
      </c>
      <c r="K28" s="34">
        <v>8.1540359999999996</v>
      </c>
      <c r="L28" s="34">
        <v>8.1546610000000008</v>
      </c>
      <c r="M28" s="34">
        <v>8.1520299999999999</v>
      </c>
      <c r="N28" s="34">
        <v>8.1514229999999994</v>
      </c>
      <c r="O28" s="34">
        <v>8.1473239999999993</v>
      </c>
      <c r="P28" s="38" t="s">
        <v>193</v>
      </c>
      <c r="Q28" s="38">
        <v>8.1658179999999998</v>
      </c>
      <c r="R28" s="38">
        <v>8.1568830000000005</v>
      </c>
      <c r="S28" s="35">
        <v>8.1563140000000001</v>
      </c>
      <c r="T28" s="35">
        <v>8.1517130000000009</v>
      </c>
      <c r="U28" s="35">
        <v>8.1528635000000005</v>
      </c>
      <c r="V28" s="35">
        <v>8.1584219999999998</v>
      </c>
      <c r="W28" s="35">
        <v>8.1610949999999995</v>
      </c>
      <c r="X28" s="35">
        <v>8.1624199999999991</v>
      </c>
      <c r="Y28" s="35">
        <v>8.1603089999999998</v>
      </c>
      <c r="Z28" s="35" t="s">
        <v>193</v>
      </c>
      <c r="AA28" s="35" t="s">
        <v>193</v>
      </c>
      <c r="AB28" s="35" t="s">
        <v>193</v>
      </c>
      <c r="AC28" s="36" t="s">
        <v>193</v>
      </c>
      <c r="AD28" s="29" t="s">
        <v>193</v>
      </c>
      <c r="AE28" s="29" t="s">
        <v>193</v>
      </c>
      <c r="AF28" s="29" t="s">
        <v>193</v>
      </c>
      <c r="AG28" s="29" t="s">
        <v>193</v>
      </c>
      <c r="AH28" s="29" t="s">
        <v>193</v>
      </c>
      <c r="AI28" s="29" t="s">
        <v>193</v>
      </c>
      <c r="AJ28" s="29" t="s">
        <v>193</v>
      </c>
      <c r="AK28" s="3">
        <f t="shared" si="0"/>
        <v>8.1541785227272729</v>
      </c>
      <c r="AL28" s="13">
        <v>28.178599999999999</v>
      </c>
    </row>
    <row r="29" spans="1:55" x14ac:dyDescent="0.25">
      <c r="A29" s="32" t="s">
        <v>193</v>
      </c>
      <c r="B29" s="39" t="s">
        <v>193</v>
      </c>
      <c r="C29" s="32">
        <v>8.1938859999999991</v>
      </c>
      <c r="D29" s="32">
        <v>8.1701130000000006</v>
      </c>
      <c r="E29" s="32">
        <v>8.1650050000000007</v>
      </c>
      <c r="F29" s="32">
        <v>8.1706629999999993</v>
      </c>
      <c r="G29" s="32">
        <v>8.1759979999999999</v>
      </c>
      <c r="H29" s="32">
        <v>8.1766799999999993</v>
      </c>
      <c r="I29" s="32">
        <v>8.1748440000000002</v>
      </c>
      <c r="J29" s="32">
        <v>8.1685689999999997</v>
      </c>
      <c r="K29" s="32">
        <v>8.1606539999999992</v>
      </c>
      <c r="L29" s="32">
        <v>8.1531079999999996</v>
      </c>
      <c r="M29" s="32">
        <v>8.1540470000000003</v>
      </c>
      <c r="N29" s="32">
        <v>8.1617499999999996</v>
      </c>
      <c r="O29" s="32">
        <v>8.1546909999999997</v>
      </c>
      <c r="P29" s="32" t="s">
        <v>193</v>
      </c>
      <c r="Q29" s="32" t="s">
        <v>193</v>
      </c>
      <c r="R29" s="32" t="s">
        <v>193</v>
      </c>
      <c r="S29" s="33">
        <v>8.1604969999999994</v>
      </c>
      <c r="T29" s="33">
        <v>8.1632490000000004</v>
      </c>
      <c r="U29" s="33">
        <v>8.1658089999999994</v>
      </c>
      <c r="V29" s="33">
        <v>8.1664189999999994</v>
      </c>
      <c r="W29" s="33">
        <v>8.1545880000000004</v>
      </c>
      <c r="X29" s="33">
        <v>8.1690480000000001</v>
      </c>
      <c r="Y29" s="33">
        <v>8.1681830000000009</v>
      </c>
      <c r="Z29" s="33" t="s">
        <v>193</v>
      </c>
      <c r="AA29" s="40" t="s">
        <v>193</v>
      </c>
      <c r="AB29" s="40">
        <v>8.1480479999999993</v>
      </c>
      <c r="AC29" s="40">
        <v>8.1587160000000001</v>
      </c>
      <c r="AD29" s="40" t="s">
        <v>193</v>
      </c>
      <c r="AE29" s="40" t="s">
        <v>193</v>
      </c>
      <c r="AF29" s="40" t="s">
        <v>193</v>
      </c>
      <c r="AG29" s="40" t="s">
        <v>193</v>
      </c>
      <c r="AH29" s="40" t="s">
        <v>193</v>
      </c>
      <c r="AI29" s="40" t="s">
        <v>193</v>
      </c>
      <c r="AJ29" s="40" t="s">
        <v>193</v>
      </c>
      <c r="AK29" s="3">
        <f t="shared" si="0"/>
        <v>8.1652074999999993</v>
      </c>
      <c r="AL29" s="1">
        <v>31.855</v>
      </c>
    </row>
    <row r="30" spans="1:55" x14ac:dyDescent="0.25">
      <c r="A30" s="31" t="s">
        <v>193</v>
      </c>
      <c r="B30" s="41" t="s">
        <v>193</v>
      </c>
      <c r="C30" s="31" t="s">
        <v>193</v>
      </c>
      <c r="D30" s="31">
        <v>8.1693890000000007</v>
      </c>
      <c r="E30" s="31">
        <v>8.1715870000000006</v>
      </c>
      <c r="F30" s="31">
        <v>8.1754599999999993</v>
      </c>
      <c r="G30" s="31">
        <v>8.1785060000000005</v>
      </c>
      <c r="H30" s="31">
        <v>8.1795659999999994</v>
      </c>
      <c r="I30" s="31">
        <v>8.1802530000000004</v>
      </c>
      <c r="J30" s="31">
        <v>8.1808440000000004</v>
      </c>
      <c r="K30" s="31">
        <v>8.1794619999999991</v>
      </c>
      <c r="L30" s="31">
        <v>8.1761940000000006</v>
      </c>
      <c r="M30" s="31">
        <v>8.170045</v>
      </c>
      <c r="N30" s="31">
        <v>8.1702539999999999</v>
      </c>
      <c r="O30" s="31" t="s">
        <v>193</v>
      </c>
      <c r="P30" s="31" t="s">
        <v>193</v>
      </c>
      <c r="Q30" s="31" t="s">
        <v>193</v>
      </c>
      <c r="R30" s="31" t="s">
        <v>193</v>
      </c>
      <c r="S30" s="33">
        <v>8.1595560000000003</v>
      </c>
      <c r="T30" s="33">
        <v>8.1631250000000009</v>
      </c>
      <c r="U30" s="33">
        <v>8.1716979999999992</v>
      </c>
      <c r="V30" s="33">
        <v>8.1781140000000008</v>
      </c>
      <c r="W30" s="33">
        <v>8.1834640000000007</v>
      </c>
      <c r="X30" s="33">
        <v>8.1793239999999994</v>
      </c>
      <c r="Y30" s="33">
        <v>8.1754230000000003</v>
      </c>
      <c r="Z30" s="33">
        <v>8.1726360000000007</v>
      </c>
      <c r="AA30" s="40">
        <v>8.1733569999999993</v>
      </c>
      <c r="AB30" s="40">
        <v>8.1667869999999994</v>
      </c>
      <c r="AC30" s="40">
        <v>8.1656860000000009</v>
      </c>
      <c r="AD30" s="40">
        <v>8.1765679999999996</v>
      </c>
      <c r="AE30" s="40" t="s">
        <v>193</v>
      </c>
      <c r="AF30" s="40" t="s">
        <v>193</v>
      </c>
      <c r="AG30" s="40" t="s">
        <v>193</v>
      </c>
      <c r="AH30" s="40" t="s">
        <v>193</v>
      </c>
      <c r="AI30" s="40" t="s">
        <v>193</v>
      </c>
      <c r="AJ30" s="40" t="s">
        <v>193</v>
      </c>
      <c r="AK30" s="3">
        <f t="shared" si="0"/>
        <v>8.1737955652173913</v>
      </c>
      <c r="AL30" s="1">
        <v>35.685299999999998</v>
      </c>
    </row>
    <row r="31" spans="1:55" x14ac:dyDescent="0.25">
      <c r="A31" s="31" t="s">
        <v>193</v>
      </c>
      <c r="B31" s="41" t="s">
        <v>193</v>
      </c>
      <c r="C31" s="31" t="s">
        <v>193</v>
      </c>
      <c r="D31" s="31">
        <v>8.154928</v>
      </c>
      <c r="E31" s="31">
        <v>8.1697869999999995</v>
      </c>
      <c r="F31" s="31">
        <v>8.1748840000000005</v>
      </c>
      <c r="G31" s="31">
        <v>8.1750710000000009</v>
      </c>
      <c r="H31" s="31">
        <v>8.1752289999999999</v>
      </c>
      <c r="I31" s="31">
        <v>8.1761890000000008</v>
      </c>
      <c r="J31" s="31">
        <v>8.1784009999999991</v>
      </c>
      <c r="K31" s="31">
        <v>8.1793150000000008</v>
      </c>
      <c r="L31" s="31">
        <v>8.1800440000000005</v>
      </c>
      <c r="M31" s="31">
        <v>8.1774690000000003</v>
      </c>
      <c r="N31" s="31">
        <v>8.1733419999999999</v>
      </c>
      <c r="O31" s="31" t="s">
        <v>193</v>
      </c>
      <c r="P31" s="31" t="s">
        <v>193</v>
      </c>
      <c r="Q31" s="31" t="s">
        <v>193</v>
      </c>
      <c r="R31" s="31" t="s">
        <v>193</v>
      </c>
      <c r="S31" s="33">
        <v>8.1623099999999997</v>
      </c>
      <c r="T31" s="33">
        <v>8.1664410000000007</v>
      </c>
      <c r="U31" s="33">
        <v>8.1677475000000008</v>
      </c>
      <c r="V31" s="33">
        <v>8.1726550000000007</v>
      </c>
      <c r="W31" s="33">
        <v>8.1783579999999994</v>
      </c>
      <c r="X31" s="33">
        <v>8.1870069999999995</v>
      </c>
      <c r="Y31" s="33">
        <v>8.1854460000000007</v>
      </c>
      <c r="Z31" s="33" t="s">
        <v>193</v>
      </c>
      <c r="AA31" s="40">
        <v>8.1835164999999996</v>
      </c>
      <c r="AB31" s="40">
        <v>8.1740759999999995</v>
      </c>
      <c r="AC31" s="40" t="s">
        <v>193</v>
      </c>
      <c r="AD31" s="40" t="s">
        <v>193</v>
      </c>
      <c r="AE31" s="40" t="s">
        <v>193</v>
      </c>
      <c r="AF31" s="40" t="s">
        <v>193</v>
      </c>
      <c r="AG31" s="40" t="s">
        <v>193</v>
      </c>
      <c r="AH31" s="40" t="s">
        <v>193</v>
      </c>
      <c r="AI31" s="40" t="s">
        <v>193</v>
      </c>
      <c r="AJ31" s="40" t="s">
        <v>193</v>
      </c>
      <c r="AK31" s="3">
        <f t="shared" si="0"/>
        <v>8.1746108000000017</v>
      </c>
      <c r="AL31" s="1">
        <v>39.709000000000003</v>
      </c>
    </row>
    <row r="32" spans="1:55" x14ac:dyDescent="0.25">
      <c r="A32" s="31" t="s">
        <v>193</v>
      </c>
      <c r="B32" s="41" t="s">
        <v>193</v>
      </c>
      <c r="C32" s="31" t="s">
        <v>193</v>
      </c>
      <c r="D32" s="31">
        <v>8.1611999999999991</v>
      </c>
      <c r="E32" s="31">
        <v>8.1800090000000001</v>
      </c>
      <c r="F32" s="31">
        <v>8.1776529999999994</v>
      </c>
      <c r="G32" s="31">
        <v>8.1751380000000005</v>
      </c>
      <c r="H32" s="31">
        <v>8.1734580000000001</v>
      </c>
      <c r="I32" s="31">
        <v>8.1739979999999992</v>
      </c>
      <c r="J32" s="31">
        <v>8.1746090000000002</v>
      </c>
      <c r="K32" s="31">
        <v>8.1754580000000008</v>
      </c>
      <c r="L32" s="31">
        <v>8.1780849999999994</v>
      </c>
      <c r="M32" s="31">
        <v>8.1793999999999993</v>
      </c>
      <c r="N32" s="31">
        <v>8.1802229999999998</v>
      </c>
      <c r="O32" s="31" t="s">
        <v>193</v>
      </c>
      <c r="P32" s="31" t="s">
        <v>193</v>
      </c>
      <c r="Q32" s="31" t="s">
        <v>193</v>
      </c>
      <c r="R32" s="31" t="s">
        <v>193</v>
      </c>
      <c r="S32" s="33" t="s">
        <v>193</v>
      </c>
      <c r="T32" s="33">
        <v>8.157057</v>
      </c>
      <c r="U32" s="33">
        <v>8.1658259999999991</v>
      </c>
      <c r="V32" s="33">
        <v>8.1602370000000004</v>
      </c>
      <c r="W32" s="33">
        <v>8.1641279999999998</v>
      </c>
      <c r="X32" s="33">
        <v>8.1758050000000004</v>
      </c>
      <c r="Y32" s="33">
        <v>8.1864530000000002</v>
      </c>
      <c r="Z32" s="33">
        <v>8.1905149999999995</v>
      </c>
      <c r="AA32" s="40" t="s">
        <v>193</v>
      </c>
      <c r="AB32" s="40" t="s">
        <v>193</v>
      </c>
      <c r="AC32" s="40" t="s">
        <v>193</v>
      </c>
      <c r="AD32" s="40" t="s">
        <v>193</v>
      </c>
      <c r="AE32" s="40" t="s">
        <v>193</v>
      </c>
      <c r="AF32" s="40" t="s">
        <v>193</v>
      </c>
      <c r="AG32" s="40" t="s">
        <v>193</v>
      </c>
      <c r="AH32" s="40" t="s">
        <v>193</v>
      </c>
      <c r="AI32" s="40" t="s">
        <v>193</v>
      </c>
      <c r="AJ32" s="40" t="s">
        <v>193</v>
      </c>
      <c r="AK32" s="3">
        <f t="shared" si="0"/>
        <v>8.1738473333333346</v>
      </c>
      <c r="AL32" s="1">
        <v>43.982999999999997</v>
      </c>
    </row>
    <row r="33" spans="1:50" x14ac:dyDescent="0.25">
      <c r="A33" s="31" t="s">
        <v>193</v>
      </c>
      <c r="B33" s="41" t="s">
        <v>193</v>
      </c>
      <c r="C33" s="31" t="s">
        <v>193</v>
      </c>
      <c r="D33" s="31" t="s">
        <v>193</v>
      </c>
      <c r="E33" s="31">
        <v>8.1799949999999999</v>
      </c>
      <c r="F33" s="31">
        <v>8.1813420000000008</v>
      </c>
      <c r="G33" s="31">
        <v>8.1786799999999999</v>
      </c>
      <c r="H33" s="31">
        <v>8.1774290000000001</v>
      </c>
      <c r="I33" s="31">
        <v>8.1722959999999993</v>
      </c>
      <c r="J33" s="31">
        <v>8.1699570000000001</v>
      </c>
      <c r="K33" s="31">
        <v>8.1717589999999998</v>
      </c>
      <c r="L33" s="31">
        <v>8.1767789999999998</v>
      </c>
      <c r="M33" s="31">
        <v>8.182347</v>
      </c>
      <c r="N33" s="31">
        <v>8.1872439999999997</v>
      </c>
      <c r="O33" s="31" t="s">
        <v>193</v>
      </c>
      <c r="P33" s="31" t="s">
        <v>193</v>
      </c>
      <c r="Q33" s="31" t="s">
        <v>193</v>
      </c>
      <c r="R33" s="31" t="s">
        <v>193</v>
      </c>
      <c r="S33" s="33" t="s">
        <v>193</v>
      </c>
      <c r="T33" s="33" t="s">
        <v>193</v>
      </c>
      <c r="U33" s="33">
        <v>8.1559329999999992</v>
      </c>
      <c r="V33" s="33">
        <v>8.1541040000000002</v>
      </c>
      <c r="W33" s="33">
        <v>8.1490170000000006</v>
      </c>
      <c r="X33" s="33">
        <v>8.1606719999999999</v>
      </c>
      <c r="Y33" s="33">
        <v>8.1795434999999994</v>
      </c>
      <c r="Z33" s="33">
        <v>8.1926760000000005</v>
      </c>
      <c r="AA33" s="40" t="s">
        <v>193</v>
      </c>
      <c r="AB33" s="40" t="s">
        <v>193</v>
      </c>
      <c r="AC33" s="40" t="s">
        <v>193</v>
      </c>
      <c r="AD33" s="40" t="s">
        <v>193</v>
      </c>
      <c r="AE33" s="40" t="s">
        <v>193</v>
      </c>
      <c r="AF33" s="40" t="s">
        <v>193</v>
      </c>
      <c r="AG33" s="40" t="s">
        <v>193</v>
      </c>
      <c r="AH33" s="40" t="s">
        <v>193</v>
      </c>
      <c r="AI33" s="40" t="s">
        <v>193</v>
      </c>
      <c r="AJ33" s="40" t="s">
        <v>193</v>
      </c>
      <c r="AK33" s="3">
        <f t="shared" si="0"/>
        <v>8.1731108437500009</v>
      </c>
      <c r="AL33" s="1">
        <v>48.590400000000002</v>
      </c>
    </row>
    <row r="34" spans="1:50" x14ac:dyDescent="0.25">
      <c r="A34" s="27" t="s">
        <v>193</v>
      </c>
      <c r="B34" s="28" t="s">
        <v>193</v>
      </c>
      <c r="C34" s="27" t="s">
        <v>193</v>
      </c>
      <c r="D34" s="27" t="s">
        <v>193</v>
      </c>
      <c r="E34" s="27">
        <v>8.195487</v>
      </c>
      <c r="F34" s="27">
        <v>8.1941369999999996</v>
      </c>
      <c r="G34" s="27">
        <v>8.1942590000000006</v>
      </c>
      <c r="H34" s="27">
        <v>8.1959095000000008</v>
      </c>
      <c r="I34" s="27">
        <v>8.1849629999999998</v>
      </c>
      <c r="J34" s="27">
        <v>8.169867</v>
      </c>
      <c r="K34" s="27">
        <v>8.1789149999999999</v>
      </c>
      <c r="L34" s="27">
        <v>8.1810899999999993</v>
      </c>
      <c r="M34" s="27">
        <v>8.190277</v>
      </c>
      <c r="N34" s="27" t="s">
        <v>193</v>
      </c>
      <c r="O34" s="27" t="s">
        <v>193</v>
      </c>
      <c r="P34" s="27" t="s">
        <v>193</v>
      </c>
      <c r="Q34" s="27" t="s">
        <v>193</v>
      </c>
      <c r="R34" s="27" t="s">
        <v>193</v>
      </c>
      <c r="S34" s="27" t="s">
        <v>193</v>
      </c>
      <c r="T34" s="27" t="s">
        <v>193</v>
      </c>
      <c r="U34" s="27">
        <v>8.1180219999999998</v>
      </c>
      <c r="V34" s="27">
        <v>8.1453740000000003</v>
      </c>
      <c r="W34" s="27">
        <v>8.1512139999999995</v>
      </c>
      <c r="X34" s="27">
        <v>8.1583769999999998</v>
      </c>
      <c r="Y34" s="27">
        <v>8.1783780000000004</v>
      </c>
      <c r="Z34" s="27" t="s">
        <v>193</v>
      </c>
      <c r="AA34" s="27" t="s">
        <v>193</v>
      </c>
      <c r="AB34" s="27" t="s">
        <v>193</v>
      </c>
      <c r="AC34" s="27" t="s">
        <v>193</v>
      </c>
      <c r="AD34" s="27" t="s">
        <v>193</v>
      </c>
      <c r="AE34" s="27" t="s">
        <v>193</v>
      </c>
      <c r="AF34" s="27" t="s">
        <v>193</v>
      </c>
      <c r="AG34" s="27" t="s">
        <v>193</v>
      </c>
      <c r="AH34" s="27" t="s">
        <v>193</v>
      </c>
      <c r="AI34" s="27" t="s">
        <v>193</v>
      </c>
      <c r="AJ34" s="27" t="s">
        <v>193</v>
      </c>
      <c r="AK34" s="3">
        <f t="shared" si="0"/>
        <v>8.1740192499999988</v>
      </c>
      <c r="AL34" s="1">
        <v>53.663899999999998</v>
      </c>
    </row>
    <row r="35" spans="1:50" x14ac:dyDescent="0.25">
      <c r="A35" s="27" t="s">
        <v>193</v>
      </c>
      <c r="B35" s="28" t="s">
        <v>193</v>
      </c>
      <c r="C35" s="27" t="s">
        <v>193</v>
      </c>
      <c r="D35" s="27" t="s">
        <v>193</v>
      </c>
      <c r="E35" s="27" t="s">
        <v>193</v>
      </c>
      <c r="F35" s="27" t="s">
        <v>193</v>
      </c>
      <c r="G35" s="27">
        <v>8.177187</v>
      </c>
      <c r="H35" s="27">
        <v>8.1734849999999994</v>
      </c>
      <c r="I35" s="27">
        <v>8.179786</v>
      </c>
      <c r="J35" s="27">
        <v>8.1893569999999993</v>
      </c>
      <c r="K35" s="27">
        <v>8.1977890000000002</v>
      </c>
      <c r="L35" s="27">
        <v>8.2084360000000007</v>
      </c>
      <c r="M35" s="27" t="s">
        <v>193</v>
      </c>
      <c r="N35" s="27" t="s">
        <v>193</v>
      </c>
      <c r="O35" s="27" t="s">
        <v>193</v>
      </c>
      <c r="P35" s="27" t="s">
        <v>193</v>
      </c>
      <c r="Q35" s="27" t="s">
        <v>193</v>
      </c>
      <c r="R35" s="27" t="s">
        <v>193</v>
      </c>
      <c r="S35" s="27" t="s">
        <v>193</v>
      </c>
      <c r="T35" s="27" t="s">
        <v>193</v>
      </c>
      <c r="U35" s="27">
        <v>8.1491810000000005</v>
      </c>
      <c r="V35" s="27">
        <v>8.1714120000000001</v>
      </c>
      <c r="W35" s="27">
        <v>8.1666650000000001</v>
      </c>
      <c r="X35" s="27">
        <v>8.1764510000000001</v>
      </c>
      <c r="Y35" s="27">
        <v>8.180866</v>
      </c>
      <c r="Z35" s="27">
        <v>8.177861</v>
      </c>
      <c r="AA35" s="27" t="s">
        <v>193</v>
      </c>
      <c r="AB35" s="27" t="s">
        <v>193</v>
      </c>
      <c r="AC35" s="27" t="s">
        <v>193</v>
      </c>
      <c r="AD35" s="27" t="s">
        <v>193</v>
      </c>
      <c r="AE35" s="27" t="s">
        <v>193</v>
      </c>
      <c r="AF35" s="27" t="s">
        <v>193</v>
      </c>
      <c r="AG35" s="27" t="s">
        <v>193</v>
      </c>
      <c r="AH35" s="27" t="s">
        <v>193</v>
      </c>
      <c r="AI35" s="27" t="s">
        <v>193</v>
      </c>
      <c r="AJ35" s="27" t="s">
        <v>193</v>
      </c>
      <c r="AK35" s="3">
        <f t="shared" si="0"/>
        <v>8.1790396666666663</v>
      </c>
      <c r="AL35" s="9">
        <v>59.441600000000001</v>
      </c>
    </row>
    <row r="36" spans="1:50" x14ac:dyDescent="0.25">
      <c r="A36" s="25" t="s">
        <v>193</v>
      </c>
      <c r="B36" s="26" t="s">
        <v>193</v>
      </c>
      <c r="C36" s="25" t="s">
        <v>193</v>
      </c>
      <c r="D36" s="25" t="s">
        <v>193</v>
      </c>
      <c r="E36" s="25" t="s">
        <v>193</v>
      </c>
      <c r="F36" s="25" t="s">
        <v>193</v>
      </c>
      <c r="G36" s="25" t="s">
        <v>193</v>
      </c>
      <c r="H36" s="25" t="s">
        <v>193</v>
      </c>
      <c r="I36" s="25" t="s">
        <v>193</v>
      </c>
      <c r="J36" s="25">
        <v>8.1554719999999996</v>
      </c>
      <c r="K36" s="25" t="s">
        <v>193</v>
      </c>
      <c r="L36" s="25" t="s">
        <v>193</v>
      </c>
      <c r="M36" s="25" t="s">
        <v>193</v>
      </c>
      <c r="N36" s="25" t="s">
        <v>193</v>
      </c>
      <c r="O36" s="25" t="s">
        <v>193</v>
      </c>
      <c r="P36" s="25" t="s">
        <v>193</v>
      </c>
      <c r="Q36" s="25" t="s">
        <v>193</v>
      </c>
      <c r="R36" s="25" t="s">
        <v>193</v>
      </c>
      <c r="S36" s="25" t="s">
        <v>193</v>
      </c>
      <c r="T36" s="25">
        <v>8.1638540000000006</v>
      </c>
      <c r="U36" s="25">
        <v>8.1725080000000005</v>
      </c>
      <c r="V36" s="25" t="s">
        <v>193</v>
      </c>
      <c r="W36" s="25" t="s">
        <v>193</v>
      </c>
      <c r="X36" s="25">
        <v>8.1592769999999994</v>
      </c>
      <c r="Y36" s="25">
        <v>8.1533940000000005</v>
      </c>
      <c r="Z36" s="25">
        <v>8.1497279999999996</v>
      </c>
      <c r="AA36" s="25">
        <v>8.1479669999999995</v>
      </c>
      <c r="AB36" s="25">
        <v>8.1499000000000006</v>
      </c>
      <c r="AC36" s="25" t="s">
        <v>193</v>
      </c>
      <c r="AD36" s="25" t="s">
        <v>193</v>
      </c>
      <c r="AE36" s="25" t="s">
        <v>193</v>
      </c>
      <c r="AF36" s="25" t="s">
        <v>193</v>
      </c>
      <c r="AG36" s="25" t="s">
        <v>193</v>
      </c>
      <c r="AH36" s="25" t="s">
        <v>193</v>
      </c>
      <c r="AI36" s="25" t="s">
        <v>193</v>
      </c>
      <c r="AJ36" s="25" t="s">
        <v>193</v>
      </c>
      <c r="AK36" s="3">
        <f t="shared" si="0"/>
        <v>8.1565124999999998</v>
      </c>
      <c r="AL36" s="4">
        <v>66.4435</v>
      </c>
    </row>
    <row r="37" spans="1:50" x14ac:dyDescent="0.25">
      <c r="A37" s="25">
        <v>8.0717534999999998</v>
      </c>
      <c r="B37" s="26">
        <v>8.0625219999999995</v>
      </c>
      <c r="C37" s="25">
        <v>8.0520270000000007</v>
      </c>
      <c r="D37" s="25">
        <v>8.0464749999999992</v>
      </c>
      <c r="E37" s="25">
        <v>8.0446550000000006</v>
      </c>
      <c r="F37" s="25">
        <v>8.0406429999999993</v>
      </c>
      <c r="G37" s="25">
        <v>8.0361530000000005</v>
      </c>
      <c r="H37" s="25">
        <v>8.0322420000000001</v>
      </c>
      <c r="I37" s="25">
        <v>8.0306770000000007</v>
      </c>
      <c r="J37" s="25">
        <v>8.028238</v>
      </c>
      <c r="K37" s="25">
        <v>8.0445410000000006</v>
      </c>
      <c r="L37" s="25">
        <v>8.0495710000000003</v>
      </c>
      <c r="M37" s="25">
        <v>8.0525559999999992</v>
      </c>
      <c r="N37" s="25">
        <v>8.0592039999999994</v>
      </c>
      <c r="O37" s="25">
        <v>8.060473</v>
      </c>
      <c r="P37" s="25">
        <v>8.0425459999999998</v>
      </c>
      <c r="Q37" s="25">
        <v>8.0444089999999999</v>
      </c>
      <c r="R37" s="25">
        <v>8.0465009999999992</v>
      </c>
      <c r="S37" s="25">
        <v>8.0385989999999996</v>
      </c>
      <c r="T37" s="25">
        <v>8.0502520000000004</v>
      </c>
      <c r="U37" s="25" t="s">
        <v>193</v>
      </c>
      <c r="V37" s="25" t="s">
        <v>193</v>
      </c>
      <c r="W37" s="25" t="s">
        <v>193</v>
      </c>
      <c r="X37" s="25" t="s">
        <v>193</v>
      </c>
      <c r="Y37" s="25">
        <v>8.1337489999999999</v>
      </c>
      <c r="Z37" s="25">
        <v>8.1080260000000006</v>
      </c>
      <c r="AA37" s="25">
        <v>8.1060929999999995</v>
      </c>
      <c r="AB37" s="25">
        <v>8.1115560000000002</v>
      </c>
      <c r="AC37" s="25">
        <v>8.1208299999999998</v>
      </c>
      <c r="AD37" s="25">
        <v>8.1041740000000004</v>
      </c>
      <c r="AE37" s="25">
        <v>8.0932455000000001</v>
      </c>
      <c r="AF37" s="25">
        <v>8.0908280000000001</v>
      </c>
      <c r="AG37" s="25">
        <v>8.0904120000000006</v>
      </c>
      <c r="AH37" s="25">
        <v>8.0764840000000007</v>
      </c>
      <c r="AI37" s="25">
        <v>8.0686870000000006</v>
      </c>
      <c r="AJ37" s="25">
        <v>8.0724490000000007</v>
      </c>
      <c r="AK37" s="3">
        <f t="shared" si="0"/>
        <v>8.0659553437499998</v>
      </c>
      <c r="AL37" s="4">
        <v>76.463800000000006</v>
      </c>
    </row>
    <row r="38" spans="1:50" x14ac:dyDescent="0.25">
      <c r="A38" t="s">
        <v>196</v>
      </c>
      <c r="AK38" s="17">
        <f>SUM(A2:AJ37)/985</f>
        <v>7.7443347116751227</v>
      </c>
      <c r="AL38" s="2" t="s">
        <v>186</v>
      </c>
      <c r="AP38" s="2" t="s">
        <v>123</v>
      </c>
    </row>
    <row r="39" spans="1:50" x14ac:dyDescent="0.25">
      <c r="A39" s="25" t="s">
        <v>193</v>
      </c>
      <c r="B39" s="26" t="s">
        <v>193</v>
      </c>
      <c r="C39" s="25" t="s">
        <v>193</v>
      </c>
      <c r="D39" s="25" t="s">
        <v>193</v>
      </c>
      <c r="E39" s="25" t="s">
        <v>193</v>
      </c>
      <c r="F39" s="25" t="s">
        <v>193</v>
      </c>
      <c r="G39" s="25" t="s">
        <v>193</v>
      </c>
      <c r="H39" s="25" t="s">
        <v>193</v>
      </c>
      <c r="I39" s="25" t="s">
        <v>193</v>
      </c>
      <c r="J39" s="25" t="s">
        <v>193</v>
      </c>
      <c r="K39" s="25" t="s">
        <v>193</v>
      </c>
      <c r="L39" s="25" t="s">
        <v>193</v>
      </c>
      <c r="M39" s="25" t="s">
        <v>193</v>
      </c>
      <c r="N39" s="25" t="s">
        <v>193</v>
      </c>
      <c r="O39" s="25" t="s">
        <v>193</v>
      </c>
      <c r="P39" s="25" t="s">
        <v>193</v>
      </c>
      <c r="Q39" s="25" t="s">
        <v>193</v>
      </c>
      <c r="R39" s="25" t="s">
        <v>193</v>
      </c>
      <c r="S39" s="25" t="s">
        <v>193</v>
      </c>
      <c r="T39" s="25" t="s">
        <v>193</v>
      </c>
      <c r="U39" s="25" t="s">
        <v>193</v>
      </c>
      <c r="V39" s="25" t="s">
        <v>193</v>
      </c>
      <c r="W39" s="25" t="s">
        <v>193</v>
      </c>
      <c r="X39" s="25" t="s">
        <v>193</v>
      </c>
      <c r="Y39" s="25" t="s">
        <v>193</v>
      </c>
      <c r="Z39" s="25" t="s">
        <v>193</v>
      </c>
      <c r="AA39" s="25" t="s">
        <v>193</v>
      </c>
      <c r="AB39" s="25" t="s">
        <v>193</v>
      </c>
      <c r="AC39" s="25" t="s">
        <v>193</v>
      </c>
      <c r="AD39" s="25" t="s">
        <v>193</v>
      </c>
      <c r="AE39" s="25" t="s">
        <v>193</v>
      </c>
      <c r="AF39" s="25" t="s">
        <v>193</v>
      </c>
      <c r="AG39" s="25" t="s">
        <v>193</v>
      </c>
      <c r="AH39" s="25" t="s">
        <v>193</v>
      </c>
      <c r="AI39" s="25" t="s">
        <v>193</v>
      </c>
      <c r="AJ39" s="25" t="s">
        <v>193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193</v>
      </c>
      <c r="B40" s="26">
        <v>7.9999359999999999</v>
      </c>
      <c r="C40" s="25">
        <v>7.9696955999999997</v>
      </c>
      <c r="D40" s="25">
        <v>7.9524384000000001</v>
      </c>
      <c r="E40" s="25">
        <v>7.9286289999999999</v>
      </c>
      <c r="F40" s="25">
        <v>7.9233539999999998</v>
      </c>
      <c r="G40" s="25">
        <v>7.9270139999999998</v>
      </c>
      <c r="H40" s="25">
        <v>7.9258895000000003</v>
      </c>
      <c r="I40" s="25">
        <v>7.9291495999999997</v>
      </c>
      <c r="J40" s="25">
        <v>7.9399385000000002</v>
      </c>
      <c r="K40" s="25">
        <v>7.9387169999999996</v>
      </c>
      <c r="L40" s="25">
        <v>7.9418410000000002</v>
      </c>
      <c r="M40" s="25">
        <v>7.941738</v>
      </c>
      <c r="N40" s="25">
        <v>7.9408839999999996</v>
      </c>
      <c r="O40" s="25">
        <v>7.9326124</v>
      </c>
      <c r="P40" s="25">
        <v>7.9329900000000002</v>
      </c>
      <c r="Q40" s="25">
        <v>7.9302469999999996</v>
      </c>
      <c r="R40" s="25">
        <v>7.9233922999999997</v>
      </c>
      <c r="S40" s="25">
        <v>7.9215910000000003</v>
      </c>
      <c r="T40" s="25">
        <v>7.9325539999999997</v>
      </c>
      <c r="U40" s="25">
        <v>7.9472930000000002</v>
      </c>
      <c r="V40" s="25">
        <v>7.9534596999999998</v>
      </c>
      <c r="W40" s="25">
        <v>7.9648669999999999</v>
      </c>
      <c r="X40" s="25">
        <v>7.9674177000000004</v>
      </c>
      <c r="Y40" s="25">
        <v>7.9733466999999996</v>
      </c>
      <c r="Z40" s="25">
        <v>7.9677709999999999</v>
      </c>
      <c r="AA40" s="25">
        <v>7.9754833999999999</v>
      </c>
      <c r="AB40" s="25">
        <v>7.9839640000000003</v>
      </c>
      <c r="AC40" s="25">
        <v>7.9882</v>
      </c>
      <c r="AD40" s="25">
        <v>8.0011080000000003</v>
      </c>
      <c r="AE40" s="25">
        <v>8.0182629999999993</v>
      </c>
      <c r="AF40" s="25">
        <v>8.0011949999999992</v>
      </c>
      <c r="AG40" s="25">
        <v>7.9385643000000004</v>
      </c>
      <c r="AH40" s="25">
        <v>7.9351934999999996</v>
      </c>
      <c r="AI40" s="25">
        <v>7.9590500000000004</v>
      </c>
      <c r="AJ40" s="25" t="s">
        <v>193</v>
      </c>
      <c r="AK40" s="3">
        <f>AVERAGE(A40:AJ40)</f>
        <v>7.9531702235294119</v>
      </c>
      <c r="AL40" s="4">
        <v>-66.4435</v>
      </c>
      <c r="AM40" s="6" t="s">
        <v>94</v>
      </c>
      <c r="AO40" s="2">
        <f>SUM(A73:AJ74)/40</f>
        <v>7.8839292424999998</v>
      </c>
      <c r="AP40" s="2">
        <f>((AK40-AK$3)*100)/AK$3</f>
        <v>-1.5610516519732975</v>
      </c>
      <c r="AQ40" s="2"/>
      <c r="AR40" s="6" t="s">
        <v>94</v>
      </c>
      <c r="AS40" s="2"/>
      <c r="AT40" s="2">
        <f>((AO40-AO$3)*100)/AO$3</f>
        <v>-2.4757036040192819</v>
      </c>
      <c r="AU40" s="2"/>
    </row>
    <row r="41" spans="1:50" x14ac:dyDescent="0.25">
      <c r="A41" s="27">
        <v>7.9691510000000001</v>
      </c>
      <c r="B41" s="28">
        <v>7.9755739999999999</v>
      </c>
      <c r="C41" s="27">
        <v>7.9668355000000002</v>
      </c>
      <c r="D41" s="27">
        <v>7.9610859999999999</v>
      </c>
      <c r="E41" s="27">
        <v>7.960941</v>
      </c>
      <c r="F41" s="27">
        <v>7.9549117000000003</v>
      </c>
      <c r="G41" s="27">
        <v>7.9536530000000001</v>
      </c>
      <c r="H41" s="27">
        <v>7.9549409999999998</v>
      </c>
      <c r="I41" s="27">
        <v>7.9609174999999999</v>
      </c>
      <c r="J41" s="27">
        <v>7.9644876</v>
      </c>
      <c r="K41" s="27">
        <v>7.9671272999999996</v>
      </c>
      <c r="L41" s="27">
        <v>7.9670043000000001</v>
      </c>
      <c r="M41" s="27">
        <v>7.9669312999999997</v>
      </c>
      <c r="N41" s="27">
        <v>7.9643683000000003</v>
      </c>
      <c r="O41" s="27">
        <v>7.9653850000000004</v>
      </c>
      <c r="P41" s="27">
        <v>7.9625725999999997</v>
      </c>
      <c r="Q41" s="27">
        <v>7.9588409999999996</v>
      </c>
      <c r="R41" s="27">
        <v>7.9542789999999997</v>
      </c>
      <c r="S41" s="27">
        <v>7.9546865999999996</v>
      </c>
      <c r="T41" s="27">
        <v>7.9727949999999996</v>
      </c>
      <c r="U41" s="27">
        <v>7.9783087000000004</v>
      </c>
      <c r="V41" s="27">
        <v>7.9775453000000001</v>
      </c>
      <c r="W41" s="27">
        <v>7.9758529999999999</v>
      </c>
      <c r="X41" s="27">
        <v>7.9766690000000002</v>
      </c>
      <c r="Y41" s="27">
        <v>7.9692197</v>
      </c>
      <c r="Z41" s="27">
        <v>7.9731864999999997</v>
      </c>
      <c r="AA41" s="27">
        <v>7.9740650000000004</v>
      </c>
      <c r="AB41" s="27">
        <v>7.9648576000000002</v>
      </c>
      <c r="AC41" s="27">
        <v>7.9601607000000003</v>
      </c>
      <c r="AD41" s="27">
        <v>7.9654984000000004</v>
      </c>
      <c r="AE41" s="27">
        <v>7.978256</v>
      </c>
      <c r="AF41" s="27">
        <v>7.9594490000000002</v>
      </c>
      <c r="AG41" s="27">
        <v>7.9583089999999999</v>
      </c>
      <c r="AH41" s="27">
        <v>7.9621969999999997</v>
      </c>
      <c r="AI41" s="27">
        <v>7.9553833000000003</v>
      </c>
      <c r="AJ41" s="27">
        <v>7.96631</v>
      </c>
      <c r="AK41" s="3">
        <f t="shared" si="0"/>
        <v>7.9653265805555549</v>
      </c>
      <c r="AL41" s="9">
        <v>-59.441600000000001</v>
      </c>
      <c r="AM41" s="6" t="s">
        <v>116</v>
      </c>
      <c r="AO41" s="2">
        <f>SUM(A39:AJ40)/34</f>
        <v>7.9531702235294119</v>
      </c>
      <c r="AP41" s="2">
        <f>((AK41-AK$4)*100)/AK$4</f>
        <v>-2.0277572984017738</v>
      </c>
      <c r="AQ41" s="2"/>
      <c r="AR41" s="6" t="s">
        <v>116</v>
      </c>
      <c r="AS41" s="2"/>
      <c r="AT41" s="1">
        <f>((AO41-AO$4)*100)/AO$4</f>
        <v>-1.5610516519732975</v>
      </c>
    </row>
    <row r="42" spans="1:50" x14ac:dyDescent="0.25">
      <c r="A42" s="27">
        <v>7.9698849999999997</v>
      </c>
      <c r="B42" s="28">
        <v>7.9678125</v>
      </c>
      <c r="C42" s="27">
        <v>7.9642980000000003</v>
      </c>
      <c r="D42" s="27">
        <v>7.9661499999999998</v>
      </c>
      <c r="E42" s="27">
        <v>7.9673295</v>
      </c>
      <c r="F42" s="27">
        <v>7.9669303999999999</v>
      </c>
      <c r="G42" s="27">
        <v>7.9619144999999998</v>
      </c>
      <c r="H42" s="27">
        <v>7.9618609999999999</v>
      </c>
      <c r="I42" s="27">
        <v>7.9660316</v>
      </c>
      <c r="J42" s="27">
        <v>7.9703074000000003</v>
      </c>
      <c r="K42" s="27">
        <v>7.9743934000000003</v>
      </c>
      <c r="L42" s="27">
        <v>7.9759180000000001</v>
      </c>
      <c r="M42" s="27">
        <v>7.9756822999999999</v>
      </c>
      <c r="N42" s="27">
        <v>7.9734097000000004</v>
      </c>
      <c r="O42" s="27">
        <v>7.9718574999999996</v>
      </c>
      <c r="P42" s="27">
        <v>7.9706463999999997</v>
      </c>
      <c r="Q42" s="27">
        <v>7.9701066000000003</v>
      </c>
      <c r="R42" s="27">
        <v>7.9691910000000004</v>
      </c>
      <c r="S42" s="27">
        <v>7.9610285999999997</v>
      </c>
      <c r="T42" s="27">
        <v>7.9716687000000004</v>
      </c>
      <c r="U42" s="27">
        <v>7.9807540000000001</v>
      </c>
      <c r="V42" s="27">
        <v>7.9867319999999999</v>
      </c>
      <c r="W42" s="27">
        <v>7.9872828</v>
      </c>
      <c r="X42" s="27">
        <v>7.9853329999999998</v>
      </c>
      <c r="Y42" s="27">
        <v>7.9821549999999997</v>
      </c>
      <c r="Z42" s="27">
        <v>7.9817910000000003</v>
      </c>
      <c r="AA42" s="27">
        <v>7.97614</v>
      </c>
      <c r="AB42" s="27">
        <v>7.9719442999999997</v>
      </c>
      <c r="AC42" s="27">
        <v>7.9687805000000003</v>
      </c>
      <c r="AD42" s="27">
        <v>7.9698640000000003</v>
      </c>
      <c r="AE42" s="27">
        <v>7.9754139999999998</v>
      </c>
      <c r="AF42" s="27">
        <v>7.9727506999999997</v>
      </c>
      <c r="AG42" s="27">
        <v>7.9695786999999996</v>
      </c>
      <c r="AH42" s="27">
        <v>7.9696480000000003</v>
      </c>
      <c r="AI42" s="27">
        <v>7.9689969999999999</v>
      </c>
      <c r="AJ42" s="27">
        <v>7.9694675999999998</v>
      </c>
      <c r="AK42" s="3">
        <f t="shared" si="0"/>
        <v>7.9720292972222193</v>
      </c>
      <c r="AL42" s="21">
        <v>-53.663899999999998</v>
      </c>
      <c r="AM42" s="10" t="s">
        <v>94</v>
      </c>
      <c r="AO42" s="2">
        <f>SUM(A71:AJ72)/26</f>
        <v>7.9808773269230766</v>
      </c>
      <c r="AP42" s="2">
        <f>((AK42-AK$5)*100)/AK$5</f>
        <v>-2.2651672772483527</v>
      </c>
      <c r="AQ42" s="2"/>
      <c r="AR42" s="10" t="s">
        <v>94</v>
      </c>
      <c r="AS42" s="2"/>
      <c r="AT42" s="1">
        <f>((AO42-AO$5)*100)/AO$5</f>
        <v>-2.3905454683718226</v>
      </c>
    </row>
    <row r="43" spans="1:50" x14ac:dyDescent="0.25">
      <c r="A43" s="29">
        <v>7.9716379999999996</v>
      </c>
      <c r="B43" s="30">
        <v>7.9723772999999998</v>
      </c>
      <c r="C43" s="29">
        <v>7.9731030000000001</v>
      </c>
      <c r="D43" s="29">
        <v>7.9759007000000004</v>
      </c>
      <c r="E43" s="31">
        <v>7.979571</v>
      </c>
      <c r="F43" s="31">
        <v>7.9822803000000002</v>
      </c>
      <c r="G43" s="31">
        <v>7.9855479999999996</v>
      </c>
      <c r="H43" s="31">
        <v>7.9879775000000004</v>
      </c>
      <c r="I43" s="31">
        <v>7.9878400000000003</v>
      </c>
      <c r="J43" s="31">
        <v>7.988702</v>
      </c>
      <c r="K43" s="31">
        <v>7.9884396000000004</v>
      </c>
      <c r="L43" s="31">
        <v>7.9872946999999996</v>
      </c>
      <c r="M43" s="31">
        <v>7.9855856999999997</v>
      </c>
      <c r="N43" s="31">
        <v>7.9835805999999998</v>
      </c>
      <c r="O43" s="31">
        <v>7.9823475000000004</v>
      </c>
      <c r="P43" s="31">
        <v>7.9815230000000001</v>
      </c>
      <c r="Q43" s="32">
        <v>7.9800677000000002</v>
      </c>
      <c r="R43" s="32">
        <v>7.9803280000000001</v>
      </c>
      <c r="S43" s="33">
        <v>7.9844565000000003</v>
      </c>
      <c r="T43" s="33" t="s">
        <v>193</v>
      </c>
      <c r="U43" s="33">
        <v>7.9963519999999999</v>
      </c>
      <c r="V43" s="33">
        <v>7.9953909999999997</v>
      </c>
      <c r="W43" s="33">
        <v>7.9922230000000001</v>
      </c>
      <c r="X43" s="33">
        <v>7.9888915999999996</v>
      </c>
      <c r="Y43" s="33">
        <v>7.9853589999999999</v>
      </c>
      <c r="Z43" s="33">
        <v>7.9814439999999998</v>
      </c>
      <c r="AA43" s="33">
        <v>7.9760847000000004</v>
      </c>
      <c r="AB43" s="33">
        <v>7.9740405000000001</v>
      </c>
      <c r="AC43" s="29">
        <v>7.9713583000000003</v>
      </c>
      <c r="AD43" s="29">
        <v>7.9700746999999996</v>
      </c>
      <c r="AE43" s="29">
        <v>7.9718733000000004</v>
      </c>
      <c r="AF43" s="29">
        <v>7.9733086000000002</v>
      </c>
      <c r="AG43" s="29">
        <v>7.9693440000000004</v>
      </c>
      <c r="AH43" s="29">
        <v>7.9685674000000004</v>
      </c>
      <c r="AI43" s="29">
        <v>7.9680939999999998</v>
      </c>
      <c r="AJ43" s="29">
        <v>7.9700913</v>
      </c>
      <c r="AK43" s="3">
        <f t="shared" si="0"/>
        <v>7.9803159571428575</v>
      </c>
      <c r="AL43" s="1">
        <v>-48.590400000000002</v>
      </c>
      <c r="AM43" s="10" t="s">
        <v>116</v>
      </c>
      <c r="AO43" s="2">
        <f>SUM(A41:AJ42)/72</f>
        <v>7.9686779388888915</v>
      </c>
      <c r="AP43" s="2">
        <f>((AK43-AK$6)*100)/AK$6</f>
        <v>-2.3079379756494629</v>
      </c>
      <c r="AQ43" s="2"/>
      <c r="AR43" s="10" t="s">
        <v>116</v>
      </c>
      <c r="AS43" s="2"/>
      <c r="AT43" s="1">
        <f>((AO43-AO$6)*100)/AO$6</f>
        <v>-2.1466562107014155</v>
      </c>
    </row>
    <row r="44" spans="1:50" x14ac:dyDescent="0.25">
      <c r="A44" s="29">
        <v>7.9756665</v>
      </c>
      <c r="B44" s="30">
        <v>7.9793229999999999</v>
      </c>
      <c r="C44" s="29">
        <v>7.9835060000000002</v>
      </c>
      <c r="D44" s="29">
        <v>7.9881883</v>
      </c>
      <c r="E44" s="31">
        <v>7.9938729999999998</v>
      </c>
      <c r="F44" s="31">
        <v>7.9950085</v>
      </c>
      <c r="G44" s="31">
        <v>7.9954906000000001</v>
      </c>
      <c r="H44" s="31">
        <v>8.0015669999999997</v>
      </c>
      <c r="I44" s="31">
        <v>8.0004200000000001</v>
      </c>
      <c r="J44" s="31">
        <v>7.9973320000000001</v>
      </c>
      <c r="K44" s="31">
        <v>7.9955635000000003</v>
      </c>
      <c r="L44" s="31">
        <v>7.9940743000000003</v>
      </c>
      <c r="M44" s="31">
        <v>7.9929475999999999</v>
      </c>
      <c r="N44" s="31">
        <v>7.9919887000000003</v>
      </c>
      <c r="O44" s="31">
        <v>7.9908751999999996</v>
      </c>
      <c r="P44" s="31">
        <v>7.9903750000000002</v>
      </c>
      <c r="Q44" s="32">
        <v>7.9891614999999998</v>
      </c>
      <c r="R44" s="32">
        <v>7.9910110000000003</v>
      </c>
      <c r="S44" s="33">
        <v>7.9946900000000003</v>
      </c>
      <c r="T44" s="33" t="s">
        <v>193</v>
      </c>
      <c r="U44" s="33">
        <v>8.0065760000000008</v>
      </c>
      <c r="V44" s="33">
        <v>8.0040750000000003</v>
      </c>
      <c r="W44" s="33">
        <v>8.000705</v>
      </c>
      <c r="X44" s="33">
        <v>7.9967356000000001</v>
      </c>
      <c r="Y44" s="33">
        <v>7.9923250000000001</v>
      </c>
      <c r="Z44" s="33">
        <v>7.9879303000000004</v>
      </c>
      <c r="AA44" s="33">
        <v>7.9838069999999997</v>
      </c>
      <c r="AB44" s="33">
        <v>7.9823009999999996</v>
      </c>
      <c r="AC44" s="29">
        <v>7.9774437000000002</v>
      </c>
      <c r="AD44" s="29">
        <v>7.9686612999999999</v>
      </c>
      <c r="AE44" s="29">
        <v>7.9676539999999996</v>
      </c>
      <c r="AF44" s="29">
        <v>7.9718795</v>
      </c>
      <c r="AG44" s="29">
        <v>7.9721245999999999</v>
      </c>
      <c r="AH44" s="29">
        <v>7.9716500000000003</v>
      </c>
      <c r="AI44" s="29">
        <v>7.9715540000000003</v>
      </c>
      <c r="AJ44" s="29">
        <v>7.9729986000000004</v>
      </c>
      <c r="AK44" s="3">
        <f t="shared" si="0"/>
        <v>7.9876994942857147</v>
      </c>
      <c r="AL44" s="1">
        <v>-43.982999999999997</v>
      </c>
      <c r="AM44" s="11" t="s">
        <v>99</v>
      </c>
      <c r="AO44" s="2">
        <f>SUM(A66:R70)/56</f>
        <v>7.9845735000000007</v>
      </c>
      <c r="AP44" s="2">
        <f>((AK44-AK$7)*100)/AK$7</f>
        <v>-2.3158375667408175</v>
      </c>
      <c r="AR44" s="11" t="s">
        <v>99</v>
      </c>
      <c r="AS44" s="2"/>
      <c r="AT44" s="1">
        <f>((AO44-AO$7)*100)/AO$7</f>
        <v>-2.3151407870302907</v>
      </c>
    </row>
    <row r="45" spans="1:50" x14ac:dyDescent="0.25">
      <c r="A45" s="29">
        <v>7.9894429999999996</v>
      </c>
      <c r="B45" s="30">
        <v>7.9927799999999998</v>
      </c>
      <c r="C45" s="29">
        <v>7.9925259999999998</v>
      </c>
      <c r="D45" s="29">
        <v>7.9908203999999996</v>
      </c>
      <c r="E45" s="31">
        <v>7.9940924999999998</v>
      </c>
      <c r="F45" s="31">
        <v>7.9940959999999999</v>
      </c>
      <c r="G45" s="31">
        <v>7.9943270000000002</v>
      </c>
      <c r="H45" s="31">
        <v>7.9973454000000004</v>
      </c>
      <c r="I45" s="31">
        <v>7.9960529999999999</v>
      </c>
      <c r="J45" s="31">
        <v>7.9950213000000003</v>
      </c>
      <c r="K45" s="31">
        <v>7.9949427000000002</v>
      </c>
      <c r="L45" s="31">
        <v>7.9950723999999997</v>
      </c>
      <c r="M45" s="31">
        <v>7.9945300000000001</v>
      </c>
      <c r="N45" s="31">
        <v>7.9940452999999998</v>
      </c>
      <c r="O45" s="31">
        <v>7.9939117</v>
      </c>
      <c r="P45" s="31">
        <v>7.9932126999999999</v>
      </c>
      <c r="Q45" s="32">
        <v>7.9927864</v>
      </c>
      <c r="R45" s="32">
        <v>7.9936509999999998</v>
      </c>
      <c r="S45" s="33">
        <v>7.9929360000000003</v>
      </c>
      <c r="T45" s="33" t="s">
        <v>193</v>
      </c>
      <c r="U45" s="33">
        <v>8.0095279999999995</v>
      </c>
      <c r="V45" s="33">
        <v>8.0049329999999994</v>
      </c>
      <c r="W45" s="33">
        <v>8.0019500000000008</v>
      </c>
      <c r="X45" s="33">
        <v>7.9999890000000002</v>
      </c>
      <c r="Y45" s="33">
        <v>7.99838</v>
      </c>
      <c r="Z45" s="33">
        <v>7.9960604000000002</v>
      </c>
      <c r="AA45" s="33">
        <v>7.9926047000000002</v>
      </c>
      <c r="AB45" s="33">
        <v>7.9924355</v>
      </c>
      <c r="AC45" s="29">
        <v>7.9836454000000003</v>
      </c>
      <c r="AD45" s="29">
        <v>7.9737130000000001</v>
      </c>
      <c r="AE45" s="29">
        <v>7.9757084999999996</v>
      </c>
      <c r="AF45" s="29">
        <v>7.9759383000000001</v>
      </c>
      <c r="AG45" s="29">
        <v>7.9780179999999996</v>
      </c>
      <c r="AH45" s="29">
        <v>7.980467</v>
      </c>
      <c r="AI45" s="29">
        <v>7.9825819999999998</v>
      </c>
      <c r="AJ45" s="29">
        <v>7.9852550000000004</v>
      </c>
      <c r="AK45" s="3">
        <f t="shared" si="0"/>
        <v>7.991794302857139</v>
      </c>
      <c r="AL45" s="1">
        <v>-39.709000000000003</v>
      </c>
      <c r="AM45" s="11" t="s">
        <v>102</v>
      </c>
      <c r="AO45" s="2">
        <f>SUM(E43:R47)/68</f>
        <v>7.988952370588235</v>
      </c>
      <c r="AP45" s="2">
        <f>((AK45-AK$8)*100)/AK$8</f>
        <v>-2.3022525713664583</v>
      </c>
      <c r="AR45" s="11" t="s">
        <v>102</v>
      </c>
      <c r="AS45" s="2"/>
      <c r="AT45" s="1">
        <f>((AO45-AO$8)*100)/AO$8</f>
        <v>-2.2931130773652937</v>
      </c>
    </row>
    <row r="46" spans="1:50" x14ac:dyDescent="0.25">
      <c r="A46" s="29">
        <v>7.9959416000000001</v>
      </c>
      <c r="B46" s="30">
        <v>7.9912286000000003</v>
      </c>
      <c r="C46" s="29">
        <v>7.9847764999999997</v>
      </c>
      <c r="D46" s="29">
        <v>7.9831104000000002</v>
      </c>
      <c r="E46" s="31" t="s">
        <v>193</v>
      </c>
      <c r="F46" s="31">
        <v>7.9997860000000003</v>
      </c>
      <c r="G46" s="31">
        <v>7.9956060000000004</v>
      </c>
      <c r="H46" s="31">
        <v>7.9922440000000003</v>
      </c>
      <c r="I46" s="31">
        <v>7.9907364999999997</v>
      </c>
      <c r="J46" s="31">
        <v>7.989954</v>
      </c>
      <c r="K46" s="31">
        <v>7.9915859999999999</v>
      </c>
      <c r="L46" s="31">
        <v>7.9928784000000004</v>
      </c>
      <c r="M46" s="31">
        <v>7.9927044</v>
      </c>
      <c r="N46" s="31">
        <v>7.9924207000000003</v>
      </c>
      <c r="O46" s="31">
        <v>7.9922800000000001</v>
      </c>
      <c r="P46" s="31">
        <v>7.9920515999999999</v>
      </c>
      <c r="Q46" s="32">
        <v>7.9905663000000002</v>
      </c>
      <c r="R46" s="32">
        <v>7.9872370000000004</v>
      </c>
      <c r="S46" s="33">
        <v>7.984604</v>
      </c>
      <c r="T46" s="33" t="s">
        <v>193</v>
      </c>
      <c r="U46" s="33">
        <v>8.015015</v>
      </c>
      <c r="V46" s="33">
        <v>8.0007110000000008</v>
      </c>
      <c r="W46" s="33">
        <v>8.0002809999999993</v>
      </c>
      <c r="X46" s="33">
        <v>7.9989559999999997</v>
      </c>
      <c r="Y46" s="33">
        <v>7.9987459999999997</v>
      </c>
      <c r="Z46" s="33">
        <v>7.9968367000000002</v>
      </c>
      <c r="AA46" s="33">
        <v>7.9945909999999998</v>
      </c>
      <c r="AB46" s="33">
        <v>7.9914383999999998</v>
      </c>
      <c r="AC46" s="29">
        <v>7.9998097000000001</v>
      </c>
      <c r="AD46" s="29">
        <v>7.9846560000000002</v>
      </c>
      <c r="AE46" s="29">
        <v>7.9840020000000003</v>
      </c>
      <c r="AF46" s="29">
        <v>7.9880240000000002</v>
      </c>
      <c r="AG46" s="29">
        <v>7.9912042999999997</v>
      </c>
      <c r="AH46" s="29">
        <v>7.9948170000000003</v>
      </c>
      <c r="AI46" s="29">
        <v>7.9976900000000004</v>
      </c>
      <c r="AJ46" s="29">
        <v>7.9987360000000001</v>
      </c>
      <c r="AK46" s="3">
        <f t="shared" si="0"/>
        <v>7.9933890029411749</v>
      </c>
      <c r="AL46" s="1">
        <v>-35.685299999999998</v>
      </c>
      <c r="AM46" s="12" t="s">
        <v>105</v>
      </c>
      <c r="AO46" s="2">
        <f>SUM(S66:Z70)/35</f>
        <v>7.9900064685714307</v>
      </c>
      <c r="AP46" s="2">
        <f>((AK46-AK$9)*100)/AK$9</f>
        <v>-2.2787455375061434</v>
      </c>
      <c r="AR46" s="12" t="s">
        <v>105</v>
      </c>
      <c r="AS46" s="2"/>
      <c r="AT46" s="1">
        <f>((AO46-AO$9)*100)/AO$9</f>
        <v>-2.2007309818852279</v>
      </c>
    </row>
    <row r="47" spans="1:50" x14ac:dyDescent="0.25">
      <c r="A47" s="29">
        <v>7.9837350000000002</v>
      </c>
      <c r="B47" s="30">
        <v>7.9793560000000001</v>
      </c>
      <c r="C47" s="29">
        <v>7.9727173000000002</v>
      </c>
      <c r="D47" s="29" t="s">
        <v>193</v>
      </c>
      <c r="E47" s="31" t="s">
        <v>193</v>
      </c>
      <c r="F47" s="31">
        <v>7.9935226000000004</v>
      </c>
      <c r="G47" s="31">
        <v>7.9846854</v>
      </c>
      <c r="H47" s="31">
        <v>7.9807363000000002</v>
      </c>
      <c r="I47" s="31">
        <v>7.9795860000000003</v>
      </c>
      <c r="J47" s="31">
        <v>7.9758639999999996</v>
      </c>
      <c r="K47" s="31">
        <v>7.9714169999999998</v>
      </c>
      <c r="L47" s="31">
        <v>7.9692907000000002</v>
      </c>
      <c r="M47" s="31">
        <v>7.9760985</v>
      </c>
      <c r="N47" s="31">
        <v>7.9799230000000003</v>
      </c>
      <c r="O47" s="31">
        <v>7.9817333000000001</v>
      </c>
      <c r="P47" s="31">
        <v>7.9810486000000003</v>
      </c>
      <c r="Q47" s="32">
        <v>7.9770922999999998</v>
      </c>
      <c r="R47" s="32">
        <v>7.9738517</v>
      </c>
      <c r="S47" s="33">
        <v>7.9784316999999998</v>
      </c>
      <c r="T47" s="33" t="s">
        <v>193</v>
      </c>
      <c r="U47" s="33" t="s">
        <v>193</v>
      </c>
      <c r="V47" s="33">
        <v>7.9967059999999996</v>
      </c>
      <c r="W47" s="33">
        <v>7.9912695999999999</v>
      </c>
      <c r="X47" s="33">
        <v>7.9928369999999997</v>
      </c>
      <c r="Y47" s="33">
        <v>7.9949303</v>
      </c>
      <c r="Z47" s="33">
        <v>7.9909590000000001</v>
      </c>
      <c r="AA47" s="33">
        <v>7.9832609999999997</v>
      </c>
      <c r="AB47" s="33">
        <v>7.9849462999999998</v>
      </c>
      <c r="AC47" s="29" t="s">
        <v>193</v>
      </c>
      <c r="AD47" s="29">
        <v>7.9852420000000004</v>
      </c>
      <c r="AE47" s="29">
        <v>7.9832663999999998</v>
      </c>
      <c r="AF47" s="29">
        <v>7.9767809999999999</v>
      </c>
      <c r="AG47" s="29">
        <v>7.9747304999999997</v>
      </c>
      <c r="AH47" s="29">
        <v>7.9877479999999998</v>
      </c>
      <c r="AI47" s="29">
        <v>7.9926275999999996</v>
      </c>
      <c r="AJ47" s="29">
        <v>7.9890546999999996</v>
      </c>
      <c r="AK47" s="3">
        <f t="shared" si="0"/>
        <v>7.9826918967741918</v>
      </c>
      <c r="AL47" s="1">
        <v>-31.855</v>
      </c>
      <c r="AM47" s="12" t="s">
        <v>108</v>
      </c>
      <c r="AO47" s="2">
        <f>SUM(S43:AB47)/44</f>
        <v>7.9933346318181826</v>
      </c>
      <c r="AP47" s="2">
        <f>((AK47-AK$10)*100)/AK$10</f>
        <v>-2.2602288299612319</v>
      </c>
      <c r="AR47" s="12" t="s">
        <v>108</v>
      </c>
      <c r="AS47" s="2"/>
      <c r="AT47" s="1">
        <f>((AO47-AO$10)*100)/AO$10</f>
        <v>-2.3437948298957991</v>
      </c>
    </row>
    <row r="48" spans="1:50" x14ac:dyDescent="0.25">
      <c r="A48" s="29">
        <v>7.9771934</v>
      </c>
      <c r="B48" s="30">
        <v>7.978631</v>
      </c>
      <c r="C48" s="29" t="s">
        <v>193</v>
      </c>
      <c r="D48" s="29" t="s">
        <v>193</v>
      </c>
      <c r="E48" s="34" t="s">
        <v>193</v>
      </c>
      <c r="F48" s="34">
        <v>7.9883870000000003</v>
      </c>
      <c r="G48" s="34">
        <v>7.9837879999999997</v>
      </c>
      <c r="H48" s="34">
        <v>7.9821739999999997</v>
      </c>
      <c r="I48" s="34">
        <v>7.9808709999999996</v>
      </c>
      <c r="J48" s="34">
        <v>7.9782500000000001</v>
      </c>
      <c r="K48" s="34">
        <v>7.9763599999999997</v>
      </c>
      <c r="L48" s="34">
        <v>7.9732113</v>
      </c>
      <c r="M48" s="34">
        <v>7.9721169999999999</v>
      </c>
      <c r="N48" s="34">
        <v>7.9724174000000003</v>
      </c>
      <c r="O48" s="34">
        <v>7.970974</v>
      </c>
      <c r="P48" s="34">
        <v>7.9691390000000002</v>
      </c>
      <c r="Q48" s="34">
        <v>7.9666256999999998</v>
      </c>
      <c r="R48" s="34">
        <v>7.9689883999999997</v>
      </c>
      <c r="S48" s="35">
        <v>7.9724550000000001</v>
      </c>
      <c r="T48" s="35" t="s">
        <v>193</v>
      </c>
      <c r="U48" s="35" t="s">
        <v>193</v>
      </c>
      <c r="V48" s="35">
        <v>7.9965954000000004</v>
      </c>
      <c r="W48" s="35">
        <v>7.9859857999999999</v>
      </c>
      <c r="X48" s="35">
        <v>7.9786881999999997</v>
      </c>
      <c r="Y48" s="35">
        <v>7.976763</v>
      </c>
      <c r="Z48" s="35">
        <v>7.9740399999999996</v>
      </c>
      <c r="AA48" s="35">
        <v>7.9775700000000001</v>
      </c>
      <c r="AB48" s="35">
        <v>7.9794910000000003</v>
      </c>
      <c r="AC48" s="36" t="s">
        <v>193</v>
      </c>
      <c r="AD48" s="29">
        <v>7.9851479999999997</v>
      </c>
      <c r="AE48" s="29">
        <v>7.9845639999999998</v>
      </c>
      <c r="AF48" s="29">
        <v>7.9802116999999999</v>
      </c>
      <c r="AG48" s="29">
        <v>7.9784116999999997</v>
      </c>
      <c r="AH48" s="29">
        <v>7.9782523999999997</v>
      </c>
      <c r="AI48" s="29">
        <v>7.9777636999999997</v>
      </c>
      <c r="AJ48" s="29">
        <v>7.9760904000000004</v>
      </c>
      <c r="AK48" s="3">
        <f t="shared" si="0"/>
        <v>7.9780385833333343</v>
      </c>
      <c r="AL48" s="13">
        <v>-28.178599999999999</v>
      </c>
      <c r="AM48" s="14" t="s">
        <v>99</v>
      </c>
      <c r="AO48" s="7">
        <f>(SUM(B57:O65)+SUM(P57:R61))/140</f>
        <v>7.7993447628571451</v>
      </c>
      <c r="AP48" s="2">
        <f>((AK48-AK$11)*100)/AK$11</f>
        <v>-2.2362651787022214</v>
      </c>
      <c r="AR48" s="14" t="s">
        <v>99</v>
      </c>
      <c r="AS48" s="2"/>
      <c r="AT48" s="1">
        <f>((AO48-AO$11)*100)/AO$11</f>
        <v>-2.0925841928077489</v>
      </c>
      <c r="AU48">
        <f>SUM(AT48:AT51)/4</f>
        <v>-2.1170561586543974</v>
      </c>
    </row>
    <row r="49" spans="1:46" x14ac:dyDescent="0.25">
      <c r="A49" s="29">
        <v>7.9782770000000003</v>
      </c>
      <c r="B49" s="30">
        <v>7.9798910000000003</v>
      </c>
      <c r="C49" s="29" t="s">
        <v>193</v>
      </c>
      <c r="D49" s="29" t="s">
        <v>193</v>
      </c>
      <c r="E49" s="34" t="s">
        <v>193</v>
      </c>
      <c r="F49" s="34">
        <v>7.9890129999999999</v>
      </c>
      <c r="G49" s="34">
        <v>7.9856660000000002</v>
      </c>
      <c r="H49" s="34">
        <v>7.9826360000000003</v>
      </c>
      <c r="I49" s="34">
        <v>7.9804890000000004</v>
      </c>
      <c r="J49" s="34">
        <v>7.9778953000000001</v>
      </c>
      <c r="K49" s="34">
        <v>7.9770180000000002</v>
      </c>
      <c r="L49" s="34">
        <v>7.9752299999999998</v>
      </c>
      <c r="M49" s="34">
        <v>7.9734040000000004</v>
      </c>
      <c r="N49" s="34">
        <v>7.9727870000000003</v>
      </c>
      <c r="O49" s="34">
        <v>7.9719987000000003</v>
      </c>
      <c r="P49" s="34">
        <v>7.9710283000000004</v>
      </c>
      <c r="Q49" s="34">
        <v>7.9693904</v>
      </c>
      <c r="R49" s="34">
        <v>7.9682044999999997</v>
      </c>
      <c r="S49" s="35">
        <v>7.9670560000000004</v>
      </c>
      <c r="T49" s="35" t="s">
        <v>193</v>
      </c>
      <c r="U49" s="35" t="s">
        <v>193</v>
      </c>
      <c r="V49" s="35">
        <v>8.0044229999999992</v>
      </c>
      <c r="W49" s="35">
        <v>7.9830100000000002</v>
      </c>
      <c r="X49" s="35">
        <v>7.9744897000000003</v>
      </c>
      <c r="Y49" s="35">
        <v>7.9738290000000003</v>
      </c>
      <c r="Z49" s="35">
        <v>7.9738474000000004</v>
      </c>
      <c r="AA49" s="35">
        <v>7.9761867999999998</v>
      </c>
      <c r="AB49" s="35">
        <v>7.9761457</v>
      </c>
      <c r="AC49" s="36" t="s">
        <v>193</v>
      </c>
      <c r="AD49" s="29">
        <v>7.9848569999999999</v>
      </c>
      <c r="AE49" s="29">
        <v>7.9835190000000003</v>
      </c>
      <c r="AF49" s="29">
        <v>7.9806185000000003</v>
      </c>
      <c r="AG49" s="29">
        <v>7.9801250000000001</v>
      </c>
      <c r="AH49" s="29">
        <v>7.9785570000000003</v>
      </c>
      <c r="AI49" s="29">
        <v>7.9783670000000004</v>
      </c>
      <c r="AJ49" s="29">
        <v>7.9782753</v>
      </c>
      <c r="AK49" s="3">
        <f t="shared" si="0"/>
        <v>7.978207819999998</v>
      </c>
      <c r="AL49" s="13">
        <v>-24.624300000000002</v>
      </c>
      <c r="AM49" s="14" t="s">
        <v>102</v>
      </c>
      <c r="AO49" s="2">
        <f>SUM(E48:R56)/126</f>
        <v>7.7842496785714301</v>
      </c>
      <c r="AP49" s="2">
        <f>((AK49-AK$12)*100)/AK$12</f>
        <v>-2.2153270675448455</v>
      </c>
      <c r="AR49" s="14" t="s">
        <v>102</v>
      </c>
      <c r="AS49" s="2"/>
      <c r="AT49" s="1">
        <f>((AO49-AO$12)*100)/AO$12</f>
        <v>-2.0766304033347693</v>
      </c>
    </row>
    <row r="50" spans="1:46" x14ac:dyDescent="0.25">
      <c r="A50" s="29">
        <v>7.9825587000000002</v>
      </c>
      <c r="B50" s="30">
        <v>7.9827389999999996</v>
      </c>
      <c r="C50" s="29" t="s">
        <v>193</v>
      </c>
      <c r="D50" s="29" t="s">
        <v>193</v>
      </c>
      <c r="E50" s="34" t="s">
        <v>193</v>
      </c>
      <c r="F50" s="34">
        <v>7.9840245000000003</v>
      </c>
      <c r="G50" s="34">
        <v>7.985506</v>
      </c>
      <c r="H50" s="34">
        <v>7.9821489999999997</v>
      </c>
      <c r="I50" s="34">
        <v>7.9788383999999999</v>
      </c>
      <c r="J50" s="34">
        <v>7.9764276000000001</v>
      </c>
      <c r="K50" s="34">
        <v>7.9757049999999996</v>
      </c>
      <c r="L50" s="34">
        <v>7.973465</v>
      </c>
      <c r="M50" s="34">
        <v>7.9715220000000002</v>
      </c>
      <c r="N50" s="34">
        <v>7.9712730000000001</v>
      </c>
      <c r="O50" s="34">
        <v>7.9718</v>
      </c>
      <c r="P50" s="34">
        <v>7.9714574999999996</v>
      </c>
      <c r="Q50" s="34">
        <v>7.9704275000000004</v>
      </c>
      <c r="R50" s="34">
        <v>7.9690193999999996</v>
      </c>
      <c r="S50" s="35">
        <v>7.9630356000000004</v>
      </c>
      <c r="T50" s="35" t="s">
        <v>193</v>
      </c>
      <c r="U50" s="35" t="s">
        <v>193</v>
      </c>
      <c r="V50" s="35" t="s">
        <v>193</v>
      </c>
      <c r="W50" s="35">
        <v>7.9805365000000004</v>
      </c>
      <c r="X50" s="35">
        <v>7.9737796999999997</v>
      </c>
      <c r="Y50" s="35">
        <v>7.9729776000000001</v>
      </c>
      <c r="Z50" s="35">
        <v>7.9730670000000003</v>
      </c>
      <c r="AA50" s="35">
        <v>7.9788889999999997</v>
      </c>
      <c r="AB50" s="35" t="s">
        <v>193</v>
      </c>
      <c r="AC50" s="36" t="s">
        <v>193</v>
      </c>
      <c r="AD50" s="29">
        <v>7.9821204999999997</v>
      </c>
      <c r="AE50" s="29">
        <v>7.9840200000000001</v>
      </c>
      <c r="AF50" s="29">
        <v>7.9786010000000003</v>
      </c>
      <c r="AG50" s="29">
        <v>7.9803709999999999</v>
      </c>
      <c r="AH50" s="29">
        <v>7.9810423999999998</v>
      </c>
      <c r="AI50" s="29">
        <v>7.9821153000000002</v>
      </c>
      <c r="AJ50" s="29">
        <v>7.9826655000000004</v>
      </c>
      <c r="AK50" s="3">
        <f t="shared" si="0"/>
        <v>7.9771476321428576</v>
      </c>
      <c r="AL50" s="13">
        <v>-21.168500000000002</v>
      </c>
      <c r="AM50" s="15" t="s">
        <v>105</v>
      </c>
      <c r="AO50" s="2">
        <f>(SUM(S57:AB65)+SUM(P62:R65))/67</f>
        <v>7.978913191044775</v>
      </c>
      <c r="AP50" s="2">
        <f>((AK50-AK$13)*100)/AK$13</f>
        <v>-2.1911166133246063</v>
      </c>
      <c r="AR50" s="15" t="s">
        <v>105</v>
      </c>
      <c r="AS50" s="2"/>
      <c r="AT50" s="1">
        <f>((AO50-AO$13)*100)/AO$13</f>
        <v>-2.1495796713012503</v>
      </c>
    </row>
    <row r="51" spans="1:46" x14ac:dyDescent="0.25">
      <c r="A51" s="29">
        <v>7.9900526999999997</v>
      </c>
      <c r="B51" s="30">
        <v>7.9852189999999998</v>
      </c>
      <c r="C51" s="29" t="s">
        <v>193</v>
      </c>
      <c r="D51" s="29" t="s">
        <v>193</v>
      </c>
      <c r="E51" s="34">
        <v>7.9761410000000001</v>
      </c>
      <c r="F51" s="34">
        <v>7.9844812999999997</v>
      </c>
      <c r="G51" s="34">
        <v>7.9854956000000001</v>
      </c>
      <c r="H51" s="34">
        <v>7.9810499999999998</v>
      </c>
      <c r="I51" s="34">
        <v>7.9759636</v>
      </c>
      <c r="J51" s="34">
        <v>7.9735500000000004</v>
      </c>
      <c r="K51" s="34">
        <v>7.9699873999999999</v>
      </c>
      <c r="L51" s="34">
        <v>7.9665226999999996</v>
      </c>
      <c r="M51" s="34">
        <v>7.9695973000000002</v>
      </c>
      <c r="N51" s="34">
        <v>7.9708990000000002</v>
      </c>
      <c r="O51" s="34">
        <v>7.9727335000000004</v>
      </c>
      <c r="P51" s="34">
        <v>7.9735930000000002</v>
      </c>
      <c r="Q51" s="34">
        <v>7.9724617000000002</v>
      </c>
      <c r="R51" s="34">
        <v>7.9703993999999998</v>
      </c>
      <c r="S51" s="35">
        <v>7.9613985999999999</v>
      </c>
      <c r="T51" s="35" t="s">
        <v>193</v>
      </c>
      <c r="U51" s="35" t="s">
        <v>193</v>
      </c>
      <c r="V51" s="35" t="s">
        <v>193</v>
      </c>
      <c r="W51" s="35">
        <v>7.9799220000000002</v>
      </c>
      <c r="X51" s="35">
        <v>7.9736443000000001</v>
      </c>
      <c r="Y51" s="35">
        <v>7.9735009999999997</v>
      </c>
      <c r="Z51" s="35">
        <v>7.9730005000000004</v>
      </c>
      <c r="AA51" s="35">
        <v>7.9785399999999997</v>
      </c>
      <c r="AB51" s="35" t="s">
        <v>193</v>
      </c>
      <c r="AC51" s="36" t="s">
        <v>193</v>
      </c>
      <c r="AD51" s="29" t="s">
        <v>193</v>
      </c>
      <c r="AE51" s="29">
        <v>7.9807980000000001</v>
      </c>
      <c r="AF51" s="29">
        <v>7.9784063999999999</v>
      </c>
      <c r="AG51" s="29">
        <v>7.9816484000000001</v>
      </c>
      <c r="AH51" s="29">
        <v>7.9848299999999997</v>
      </c>
      <c r="AI51" s="29">
        <v>7.9868880000000004</v>
      </c>
      <c r="AJ51" s="29">
        <v>7.9882059999999999</v>
      </c>
      <c r="AK51" s="3">
        <f t="shared" si="0"/>
        <v>7.9771046571428572</v>
      </c>
      <c r="AL51" s="13">
        <v>-17.791599999999999</v>
      </c>
      <c r="AM51" s="15" t="s">
        <v>108</v>
      </c>
      <c r="AO51" s="2">
        <f>SUM(S48:AB56)/54</f>
        <v>7.9791427055555539</v>
      </c>
      <c r="AP51" s="1">
        <f>((AK51-AK$14)*100)/AK$14</f>
        <v>-2.1531565171162299</v>
      </c>
      <c r="AR51" s="15" t="s">
        <v>108</v>
      </c>
      <c r="AS51" s="2"/>
      <c r="AT51" s="1">
        <f>((AO51-AO$14)*100)/AO$14</f>
        <v>-2.1494303671738209</v>
      </c>
    </row>
    <row r="52" spans="1:46" x14ac:dyDescent="0.25">
      <c r="A52" s="29">
        <v>7.9965567999999996</v>
      </c>
      <c r="B52" s="30">
        <v>7.9915395</v>
      </c>
      <c r="C52" s="29" t="s">
        <v>193</v>
      </c>
      <c r="D52" s="29" t="s">
        <v>193</v>
      </c>
      <c r="E52" s="34">
        <v>7.9797890000000002</v>
      </c>
      <c r="F52" s="34">
        <v>7.9846950000000003</v>
      </c>
      <c r="G52" s="34">
        <v>7.9851694000000002</v>
      </c>
      <c r="H52" s="34">
        <v>7.9790792000000001</v>
      </c>
      <c r="I52" s="34">
        <v>7.9742490000000004</v>
      </c>
      <c r="J52" s="34">
        <v>7.9695770000000001</v>
      </c>
      <c r="K52" s="34">
        <v>7.9667276999999999</v>
      </c>
      <c r="L52" s="34">
        <v>7.9654449999999999</v>
      </c>
      <c r="M52" s="34">
        <v>7.9689949999999996</v>
      </c>
      <c r="N52" s="34">
        <v>7.9718879999999999</v>
      </c>
      <c r="O52" s="34">
        <v>7.9749184</v>
      </c>
      <c r="P52" s="34">
        <v>7.9765572999999996</v>
      </c>
      <c r="Q52" s="34">
        <v>7.9750914999999996</v>
      </c>
      <c r="R52" s="34">
        <v>7.970313</v>
      </c>
      <c r="S52" s="35" t="s">
        <v>193</v>
      </c>
      <c r="T52" s="35" t="s">
        <v>193</v>
      </c>
      <c r="U52" s="35" t="s">
        <v>193</v>
      </c>
      <c r="V52" s="35" t="s">
        <v>193</v>
      </c>
      <c r="W52" s="35">
        <v>7.9826683999999997</v>
      </c>
      <c r="X52" s="35">
        <v>7.9742829999999998</v>
      </c>
      <c r="Y52" s="35">
        <v>7.9762206000000004</v>
      </c>
      <c r="Z52" s="35">
        <v>7.9761157000000003</v>
      </c>
      <c r="AA52" s="35">
        <v>7.9779495999999996</v>
      </c>
      <c r="AB52" s="35" t="s">
        <v>193</v>
      </c>
      <c r="AC52" s="36" t="s">
        <v>193</v>
      </c>
      <c r="AD52" s="29" t="s">
        <v>193</v>
      </c>
      <c r="AE52" s="29">
        <v>7.9780215999999999</v>
      </c>
      <c r="AF52" s="29">
        <v>7.9821305000000002</v>
      </c>
      <c r="AG52" s="29">
        <v>7.9864920000000001</v>
      </c>
      <c r="AH52" s="29">
        <v>7.9907063999999997</v>
      </c>
      <c r="AI52" s="29">
        <v>7.9934177000000002</v>
      </c>
      <c r="AJ52" s="29">
        <v>7.9950304000000001</v>
      </c>
      <c r="AK52" s="3">
        <f t="shared" si="0"/>
        <v>7.9793935814814825</v>
      </c>
      <c r="AL52" s="13">
        <v>-14.477499999999999</v>
      </c>
      <c r="AM52" s="16" t="s">
        <v>117</v>
      </c>
      <c r="AO52" s="7">
        <f>(SUM(AC43:AJ65)+SUM(A43:D56))/173</f>
        <v>7.9342266988439318</v>
      </c>
      <c r="AP52" s="2">
        <f>((AK52-AK$15)*100)/AK$15</f>
        <v>-2.1041448777194396</v>
      </c>
      <c r="AR52" s="16" t="s">
        <v>117</v>
      </c>
      <c r="AS52" s="2"/>
      <c r="AT52" s="1">
        <f>((AO52-AO$15)*100)/AO$15</f>
        <v>-2.1300534170701964</v>
      </c>
    </row>
    <row r="53" spans="1:46" x14ac:dyDescent="0.25">
      <c r="A53" s="29">
        <v>7.9953294000000001</v>
      </c>
      <c r="B53" s="30">
        <v>7.9893010000000002</v>
      </c>
      <c r="C53" s="29" t="s">
        <v>193</v>
      </c>
      <c r="D53" s="29" t="s">
        <v>193</v>
      </c>
      <c r="E53" s="34">
        <v>7.9778560000000001</v>
      </c>
      <c r="F53" s="34">
        <v>7.9815290000000001</v>
      </c>
      <c r="G53" s="34">
        <v>7.9792136999999999</v>
      </c>
      <c r="H53" s="34">
        <v>7.9750860000000001</v>
      </c>
      <c r="I53" s="34">
        <v>7.9698440000000002</v>
      </c>
      <c r="J53" s="34">
        <v>7.9658410000000002</v>
      </c>
      <c r="K53" s="34">
        <v>7.9650210000000001</v>
      </c>
      <c r="L53" s="34">
        <v>7.9651269999999998</v>
      </c>
      <c r="M53" s="34">
        <v>7.9691080000000003</v>
      </c>
      <c r="N53" s="34">
        <v>7.9736194999999999</v>
      </c>
      <c r="O53" s="34">
        <v>7.9774313000000001</v>
      </c>
      <c r="P53" s="34">
        <v>7.980054</v>
      </c>
      <c r="Q53" s="34">
        <v>7.9802759999999999</v>
      </c>
      <c r="R53" s="34">
        <v>7.9724063999999997</v>
      </c>
      <c r="S53" s="35" t="s">
        <v>193</v>
      </c>
      <c r="T53" s="35" t="s">
        <v>193</v>
      </c>
      <c r="U53" s="35" t="s">
        <v>193</v>
      </c>
      <c r="V53" s="35" t="s">
        <v>193</v>
      </c>
      <c r="W53" s="35">
        <v>7.9797053</v>
      </c>
      <c r="X53" s="35">
        <v>7.9760470000000003</v>
      </c>
      <c r="Y53" s="35">
        <v>7.9814596</v>
      </c>
      <c r="Z53" s="35">
        <v>7.9834876000000001</v>
      </c>
      <c r="AA53" s="35">
        <v>7.9800519999999997</v>
      </c>
      <c r="AB53" s="35" t="s">
        <v>193</v>
      </c>
      <c r="AC53" s="36" t="s">
        <v>193</v>
      </c>
      <c r="AD53" s="29" t="s">
        <v>193</v>
      </c>
      <c r="AE53" s="29">
        <v>7.9801707000000004</v>
      </c>
      <c r="AF53" s="29">
        <v>7.9832353999999999</v>
      </c>
      <c r="AG53" s="29">
        <v>7.9884120000000003</v>
      </c>
      <c r="AH53" s="29">
        <v>7.9929930000000002</v>
      </c>
      <c r="AI53" s="29">
        <v>7.9961723999999998</v>
      </c>
      <c r="AJ53" s="29">
        <v>7.9966172999999996</v>
      </c>
      <c r="AK53" s="3">
        <f t="shared" si="0"/>
        <v>7.9798294666666676</v>
      </c>
      <c r="AL53" s="13">
        <v>-11.212300000000001</v>
      </c>
      <c r="AM53" t="s">
        <v>118</v>
      </c>
      <c r="AO53" s="2">
        <f>((SUM(A39:Z72)+SUM(AA39:AJ65))/895)</f>
        <v>7.9153106951955285</v>
      </c>
      <c r="AP53" s="2">
        <f>((AK53-AK$16)*100)/AK$16</f>
        <v>-2.0465041181878183</v>
      </c>
      <c r="AR53" t="s">
        <v>118</v>
      </c>
      <c r="AT53" s="1">
        <f>((AO53-AO$16)*100)/AO$16</f>
        <v>-2.1445962489756809</v>
      </c>
    </row>
    <row r="54" spans="1:46" x14ac:dyDescent="0.25">
      <c r="A54" s="29">
        <v>7.9878559999999998</v>
      </c>
      <c r="B54" s="30">
        <v>7.9797425000000004</v>
      </c>
      <c r="C54" s="29">
        <v>7.9627843</v>
      </c>
      <c r="D54" s="29">
        <v>7.9767631999999997</v>
      </c>
      <c r="E54" s="34">
        <v>7.9834576000000004</v>
      </c>
      <c r="F54" s="34">
        <v>7.9772650000000001</v>
      </c>
      <c r="G54" s="34">
        <v>7.9727407000000001</v>
      </c>
      <c r="H54" s="34">
        <v>7.9690989999999999</v>
      </c>
      <c r="I54" s="34">
        <v>7.9656159999999998</v>
      </c>
      <c r="J54" s="34">
        <v>7.9650860000000003</v>
      </c>
      <c r="K54" s="34">
        <v>7.9648785999999996</v>
      </c>
      <c r="L54" s="34">
        <v>7.9658540000000002</v>
      </c>
      <c r="M54" s="34">
        <v>7.9708214000000002</v>
      </c>
      <c r="N54" s="34">
        <v>7.9769699999999997</v>
      </c>
      <c r="O54" s="34">
        <v>7.9812250000000002</v>
      </c>
      <c r="P54" s="34">
        <v>7.9842114000000004</v>
      </c>
      <c r="Q54" s="34">
        <v>7.9846729999999999</v>
      </c>
      <c r="R54" s="34">
        <v>7.9783806999999998</v>
      </c>
      <c r="S54" s="35" t="s">
        <v>193</v>
      </c>
      <c r="T54" s="35" t="s">
        <v>193</v>
      </c>
      <c r="U54" s="35" t="s">
        <v>193</v>
      </c>
      <c r="V54" s="35" t="s">
        <v>193</v>
      </c>
      <c r="W54" s="35">
        <v>7.9807905999999997</v>
      </c>
      <c r="X54" s="35">
        <v>7.9803305</v>
      </c>
      <c r="Y54" s="35">
        <v>7.9864430000000004</v>
      </c>
      <c r="Z54" s="35">
        <v>7.9875083</v>
      </c>
      <c r="AA54" s="35">
        <v>7.9862929999999999</v>
      </c>
      <c r="AB54" s="35" t="s">
        <v>193</v>
      </c>
      <c r="AC54" s="36" t="s">
        <v>193</v>
      </c>
      <c r="AD54" s="29" t="s">
        <v>193</v>
      </c>
      <c r="AE54" s="29">
        <v>7.9805903000000002</v>
      </c>
      <c r="AF54" s="29">
        <v>7.9798254999999996</v>
      </c>
      <c r="AG54" s="29">
        <v>7.9826592999999999</v>
      </c>
      <c r="AH54" s="29">
        <v>7.9882410000000004</v>
      </c>
      <c r="AI54" s="29">
        <v>7.9937459999999998</v>
      </c>
      <c r="AJ54" s="29">
        <v>7.9956060000000004</v>
      </c>
      <c r="AK54" s="3">
        <f t="shared" si="0"/>
        <v>7.9789468241379309</v>
      </c>
      <c r="AL54" s="13">
        <v>-7.9836</v>
      </c>
      <c r="AM54" t="s">
        <v>119</v>
      </c>
      <c r="AP54" s="2">
        <f>((AK54-AK$17)*100)/AK$17</f>
        <v>-1.9846009140589715</v>
      </c>
      <c r="AR54" t="s">
        <v>119</v>
      </c>
      <c r="AT54" s="1" t="e">
        <f>((AO54-AO$17)*100)/AO$17</f>
        <v>#DIV/0!</v>
      </c>
    </row>
    <row r="55" spans="1:46" x14ac:dyDescent="0.25">
      <c r="A55" s="29">
        <v>7.9875870000000004</v>
      </c>
      <c r="B55" s="30">
        <v>7.9777680000000002</v>
      </c>
      <c r="C55" s="29">
        <v>7.9655332999999997</v>
      </c>
      <c r="D55" s="29">
        <v>7.9680520000000001</v>
      </c>
      <c r="E55" s="34">
        <v>7.97445</v>
      </c>
      <c r="F55" s="34">
        <v>7.9699273000000002</v>
      </c>
      <c r="G55" s="34">
        <v>7.9668812999999998</v>
      </c>
      <c r="H55" s="34">
        <v>7.9669410000000003</v>
      </c>
      <c r="I55" s="34">
        <v>7.9670978000000003</v>
      </c>
      <c r="J55" s="34">
        <v>7.9674944999999999</v>
      </c>
      <c r="K55" s="34">
        <v>7.9683304000000001</v>
      </c>
      <c r="L55" s="34">
        <v>7.9696819999999997</v>
      </c>
      <c r="M55" s="34">
        <v>7.9725409999999997</v>
      </c>
      <c r="N55" s="34">
        <v>7.9757379999999998</v>
      </c>
      <c r="O55" s="34">
        <v>7.9790749999999999</v>
      </c>
      <c r="P55" s="34">
        <v>7.9822363999999997</v>
      </c>
      <c r="Q55" s="34">
        <v>7.9827576000000002</v>
      </c>
      <c r="R55" s="34">
        <v>7.9820485000000003</v>
      </c>
      <c r="S55" s="35" t="s">
        <v>193</v>
      </c>
      <c r="T55" s="35" t="s">
        <v>193</v>
      </c>
      <c r="U55" s="35" t="s">
        <v>193</v>
      </c>
      <c r="V55" s="35" t="s">
        <v>193</v>
      </c>
      <c r="W55" s="35">
        <v>7.9811009999999998</v>
      </c>
      <c r="X55" s="35">
        <v>7.9790215</v>
      </c>
      <c r="Y55" s="35">
        <v>7.9858737</v>
      </c>
      <c r="Z55" s="35">
        <v>7.9882819999999999</v>
      </c>
      <c r="AA55" s="35">
        <v>7.9903335999999996</v>
      </c>
      <c r="AB55" s="35" t="s">
        <v>193</v>
      </c>
      <c r="AC55" s="36" t="s">
        <v>193</v>
      </c>
      <c r="AD55" s="29" t="s">
        <v>193</v>
      </c>
      <c r="AE55" s="29">
        <v>7.9722575999999998</v>
      </c>
      <c r="AF55" s="29">
        <v>7.9724813000000001</v>
      </c>
      <c r="AG55" s="29">
        <v>7.9712266999999999</v>
      </c>
      <c r="AH55" s="29">
        <v>7.9790187000000001</v>
      </c>
      <c r="AI55" s="29">
        <v>7.9858950000000002</v>
      </c>
      <c r="AJ55" s="29">
        <v>7.9918579999999997</v>
      </c>
      <c r="AK55" s="3">
        <f t="shared" si="0"/>
        <v>7.9766031103448274</v>
      </c>
      <c r="AL55" s="13">
        <v>-4.7801999999999998</v>
      </c>
      <c r="AM55" t="s">
        <v>120</v>
      </c>
      <c r="AP55" s="2">
        <f>((AK55-AK$18)*100)/AK$18</f>
        <v>-1.9442566100408056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193</v>
      </c>
      <c r="B56" s="30" t="s">
        <v>193</v>
      </c>
      <c r="C56" s="29">
        <v>7.9632759999999996</v>
      </c>
      <c r="D56" s="29">
        <v>7.9499360000000001</v>
      </c>
      <c r="E56" s="34">
        <v>7.9528264999999996</v>
      </c>
      <c r="F56" s="34">
        <v>7.9574550000000004</v>
      </c>
      <c r="G56" s="34">
        <v>7.9612619999999996</v>
      </c>
      <c r="H56" s="34">
        <v>7.9643059999999997</v>
      </c>
      <c r="I56" s="34">
        <v>7.9665949999999999</v>
      </c>
      <c r="J56" s="34">
        <v>7.9679184000000003</v>
      </c>
      <c r="K56" s="34">
        <v>7.9690155999999996</v>
      </c>
      <c r="L56" s="34">
        <v>7.9698295999999997</v>
      </c>
      <c r="M56" s="34">
        <v>7.9713573000000002</v>
      </c>
      <c r="N56" s="34">
        <v>7.9731893999999999</v>
      </c>
      <c r="O56" s="34">
        <v>7.9760312999999998</v>
      </c>
      <c r="P56" s="34">
        <v>7.9800589999999998</v>
      </c>
      <c r="Q56" s="34">
        <v>7.9816913999999999</v>
      </c>
      <c r="R56" s="34">
        <v>7.9809830000000002</v>
      </c>
      <c r="S56" s="35" t="s">
        <v>193</v>
      </c>
      <c r="T56" s="35" t="s">
        <v>193</v>
      </c>
      <c r="U56" s="35" t="s">
        <v>193</v>
      </c>
      <c r="V56" s="35">
        <v>7.9749064000000001</v>
      </c>
      <c r="W56" s="35">
        <v>7.9710349999999996</v>
      </c>
      <c r="X56" s="35">
        <v>7.9751839999999996</v>
      </c>
      <c r="Y56" s="35">
        <v>7.9832897000000003</v>
      </c>
      <c r="Z56" s="35">
        <v>7.9885354</v>
      </c>
      <c r="AA56" s="35">
        <v>7.9939217999999999</v>
      </c>
      <c r="AB56" s="35" t="s">
        <v>193</v>
      </c>
      <c r="AC56" s="36" t="s">
        <v>193</v>
      </c>
      <c r="AD56" s="29" t="s">
        <v>193</v>
      </c>
      <c r="AE56" s="29">
        <v>7.9746413</v>
      </c>
      <c r="AF56" s="29">
        <v>7.9685439999999996</v>
      </c>
      <c r="AG56" s="29">
        <v>7.9556437000000004</v>
      </c>
      <c r="AH56" s="29">
        <v>7.9756346000000002</v>
      </c>
      <c r="AI56" s="29">
        <v>7.9801096999999999</v>
      </c>
      <c r="AJ56" s="29">
        <v>7.9909039999999996</v>
      </c>
      <c r="AK56" s="19">
        <f>AVERAGE(A56:AJ56)</f>
        <v>7.9720743250000003</v>
      </c>
      <c r="AL56" s="13">
        <v>-1.5918000000000001</v>
      </c>
      <c r="AM56" t="s">
        <v>121</v>
      </c>
      <c r="AO56" s="2">
        <f>SUM(U71:W72)/6</f>
        <v>7.9751210500000012</v>
      </c>
      <c r="AP56" s="2">
        <f>((AK56-AK$19)*100)/AK$19</f>
        <v>-1.9520147708745399</v>
      </c>
      <c r="AR56" t="s">
        <v>124</v>
      </c>
      <c r="AT56" s="1">
        <f>((AO56-AO$19)*100)/AO$19</f>
        <v>-2.1494919171594629</v>
      </c>
    </row>
    <row r="57" spans="1:46" x14ac:dyDescent="0.25">
      <c r="A57" t="s">
        <v>193</v>
      </c>
      <c r="B57" s="37" t="s">
        <v>193</v>
      </c>
      <c r="C57" s="34">
        <v>7.9545174000000003</v>
      </c>
      <c r="D57" s="34">
        <v>7.9330220000000002</v>
      </c>
      <c r="E57" s="34">
        <v>7.9412574999999999</v>
      </c>
      <c r="F57" s="34">
        <v>7.9493666000000003</v>
      </c>
      <c r="G57" s="34">
        <v>7.9587455</v>
      </c>
      <c r="H57" s="34">
        <v>7.9617639999999996</v>
      </c>
      <c r="I57" s="34">
        <v>7.9653080000000003</v>
      </c>
      <c r="J57" s="34">
        <v>7.9677452999999998</v>
      </c>
      <c r="K57" s="34">
        <v>7.9696255000000003</v>
      </c>
      <c r="L57" s="34">
        <v>7.9713992999999999</v>
      </c>
      <c r="M57" s="34">
        <v>7.9726049999999997</v>
      </c>
      <c r="N57" s="34">
        <v>7.9743347</v>
      </c>
      <c r="O57" s="34">
        <v>7.9775796000000003</v>
      </c>
      <c r="P57" s="34">
        <v>7.9825635000000004</v>
      </c>
      <c r="Q57" s="34">
        <v>7.9856423999999997</v>
      </c>
      <c r="R57" s="34">
        <v>7.9840913000000002</v>
      </c>
      <c r="S57" s="35" t="s">
        <v>193</v>
      </c>
      <c r="T57" s="35" t="s">
        <v>193</v>
      </c>
      <c r="U57" s="35" t="s">
        <v>193</v>
      </c>
      <c r="V57" s="35">
        <v>7.9814590000000001</v>
      </c>
      <c r="W57" s="35">
        <v>7.9706349999999997</v>
      </c>
      <c r="X57" s="35">
        <v>7.9736820000000002</v>
      </c>
      <c r="Y57" s="35">
        <v>7.9820285000000002</v>
      </c>
      <c r="Z57" s="35">
        <v>7.9872885</v>
      </c>
      <c r="AA57" s="35">
        <v>7.9961229999999999</v>
      </c>
      <c r="AB57" s="35" t="s">
        <v>193</v>
      </c>
      <c r="AC57" s="36" t="s">
        <v>193</v>
      </c>
      <c r="AD57" s="29" t="s">
        <v>193</v>
      </c>
      <c r="AE57" s="29">
        <v>7.9791530000000002</v>
      </c>
      <c r="AF57" s="29">
        <v>7.9673166000000002</v>
      </c>
      <c r="AG57" s="29">
        <v>7.9651810000000003</v>
      </c>
      <c r="AH57" s="29">
        <v>7.9753920000000003</v>
      </c>
      <c r="AI57" s="29">
        <v>7.9748406000000003</v>
      </c>
      <c r="AJ57" s="29">
        <v>7.9830874999999999</v>
      </c>
      <c r="AK57" s="3">
        <f t="shared" si="0"/>
        <v>7.9709197964285723</v>
      </c>
      <c r="AL57" s="13">
        <v>1.5918000000000001</v>
      </c>
      <c r="AP57" s="2">
        <f>((AK57-AK$20)*100)/AK$20</f>
        <v>-1.9603862172718927</v>
      </c>
    </row>
    <row r="58" spans="1:46" x14ac:dyDescent="0.25">
      <c r="A58" t="s">
        <v>193</v>
      </c>
      <c r="B58" s="37">
        <v>7.9560842999999997</v>
      </c>
      <c r="C58" s="34">
        <v>7.9528264999999996</v>
      </c>
      <c r="D58" s="34">
        <v>7.9363365000000003</v>
      </c>
      <c r="E58" s="34">
        <v>7.9493650000000002</v>
      </c>
      <c r="F58" s="34">
        <v>7.9537240000000002</v>
      </c>
      <c r="G58" s="34">
        <v>7.9592065999999999</v>
      </c>
      <c r="H58" s="34">
        <v>7.961322</v>
      </c>
      <c r="I58" s="34">
        <v>7.9646400000000002</v>
      </c>
      <c r="J58" s="34">
        <v>7.9674909999999999</v>
      </c>
      <c r="K58" s="34">
        <v>7.9702215000000001</v>
      </c>
      <c r="L58" s="34">
        <v>7.972664</v>
      </c>
      <c r="M58" s="34">
        <v>7.9742850000000001</v>
      </c>
      <c r="N58" s="34">
        <v>7.9759630000000001</v>
      </c>
      <c r="O58" s="34">
        <v>7.9788790000000001</v>
      </c>
      <c r="P58" s="34">
        <v>7.9839630000000001</v>
      </c>
      <c r="Q58" s="34">
        <v>7.9861649999999997</v>
      </c>
      <c r="R58" s="34">
        <v>7.9839133999999996</v>
      </c>
      <c r="S58" s="35" t="s">
        <v>193</v>
      </c>
      <c r="T58" s="35" t="s">
        <v>193</v>
      </c>
      <c r="U58" s="35">
        <v>7.9796996</v>
      </c>
      <c r="V58" s="35">
        <v>7.977868</v>
      </c>
      <c r="W58" s="35">
        <v>7.9773370000000003</v>
      </c>
      <c r="X58" s="35">
        <v>7.9763064000000004</v>
      </c>
      <c r="Y58" s="35">
        <v>7.9783644999999996</v>
      </c>
      <c r="Z58" s="35">
        <v>7.9922219999999999</v>
      </c>
      <c r="AA58" s="35">
        <v>7.9994430000000003</v>
      </c>
      <c r="AB58" s="35" t="s">
        <v>193</v>
      </c>
      <c r="AC58" s="36" t="s">
        <v>193</v>
      </c>
      <c r="AD58" s="29" t="s">
        <v>193</v>
      </c>
      <c r="AE58" s="29">
        <v>7.9773500000000004</v>
      </c>
      <c r="AF58" s="29">
        <v>7.9706910000000004</v>
      </c>
      <c r="AG58" s="29">
        <v>7.9689819999999996</v>
      </c>
      <c r="AH58" s="29">
        <v>7.9776220000000002</v>
      </c>
      <c r="AI58" s="29">
        <v>7.9759650000000004</v>
      </c>
      <c r="AJ58" s="29">
        <v>7.9808754999999998</v>
      </c>
      <c r="AK58" s="3">
        <f t="shared" si="0"/>
        <v>7.9719925266666669</v>
      </c>
      <c r="AL58" s="13">
        <v>4.7801999999999998</v>
      </c>
      <c r="AP58" s="2">
        <f>((AK58-AK$21)*100)/AK$21</f>
        <v>-1.9780149752740244</v>
      </c>
    </row>
    <row r="59" spans="1:46" x14ac:dyDescent="0.25">
      <c r="A59" t="s">
        <v>193</v>
      </c>
      <c r="B59" s="37">
        <v>7.9670579999999998</v>
      </c>
      <c r="C59" s="34">
        <v>7.9660963999999996</v>
      </c>
      <c r="D59" s="34">
        <v>7.9551860000000003</v>
      </c>
      <c r="E59" s="34">
        <v>7.9603070000000002</v>
      </c>
      <c r="F59" s="34">
        <v>7.9614520000000004</v>
      </c>
      <c r="G59" s="34">
        <v>7.9629019999999997</v>
      </c>
      <c r="H59" s="34">
        <v>7.9646559999999997</v>
      </c>
      <c r="I59" s="34">
        <v>7.9676437</v>
      </c>
      <c r="J59" s="34">
        <v>7.9705386000000003</v>
      </c>
      <c r="K59" s="34">
        <v>7.9735402999999998</v>
      </c>
      <c r="L59" s="34">
        <v>7.976146</v>
      </c>
      <c r="M59" s="34">
        <v>7.9778403999999998</v>
      </c>
      <c r="N59" s="34">
        <v>7.9783580000000001</v>
      </c>
      <c r="O59" s="34">
        <v>7.9793960000000004</v>
      </c>
      <c r="P59" s="34">
        <v>7.9836907000000004</v>
      </c>
      <c r="Q59" s="34">
        <v>7.9838480000000001</v>
      </c>
      <c r="R59" s="34">
        <v>7.9886217000000004</v>
      </c>
      <c r="S59" s="35" t="s">
        <v>193</v>
      </c>
      <c r="T59" s="35" t="s">
        <v>193</v>
      </c>
      <c r="U59" s="35">
        <v>7.9804295999999999</v>
      </c>
      <c r="V59" s="35">
        <v>7.9802565999999997</v>
      </c>
      <c r="W59" s="35">
        <v>7.9816279999999997</v>
      </c>
      <c r="X59" s="35">
        <v>7.9788537000000002</v>
      </c>
      <c r="Y59" s="35">
        <v>7.979698</v>
      </c>
      <c r="Z59" s="35" t="s">
        <v>193</v>
      </c>
      <c r="AA59" s="35" t="s">
        <v>193</v>
      </c>
      <c r="AB59" s="35" t="s">
        <v>193</v>
      </c>
      <c r="AC59" s="36" t="s">
        <v>193</v>
      </c>
      <c r="AD59" s="29" t="s">
        <v>193</v>
      </c>
      <c r="AE59" s="29" t="s">
        <v>193</v>
      </c>
      <c r="AF59" s="29">
        <v>7.9801926999999999</v>
      </c>
      <c r="AG59" s="29">
        <v>7.9726860000000004</v>
      </c>
      <c r="AH59" s="29">
        <v>7.9810670000000004</v>
      </c>
      <c r="AI59" s="29">
        <v>7.9779179999999998</v>
      </c>
      <c r="AJ59" s="29">
        <v>7.9745020000000002</v>
      </c>
      <c r="AK59" s="3">
        <f t="shared" si="0"/>
        <v>7.9742411999999998</v>
      </c>
      <c r="AL59" s="13">
        <v>7.9836</v>
      </c>
      <c r="AP59" s="2">
        <f>((AK59-AK$22)*100)/AK$22</f>
        <v>-2.0116467161994152</v>
      </c>
    </row>
    <row r="60" spans="1:46" x14ac:dyDescent="0.25">
      <c r="A60" t="s">
        <v>193</v>
      </c>
      <c r="B60" s="37">
        <v>7.9691367</v>
      </c>
      <c r="C60" s="34">
        <v>7.9665245999999996</v>
      </c>
      <c r="D60" s="34">
        <v>7.9636902999999997</v>
      </c>
      <c r="E60" s="34">
        <v>7.9645630000000001</v>
      </c>
      <c r="F60" s="34">
        <v>7.9655924000000002</v>
      </c>
      <c r="G60" s="34">
        <v>7.9668159999999997</v>
      </c>
      <c r="H60" s="34">
        <v>7.9678959999999996</v>
      </c>
      <c r="I60" s="34">
        <v>7.9701675999999999</v>
      </c>
      <c r="J60" s="34">
        <v>7.9731699999999996</v>
      </c>
      <c r="K60" s="34">
        <v>7.9762519999999997</v>
      </c>
      <c r="L60" s="34">
        <v>7.9788930000000002</v>
      </c>
      <c r="M60" s="34">
        <v>7.9817103999999999</v>
      </c>
      <c r="N60" s="34">
        <v>7.9828314999999996</v>
      </c>
      <c r="O60" s="34">
        <v>7.9810962999999999</v>
      </c>
      <c r="P60" s="34">
        <v>7.9805511999999998</v>
      </c>
      <c r="Q60" s="34">
        <v>7.9879546000000001</v>
      </c>
      <c r="R60" s="34">
        <v>7.998926</v>
      </c>
      <c r="S60" s="35" t="s">
        <v>193</v>
      </c>
      <c r="T60" s="35">
        <v>7.9805793999999999</v>
      </c>
      <c r="U60" s="35">
        <v>7.9785269999999997</v>
      </c>
      <c r="V60" s="35">
        <v>7.9803243000000004</v>
      </c>
      <c r="W60" s="35">
        <v>7.9819230000000001</v>
      </c>
      <c r="X60" s="35">
        <v>7.9793849999999997</v>
      </c>
      <c r="Y60" s="35">
        <v>7.973376</v>
      </c>
      <c r="Z60" s="35" t="s">
        <v>193</v>
      </c>
      <c r="AA60" s="35" t="s">
        <v>193</v>
      </c>
      <c r="AB60" s="35" t="s">
        <v>193</v>
      </c>
      <c r="AC60" s="36" t="s">
        <v>193</v>
      </c>
      <c r="AD60" s="29" t="s">
        <v>193</v>
      </c>
      <c r="AE60" s="29" t="s">
        <v>193</v>
      </c>
      <c r="AF60" s="29">
        <v>7.9769490000000003</v>
      </c>
      <c r="AG60" s="29">
        <v>7.9724630000000003</v>
      </c>
      <c r="AH60" s="29">
        <v>7.9773529999999999</v>
      </c>
      <c r="AI60" s="29">
        <v>7.9783545</v>
      </c>
      <c r="AJ60" s="29">
        <v>7.981344</v>
      </c>
      <c r="AK60" s="3">
        <f t="shared" si="0"/>
        <v>7.9762982071428565</v>
      </c>
      <c r="AL60" s="13">
        <v>11.212300000000001</v>
      </c>
      <c r="AP60" s="2">
        <f>((AK60-AK$23)*100)/AK$23</f>
        <v>-2.0776326213017087</v>
      </c>
    </row>
    <row r="61" spans="1:46" x14ac:dyDescent="0.25">
      <c r="A61" t="s">
        <v>193</v>
      </c>
      <c r="B61" s="37">
        <v>7.9737939999999998</v>
      </c>
      <c r="C61" s="34">
        <v>7.9667664</v>
      </c>
      <c r="D61" s="34">
        <v>7.9665790000000003</v>
      </c>
      <c r="E61" s="34">
        <v>7.9651670000000001</v>
      </c>
      <c r="F61" s="34">
        <v>7.9661489999999997</v>
      </c>
      <c r="G61" s="34">
        <v>7.9678044000000003</v>
      </c>
      <c r="H61" s="34">
        <v>7.9687060000000001</v>
      </c>
      <c r="I61" s="34">
        <v>7.9699179999999998</v>
      </c>
      <c r="J61" s="34">
        <v>7.9723470000000001</v>
      </c>
      <c r="K61" s="34">
        <v>7.9748760000000001</v>
      </c>
      <c r="L61" s="34">
        <v>7.9767849999999996</v>
      </c>
      <c r="M61" s="34">
        <v>7.9805283999999999</v>
      </c>
      <c r="N61" s="34">
        <v>7.9832907000000004</v>
      </c>
      <c r="O61" s="34">
        <v>7.9825606000000002</v>
      </c>
      <c r="P61" s="34">
        <v>7.9786415000000002</v>
      </c>
      <c r="Q61" s="34">
        <v>7.9970555000000001</v>
      </c>
      <c r="R61" s="34" t="s">
        <v>193</v>
      </c>
      <c r="S61" s="35">
        <v>7.9794689999999999</v>
      </c>
      <c r="T61" s="35">
        <v>7.9780135000000003</v>
      </c>
      <c r="U61" s="35">
        <v>7.9773803000000001</v>
      </c>
      <c r="V61" s="35">
        <v>7.9784664999999997</v>
      </c>
      <c r="W61" s="35">
        <v>7.979438</v>
      </c>
      <c r="X61" s="35">
        <v>7.9771432999999998</v>
      </c>
      <c r="Y61" s="35">
        <v>7.9734863999999996</v>
      </c>
      <c r="Z61" s="35" t="s">
        <v>193</v>
      </c>
      <c r="AA61" s="35" t="s">
        <v>193</v>
      </c>
      <c r="AB61" s="35" t="s">
        <v>193</v>
      </c>
      <c r="AC61" s="36" t="s">
        <v>193</v>
      </c>
      <c r="AD61" s="29" t="s">
        <v>193</v>
      </c>
      <c r="AE61" s="29" t="s">
        <v>193</v>
      </c>
      <c r="AF61" s="29">
        <v>7.9762653999999999</v>
      </c>
      <c r="AG61" s="29">
        <v>7.9737590000000003</v>
      </c>
      <c r="AH61" s="29">
        <v>7.9843710000000003</v>
      </c>
      <c r="AI61" s="29">
        <v>7.9741382999999999</v>
      </c>
      <c r="AJ61" s="29">
        <v>7.9727240000000004</v>
      </c>
      <c r="AK61" s="3">
        <f t="shared" si="0"/>
        <v>7.9755579714285698</v>
      </c>
      <c r="AL61" s="13">
        <v>14.477499999999999</v>
      </c>
      <c r="AP61" s="2">
        <f>((AK61-AK$24)*100)/AK$24</f>
        <v>-2.1251402510963149</v>
      </c>
    </row>
    <row r="62" spans="1:46" x14ac:dyDescent="0.25">
      <c r="A62" t="s">
        <v>193</v>
      </c>
      <c r="B62" s="37">
        <v>7.9770770000000004</v>
      </c>
      <c r="C62" s="34">
        <v>7.9715714000000002</v>
      </c>
      <c r="D62" s="34">
        <v>7.9683760000000001</v>
      </c>
      <c r="E62" s="34">
        <v>7.9653419999999997</v>
      </c>
      <c r="F62" s="34">
        <v>7.9649425000000003</v>
      </c>
      <c r="G62" s="34">
        <v>7.9667105999999999</v>
      </c>
      <c r="H62" s="34">
        <v>7.9682727</v>
      </c>
      <c r="I62" s="34">
        <v>7.9698849999999997</v>
      </c>
      <c r="J62" s="34">
        <v>7.9703309999999998</v>
      </c>
      <c r="K62" s="34">
        <v>7.9713940000000001</v>
      </c>
      <c r="L62" s="34">
        <v>7.9736557000000001</v>
      </c>
      <c r="M62" s="34">
        <v>7.9759263999999996</v>
      </c>
      <c r="N62" s="34">
        <v>7.9760403999999996</v>
      </c>
      <c r="O62" s="34">
        <v>7.9755796999999999</v>
      </c>
      <c r="P62" s="38">
        <v>7.979438</v>
      </c>
      <c r="Q62" s="38" t="s">
        <v>193</v>
      </c>
      <c r="R62" s="38">
        <v>7.9892240000000001</v>
      </c>
      <c r="S62" s="35">
        <v>7.976966</v>
      </c>
      <c r="T62" s="35">
        <v>7.975225</v>
      </c>
      <c r="U62" s="35">
        <v>7.9758972999999997</v>
      </c>
      <c r="V62" s="35">
        <v>7.975778</v>
      </c>
      <c r="W62" s="35">
        <v>7.9756859999999996</v>
      </c>
      <c r="X62" s="35">
        <v>7.9741249999999999</v>
      </c>
      <c r="Y62" s="35">
        <v>7.9716024000000001</v>
      </c>
      <c r="Z62" s="35" t="s">
        <v>193</v>
      </c>
      <c r="AA62" s="35" t="s">
        <v>193</v>
      </c>
      <c r="AB62" s="35" t="s">
        <v>193</v>
      </c>
      <c r="AC62" s="36" t="s">
        <v>193</v>
      </c>
      <c r="AD62" s="29" t="s">
        <v>193</v>
      </c>
      <c r="AE62" s="29" t="s">
        <v>193</v>
      </c>
      <c r="AF62" s="29">
        <v>7.9762982999999998</v>
      </c>
      <c r="AG62" s="29">
        <v>7.9762430000000002</v>
      </c>
      <c r="AH62" s="29" t="s">
        <v>193</v>
      </c>
      <c r="AI62" s="29">
        <v>7.9782510000000002</v>
      </c>
      <c r="AJ62" s="29">
        <v>7.9803600000000001</v>
      </c>
      <c r="AK62" s="3">
        <f t="shared" si="0"/>
        <v>7.9740814222222198</v>
      </c>
      <c r="AL62" s="13">
        <v>17.791599999999999</v>
      </c>
      <c r="AP62" s="2">
        <f>((AK62-AK$25)*100)/AK$25</f>
        <v>-2.1606143371627042</v>
      </c>
    </row>
    <row r="63" spans="1:46" x14ac:dyDescent="0.25">
      <c r="A63" t="s">
        <v>193</v>
      </c>
      <c r="B63" s="37">
        <v>7.9835900000000004</v>
      </c>
      <c r="C63" s="34">
        <v>7.976426</v>
      </c>
      <c r="D63" s="34">
        <v>7.9707689999999998</v>
      </c>
      <c r="E63" s="34">
        <v>7.9662660000000001</v>
      </c>
      <c r="F63" s="34">
        <v>7.9650119999999998</v>
      </c>
      <c r="G63" s="34">
        <v>7.9662547000000004</v>
      </c>
      <c r="H63" s="34">
        <v>7.9675669999999998</v>
      </c>
      <c r="I63" s="34">
        <v>7.9692334999999996</v>
      </c>
      <c r="J63" s="34">
        <v>7.9689399999999999</v>
      </c>
      <c r="K63" s="34">
        <v>7.9687469999999996</v>
      </c>
      <c r="L63" s="34">
        <v>7.9711293999999997</v>
      </c>
      <c r="M63" s="34">
        <v>7.9709234000000002</v>
      </c>
      <c r="N63" s="34">
        <v>7.9678773999999999</v>
      </c>
      <c r="O63" s="34">
        <v>7.9640490000000002</v>
      </c>
      <c r="P63" s="38" t="s">
        <v>193</v>
      </c>
      <c r="Q63" s="38">
        <v>7.9822800000000003</v>
      </c>
      <c r="R63" s="38">
        <v>7.9856343000000001</v>
      </c>
      <c r="S63" s="35">
        <v>7.9792100000000001</v>
      </c>
      <c r="T63" s="35">
        <v>7.9759115999999999</v>
      </c>
      <c r="U63" s="35">
        <v>7.9752913000000003</v>
      </c>
      <c r="V63" s="35">
        <v>7.9746775999999997</v>
      </c>
      <c r="W63" s="35">
        <v>7.9742192999999997</v>
      </c>
      <c r="X63" s="35">
        <v>7.9725970000000004</v>
      </c>
      <c r="Y63" s="35">
        <v>7.9730287000000004</v>
      </c>
      <c r="Z63" s="35" t="s">
        <v>193</v>
      </c>
      <c r="AA63" s="35" t="s">
        <v>193</v>
      </c>
      <c r="AB63" s="35" t="s">
        <v>193</v>
      </c>
      <c r="AC63" s="36" t="s">
        <v>193</v>
      </c>
      <c r="AD63" s="29" t="s">
        <v>193</v>
      </c>
      <c r="AE63" s="29" t="s">
        <v>193</v>
      </c>
      <c r="AF63" s="29">
        <v>7.976699</v>
      </c>
      <c r="AG63" s="29">
        <v>7.9804915999999997</v>
      </c>
      <c r="AH63" s="29" t="s">
        <v>193</v>
      </c>
      <c r="AI63" s="29" t="s">
        <v>193</v>
      </c>
      <c r="AJ63" s="29" t="s">
        <v>193</v>
      </c>
      <c r="AK63" s="3">
        <f t="shared" si="0"/>
        <v>7.9730729919999996</v>
      </c>
      <c r="AL63" s="13">
        <v>21.168500000000002</v>
      </c>
      <c r="AP63" s="2">
        <f>((AK63-AK$26)*100)/AK$26</f>
        <v>-2.197034246730146</v>
      </c>
    </row>
    <row r="64" spans="1:46" x14ac:dyDescent="0.25">
      <c r="A64" t="s">
        <v>193</v>
      </c>
      <c r="B64" s="37" t="s">
        <v>193</v>
      </c>
      <c r="C64" s="34">
        <v>7.983797</v>
      </c>
      <c r="D64" s="34">
        <v>7.9730489999999996</v>
      </c>
      <c r="E64" s="34">
        <v>7.9669470000000002</v>
      </c>
      <c r="F64" s="34">
        <v>7.9663349999999999</v>
      </c>
      <c r="G64" s="34">
        <v>7.9681350000000002</v>
      </c>
      <c r="H64" s="34">
        <v>7.9679209999999996</v>
      </c>
      <c r="I64" s="34">
        <v>7.9680580000000001</v>
      </c>
      <c r="J64" s="34">
        <v>7.9683833000000002</v>
      </c>
      <c r="K64" s="34">
        <v>7.9696569999999998</v>
      </c>
      <c r="L64" s="34">
        <v>7.9696403</v>
      </c>
      <c r="M64" s="34">
        <v>7.9665330000000001</v>
      </c>
      <c r="N64" s="34">
        <v>7.9621130000000004</v>
      </c>
      <c r="O64" s="34">
        <v>7.9619403000000002</v>
      </c>
      <c r="P64" s="38" t="s">
        <v>193</v>
      </c>
      <c r="Q64" s="38">
        <v>7.9824149999999996</v>
      </c>
      <c r="R64" s="38">
        <v>7.9827450000000004</v>
      </c>
      <c r="S64" s="35">
        <v>7.9823560000000002</v>
      </c>
      <c r="T64" s="35">
        <v>7.9774599999999998</v>
      </c>
      <c r="U64" s="35">
        <v>7.9759536000000004</v>
      </c>
      <c r="V64" s="35">
        <v>7.9766409999999999</v>
      </c>
      <c r="W64" s="35">
        <v>7.9758469999999999</v>
      </c>
      <c r="X64" s="35">
        <v>7.9736886</v>
      </c>
      <c r="Y64" s="35">
        <v>7.97499</v>
      </c>
      <c r="Z64" s="35" t="s">
        <v>193</v>
      </c>
      <c r="AA64" s="35" t="s">
        <v>193</v>
      </c>
      <c r="AB64" s="35" t="s">
        <v>193</v>
      </c>
      <c r="AC64" s="36" t="s">
        <v>193</v>
      </c>
      <c r="AD64" s="29" t="s">
        <v>193</v>
      </c>
      <c r="AE64" s="29" t="s">
        <v>193</v>
      </c>
      <c r="AF64" s="29">
        <v>7.9950904999999999</v>
      </c>
      <c r="AG64" s="29">
        <v>7.9853690000000004</v>
      </c>
      <c r="AH64" s="29" t="s">
        <v>193</v>
      </c>
      <c r="AI64" s="29" t="s">
        <v>193</v>
      </c>
      <c r="AJ64" s="29" t="s">
        <v>193</v>
      </c>
      <c r="AK64" s="3">
        <f t="shared" si="0"/>
        <v>7.9739610249999977</v>
      </c>
      <c r="AL64" s="13">
        <v>24.624300000000002</v>
      </c>
      <c r="AP64" s="2">
        <f>((AK64-AK$27)*100)/AK$27</f>
        <v>-2.2169940159579951</v>
      </c>
    </row>
    <row r="65" spans="1:46" x14ac:dyDescent="0.25">
      <c r="A65" t="s">
        <v>193</v>
      </c>
      <c r="B65" s="37" t="s">
        <v>193</v>
      </c>
      <c r="C65" s="34">
        <v>7.9945607000000001</v>
      </c>
      <c r="D65" s="34">
        <v>7.9761110000000004</v>
      </c>
      <c r="E65" s="34">
        <v>7.9657597999999998</v>
      </c>
      <c r="F65" s="34">
        <v>7.962218</v>
      </c>
      <c r="G65" s="34">
        <v>7.9563375000000001</v>
      </c>
      <c r="H65" s="34">
        <v>7.9645999999999999</v>
      </c>
      <c r="I65" s="34">
        <v>7.9669930000000004</v>
      </c>
      <c r="J65" s="34">
        <v>7.9667615999999999</v>
      </c>
      <c r="K65" s="34">
        <v>7.9668850000000004</v>
      </c>
      <c r="L65" s="34">
        <v>7.9671345000000002</v>
      </c>
      <c r="M65" s="34">
        <v>7.9650407000000003</v>
      </c>
      <c r="N65" s="34">
        <v>7.9645659999999996</v>
      </c>
      <c r="O65" s="34">
        <v>7.9662629999999996</v>
      </c>
      <c r="P65" s="38" t="s">
        <v>193</v>
      </c>
      <c r="Q65" s="38">
        <v>7.9890369999999997</v>
      </c>
      <c r="R65" s="38">
        <v>7.9843820000000001</v>
      </c>
      <c r="S65" s="35">
        <v>7.9817999999999998</v>
      </c>
      <c r="T65" s="35">
        <v>7.9725121999999997</v>
      </c>
      <c r="U65" s="35">
        <v>7.9733520000000002</v>
      </c>
      <c r="V65" s="35">
        <v>7.9774237000000001</v>
      </c>
      <c r="W65" s="35">
        <v>7.9777360000000002</v>
      </c>
      <c r="X65" s="35">
        <v>7.9766436000000001</v>
      </c>
      <c r="Y65" s="35">
        <v>7.9745755000000003</v>
      </c>
      <c r="Z65" s="35" t="s">
        <v>193</v>
      </c>
      <c r="AA65" s="35" t="s">
        <v>193</v>
      </c>
      <c r="AB65" s="35" t="s">
        <v>193</v>
      </c>
      <c r="AC65" s="36" t="s">
        <v>193</v>
      </c>
      <c r="AD65" s="29" t="s">
        <v>193</v>
      </c>
      <c r="AE65" s="29" t="s">
        <v>193</v>
      </c>
      <c r="AF65" s="29" t="s">
        <v>193</v>
      </c>
      <c r="AG65" s="29" t="s">
        <v>193</v>
      </c>
      <c r="AH65" s="29" t="s">
        <v>193</v>
      </c>
      <c r="AI65" s="29" t="s">
        <v>193</v>
      </c>
      <c r="AJ65" s="29" t="s">
        <v>193</v>
      </c>
      <c r="AK65" s="3">
        <f t="shared" si="0"/>
        <v>7.9723042181818187</v>
      </c>
      <c r="AL65" s="13">
        <v>28.178599999999999</v>
      </c>
      <c r="AP65" s="2">
        <f>((AK65-AK$28)*100)/AK$28</f>
        <v>-2.2304430058593323</v>
      </c>
    </row>
    <row r="66" spans="1:46" x14ac:dyDescent="0.25">
      <c r="A66" s="32" t="s">
        <v>193</v>
      </c>
      <c r="B66" s="39" t="s">
        <v>193</v>
      </c>
      <c r="C66" s="32">
        <v>8.0108580000000007</v>
      </c>
      <c r="D66" s="32">
        <v>7.9915633000000001</v>
      </c>
      <c r="E66" s="32">
        <v>7.9857630000000004</v>
      </c>
      <c r="F66" s="32">
        <v>7.987387</v>
      </c>
      <c r="G66" s="32">
        <v>7.9893429999999999</v>
      </c>
      <c r="H66" s="32">
        <v>7.9868399999999999</v>
      </c>
      <c r="I66" s="32">
        <v>7.9829597000000003</v>
      </c>
      <c r="J66" s="32">
        <v>7.9767130000000002</v>
      </c>
      <c r="K66" s="32">
        <v>7.9703290000000004</v>
      </c>
      <c r="L66" s="32">
        <v>7.9646460000000001</v>
      </c>
      <c r="M66" s="32">
        <v>7.9656019999999996</v>
      </c>
      <c r="N66" s="32">
        <v>7.9702063000000001</v>
      </c>
      <c r="O66" s="32">
        <v>7.9718650000000002</v>
      </c>
      <c r="P66" s="32" t="s">
        <v>193</v>
      </c>
      <c r="Q66" s="32" t="s">
        <v>193</v>
      </c>
      <c r="R66" s="32" t="s">
        <v>193</v>
      </c>
      <c r="S66" s="33">
        <v>7.9884300000000001</v>
      </c>
      <c r="T66" s="33">
        <v>7.9861899999999997</v>
      </c>
      <c r="U66" s="33">
        <v>7.9872794000000003</v>
      </c>
      <c r="V66" s="33">
        <v>7.9852996000000003</v>
      </c>
      <c r="W66" s="33">
        <v>7.9721500000000001</v>
      </c>
      <c r="X66" s="33">
        <v>7.9810265999999999</v>
      </c>
      <c r="Y66" s="33">
        <v>7.9791090000000002</v>
      </c>
      <c r="Z66" s="33" t="s">
        <v>193</v>
      </c>
      <c r="AA66" s="40" t="s">
        <v>193</v>
      </c>
      <c r="AB66" s="40">
        <v>7.9773927000000002</v>
      </c>
      <c r="AC66" s="40">
        <v>7.9890165</v>
      </c>
      <c r="AD66" s="40" t="s">
        <v>193</v>
      </c>
      <c r="AE66" s="40" t="s">
        <v>193</v>
      </c>
      <c r="AF66" s="40" t="s">
        <v>193</v>
      </c>
      <c r="AG66" s="40" t="s">
        <v>193</v>
      </c>
      <c r="AH66" s="40" t="s">
        <v>193</v>
      </c>
      <c r="AI66" s="40" t="s">
        <v>193</v>
      </c>
      <c r="AJ66" s="40" t="s">
        <v>193</v>
      </c>
      <c r="AK66" s="3">
        <f t="shared" si="0"/>
        <v>7.9818167772727264</v>
      </c>
      <c r="AL66" s="1">
        <v>31.855</v>
      </c>
      <c r="AP66" s="2">
        <f>((AK66-AK$29)*100)/AK$29</f>
        <v>-2.2460019874237473</v>
      </c>
    </row>
    <row r="67" spans="1:46" x14ac:dyDescent="0.25">
      <c r="A67" s="31" t="s">
        <v>193</v>
      </c>
      <c r="B67" s="41" t="s">
        <v>193</v>
      </c>
      <c r="C67" s="31" t="s">
        <v>193</v>
      </c>
      <c r="D67" s="31">
        <v>7.9964570000000004</v>
      </c>
      <c r="E67" s="31">
        <v>7.9941205999999996</v>
      </c>
      <c r="F67" s="31">
        <v>7.9941363000000001</v>
      </c>
      <c r="G67" s="31">
        <v>7.9936175</v>
      </c>
      <c r="H67" s="31">
        <v>7.9914690000000004</v>
      </c>
      <c r="I67" s="31">
        <v>7.9890249999999998</v>
      </c>
      <c r="J67" s="31">
        <v>7.9869947000000003</v>
      </c>
      <c r="K67" s="31">
        <v>7.9842500000000003</v>
      </c>
      <c r="L67" s="31">
        <v>7.9806866999999997</v>
      </c>
      <c r="M67" s="31">
        <v>7.9753189999999998</v>
      </c>
      <c r="N67" s="31">
        <v>7.9747705</v>
      </c>
      <c r="O67" s="31" t="s">
        <v>193</v>
      </c>
      <c r="P67" s="31" t="s">
        <v>193</v>
      </c>
      <c r="Q67" s="31" t="s">
        <v>193</v>
      </c>
      <c r="R67" s="31" t="s">
        <v>193</v>
      </c>
      <c r="S67" s="33">
        <v>7.9953560000000001</v>
      </c>
      <c r="T67" s="33">
        <v>7.9923023999999998</v>
      </c>
      <c r="U67" s="33">
        <v>7.9954239999999999</v>
      </c>
      <c r="V67" s="33">
        <v>7.9977163999999998</v>
      </c>
      <c r="W67" s="33">
        <v>7.9982524000000002</v>
      </c>
      <c r="X67" s="33">
        <v>7.9886694</v>
      </c>
      <c r="Y67" s="33">
        <v>7.9831156999999999</v>
      </c>
      <c r="Z67" s="33">
        <v>7.9849734000000003</v>
      </c>
      <c r="AA67" s="40">
        <v>7.9969409999999996</v>
      </c>
      <c r="AB67" s="40">
        <v>7.9959106000000002</v>
      </c>
      <c r="AC67" s="40">
        <v>7.9986252999999996</v>
      </c>
      <c r="AD67" s="40">
        <v>8.0088179999999998</v>
      </c>
      <c r="AE67" s="40" t="s">
        <v>193</v>
      </c>
      <c r="AF67" s="40" t="s">
        <v>193</v>
      </c>
      <c r="AG67" s="40" t="s">
        <v>193</v>
      </c>
      <c r="AH67" s="40" t="s">
        <v>193</v>
      </c>
      <c r="AI67" s="40" t="s">
        <v>193</v>
      </c>
      <c r="AJ67" s="40" t="s">
        <v>193</v>
      </c>
      <c r="AK67" s="3">
        <f t="shared" si="0"/>
        <v>7.9911717782608687</v>
      </c>
      <c r="AL67" s="1">
        <v>35.685299999999998</v>
      </c>
      <c r="AP67" s="2">
        <f>((AK67-AK$30)*100)/AK$30</f>
        <v>-2.2342592923862234</v>
      </c>
    </row>
    <row r="68" spans="1:46" x14ac:dyDescent="0.25">
      <c r="A68" s="31" t="s">
        <v>193</v>
      </c>
      <c r="B68" s="41" t="s">
        <v>193</v>
      </c>
      <c r="C68" s="31" t="s">
        <v>193</v>
      </c>
      <c r="D68" s="31">
        <v>7.9881399999999996</v>
      </c>
      <c r="E68" s="31">
        <v>7.997528</v>
      </c>
      <c r="F68" s="31">
        <v>7.9952420000000002</v>
      </c>
      <c r="G68" s="31">
        <v>7.9913020000000001</v>
      </c>
      <c r="H68" s="31">
        <v>7.9883423000000002</v>
      </c>
      <c r="I68" s="31">
        <v>7.9863819999999999</v>
      </c>
      <c r="J68" s="31">
        <v>7.9852176000000004</v>
      </c>
      <c r="K68" s="31">
        <v>7.9836235000000002</v>
      </c>
      <c r="L68" s="31">
        <v>7.9826135999999996</v>
      </c>
      <c r="M68" s="31">
        <v>7.9793186</v>
      </c>
      <c r="N68" s="31">
        <v>7.9756384000000002</v>
      </c>
      <c r="O68" s="31" t="s">
        <v>193</v>
      </c>
      <c r="P68" s="31" t="s">
        <v>193</v>
      </c>
      <c r="Q68" s="31" t="s">
        <v>193</v>
      </c>
      <c r="R68" s="31" t="s">
        <v>193</v>
      </c>
      <c r="S68" s="33">
        <v>8.0034360000000007</v>
      </c>
      <c r="T68" s="33">
        <v>7.9984310000000001</v>
      </c>
      <c r="U68" s="33">
        <v>7.9954862999999996</v>
      </c>
      <c r="V68" s="33">
        <v>7.9955543999999996</v>
      </c>
      <c r="W68" s="33">
        <v>7.9958552999999997</v>
      </c>
      <c r="X68" s="33">
        <v>7.9965744000000001</v>
      </c>
      <c r="Y68" s="33">
        <v>7.989554</v>
      </c>
      <c r="Z68" s="33" t="s">
        <v>193</v>
      </c>
      <c r="AA68" s="40">
        <v>8.0132279999999998</v>
      </c>
      <c r="AB68" s="40">
        <v>8.0088109999999997</v>
      </c>
      <c r="AC68" s="40" t="s">
        <v>193</v>
      </c>
      <c r="AD68" s="40" t="s">
        <v>193</v>
      </c>
      <c r="AE68" s="40" t="s">
        <v>193</v>
      </c>
      <c r="AF68" s="40" t="s">
        <v>193</v>
      </c>
      <c r="AG68" s="40" t="s">
        <v>193</v>
      </c>
      <c r="AH68" s="40" t="s">
        <v>193</v>
      </c>
      <c r="AI68" s="40" t="s">
        <v>193</v>
      </c>
      <c r="AJ68" s="40" t="s">
        <v>193</v>
      </c>
      <c r="AK68" s="3">
        <f t="shared" ref="AK68:AK111" si="1">AVERAGE(A68:AJ68)</f>
        <v>7.9925139200000004</v>
      </c>
      <c r="AL68" s="1">
        <v>39.709000000000003</v>
      </c>
      <c r="AP68" s="2">
        <f>((AK68-AK$31)*100)/AK$31</f>
        <v>-2.2275908230395669</v>
      </c>
    </row>
    <row r="69" spans="1:46" x14ac:dyDescent="0.25">
      <c r="A69" s="31" t="s">
        <v>193</v>
      </c>
      <c r="B69" s="41" t="s">
        <v>193</v>
      </c>
      <c r="C69" s="31" t="s">
        <v>193</v>
      </c>
      <c r="D69" s="31">
        <v>7.9962625999999997</v>
      </c>
      <c r="E69" s="31">
        <v>8.0070040000000002</v>
      </c>
      <c r="F69" s="31">
        <v>7.9954413999999998</v>
      </c>
      <c r="G69" s="31">
        <v>7.9877105000000004</v>
      </c>
      <c r="H69" s="31">
        <v>7.9834839999999998</v>
      </c>
      <c r="I69" s="31">
        <v>7.981204</v>
      </c>
      <c r="J69" s="31">
        <v>7.9801539999999997</v>
      </c>
      <c r="K69" s="31">
        <v>7.9793982999999997</v>
      </c>
      <c r="L69" s="31">
        <v>7.9791055000000002</v>
      </c>
      <c r="M69" s="31">
        <v>7.979063</v>
      </c>
      <c r="N69" s="31">
        <v>7.9795327</v>
      </c>
      <c r="O69" s="31" t="s">
        <v>193</v>
      </c>
      <c r="P69" s="31" t="s">
        <v>193</v>
      </c>
      <c r="Q69" s="31" t="s">
        <v>193</v>
      </c>
      <c r="R69" s="31" t="s">
        <v>193</v>
      </c>
      <c r="S69" s="33" t="s">
        <v>193</v>
      </c>
      <c r="T69" s="33">
        <v>7.9953113</v>
      </c>
      <c r="U69" s="33">
        <v>7.9960240000000002</v>
      </c>
      <c r="V69" s="33">
        <v>7.9890093999999996</v>
      </c>
      <c r="W69" s="33">
        <v>7.9879619999999996</v>
      </c>
      <c r="X69" s="33">
        <v>7.9921192999999997</v>
      </c>
      <c r="Y69" s="33">
        <v>7.9921006999999999</v>
      </c>
      <c r="Z69" s="33">
        <v>7.9913125000000003</v>
      </c>
      <c r="AA69" s="40" t="s">
        <v>193</v>
      </c>
      <c r="AB69" s="40" t="s">
        <v>193</v>
      </c>
      <c r="AC69" s="40" t="s">
        <v>193</v>
      </c>
      <c r="AD69" s="40" t="s">
        <v>193</v>
      </c>
      <c r="AE69" s="40" t="s">
        <v>193</v>
      </c>
      <c r="AF69" s="40" t="s">
        <v>193</v>
      </c>
      <c r="AG69" s="40" t="s">
        <v>193</v>
      </c>
      <c r="AH69" s="40" t="s">
        <v>193</v>
      </c>
      <c r="AI69" s="40" t="s">
        <v>193</v>
      </c>
      <c r="AJ69" s="40" t="s">
        <v>193</v>
      </c>
      <c r="AK69" s="3">
        <f t="shared" si="1"/>
        <v>7.9884555111111091</v>
      </c>
      <c r="AL69" s="1">
        <v>43.982999999999997</v>
      </c>
      <c r="AP69" s="2">
        <f>((AK69-AK$32)*100)/AK$32</f>
        <v>-2.2681096754301846</v>
      </c>
    </row>
    <row r="70" spans="1:46" x14ac:dyDescent="0.25">
      <c r="A70" s="31" t="s">
        <v>193</v>
      </c>
      <c r="B70" s="41" t="s">
        <v>193</v>
      </c>
      <c r="C70" s="31" t="s">
        <v>193</v>
      </c>
      <c r="D70" s="31" t="s">
        <v>193</v>
      </c>
      <c r="E70" s="31">
        <v>7.9963974999999996</v>
      </c>
      <c r="F70" s="31">
        <v>7.9918310000000004</v>
      </c>
      <c r="G70" s="31">
        <v>7.985017</v>
      </c>
      <c r="H70" s="31">
        <v>7.9806232000000001</v>
      </c>
      <c r="I70" s="31">
        <v>7.9768530000000002</v>
      </c>
      <c r="J70" s="31">
        <v>7.9747224000000001</v>
      </c>
      <c r="K70" s="31">
        <v>7.9746126999999998</v>
      </c>
      <c r="L70" s="31">
        <v>7.9762529999999998</v>
      </c>
      <c r="M70" s="31">
        <v>7.9791846</v>
      </c>
      <c r="N70" s="31">
        <v>7.9839919999999998</v>
      </c>
      <c r="O70" s="31" t="s">
        <v>193</v>
      </c>
      <c r="P70" s="31" t="s">
        <v>193</v>
      </c>
      <c r="Q70" s="31" t="s">
        <v>193</v>
      </c>
      <c r="R70" s="31" t="s">
        <v>193</v>
      </c>
      <c r="S70" s="33" t="s">
        <v>193</v>
      </c>
      <c r="T70" s="33" t="s">
        <v>193</v>
      </c>
      <c r="U70" s="33">
        <v>7.9897026999999996</v>
      </c>
      <c r="V70" s="33">
        <v>7.9825125000000003</v>
      </c>
      <c r="W70" s="33">
        <v>7.9789580000000004</v>
      </c>
      <c r="X70" s="33">
        <v>7.984394</v>
      </c>
      <c r="Y70" s="33">
        <v>7.9889317000000002</v>
      </c>
      <c r="Z70" s="33">
        <v>7.9917026</v>
      </c>
      <c r="AA70" s="40" t="s">
        <v>193</v>
      </c>
      <c r="AB70" s="40" t="s">
        <v>193</v>
      </c>
      <c r="AC70" s="40" t="s">
        <v>193</v>
      </c>
      <c r="AD70" s="40" t="s">
        <v>193</v>
      </c>
      <c r="AE70" s="40" t="s">
        <v>193</v>
      </c>
      <c r="AF70" s="40" t="s">
        <v>193</v>
      </c>
      <c r="AG70" s="40" t="s">
        <v>193</v>
      </c>
      <c r="AH70" s="40" t="s">
        <v>193</v>
      </c>
      <c r="AI70" s="40" t="s">
        <v>193</v>
      </c>
      <c r="AJ70" s="40" t="s">
        <v>193</v>
      </c>
      <c r="AK70" s="3">
        <f t="shared" si="1"/>
        <v>7.9834804937499992</v>
      </c>
      <c r="AL70" s="1">
        <v>48.590400000000002</v>
      </c>
      <c r="AP70" s="2">
        <f>((AK70-AK$33)*100)/AK$33</f>
        <v>-2.3201734764800412</v>
      </c>
    </row>
    <row r="71" spans="1:46" x14ac:dyDescent="0.25">
      <c r="A71" s="27" t="s">
        <v>193</v>
      </c>
      <c r="B71" s="28" t="s">
        <v>193</v>
      </c>
      <c r="C71" s="27" t="s">
        <v>193</v>
      </c>
      <c r="D71" s="27" t="s">
        <v>193</v>
      </c>
      <c r="E71" s="27">
        <v>7.9785776000000004</v>
      </c>
      <c r="F71" s="27">
        <v>7.9972390000000004</v>
      </c>
      <c r="G71" s="27">
        <v>7.9938520000000004</v>
      </c>
      <c r="H71" s="27">
        <v>7.9903089999999999</v>
      </c>
      <c r="I71" s="27">
        <v>7.9832700000000001</v>
      </c>
      <c r="J71" s="27">
        <v>7.9748520000000003</v>
      </c>
      <c r="K71" s="27">
        <v>7.9782209999999996</v>
      </c>
      <c r="L71" s="27">
        <v>7.9769779999999999</v>
      </c>
      <c r="M71" s="27">
        <v>7.9827595000000002</v>
      </c>
      <c r="N71" s="27" t="s">
        <v>193</v>
      </c>
      <c r="O71" s="27" t="s">
        <v>193</v>
      </c>
      <c r="P71" s="27" t="s">
        <v>193</v>
      </c>
      <c r="Q71" s="27" t="s">
        <v>193</v>
      </c>
      <c r="R71" s="27" t="s">
        <v>193</v>
      </c>
      <c r="S71" s="27" t="s">
        <v>193</v>
      </c>
      <c r="T71" s="27" t="s">
        <v>193</v>
      </c>
      <c r="U71" s="27">
        <v>7.9578137</v>
      </c>
      <c r="V71" s="27">
        <v>7.9735994000000003</v>
      </c>
      <c r="W71" s="27">
        <v>7.9758024000000001</v>
      </c>
      <c r="X71" s="27">
        <v>7.9791473999999996</v>
      </c>
      <c r="Y71" s="27">
        <v>7.9887839999999999</v>
      </c>
      <c r="Z71" s="27" t="s">
        <v>193</v>
      </c>
      <c r="AA71" s="27" t="s">
        <v>193</v>
      </c>
      <c r="AB71" s="27" t="s">
        <v>193</v>
      </c>
      <c r="AC71" s="27" t="s">
        <v>193</v>
      </c>
      <c r="AD71" s="27" t="s">
        <v>193</v>
      </c>
      <c r="AE71" s="27" t="s">
        <v>193</v>
      </c>
      <c r="AF71" s="27" t="s">
        <v>193</v>
      </c>
      <c r="AG71" s="27" t="s">
        <v>193</v>
      </c>
      <c r="AH71" s="27" t="s">
        <v>193</v>
      </c>
      <c r="AI71" s="27" t="s">
        <v>193</v>
      </c>
      <c r="AJ71" s="27" t="s">
        <v>193</v>
      </c>
      <c r="AK71" s="3">
        <f t="shared" si="1"/>
        <v>7.980800357142857</v>
      </c>
      <c r="AL71" s="21">
        <v>53.663899999999998</v>
      </c>
      <c r="AP71" s="2">
        <f>((AK71-AK$34)*100)/AK$34</f>
        <v>-2.3638174433849284</v>
      </c>
    </row>
    <row r="72" spans="1:46" x14ac:dyDescent="0.25">
      <c r="A72" s="27" t="s">
        <v>193</v>
      </c>
      <c r="B72" s="28" t="s">
        <v>193</v>
      </c>
      <c r="C72" s="27" t="s">
        <v>193</v>
      </c>
      <c r="D72" s="27" t="s">
        <v>193</v>
      </c>
      <c r="E72" s="27" t="s">
        <v>193</v>
      </c>
      <c r="F72" s="27" t="s">
        <v>193</v>
      </c>
      <c r="G72" s="27">
        <v>7.9809384000000003</v>
      </c>
      <c r="H72" s="27">
        <v>7.9746920000000001</v>
      </c>
      <c r="I72" s="27">
        <v>7.9721564999999996</v>
      </c>
      <c r="J72" s="27">
        <v>7.9806413999999997</v>
      </c>
      <c r="K72" s="27">
        <v>7.9883236999999996</v>
      </c>
      <c r="L72" s="27">
        <v>7.9990249999999996</v>
      </c>
      <c r="M72" s="27" t="s">
        <v>193</v>
      </c>
      <c r="N72" s="27" t="s">
        <v>193</v>
      </c>
      <c r="O72" s="27" t="s">
        <v>193</v>
      </c>
      <c r="P72" s="27" t="s">
        <v>193</v>
      </c>
      <c r="Q72" s="27" t="s">
        <v>193</v>
      </c>
      <c r="R72" s="27" t="s">
        <v>193</v>
      </c>
      <c r="S72" s="27" t="s">
        <v>193</v>
      </c>
      <c r="T72" s="27" t="s">
        <v>193</v>
      </c>
      <c r="U72" s="27">
        <v>7.9714723000000003</v>
      </c>
      <c r="V72" s="27">
        <v>7.9918885</v>
      </c>
      <c r="W72" s="27">
        <v>7.9801500000000001</v>
      </c>
      <c r="X72" s="27">
        <v>7.9811525000000003</v>
      </c>
      <c r="Y72" s="27">
        <v>7.9794397000000004</v>
      </c>
      <c r="Z72" s="27">
        <v>7.9717254999999998</v>
      </c>
      <c r="AA72" s="27" t="s">
        <v>193</v>
      </c>
      <c r="AB72" s="27" t="s">
        <v>193</v>
      </c>
      <c r="AC72" s="27" t="s">
        <v>193</v>
      </c>
      <c r="AD72" s="27" t="s">
        <v>193</v>
      </c>
      <c r="AE72" s="27" t="s">
        <v>193</v>
      </c>
      <c r="AF72" s="27" t="s">
        <v>193</v>
      </c>
      <c r="AG72" s="27" t="s">
        <v>193</v>
      </c>
      <c r="AH72" s="27" t="s">
        <v>193</v>
      </c>
      <c r="AI72" s="27" t="s">
        <v>193</v>
      </c>
      <c r="AJ72" s="27" t="s">
        <v>193</v>
      </c>
      <c r="AK72" s="3">
        <f>AVERAGE(A72:AJ72)</f>
        <v>7.9809671250000003</v>
      </c>
      <c r="AL72" s="9">
        <v>59.441600000000001</v>
      </c>
      <c r="AP72" s="2">
        <f>((AK72-AK$35)*100)/AK$35</f>
        <v>-2.4217090237855472</v>
      </c>
    </row>
    <row r="73" spans="1:46" x14ac:dyDescent="0.25">
      <c r="A73" s="25" t="s">
        <v>193</v>
      </c>
      <c r="B73" s="26" t="s">
        <v>193</v>
      </c>
      <c r="C73" s="25" t="s">
        <v>193</v>
      </c>
      <c r="D73" s="25" t="s">
        <v>193</v>
      </c>
      <c r="E73" s="25" t="s">
        <v>193</v>
      </c>
      <c r="F73" s="25" t="s">
        <v>193</v>
      </c>
      <c r="G73" s="25" t="s">
        <v>193</v>
      </c>
      <c r="H73" s="25" t="s">
        <v>193</v>
      </c>
      <c r="I73" s="25" t="s">
        <v>193</v>
      </c>
      <c r="J73" s="25">
        <v>7.9452999999999996</v>
      </c>
      <c r="K73" s="25" t="s">
        <v>193</v>
      </c>
      <c r="L73" s="25" t="s">
        <v>193</v>
      </c>
      <c r="M73" s="25" t="s">
        <v>193</v>
      </c>
      <c r="N73" s="25" t="s">
        <v>193</v>
      </c>
      <c r="O73" s="25" t="s">
        <v>193</v>
      </c>
      <c r="P73" s="25" t="s">
        <v>193</v>
      </c>
      <c r="Q73" s="25" t="s">
        <v>193</v>
      </c>
      <c r="R73" s="25" t="s">
        <v>193</v>
      </c>
      <c r="S73" s="25" t="s">
        <v>193</v>
      </c>
      <c r="T73" s="25">
        <v>7.9560503999999996</v>
      </c>
      <c r="U73" s="25">
        <v>7.9654800000000003</v>
      </c>
      <c r="V73" s="25" t="s">
        <v>193</v>
      </c>
      <c r="W73" s="25" t="s">
        <v>193</v>
      </c>
      <c r="X73" s="25">
        <v>7.9472126999999997</v>
      </c>
      <c r="Y73" s="25">
        <v>7.9492010000000004</v>
      </c>
      <c r="Z73" s="25">
        <v>7.9470729999999996</v>
      </c>
      <c r="AA73" s="25">
        <v>7.9455210000000003</v>
      </c>
      <c r="AB73" s="25">
        <v>7.9487259999999997</v>
      </c>
      <c r="AC73" s="25" t="s">
        <v>193</v>
      </c>
      <c r="AD73" s="25" t="s">
        <v>193</v>
      </c>
      <c r="AE73" s="25" t="s">
        <v>193</v>
      </c>
      <c r="AF73" s="25" t="s">
        <v>193</v>
      </c>
      <c r="AG73" s="25" t="s">
        <v>193</v>
      </c>
      <c r="AH73" s="25" t="s">
        <v>193</v>
      </c>
      <c r="AI73" s="25" t="s">
        <v>193</v>
      </c>
      <c r="AJ73" s="25" t="s">
        <v>193</v>
      </c>
      <c r="AK73" s="3">
        <f t="shared" si="1"/>
        <v>7.9505705124999997</v>
      </c>
      <c r="AL73" s="4">
        <v>66.4435</v>
      </c>
      <c r="AP73" s="22">
        <f>((AK73-AK$36)*100)/AK$36</f>
        <v>-2.5248779732759576</v>
      </c>
    </row>
    <row r="74" spans="1:46" x14ac:dyDescent="0.25">
      <c r="A74" s="25">
        <v>7.8721193999999999</v>
      </c>
      <c r="B74" s="26">
        <v>7.8621780000000001</v>
      </c>
      <c r="C74" s="25">
        <v>7.8549905000000004</v>
      </c>
      <c r="D74" s="25">
        <v>7.8519196999999998</v>
      </c>
      <c r="E74" s="25">
        <v>7.8513473999999999</v>
      </c>
      <c r="F74" s="25">
        <v>7.8493066000000002</v>
      </c>
      <c r="G74" s="25">
        <v>7.8472632999999998</v>
      </c>
      <c r="H74" s="25">
        <v>7.8468594999999999</v>
      </c>
      <c r="I74" s="25">
        <v>7.8468520000000002</v>
      </c>
      <c r="J74" s="25">
        <v>7.8428244999999999</v>
      </c>
      <c r="K74" s="25">
        <v>7.8514413999999997</v>
      </c>
      <c r="L74" s="25">
        <v>7.8527740000000001</v>
      </c>
      <c r="M74" s="25">
        <v>7.8536467999999999</v>
      </c>
      <c r="N74" s="25">
        <v>7.8589190000000002</v>
      </c>
      <c r="O74" s="25">
        <v>7.8613267000000002</v>
      </c>
      <c r="P74" s="25">
        <v>7.8422289999999997</v>
      </c>
      <c r="Q74" s="25">
        <v>7.842568</v>
      </c>
      <c r="R74" s="25">
        <v>7.8462189999999996</v>
      </c>
      <c r="S74" s="25">
        <v>7.8436640000000004</v>
      </c>
      <c r="T74" s="25">
        <v>7.8613787000000004</v>
      </c>
      <c r="U74" s="25" t="s">
        <v>193</v>
      </c>
      <c r="V74" s="25" t="s">
        <v>193</v>
      </c>
      <c r="W74" s="25" t="s">
        <v>193</v>
      </c>
      <c r="X74" s="25" t="s">
        <v>193</v>
      </c>
      <c r="Y74" s="25">
        <v>7.9297237000000003</v>
      </c>
      <c r="Z74" s="25">
        <v>7.9070115000000003</v>
      </c>
      <c r="AA74" s="25">
        <v>7.9034863</v>
      </c>
      <c r="AB74" s="25">
        <v>7.9058849999999996</v>
      </c>
      <c r="AC74" s="25">
        <v>7.9116039999999996</v>
      </c>
      <c r="AD74" s="25">
        <v>7.8932830000000003</v>
      </c>
      <c r="AE74" s="25">
        <v>7.8835782999999999</v>
      </c>
      <c r="AF74" s="25">
        <v>7.8802909999999997</v>
      </c>
      <c r="AG74" s="25">
        <v>7.8811770000000001</v>
      </c>
      <c r="AH74" s="25">
        <v>7.8710829999999996</v>
      </c>
      <c r="AI74" s="25">
        <v>7.8699503000000002</v>
      </c>
      <c r="AJ74" s="25">
        <v>7.875705</v>
      </c>
      <c r="AK74" s="3">
        <f t="shared" si="1"/>
        <v>7.8672689250000012</v>
      </c>
      <c r="AL74" s="4">
        <v>76.463800000000006</v>
      </c>
      <c r="AP74" s="22">
        <f>((AK74-AK$37)*100)/AK$37</f>
        <v>-2.4632719905144667</v>
      </c>
    </row>
    <row r="75" spans="1:46" x14ac:dyDescent="0.25">
      <c r="A75" t="s">
        <v>199</v>
      </c>
      <c r="AK75" s="17">
        <f>SUM(A39:AJ72)/867</f>
        <v>8.2447425782006913</v>
      </c>
      <c r="AL75" s="4"/>
      <c r="AP75" s="23">
        <f>((AK75-AK$38)*100)/AK$38</f>
        <v>6.4615991580421888</v>
      </c>
      <c r="AQ75" s="24" t="s">
        <v>125</v>
      </c>
    </row>
    <row r="76" spans="1:46" x14ac:dyDescent="0.25">
      <c r="A76" s="25" t="s">
        <v>193</v>
      </c>
      <c r="B76" s="26" t="s">
        <v>193</v>
      </c>
      <c r="C76" s="25" t="s">
        <v>193</v>
      </c>
      <c r="D76" s="25" t="s">
        <v>193</v>
      </c>
      <c r="E76" s="25" t="s">
        <v>193</v>
      </c>
      <c r="F76" s="25" t="s">
        <v>193</v>
      </c>
      <c r="G76" s="25" t="s">
        <v>193</v>
      </c>
      <c r="H76" s="25" t="s">
        <v>193</v>
      </c>
      <c r="I76" s="25" t="s">
        <v>193</v>
      </c>
      <c r="J76" s="25" t="s">
        <v>193</v>
      </c>
      <c r="K76" s="25" t="s">
        <v>193</v>
      </c>
      <c r="L76" s="25" t="s">
        <v>193</v>
      </c>
      <c r="M76" s="25" t="s">
        <v>193</v>
      </c>
      <c r="N76" s="25" t="s">
        <v>193</v>
      </c>
      <c r="O76" s="25" t="s">
        <v>193</v>
      </c>
      <c r="P76" s="25" t="s">
        <v>193</v>
      </c>
      <c r="Q76" s="25" t="s">
        <v>193</v>
      </c>
      <c r="R76" s="25" t="s">
        <v>193</v>
      </c>
      <c r="S76" s="25" t="s">
        <v>193</v>
      </c>
      <c r="T76" s="25" t="s">
        <v>193</v>
      </c>
      <c r="U76" s="25" t="s">
        <v>193</v>
      </c>
      <c r="V76" s="25" t="s">
        <v>193</v>
      </c>
      <c r="W76" s="25" t="s">
        <v>193</v>
      </c>
      <c r="X76" s="25" t="s">
        <v>193</v>
      </c>
      <c r="Y76" s="25" t="s">
        <v>193</v>
      </c>
      <c r="Z76" s="25" t="s">
        <v>193</v>
      </c>
      <c r="AA76" s="25" t="s">
        <v>193</v>
      </c>
      <c r="AB76" s="25" t="s">
        <v>193</v>
      </c>
      <c r="AC76" s="25" t="s">
        <v>193</v>
      </c>
      <c r="AD76" s="25" t="s">
        <v>193</v>
      </c>
      <c r="AE76" s="25" t="s">
        <v>193</v>
      </c>
      <c r="AF76" s="25" t="s">
        <v>193</v>
      </c>
      <c r="AG76" s="25" t="s">
        <v>193</v>
      </c>
      <c r="AH76" s="25" t="s">
        <v>193</v>
      </c>
      <c r="AI76" s="25" t="s">
        <v>193</v>
      </c>
      <c r="AJ76" s="25" t="s">
        <v>193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193</v>
      </c>
      <c r="B77" s="26">
        <v>7.8498429999999999</v>
      </c>
      <c r="C77" s="25">
        <v>7.8341364999999996</v>
      </c>
      <c r="D77" s="25">
        <v>7.8222529999999999</v>
      </c>
      <c r="E77" s="25">
        <v>7.8168673999999996</v>
      </c>
      <c r="F77" s="25">
        <v>7.8201475</v>
      </c>
      <c r="G77" s="25">
        <v>7.8261113</v>
      </c>
      <c r="H77" s="25">
        <v>7.8228179999999998</v>
      </c>
      <c r="I77" s="25">
        <v>7.8229837</v>
      </c>
      <c r="J77" s="25">
        <v>7.820614</v>
      </c>
      <c r="K77" s="25">
        <v>7.8175005999999998</v>
      </c>
      <c r="L77" s="25">
        <v>7.8175682999999996</v>
      </c>
      <c r="M77" s="25">
        <v>7.81351</v>
      </c>
      <c r="N77" s="25">
        <v>7.811077</v>
      </c>
      <c r="O77" s="25">
        <v>7.8053369999999997</v>
      </c>
      <c r="P77" s="25">
        <v>7.8062614999999997</v>
      </c>
      <c r="Q77" s="25">
        <v>7.8153395999999997</v>
      </c>
      <c r="R77" s="25">
        <v>7.8157477000000002</v>
      </c>
      <c r="S77" s="25">
        <v>7.8180322999999996</v>
      </c>
      <c r="T77" s="25">
        <v>7.8196706999999996</v>
      </c>
      <c r="U77" s="25">
        <v>7.8296400000000004</v>
      </c>
      <c r="V77" s="25">
        <v>7.8375234999999996</v>
      </c>
      <c r="W77" s="25">
        <v>7.8442410000000002</v>
      </c>
      <c r="X77" s="25">
        <v>7.8598546999999996</v>
      </c>
      <c r="Y77" s="25">
        <v>7.8710100000000001</v>
      </c>
      <c r="Z77" s="25">
        <v>7.8738823</v>
      </c>
      <c r="AA77" s="25">
        <v>7.8718123000000002</v>
      </c>
      <c r="AB77" s="25">
        <v>7.8640857000000004</v>
      </c>
      <c r="AC77" s="25">
        <v>7.8741164000000001</v>
      </c>
      <c r="AD77" s="25">
        <v>7.8888363999999997</v>
      </c>
      <c r="AE77" s="25">
        <v>7.9040736999999996</v>
      </c>
      <c r="AF77" s="25">
        <v>7.8817797000000001</v>
      </c>
      <c r="AG77" s="25">
        <v>7.8197565000000004</v>
      </c>
      <c r="AH77" s="25">
        <v>7.8139133000000003</v>
      </c>
      <c r="AI77" s="25">
        <v>7.8204840000000004</v>
      </c>
      <c r="AJ77" s="25" t="s">
        <v>193</v>
      </c>
      <c r="AK77" s="3">
        <f t="shared" si="1"/>
        <v>7.8362008411764714</v>
      </c>
      <c r="AM77" s="6" t="s">
        <v>94</v>
      </c>
      <c r="AO77" s="2">
        <f>SUM(A110:AJ111)/40</f>
        <v>7.7451481575000019</v>
      </c>
      <c r="AP77" s="2">
        <f>((AK77-AK$3)*100)/AK$3</f>
        <v>-3.0088193551813309</v>
      </c>
      <c r="AR77" s="6" t="s">
        <v>94</v>
      </c>
      <c r="AS77" s="2"/>
      <c r="AT77" s="2">
        <f>((AO77-AO$3)*100)/AO$3</f>
        <v>-4.192427239073595</v>
      </c>
    </row>
    <row r="78" spans="1:46" x14ac:dyDescent="0.25">
      <c r="A78" s="27">
        <v>7.8347879999999996</v>
      </c>
      <c r="B78" s="28">
        <v>7.8378525000000003</v>
      </c>
      <c r="C78" s="27">
        <v>7.8304377000000001</v>
      </c>
      <c r="D78" s="27">
        <v>7.8275366000000002</v>
      </c>
      <c r="E78" s="27">
        <v>7.8233484999999998</v>
      </c>
      <c r="F78" s="27">
        <v>7.8210077</v>
      </c>
      <c r="G78" s="27">
        <v>7.8238845000000001</v>
      </c>
      <c r="H78" s="27">
        <v>7.8236537000000004</v>
      </c>
      <c r="I78" s="27">
        <v>7.8306494000000004</v>
      </c>
      <c r="J78" s="27">
        <v>7.8341054999999997</v>
      </c>
      <c r="K78" s="27">
        <v>7.8361882999999999</v>
      </c>
      <c r="L78" s="27">
        <v>7.8368982999999997</v>
      </c>
      <c r="M78" s="27">
        <v>7.8350200000000001</v>
      </c>
      <c r="N78" s="27">
        <v>7.8335590000000002</v>
      </c>
      <c r="O78" s="27">
        <v>7.8328509999999998</v>
      </c>
      <c r="P78" s="27">
        <v>7.8297800000000004</v>
      </c>
      <c r="Q78" s="27">
        <v>7.8279180000000004</v>
      </c>
      <c r="R78" s="27">
        <v>7.8245563999999996</v>
      </c>
      <c r="S78" s="27">
        <v>7.8250995000000003</v>
      </c>
      <c r="T78" s="27">
        <v>7.8418960000000002</v>
      </c>
      <c r="U78" s="27">
        <v>7.8446506999999999</v>
      </c>
      <c r="V78" s="27">
        <v>7.8470516000000003</v>
      </c>
      <c r="W78" s="27">
        <v>7.8460150000000004</v>
      </c>
      <c r="X78" s="27">
        <v>7.8451050000000002</v>
      </c>
      <c r="Y78" s="27">
        <v>7.8431625</v>
      </c>
      <c r="Z78" s="27">
        <v>7.8415856000000002</v>
      </c>
      <c r="AA78" s="27">
        <v>7.8402380000000003</v>
      </c>
      <c r="AB78" s="27">
        <v>7.8355626999999997</v>
      </c>
      <c r="AC78" s="27">
        <v>7.8302180000000003</v>
      </c>
      <c r="AD78" s="27">
        <v>7.8313600000000001</v>
      </c>
      <c r="AE78" s="27">
        <v>7.8384323</v>
      </c>
      <c r="AF78" s="27">
        <v>7.8298492</v>
      </c>
      <c r="AG78" s="27">
        <v>7.8288406999999998</v>
      </c>
      <c r="AH78" s="27">
        <v>7.8318357000000001</v>
      </c>
      <c r="AI78" s="27">
        <v>7.8265523999999997</v>
      </c>
      <c r="AJ78" s="27">
        <v>7.8342270000000003</v>
      </c>
      <c r="AK78" s="3">
        <f t="shared" si="1"/>
        <v>7.8334921388888894</v>
      </c>
      <c r="AM78" s="6" t="s">
        <v>116</v>
      </c>
      <c r="AO78" s="2">
        <f>SUM(A76:AJ77)/34</f>
        <v>7.8362008411764714</v>
      </c>
      <c r="AP78" s="2">
        <f>((AK78-AK$4)*100)/AK$4</f>
        <v>-3.6492998409167585</v>
      </c>
      <c r="AR78" s="6" t="s">
        <v>116</v>
      </c>
      <c r="AS78" s="2"/>
      <c r="AT78" s="1">
        <f>((AO78-AO$4)*100)/AO$4</f>
        <v>-3.0088193551813309</v>
      </c>
    </row>
    <row r="79" spans="1:46" x14ac:dyDescent="0.25">
      <c r="A79" s="27">
        <v>7.8383402999999996</v>
      </c>
      <c r="B79" s="28">
        <v>7.8382106</v>
      </c>
      <c r="C79" s="27">
        <v>7.8358087999999997</v>
      </c>
      <c r="D79" s="27">
        <v>7.8370547000000004</v>
      </c>
      <c r="E79" s="27">
        <v>7.8383975000000001</v>
      </c>
      <c r="F79" s="27">
        <v>7.8370009999999999</v>
      </c>
      <c r="G79" s="27">
        <v>7.8339033000000002</v>
      </c>
      <c r="H79" s="27">
        <v>7.8335055999999996</v>
      </c>
      <c r="I79" s="27">
        <v>7.8372739999999999</v>
      </c>
      <c r="J79" s="27">
        <v>7.8406177000000001</v>
      </c>
      <c r="K79" s="27">
        <v>7.8437910000000004</v>
      </c>
      <c r="L79" s="27">
        <v>7.8447804000000003</v>
      </c>
      <c r="M79" s="27">
        <v>7.8442363999999998</v>
      </c>
      <c r="N79" s="27">
        <v>7.8424449999999997</v>
      </c>
      <c r="O79" s="27">
        <v>7.8412495</v>
      </c>
      <c r="P79" s="27">
        <v>7.839588</v>
      </c>
      <c r="Q79" s="27">
        <v>7.8393965000000003</v>
      </c>
      <c r="R79" s="27">
        <v>7.8387260000000003</v>
      </c>
      <c r="S79" s="27">
        <v>7.8301587000000001</v>
      </c>
      <c r="T79" s="27">
        <v>7.840681</v>
      </c>
      <c r="U79" s="27">
        <v>7.8494916000000003</v>
      </c>
      <c r="V79" s="27">
        <v>7.8522369999999997</v>
      </c>
      <c r="W79" s="27">
        <v>7.8514809999999997</v>
      </c>
      <c r="X79" s="27">
        <v>7.849011</v>
      </c>
      <c r="Y79" s="27">
        <v>7.8457549999999996</v>
      </c>
      <c r="Z79" s="27">
        <v>7.8449515999999999</v>
      </c>
      <c r="AA79" s="27">
        <v>7.8405310000000004</v>
      </c>
      <c r="AB79" s="27">
        <v>7.8372070000000003</v>
      </c>
      <c r="AC79" s="27">
        <v>7.8360323999999997</v>
      </c>
      <c r="AD79" s="27">
        <v>7.8371506000000002</v>
      </c>
      <c r="AE79" s="27">
        <v>7.8404769999999999</v>
      </c>
      <c r="AF79" s="27">
        <v>7.8389160000000002</v>
      </c>
      <c r="AG79" s="27">
        <v>7.8367979999999999</v>
      </c>
      <c r="AH79" s="27">
        <v>7.8371057999999998</v>
      </c>
      <c r="AI79" s="27">
        <v>7.8370246999999997</v>
      </c>
      <c r="AJ79" s="27">
        <v>7.8377679999999996</v>
      </c>
      <c r="AK79" s="3">
        <f t="shared" si="1"/>
        <v>7.8401973249999992</v>
      </c>
      <c r="AM79" s="10" t="s">
        <v>94</v>
      </c>
      <c r="AO79" s="2">
        <f>SUM(A108:AJ109)/26</f>
        <v>7.8421955423076923</v>
      </c>
      <c r="AP79" s="2">
        <f>((AK79-AK$5)*100)/AK$5</f>
        <v>-3.8813901073800277</v>
      </c>
      <c r="AR79" s="10" t="s">
        <v>94</v>
      </c>
      <c r="AS79" s="2"/>
      <c r="AT79" s="1">
        <f>((AO79-AO$5)*100)/AO$5</f>
        <v>-4.086681468873322</v>
      </c>
    </row>
    <row r="80" spans="1:46" x14ac:dyDescent="0.25">
      <c r="A80" s="29">
        <v>7.8408040000000003</v>
      </c>
      <c r="B80" s="30">
        <v>7.8417963999999998</v>
      </c>
      <c r="C80" s="29">
        <v>7.8428579999999997</v>
      </c>
      <c r="D80" s="29">
        <v>7.8458966999999999</v>
      </c>
      <c r="E80" s="31">
        <v>7.8487400000000003</v>
      </c>
      <c r="F80" s="31">
        <v>7.8507904999999996</v>
      </c>
      <c r="G80" s="31">
        <v>7.8533749999999998</v>
      </c>
      <c r="H80" s="31">
        <v>7.8555599999999997</v>
      </c>
      <c r="I80" s="31">
        <v>7.8556790000000003</v>
      </c>
      <c r="J80" s="31">
        <v>7.8566402999999996</v>
      </c>
      <c r="K80" s="31">
        <v>7.856039</v>
      </c>
      <c r="L80" s="31">
        <v>7.8546667000000001</v>
      </c>
      <c r="M80" s="31">
        <v>7.8528905</v>
      </c>
      <c r="N80" s="31">
        <v>7.8513292999999997</v>
      </c>
      <c r="O80" s="31">
        <v>7.8497085999999996</v>
      </c>
      <c r="P80" s="31">
        <v>7.8492293000000002</v>
      </c>
      <c r="Q80" s="32">
        <v>7.8482120000000002</v>
      </c>
      <c r="R80" s="32">
        <v>7.8486799999999999</v>
      </c>
      <c r="S80" s="33">
        <v>7.8509802999999998</v>
      </c>
      <c r="T80" s="33" t="s">
        <v>193</v>
      </c>
      <c r="U80" s="33">
        <v>7.8624980000000004</v>
      </c>
      <c r="V80" s="33">
        <v>7.8603630000000004</v>
      </c>
      <c r="W80" s="33">
        <v>7.8565009999999997</v>
      </c>
      <c r="X80" s="33">
        <v>7.8532039999999999</v>
      </c>
      <c r="Y80" s="33">
        <v>7.8499512999999999</v>
      </c>
      <c r="Z80" s="33">
        <v>7.8462873000000002</v>
      </c>
      <c r="AA80" s="33">
        <v>7.8417700000000004</v>
      </c>
      <c r="AB80" s="33">
        <v>7.8406419999999999</v>
      </c>
      <c r="AC80" s="29">
        <v>7.8399330000000003</v>
      </c>
      <c r="AD80" s="29">
        <v>7.8389354000000004</v>
      </c>
      <c r="AE80" s="29">
        <v>7.8414345000000001</v>
      </c>
      <c r="AF80" s="29">
        <v>7.8427033000000002</v>
      </c>
      <c r="AG80" s="29">
        <v>7.8398459999999996</v>
      </c>
      <c r="AH80" s="29">
        <v>7.8385590000000001</v>
      </c>
      <c r="AI80" s="29">
        <v>7.8376054999999996</v>
      </c>
      <c r="AJ80" s="29">
        <v>7.8392176999999998</v>
      </c>
      <c r="AK80" s="3">
        <f t="shared" si="1"/>
        <v>7.8480950457142855</v>
      </c>
      <c r="AM80" s="10" t="s">
        <v>116</v>
      </c>
      <c r="AO80" s="2">
        <f>SUM(A78:AJ79)/72</f>
        <v>7.8368447319444465</v>
      </c>
      <c r="AP80" s="2">
        <f>((AK80-AK$6)*100)/AK$6</f>
        <v>-3.9265372328173176</v>
      </c>
      <c r="AR80" s="10" t="s">
        <v>116</v>
      </c>
      <c r="AS80" s="2"/>
      <c r="AT80" s="1">
        <f>((AO80-AO$6)*100)/AO$6</f>
        <v>-3.7655345517401639</v>
      </c>
    </row>
    <row r="81" spans="1:47" x14ac:dyDescent="0.25">
      <c r="A81" s="29">
        <v>7.8456516000000001</v>
      </c>
      <c r="B81" s="30">
        <v>7.8489732999999999</v>
      </c>
      <c r="C81" s="29">
        <v>7.8525767000000002</v>
      </c>
      <c r="D81" s="29">
        <v>7.8553519999999999</v>
      </c>
      <c r="E81" s="31">
        <v>7.8602857999999998</v>
      </c>
      <c r="F81" s="31">
        <v>7.8599680000000003</v>
      </c>
      <c r="G81" s="31">
        <v>7.859782</v>
      </c>
      <c r="H81" s="31">
        <v>7.8658169999999998</v>
      </c>
      <c r="I81" s="31">
        <v>7.8647513</v>
      </c>
      <c r="J81" s="31">
        <v>7.8624980000000004</v>
      </c>
      <c r="K81" s="31">
        <v>7.8607801999999998</v>
      </c>
      <c r="L81" s="31">
        <v>7.8597754999999996</v>
      </c>
      <c r="M81" s="31">
        <v>7.8586616999999999</v>
      </c>
      <c r="N81" s="31">
        <v>7.8575359999999996</v>
      </c>
      <c r="O81" s="31">
        <v>7.8564780000000001</v>
      </c>
      <c r="P81" s="31">
        <v>7.8553867000000004</v>
      </c>
      <c r="Q81" s="32">
        <v>7.8553514</v>
      </c>
      <c r="R81" s="32">
        <v>7.8563594999999999</v>
      </c>
      <c r="S81" s="33">
        <v>7.8577820000000003</v>
      </c>
      <c r="T81" s="33" t="s">
        <v>193</v>
      </c>
      <c r="U81" s="33">
        <v>7.8712834999999997</v>
      </c>
      <c r="V81" s="33">
        <v>7.8682319999999999</v>
      </c>
      <c r="W81" s="33">
        <v>7.8646884000000004</v>
      </c>
      <c r="X81" s="33">
        <v>7.8608159999999998</v>
      </c>
      <c r="Y81" s="33">
        <v>7.8567640000000001</v>
      </c>
      <c r="Z81" s="33">
        <v>7.8530790000000001</v>
      </c>
      <c r="AA81" s="33">
        <v>7.8493995999999999</v>
      </c>
      <c r="AB81" s="33">
        <v>7.8496959999999998</v>
      </c>
      <c r="AC81" s="29">
        <v>7.8471545999999996</v>
      </c>
      <c r="AD81" s="29">
        <v>7.8410535000000001</v>
      </c>
      <c r="AE81" s="29">
        <v>7.8405465999999997</v>
      </c>
      <c r="AF81" s="29">
        <v>7.8438319999999999</v>
      </c>
      <c r="AG81" s="29">
        <v>7.8434869999999997</v>
      </c>
      <c r="AH81" s="29">
        <v>7.8432180000000002</v>
      </c>
      <c r="AI81" s="29">
        <v>7.8425611999999996</v>
      </c>
      <c r="AJ81" s="29">
        <v>7.8432329999999997</v>
      </c>
      <c r="AK81" s="3">
        <f t="shared" si="1"/>
        <v>7.8546517457142855</v>
      </c>
      <c r="AM81" s="11" t="s">
        <v>99</v>
      </c>
      <c r="AO81" s="2">
        <f>SUM(A103:R107)/56</f>
        <v>7.8526108142857156</v>
      </c>
      <c r="AP81" s="2">
        <f>((AK81-AK$7)*100)/AK$7</f>
        <v>-3.9429215465686189</v>
      </c>
      <c r="AR81" s="11" t="s">
        <v>99</v>
      </c>
      <c r="AS81" s="2"/>
      <c r="AT81" s="1">
        <f>((AO81-AO$7)*100)/AO$7</f>
        <v>-3.9295985129645947</v>
      </c>
    </row>
    <row r="82" spans="1:47" x14ac:dyDescent="0.25">
      <c r="A82" s="29">
        <v>7.8570510000000002</v>
      </c>
      <c r="B82" s="30">
        <v>7.8596199999999996</v>
      </c>
      <c r="C82" s="29">
        <v>7.8585880000000001</v>
      </c>
      <c r="D82" s="29">
        <v>7.8569740000000001</v>
      </c>
      <c r="E82" s="31">
        <v>7.8597254999999997</v>
      </c>
      <c r="F82" s="31">
        <v>7.8611440000000004</v>
      </c>
      <c r="G82" s="31">
        <v>7.8610363000000003</v>
      </c>
      <c r="H82" s="31">
        <v>7.8647733000000004</v>
      </c>
      <c r="I82" s="31">
        <v>7.8639673999999999</v>
      </c>
      <c r="J82" s="31">
        <v>7.8625683999999998</v>
      </c>
      <c r="K82" s="31">
        <v>7.8621210000000001</v>
      </c>
      <c r="L82" s="31">
        <v>7.8615766000000002</v>
      </c>
      <c r="M82" s="31">
        <v>7.860589</v>
      </c>
      <c r="N82" s="31">
        <v>7.8601390000000002</v>
      </c>
      <c r="O82" s="31">
        <v>7.8591666</v>
      </c>
      <c r="P82" s="31">
        <v>7.8582270000000003</v>
      </c>
      <c r="Q82" s="32">
        <v>7.8577690000000002</v>
      </c>
      <c r="R82" s="32">
        <v>7.857971</v>
      </c>
      <c r="S82" s="33">
        <v>7.8567805000000002</v>
      </c>
      <c r="T82" s="33" t="s">
        <v>193</v>
      </c>
      <c r="U82" s="33">
        <v>7.8727117</v>
      </c>
      <c r="V82" s="33">
        <v>7.8687104999999997</v>
      </c>
      <c r="W82" s="33">
        <v>7.8660480000000002</v>
      </c>
      <c r="X82" s="33">
        <v>7.863772</v>
      </c>
      <c r="Y82" s="33">
        <v>7.8619890000000003</v>
      </c>
      <c r="Z82" s="33">
        <v>7.8599800000000002</v>
      </c>
      <c r="AA82" s="33">
        <v>7.8572053999999998</v>
      </c>
      <c r="AB82" s="33">
        <v>7.8583864999999999</v>
      </c>
      <c r="AC82" s="29">
        <v>7.8552679999999997</v>
      </c>
      <c r="AD82" s="29">
        <v>7.8469123999999999</v>
      </c>
      <c r="AE82" s="29">
        <v>7.8483140000000002</v>
      </c>
      <c r="AF82" s="29">
        <v>7.8477800000000002</v>
      </c>
      <c r="AG82" s="29">
        <v>7.8493385</v>
      </c>
      <c r="AH82" s="29">
        <v>7.8516329999999996</v>
      </c>
      <c r="AI82" s="29">
        <v>7.8529277000000004</v>
      </c>
      <c r="AJ82" s="29">
        <v>7.854838</v>
      </c>
      <c r="AK82" s="3">
        <f t="shared" si="1"/>
        <v>7.8587314942857134</v>
      </c>
      <c r="AM82" s="11" t="s">
        <v>102</v>
      </c>
      <c r="AO82" s="2">
        <f>SUM(E80:R84)/68</f>
        <v>7.8569931308823513</v>
      </c>
      <c r="AP82" s="2">
        <f>((AK82-AK$8)*100)/AK$8</f>
        <v>-3.9289131398583375</v>
      </c>
      <c r="AR82" s="11" t="s">
        <v>102</v>
      </c>
      <c r="AS82" s="2"/>
      <c r="AT82" s="1">
        <f>((AO82-AO$8)*100)/AO$8</f>
        <v>-3.9070076049891056</v>
      </c>
    </row>
    <row r="83" spans="1:47" x14ac:dyDescent="0.25">
      <c r="A83" s="29">
        <v>7.8620625000000004</v>
      </c>
      <c r="B83" s="30">
        <v>7.8582105999999996</v>
      </c>
      <c r="C83" s="29">
        <v>7.8542503999999997</v>
      </c>
      <c r="D83" s="29">
        <v>7.8521700000000001</v>
      </c>
      <c r="E83" s="31" t="s">
        <v>193</v>
      </c>
      <c r="F83" s="31">
        <v>7.8706019999999999</v>
      </c>
      <c r="G83" s="31">
        <v>7.865062</v>
      </c>
      <c r="H83" s="31">
        <v>7.862285</v>
      </c>
      <c r="I83" s="31">
        <v>7.8614519999999999</v>
      </c>
      <c r="J83" s="31">
        <v>7.8609850000000003</v>
      </c>
      <c r="K83" s="31">
        <v>7.8616095000000001</v>
      </c>
      <c r="L83" s="31">
        <v>7.8616060000000001</v>
      </c>
      <c r="M83" s="31">
        <v>7.8605219999999996</v>
      </c>
      <c r="N83" s="31">
        <v>7.859515</v>
      </c>
      <c r="O83" s="31">
        <v>7.8589650000000004</v>
      </c>
      <c r="P83" s="31">
        <v>7.8582416000000004</v>
      </c>
      <c r="Q83" s="32">
        <v>7.8569009999999997</v>
      </c>
      <c r="R83" s="32">
        <v>7.854069</v>
      </c>
      <c r="S83" s="33">
        <v>7.8517190000000001</v>
      </c>
      <c r="T83" s="33" t="s">
        <v>193</v>
      </c>
      <c r="U83" s="33">
        <v>7.8820730000000001</v>
      </c>
      <c r="V83" s="33">
        <v>7.8691690000000003</v>
      </c>
      <c r="W83" s="33">
        <v>7.8686933999999997</v>
      </c>
      <c r="X83" s="33">
        <v>7.86557</v>
      </c>
      <c r="Y83" s="33">
        <v>7.8641585999999997</v>
      </c>
      <c r="Z83" s="33">
        <v>7.8619437000000003</v>
      </c>
      <c r="AA83" s="33">
        <v>7.8605479999999996</v>
      </c>
      <c r="AB83" s="33">
        <v>7.8595439999999996</v>
      </c>
      <c r="AC83" s="29">
        <v>7.8745536999999999</v>
      </c>
      <c r="AD83" s="29">
        <v>7.8567634000000002</v>
      </c>
      <c r="AE83" s="29">
        <v>7.8545090000000002</v>
      </c>
      <c r="AF83" s="29">
        <v>7.8578039999999998</v>
      </c>
      <c r="AG83" s="29">
        <v>7.8604745999999999</v>
      </c>
      <c r="AH83" s="29">
        <v>7.8633230000000003</v>
      </c>
      <c r="AI83" s="29">
        <v>7.8657250000000003</v>
      </c>
      <c r="AJ83" s="29">
        <v>7.8653665000000004</v>
      </c>
      <c r="AK83" s="3">
        <f t="shared" si="1"/>
        <v>7.8617778382352945</v>
      </c>
      <c r="AM83" s="12" t="s">
        <v>105</v>
      </c>
      <c r="AO83" s="2">
        <f>SUM(S103:Z107)/35</f>
        <v>7.8589535914285715</v>
      </c>
      <c r="AP83" s="2">
        <f>((AK83-AK$9)*100)/AK$9</f>
        <v>-3.8877261728281871</v>
      </c>
      <c r="AR83" s="12" t="s">
        <v>105</v>
      </c>
      <c r="AS83" s="2"/>
      <c r="AT83" s="1">
        <f>((AO83-AO$9)*100)/AO$9</f>
        <v>-3.8048442748728388</v>
      </c>
    </row>
    <row r="84" spans="1:47" x14ac:dyDescent="0.25">
      <c r="A84" s="29">
        <v>7.8529489999999997</v>
      </c>
      <c r="B84" s="30">
        <v>7.8499846</v>
      </c>
      <c r="C84" s="29">
        <v>7.846101</v>
      </c>
      <c r="D84" s="29" t="s">
        <v>193</v>
      </c>
      <c r="E84" s="31" t="s">
        <v>193</v>
      </c>
      <c r="F84" s="31">
        <v>7.8667692999999996</v>
      </c>
      <c r="G84" s="31">
        <v>7.8571434</v>
      </c>
      <c r="H84" s="31">
        <v>7.8536210000000004</v>
      </c>
      <c r="I84" s="31">
        <v>7.8527927000000002</v>
      </c>
      <c r="J84" s="31">
        <v>7.8499439999999998</v>
      </c>
      <c r="K84" s="31">
        <v>7.8464460000000003</v>
      </c>
      <c r="L84" s="31">
        <v>7.8443722999999999</v>
      </c>
      <c r="M84" s="31">
        <v>7.8494270000000004</v>
      </c>
      <c r="N84" s="31">
        <v>7.8515544000000004</v>
      </c>
      <c r="O84" s="31">
        <v>7.8521210000000004</v>
      </c>
      <c r="P84" s="31">
        <v>7.8510229999999996</v>
      </c>
      <c r="Q84" s="32">
        <v>7.8477582999999997</v>
      </c>
      <c r="R84" s="32">
        <v>7.8449999999999998</v>
      </c>
      <c r="S84" s="33">
        <v>7.8480879999999997</v>
      </c>
      <c r="T84" s="33" t="s">
        <v>193</v>
      </c>
      <c r="U84" s="33" t="s">
        <v>193</v>
      </c>
      <c r="V84" s="33">
        <v>7.8683079999999999</v>
      </c>
      <c r="W84" s="33">
        <v>7.8631415000000002</v>
      </c>
      <c r="X84" s="33">
        <v>7.8631060000000002</v>
      </c>
      <c r="Y84" s="33">
        <v>7.8632884000000001</v>
      </c>
      <c r="Z84" s="33">
        <v>7.8592560000000002</v>
      </c>
      <c r="AA84" s="33">
        <v>7.8533020000000002</v>
      </c>
      <c r="AB84" s="33">
        <v>7.854698</v>
      </c>
      <c r="AC84" s="29" t="s">
        <v>193</v>
      </c>
      <c r="AD84" s="29">
        <v>7.8580046000000001</v>
      </c>
      <c r="AE84" s="29">
        <v>7.8543877999999996</v>
      </c>
      <c r="AF84" s="29">
        <v>7.8485373999999997</v>
      </c>
      <c r="AG84" s="29">
        <v>7.8478646000000003</v>
      </c>
      <c r="AH84" s="29">
        <v>7.8580329999999998</v>
      </c>
      <c r="AI84" s="29">
        <v>7.8611506999999996</v>
      </c>
      <c r="AJ84" s="29">
        <v>7.8575644000000002</v>
      </c>
      <c r="AK84" s="3">
        <f t="shared" si="1"/>
        <v>7.8540560451612906</v>
      </c>
      <c r="AM84" s="12" t="s">
        <v>108</v>
      </c>
      <c r="AO84" s="2">
        <f>SUM(S80:AB84)/44</f>
        <v>7.8594574454545461</v>
      </c>
      <c r="AP84" s="2">
        <f>((AK84-AK$10)*100)/AK$10</f>
        <v>-3.8352412272189427</v>
      </c>
      <c r="AR84" s="12" t="s">
        <v>108</v>
      </c>
      <c r="AS84" s="2"/>
      <c r="AT84" s="1">
        <f>((AO84-AO$10)*100)/AO$10</f>
        <v>-3.9793998159652655</v>
      </c>
    </row>
    <row r="85" spans="1:47" x14ac:dyDescent="0.25">
      <c r="A85" s="29">
        <v>7.8488955000000002</v>
      </c>
      <c r="B85" s="30">
        <v>7.8499055000000002</v>
      </c>
      <c r="C85" s="29" t="s">
        <v>193</v>
      </c>
      <c r="D85" s="29" t="s">
        <v>193</v>
      </c>
      <c r="E85" s="34" t="s">
        <v>193</v>
      </c>
      <c r="F85" s="34">
        <v>7.8614829999999998</v>
      </c>
      <c r="G85" s="34">
        <v>7.85616</v>
      </c>
      <c r="H85" s="34">
        <v>7.8548856000000002</v>
      </c>
      <c r="I85" s="34">
        <v>7.8540343999999997</v>
      </c>
      <c r="J85" s="34">
        <v>7.8519243999999997</v>
      </c>
      <c r="K85" s="34">
        <v>7.8504709999999998</v>
      </c>
      <c r="L85" s="34">
        <v>7.8478165000000004</v>
      </c>
      <c r="M85" s="34">
        <v>7.8466462999999997</v>
      </c>
      <c r="N85" s="34">
        <v>7.8464074000000004</v>
      </c>
      <c r="O85" s="34">
        <v>7.8447084</v>
      </c>
      <c r="P85" s="34">
        <v>7.8429000000000002</v>
      </c>
      <c r="Q85" s="34">
        <v>7.8408740000000003</v>
      </c>
      <c r="R85" s="34">
        <v>7.8425035000000003</v>
      </c>
      <c r="S85" s="35">
        <v>7.8446509999999998</v>
      </c>
      <c r="T85" s="35" t="s">
        <v>193</v>
      </c>
      <c r="U85" s="35" t="s">
        <v>193</v>
      </c>
      <c r="V85" s="35">
        <v>7.8694863000000002</v>
      </c>
      <c r="W85" s="35">
        <v>7.8599052</v>
      </c>
      <c r="X85" s="35">
        <v>7.8530253999999999</v>
      </c>
      <c r="Y85" s="35">
        <v>7.8500100000000002</v>
      </c>
      <c r="Z85" s="35">
        <v>7.8471526999999996</v>
      </c>
      <c r="AA85" s="35">
        <v>7.8495990000000004</v>
      </c>
      <c r="AB85" s="35">
        <v>7.8514524000000003</v>
      </c>
      <c r="AC85" s="36" t="s">
        <v>193</v>
      </c>
      <c r="AD85" s="29">
        <v>7.8582330000000002</v>
      </c>
      <c r="AE85" s="29">
        <v>7.8561934999999998</v>
      </c>
      <c r="AF85" s="29">
        <v>7.8514119999999998</v>
      </c>
      <c r="AG85" s="29">
        <v>7.8497399999999997</v>
      </c>
      <c r="AH85" s="29">
        <v>7.8494950000000001</v>
      </c>
      <c r="AI85" s="29">
        <v>7.8489719999999998</v>
      </c>
      <c r="AJ85" s="29">
        <v>7.8477860000000002</v>
      </c>
      <c r="AK85" s="3">
        <f t="shared" si="1"/>
        <v>7.8508909666666691</v>
      </c>
      <c r="AM85" s="14" t="s">
        <v>99</v>
      </c>
      <c r="AO85" s="7">
        <f>(SUM(B94:O102)+SUM(P94:R98))/140</f>
        <v>7.6795090578571461</v>
      </c>
      <c r="AP85" s="2">
        <f>((AK85-AK$11)*100)/AK$11</f>
        <v>-3.7943456202944548</v>
      </c>
      <c r="AR85" s="14" t="s">
        <v>99</v>
      </c>
      <c r="AS85" s="2"/>
      <c r="AT85" s="1">
        <f>((AO85-AO$11)*100)/AO$11</f>
        <v>-3.5969162302704487</v>
      </c>
      <c r="AU85">
        <f>SUM(AT85:AT88)/4</f>
        <v>-3.6347962517634356</v>
      </c>
    </row>
    <row r="86" spans="1:47" x14ac:dyDescent="0.25">
      <c r="A86" s="29">
        <v>7.8502364</v>
      </c>
      <c r="B86" s="30">
        <v>7.8513780000000004</v>
      </c>
      <c r="C86" s="29" t="s">
        <v>193</v>
      </c>
      <c r="D86" s="29" t="s">
        <v>193</v>
      </c>
      <c r="E86" s="34" t="s">
        <v>193</v>
      </c>
      <c r="F86" s="34">
        <v>7.8620824999999996</v>
      </c>
      <c r="G86" s="34">
        <v>7.8582435000000004</v>
      </c>
      <c r="H86" s="34">
        <v>7.8556714000000003</v>
      </c>
      <c r="I86" s="34">
        <v>7.8543120000000002</v>
      </c>
      <c r="J86" s="34">
        <v>7.8521619999999999</v>
      </c>
      <c r="K86" s="34">
        <v>7.8515290000000002</v>
      </c>
      <c r="L86" s="34">
        <v>7.8499894000000001</v>
      </c>
      <c r="M86" s="34">
        <v>7.8481339999999999</v>
      </c>
      <c r="N86" s="34">
        <v>7.8471503</v>
      </c>
      <c r="O86" s="34">
        <v>7.8460450000000002</v>
      </c>
      <c r="P86" s="34">
        <v>7.8451230000000001</v>
      </c>
      <c r="Q86" s="34">
        <v>7.8439794000000003</v>
      </c>
      <c r="R86" s="34">
        <v>7.8431243999999998</v>
      </c>
      <c r="S86" s="35">
        <v>7.8418726999999997</v>
      </c>
      <c r="T86" s="35" t="s">
        <v>193</v>
      </c>
      <c r="U86" s="35" t="s">
        <v>193</v>
      </c>
      <c r="V86" s="35">
        <v>7.8792543000000004</v>
      </c>
      <c r="W86" s="35">
        <v>7.8581000000000003</v>
      </c>
      <c r="X86" s="35">
        <v>7.8499470000000002</v>
      </c>
      <c r="Y86" s="35">
        <v>7.8478827000000004</v>
      </c>
      <c r="Z86" s="35">
        <v>7.8474089999999999</v>
      </c>
      <c r="AA86" s="35">
        <v>7.8496829999999997</v>
      </c>
      <c r="AB86" s="35">
        <v>7.850142</v>
      </c>
      <c r="AC86" s="36" t="s">
        <v>193</v>
      </c>
      <c r="AD86" s="29">
        <v>7.8586970000000003</v>
      </c>
      <c r="AE86" s="29">
        <v>7.8565269999999998</v>
      </c>
      <c r="AF86" s="29">
        <v>7.8518239999999997</v>
      </c>
      <c r="AG86" s="29">
        <v>7.8509849999999997</v>
      </c>
      <c r="AH86" s="29">
        <v>7.8497870000000001</v>
      </c>
      <c r="AI86" s="29">
        <v>7.8496695000000001</v>
      </c>
      <c r="AJ86" s="29">
        <v>7.8498535</v>
      </c>
      <c r="AK86" s="3">
        <f t="shared" si="1"/>
        <v>7.8516931333333337</v>
      </c>
      <c r="AM86" s="14" t="s">
        <v>102</v>
      </c>
      <c r="AO86" s="2">
        <f>SUM(E85:R93)/126</f>
        <v>7.6644127246031752</v>
      </c>
      <c r="AP86" s="2">
        <f>((AK86-AK$12)*100)/AK$12</f>
        <v>-3.7659506582013003</v>
      </c>
      <c r="AR86" s="14" t="s">
        <v>102</v>
      </c>
      <c r="AS86" s="2"/>
      <c r="AT86" s="1">
        <f>((AO86-AO$12)*100)/AO$12</f>
        <v>-3.5841409302742862</v>
      </c>
    </row>
    <row r="87" spans="1:47" x14ac:dyDescent="0.25">
      <c r="A87" s="29">
        <v>7.8540080000000003</v>
      </c>
      <c r="B87" s="30">
        <v>7.8548270000000002</v>
      </c>
      <c r="C87" s="29" t="s">
        <v>193</v>
      </c>
      <c r="D87" s="29" t="s">
        <v>193</v>
      </c>
      <c r="E87" s="34" t="s">
        <v>193</v>
      </c>
      <c r="F87" s="34">
        <v>7.8579736000000002</v>
      </c>
      <c r="G87" s="34">
        <v>7.859032</v>
      </c>
      <c r="H87" s="34">
        <v>7.8561572999999996</v>
      </c>
      <c r="I87" s="34">
        <v>7.8535814000000004</v>
      </c>
      <c r="J87" s="34">
        <v>7.8516199999999996</v>
      </c>
      <c r="K87" s="34">
        <v>7.8511980000000001</v>
      </c>
      <c r="L87" s="34">
        <v>7.8492775000000004</v>
      </c>
      <c r="M87" s="34">
        <v>7.8470979999999999</v>
      </c>
      <c r="N87" s="34">
        <v>7.8463944999999997</v>
      </c>
      <c r="O87" s="34">
        <v>7.8465303999999998</v>
      </c>
      <c r="P87" s="34">
        <v>7.8462467</v>
      </c>
      <c r="Q87" s="34">
        <v>7.8457727000000004</v>
      </c>
      <c r="R87" s="34">
        <v>7.8451610000000001</v>
      </c>
      <c r="S87" s="35">
        <v>7.8404170000000004</v>
      </c>
      <c r="T87" s="35" t="s">
        <v>193</v>
      </c>
      <c r="U87" s="35" t="s">
        <v>193</v>
      </c>
      <c r="V87" s="35" t="s">
        <v>193</v>
      </c>
      <c r="W87" s="35">
        <v>7.856033</v>
      </c>
      <c r="X87" s="35">
        <v>7.8496030000000001</v>
      </c>
      <c r="Y87" s="35">
        <v>7.8478880000000002</v>
      </c>
      <c r="Z87" s="35">
        <v>7.8476514999999996</v>
      </c>
      <c r="AA87" s="35">
        <v>7.8528799999999999</v>
      </c>
      <c r="AB87" s="35" t="s">
        <v>193</v>
      </c>
      <c r="AC87" s="36" t="s">
        <v>193</v>
      </c>
      <c r="AD87" s="29">
        <v>7.8575882999999997</v>
      </c>
      <c r="AE87" s="29">
        <v>7.8583921999999999</v>
      </c>
      <c r="AF87" s="29">
        <v>7.8501306</v>
      </c>
      <c r="AG87" s="29">
        <v>7.851127</v>
      </c>
      <c r="AH87" s="29">
        <v>7.8516307000000003</v>
      </c>
      <c r="AI87" s="29">
        <v>7.8526315999999996</v>
      </c>
      <c r="AJ87" s="29">
        <v>7.8534335999999998</v>
      </c>
      <c r="AK87" s="3">
        <f t="shared" si="1"/>
        <v>7.8512244499999992</v>
      </c>
      <c r="AM87" s="15" t="s">
        <v>105</v>
      </c>
      <c r="AO87" s="2">
        <f>(SUM(S94:AB102)+SUM(P99:R102))/67</f>
        <v>7.8537423208955213</v>
      </c>
      <c r="AP87" s="2">
        <f>((AK87-AK$13)*100)/AK$13</f>
        <v>-3.7350777390110101</v>
      </c>
      <c r="AR87" s="15" t="s">
        <v>105</v>
      </c>
      <c r="AS87" s="2"/>
      <c r="AT87" s="1">
        <f>((AO87-AO$13)*100)/AO$13</f>
        <v>-3.6846286139016238</v>
      </c>
    </row>
    <row r="88" spans="1:47" x14ac:dyDescent="0.25">
      <c r="A88" s="29">
        <v>7.8625660000000002</v>
      </c>
      <c r="B88" s="30">
        <v>7.8597609999999998</v>
      </c>
      <c r="C88" s="29" t="s">
        <v>193</v>
      </c>
      <c r="D88" s="29" t="s">
        <v>193</v>
      </c>
      <c r="E88" s="34">
        <v>7.8516589999999997</v>
      </c>
      <c r="F88" s="34">
        <v>7.8596624999999998</v>
      </c>
      <c r="G88" s="34">
        <v>7.8611592999999997</v>
      </c>
      <c r="H88" s="34">
        <v>7.8565263999999999</v>
      </c>
      <c r="I88" s="34">
        <v>7.8520370000000002</v>
      </c>
      <c r="J88" s="34">
        <v>7.8501159999999999</v>
      </c>
      <c r="K88" s="34">
        <v>7.8471612999999998</v>
      </c>
      <c r="L88" s="34">
        <v>7.8436979999999998</v>
      </c>
      <c r="M88" s="34">
        <v>7.845796</v>
      </c>
      <c r="N88" s="34">
        <v>7.8465239999999996</v>
      </c>
      <c r="O88" s="34">
        <v>7.8478775000000001</v>
      </c>
      <c r="P88" s="34">
        <v>7.8486896000000002</v>
      </c>
      <c r="Q88" s="34">
        <v>7.8482329999999996</v>
      </c>
      <c r="R88" s="34">
        <v>7.8473376999999997</v>
      </c>
      <c r="S88" s="35">
        <v>7.8402430000000001</v>
      </c>
      <c r="T88" s="35" t="s">
        <v>193</v>
      </c>
      <c r="U88" s="35" t="s">
        <v>193</v>
      </c>
      <c r="V88" s="35" t="s">
        <v>193</v>
      </c>
      <c r="W88" s="35">
        <v>7.8552027000000004</v>
      </c>
      <c r="X88" s="35">
        <v>7.849729</v>
      </c>
      <c r="Y88" s="35">
        <v>7.8490696</v>
      </c>
      <c r="Z88" s="35">
        <v>7.8486310000000001</v>
      </c>
      <c r="AA88" s="35">
        <v>7.8540349999999997</v>
      </c>
      <c r="AB88" s="35" t="s">
        <v>193</v>
      </c>
      <c r="AC88" s="36" t="s">
        <v>193</v>
      </c>
      <c r="AD88" s="29" t="s">
        <v>193</v>
      </c>
      <c r="AE88" s="29">
        <v>7.8548859999999996</v>
      </c>
      <c r="AF88" s="29">
        <v>7.8500532999999999</v>
      </c>
      <c r="AG88" s="29">
        <v>7.8523810000000003</v>
      </c>
      <c r="AH88" s="29">
        <v>7.8551630000000001</v>
      </c>
      <c r="AI88" s="29">
        <v>7.8573065</v>
      </c>
      <c r="AJ88" s="29">
        <v>7.8591986</v>
      </c>
      <c r="AK88" s="3">
        <f t="shared" si="1"/>
        <v>7.8519536785714292</v>
      </c>
      <c r="AM88" s="15" t="s">
        <v>108</v>
      </c>
      <c r="AO88" s="2">
        <f>SUM(S85:AB93)/54</f>
        <v>7.8548637870370364</v>
      </c>
      <c r="AP88" s="1">
        <f>((AK88-AK$14)*100)/AK$14</f>
        <v>-3.6882533646977991</v>
      </c>
      <c r="AR88" s="15" t="s">
        <v>108</v>
      </c>
      <c r="AS88" s="2"/>
      <c r="AT88" s="1">
        <f>((AO88-AO$14)*100)/AO$14</f>
        <v>-3.6734992326073828</v>
      </c>
    </row>
    <row r="89" spans="1:47" x14ac:dyDescent="0.25">
      <c r="A89" s="29">
        <v>7.873405</v>
      </c>
      <c r="B89" s="30">
        <v>7.8705629999999998</v>
      </c>
      <c r="C89" s="29" t="s">
        <v>193</v>
      </c>
      <c r="D89" s="29" t="s">
        <v>193</v>
      </c>
      <c r="E89" s="34">
        <v>7.8556429999999997</v>
      </c>
      <c r="F89" s="34">
        <v>7.8605947</v>
      </c>
      <c r="G89" s="34">
        <v>7.8622909999999999</v>
      </c>
      <c r="H89" s="34">
        <v>7.8558110000000001</v>
      </c>
      <c r="I89" s="34">
        <v>7.8515379999999997</v>
      </c>
      <c r="J89" s="34">
        <v>7.8475780000000004</v>
      </c>
      <c r="K89" s="34">
        <v>7.8447909999999998</v>
      </c>
      <c r="L89" s="34">
        <v>7.8428810000000002</v>
      </c>
      <c r="M89" s="34">
        <v>7.8454394000000001</v>
      </c>
      <c r="N89" s="34">
        <v>7.847626</v>
      </c>
      <c r="O89" s="34">
        <v>7.850149</v>
      </c>
      <c r="P89" s="34">
        <v>7.8517593999999997</v>
      </c>
      <c r="Q89" s="34">
        <v>7.8511033000000001</v>
      </c>
      <c r="R89" s="34">
        <v>7.8479424</v>
      </c>
      <c r="S89" s="35" t="s">
        <v>193</v>
      </c>
      <c r="T89" s="35" t="s">
        <v>193</v>
      </c>
      <c r="U89" s="35" t="s">
        <v>193</v>
      </c>
      <c r="V89" s="35" t="s">
        <v>193</v>
      </c>
      <c r="W89" s="35">
        <v>7.8575686999999999</v>
      </c>
      <c r="X89" s="35">
        <v>7.8503813999999998</v>
      </c>
      <c r="Y89" s="35">
        <v>7.8517710000000003</v>
      </c>
      <c r="Z89" s="35">
        <v>7.8521070000000002</v>
      </c>
      <c r="AA89" s="35">
        <v>7.8555830000000002</v>
      </c>
      <c r="AB89" s="35" t="s">
        <v>193</v>
      </c>
      <c r="AC89" s="36" t="s">
        <v>193</v>
      </c>
      <c r="AD89" s="29" t="s">
        <v>193</v>
      </c>
      <c r="AE89" s="29">
        <v>7.8515224000000003</v>
      </c>
      <c r="AF89" s="29">
        <v>7.854228</v>
      </c>
      <c r="AG89" s="29">
        <v>7.8580569999999996</v>
      </c>
      <c r="AH89" s="29">
        <v>7.8624790000000004</v>
      </c>
      <c r="AI89" s="29">
        <v>7.8657928000000004</v>
      </c>
      <c r="AJ89" s="29">
        <v>7.868754</v>
      </c>
      <c r="AK89" s="3">
        <f t="shared" si="1"/>
        <v>7.8550873888888892</v>
      </c>
      <c r="AM89" s="16" t="s">
        <v>117</v>
      </c>
      <c r="AO89" s="7">
        <f>(SUM(AC80:AJ102)+SUM(A80:D93))/173</f>
        <v>7.8096138468208069</v>
      </c>
      <c r="AP89" s="2">
        <f>((AK89-AK$15)*100)/AK$15</f>
        <v>-3.6292057606778489</v>
      </c>
      <c r="AR89" s="16" t="s">
        <v>117</v>
      </c>
      <c r="AS89" s="2"/>
      <c r="AT89" s="1">
        <f>((AO89-AO$15)*100)/AO$15</f>
        <v>-3.6671727399686436</v>
      </c>
    </row>
    <row r="90" spans="1:47" x14ac:dyDescent="0.25">
      <c r="A90" s="29">
        <v>7.8786573000000004</v>
      </c>
      <c r="B90" s="30">
        <v>7.8740040000000002</v>
      </c>
      <c r="C90" s="29" t="s">
        <v>193</v>
      </c>
      <c r="D90" s="29" t="s">
        <v>193</v>
      </c>
      <c r="E90" s="34">
        <v>7.8545699999999998</v>
      </c>
      <c r="F90" s="34">
        <v>7.8604180000000001</v>
      </c>
      <c r="G90" s="34">
        <v>7.8589687000000001</v>
      </c>
      <c r="H90" s="34">
        <v>7.8540859999999997</v>
      </c>
      <c r="I90" s="34">
        <v>7.8488683999999997</v>
      </c>
      <c r="J90" s="34">
        <v>7.8450150000000001</v>
      </c>
      <c r="K90" s="34">
        <v>7.8435579999999998</v>
      </c>
      <c r="L90" s="34">
        <v>7.8429564999999997</v>
      </c>
      <c r="M90" s="34">
        <v>7.8459396000000003</v>
      </c>
      <c r="N90" s="34">
        <v>7.8496632999999996</v>
      </c>
      <c r="O90" s="34">
        <v>7.8531589999999998</v>
      </c>
      <c r="P90" s="34">
        <v>7.8558950000000003</v>
      </c>
      <c r="Q90" s="34">
        <v>7.8569610000000001</v>
      </c>
      <c r="R90" s="34">
        <v>7.8512816000000001</v>
      </c>
      <c r="S90" s="35" t="s">
        <v>193</v>
      </c>
      <c r="T90" s="35" t="s">
        <v>193</v>
      </c>
      <c r="U90" s="35" t="s">
        <v>193</v>
      </c>
      <c r="V90" s="35" t="s">
        <v>193</v>
      </c>
      <c r="W90" s="35">
        <v>7.8550839999999997</v>
      </c>
      <c r="X90" s="35">
        <v>7.8520545999999998</v>
      </c>
      <c r="Y90" s="35">
        <v>7.8570222999999997</v>
      </c>
      <c r="Z90" s="35">
        <v>7.8594255000000004</v>
      </c>
      <c r="AA90" s="35">
        <v>7.8588047000000003</v>
      </c>
      <c r="AB90" s="35" t="s">
        <v>193</v>
      </c>
      <c r="AC90" s="36" t="s">
        <v>193</v>
      </c>
      <c r="AD90" s="29" t="s">
        <v>193</v>
      </c>
      <c r="AE90" s="29">
        <v>7.8541889999999999</v>
      </c>
      <c r="AF90" s="29">
        <v>7.8563000000000001</v>
      </c>
      <c r="AG90" s="29">
        <v>7.8621907000000002</v>
      </c>
      <c r="AH90" s="29">
        <v>7.8676424000000003</v>
      </c>
      <c r="AI90" s="29">
        <v>7.8716806999999998</v>
      </c>
      <c r="AJ90" s="29">
        <v>7.8742557</v>
      </c>
      <c r="AK90" s="3">
        <f t="shared" si="1"/>
        <v>7.8571352222222242</v>
      </c>
      <c r="AM90" t="s">
        <v>118</v>
      </c>
      <c r="AO90" s="2">
        <f>((SUM(A76:Z109)+SUM(AA76:AJ102))/895)</f>
        <v>7.7896713096089325</v>
      </c>
      <c r="AP90" s="2">
        <f>((AK90-AK$16)*100)/AK$16</f>
        <v>-3.5525927154584491</v>
      </c>
      <c r="AR90" t="s">
        <v>118</v>
      </c>
      <c r="AT90" s="1">
        <f>((AO90-AO$16)*100)/AO$16</f>
        <v>-3.697850856033563</v>
      </c>
    </row>
    <row r="91" spans="1:47" x14ac:dyDescent="0.25">
      <c r="A91" s="29">
        <v>7.8771329999999997</v>
      </c>
      <c r="B91" s="30">
        <v>7.8675389999999998</v>
      </c>
      <c r="C91" s="29">
        <v>7.8462477000000002</v>
      </c>
      <c r="D91" s="29">
        <v>7.8564524999999996</v>
      </c>
      <c r="E91" s="34">
        <v>7.8637743000000002</v>
      </c>
      <c r="F91" s="34">
        <v>7.8593739999999999</v>
      </c>
      <c r="G91" s="34">
        <v>7.8550034000000002</v>
      </c>
      <c r="H91" s="34">
        <v>7.8506273999999996</v>
      </c>
      <c r="I91" s="34">
        <v>7.8462699999999996</v>
      </c>
      <c r="J91" s="34">
        <v>7.8451734000000002</v>
      </c>
      <c r="K91" s="34">
        <v>7.8439826999999998</v>
      </c>
      <c r="L91" s="34">
        <v>7.8441625000000004</v>
      </c>
      <c r="M91" s="34">
        <v>7.8482159999999999</v>
      </c>
      <c r="N91" s="34">
        <v>7.8537949999999999</v>
      </c>
      <c r="O91" s="34">
        <v>7.8580120000000004</v>
      </c>
      <c r="P91" s="34">
        <v>7.8615202999999996</v>
      </c>
      <c r="Q91" s="34">
        <v>7.8628859999999996</v>
      </c>
      <c r="R91" s="34">
        <v>7.8581222999999998</v>
      </c>
      <c r="S91" s="35" t="s">
        <v>193</v>
      </c>
      <c r="T91" s="35" t="s">
        <v>193</v>
      </c>
      <c r="U91" s="35" t="s">
        <v>193</v>
      </c>
      <c r="V91" s="35" t="s">
        <v>193</v>
      </c>
      <c r="W91" s="35">
        <v>7.8561589999999999</v>
      </c>
      <c r="X91" s="35">
        <v>7.8564189999999998</v>
      </c>
      <c r="Y91" s="35">
        <v>7.8627186</v>
      </c>
      <c r="Z91" s="35">
        <v>7.864681</v>
      </c>
      <c r="AA91" s="35">
        <v>7.8655499999999998</v>
      </c>
      <c r="AB91" s="35" t="s">
        <v>193</v>
      </c>
      <c r="AC91" s="36" t="s">
        <v>193</v>
      </c>
      <c r="AD91" s="29" t="s">
        <v>193</v>
      </c>
      <c r="AE91" s="29">
        <v>7.8551434999999996</v>
      </c>
      <c r="AF91" s="29">
        <v>7.8553495</v>
      </c>
      <c r="AG91" s="29">
        <v>7.8605323</v>
      </c>
      <c r="AH91" s="29">
        <v>7.8668475000000004</v>
      </c>
      <c r="AI91" s="29">
        <v>7.8726735000000003</v>
      </c>
      <c r="AJ91" s="29">
        <v>7.8764687000000002</v>
      </c>
      <c r="AK91" s="3">
        <f t="shared" si="1"/>
        <v>7.8583046241379284</v>
      </c>
      <c r="AM91" t="s">
        <v>119</v>
      </c>
      <c r="AP91" s="2">
        <f>((AK91-AK$17)*100)/AK$17</f>
        <v>-3.4666001854206709</v>
      </c>
      <c r="AR91" t="s">
        <v>119</v>
      </c>
      <c r="AT91" s="1" t="e">
        <f>((AO91-AO$17)*100)/AO$17</f>
        <v>#DIV/0!</v>
      </c>
    </row>
    <row r="92" spans="1:47" x14ac:dyDescent="0.25">
      <c r="A92" s="29">
        <v>7.8792057</v>
      </c>
      <c r="B92" s="30">
        <v>7.8649829999999996</v>
      </c>
      <c r="C92" s="29">
        <v>7.850098</v>
      </c>
      <c r="D92" s="29">
        <v>7.8532339999999996</v>
      </c>
      <c r="E92" s="34">
        <v>7.8575144000000003</v>
      </c>
      <c r="F92" s="34">
        <v>7.8543462999999996</v>
      </c>
      <c r="G92" s="34">
        <v>7.8508630000000004</v>
      </c>
      <c r="H92" s="34">
        <v>7.8492594000000002</v>
      </c>
      <c r="I92" s="34">
        <v>7.8485303000000002</v>
      </c>
      <c r="J92" s="34">
        <v>7.8483352999999996</v>
      </c>
      <c r="K92" s="34">
        <v>7.8481500000000004</v>
      </c>
      <c r="L92" s="34">
        <v>7.8485904</v>
      </c>
      <c r="M92" s="34">
        <v>7.8508380000000004</v>
      </c>
      <c r="N92" s="34">
        <v>7.8537369999999997</v>
      </c>
      <c r="O92" s="34">
        <v>7.8572470000000001</v>
      </c>
      <c r="P92" s="34">
        <v>7.8613705999999999</v>
      </c>
      <c r="Q92" s="34">
        <v>7.8632435999999997</v>
      </c>
      <c r="R92" s="34">
        <v>7.8619909999999997</v>
      </c>
      <c r="S92" s="35" t="s">
        <v>193</v>
      </c>
      <c r="T92" s="35" t="s">
        <v>193</v>
      </c>
      <c r="U92" s="35" t="s">
        <v>193</v>
      </c>
      <c r="V92" s="35" t="s">
        <v>193</v>
      </c>
      <c r="W92" s="35">
        <v>7.8566007999999998</v>
      </c>
      <c r="X92" s="35">
        <v>7.8559369999999999</v>
      </c>
      <c r="Y92" s="35">
        <v>7.8627700000000003</v>
      </c>
      <c r="Z92" s="35">
        <v>7.8667829999999999</v>
      </c>
      <c r="AA92" s="35">
        <v>7.8714589999999998</v>
      </c>
      <c r="AB92" s="35" t="s">
        <v>193</v>
      </c>
      <c r="AC92" s="36" t="s">
        <v>193</v>
      </c>
      <c r="AD92" s="29" t="s">
        <v>193</v>
      </c>
      <c r="AE92" s="29">
        <v>7.8485100000000001</v>
      </c>
      <c r="AF92" s="29">
        <v>7.8504972000000004</v>
      </c>
      <c r="AG92" s="29">
        <v>7.8536672999999997</v>
      </c>
      <c r="AH92" s="29">
        <v>7.8616904999999999</v>
      </c>
      <c r="AI92" s="29">
        <v>7.8678616999999997</v>
      </c>
      <c r="AJ92" s="29">
        <v>7.8753896000000001</v>
      </c>
      <c r="AK92" s="3">
        <f t="shared" si="1"/>
        <v>7.8576794172413802</v>
      </c>
      <c r="AM92" t="s">
        <v>120</v>
      </c>
      <c r="AP92" s="2">
        <f>((AK92-AK$18)*100)/AK$18</f>
        <v>-3.4061760477541569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193</v>
      </c>
      <c r="B93" s="30" t="s">
        <v>193</v>
      </c>
      <c r="C93" s="29">
        <v>7.848382</v>
      </c>
      <c r="D93" s="29">
        <v>7.8400892999999998</v>
      </c>
      <c r="E93" s="34">
        <v>7.8428183000000002</v>
      </c>
      <c r="F93" s="34">
        <v>7.8443383999999998</v>
      </c>
      <c r="G93" s="34">
        <v>7.84544</v>
      </c>
      <c r="H93" s="34">
        <v>7.8460470000000004</v>
      </c>
      <c r="I93" s="34">
        <v>7.8474269999999997</v>
      </c>
      <c r="J93" s="34">
        <v>7.8483267000000003</v>
      </c>
      <c r="K93" s="34">
        <v>7.8486333000000004</v>
      </c>
      <c r="L93" s="34">
        <v>7.8487980000000004</v>
      </c>
      <c r="M93" s="34">
        <v>7.8499727000000004</v>
      </c>
      <c r="N93" s="34">
        <v>7.8516345000000003</v>
      </c>
      <c r="O93" s="34">
        <v>7.8545860000000003</v>
      </c>
      <c r="P93" s="34">
        <v>7.8599309999999996</v>
      </c>
      <c r="Q93" s="34">
        <v>7.8634329999999997</v>
      </c>
      <c r="R93" s="34">
        <v>7.8623136999999996</v>
      </c>
      <c r="S93" s="35" t="s">
        <v>193</v>
      </c>
      <c r="T93" s="35" t="s">
        <v>193</v>
      </c>
      <c r="U93" s="35" t="s">
        <v>193</v>
      </c>
      <c r="V93" s="35">
        <v>7.8503613000000003</v>
      </c>
      <c r="W93" s="35">
        <v>7.8479752999999999</v>
      </c>
      <c r="X93" s="35">
        <v>7.8524510000000003</v>
      </c>
      <c r="Y93" s="35">
        <v>7.8600453999999997</v>
      </c>
      <c r="Z93" s="35">
        <v>7.8662723999999997</v>
      </c>
      <c r="AA93" s="35">
        <v>7.8757039999999998</v>
      </c>
      <c r="AB93" s="35" t="s">
        <v>193</v>
      </c>
      <c r="AC93" s="36" t="s">
        <v>193</v>
      </c>
      <c r="AD93" s="29" t="s">
        <v>193</v>
      </c>
      <c r="AE93" s="29">
        <v>7.8511286</v>
      </c>
      <c r="AF93" s="29">
        <v>7.8486960000000003</v>
      </c>
      <c r="AG93" s="29">
        <v>7.8414679999999999</v>
      </c>
      <c r="AH93" s="29">
        <v>7.8592940000000002</v>
      </c>
      <c r="AI93" s="29">
        <v>7.8622622</v>
      </c>
      <c r="AJ93" s="29">
        <v>7.8768944999999997</v>
      </c>
      <c r="AK93" s="3">
        <f t="shared" si="1"/>
        <v>7.8533829857142861</v>
      </c>
      <c r="AM93" t="s">
        <v>121</v>
      </c>
      <c r="AO93" s="2">
        <f>SUM(U108:W109)/6</f>
        <v>7.8415539999999995</v>
      </c>
      <c r="AP93" s="2">
        <f>((AK93-AK$19)*100)/AK$19</f>
        <v>-3.411791261494606</v>
      </c>
      <c r="AR93" t="s">
        <v>124</v>
      </c>
      <c r="AT93" s="1">
        <f>((AO93-AO$19)*100)/AO$19</f>
        <v>-3.7882888236498453</v>
      </c>
    </row>
    <row r="94" spans="1:47" x14ac:dyDescent="0.25">
      <c r="A94" t="s">
        <v>193</v>
      </c>
      <c r="B94" s="37" t="s">
        <v>193</v>
      </c>
      <c r="C94" s="34">
        <v>7.8401350000000001</v>
      </c>
      <c r="D94" s="34">
        <v>7.8231719999999996</v>
      </c>
      <c r="E94" s="34">
        <v>7.8300834000000004</v>
      </c>
      <c r="F94" s="34">
        <v>7.8353950000000001</v>
      </c>
      <c r="G94" s="34">
        <v>7.8416943999999997</v>
      </c>
      <c r="H94" s="34">
        <v>7.8428426</v>
      </c>
      <c r="I94" s="34">
        <v>7.8458079999999999</v>
      </c>
      <c r="J94" s="34">
        <v>7.8479950000000001</v>
      </c>
      <c r="K94" s="34">
        <v>7.8490763000000001</v>
      </c>
      <c r="L94" s="34">
        <v>7.8502983999999998</v>
      </c>
      <c r="M94" s="34">
        <v>7.8513484</v>
      </c>
      <c r="N94" s="34">
        <v>7.8531294000000003</v>
      </c>
      <c r="O94" s="34">
        <v>7.8566200000000004</v>
      </c>
      <c r="P94" s="34">
        <v>7.8628907000000003</v>
      </c>
      <c r="Q94" s="34">
        <v>7.86686</v>
      </c>
      <c r="R94" s="34">
        <v>7.8639726999999997</v>
      </c>
      <c r="S94" s="35" t="s">
        <v>193</v>
      </c>
      <c r="T94" s="35" t="s">
        <v>193</v>
      </c>
      <c r="U94" s="35" t="s">
        <v>193</v>
      </c>
      <c r="V94" s="35">
        <v>7.8568087000000002</v>
      </c>
      <c r="W94" s="35">
        <v>7.8483840000000002</v>
      </c>
      <c r="X94" s="35">
        <v>7.8520050000000001</v>
      </c>
      <c r="Y94" s="35">
        <v>7.8604830000000003</v>
      </c>
      <c r="Z94" s="35">
        <v>7.8666770000000001</v>
      </c>
      <c r="AA94" s="35">
        <v>7.8789049999999996</v>
      </c>
      <c r="AB94" s="35" t="s">
        <v>193</v>
      </c>
      <c r="AC94" s="36" t="s">
        <v>193</v>
      </c>
      <c r="AD94" s="29" t="s">
        <v>193</v>
      </c>
      <c r="AE94" s="29">
        <v>7.8561579999999998</v>
      </c>
      <c r="AF94" s="29">
        <v>7.8484379999999998</v>
      </c>
      <c r="AG94" s="29">
        <v>7.8491739999999997</v>
      </c>
      <c r="AH94" s="29">
        <v>7.8558846000000004</v>
      </c>
      <c r="AI94" s="29">
        <v>7.8531680000000001</v>
      </c>
      <c r="AJ94" s="29">
        <v>7.8678727000000004</v>
      </c>
      <c r="AK94" s="3">
        <f t="shared" si="1"/>
        <v>7.8519742607142859</v>
      </c>
      <c r="AP94" s="2">
        <f>((AK94-AK$20)*100)/AK$20</f>
        <v>-3.4233760202596595</v>
      </c>
    </row>
    <row r="95" spans="1:47" x14ac:dyDescent="0.25">
      <c r="A95" t="s">
        <v>193</v>
      </c>
      <c r="B95" s="37">
        <v>7.8412666</v>
      </c>
      <c r="C95" s="34">
        <v>7.8369184000000001</v>
      </c>
      <c r="D95" s="34">
        <v>7.8235210000000004</v>
      </c>
      <c r="E95" s="34">
        <v>7.8344684000000004</v>
      </c>
      <c r="F95" s="34">
        <v>7.8368925999999997</v>
      </c>
      <c r="G95" s="34">
        <v>7.8403299999999998</v>
      </c>
      <c r="H95" s="34">
        <v>7.8415236000000004</v>
      </c>
      <c r="I95" s="34">
        <v>7.8446856</v>
      </c>
      <c r="J95" s="34">
        <v>7.8474254999999999</v>
      </c>
      <c r="K95" s="34">
        <v>7.8496237000000004</v>
      </c>
      <c r="L95" s="34">
        <v>7.8522629999999998</v>
      </c>
      <c r="M95" s="34">
        <v>7.8542475999999999</v>
      </c>
      <c r="N95" s="34">
        <v>7.8562919999999998</v>
      </c>
      <c r="O95" s="34">
        <v>7.8595056999999997</v>
      </c>
      <c r="P95" s="34">
        <v>7.8650637000000003</v>
      </c>
      <c r="Q95" s="34">
        <v>7.8677735000000002</v>
      </c>
      <c r="R95" s="34">
        <v>7.8648376000000004</v>
      </c>
      <c r="S95" s="35" t="s">
        <v>193</v>
      </c>
      <c r="T95" s="35" t="s">
        <v>193</v>
      </c>
      <c r="U95" s="35">
        <v>7.8537480000000004</v>
      </c>
      <c r="V95" s="35">
        <v>7.8530499999999996</v>
      </c>
      <c r="W95" s="35">
        <v>7.854749</v>
      </c>
      <c r="X95" s="35">
        <v>7.8558669999999999</v>
      </c>
      <c r="Y95" s="35">
        <v>7.8589687000000001</v>
      </c>
      <c r="Z95" s="35">
        <v>7.8711440000000001</v>
      </c>
      <c r="AA95" s="35">
        <v>7.8786664000000002</v>
      </c>
      <c r="AB95" s="35" t="s">
        <v>193</v>
      </c>
      <c r="AC95" s="36" t="s">
        <v>193</v>
      </c>
      <c r="AD95" s="29" t="s">
        <v>193</v>
      </c>
      <c r="AE95" s="29">
        <v>7.8532149999999996</v>
      </c>
      <c r="AF95" s="29">
        <v>7.8496740000000003</v>
      </c>
      <c r="AG95" s="29">
        <v>7.8492620000000004</v>
      </c>
      <c r="AH95" s="29">
        <v>7.8561040000000002</v>
      </c>
      <c r="AI95" s="29">
        <v>7.8532169999999999</v>
      </c>
      <c r="AJ95" s="29">
        <v>7.8654565999999999</v>
      </c>
      <c r="AK95" s="3">
        <f t="shared" si="1"/>
        <v>7.8523253399999966</v>
      </c>
      <c r="AP95" s="2">
        <f>((AK95-AK$21)*100)/AK$21</f>
        <v>-3.449418158374614</v>
      </c>
    </row>
    <row r="96" spans="1:47" x14ac:dyDescent="0.25">
      <c r="A96" t="s">
        <v>193</v>
      </c>
      <c r="B96" s="37">
        <v>7.8471637000000003</v>
      </c>
      <c r="C96" s="34">
        <v>7.8458990000000002</v>
      </c>
      <c r="D96" s="34">
        <v>7.8377666000000001</v>
      </c>
      <c r="E96" s="34">
        <v>7.8410029999999997</v>
      </c>
      <c r="F96" s="34">
        <v>7.8410916000000004</v>
      </c>
      <c r="G96" s="34">
        <v>7.8418210000000004</v>
      </c>
      <c r="H96" s="34">
        <v>7.8431540000000002</v>
      </c>
      <c r="I96" s="34">
        <v>7.8459015000000001</v>
      </c>
      <c r="J96" s="34">
        <v>7.8484783</v>
      </c>
      <c r="K96" s="34">
        <v>7.8511033000000001</v>
      </c>
      <c r="L96" s="34">
        <v>7.8541154999999998</v>
      </c>
      <c r="M96" s="34">
        <v>7.8565563999999997</v>
      </c>
      <c r="N96" s="34">
        <v>7.8580693999999998</v>
      </c>
      <c r="O96" s="34">
        <v>7.8604989999999999</v>
      </c>
      <c r="P96" s="34">
        <v>7.8659496000000004</v>
      </c>
      <c r="Q96" s="34">
        <v>7.8699573999999997</v>
      </c>
      <c r="R96" s="34">
        <v>7.8737316000000002</v>
      </c>
      <c r="S96" s="35" t="s">
        <v>193</v>
      </c>
      <c r="T96" s="35" t="s">
        <v>193</v>
      </c>
      <c r="U96" s="35">
        <v>7.8540516</v>
      </c>
      <c r="V96" s="35">
        <v>7.8547349999999998</v>
      </c>
      <c r="W96" s="35">
        <v>7.8572369999999996</v>
      </c>
      <c r="X96" s="35">
        <v>7.8563885999999998</v>
      </c>
      <c r="Y96" s="35">
        <v>7.8592333999999999</v>
      </c>
      <c r="Z96" s="35" t="s">
        <v>193</v>
      </c>
      <c r="AA96" s="35" t="s">
        <v>193</v>
      </c>
      <c r="AB96" s="35" t="s">
        <v>193</v>
      </c>
      <c r="AC96" s="36" t="s">
        <v>193</v>
      </c>
      <c r="AD96" s="29" t="s">
        <v>193</v>
      </c>
      <c r="AE96" s="29" t="s">
        <v>193</v>
      </c>
      <c r="AF96" s="29">
        <v>7.8568220000000002</v>
      </c>
      <c r="AG96" s="29">
        <v>7.8503164999999999</v>
      </c>
      <c r="AH96" s="29">
        <v>7.8594369999999998</v>
      </c>
      <c r="AI96" s="29">
        <v>7.8565453999999999</v>
      </c>
      <c r="AJ96" s="29">
        <v>7.8551979999999997</v>
      </c>
      <c r="AK96" s="3">
        <f t="shared" si="1"/>
        <v>7.8534157555555559</v>
      </c>
      <c r="AP96" s="2">
        <f>((AK96-AK$22)*100)/AK$22</f>
        <v>-3.4963630721449044</v>
      </c>
    </row>
    <row r="97" spans="1:45" x14ac:dyDescent="0.25">
      <c r="A97" t="s">
        <v>193</v>
      </c>
      <c r="B97" s="37">
        <v>7.846533</v>
      </c>
      <c r="C97" s="34">
        <v>7.8442970000000001</v>
      </c>
      <c r="D97" s="34">
        <v>7.8423141999999997</v>
      </c>
      <c r="E97" s="34">
        <v>7.8423449999999999</v>
      </c>
      <c r="F97" s="34">
        <v>7.8428006000000003</v>
      </c>
      <c r="G97" s="34">
        <v>7.843807</v>
      </c>
      <c r="H97" s="34">
        <v>7.8446230000000003</v>
      </c>
      <c r="I97" s="34">
        <v>7.8464770000000001</v>
      </c>
      <c r="J97" s="34">
        <v>7.8489604000000002</v>
      </c>
      <c r="K97" s="34">
        <v>7.8515787000000001</v>
      </c>
      <c r="L97" s="34">
        <v>7.8541884</v>
      </c>
      <c r="M97" s="34">
        <v>7.8574000000000002</v>
      </c>
      <c r="N97" s="34">
        <v>7.8593469999999996</v>
      </c>
      <c r="O97" s="34">
        <v>7.8589706000000001</v>
      </c>
      <c r="P97" s="34">
        <v>7.8600009999999996</v>
      </c>
      <c r="Q97" s="34">
        <v>7.8690100000000003</v>
      </c>
      <c r="R97" s="34">
        <v>7.8780804</v>
      </c>
      <c r="S97" s="35" t="s">
        <v>193</v>
      </c>
      <c r="T97" s="35">
        <v>7.8544692999999999</v>
      </c>
      <c r="U97" s="35">
        <v>7.8520985000000003</v>
      </c>
      <c r="V97" s="35">
        <v>7.8539357000000001</v>
      </c>
      <c r="W97" s="35">
        <v>7.855925</v>
      </c>
      <c r="X97" s="35">
        <v>7.8543919999999998</v>
      </c>
      <c r="Y97" s="35">
        <v>7.8480163000000003</v>
      </c>
      <c r="Z97" s="35" t="s">
        <v>193</v>
      </c>
      <c r="AA97" s="35" t="s">
        <v>193</v>
      </c>
      <c r="AB97" s="35" t="s">
        <v>193</v>
      </c>
      <c r="AC97" s="36" t="s">
        <v>193</v>
      </c>
      <c r="AD97" s="29" t="s">
        <v>193</v>
      </c>
      <c r="AE97" s="29" t="s">
        <v>193</v>
      </c>
      <c r="AF97" s="29">
        <v>7.8536305000000004</v>
      </c>
      <c r="AG97" s="29">
        <v>7.8497725000000003</v>
      </c>
      <c r="AH97" s="29">
        <v>7.8547773000000003</v>
      </c>
      <c r="AI97" s="29">
        <v>7.8571569999999999</v>
      </c>
      <c r="AJ97" s="29">
        <v>7.8605229999999997</v>
      </c>
      <c r="AK97" s="3">
        <f t="shared" si="1"/>
        <v>7.8530510857142861</v>
      </c>
      <c r="AP97" s="2">
        <f>((AK97-AK$23)*100)/AK$23</f>
        <v>-3.5906966504384217</v>
      </c>
      <c r="AS97" t="s">
        <v>127</v>
      </c>
    </row>
    <row r="98" spans="1:45" x14ac:dyDescent="0.25">
      <c r="A98" t="s">
        <v>193</v>
      </c>
      <c r="B98" s="37">
        <v>7.8500804999999998</v>
      </c>
      <c r="C98" s="34">
        <v>7.8435826000000004</v>
      </c>
      <c r="D98" s="34">
        <v>7.8433656999999997</v>
      </c>
      <c r="E98" s="34">
        <v>7.8416940000000004</v>
      </c>
      <c r="F98" s="34">
        <v>7.8422700000000001</v>
      </c>
      <c r="G98" s="34">
        <v>7.8436513000000003</v>
      </c>
      <c r="H98" s="34">
        <v>7.8443149999999999</v>
      </c>
      <c r="I98" s="34">
        <v>7.8451089999999999</v>
      </c>
      <c r="J98" s="34">
        <v>7.8467745999999998</v>
      </c>
      <c r="K98" s="34">
        <v>7.8487499999999999</v>
      </c>
      <c r="L98" s="34">
        <v>7.8507113000000004</v>
      </c>
      <c r="M98" s="34">
        <v>7.8540573</v>
      </c>
      <c r="N98" s="34">
        <v>7.8570805000000004</v>
      </c>
      <c r="O98" s="34">
        <v>7.8578986999999998</v>
      </c>
      <c r="P98" s="34">
        <v>7.8584550000000002</v>
      </c>
      <c r="Q98" s="34">
        <v>7.8777460000000001</v>
      </c>
      <c r="R98" s="34" t="s">
        <v>193</v>
      </c>
      <c r="S98" s="35">
        <v>7.8535037000000001</v>
      </c>
      <c r="T98" s="35">
        <v>7.8517070000000002</v>
      </c>
      <c r="U98" s="35">
        <v>7.8506494</v>
      </c>
      <c r="V98" s="35">
        <v>7.8518330000000001</v>
      </c>
      <c r="W98" s="35">
        <v>7.8528748000000004</v>
      </c>
      <c r="X98" s="35">
        <v>7.851229</v>
      </c>
      <c r="Y98" s="35">
        <v>7.8469350000000002</v>
      </c>
      <c r="Z98" s="35" t="s">
        <v>193</v>
      </c>
      <c r="AA98" s="35" t="s">
        <v>193</v>
      </c>
      <c r="AB98" s="35" t="s">
        <v>193</v>
      </c>
      <c r="AC98" s="36" t="s">
        <v>193</v>
      </c>
      <c r="AD98" s="29" t="s">
        <v>193</v>
      </c>
      <c r="AE98" s="29" t="s">
        <v>193</v>
      </c>
      <c r="AF98" s="29">
        <v>7.8533087000000004</v>
      </c>
      <c r="AG98" s="29">
        <v>7.8506270000000002</v>
      </c>
      <c r="AH98" s="29">
        <v>7.8610705999999997</v>
      </c>
      <c r="AI98" s="29">
        <v>7.8547909999999996</v>
      </c>
      <c r="AJ98" s="29">
        <v>7.8547459999999996</v>
      </c>
      <c r="AK98" s="3">
        <f t="shared" si="1"/>
        <v>7.8513863107142869</v>
      </c>
      <c r="AP98" s="2">
        <f>((AK98-AK$24)*100)/AK$24</f>
        <v>-3.6489563804174856</v>
      </c>
    </row>
    <row r="99" spans="1:45" x14ac:dyDescent="0.25">
      <c r="A99" t="s">
        <v>193</v>
      </c>
      <c r="B99" s="37">
        <v>7.8523525999999997</v>
      </c>
      <c r="C99" s="34">
        <v>7.8479752999999999</v>
      </c>
      <c r="D99" s="34">
        <v>7.8444165999999997</v>
      </c>
      <c r="E99" s="34">
        <v>7.8414250000000001</v>
      </c>
      <c r="F99" s="34">
        <v>7.8407245000000003</v>
      </c>
      <c r="G99" s="34">
        <v>7.8420177000000004</v>
      </c>
      <c r="H99" s="34">
        <v>7.8432219999999999</v>
      </c>
      <c r="I99" s="34">
        <v>7.8444539999999998</v>
      </c>
      <c r="J99" s="34">
        <v>7.8446040000000004</v>
      </c>
      <c r="K99" s="34">
        <v>7.8450740000000003</v>
      </c>
      <c r="L99" s="34">
        <v>7.8467700000000002</v>
      </c>
      <c r="M99" s="34">
        <v>7.8487678000000001</v>
      </c>
      <c r="N99" s="34">
        <v>7.8494883</v>
      </c>
      <c r="O99" s="34">
        <v>7.8511123999999999</v>
      </c>
      <c r="P99" s="38">
        <v>7.8580493999999996</v>
      </c>
      <c r="Q99" s="38" t="s">
        <v>193</v>
      </c>
      <c r="R99" s="38">
        <v>7.8642335000000001</v>
      </c>
      <c r="S99" s="35">
        <v>7.8515243999999997</v>
      </c>
      <c r="T99" s="35">
        <v>7.8493209999999998</v>
      </c>
      <c r="U99" s="35">
        <v>7.8494267000000004</v>
      </c>
      <c r="V99" s="35">
        <v>7.8495235000000001</v>
      </c>
      <c r="W99" s="35">
        <v>7.8495584000000003</v>
      </c>
      <c r="X99" s="35">
        <v>7.8487330000000002</v>
      </c>
      <c r="Y99" s="35">
        <v>7.8461145999999999</v>
      </c>
      <c r="Z99" s="35" t="s">
        <v>193</v>
      </c>
      <c r="AA99" s="35" t="s">
        <v>193</v>
      </c>
      <c r="AB99" s="35" t="s">
        <v>193</v>
      </c>
      <c r="AC99" s="36" t="s">
        <v>193</v>
      </c>
      <c r="AD99" s="29" t="s">
        <v>193</v>
      </c>
      <c r="AE99" s="29" t="s">
        <v>193</v>
      </c>
      <c r="AF99" s="29">
        <v>7.8534074</v>
      </c>
      <c r="AG99" s="29">
        <v>7.8528894999999999</v>
      </c>
      <c r="AH99" s="29" t="s">
        <v>193</v>
      </c>
      <c r="AI99" s="29">
        <v>7.8575010000000001</v>
      </c>
      <c r="AJ99" s="29">
        <v>7.8600592999999996</v>
      </c>
      <c r="AK99" s="3">
        <f t="shared" si="1"/>
        <v>7.8493609592592613</v>
      </c>
      <c r="AP99" s="2">
        <f>((AK99-AK$25)*100)/AK$25</f>
        <v>-3.690893855236637</v>
      </c>
    </row>
    <row r="100" spans="1:45" x14ac:dyDescent="0.25">
      <c r="A100" t="s">
        <v>193</v>
      </c>
      <c r="B100" s="37">
        <v>7.85846</v>
      </c>
      <c r="C100" s="34">
        <v>7.8514920000000004</v>
      </c>
      <c r="D100" s="34">
        <v>7.8460035000000001</v>
      </c>
      <c r="E100" s="34">
        <v>7.8418884000000002</v>
      </c>
      <c r="F100" s="34">
        <v>7.8404664999999998</v>
      </c>
      <c r="G100" s="34">
        <v>7.8411565000000003</v>
      </c>
      <c r="H100" s="34">
        <v>7.8420189999999996</v>
      </c>
      <c r="I100" s="34">
        <v>7.8433846999999997</v>
      </c>
      <c r="J100" s="34">
        <v>7.8430657000000004</v>
      </c>
      <c r="K100" s="34">
        <v>7.8427150000000001</v>
      </c>
      <c r="L100" s="34">
        <v>7.8444039999999999</v>
      </c>
      <c r="M100" s="34">
        <v>7.8442525999999999</v>
      </c>
      <c r="N100" s="34">
        <v>7.8424690000000004</v>
      </c>
      <c r="O100" s="34">
        <v>7.8409753000000002</v>
      </c>
      <c r="P100" s="38" t="s">
        <v>193</v>
      </c>
      <c r="Q100" s="38">
        <v>7.8558373000000001</v>
      </c>
      <c r="R100" s="38">
        <v>7.8595667000000002</v>
      </c>
      <c r="S100" s="35">
        <v>7.8538170000000003</v>
      </c>
      <c r="T100" s="35">
        <v>7.8498549999999998</v>
      </c>
      <c r="U100" s="35">
        <v>7.8489814000000004</v>
      </c>
      <c r="V100" s="35">
        <v>7.8484920000000002</v>
      </c>
      <c r="W100" s="35">
        <v>7.8480119999999998</v>
      </c>
      <c r="X100" s="35">
        <v>7.8472499999999998</v>
      </c>
      <c r="Y100" s="35">
        <v>7.8468513</v>
      </c>
      <c r="Z100" s="35" t="s">
        <v>193</v>
      </c>
      <c r="AA100" s="35" t="s">
        <v>193</v>
      </c>
      <c r="AB100" s="35" t="s">
        <v>193</v>
      </c>
      <c r="AC100" s="36" t="s">
        <v>193</v>
      </c>
      <c r="AD100" s="29" t="s">
        <v>193</v>
      </c>
      <c r="AE100" s="29" t="s">
        <v>193</v>
      </c>
      <c r="AF100" s="29">
        <v>7.8557134</v>
      </c>
      <c r="AG100" s="29">
        <v>7.8566919999999998</v>
      </c>
      <c r="AH100" s="29" t="s">
        <v>193</v>
      </c>
      <c r="AI100" s="29" t="s">
        <v>193</v>
      </c>
      <c r="AJ100" s="29" t="s">
        <v>193</v>
      </c>
      <c r="AK100" s="3">
        <f t="shared" si="1"/>
        <v>7.8477528120000013</v>
      </c>
      <c r="AP100" s="2">
        <f>((AK100-AK$26)*100)/AK$26</f>
        <v>-3.7342941319753371</v>
      </c>
    </row>
    <row r="101" spans="1:45" x14ac:dyDescent="0.25">
      <c r="A101" t="s">
        <v>193</v>
      </c>
      <c r="B101" s="37" t="s">
        <v>193</v>
      </c>
      <c r="C101" s="34">
        <v>7.8577104000000002</v>
      </c>
      <c r="D101" s="34">
        <v>7.8478969999999997</v>
      </c>
      <c r="E101" s="34">
        <v>7.8423943999999999</v>
      </c>
      <c r="F101" s="34">
        <v>7.8414929999999998</v>
      </c>
      <c r="G101" s="34">
        <v>7.8427553000000003</v>
      </c>
      <c r="H101" s="34">
        <v>7.8417605999999997</v>
      </c>
      <c r="I101" s="34">
        <v>7.8416433000000003</v>
      </c>
      <c r="J101" s="34">
        <v>7.8418950000000001</v>
      </c>
      <c r="K101" s="34">
        <v>7.8430356999999997</v>
      </c>
      <c r="L101" s="34">
        <v>7.8428529999999999</v>
      </c>
      <c r="M101" s="34">
        <v>7.8402653000000004</v>
      </c>
      <c r="N101" s="34">
        <v>7.8371797000000001</v>
      </c>
      <c r="O101" s="34">
        <v>7.8385496000000003</v>
      </c>
      <c r="P101" s="38" t="s">
        <v>193</v>
      </c>
      <c r="Q101" s="38">
        <v>7.8553249999999997</v>
      </c>
      <c r="R101" s="38">
        <v>7.8566656000000004</v>
      </c>
      <c r="S101" s="35">
        <v>7.8565769999999997</v>
      </c>
      <c r="T101" s="35">
        <v>7.8512982999999998</v>
      </c>
      <c r="U101" s="35">
        <v>7.8497320000000004</v>
      </c>
      <c r="V101" s="35">
        <v>7.8495980000000003</v>
      </c>
      <c r="W101" s="35">
        <v>7.8483489999999998</v>
      </c>
      <c r="X101" s="35">
        <v>7.8469505000000002</v>
      </c>
      <c r="Y101" s="35">
        <v>7.8473433999999997</v>
      </c>
      <c r="Z101" s="35" t="s">
        <v>193</v>
      </c>
      <c r="AA101" s="35" t="s">
        <v>193</v>
      </c>
      <c r="AB101" s="35" t="s">
        <v>193</v>
      </c>
      <c r="AC101" s="36" t="s">
        <v>193</v>
      </c>
      <c r="AD101" s="29" t="s">
        <v>193</v>
      </c>
      <c r="AE101" s="29" t="s">
        <v>193</v>
      </c>
      <c r="AF101" s="29">
        <v>7.8682485</v>
      </c>
      <c r="AG101" s="29">
        <v>7.8599405000000004</v>
      </c>
      <c r="AH101" s="29" t="s">
        <v>193</v>
      </c>
      <c r="AI101" s="29" t="s">
        <v>193</v>
      </c>
      <c r="AJ101" s="29" t="s">
        <v>193</v>
      </c>
      <c r="AK101" s="3">
        <f t="shared" si="1"/>
        <v>7.8478941708333316</v>
      </c>
      <c r="AP101" s="2">
        <f>((AK101-AK$27)*100)/AK$27</f>
        <v>-3.7629253186970204</v>
      </c>
    </row>
    <row r="102" spans="1:45" x14ac:dyDescent="0.25">
      <c r="A102" t="s">
        <v>193</v>
      </c>
      <c r="B102" s="37" t="s">
        <v>193</v>
      </c>
      <c r="C102" s="34">
        <v>7.8675866000000001</v>
      </c>
      <c r="D102" s="34">
        <v>7.8506049999999998</v>
      </c>
      <c r="E102" s="34">
        <v>7.8416075999999997</v>
      </c>
      <c r="F102" s="34">
        <v>7.8388520000000002</v>
      </c>
      <c r="G102" s="34">
        <v>7.8336680000000003</v>
      </c>
      <c r="H102" s="34">
        <v>7.8390354999999996</v>
      </c>
      <c r="I102" s="34">
        <v>7.8402666999999999</v>
      </c>
      <c r="J102" s="34">
        <v>7.8403907000000004</v>
      </c>
      <c r="K102" s="34">
        <v>7.8404818000000001</v>
      </c>
      <c r="L102" s="34">
        <v>7.8404593</v>
      </c>
      <c r="M102" s="34">
        <v>7.8385996999999996</v>
      </c>
      <c r="N102" s="34">
        <v>7.8378560000000004</v>
      </c>
      <c r="O102" s="34">
        <v>7.8407749999999998</v>
      </c>
      <c r="P102" s="38" t="s">
        <v>193</v>
      </c>
      <c r="Q102" s="38">
        <v>7.8608190000000002</v>
      </c>
      <c r="R102" s="38">
        <v>7.8585386000000002</v>
      </c>
      <c r="S102" s="35">
        <v>7.8566050000000001</v>
      </c>
      <c r="T102" s="35">
        <v>7.8472540000000004</v>
      </c>
      <c r="U102" s="35">
        <v>7.8481306999999996</v>
      </c>
      <c r="V102" s="35">
        <v>7.8502144999999999</v>
      </c>
      <c r="W102" s="35">
        <v>7.8494960000000003</v>
      </c>
      <c r="X102" s="35">
        <v>7.8480499999999997</v>
      </c>
      <c r="Y102" s="35">
        <v>7.8459716000000004</v>
      </c>
      <c r="Z102" s="35" t="s">
        <v>193</v>
      </c>
      <c r="AA102" s="35" t="s">
        <v>193</v>
      </c>
      <c r="AB102" s="35" t="s">
        <v>193</v>
      </c>
      <c r="AC102" s="36" t="s">
        <v>193</v>
      </c>
      <c r="AD102" s="29" t="s">
        <v>193</v>
      </c>
      <c r="AE102" s="29" t="s">
        <v>193</v>
      </c>
      <c r="AF102" s="29" t="s">
        <v>193</v>
      </c>
      <c r="AG102" s="29" t="s">
        <v>193</v>
      </c>
      <c r="AH102" s="29" t="s">
        <v>193</v>
      </c>
      <c r="AI102" s="29" t="s">
        <v>193</v>
      </c>
      <c r="AJ102" s="29" t="s">
        <v>193</v>
      </c>
      <c r="AK102" s="3">
        <f t="shared" si="1"/>
        <v>7.8461483318181839</v>
      </c>
      <c r="AP102" s="2">
        <f>((AK102-AK$28)*100)/AK$28</f>
        <v>-3.7775747740934205</v>
      </c>
    </row>
    <row r="103" spans="1:45" x14ac:dyDescent="0.25">
      <c r="A103" s="32" t="s">
        <v>193</v>
      </c>
      <c r="B103" s="39" t="s">
        <v>193</v>
      </c>
      <c r="C103" s="32">
        <v>7.8790060000000004</v>
      </c>
      <c r="D103" s="32">
        <v>7.8632929999999996</v>
      </c>
      <c r="E103" s="32">
        <v>7.8581810000000001</v>
      </c>
      <c r="F103" s="32">
        <v>7.8581250000000002</v>
      </c>
      <c r="G103" s="32">
        <v>7.8584389999999997</v>
      </c>
      <c r="H103" s="32">
        <v>7.8551773999999996</v>
      </c>
      <c r="I103" s="32">
        <v>7.8516519999999996</v>
      </c>
      <c r="J103" s="32">
        <v>7.8468432000000004</v>
      </c>
      <c r="K103" s="32">
        <v>7.8422770000000002</v>
      </c>
      <c r="L103" s="32">
        <v>7.8382230000000002</v>
      </c>
      <c r="M103" s="32">
        <v>7.8388720000000003</v>
      </c>
      <c r="N103" s="32">
        <v>7.8408318000000001</v>
      </c>
      <c r="O103" s="32">
        <v>7.8447294000000003</v>
      </c>
      <c r="P103" s="32" t="s">
        <v>193</v>
      </c>
      <c r="Q103" s="32" t="s">
        <v>193</v>
      </c>
      <c r="R103" s="32" t="s">
        <v>193</v>
      </c>
      <c r="S103" s="33">
        <v>7.8634744000000003</v>
      </c>
      <c r="T103" s="33">
        <v>7.8599467000000001</v>
      </c>
      <c r="U103" s="33">
        <v>7.8599399999999999</v>
      </c>
      <c r="V103" s="33">
        <v>7.8566589999999996</v>
      </c>
      <c r="W103" s="33">
        <v>7.8447420000000001</v>
      </c>
      <c r="X103" s="33">
        <v>7.8505830000000003</v>
      </c>
      <c r="Y103" s="33">
        <v>7.8487150000000003</v>
      </c>
      <c r="Z103" s="33" t="s">
        <v>193</v>
      </c>
      <c r="AA103" s="40" t="s">
        <v>193</v>
      </c>
      <c r="AB103" s="40">
        <v>7.8517837999999998</v>
      </c>
      <c r="AC103" s="40">
        <v>7.8606404999999997</v>
      </c>
      <c r="AD103" s="40" t="s">
        <v>193</v>
      </c>
      <c r="AE103" s="40" t="s">
        <v>193</v>
      </c>
      <c r="AF103" s="40" t="s">
        <v>193</v>
      </c>
      <c r="AG103" s="40" t="s">
        <v>193</v>
      </c>
      <c r="AH103" s="40" t="s">
        <v>193</v>
      </c>
      <c r="AI103" s="40" t="s">
        <v>193</v>
      </c>
      <c r="AJ103" s="40" t="s">
        <v>193</v>
      </c>
      <c r="AK103" s="3">
        <f t="shared" si="1"/>
        <v>7.8532788272727263</v>
      </c>
      <c r="AP103" s="2">
        <f>((AK103-AK$29)*100)/AK$29</f>
        <v>-3.8202173395749344</v>
      </c>
    </row>
    <row r="104" spans="1:45" x14ac:dyDescent="0.25">
      <c r="A104" s="31" t="s">
        <v>193</v>
      </c>
      <c r="B104" s="41" t="s">
        <v>193</v>
      </c>
      <c r="C104" s="31" t="s">
        <v>193</v>
      </c>
      <c r="D104" s="31">
        <v>7.8697267000000002</v>
      </c>
      <c r="E104" s="31">
        <v>7.865551</v>
      </c>
      <c r="F104" s="31">
        <v>7.8633866000000001</v>
      </c>
      <c r="G104" s="31">
        <v>7.8613343000000002</v>
      </c>
      <c r="H104" s="31">
        <v>7.8584375</v>
      </c>
      <c r="I104" s="31">
        <v>7.8555393000000002</v>
      </c>
      <c r="J104" s="31">
        <v>7.8535522999999996</v>
      </c>
      <c r="K104" s="31">
        <v>7.8512969999999997</v>
      </c>
      <c r="L104" s="31">
        <v>7.8487220000000004</v>
      </c>
      <c r="M104" s="31">
        <v>7.8444184999999997</v>
      </c>
      <c r="N104" s="31">
        <v>7.8432092999999998</v>
      </c>
      <c r="O104" s="31" t="s">
        <v>193</v>
      </c>
      <c r="P104" s="31" t="s">
        <v>193</v>
      </c>
      <c r="Q104" s="31" t="s">
        <v>193</v>
      </c>
      <c r="R104" s="31" t="s">
        <v>193</v>
      </c>
      <c r="S104" s="33">
        <v>7.871372</v>
      </c>
      <c r="T104" s="33">
        <v>7.866136</v>
      </c>
      <c r="U104" s="33">
        <v>7.8664784000000001</v>
      </c>
      <c r="V104" s="33">
        <v>7.8662539999999996</v>
      </c>
      <c r="W104" s="33">
        <v>7.8649306000000001</v>
      </c>
      <c r="X104" s="33">
        <v>7.8552090000000003</v>
      </c>
      <c r="Y104" s="33">
        <v>7.8505750000000001</v>
      </c>
      <c r="Z104" s="33">
        <v>7.8530072999999998</v>
      </c>
      <c r="AA104" s="40">
        <v>7.8651834000000003</v>
      </c>
      <c r="AB104" s="40">
        <v>7.8660290000000002</v>
      </c>
      <c r="AC104" s="40">
        <v>7.8686749999999996</v>
      </c>
      <c r="AD104" s="40">
        <v>7.8756219999999999</v>
      </c>
      <c r="AE104" s="40" t="s">
        <v>193</v>
      </c>
      <c r="AF104" s="40" t="s">
        <v>193</v>
      </c>
      <c r="AG104" s="40" t="s">
        <v>193</v>
      </c>
      <c r="AH104" s="40" t="s">
        <v>193</v>
      </c>
      <c r="AI104" s="40" t="s">
        <v>193</v>
      </c>
      <c r="AJ104" s="40" t="s">
        <v>193</v>
      </c>
      <c r="AK104" s="3">
        <f t="shared" si="1"/>
        <v>7.8602020086956506</v>
      </c>
      <c r="AP104" s="2">
        <f>((AK104-AK$30)*100)/AK$30</f>
        <v>-3.8365720554132836</v>
      </c>
    </row>
    <row r="105" spans="1:45" x14ac:dyDescent="0.25">
      <c r="A105" s="31" t="s">
        <v>193</v>
      </c>
      <c r="B105" s="41" t="s">
        <v>193</v>
      </c>
      <c r="C105" s="31" t="s">
        <v>193</v>
      </c>
      <c r="D105" s="31">
        <v>7.8663860000000003</v>
      </c>
      <c r="E105" s="31">
        <v>7.86958</v>
      </c>
      <c r="F105" s="31">
        <v>7.8638149999999998</v>
      </c>
      <c r="G105" s="31">
        <v>7.8587493999999998</v>
      </c>
      <c r="H105" s="31">
        <v>7.8552629999999999</v>
      </c>
      <c r="I105" s="31">
        <v>7.8528500000000001</v>
      </c>
      <c r="J105" s="31">
        <v>7.8512719999999998</v>
      </c>
      <c r="K105" s="31">
        <v>7.8499639999999999</v>
      </c>
      <c r="L105" s="31">
        <v>7.8486266000000002</v>
      </c>
      <c r="M105" s="31">
        <v>7.8460665000000001</v>
      </c>
      <c r="N105" s="31">
        <v>7.8431559999999996</v>
      </c>
      <c r="O105" s="31" t="s">
        <v>193</v>
      </c>
      <c r="P105" s="31" t="s">
        <v>193</v>
      </c>
      <c r="Q105" s="31" t="s">
        <v>193</v>
      </c>
      <c r="R105" s="31" t="s">
        <v>193</v>
      </c>
      <c r="S105" s="33">
        <v>7.8797189999999997</v>
      </c>
      <c r="T105" s="33">
        <v>7.8711576000000001</v>
      </c>
      <c r="U105" s="33">
        <v>7.8663983000000002</v>
      </c>
      <c r="V105" s="33">
        <v>7.8641399999999999</v>
      </c>
      <c r="W105" s="33">
        <v>7.8621116000000004</v>
      </c>
      <c r="X105" s="33">
        <v>7.8602420000000004</v>
      </c>
      <c r="Y105" s="33">
        <v>7.8541840000000001</v>
      </c>
      <c r="Z105" s="33" t="s">
        <v>193</v>
      </c>
      <c r="AA105" s="40">
        <v>7.8797215999999999</v>
      </c>
      <c r="AB105" s="40">
        <v>7.8773530000000003</v>
      </c>
      <c r="AC105" s="40" t="s">
        <v>193</v>
      </c>
      <c r="AD105" s="40" t="s">
        <v>193</v>
      </c>
      <c r="AE105" s="40" t="s">
        <v>193</v>
      </c>
      <c r="AF105" s="40" t="s">
        <v>193</v>
      </c>
      <c r="AG105" s="40" t="s">
        <v>193</v>
      </c>
      <c r="AH105" s="40" t="s">
        <v>193</v>
      </c>
      <c r="AI105" s="40" t="s">
        <v>193</v>
      </c>
      <c r="AJ105" s="40" t="s">
        <v>193</v>
      </c>
      <c r="AK105" s="3">
        <f t="shared" si="1"/>
        <v>7.8610377800000011</v>
      </c>
      <c r="AP105" s="2">
        <f>((AK105-AK$31)*100)/AK$31</f>
        <v>-3.8359382198355005</v>
      </c>
    </row>
    <row r="106" spans="1:45" x14ac:dyDescent="0.25">
      <c r="A106" s="31" t="s">
        <v>193</v>
      </c>
      <c r="B106" s="41" t="s">
        <v>193</v>
      </c>
      <c r="C106" s="31" t="s">
        <v>193</v>
      </c>
      <c r="D106" s="31">
        <v>7.8708076</v>
      </c>
      <c r="E106" s="31">
        <v>7.8762350000000003</v>
      </c>
      <c r="F106" s="31">
        <v>7.8618034999999997</v>
      </c>
      <c r="G106" s="31">
        <v>7.8535890000000004</v>
      </c>
      <c r="H106" s="31">
        <v>7.8495606999999996</v>
      </c>
      <c r="I106" s="31">
        <v>7.8476543000000003</v>
      </c>
      <c r="J106" s="31">
        <v>7.8462019999999999</v>
      </c>
      <c r="K106" s="31">
        <v>7.8451266000000004</v>
      </c>
      <c r="L106" s="31">
        <v>7.8443836999999998</v>
      </c>
      <c r="M106" s="31">
        <v>7.8442854999999998</v>
      </c>
      <c r="N106" s="31">
        <v>7.8443930000000002</v>
      </c>
      <c r="O106" s="31" t="s">
        <v>193</v>
      </c>
      <c r="P106" s="31" t="s">
        <v>193</v>
      </c>
      <c r="Q106" s="31" t="s">
        <v>193</v>
      </c>
      <c r="R106" s="31" t="s">
        <v>193</v>
      </c>
      <c r="S106" s="33" t="s">
        <v>193</v>
      </c>
      <c r="T106" s="33">
        <v>7.8697980000000003</v>
      </c>
      <c r="U106" s="33">
        <v>7.8664436000000002</v>
      </c>
      <c r="V106" s="33">
        <v>7.8586644999999997</v>
      </c>
      <c r="W106" s="33">
        <v>7.855607</v>
      </c>
      <c r="X106" s="33">
        <v>7.8561434999999999</v>
      </c>
      <c r="Y106" s="33">
        <v>7.8545876000000003</v>
      </c>
      <c r="Z106" s="33">
        <v>7.8525020000000003</v>
      </c>
      <c r="AA106" s="40" t="s">
        <v>193</v>
      </c>
      <c r="AB106" s="40" t="s">
        <v>193</v>
      </c>
      <c r="AC106" s="40" t="s">
        <v>193</v>
      </c>
      <c r="AD106" s="40" t="s">
        <v>193</v>
      </c>
      <c r="AE106" s="40" t="s">
        <v>193</v>
      </c>
      <c r="AF106" s="40" t="s">
        <v>193</v>
      </c>
      <c r="AG106" s="40" t="s">
        <v>193</v>
      </c>
      <c r="AH106" s="40" t="s">
        <v>193</v>
      </c>
      <c r="AI106" s="40" t="s">
        <v>193</v>
      </c>
      <c r="AJ106" s="40" t="s">
        <v>193</v>
      </c>
      <c r="AK106" s="3">
        <f t="shared" si="1"/>
        <v>7.8554326166666657</v>
      </c>
      <c r="AP106" s="2">
        <f>((AK106-AK$32)*100)/AK$32</f>
        <v>-3.8955305094598311</v>
      </c>
    </row>
    <row r="107" spans="1:45" x14ac:dyDescent="0.25">
      <c r="A107" s="31" t="s">
        <v>193</v>
      </c>
      <c r="B107" s="41" t="s">
        <v>193</v>
      </c>
      <c r="C107" s="31" t="s">
        <v>193</v>
      </c>
      <c r="D107" s="31" t="s">
        <v>193</v>
      </c>
      <c r="E107" s="31">
        <v>7.8618736</v>
      </c>
      <c r="F107" s="31">
        <v>7.8560486000000003</v>
      </c>
      <c r="G107" s="31">
        <v>7.849539</v>
      </c>
      <c r="H107" s="31">
        <v>7.8453526</v>
      </c>
      <c r="I107" s="31">
        <v>7.8426499999999999</v>
      </c>
      <c r="J107" s="31">
        <v>7.8408899999999999</v>
      </c>
      <c r="K107" s="31">
        <v>7.8404720000000001</v>
      </c>
      <c r="L107" s="31">
        <v>7.8408074000000001</v>
      </c>
      <c r="M107" s="31">
        <v>7.8424497000000004</v>
      </c>
      <c r="N107" s="31">
        <v>7.845529</v>
      </c>
      <c r="O107" s="31" t="s">
        <v>193</v>
      </c>
      <c r="P107" s="31" t="s">
        <v>193</v>
      </c>
      <c r="Q107" s="31" t="s">
        <v>193</v>
      </c>
      <c r="R107" s="31" t="s">
        <v>193</v>
      </c>
      <c r="S107" s="33" t="s">
        <v>193</v>
      </c>
      <c r="T107" s="33" t="s">
        <v>193</v>
      </c>
      <c r="U107" s="33">
        <v>7.8613200000000001</v>
      </c>
      <c r="V107" s="33">
        <v>7.8523849999999999</v>
      </c>
      <c r="W107" s="33">
        <v>7.8492709999999999</v>
      </c>
      <c r="X107" s="33">
        <v>7.8495850000000003</v>
      </c>
      <c r="Y107" s="33">
        <v>7.8500775999999997</v>
      </c>
      <c r="Z107" s="33">
        <v>7.8510160000000004</v>
      </c>
      <c r="AA107" s="40" t="s">
        <v>193</v>
      </c>
      <c r="AB107" s="40" t="s">
        <v>193</v>
      </c>
      <c r="AC107" s="40" t="s">
        <v>193</v>
      </c>
      <c r="AD107" s="40" t="s">
        <v>193</v>
      </c>
      <c r="AE107" s="40" t="s">
        <v>193</v>
      </c>
      <c r="AF107" s="40" t="s">
        <v>193</v>
      </c>
      <c r="AG107" s="40" t="s">
        <v>193</v>
      </c>
      <c r="AH107" s="40" t="s">
        <v>193</v>
      </c>
      <c r="AI107" s="40" t="s">
        <v>193</v>
      </c>
      <c r="AJ107" s="40" t="s">
        <v>193</v>
      </c>
      <c r="AK107" s="3">
        <f t="shared" si="1"/>
        <v>7.8487041562500011</v>
      </c>
      <c r="AP107" s="2">
        <f>((AK107-AK$33)*100)/AK$33</f>
        <v>-3.9691947619684425</v>
      </c>
    </row>
    <row r="108" spans="1:45" x14ac:dyDescent="0.25">
      <c r="A108" s="27" t="s">
        <v>193</v>
      </c>
      <c r="B108" s="28" t="s">
        <v>193</v>
      </c>
      <c r="C108" s="27" t="s">
        <v>193</v>
      </c>
      <c r="D108" s="27" t="s">
        <v>193</v>
      </c>
      <c r="E108" s="27">
        <v>7.8367699999999996</v>
      </c>
      <c r="F108" s="27">
        <v>7.8578340000000004</v>
      </c>
      <c r="G108" s="27">
        <v>7.8544470000000004</v>
      </c>
      <c r="H108" s="27">
        <v>7.8515009999999998</v>
      </c>
      <c r="I108" s="27">
        <v>7.846247</v>
      </c>
      <c r="J108" s="27">
        <v>7.8405250000000004</v>
      </c>
      <c r="K108" s="27">
        <v>7.8414802999999997</v>
      </c>
      <c r="L108" s="27">
        <v>7.8388042000000002</v>
      </c>
      <c r="M108" s="27">
        <v>7.8425630000000002</v>
      </c>
      <c r="N108" s="27" t="s">
        <v>193</v>
      </c>
      <c r="O108" s="27" t="s">
        <v>193</v>
      </c>
      <c r="P108" s="27" t="s">
        <v>193</v>
      </c>
      <c r="Q108" s="27" t="s">
        <v>193</v>
      </c>
      <c r="R108" s="27" t="s">
        <v>193</v>
      </c>
      <c r="S108" s="27" t="s">
        <v>193</v>
      </c>
      <c r="T108" s="27" t="s">
        <v>193</v>
      </c>
      <c r="U108" s="27">
        <v>7.8335509999999999</v>
      </c>
      <c r="V108" s="27">
        <v>7.8430394999999997</v>
      </c>
      <c r="W108" s="27">
        <v>7.8421519999999996</v>
      </c>
      <c r="X108" s="27">
        <v>7.8428680000000002</v>
      </c>
      <c r="Y108" s="27">
        <v>7.8471107</v>
      </c>
      <c r="Z108" s="27" t="s">
        <v>193</v>
      </c>
      <c r="AA108" s="27" t="s">
        <v>193</v>
      </c>
      <c r="AB108" s="27" t="s">
        <v>193</v>
      </c>
      <c r="AC108" s="27" t="s">
        <v>193</v>
      </c>
      <c r="AD108" s="27" t="s">
        <v>193</v>
      </c>
      <c r="AE108" s="27" t="s">
        <v>193</v>
      </c>
      <c r="AF108" s="27" t="s">
        <v>193</v>
      </c>
      <c r="AG108" s="27" t="s">
        <v>193</v>
      </c>
      <c r="AH108" s="27" t="s">
        <v>193</v>
      </c>
      <c r="AI108" s="27" t="s">
        <v>193</v>
      </c>
      <c r="AJ108" s="27" t="s">
        <v>193</v>
      </c>
      <c r="AK108" s="3">
        <f t="shared" si="1"/>
        <v>7.8442066214285706</v>
      </c>
      <c r="AP108" s="2">
        <f>((AK108-AK$34)*100)/AK$34</f>
        <v>-4.0348893057895392</v>
      </c>
    </row>
    <row r="109" spans="1:45" x14ac:dyDescent="0.25">
      <c r="A109" s="27" t="s">
        <v>193</v>
      </c>
      <c r="B109" s="28" t="s">
        <v>193</v>
      </c>
      <c r="C109" s="27" t="s">
        <v>193</v>
      </c>
      <c r="D109" s="27" t="s">
        <v>193</v>
      </c>
      <c r="E109" s="27" t="s">
        <v>193</v>
      </c>
      <c r="F109" s="27" t="s">
        <v>193</v>
      </c>
      <c r="G109" s="27">
        <v>7.8402010000000004</v>
      </c>
      <c r="H109" s="27">
        <v>7.8346095</v>
      </c>
      <c r="I109" s="27">
        <v>7.8322167</v>
      </c>
      <c r="J109" s="27">
        <v>7.8409485999999999</v>
      </c>
      <c r="K109" s="27">
        <v>7.8434879999999998</v>
      </c>
      <c r="L109" s="27">
        <v>7.8520159999999999</v>
      </c>
      <c r="M109" s="27" t="s">
        <v>193</v>
      </c>
      <c r="N109" s="27" t="s">
        <v>193</v>
      </c>
      <c r="O109" s="27" t="s">
        <v>193</v>
      </c>
      <c r="P109" s="27" t="s">
        <v>193</v>
      </c>
      <c r="Q109" s="27" t="s">
        <v>193</v>
      </c>
      <c r="R109" s="27" t="s">
        <v>193</v>
      </c>
      <c r="S109" s="27" t="s">
        <v>193</v>
      </c>
      <c r="T109" s="27" t="s">
        <v>193</v>
      </c>
      <c r="U109" s="27">
        <v>7.8361573</v>
      </c>
      <c r="V109" s="27">
        <v>7.8541154999999998</v>
      </c>
      <c r="W109" s="27">
        <v>7.8403086999999996</v>
      </c>
      <c r="X109" s="27">
        <v>7.8366175</v>
      </c>
      <c r="Y109" s="27">
        <v>7.8364495999999999</v>
      </c>
      <c r="Z109" s="27">
        <v>7.8310630000000003</v>
      </c>
      <c r="AA109" s="27" t="s">
        <v>193</v>
      </c>
      <c r="AB109" s="27" t="s">
        <v>193</v>
      </c>
      <c r="AC109" s="27" t="s">
        <v>193</v>
      </c>
      <c r="AD109" s="27" t="s">
        <v>193</v>
      </c>
      <c r="AE109" s="27" t="s">
        <v>193</v>
      </c>
      <c r="AF109" s="27" t="s">
        <v>193</v>
      </c>
      <c r="AG109" s="27" t="s">
        <v>193</v>
      </c>
      <c r="AH109" s="27" t="s">
        <v>193</v>
      </c>
      <c r="AI109" s="27" t="s">
        <v>193</v>
      </c>
      <c r="AJ109" s="27" t="s">
        <v>193</v>
      </c>
      <c r="AK109" s="3">
        <f t="shared" si="1"/>
        <v>7.8398492833333329</v>
      </c>
      <c r="AP109" s="2">
        <f>((AK109-AK$35)*100)/AK$35</f>
        <v>-4.1470685698675558</v>
      </c>
    </row>
    <row r="110" spans="1:45" x14ac:dyDescent="0.25">
      <c r="A110" s="25" t="s">
        <v>193</v>
      </c>
      <c r="B110" s="26" t="s">
        <v>193</v>
      </c>
      <c r="C110" s="25" t="s">
        <v>193</v>
      </c>
      <c r="D110" s="25" t="s">
        <v>193</v>
      </c>
      <c r="E110" s="25" t="s">
        <v>193</v>
      </c>
      <c r="F110" s="25" t="s">
        <v>193</v>
      </c>
      <c r="G110" s="25" t="s">
        <v>193</v>
      </c>
      <c r="H110" s="25" t="s">
        <v>193</v>
      </c>
      <c r="I110" s="25" t="s">
        <v>193</v>
      </c>
      <c r="J110" s="25">
        <v>7.8105536000000004</v>
      </c>
      <c r="K110" s="25" t="s">
        <v>193</v>
      </c>
      <c r="L110" s="25" t="s">
        <v>193</v>
      </c>
      <c r="M110" s="25" t="s">
        <v>193</v>
      </c>
      <c r="N110" s="25" t="s">
        <v>193</v>
      </c>
      <c r="O110" s="25" t="s">
        <v>193</v>
      </c>
      <c r="P110" s="25" t="s">
        <v>193</v>
      </c>
      <c r="Q110" s="25" t="s">
        <v>193</v>
      </c>
      <c r="R110" s="25" t="s">
        <v>193</v>
      </c>
      <c r="S110" s="25" t="s">
        <v>193</v>
      </c>
      <c r="T110" s="25">
        <v>7.8150363</v>
      </c>
      <c r="U110" s="25">
        <v>7.8250175000000004</v>
      </c>
      <c r="V110" s="25" t="s">
        <v>193</v>
      </c>
      <c r="W110" s="25" t="s">
        <v>193</v>
      </c>
      <c r="X110" s="25">
        <v>7.8090219999999997</v>
      </c>
      <c r="Y110" s="25">
        <v>7.8112130000000004</v>
      </c>
      <c r="Z110" s="25">
        <v>7.8067760000000002</v>
      </c>
      <c r="AA110" s="25">
        <v>7.8018770000000002</v>
      </c>
      <c r="AB110" s="25">
        <v>7.8039664999999996</v>
      </c>
      <c r="AC110" s="25" t="s">
        <v>193</v>
      </c>
      <c r="AD110" s="25" t="s">
        <v>193</v>
      </c>
      <c r="AE110" s="25" t="s">
        <v>193</v>
      </c>
      <c r="AF110" s="25" t="s">
        <v>193</v>
      </c>
      <c r="AG110" s="25" t="s">
        <v>193</v>
      </c>
      <c r="AH110" s="25" t="s">
        <v>193</v>
      </c>
      <c r="AI110" s="25" t="s">
        <v>193</v>
      </c>
      <c r="AJ110" s="25" t="s">
        <v>193</v>
      </c>
      <c r="AK110" s="3">
        <f t="shared" si="1"/>
        <v>7.8104327375000002</v>
      </c>
      <c r="AP110" s="22">
        <f>((AK110-AK$36)*100)/AK$36</f>
        <v>-4.2429869690017599</v>
      </c>
    </row>
    <row r="111" spans="1:45" x14ac:dyDescent="0.25">
      <c r="A111" s="25">
        <v>7.7357800000000001</v>
      </c>
      <c r="B111" s="26">
        <v>7.7241707000000002</v>
      </c>
      <c r="C111" s="25">
        <v>7.7177379999999998</v>
      </c>
      <c r="D111" s="25">
        <v>7.7167306</v>
      </c>
      <c r="E111" s="25">
        <v>7.7175840000000004</v>
      </c>
      <c r="F111" s="25">
        <v>7.7172679999999998</v>
      </c>
      <c r="G111" s="25">
        <v>7.7157134999999997</v>
      </c>
      <c r="H111" s="25">
        <v>7.7153554</v>
      </c>
      <c r="I111" s="25">
        <v>7.7154455000000004</v>
      </c>
      <c r="J111" s="25">
        <v>7.7115893</v>
      </c>
      <c r="K111" s="25">
        <v>7.7175965</v>
      </c>
      <c r="L111" s="25">
        <v>7.7177423999999997</v>
      </c>
      <c r="M111" s="25">
        <v>7.7176166000000004</v>
      </c>
      <c r="N111" s="25">
        <v>7.7208880000000004</v>
      </c>
      <c r="O111" s="25">
        <v>7.7240405000000001</v>
      </c>
      <c r="P111" s="25">
        <v>7.7062879999999998</v>
      </c>
      <c r="Q111" s="25">
        <v>7.7028173999999998</v>
      </c>
      <c r="R111" s="25">
        <v>7.7043447</v>
      </c>
      <c r="S111" s="25">
        <v>7.7031182999999999</v>
      </c>
      <c r="T111" s="25">
        <v>7.7213902000000001</v>
      </c>
      <c r="U111" s="25" t="s">
        <v>193</v>
      </c>
      <c r="V111" s="25" t="s">
        <v>193</v>
      </c>
      <c r="W111" s="25" t="s">
        <v>193</v>
      </c>
      <c r="X111" s="25" t="s">
        <v>193</v>
      </c>
      <c r="Y111" s="25">
        <v>7.7802230000000003</v>
      </c>
      <c r="Z111" s="25">
        <v>7.7614679999999998</v>
      </c>
      <c r="AA111" s="25">
        <v>7.7595815999999997</v>
      </c>
      <c r="AB111" s="25">
        <v>7.7625584999999999</v>
      </c>
      <c r="AC111" s="25">
        <v>7.7674139999999996</v>
      </c>
      <c r="AD111" s="25">
        <v>7.7500986999999997</v>
      </c>
      <c r="AE111" s="25">
        <v>7.7414575000000001</v>
      </c>
      <c r="AF111" s="25">
        <v>7.7381095999999996</v>
      </c>
      <c r="AG111" s="25">
        <v>7.7387924000000003</v>
      </c>
      <c r="AH111" s="25">
        <v>7.7310410000000003</v>
      </c>
      <c r="AI111" s="25">
        <v>7.7314105</v>
      </c>
      <c r="AJ111" s="25">
        <v>7.7370919999999996</v>
      </c>
      <c r="AK111" s="3">
        <f t="shared" si="1"/>
        <v>7.7288270125000009</v>
      </c>
      <c r="AP111" s="22">
        <f>((AK111-AK$37)*100)/AK$37</f>
        <v>-4.1796453970108667</v>
      </c>
    </row>
    <row r="112" spans="1:45" x14ac:dyDescent="0.25">
      <c r="A112" t="s">
        <v>198</v>
      </c>
      <c r="AK112" s="17">
        <f>SUM(A76:AJ109)/867</f>
        <v>8.1138417882352876</v>
      </c>
      <c r="AP112" s="23">
        <f>((AK112-AK$38)*100)/AK$38</f>
        <v>4.7713211052604336</v>
      </c>
      <c r="AQ112" s="24" t="s">
        <v>125</v>
      </c>
    </row>
    <row r="113" spans="1:47" x14ac:dyDescent="0.25">
      <c r="A113" s="25" t="s">
        <v>193</v>
      </c>
      <c r="B113" s="26" t="s">
        <v>193</v>
      </c>
      <c r="C113" s="25" t="s">
        <v>193</v>
      </c>
      <c r="D113" s="25" t="s">
        <v>193</v>
      </c>
      <c r="E113" s="25" t="s">
        <v>193</v>
      </c>
      <c r="F113" s="25" t="s">
        <v>193</v>
      </c>
      <c r="G113" s="25" t="s">
        <v>193</v>
      </c>
      <c r="H113" s="25" t="s">
        <v>193</v>
      </c>
      <c r="I113" s="25" t="s">
        <v>193</v>
      </c>
      <c r="J113" s="25" t="s">
        <v>193</v>
      </c>
      <c r="K113" s="25" t="s">
        <v>193</v>
      </c>
      <c r="L113" s="25" t="s">
        <v>193</v>
      </c>
      <c r="M113" s="25" t="s">
        <v>193</v>
      </c>
      <c r="N113" s="25" t="s">
        <v>193</v>
      </c>
      <c r="O113" s="25" t="s">
        <v>193</v>
      </c>
      <c r="P113" s="25" t="s">
        <v>193</v>
      </c>
      <c r="Q113" s="25" t="s">
        <v>193</v>
      </c>
      <c r="R113" s="25" t="s">
        <v>193</v>
      </c>
      <c r="S113" s="25" t="s">
        <v>193</v>
      </c>
      <c r="T113" s="25" t="s">
        <v>193</v>
      </c>
      <c r="U113" s="25" t="s">
        <v>193</v>
      </c>
      <c r="V113" s="25" t="s">
        <v>193</v>
      </c>
      <c r="W113" s="25" t="s">
        <v>193</v>
      </c>
      <c r="X113" s="25" t="s">
        <v>193</v>
      </c>
      <c r="Y113" s="25" t="s">
        <v>193</v>
      </c>
      <c r="Z113" s="25" t="s">
        <v>193</v>
      </c>
      <c r="AA113" s="25" t="s">
        <v>193</v>
      </c>
      <c r="AB113" s="25" t="s">
        <v>193</v>
      </c>
      <c r="AC113" s="25" t="s">
        <v>193</v>
      </c>
      <c r="AD113" s="25" t="s">
        <v>193</v>
      </c>
      <c r="AE113" s="25" t="s">
        <v>193</v>
      </c>
      <c r="AF113" s="25" t="s">
        <v>193</v>
      </c>
      <c r="AG113" s="25" t="s">
        <v>193</v>
      </c>
      <c r="AH113" s="25" t="s">
        <v>193</v>
      </c>
      <c r="AI113" s="25" t="s">
        <v>193</v>
      </c>
      <c r="AJ113" s="25" t="s">
        <v>193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193</v>
      </c>
      <c r="B114" s="26">
        <v>7.9618820000000001</v>
      </c>
      <c r="C114" s="25">
        <v>7.9419174000000003</v>
      </c>
      <c r="D114" s="25">
        <v>7.9266699999999997</v>
      </c>
      <c r="E114" s="25">
        <v>7.9042782999999996</v>
      </c>
      <c r="F114" s="25">
        <v>7.9084015000000001</v>
      </c>
      <c r="G114" s="25">
        <v>7.9084215000000002</v>
      </c>
      <c r="H114" s="25">
        <v>7.9078016</v>
      </c>
      <c r="I114" s="25">
        <v>7.9096517999999998</v>
      </c>
      <c r="J114" s="25">
        <v>7.9086360000000004</v>
      </c>
      <c r="K114" s="25">
        <v>7.91608</v>
      </c>
      <c r="L114" s="25">
        <v>7.9115539999999998</v>
      </c>
      <c r="M114" s="25">
        <v>7.9106244999999999</v>
      </c>
      <c r="N114" s="25">
        <v>7.9092580000000003</v>
      </c>
      <c r="O114" s="25">
        <v>7.9137944999999998</v>
      </c>
      <c r="P114" s="25">
        <v>7.899381</v>
      </c>
      <c r="Q114" s="25">
        <v>7.8958955</v>
      </c>
      <c r="R114" s="25">
        <v>7.9005169999999998</v>
      </c>
      <c r="S114" s="25">
        <v>7.9038276999999999</v>
      </c>
      <c r="T114" s="25">
        <v>7.9200534999999999</v>
      </c>
      <c r="U114" s="25">
        <v>7.9305253000000002</v>
      </c>
      <c r="V114" s="25">
        <v>7.9350569999999996</v>
      </c>
      <c r="W114" s="25">
        <v>7.9404240000000001</v>
      </c>
      <c r="X114" s="25">
        <v>7.9527817000000001</v>
      </c>
      <c r="Y114" s="25">
        <v>7.9538064000000004</v>
      </c>
      <c r="Z114" s="25">
        <v>7.9652146999999998</v>
      </c>
      <c r="AA114" s="25">
        <v>7.9670589999999999</v>
      </c>
      <c r="AB114" s="25">
        <v>7.9629310000000002</v>
      </c>
      <c r="AC114" s="25">
        <v>7.9699315999999998</v>
      </c>
      <c r="AD114" s="25">
        <v>7.9880940000000002</v>
      </c>
      <c r="AE114" s="25">
        <v>8.0031929999999996</v>
      </c>
      <c r="AF114" s="25">
        <v>7.9885254000000003</v>
      </c>
      <c r="AG114" s="25">
        <v>7.9247030000000001</v>
      </c>
      <c r="AH114" s="25">
        <v>7.9080715000000001</v>
      </c>
      <c r="AI114" s="25">
        <v>7.9259167000000001</v>
      </c>
      <c r="AJ114" s="25" t="s">
        <v>193</v>
      </c>
      <c r="AK114" s="3">
        <f>AVERAGE(A114:AJ114)</f>
        <v>7.9316141205882333</v>
      </c>
      <c r="AM114" s="6" t="s">
        <v>94</v>
      </c>
      <c r="AO114" s="2">
        <f>SUM(A147:AJ148)/40</f>
        <v>7.8421201575000001</v>
      </c>
      <c r="AP114" s="2">
        <f>((AK114-AK$3)*100)/AK$3</f>
        <v>-1.8278584779775517</v>
      </c>
      <c r="AR114" s="6" t="s">
        <v>94</v>
      </c>
      <c r="AS114" s="2"/>
      <c r="AT114" s="2">
        <f>((AO114-AO$3)*100)/AO$3</f>
        <v>-2.992882471582504</v>
      </c>
    </row>
    <row r="115" spans="1:47" x14ac:dyDescent="0.25">
      <c r="A115" s="27">
        <v>7.9277905999999998</v>
      </c>
      <c r="B115" s="28">
        <v>7.9332924</v>
      </c>
      <c r="C115" s="27">
        <v>7.9258610000000003</v>
      </c>
      <c r="D115" s="27">
        <v>7.9195010000000003</v>
      </c>
      <c r="E115" s="27">
        <v>7.9158400000000002</v>
      </c>
      <c r="F115" s="27">
        <v>7.9142922999999996</v>
      </c>
      <c r="G115" s="27">
        <v>7.9148540000000001</v>
      </c>
      <c r="H115" s="27">
        <v>7.9158406000000001</v>
      </c>
      <c r="I115" s="27">
        <v>7.9225390000000004</v>
      </c>
      <c r="J115" s="27">
        <v>7.9262357000000003</v>
      </c>
      <c r="K115" s="27">
        <v>7.9281974000000002</v>
      </c>
      <c r="L115" s="27">
        <v>7.927092</v>
      </c>
      <c r="M115" s="27">
        <v>7.9253790000000004</v>
      </c>
      <c r="N115" s="27">
        <v>7.9248456999999997</v>
      </c>
      <c r="O115" s="27">
        <v>7.9263079999999997</v>
      </c>
      <c r="P115" s="27">
        <v>7.9238609999999996</v>
      </c>
      <c r="Q115" s="27">
        <v>7.9193259999999999</v>
      </c>
      <c r="R115" s="27">
        <v>7.9160686</v>
      </c>
      <c r="S115" s="27">
        <v>7.9163819999999996</v>
      </c>
      <c r="T115" s="27">
        <v>7.9365335000000004</v>
      </c>
      <c r="U115" s="27">
        <v>7.9407296000000001</v>
      </c>
      <c r="V115" s="27">
        <v>7.9413320000000001</v>
      </c>
      <c r="W115" s="27">
        <v>7.9404826000000002</v>
      </c>
      <c r="X115" s="27">
        <v>7.9382166999999999</v>
      </c>
      <c r="Y115" s="27">
        <v>7.9358300000000002</v>
      </c>
      <c r="Z115" s="27">
        <v>7.9381347</v>
      </c>
      <c r="AA115" s="27">
        <v>7.9345080000000001</v>
      </c>
      <c r="AB115" s="27">
        <v>7.9254100000000003</v>
      </c>
      <c r="AC115" s="27">
        <v>7.9231299999999996</v>
      </c>
      <c r="AD115" s="27">
        <v>7.9252719999999997</v>
      </c>
      <c r="AE115" s="27">
        <v>7.9356960000000001</v>
      </c>
      <c r="AF115" s="27">
        <v>7.9223569999999999</v>
      </c>
      <c r="AG115" s="27">
        <v>7.9197059999999997</v>
      </c>
      <c r="AH115" s="27">
        <v>7.9244839999999996</v>
      </c>
      <c r="AI115" s="27">
        <v>7.9188833000000001</v>
      </c>
      <c r="AJ115" s="27">
        <v>7.9263085999999996</v>
      </c>
      <c r="AK115" s="3">
        <f t="shared" ref="AK115:AK178" si="2">AVERAGE(A115:AJ115)</f>
        <v>7.9264033416666688</v>
      </c>
      <c r="AM115" s="6" t="s">
        <v>116</v>
      </c>
      <c r="AO115" s="2">
        <f>SUM(A113:AJ114)/34</f>
        <v>7.9316141205882333</v>
      </c>
      <c r="AP115" s="2">
        <f>((AK115-AK$4)*100)/AK$4</f>
        <v>-2.5065069100577793</v>
      </c>
      <c r="AR115" s="6" t="s">
        <v>116</v>
      </c>
      <c r="AS115" s="2"/>
      <c r="AT115" s="1">
        <f>((AO115-AO$4)*100)/AO$4</f>
        <v>-1.8278584779775517</v>
      </c>
    </row>
    <row r="116" spans="1:47" x14ac:dyDescent="0.25">
      <c r="A116" s="27">
        <v>7.9266776999999999</v>
      </c>
      <c r="B116" s="28">
        <v>7.9250170000000004</v>
      </c>
      <c r="C116" s="27">
        <v>7.9220129999999997</v>
      </c>
      <c r="D116" s="27">
        <v>7.923953</v>
      </c>
      <c r="E116" s="27">
        <v>7.9252434000000003</v>
      </c>
      <c r="F116" s="27">
        <v>7.9247319999999997</v>
      </c>
      <c r="G116" s="27">
        <v>7.9202393999999998</v>
      </c>
      <c r="H116" s="27">
        <v>7.9204745000000001</v>
      </c>
      <c r="I116" s="27">
        <v>7.9246186999999999</v>
      </c>
      <c r="J116" s="27">
        <v>7.928547</v>
      </c>
      <c r="K116" s="27">
        <v>7.9320463999999999</v>
      </c>
      <c r="L116" s="27">
        <v>7.9332614000000001</v>
      </c>
      <c r="M116" s="27">
        <v>7.9327880000000004</v>
      </c>
      <c r="N116" s="27">
        <v>7.9311860000000003</v>
      </c>
      <c r="O116" s="27">
        <v>7.9296540000000002</v>
      </c>
      <c r="P116" s="27">
        <v>7.9284970000000001</v>
      </c>
      <c r="Q116" s="27">
        <v>7.9284787000000003</v>
      </c>
      <c r="R116" s="27">
        <v>7.9275770000000003</v>
      </c>
      <c r="S116" s="27">
        <v>7.9202380000000003</v>
      </c>
      <c r="T116" s="27">
        <v>7.9313060000000002</v>
      </c>
      <c r="U116" s="27">
        <v>7.9396440000000004</v>
      </c>
      <c r="V116" s="27">
        <v>7.9444739999999996</v>
      </c>
      <c r="W116" s="27">
        <v>7.944178</v>
      </c>
      <c r="X116" s="27">
        <v>7.9416574999999998</v>
      </c>
      <c r="Y116" s="27">
        <v>7.9387692999999997</v>
      </c>
      <c r="Z116" s="27">
        <v>7.9380664999999997</v>
      </c>
      <c r="AA116" s="27">
        <v>7.9324750000000002</v>
      </c>
      <c r="AB116" s="27">
        <v>7.9283957000000003</v>
      </c>
      <c r="AC116" s="27">
        <v>7.9257840000000002</v>
      </c>
      <c r="AD116" s="27">
        <v>7.9265999999999996</v>
      </c>
      <c r="AE116" s="27">
        <v>7.9312915999999998</v>
      </c>
      <c r="AF116" s="27">
        <v>7.9287850000000004</v>
      </c>
      <c r="AG116" s="27">
        <v>7.9260364000000001</v>
      </c>
      <c r="AH116" s="27">
        <v>7.9267344</v>
      </c>
      <c r="AI116" s="27">
        <v>7.9258943000000004</v>
      </c>
      <c r="AJ116" s="27">
        <v>7.9262033000000001</v>
      </c>
      <c r="AK116" s="3">
        <f t="shared" si="2"/>
        <v>7.9294871444444448</v>
      </c>
      <c r="AM116" s="10" t="s">
        <v>94</v>
      </c>
      <c r="AO116" s="2">
        <f>SUM(A145:AJ146)/26</f>
        <v>7.9377148076923056</v>
      </c>
      <c r="AP116" s="2">
        <f>((AK116-AK$5)*100)/AK$5</f>
        <v>-2.7867220822275947</v>
      </c>
      <c r="AR116" s="10" t="s">
        <v>94</v>
      </c>
      <c r="AS116" s="2"/>
      <c r="AT116" s="1">
        <f>((AO116-AO$5)*100)/AO$5</f>
        <v>-2.9184410600148483</v>
      </c>
    </row>
    <row r="117" spans="1:47" x14ac:dyDescent="0.25">
      <c r="A117" s="29">
        <v>7.9282712999999996</v>
      </c>
      <c r="B117" s="30">
        <v>7.9292544999999999</v>
      </c>
      <c r="C117" s="29">
        <v>7.9300537000000002</v>
      </c>
      <c r="D117" s="29">
        <v>7.9328620000000001</v>
      </c>
      <c r="E117" s="31">
        <v>7.9364059999999998</v>
      </c>
      <c r="F117" s="31">
        <v>7.9392889999999996</v>
      </c>
      <c r="G117" s="31">
        <v>7.9431620000000001</v>
      </c>
      <c r="H117" s="31">
        <v>7.9453569999999996</v>
      </c>
      <c r="I117" s="31">
        <v>7.944922</v>
      </c>
      <c r="J117" s="31">
        <v>7.9456429999999996</v>
      </c>
      <c r="K117" s="31">
        <v>7.9452815000000001</v>
      </c>
      <c r="L117" s="31">
        <v>7.9441012999999998</v>
      </c>
      <c r="M117" s="31">
        <v>7.9424276000000003</v>
      </c>
      <c r="N117" s="31">
        <v>7.9404130000000004</v>
      </c>
      <c r="O117" s="31">
        <v>7.9391527000000002</v>
      </c>
      <c r="P117" s="31">
        <v>7.9386954000000003</v>
      </c>
      <c r="Q117" s="32">
        <v>7.9372745</v>
      </c>
      <c r="R117" s="32">
        <v>7.9376825999999996</v>
      </c>
      <c r="S117" s="33">
        <v>7.9414644000000001</v>
      </c>
      <c r="T117" s="33" t="s">
        <v>193</v>
      </c>
      <c r="U117" s="33">
        <v>7.9528346000000001</v>
      </c>
      <c r="V117" s="33">
        <v>7.9510407000000001</v>
      </c>
      <c r="W117" s="33">
        <v>7.9474163000000004</v>
      </c>
      <c r="X117" s="33">
        <v>7.9439380000000002</v>
      </c>
      <c r="Y117" s="33">
        <v>7.9405273999999997</v>
      </c>
      <c r="Z117" s="33">
        <v>7.936814</v>
      </c>
      <c r="AA117" s="33">
        <v>7.9317937000000001</v>
      </c>
      <c r="AB117" s="33">
        <v>7.9301167000000001</v>
      </c>
      <c r="AC117" s="29">
        <v>7.9280396</v>
      </c>
      <c r="AD117" s="29">
        <v>7.9270372</v>
      </c>
      <c r="AE117" s="29">
        <v>7.9286880000000002</v>
      </c>
      <c r="AF117" s="29">
        <v>7.9301376000000001</v>
      </c>
      <c r="AG117" s="29">
        <v>7.9268736999999998</v>
      </c>
      <c r="AH117" s="29">
        <v>7.9259586000000004</v>
      </c>
      <c r="AI117" s="29">
        <v>7.9249834999999997</v>
      </c>
      <c r="AJ117" s="29">
        <v>7.9267659999999998</v>
      </c>
      <c r="AK117" s="3">
        <f t="shared" si="2"/>
        <v>7.9369908314285693</v>
      </c>
      <c r="AM117" s="10" t="s">
        <v>116</v>
      </c>
      <c r="AO117" s="2">
        <f>SUM(A115:AJ116)/72</f>
        <v>7.9279452430555573</v>
      </c>
      <c r="AP117" s="2">
        <f>((AK117-AK$6)*100)/AK$6</f>
        <v>-2.8383080626514272</v>
      </c>
      <c r="AR117" s="10" t="s">
        <v>116</v>
      </c>
      <c r="AS117" s="2"/>
      <c r="AT117" s="1">
        <f>((AO117-AO$6)*100)/AO$6</f>
        <v>-2.6468433834559404</v>
      </c>
    </row>
    <row r="118" spans="1:47" x14ac:dyDescent="0.25">
      <c r="A118" s="29">
        <v>7.9330825999999997</v>
      </c>
      <c r="B118" s="30">
        <v>7.9367595</v>
      </c>
      <c r="C118" s="29">
        <v>7.9406815000000002</v>
      </c>
      <c r="D118" s="29">
        <v>7.9444112999999996</v>
      </c>
      <c r="E118" s="31">
        <v>7.9506480000000002</v>
      </c>
      <c r="F118" s="31">
        <v>7.9512910000000003</v>
      </c>
      <c r="G118" s="31">
        <v>7.9516625000000003</v>
      </c>
      <c r="H118" s="31">
        <v>7.958577</v>
      </c>
      <c r="I118" s="31">
        <v>7.9569169999999998</v>
      </c>
      <c r="J118" s="31">
        <v>7.9540715000000004</v>
      </c>
      <c r="K118" s="31">
        <v>7.9523486999999999</v>
      </c>
      <c r="L118" s="31">
        <v>7.9512233999999999</v>
      </c>
      <c r="M118" s="31">
        <v>7.9500539999999997</v>
      </c>
      <c r="N118" s="31">
        <v>7.9489450000000001</v>
      </c>
      <c r="O118" s="31">
        <v>7.9476475999999998</v>
      </c>
      <c r="P118" s="31">
        <v>7.9466586000000001</v>
      </c>
      <c r="Q118" s="32">
        <v>7.9460550000000003</v>
      </c>
      <c r="R118" s="32">
        <v>7.9480995999999999</v>
      </c>
      <c r="S118" s="33">
        <v>7.9516179999999999</v>
      </c>
      <c r="T118" s="33" t="s">
        <v>193</v>
      </c>
      <c r="U118" s="33">
        <v>7.9620709999999999</v>
      </c>
      <c r="V118" s="33">
        <v>7.9591329999999996</v>
      </c>
      <c r="W118" s="33">
        <v>7.9554770000000001</v>
      </c>
      <c r="X118" s="33">
        <v>7.9514564999999999</v>
      </c>
      <c r="Y118" s="33">
        <v>7.9473342999999996</v>
      </c>
      <c r="Z118" s="33">
        <v>7.9433474999999998</v>
      </c>
      <c r="AA118" s="33">
        <v>7.9395002999999997</v>
      </c>
      <c r="AB118" s="33">
        <v>7.9386596999999997</v>
      </c>
      <c r="AC118" s="29">
        <v>7.9351820000000002</v>
      </c>
      <c r="AD118" s="29">
        <v>7.9282389999999996</v>
      </c>
      <c r="AE118" s="29">
        <v>7.9270680000000002</v>
      </c>
      <c r="AF118" s="29">
        <v>7.9307632000000003</v>
      </c>
      <c r="AG118" s="29">
        <v>7.9308990000000001</v>
      </c>
      <c r="AH118" s="29">
        <v>7.9300103000000002</v>
      </c>
      <c r="AI118" s="29">
        <v>7.9296189999999998</v>
      </c>
      <c r="AJ118" s="29">
        <v>7.9305997000000001</v>
      </c>
      <c r="AK118" s="3">
        <f t="shared" si="2"/>
        <v>7.9445746085714273</v>
      </c>
      <c r="AM118" s="11" t="s">
        <v>99</v>
      </c>
      <c r="AO118" s="2">
        <f>SUM(A140:R144)/56</f>
        <v>7.9422037910714289</v>
      </c>
      <c r="AP118" s="2">
        <f>((AK118-AK$7)*100)/AK$7</f>
        <v>-2.8432257520429607</v>
      </c>
      <c r="AR118" s="11" t="s">
        <v>99</v>
      </c>
      <c r="AS118" s="2"/>
      <c r="AT118" s="1">
        <f>((AO118-AO$7)*100)/AO$7</f>
        <v>-2.8335002274665313</v>
      </c>
    </row>
    <row r="119" spans="1:47" x14ac:dyDescent="0.25">
      <c r="A119" s="29">
        <v>7.9467470000000002</v>
      </c>
      <c r="B119" s="30">
        <v>7.9494910000000001</v>
      </c>
      <c r="C119" s="29">
        <v>7.948893</v>
      </c>
      <c r="D119" s="29">
        <v>7.9471626000000004</v>
      </c>
      <c r="E119" s="31">
        <v>7.9505610000000004</v>
      </c>
      <c r="F119" s="31">
        <v>7.9516716000000001</v>
      </c>
      <c r="G119" s="31">
        <v>7.9513540000000003</v>
      </c>
      <c r="H119" s="31">
        <v>7.9556100000000001</v>
      </c>
      <c r="I119" s="31">
        <v>7.9545960000000004</v>
      </c>
      <c r="J119" s="31">
        <v>7.9533033</v>
      </c>
      <c r="K119" s="31">
        <v>7.9530306</v>
      </c>
      <c r="L119" s="31">
        <v>7.9528080000000001</v>
      </c>
      <c r="M119" s="31">
        <v>7.9519954000000004</v>
      </c>
      <c r="N119" s="31">
        <v>7.9513034999999999</v>
      </c>
      <c r="O119" s="31">
        <v>7.9509179999999997</v>
      </c>
      <c r="P119" s="31">
        <v>7.9500770000000003</v>
      </c>
      <c r="Q119" s="32">
        <v>7.9492335000000001</v>
      </c>
      <c r="R119" s="32">
        <v>7.9498056999999998</v>
      </c>
      <c r="S119" s="33">
        <v>7.9494939999999996</v>
      </c>
      <c r="T119" s="33" t="s">
        <v>193</v>
      </c>
      <c r="U119" s="33">
        <v>7.9655766000000003</v>
      </c>
      <c r="V119" s="33">
        <v>7.9611535</v>
      </c>
      <c r="W119" s="33">
        <v>7.9583817000000003</v>
      </c>
      <c r="X119" s="33">
        <v>7.9561462000000001</v>
      </c>
      <c r="Y119" s="33">
        <v>7.9541430000000002</v>
      </c>
      <c r="Z119" s="33">
        <v>7.9518895000000001</v>
      </c>
      <c r="AA119" s="33">
        <v>7.9484763000000003</v>
      </c>
      <c r="AB119" s="33">
        <v>7.9487313999999998</v>
      </c>
      <c r="AC119" s="29">
        <v>7.9443016000000002</v>
      </c>
      <c r="AD119" s="29">
        <v>7.9357743000000003</v>
      </c>
      <c r="AE119" s="29">
        <v>7.9370880000000001</v>
      </c>
      <c r="AF119" s="29">
        <v>7.9365214999999996</v>
      </c>
      <c r="AG119" s="29">
        <v>7.9381285000000004</v>
      </c>
      <c r="AH119" s="29">
        <v>7.9402910000000002</v>
      </c>
      <c r="AI119" s="29">
        <v>7.9414759999999998</v>
      </c>
      <c r="AJ119" s="29">
        <v>7.9436536000000002</v>
      </c>
      <c r="AK119" s="3">
        <f t="shared" si="2"/>
        <v>7.9494225114285699</v>
      </c>
      <c r="AM119" s="11" t="s">
        <v>102</v>
      </c>
      <c r="AO119" s="2">
        <f>SUM(E117:R121)/68</f>
        <v>7.9466806426470598</v>
      </c>
      <c r="AP119" s="2">
        <f>((AK119-AK$8)*100)/AK$8</f>
        <v>-2.8202374468789735</v>
      </c>
      <c r="AR119" s="11" t="s">
        <v>102</v>
      </c>
      <c r="AS119" s="2"/>
      <c r="AT119" s="1">
        <f>((AO119-AO$8)*100)/AO$8</f>
        <v>-2.8101068896176353</v>
      </c>
    </row>
    <row r="120" spans="1:47" x14ac:dyDescent="0.25">
      <c r="A120" s="29">
        <v>7.9526196000000002</v>
      </c>
      <c r="B120" s="30">
        <v>7.9482210000000002</v>
      </c>
      <c r="C120" s="29">
        <v>7.9425889999999999</v>
      </c>
      <c r="D120" s="29">
        <v>7.9405570000000001</v>
      </c>
      <c r="E120" s="31" t="s">
        <v>193</v>
      </c>
      <c r="F120" s="31">
        <v>7.9611425000000002</v>
      </c>
      <c r="G120" s="31">
        <v>7.9546640000000002</v>
      </c>
      <c r="H120" s="31">
        <v>7.9512385999999999</v>
      </c>
      <c r="I120" s="31">
        <v>7.9500035999999996</v>
      </c>
      <c r="J120" s="31">
        <v>7.9493809999999998</v>
      </c>
      <c r="K120" s="31">
        <v>7.9506610000000002</v>
      </c>
      <c r="L120" s="31">
        <v>7.9512533999999997</v>
      </c>
      <c r="M120" s="31">
        <v>7.9506259999999997</v>
      </c>
      <c r="N120" s="31">
        <v>7.9500976000000003</v>
      </c>
      <c r="O120" s="31">
        <v>7.9498772999999998</v>
      </c>
      <c r="P120" s="31">
        <v>7.9492583000000003</v>
      </c>
      <c r="Q120" s="32">
        <v>7.9476857000000001</v>
      </c>
      <c r="R120" s="32">
        <v>7.9442285999999998</v>
      </c>
      <c r="S120" s="33">
        <v>7.9414759999999998</v>
      </c>
      <c r="T120" s="33" t="s">
        <v>193</v>
      </c>
      <c r="U120" s="33">
        <v>7.9736203999999997</v>
      </c>
      <c r="V120" s="33">
        <v>7.9599257000000003</v>
      </c>
      <c r="W120" s="33">
        <v>7.9593170000000004</v>
      </c>
      <c r="X120" s="33">
        <v>7.9572023999999999</v>
      </c>
      <c r="Y120" s="33">
        <v>7.9558479999999996</v>
      </c>
      <c r="Z120" s="33">
        <v>7.9532503999999999</v>
      </c>
      <c r="AA120" s="33">
        <v>7.9508796000000004</v>
      </c>
      <c r="AB120" s="33">
        <v>7.9486847000000003</v>
      </c>
      <c r="AC120" s="29">
        <v>7.9631119999999997</v>
      </c>
      <c r="AD120" s="29">
        <v>7.9455337999999998</v>
      </c>
      <c r="AE120" s="29">
        <v>7.943403</v>
      </c>
      <c r="AF120" s="29">
        <v>7.9470929999999997</v>
      </c>
      <c r="AG120" s="29">
        <v>7.9504679999999999</v>
      </c>
      <c r="AH120" s="29">
        <v>7.9536823999999999</v>
      </c>
      <c r="AI120" s="29">
        <v>7.9561630000000001</v>
      </c>
      <c r="AJ120" s="29">
        <v>7.9559974999999996</v>
      </c>
      <c r="AK120" s="3">
        <f t="shared" si="2"/>
        <v>7.951757679411763</v>
      </c>
      <c r="AM120" s="12" t="s">
        <v>105</v>
      </c>
      <c r="AO120" s="2">
        <f>SUM(S140:Z144)/35</f>
        <v>7.9491620657142841</v>
      </c>
      <c r="AP120" s="2">
        <f>((AK120-AK$9)*100)/AK$9</f>
        <v>-2.7876992689873892</v>
      </c>
      <c r="AR120" s="12" t="s">
        <v>105</v>
      </c>
      <c r="AS120" s="2"/>
      <c r="AT120" s="1">
        <f>((AO120-AO$9)*100)/AO$9</f>
        <v>-2.7006746000315776</v>
      </c>
    </row>
    <row r="121" spans="1:47" x14ac:dyDescent="0.25">
      <c r="A121" s="29">
        <v>7.9408884000000004</v>
      </c>
      <c r="B121" s="30">
        <v>7.9365883000000004</v>
      </c>
      <c r="C121" s="29">
        <v>7.9317130000000002</v>
      </c>
      <c r="D121" s="29" t="s">
        <v>193</v>
      </c>
      <c r="E121" s="31" t="s">
        <v>193</v>
      </c>
      <c r="F121" s="31">
        <v>7.9553029999999998</v>
      </c>
      <c r="G121" s="31">
        <v>7.9445180000000004</v>
      </c>
      <c r="H121" s="31">
        <v>7.9402794999999999</v>
      </c>
      <c r="I121" s="31">
        <v>7.939171</v>
      </c>
      <c r="J121" s="31">
        <v>7.9352745999999996</v>
      </c>
      <c r="K121" s="31">
        <v>7.930707</v>
      </c>
      <c r="L121" s="31">
        <v>7.9285582999999997</v>
      </c>
      <c r="M121" s="31">
        <v>7.9350350000000001</v>
      </c>
      <c r="N121" s="31">
        <v>7.938593</v>
      </c>
      <c r="O121" s="31">
        <v>7.9401282999999996</v>
      </c>
      <c r="P121" s="31">
        <v>7.9392230000000001</v>
      </c>
      <c r="Q121" s="32">
        <v>7.9351472999999997</v>
      </c>
      <c r="R121" s="32">
        <v>7.9319540000000002</v>
      </c>
      <c r="S121" s="33">
        <v>7.9360002999999999</v>
      </c>
      <c r="T121" s="33" t="s">
        <v>193</v>
      </c>
      <c r="U121" s="33" t="s">
        <v>193</v>
      </c>
      <c r="V121" s="33">
        <v>7.9566854999999999</v>
      </c>
      <c r="W121" s="33">
        <v>7.9507627000000003</v>
      </c>
      <c r="X121" s="33">
        <v>7.9517499999999997</v>
      </c>
      <c r="Y121" s="33">
        <v>7.9527115999999998</v>
      </c>
      <c r="Z121" s="33">
        <v>7.9481006000000001</v>
      </c>
      <c r="AA121" s="33">
        <v>7.9404554000000003</v>
      </c>
      <c r="AB121" s="33">
        <v>7.941999</v>
      </c>
      <c r="AC121" s="29" t="s">
        <v>193</v>
      </c>
      <c r="AD121" s="29">
        <v>7.9461079999999997</v>
      </c>
      <c r="AE121" s="29">
        <v>7.9420770000000003</v>
      </c>
      <c r="AF121" s="29">
        <v>7.9348609999999997</v>
      </c>
      <c r="AG121" s="29">
        <v>7.9330033999999996</v>
      </c>
      <c r="AH121" s="29">
        <v>7.9456819999999997</v>
      </c>
      <c r="AI121" s="29">
        <v>7.9499129999999996</v>
      </c>
      <c r="AJ121" s="29">
        <v>7.9461054999999998</v>
      </c>
      <c r="AK121" s="3">
        <f t="shared" si="2"/>
        <v>7.9412676354838725</v>
      </c>
      <c r="AM121" s="12" t="s">
        <v>108</v>
      </c>
      <c r="AO121" s="2">
        <f>SUM(S117:AB121)/44</f>
        <v>7.949936468181817</v>
      </c>
      <c r="AP121" s="2">
        <f>((AK121-AK$10)*100)/AK$10</f>
        <v>-2.7674258847592283</v>
      </c>
      <c r="AR121" s="12" t="s">
        <v>108</v>
      </c>
      <c r="AS121" s="2"/>
      <c r="AT121" s="1">
        <f>((AO121-AO$10)*100)/AO$10</f>
        <v>-2.8739990772206316</v>
      </c>
    </row>
    <row r="122" spans="1:47" x14ac:dyDescent="0.25">
      <c r="A122" s="29">
        <v>7.934882</v>
      </c>
      <c r="B122" s="30">
        <v>7.9360809999999997</v>
      </c>
      <c r="C122" s="29" t="s">
        <v>193</v>
      </c>
      <c r="D122" s="29" t="s">
        <v>193</v>
      </c>
      <c r="E122" s="34" t="s">
        <v>193</v>
      </c>
      <c r="F122" s="34">
        <v>7.9494122999999997</v>
      </c>
      <c r="G122" s="34">
        <v>7.9437749999999996</v>
      </c>
      <c r="H122" s="34">
        <v>7.9420432999999999</v>
      </c>
      <c r="I122" s="34">
        <v>7.9409765999999999</v>
      </c>
      <c r="J122" s="34">
        <v>7.9381430000000002</v>
      </c>
      <c r="K122" s="34">
        <v>7.9362697999999998</v>
      </c>
      <c r="L122" s="34">
        <v>7.9332656999999998</v>
      </c>
      <c r="M122" s="34">
        <v>7.9319459999999999</v>
      </c>
      <c r="N122" s="34">
        <v>7.9320126000000002</v>
      </c>
      <c r="O122" s="34">
        <v>7.9304819999999996</v>
      </c>
      <c r="P122" s="34">
        <v>7.9283875999999998</v>
      </c>
      <c r="Q122" s="34">
        <v>7.9257517000000002</v>
      </c>
      <c r="R122" s="34">
        <v>7.9278880000000003</v>
      </c>
      <c r="S122" s="35">
        <v>7.9307129999999999</v>
      </c>
      <c r="T122" s="35" t="s">
        <v>193</v>
      </c>
      <c r="U122" s="35" t="s">
        <v>193</v>
      </c>
      <c r="V122" s="35">
        <v>7.9586439999999996</v>
      </c>
      <c r="W122" s="35">
        <v>7.9462859999999997</v>
      </c>
      <c r="X122" s="35">
        <v>7.9384610000000002</v>
      </c>
      <c r="Y122" s="35">
        <v>7.9356017000000003</v>
      </c>
      <c r="Z122" s="35">
        <v>7.932372</v>
      </c>
      <c r="AA122" s="35">
        <v>7.9354013999999999</v>
      </c>
      <c r="AB122" s="35">
        <v>7.9372059999999998</v>
      </c>
      <c r="AC122" s="36" t="s">
        <v>193</v>
      </c>
      <c r="AD122" s="29">
        <v>7.9466133000000001</v>
      </c>
      <c r="AE122" s="29">
        <v>7.9441810000000004</v>
      </c>
      <c r="AF122" s="29">
        <v>7.9385656999999998</v>
      </c>
      <c r="AG122" s="29">
        <v>7.9362636000000002</v>
      </c>
      <c r="AH122" s="29">
        <v>7.9359510000000002</v>
      </c>
      <c r="AI122" s="29">
        <v>7.9353284999999998</v>
      </c>
      <c r="AJ122" s="29">
        <v>7.9336880000000001</v>
      </c>
      <c r="AK122" s="3">
        <f t="shared" si="2"/>
        <v>7.937219759999997</v>
      </c>
      <c r="AM122" s="14" t="s">
        <v>99</v>
      </c>
      <c r="AO122" s="7">
        <f>(SUM(B131:O139)+SUM(P131:R135))/140</f>
        <v>7.7622914371428582</v>
      </c>
      <c r="AP122" s="2">
        <f>((AK122-AK$11)*100)/AK$11</f>
        <v>-2.7364633888756376</v>
      </c>
      <c r="AR122" s="14" t="s">
        <v>99</v>
      </c>
      <c r="AS122" s="2"/>
      <c r="AT122" s="1">
        <f>((AO122-AO$11)*100)/AO$11</f>
        <v>-2.5577252370945307</v>
      </c>
      <c r="AU122">
        <f>SUM(AT122:AT125)/4</f>
        <v>-2.587531904510521</v>
      </c>
    </row>
    <row r="123" spans="1:47" x14ac:dyDescent="0.25">
      <c r="A123" s="29">
        <v>7.9360499999999998</v>
      </c>
      <c r="B123" s="30">
        <v>7.9376863999999996</v>
      </c>
      <c r="C123" s="29" t="s">
        <v>193</v>
      </c>
      <c r="D123" s="29" t="s">
        <v>193</v>
      </c>
      <c r="E123" s="34" t="s">
        <v>193</v>
      </c>
      <c r="F123" s="34">
        <v>7.9500092999999996</v>
      </c>
      <c r="G123" s="34">
        <v>7.9463376999999999</v>
      </c>
      <c r="H123" s="34">
        <v>7.9429793000000002</v>
      </c>
      <c r="I123" s="34">
        <v>7.9410714999999996</v>
      </c>
      <c r="J123" s="34">
        <v>7.9384727000000002</v>
      </c>
      <c r="K123" s="34">
        <v>7.9378570000000002</v>
      </c>
      <c r="L123" s="34">
        <v>7.9359837000000004</v>
      </c>
      <c r="M123" s="34">
        <v>7.9338946000000004</v>
      </c>
      <c r="N123" s="34">
        <v>7.9328539999999998</v>
      </c>
      <c r="O123" s="34">
        <v>7.9317564999999997</v>
      </c>
      <c r="P123" s="34">
        <v>7.9305015000000001</v>
      </c>
      <c r="Q123" s="34">
        <v>7.9287013999999996</v>
      </c>
      <c r="R123" s="34">
        <v>7.9275235999999998</v>
      </c>
      <c r="S123" s="35">
        <v>7.9260855000000001</v>
      </c>
      <c r="T123" s="35" t="s">
        <v>193</v>
      </c>
      <c r="U123" s="35" t="s">
        <v>193</v>
      </c>
      <c r="V123" s="35">
        <v>7.9681600000000001</v>
      </c>
      <c r="W123" s="35">
        <v>7.9438085999999997</v>
      </c>
      <c r="X123" s="35">
        <v>7.9346994999999998</v>
      </c>
      <c r="Y123" s="35">
        <v>7.9331110000000002</v>
      </c>
      <c r="Z123" s="35">
        <v>7.9325929999999998</v>
      </c>
      <c r="AA123" s="35">
        <v>7.9346576000000004</v>
      </c>
      <c r="AB123" s="35">
        <v>7.9349246000000004</v>
      </c>
      <c r="AC123" s="36" t="s">
        <v>193</v>
      </c>
      <c r="AD123" s="29">
        <v>7.9472375</v>
      </c>
      <c r="AE123" s="29">
        <v>7.9445003999999999</v>
      </c>
      <c r="AF123" s="29">
        <v>7.9389909999999997</v>
      </c>
      <c r="AG123" s="29">
        <v>7.9376802</v>
      </c>
      <c r="AH123" s="29">
        <v>7.9358325000000001</v>
      </c>
      <c r="AI123" s="29">
        <v>7.9356340000000003</v>
      </c>
      <c r="AJ123" s="29">
        <v>7.9357240000000004</v>
      </c>
      <c r="AK123" s="3">
        <f t="shared" si="2"/>
        <v>7.9378439533333323</v>
      </c>
      <c r="AM123" s="14" t="s">
        <v>102</v>
      </c>
      <c r="AO123" s="2">
        <f>SUM(E122:R130)/126</f>
        <v>7.7478640777777796</v>
      </c>
      <c r="AP123" s="2">
        <f>((AK123-AK$12)*100)/AK$12</f>
        <v>-2.7100456295751254</v>
      </c>
      <c r="AR123" s="14" t="s">
        <v>102</v>
      </c>
      <c r="AS123" s="2"/>
      <c r="AT123" s="1">
        <f>((AO123-AO$12)*100)/AO$12</f>
        <v>-2.5343496160575603</v>
      </c>
    </row>
    <row r="124" spans="1:47" x14ac:dyDescent="0.25">
      <c r="A124" s="29">
        <v>7.9409400000000003</v>
      </c>
      <c r="B124" s="30">
        <v>7.9419560000000002</v>
      </c>
      <c r="C124" s="29" t="s">
        <v>193</v>
      </c>
      <c r="D124" s="29" t="s">
        <v>193</v>
      </c>
      <c r="E124" s="34" t="s">
        <v>193</v>
      </c>
      <c r="F124" s="34">
        <v>7.9451723000000003</v>
      </c>
      <c r="G124" s="34">
        <v>7.9471835999999998</v>
      </c>
      <c r="H124" s="34">
        <v>7.9435000000000002</v>
      </c>
      <c r="I124" s="34">
        <v>7.9400104999999996</v>
      </c>
      <c r="J124" s="34">
        <v>7.9375669999999996</v>
      </c>
      <c r="K124" s="34">
        <v>7.9371714999999998</v>
      </c>
      <c r="L124" s="34">
        <v>7.9348340000000004</v>
      </c>
      <c r="M124" s="34">
        <v>7.9323139999999999</v>
      </c>
      <c r="N124" s="34">
        <v>7.9316072000000002</v>
      </c>
      <c r="O124" s="34">
        <v>7.931762</v>
      </c>
      <c r="P124" s="34">
        <v>7.9310910000000003</v>
      </c>
      <c r="Q124" s="34">
        <v>7.9299410000000004</v>
      </c>
      <c r="R124" s="34">
        <v>7.9286757000000003</v>
      </c>
      <c r="S124" s="35">
        <v>7.9231873000000004</v>
      </c>
      <c r="T124" s="35" t="s">
        <v>193</v>
      </c>
      <c r="U124" s="35" t="s">
        <v>193</v>
      </c>
      <c r="V124" s="35" t="s">
        <v>193</v>
      </c>
      <c r="W124" s="35">
        <v>7.9412960000000004</v>
      </c>
      <c r="X124" s="35">
        <v>7.9339729999999999</v>
      </c>
      <c r="Y124" s="35">
        <v>7.9324503000000002</v>
      </c>
      <c r="Z124" s="35">
        <v>7.9320789999999999</v>
      </c>
      <c r="AA124" s="35">
        <v>7.9376506999999998</v>
      </c>
      <c r="AB124" s="35" t="s">
        <v>193</v>
      </c>
      <c r="AC124" s="36" t="s">
        <v>193</v>
      </c>
      <c r="AD124" s="29">
        <v>7.9460005999999996</v>
      </c>
      <c r="AE124" s="29">
        <v>7.9460300000000004</v>
      </c>
      <c r="AF124" s="29">
        <v>7.9372844999999996</v>
      </c>
      <c r="AG124" s="29">
        <v>7.9379673000000004</v>
      </c>
      <c r="AH124" s="29">
        <v>7.938313</v>
      </c>
      <c r="AI124" s="29">
        <v>7.9394717000000004</v>
      </c>
      <c r="AJ124" s="29">
        <v>7.9403600000000001</v>
      </c>
      <c r="AK124" s="3">
        <f t="shared" si="2"/>
        <v>7.9371353285714292</v>
      </c>
      <c r="AM124" s="15" t="s">
        <v>105</v>
      </c>
      <c r="AO124" s="2">
        <f>(SUM(S131:AB139)+SUM(P136:R139))/67</f>
        <v>7.9398871611940294</v>
      </c>
      <c r="AP124" s="2">
        <f>((AK124-AK$13)*100)/AK$13</f>
        <v>-2.6817128658348306</v>
      </c>
      <c r="AR124" s="15" t="s">
        <v>105</v>
      </c>
      <c r="AS124" s="2"/>
      <c r="AT124" s="1">
        <f>((AO124-AO$13)*100)/AO$13</f>
        <v>-2.6281803695695038</v>
      </c>
    </row>
    <row r="125" spans="1:47" x14ac:dyDescent="0.25">
      <c r="A125" s="29">
        <v>7.9507289999999999</v>
      </c>
      <c r="B125" s="30">
        <v>7.9470434000000001</v>
      </c>
      <c r="C125" s="29" t="s">
        <v>193</v>
      </c>
      <c r="D125" s="29" t="s">
        <v>193</v>
      </c>
      <c r="E125" s="34">
        <v>7.9371036999999998</v>
      </c>
      <c r="F125" s="34">
        <v>7.9466777000000004</v>
      </c>
      <c r="G125" s="34">
        <v>7.9490930000000004</v>
      </c>
      <c r="H125" s="34">
        <v>7.9435149999999997</v>
      </c>
      <c r="I125" s="34">
        <v>7.9378795999999996</v>
      </c>
      <c r="J125" s="34">
        <v>7.9352993999999999</v>
      </c>
      <c r="K125" s="34">
        <v>7.9319405999999999</v>
      </c>
      <c r="L125" s="34">
        <v>7.9281287000000003</v>
      </c>
      <c r="M125" s="34">
        <v>7.9304430000000004</v>
      </c>
      <c r="N125" s="34">
        <v>7.9313073000000003</v>
      </c>
      <c r="O125" s="34">
        <v>7.9327717</v>
      </c>
      <c r="P125" s="34">
        <v>7.9333625000000003</v>
      </c>
      <c r="Q125" s="34">
        <v>7.9322150000000002</v>
      </c>
      <c r="R125" s="34">
        <v>7.9308456999999999</v>
      </c>
      <c r="S125" s="35">
        <v>7.9227265999999998</v>
      </c>
      <c r="T125" s="35" t="s">
        <v>193</v>
      </c>
      <c r="U125" s="35" t="s">
        <v>193</v>
      </c>
      <c r="V125" s="35" t="s">
        <v>193</v>
      </c>
      <c r="W125" s="35">
        <v>7.9404674000000002</v>
      </c>
      <c r="X125" s="35">
        <v>7.9336200000000003</v>
      </c>
      <c r="Y125" s="35">
        <v>7.9330505999999996</v>
      </c>
      <c r="Z125" s="35">
        <v>7.9324117000000003</v>
      </c>
      <c r="AA125" s="35">
        <v>7.9384474999999997</v>
      </c>
      <c r="AB125" s="35" t="s">
        <v>193</v>
      </c>
      <c r="AC125" s="36" t="s">
        <v>193</v>
      </c>
      <c r="AD125" s="29" t="s">
        <v>193</v>
      </c>
      <c r="AE125" s="29">
        <v>7.9423703999999997</v>
      </c>
      <c r="AF125" s="29">
        <v>7.937322</v>
      </c>
      <c r="AG125" s="29">
        <v>7.939819</v>
      </c>
      <c r="AH125" s="29">
        <v>7.943041</v>
      </c>
      <c r="AI125" s="29">
        <v>7.9454640000000003</v>
      </c>
      <c r="AJ125" s="29">
        <v>7.9474770000000001</v>
      </c>
      <c r="AK125" s="3">
        <f>AVERAGE(A125:AJ125)</f>
        <v>7.9376633035714264</v>
      </c>
      <c r="AM125" s="15" t="s">
        <v>108</v>
      </c>
      <c r="AO125" s="2">
        <f>SUM(S122:AB130)/54</f>
        <v>7.9399654629629595</v>
      </c>
      <c r="AP125" s="1">
        <f>((AK125-AK$14)*100)/AK$14</f>
        <v>-2.636942566757845</v>
      </c>
      <c r="AR125" s="15" t="s">
        <v>108</v>
      </c>
      <c r="AS125" s="2"/>
      <c r="AT125" s="1">
        <f>((AO125-AO$14)*100)/AO$14</f>
        <v>-2.6298723953204872</v>
      </c>
    </row>
    <row r="126" spans="1:47" x14ac:dyDescent="0.25">
      <c r="A126" s="29">
        <v>7.9611349999999996</v>
      </c>
      <c r="B126" s="30">
        <v>7.9571699999999996</v>
      </c>
      <c r="C126" s="29" t="s">
        <v>193</v>
      </c>
      <c r="D126" s="29" t="s">
        <v>193</v>
      </c>
      <c r="E126" s="34">
        <v>7.9411044000000004</v>
      </c>
      <c r="F126" s="34">
        <v>7.9477105000000003</v>
      </c>
      <c r="G126" s="34">
        <v>7.9497499999999999</v>
      </c>
      <c r="H126" s="34">
        <v>7.9422569999999997</v>
      </c>
      <c r="I126" s="34">
        <v>7.9369816999999996</v>
      </c>
      <c r="J126" s="34">
        <v>7.9320073000000004</v>
      </c>
      <c r="K126" s="34">
        <v>7.9289265000000002</v>
      </c>
      <c r="L126" s="34">
        <v>7.9272419999999997</v>
      </c>
      <c r="M126" s="34">
        <v>7.9302006</v>
      </c>
      <c r="N126" s="34">
        <v>7.932633</v>
      </c>
      <c r="O126" s="34">
        <v>7.9353623000000004</v>
      </c>
      <c r="P126" s="34">
        <v>7.936871</v>
      </c>
      <c r="Q126" s="34">
        <v>7.9355288000000002</v>
      </c>
      <c r="R126" s="34">
        <v>7.9314239999999998</v>
      </c>
      <c r="S126" s="35" t="s">
        <v>193</v>
      </c>
      <c r="T126" s="35" t="s">
        <v>193</v>
      </c>
      <c r="U126" s="35" t="s">
        <v>193</v>
      </c>
      <c r="V126" s="35" t="s">
        <v>193</v>
      </c>
      <c r="W126" s="35">
        <v>7.9430866</v>
      </c>
      <c r="X126" s="35">
        <v>7.9342084000000002</v>
      </c>
      <c r="Y126" s="35">
        <v>7.935924</v>
      </c>
      <c r="Z126" s="35">
        <v>7.9364952999999998</v>
      </c>
      <c r="AA126" s="35">
        <v>7.9396066999999997</v>
      </c>
      <c r="AB126" s="35" t="s">
        <v>193</v>
      </c>
      <c r="AC126" s="36" t="s">
        <v>193</v>
      </c>
      <c r="AD126" s="29" t="s">
        <v>193</v>
      </c>
      <c r="AE126" s="29">
        <v>7.9393779999999996</v>
      </c>
      <c r="AF126" s="29">
        <v>7.9417853000000003</v>
      </c>
      <c r="AG126" s="29">
        <v>7.9461427000000002</v>
      </c>
      <c r="AH126" s="29">
        <v>7.9510664999999996</v>
      </c>
      <c r="AI126" s="29">
        <v>7.9545269999999997</v>
      </c>
      <c r="AJ126" s="29">
        <v>7.9573289999999997</v>
      </c>
      <c r="AK126" s="3">
        <f t="shared" si="2"/>
        <v>7.9409575407407393</v>
      </c>
      <c r="AM126" s="16" t="s">
        <v>117</v>
      </c>
      <c r="AO126" s="7">
        <f>(SUM(AC117:AJ139)+SUM(A117:D130))/173</f>
        <v>7.8956670156069384</v>
      </c>
      <c r="AP126" s="2">
        <f>((AK126-AK$15)*100)/AK$15</f>
        <v>-2.5757006466393206</v>
      </c>
      <c r="AR126" s="16" t="s">
        <v>117</v>
      </c>
      <c r="AS126" s="2"/>
      <c r="AT126" s="1">
        <f>((AO126-AO$15)*100)/AO$15</f>
        <v>-2.6056932345219854</v>
      </c>
    </row>
    <row r="127" spans="1:47" x14ac:dyDescent="0.25">
      <c r="A127" s="29">
        <v>7.9643670000000002</v>
      </c>
      <c r="B127" s="30">
        <v>7.9584469999999996</v>
      </c>
      <c r="C127" s="29" t="s">
        <v>193</v>
      </c>
      <c r="D127" s="29" t="s">
        <v>193</v>
      </c>
      <c r="E127" s="34">
        <v>7.9401155000000001</v>
      </c>
      <c r="F127" s="34">
        <v>7.9469275000000001</v>
      </c>
      <c r="G127" s="34">
        <v>7.9455830000000001</v>
      </c>
      <c r="H127" s="34">
        <v>7.9399275999999999</v>
      </c>
      <c r="I127" s="34">
        <v>7.9337043999999999</v>
      </c>
      <c r="J127" s="34">
        <v>7.9292800000000003</v>
      </c>
      <c r="K127" s="34">
        <v>7.9274950000000004</v>
      </c>
      <c r="L127" s="34">
        <v>7.9273490000000004</v>
      </c>
      <c r="M127" s="34">
        <v>7.9310299999999998</v>
      </c>
      <c r="N127" s="34">
        <v>7.9352174</v>
      </c>
      <c r="O127" s="34">
        <v>7.9390470000000004</v>
      </c>
      <c r="P127" s="34">
        <v>7.9418297000000004</v>
      </c>
      <c r="Q127" s="34">
        <v>7.9423738000000004</v>
      </c>
      <c r="R127" s="34">
        <v>7.9352426999999999</v>
      </c>
      <c r="S127" s="35" t="s">
        <v>193</v>
      </c>
      <c r="T127" s="35" t="s">
        <v>193</v>
      </c>
      <c r="U127" s="35" t="s">
        <v>193</v>
      </c>
      <c r="V127" s="35" t="s">
        <v>193</v>
      </c>
      <c r="W127" s="35">
        <v>7.9402309999999998</v>
      </c>
      <c r="X127" s="35">
        <v>7.9363256</v>
      </c>
      <c r="Y127" s="35">
        <v>7.9419575</v>
      </c>
      <c r="Z127" s="35">
        <v>7.9442624999999998</v>
      </c>
      <c r="AA127" s="35">
        <v>7.9430512999999996</v>
      </c>
      <c r="AB127" s="35" t="s">
        <v>193</v>
      </c>
      <c r="AC127" s="36" t="s">
        <v>193</v>
      </c>
      <c r="AD127" s="29" t="s">
        <v>193</v>
      </c>
      <c r="AE127" s="29">
        <v>7.9415380000000004</v>
      </c>
      <c r="AF127" s="29">
        <v>7.9439310000000001</v>
      </c>
      <c r="AG127" s="29">
        <v>7.950304</v>
      </c>
      <c r="AH127" s="29">
        <v>7.9561070000000003</v>
      </c>
      <c r="AI127" s="29">
        <v>7.9599929999999999</v>
      </c>
      <c r="AJ127" s="29">
        <v>7.9619913000000002</v>
      </c>
      <c r="AK127" s="3">
        <f t="shared" si="2"/>
        <v>7.9428751407407407</v>
      </c>
      <c r="AM127" t="s">
        <v>118</v>
      </c>
      <c r="AO127" s="2">
        <f>((SUM(A113:Z146)+SUM(AA113:AJ139))/895)</f>
        <v>7.8767103229050246</v>
      </c>
      <c r="AP127" s="2">
        <f>((AK127-AK$16)*100)/AK$16</f>
        <v>-2.5001235128780266</v>
      </c>
      <c r="AR127" t="s">
        <v>118</v>
      </c>
      <c r="AT127" s="1">
        <f>((AO127-AO$16)*100)/AO$16</f>
        <v>-2.6218049348861219</v>
      </c>
    </row>
    <row r="128" spans="1:47" x14ac:dyDescent="0.25">
      <c r="A128" s="29">
        <v>7.9606795000000004</v>
      </c>
      <c r="B128" s="30">
        <v>7.9504320000000002</v>
      </c>
      <c r="C128" s="29">
        <v>7.9297490000000002</v>
      </c>
      <c r="D128" s="29">
        <v>7.9414296000000002</v>
      </c>
      <c r="E128" s="34">
        <v>7.9495339999999999</v>
      </c>
      <c r="F128" s="34">
        <v>7.9448420000000004</v>
      </c>
      <c r="G128" s="34">
        <v>7.9406486000000003</v>
      </c>
      <c r="H128" s="34">
        <v>7.9358105999999999</v>
      </c>
      <c r="I128" s="34">
        <v>7.9308129999999997</v>
      </c>
      <c r="J128" s="34">
        <v>7.9297294999999997</v>
      </c>
      <c r="K128" s="34">
        <v>7.9282709999999996</v>
      </c>
      <c r="L128" s="34">
        <v>7.9289399999999999</v>
      </c>
      <c r="M128" s="34">
        <v>7.9337840000000002</v>
      </c>
      <c r="N128" s="34">
        <v>7.939972</v>
      </c>
      <c r="O128" s="34">
        <v>7.9445990000000002</v>
      </c>
      <c r="P128" s="34">
        <v>7.9481650000000004</v>
      </c>
      <c r="Q128" s="34">
        <v>7.9490270000000001</v>
      </c>
      <c r="R128" s="34">
        <v>7.9427475999999997</v>
      </c>
      <c r="S128" s="35" t="s">
        <v>193</v>
      </c>
      <c r="T128" s="35" t="s">
        <v>193</v>
      </c>
      <c r="U128" s="35" t="s">
        <v>193</v>
      </c>
      <c r="V128" s="35" t="s">
        <v>193</v>
      </c>
      <c r="W128" s="35">
        <v>7.9412599999999998</v>
      </c>
      <c r="X128" s="35">
        <v>7.9412804000000001</v>
      </c>
      <c r="Y128" s="35">
        <v>7.9483740000000003</v>
      </c>
      <c r="Z128" s="35">
        <v>7.9503399999999997</v>
      </c>
      <c r="AA128" s="35">
        <v>7.9508915</v>
      </c>
      <c r="AB128" s="35" t="s">
        <v>193</v>
      </c>
      <c r="AC128" s="36" t="s">
        <v>193</v>
      </c>
      <c r="AD128" s="29" t="s">
        <v>193</v>
      </c>
      <c r="AE128" s="29">
        <v>7.9420004000000004</v>
      </c>
      <c r="AF128" s="29">
        <v>7.9425882999999997</v>
      </c>
      <c r="AG128" s="29">
        <v>7.9474615999999996</v>
      </c>
      <c r="AH128" s="29">
        <v>7.9541820000000003</v>
      </c>
      <c r="AI128" s="29">
        <v>7.9597720000000001</v>
      </c>
      <c r="AJ128" s="29">
        <v>7.9631309999999997</v>
      </c>
      <c r="AK128" s="3">
        <f t="shared" si="2"/>
        <v>7.9438087793103458</v>
      </c>
      <c r="AM128" t="s">
        <v>119</v>
      </c>
      <c r="AP128" s="2">
        <f>((AK128-AK$17)*100)/AK$17</f>
        <v>-2.4162455361858455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7.9615609999999997</v>
      </c>
      <c r="B129" s="30">
        <v>7.9481516000000001</v>
      </c>
      <c r="C129" s="29">
        <v>7.933643</v>
      </c>
      <c r="D129" s="29">
        <v>7.9361959999999998</v>
      </c>
      <c r="E129" s="34">
        <v>7.9415300000000002</v>
      </c>
      <c r="F129" s="34">
        <v>7.9385500000000002</v>
      </c>
      <c r="G129" s="34">
        <v>7.9356203000000001</v>
      </c>
      <c r="H129" s="34">
        <v>7.9341419999999996</v>
      </c>
      <c r="I129" s="34">
        <v>7.9333960000000001</v>
      </c>
      <c r="J129" s="34">
        <v>7.9333463000000002</v>
      </c>
      <c r="K129" s="34">
        <v>7.9331402999999998</v>
      </c>
      <c r="L129" s="34">
        <v>7.9339700000000004</v>
      </c>
      <c r="M129" s="34">
        <v>7.9368280000000002</v>
      </c>
      <c r="N129" s="34">
        <v>7.9401489999999999</v>
      </c>
      <c r="O129" s="34">
        <v>7.9439950000000001</v>
      </c>
      <c r="P129" s="34">
        <v>7.9482574000000001</v>
      </c>
      <c r="Q129" s="34">
        <v>7.9495544000000002</v>
      </c>
      <c r="R129" s="34">
        <v>7.9475100000000003</v>
      </c>
      <c r="S129" s="35" t="s">
        <v>193</v>
      </c>
      <c r="T129" s="35" t="s">
        <v>193</v>
      </c>
      <c r="U129" s="35" t="s">
        <v>193</v>
      </c>
      <c r="V129" s="35" t="s">
        <v>193</v>
      </c>
      <c r="W129" s="35">
        <v>7.9417796000000003</v>
      </c>
      <c r="X129" s="35">
        <v>7.9409121999999996</v>
      </c>
      <c r="Y129" s="35">
        <v>7.948861</v>
      </c>
      <c r="Z129" s="35">
        <v>7.9528990000000004</v>
      </c>
      <c r="AA129" s="35">
        <v>7.9573454999999997</v>
      </c>
      <c r="AB129" s="35" t="s">
        <v>193</v>
      </c>
      <c r="AC129" s="36" t="s">
        <v>193</v>
      </c>
      <c r="AD129" s="29" t="s">
        <v>193</v>
      </c>
      <c r="AE129" s="29">
        <v>7.9336824000000004</v>
      </c>
      <c r="AF129" s="29">
        <v>7.9365344000000002</v>
      </c>
      <c r="AG129" s="29">
        <v>7.9387964999999996</v>
      </c>
      <c r="AH129" s="29">
        <v>7.9472503999999997</v>
      </c>
      <c r="AI129" s="29">
        <v>7.9532879999999997</v>
      </c>
      <c r="AJ129" s="29">
        <v>7.9605535999999999</v>
      </c>
      <c r="AK129" s="3">
        <f t="shared" si="2"/>
        <v>7.9428083758620689</v>
      </c>
      <c r="AM129" t="s">
        <v>120</v>
      </c>
      <c r="AP129" s="2">
        <f>((AK129-AK$18)*100)/AK$18</f>
        <v>-2.359692575267101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193</v>
      </c>
      <c r="B130" s="30" t="s">
        <v>193</v>
      </c>
      <c r="C130" s="29">
        <v>7.9316434999999998</v>
      </c>
      <c r="D130" s="29">
        <v>7.9208150000000002</v>
      </c>
      <c r="E130" s="34">
        <v>7.9237633000000001</v>
      </c>
      <c r="F130" s="34">
        <v>7.9270949999999996</v>
      </c>
      <c r="G130" s="34">
        <v>7.9295600000000004</v>
      </c>
      <c r="H130" s="34">
        <v>7.9305534</v>
      </c>
      <c r="I130" s="34">
        <v>7.9319740000000003</v>
      </c>
      <c r="J130" s="34">
        <v>7.9330254</v>
      </c>
      <c r="K130" s="34">
        <v>7.933268</v>
      </c>
      <c r="L130" s="34">
        <v>7.9336123000000001</v>
      </c>
      <c r="M130" s="34">
        <v>7.9352929999999997</v>
      </c>
      <c r="N130" s="34">
        <v>7.9373990000000001</v>
      </c>
      <c r="O130" s="34">
        <v>7.9410449999999999</v>
      </c>
      <c r="P130" s="34">
        <v>7.9469232999999999</v>
      </c>
      <c r="Q130" s="34">
        <v>7.9498153</v>
      </c>
      <c r="R130" s="34">
        <v>7.9478439999999999</v>
      </c>
      <c r="S130" s="35" t="s">
        <v>193</v>
      </c>
      <c r="T130" s="35" t="s">
        <v>193</v>
      </c>
      <c r="U130" s="35" t="s">
        <v>193</v>
      </c>
      <c r="V130" s="35">
        <v>7.9351244000000003</v>
      </c>
      <c r="W130" s="35">
        <v>7.9316087</v>
      </c>
      <c r="X130" s="35">
        <v>7.9367900000000002</v>
      </c>
      <c r="Y130" s="35">
        <v>7.9466669999999997</v>
      </c>
      <c r="Z130" s="35">
        <v>7.9529505</v>
      </c>
      <c r="AA130" s="35">
        <v>7.9618172999999999</v>
      </c>
      <c r="AB130" s="35" t="s">
        <v>193</v>
      </c>
      <c r="AC130" s="36" t="s">
        <v>193</v>
      </c>
      <c r="AD130" s="29" t="s">
        <v>193</v>
      </c>
      <c r="AE130" s="29">
        <v>7.9357470000000001</v>
      </c>
      <c r="AF130" s="29">
        <v>7.9330945000000002</v>
      </c>
      <c r="AG130" s="29">
        <v>7.9250626999999998</v>
      </c>
      <c r="AH130" s="29">
        <v>7.943651</v>
      </c>
      <c r="AI130" s="29">
        <v>7.9463530000000002</v>
      </c>
      <c r="AJ130" s="29">
        <v>7.9601807999999998</v>
      </c>
      <c r="AK130" s="3">
        <f t="shared" si="2"/>
        <v>7.9379527285714291</v>
      </c>
      <c r="AM130" t="s">
        <v>121</v>
      </c>
      <c r="AO130" s="2">
        <f>SUM(U145:W146)/6</f>
        <v>7.9370274000000007</v>
      </c>
      <c r="AP130" s="2">
        <f>((AK130-AK$19)*100)/AK$19</f>
        <v>-2.3716739017648849</v>
      </c>
      <c r="AR130" t="s">
        <v>124</v>
      </c>
      <c r="AT130" s="1">
        <f>((AO130-AO$19)*100)/AO$19</f>
        <v>-2.6168808111788131</v>
      </c>
    </row>
    <row r="131" spans="1:46" x14ac:dyDescent="0.25">
      <c r="A131" t="s">
        <v>193</v>
      </c>
      <c r="B131" s="37" t="s">
        <v>193</v>
      </c>
      <c r="C131" s="34">
        <v>7.9228635000000001</v>
      </c>
      <c r="D131" s="34">
        <v>7.9033712999999999</v>
      </c>
      <c r="E131" s="34">
        <v>7.9108989999999997</v>
      </c>
      <c r="F131" s="34">
        <v>7.9179760000000003</v>
      </c>
      <c r="G131" s="34">
        <v>7.9256276999999997</v>
      </c>
      <c r="H131" s="34">
        <v>7.9269037000000004</v>
      </c>
      <c r="I131" s="34">
        <v>7.9300810000000004</v>
      </c>
      <c r="J131" s="34">
        <v>7.9326014999999996</v>
      </c>
      <c r="K131" s="34">
        <v>7.9336690000000001</v>
      </c>
      <c r="L131" s="34">
        <v>7.9351669999999999</v>
      </c>
      <c r="M131" s="34">
        <v>7.936712</v>
      </c>
      <c r="N131" s="34">
        <v>7.9391040000000004</v>
      </c>
      <c r="O131" s="34">
        <v>7.9433470000000002</v>
      </c>
      <c r="P131" s="34">
        <v>7.9500003000000001</v>
      </c>
      <c r="Q131" s="34">
        <v>7.9535920000000004</v>
      </c>
      <c r="R131" s="34">
        <v>7.9501815000000002</v>
      </c>
      <c r="S131" s="35" t="s">
        <v>193</v>
      </c>
      <c r="T131" s="35" t="s">
        <v>193</v>
      </c>
      <c r="U131" s="35" t="s">
        <v>193</v>
      </c>
      <c r="V131" s="35">
        <v>7.9428070000000002</v>
      </c>
      <c r="W131" s="35">
        <v>7.9316599999999999</v>
      </c>
      <c r="X131" s="35">
        <v>7.9366383999999996</v>
      </c>
      <c r="Y131" s="35">
        <v>7.947927</v>
      </c>
      <c r="Z131" s="35">
        <v>7.9535413000000004</v>
      </c>
      <c r="AA131" s="35">
        <v>7.9648823999999996</v>
      </c>
      <c r="AB131" s="35" t="s">
        <v>193</v>
      </c>
      <c r="AC131" s="36" t="s">
        <v>193</v>
      </c>
      <c r="AD131" s="29" t="s">
        <v>193</v>
      </c>
      <c r="AE131" s="29">
        <v>7.9406246999999999</v>
      </c>
      <c r="AF131" s="29">
        <v>7.9314656000000001</v>
      </c>
      <c r="AG131" s="29">
        <v>7.9317650000000004</v>
      </c>
      <c r="AH131" s="29">
        <v>7.9402733000000003</v>
      </c>
      <c r="AI131" s="29">
        <v>7.9372783</v>
      </c>
      <c r="AJ131" s="29">
        <v>7.9506170000000003</v>
      </c>
      <c r="AK131" s="3">
        <f t="shared" si="2"/>
        <v>7.9364848749999988</v>
      </c>
      <c r="AP131" s="2">
        <f>((AK131-AK$20)*100)/AK$20</f>
        <v>-2.3839240878961299</v>
      </c>
    </row>
    <row r="132" spans="1:46" x14ac:dyDescent="0.25">
      <c r="A132" t="s">
        <v>193</v>
      </c>
      <c r="B132" s="37">
        <v>7.9231104999999999</v>
      </c>
      <c r="C132" s="34">
        <v>7.9198065</v>
      </c>
      <c r="D132" s="34">
        <v>7.9042744999999996</v>
      </c>
      <c r="E132" s="34">
        <v>7.9161982999999996</v>
      </c>
      <c r="F132" s="34">
        <v>7.9199742999999998</v>
      </c>
      <c r="G132" s="34">
        <v>7.9242435000000002</v>
      </c>
      <c r="H132" s="34">
        <v>7.9254910000000001</v>
      </c>
      <c r="I132" s="34">
        <v>7.9292819999999997</v>
      </c>
      <c r="J132" s="34">
        <v>7.9324865000000004</v>
      </c>
      <c r="K132" s="34">
        <v>7.9348115999999997</v>
      </c>
      <c r="L132" s="34">
        <v>7.9378719999999996</v>
      </c>
      <c r="M132" s="34">
        <v>7.940169</v>
      </c>
      <c r="N132" s="34">
        <v>7.9425178000000001</v>
      </c>
      <c r="O132" s="34">
        <v>7.9460144000000001</v>
      </c>
      <c r="P132" s="34">
        <v>7.9516720000000003</v>
      </c>
      <c r="Q132" s="34">
        <v>7.9540075999999997</v>
      </c>
      <c r="R132" s="34">
        <v>7.9507070000000004</v>
      </c>
      <c r="S132" s="35" t="s">
        <v>193</v>
      </c>
      <c r="T132" s="35" t="s">
        <v>193</v>
      </c>
      <c r="U132" s="35">
        <v>7.9408899999999996</v>
      </c>
      <c r="V132" s="35">
        <v>7.9390181999999996</v>
      </c>
      <c r="W132" s="35">
        <v>7.9397310000000001</v>
      </c>
      <c r="X132" s="35">
        <v>7.9415100000000001</v>
      </c>
      <c r="Y132" s="35">
        <v>7.9465960000000004</v>
      </c>
      <c r="Z132" s="35">
        <v>7.9590699999999996</v>
      </c>
      <c r="AA132" s="35">
        <v>7.9663997000000002</v>
      </c>
      <c r="AB132" s="35" t="s">
        <v>193</v>
      </c>
      <c r="AC132" s="36" t="s">
        <v>193</v>
      </c>
      <c r="AD132" s="29" t="s">
        <v>193</v>
      </c>
      <c r="AE132" s="29">
        <v>7.9377979999999999</v>
      </c>
      <c r="AF132" s="29">
        <v>7.9324890000000003</v>
      </c>
      <c r="AG132" s="29">
        <v>7.9319930000000003</v>
      </c>
      <c r="AH132" s="29">
        <v>7.9406705000000004</v>
      </c>
      <c r="AI132" s="29">
        <v>7.9374924</v>
      </c>
      <c r="AJ132" s="29">
        <v>7.9477954000000004</v>
      </c>
      <c r="AK132" s="3">
        <f t="shared" si="2"/>
        <v>7.93713639</v>
      </c>
      <c r="AP132" s="2">
        <f>((AK132-AK$21)*100)/AK$21</f>
        <v>-2.4065988826134905</v>
      </c>
    </row>
    <row r="133" spans="1:46" x14ac:dyDescent="0.25">
      <c r="A133" t="s">
        <v>193</v>
      </c>
      <c r="B133" s="37">
        <v>7.9303100000000004</v>
      </c>
      <c r="C133" s="34">
        <v>7.9300212999999999</v>
      </c>
      <c r="D133" s="34">
        <v>7.9196340000000003</v>
      </c>
      <c r="E133" s="34">
        <v>7.9238119999999999</v>
      </c>
      <c r="F133" s="34">
        <v>7.924518</v>
      </c>
      <c r="G133" s="34">
        <v>7.9255133000000004</v>
      </c>
      <c r="H133" s="34">
        <v>7.9270696999999997</v>
      </c>
      <c r="I133" s="34">
        <v>7.9305180000000002</v>
      </c>
      <c r="J133" s="34">
        <v>7.9335769999999997</v>
      </c>
      <c r="K133" s="34">
        <v>7.936534</v>
      </c>
      <c r="L133" s="34">
        <v>7.9400377000000004</v>
      </c>
      <c r="M133" s="34">
        <v>7.9427510000000003</v>
      </c>
      <c r="N133" s="34">
        <v>7.9442550000000001</v>
      </c>
      <c r="O133" s="34">
        <v>7.9464509999999997</v>
      </c>
      <c r="P133" s="34">
        <v>7.9515924</v>
      </c>
      <c r="Q133" s="34">
        <v>7.9542903999999997</v>
      </c>
      <c r="R133" s="34">
        <v>7.9582844000000001</v>
      </c>
      <c r="S133" s="35" t="s">
        <v>193</v>
      </c>
      <c r="T133" s="35" t="s">
        <v>193</v>
      </c>
      <c r="U133" s="35">
        <v>7.9410689999999997</v>
      </c>
      <c r="V133" s="35">
        <v>7.9409979999999996</v>
      </c>
      <c r="W133" s="35">
        <v>7.9432799999999997</v>
      </c>
      <c r="X133" s="35">
        <v>7.9430775999999996</v>
      </c>
      <c r="Y133" s="35">
        <v>7.9475603000000001</v>
      </c>
      <c r="Z133" s="35" t="s">
        <v>193</v>
      </c>
      <c r="AA133" s="35" t="s">
        <v>193</v>
      </c>
      <c r="AB133" s="35" t="s">
        <v>193</v>
      </c>
      <c r="AC133" s="36" t="s">
        <v>193</v>
      </c>
      <c r="AD133" s="29" t="s">
        <v>193</v>
      </c>
      <c r="AE133" s="29" t="s">
        <v>193</v>
      </c>
      <c r="AF133" s="29">
        <v>7.940836</v>
      </c>
      <c r="AG133" s="29">
        <v>7.9333862999999996</v>
      </c>
      <c r="AH133" s="29">
        <v>7.9442405999999997</v>
      </c>
      <c r="AI133" s="29">
        <v>7.9408669999999999</v>
      </c>
      <c r="AJ133" s="29">
        <v>7.9383609999999996</v>
      </c>
      <c r="AK133" s="3">
        <f t="shared" si="2"/>
        <v>7.9382535185185175</v>
      </c>
      <c r="AP133" s="2">
        <f>((AK133-AK$22)*100)/AK$22</f>
        <v>-2.4538673060246112</v>
      </c>
    </row>
    <row r="134" spans="1:46" x14ac:dyDescent="0.25">
      <c r="A134" t="s">
        <v>193</v>
      </c>
      <c r="B134" s="37">
        <v>7.9303293000000004</v>
      </c>
      <c r="C134" s="34">
        <v>7.9281487000000004</v>
      </c>
      <c r="D134" s="34">
        <v>7.925262</v>
      </c>
      <c r="E134" s="34">
        <v>7.9256489999999999</v>
      </c>
      <c r="F134" s="34">
        <v>7.9262524000000001</v>
      </c>
      <c r="G134" s="34">
        <v>7.9274715999999996</v>
      </c>
      <c r="H134" s="34">
        <v>7.9285240000000003</v>
      </c>
      <c r="I134" s="34">
        <v>7.9309763999999996</v>
      </c>
      <c r="J134" s="34">
        <v>7.9340324000000004</v>
      </c>
      <c r="K134" s="34">
        <v>7.9371366999999999</v>
      </c>
      <c r="L134" s="34">
        <v>7.9402775999999999</v>
      </c>
      <c r="M134" s="34">
        <v>7.9439634999999997</v>
      </c>
      <c r="N134" s="34">
        <v>7.9460499999999996</v>
      </c>
      <c r="O134" s="34">
        <v>7.9453744999999998</v>
      </c>
      <c r="P134" s="34">
        <v>7.9459248000000002</v>
      </c>
      <c r="Q134" s="34">
        <v>7.9552263999999999</v>
      </c>
      <c r="R134" s="34">
        <v>7.9655703999999998</v>
      </c>
      <c r="S134" s="35" t="s">
        <v>193</v>
      </c>
      <c r="T134" s="35">
        <v>7.9412227</v>
      </c>
      <c r="U134" s="35">
        <v>7.9384949999999996</v>
      </c>
      <c r="V134" s="35">
        <v>7.9398929999999996</v>
      </c>
      <c r="W134" s="35">
        <v>7.9421239999999997</v>
      </c>
      <c r="X134" s="35">
        <v>7.9408430000000001</v>
      </c>
      <c r="Y134" s="35">
        <v>7.9350766999999998</v>
      </c>
      <c r="Z134" s="35" t="s">
        <v>193</v>
      </c>
      <c r="AA134" s="35" t="s">
        <v>193</v>
      </c>
      <c r="AB134" s="35" t="s">
        <v>193</v>
      </c>
      <c r="AC134" s="36" t="s">
        <v>193</v>
      </c>
      <c r="AD134" s="29" t="s">
        <v>193</v>
      </c>
      <c r="AE134" s="29" t="s">
        <v>193</v>
      </c>
      <c r="AF134" s="29">
        <v>7.9381366</v>
      </c>
      <c r="AG134" s="29">
        <v>7.9332149999999997</v>
      </c>
      <c r="AH134" s="29">
        <v>7.9392950000000004</v>
      </c>
      <c r="AI134" s="29">
        <v>7.941217</v>
      </c>
      <c r="AJ134" s="29">
        <v>7.9447584000000004</v>
      </c>
      <c r="AK134" s="3">
        <f t="shared" si="2"/>
        <v>7.938230217857142</v>
      </c>
      <c r="AP134" s="2">
        <f>((AK134-AK$23)*100)/AK$23</f>
        <v>-2.5449806987426808</v>
      </c>
    </row>
    <row r="135" spans="1:46" x14ac:dyDescent="0.25">
      <c r="A135" t="s">
        <v>193</v>
      </c>
      <c r="B135" s="37">
        <v>7.9348080000000003</v>
      </c>
      <c r="C135" s="34">
        <v>7.9273033000000002</v>
      </c>
      <c r="D135" s="34">
        <v>7.9266043000000002</v>
      </c>
      <c r="E135" s="34">
        <v>7.9249234</v>
      </c>
      <c r="F135" s="34">
        <v>7.9256159999999998</v>
      </c>
      <c r="G135" s="34">
        <v>7.9272910000000003</v>
      </c>
      <c r="H135" s="34">
        <v>7.9282117000000003</v>
      </c>
      <c r="I135" s="34">
        <v>7.929481</v>
      </c>
      <c r="J135" s="34">
        <v>7.9318749999999998</v>
      </c>
      <c r="K135" s="34">
        <v>7.9344773000000002</v>
      </c>
      <c r="L135" s="34">
        <v>7.9366750000000001</v>
      </c>
      <c r="M135" s="34">
        <v>7.9405469999999996</v>
      </c>
      <c r="N135" s="34">
        <v>7.9439316</v>
      </c>
      <c r="O135" s="34">
        <v>7.9445304999999999</v>
      </c>
      <c r="P135" s="34">
        <v>7.9436929999999997</v>
      </c>
      <c r="Q135" s="34">
        <v>7.9647427000000004</v>
      </c>
      <c r="R135" s="34" t="s">
        <v>193</v>
      </c>
      <c r="S135" s="35">
        <v>7.9396825</v>
      </c>
      <c r="T135" s="35">
        <v>7.9377009999999997</v>
      </c>
      <c r="U135" s="35">
        <v>7.9363250000000001</v>
      </c>
      <c r="V135" s="35">
        <v>7.9371834000000003</v>
      </c>
      <c r="W135" s="35">
        <v>7.9384017</v>
      </c>
      <c r="X135" s="35">
        <v>7.936585</v>
      </c>
      <c r="Y135" s="35">
        <v>7.9325584999999998</v>
      </c>
      <c r="Z135" s="35" t="s">
        <v>193</v>
      </c>
      <c r="AA135" s="35" t="s">
        <v>193</v>
      </c>
      <c r="AB135" s="35" t="s">
        <v>193</v>
      </c>
      <c r="AC135" s="36" t="s">
        <v>193</v>
      </c>
      <c r="AD135" s="29" t="s">
        <v>193</v>
      </c>
      <c r="AE135" s="29" t="s">
        <v>193</v>
      </c>
      <c r="AF135" s="29">
        <v>7.938097</v>
      </c>
      <c r="AG135" s="29">
        <v>7.9344025</v>
      </c>
      <c r="AH135" s="29">
        <v>7.9462979999999996</v>
      </c>
      <c r="AI135" s="29">
        <v>7.9390000000000001</v>
      </c>
      <c r="AJ135" s="29">
        <v>7.9379305999999996</v>
      </c>
      <c r="AK135" s="3">
        <f t="shared" si="2"/>
        <v>7.936388428571429</v>
      </c>
      <c r="AP135" s="2">
        <f>((AK135-AK$24)*100)/AK$24</f>
        <v>-2.6058230481250777</v>
      </c>
    </row>
    <row r="136" spans="1:46" x14ac:dyDescent="0.25">
      <c r="A136" t="s">
        <v>193</v>
      </c>
      <c r="B136" s="37">
        <v>7.9380097000000003</v>
      </c>
      <c r="C136" s="34">
        <v>7.9320250000000003</v>
      </c>
      <c r="D136" s="34">
        <v>7.9279609999999998</v>
      </c>
      <c r="E136" s="34">
        <v>7.9246306000000004</v>
      </c>
      <c r="F136" s="34">
        <v>7.9240539999999999</v>
      </c>
      <c r="G136" s="34">
        <v>7.9256681999999996</v>
      </c>
      <c r="H136" s="34">
        <v>7.9271390000000004</v>
      </c>
      <c r="I136" s="34">
        <v>7.9287470000000004</v>
      </c>
      <c r="J136" s="34">
        <v>7.9292654999999996</v>
      </c>
      <c r="K136" s="34">
        <v>7.9306463999999997</v>
      </c>
      <c r="L136" s="34">
        <v>7.9322657999999997</v>
      </c>
      <c r="M136" s="34">
        <v>7.9345910000000002</v>
      </c>
      <c r="N136" s="34">
        <v>7.9353423000000003</v>
      </c>
      <c r="O136" s="34">
        <v>7.9365740000000002</v>
      </c>
      <c r="P136" s="38">
        <v>7.9433170000000004</v>
      </c>
      <c r="Q136" s="38" t="s">
        <v>193</v>
      </c>
      <c r="R136" s="38">
        <v>7.9518595000000003</v>
      </c>
      <c r="S136" s="35">
        <v>7.9375577000000002</v>
      </c>
      <c r="T136" s="35">
        <v>7.9347453000000003</v>
      </c>
      <c r="U136" s="35">
        <v>7.9345207000000002</v>
      </c>
      <c r="V136" s="35">
        <v>7.9342680000000003</v>
      </c>
      <c r="W136" s="35">
        <v>7.9343123000000002</v>
      </c>
      <c r="X136" s="35">
        <v>7.9329704999999997</v>
      </c>
      <c r="Y136" s="35">
        <v>7.9305640000000004</v>
      </c>
      <c r="Z136" s="35" t="s">
        <v>193</v>
      </c>
      <c r="AA136" s="35" t="s">
        <v>193</v>
      </c>
      <c r="AB136" s="35" t="s">
        <v>193</v>
      </c>
      <c r="AC136" s="36" t="s">
        <v>193</v>
      </c>
      <c r="AD136" s="29" t="s">
        <v>193</v>
      </c>
      <c r="AE136" s="29" t="s">
        <v>193</v>
      </c>
      <c r="AF136" s="29">
        <v>7.9388829999999997</v>
      </c>
      <c r="AG136" s="29">
        <v>7.9375052000000004</v>
      </c>
      <c r="AH136" s="29" t="s">
        <v>193</v>
      </c>
      <c r="AI136" s="29">
        <v>7.9425280000000003</v>
      </c>
      <c r="AJ136" s="29">
        <v>7.9444895000000004</v>
      </c>
      <c r="AK136" s="3">
        <f t="shared" si="2"/>
        <v>7.9342385259259274</v>
      </c>
      <c r="AP136" s="2">
        <f>((AK136-AK$25)*100)/AK$25</f>
        <v>-2.6494737167263298</v>
      </c>
    </row>
    <row r="137" spans="1:46" x14ac:dyDescent="0.25">
      <c r="A137" t="s">
        <v>193</v>
      </c>
      <c r="B137" s="37">
        <v>7.9453820000000004</v>
      </c>
      <c r="C137" s="34">
        <v>7.9367770000000002</v>
      </c>
      <c r="D137" s="34">
        <v>7.9302200000000003</v>
      </c>
      <c r="E137" s="34">
        <v>7.9254502999999996</v>
      </c>
      <c r="F137" s="34">
        <v>7.9240556</v>
      </c>
      <c r="G137" s="34">
        <v>7.9250426000000003</v>
      </c>
      <c r="H137" s="34">
        <v>7.9261426999999998</v>
      </c>
      <c r="I137" s="34">
        <v>7.9276989999999996</v>
      </c>
      <c r="J137" s="34">
        <v>7.9273806000000002</v>
      </c>
      <c r="K137" s="34">
        <v>7.9276495000000002</v>
      </c>
      <c r="L137" s="34">
        <v>7.9294133000000002</v>
      </c>
      <c r="M137" s="34">
        <v>7.9292579999999999</v>
      </c>
      <c r="N137" s="34">
        <v>7.9269075000000004</v>
      </c>
      <c r="O137" s="34">
        <v>7.9245286000000004</v>
      </c>
      <c r="P137" s="38" t="s">
        <v>193</v>
      </c>
      <c r="Q137" s="38">
        <v>7.9429150000000002</v>
      </c>
      <c r="R137" s="38">
        <v>7.9472500000000004</v>
      </c>
      <c r="S137" s="35">
        <v>7.9402049999999997</v>
      </c>
      <c r="T137" s="35">
        <v>7.9353332999999999</v>
      </c>
      <c r="U137" s="35">
        <v>7.9340909999999996</v>
      </c>
      <c r="V137" s="35">
        <v>7.9335212999999998</v>
      </c>
      <c r="W137" s="35">
        <v>7.9330553999999998</v>
      </c>
      <c r="X137" s="35">
        <v>7.9315790000000002</v>
      </c>
      <c r="Y137" s="35">
        <v>7.9321922999999996</v>
      </c>
      <c r="Z137" s="35" t="s">
        <v>193</v>
      </c>
      <c r="AA137" s="35" t="s">
        <v>193</v>
      </c>
      <c r="AB137" s="35" t="s">
        <v>193</v>
      </c>
      <c r="AC137" s="36" t="s">
        <v>193</v>
      </c>
      <c r="AD137" s="29" t="s">
        <v>193</v>
      </c>
      <c r="AE137" s="29" t="s">
        <v>193</v>
      </c>
      <c r="AF137" s="29">
        <v>7.9420929999999998</v>
      </c>
      <c r="AG137" s="29">
        <v>7.9428359999999998</v>
      </c>
      <c r="AH137" s="29" t="s">
        <v>193</v>
      </c>
      <c r="AI137" s="29" t="s">
        <v>193</v>
      </c>
      <c r="AJ137" s="29" t="s">
        <v>193</v>
      </c>
      <c r="AK137" s="3">
        <f t="shared" si="2"/>
        <v>7.9328391199999988</v>
      </c>
      <c r="AP137" s="2">
        <f>((AK137-AK$26)*100)/AK$26</f>
        <v>-2.6905694256110877</v>
      </c>
    </row>
    <row r="138" spans="1:46" x14ac:dyDescent="0.25">
      <c r="A138" t="s">
        <v>193</v>
      </c>
      <c r="B138" s="37" t="s">
        <v>193</v>
      </c>
      <c r="C138" s="34">
        <v>7.9441514</v>
      </c>
      <c r="D138" s="34">
        <v>7.9326619999999997</v>
      </c>
      <c r="E138" s="34">
        <v>7.9262433000000003</v>
      </c>
      <c r="F138" s="34">
        <v>7.9252753</v>
      </c>
      <c r="G138" s="34">
        <v>7.9267690000000002</v>
      </c>
      <c r="H138" s="34">
        <v>7.9261540000000004</v>
      </c>
      <c r="I138" s="34">
        <v>7.9262085000000004</v>
      </c>
      <c r="J138" s="34">
        <v>7.9263371999999999</v>
      </c>
      <c r="K138" s="34">
        <v>7.9276723999999996</v>
      </c>
      <c r="L138" s="34">
        <v>7.9276505000000004</v>
      </c>
      <c r="M138" s="34">
        <v>7.9247804000000004</v>
      </c>
      <c r="N138" s="34">
        <v>7.9211397000000003</v>
      </c>
      <c r="O138" s="34">
        <v>7.9220556999999996</v>
      </c>
      <c r="P138" s="38" t="s">
        <v>193</v>
      </c>
      <c r="Q138" s="38">
        <v>7.9423959999999996</v>
      </c>
      <c r="R138" s="38">
        <v>7.9439444999999997</v>
      </c>
      <c r="S138" s="35">
        <v>7.9434199999999997</v>
      </c>
      <c r="T138" s="35">
        <v>7.9370545999999997</v>
      </c>
      <c r="U138" s="35">
        <v>7.9353255999999996</v>
      </c>
      <c r="V138" s="35">
        <v>7.9358620000000002</v>
      </c>
      <c r="W138" s="35">
        <v>7.9347386000000002</v>
      </c>
      <c r="X138" s="35">
        <v>7.9327072999999997</v>
      </c>
      <c r="Y138" s="35">
        <v>7.9348619999999999</v>
      </c>
      <c r="Z138" s="35" t="s">
        <v>193</v>
      </c>
      <c r="AA138" s="35" t="s">
        <v>193</v>
      </c>
      <c r="AB138" s="35" t="s">
        <v>193</v>
      </c>
      <c r="AC138" s="36" t="s">
        <v>193</v>
      </c>
      <c r="AD138" s="29" t="s">
        <v>193</v>
      </c>
      <c r="AE138" s="29" t="s">
        <v>193</v>
      </c>
      <c r="AF138" s="29">
        <v>7.9559626999999997</v>
      </c>
      <c r="AG138" s="29">
        <v>7.9483246999999997</v>
      </c>
      <c r="AH138" s="29" t="s">
        <v>193</v>
      </c>
      <c r="AI138" s="29" t="s">
        <v>193</v>
      </c>
      <c r="AJ138" s="29" t="s">
        <v>193</v>
      </c>
      <c r="AK138" s="3">
        <f t="shared" si="2"/>
        <v>7.9334040583333332</v>
      </c>
      <c r="AP138" s="2">
        <f>((AK138-AK$27)*100)/AK$27</f>
        <v>-2.7143355632551929</v>
      </c>
    </row>
    <row r="139" spans="1:46" x14ac:dyDescent="0.25">
      <c r="A139" t="s">
        <v>193</v>
      </c>
      <c r="B139" s="37" t="s">
        <v>193</v>
      </c>
      <c r="C139" s="34">
        <v>7.9559670000000002</v>
      </c>
      <c r="D139" s="34">
        <v>7.9359107</v>
      </c>
      <c r="E139" s="34">
        <v>7.9250780000000001</v>
      </c>
      <c r="F139" s="34">
        <v>7.9212213</v>
      </c>
      <c r="G139" s="34">
        <v>7.9153247000000002</v>
      </c>
      <c r="H139" s="34">
        <v>7.9225526000000004</v>
      </c>
      <c r="I139" s="34">
        <v>7.9245386</v>
      </c>
      <c r="J139" s="34">
        <v>7.9243249999999996</v>
      </c>
      <c r="K139" s="34">
        <v>7.924569</v>
      </c>
      <c r="L139" s="34">
        <v>7.9248146999999998</v>
      </c>
      <c r="M139" s="34">
        <v>7.9229479999999999</v>
      </c>
      <c r="N139" s="34">
        <v>7.9227930000000004</v>
      </c>
      <c r="O139" s="34">
        <v>7.9260482999999997</v>
      </c>
      <c r="P139" s="38" t="s">
        <v>193</v>
      </c>
      <c r="Q139" s="38">
        <v>7.9490790000000002</v>
      </c>
      <c r="R139" s="38">
        <v>7.9458000000000002</v>
      </c>
      <c r="S139" s="35">
        <v>7.9429319999999999</v>
      </c>
      <c r="T139" s="35">
        <v>7.9323354000000004</v>
      </c>
      <c r="U139" s="35">
        <v>7.9330688</v>
      </c>
      <c r="V139" s="35">
        <v>7.936642</v>
      </c>
      <c r="W139" s="35">
        <v>7.9364284999999999</v>
      </c>
      <c r="X139" s="35">
        <v>7.9350953000000004</v>
      </c>
      <c r="Y139" s="35">
        <v>7.9337435000000003</v>
      </c>
      <c r="Z139" s="35" t="s">
        <v>193</v>
      </c>
      <c r="AA139" s="35" t="s">
        <v>193</v>
      </c>
      <c r="AB139" s="35" t="s">
        <v>193</v>
      </c>
      <c r="AC139" s="36" t="s">
        <v>193</v>
      </c>
      <c r="AD139" s="29" t="s">
        <v>193</v>
      </c>
      <c r="AE139" s="29" t="s">
        <v>193</v>
      </c>
      <c r="AF139" s="29" t="s">
        <v>193</v>
      </c>
      <c r="AG139" s="29" t="s">
        <v>193</v>
      </c>
      <c r="AH139" s="29" t="s">
        <v>193</v>
      </c>
      <c r="AI139" s="29" t="s">
        <v>193</v>
      </c>
      <c r="AJ139" s="29" t="s">
        <v>193</v>
      </c>
      <c r="AK139" s="3">
        <f t="shared" si="2"/>
        <v>7.9314188818181828</v>
      </c>
      <c r="AP139" s="2">
        <f>((AK139-AK$28)*100)/AK$28</f>
        <v>-2.73184650407415</v>
      </c>
    </row>
    <row r="140" spans="1:46" x14ac:dyDescent="0.25">
      <c r="A140" s="32" t="s">
        <v>193</v>
      </c>
      <c r="B140" s="39" t="s">
        <v>193</v>
      </c>
      <c r="C140" s="32">
        <v>7.9693107999999997</v>
      </c>
      <c r="D140" s="32">
        <v>7.9516505999999998</v>
      </c>
      <c r="E140" s="32">
        <v>7.9456420000000003</v>
      </c>
      <c r="F140" s="32">
        <v>7.9465218000000002</v>
      </c>
      <c r="G140" s="32">
        <v>7.947241</v>
      </c>
      <c r="H140" s="32">
        <v>7.9438079999999998</v>
      </c>
      <c r="I140" s="32">
        <v>7.9393250000000002</v>
      </c>
      <c r="J140" s="32">
        <v>7.9331545999999999</v>
      </c>
      <c r="K140" s="32">
        <v>7.9271307000000002</v>
      </c>
      <c r="L140" s="32">
        <v>7.9218745000000004</v>
      </c>
      <c r="M140" s="32">
        <v>7.9230270000000003</v>
      </c>
      <c r="N140" s="32">
        <v>7.9272532</v>
      </c>
      <c r="O140" s="32">
        <v>7.931756</v>
      </c>
      <c r="P140" s="32" t="s">
        <v>193</v>
      </c>
      <c r="Q140" s="32" t="s">
        <v>193</v>
      </c>
      <c r="R140" s="32" t="s">
        <v>193</v>
      </c>
      <c r="S140" s="33">
        <v>7.9504026999999997</v>
      </c>
      <c r="T140" s="33">
        <v>7.9466533999999998</v>
      </c>
      <c r="U140" s="33">
        <v>7.9471569999999998</v>
      </c>
      <c r="V140" s="33">
        <v>7.9442550000000001</v>
      </c>
      <c r="W140" s="33">
        <v>7.9305034000000001</v>
      </c>
      <c r="X140" s="33">
        <v>7.9386853999999998</v>
      </c>
      <c r="Y140" s="33">
        <v>7.9371375999999998</v>
      </c>
      <c r="Z140" s="33" t="s">
        <v>193</v>
      </c>
      <c r="AA140" s="40" t="s">
        <v>193</v>
      </c>
      <c r="AB140" s="40">
        <v>7.9407443999999998</v>
      </c>
      <c r="AC140" s="40">
        <v>7.9533930000000002</v>
      </c>
      <c r="AD140" s="40" t="s">
        <v>193</v>
      </c>
      <c r="AE140" s="40" t="s">
        <v>193</v>
      </c>
      <c r="AF140" s="40" t="s">
        <v>193</v>
      </c>
      <c r="AG140" s="40" t="s">
        <v>193</v>
      </c>
      <c r="AH140" s="40" t="s">
        <v>193</v>
      </c>
      <c r="AI140" s="40" t="s">
        <v>193</v>
      </c>
      <c r="AJ140" s="40" t="s">
        <v>193</v>
      </c>
      <c r="AK140" s="3">
        <f t="shared" si="2"/>
        <v>7.9407557772727273</v>
      </c>
      <c r="AP140" s="2">
        <f>((AK140-AK$29)*100)/AK$29</f>
        <v>-2.7488795934123167</v>
      </c>
    </row>
    <row r="141" spans="1:46" x14ac:dyDescent="0.25">
      <c r="A141" s="31" t="s">
        <v>193</v>
      </c>
      <c r="B141" s="41" t="s">
        <v>193</v>
      </c>
      <c r="C141" s="31" t="s">
        <v>193</v>
      </c>
      <c r="D141" s="31">
        <v>7.9589105</v>
      </c>
      <c r="E141" s="31">
        <v>7.9557650000000004</v>
      </c>
      <c r="F141" s="31">
        <v>7.9538820000000001</v>
      </c>
      <c r="G141" s="31">
        <v>7.9520755000000003</v>
      </c>
      <c r="H141" s="31">
        <v>7.9490629999999998</v>
      </c>
      <c r="I141" s="31">
        <v>7.9457060000000004</v>
      </c>
      <c r="J141" s="31">
        <v>7.9429970000000001</v>
      </c>
      <c r="K141" s="31">
        <v>7.9399579999999998</v>
      </c>
      <c r="L141" s="31">
        <v>7.9366436</v>
      </c>
      <c r="M141" s="31">
        <v>7.9314236999999999</v>
      </c>
      <c r="N141" s="31">
        <v>7.9309979999999998</v>
      </c>
      <c r="O141" s="31" t="s">
        <v>193</v>
      </c>
      <c r="P141" s="31" t="s">
        <v>193</v>
      </c>
      <c r="Q141" s="31" t="s">
        <v>193</v>
      </c>
      <c r="R141" s="31" t="s">
        <v>193</v>
      </c>
      <c r="S141" s="33">
        <v>7.9592757000000001</v>
      </c>
      <c r="T141" s="33">
        <v>7.9543233000000004</v>
      </c>
      <c r="U141" s="33">
        <v>7.9558590000000002</v>
      </c>
      <c r="V141" s="33">
        <v>7.9566264000000002</v>
      </c>
      <c r="W141" s="33">
        <v>7.9556855999999998</v>
      </c>
      <c r="X141" s="33">
        <v>7.9454560000000001</v>
      </c>
      <c r="Y141" s="33">
        <v>7.9401964999999999</v>
      </c>
      <c r="Z141" s="33">
        <v>7.944566</v>
      </c>
      <c r="AA141" s="40">
        <v>7.9604483000000004</v>
      </c>
      <c r="AB141" s="40">
        <v>7.9604716</v>
      </c>
      <c r="AC141" s="40">
        <v>7.9644164999999996</v>
      </c>
      <c r="AD141" s="40">
        <v>7.9760999999999997</v>
      </c>
      <c r="AE141" s="40" t="s">
        <v>193</v>
      </c>
      <c r="AF141" s="40" t="s">
        <v>193</v>
      </c>
      <c r="AG141" s="40" t="s">
        <v>193</v>
      </c>
      <c r="AH141" s="40" t="s">
        <v>193</v>
      </c>
      <c r="AI141" s="40" t="s">
        <v>193</v>
      </c>
      <c r="AJ141" s="40" t="s">
        <v>193</v>
      </c>
      <c r="AK141" s="3">
        <f t="shared" si="2"/>
        <v>7.9509064000000018</v>
      </c>
      <c r="AP141" s="2">
        <f>((AK141-AK$30)*100)/AK$30</f>
        <v>-2.7268747234866946</v>
      </c>
    </row>
    <row r="142" spans="1:46" x14ac:dyDescent="0.25">
      <c r="A142" s="31" t="s">
        <v>193</v>
      </c>
      <c r="B142" s="41" t="s">
        <v>193</v>
      </c>
      <c r="C142" s="31" t="s">
        <v>193</v>
      </c>
      <c r="D142" s="31">
        <v>7.9532389999999999</v>
      </c>
      <c r="E142" s="31">
        <v>7.9603204999999999</v>
      </c>
      <c r="F142" s="31">
        <v>7.9550400000000003</v>
      </c>
      <c r="G142" s="31">
        <v>7.9498024000000003</v>
      </c>
      <c r="H142" s="31">
        <v>7.9460759999999997</v>
      </c>
      <c r="I142" s="31">
        <v>7.9433455000000004</v>
      </c>
      <c r="J142" s="31">
        <v>7.9414429999999996</v>
      </c>
      <c r="K142" s="31">
        <v>7.9396725000000004</v>
      </c>
      <c r="L142" s="31">
        <v>7.9379160000000004</v>
      </c>
      <c r="M142" s="31">
        <v>7.9346909999999999</v>
      </c>
      <c r="N142" s="31">
        <v>7.9314090000000004</v>
      </c>
      <c r="O142" s="31" t="s">
        <v>193</v>
      </c>
      <c r="P142" s="31" t="s">
        <v>193</v>
      </c>
      <c r="Q142" s="31" t="s">
        <v>193</v>
      </c>
      <c r="R142" s="31" t="s">
        <v>193</v>
      </c>
      <c r="S142" s="33">
        <v>7.9688530000000002</v>
      </c>
      <c r="T142" s="33">
        <v>7.9607472000000001</v>
      </c>
      <c r="U142" s="33">
        <v>7.956226</v>
      </c>
      <c r="V142" s="33">
        <v>7.9548189999999996</v>
      </c>
      <c r="W142" s="33">
        <v>7.9537199999999997</v>
      </c>
      <c r="X142" s="33">
        <v>7.9528736999999996</v>
      </c>
      <c r="Y142" s="33">
        <v>7.9454440000000002</v>
      </c>
      <c r="Z142" s="33" t="s">
        <v>193</v>
      </c>
      <c r="AA142" s="40">
        <v>7.9789880000000002</v>
      </c>
      <c r="AB142" s="40">
        <v>7.9761699999999998</v>
      </c>
      <c r="AC142" s="40" t="s">
        <v>193</v>
      </c>
      <c r="AD142" s="40" t="s">
        <v>193</v>
      </c>
      <c r="AE142" s="40" t="s">
        <v>193</v>
      </c>
      <c r="AF142" s="40" t="s">
        <v>193</v>
      </c>
      <c r="AG142" s="40" t="s">
        <v>193</v>
      </c>
      <c r="AH142" s="40" t="s">
        <v>193</v>
      </c>
      <c r="AI142" s="40" t="s">
        <v>193</v>
      </c>
      <c r="AJ142" s="40" t="s">
        <v>193</v>
      </c>
      <c r="AK142" s="3">
        <f t="shared" si="2"/>
        <v>7.9520397900000006</v>
      </c>
      <c r="AP142" s="2">
        <f>((AK142-AK$31)*100)/AK$31</f>
        <v>-2.7227107864266893</v>
      </c>
    </row>
    <row r="143" spans="1:46" x14ac:dyDescent="0.25">
      <c r="A143" s="31" t="s">
        <v>193</v>
      </c>
      <c r="B143" s="41" t="s">
        <v>193</v>
      </c>
      <c r="C143" s="31" t="s">
        <v>193</v>
      </c>
      <c r="D143" s="31">
        <v>7.961589</v>
      </c>
      <c r="E143" s="31">
        <v>7.9688559999999997</v>
      </c>
      <c r="F143" s="31">
        <v>7.9542812999999999</v>
      </c>
      <c r="G143" s="31">
        <v>7.9450599999999998</v>
      </c>
      <c r="H143" s="31">
        <v>7.9403176000000002</v>
      </c>
      <c r="I143" s="31">
        <v>7.9379897000000001</v>
      </c>
      <c r="J143" s="31">
        <v>7.9362740000000001</v>
      </c>
      <c r="K143" s="31">
        <v>7.9350033</v>
      </c>
      <c r="L143" s="31">
        <v>7.9342364999999999</v>
      </c>
      <c r="M143" s="31">
        <v>7.9341087000000003</v>
      </c>
      <c r="N143" s="31">
        <v>7.9348830000000001</v>
      </c>
      <c r="O143" s="31" t="s">
        <v>193</v>
      </c>
      <c r="P143" s="31" t="s">
        <v>193</v>
      </c>
      <c r="Q143" s="31" t="s">
        <v>193</v>
      </c>
      <c r="R143" s="31" t="s">
        <v>193</v>
      </c>
      <c r="S143" s="33" t="s">
        <v>193</v>
      </c>
      <c r="T143" s="33">
        <v>7.9588304000000001</v>
      </c>
      <c r="U143" s="33">
        <v>7.9566410000000003</v>
      </c>
      <c r="V143" s="33">
        <v>7.9488133999999997</v>
      </c>
      <c r="W143" s="33">
        <v>7.946529</v>
      </c>
      <c r="X143" s="33">
        <v>7.9487160000000001</v>
      </c>
      <c r="Y143" s="33">
        <v>7.9477580000000003</v>
      </c>
      <c r="Z143" s="33">
        <v>7.9466720000000004</v>
      </c>
      <c r="AA143" s="40" t="s">
        <v>193</v>
      </c>
      <c r="AB143" s="40" t="s">
        <v>193</v>
      </c>
      <c r="AC143" s="40" t="s">
        <v>193</v>
      </c>
      <c r="AD143" s="40" t="s">
        <v>193</v>
      </c>
      <c r="AE143" s="40" t="s">
        <v>193</v>
      </c>
      <c r="AF143" s="40" t="s">
        <v>193</v>
      </c>
      <c r="AG143" s="40" t="s">
        <v>193</v>
      </c>
      <c r="AH143" s="40" t="s">
        <v>193</v>
      </c>
      <c r="AI143" s="40" t="s">
        <v>193</v>
      </c>
      <c r="AJ143" s="40" t="s">
        <v>193</v>
      </c>
      <c r="AK143" s="3">
        <f t="shared" si="2"/>
        <v>7.9464754944444458</v>
      </c>
      <c r="AP143" s="2">
        <f>((AK143-AK$32)*100)/AK$32</f>
        <v>-2.7816991144629739</v>
      </c>
    </row>
    <row r="144" spans="1:46" x14ac:dyDescent="0.25">
      <c r="A144" s="31" t="s">
        <v>193</v>
      </c>
      <c r="B144" s="41" t="s">
        <v>193</v>
      </c>
      <c r="C144" s="31" t="s">
        <v>193</v>
      </c>
      <c r="D144" s="31" t="s">
        <v>193</v>
      </c>
      <c r="E144" s="31">
        <v>7.9556316999999996</v>
      </c>
      <c r="F144" s="31">
        <v>7.949414</v>
      </c>
      <c r="G144" s="31">
        <v>7.941433</v>
      </c>
      <c r="H144" s="31">
        <v>7.9364467000000003</v>
      </c>
      <c r="I144" s="31">
        <v>7.9331164000000003</v>
      </c>
      <c r="J144" s="31">
        <v>7.9309883000000001</v>
      </c>
      <c r="K144" s="31">
        <v>7.9306380000000001</v>
      </c>
      <c r="L144" s="31">
        <v>7.9314847000000004</v>
      </c>
      <c r="M144" s="31">
        <v>7.9339430000000002</v>
      </c>
      <c r="N144" s="31">
        <v>7.9396449999999996</v>
      </c>
      <c r="O144" s="31" t="s">
        <v>193</v>
      </c>
      <c r="P144" s="31" t="s">
        <v>193</v>
      </c>
      <c r="Q144" s="31" t="s">
        <v>193</v>
      </c>
      <c r="R144" s="31" t="s">
        <v>193</v>
      </c>
      <c r="S144" s="33" t="s">
        <v>193</v>
      </c>
      <c r="T144" s="33" t="s">
        <v>193</v>
      </c>
      <c r="U144" s="33">
        <v>7.9519349999999998</v>
      </c>
      <c r="V144" s="33">
        <v>7.9422755</v>
      </c>
      <c r="W144" s="33">
        <v>7.9387800000000004</v>
      </c>
      <c r="X144" s="33">
        <v>7.9422274000000002</v>
      </c>
      <c r="Y144" s="33">
        <v>7.9448889999999999</v>
      </c>
      <c r="Z144" s="33">
        <v>7.9471397000000001</v>
      </c>
      <c r="AA144" s="40" t="s">
        <v>193</v>
      </c>
      <c r="AB144" s="40" t="s">
        <v>193</v>
      </c>
      <c r="AC144" s="40" t="s">
        <v>193</v>
      </c>
      <c r="AD144" s="40" t="s">
        <v>193</v>
      </c>
      <c r="AE144" s="40" t="s">
        <v>193</v>
      </c>
      <c r="AF144" s="40" t="s">
        <v>193</v>
      </c>
      <c r="AG144" s="40" t="s">
        <v>193</v>
      </c>
      <c r="AH144" s="40" t="s">
        <v>193</v>
      </c>
      <c r="AI144" s="40" t="s">
        <v>193</v>
      </c>
      <c r="AJ144" s="40" t="s">
        <v>193</v>
      </c>
      <c r="AK144" s="3">
        <f t="shared" si="2"/>
        <v>7.9406242124999995</v>
      </c>
      <c r="AP144" s="2">
        <f>((AK144-AK$33)*100)/AK$33</f>
        <v>-2.8445305061264952</v>
      </c>
    </row>
    <row r="145" spans="1:47" x14ac:dyDescent="0.25">
      <c r="A145" s="27" t="s">
        <v>193</v>
      </c>
      <c r="B145" s="28" t="s">
        <v>193</v>
      </c>
      <c r="C145" s="27" t="s">
        <v>193</v>
      </c>
      <c r="D145" s="27" t="s">
        <v>193</v>
      </c>
      <c r="E145" s="27">
        <v>7.9301890000000004</v>
      </c>
      <c r="F145" s="27">
        <v>7.9541459999999997</v>
      </c>
      <c r="G145" s="27">
        <v>7.9498329999999999</v>
      </c>
      <c r="H145" s="27">
        <v>7.9441689999999996</v>
      </c>
      <c r="I145" s="27">
        <v>7.9383172999999996</v>
      </c>
      <c r="J145" s="27">
        <v>7.9321631999999997</v>
      </c>
      <c r="K145" s="27">
        <v>7.9337343999999996</v>
      </c>
      <c r="L145" s="27">
        <v>7.9319654000000002</v>
      </c>
      <c r="M145" s="27">
        <v>7.9372319999999998</v>
      </c>
      <c r="N145" s="27" t="s">
        <v>193</v>
      </c>
      <c r="O145" s="27" t="s">
        <v>193</v>
      </c>
      <c r="P145" s="27" t="s">
        <v>193</v>
      </c>
      <c r="Q145" s="27" t="s">
        <v>193</v>
      </c>
      <c r="R145" s="27" t="s">
        <v>193</v>
      </c>
      <c r="S145" s="27" t="s">
        <v>193</v>
      </c>
      <c r="T145" s="27" t="s">
        <v>193</v>
      </c>
      <c r="U145" s="27">
        <v>7.9217234000000003</v>
      </c>
      <c r="V145" s="27">
        <v>7.9340840000000004</v>
      </c>
      <c r="W145" s="27">
        <v>7.9347066999999996</v>
      </c>
      <c r="X145" s="27">
        <v>7.9377522000000003</v>
      </c>
      <c r="Y145" s="27">
        <v>7.9446645</v>
      </c>
      <c r="Z145" s="27" t="s">
        <v>193</v>
      </c>
      <c r="AA145" s="27" t="s">
        <v>193</v>
      </c>
      <c r="AB145" s="27" t="s">
        <v>193</v>
      </c>
      <c r="AC145" s="27" t="s">
        <v>193</v>
      </c>
      <c r="AD145" s="27" t="s">
        <v>193</v>
      </c>
      <c r="AE145" s="27" t="s">
        <v>193</v>
      </c>
      <c r="AF145" s="27" t="s">
        <v>193</v>
      </c>
      <c r="AG145" s="27" t="s">
        <v>193</v>
      </c>
      <c r="AH145" s="27" t="s">
        <v>193</v>
      </c>
      <c r="AI145" s="27" t="s">
        <v>193</v>
      </c>
      <c r="AJ145" s="27" t="s">
        <v>193</v>
      </c>
      <c r="AK145" s="3">
        <f t="shared" si="2"/>
        <v>7.9374771499999994</v>
      </c>
      <c r="AP145" s="2">
        <f>((AK145-AK$34)*100)/AK$34</f>
        <v>-2.8938285164914368</v>
      </c>
    </row>
    <row r="146" spans="1:47" x14ac:dyDescent="0.25">
      <c r="A146" s="27" t="s">
        <v>193</v>
      </c>
      <c r="B146" s="28" t="s">
        <v>193</v>
      </c>
      <c r="C146" s="27" t="s">
        <v>193</v>
      </c>
      <c r="D146" s="27" t="s">
        <v>193</v>
      </c>
      <c r="E146" s="27" t="s">
        <v>193</v>
      </c>
      <c r="F146" s="27" t="s">
        <v>193</v>
      </c>
      <c r="G146" s="27">
        <v>7.9385370000000002</v>
      </c>
      <c r="H146" s="27">
        <v>7.9307499999999997</v>
      </c>
      <c r="I146" s="27">
        <v>7.9265140000000001</v>
      </c>
      <c r="J146" s="27">
        <v>7.934266</v>
      </c>
      <c r="K146" s="27">
        <v>7.943098</v>
      </c>
      <c r="L146" s="27">
        <v>7.9539356000000003</v>
      </c>
      <c r="M146" s="27" t="s">
        <v>193</v>
      </c>
      <c r="N146" s="27" t="s">
        <v>193</v>
      </c>
      <c r="O146" s="27" t="s">
        <v>193</v>
      </c>
      <c r="P146" s="27" t="s">
        <v>193</v>
      </c>
      <c r="Q146" s="27" t="s">
        <v>193</v>
      </c>
      <c r="R146" s="27" t="s">
        <v>193</v>
      </c>
      <c r="S146" s="27" t="s">
        <v>193</v>
      </c>
      <c r="T146" s="27" t="s">
        <v>193</v>
      </c>
      <c r="U146" s="27">
        <v>7.9355900000000004</v>
      </c>
      <c r="V146" s="27">
        <v>7.9548290000000001</v>
      </c>
      <c r="W146" s="27">
        <v>7.9412313000000001</v>
      </c>
      <c r="X146" s="27">
        <v>7.9371549999999997</v>
      </c>
      <c r="Y146" s="27">
        <v>7.9346059999999996</v>
      </c>
      <c r="Z146" s="27">
        <v>7.9253929999999997</v>
      </c>
      <c r="AA146" s="27" t="s">
        <v>193</v>
      </c>
      <c r="AB146" s="27" t="s">
        <v>193</v>
      </c>
      <c r="AC146" s="27" t="s">
        <v>193</v>
      </c>
      <c r="AD146" s="27" t="s">
        <v>193</v>
      </c>
      <c r="AE146" s="27" t="s">
        <v>193</v>
      </c>
      <c r="AF146" s="27" t="s">
        <v>193</v>
      </c>
      <c r="AG146" s="27" t="s">
        <v>193</v>
      </c>
      <c r="AH146" s="27" t="s">
        <v>193</v>
      </c>
      <c r="AI146" s="27" t="s">
        <v>193</v>
      </c>
      <c r="AJ146" s="27" t="s">
        <v>193</v>
      </c>
      <c r="AK146" s="3">
        <f t="shared" si="2"/>
        <v>7.9379920750000004</v>
      </c>
      <c r="AP146" s="2">
        <f>((AK146-AK$35)*100)/AK$35</f>
        <v>-2.9471380686542612</v>
      </c>
    </row>
    <row r="147" spans="1:47" x14ac:dyDescent="0.25">
      <c r="A147" s="25" t="s">
        <v>193</v>
      </c>
      <c r="B147" s="26" t="s">
        <v>193</v>
      </c>
      <c r="C147" s="25" t="s">
        <v>193</v>
      </c>
      <c r="D147" s="25" t="s">
        <v>193</v>
      </c>
      <c r="E147" s="25" t="s">
        <v>193</v>
      </c>
      <c r="F147" s="25" t="s">
        <v>193</v>
      </c>
      <c r="G147" s="25" t="s">
        <v>193</v>
      </c>
      <c r="H147" s="25" t="s">
        <v>193</v>
      </c>
      <c r="I147" s="25" t="s">
        <v>193</v>
      </c>
      <c r="J147" s="25">
        <v>7.897627</v>
      </c>
      <c r="K147" s="25" t="s">
        <v>193</v>
      </c>
      <c r="L147" s="25" t="s">
        <v>193</v>
      </c>
      <c r="M147" s="25" t="s">
        <v>193</v>
      </c>
      <c r="N147" s="25" t="s">
        <v>193</v>
      </c>
      <c r="O147" s="25" t="s">
        <v>193</v>
      </c>
      <c r="P147" s="25" t="s">
        <v>193</v>
      </c>
      <c r="Q147" s="25" t="s">
        <v>193</v>
      </c>
      <c r="R147" s="25" t="s">
        <v>193</v>
      </c>
      <c r="S147" s="25" t="s">
        <v>193</v>
      </c>
      <c r="T147" s="25">
        <v>7.9174924000000004</v>
      </c>
      <c r="U147" s="25">
        <v>7.9255532999999998</v>
      </c>
      <c r="V147" s="25" t="s">
        <v>193</v>
      </c>
      <c r="W147" s="25" t="s">
        <v>193</v>
      </c>
      <c r="X147" s="25">
        <v>7.9045863000000001</v>
      </c>
      <c r="Y147" s="25">
        <v>7.9028919999999996</v>
      </c>
      <c r="Z147" s="25">
        <v>7.8999050000000004</v>
      </c>
      <c r="AA147" s="25">
        <v>7.8972983000000001</v>
      </c>
      <c r="AB147" s="25">
        <v>7.9004510000000003</v>
      </c>
      <c r="AC147" s="25" t="s">
        <v>193</v>
      </c>
      <c r="AD147" s="25" t="s">
        <v>193</v>
      </c>
      <c r="AE147" s="25" t="s">
        <v>193</v>
      </c>
      <c r="AF147" s="25" t="s">
        <v>193</v>
      </c>
      <c r="AG147" s="25" t="s">
        <v>193</v>
      </c>
      <c r="AH147" s="25" t="s">
        <v>193</v>
      </c>
      <c r="AI147" s="25" t="s">
        <v>193</v>
      </c>
      <c r="AJ147" s="25" t="s">
        <v>193</v>
      </c>
      <c r="AK147" s="3">
        <f t="shared" si="2"/>
        <v>7.9057256625000019</v>
      </c>
      <c r="AP147" s="22">
        <f>((AK147-AK$36)*100)/AK$36</f>
        <v>-3.0746821941362557</v>
      </c>
    </row>
    <row r="148" spans="1:47" x14ac:dyDescent="0.25">
      <c r="A148" s="25">
        <v>7.8300834000000004</v>
      </c>
      <c r="B148" s="26">
        <v>7.8195300000000003</v>
      </c>
      <c r="C148" s="25">
        <v>7.8128346999999998</v>
      </c>
      <c r="D148" s="25">
        <v>7.8106780000000002</v>
      </c>
      <c r="E148" s="25">
        <v>7.8108219999999999</v>
      </c>
      <c r="F148" s="25">
        <v>7.8098163999999999</v>
      </c>
      <c r="G148" s="25">
        <v>7.8084372999999996</v>
      </c>
      <c r="H148" s="25">
        <v>7.8077601999999997</v>
      </c>
      <c r="I148" s="25">
        <v>7.8081836999999998</v>
      </c>
      <c r="J148" s="25">
        <v>7.8042100000000003</v>
      </c>
      <c r="K148" s="25">
        <v>7.8123073999999999</v>
      </c>
      <c r="L148" s="25">
        <v>7.8136516</v>
      </c>
      <c r="M148" s="25">
        <v>7.8147320000000002</v>
      </c>
      <c r="N148" s="25">
        <v>7.8193489999999999</v>
      </c>
      <c r="O148" s="25">
        <v>7.8215630000000003</v>
      </c>
      <c r="P148" s="25">
        <v>7.8042740000000004</v>
      </c>
      <c r="Q148" s="25">
        <v>7.8040247000000003</v>
      </c>
      <c r="R148" s="25">
        <v>7.8079223999999998</v>
      </c>
      <c r="S148" s="25">
        <v>7.8073259999999998</v>
      </c>
      <c r="T148" s="25">
        <v>7.8239922999999996</v>
      </c>
      <c r="U148" s="25" t="s">
        <v>193</v>
      </c>
      <c r="V148" s="25" t="s">
        <v>193</v>
      </c>
      <c r="W148" s="25" t="s">
        <v>193</v>
      </c>
      <c r="X148" s="25" t="s">
        <v>193</v>
      </c>
      <c r="Y148" s="25">
        <v>7.8868260000000001</v>
      </c>
      <c r="Z148" s="25">
        <v>7.8651689999999999</v>
      </c>
      <c r="AA148" s="25">
        <v>7.8612609999999998</v>
      </c>
      <c r="AB148" s="25">
        <v>7.8624663000000004</v>
      </c>
      <c r="AC148" s="25">
        <v>7.8665909999999997</v>
      </c>
      <c r="AD148" s="25">
        <v>7.8483352999999996</v>
      </c>
      <c r="AE148" s="25">
        <v>7.8383719999999997</v>
      </c>
      <c r="AF148" s="25">
        <v>7.8357805999999997</v>
      </c>
      <c r="AG148" s="25">
        <v>7.8364029999999998</v>
      </c>
      <c r="AH148" s="25">
        <v>7.8268909999999998</v>
      </c>
      <c r="AI148" s="25">
        <v>7.8265419999999999</v>
      </c>
      <c r="AJ148" s="25">
        <v>7.8328657000000002</v>
      </c>
      <c r="AK148" s="3">
        <f t="shared" si="2"/>
        <v>7.8262187812499997</v>
      </c>
      <c r="AP148" s="22">
        <f>((AK148-AK$37)*100)/AK$37</f>
        <v>-2.9722029478598935</v>
      </c>
    </row>
    <row r="149" spans="1:47" x14ac:dyDescent="0.25">
      <c r="A149" t="s">
        <v>197</v>
      </c>
      <c r="AK149" s="17">
        <f>SUM(A113:AJ146)/867</f>
        <v>8.2045749374855887</v>
      </c>
      <c r="AP149" s="23">
        <f>((AK149-AK$38)*100)/AK$38</f>
        <v>5.9429278685052438</v>
      </c>
      <c r="AQ149" s="24" t="s">
        <v>125</v>
      </c>
    </row>
    <row r="150" spans="1:47" x14ac:dyDescent="0.25">
      <c r="A150" s="25" t="s">
        <v>193</v>
      </c>
      <c r="B150" s="26" t="s">
        <v>193</v>
      </c>
      <c r="C150" s="25" t="s">
        <v>193</v>
      </c>
      <c r="D150" s="25" t="s">
        <v>193</v>
      </c>
      <c r="E150" s="25" t="s">
        <v>193</v>
      </c>
      <c r="F150" s="25" t="s">
        <v>193</v>
      </c>
      <c r="G150" s="25" t="s">
        <v>193</v>
      </c>
      <c r="H150" s="25" t="s">
        <v>193</v>
      </c>
      <c r="I150" s="25" t="s">
        <v>193</v>
      </c>
      <c r="J150" s="25" t="s">
        <v>193</v>
      </c>
      <c r="K150" s="25" t="s">
        <v>193</v>
      </c>
      <c r="L150" s="25" t="s">
        <v>193</v>
      </c>
      <c r="M150" s="25" t="s">
        <v>193</v>
      </c>
      <c r="N150" s="25" t="s">
        <v>193</v>
      </c>
      <c r="O150" s="25" t="s">
        <v>193</v>
      </c>
      <c r="P150" s="25" t="s">
        <v>193</v>
      </c>
      <c r="Q150" s="25" t="s">
        <v>193</v>
      </c>
      <c r="R150" s="25" t="s">
        <v>193</v>
      </c>
      <c r="S150" s="25" t="s">
        <v>193</v>
      </c>
      <c r="T150" s="25" t="s">
        <v>193</v>
      </c>
      <c r="U150" s="25" t="s">
        <v>193</v>
      </c>
      <c r="V150" s="25" t="s">
        <v>193</v>
      </c>
      <c r="W150" s="25" t="s">
        <v>193</v>
      </c>
      <c r="X150" s="25" t="s">
        <v>193</v>
      </c>
      <c r="Y150" s="25" t="s">
        <v>193</v>
      </c>
      <c r="Z150" s="25" t="s">
        <v>193</v>
      </c>
      <c r="AA150" s="25" t="s">
        <v>193</v>
      </c>
      <c r="AB150" s="25" t="s">
        <v>193</v>
      </c>
      <c r="AC150" s="25" t="s">
        <v>193</v>
      </c>
      <c r="AD150" s="25" t="s">
        <v>193</v>
      </c>
      <c r="AE150" s="25" t="s">
        <v>193</v>
      </c>
      <c r="AF150" s="25" t="s">
        <v>193</v>
      </c>
      <c r="AG150" s="25" t="s">
        <v>193</v>
      </c>
      <c r="AH150" s="25" t="s">
        <v>193</v>
      </c>
      <c r="AI150" s="25" t="s">
        <v>193</v>
      </c>
      <c r="AJ150" s="25" t="s">
        <v>193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193</v>
      </c>
      <c r="B151" s="26">
        <v>7.7041849999999998</v>
      </c>
      <c r="C151" s="25">
        <v>7.6986350000000003</v>
      </c>
      <c r="D151" s="25">
        <v>7.7002068000000001</v>
      </c>
      <c r="E151" s="25">
        <v>7.7106995999999999</v>
      </c>
      <c r="F151" s="25">
        <v>7.7158246000000004</v>
      </c>
      <c r="G151" s="25">
        <v>7.7151639999999997</v>
      </c>
      <c r="H151" s="25">
        <v>7.7091459999999996</v>
      </c>
      <c r="I151" s="25">
        <v>7.7070119999999998</v>
      </c>
      <c r="J151" s="25">
        <v>7.7039504000000001</v>
      </c>
      <c r="K151" s="25">
        <v>7.7033560000000003</v>
      </c>
      <c r="L151" s="25">
        <v>7.6970377000000001</v>
      </c>
      <c r="M151" s="25">
        <v>7.6965857</v>
      </c>
      <c r="N151" s="25">
        <v>7.6896852999999998</v>
      </c>
      <c r="O151" s="25">
        <v>7.6894939999999998</v>
      </c>
      <c r="P151" s="25">
        <v>7.6898974999999998</v>
      </c>
      <c r="Q151" s="25">
        <v>7.6935415000000003</v>
      </c>
      <c r="R151" s="25">
        <v>7.6954722000000002</v>
      </c>
      <c r="S151" s="25">
        <v>7.7039400000000002</v>
      </c>
      <c r="T151" s="25">
        <v>7.7067537000000002</v>
      </c>
      <c r="U151" s="25">
        <v>7.7205180000000002</v>
      </c>
      <c r="V151" s="25">
        <v>7.7247485999999999</v>
      </c>
      <c r="W151" s="25">
        <v>7.7320359999999999</v>
      </c>
      <c r="X151" s="25">
        <v>7.7385760000000001</v>
      </c>
      <c r="Y151" s="25">
        <v>7.7532909999999999</v>
      </c>
      <c r="Z151" s="25">
        <v>7.7688546000000001</v>
      </c>
      <c r="AA151" s="25">
        <v>7.767379</v>
      </c>
      <c r="AB151" s="25">
        <v>7.7775536000000001</v>
      </c>
      <c r="AC151" s="25">
        <v>7.7740144999999998</v>
      </c>
      <c r="AD151" s="25">
        <v>7.7754545000000004</v>
      </c>
      <c r="AE151" s="25">
        <v>7.7852519999999998</v>
      </c>
      <c r="AF151" s="25">
        <v>7.7576013000000001</v>
      </c>
      <c r="AG151" s="25">
        <v>7.7081203</v>
      </c>
      <c r="AH151" s="25">
        <v>7.7039780000000002</v>
      </c>
      <c r="AI151" s="25">
        <v>7.6969659999999998</v>
      </c>
      <c r="AJ151" s="25" t="s">
        <v>193</v>
      </c>
      <c r="AK151" s="3">
        <f>AVERAGE(A151:AJ151)</f>
        <v>7.72102736470588</v>
      </c>
      <c r="AM151" s="6" t="s">
        <v>94</v>
      </c>
      <c r="AO151" s="2">
        <f>SUM(A184:AJ185)/40</f>
        <v>7.6242726599999999</v>
      </c>
      <c r="AP151" s="2">
        <f>((AK151-AK$3)*100)/AK$3</f>
        <v>-4.4343585530988001</v>
      </c>
      <c r="AR151" s="6" t="s">
        <v>94</v>
      </c>
      <c r="AS151" s="2"/>
      <c r="AT151" s="2">
        <f>((AO151-AO$3)*100)/AO$3</f>
        <v>-5.6876585485651221</v>
      </c>
    </row>
    <row r="152" spans="1:47" x14ac:dyDescent="0.25">
      <c r="A152" s="27">
        <v>7.7043385999999998</v>
      </c>
      <c r="B152" s="28">
        <v>7.7026849999999998</v>
      </c>
      <c r="C152" s="27">
        <v>7.7002949999999997</v>
      </c>
      <c r="D152" s="27">
        <v>7.6985907999999998</v>
      </c>
      <c r="E152" s="27">
        <v>7.6962349999999997</v>
      </c>
      <c r="F152" s="27">
        <v>7.6939149999999996</v>
      </c>
      <c r="G152" s="27">
        <v>7.6951384999999997</v>
      </c>
      <c r="H152" s="27">
        <v>7.7004123</v>
      </c>
      <c r="I152" s="27">
        <v>7.7049409999999998</v>
      </c>
      <c r="J152" s="27">
        <v>7.7064475999999997</v>
      </c>
      <c r="K152" s="27">
        <v>7.7076197000000004</v>
      </c>
      <c r="L152" s="27">
        <v>7.7062020000000002</v>
      </c>
      <c r="M152" s="27">
        <v>7.7046355999999996</v>
      </c>
      <c r="N152" s="27">
        <v>7.7041472999999998</v>
      </c>
      <c r="O152" s="27">
        <v>7.7032309999999997</v>
      </c>
      <c r="P152" s="27">
        <v>7.7016450000000001</v>
      </c>
      <c r="Q152" s="27">
        <v>7.7002220000000001</v>
      </c>
      <c r="R152" s="27">
        <v>7.6975373999999999</v>
      </c>
      <c r="S152" s="27">
        <v>7.6984367000000002</v>
      </c>
      <c r="T152" s="27">
        <v>7.7128730000000001</v>
      </c>
      <c r="U152" s="27">
        <v>7.7164865000000002</v>
      </c>
      <c r="V152" s="27">
        <v>7.7178069999999996</v>
      </c>
      <c r="W152" s="27">
        <v>7.7173634</v>
      </c>
      <c r="X152" s="27">
        <v>7.7158318000000001</v>
      </c>
      <c r="Y152" s="27">
        <v>7.7126400000000004</v>
      </c>
      <c r="Z152" s="27">
        <v>7.7105823000000004</v>
      </c>
      <c r="AA152" s="27">
        <v>7.7101502000000002</v>
      </c>
      <c r="AB152" s="27">
        <v>7.7066210000000002</v>
      </c>
      <c r="AC152" s="27">
        <v>7.7061640000000002</v>
      </c>
      <c r="AD152" s="27">
        <v>7.7067139999999998</v>
      </c>
      <c r="AE152" s="27">
        <v>7.7077384000000002</v>
      </c>
      <c r="AF152" s="27">
        <v>7.7037915999999997</v>
      </c>
      <c r="AG152" s="27">
        <v>7.7013245000000001</v>
      </c>
      <c r="AH152" s="27">
        <v>7.7030070000000004</v>
      </c>
      <c r="AI152" s="27">
        <v>7.7002350000000002</v>
      </c>
      <c r="AJ152" s="27">
        <v>7.7036195000000003</v>
      </c>
      <c r="AK152" s="3">
        <f t="shared" si="2"/>
        <v>7.7049895750000008</v>
      </c>
      <c r="AM152" s="6" t="s">
        <v>116</v>
      </c>
      <c r="AO152" s="2">
        <f>SUM(A150:AJ151)/34</f>
        <v>7.72102736470588</v>
      </c>
      <c r="AP152" s="2">
        <f>((AK152-AK$4)*100)/AK$4</f>
        <v>-5.2298608197764267</v>
      </c>
      <c r="AR152" s="6" t="s">
        <v>116</v>
      </c>
      <c r="AS152" s="2"/>
      <c r="AT152" s="1">
        <f>((AO152-AO$4)*100)/AO$4</f>
        <v>-4.4343585530988001</v>
      </c>
    </row>
    <row r="153" spans="1:47" x14ac:dyDescent="0.25">
      <c r="A153" s="27">
        <v>7.7092403999999997</v>
      </c>
      <c r="B153" s="28">
        <v>7.7093185999999996</v>
      </c>
      <c r="C153" s="27">
        <v>7.7093509999999998</v>
      </c>
      <c r="D153" s="27">
        <v>7.7110434000000003</v>
      </c>
      <c r="E153" s="27">
        <v>7.7116720000000001</v>
      </c>
      <c r="F153" s="27">
        <v>7.7100840000000002</v>
      </c>
      <c r="G153" s="27">
        <v>7.7076169999999999</v>
      </c>
      <c r="H153" s="27">
        <v>7.7074756999999998</v>
      </c>
      <c r="I153" s="27">
        <v>7.7100489999999997</v>
      </c>
      <c r="J153" s="27">
        <v>7.7133320000000003</v>
      </c>
      <c r="K153" s="27">
        <v>7.715325</v>
      </c>
      <c r="L153" s="27">
        <v>7.7156700000000003</v>
      </c>
      <c r="M153" s="27">
        <v>7.7147579999999998</v>
      </c>
      <c r="N153" s="27">
        <v>7.714054</v>
      </c>
      <c r="O153" s="27">
        <v>7.7142559999999998</v>
      </c>
      <c r="P153" s="27">
        <v>7.7129469999999998</v>
      </c>
      <c r="Q153" s="27">
        <v>7.7117585999999996</v>
      </c>
      <c r="R153" s="27">
        <v>7.7117399999999998</v>
      </c>
      <c r="S153" s="27">
        <v>7.7041135000000001</v>
      </c>
      <c r="T153" s="27">
        <v>7.7119837000000002</v>
      </c>
      <c r="U153" s="27">
        <v>7.7183570000000001</v>
      </c>
      <c r="V153" s="27">
        <v>7.7202168000000002</v>
      </c>
      <c r="W153" s="27">
        <v>7.7188080000000001</v>
      </c>
      <c r="X153" s="27">
        <v>7.7158069999999999</v>
      </c>
      <c r="Y153" s="27">
        <v>7.7130809999999999</v>
      </c>
      <c r="Z153" s="27">
        <v>7.7118390000000003</v>
      </c>
      <c r="AA153" s="27">
        <v>7.7085613999999998</v>
      </c>
      <c r="AB153" s="27">
        <v>7.7065162999999997</v>
      </c>
      <c r="AC153" s="27">
        <v>7.7057146999999997</v>
      </c>
      <c r="AD153" s="27">
        <v>7.7066999999999997</v>
      </c>
      <c r="AE153" s="27">
        <v>7.7083810000000001</v>
      </c>
      <c r="AF153" s="27">
        <v>7.7076015</v>
      </c>
      <c r="AG153" s="27">
        <v>7.7069609999999997</v>
      </c>
      <c r="AH153" s="27">
        <v>7.7071839999999998</v>
      </c>
      <c r="AI153" s="27">
        <v>7.7076539999999998</v>
      </c>
      <c r="AJ153" s="27">
        <v>7.708361</v>
      </c>
      <c r="AK153" s="3">
        <f t="shared" si="2"/>
        <v>7.7110425722222224</v>
      </c>
      <c r="AM153" s="10" t="s">
        <v>94</v>
      </c>
      <c r="AO153" s="2">
        <f>SUM(A182:AJ183)/26</f>
        <v>7.709792442307692</v>
      </c>
      <c r="AP153" s="2">
        <f>((AK153-AK$5)*100)/AK$5</f>
        <v>-5.4647909815442377</v>
      </c>
      <c r="AR153" s="10" t="s">
        <v>94</v>
      </c>
      <c r="AS153" s="2"/>
      <c r="AT153" s="1">
        <f>((AO153-AO$5)*100)/AO$5</f>
        <v>-5.7060265408366382</v>
      </c>
    </row>
    <row r="154" spans="1:47" x14ac:dyDescent="0.25">
      <c r="A154" s="29">
        <v>7.7126216999999997</v>
      </c>
      <c r="B154" s="30">
        <v>7.7131924999999999</v>
      </c>
      <c r="C154" s="29">
        <v>7.7148640000000004</v>
      </c>
      <c r="D154" s="29">
        <v>7.7173448000000002</v>
      </c>
      <c r="E154" s="31">
        <v>7.7201032999999999</v>
      </c>
      <c r="F154" s="31">
        <v>7.7216988000000004</v>
      </c>
      <c r="G154" s="31">
        <v>7.7237844000000004</v>
      </c>
      <c r="H154" s="31">
        <v>7.7264949999999999</v>
      </c>
      <c r="I154" s="31">
        <v>7.725784</v>
      </c>
      <c r="J154" s="31">
        <v>7.7271814000000001</v>
      </c>
      <c r="K154" s="31">
        <v>7.7267150000000004</v>
      </c>
      <c r="L154" s="31">
        <v>7.7253999999999996</v>
      </c>
      <c r="M154" s="31">
        <v>7.7234369999999997</v>
      </c>
      <c r="N154" s="31">
        <v>7.7217960000000003</v>
      </c>
      <c r="O154" s="31">
        <v>7.7206554000000001</v>
      </c>
      <c r="P154" s="31">
        <v>7.7194409999999998</v>
      </c>
      <c r="Q154" s="32">
        <v>7.7193255000000001</v>
      </c>
      <c r="R154" s="32">
        <v>7.7196049999999996</v>
      </c>
      <c r="S154" s="33">
        <v>7.7210016000000001</v>
      </c>
      <c r="T154" s="33" t="s">
        <v>193</v>
      </c>
      <c r="U154" s="33">
        <v>7.7300323999999998</v>
      </c>
      <c r="V154" s="33">
        <v>7.7272259999999999</v>
      </c>
      <c r="W154" s="33">
        <v>7.7234945000000002</v>
      </c>
      <c r="X154" s="33">
        <v>7.7206383000000001</v>
      </c>
      <c r="Y154" s="33">
        <v>7.7178087</v>
      </c>
      <c r="Z154" s="33">
        <v>7.7146892999999999</v>
      </c>
      <c r="AA154" s="33">
        <v>7.7117595999999997</v>
      </c>
      <c r="AB154" s="33">
        <v>7.7107169999999998</v>
      </c>
      <c r="AC154" s="29">
        <v>7.7107596000000003</v>
      </c>
      <c r="AD154" s="29">
        <v>7.7106557000000002</v>
      </c>
      <c r="AE154" s="29">
        <v>7.7122273000000003</v>
      </c>
      <c r="AF154" s="29">
        <v>7.7129450000000004</v>
      </c>
      <c r="AG154" s="29">
        <v>7.7110963000000003</v>
      </c>
      <c r="AH154" s="29">
        <v>7.71021</v>
      </c>
      <c r="AI154" s="29">
        <v>7.7098310000000003</v>
      </c>
      <c r="AJ154" s="29">
        <v>7.7110124000000004</v>
      </c>
      <c r="AK154" s="3">
        <f t="shared" si="2"/>
        <v>7.7184442714285701</v>
      </c>
      <c r="AM154" s="10" t="s">
        <v>116</v>
      </c>
      <c r="AO154" s="2">
        <f>SUM(A152:AJ153)/72</f>
        <v>7.7080160736111116</v>
      </c>
      <c r="AP154" s="2">
        <f>((AK154-AK$6)*100)/AK$6</f>
        <v>-5.5136738262862126</v>
      </c>
      <c r="AR154" s="10" t="s">
        <v>116</v>
      </c>
      <c r="AS154" s="2"/>
      <c r="AT154" s="1">
        <f>((AO154-AO$6)*100)/AO$6</f>
        <v>-5.3475177979552386</v>
      </c>
    </row>
    <row r="155" spans="1:47" x14ac:dyDescent="0.25">
      <c r="A155" s="29">
        <v>7.7176365999999996</v>
      </c>
      <c r="B155" s="30">
        <v>7.720478</v>
      </c>
      <c r="C155" s="29">
        <v>7.7238230000000003</v>
      </c>
      <c r="D155" s="29">
        <v>7.7253695000000002</v>
      </c>
      <c r="E155" s="31">
        <v>7.7294692999999999</v>
      </c>
      <c r="F155" s="31">
        <v>7.7288322000000003</v>
      </c>
      <c r="G155" s="31">
        <v>7.7286390000000003</v>
      </c>
      <c r="H155" s="31">
        <v>7.7345100000000002</v>
      </c>
      <c r="I155" s="31">
        <v>7.7334136999999998</v>
      </c>
      <c r="J155" s="31">
        <v>7.732138</v>
      </c>
      <c r="K155" s="31">
        <v>7.7309336999999996</v>
      </c>
      <c r="L155" s="31">
        <v>7.7293349999999998</v>
      </c>
      <c r="M155" s="31">
        <v>7.7281522999999996</v>
      </c>
      <c r="N155" s="31">
        <v>7.7271767000000002</v>
      </c>
      <c r="O155" s="31">
        <v>7.7259153999999999</v>
      </c>
      <c r="P155" s="31">
        <v>7.7246914000000002</v>
      </c>
      <c r="Q155" s="32">
        <v>7.7244789999999997</v>
      </c>
      <c r="R155" s="32">
        <v>7.7253809999999996</v>
      </c>
      <c r="S155" s="33">
        <v>7.7261642999999998</v>
      </c>
      <c r="T155" s="33" t="s">
        <v>193</v>
      </c>
      <c r="U155" s="33">
        <v>7.7377814999999996</v>
      </c>
      <c r="V155" s="33">
        <v>7.7345014000000001</v>
      </c>
      <c r="W155" s="33">
        <v>7.731185</v>
      </c>
      <c r="X155" s="33">
        <v>7.7279606000000003</v>
      </c>
      <c r="Y155" s="33">
        <v>7.7245720000000002</v>
      </c>
      <c r="Z155" s="33">
        <v>7.7217539999999998</v>
      </c>
      <c r="AA155" s="33">
        <v>7.7189107000000003</v>
      </c>
      <c r="AB155" s="33">
        <v>7.7196736000000001</v>
      </c>
      <c r="AC155" s="29">
        <v>7.7192144000000003</v>
      </c>
      <c r="AD155" s="29">
        <v>7.7160989999999998</v>
      </c>
      <c r="AE155" s="29">
        <v>7.7154803000000003</v>
      </c>
      <c r="AF155" s="29">
        <v>7.7171709999999996</v>
      </c>
      <c r="AG155" s="29">
        <v>7.7165327000000001</v>
      </c>
      <c r="AH155" s="29">
        <v>7.7160679999999999</v>
      </c>
      <c r="AI155" s="29">
        <v>7.7158230000000003</v>
      </c>
      <c r="AJ155" s="29">
        <v>7.7162522999999998</v>
      </c>
      <c r="AK155" s="3">
        <f t="shared" si="2"/>
        <v>7.7247290742857153</v>
      </c>
      <c r="AM155" s="11" t="s">
        <v>99</v>
      </c>
      <c r="AO155" s="2">
        <f>SUM(A177:R181)/56</f>
        <v>7.7240697750000011</v>
      </c>
      <c r="AP155" s="2">
        <f>((AK155-AK$7)*100)/AK$7</f>
        <v>-5.531787946546566</v>
      </c>
      <c r="AR155" s="11" t="s">
        <v>99</v>
      </c>
      <c r="AS155" s="2"/>
      <c r="AT155" s="1">
        <f>((AO155-AO$7)*100)/AO$7</f>
        <v>-5.5021951364052617</v>
      </c>
    </row>
    <row r="156" spans="1:47" x14ac:dyDescent="0.25">
      <c r="A156" s="29">
        <v>7.7271742999999997</v>
      </c>
      <c r="B156" s="30">
        <v>7.7292649999999998</v>
      </c>
      <c r="C156" s="29">
        <v>7.7281585000000002</v>
      </c>
      <c r="D156" s="29">
        <v>7.7276069999999999</v>
      </c>
      <c r="E156" s="31">
        <v>7.7301693</v>
      </c>
      <c r="F156" s="31">
        <v>7.7323636999999996</v>
      </c>
      <c r="G156" s="31">
        <v>7.7317533000000003</v>
      </c>
      <c r="H156" s="31">
        <v>7.7359150000000003</v>
      </c>
      <c r="I156" s="31">
        <v>7.7355536999999996</v>
      </c>
      <c r="J156" s="31">
        <v>7.7350519999999996</v>
      </c>
      <c r="K156" s="31">
        <v>7.7338849999999999</v>
      </c>
      <c r="L156" s="31">
        <v>7.7321280000000003</v>
      </c>
      <c r="M156" s="31">
        <v>7.7307696000000004</v>
      </c>
      <c r="N156" s="31">
        <v>7.7300639999999996</v>
      </c>
      <c r="O156" s="31">
        <v>7.7288959999999998</v>
      </c>
      <c r="P156" s="31">
        <v>7.7278542999999997</v>
      </c>
      <c r="Q156" s="32">
        <v>7.7271866999999999</v>
      </c>
      <c r="R156" s="32">
        <v>7.7277120000000004</v>
      </c>
      <c r="S156" s="33">
        <v>7.7260913999999996</v>
      </c>
      <c r="T156" s="33" t="s">
        <v>193</v>
      </c>
      <c r="U156" s="33">
        <v>7.7394629999999998</v>
      </c>
      <c r="V156" s="33">
        <v>7.7364579999999998</v>
      </c>
      <c r="W156" s="33">
        <v>7.7343183</v>
      </c>
      <c r="X156" s="33">
        <v>7.7316713000000004</v>
      </c>
      <c r="Y156" s="33">
        <v>7.7299037000000004</v>
      </c>
      <c r="Z156" s="33">
        <v>7.7281722999999998</v>
      </c>
      <c r="AA156" s="33">
        <v>7.7259297</v>
      </c>
      <c r="AB156" s="33">
        <v>7.7280293000000002</v>
      </c>
      <c r="AC156" s="29">
        <v>7.7295566000000004</v>
      </c>
      <c r="AD156" s="29">
        <v>7.7244529999999996</v>
      </c>
      <c r="AE156" s="29">
        <v>7.7256675000000001</v>
      </c>
      <c r="AF156" s="29">
        <v>7.7241263</v>
      </c>
      <c r="AG156" s="29">
        <v>7.7240479999999998</v>
      </c>
      <c r="AH156" s="29">
        <v>7.7252954999999996</v>
      </c>
      <c r="AI156" s="29">
        <v>7.7254079999999998</v>
      </c>
      <c r="AJ156" s="29">
        <v>7.7260739999999997</v>
      </c>
      <c r="AK156" s="3">
        <f t="shared" si="2"/>
        <v>7.7296049514285707</v>
      </c>
      <c r="AM156" s="11" t="s">
        <v>102</v>
      </c>
      <c r="AO156" s="2">
        <f>SUM(E154:R158)/68</f>
        <v>7.7287040220588246</v>
      </c>
      <c r="AP156" s="2">
        <f>((AK156-AK$8)*100)/AK$8</f>
        <v>-5.5074538144950251</v>
      </c>
      <c r="AR156" s="11" t="s">
        <v>102</v>
      </c>
      <c r="AS156" s="2"/>
      <c r="AT156" s="1">
        <f>((AO156-AO$8)*100)/AO$8</f>
        <v>-5.4760155133818502</v>
      </c>
    </row>
    <row r="157" spans="1:47" x14ac:dyDescent="0.25">
      <c r="A157" s="29">
        <v>7.7316000000000003</v>
      </c>
      <c r="B157" s="30">
        <v>7.7291403000000001</v>
      </c>
      <c r="C157" s="29">
        <v>7.7276619999999996</v>
      </c>
      <c r="D157" s="29">
        <v>7.7257629999999997</v>
      </c>
      <c r="E157" s="31" t="s">
        <v>193</v>
      </c>
      <c r="F157" s="31">
        <v>7.7450130000000001</v>
      </c>
      <c r="G157" s="31">
        <v>7.7375072999999999</v>
      </c>
      <c r="H157" s="31">
        <v>7.7354180000000001</v>
      </c>
      <c r="I157" s="31">
        <v>7.7354326000000002</v>
      </c>
      <c r="J157" s="31">
        <v>7.7354044999999996</v>
      </c>
      <c r="K157" s="31">
        <v>7.7351146000000002</v>
      </c>
      <c r="L157" s="31">
        <v>7.7341790000000001</v>
      </c>
      <c r="M157" s="31">
        <v>7.7325087000000003</v>
      </c>
      <c r="N157" s="31">
        <v>7.7310660000000002</v>
      </c>
      <c r="O157" s="31">
        <v>7.730315</v>
      </c>
      <c r="P157" s="31">
        <v>7.7292690000000004</v>
      </c>
      <c r="Q157" s="32">
        <v>7.7278523000000003</v>
      </c>
      <c r="R157" s="32">
        <v>7.7257752000000002</v>
      </c>
      <c r="S157" s="33">
        <v>7.7238645999999997</v>
      </c>
      <c r="T157" s="33" t="s">
        <v>193</v>
      </c>
      <c r="U157" s="33">
        <v>7.7516426999999997</v>
      </c>
      <c r="V157" s="33">
        <v>7.7413774000000002</v>
      </c>
      <c r="W157" s="33">
        <v>7.7409606000000002</v>
      </c>
      <c r="X157" s="33">
        <v>7.7365947000000004</v>
      </c>
      <c r="Y157" s="33">
        <v>7.7339060000000002</v>
      </c>
      <c r="Z157" s="33">
        <v>7.7312927</v>
      </c>
      <c r="AA157" s="33">
        <v>7.7304187000000004</v>
      </c>
      <c r="AB157" s="33">
        <v>7.7307987000000002</v>
      </c>
      <c r="AC157" s="29">
        <v>7.7518260000000003</v>
      </c>
      <c r="AD157" s="29">
        <v>7.7325806999999998</v>
      </c>
      <c r="AE157" s="29">
        <v>7.7293459999999996</v>
      </c>
      <c r="AF157" s="29">
        <v>7.7313413999999998</v>
      </c>
      <c r="AG157" s="29">
        <v>7.7335039999999999</v>
      </c>
      <c r="AH157" s="29">
        <v>7.7352385999999997</v>
      </c>
      <c r="AI157" s="29">
        <v>7.7365966000000004</v>
      </c>
      <c r="AJ157" s="29">
        <v>7.7350234999999996</v>
      </c>
      <c r="AK157" s="3">
        <f t="shared" si="2"/>
        <v>7.7339803941176477</v>
      </c>
      <c r="AM157" s="12" t="s">
        <v>105</v>
      </c>
      <c r="AO157" s="2">
        <f>SUM(S177:Z181)/35</f>
        <v>7.731421860000002</v>
      </c>
      <c r="AP157" s="2">
        <f>((AK157-AK$9)*100)/AK$9</f>
        <v>-5.450083084481272</v>
      </c>
      <c r="AR157" s="12" t="s">
        <v>105</v>
      </c>
      <c r="AS157" s="2"/>
      <c r="AT157" s="1">
        <f>((AO157-AO$9)*100)/AO$9</f>
        <v>-5.3658580436837982</v>
      </c>
    </row>
    <row r="158" spans="1:47" x14ac:dyDescent="0.25">
      <c r="A158" s="29">
        <v>7.7258266999999998</v>
      </c>
      <c r="B158" s="30">
        <v>7.7241526</v>
      </c>
      <c r="C158" s="29">
        <v>7.7233442999999999</v>
      </c>
      <c r="D158" s="29" t="s">
        <v>193</v>
      </c>
      <c r="E158" s="31" t="s">
        <v>193</v>
      </c>
      <c r="F158" s="31">
        <v>7.7433085000000004</v>
      </c>
      <c r="G158" s="31">
        <v>7.7324413999999999</v>
      </c>
      <c r="H158" s="31">
        <v>7.7294349999999996</v>
      </c>
      <c r="I158" s="31">
        <v>7.7290444000000003</v>
      </c>
      <c r="J158" s="31">
        <v>7.7267330000000003</v>
      </c>
      <c r="K158" s="31">
        <v>7.7238173000000003</v>
      </c>
      <c r="L158" s="31">
        <v>7.721946</v>
      </c>
      <c r="M158" s="31">
        <v>7.7256017000000003</v>
      </c>
      <c r="N158" s="31">
        <v>7.7266307000000003</v>
      </c>
      <c r="O158" s="31">
        <v>7.7264347000000004</v>
      </c>
      <c r="P158" s="31">
        <v>7.7251314999999998</v>
      </c>
      <c r="Q158" s="32">
        <v>7.7224130000000004</v>
      </c>
      <c r="R158" s="32">
        <v>7.7202900000000003</v>
      </c>
      <c r="S158" s="33">
        <v>7.7221302999999999</v>
      </c>
      <c r="T158" s="33" t="s">
        <v>193</v>
      </c>
      <c r="U158" s="33" t="s">
        <v>193</v>
      </c>
      <c r="V158" s="33">
        <v>7.742299</v>
      </c>
      <c r="W158" s="33">
        <v>7.7377167</v>
      </c>
      <c r="X158" s="33">
        <v>7.7365893999999997</v>
      </c>
      <c r="Y158" s="33">
        <v>7.7350297000000001</v>
      </c>
      <c r="Z158" s="33">
        <v>7.731096</v>
      </c>
      <c r="AA158" s="33">
        <v>7.7266297000000002</v>
      </c>
      <c r="AB158" s="33">
        <v>7.7274289999999999</v>
      </c>
      <c r="AC158" s="29" t="s">
        <v>193</v>
      </c>
      <c r="AD158" s="29">
        <v>7.7342485999999999</v>
      </c>
      <c r="AE158" s="29">
        <v>7.7288585000000003</v>
      </c>
      <c r="AF158" s="29">
        <v>7.7237070000000001</v>
      </c>
      <c r="AG158" s="29">
        <v>7.723554</v>
      </c>
      <c r="AH158" s="29">
        <v>7.7311100000000001</v>
      </c>
      <c r="AI158" s="29">
        <v>7.7323769999999996</v>
      </c>
      <c r="AJ158" s="29">
        <v>7.7292233000000001</v>
      </c>
      <c r="AK158" s="3">
        <f t="shared" si="2"/>
        <v>7.7286628709677423</v>
      </c>
      <c r="AM158" s="12" t="s">
        <v>108</v>
      </c>
      <c r="AO158" s="2">
        <f>SUM(S154:AB158)/44</f>
        <v>7.7290837136363617</v>
      </c>
      <c r="AP158" s="2">
        <f>((AK158-AK$10)*100)/AK$10</f>
        <v>-5.3705504074360615</v>
      </c>
      <c r="AR158" s="12" t="s">
        <v>108</v>
      </c>
      <c r="AS158" s="2"/>
      <c r="AT158" s="1">
        <f>((AO158-AO$10)*100)/AO$10</f>
        <v>-5.5722023808108148</v>
      </c>
    </row>
    <row r="159" spans="1:47" x14ac:dyDescent="0.25">
      <c r="A159" s="29">
        <v>7.7238660000000001</v>
      </c>
      <c r="B159" s="30">
        <v>7.7246329999999999</v>
      </c>
      <c r="C159" s="29" t="s">
        <v>193</v>
      </c>
      <c r="D159" s="29" t="s">
        <v>193</v>
      </c>
      <c r="E159" s="34" t="s">
        <v>193</v>
      </c>
      <c r="F159" s="34">
        <v>7.7373370000000001</v>
      </c>
      <c r="G159" s="34">
        <v>7.7315154000000001</v>
      </c>
      <c r="H159" s="34">
        <v>7.7306889999999999</v>
      </c>
      <c r="I159" s="34">
        <v>7.7303987000000003</v>
      </c>
      <c r="J159" s="34">
        <v>7.728726</v>
      </c>
      <c r="K159" s="34">
        <v>7.7276699999999998</v>
      </c>
      <c r="L159" s="34">
        <v>7.7255640000000003</v>
      </c>
      <c r="M159" s="34">
        <v>7.7242199999999999</v>
      </c>
      <c r="N159" s="34">
        <v>7.7235560000000003</v>
      </c>
      <c r="O159" s="34">
        <v>7.7217374000000003</v>
      </c>
      <c r="P159" s="34">
        <v>7.7201050000000002</v>
      </c>
      <c r="Q159" s="34">
        <v>7.7184220000000003</v>
      </c>
      <c r="R159" s="34">
        <v>7.7195052999999998</v>
      </c>
      <c r="S159" s="35">
        <v>7.7205469999999998</v>
      </c>
      <c r="T159" s="35" t="s">
        <v>193</v>
      </c>
      <c r="U159" s="35" t="s">
        <v>193</v>
      </c>
      <c r="V159" s="35">
        <v>7.7454859999999996</v>
      </c>
      <c r="W159" s="35">
        <v>7.7364607000000003</v>
      </c>
      <c r="X159" s="35">
        <v>7.7301359999999999</v>
      </c>
      <c r="Y159" s="35">
        <v>7.7261467000000001</v>
      </c>
      <c r="Z159" s="35">
        <v>7.7232646999999996</v>
      </c>
      <c r="AA159" s="35">
        <v>7.7245755000000003</v>
      </c>
      <c r="AB159" s="35">
        <v>7.7260520000000001</v>
      </c>
      <c r="AC159" s="36" t="s">
        <v>193</v>
      </c>
      <c r="AD159" s="29">
        <v>7.7352004000000001</v>
      </c>
      <c r="AE159" s="29">
        <v>7.7313485000000002</v>
      </c>
      <c r="AF159" s="29">
        <v>7.7262588000000001</v>
      </c>
      <c r="AG159" s="29">
        <v>7.7245239999999997</v>
      </c>
      <c r="AH159" s="29">
        <v>7.7238673999999996</v>
      </c>
      <c r="AI159" s="29">
        <v>7.7232604</v>
      </c>
      <c r="AJ159" s="29">
        <v>7.7226834000000002</v>
      </c>
      <c r="AK159" s="3">
        <f t="shared" si="2"/>
        <v>7.7269252099999983</v>
      </c>
      <c r="AM159" s="14" t="s">
        <v>99</v>
      </c>
      <c r="AO159" s="7">
        <f>(SUM(B168:O176)+SUM(P168:R172))/140</f>
        <v>7.5620140657142869</v>
      </c>
      <c r="AP159" s="2">
        <f>((AK159-AK$11)*100)/AK$11</f>
        <v>-5.3134352104350802</v>
      </c>
      <c r="AR159" s="14" t="s">
        <v>99</v>
      </c>
      <c r="AS159" s="2"/>
      <c r="AT159" s="1">
        <f>((AO159-AO$11)*100)/AO$11</f>
        <v>-5.0718646266764509</v>
      </c>
      <c r="AU159">
        <f>SUM(AT159:AT162)/4</f>
        <v>-5.1192021204726661</v>
      </c>
    </row>
    <row r="160" spans="1:47" x14ac:dyDescent="0.25">
      <c r="A160" s="29">
        <v>7.7251763000000002</v>
      </c>
      <c r="B160" s="30">
        <v>7.7258950000000004</v>
      </c>
      <c r="C160" s="29" t="s">
        <v>193</v>
      </c>
      <c r="D160" s="29" t="s">
        <v>193</v>
      </c>
      <c r="E160" s="34" t="s">
        <v>193</v>
      </c>
      <c r="F160" s="34">
        <v>7.7376804000000003</v>
      </c>
      <c r="G160" s="34">
        <v>7.7337483999999996</v>
      </c>
      <c r="H160" s="34">
        <v>7.731884</v>
      </c>
      <c r="I160" s="34">
        <v>7.7313266</v>
      </c>
      <c r="J160" s="34">
        <v>7.7295579999999999</v>
      </c>
      <c r="K160" s="34">
        <v>7.7293114999999997</v>
      </c>
      <c r="L160" s="34">
        <v>7.7280226000000001</v>
      </c>
      <c r="M160" s="34">
        <v>7.7261490000000004</v>
      </c>
      <c r="N160" s="34">
        <v>7.7247477</v>
      </c>
      <c r="O160" s="34">
        <v>7.723401</v>
      </c>
      <c r="P160" s="34">
        <v>7.7224269999999997</v>
      </c>
      <c r="Q160" s="34">
        <v>7.7214850000000004</v>
      </c>
      <c r="R160" s="34">
        <v>7.7208246999999997</v>
      </c>
      <c r="S160" s="35">
        <v>7.7194570000000002</v>
      </c>
      <c r="T160" s="35" t="s">
        <v>193</v>
      </c>
      <c r="U160" s="35" t="s">
        <v>193</v>
      </c>
      <c r="V160" s="35">
        <v>7.7575726999999999</v>
      </c>
      <c r="W160" s="35">
        <v>7.7359834000000003</v>
      </c>
      <c r="X160" s="35">
        <v>7.7283024999999999</v>
      </c>
      <c r="Y160" s="35">
        <v>7.7250376000000003</v>
      </c>
      <c r="Z160" s="35">
        <v>7.7240643999999996</v>
      </c>
      <c r="AA160" s="35">
        <v>7.7256327000000002</v>
      </c>
      <c r="AB160" s="35">
        <v>7.7266550000000001</v>
      </c>
      <c r="AC160" s="36" t="s">
        <v>193</v>
      </c>
      <c r="AD160" s="29">
        <v>7.737025</v>
      </c>
      <c r="AE160" s="29">
        <v>7.7337685</v>
      </c>
      <c r="AF160" s="29">
        <v>7.7267294</v>
      </c>
      <c r="AG160" s="29">
        <v>7.7252239999999999</v>
      </c>
      <c r="AH160" s="29">
        <v>7.7241429999999998</v>
      </c>
      <c r="AI160" s="29">
        <v>7.724024</v>
      </c>
      <c r="AJ160" s="29">
        <v>7.7244276999999997</v>
      </c>
      <c r="AK160" s="3">
        <f t="shared" si="2"/>
        <v>7.7283228033333335</v>
      </c>
      <c r="AM160" s="14" t="s">
        <v>102</v>
      </c>
      <c r="AO160" s="2">
        <f>SUM(E159:R167)/126</f>
        <v>7.5474348333333312</v>
      </c>
      <c r="AP160" s="2">
        <f>((AK160-AK$12)*100)/AK$12</f>
        <v>-5.2780355324981798</v>
      </c>
      <c r="AR160" s="14" t="s">
        <v>102</v>
      </c>
      <c r="AS160" s="2"/>
      <c r="AT160" s="1">
        <f>((AO160-AO$12)*100)/AO$12</f>
        <v>-5.0556853635147236</v>
      </c>
    </row>
    <row r="161" spans="1:46" x14ac:dyDescent="0.25">
      <c r="A161" s="29">
        <v>7.7279096000000003</v>
      </c>
      <c r="B161" s="30">
        <v>7.7295210000000001</v>
      </c>
      <c r="C161" s="29" t="s">
        <v>193</v>
      </c>
      <c r="D161" s="29" t="s">
        <v>193</v>
      </c>
      <c r="E161" s="34" t="s">
        <v>193</v>
      </c>
      <c r="F161" s="34">
        <v>7.7341236999999996</v>
      </c>
      <c r="G161" s="34">
        <v>7.7352375999999996</v>
      </c>
      <c r="H161" s="34">
        <v>7.7332830000000001</v>
      </c>
      <c r="I161" s="34">
        <v>7.7313394999999998</v>
      </c>
      <c r="J161" s="34">
        <v>7.7298299999999998</v>
      </c>
      <c r="K161" s="34">
        <v>7.7300304999999998</v>
      </c>
      <c r="L161" s="34">
        <v>7.7283892999999999</v>
      </c>
      <c r="M161" s="34">
        <v>7.7257524000000002</v>
      </c>
      <c r="N161" s="34">
        <v>7.7246103000000002</v>
      </c>
      <c r="O161" s="34">
        <v>7.7242810000000004</v>
      </c>
      <c r="P161" s="34">
        <v>7.7237724999999999</v>
      </c>
      <c r="Q161" s="34">
        <v>7.7234936000000003</v>
      </c>
      <c r="R161" s="34">
        <v>7.7232747000000002</v>
      </c>
      <c r="S161" s="35">
        <v>7.7199030000000004</v>
      </c>
      <c r="T161" s="35" t="s">
        <v>193</v>
      </c>
      <c r="U161" s="35" t="s">
        <v>193</v>
      </c>
      <c r="V161" s="35" t="s">
        <v>193</v>
      </c>
      <c r="W161" s="35">
        <v>7.7342504999999999</v>
      </c>
      <c r="X161" s="35">
        <v>7.7281789999999999</v>
      </c>
      <c r="Y161" s="35">
        <v>7.7255944999999997</v>
      </c>
      <c r="Z161" s="35">
        <v>7.7248644999999998</v>
      </c>
      <c r="AA161" s="35">
        <v>7.7290406000000003</v>
      </c>
      <c r="AB161" s="35" t="s">
        <v>193</v>
      </c>
      <c r="AC161" s="36" t="s">
        <v>193</v>
      </c>
      <c r="AD161" s="29">
        <v>7.7385697000000002</v>
      </c>
      <c r="AE161" s="29">
        <v>7.7375135000000004</v>
      </c>
      <c r="AF161" s="29">
        <v>7.7254170000000002</v>
      </c>
      <c r="AG161" s="29">
        <v>7.7249949999999998</v>
      </c>
      <c r="AH161" s="29">
        <v>7.7250956999999998</v>
      </c>
      <c r="AI161" s="29">
        <v>7.7258829999999996</v>
      </c>
      <c r="AJ161" s="29">
        <v>7.7267599999999996</v>
      </c>
      <c r="AK161" s="3">
        <f t="shared" si="2"/>
        <v>7.7282469535714293</v>
      </c>
      <c r="AM161" s="15" t="s">
        <v>105</v>
      </c>
      <c r="AO161" s="2">
        <f>(SUM(S168:AB176)+SUM(P173:R176))/67</f>
        <v>7.7316786149253769</v>
      </c>
      <c r="AP161" s="2">
        <f>((AK161-AK$13)*100)/AK$13</f>
        <v>-5.2429214147254823</v>
      </c>
      <c r="AR161" s="15" t="s">
        <v>105</v>
      </c>
      <c r="AS161" s="2"/>
      <c r="AT161" s="1">
        <f>((AO161-AO$13)*100)/AO$13</f>
        <v>-5.1815724520001245</v>
      </c>
    </row>
    <row r="162" spans="1:46" x14ac:dyDescent="0.25">
      <c r="A162" s="29">
        <v>7.7364492</v>
      </c>
      <c r="B162" s="30">
        <v>7.7357744999999998</v>
      </c>
      <c r="C162" s="29" t="s">
        <v>193</v>
      </c>
      <c r="D162" s="29" t="s">
        <v>193</v>
      </c>
      <c r="E162" s="34">
        <v>7.7292975999999998</v>
      </c>
      <c r="F162" s="34">
        <v>7.7367463000000001</v>
      </c>
      <c r="G162" s="34">
        <v>7.7387269999999999</v>
      </c>
      <c r="H162" s="34">
        <v>7.7347856000000004</v>
      </c>
      <c r="I162" s="34">
        <v>7.730918</v>
      </c>
      <c r="J162" s="34">
        <v>7.7294188000000004</v>
      </c>
      <c r="K162" s="34">
        <v>7.7273664000000002</v>
      </c>
      <c r="L162" s="34">
        <v>7.7239599999999999</v>
      </c>
      <c r="M162" s="34">
        <v>7.7248134999999998</v>
      </c>
      <c r="N162" s="34">
        <v>7.7248653999999997</v>
      </c>
      <c r="O162" s="34">
        <v>7.7255560000000001</v>
      </c>
      <c r="P162" s="34">
        <v>7.7260299999999997</v>
      </c>
      <c r="Q162" s="34">
        <v>7.725854</v>
      </c>
      <c r="R162" s="34">
        <v>7.7261090000000001</v>
      </c>
      <c r="S162" s="35">
        <v>7.7212249999999996</v>
      </c>
      <c r="T162" s="35" t="s">
        <v>193</v>
      </c>
      <c r="U162" s="35" t="s">
        <v>193</v>
      </c>
      <c r="V162" s="35" t="s">
        <v>193</v>
      </c>
      <c r="W162" s="35">
        <v>7.7331849999999998</v>
      </c>
      <c r="X162" s="35">
        <v>7.728192</v>
      </c>
      <c r="Y162" s="35">
        <v>7.7269139999999998</v>
      </c>
      <c r="Z162" s="35">
        <v>7.7263226999999999</v>
      </c>
      <c r="AA162" s="35">
        <v>7.7315990000000001</v>
      </c>
      <c r="AB162" s="35" t="s">
        <v>193</v>
      </c>
      <c r="AC162" s="36" t="s">
        <v>193</v>
      </c>
      <c r="AD162" s="29" t="s">
        <v>193</v>
      </c>
      <c r="AE162" s="29">
        <v>7.7333363999999998</v>
      </c>
      <c r="AF162" s="29">
        <v>7.7252182999999999</v>
      </c>
      <c r="AG162" s="29">
        <v>7.7259216000000004</v>
      </c>
      <c r="AH162" s="29">
        <v>7.7279654000000004</v>
      </c>
      <c r="AI162" s="29">
        <v>7.7298163999999998</v>
      </c>
      <c r="AJ162" s="29">
        <v>7.7318797000000004</v>
      </c>
      <c r="AK162" s="3">
        <f t="shared" si="2"/>
        <v>7.7292230999999987</v>
      </c>
      <c r="AM162" s="15" t="s">
        <v>108</v>
      </c>
      <c r="AO162" s="2">
        <f>SUM(S159:AB167)/54</f>
        <v>7.7330215759259247</v>
      </c>
      <c r="AP162" s="1">
        <f>((AK162-AK$14)*100)/AK$14</f>
        <v>-5.193661683653426</v>
      </c>
      <c r="AR162" s="15" t="s">
        <v>108</v>
      </c>
      <c r="AS162" s="2"/>
      <c r="AT162" s="1">
        <f>((AO162-AO$14)*100)/AO$14</f>
        <v>-5.1676860396993662</v>
      </c>
    </row>
    <row r="163" spans="1:46" x14ac:dyDescent="0.25">
      <c r="A163" s="29">
        <v>7.7507786999999997</v>
      </c>
      <c r="B163" s="30">
        <v>7.7508319999999999</v>
      </c>
      <c r="C163" s="29" t="s">
        <v>193</v>
      </c>
      <c r="D163" s="29" t="s">
        <v>193</v>
      </c>
      <c r="E163" s="34">
        <v>7.7333007</v>
      </c>
      <c r="F163" s="34">
        <v>7.7382816999999999</v>
      </c>
      <c r="G163" s="34">
        <v>7.7420387000000002</v>
      </c>
      <c r="H163" s="34">
        <v>7.7349160000000001</v>
      </c>
      <c r="I163" s="34">
        <v>7.7314363000000004</v>
      </c>
      <c r="J163" s="34">
        <v>7.7280220000000002</v>
      </c>
      <c r="K163" s="34">
        <v>7.7255634999999998</v>
      </c>
      <c r="L163" s="34">
        <v>7.7233577000000002</v>
      </c>
      <c r="M163" s="34">
        <v>7.7246375</v>
      </c>
      <c r="N163" s="34">
        <v>7.7258586999999999</v>
      </c>
      <c r="O163" s="34">
        <v>7.7275710000000002</v>
      </c>
      <c r="P163" s="34">
        <v>7.7288430000000004</v>
      </c>
      <c r="Q163" s="34">
        <v>7.7287682999999996</v>
      </c>
      <c r="R163" s="34">
        <v>7.7273854999999996</v>
      </c>
      <c r="S163" s="35" t="s">
        <v>193</v>
      </c>
      <c r="T163" s="35" t="s">
        <v>193</v>
      </c>
      <c r="U163" s="35" t="s">
        <v>193</v>
      </c>
      <c r="V163" s="35" t="s">
        <v>193</v>
      </c>
      <c r="W163" s="35">
        <v>7.7351546000000004</v>
      </c>
      <c r="X163" s="35">
        <v>7.7285576000000002</v>
      </c>
      <c r="Y163" s="35">
        <v>7.7292665999999999</v>
      </c>
      <c r="Z163" s="35">
        <v>7.7299660000000001</v>
      </c>
      <c r="AA163" s="35">
        <v>7.7351809999999999</v>
      </c>
      <c r="AB163" s="35" t="s">
        <v>193</v>
      </c>
      <c r="AC163" s="36" t="s">
        <v>193</v>
      </c>
      <c r="AD163" s="29" t="s">
        <v>193</v>
      </c>
      <c r="AE163" s="29">
        <v>7.7297159999999998</v>
      </c>
      <c r="AF163" s="29">
        <v>7.7292876000000001</v>
      </c>
      <c r="AG163" s="29">
        <v>7.7319507999999999</v>
      </c>
      <c r="AH163" s="29">
        <v>7.7361293</v>
      </c>
      <c r="AI163" s="29">
        <v>7.7395069999999997</v>
      </c>
      <c r="AJ163" s="29">
        <v>7.7432302999999996</v>
      </c>
      <c r="AK163" s="3">
        <f t="shared" si="2"/>
        <v>7.7329458555555526</v>
      </c>
      <c r="AM163" s="16" t="s">
        <v>117</v>
      </c>
      <c r="AO163" s="7">
        <f>(SUM(AC154:AJ176)+SUM(A154:D167))/173</f>
        <v>7.6879022491329483</v>
      </c>
      <c r="AP163" s="2">
        <f>((AK163-AK$15)*100)/AK$15</f>
        <v>-5.127709341120803</v>
      </c>
      <c r="AR163" s="16" t="s">
        <v>117</v>
      </c>
      <c r="AS163" s="2"/>
      <c r="AT163" s="1">
        <f>((AO163-AO$15)*100)/AO$15</f>
        <v>-5.1685046298136124</v>
      </c>
    </row>
    <row r="164" spans="1:46" x14ac:dyDescent="0.25">
      <c r="A164" s="29">
        <v>7.7642283000000001</v>
      </c>
      <c r="B164" s="30">
        <v>7.762067</v>
      </c>
      <c r="C164" s="29" t="s">
        <v>193</v>
      </c>
      <c r="D164" s="29" t="s">
        <v>193</v>
      </c>
      <c r="E164" s="34">
        <v>7.7331580000000004</v>
      </c>
      <c r="F164" s="34">
        <v>7.7417173000000004</v>
      </c>
      <c r="G164" s="34">
        <v>7.7420134999999997</v>
      </c>
      <c r="H164" s="34">
        <v>7.7359676000000004</v>
      </c>
      <c r="I164" s="34">
        <v>7.7304940000000002</v>
      </c>
      <c r="J164" s="34">
        <v>7.7269930000000002</v>
      </c>
      <c r="K164" s="34">
        <v>7.7246943000000003</v>
      </c>
      <c r="L164" s="34">
        <v>7.7236647999999999</v>
      </c>
      <c r="M164" s="34">
        <v>7.7255200000000004</v>
      </c>
      <c r="N164" s="34">
        <v>7.7282260000000003</v>
      </c>
      <c r="O164" s="34">
        <v>7.7310265999999999</v>
      </c>
      <c r="P164" s="34">
        <v>7.7340374000000001</v>
      </c>
      <c r="Q164" s="34">
        <v>7.7353310000000004</v>
      </c>
      <c r="R164" s="34">
        <v>7.7322974000000002</v>
      </c>
      <c r="S164" s="35" t="s">
        <v>193</v>
      </c>
      <c r="T164" s="35" t="s">
        <v>193</v>
      </c>
      <c r="U164" s="35" t="s">
        <v>193</v>
      </c>
      <c r="V164" s="35" t="s">
        <v>193</v>
      </c>
      <c r="W164" s="35">
        <v>7.7330383999999999</v>
      </c>
      <c r="X164" s="35">
        <v>7.7300877999999997</v>
      </c>
      <c r="Y164" s="35">
        <v>7.7343469999999996</v>
      </c>
      <c r="Z164" s="35">
        <v>7.7367309999999998</v>
      </c>
      <c r="AA164" s="35">
        <v>7.7392383000000002</v>
      </c>
      <c r="AB164" s="35" t="s">
        <v>193</v>
      </c>
      <c r="AC164" s="36" t="s">
        <v>193</v>
      </c>
      <c r="AD164" s="29" t="s">
        <v>193</v>
      </c>
      <c r="AE164" s="29">
        <v>7.7314100000000003</v>
      </c>
      <c r="AF164" s="29">
        <v>7.732056</v>
      </c>
      <c r="AG164" s="29">
        <v>7.7382809999999997</v>
      </c>
      <c r="AH164" s="29">
        <v>7.7445725999999997</v>
      </c>
      <c r="AI164" s="29">
        <v>7.7488622999999999</v>
      </c>
      <c r="AJ164" s="29">
        <v>7.7528709999999998</v>
      </c>
      <c r="AK164" s="3">
        <f t="shared" si="2"/>
        <v>7.7367752444444466</v>
      </c>
      <c r="AM164" t="s">
        <v>118</v>
      </c>
      <c r="AO164" s="2">
        <f>((SUM(A150:Z183)+SUM(AA150:AJ176))/895)</f>
        <v>7.6670362013407862</v>
      </c>
      <c r="AP164" s="2">
        <f>((AK164-AK$16)*100)/AK$16</f>
        <v>-5.0300278707883184</v>
      </c>
      <c r="AR164" t="s">
        <v>118</v>
      </c>
      <c r="AT164" s="1">
        <f>((AO164-AO$16)*100)/AO$16</f>
        <v>-5.2139641831976062</v>
      </c>
    </row>
    <row r="165" spans="1:46" x14ac:dyDescent="0.25">
      <c r="A165" s="29">
        <v>7.7721643</v>
      </c>
      <c r="B165" s="30">
        <v>7.7610125999999999</v>
      </c>
      <c r="C165" s="29">
        <v>7.7325343999999996</v>
      </c>
      <c r="D165" s="29">
        <v>7.7375363999999998</v>
      </c>
      <c r="E165" s="34">
        <v>7.7471804999999998</v>
      </c>
      <c r="F165" s="34">
        <v>7.7447834000000002</v>
      </c>
      <c r="G165" s="34">
        <v>7.7411823000000002</v>
      </c>
      <c r="H165" s="34">
        <v>7.7359166000000004</v>
      </c>
      <c r="I165" s="34">
        <v>7.7300243000000002</v>
      </c>
      <c r="J165" s="34">
        <v>7.7285747999999996</v>
      </c>
      <c r="K165" s="34">
        <v>7.7260390000000001</v>
      </c>
      <c r="L165" s="34">
        <v>7.7256150000000003</v>
      </c>
      <c r="M165" s="34">
        <v>7.728758</v>
      </c>
      <c r="N165" s="34">
        <v>7.7335969999999996</v>
      </c>
      <c r="O165" s="34">
        <v>7.7376529999999999</v>
      </c>
      <c r="P165" s="34">
        <v>7.7413793000000002</v>
      </c>
      <c r="Q165" s="34">
        <v>7.7431780000000003</v>
      </c>
      <c r="R165" s="34">
        <v>7.7395209999999999</v>
      </c>
      <c r="S165" s="35" t="s">
        <v>193</v>
      </c>
      <c r="T165" s="35" t="s">
        <v>193</v>
      </c>
      <c r="U165" s="35" t="s">
        <v>193</v>
      </c>
      <c r="V165" s="35" t="s">
        <v>193</v>
      </c>
      <c r="W165" s="35">
        <v>7.7336535</v>
      </c>
      <c r="X165" s="35">
        <v>7.7345138000000002</v>
      </c>
      <c r="Y165" s="35">
        <v>7.7410230000000002</v>
      </c>
      <c r="Z165" s="35">
        <v>7.7435985000000001</v>
      </c>
      <c r="AA165" s="35">
        <v>7.7465359999999999</v>
      </c>
      <c r="AB165" s="35" t="s">
        <v>193</v>
      </c>
      <c r="AC165" s="36" t="s">
        <v>193</v>
      </c>
      <c r="AD165" s="29" t="s">
        <v>193</v>
      </c>
      <c r="AE165" s="29">
        <v>7.7325163000000003</v>
      </c>
      <c r="AF165" s="29">
        <v>7.7342230000000001</v>
      </c>
      <c r="AG165" s="29">
        <v>7.7418075000000002</v>
      </c>
      <c r="AH165" s="29">
        <v>7.749161</v>
      </c>
      <c r="AI165" s="29">
        <v>7.754613</v>
      </c>
      <c r="AJ165" s="29">
        <v>7.759646</v>
      </c>
      <c r="AK165" s="3">
        <f t="shared" si="2"/>
        <v>7.7406186724137926</v>
      </c>
      <c r="AM165" t="s">
        <v>119</v>
      </c>
      <c r="AP165" s="2">
        <f>((AK165-AK$17)*100)/AK$17</f>
        <v>-4.9122841559108776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7.7783236999999996</v>
      </c>
      <c r="B166" s="30">
        <v>7.7579966000000002</v>
      </c>
      <c r="C166" s="29">
        <v>7.738632</v>
      </c>
      <c r="D166" s="29">
        <v>7.7412130000000001</v>
      </c>
      <c r="E166" s="34">
        <v>7.7425145999999998</v>
      </c>
      <c r="F166" s="34">
        <v>7.7425737000000003</v>
      </c>
      <c r="G166" s="34">
        <v>7.7392859999999999</v>
      </c>
      <c r="H166" s="34">
        <v>7.7356113999999998</v>
      </c>
      <c r="I166" s="34">
        <v>7.7336726000000002</v>
      </c>
      <c r="J166" s="34">
        <v>7.733117</v>
      </c>
      <c r="K166" s="34">
        <v>7.7317524000000004</v>
      </c>
      <c r="L166" s="34">
        <v>7.7313723999999997</v>
      </c>
      <c r="M166" s="34">
        <v>7.7332099999999997</v>
      </c>
      <c r="N166" s="34">
        <v>7.7357199999999997</v>
      </c>
      <c r="O166" s="34">
        <v>7.7392297000000001</v>
      </c>
      <c r="P166" s="34">
        <v>7.7441550000000001</v>
      </c>
      <c r="Q166" s="34">
        <v>7.746931</v>
      </c>
      <c r="R166" s="34">
        <v>7.7437659999999999</v>
      </c>
      <c r="S166" s="35" t="s">
        <v>193</v>
      </c>
      <c r="T166" s="35" t="s">
        <v>193</v>
      </c>
      <c r="U166" s="35" t="s">
        <v>193</v>
      </c>
      <c r="V166" s="35" t="s">
        <v>193</v>
      </c>
      <c r="W166" s="35">
        <v>7.7343609999999998</v>
      </c>
      <c r="X166" s="35">
        <v>7.7353930000000002</v>
      </c>
      <c r="Y166" s="35">
        <v>7.7423089999999997</v>
      </c>
      <c r="Z166" s="35">
        <v>7.7477473999999997</v>
      </c>
      <c r="AA166" s="35">
        <v>7.7552447000000004</v>
      </c>
      <c r="AB166" s="35" t="s">
        <v>193</v>
      </c>
      <c r="AC166" s="36" t="s">
        <v>193</v>
      </c>
      <c r="AD166" s="29" t="s">
        <v>193</v>
      </c>
      <c r="AE166" s="29">
        <v>7.7273909999999999</v>
      </c>
      <c r="AF166" s="29">
        <v>7.7324023000000004</v>
      </c>
      <c r="AG166" s="29">
        <v>7.7414420000000002</v>
      </c>
      <c r="AH166" s="29">
        <v>7.7499003000000002</v>
      </c>
      <c r="AI166" s="29">
        <v>7.7543344000000003</v>
      </c>
      <c r="AJ166" s="29">
        <v>7.7625213000000004</v>
      </c>
      <c r="AK166" s="3">
        <f t="shared" si="2"/>
        <v>7.7424870172413804</v>
      </c>
      <c r="AM166" t="s">
        <v>120</v>
      </c>
      <c r="AP166" s="2">
        <f>((AK166-AK$18)*100)/AK$18</f>
        <v>-4.8222269980922405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193</v>
      </c>
      <c r="B167" s="30" t="s">
        <v>193</v>
      </c>
      <c r="C167" s="29">
        <v>7.7382169999999997</v>
      </c>
      <c r="D167" s="29">
        <v>7.735614</v>
      </c>
      <c r="E167" s="34">
        <v>7.7379303000000004</v>
      </c>
      <c r="F167" s="34">
        <v>7.7361599999999999</v>
      </c>
      <c r="G167" s="34">
        <v>7.7340217000000004</v>
      </c>
      <c r="H167" s="34">
        <v>7.7312655000000001</v>
      </c>
      <c r="I167" s="34">
        <v>7.7311740000000002</v>
      </c>
      <c r="J167" s="34">
        <v>7.7317710000000002</v>
      </c>
      <c r="K167" s="34">
        <v>7.7311500000000004</v>
      </c>
      <c r="L167" s="34">
        <v>7.7306756999999999</v>
      </c>
      <c r="M167" s="34">
        <v>7.7317369999999999</v>
      </c>
      <c r="N167" s="34">
        <v>7.7332478</v>
      </c>
      <c r="O167" s="34">
        <v>7.7364078000000003</v>
      </c>
      <c r="P167" s="34">
        <v>7.7433176000000001</v>
      </c>
      <c r="Q167" s="34">
        <v>7.7485340000000003</v>
      </c>
      <c r="R167" s="34">
        <v>7.7460836999999998</v>
      </c>
      <c r="S167" s="35" t="s">
        <v>193</v>
      </c>
      <c r="T167" s="35" t="s">
        <v>193</v>
      </c>
      <c r="U167" s="35" t="s">
        <v>193</v>
      </c>
      <c r="V167" s="35">
        <v>7.7276993000000003</v>
      </c>
      <c r="W167" s="35">
        <v>7.7268239999999997</v>
      </c>
      <c r="X167" s="35">
        <v>7.7318449999999999</v>
      </c>
      <c r="Y167" s="35">
        <v>7.7396292999999998</v>
      </c>
      <c r="Z167" s="35">
        <v>7.7462840000000002</v>
      </c>
      <c r="AA167" s="35">
        <v>7.7602916000000004</v>
      </c>
      <c r="AB167" s="35" t="s">
        <v>193</v>
      </c>
      <c r="AC167" s="36" t="s">
        <v>193</v>
      </c>
      <c r="AD167" s="29" t="s">
        <v>193</v>
      </c>
      <c r="AE167" s="29">
        <v>7.7298539999999996</v>
      </c>
      <c r="AF167" s="29">
        <v>7.7322369999999996</v>
      </c>
      <c r="AG167" s="29">
        <v>7.7346034000000001</v>
      </c>
      <c r="AH167" s="29">
        <v>7.7480282999999996</v>
      </c>
      <c r="AI167" s="29">
        <v>7.748399</v>
      </c>
      <c r="AJ167" s="29">
        <v>7.7672033000000003</v>
      </c>
      <c r="AK167" s="3">
        <f t="shared" si="2"/>
        <v>7.7382216178571417</v>
      </c>
      <c r="AM167" t="s">
        <v>121</v>
      </c>
      <c r="AO167" s="2">
        <f>SUM(U182:W183)/6</f>
        <v>7.7134585166666669</v>
      </c>
      <c r="AP167" s="2">
        <f>((AK167-AK$19)*100)/AK$19</f>
        <v>-4.8281528801029694</v>
      </c>
      <c r="AR167" t="s">
        <v>124</v>
      </c>
      <c r="AT167" s="1">
        <f>((AO167-AO$19)*100)/AO$19</f>
        <v>-5.3599525073357013</v>
      </c>
    </row>
    <row r="168" spans="1:46" x14ac:dyDescent="0.25">
      <c r="A168" t="s">
        <v>193</v>
      </c>
      <c r="B168" s="37" t="s">
        <v>193</v>
      </c>
      <c r="C168" s="34">
        <v>7.7311620000000003</v>
      </c>
      <c r="D168" s="34">
        <v>7.7192210000000001</v>
      </c>
      <c r="E168" s="34">
        <v>7.7238490000000004</v>
      </c>
      <c r="F168" s="34">
        <v>7.7263593999999998</v>
      </c>
      <c r="G168" s="34">
        <v>7.7285212999999997</v>
      </c>
      <c r="H168" s="34">
        <v>7.7269519999999998</v>
      </c>
      <c r="I168" s="34">
        <v>7.7290296999999999</v>
      </c>
      <c r="J168" s="34">
        <v>7.7312183000000001</v>
      </c>
      <c r="K168" s="34">
        <v>7.7312200000000004</v>
      </c>
      <c r="L168" s="34">
        <v>7.7318749999999996</v>
      </c>
      <c r="M168" s="34">
        <v>7.7330399999999999</v>
      </c>
      <c r="N168" s="34">
        <v>7.7351390000000002</v>
      </c>
      <c r="O168" s="34">
        <v>7.7390249999999998</v>
      </c>
      <c r="P168" s="34">
        <v>7.7466625999999996</v>
      </c>
      <c r="Q168" s="34">
        <v>7.7510523999999998</v>
      </c>
      <c r="R168" s="34">
        <v>7.7458260000000001</v>
      </c>
      <c r="S168" s="35" t="s">
        <v>193</v>
      </c>
      <c r="T168" s="35" t="s">
        <v>193</v>
      </c>
      <c r="U168" s="35" t="s">
        <v>193</v>
      </c>
      <c r="V168" s="35">
        <v>7.7346880000000002</v>
      </c>
      <c r="W168" s="35">
        <v>7.7279415</v>
      </c>
      <c r="X168" s="35">
        <v>7.7330290000000002</v>
      </c>
      <c r="Y168" s="35">
        <v>7.7432290000000004</v>
      </c>
      <c r="Z168" s="35">
        <v>7.7494636000000003</v>
      </c>
      <c r="AA168" s="35">
        <v>7.7650113000000003</v>
      </c>
      <c r="AB168" s="35" t="s">
        <v>193</v>
      </c>
      <c r="AC168" s="36" t="s">
        <v>193</v>
      </c>
      <c r="AD168" s="29" t="s">
        <v>193</v>
      </c>
      <c r="AE168" s="29">
        <v>7.7354136000000002</v>
      </c>
      <c r="AF168" s="29">
        <v>7.7321520000000001</v>
      </c>
      <c r="AG168" s="29">
        <v>7.7368116000000002</v>
      </c>
      <c r="AH168" s="29">
        <v>7.7392792999999998</v>
      </c>
      <c r="AI168" s="29">
        <v>7.7334639999999997</v>
      </c>
      <c r="AJ168" s="29">
        <v>7.756119</v>
      </c>
      <c r="AK168" s="3">
        <f t="shared" si="2"/>
        <v>7.7363126642857152</v>
      </c>
      <c r="AP168" s="2">
        <f>((AK168-AK$20)*100)/AK$20</f>
        <v>-4.8459744822880371</v>
      </c>
    </row>
    <row r="169" spans="1:46" x14ac:dyDescent="0.25">
      <c r="A169" t="s">
        <v>193</v>
      </c>
      <c r="B169" s="37">
        <v>7.7299720000000001</v>
      </c>
      <c r="C169" s="34">
        <v>7.7255190000000002</v>
      </c>
      <c r="D169" s="34">
        <v>7.7151940000000003</v>
      </c>
      <c r="E169" s="34">
        <v>7.7227496999999996</v>
      </c>
      <c r="F169" s="34">
        <v>7.7237743999999999</v>
      </c>
      <c r="G169" s="34">
        <v>7.7247252</v>
      </c>
      <c r="H169" s="34">
        <v>7.7246237000000004</v>
      </c>
      <c r="I169" s="34">
        <v>7.7281219999999999</v>
      </c>
      <c r="J169" s="34">
        <v>7.7311788000000004</v>
      </c>
      <c r="K169" s="34">
        <v>7.7325387000000001</v>
      </c>
      <c r="L169" s="34">
        <v>7.7358108000000003</v>
      </c>
      <c r="M169" s="34">
        <v>7.7384114000000004</v>
      </c>
      <c r="N169" s="34">
        <v>7.7409163000000003</v>
      </c>
      <c r="O169" s="34">
        <v>7.7440233000000003</v>
      </c>
      <c r="P169" s="34">
        <v>7.7492957000000002</v>
      </c>
      <c r="Q169" s="34">
        <v>7.7515219999999996</v>
      </c>
      <c r="R169" s="34">
        <v>7.7476544000000001</v>
      </c>
      <c r="S169" s="35" t="s">
        <v>193</v>
      </c>
      <c r="T169" s="35" t="s">
        <v>193</v>
      </c>
      <c r="U169" s="35">
        <v>7.7310800000000004</v>
      </c>
      <c r="V169" s="35">
        <v>7.7307252999999996</v>
      </c>
      <c r="W169" s="35">
        <v>7.7348319999999999</v>
      </c>
      <c r="X169" s="35">
        <v>7.7395253000000004</v>
      </c>
      <c r="Y169" s="35">
        <v>7.7457140000000004</v>
      </c>
      <c r="Z169" s="35">
        <v>7.7540459999999998</v>
      </c>
      <c r="AA169" s="35">
        <v>7.7601449999999996</v>
      </c>
      <c r="AB169" s="35" t="s">
        <v>193</v>
      </c>
      <c r="AC169" s="36" t="s">
        <v>193</v>
      </c>
      <c r="AD169" s="29" t="s">
        <v>193</v>
      </c>
      <c r="AE169" s="29">
        <v>7.7308339999999998</v>
      </c>
      <c r="AF169" s="29">
        <v>7.7300399999999998</v>
      </c>
      <c r="AG169" s="29">
        <v>7.7314733999999996</v>
      </c>
      <c r="AH169" s="29">
        <v>7.7367619999999997</v>
      </c>
      <c r="AI169" s="29">
        <v>7.7320932999999998</v>
      </c>
      <c r="AJ169" s="29">
        <v>7.7533206999999997</v>
      </c>
      <c r="AK169" s="3">
        <f t="shared" si="2"/>
        <v>7.7358874133333311</v>
      </c>
      <c r="AO169" s="49"/>
      <c r="AP169" s="2">
        <f>((AK169-AK$21)*100)/AK$21</f>
        <v>-4.8811150228475109</v>
      </c>
    </row>
    <row r="170" spans="1:46" x14ac:dyDescent="0.25">
      <c r="A170" t="s">
        <v>193</v>
      </c>
      <c r="B170" s="37">
        <v>7.7288930000000002</v>
      </c>
      <c r="C170" s="34">
        <v>7.7283460000000002</v>
      </c>
      <c r="D170" s="34">
        <v>7.7221330000000004</v>
      </c>
      <c r="E170" s="34">
        <v>7.7232075</v>
      </c>
      <c r="F170" s="34">
        <v>7.7226524000000003</v>
      </c>
      <c r="G170" s="34">
        <v>7.7226590000000002</v>
      </c>
      <c r="H170" s="34">
        <v>7.7236576000000001</v>
      </c>
      <c r="I170" s="34">
        <v>7.7266326000000003</v>
      </c>
      <c r="J170" s="34">
        <v>7.7291026</v>
      </c>
      <c r="K170" s="34">
        <v>7.7312783999999999</v>
      </c>
      <c r="L170" s="34">
        <v>7.7351289999999997</v>
      </c>
      <c r="M170" s="34">
        <v>7.7386749999999997</v>
      </c>
      <c r="N170" s="34">
        <v>7.7412663000000004</v>
      </c>
      <c r="O170" s="34">
        <v>7.7450413999999999</v>
      </c>
      <c r="P170" s="34">
        <v>7.7509410000000001</v>
      </c>
      <c r="Q170" s="34">
        <v>7.7595770000000002</v>
      </c>
      <c r="R170" s="34">
        <v>7.7618822999999999</v>
      </c>
      <c r="S170" s="35" t="s">
        <v>193</v>
      </c>
      <c r="T170" s="35" t="s">
        <v>193</v>
      </c>
      <c r="U170" s="35">
        <v>7.7307515000000002</v>
      </c>
      <c r="V170" s="35">
        <v>7.7317141999999999</v>
      </c>
      <c r="W170" s="35">
        <v>7.7352276</v>
      </c>
      <c r="X170" s="35">
        <v>7.7374153000000003</v>
      </c>
      <c r="Y170" s="35">
        <v>7.7458185999999998</v>
      </c>
      <c r="Z170" s="35" t="s">
        <v>193</v>
      </c>
      <c r="AA170" s="35" t="s">
        <v>193</v>
      </c>
      <c r="AB170" s="35" t="s">
        <v>193</v>
      </c>
      <c r="AC170" s="36" t="s">
        <v>193</v>
      </c>
      <c r="AD170" s="29" t="s">
        <v>193</v>
      </c>
      <c r="AE170" s="29" t="s">
        <v>193</v>
      </c>
      <c r="AF170" s="29">
        <v>7.7346019999999998</v>
      </c>
      <c r="AG170" s="29">
        <v>7.7292579999999997</v>
      </c>
      <c r="AH170" s="29">
        <v>7.7401533000000002</v>
      </c>
      <c r="AI170" s="29">
        <v>7.7366020000000004</v>
      </c>
      <c r="AJ170" s="29">
        <v>7.7374029999999996</v>
      </c>
      <c r="AK170" s="3">
        <f t="shared" si="2"/>
        <v>7.7351859111111123</v>
      </c>
      <c r="AP170" s="2">
        <f>((AK170-AK$22)*100)/AK$22</f>
        <v>-4.9491844096924726</v>
      </c>
    </row>
    <row r="171" spans="1:46" x14ac:dyDescent="0.25">
      <c r="A171" t="s">
        <v>193</v>
      </c>
      <c r="B171" s="37">
        <v>7.7253647000000001</v>
      </c>
      <c r="C171" s="34">
        <v>7.7237353000000004</v>
      </c>
      <c r="D171" s="34">
        <v>7.7221019999999996</v>
      </c>
      <c r="E171" s="34">
        <v>7.7213016000000003</v>
      </c>
      <c r="F171" s="34">
        <v>7.7212195000000001</v>
      </c>
      <c r="G171" s="34">
        <v>7.7221045000000004</v>
      </c>
      <c r="H171" s="34">
        <v>7.7227135000000002</v>
      </c>
      <c r="I171" s="34">
        <v>7.7243165999999999</v>
      </c>
      <c r="J171" s="34">
        <v>7.7263393000000002</v>
      </c>
      <c r="K171" s="34">
        <v>7.7285110000000001</v>
      </c>
      <c r="L171" s="34">
        <v>7.7311205999999997</v>
      </c>
      <c r="M171" s="34">
        <v>7.7348600000000003</v>
      </c>
      <c r="N171" s="34">
        <v>7.7377776999999996</v>
      </c>
      <c r="O171" s="34">
        <v>7.7386049999999997</v>
      </c>
      <c r="P171" s="34">
        <v>7.7410445000000001</v>
      </c>
      <c r="Q171" s="34">
        <v>7.7518506</v>
      </c>
      <c r="R171" s="34">
        <v>7.7576720000000003</v>
      </c>
      <c r="S171" s="35" t="s">
        <v>193</v>
      </c>
      <c r="T171" s="35">
        <v>7.7318534999999997</v>
      </c>
      <c r="U171" s="35">
        <v>7.728529</v>
      </c>
      <c r="V171" s="35">
        <v>7.7297339999999997</v>
      </c>
      <c r="W171" s="35">
        <v>7.7321214999999999</v>
      </c>
      <c r="X171" s="35">
        <v>7.7317859999999996</v>
      </c>
      <c r="Y171" s="35">
        <v>7.7257714000000002</v>
      </c>
      <c r="Z171" s="35" t="s">
        <v>193</v>
      </c>
      <c r="AA171" s="35" t="s">
        <v>193</v>
      </c>
      <c r="AB171" s="35" t="s">
        <v>193</v>
      </c>
      <c r="AC171" s="36" t="s">
        <v>193</v>
      </c>
      <c r="AD171" s="29" t="s">
        <v>193</v>
      </c>
      <c r="AE171" s="29" t="s">
        <v>193</v>
      </c>
      <c r="AF171" s="29">
        <v>7.7330455999999996</v>
      </c>
      <c r="AG171" s="29">
        <v>7.7287435999999996</v>
      </c>
      <c r="AH171" s="29">
        <v>7.7341230000000003</v>
      </c>
      <c r="AI171" s="29">
        <v>7.7377669999999998</v>
      </c>
      <c r="AJ171" s="29">
        <v>7.7409189999999999</v>
      </c>
      <c r="AK171" s="3">
        <f t="shared" si="2"/>
        <v>7.7316082857142865</v>
      </c>
      <c r="AP171" s="2">
        <f>((AK171-AK$23)*100)/AK$23</f>
        <v>-5.0816096238837174</v>
      </c>
    </row>
    <row r="172" spans="1:46" x14ac:dyDescent="0.25">
      <c r="A172" t="s">
        <v>193</v>
      </c>
      <c r="B172" s="37">
        <v>7.7282896000000001</v>
      </c>
      <c r="C172" s="34">
        <v>7.7220120000000003</v>
      </c>
      <c r="D172" s="34">
        <v>7.7213845000000001</v>
      </c>
      <c r="E172" s="34">
        <v>7.7195644000000003</v>
      </c>
      <c r="F172" s="34">
        <v>7.7197465999999997</v>
      </c>
      <c r="G172" s="34">
        <v>7.7209215000000002</v>
      </c>
      <c r="H172" s="34">
        <v>7.7214413000000004</v>
      </c>
      <c r="I172" s="34">
        <v>7.7220719999999998</v>
      </c>
      <c r="J172" s="34">
        <v>7.7229349999999997</v>
      </c>
      <c r="K172" s="34">
        <v>7.7244539999999997</v>
      </c>
      <c r="L172" s="34">
        <v>7.7259874000000002</v>
      </c>
      <c r="M172" s="34">
        <v>7.7291210000000001</v>
      </c>
      <c r="N172" s="34">
        <v>7.7322829999999998</v>
      </c>
      <c r="O172" s="34">
        <v>7.7346709999999996</v>
      </c>
      <c r="P172" s="34">
        <v>7.7402499999999996</v>
      </c>
      <c r="Q172" s="34">
        <v>7.7598909999999997</v>
      </c>
      <c r="R172" s="34" t="s">
        <v>193</v>
      </c>
      <c r="S172" s="35">
        <v>7.7307953999999999</v>
      </c>
      <c r="T172" s="35">
        <v>7.7283109999999997</v>
      </c>
      <c r="U172" s="35">
        <v>7.7263903999999997</v>
      </c>
      <c r="V172" s="35">
        <v>7.7273892999999996</v>
      </c>
      <c r="W172" s="35">
        <v>7.7285190000000004</v>
      </c>
      <c r="X172" s="35">
        <v>7.7274523000000004</v>
      </c>
      <c r="Y172" s="35">
        <v>7.7226806000000003</v>
      </c>
      <c r="Z172" s="35" t="s">
        <v>193</v>
      </c>
      <c r="AA172" s="35" t="s">
        <v>193</v>
      </c>
      <c r="AB172" s="35" t="s">
        <v>193</v>
      </c>
      <c r="AC172" s="36" t="s">
        <v>193</v>
      </c>
      <c r="AD172" s="29" t="s">
        <v>193</v>
      </c>
      <c r="AE172" s="29" t="s">
        <v>193</v>
      </c>
      <c r="AF172" s="29">
        <v>7.7325819999999998</v>
      </c>
      <c r="AG172" s="29">
        <v>7.7293234000000002</v>
      </c>
      <c r="AH172" s="29">
        <v>7.7397365999999996</v>
      </c>
      <c r="AI172" s="29">
        <v>7.7368015999999997</v>
      </c>
      <c r="AJ172" s="29">
        <v>7.7373380000000003</v>
      </c>
      <c r="AK172" s="3">
        <f t="shared" si="2"/>
        <v>7.7290122821428566</v>
      </c>
      <c r="AP172" s="2">
        <f>((AK172-AK$24)*100)/AK$24</f>
        <v>-5.1507122357751145</v>
      </c>
    </row>
    <row r="173" spans="1:46" x14ac:dyDescent="0.25">
      <c r="A173" t="s">
        <v>193</v>
      </c>
      <c r="B173" s="37">
        <v>7.7300753999999996</v>
      </c>
      <c r="C173" s="34">
        <v>7.7260403999999996</v>
      </c>
      <c r="D173" s="34">
        <v>7.7221120000000001</v>
      </c>
      <c r="E173" s="34">
        <v>7.7192692999999997</v>
      </c>
      <c r="F173" s="34">
        <v>7.7184039999999996</v>
      </c>
      <c r="G173" s="34">
        <v>7.7192480000000003</v>
      </c>
      <c r="H173" s="34">
        <v>7.7200600000000001</v>
      </c>
      <c r="I173" s="34">
        <v>7.7209525000000001</v>
      </c>
      <c r="J173" s="34">
        <v>7.7209099999999999</v>
      </c>
      <c r="K173" s="34">
        <v>7.7212480000000001</v>
      </c>
      <c r="L173" s="34">
        <v>7.7219663000000001</v>
      </c>
      <c r="M173" s="34">
        <v>7.7235417000000002</v>
      </c>
      <c r="N173" s="34">
        <v>7.7248535</v>
      </c>
      <c r="O173" s="34">
        <v>7.7283330000000001</v>
      </c>
      <c r="P173" s="38">
        <v>7.738213</v>
      </c>
      <c r="Q173" s="38" t="s">
        <v>193</v>
      </c>
      <c r="R173" s="38">
        <v>7.7432685000000001</v>
      </c>
      <c r="S173" s="35">
        <v>7.7295113000000004</v>
      </c>
      <c r="T173" s="35">
        <v>7.7262544999999996</v>
      </c>
      <c r="U173" s="35">
        <v>7.7255050000000001</v>
      </c>
      <c r="V173" s="35">
        <v>7.7257056000000004</v>
      </c>
      <c r="W173" s="35">
        <v>7.7259209999999996</v>
      </c>
      <c r="X173" s="35">
        <v>7.7254633999999998</v>
      </c>
      <c r="Y173" s="35">
        <v>7.7229542999999996</v>
      </c>
      <c r="Z173" s="35" t="s">
        <v>193</v>
      </c>
      <c r="AA173" s="35" t="s">
        <v>193</v>
      </c>
      <c r="AB173" s="35" t="s">
        <v>193</v>
      </c>
      <c r="AC173" s="36" t="s">
        <v>193</v>
      </c>
      <c r="AD173" s="29" t="s">
        <v>193</v>
      </c>
      <c r="AE173" s="29" t="s">
        <v>193</v>
      </c>
      <c r="AF173" s="29">
        <v>7.7332419999999997</v>
      </c>
      <c r="AG173" s="29">
        <v>7.7315025000000004</v>
      </c>
      <c r="AH173" s="29" t="s">
        <v>193</v>
      </c>
      <c r="AI173" s="29">
        <v>7.7392173</v>
      </c>
      <c r="AJ173" s="29">
        <v>7.7407919999999999</v>
      </c>
      <c r="AK173" s="3">
        <f t="shared" si="2"/>
        <v>7.7268357222222228</v>
      </c>
      <c r="AP173" s="2">
        <f>((AK173-AK$25)*100)/AK$25</f>
        <v>-5.1942386651466164</v>
      </c>
    </row>
    <row r="174" spans="1:46" x14ac:dyDescent="0.25">
      <c r="A174" t="s">
        <v>193</v>
      </c>
      <c r="B174" s="37">
        <v>7.7362140000000004</v>
      </c>
      <c r="C174" s="34">
        <v>7.7289649999999996</v>
      </c>
      <c r="D174" s="34">
        <v>7.7233343000000003</v>
      </c>
      <c r="E174" s="34">
        <v>7.7195919999999996</v>
      </c>
      <c r="F174" s="34">
        <v>7.7181744999999999</v>
      </c>
      <c r="G174" s="34">
        <v>7.7182994000000003</v>
      </c>
      <c r="H174" s="34">
        <v>7.7187643000000001</v>
      </c>
      <c r="I174" s="34">
        <v>7.7197820000000004</v>
      </c>
      <c r="J174" s="34">
        <v>7.7194039999999999</v>
      </c>
      <c r="K174" s="34">
        <v>7.7193350000000001</v>
      </c>
      <c r="L174" s="34">
        <v>7.720002</v>
      </c>
      <c r="M174" s="34">
        <v>7.7197975999999997</v>
      </c>
      <c r="N174" s="34">
        <v>7.7191200000000002</v>
      </c>
      <c r="O174" s="34">
        <v>7.7197089999999999</v>
      </c>
      <c r="P174" s="38" t="s">
        <v>193</v>
      </c>
      <c r="Q174" s="38">
        <v>7.7325616000000004</v>
      </c>
      <c r="R174" s="38">
        <v>7.7370109999999999</v>
      </c>
      <c r="S174" s="35">
        <v>7.7322936000000002</v>
      </c>
      <c r="T174" s="35">
        <v>7.7268470000000002</v>
      </c>
      <c r="U174" s="35">
        <v>7.7255159999999998</v>
      </c>
      <c r="V174" s="35">
        <v>7.7251269999999996</v>
      </c>
      <c r="W174" s="35">
        <v>7.7247252</v>
      </c>
      <c r="X174" s="35">
        <v>7.7243966999999998</v>
      </c>
      <c r="Y174" s="35">
        <v>7.7237716000000001</v>
      </c>
      <c r="Z174" s="35" t="s">
        <v>193</v>
      </c>
      <c r="AA174" s="35" t="s">
        <v>193</v>
      </c>
      <c r="AB174" s="35" t="s">
        <v>193</v>
      </c>
      <c r="AC174" s="36" t="s">
        <v>193</v>
      </c>
      <c r="AD174" s="29" t="s">
        <v>193</v>
      </c>
      <c r="AE174" s="29" t="s">
        <v>193</v>
      </c>
      <c r="AF174" s="29">
        <v>7.7397866000000004</v>
      </c>
      <c r="AG174" s="29">
        <v>7.7359375999999997</v>
      </c>
      <c r="AH174" s="29" t="s">
        <v>193</v>
      </c>
      <c r="AI174" s="29" t="s">
        <v>193</v>
      </c>
      <c r="AJ174" s="29" t="s">
        <v>193</v>
      </c>
      <c r="AK174" s="3">
        <f t="shared" si="2"/>
        <v>7.7251386799999979</v>
      </c>
      <c r="AP174" s="2">
        <f>((AK174-AK$26)*100)/AK$26</f>
        <v>-5.2383598497852404</v>
      </c>
    </row>
    <row r="175" spans="1:46" x14ac:dyDescent="0.25">
      <c r="A175" t="s">
        <v>193</v>
      </c>
      <c r="B175" s="37" t="s">
        <v>193</v>
      </c>
      <c r="C175" s="34">
        <v>7.7341347000000003</v>
      </c>
      <c r="D175" s="34">
        <v>7.7250709999999998</v>
      </c>
      <c r="E175" s="34">
        <v>7.7201446999999996</v>
      </c>
      <c r="F175" s="34">
        <v>7.7188395999999999</v>
      </c>
      <c r="G175" s="34">
        <v>7.7195609999999997</v>
      </c>
      <c r="H175" s="34">
        <v>7.7180520000000001</v>
      </c>
      <c r="I175" s="34">
        <v>7.7176824000000002</v>
      </c>
      <c r="J175" s="34">
        <v>7.7177030000000002</v>
      </c>
      <c r="K175" s="34">
        <v>7.7186665999999997</v>
      </c>
      <c r="L175" s="34">
        <v>7.7183229999999998</v>
      </c>
      <c r="M175" s="34">
        <v>7.716278</v>
      </c>
      <c r="N175" s="34">
        <v>7.7144737000000001</v>
      </c>
      <c r="O175" s="34">
        <v>7.7170443999999998</v>
      </c>
      <c r="P175" s="38" t="s">
        <v>193</v>
      </c>
      <c r="Q175" s="38">
        <v>7.7310324000000001</v>
      </c>
      <c r="R175" s="38">
        <v>7.7337493999999998</v>
      </c>
      <c r="S175" s="35">
        <v>7.7346130000000004</v>
      </c>
      <c r="T175" s="35">
        <v>7.7283286999999996</v>
      </c>
      <c r="U175" s="35">
        <v>7.7266883999999996</v>
      </c>
      <c r="V175" s="35">
        <v>7.7258057999999998</v>
      </c>
      <c r="W175" s="35">
        <v>7.7244463000000003</v>
      </c>
      <c r="X175" s="35">
        <v>7.7235990000000001</v>
      </c>
      <c r="Y175" s="35">
        <v>7.7241553999999999</v>
      </c>
      <c r="Z175" s="35" t="s">
        <v>193</v>
      </c>
      <c r="AA175" s="35" t="s">
        <v>193</v>
      </c>
      <c r="AB175" s="35" t="s">
        <v>193</v>
      </c>
      <c r="AC175" s="36" t="s">
        <v>193</v>
      </c>
      <c r="AD175" s="29" t="s">
        <v>193</v>
      </c>
      <c r="AE175" s="29" t="s">
        <v>193</v>
      </c>
      <c r="AF175" s="29">
        <v>7.7435283999999998</v>
      </c>
      <c r="AG175" s="29">
        <v>7.7379680000000004</v>
      </c>
      <c r="AH175" s="29" t="s">
        <v>193</v>
      </c>
      <c r="AI175" s="29" t="s">
        <v>193</v>
      </c>
      <c r="AJ175" s="29" t="s">
        <v>193</v>
      </c>
      <c r="AK175" s="3">
        <f t="shared" si="2"/>
        <v>7.7245787041666674</v>
      </c>
      <c r="AP175" s="2">
        <f>((AK175-AK$27)*100)/AK$27</f>
        <v>-5.2751169355341956</v>
      </c>
    </row>
    <row r="176" spans="1:46" x14ac:dyDescent="0.25">
      <c r="A176" t="s">
        <v>193</v>
      </c>
      <c r="B176" s="37" t="s">
        <v>193</v>
      </c>
      <c r="C176" s="34">
        <v>7.7438235000000004</v>
      </c>
      <c r="D176" s="34">
        <v>7.7275314000000002</v>
      </c>
      <c r="E176" s="34">
        <v>7.7195214999999999</v>
      </c>
      <c r="F176" s="34">
        <v>7.7170043000000001</v>
      </c>
      <c r="G176" s="34">
        <v>7.7123119999999998</v>
      </c>
      <c r="H176" s="34">
        <v>7.7153796999999997</v>
      </c>
      <c r="I176" s="34">
        <v>7.7158470000000001</v>
      </c>
      <c r="J176" s="34">
        <v>7.716056</v>
      </c>
      <c r="K176" s="34">
        <v>7.7161007000000001</v>
      </c>
      <c r="L176" s="34">
        <v>7.7159022999999998</v>
      </c>
      <c r="M176" s="34">
        <v>7.7144193999999997</v>
      </c>
      <c r="N176" s="34">
        <v>7.7137165000000003</v>
      </c>
      <c r="O176" s="34">
        <v>7.7179526999999997</v>
      </c>
      <c r="P176" s="38" t="s">
        <v>193</v>
      </c>
      <c r="Q176" s="38">
        <v>7.7355729999999996</v>
      </c>
      <c r="R176" s="38">
        <v>7.7359653000000002</v>
      </c>
      <c r="S176" s="35">
        <v>7.7346816</v>
      </c>
      <c r="T176" s="35">
        <v>7.7250719999999999</v>
      </c>
      <c r="U176" s="35">
        <v>7.7257366000000003</v>
      </c>
      <c r="V176" s="35">
        <v>7.7259545000000003</v>
      </c>
      <c r="W176" s="35">
        <v>7.7248387000000003</v>
      </c>
      <c r="X176" s="35">
        <v>7.7233999999999998</v>
      </c>
      <c r="Y176" s="35">
        <v>7.7220902000000002</v>
      </c>
      <c r="Z176" s="35" t="s">
        <v>193</v>
      </c>
      <c r="AA176" s="35" t="s">
        <v>193</v>
      </c>
      <c r="AB176" s="35" t="s">
        <v>193</v>
      </c>
      <c r="AC176" s="36" t="s">
        <v>193</v>
      </c>
      <c r="AD176" s="29" t="s">
        <v>193</v>
      </c>
      <c r="AE176" s="29" t="s">
        <v>193</v>
      </c>
      <c r="AF176" s="29" t="s">
        <v>193</v>
      </c>
      <c r="AG176" s="29" t="s">
        <v>193</v>
      </c>
      <c r="AH176" s="29" t="s">
        <v>193</v>
      </c>
      <c r="AI176" s="29" t="s">
        <v>193</v>
      </c>
      <c r="AJ176" s="29" t="s">
        <v>193</v>
      </c>
      <c r="AK176" s="3">
        <f t="shared" si="2"/>
        <v>7.7226763136363639</v>
      </c>
      <c r="AP176" s="2">
        <f>((AK176-AK$28)*100)/AK$28</f>
        <v>-5.2917925194822377</v>
      </c>
    </row>
    <row r="177" spans="1:42" x14ac:dyDescent="0.25">
      <c r="A177" s="32" t="s">
        <v>193</v>
      </c>
      <c r="B177" s="39" t="s">
        <v>193</v>
      </c>
      <c r="C177" s="32">
        <v>7.7489585999999999</v>
      </c>
      <c r="D177" s="32">
        <v>7.7379899999999999</v>
      </c>
      <c r="E177" s="32">
        <v>7.7338079999999998</v>
      </c>
      <c r="F177" s="32">
        <v>7.7323236</v>
      </c>
      <c r="G177" s="32">
        <v>7.7304380000000004</v>
      </c>
      <c r="H177" s="32">
        <v>7.7265816000000003</v>
      </c>
      <c r="I177" s="32">
        <v>7.7232713999999998</v>
      </c>
      <c r="J177" s="32">
        <v>7.7196245000000001</v>
      </c>
      <c r="K177" s="32">
        <v>7.7163789999999999</v>
      </c>
      <c r="L177" s="32">
        <v>7.7135334000000002</v>
      </c>
      <c r="M177" s="32">
        <v>7.7140775000000001</v>
      </c>
      <c r="N177" s="32">
        <v>7.7144349999999999</v>
      </c>
      <c r="O177" s="32">
        <v>7.7210616999999999</v>
      </c>
      <c r="P177" s="32" t="s">
        <v>193</v>
      </c>
      <c r="Q177" s="32" t="s">
        <v>193</v>
      </c>
      <c r="R177" s="32" t="s">
        <v>193</v>
      </c>
      <c r="S177" s="33">
        <v>7.7421794000000004</v>
      </c>
      <c r="T177" s="33">
        <v>7.7366929999999998</v>
      </c>
      <c r="U177" s="33">
        <v>7.7354716999999997</v>
      </c>
      <c r="V177" s="33">
        <v>7.7306756999999999</v>
      </c>
      <c r="W177" s="33">
        <v>7.719881</v>
      </c>
      <c r="X177" s="33">
        <v>7.7242170000000003</v>
      </c>
      <c r="Y177" s="33">
        <v>7.7229675999999996</v>
      </c>
      <c r="Z177" s="33" t="s">
        <v>193</v>
      </c>
      <c r="AA177" s="40" t="s">
        <v>193</v>
      </c>
      <c r="AB177" s="40">
        <v>7.7309713000000002</v>
      </c>
      <c r="AC177" s="40">
        <v>7.7388070000000004</v>
      </c>
      <c r="AD177" s="40" t="s">
        <v>193</v>
      </c>
      <c r="AE177" s="40" t="s">
        <v>193</v>
      </c>
      <c r="AF177" s="40" t="s">
        <v>193</v>
      </c>
      <c r="AG177" s="40" t="s">
        <v>193</v>
      </c>
      <c r="AH177" s="40" t="s">
        <v>193</v>
      </c>
      <c r="AI177" s="40" t="s">
        <v>193</v>
      </c>
      <c r="AJ177" s="40" t="s">
        <v>193</v>
      </c>
      <c r="AK177" s="3">
        <f t="shared" si="2"/>
        <v>7.727924818181819</v>
      </c>
      <c r="AP177" s="2">
        <f>((AK177-AK$29)*100)/AK$29</f>
        <v>-5.3554386929931708</v>
      </c>
    </row>
    <row r="178" spans="1:42" x14ac:dyDescent="0.25">
      <c r="A178" s="31" t="s">
        <v>193</v>
      </c>
      <c r="B178" s="41" t="s">
        <v>193</v>
      </c>
      <c r="C178" s="31" t="s">
        <v>193</v>
      </c>
      <c r="D178" s="31">
        <v>7.7474712999999999</v>
      </c>
      <c r="E178" s="31">
        <v>7.7415149999999997</v>
      </c>
      <c r="F178" s="31">
        <v>7.7364199999999999</v>
      </c>
      <c r="G178" s="31">
        <v>7.7325587000000002</v>
      </c>
      <c r="H178" s="31">
        <v>7.7288610000000002</v>
      </c>
      <c r="I178" s="31">
        <v>7.72553</v>
      </c>
      <c r="J178" s="31">
        <v>7.7235765000000001</v>
      </c>
      <c r="K178" s="31">
        <v>7.7216370000000003</v>
      </c>
      <c r="L178" s="31">
        <v>7.7195473000000003</v>
      </c>
      <c r="M178" s="31">
        <v>7.7163186000000001</v>
      </c>
      <c r="N178" s="31">
        <v>7.714931</v>
      </c>
      <c r="O178" s="31" t="s">
        <v>193</v>
      </c>
      <c r="P178" s="31" t="s">
        <v>193</v>
      </c>
      <c r="Q178" s="31" t="s">
        <v>193</v>
      </c>
      <c r="R178" s="31" t="s">
        <v>193</v>
      </c>
      <c r="S178" s="33">
        <v>7.751379</v>
      </c>
      <c r="T178" s="33">
        <v>7.7432914000000004</v>
      </c>
      <c r="U178" s="33">
        <v>7.7404650000000004</v>
      </c>
      <c r="V178" s="33">
        <v>7.7374400000000003</v>
      </c>
      <c r="W178" s="33">
        <v>7.7344790000000003</v>
      </c>
      <c r="X178" s="33">
        <v>7.7262769999999996</v>
      </c>
      <c r="Y178" s="33">
        <v>7.7228503000000002</v>
      </c>
      <c r="Z178" s="33">
        <v>7.7275552999999997</v>
      </c>
      <c r="AA178" s="40">
        <v>7.7408960000000002</v>
      </c>
      <c r="AB178" s="40">
        <v>7.7429069999999998</v>
      </c>
      <c r="AC178" s="40">
        <v>7.7467119999999996</v>
      </c>
      <c r="AD178" s="40">
        <v>7.7522140000000004</v>
      </c>
      <c r="AE178" s="40" t="s">
        <v>193</v>
      </c>
      <c r="AF178" s="40" t="s">
        <v>193</v>
      </c>
      <c r="AG178" s="40" t="s">
        <v>193</v>
      </c>
      <c r="AH178" s="40" t="s">
        <v>193</v>
      </c>
      <c r="AI178" s="40" t="s">
        <v>193</v>
      </c>
      <c r="AJ178" s="40" t="s">
        <v>193</v>
      </c>
      <c r="AK178" s="3">
        <f t="shared" si="2"/>
        <v>7.7336883652173922</v>
      </c>
      <c r="AP178" s="2">
        <f>((AK178-AK$30)*100)/AK$30</f>
        <v>-5.3843675987300514</v>
      </c>
    </row>
    <row r="179" spans="1:42" x14ac:dyDescent="0.25">
      <c r="A179" s="31" t="s">
        <v>193</v>
      </c>
      <c r="B179" s="41" t="s">
        <v>193</v>
      </c>
      <c r="C179" s="31" t="s">
        <v>193</v>
      </c>
      <c r="D179" s="31">
        <v>7.7462999999999997</v>
      </c>
      <c r="E179" s="31">
        <v>7.7450659999999996</v>
      </c>
      <c r="F179" s="31">
        <v>7.7353654000000001</v>
      </c>
      <c r="G179" s="31">
        <v>7.7293979999999998</v>
      </c>
      <c r="H179" s="31">
        <v>7.7255286999999999</v>
      </c>
      <c r="I179" s="31">
        <v>7.7229095000000001</v>
      </c>
      <c r="J179" s="31">
        <v>7.7210470000000004</v>
      </c>
      <c r="K179" s="31">
        <v>7.7198120000000001</v>
      </c>
      <c r="L179" s="31">
        <v>7.7182073999999998</v>
      </c>
      <c r="M179" s="31">
        <v>7.7160215000000001</v>
      </c>
      <c r="N179" s="31">
        <v>7.7140230000000001</v>
      </c>
      <c r="O179" s="31" t="s">
        <v>193</v>
      </c>
      <c r="P179" s="31" t="s">
        <v>193</v>
      </c>
      <c r="Q179" s="31" t="s">
        <v>193</v>
      </c>
      <c r="R179" s="31" t="s">
        <v>193</v>
      </c>
      <c r="S179" s="33">
        <v>7.7599980000000004</v>
      </c>
      <c r="T179" s="33">
        <v>7.746073</v>
      </c>
      <c r="U179" s="33">
        <v>7.7393536999999997</v>
      </c>
      <c r="V179" s="33">
        <v>7.7349050000000004</v>
      </c>
      <c r="W179" s="33">
        <v>7.7313049999999999</v>
      </c>
      <c r="X179" s="33">
        <v>7.7287445000000004</v>
      </c>
      <c r="Y179" s="33">
        <v>7.7237305999999997</v>
      </c>
      <c r="Z179" s="33" t="s">
        <v>193</v>
      </c>
      <c r="AA179" s="40">
        <v>7.7544746</v>
      </c>
      <c r="AB179" s="40">
        <v>7.7547269999999999</v>
      </c>
      <c r="AC179" s="40" t="s">
        <v>193</v>
      </c>
      <c r="AD179" s="40" t="s">
        <v>193</v>
      </c>
      <c r="AE179" s="40" t="s">
        <v>193</v>
      </c>
      <c r="AF179" s="40" t="s">
        <v>193</v>
      </c>
      <c r="AG179" s="40" t="s">
        <v>193</v>
      </c>
      <c r="AH179" s="40" t="s">
        <v>193</v>
      </c>
      <c r="AI179" s="40" t="s">
        <v>193</v>
      </c>
      <c r="AJ179" s="40" t="s">
        <v>193</v>
      </c>
      <c r="AK179" s="3">
        <f t="shared" ref="AK179:AK185" si="3">AVERAGE(A179:AJ179)</f>
        <v>7.7333494950000006</v>
      </c>
      <c r="AP179" s="2">
        <f>((AK179-AK$31)*100)/AK$31</f>
        <v>-5.3979487928648675</v>
      </c>
    </row>
    <row r="180" spans="1:42" x14ac:dyDescent="0.25">
      <c r="A180" s="31" t="s">
        <v>193</v>
      </c>
      <c r="B180" s="41" t="s">
        <v>193</v>
      </c>
      <c r="C180" s="31" t="s">
        <v>193</v>
      </c>
      <c r="D180" s="31">
        <v>7.7480650000000004</v>
      </c>
      <c r="E180" s="31">
        <v>7.7482996000000002</v>
      </c>
      <c r="F180" s="31">
        <v>7.7314157000000003</v>
      </c>
      <c r="G180" s="31">
        <v>7.7230470000000002</v>
      </c>
      <c r="H180" s="31">
        <v>7.7193202999999997</v>
      </c>
      <c r="I180" s="31">
        <v>7.7175219999999998</v>
      </c>
      <c r="J180" s="31">
        <v>7.7160039999999999</v>
      </c>
      <c r="K180" s="31">
        <v>7.7146629999999998</v>
      </c>
      <c r="L180" s="31">
        <v>7.7135800000000003</v>
      </c>
      <c r="M180" s="31">
        <v>7.7133399999999996</v>
      </c>
      <c r="N180" s="31">
        <v>7.7134580000000001</v>
      </c>
      <c r="O180" s="31" t="s">
        <v>193</v>
      </c>
      <c r="P180" s="31" t="s">
        <v>193</v>
      </c>
      <c r="Q180" s="31" t="s">
        <v>193</v>
      </c>
      <c r="R180" s="31" t="s">
        <v>193</v>
      </c>
      <c r="S180" s="33" t="s">
        <v>193</v>
      </c>
      <c r="T180" s="33">
        <v>7.746105</v>
      </c>
      <c r="U180" s="33">
        <v>7.7381706000000001</v>
      </c>
      <c r="V180" s="33">
        <v>7.7299670000000003</v>
      </c>
      <c r="W180" s="33">
        <v>7.7254896000000004</v>
      </c>
      <c r="X180" s="33">
        <v>7.7239655999999997</v>
      </c>
      <c r="Y180" s="33">
        <v>7.7224820000000003</v>
      </c>
      <c r="Z180" s="33">
        <v>7.7207600000000003</v>
      </c>
      <c r="AA180" s="40" t="s">
        <v>193</v>
      </c>
      <c r="AB180" s="40" t="s">
        <v>193</v>
      </c>
      <c r="AC180" s="40" t="s">
        <v>193</v>
      </c>
      <c r="AD180" s="40" t="s">
        <v>193</v>
      </c>
      <c r="AE180" s="40" t="s">
        <v>193</v>
      </c>
      <c r="AF180" s="40" t="s">
        <v>193</v>
      </c>
      <c r="AG180" s="40" t="s">
        <v>193</v>
      </c>
      <c r="AH180" s="40" t="s">
        <v>193</v>
      </c>
      <c r="AI180" s="40" t="s">
        <v>193</v>
      </c>
      <c r="AJ180" s="40" t="s">
        <v>193</v>
      </c>
      <c r="AK180" s="3">
        <f t="shared" si="3"/>
        <v>7.7258696888888903</v>
      </c>
      <c r="AP180" s="2">
        <f>((AK180-AK$32)*100)/AK$32</f>
        <v>-5.4806216237679211</v>
      </c>
    </row>
    <row r="181" spans="1:42" x14ac:dyDescent="0.25">
      <c r="A181" s="31" t="s">
        <v>193</v>
      </c>
      <c r="B181" s="41" t="s">
        <v>193</v>
      </c>
      <c r="C181" s="31" t="s">
        <v>193</v>
      </c>
      <c r="D181" s="31" t="s">
        <v>193</v>
      </c>
      <c r="E181" s="31">
        <v>7.7308519999999996</v>
      </c>
      <c r="F181" s="31">
        <v>7.7244687000000001</v>
      </c>
      <c r="G181" s="31">
        <v>7.7179970000000004</v>
      </c>
      <c r="H181" s="31">
        <v>7.7141355999999996</v>
      </c>
      <c r="I181" s="31">
        <v>7.713025</v>
      </c>
      <c r="J181" s="31">
        <v>7.7111855</v>
      </c>
      <c r="K181" s="31">
        <v>7.7099441999999998</v>
      </c>
      <c r="L181" s="31">
        <v>7.7092834000000003</v>
      </c>
      <c r="M181" s="31">
        <v>7.7103586000000002</v>
      </c>
      <c r="N181" s="31">
        <v>7.7134156000000003</v>
      </c>
      <c r="O181" s="31" t="s">
        <v>193</v>
      </c>
      <c r="P181" s="31" t="s">
        <v>193</v>
      </c>
      <c r="Q181" s="31" t="s">
        <v>193</v>
      </c>
      <c r="R181" s="31" t="s">
        <v>193</v>
      </c>
      <c r="S181" s="33" t="s">
        <v>193</v>
      </c>
      <c r="T181" s="33" t="s">
        <v>193</v>
      </c>
      <c r="U181" s="33">
        <v>7.7353779999999999</v>
      </c>
      <c r="V181" s="33">
        <v>7.7237115000000003</v>
      </c>
      <c r="W181" s="33">
        <v>7.7197190000000004</v>
      </c>
      <c r="X181" s="33">
        <v>7.7180730000000004</v>
      </c>
      <c r="Y181" s="33">
        <v>7.7176970000000003</v>
      </c>
      <c r="Z181" s="33">
        <v>7.7183146000000002</v>
      </c>
      <c r="AA181" s="40" t="s">
        <v>193</v>
      </c>
      <c r="AB181" s="40" t="s">
        <v>193</v>
      </c>
      <c r="AC181" s="40" t="s">
        <v>193</v>
      </c>
      <c r="AD181" s="40" t="s">
        <v>193</v>
      </c>
      <c r="AE181" s="40" t="s">
        <v>193</v>
      </c>
      <c r="AF181" s="40" t="s">
        <v>193</v>
      </c>
      <c r="AG181" s="40" t="s">
        <v>193</v>
      </c>
      <c r="AH181" s="40" t="s">
        <v>193</v>
      </c>
      <c r="AI181" s="40" t="s">
        <v>193</v>
      </c>
      <c r="AJ181" s="40" t="s">
        <v>193</v>
      </c>
      <c r="AK181" s="3">
        <f t="shared" si="3"/>
        <v>7.7179724187500014</v>
      </c>
      <c r="AP181" s="2">
        <f>((AK181-AK$33)*100)/AK$33</f>
        <v>-5.5687293822528421</v>
      </c>
    </row>
    <row r="182" spans="1:42" x14ac:dyDescent="0.25">
      <c r="A182" s="27" t="s">
        <v>193</v>
      </c>
      <c r="B182" s="28" t="s">
        <v>193</v>
      </c>
      <c r="C182" s="27" t="s">
        <v>193</v>
      </c>
      <c r="D182" s="27" t="s">
        <v>193</v>
      </c>
      <c r="E182" s="27">
        <v>7.700367</v>
      </c>
      <c r="F182" s="27">
        <v>7.7237267000000003</v>
      </c>
      <c r="G182" s="27">
        <v>7.7201599999999999</v>
      </c>
      <c r="H182" s="27">
        <v>7.7164035000000002</v>
      </c>
      <c r="I182" s="27">
        <v>7.7141919999999997</v>
      </c>
      <c r="J182" s="27">
        <v>7.7106079999999997</v>
      </c>
      <c r="K182" s="27">
        <v>7.7095722999999996</v>
      </c>
      <c r="L182" s="27">
        <v>7.7063329999999999</v>
      </c>
      <c r="M182" s="27">
        <v>7.7083700000000004</v>
      </c>
      <c r="N182" s="27" t="s">
        <v>193</v>
      </c>
      <c r="O182" s="27" t="s">
        <v>193</v>
      </c>
      <c r="P182" s="27" t="s">
        <v>193</v>
      </c>
      <c r="Q182" s="27" t="s">
        <v>193</v>
      </c>
      <c r="R182" s="27" t="s">
        <v>193</v>
      </c>
      <c r="S182" s="27" t="s">
        <v>193</v>
      </c>
      <c r="T182" s="27" t="s">
        <v>193</v>
      </c>
      <c r="U182" s="27">
        <v>7.7123946999999999</v>
      </c>
      <c r="V182" s="27">
        <v>7.7154784000000003</v>
      </c>
      <c r="W182" s="27">
        <v>7.7121009999999997</v>
      </c>
      <c r="X182" s="27">
        <v>7.7105030000000001</v>
      </c>
      <c r="Y182" s="27">
        <v>7.7130765999999999</v>
      </c>
      <c r="Z182" s="27" t="s">
        <v>193</v>
      </c>
      <c r="AA182" s="27" t="s">
        <v>193</v>
      </c>
      <c r="AB182" s="27" t="s">
        <v>193</v>
      </c>
      <c r="AC182" s="27" t="s">
        <v>193</v>
      </c>
      <c r="AD182" s="27" t="s">
        <v>193</v>
      </c>
      <c r="AE182" s="27" t="s">
        <v>193</v>
      </c>
      <c r="AF182" s="27" t="s">
        <v>193</v>
      </c>
      <c r="AG182" s="27" t="s">
        <v>193</v>
      </c>
      <c r="AH182" s="27" t="s">
        <v>193</v>
      </c>
      <c r="AI182" s="27" t="s">
        <v>193</v>
      </c>
      <c r="AJ182" s="27" t="s">
        <v>193</v>
      </c>
      <c r="AK182" s="3">
        <f t="shared" si="3"/>
        <v>7.7123775857142851</v>
      </c>
      <c r="AP182" s="2">
        <f>((AK182-AK$34)*100)/AK$34</f>
        <v>-5.6476703830335833</v>
      </c>
    </row>
    <row r="183" spans="1:42" x14ac:dyDescent="0.25">
      <c r="A183" s="27" t="s">
        <v>193</v>
      </c>
      <c r="B183" s="28" t="s">
        <v>193</v>
      </c>
      <c r="C183" s="27" t="s">
        <v>193</v>
      </c>
      <c r="D183" s="27" t="s">
        <v>193</v>
      </c>
      <c r="E183" s="27" t="s">
        <v>193</v>
      </c>
      <c r="F183" s="27" t="s">
        <v>193</v>
      </c>
      <c r="G183" s="27">
        <v>7.7098236</v>
      </c>
      <c r="H183" s="27">
        <v>7.7015896000000001</v>
      </c>
      <c r="I183" s="27">
        <v>7.6980614999999997</v>
      </c>
      <c r="J183" s="27">
        <v>7.7059144999999996</v>
      </c>
      <c r="K183" s="27">
        <v>7.7075750000000003</v>
      </c>
      <c r="L183" s="27">
        <v>7.7149777000000004</v>
      </c>
      <c r="M183" s="27" t="s">
        <v>193</v>
      </c>
      <c r="N183" s="27" t="s">
        <v>193</v>
      </c>
      <c r="O183" s="27" t="s">
        <v>193</v>
      </c>
      <c r="P183" s="27" t="s">
        <v>193</v>
      </c>
      <c r="Q183" s="27" t="s">
        <v>193</v>
      </c>
      <c r="R183" s="27" t="s">
        <v>193</v>
      </c>
      <c r="S183" s="27" t="s">
        <v>193</v>
      </c>
      <c r="T183" s="27" t="s">
        <v>193</v>
      </c>
      <c r="U183" s="27">
        <v>7.7091193000000002</v>
      </c>
      <c r="V183" s="27">
        <v>7.7235703000000004</v>
      </c>
      <c r="W183" s="27">
        <v>7.7080874000000001</v>
      </c>
      <c r="X183" s="27">
        <v>7.7014383999999998</v>
      </c>
      <c r="Y183" s="27">
        <v>7.7028359999999996</v>
      </c>
      <c r="Z183" s="27">
        <v>7.6983240000000004</v>
      </c>
      <c r="AA183" s="27" t="s">
        <v>193</v>
      </c>
      <c r="AB183" s="27" t="s">
        <v>193</v>
      </c>
      <c r="AC183" s="27" t="s">
        <v>193</v>
      </c>
      <c r="AD183" s="27" t="s">
        <v>193</v>
      </c>
      <c r="AE183" s="27" t="s">
        <v>193</v>
      </c>
      <c r="AF183" s="27" t="s">
        <v>193</v>
      </c>
      <c r="AG183" s="27" t="s">
        <v>193</v>
      </c>
      <c r="AH183" s="27" t="s">
        <v>193</v>
      </c>
      <c r="AI183" s="27" t="s">
        <v>193</v>
      </c>
      <c r="AJ183" s="27" t="s">
        <v>193</v>
      </c>
      <c r="AK183" s="3">
        <f t="shared" si="3"/>
        <v>7.7067764416666664</v>
      </c>
      <c r="AP183" s="2">
        <f>((AK183-AK$35)*100)/AK$35</f>
        <v>-5.774066935079051</v>
      </c>
    </row>
    <row r="184" spans="1:42" x14ac:dyDescent="0.25">
      <c r="A184" s="25" t="s">
        <v>193</v>
      </c>
      <c r="B184" s="26" t="s">
        <v>193</v>
      </c>
      <c r="C184" s="25" t="s">
        <v>193</v>
      </c>
      <c r="D184" s="25" t="s">
        <v>193</v>
      </c>
      <c r="E184" s="25" t="s">
        <v>193</v>
      </c>
      <c r="F184" s="25" t="s">
        <v>193</v>
      </c>
      <c r="G184" s="25" t="s">
        <v>193</v>
      </c>
      <c r="H184" s="25" t="s">
        <v>193</v>
      </c>
      <c r="I184" s="25" t="s">
        <v>193</v>
      </c>
      <c r="J184" s="25">
        <v>7.6790719999999997</v>
      </c>
      <c r="K184" s="25" t="s">
        <v>193</v>
      </c>
      <c r="L184" s="25" t="s">
        <v>193</v>
      </c>
      <c r="M184" s="25" t="s">
        <v>193</v>
      </c>
      <c r="N184" s="25" t="s">
        <v>193</v>
      </c>
      <c r="O184" s="25" t="s">
        <v>193</v>
      </c>
      <c r="P184" s="25" t="s">
        <v>193</v>
      </c>
      <c r="Q184" s="25" t="s">
        <v>193</v>
      </c>
      <c r="R184" s="25" t="s">
        <v>193</v>
      </c>
      <c r="S184" s="25" t="s">
        <v>193</v>
      </c>
      <c r="T184" s="25">
        <v>7.684914</v>
      </c>
      <c r="U184" s="25">
        <v>7.6981925999999996</v>
      </c>
      <c r="V184" s="25" t="s">
        <v>193</v>
      </c>
      <c r="W184" s="25" t="s">
        <v>193</v>
      </c>
      <c r="X184" s="25">
        <v>7.6785740000000002</v>
      </c>
      <c r="Y184" s="25">
        <v>7.6828485000000004</v>
      </c>
      <c r="Z184" s="25">
        <v>7.6821630000000001</v>
      </c>
      <c r="AA184" s="25">
        <v>7.67455</v>
      </c>
      <c r="AB184" s="25">
        <v>7.6805142999999996</v>
      </c>
      <c r="AC184" s="25" t="s">
        <v>193</v>
      </c>
      <c r="AD184" s="25" t="s">
        <v>193</v>
      </c>
      <c r="AE184" s="25" t="s">
        <v>193</v>
      </c>
      <c r="AF184" s="25" t="s">
        <v>193</v>
      </c>
      <c r="AG184" s="25" t="s">
        <v>193</v>
      </c>
      <c r="AH184" s="25" t="s">
        <v>193</v>
      </c>
      <c r="AI184" s="25" t="s">
        <v>193</v>
      </c>
      <c r="AJ184" s="25" t="s">
        <v>193</v>
      </c>
      <c r="AK184" s="3">
        <f t="shared" si="3"/>
        <v>7.6826035499999996</v>
      </c>
      <c r="AP184" s="22">
        <f>((AK184-AK$36)*100)/AK$36</f>
        <v>-5.810190936383659</v>
      </c>
    </row>
    <row r="185" spans="1:42" x14ac:dyDescent="0.25">
      <c r="A185" s="25">
        <v>7.6161130000000004</v>
      </c>
      <c r="B185" s="26">
        <v>7.6090945999999997</v>
      </c>
      <c r="C185" s="25">
        <v>7.6021080000000003</v>
      </c>
      <c r="D185" s="25">
        <v>7.6007179999999996</v>
      </c>
      <c r="E185" s="25">
        <v>7.6003466</v>
      </c>
      <c r="F185" s="25">
        <v>7.6005820000000002</v>
      </c>
      <c r="G185" s="25">
        <v>7.5993919999999999</v>
      </c>
      <c r="H185" s="25">
        <v>7.5978649999999996</v>
      </c>
      <c r="I185" s="25">
        <v>7.5979403999999997</v>
      </c>
      <c r="J185" s="25">
        <v>7.5948500000000001</v>
      </c>
      <c r="K185" s="25">
        <v>7.5991400000000002</v>
      </c>
      <c r="L185" s="25">
        <v>7.5987619999999998</v>
      </c>
      <c r="M185" s="25">
        <v>7.5987840000000002</v>
      </c>
      <c r="N185" s="25">
        <v>7.6021194000000003</v>
      </c>
      <c r="O185" s="25">
        <v>7.6076949999999997</v>
      </c>
      <c r="P185" s="25">
        <v>7.5964513</v>
      </c>
      <c r="Q185" s="25">
        <v>7.5903790000000004</v>
      </c>
      <c r="R185" s="25">
        <v>7.5883503000000001</v>
      </c>
      <c r="S185" s="25">
        <v>7.5893309999999996</v>
      </c>
      <c r="T185" s="25">
        <v>7.604705</v>
      </c>
      <c r="U185" s="25" t="s">
        <v>193</v>
      </c>
      <c r="V185" s="25" t="s">
        <v>193</v>
      </c>
      <c r="W185" s="25" t="s">
        <v>193</v>
      </c>
      <c r="X185" s="25" t="s">
        <v>193</v>
      </c>
      <c r="Y185" s="25">
        <v>7.6480920000000001</v>
      </c>
      <c r="Z185" s="25">
        <v>7.6352099999999998</v>
      </c>
      <c r="AA185" s="25">
        <v>7.6349039999999997</v>
      </c>
      <c r="AB185" s="25">
        <v>7.6375169999999999</v>
      </c>
      <c r="AC185" s="25">
        <v>7.6409903000000003</v>
      </c>
      <c r="AD185" s="25">
        <v>7.6287849999999997</v>
      </c>
      <c r="AE185" s="25">
        <v>7.6197809999999997</v>
      </c>
      <c r="AF185" s="25">
        <v>7.6160560000000004</v>
      </c>
      <c r="AG185" s="25">
        <v>7.6161060000000003</v>
      </c>
      <c r="AH185" s="25">
        <v>7.6103991999999998</v>
      </c>
      <c r="AI185" s="25">
        <v>7.6112523000000003</v>
      </c>
      <c r="AJ185" s="25">
        <v>7.6162586000000001</v>
      </c>
      <c r="AK185" s="3">
        <f t="shared" si="3"/>
        <v>7.6096899374999989</v>
      </c>
      <c r="AP185" s="22">
        <f>((AK185-AK$37)*100)/AK$37</f>
        <v>-5.6566815312651526</v>
      </c>
    </row>
    <row r="186" spans="1:42" x14ac:dyDescent="0.25">
      <c r="AK186" s="17">
        <f>SUM(A150:AJ183)/867</f>
        <v>7.9861120058823571</v>
      </c>
      <c r="AP186" s="23">
        <f>((AK186-AK$38)*100)/AK$38</f>
        <v>3.1219892115811887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58EF3-C1DC-4443-854E-4AD3034C975C}">
  <dimension ref="A1:BC275"/>
  <sheetViews>
    <sheetView topLeftCell="J52" zoomScale="70" zoomScaleNormal="70" workbookViewId="0">
      <selection activeCell="AN27" sqref="AN27"/>
    </sheetView>
  </sheetViews>
  <sheetFormatPr defaultRowHeight="15" x14ac:dyDescent="0.25"/>
  <cols>
    <col min="37" max="37" width="12.7109375" style="3" customWidth="1"/>
    <col min="38" max="40" width="8.85546875" style="2"/>
    <col min="41" max="41" width="12" style="2" customWidth="1"/>
    <col min="42" max="42" width="8.85546875" style="2"/>
    <col min="46" max="46" width="13" style="1" bestFit="1" customWidth="1"/>
    <col min="51" max="51" width="12.5703125" style="1" bestFit="1" customWidth="1"/>
  </cols>
  <sheetData>
    <row r="1" spans="1:55" x14ac:dyDescent="0.25">
      <c r="A1" t="s">
        <v>195</v>
      </c>
      <c r="AK1" s="1"/>
      <c r="AL1" s="1"/>
    </row>
    <row r="2" spans="1:55" x14ac:dyDescent="0.25">
      <c r="A2" s="25" t="s">
        <v>193</v>
      </c>
      <c r="B2" s="26" t="s">
        <v>193</v>
      </c>
      <c r="C2" s="25" t="s">
        <v>193</v>
      </c>
      <c r="D2" s="25" t="s">
        <v>193</v>
      </c>
      <c r="E2" s="25" t="s">
        <v>193</v>
      </c>
      <c r="F2" s="25" t="s">
        <v>193</v>
      </c>
      <c r="G2" s="25" t="s">
        <v>193</v>
      </c>
      <c r="H2" s="25" t="s">
        <v>193</v>
      </c>
      <c r="I2" s="25" t="s">
        <v>193</v>
      </c>
      <c r="J2" s="25" t="s">
        <v>193</v>
      </c>
      <c r="K2" s="25" t="s">
        <v>193</v>
      </c>
      <c r="L2" s="25" t="s">
        <v>193</v>
      </c>
      <c r="M2" s="25" t="s">
        <v>193</v>
      </c>
      <c r="N2" s="25" t="s">
        <v>193</v>
      </c>
      <c r="O2" s="25" t="s">
        <v>193</v>
      </c>
      <c r="P2" s="25" t="s">
        <v>193</v>
      </c>
      <c r="Q2" s="25" t="s">
        <v>193</v>
      </c>
      <c r="R2" s="25" t="s">
        <v>193</v>
      </c>
      <c r="S2" s="25" t="s">
        <v>193</v>
      </c>
      <c r="T2" s="25" t="s">
        <v>193</v>
      </c>
      <c r="U2" s="25" t="s">
        <v>193</v>
      </c>
      <c r="V2" s="25" t="s">
        <v>193</v>
      </c>
      <c r="W2" s="25" t="s">
        <v>193</v>
      </c>
      <c r="X2" s="25" t="s">
        <v>193</v>
      </c>
      <c r="Y2" s="25" t="s">
        <v>193</v>
      </c>
      <c r="Z2" s="25" t="s">
        <v>193</v>
      </c>
      <c r="AA2" s="25" t="s">
        <v>193</v>
      </c>
      <c r="AB2" s="25" t="s">
        <v>193</v>
      </c>
      <c r="AC2" s="25" t="s">
        <v>193</v>
      </c>
      <c r="AD2" s="25" t="s">
        <v>193</v>
      </c>
      <c r="AE2" s="25" t="s">
        <v>193</v>
      </c>
      <c r="AF2" s="25" t="s">
        <v>193</v>
      </c>
      <c r="AG2" s="25" t="s">
        <v>193</v>
      </c>
      <c r="AH2" s="25" t="s">
        <v>193</v>
      </c>
      <c r="AI2" s="25" t="s">
        <v>193</v>
      </c>
      <c r="AJ2" s="25" t="s">
        <v>193</v>
      </c>
      <c r="AK2" s="3" t="s">
        <v>0</v>
      </c>
      <c r="AL2" s="4">
        <v>-76.463800000000006</v>
      </c>
      <c r="AO2" s="5"/>
      <c r="AQ2" s="2"/>
      <c r="AR2" s="2"/>
      <c r="AS2" s="2"/>
    </row>
    <row r="3" spans="1:55" x14ac:dyDescent="0.25">
      <c r="A3" s="25" t="s">
        <v>193</v>
      </c>
      <c r="B3" s="26">
        <v>2.309551E-3</v>
      </c>
      <c r="C3" s="25">
        <v>2.3153522000000002E-3</v>
      </c>
      <c r="D3" s="25">
        <v>2.3182189999999998E-3</v>
      </c>
      <c r="E3" s="25">
        <v>2.3221364E-3</v>
      </c>
      <c r="F3" s="25">
        <v>2.3223644000000001E-3</v>
      </c>
      <c r="G3" s="25">
        <v>2.3246097999999999E-3</v>
      </c>
      <c r="H3" s="25">
        <v>2.3275527999999999E-3</v>
      </c>
      <c r="I3" s="25">
        <v>2.3279726E-3</v>
      </c>
      <c r="J3" s="25">
        <v>2.3258559999999998E-3</v>
      </c>
      <c r="K3" s="25">
        <v>2.3251436999999998E-3</v>
      </c>
      <c r="L3" s="25">
        <v>2.3227529999999999E-3</v>
      </c>
      <c r="M3" s="25">
        <v>2.3206593000000002E-3</v>
      </c>
      <c r="N3" s="25">
        <v>2.3190428000000002E-3</v>
      </c>
      <c r="O3" s="25">
        <v>2.3189741000000002E-3</v>
      </c>
      <c r="P3" s="25">
        <v>2.3194852000000001E-3</v>
      </c>
      <c r="Q3" s="25">
        <v>2.3189510000000001E-3</v>
      </c>
      <c r="R3" s="25">
        <v>2.3234063000000002E-3</v>
      </c>
      <c r="S3" s="25">
        <v>2.3253667E-3</v>
      </c>
      <c r="T3" s="25">
        <v>2.3256445000000001E-3</v>
      </c>
      <c r="U3" s="25">
        <v>2.3262197999999999E-3</v>
      </c>
      <c r="V3" s="25">
        <v>2.3283169999999999E-3</v>
      </c>
      <c r="W3" s="25">
        <v>2.3305601999999998E-3</v>
      </c>
      <c r="X3" s="25">
        <v>2.3326290000000001E-3</v>
      </c>
      <c r="Y3" s="25">
        <v>2.3336934000000001E-3</v>
      </c>
      <c r="Z3" s="25">
        <v>2.3334632000000001E-3</v>
      </c>
      <c r="AA3" s="25">
        <v>2.3312767E-3</v>
      </c>
      <c r="AB3" s="25">
        <v>2.3283549999999998E-3</v>
      </c>
      <c r="AC3" s="25">
        <v>2.3258789999999999E-3</v>
      </c>
      <c r="AD3" s="25">
        <v>2.3231825000000002E-3</v>
      </c>
      <c r="AE3" s="25">
        <v>2.3207216999999998E-3</v>
      </c>
      <c r="AF3" s="25">
        <v>2.3197068000000002E-3</v>
      </c>
      <c r="AG3" s="25">
        <v>2.3257234000000002E-3</v>
      </c>
      <c r="AH3" s="25">
        <v>2.3226611999999998E-3</v>
      </c>
      <c r="AI3" s="25">
        <v>2.317085E-3</v>
      </c>
      <c r="AJ3" s="25" t="s">
        <v>193</v>
      </c>
      <c r="AK3" s="3">
        <f>AVERAGE(A3:AJ3)</f>
        <v>2.3238974911764711E-3</v>
      </c>
      <c r="AL3" s="4">
        <v>-66.4435</v>
      </c>
      <c r="AM3" s="6" t="s">
        <v>94</v>
      </c>
      <c r="AO3" s="2">
        <f>SUM(A36:AJ37)/40</f>
        <v>2.1758556699999999E-3</v>
      </c>
      <c r="AV3" s="2"/>
      <c r="AW3" s="2"/>
    </row>
    <row r="4" spans="1:55" x14ac:dyDescent="0.25">
      <c r="A4" s="27">
        <v>2.3085497999999999E-3</v>
      </c>
      <c r="B4" s="28">
        <v>2.3067881999999998E-3</v>
      </c>
      <c r="C4" s="27">
        <v>2.3076186999999998E-3</v>
      </c>
      <c r="D4" s="27">
        <v>2.3077566E-3</v>
      </c>
      <c r="E4" s="27">
        <v>2.3073116E-3</v>
      </c>
      <c r="F4" s="27">
        <v>2.3072711000000001E-3</v>
      </c>
      <c r="G4" s="27">
        <v>2.3082925000000002E-3</v>
      </c>
      <c r="H4" s="27">
        <v>2.3092970000000001E-3</v>
      </c>
      <c r="I4" s="27">
        <v>2.3123919999999999E-3</v>
      </c>
      <c r="J4" s="27">
        <v>2.3133578000000001E-3</v>
      </c>
      <c r="K4" s="27">
        <v>2.3141572999999999E-3</v>
      </c>
      <c r="L4" s="27">
        <v>2.3141160000000002E-3</v>
      </c>
      <c r="M4" s="27">
        <v>2.3141800999999999E-3</v>
      </c>
      <c r="N4" s="27">
        <v>2.3139300000000001E-3</v>
      </c>
      <c r="O4" s="27">
        <v>2.3134330000000002E-3</v>
      </c>
      <c r="P4" s="27">
        <v>2.3121525999999998E-3</v>
      </c>
      <c r="Q4" s="27">
        <v>2.3104467000000001E-3</v>
      </c>
      <c r="R4" s="27">
        <v>2.3087885000000002E-3</v>
      </c>
      <c r="S4" s="27">
        <v>2.3085982999999999E-3</v>
      </c>
      <c r="T4" s="27">
        <v>2.3127333000000001E-3</v>
      </c>
      <c r="U4" s="27">
        <v>2.3154623E-3</v>
      </c>
      <c r="V4" s="27">
        <v>2.3195117E-3</v>
      </c>
      <c r="W4" s="27">
        <v>2.3223850000000002E-3</v>
      </c>
      <c r="X4" s="27">
        <v>2.3232940000000001E-3</v>
      </c>
      <c r="Y4" s="27">
        <v>2.3226674999999998E-3</v>
      </c>
      <c r="Z4" s="27">
        <v>2.3214264999999999E-3</v>
      </c>
      <c r="AA4" s="27">
        <v>2.3193810000000001E-3</v>
      </c>
      <c r="AB4" s="27">
        <v>2.3181186999999999E-3</v>
      </c>
      <c r="AC4" s="27">
        <v>2.3188192999999998E-3</v>
      </c>
      <c r="AD4" s="27">
        <v>2.3163680000000001E-3</v>
      </c>
      <c r="AE4" s="27">
        <v>2.3110237E-3</v>
      </c>
      <c r="AF4" s="27">
        <v>2.3156231999999998E-3</v>
      </c>
      <c r="AG4" s="27">
        <v>2.3185535999999999E-3</v>
      </c>
      <c r="AH4" s="27">
        <v>2.3181975999999999E-3</v>
      </c>
      <c r="AI4" s="27">
        <v>2.3168920000000001E-3</v>
      </c>
      <c r="AJ4" s="27">
        <v>2.3118513999999999E-3</v>
      </c>
      <c r="AK4" s="3">
        <f t="shared" ref="AK4:AK67" si="0">AVERAGE(A4:AJ4)</f>
        <v>2.313909627777778E-3</v>
      </c>
      <c r="AL4" s="9">
        <v>-59.441600000000001</v>
      </c>
      <c r="AM4" s="6" t="s">
        <v>116</v>
      </c>
      <c r="AO4" s="2">
        <f>SUM(A2:AJ3)/34</f>
        <v>2.3238974911764711E-3</v>
      </c>
      <c r="AT4" s="44">
        <f>AVERAGE(A2:AJ3)</f>
        <v>2.3238974911764711E-3</v>
      </c>
      <c r="AV4" s="22" t="s">
        <v>95</v>
      </c>
      <c r="AW4" s="2" t="s">
        <v>96</v>
      </c>
      <c r="AZ4" s="7"/>
      <c r="BA4" s="7"/>
      <c r="BB4" s="7"/>
      <c r="BC4" s="18"/>
    </row>
    <row r="5" spans="1:55" x14ac:dyDescent="0.25">
      <c r="A5" s="27">
        <v>2.3078056999999998E-3</v>
      </c>
      <c r="B5" s="28">
        <v>2.3063605000000001E-3</v>
      </c>
      <c r="C5" s="27">
        <v>2.3047405000000002E-3</v>
      </c>
      <c r="D5" s="27">
        <v>2.3040000000000001E-3</v>
      </c>
      <c r="E5" s="27">
        <v>2.3032403999999999E-3</v>
      </c>
      <c r="F5" s="27">
        <v>2.3024361999999998E-3</v>
      </c>
      <c r="G5" s="27">
        <v>2.3021859999999999E-3</v>
      </c>
      <c r="H5" s="27">
        <v>2.3024266E-3</v>
      </c>
      <c r="I5" s="27">
        <v>2.304094E-3</v>
      </c>
      <c r="J5" s="27">
        <v>2.3049799999999999E-3</v>
      </c>
      <c r="K5" s="27">
        <v>2.3051094999999998E-3</v>
      </c>
      <c r="L5" s="27">
        <v>2.3047684000000001E-3</v>
      </c>
      <c r="M5" s="27">
        <v>2.3048272999999998E-3</v>
      </c>
      <c r="N5" s="27">
        <v>2.3046389999999998E-3</v>
      </c>
      <c r="O5" s="27">
        <v>2.3041626E-3</v>
      </c>
      <c r="P5" s="27">
        <v>2.3030757000000002E-3</v>
      </c>
      <c r="Q5" s="27">
        <v>2.302199E-3</v>
      </c>
      <c r="R5" s="27">
        <v>2.3006770000000001E-3</v>
      </c>
      <c r="S5" s="27">
        <v>2.2990475E-3</v>
      </c>
      <c r="T5" s="27">
        <v>2.3014875999999998E-3</v>
      </c>
      <c r="U5" s="27">
        <v>2.3041388000000001E-3</v>
      </c>
      <c r="V5" s="27">
        <v>2.3100725E-3</v>
      </c>
      <c r="W5" s="27">
        <v>2.312854E-3</v>
      </c>
      <c r="X5" s="27">
        <v>2.3146643999999998E-3</v>
      </c>
      <c r="Y5" s="27">
        <v>2.3153885E-3</v>
      </c>
      <c r="Z5" s="27">
        <v>2.3158622999999998E-3</v>
      </c>
      <c r="AA5" s="27">
        <v>2.3147903999999999E-3</v>
      </c>
      <c r="AB5" s="27">
        <v>2.3138240999999999E-3</v>
      </c>
      <c r="AC5" s="27">
        <v>2.3131228999999998E-3</v>
      </c>
      <c r="AD5" s="27">
        <v>2.3126142999999998E-3</v>
      </c>
      <c r="AE5" s="27">
        <v>2.3115574999999998E-3</v>
      </c>
      <c r="AF5" s="27">
        <v>2.3115769E-3</v>
      </c>
      <c r="AG5" s="27">
        <v>2.3111260000000002E-3</v>
      </c>
      <c r="AH5" s="27">
        <v>2.3114337000000001E-3</v>
      </c>
      <c r="AI5" s="27">
        <v>2.3105114E-3</v>
      </c>
      <c r="AJ5" s="27">
        <v>2.3091787000000001E-3</v>
      </c>
      <c r="AK5" s="3">
        <f t="shared" si="0"/>
        <v>2.307360552777778E-3</v>
      </c>
      <c r="AL5" s="1">
        <v>-53.663899999999998</v>
      </c>
      <c r="AM5" s="10" t="s">
        <v>94</v>
      </c>
      <c r="AO5" s="2">
        <f>SUM(A34:AJ35)/26</f>
        <v>2.2453401923076921E-3</v>
      </c>
      <c r="AV5" s="10" t="s">
        <v>97</v>
      </c>
      <c r="AW5" s="2" t="s">
        <v>98</v>
      </c>
      <c r="AZ5" s="7"/>
      <c r="BA5" s="7"/>
      <c r="BB5" s="7"/>
      <c r="BC5" s="8"/>
    </row>
    <row r="6" spans="1:55" x14ac:dyDescent="0.25">
      <c r="A6" s="29">
        <v>2.3033111000000002E-3</v>
      </c>
      <c r="B6" s="30">
        <v>2.3022492000000002E-3</v>
      </c>
      <c r="C6" s="29">
        <v>2.301052E-3</v>
      </c>
      <c r="D6" s="29">
        <v>2.3008003000000001E-3</v>
      </c>
      <c r="E6" s="31">
        <v>2.3004822E-3</v>
      </c>
      <c r="F6" s="31">
        <v>2.2995349000000001E-3</v>
      </c>
      <c r="G6" s="31">
        <v>2.2986909999999998E-3</v>
      </c>
      <c r="H6" s="31">
        <v>2.2978245000000001E-3</v>
      </c>
      <c r="I6" s="31">
        <v>2.2989826E-3</v>
      </c>
      <c r="J6" s="31">
        <v>2.2994904000000001E-3</v>
      </c>
      <c r="K6" s="31">
        <v>2.2995902999999999E-3</v>
      </c>
      <c r="L6" s="31">
        <v>2.2992058999999998E-3</v>
      </c>
      <c r="M6" s="31">
        <v>2.2989258000000001E-3</v>
      </c>
      <c r="N6" s="31">
        <v>2.2987656000000001E-3</v>
      </c>
      <c r="O6" s="31">
        <v>2.2988075000000001E-3</v>
      </c>
      <c r="P6" s="31">
        <v>2.2984107000000001E-3</v>
      </c>
      <c r="Q6" s="32">
        <v>2.2979437E-3</v>
      </c>
      <c r="R6" s="32">
        <v>2.2970622E-3</v>
      </c>
      <c r="S6" s="33">
        <v>2.294024E-3</v>
      </c>
      <c r="T6" s="33" t="s">
        <v>193</v>
      </c>
      <c r="U6" s="33">
        <v>2.3051207000000002E-3</v>
      </c>
      <c r="V6" s="33">
        <v>2.3082673999999998E-3</v>
      </c>
      <c r="W6" s="33">
        <v>2.3098744000000001E-3</v>
      </c>
      <c r="X6" s="33">
        <v>2.3107599000000002E-3</v>
      </c>
      <c r="Y6" s="33">
        <v>2.3110985999999999E-3</v>
      </c>
      <c r="Z6" s="33">
        <v>2.3115660000000001E-3</v>
      </c>
      <c r="AA6" s="33">
        <v>2.3111461000000001E-3</v>
      </c>
      <c r="AB6" s="33">
        <v>2.3107106999999999E-3</v>
      </c>
      <c r="AC6" s="29">
        <v>2.3098695000000002E-3</v>
      </c>
      <c r="AD6" s="29">
        <v>2.3084846000000002E-3</v>
      </c>
      <c r="AE6" s="29">
        <v>2.3080697000000001E-3</v>
      </c>
      <c r="AF6" s="29">
        <v>2.3080746E-3</v>
      </c>
      <c r="AG6" s="29">
        <v>2.3057910000000002E-3</v>
      </c>
      <c r="AH6" s="29">
        <v>2.3055440000000001E-3</v>
      </c>
      <c r="AI6" s="29">
        <v>2.3050029999999999E-3</v>
      </c>
      <c r="AJ6" s="29">
        <v>2.3042941000000002E-3</v>
      </c>
      <c r="AK6" s="3">
        <f t="shared" si="0"/>
        <v>2.3033950914285719E-3</v>
      </c>
      <c r="AL6" s="1">
        <v>-48.590400000000002</v>
      </c>
      <c r="AM6" s="10" t="s">
        <v>116</v>
      </c>
      <c r="AO6" s="2">
        <f>SUM(A4:AJ5)/72</f>
        <v>2.310635090277778E-3</v>
      </c>
      <c r="AV6" s="11" t="s">
        <v>100</v>
      </c>
      <c r="AW6" s="2" t="s">
        <v>101</v>
      </c>
      <c r="AZ6" s="7"/>
      <c r="BA6" s="7"/>
      <c r="BB6" s="7"/>
      <c r="BC6" s="8"/>
    </row>
    <row r="7" spans="1:55" x14ac:dyDescent="0.25">
      <c r="A7" s="29">
        <v>2.2978360000000001E-3</v>
      </c>
      <c r="B7" s="30">
        <v>2.2976963999999998E-3</v>
      </c>
      <c r="C7" s="29">
        <v>2.2977191999999998E-3</v>
      </c>
      <c r="D7" s="29">
        <v>2.2987744000000001E-3</v>
      </c>
      <c r="E7" s="31">
        <v>2.2989078E-3</v>
      </c>
      <c r="F7" s="31">
        <v>2.2965593000000002E-3</v>
      </c>
      <c r="G7" s="31">
        <v>2.2938459E-3</v>
      </c>
      <c r="H7" s="31">
        <v>2.2899654999999999E-3</v>
      </c>
      <c r="I7" s="31">
        <v>2.2896854000000002E-3</v>
      </c>
      <c r="J7" s="31">
        <v>2.2908453999999998E-3</v>
      </c>
      <c r="K7" s="31">
        <v>2.2918496000000001E-3</v>
      </c>
      <c r="L7" s="31">
        <v>2.2925239000000002E-3</v>
      </c>
      <c r="M7" s="31">
        <v>2.2930250000000002E-3</v>
      </c>
      <c r="N7" s="31">
        <v>2.2934358999999998E-3</v>
      </c>
      <c r="O7" s="31">
        <v>2.2938341999999999E-3</v>
      </c>
      <c r="P7" s="31">
        <v>2.2941427000000001E-3</v>
      </c>
      <c r="Q7" s="32">
        <v>2.2945029999999998E-3</v>
      </c>
      <c r="R7" s="32">
        <v>2.2943492999999999E-3</v>
      </c>
      <c r="S7" s="33">
        <v>2.2919770000000002E-3</v>
      </c>
      <c r="T7" s="33" t="s">
        <v>193</v>
      </c>
      <c r="U7" s="33">
        <v>2.3073211999999998E-3</v>
      </c>
      <c r="V7" s="33">
        <v>2.3080574000000002E-3</v>
      </c>
      <c r="W7" s="33">
        <v>2.3088904999999998E-3</v>
      </c>
      <c r="X7" s="33">
        <v>2.3091610000000001E-3</v>
      </c>
      <c r="Y7" s="33">
        <v>2.3093503E-3</v>
      </c>
      <c r="Z7" s="33">
        <v>2.3097093000000002E-3</v>
      </c>
      <c r="AA7" s="33">
        <v>2.3099242000000002E-3</v>
      </c>
      <c r="AB7" s="33">
        <v>2.3102367E-3</v>
      </c>
      <c r="AC7" s="29">
        <v>2.3061992000000002E-3</v>
      </c>
      <c r="AD7" s="29">
        <v>2.2981649E-3</v>
      </c>
      <c r="AE7" s="29">
        <v>2.2966293999999998E-3</v>
      </c>
      <c r="AF7" s="29">
        <v>2.2983714000000001E-3</v>
      </c>
      <c r="AG7" s="29">
        <v>2.2969883999999999E-3</v>
      </c>
      <c r="AH7" s="29">
        <v>2.297281E-3</v>
      </c>
      <c r="AI7" s="29">
        <v>2.297576E-3</v>
      </c>
      <c r="AJ7" s="29">
        <v>2.2978884999999998E-3</v>
      </c>
      <c r="AK7" s="3">
        <f t="shared" si="0"/>
        <v>2.2986635799999997E-3</v>
      </c>
      <c r="AL7" s="1">
        <v>-43.982999999999997</v>
      </c>
      <c r="AM7" s="11" t="s">
        <v>99</v>
      </c>
      <c r="AO7" s="2">
        <f>SUM(A29:R33)/56</f>
        <v>2.2347919678571428E-3</v>
      </c>
      <c r="AV7" s="14" t="s">
        <v>103</v>
      </c>
      <c r="AW7" s="2" t="s">
        <v>104</v>
      </c>
      <c r="AZ7" s="7"/>
      <c r="BA7" s="7"/>
      <c r="BB7" s="7"/>
      <c r="BC7" s="8"/>
    </row>
    <row r="8" spans="1:55" x14ac:dyDescent="0.25">
      <c r="A8" s="29">
        <v>2.2930786999999998E-3</v>
      </c>
      <c r="B8" s="30">
        <v>2.2944113999999998E-3</v>
      </c>
      <c r="C8" s="29">
        <v>2.2971004E-3</v>
      </c>
      <c r="D8" s="29">
        <v>2.3006273000000001E-3</v>
      </c>
      <c r="E8" s="31">
        <v>2.2978038E-3</v>
      </c>
      <c r="F8" s="31">
        <v>2.2890495999999998E-3</v>
      </c>
      <c r="G8" s="31">
        <v>2.2836113000000002E-3</v>
      </c>
      <c r="H8" s="31">
        <v>2.2815079999999998E-3</v>
      </c>
      <c r="I8" s="31">
        <v>2.2829360000000002E-3</v>
      </c>
      <c r="J8" s="31">
        <v>2.2853352E-3</v>
      </c>
      <c r="K8" s="31">
        <v>2.2870937999999999E-3</v>
      </c>
      <c r="L8" s="31">
        <v>2.2883195999999998E-3</v>
      </c>
      <c r="M8" s="31">
        <v>2.2891278E-3</v>
      </c>
      <c r="N8" s="31">
        <v>2.2897369E-3</v>
      </c>
      <c r="O8" s="31">
        <v>2.2902998999999999E-3</v>
      </c>
      <c r="P8" s="31">
        <v>2.2907934999999999E-3</v>
      </c>
      <c r="Q8" s="32">
        <v>2.2914887000000002E-3</v>
      </c>
      <c r="R8" s="32">
        <v>2.2919693000000001E-3</v>
      </c>
      <c r="S8" s="33">
        <v>2.2910843000000002E-3</v>
      </c>
      <c r="T8" s="33" t="s">
        <v>193</v>
      </c>
      <c r="U8" s="33">
        <v>2.3114610999999999E-3</v>
      </c>
      <c r="V8" s="33">
        <v>2.3113449999999998E-3</v>
      </c>
      <c r="W8" s="33">
        <v>2.3116025E-3</v>
      </c>
      <c r="X8" s="33">
        <v>2.3113487000000002E-3</v>
      </c>
      <c r="Y8" s="33">
        <v>2.3108653000000002E-3</v>
      </c>
      <c r="Z8" s="33">
        <v>2.3109150000000002E-3</v>
      </c>
      <c r="AA8" s="33">
        <v>2.3112183E-3</v>
      </c>
      <c r="AB8" s="33">
        <v>2.3109340000000002E-3</v>
      </c>
      <c r="AC8" s="29">
        <v>2.2967822999999999E-3</v>
      </c>
      <c r="AD8" s="29">
        <v>2.2806413E-3</v>
      </c>
      <c r="AE8" s="29">
        <v>2.2781877999999999E-3</v>
      </c>
      <c r="AF8" s="29">
        <v>2.2814110000000001E-3</v>
      </c>
      <c r="AG8" s="29">
        <v>2.2832871999999998E-3</v>
      </c>
      <c r="AH8" s="29">
        <v>2.2860428000000001E-3</v>
      </c>
      <c r="AI8" s="29">
        <v>2.2890942999999999E-3</v>
      </c>
      <c r="AJ8" s="29">
        <v>2.2914233E-3</v>
      </c>
      <c r="AK8" s="3">
        <f t="shared" si="0"/>
        <v>2.2940552971428569E-3</v>
      </c>
      <c r="AL8" s="1">
        <v>-39.709000000000003</v>
      </c>
      <c r="AM8" s="11" t="s">
        <v>102</v>
      </c>
      <c r="AO8" s="2">
        <f>SUM(E6:R10)/68</f>
        <v>2.2898602573529418E-3</v>
      </c>
      <c r="AV8" s="24" t="s">
        <v>106</v>
      </c>
      <c r="AW8" s="2" t="s">
        <v>107</v>
      </c>
      <c r="AZ8" s="7"/>
      <c r="BA8" s="7"/>
      <c r="BB8" s="7"/>
      <c r="BC8" s="8"/>
    </row>
    <row r="9" spans="1:55" x14ac:dyDescent="0.25">
      <c r="A9" s="29">
        <v>2.2909043E-3</v>
      </c>
      <c r="B9" s="30">
        <v>2.2937278E-3</v>
      </c>
      <c r="C9" s="29">
        <v>2.3019128E-3</v>
      </c>
      <c r="D9" s="29">
        <v>2.3050549999999999E-3</v>
      </c>
      <c r="E9" s="31" t="s">
        <v>193</v>
      </c>
      <c r="F9" s="31">
        <v>2.274121E-3</v>
      </c>
      <c r="G9" s="31">
        <v>2.2729099999999999E-3</v>
      </c>
      <c r="H9" s="31">
        <v>2.2762556999999998E-3</v>
      </c>
      <c r="I9" s="31">
        <v>2.2812218000000002E-3</v>
      </c>
      <c r="J9" s="31">
        <v>2.2851922999999998E-3</v>
      </c>
      <c r="K9" s="31">
        <v>2.2869333999999998E-3</v>
      </c>
      <c r="L9" s="31">
        <v>2.2875933999999998E-3</v>
      </c>
      <c r="M9" s="31">
        <v>2.2878603000000002E-3</v>
      </c>
      <c r="N9" s="31">
        <v>2.2880322999999998E-3</v>
      </c>
      <c r="O9" s="31">
        <v>2.2882789999999998E-3</v>
      </c>
      <c r="P9" s="31">
        <v>2.2887110000000001E-3</v>
      </c>
      <c r="Q9" s="32">
        <v>2.2896893999999998E-3</v>
      </c>
      <c r="R9" s="32">
        <v>2.2908729000000001E-3</v>
      </c>
      <c r="S9" s="33">
        <v>2.2903861999999998E-3</v>
      </c>
      <c r="T9" s="33" t="s">
        <v>193</v>
      </c>
      <c r="U9" s="33">
        <v>2.3102706999999999E-3</v>
      </c>
      <c r="V9" s="33">
        <v>2.3138820000000002E-3</v>
      </c>
      <c r="W9" s="33">
        <v>2.3160984000000001E-3</v>
      </c>
      <c r="X9" s="33">
        <v>2.3151103000000001E-3</v>
      </c>
      <c r="Y9" s="33">
        <v>2.3138910000000002E-3</v>
      </c>
      <c r="Z9" s="33">
        <v>2.3130383E-3</v>
      </c>
      <c r="AA9" s="33">
        <v>2.3126644E-3</v>
      </c>
      <c r="AB9" s="33">
        <v>2.3095495999999999E-3</v>
      </c>
      <c r="AC9" s="29">
        <v>2.2883774E-3</v>
      </c>
      <c r="AD9" s="29">
        <v>2.2718245000000001E-3</v>
      </c>
      <c r="AE9" s="29">
        <v>2.2665006000000001E-3</v>
      </c>
      <c r="AF9" s="29">
        <v>2.270345E-3</v>
      </c>
      <c r="AG9" s="29">
        <v>2.2740604000000002E-3</v>
      </c>
      <c r="AH9" s="29">
        <v>2.2788503999999999E-3</v>
      </c>
      <c r="AI9" s="29">
        <v>2.2836227000000001E-3</v>
      </c>
      <c r="AJ9" s="29">
        <v>2.2874696000000001E-3</v>
      </c>
      <c r="AK9" s="3">
        <f t="shared" si="0"/>
        <v>2.2913298205882349E-3</v>
      </c>
      <c r="AL9" s="1">
        <v>-35.685299999999998</v>
      </c>
      <c r="AM9" s="12" t="s">
        <v>105</v>
      </c>
      <c r="AO9" s="2">
        <f>SUM(S29:Z33)/35</f>
        <v>2.3113867857142861E-3</v>
      </c>
      <c r="AV9" s="42" t="s">
        <v>109</v>
      </c>
      <c r="AW9" s="2" t="s">
        <v>110</v>
      </c>
      <c r="AZ9" s="7"/>
      <c r="BA9" s="7"/>
      <c r="BB9" s="7"/>
      <c r="BC9" s="8"/>
    </row>
    <row r="10" spans="1:55" x14ac:dyDescent="0.25">
      <c r="A10" s="29">
        <v>2.29137E-3</v>
      </c>
      <c r="B10" s="30">
        <v>2.2942545000000001E-3</v>
      </c>
      <c r="C10" s="29">
        <v>2.3080276E-3</v>
      </c>
      <c r="D10" s="29" t="s">
        <v>193</v>
      </c>
      <c r="E10" s="31" t="s">
        <v>193</v>
      </c>
      <c r="F10" s="31">
        <v>2.2638086000000002E-3</v>
      </c>
      <c r="G10" s="31">
        <v>2.2687499999999999E-3</v>
      </c>
      <c r="H10" s="31">
        <v>2.2759500000000001E-3</v>
      </c>
      <c r="I10" s="31">
        <v>2.2827097999999998E-3</v>
      </c>
      <c r="J10" s="31">
        <v>2.2873263999999998E-3</v>
      </c>
      <c r="K10" s="31">
        <v>2.2876791E-3</v>
      </c>
      <c r="L10" s="31">
        <v>2.2855247E-3</v>
      </c>
      <c r="M10" s="31">
        <v>2.2868164999999998E-3</v>
      </c>
      <c r="N10" s="31">
        <v>2.2873757000000002E-3</v>
      </c>
      <c r="O10" s="31">
        <v>2.2876597999999999E-3</v>
      </c>
      <c r="P10" s="31">
        <v>2.287964E-3</v>
      </c>
      <c r="Q10" s="32">
        <v>2.2890328000000001E-3</v>
      </c>
      <c r="R10" s="32">
        <v>2.2919640000000001E-3</v>
      </c>
      <c r="S10" s="33">
        <v>2.2926533000000001E-3</v>
      </c>
      <c r="T10" s="33" t="s">
        <v>193</v>
      </c>
      <c r="U10" s="33" t="s">
        <v>193</v>
      </c>
      <c r="V10" s="33">
        <v>2.3128246E-3</v>
      </c>
      <c r="W10" s="33">
        <v>2.3180319999999998E-3</v>
      </c>
      <c r="X10" s="33">
        <v>2.3185618000000001E-3</v>
      </c>
      <c r="Y10" s="33">
        <v>2.3153736000000001E-3</v>
      </c>
      <c r="Z10" s="33">
        <v>2.3129699000000001E-3</v>
      </c>
      <c r="AA10" s="33">
        <v>2.3117424E-3</v>
      </c>
      <c r="AB10" s="33">
        <v>2.3021267000000001E-3</v>
      </c>
      <c r="AC10" s="29" t="s">
        <v>193</v>
      </c>
      <c r="AD10" s="29">
        <v>2.2698045E-3</v>
      </c>
      <c r="AE10" s="29">
        <v>2.2631956000000002E-3</v>
      </c>
      <c r="AF10" s="29">
        <v>2.2681581000000002E-3</v>
      </c>
      <c r="AG10" s="29">
        <v>2.2672970000000001E-3</v>
      </c>
      <c r="AH10" s="29">
        <v>2.2733625999999999E-3</v>
      </c>
      <c r="AI10" s="29">
        <v>2.2793984999999999E-3</v>
      </c>
      <c r="AJ10" s="29">
        <v>2.2848466999999999E-3</v>
      </c>
      <c r="AK10" s="3">
        <f t="shared" si="0"/>
        <v>2.2892438967741934E-3</v>
      </c>
      <c r="AL10" s="1">
        <v>-31.855</v>
      </c>
      <c r="AM10" s="12" t="s">
        <v>108</v>
      </c>
      <c r="AO10" s="2">
        <f>SUM(S6:AB10)/44</f>
        <v>2.3090260181818185E-3</v>
      </c>
      <c r="AV10" s="43" t="s">
        <v>111</v>
      </c>
      <c r="AW10" s="2" t="s">
        <v>112</v>
      </c>
      <c r="AZ10" s="7"/>
      <c r="BA10" s="7"/>
      <c r="BB10" s="7"/>
      <c r="BC10" s="8"/>
    </row>
    <row r="11" spans="1:55" x14ac:dyDescent="0.25">
      <c r="A11" s="29">
        <v>2.2949753E-3</v>
      </c>
      <c r="B11" s="30">
        <v>2.2902043999999998E-3</v>
      </c>
      <c r="C11" s="29" t="s">
        <v>193</v>
      </c>
      <c r="D11" s="29" t="s">
        <v>193</v>
      </c>
      <c r="E11" s="34" t="s">
        <v>193</v>
      </c>
      <c r="F11" s="34">
        <v>2.2606172E-3</v>
      </c>
      <c r="G11" s="34">
        <v>2.2738082000000001E-3</v>
      </c>
      <c r="H11" s="34">
        <v>2.2864027000000001E-3</v>
      </c>
      <c r="I11" s="34">
        <v>2.2932002000000001E-3</v>
      </c>
      <c r="J11" s="34">
        <v>2.2965160000000002E-3</v>
      </c>
      <c r="K11" s="34">
        <v>2.2980822E-3</v>
      </c>
      <c r="L11" s="34">
        <v>2.2942791999999998E-3</v>
      </c>
      <c r="M11" s="34">
        <v>2.2921577999999998E-3</v>
      </c>
      <c r="N11" s="34">
        <v>2.2908125999999999E-3</v>
      </c>
      <c r="O11" s="34">
        <v>2.2898422999999999E-3</v>
      </c>
      <c r="P11" s="34">
        <v>2.289807E-3</v>
      </c>
      <c r="Q11" s="34">
        <v>2.2917707000000001E-3</v>
      </c>
      <c r="R11" s="34">
        <v>2.2977567E-3</v>
      </c>
      <c r="S11" s="35">
        <v>2.2963604E-3</v>
      </c>
      <c r="T11" s="35" t="s">
        <v>193</v>
      </c>
      <c r="U11" s="35" t="s">
        <v>193</v>
      </c>
      <c r="V11" s="35">
        <v>2.3194273999999999E-3</v>
      </c>
      <c r="W11" s="35">
        <v>2.321423E-3</v>
      </c>
      <c r="X11" s="35">
        <v>2.323926E-3</v>
      </c>
      <c r="Y11" s="35">
        <v>2.3144799999999998E-3</v>
      </c>
      <c r="Z11" s="35">
        <v>2.3125983E-3</v>
      </c>
      <c r="AA11" s="35">
        <v>2.3135405E-3</v>
      </c>
      <c r="AB11" s="35">
        <v>2.3023625999999998E-3</v>
      </c>
      <c r="AC11" s="36" t="s">
        <v>193</v>
      </c>
      <c r="AD11" s="29">
        <v>2.270228E-3</v>
      </c>
      <c r="AE11" s="29">
        <v>2.2624367999999999E-3</v>
      </c>
      <c r="AF11" s="29">
        <v>2.2691136999999999E-3</v>
      </c>
      <c r="AG11" s="29">
        <v>2.2723344000000001E-3</v>
      </c>
      <c r="AH11" s="29">
        <v>2.2764650000000001E-3</v>
      </c>
      <c r="AI11" s="29">
        <v>2.2810881000000002E-3</v>
      </c>
      <c r="AJ11" s="29">
        <v>2.2870949999999998E-3</v>
      </c>
      <c r="AK11" s="3">
        <f t="shared" si="0"/>
        <v>2.2921037233333335E-3</v>
      </c>
      <c r="AL11" s="13">
        <v>-28.178599999999999</v>
      </c>
      <c r="AM11" s="14" t="s">
        <v>99</v>
      </c>
      <c r="AO11" s="7">
        <f>(SUM(B20:O28)+SUM(P20:R24))/140</f>
        <v>2.1925804192857146E-3</v>
      </c>
      <c r="AV11" s="16" t="s">
        <v>113</v>
      </c>
      <c r="AW11" s="2" t="s">
        <v>114</v>
      </c>
      <c r="AZ11" s="7"/>
      <c r="BA11" s="7"/>
      <c r="BB11" s="7"/>
      <c r="BC11" s="8"/>
    </row>
    <row r="12" spans="1:55" x14ac:dyDescent="0.25">
      <c r="A12" s="29">
        <v>2.2902586000000001E-3</v>
      </c>
      <c r="B12" s="30">
        <v>2.2788610000000001E-3</v>
      </c>
      <c r="C12" s="29" t="s">
        <v>193</v>
      </c>
      <c r="D12" s="29" t="s">
        <v>193</v>
      </c>
      <c r="E12" s="34" t="s">
        <v>193</v>
      </c>
      <c r="F12" s="34">
        <v>2.2582712000000001E-3</v>
      </c>
      <c r="G12" s="34">
        <v>2.2753627999999998E-3</v>
      </c>
      <c r="H12" s="34">
        <v>2.2920133E-3</v>
      </c>
      <c r="I12" s="34">
        <v>2.3000680000000002E-3</v>
      </c>
      <c r="J12" s="34">
        <v>2.3022657000000002E-3</v>
      </c>
      <c r="K12" s="34">
        <v>2.3037627999999998E-3</v>
      </c>
      <c r="L12" s="34">
        <v>2.3015192999999998E-3</v>
      </c>
      <c r="M12" s="34">
        <v>2.2997797999999999E-3</v>
      </c>
      <c r="N12" s="34">
        <v>2.298184E-3</v>
      </c>
      <c r="O12" s="34">
        <v>2.2975895999999998E-3</v>
      </c>
      <c r="P12" s="34">
        <v>2.2985725999999998E-3</v>
      </c>
      <c r="Q12" s="34">
        <v>2.3016503999999998E-3</v>
      </c>
      <c r="R12" s="34">
        <v>2.3064315E-3</v>
      </c>
      <c r="S12" s="35">
        <v>2.3010830000000002E-3</v>
      </c>
      <c r="T12" s="35" t="s">
        <v>193</v>
      </c>
      <c r="U12" s="35" t="s">
        <v>193</v>
      </c>
      <c r="V12" s="35">
        <v>2.3223431999999998E-3</v>
      </c>
      <c r="W12" s="35">
        <v>2.3232462999999998E-3</v>
      </c>
      <c r="X12" s="35">
        <v>2.3303989999999999E-3</v>
      </c>
      <c r="Y12" s="35">
        <v>2.3183470000000001E-3</v>
      </c>
      <c r="Z12" s="35">
        <v>2.3172456000000001E-3</v>
      </c>
      <c r="AA12" s="35">
        <v>2.3163533999999999E-3</v>
      </c>
      <c r="AB12" s="35">
        <v>2.3069102000000002E-3</v>
      </c>
      <c r="AC12" s="36" t="s">
        <v>193</v>
      </c>
      <c r="AD12" s="29">
        <v>2.2705313999999998E-3</v>
      </c>
      <c r="AE12" s="29">
        <v>2.2577003000000002E-3</v>
      </c>
      <c r="AF12" s="29">
        <v>2.2651989999999999E-3</v>
      </c>
      <c r="AG12" s="29">
        <v>2.2685131999999998E-3</v>
      </c>
      <c r="AH12" s="29">
        <v>2.2737018000000002E-3</v>
      </c>
      <c r="AI12" s="29">
        <v>2.2781991999999999E-3</v>
      </c>
      <c r="AJ12" s="29">
        <v>2.2841475E-3</v>
      </c>
      <c r="AK12" s="3">
        <f t="shared" si="0"/>
        <v>2.2946170233333332E-3</v>
      </c>
      <c r="AL12" s="13">
        <v>-24.624300000000002</v>
      </c>
      <c r="AM12" s="14" t="s">
        <v>102</v>
      </c>
      <c r="AO12" s="2">
        <f>SUM(E11:R19)/126</f>
        <v>2.2310105460317457E-3</v>
      </c>
      <c r="AV12" s="3" t="s">
        <v>115</v>
      </c>
      <c r="AW12" s="2" t="s">
        <v>116</v>
      </c>
      <c r="AZ12" s="7"/>
      <c r="BA12" s="7"/>
      <c r="BB12" s="7"/>
      <c r="BC12" s="8"/>
    </row>
    <row r="13" spans="1:55" x14ac:dyDescent="0.25">
      <c r="A13" s="29">
        <v>2.2757822000000001E-3</v>
      </c>
      <c r="B13" s="30">
        <v>2.2588663000000001E-3</v>
      </c>
      <c r="C13" s="29" t="s">
        <v>193</v>
      </c>
      <c r="D13" s="29" t="s">
        <v>193</v>
      </c>
      <c r="E13" s="34" t="s">
        <v>193</v>
      </c>
      <c r="F13" s="34">
        <v>2.2528367000000001E-3</v>
      </c>
      <c r="G13" s="34">
        <v>2.2706423999999999E-3</v>
      </c>
      <c r="H13" s="34">
        <v>2.2876551E-3</v>
      </c>
      <c r="I13" s="34">
        <v>2.2974720000000001E-3</v>
      </c>
      <c r="J13" s="34">
        <v>2.3026457000000001E-3</v>
      </c>
      <c r="K13" s="34">
        <v>2.3061866000000002E-3</v>
      </c>
      <c r="L13" s="34">
        <v>2.3063290000000002E-3</v>
      </c>
      <c r="M13" s="34">
        <v>2.3072819999999999E-3</v>
      </c>
      <c r="N13" s="34">
        <v>2.3071662999999999E-3</v>
      </c>
      <c r="O13" s="34">
        <v>2.3079389000000001E-3</v>
      </c>
      <c r="P13" s="34">
        <v>2.3097522000000001E-3</v>
      </c>
      <c r="Q13" s="34">
        <v>2.3130350000000002E-3</v>
      </c>
      <c r="R13" s="34">
        <v>2.3151827000000001E-3</v>
      </c>
      <c r="S13" s="35">
        <v>2.3061014000000002E-3</v>
      </c>
      <c r="T13" s="35" t="s">
        <v>193</v>
      </c>
      <c r="U13" s="35" t="s">
        <v>193</v>
      </c>
      <c r="V13" s="35" t="s">
        <v>193</v>
      </c>
      <c r="W13" s="35">
        <v>2.3236093E-3</v>
      </c>
      <c r="X13" s="35">
        <v>2.3371994E-3</v>
      </c>
      <c r="Y13" s="35">
        <v>2.3254556999999999E-3</v>
      </c>
      <c r="Z13" s="35">
        <v>2.3219645999999999E-3</v>
      </c>
      <c r="AA13" s="35">
        <v>2.3149339999999998E-3</v>
      </c>
      <c r="AB13" s="35" t="s">
        <v>193</v>
      </c>
      <c r="AC13" s="36" t="s">
        <v>193</v>
      </c>
      <c r="AD13" s="29">
        <v>2.2714348E-3</v>
      </c>
      <c r="AE13" s="29">
        <v>2.2530841999999999E-3</v>
      </c>
      <c r="AF13" s="29">
        <v>2.2606223E-3</v>
      </c>
      <c r="AG13" s="29">
        <v>2.2620409999999998E-3</v>
      </c>
      <c r="AH13" s="29">
        <v>2.2650787E-3</v>
      </c>
      <c r="AI13" s="29">
        <v>2.2681343999999999E-3</v>
      </c>
      <c r="AJ13" s="29">
        <v>2.2723416E-3</v>
      </c>
      <c r="AK13" s="3">
        <f t="shared" si="0"/>
        <v>2.2928848035714288E-3</v>
      </c>
      <c r="AL13" s="13">
        <v>-21.168500000000002</v>
      </c>
      <c r="AM13" s="15" t="s">
        <v>105</v>
      </c>
      <c r="AO13" s="2">
        <f>(SUM(S20:AB28)+SUM(P25:R28))/67</f>
        <v>2.2947380104477604E-3</v>
      </c>
      <c r="AZ13" s="7"/>
      <c r="BA13" s="7"/>
      <c r="BB13" s="7"/>
      <c r="BC13" s="8"/>
    </row>
    <row r="14" spans="1:55" x14ac:dyDescent="0.25">
      <c r="A14" s="29">
        <v>2.2597696999999998E-3</v>
      </c>
      <c r="B14" s="30">
        <v>2.2420437999999998E-3</v>
      </c>
      <c r="C14" s="29" t="s">
        <v>193</v>
      </c>
      <c r="D14" s="29" t="s">
        <v>193</v>
      </c>
      <c r="E14" s="34">
        <v>2.2454303999999998E-3</v>
      </c>
      <c r="F14" s="34">
        <v>2.2487724000000001E-3</v>
      </c>
      <c r="G14" s="34">
        <v>2.2593879000000002E-3</v>
      </c>
      <c r="H14" s="34">
        <v>2.2765113999999999E-3</v>
      </c>
      <c r="I14" s="34">
        <v>2.2899349999999999E-3</v>
      </c>
      <c r="J14" s="34">
        <v>2.2981962999999998E-3</v>
      </c>
      <c r="K14" s="34">
        <v>2.3038855E-3</v>
      </c>
      <c r="L14" s="34">
        <v>2.3078452999999999E-3</v>
      </c>
      <c r="M14" s="34">
        <v>2.3118718999999999E-3</v>
      </c>
      <c r="N14" s="34">
        <v>2.3142601999999999E-3</v>
      </c>
      <c r="O14" s="34">
        <v>2.3162273999999998E-3</v>
      </c>
      <c r="P14" s="34">
        <v>2.3185852999999998E-3</v>
      </c>
      <c r="Q14" s="34">
        <v>2.3218104999999998E-3</v>
      </c>
      <c r="R14" s="34">
        <v>2.3197748E-3</v>
      </c>
      <c r="S14" s="35">
        <v>2.3103221000000001E-3</v>
      </c>
      <c r="T14" s="35" t="s">
        <v>193</v>
      </c>
      <c r="U14" s="35" t="s">
        <v>193</v>
      </c>
      <c r="V14" s="35" t="s">
        <v>193</v>
      </c>
      <c r="W14" s="35">
        <v>2.3287659999999999E-3</v>
      </c>
      <c r="X14" s="35">
        <v>2.3447025999999999E-3</v>
      </c>
      <c r="Y14" s="35">
        <v>2.3361845E-3</v>
      </c>
      <c r="Z14" s="35">
        <v>2.3304749999999998E-3</v>
      </c>
      <c r="AA14" s="35">
        <v>2.3207575999999999E-3</v>
      </c>
      <c r="AB14" s="35" t="s">
        <v>193</v>
      </c>
      <c r="AC14" s="36" t="s">
        <v>193</v>
      </c>
      <c r="AD14" s="29" t="s">
        <v>193</v>
      </c>
      <c r="AE14" s="29">
        <v>2.2495224E-3</v>
      </c>
      <c r="AF14" s="29">
        <v>2.2563144999999999E-3</v>
      </c>
      <c r="AG14" s="29">
        <v>2.2556132000000001E-3</v>
      </c>
      <c r="AH14" s="29">
        <v>2.2560271999999999E-3</v>
      </c>
      <c r="AI14" s="29">
        <v>2.2572327999999999E-3</v>
      </c>
      <c r="AJ14" s="29">
        <v>2.2590815000000002E-3</v>
      </c>
      <c r="AK14" s="3">
        <f t="shared" si="0"/>
        <v>2.2906895428571428E-3</v>
      </c>
      <c r="AL14" s="13">
        <v>-17.791599999999999</v>
      </c>
      <c r="AM14" s="15" t="s">
        <v>108</v>
      </c>
      <c r="AO14" s="2">
        <f>SUM(S11:AB19)/54</f>
        <v>2.3212169666666669E-3</v>
      </c>
      <c r="AZ14" s="7"/>
      <c r="BA14" s="7"/>
      <c r="BB14" s="7"/>
      <c r="BC14" s="8"/>
    </row>
    <row r="15" spans="1:55" x14ac:dyDescent="0.25">
      <c r="A15" s="29">
        <v>2.2489016E-3</v>
      </c>
      <c r="B15" s="30">
        <v>2.2324965999999998E-3</v>
      </c>
      <c r="C15" s="29" t="s">
        <v>193</v>
      </c>
      <c r="D15" s="29" t="s">
        <v>193</v>
      </c>
      <c r="E15" s="34">
        <v>2.2359711999999999E-3</v>
      </c>
      <c r="F15" s="34">
        <v>2.2349140000000002E-3</v>
      </c>
      <c r="G15" s="34">
        <v>2.2461787E-3</v>
      </c>
      <c r="H15" s="34">
        <v>2.2640821999999998E-3</v>
      </c>
      <c r="I15" s="34">
        <v>2.2805290999999999E-3</v>
      </c>
      <c r="J15" s="34">
        <v>2.2935834999999998E-3</v>
      </c>
      <c r="K15" s="34">
        <v>2.3030639E-3</v>
      </c>
      <c r="L15" s="34">
        <v>2.3098758000000001E-3</v>
      </c>
      <c r="M15" s="34">
        <v>2.3140213E-3</v>
      </c>
      <c r="N15" s="34">
        <v>2.3169136000000001E-3</v>
      </c>
      <c r="O15" s="34">
        <v>2.3187889999999999E-3</v>
      </c>
      <c r="P15" s="34">
        <v>2.3210259999999999E-3</v>
      </c>
      <c r="Q15" s="34">
        <v>2.3255362000000001E-3</v>
      </c>
      <c r="R15" s="34">
        <v>2.3297353E-3</v>
      </c>
      <c r="S15" s="35" t="s">
        <v>193</v>
      </c>
      <c r="T15" s="35" t="s">
        <v>193</v>
      </c>
      <c r="U15" s="35" t="s">
        <v>193</v>
      </c>
      <c r="V15" s="35" t="s">
        <v>193</v>
      </c>
      <c r="W15" s="35">
        <v>2.3272482000000001E-3</v>
      </c>
      <c r="X15" s="35">
        <v>2.3473896999999999E-3</v>
      </c>
      <c r="Y15" s="35">
        <v>2.3425627000000001E-3</v>
      </c>
      <c r="Z15" s="35">
        <v>2.3384679999999998E-3</v>
      </c>
      <c r="AA15" s="35">
        <v>2.3298960000000001E-3</v>
      </c>
      <c r="AB15" s="35" t="s">
        <v>193</v>
      </c>
      <c r="AC15" s="36" t="s">
        <v>193</v>
      </c>
      <c r="AD15" s="29" t="s">
        <v>193</v>
      </c>
      <c r="AE15" s="29">
        <v>2.2516070000000001E-3</v>
      </c>
      <c r="AF15" s="29">
        <v>2.2520196999999999E-3</v>
      </c>
      <c r="AG15" s="29">
        <v>2.2500607000000001E-3</v>
      </c>
      <c r="AH15" s="29">
        <v>2.2485349999999999E-3</v>
      </c>
      <c r="AI15" s="29">
        <v>2.2478594999999998E-3</v>
      </c>
      <c r="AJ15" s="29">
        <v>2.2481072000000001E-3</v>
      </c>
      <c r="AK15" s="3">
        <f t="shared" si="0"/>
        <v>2.2873841370370375E-3</v>
      </c>
      <c r="AL15" s="13">
        <v>-14.477499999999999</v>
      </c>
      <c r="AM15" s="16" t="s">
        <v>117</v>
      </c>
      <c r="AO15" s="7">
        <f>(SUM(AC6:AJ28)+SUM(A6:D19))/173</f>
        <v>2.2535729734104058E-3</v>
      </c>
      <c r="AT15" s="44">
        <f>AVERAGE(AC6:AJ28)+AVERAGE(A6:D19)</f>
        <v>4.5346481685719624E-3</v>
      </c>
      <c r="AZ15" s="7"/>
      <c r="BA15" s="7"/>
      <c r="BB15" s="7"/>
      <c r="BC15" s="8"/>
    </row>
    <row r="16" spans="1:55" x14ac:dyDescent="0.25">
      <c r="A16" s="29">
        <v>2.2449716999999999E-3</v>
      </c>
      <c r="B16" s="30">
        <v>2.2345465000000002E-3</v>
      </c>
      <c r="C16" s="29" t="s">
        <v>193</v>
      </c>
      <c r="D16" s="29" t="s">
        <v>193</v>
      </c>
      <c r="E16" s="34">
        <v>2.2263855000000002E-3</v>
      </c>
      <c r="F16" s="34">
        <v>2.2213446999999999E-3</v>
      </c>
      <c r="G16" s="34">
        <v>2.2320349999999998E-3</v>
      </c>
      <c r="H16" s="34">
        <v>2.2524260000000001E-3</v>
      </c>
      <c r="I16" s="34">
        <v>2.2734266E-3</v>
      </c>
      <c r="J16" s="34">
        <v>2.2909224000000001E-3</v>
      </c>
      <c r="K16" s="34">
        <v>2.3013840000000001E-3</v>
      </c>
      <c r="L16" s="34">
        <v>2.3086261999999999E-3</v>
      </c>
      <c r="M16" s="34">
        <v>2.3124379E-3</v>
      </c>
      <c r="N16" s="34">
        <v>2.3145240000000001E-3</v>
      </c>
      <c r="O16" s="34">
        <v>2.3150010000000001E-3</v>
      </c>
      <c r="P16" s="34">
        <v>2.3157143000000001E-3</v>
      </c>
      <c r="Q16" s="34">
        <v>2.3200173999999999E-3</v>
      </c>
      <c r="R16" s="34">
        <v>2.333463E-3</v>
      </c>
      <c r="S16" s="35" t="s">
        <v>193</v>
      </c>
      <c r="T16" s="35" t="s">
        <v>193</v>
      </c>
      <c r="U16" s="35" t="s">
        <v>193</v>
      </c>
      <c r="V16" s="35" t="s">
        <v>193</v>
      </c>
      <c r="W16" s="35">
        <v>2.3233765E-3</v>
      </c>
      <c r="X16" s="35">
        <v>2.3460553000000002E-3</v>
      </c>
      <c r="Y16" s="35">
        <v>2.3432906999999998E-3</v>
      </c>
      <c r="Z16" s="35">
        <v>2.3425336000000001E-3</v>
      </c>
      <c r="AA16" s="35">
        <v>2.3358293999999999E-3</v>
      </c>
      <c r="AB16" s="35" t="s">
        <v>193</v>
      </c>
      <c r="AC16" s="36" t="s">
        <v>193</v>
      </c>
      <c r="AD16" s="29" t="s">
        <v>193</v>
      </c>
      <c r="AE16" s="29">
        <v>2.2509740000000002E-3</v>
      </c>
      <c r="AF16" s="29">
        <v>2.2474578999999999E-3</v>
      </c>
      <c r="AG16" s="29">
        <v>2.2456415000000002E-3</v>
      </c>
      <c r="AH16" s="29">
        <v>2.2434684999999999E-3</v>
      </c>
      <c r="AI16" s="29">
        <v>2.2408045000000001E-3</v>
      </c>
      <c r="AJ16" s="29">
        <v>2.2396709999999999E-3</v>
      </c>
      <c r="AK16" s="3">
        <f t="shared" si="0"/>
        <v>2.2835677444444443E-3</v>
      </c>
      <c r="AL16" s="13">
        <v>-11.212300000000001</v>
      </c>
      <c r="AM16" t="s">
        <v>118</v>
      </c>
      <c r="AO16" s="2">
        <f>((SUM(A2:Z35)+SUM(AA2:AJ28))/895)</f>
        <v>2.2616106044692722E-3</v>
      </c>
      <c r="AZ16" s="7"/>
      <c r="BA16" s="7"/>
      <c r="BB16" s="7"/>
      <c r="BC16" s="8"/>
    </row>
    <row r="17" spans="1:55" x14ac:dyDescent="0.25">
      <c r="A17" s="29">
        <v>2.2420386999999998E-3</v>
      </c>
      <c r="B17" s="30">
        <v>2.2274153000000001E-3</v>
      </c>
      <c r="C17" s="29">
        <v>2.2208662999999998E-3</v>
      </c>
      <c r="D17" s="29">
        <v>2.2218274000000001E-3</v>
      </c>
      <c r="E17" s="34">
        <v>2.2149822E-3</v>
      </c>
      <c r="F17" s="34">
        <v>2.2101209999999998E-3</v>
      </c>
      <c r="G17" s="34">
        <v>2.217676E-3</v>
      </c>
      <c r="H17" s="34">
        <v>2.2408990000000002E-3</v>
      </c>
      <c r="I17" s="34">
        <v>2.2689262000000002E-3</v>
      </c>
      <c r="J17" s="34">
        <v>2.2879208E-3</v>
      </c>
      <c r="K17" s="34">
        <v>2.2992099999999999E-3</v>
      </c>
      <c r="L17" s="34">
        <v>2.3060431999999999E-3</v>
      </c>
      <c r="M17" s="34">
        <v>2.3092004000000001E-3</v>
      </c>
      <c r="N17" s="34">
        <v>2.3100260000000002E-3</v>
      </c>
      <c r="O17" s="34">
        <v>2.3084249999999998E-3</v>
      </c>
      <c r="P17" s="34">
        <v>2.3059163E-3</v>
      </c>
      <c r="Q17" s="34">
        <v>2.3060122000000001E-3</v>
      </c>
      <c r="R17" s="34">
        <v>2.3213487999999998E-3</v>
      </c>
      <c r="S17" s="35" t="s">
        <v>193</v>
      </c>
      <c r="T17" s="35" t="s">
        <v>193</v>
      </c>
      <c r="U17" s="35" t="s">
        <v>193</v>
      </c>
      <c r="V17" s="35" t="s">
        <v>193</v>
      </c>
      <c r="W17" s="35">
        <v>2.3135360000000002E-3</v>
      </c>
      <c r="X17" s="35">
        <v>2.3420967999999999E-3</v>
      </c>
      <c r="Y17" s="35">
        <v>2.3388447999999999E-3</v>
      </c>
      <c r="Z17" s="35">
        <v>2.3353470000000002E-3</v>
      </c>
      <c r="AA17" s="35">
        <v>2.3266987000000001E-3</v>
      </c>
      <c r="AB17" s="35" t="s">
        <v>193</v>
      </c>
      <c r="AC17" s="36" t="s">
        <v>193</v>
      </c>
      <c r="AD17" s="29" t="s">
        <v>193</v>
      </c>
      <c r="AE17" s="29">
        <v>2.2508290000000002E-3</v>
      </c>
      <c r="AF17" s="29">
        <v>2.2466692999999999E-3</v>
      </c>
      <c r="AG17" s="29">
        <v>2.2449530000000001E-3</v>
      </c>
      <c r="AH17" s="29">
        <v>2.241874E-3</v>
      </c>
      <c r="AI17" s="29">
        <v>2.2373784000000001E-3</v>
      </c>
      <c r="AJ17" s="29">
        <v>2.2309741000000002E-3</v>
      </c>
      <c r="AK17" s="3">
        <f t="shared" si="0"/>
        <v>2.2733812379310343E-3</v>
      </c>
      <c r="AL17" s="13">
        <v>-7.9836</v>
      </c>
      <c r="AM17" t="s">
        <v>119</v>
      </c>
      <c r="AZ17" s="7"/>
      <c r="BA17" s="7"/>
      <c r="BB17" s="7"/>
      <c r="BC17" s="8"/>
    </row>
    <row r="18" spans="1:55" x14ac:dyDescent="0.25">
      <c r="A18" s="29">
        <v>2.2375530000000002E-3</v>
      </c>
      <c r="B18" s="30">
        <v>2.2203838000000001E-3</v>
      </c>
      <c r="C18" s="29">
        <v>2.202126E-3</v>
      </c>
      <c r="D18" s="29">
        <v>2.2204440999999998E-3</v>
      </c>
      <c r="E18" s="34">
        <v>2.2075477E-3</v>
      </c>
      <c r="F18" s="34">
        <v>2.2023519999999999E-3</v>
      </c>
      <c r="G18" s="34">
        <v>2.2099990999999999E-3</v>
      </c>
      <c r="H18" s="34">
        <v>2.2375734999999998E-3</v>
      </c>
      <c r="I18" s="34">
        <v>2.2679763000000002E-3</v>
      </c>
      <c r="J18" s="34">
        <v>2.2854888999999999E-3</v>
      </c>
      <c r="K18" s="34">
        <v>2.2971323E-3</v>
      </c>
      <c r="L18" s="34">
        <v>2.3041365000000002E-3</v>
      </c>
      <c r="M18" s="34">
        <v>2.3064218000000002E-3</v>
      </c>
      <c r="N18" s="34">
        <v>2.3062310000000002E-3</v>
      </c>
      <c r="O18" s="34">
        <v>2.3020675999999999E-3</v>
      </c>
      <c r="P18" s="34">
        <v>2.2942280000000002E-3</v>
      </c>
      <c r="Q18" s="34">
        <v>2.2871673999999998E-3</v>
      </c>
      <c r="R18" s="34">
        <v>2.2940754000000002E-3</v>
      </c>
      <c r="S18" s="35" t="s">
        <v>193</v>
      </c>
      <c r="T18" s="35" t="s">
        <v>193</v>
      </c>
      <c r="U18" s="35" t="s">
        <v>193</v>
      </c>
      <c r="V18" s="35" t="s">
        <v>193</v>
      </c>
      <c r="W18" s="35">
        <v>2.290313E-3</v>
      </c>
      <c r="X18" s="35">
        <v>2.3356906999999999E-3</v>
      </c>
      <c r="Y18" s="35">
        <v>2.3319327999999999E-3</v>
      </c>
      <c r="Z18" s="35">
        <v>2.3279785999999998E-3</v>
      </c>
      <c r="AA18" s="35">
        <v>2.3062324999999998E-3</v>
      </c>
      <c r="AB18" s="35" t="s">
        <v>193</v>
      </c>
      <c r="AC18" s="36" t="s">
        <v>193</v>
      </c>
      <c r="AD18" s="29" t="s">
        <v>193</v>
      </c>
      <c r="AE18" s="29">
        <v>2.2538026999999999E-3</v>
      </c>
      <c r="AF18" s="29">
        <v>2.2471976E-3</v>
      </c>
      <c r="AG18" s="29">
        <v>2.2451532999999998E-3</v>
      </c>
      <c r="AH18" s="29">
        <v>2.2419953999999998E-3</v>
      </c>
      <c r="AI18" s="29">
        <v>2.2364290999999999E-3</v>
      </c>
      <c r="AJ18" s="29">
        <v>2.2184219999999998E-3</v>
      </c>
      <c r="AK18" s="3">
        <f t="shared" si="0"/>
        <v>2.2661397275862065E-3</v>
      </c>
      <c r="AL18" s="13">
        <v>-4.7801999999999998</v>
      </c>
      <c r="AM18" t="s">
        <v>120</v>
      </c>
      <c r="AZ18" s="7"/>
      <c r="BA18" s="7"/>
      <c r="BB18" s="7"/>
      <c r="BC18" s="8"/>
    </row>
    <row r="19" spans="1:55" x14ac:dyDescent="0.25">
      <c r="A19" s="29" t="s">
        <v>193</v>
      </c>
      <c r="B19" s="30" t="s">
        <v>193</v>
      </c>
      <c r="C19" s="29">
        <v>2.1852737E-3</v>
      </c>
      <c r="D19" s="29">
        <v>2.2116213000000001E-3</v>
      </c>
      <c r="E19" s="34">
        <v>2.2060575000000002E-3</v>
      </c>
      <c r="F19" s="34">
        <v>2.1998687E-3</v>
      </c>
      <c r="G19" s="34">
        <v>2.2044561000000001E-3</v>
      </c>
      <c r="H19" s="34">
        <v>2.2369149999999999E-3</v>
      </c>
      <c r="I19" s="34">
        <v>2.2650664000000002E-3</v>
      </c>
      <c r="J19" s="34">
        <v>2.2808856000000001E-3</v>
      </c>
      <c r="K19" s="34">
        <v>2.2920346999999999E-3</v>
      </c>
      <c r="L19" s="34">
        <v>2.2995372E-3</v>
      </c>
      <c r="M19" s="34">
        <v>2.3011249000000002E-3</v>
      </c>
      <c r="N19" s="34">
        <v>2.2989244000000001E-3</v>
      </c>
      <c r="O19" s="34">
        <v>2.2898328000000002E-3</v>
      </c>
      <c r="P19" s="34">
        <v>2.2753342E-3</v>
      </c>
      <c r="Q19" s="34">
        <v>2.2629728000000001E-3</v>
      </c>
      <c r="R19" s="34">
        <v>2.2661434000000001E-3</v>
      </c>
      <c r="S19" s="35" t="s">
        <v>193</v>
      </c>
      <c r="T19" s="35" t="s">
        <v>193</v>
      </c>
      <c r="U19" s="35" t="s">
        <v>193</v>
      </c>
      <c r="V19" s="35">
        <v>2.2311370999999998E-3</v>
      </c>
      <c r="W19" s="35">
        <v>2.2931077999999998E-3</v>
      </c>
      <c r="X19" s="35">
        <v>2.3231876999999998E-3</v>
      </c>
      <c r="Y19" s="35">
        <v>2.3132483000000001E-3</v>
      </c>
      <c r="Z19" s="35">
        <v>2.3238782000000002E-3</v>
      </c>
      <c r="AA19" s="35">
        <v>2.2953180000000002E-3</v>
      </c>
      <c r="AB19" s="35" t="s">
        <v>193</v>
      </c>
      <c r="AC19" s="36" t="s">
        <v>193</v>
      </c>
      <c r="AD19" s="29" t="s">
        <v>193</v>
      </c>
      <c r="AE19" s="29">
        <v>2.2595957999999999E-3</v>
      </c>
      <c r="AF19" s="29">
        <v>2.2513568000000002E-3</v>
      </c>
      <c r="AG19" s="29">
        <v>2.2481694000000001E-3</v>
      </c>
      <c r="AH19" s="29">
        <v>2.2464362000000002E-3</v>
      </c>
      <c r="AI19" s="29">
        <v>2.2376303000000001E-3</v>
      </c>
      <c r="AJ19" s="29">
        <v>2.2089865999999998E-3</v>
      </c>
      <c r="AK19" s="3">
        <f t="shared" si="0"/>
        <v>2.2610036035714287E-3</v>
      </c>
      <c r="AL19" s="13">
        <v>-1.5918000000000001</v>
      </c>
      <c r="AM19" t="s">
        <v>121</v>
      </c>
      <c r="AO19" s="2">
        <f>SUM(U34:W35)/6</f>
        <v>2.3001918999999999E-3</v>
      </c>
      <c r="AZ19" s="7"/>
      <c r="BA19" s="7"/>
      <c r="BB19" s="7"/>
      <c r="BC19" s="8"/>
    </row>
    <row r="20" spans="1:55" x14ac:dyDescent="0.25">
      <c r="A20" t="s">
        <v>193</v>
      </c>
      <c r="B20" s="37" t="s">
        <v>193</v>
      </c>
      <c r="C20" s="34">
        <v>2.1869404999999998E-3</v>
      </c>
      <c r="D20" s="34">
        <v>2.2095755999999999E-3</v>
      </c>
      <c r="E20" s="34">
        <v>2.2068040000000001E-3</v>
      </c>
      <c r="F20" s="34">
        <v>2.2015291999999999E-3</v>
      </c>
      <c r="G20" s="34">
        <v>2.2053210000000001E-3</v>
      </c>
      <c r="H20" s="34">
        <v>2.2358624000000001E-3</v>
      </c>
      <c r="I20" s="34">
        <v>2.2576639999999999E-3</v>
      </c>
      <c r="J20" s="34">
        <v>2.2705235000000002E-3</v>
      </c>
      <c r="K20" s="34">
        <v>2.280963E-3</v>
      </c>
      <c r="L20" s="34">
        <v>2.2887160000000001E-3</v>
      </c>
      <c r="M20" s="34">
        <v>2.2904092999999999E-3</v>
      </c>
      <c r="N20" s="34">
        <v>2.2864572000000001E-3</v>
      </c>
      <c r="O20" s="34">
        <v>2.2730518000000002E-3</v>
      </c>
      <c r="P20" s="34">
        <v>2.2555431000000001E-3</v>
      </c>
      <c r="Q20" s="34">
        <v>2.2393903000000001E-3</v>
      </c>
      <c r="R20" s="34">
        <v>2.2358986999999999E-3</v>
      </c>
      <c r="S20" s="35" t="s">
        <v>193</v>
      </c>
      <c r="T20" s="35" t="s">
        <v>193</v>
      </c>
      <c r="U20" s="35" t="s">
        <v>193</v>
      </c>
      <c r="V20" s="35">
        <v>2.2203936E-3</v>
      </c>
      <c r="W20" s="35">
        <v>2.2910202E-3</v>
      </c>
      <c r="X20" s="35">
        <v>2.3059370000000001E-3</v>
      </c>
      <c r="Y20" s="35">
        <v>2.2823489999999999E-3</v>
      </c>
      <c r="Z20" s="35">
        <v>2.3151345000000001E-3</v>
      </c>
      <c r="AA20" s="35">
        <v>2.2900726E-3</v>
      </c>
      <c r="AB20" s="35" t="s">
        <v>193</v>
      </c>
      <c r="AC20" s="36" t="s">
        <v>193</v>
      </c>
      <c r="AD20" s="29" t="s">
        <v>193</v>
      </c>
      <c r="AE20" s="29">
        <v>2.269498E-3</v>
      </c>
      <c r="AF20" s="29">
        <v>2.2581433999999999E-3</v>
      </c>
      <c r="AG20" s="29">
        <v>2.2584103999999999E-3</v>
      </c>
      <c r="AH20" s="29">
        <v>2.2549675999999999E-3</v>
      </c>
      <c r="AI20" s="29">
        <v>2.2439787E-3</v>
      </c>
      <c r="AJ20" s="29">
        <v>2.215673E-3</v>
      </c>
      <c r="AK20" s="19">
        <f t="shared" si="0"/>
        <v>2.2546509857142862E-3</v>
      </c>
      <c r="AL20" s="13">
        <v>1.5918000000000001</v>
      </c>
      <c r="AM20" s="2" t="s">
        <v>194</v>
      </c>
      <c r="AP20" s="7"/>
      <c r="AQ20" s="7"/>
      <c r="AR20" s="7"/>
      <c r="AS20" s="8"/>
    </row>
    <row r="21" spans="1:55" x14ac:dyDescent="0.25">
      <c r="A21" t="s">
        <v>193</v>
      </c>
      <c r="B21" s="37">
        <v>2.2220600000000001E-3</v>
      </c>
      <c r="C21" s="34">
        <v>2.2115820000000001E-3</v>
      </c>
      <c r="D21" s="34">
        <v>2.2119679999999999E-3</v>
      </c>
      <c r="E21" s="34">
        <v>2.2091884000000001E-3</v>
      </c>
      <c r="F21" s="34">
        <v>2.2067054999999999E-3</v>
      </c>
      <c r="G21" s="34">
        <v>2.2141521000000001E-3</v>
      </c>
      <c r="H21" s="34">
        <v>2.238187E-3</v>
      </c>
      <c r="I21" s="34">
        <v>2.2504583E-3</v>
      </c>
      <c r="J21" s="34">
        <v>2.2576357999999999E-3</v>
      </c>
      <c r="K21" s="34">
        <v>2.2644838000000001E-3</v>
      </c>
      <c r="L21" s="34">
        <v>2.2699974999999999E-3</v>
      </c>
      <c r="M21" s="34">
        <v>2.2715798E-3</v>
      </c>
      <c r="N21" s="34">
        <v>2.2679947E-3</v>
      </c>
      <c r="O21" s="34">
        <v>2.2530686000000002E-3</v>
      </c>
      <c r="P21" s="34">
        <v>2.2350807999999998E-3</v>
      </c>
      <c r="Q21" s="34">
        <v>2.2190954000000001E-3</v>
      </c>
      <c r="R21" s="34">
        <v>2.2118168E-3</v>
      </c>
      <c r="S21" s="35" t="s">
        <v>193</v>
      </c>
      <c r="T21" s="35" t="s">
        <v>193</v>
      </c>
      <c r="U21" s="35">
        <v>2.2228132000000002E-3</v>
      </c>
      <c r="V21" s="35">
        <v>2.2512572000000001E-3</v>
      </c>
      <c r="W21" s="35">
        <v>2.2933561999999999E-3</v>
      </c>
      <c r="X21" s="35">
        <v>2.2937371000000002E-3</v>
      </c>
      <c r="Y21" s="35">
        <v>2.2511791999999999E-3</v>
      </c>
      <c r="Z21" s="35">
        <v>2.3077682E-3</v>
      </c>
      <c r="AA21" s="35">
        <v>2.2959218000000001E-3</v>
      </c>
      <c r="AB21" s="35" t="s">
        <v>193</v>
      </c>
      <c r="AC21" s="36" t="s">
        <v>193</v>
      </c>
      <c r="AD21" s="29" t="s">
        <v>193</v>
      </c>
      <c r="AE21" s="29">
        <v>2.2745004000000002E-3</v>
      </c>
      <c r="AF21" s="29">
        <v>2.2677034E-3</v>
      </c>
      <c r="AG21" s="29">
        <v>2.2677383000000001E-3</v>
      </c>
      <c r="AH21" s="29">
        <v>2.2614165000000002E-3</v>
      </c>
      <c r="AI21" s="29">
        <v>2.2521694000000002E-3</v>
      </c>
      <c r="AJ21" s="29">
        <v>2.2153067E-3</v>
      </c>
      <c r="AK21" s="3">
        <f t="shared" si="0"/>
        <v>2.2489974033333337E-3</v>
      </c>
      <c r="AL21" s="13">
        <v>4.7801999999999998</v>
      </c>
      <c r="AO21"/>
    </row>
    <row r="22" spans="1:55" x14ac:dyDescent="0.25">
      <c r="A22" t="s">
        <v>193</v>
      </c>
      <c r="B22" s="37">
        <v>2.2141919999999998E-3</v>
      </c>
      <c r="C22" s="34">
        <v>2.2185666000000001E-3</v>
      </c>
      <c r="D22" s="34">
        <v>2.2136790000000001E-3</v>
      </c>
      <c r="E22" s="34">
        <v>2.2115070000000001E-3</v>
      </c>
      <c r="F22" s="34">
        <v>2.2153960000000001E-3</v>
      </c>
      <c r="G22" s="34">
        <v>2.2273424999999999E-3</v>
      </c>
      <c r="H22" s="34">
        <v>2.2438509999999998E-3</v>
      </c>
      <c r="I22" s="34">
        <v>2.2506430000000001E-3</v>
      </c>
      <c r="J22" s="34">
        <v>2.2547038000000001E-3</v>
      </c>
      <c r="K22" s="34">
        <v>2.2579953000000002E-3</v>
      </c>
      <c r="L22" s="34">
        <v>2.2597208000000001E-3</v>
      </c>
      <c r="M22" s="34">
        <v>2.2583345E-3</v>
      </c>
      <c r="N22" s="34">
        <v>2.2525370000000002E-3</v>
      </c>
      <c r="O22" s="34">
        <v>2.2371712000000001E-3</v>
      </c>
      <c r="P22" s="34">
        <v>2.2218913999999998E-3</v>
      </c>
      <c r="Q22" s="34">
        <v>2.2167583999999998E-3</v>
      </c>
      <c r="R22" s="34">
        <v>2.2106132999999998E-3</v>
      </c>
      <c r="S22" s="35" t="s">
        <v>193</v>
      </c>
      <c r="T22" s="35" t="s">
        <v>193</v>
      </c>
      <c r="U22" s="35">
        <v>2.2375828E-3</v>
      </c>
      <c r="V22" s="35">
        <v>2.2776939999999998E-3</v>
      </c>
      <c r="W22" s="35">
        <v>2.2948793999999998E-3</v>
      </c>
      <c r="X22" s="35">
        <v>2.2813661E-3</v>
      </c>
      <c r="Y22" s="35">
        <v>2.2106169999999998E-3</v>
      </c>
      <c r="Z22" s="35" t="s">
        <v>193</v>
      </c>
      <c r="AA22" s="35" t="s">
        <v>193</v>
      </c>
      <c r="AB22" s="35" t="s">
        <v>193</v>
      </c>
      <c r="AC22" s="36" t="s">
        <v>193</v>
      </c>
      <c r="AD22" s="29" t="s">
        <v>193</v>
      </c>
      <c r="AE22" s="29" t="s">
        <v>193</v>
      </c>
      <c r="AF22" s="29">
        <v>2.2667212999999999E-3</v>
      </c>
      <c r="AG22" s="29">
        <v>2.2738797000000002E-3</v>
      </c>
      <c r="AH22" s="29">
        <v>2.2620612000000002E-3</v>
      </c>
      <c r="AI22" s="29">
        <v>2.2569739000000001E-3</v>
      </c>
      <c r="AJ22" s="29">
        <v>2.2239399000000002E-3</v>
      </c>
      <c r="AK22" s="3">
        <f t="shared" si="0"/>
        <v>2.2426154851851849E-3</v>
      </c>
      <c r="AL22" s="13">
        <v>7.9836</v>
      </c>
      <c r="AO22"/>
    </row>
    <row r="23" spans="1:55" x14ac:dyDescent="0.25">
      <c r="A23" t="s">
        <v>193</v>
      </c>
      <c r="B23" s="37">
        <v>2.2173838000000001E-3</v>
      </c>
      <c r="C23" s="34">
        <v>2.2211549999999998E-3</v>
      </c>
      <c r="D23" s="34">
        <v>2.2193057999999998E-3</v>
      </c>
      <c r="E23" s="34">
        <v>2.2220067000000001E-3</v>
      </c>
      <c r="F23" s="34">
        <v>2.2292924E-3</v>
      </c>
      <c r="G23" s="34">
        <v>2.2393008999999999E-3</v>
      </c>
      <c r="H23" s="34">
        <v>2.2491612E-3</v>
      </c>
      <c r="I23" s="34">
        <v>2.253246E-3</v>
      </c>
      <c r="J23" s="34">
        <v>2.2556583999999999E-3</v>
      </c>
      <c r="K23" s="34">
        <v>2.2569349999999998E-3</v>
      </c>
      <c r="L23" s="34">
        <v>2.2564095000000002E-3</v>
      </c>
      <c r="M23" s="34">
        <v>2.253012E-3</v>
      </c>
      <c r="N23" s="34">
        <v>2.2461310000000002E-3</v>
      </c>
      <c r="O23" s="34">
        <v>2.2329327000000002E-3</v>
      </c>
      <c r="P23" s="34">
        <v>2.2226813999999999E-3</v>
      </c>
      <c r="Q23" s="34">
        <v>2.2182173999999999E-3</v>
      </c>
      <c r="R23" s="34">
        <v>2.2216274E-3</v>
      </c>
      <c r="S23" s="35" t="s">
        <v>193</v>
      </c>
      <c r="T23" s="35">
        <v>2.2808313000000002E-3</v>
      </c>
      <c r="U23" s="35">
        <v>2.2679835000000001E-3</v>
      </c>
      <c r="V23" s="35">
        <v>2.2922497999999999E-3</v>
      </c>
      <c r="W23" s="35">
        <v>2.3008562000000001E-3</v>
      </c>
      <c r="X23" s="35">
        <v>2.2828039999999998E-3</v>
      </c>
      <c r="Y23" s="35">
        <v>2.2035835E-3</v>
      </c>
      <c r="Z23" s="35" t="s">
        <v>193</v>
      </c>
      <c r="AA23" s="35" t="s">
        <v>193</v>
      </c>
      <c r="AB23" s="35" t="s">
        <v>193</v>
      </c>
      <c r="AC23" s="36" t="s">
        <v>193</v>
      </c>
      <c r="AD23" s="29" t="s">
        <v>193</v>
      </c>
      <c r="AE23" s="29" t="s">
        <v>193</v>
      </c>
      <c r="AF23" s="29">
        <v>2.2733768E-3</v>
      </c>
      <c r="AG23" s="29">
        <v>2.2823744999999999E-3</v>
      </c>
      <c r="AH23" s="29">
        <v>2.2529202999999999E-3</v>
      </c>
      <c r="AI23" s="29">
        <v>2.2532693000000001E-3</v>
      </c>
      <c r="AJ23" s="29">
        <v>2.2230153000000002E-3</v>
      </c>
      <c r="AK23" s="3">
        <f t="shared" si="0"/>
        <v>2.2474186107142862E-3</v>
      </c>
      <c r="AL23" s="13">
        <v>11.212300000000001</v>
      </c>
      <c r="AO23" s="20"/>
    </row>
    <row r="24" spans="1:55" x14ac:dyDescent="0.25">
      <c r="A24" t="s">
        <v>193</v>
      </c>
      <c r="B24" s="37">
        <v>2.2106542999999999E-3</v>
      </c>
      <c r="C24" s="34">
        <v>2.2238935E-3</v>
      </c>
      <c r="D24" s="34">
        <v>2.226553E-3</v>
      </c>
      <c r="E24" s="34">
        <v>2.2321379999999998E-3</v>
      </c>
      <c r="F24" s="34">
        <v>2.2403865999999998E-3</v>
      </c>
      <c r="G24" s="34">
        <v>2.2477869999999998E-3</v>
      </c>
      <c r="H24" s="34">
        <v>2.253751E-3</v>
      </c>
      <c r="I24" s="34">
        <v>2.2561299999999999E-3</v>
      </c>
      <c r="J24" s="34">
        <v>2.2575397000000001E-3</v>
      </c>
      <c r="K24" s="34">
        <v>2.2581214999999998E-3</v>
      </c>
      <c r="L24" s="34">
        <v>2.2565695000000001E-3</v>
      </c>
      <c r="M24" s="34">
        <v>2.2538613999999999E-3</v>
      </c>
      <c r="N24" s="34">
        <v>2.249277E-3</v>
      </c>
      <c r="O24" s="34">
        <v>2.2416976000000002E-3</v>
      </c>
      <c r="P24" s="34">
        <v>2.2415027000000001E-3</v>
      </c>
      <c r="Q24" s="34">
        <v>2.2391376999999998E-3</v>
      </c>
      <c r="R24" s="34" t="s">
        <v>193</v>
      </c>
      <c r="S24" s="35">
        <v>2.2857962000000002E-3</v>
      </c>
      <c r="T24" s="35">
        <v>2.2907610000000001E-3</v>
      </c>
      <c r="U24" s="35">
        <v>2.2861701000000002E-3</v>
      </c>
      <c r="V24" s="35">
        <v>2.3063129999999999E-3</v>
      </c>
      <c r="W24" s="35">
        <v>2.3136739999999999E-3</v>
      </c>
      <c r="X24" s="35">
        <v>2.3037055999999998E-3</v>
      </c>
      <c r="Y24" s="35">
        <v>2.2602715000000001E-3</v>
      </c>
      <c r="Z24" s="35" t="s">
        <v>193</v>
      </c>
      <c r="AA24" s="35" t="s">
        <v>193</v>
      </c>
      <c r="AB24" s="35" t="s">
        <v>193</v>
      </c>
      <c r="AC24" s="36" t="s">
        <v>193</v>
      </c>
      <c r="AD24" s="29" t="s">
        <v>193</v>
      </c>
      <c r="AE24" s="29" t="s">
        <v>193</v>
      </c>
      <c r="AF24" s="29">
        <v>2.2777537999999998E-3</v>
      </c>
      <c r="AG24" s="29">
        <v>2.2894746999999999E-3</v>
      </c>
      <c r="AH24" s="29">
        <v>2.2372182000000001E-3</v>
      </c>
      <c r="AI24" s="29">
        <v>2.2532836999999998E-3</v>
      </c>
      <c r="AJ24" s="29">
        <v>2.227985E-3</v>
      </c>
      <c r="AK24" s="3">
        <f t="shared" si="0"/>
        <v>2.2579074035714288E-3</v>
      </c>
      <c r="AL24" s="13">
        <v>14.477499999999999</v>
      </c>
    </row>
    <row r="25" spans="1:55" x14ac:dyDescent="0.25">
      <c r="A25" t="s">
        <v>193</v>
      </c>
      <c r="B25" s="37">
        <v>2.2222981999999998E-3</v>
      </c>
      <c r="C25" s="34">
        <v>2.2291753E-3</v>
      </c>
      <c r="D25" s="34">
        <v>2.2339080000000002E-3</v>
      </c>
      <c r="E25" s="34">
        <v>2.2401724E-3</v>
      </c>
      <c r="F25" s="34">
        <v>2.2465749999999998E-3</v>
      </c>
      <c r="G25" s="34">
        <v>2.2512523000000001E-3</v>
      </c>
      <c r="H25" s="34">
        <v>2.2549877999999998E-3</v>
      </c>
      <c r="I25" s="34">
        <v>2.2569487000000002E-3</v>
      </c>
      <c r="J25" s="34">
        <v>2.2579004999999999E-3</v>
      </c>
      <c r="K25" s="34">
        <v>2.2590454E-3</v>
      </c>
      <c r="L25" s="34">
        <v>2.2577805999999998E-3</v>
      </c>
      <c r="M25" s="34">
        <v>2.2566519E-3</v>
      </c>
      <c r="N25" s="34">
        <v>2.2567678000000001E-3</v>
      </c>
      <c r="O25" s="34">
        <v>2.2576412E-3</v>
      </c>
      <c r="P25" s="38">
        <v>2.2604407000000001E-3</v>
      </c>
      <c r="Q25" s="38" t="s">
        <v>193</v>
      </c>
      <c r="R25" s="38">
        <v>2.2816303999999999E-3</v>
      </c>
      <c r="S25" s="35">
        <v>2.2954376999999998E-3</v>
      </c>
      <c r="T25" s="35">
        <v>2.3009625999999999E-3</v>
      </c>
      <c r="U25" s="35">
        <v>2.3037759E-3</v>
      </c>
      <c r="V25" s="35">
        <v>2.3208903E-3</v>
      </c>
      <c r="W25" s="35">
        <v>2.3287016000000001E-3</v>
      </c>
      <c r="X25" s="35">
        <v>2.3279492999999998E-3</v>
      </c>
      <c r="Y25" s="35">
        <v>2.3123978000000002E-3</v>
      </c>
      <c r="Z25" s="35" t="s">
        <v>193</v>
      </c>
      <c r="AA25" s="35" t="s">
        <v>193</v>
      </c>
      <c r="AB25" s="35" t="s">
        <v>193</v>
      </c>
      <c r="AC25" s="36" t="s">
        <v>193</v>
      </c>
      <c r="AD25" s="29" t="s">
        <v>193</v>
      </c>
      <c r="AE25" s="29" t="s">
        <v>193</v>
      </c>
      <c r="AF25" s="29">
        <v>2.2799490999999999E-3</v>
      </c>
      <c r="AG25" s="29">
        <v>2.2956957000000002E-3</v>
      </c>
      <c r="AH25" s="29" t="s">
        <v>193</v>
      </c>
      <c r="AI25" s="29">
        <v>2.2492388E-3</v>
      </c>
      <c r="AJ25" s="29">
        <v>2.2098077000000001E-3</v>
      </c>
      <c r="AK25" s="3">
        <f t="shared" si="0"/>
        <v>2.2684438037037032E-3</v>
      </c>
      <c r="AL25" s="13">
        <v>17.791599999999999</v>
      </c>
    </row>
    <row r="26" spans="1:55" x14ac:dyDescent="0.25">
      <c r="A26" t="s">
        <v>193</v>
      </c>
      <c r="B26" s="37">
        <v>2.2283030000000001E-3</v>
      </c>
      <c r="C26" s="34">
        <v>2.2312398000000002E-3</v>
      </c>
      <c r="D26" s="34">
        <v>2.2370521999999999E-3</v>
      </c>
      <c r="E26" s="34">
        <v>2.2423489999999998E-3</v>
      </c>
      <c r="F26" s="34">
        <v>2.2449978000000002E-3</v>
      </c>
      <c r="G26" s="34">
        <v>2.2464643999999998E-3</v>
      </c>
      <c r="H26" s="34">
        <v>2.2497734000000002E-3</v>
      </c>
      <c r="I26" s="34">
        <v>2.2526378999999999E-3</v>
      </c>
      <c r="J26" s="34">
        <v>2.2536367000000001E-3</v>
      </c>
      <c r="K26" s="34">
        <v>2.2544726000000002E-3</v>
      </c>
      <c r="L26" s="34">
        <v>2.2560812000000001E-3</v>
      </c>
      <c r="M26" s="34">
        <v>2.2549492000000001E-3</v>
      </c>
      <c r="N26" s="34">
        <v>2.2582205000000002E-3</v>
      </c>
      <c r="O26" s="34">
        <v>2.2658443E-3</v>
      </c>
      <c r="P26" s="38" t="s">
        <v>193</v>
      </c>
      <c r="Q26" s="38">
        <v>2.2834694999999999E-3</v>
      </c>
      <c r="R26" s="38">
        <v>2.2926114000000001E-3</v>
      </c>
      <c r="S26" s="35">
        <v>2.3028150000000002E-3</v>
      </c>
      <c r="T26" s="35">
        <v>2.3088512999999999E-3</v>
      </c>
      <c r="U26" s="35">
        <v>2.3160506999999999E-3</v>
      </c>
      <c r="V26" s="35">
        <v>2.3278283999999998E-3</v>
      </c>
      <c r="W26" s="35">
        <v>2.3337458000000002E-3</v>
      </c>
      <c r="X26" s="35">
        <v>2.3387681999999998E-3</v>
      </c>
      <c r="Y26" s="35">
        <v>2.3323206999999999E-3</v>
      </c>
      <c r="Z26" s="35" t="s">
        <v>193</v>
      </c>
      <c r="AA26" s="35" t="s">
        <v>193</v>
      </c>
      <c r="AB26" s="35" t="s">
        <v>193</v>
      </c>
      <c r="AC26" s="36" t="s">
        <v>193</v>
      </c>
      <c r="AD26" s="29" t="s">
        <v>193</v>
      </c>
      <c r="AE26" s="29" t="s">
        <v>193</v>
      </c>
      <c r="AF26" s="29">
        <v>2.2800618000000002E-3</v>
      </c>
      <c r="AG26" s="29">
        <v>2.2986196000000002E-3</v>
      </c>
      <c r="AH26" s="29" t="s">
        <v>193</v>
      </c>
      <c r="AI26" s="29" t="s">
        <v>193</v>
      </c>
      <c r="AJ26" s="29" t="s">
        <v>193</v>
      </c>
      <c r="AK26" s="3">
        <f t="shared" si="0"/>
        <v>2.2756465760000008E-3</v>
      </c>
      <c r="AL26" s="13">
        <v>21.168500000000002</v>
      </c>
    </row>
    <row r="27" spans="1:55" x14ac:dyDescent="0.25">
      <c r="A27" t="s">
        <v>193</v>
      </c>
      <c r="B27" s="37" t="s">
        <v>193</v>
      </c>
      <c r="C27" s="34">
        <v>2.2262092999999999E-3</v>
      </c>
      <c r="D27" s="34">
        <v>2.2364706000000002E-3</v>
      </c>
      <c r="E27" s="34">
        <v>2.2403006E-3</v>
      </c>
      <c r="F27" s="34">
        <v>2.2369264999999999E-3</v>
      </c>
      <c r="G27" s="34">
        <v>2.2346511999999999E-3</v>
      </c>
      <c r="H27" s="34">
        <v>2.2377230000000001E-3</v>
      </c>
      <c r="I27" s="34">
        <v>2.2417482000000001E-3</v>
      </c>
      <c r="J27" s="34">
        <v>2.2437479999999998E-3</v>
      </c>
      <c r="K27" s="34">
        <v>2.2467677E-3</v>
      </c>
      <c r="L27" s="34">
        <v>2.2479514999999999E-3</v>
      </c>
      <c r="M27" s="34">
        <v>2.2455142000000002E-3</v>
      </c>
      <c r="N27" s="34">
        <v>2.2496974999999999E-3</v>
      </c>
      <c r="O27" s="34">
        <v>2.2604106999999998E-3</v>
      </c>
      <c r="P27" s="38" t="s">
        <v>193</v>
      </c>
      <c r="Q27" s="38">
        <v>2.2799679999999998E-3</v>
      </c>
      <c r="R27" s="38">
        <v>2.2938426000000001E-3</v>
      </c>
      <c r="S27" s="35">
        <v>2.305302E-3</v>
      </c>
      <c r="T27" s="35">
        <v>2.3119830000000001E-3</v>
      </c>
      <c r="U27" s="35">
        <v>2.319659E-3</v>
      </c>
      <c r="V27" s="35">
        <v>2.3228223000000001E-3</v>
      </c>
      <c r="W27" s="35">
        <v>2.3260515000000002E-3</v>
      </c>
      <c r="X27" s="35">
        <v>2.3342478000000001E-3</v>
      </c>
      <c r="Y27" s="35">
        <v>2.3307877000000002E-3</v>
      </c>
      <c r="Z27" s="35" t="s">
        <v>193</v>
      </c>
      <c r="AA27" s="35" t="s">
        <v>193</v>
      </c>
      <c r="AB27" s="35" t="s">
        <v>193</v>
      </c>
      <c r="AC27" s="36" t="s">
        <v>193</v>
      </c>
      <c r="AD27" s="29" t="s">
        <v>193</v>
      </c>
      <c r="AE27" s="29" t="s">
        <v>193</v>
      </c>
      <c r="AF27" s="29">
        <v>2.277589E-3</v>
      </c>
      <c r="AG27" s="29">
        <v>2.2967192000000001E-3</v>
      </c>
      <c r="AH27" s="29" t="s">
        <v>193</v>
      </c>
      <c r="AI27" s="29" t="s">
        <v>193</v>
      </c>
      <c r="AJ27" s="29" t="s">
        <v>193</v>
      </c>
      <c r="AK27" s="3">
        <f t="shared" si="0"/>
        <v>2.2727954625000003E-3</v>
      </c>
      <c r="AL27" s="13">
        <v>24.624300000000002</v>
      </c>
    </row>
    <row r="28" spans="1:55" x14ac:dyDescent="0.25">
      <c r="A28" t="s">
        <v>193</v>
      </c>
      <c r="B28" s="37" t="s">
        <v>193</v>
      </c>
      <c r="C28" s="34">
        <v>2.2289190000000002E-3</v>
      </c>
      <c r="D28" s="34">
        <v>2.2345759999999998E-3</v>
      </c>
      <c r="E28" s="34">
        <v>2.2361950999999999E-3</v>
      </c>
      <c r="F28" s="34">
        <v>2.2301665000000002E-3</v>
      </c>
      <c r="G28" s="34">
        <v>2.2232975000000001E-3</v>
      </c>
      <c r="H28" s="34">
        <v>2.2279079999999998E-3</v>
      </c>
      <c r="I28" s="34">
        <v>2.2325221999999999E-3</v>
      </c>
      <c r="J28" s="34">
        <v>2.234059E-3</v>
      </c>
      <c r="K28" s="34">
        <v>2.2366636000000001E-3</v>
      </c>
      <c r="L28" s="34">
        <v>2.2363684E-3</v>
      </c>
      <c r="M28" s="34">
        <v>2.2359048000000002E-3</v>
      </c>
      <c r="N28" s="34">
        <v>2.2403499999999999E-3</v>
      </c>
      <c r="O28" s="34">
        <v>2.2510185000000002E-3</v>
      </c>
      <c r="P28" s="38" t="s">
        <v>193</v>
      </c>
      <c r="Q28" s="38">
        <v>2.2696639999999998E-3</v>
      </c>
      <c r="R28" s="38">
        <v>2.2797351999999998E-3</v>
      </c>
      <c r="S28" s="35">
        <v>2.3001088000000002E-3</v>
      </c>
      <c r="T28" s="35">
        <v>2.3093369999999998E-3</v>
      </c>
      <c r="U28" s="35">
        <v>2.3147787000000002E-3</v>
      </c>
      <c r="V28" s="35">
        <v>2.3160924000000002E-3</v>
      </c>
      <c r="W28" s="35">
        <v>2.3171670999999998E-3</v>
      </c>
      <c r="X28" s="35">
        <v>2.3252082000000001E-3</v>
      </c>
      <c r="Y28" s="35">
        <v>2.3239653E-3</v>
      </c>
      <c r="Z28" s="35" t="s">
        <v>193</v>
      </c>
      <c r="AA28" s="35" t="s">
        <v>193</v>
      </c>
      <c r="AB28" s="35" t="s">
        <v>193</v>
      </c>
      <c r="AC28" s="36" t="s">
        <v>193</v>
      </c>
      <c r="AD28" s="29" t="s">
        <v>193</v>
      </c>
      <c r="AE28" s="29" t="s">
        <v>193</v>
      </c>
      <c r="AF28" s="29" t="s">
        <v>193</v>
      </c>
      <c r="AG28" s="29" t="s">
        <v>193</v>
      </c>
      <c r="AH28" s="29" t="s">
        <v>193</v>
      </c>
      <c r="AI28" s="29" t="s">
        <v>193</v>
      </c>
      <c r="AJ28" s="29" t="s">
        <v>193</v>
      </c>
      <c r="AK28" s="3">
        <f t="shared" si="0"/>
        <v>2.2638184227272728E-3</v>
      </c>
      <c r="AL28" s="13">
        <v>28.178599999999999</v>
      </c>
    </row>
    <row r="29" spans="1:55" x14ac:dyDescent="0.25">
      <c r="A29" s="32" t="s">
        <v>193</v>
      </c>
      <c r="B29" s="39" t="s">
        <v>193</v>
      </c>
      <c r="C29" s="32">
        <v>2.2313884000000001E-3</v>
      </c>
      <c r="D29" s="32">
        <v>2.2355780999999998E-3</v>
      </c>
      <c r="E29" s="32">
        <v>2.2381719E-3</v>
      </c>
      <c r="F29" s="32">
        <v>2.2377501999999998E-3</v>
      </c>
      <c r="G29" s="32">
        <v>2.2372564000000001E-3</v>
      </c>
      <c r="H29" s="32">
        <v>2.2371544E-3</v>
      </c>
      <c r="I29" s="32">
        <v>2.2367417999999998E-3</v>
      </c>
      <c r="J29" s="32">
        <v>2.2347209999999998E-3</v>
      </c>
      <c r="K29" s="32">
        <v>2.2314940000000001E-3</v>
      </c>
      <c r="L29" s="32">
        <v>2.2282128000000001E-3</v>
      </c>
      <c r="M29" s="32">
        <v>2.2297897000000001E-3</v>
      </c>
      <c r="N29" s="32">
        <v>2.233442E-3</v>
      </c>
      <c r="O29" s="32">
        <v>2.2422016999999999E-3</v>
      </c>
      <c r="P29" s="32" t="s">
        <v>193</v>
      </c>
      <c r="Q29" s="32" t="s">
        <v>193</v>
      </c>
      <c r="R29" s="32" t="s">
        <v>193</v>
      </c>
      <c r="S29" s="33">
        <v>2.3021795999999999E-3</v>
      </c>
      <c r="T29" s="33">
        <v>2.3090476E-3</v>
      </c>
      <c r="U29" s="33">
        <v>2.3122134000000002E-3</v>
      </c>
      <c r="V29" s="33">
        <v>2.3121596E-3</v>
      </c>
      <c r="W29" s="33">
        <v>2.3091244999999998E-3</v>
      </c>
      <c r="X29" s="33">
        <v>2.3176820000000002E-3</v>
      </c>
      <c r="Y29" s="33">
        <v>2.3154552999999998E-3</v>
      </c>
      <c r="Z29" s="33" t="s">
        <v>193</v>
      </c>
      <c r="AA29" s="40" t="s">
        <v>193</v>
      </c>
      <c r="AB29" s="40">
        <v>2.4480092999999998E-3</v>
      </c>
      <c r="AC29" s="40">
        <v>2.4634475999999999E-3</v>
      </c>
      <c r="AD29" s="40" t="s">
        <v>193</v>
      </c>
      <c r="AE29" s="40" t="s">
        <v>193</v>
      </c>
      <c r="AF29" s="40" t="s">
        <v>193</v>
      </c>
      <c r="AG29" s="40" t="s">
        <v>193</v>
      </c>
      <c r="AH29" s="40" t="s">
        <v>193</v>
      </c>
      <c r="AI29" s="40" t="s">
        <v>193</v>
      </c>
      <c r="AJ29" s="40" t="s">
        <v>193</v>
      </c>
      <c r="AK29" s="3">
        <f t="shared" si="0"/>
        <v>2.2792373318181822E-3</v>
      </c>
      <c r="AL29" s="1">
        <v>31.855</v>
      </c>
    </row>
    <row r="30" spans="1:55" x14ac:dyDescent="0.25">
      <c r="A30" s="31" t="s">
        <v>193</v>
      </c>
      <c r="B30" s="41" t="s">
        <v>193</v>
      </c>
      <c r="C30" s="31" t="s">
        <v>193</v>
      </c>
      <c r="D30" s="31">
        <v>2.2386607999999998E-3</v>
      </c>
      <c r="E30" s="31">
        <v>2.2404489999999998E-3</v>
      </c>
      <c r="F30" s="31">
        <v>2.2406504E-3</v>
      </c>
      <c r="G30" s="31">
        <v>2.2409877000000001E-3</v>
      </c>
      <c r="H30" s="31">
        <v>2.2410897000000002E-3</v>
      </c>
      <c r="I30" s="31">
        <v>2.2404573000000001E-3</v>
      </c>
      <c r="J30" s="31">
        <v>2.2386630000000001E-3</v>
      </c>
      <c r="K30" s="31">
        <v>2.2358485000000001E-3</v>
      </c>
      <c r="L30" s="31">
        <v>2.2330992000000002E-3</v>
      </c>
      <c r="M30" s="31">
        <v>2.2310372E-3</v>
      </c>
      <c r="N30" s="31">
        <v>2.2280058000000002E-3</v>
      </c>
      <c r="O30" s="31" t="s">
        <v>193</v>
      </c>
      <c r="P30" s="31" t="s">
        <v>193</v>
      </c>
      <c r="Q30" s="31" t="s">
        <v>193</v>
      </c>
      <c r="R30" s="31" t="s">
        <v>193</v>
      </c>
      <c r="S30" s="33">
        <v>2.3075219999999998E-3</v>
      </c>
      <c r="T30" s="33">
        <v>2.3103495999999999E-3</v>
      </c>
      <c r="U30" s="33">
        <v>2.3120134000000001E-3</v>
      </c>
      <c r="V30" s="33">
        <v>2.3126131999999999E-3</v>
      </c>
      <c r="W30" s="33">
        <v>2.3126179999999998E-3</v>
      </c>
      <c r="X30" s="33">
        <v>2.3137409999999998E-3</v>
      </c>
      <c r="Y30" s="33">
        <v>2.3129687000000001E-3</v>
      </c>
      <c r="Z30" s="33">
        <v>2.3390807000000001E-3</v>
      </c>
      <c r="AA30" s="40">
        <v>2.401271E-3</v>
      </c>
      <c r="AB30" s="40">
        <v>2.4441227000000002E-3</v>
      </c>
      <c r="AC30" s="40">
        <v>2.4578072999999999E-3</v>
      </c>
      <c r="AD30" s="40">
        <v>2.4274355000000001E-3</v>
      </c>
      <c r="AE30" s="40" t="s">
        <v>193</v>
      </c>
      <c r="AF30" s="40" t="s">
        <v>193</v>
      </c>
      <c r="AG30" s="40" t="s">
        <v>193</v>
      </c>
      <c r="AH30" s="40" t="s">
        <v>193</v>
      </c>
      <c r="AI30" s="40" t="s">
        <v>193</v>
      </c>
      <c r="AJ30" s="40" t="s">
        <v>193</v>
      </c>
      <c r="AK30" s="3">
        <f t="shared" si="0"/>
        <v>2.2982822478260874E-3</v>
      </c>
      <c r="AL30" s="1">
        <v>35.685299999999998</v>
      </c>
    </row>
    <row r="31" spans="1:55" x14ac:dyDescent="0.25">
      <c r="A31" s="31" t="s">
        <v>193</v>
      </c>
      <c r="B31" s="41" t="s">
        <v>193</v>
      </c>
      <c r="C31" s="31" t="s">
        <v>193</v>
      </c>
      <c r="D31" s="31">
        <v>2.2453852E-3</v>
      </c>
      <c r="E31" s="31">
        <v>2.246114E-3</v>
      </c>
      <c r="F31" s="31">
        <v>2.2447270000000002E-3</v>
      </c>
      <c r="G31" s="31">
        <v>2.2438957999999999E-3</v>
      </c>
      <c r="H31" s="31">
        <v>2.2429754000000001E-3</v>
      </c>
      <c r="I31" s="31">
        <v>2.2414805999999999E-3</v>
      </c>
      <c r="J31" s="31">
        <v>2.2393675000000001E-3</v>
      </c>
      <c r="K31" s="31">
        <v>2.2364045000000002E-3</v>
      </c>
      <c r="L31" s="31">
        <v>2.2328909999999999E-3</v>
      </c>
      <c r="M31" s="31">
        <v>2.2298249999999999E-3</v>
      </c>
      <c r="N31" s="31">
        <v>2.2271976E-3</v>
      </c>
      <c r="O31" s="31" t="s">
        <v>193</v>
      </c>
      <c r="P31" s="31" t="s">
        <v>193</v>
      </c>
      <c r="Q31" s="31" t="s">
        <v>193</v>
      </c>
      <c r="R31" s="31" t="s">
        <v>193</v>
      </c>
      <c r="S31" s="33">
        <v>2.3082269999999999E-3</v>
      </c>
      <c r="T31" s="33">
        <v>2.3106923000000001E-3</v>
      </c>
      <c r="U31" s="33">
        <v>2.3114822999999998E-3</v>
      </c>
      <c r="V31" s="33">
        <v>2.3121376999999999E-3</v>
      </c>
      <c r="W31" s="33">
        <v>2.3124102000000001E-3</v>
      </c>
      <c r="X31" s="33">
        <v>2.3127961999999998E-3</v>
      </c>
      <c r="Y31" s="33">
        <v>2.3090655000000001E-3</v>
      </c>
      <c r="Z31" s="33" t="s">
        <v>193</v>
      </c>
      <c r="AA31" s="40">
        <v>2.4334690000000002E-3</v>
      </c>
      <c r="AB31" s="40">
        <v>2.4483220000000002E-3</v>
      </c>
      <c r="AC31" s="40" t="s">
        <v>193</v>
      </c>
      <c r="AD31" s="40" t="s">
        <v>193</v>
      </c>
      <c r="AE31" s="40" t="s">
        <v>193</v>
      </c>
      <c r="AF31" s="40" t="s">
        <v>193</v>
      </c>
      <c r="AG31" s="40" t="s">
        <v>193</v>
      </c>
      <c r="AH31" s="40" t="s">
        <v>193</v>
      </c>
      <c r="AI31" s="40" t="s">
        <v>193</v>
      </c>
      <c r="AJ31" s="40" t="s">
        <v>193</v>
      </c>
      <c r="AK31" s="3">
        <f t="shared" si="0"/>
        <v>2.2844432900000003E-3</v>
      </c>
      <c r="AL31" s="1">
        <v>39.709000000000003</v>
      </c>
    </row>
    <row r="32" spans="1:55" x14ac:dyDescent="0.25">
      <c r="A32" s="31" t="s">
        <v>193</v>
      </c>
      <c r="B32" s="41" t="s">
        <v>193</v>
      </c>
      <c r="C32" s="31" t="s">
        <v>193</v>
      </c>
      <c r="D32" s="31">
        <v>2.2487677999999999E-3</v>
      </c>
      <c r="E32" s="31">
        <v>2.2461567999999999E-3</v>
      </c>
      <c r="F32" s="31">
        <v>2.2430829999999999E-3</v>
      </c>
      <c r="G32" s="31">
        <v>2.2408710000000002E-3</v>
      </c>
      <c r="H32" s="31">
        <v>2.2393023E-3</v>
      </c>
      <c r="I32" s="31">
        <v>2.2378099999999998E-3</v>
      </c>
      <c r="J32" s="31">
        <v>2.2361261999999998E-3</v>
      </c>
      <c r="K32" s="31">
        <v>2.2332708000000001E-3</v>
      </c>
      <c r="L32" s="31">
        <v>2.2291699999999999E-3</v>
      </c>
      <c r="M32" s="31">
        <v>2.2258942E-3</v>
      </c>
      <c r="N32" s="31">
        <v>2.2248628E-3</v>
      </c>
      <c r="O32" s="31" t="s">
        <v>193</v>
      </c>
      <c r="P32" s="31" t="s">
        <v>193</v>
      </c>
      <c r="Q32" s="31" t="s">
        <v>193</v>
      </c>
      <c r="R32" s="31" t="s">
        <v>193</v>
      </c>
      <c r="S32" s="33" t="s">
        <v>193</v>
      </c>
      <c r="T32" s="33">
        <v>2.3068667000000001E-3</v>
      </c>
      <c r="U32" s="33">
        <v>2.3098545999999998E-3</v>
      </c>
      <c r="V32" s="33">
        <v>2.3111367999999999E-3</v>
      </c>
      <c r="W32" s="33">
        <v>2.3117156E-3</v>
      </c>
      <c r="X32" s="33">
        <v>2.3119581999999999E-3</v>
      </c>
      <c r="Y32" s="33">
        <v>2.311408E-3</v>
      </c>
      <c r="Z32" s="33">
        <v>2.3076893E-3</v>
      </c>
      <c r="AA32" s="40" t="s">
        <v>193</v>
      </c>
      <c r="AB32" s="40" t="s">
        <v>193</v>
      </c>
      <c r="AC32" s="40" t="s">
        <v>193</v>
      </c>
      <c r="AD32" s="40" t="s">
        <v>193</v>
      </c>
      <c r="AE32" s="40" t="s">
        <v>193</v>
      </c>
      <c r="AF32" s="40" t="s">
        <v>193</v>
      </c>
      <c r="AG32" s="40" t="s">
        <v>193</v>
      </c>
      <c r="AH32" s="40" t="s">
        <v>193</v>
      </c>
      <c r="AI32" s="40" t="s">
        <v>193</v>
      </c>
      <c r="AJ32" s="40" t="s">
        <v>193</v>
      </c>
      <c r="AK32" s="3">
        <f t="shared" si="0"/>
        <v>2.2653302277777774E-3</v>
      </c>
      <c r="AL32" s="1">
        <v>43.982999999999997</v>
      </c>
    </row>
    <row r="33" spans="1:50" x14ac:dyDescent="0.25">
      <c r="A33" s="31" t="s">
        <v>193</v>
      </c>
      <c r="B33" s="41" t="s">
        <v>193</v>
      </c>
      <c r="C33" s="31" t="s">
        <v>193</v>
      </c>
      <c r="D33" s="31" t="s">
        <v>193</v>
      </c>
      <c r="E33" s="31">
        <v>2.2198641999999998E-3</v>
      </c>
      <c r="F33" s="31">
        <v>2.2263308000000002E-3</v>
      </c>
      <c r="G33" s="31">
        <v>2.2272304999999999E-3</v>
      </c>
      <c r="H33" s="31">
        <v>2.2275592000000001E-3</v>
      </c>
      <c r="I33" s="31">
        <v>2.2284815000000002E-3</v>
      </c>
      <c r="J33" s="31">
        <v>2.2289764999999999E-3</v>
      </c>
      <c r="K33" s="31">
        <v>2.2264135000000002E-3</v>
      </c>
      <c r="L33" s="31">
        <v>2.2223123999999999E-3</v>
      </c>
      <c r="M33" s="31">
        <v>2.2193335000000002E-3</v>
      </c>
      <c r="N33" s="31">
        <v>2.2234186000000002E-3</v>
      </c>
      <c r="O33" s="31" t="s">
        <v>193</v>
      </c>
      <c r="P33" s="31" t="s">
        <v>193</v>
      </c>
      <c r="Q33" s="31" t="s">
        <v>193</v>
      </c>
      <c r="R33" s="31" t="s">
        <v>193</v>
      </c>
      <c r="S33" s="33" t="s">
        <v>193</v>
      </c>
      <c r="T33" s="33" t="s">
        <v>193</v>
      </c>
      <c r="U33" s="33">
        <v>2.3038417999999999E-3</v>
      </c>
      <c r="V33" s="33">
        <v>2.3082609999999998E-3</v>
      </c>
      <c r="W33" s="33">
        <v>2.3101480000000001E-3</v>
      </c>
      <c r="X33" s="33">
        <v>2.3106474E-3</v>
      </c>
      <c r="Y33" s="33">
        <v>2.3104774000000002E-3</v>
      </c>
      <c r="Z33" s="33">
        <v>2.3089528999999998E-3</v>
      </c>
      <c r="AA33" s="40" t="s">
        <v>193</v>
      </c>
      <c r="AB33" s="40" t="s">
        <v>193</v>
      </c>
      <c r="AC33" s="40" t="s">
        <v>193</v>
      </c>
      <c r="AD33" s="40" t="s">
        <v>193</v>
      </c>
      <c r="AE33" s="40" t="s">
        <v>193</v>
      </c>
      <c r="AF33" s="40" t="s">
        <v>193</v>
      </c>
      <c r="AG33" s="40" t="s">
        <v>193</v>
      </c>
      <c r="AH33" s="40" t="s">
        <v>193</v>
      </c>
      <c r="AI33" s="40" t="s">
        <v>193</v>
      </c>
      <c r="AJ33" s="40" t="s">
        <v>193</v>
      </c>
      <c r="AK33" s="3">
        <f t="shared" si="0"/>
        <v>2.2563905749999999E-3</v>
      </c>
      <c r="AL33" s="1">
        <v>48.590400000000002</v>
      </c>
    </row>
    <row r="34" spans="1:50" x14ac:dyDescent="0.25">
      <c r="A34" s="27" t="s">
        <v>193</v>
      </c>
      <c r="B34" s="28" t="s">
        <v>193</v>
      </c>
      <c r="C34" s="27" t="s">
        <v>193</v>
      </c>
      <c r="D34" s="27" t="s">
        <v>193</v>
      </c>
      <c r="E34" s="27">
        <v>2.1703243000000001E-3</v>
      </c>
      <c r="F34" s="27">
        <v>2.208088E-3</v>
      </c>
      <c r="G34" s="27">
        <v>2.212075E-3</v>
      </c>
      <c r="H34" s="27">
        <v>2.2088937000000002E-3</v>
      </c>
      <c r="I34" s="27">
        <v>2.2157604999999999E-3</v>
      </c>
      <c r="J34" s="27">
        <v>2.2194646000000002E-3</v>
      </c>
      <c r="K34" s="27">
        <v>2.216048E-3</v>
      </c>
      <c r="L34" s="27">
        <v>2.2125425999999998E-3</v>
      </c>
      <c r="M34" s="27">
        <v>2.2080664E-3</v>
      </c>
      <c r="N34" s="27" t="s">
        <v>193</v>
      </c>
      <c r="O34" s="27" t="s">
        <v>193</v>
      </c>
      <c r="P34" s="27" t="s">
        <v>193</v>
      </c>
      <c r="Q34" s="27" t="s">
        <v>193</v>
      </c>
      <c r="R34" s="27" t="s">
        <v>193</v>
      </c>
      <c r="S34" s="27" t="s">
        <v>193</v>
      </c>
      <c r="T34" s="27" t="s">
        <v>193</v>
      </c>
      <c r="U34" s="27">
        <v>2.3029245999999998E-3</v>
      </c>
      <c r="V34" s="27">
        <v>2.3039332999999999E-3</v>
      </c>
      <c r="W34" s="27">
        <v>2.3053527999999999E-3</v>
      </c>
      <c r="X34" s="27">
        <v>2.3068322E-3</v>
      </c>
      <c r="Y34" s="27">
        <v>2.3049148999999998E-3</v>
      </c>
      <c r="Z34" s="27" t="s">
        <v>193</v>
      </c>
      <c r="AA34" s="27" t="s">
        <v>193</v>
      </c>
      <c r="AB34" s="27" t="s">
        <v>193</v>
      </c>
      <c r="AC34" s="27" t="s">
        <v>193</v>
      </c>
      <c r="AD34" s="27" t="s">
        <v>193</v>
      </c>
      <c r="AE34" s="27" t="s">
        <v>193</v>
      </c>
      <c r="AF34" s="27" t="s">
        <v>193</v>
      </c>
      <c r="AG34" s="27" t="s">
        <v>193</v>
      </c>
      <c r="AH34" s="27" t="s">
        <v>193</v>
      </c>
      <c r="AI34" s="27" t="s">
        <v>193</v>
      </c>
      <c r="AJ34" s="27" t="s">
        <v>193</v>
      </c>
      <c r="AK34" s="3">
        <f t="shared" si="0"/>
        <v>2.2425157785714287E-3</v>
      </c>
      <c r="AL34" s="1">
        <v>53.663899999999998</v>
      </c>
    </row>
    <row r="35" spans="1:50" x14ac:dyDescent="0.25">
      <c r="A35" s="27" t="s">
        <v>193</v>
      </c>
      <c r="B35" s="28" t="s">
        <v>193</v>
      </c>
      <c r="C35" s="27" t="s">
        <v>193</v>
      </c>
      <c r="D35" s="27" t="s">
        <v>193</v>
      </c>
      <c r="E35" s="27" t="s">
        <v>193</v>
      </c>
      <c r="F35" s="27" t="s">
        <v>193</v>
      </c>
      <c r="G35" s="27">
        <v>2.2173098E-3</v>
      </c>
      <c r="H35" s="27">
        <v>2.2168136E-3</v>
      </c>
      <c r="I35" s="27">
        <v>2.2165177000000001E-3</v>
      </c>
      <c r="J35" s="27">
        <v>2.2164149999999998E-3</v>
      </c>
      <c r="K35" s="27">
        <v>2.2076396000000002E-3</v>
      </c>
      <c r="L35" s="27">
        <v>2.2039053E-3</v>
      </c>
      <c r="M35" s="27" t="s">
        <v>193</v>
      </c>
      <c r="N35" s="27" t="s">
        <v>193</v>
      </c>
      <c r="O35" s="27" t="s">
        <v>193</v>
      </c>
      <c r="P35" s="27" t="s">
        <v>193</v>
      </c>
      <c r="Q35" s="27" t="s">
        <v>193</v>
      </c>
      <c r="R35" s="27" t="s">
        <v>193</v>
      </c>
      <c r="S35" s="27" t="s">
        <v>193</v>
      </c>
      <c r="T35" s="27" t="s">
        <v>193</v>
      </c>
      <c r="U35" s="27">
        <v>2.2965232E-3</v>
      </c>
      <c r="V35" s="27">
        <v>2.2974277000000001E-3</v>
      </c>
      <c r="W35" s="27">
        <v>2.2949898000000002E-3</v>
      </c>
      <c r="X35" s="27">
        <v>2.2896588999999998E-3</v>
      </c>
      <c r="Y35" s="27">
        <v>2.2859172999999998E-3</v>
      </c>
      <c r="Z35" s="27">
        <v>2.2405061999999998E-3</v>
      </c>
      <c r="AA35" s="27" t="s">
        <v>193</v>
      </c>
      <c r="AB35" s="27" t="s">
        <v>193</v>
      </c>
      <c r="AC35" s="27" t="s">
        <v>193</v>
      </c>
      <c r="AD35" s="27" t="s">
        <v>193</v>
      </c>
      <c r="AE35" s="27" t="s">
        <v>193</v>
      </c>
      <c r="AF35" s="27" t="s">
        <v>193</v>
      </c>
      <c r="AG35" s="27" t="s">
        <v>193</v>
      </c>
      <c r="AH35" s="27" t="s">
        <v>193</v>
      </c>
      <c r="AI35" s="27" t="s">
        <v>193</v>
      </c>
      <c r="AJ35" s="27" t="s">
        <v>193</v>
      </c>
      <c r="AK35" s="3">
        <f t="shared" si="0"/>
        <v>2.2486353416666664E-3</v>
      </c>
      <c r="AL35" s="9">
        <v>59.441600000000001</v>
      </c>
    </row>
    <row r="36" spans="1:50" x14ac:dyDescent="0.25">
      <c r="A36" s="25" t="s">
        <v>193</v>
      </c>
      <c r="B36" s="26" t="s">
        <v>193</v>
      </c>
      <c r="C36" s="25" t="s">
        <v>193</v>
      </c>
      <c r="D36" s="25" t="s">
        <v>193</v>
      </c>
      <c r="E36" s="25" t="s">
        <v>193</v>
      </c>
      <c r="F36" s="25" t="s">
        <v>193</v>
      </c>
      <c r="G36" s="25" t="s">
        <v>193</v>
      </c>
      <c r="H36" s="25" t="s">
        <v>193</v>
      </c>
      <c r="I36" s="25" t="s">
        <v>193</v>
      </c>
      <c r="J36" s="25">
        <v>2.2056714999999999E-3</v>
      </c>
      <c r="K36" s="25" t="s">
        <v>193</v>
      </c>
      <c r="L36" s="25" t="s">
        <v>193</v>
      </c>
      <c r="M36" s="25" t="s">
        <v>193</v>
      </c>
      <c r="N36" s="25" t="s">
        <v>193</v>
      </c>
      <c r="O36" s="25" t="s">
        <v>193</v>
      </c>
      <c r="P36" s="25" t="s">
        <v>193</v>
      </c>
      <c r="Q36" s="25" t="s">
        <v>193</v>
      </c>
      <c r="R36" s="25" t="s">
        <v>193</v>
      </c>
      <c r="S36" s="25" t="s">
        <v>193</v>
      </c>
      <c r="T36" s="25">
        <v>2.2376988E-3</v>
      </c>
      <c r="U36" s="25">
        <v>2.2498269999999998E-3</v>
      </c>
      <c r="V36" s="25" t="s">
        <v>193</v>
      </c>
      <c r="W36" s="25" t="s">
        <v>193</v>
      </c>
      <c r="X36" s="25">
        <v>2.1892090000000001E-3</v>
      </c>
      <c r="Y36" s="25">
        <v>2.2048266000000002E-3</v>
      </c>
      <c r="Z36" s="25">
        <v>2.2156571999999999E-3</v>
      </c>
      <c r="AA36" s="25">
        <v>2.2227631E-3</v>
      </c>
      <c r="AB36" s="25">
        <v>2.2254807E-3</v>
      </c>
      <c r="AC36" s="25" t="s">
        <v>193</v>
      </c>
      <c r="AD36" s="25" t="s">
        <v>193</v>
      </c>
      <c r="AE36" s="25" t="s">
        <v>193</v>
      </c>
      <c r="AF36" s="25" t="s">
        <v>193</v>
      </c>
      <c r="AG36" s="25" t="s">
        <v>193</v>
      </c>
      <c r="AH36" s="25" t="s">
        <v>193</v>
      </c>
      <c r="AI36" s="25" t="s">
        <v>193</v>
      </c>
      <c r="AJ36" s="25" t="s">
        <v>193</v>
      </c>
      <c r="AK36" s="3">
        <f t="shared" si="0"/>
        <v>2.2188917375000001E-3</v>
      </c>
      <c r="AL36" s="4">
        <v>66.4435</v>
      </c>
    </row>
    <row r="37" spans="1:50" x14ac:dyDescent="0.25">
      <c r="A37" s="25">
        <v>2.1528262000000001E-3</v>
      </c>
      <c r="B37" s="26">
        <v>2.1562104000000001E-3</v>
      </c>
      <c r="C37" s="25">
        <v>2.1591391000000001E-3</v>
      </c>
      <c r="D37" s="25">
        <v>2.1611134999999998E-3</v>
      </c>
      <c r="E37" s="25">
        <v>2.1626536999999999E-3</v>
      </c>
      <c r="F37" s="25">
        <v>2.1635980000000001E-3</v>
      </c>
      <c r="G37" s="25">
        <v>2.1641955E-3</v>
      </c>
      <c r="H37" s="25">
        <v>2.1645967000000002E-3</v>
      </c>
      <c r="I37" s="25">
        <v>2.1648789000000002E-3</v>
      </c>
      <c r="J37" s="25">
        <v>2.1652989999999999E-3</v>
      </c>
      <c r="K37" s="25">
        <v>2.1638695999999999E-3</v>
      </c>
      <c r="L37" s="25">
        <v>2.1635259999999998E-3</v>
      </c>
      <c r="M37" s="25">
        <v>2.1639105E-3</v>
      </c>
      <c r="N37" s="25">
        <v>2.1646187999999999E-3</v>
      </c>
      <c r="O37" s="25">
        <v>2.1660070000000002E-3</v>
      </c>
      <c r="P37" s="25">
        <v>2.1708909999999999E-3</v>
      </c>
      <c r="Q37" s="25">
        <v>2.1774493999999998E-3</v>
      </c>
      <c r="R37" s="25">
        <v>2.183927E-3</v>
      </c>
      <c r="S37" s="25">
        <v>2.1888716E-3</v>
      </c>
      <c r="T37" s="25">
        <v>2.1891802999999999E-3</v>
      </c>
      <c r="U37" s="25" t="s">
        <v>193</v>
      </c>
      <c r="V37" s="25" t="s">
        <v>193</v>
      </c>
      <c r="W37" s="25" t="s">
        <v>193</v>
      </c>
      <c r="X37" s="25" t="s">
        <v>193</v>
      </c>
      <c r="Y37" s="25">
        <v>2.1883352000000001E-3</v>
      </c>
      <c r="Z37" s="25">
        <v>2.1938370000000001E-3</v>
      </c>
      <c r="AA37" s="25">
        <v>2.1878064000000002E-3</v>
      </c>
      <c r="AB37" s="25">
        <v>2.1721786000000001E-3</v>
      </c>
      <c r="AC37" s="25">
        <v>2.1539355999999998E-3</v>
      </c>
      <c r="AD37" s="25">
        <v>2.1512307999999999E-3</v>
      </c>
      <c r="AE37" s="25">
        <v>2.1480136E-3</v>
      </c>
      <c r="AF37" s="25">
        <v>2.1460282E-3</v>
      </c>
      <c r="AG37" s="25">
        <v>2.1452440000000001E-3</v>
      </c>
      <c r="AH37" s="25">
        <v>2.1484483E-3</v>
      </c>
      <c r="AI37" s="25">
        <v>2.1502457000000001E-3</v>
      </c>
      <c r="AJ37" s="25">
        <v>2.1510272999999999E-3</v>
      </c>
      <c r="AK37" s="3">
        <f t="shared" si="0"/>
        <v>2.1650966531249994E-3</v>
      </c>
      <c r="AL37" s="4">
        <v>76.463800000000006</v>
      </c>
    </row>
    <row r="38" spans="1:50" x14ac:dyDescent="0.25">
      <c r="A38" t="s">
        <v>196</v>
      </c>
      <c r="AK38" s="17">
        <f>SUM(A2:AJ37)/985</f>
        <v>2.1631468042639587E-3</v>
      </c>
      <c r="AL38" s="2" t="s">
        <v>186</v>
      </c>
      <c r="AP38" s="2" t="s">
        <v>123</v>
      </c>
    </row>
    <row r="39" spans="1:50" x14ac:dyDescent="0.25">
      <c r="A39" s="25" t="s">
        <v>193</v>
      </c>
      <c r="B39" s="26" t="s">
        <v>193</v>
      </c>
      <c r="C39" s="25" t="s">
        <v>193</v>
      </c>
      <c r="D39" s="25" t="s">
        <v>193</v>
      </c>
      <c r="E39" s="25" t="s">
        <v>193</v>
      </c>
      <c r="F39" s="25" t="s">
        <v>193</v>
      </c>
      <c r="G39" s="25" t="s">
        <v>193</v>
      </c>
      <c r="H39" s="25" t="s">
        <v>193</v>
      </c>
      <c r="I39" s="25" t="s">
        <v>193</v>
      </c>
      <c r="J39" s="25" t="s">
        <v>193</v>
      </c>
      <c r="K39" s="25" t="s">
        <v>193</v>
      </c>
      <c r="L39" s="25" t="s">
        <v>193</v>
      </c>
      <c r="M39" s="25" t="s">
        <v>193</v>
      </c>
      <c r="N39" s="25" t="s">
        <v>193</v>
      </c>
      <c r="O39" s="25" t="s">
        <v>193</v>
      </c>
      <c r="P39" s="25" t="s">
        <v>193</v>
      </c>
      <c r="Q39" s="25" t="s">
        <v>193</v>
      </c>
      <c r="R39" s="25" t="s">
        <v>193</v>
      </c>
      <c r="S39" s="25" t="s">
        <v>193</v>
      </c>
      <c r="T39" s="25" t="s">
        <v>193</v>
      </c>
      <c r="U39" s="25" t="s">
        <v>193</v>
      </c>
      <c r="V39" s="25" t="s">
        <v>193</v>
      </c>
      <c r="W39" s="25" t="s">
        <v>193</v>
      </c>
      <c r="X39" s="25" t="s">
        <v>193</v>
      </c>
      <c r="Y39" s="25" t="s">
        <v>193</v>
      </c>
      <c r="Z39" s="25" t="s">
        <v>193</v>
      </c>
      <c r="AA39" s="25" t="s">
        <v>193</v>
      </c>
      <c r="AB39" s="25" t="s">
        <v>193</v>
      </c>
      <c r="AC39" s="25" t="s">
        <v>193</v>
      </c>
      <c r="AD39" s="25" t="s">
        <v>193</v>
      </c>
      <c r="AE39" s="25" t="s">
        <v>193</v>
      </c>
      <c r="AF39" s="25" t="s">
        <v>193</v>
      </c>
      <c r="AG39" s="25" t="s">
        <v>193</v>
      </c>
      <c r="AH39" s="25" t="s">
        <v>193</v>
      </c>
      <c r="AI39" s="25" t="s">
        <v>193</v>
      </c>
      <c r="AJ39" s="25" t="s">
        <v>193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193</v>
      </c>
      <c r="B40" s="26">
        <v>2.3076427000000002E-3</v>
      </c>
      <c r="C40" s="25">
        <v>2.3133173000000002E-3</v>
      </c>
      <c r="D40" s="25">
        <v>2.3165337999999998E-3</v>
      </c>
      <c r="E40" s="25">
        <v>2.3204926000000002E-3</v>
      </c>
      <c r="F40" s="25">
        <v>2.3214142E-3</v>
      </c>
      <c r="G40" s="25">
        <v>2.3228747000000002E-3</v>
      </c>
      <c r="H40" s="25">
        <v>2.3230535E-3</v>
      </c>
      <c r="I40" s="25">
        <v>2.3235385000000002E-3</v>
      </c>
      <c r="J40" s="25">
        <v>2.3235320000000001E-3</v>
      </c>
      <c r="K40" s="25">
        <v>2.3207543000000001E-3</v>
      </c>
      <c r="L40" s="25">
        <v>2.3199774000000001E-3</v>
      </c>
      <c r="M40" s="25">
        <v>2.3185113000000002E-3</v>
      </c>
      <c r="N40" s="25">
        <v>2.3174483999999999E-3</v>
      </c>
      <c r="O40" s="25">
        <v>2.3154763E-3</v>
      </c>
      <c r="P40" s="25">
        <v>2.3178193000000001E-3</v>
      </c>
      <c r="Q40" s="25">
        <v>2.3194986999999999E-3</v>
      </c>
      <c r="R40" s="25">
        <v>2.3193530000000001E-3</v>
      </c>
      <c r="S40" s="25">
        <v>2.3215599999999999E-3</v>
      </c>
      <c r="T40" s="25">
        <v>2.3227180000000001E-3</v>
      </c>
      <c r="U40" s="25">
        <v>2.3237129999999998E-3</v>
      </c>
      <c r="V40" s="25">
        <v>2.3261618E-3</v>
      </c>
      <c r="W40" s="25">
        <v>2.3281541999999999E-3</v>
      </c>
      <c r="X40" s="25">
        <v>2.3290527000000001E-3</v>
      </c>
      <c r="Y40" s="25">
        <v>2.3303805000000001E-3</v>
      </c>
      <c r="Z40" s="25">
        <v>2.3293365000000002E-3</v>
      </c>
      <c r="AA40" s="25">
        <v>2.3275355000000001E-3</v>
      </c>
      <c r="AB40" s="25">
        <v>2.3247571999999998E-3</v>
      </c>
      <c r="AC40" s="25">
        <v>2.3218513999999999E-3</v>
      </c>
      <c r="AD40" s="25">
        <v>2.3187702E-3</v>
      </c>
      <c r="AE40" s="25">
        <v>2.314979E-3</v>
      </c>
      <c r="AF40" s="25">
        <v>2.3143685E-3</v>
      </c>
      <c r="AG40" s="25">
        <v>2.3203003000000001E-3</v>
      </c>
      <c r="AH40" s="25">
        <v>2.3189021999999999E-3</v>
      </c>
      <c r="AI40" s="25">
        <v>2.3131927000000002E-3</v>
      </c>
      <c r="AJ40" s="25" t="s">
        <v>193</v>
      </c>
      <c r="AK40" s="3">
        <f>AVERAGE(A40:AJ40)</f>
        <v>2.3207932852941176E-3</v>
      </c>
      <c r="AL40" s="4">
        <v>-66.4435</v>
      </c>
      <c r="AM40" s="6" t="s">
        <v>94</v>
      </c>
      <c r="AO40" s="2">
        <f>SUM(A73:AJ74)/40</f>
        <v>2.1751279849999993E-3</v>
      </c>
      <c r="AP40" s="2">
        <f>((AK40-AK$3)*100)/AK$3</f>
        <v>-0.13357757362963829</v>
      </c>
      <c r="AQ40" s="2"/>
      <c r="AR40" s="6" t="s">
        <v>94</v>
      </c>
      <c r="AS40" s="2"/>
      <c r="AT40" s="2">
        <f>((AO40-AO$3)*100)/AO$3</f>
        <v>-3.3443624502933054E-2</v>
      </c>
      <c r="AU40" s="2"/>
    </row>
    <row r="41" spans="1:50" x14ac:dyDescent="0.25">
      <c r="A41" s="27">
        <v>2.3068946000000001E-3</v>
      </c>
      <c r="B41" s="28">
        <v>2.3064893000000002E-3</v>
      </c>
      <c r="C41" s="27">
        <v>2.3067626000000002E-3</v>
      </c>
      <c r="D41" s="27">
        <v>2.3066239000000001E-3</v>
      </c>
      <c r="E41" s="27">
        <v>2.3067507E-3</v>
      </c>
      <c r="F41" s="27">
        <v>2.3069235E-3</v>
      </c>
      <c r="G41" s="27">
        <v>2.3077243999999998E-3</v>
      </c>
      <c r="H41" s="27">
        <v>2.3083719999999999E-3</v>
      </c>
      <c r="I41" s="27">
        <v>2.3104549999999999E-3</v>
      </c>
      <c r="J41" s="27">
        <v>2.3114383E-3</v>
      </c>
      <c r="K41" s="27">
        <v>2.3120004E-3</v>
      </c>
      <c r="L41" s="27">
        <v>2.3122528000000002E-3</v>
      </c>
      <c r="M41" s="27">
        <v>2.3123950000000001E-3</v>
      </c>
      <c r="N41" s="27">
        <v>2.3121838E-3</v>
      </c>
      <c r="O41" s="27">
        <v>2.3118641999999999E-3</v>
      </c>
      <c r="P41" s="27">
        <v>2.3112912000000001E-3</v>
      </c>
      <c r="Q41" s="27">
        <v>2.3103526000000001E-3</v>
      </c>
      <c r="R41" s="27">
        <v>2.3091584000000001E-3</v>
      </c>
      <c r="S41" s="27">
        <v>2.3085179999999999E-3</v>
      </c>
      <c r="T41" s="27">
        <v>2.3115344999999998E-3</v>
      </c>
      <c r="U41" s="27">
        <v>2.3136250000000001E-3</v>
      </c>
      <c r="V41" s="27">
        <v>2.31649E-3</v>
      </c>
      <c r="W41" s="27">
        <v>2.319888E-3</v>
      </c>
      <c r="X41" s="27">
        <v>2.3223573999999999E-3</v>
      </c>
      <c r="Y41" s="27">
        <v>2.321451E-3</v>
      </c>
      <c r="Z41" s="27">
        <v>2.3195485E-3</v>
      </c>
      <c r="AA41" s="27">
        <v>2.3171848000000002E-3</v>
      </c>
      <c r="AB41" s="27">
        <v>2.3160870000000001E-3</v>
      </c>
      <c r="AC41" s="27">
        <v>2.3153409999999998E-3</v>
      </c>
      <c r="AD41" s="27">
        <v>2.3129978000000001E-3</v>
      </c>
      <c r="AE41" s="27">
        <v>2.3087213999999998E-3</v>
      </c>
      <c r="AF41" s="27">
        <v>2.3125003E-3</v>
      </c>
      <c r="AG41" s="27">
        <v>2.3157846000000002E-3</v>
      </c>
      <c r="AH41" s="27">
        <v>2.3157080000000001E-3</v>
      </c>
      <c r="AI41" s="27">
        <v>2.3142465E-3</v>
      </c>
      <c r="AJ41" s="27">
        <v>2.3096142999999999E-3</v>
      </c>
      <c r="AK41" s="3">
        <f t="shared" si="0"/>
        <v>2.3122647444444441E-3</v>
      </c>
      <c r="AL41" s="9">
        <v>-59.441600000000001</v>
      </c>
      <c r="AM41" s="6" t="s">
        <v>116</v>
      </c>
      <c r="AO41" s="2">
        <f>SUM(A39:AJ40)/34</f>
        <v>2.3207932852941176E-3</v>
      </c>
      <c r="AP41" s="2">
        <f>((AK41-AK$4)*100)/AK$4</f>
        <v>-7.108675782267114E-2</v>
      </c>
      <c r="AQ41" s="2"/>
      <c r="AR41" s="6" t="s">
        <v>116</v>
      </c>
      <c r="AS41" s="2"/>
      <c r="AT41" s="1">
        <f>((AO41-AO$4)*100)/AO$4</f>
        <v>-0.13357757362963829</v>
      </c>
    </row>
    <row r="42" spans="1:50" x14ac:dyDescent="0.25">
      <c r="A42" s="27">
        <v>2.3094432000000001E-3</v>
      </c>
      <c r="B42" s="28">
        <v>2.3084350000000002E-3</v>
      </c>
      <c r="C42" s="27">
        <v>2.3074305999999998E-3</v>
      </c>
      <c r="D42" s="27">
        <v>2.3069135E-3</v>
      </c>
      <c r="E42" s="27">
        <v>2.3064971999999999E-3</v>
      </c>
      <c r="F42" s="27">
        <v>2.3060749999999999E-3</v>
      </c>
      <c r="G42" s="27">
        <v>2.3056255000000001E-3</v>
      </c>
      <c r="H42" s="27">
        <v>2.3056230000000001E-3</v>
      </c>
      <c r="I42" s="27">
        <v>2.3065687E-3</v>
      </c>
      <c r="J42" s="27">
        <v>2.3071668000000001E-3</v>
      </c>
      <c r="K42" s="27">
        <v>2.3074388E-3</v>
      </c>
      <c r="L42" s="27">
        <v>2.3074124000000001E-3</v>
      </c>
      <c r="M42" s="27">
        <v>2.3073384000000001E-3</v>
      </c>
      <c r="N42" s="27">
        <v>2.3072925E-3</v>
      </c>
      <c r="O42" s="27">
        <v>2.3070196999999998E-3</v>
      </c>
      <c r="P42" s="27">
        <v>2.3064276E-3</v>
      </c>
      <c r="Q42" s="27">
        <v>2.3056349999999999E-3</v>
      </c>
      <c r="R42" s="27">
        <v>2.304796E-3</v>
      </c>
      <c r="S42" s="27">
        <v>2.3031804999999999E-3</v>
      </c>
      <c r="T42" s="27">
        <v>2.3048729999999998E-3</v>
      </c>
      <c r="U42" s="27">
        <v>2.3069064999999998E-3</v>
      </c>
      <c r="V42" s="27">
        <v>2.3110637000000002E-3</v>
      </c>
      <c r="W42" s="27">
        <v>2.3132832999999998E-3</v>
      </c>
      <c r="X42" s="27">
        <v>2.3148639999999998E-3</v>
      </c>
      <c r="Y42" s="27">
        <v>2.3154954E-3</v>
      </c>
      <c r="Z42" s="27">
        <v>2.3159038000000001E-3</v>
      </c>
      <c r="AA42" s="27">
        <v>2.3150723000000002E-3</v>
      </c>
      <c r="AB42" s="27">
        <v>2.3145205000000002E-3</v>
      </c>
      <c r="AC42" s="27">
        <v>2.3140750000000001E-3</v>
      </c>
      <c r="AD42" s="27">
        <v>2.313299E-3</v>
      </c>
      <c r="AE42" s="27">
        <v>2.3120262000000001E-3</v>
      </c>
      <c r="AF42" s="27">
        <v>2.3119578000000002E-3</v>
      </c>
      <c r="AG42" s="27">
        <v>2.3117960000000001E-3</v>
      </c>
      <c r="AH42" s="27">
        <v>2.3116974999999999E-3</v>
      </c>
      <c r="AI42" s="27">
        <v>2.3112219999999999E-3</v>
      </c>
      <c r="AJ42" s="27">
        <v>2.3103973000000002E-3</v>
      </c>
      <c r="AK42" s="3">
        <f t="shared" si="0"/>
        <v>2.3092992416666666E-3</v>
      </c>
      <c r="AL42" s="21">
        <v>-53.663899999999998</v>
      </c>
      <c r="AM42" s="10" t="s">
        <v>94</v>
      </c>
      <c r="AO42" s="2">
        <f>SUM(A71:AJ72)/26</f>
        <v>2.2482473192307695E-3</v>
      </c>
      <c r="AP42" s="2">
        <f>((AK42-AK$5)*100)/AK$5</f>
        <v>8.402193088352139E-2</v>
      </c>
      <c r="AQ42" s="2"/>
      <c r="AR42" s="10" t="s">
        <v>94</v>
      </c>
      <c r="AS42" s="2"/>
      <c r="AT42" s="1">
        <f>((AO42-AO$5)*100)/AO$5</f>
        <v>0.12947378455331396</v>
      </c>
    </row>
    <row r="43" spans="1:50" x14ac:dyDescent="0.25">
      <c r="A43" s="29">
        <v>2.3070300999999999E-3</v>
      </c>
      <c r="B43" s="30">
        <v>2.3064148E-3</v>
      </c>
      <c r="C43" s="29">
        <v>2.3057892E-3</v>
      </c>
      <c r="D43" s="29">
        <v>2.3057122999999998E-3</v>
      </c>
      <c r="E43" s="31">
        <v>2.3057256E-3</v>
      </c>
      <c r="F43" s="31">
        <v>2.305325E-3</v>
      </c>
      <c r="G43" s="31">
        <v>2.3047363E-3</v>
      </c>
      <c r="H43" s="31">
        <v>2.3040640000000002E-3</v>
      </c>
      <c r="I43" s="31">
        <v>2.3046692000000001E-3</v>
      </c>
      <c r="J43" s="31">
        <v>2.3049093000000001E-3</v>
      </c>
      <c r="K43" s="31">
        <v>2.3049672999999999E-3</v>
      </c>
      <c r="L43" s="31">
        <v>2.3047597999999998E-3</v>
      </c>
      <c r="M43" s="31">
        <v>2.3045673000000001E-3</v>
      </c>
      <c r="N43" s="31">
        <v>2.3043835999999999E-3</v>
      </c>
      <c r="O43" s="31">
        <v>2.3042878999999998E-3</v>
      </c>
      <c r="P43" s="31">
        <v>2.3040227E-3</v>
      </c>
      <c r="Q43" s="32">
        <v>2.30371E-3</v>
      </c>
      <c r="R43" s="32">
        <v>2.3029917000000001E-3</v>
      </c>
      <c r="S43" s="33">
        <v>2.3002462000000002E-3</v>
      </c>
      <c r="T43" s="33" t="s">
        <v>193</v>
      </c>
      <c r="U43" s="33">
        <v>2.3083969999999998E-3</v>
      </c>
      <c r="V43" s="33">
        <v>2.31058E-3</v>
      </c>
      <c r="W43" s="33">
        <v>2.3117860000000001E-3</v>
      </c>
      <c r="X43" s="33">
        <v>2.3126083E-3</v>
      </c>
      <c r="Y43" s="33">
        <v>2.3129103000000002E-3</v>
      </c>
      <c r="Z43" s="33">
        <v>2.3134539999999999E-3</v>
      </c>
      <c r="AA43" s="33">
        <v>2.3135183999999998E-3</v>
      </c>
      <c r="AB43" s="33">
        <v>2.3136023000000002E-3</v>
      </c>
      <c r="AC43" s="29">
        <v>2.3131689999999999E-3</v>
      </c>
      <c r="AD43" s="29">
        <v>2.3118837000000001E-3</v>
      </c>
      <c r="AE43" s="29">
        <v>2.3110956000000002E-3</v>
      </c>
      <c r="AF43" s="29">
        <v>2.3109358999999999E-3</v>
      </c>
      <c r="AG43" s="29">
        <v>2.3093997E-3</v>
      </c>
      <c r="AH43" s="29">
        <v>2.3088890000000002E-3</v>
      </c>
      <c r="AI43" s="29">
        <v>2.3083193000000002E-3</v>
      </c>
      <c r="AJ43" s="29">
        <v>2.3077352000000001E-3</v>
      </c>
      <c r="AK43" s="3">
        <f t="shared" si="0"/>
        <v>2.3076170285714283E-3</v>
      </c>
      <c r="AL43" s="1">
        <v>-48.590400000000002</v>
      </c>
      <c r="AM43" s="10" t="s">
        <v>116</v>
      </c>
      <c r="AO43" s="2">
        <f>SUM(A41:AJ42)/72</f>
        <v>2.3107819930555549E-3</v>
      </c>
      <c r="AP43" s="2">
        <f>((AK43-AK$6)*100)/AK$6</f>
        <v>0.18329192237003136</v>
      </c>
      <c r="AQ43" s="2"/>
      <c r="AR43" s="10" t="s">
        <v>116</v>
      </c>
      <c r="AS43" s="2"/>
      <c r="AT43" s="1">
        <f>((AO43-AO$6)*100)/AO$6</f>
        <v>6.3576796870710899E-3</v>
      </c>
    </row>
    <row r="44" spans="1:50" x14ac:dyDescent="0.25">
      <c r="A44" s="29">
        <v>2.3037926E-3</v>
      </c>
      <c r="B44" s="30">
        <v>2.3038393999999999E-3</v>
      </c>
      <c r="C44" s="29">
        <v>2.3042663999999998E-3</v>
      </c>
      <c r="D44" s="29">
        <v>2.3056609E-3</v>
      </c>
      <c r="E44" s="31">
        <v>2.3061956999999998E-3</v>
      </c>
      <c r="F44" s="31">
        <v>2.3041256E-3</v>
      </c>
      <c r="G44" s="31">
        <v>2.3017497999999999E-3</v>
      </c>
      <c r="H44" s="31">
        <v>2.2987146000000001E-3</v>
      </c>
      <c r="I44" s="31">
        <v>2.2984975999999998E-3</v>
      </c>
      <c r="J44" s="31">
        <v>2.2993089999999998E-3</v>
      </c>
      <c r="K44" s="31">
        <v>2.3000306E-3</v>
      </c>
      <c r="L44" s="31">
        <v>2.3005574000000001E-3</v>
      </c>
      <c r="M44" s="31">
        <v>2.3009195E-3</v>
      </c>
      <c r="N44" s="31">
        <v>2.3011820000000001E-3</v>
      </c>
      <c r="O44" s="31">
        <v>2.3014547999999999E-3</v>
      </c>
      <c r="P44" s="31">
        <v>2.3015926000000001E-3</v>
      </c>
      <c r="Q44" s="32">
        <v>2.3017341999999998E-3</v>
      </c>
      <c r="R44" s="32">
        <v>2.3016348000000002E-3</v>
      </c>
      <c r="S44" s="33">
        <v>2.2994530999999999E-3</v>
      </c>
      <c r="T44" s="33" t="s">
        <v>193</v>
      </c>
      <c r="U44" s="33">
        <v>2.3117044000000001E-3</v>
      </c>
      <c r="V44" s="33">
        <v>2.312124E-3</v>
      </c>
      <c r="W44" s="33">
        <v>2.3129244999999998E-3</v>
      </c>
      <c r="X44" s="33">
        <v>2.3134365E-3</v>
      </c>
      <c r="Y44" s="33">
        <v>2.3138458E-3</v>
      </c>
      <c r="Z44" s="33">
        <v>2.3144139999999999E-3</v>
      </c>
      <c r="AA44" s="33">
        <v>2.3150650999999999E-3</v>
      </c>
      <c r="AB44" s="33">
        <v>2.3155752999999999E-3</v>
      </c>
      <c r="AC44" s="29">
        <v>2.3122395E-3</v>
      </c>
      <c r="AD44" s="29">
        <v>2.3049453999999998E-3</v>
      </c>
      <c r="AE44" s="29">
        <v>2.3032987999999999E-3</v>
      </c>
      <c r="AF44" s="29">
        <v>2.3043577000000002E-3</v>
      </c>
      <c r="AG44" s="29">
        <v>2.3029966000000001E-3</v>
      </c>
      <c r="AH44" s="29">
        <v>2.3031456000000001E-3</v>
      </c>
      <c r="AI44" s="29">
        <v>2.3035162999999999E-3</v>
      </c>
      <c r="AJ44" s="29">
        <v>2.3037588999999998E-3</v>
      </c>
      <c r="AK44" s="3">
        <f t="shared" si="0"/>
        <v>2.3052016857142855E-3</v>
      </c>
      <c r="AL44" s="1">
        <v>-43.982999999999997</v>
      </c>
      <c r="AM44" s="11" t="s">
        <v>99</v>
      </c>
      <c r="AO44" s="2">
        <f>SUM(A66:R70)/56</f>
        <v>2.2418234071428567E-3</v>
      </c>
      <c r="AP44" s="2">
        <f>((AK44-AK$7)*100)/AK$7</f>
        <v>0.28443073493537463</v>
      </c>
      <c r="AR44" s="11" t="s">
        <v>99</v>
      </c>
      <c r="AS44" s="2"/>
      <c r="AT44" s="1">
        <f>((AO44-AO$7)*100)/AO$7</f>
        <v>0.31463507059478618</v>
      </c>
    </row>
    <row r="45" spans="1:50" x14ac:dyDescent="0.25">
      <c r="A45" s="29">
        <v>2.3007838000000001E-3</v>
      </c>
      <c r="B45" s="30">
        <v>2.3023536999999998E-3</v>
      </c>
      <c r="C45" s="29">
        <v>2.3058087000000001E-3</v>
      </c>
      <c r="D45" s="29">
        <v>2.3102283000000002E-3</v>
      </c>
      <c r="E45" s="31">
        <v>2.3072343000000001E-3</v>
      </c>
      <c r="F45" s="31">
        <v>2.2978199999999999E-3</v>
      </c>
      <c r="G45" s="31">
        <v>2.2927275999999998E-3</v>
      </c>
      <c r="H45" s="31">
        <v>2.2911702E-3</v>
      </c>
      <c r="I45" s="31">
        <v>2.2927143000000001E-3</v>
      </c>
      <c r="J45" s="31">
        <v>2.2949876999999999E-3</v>
      </c>
      <c r="K45" s="31">
        <v>2.2965112999999999E-3</v>
      </c>
      <c r="L45" s="31">
        <v>2.2975259999999998E-3</v>
      </c>
      <c r="M45" s="31">
        <v>2.2981386000000001E-3</v>
      </c>
      <c r="N45" s="31">
        <v>2.2985789999999998E-3</v>
      </c>
      <c r="O45" s="31">
        <v>2.2990295999999999E-3</v>
      </c>
      <c r="P45" s="31">
        <v>2.2993935E-3</v>
      </c>
      <c r="Q45" s="32">
        <v>2.2998710000000002E-3</v>
      </c>
      <c r="R45" s="32">
        <v>2.3003874999999998E-3</v>
      </c>
      <c r="S45" s="33">
        <v>2.2997781999999998E-3</v>
      </c>
      <c r="T45" s="33" t="s">
        <v>193</v>
      </c>
      <c r="U45" s="33">
        <v>2.3194226E-3</v>
      </c>
      <c r="V45" s="33">
        <v>2.3196368000000002E-3</v>
      </c>
      <c r="W45" s="33">
        <v>2.320028E-3</v>
      </c>
      <c r="X45" s="33">
        <v>2.3195294E-3</v>
      </c>
      <c r="Y45" s="33">
        <v>2.318863E-3</v>
      </c>
      <c r="Z45" s="33">
        <v>2.3188884E-3</v>
      </c>
      <c r="AA45" s="33">
        <v>2.3190369999999999E-3</v>
      </c>
      <c r="AB45" s="33">
        <v>2.3184697999999999E-3</v>
      </c>
      <c r="AC45" s="29">
        <v>2.3047851999999998E-3</v>
      </c>
      <c r="AD45" s="29">
        <v>2.2899973999999999E-3</v>
      </c>
      <c r="AE45" s="29">
        <v>2.2877272999999999E-3</v>
      </c>
      <c r="AF45" s="29">
        <v>2.2905314999999999E-3</v>
      </c>
      <c r="AG45" s="29">
        <v>2.2921540999999998E-3</v>
      </c>
      <c r="AH45" s="29">
        <v>2.2944434999999999E-3</v>
      </c>
      <c r="AI45" s="29">
        <v>2.2970416999999999E-3</v>
      </c>
      <c r="AJ45" s="29">
        <v>2.299134E-3</v>
      </c>
      <c r="AK45" s="3">
        <f t="shared" si="0"/>
        <v>2.3027066571428569E-3</v>
      </c>
      <c r="AL45" s="1">
        <v>-39.709000000000003</v>
      </c>
      <c r="AM45" s="11" t="s">
        <v>102</v>
      </c>
      <c r="AO45" s="2">
        <f>SUM(E43:R47)/68</f>
        <v>2.2983554514705877E-3</v>
      </c>
      <c r="AP45" s="2">
        <f>((AK45-AK$8)*100)/AK$8</f>
        <v>0.37712081355557941</v>
      </c>
      <c r="AR45" s="11" t="s">
        <v>102</v>
      </c>
      <c r="AS45" s="2"/>
      <c r="AT45" s="1">
        <f>((AO45-AO$8)*100)/AO$8</f>
        <v>0.37099181447282853</v>
      </c>
    </row>
    <row r="46" spans="1:50" x14ac:dyDescent="0.25">
      <c r="A46" s="29">
        <v>2.3004822E-3</v>
      </c>
      <c r="B46" s="30">
        <v>2.3038177999999999E-3</v>
      </c>
      <c r="C46" s="29">
        <v>2.3133899999999998E-3</v>
      </c>
      <c r="D46" s="29">
        <v>2.3168164999999999E-3</v>
      </c>
      <c r="E46" s="31" t="s">
        <v>193</v>
      </c>
      <c r="F46" s="31">
        <v>2.2829294000000001E-3</v>
      </c>
      <c r="G46" s="31">
        <v>2.2825127999999998E-3</v>
      </c>
      <c r="H46" s="31">
        <v>2.2863638999999999E-3</v>
      </c>
      <c r="I46" s="31">
        <v>2.2914540000000001E-3</v>
      </c>
      <c r="J46" s="31">
        <v>2.2955142999999999E-3</v>
      </c>
      <c r="K46" s="31">
        <v>2.2971532000000002E-3</v>
      </c>
      <c r="L46" s="31">
        <v>2.2976566000000001E-3</v>
      </c>
      <c r="M46" s="31">
        <v>2.2977544000000001E-3</v>
      </c>
      <c r="N46" s="31">
        <v>2.2977710000000001E-3</v>
      </c>
      <c r="O46" s="31">
        <v>2.2978463999999998E-3</v>
      </c>
      <c r="P46" s="31">
        <v>2.2981541999999998E-3</v>
      </c>
      <c r="Q46" s="32">
        <v>2.2990159E-3</v>
      </c>
      <c r="R46" s="32">
        <v>2.3002945999999998E-3</v>
      </c>
      <c r="S46" s="33">
        <v>2.29999E-3</v>
      </c>
      <c r="T46" s="33" t="s">
        <v>193</v>
      </c>
      <c r="U46" s="33">
        <v>2.3192999999999998E-3</v>
      </c>
      <c r="V46" s="33">
        <v>2.3252772999999998E-3</v>
      </c>
      <c r="W46" s="33">
        <v>2.3279063999999999E-3</v>
      </c>
      <c r="X46" s="33">
        <v>2.3262545E-3</v>
      </c>
      <c r="Y46" s="33">
        <v>2.3244441999999998E-3</v>
      </c>
      <c r="Z46" s="33">
        <v>2.3231555000000001E-3</v>
      </c>
      <c r="AA46" s="33">
        <v>2.3223895E-3</v>
      </c>
      <c r="AB46" s="33">
        <v>2.3185376000000001E-3</v>
      </c>
      <c r="AC46" s="29">
        <v>2.2966687000000002E-3</v>
      </c>
      <c r="AD46" s="29">
        <v>2.2825689999999999E-3</v>
      </c>
      <c r="AE46" s="29">
        <v>2.2778252999999999E-3</v>
      </c>
      <c r="AF46" s="29">
        <v>2.2816830000000001E-3</v>
      </c>
      <c r="AG46" s="29">
        <v>2.2850143999999998E-3</v>
      </c>
      <c r="AH46" s="29">
        <v>2.2891327E-3</v>
      </c>
      <c r="AI46" s="29">
        <v>2.2932360000000001E-3</v>
      </c>
      <c r="AJ46" s="29">
        <v>2.2968315000000002E-3</v>
      </c>
      <c r="AK46" s="3">
        <f t="shared" si="0"/>
        <v>2.3014453764705878E-3</v>
      </c>
      <c r="AL46" s="1">
        <v>-35.685299999999998</v>
      </c>
      <c r="AM46" s="12" t="s">
        <v>105</v>
      </c>
      <c r="AO46" s="2">
        <f>SUM(S66:Z70)/35</f>
        <v>2.3187260571428574E-3</v>
      </c>
      <c r="AP46" s="2">
        <f>((AK46-AK$9)*100)/AK$9</f>
        <v>0.44147096552673765</v>
      </c>
      <c r="AR46" s="12" t="s">
        <v>105</v>
      </c>
      <c r="AS46" s="2"/>
      <c r="AT46" s="1">
        <f>((AO46-AO$9)*100)/AO$9</f>
        <v>0.31752675380565004</v>
      </c>
    </row>
    <row r="47" spans="1:50" x14ac:dyDescent="0.25">
      <c r="A47" s="29">
        <v>2.3028250000000001E-3</v>
      </c>
      <c r="B47" s="30">
        <v>2.3059790000000001E-3</v>
      </c>
      <c r="C47" s="29">
        <v>2.3208016000000001E-3</v>
      </c>
      <c r="D47" s="29" t="s">
        <v>193</v>
      </c>
      <c r="E47" s="31" t="s">
        <v>193</v>
      </c>
      <c r="F47" s="31">
        <v>2.2732585E-3</v>
      </c>
      <c r="G47" s="31">
        <v>2.2790242999999998E-3</v>
      </c>
      <c r="H47" s="31">
        <v>2.2865633999999998E-3</v>
      </c>
      <c r="I47" s="31">
        <v>2.2934987E-3</v>
      </c>
      <c r="J47" s="31">
        <v>2.2982415000000001E-3</v>
      </c>
      <c r="K47" s="31">
        <v>2.2984603000000001E-3</v>
      </c>
      <c r="L47" s="31">
        <v>2.2961178000000001E-3</v>
      </c>
      <c r="M47" s="31">
        <v>2.2972142000000002E-3</v>
      </c>
      <c r="N47" s="31">
        <v>2.2975854000000001E-3</v>
      </c>
      <c r="O47" s="31">
        <v>2.2977347999999999E-3</v>
      </c>
      <c r="P47" s="31">
        <v>2.2979735000000002E-3</v>
      </c>
      <c r="Q47" s="32">
        <v>2.2990763999999999E-3</v>
      </c>
      <c r="R47" s="32">
        <v>2.3020927000000002E-3</v>
      </c>
      <c r="S47" s="33">
        <v>2.3026750000000001E-3</v>
      </c>
      <c r="T47" s="33" t="s">
        <v>193</v>
      </c>
      <c r="U47" s="33" t="s">
        <v>193</v>
      </c>
      <c r="V47" s="33">
        <v>2.3251743999999999E-3</v>
      </c>
      <c r="W47" s="33">
        <v>2.3308215E-3</v>
      </c>
      <c r="X47" s="33">
        <v>2.3312885000000001E-3</v>
      </c>
      <c r="Y47" s="33">
        <v>2.3273600000000001E-3</v>
      </c>
      <c r="Z47" s="33">
        <v>2.3243843999999998E-3</v>
      </c>
      <c r="AA47" s="33">
        <v>2.3227261999999999E-3</v>
      </c>
      <c r="AB47" s="33">
        <v>2.3120122000000001E-3</v>
      </c>
      <c r="AC47" s="29" t="s">
        <v>193</v>
      </c>
      <c r="AD47" s="29">
        <v>2.2809435999999999E-3</v>
      </c>
      <c r="AE47" s="29">
        <v>2.274805E-3</v>
      </c>
      <c r="AF47" s="29">
        <v>2.2804518E-3</v>
      </c>
      <c r="AG47" s="29">
        <v>2.2795127999999999E-3</v>
      </c>
      <c r="AH47" s="29">
        <v>2.2849302999999998E-3</v>
      </c>
      <c r="AI47" s="29">
        <v>2.2904610000000001E-3</v>
      </c>
      <c r="AJ47" s="29">
        <v>2.2960082000000001E-3</v>
      </c>
      <c r="AK47" s="3">
        <f t="shared" si="0"/>
        <v>2.3003226451612903E-3</v>
      </c>
      <c r="AL47" s="1">
        <v>-31.855</v>
      </c>
      <c r="AM47" s="12" t="s">
        <v>108</v>
      </c>
      <c r="AO47" s="2">
        <f>SUM(S43:AB47)/44</f>
        <v>2.3164317181818177E-3</v>
      </c>
      <c r="AP47" s="2">
        <f>((AK47-AK$10)*100)/AK$10</f>
        <v>0.48394792720461893</v>
      </c>
      <c r="AR47" s="12" t="s">
        <v>108</v>
      </c>
      <c r="AS47" s="2"/>
      <c r="AT47" s="1">
        <f>((AO47-AO$10)*100)/AO$10</f>
        <v>0.3207283045615319</v>
      </c>
    </row>
    <row r="48" spans="1:50" x14ac:dyDescent="0.25">
      <c r="A48" s="29">
        <v>2.307599E-3</v>
      </c>
      <c r="B48" s="30">
        <v>2.3024434000000001E-3</v>
      </c>
      <c r="C48" s="29" t="s">
        <v>193</v>
      </c>
      <c r="D48" s="29" t="s">
        <v>193</v>
      </c>
      <c r="E48" s="34" t="s">
        <v>193</v>
      </c>
      <c r="F48" s="34">
        <v>2.2702916E-3</v>
      </c>
      <c r="G48" s="34">
        <v>2.2842560000000001E-3</v>
      </c>
      <c r="H48" s="34">
        <v>2.2974785000000001E-3</v>
      </c>
      <c r="I48" s="34">
        <v>2.3044478000000001E-3</v>
      </c>
      <c r="J48" s="34">
        <v>2.3079556000000002E-3</v>
      </c>
      <c r="K48" s="34">
        <v>2.3091470000000001E-3</v>
      </c>
      <c r="L48" s="34">
        <v>2.305025E-3</v>
      </c>
      <c r="M48" s="34">
        <v>2.3027349000000002E-3</v>
      </c>
      <c r="N48" s="34">
        <v>2.3012937000000001E-3</v>
      </c>
      <c r="O48" s="34">
        <v>2.3002557E-3</v>
      </c>
      <c r="P48" s="34">
        <v>2.3002260999999999E-3</v>
      </c>
      <c r="Q48" s="34">
        <v>2.3022314999999998E-3</v>
      </c>
      <c r="R48" s="34">
        <v>2.3083867999999998E-3</v>
      </c>
      <c r="S48" s="35">
        <v>2.3067037E-3</v>
      </c>
      <c r="T48" s="35" t="s">
        <v>193</v>
      </c>
      <c r="U48" s="35" t="s">
        <v>193</v>
      </c>
      <c r="V48" s="35">
        <v>2.3314761999999999E-3</v>
      </c>
      <c r="W48" s="35">
        <v>2.3343779999999998E-3</v>
      </c>
      <c r="X48" s="35">
        <v>2.3375751999999998E-3</v>
      </c>
      <c r="Y48" s="35">
        <v>2.3271854E-3</v>
      </c>
      <c r="Z48" s="35">
        <v>2.3248240000000001E-3</v>
      </c>
      <c r="AA48" s="35">
        <v>2.3248785E-3</v>
      </c>
      <c r="AB48" s="35">
        <v>2.3126658E-3</v>
      </c>
      <c r="AC48" s="36" t="s">
        <v>193</v>
      </c>
      <c r="AD48" s="29">
        <v>2.2814303999999998E-3</v>
      </c>
      <c r="AE48" s="29">
        <v>2.2739513999999999E-3</v>
      </c>
      <c r="AF48" s="29">
        <v>2.2811279999999999E-3</v>
      </c>
      <c r="AG48" s="29">
        <v>2.2846557999999999E-3</v>
      </c>
      <c r="AH48" s="29">
        <v>2.2885415E-3</v>
      </c>
      <c r="AI48" s="29">
        <v>2.2930142E-3</v>
      </c>
      <c r="AJ48" s="29">
        <v>2.2993353000000001E-3</v>
      </c>
      <c r="AK48" s="3">
        <f t="shared" si="0"/>
        <v>2.3035172000000002E-3</v>
      </c>
      <c r="AL48" s="13">
        <v>-28.178599999999999</v>
      </c>
      <c r="AM48" s="14" t="s">
        <v>99</v>
      </c>
      <c r="AO48" s="7">
        <f>(SUM(B57:O65)+SUM(P57:R61))/140</f>
        <v>2.2010080685714284E-3</v>
      </c>
      <c r="AP48" s="2">
        <f>((AK48-AK$11)*100)/AK$11</f>
        <v>0.49794765177853439</v>
      </c>
      <c r="AR48" s="14" t="s">
        <v>99</v>
      </c>
      <c r="AS48" s="2"/>
      <c r="AT48" s="1">
        <f>((AO48-AO$11)*100)/AO$11</f>
        <v>0.38437127375511865</v>
      </c>
      <c r="AU48">
        <f>SUM(AT48:AT51)/4</f>
        <v>0.44162752644268832</v>
      </c>
    </row>
    <row r="49" spans="1:46" x14ac:dyDescent="0.25">
      <c r="A49" s="29">
        <v>2.302901E-3</v>
      </c>
      <c r="B49" s="30">
        <v>2.2906796000000001E-3</v>
      </c>
      <c r="C49" s="29" t="s">
        <v>193</v>
      </c>
      <c r="D49" s="29" t="s">
        <v>193</v>
      </c>
      <c r="E49" s="34" t="s">
        <v>193</v>
      </c>
      <c r="F49" s="34">
        <v>2.2678855E-3</v>
      </c>
      <c r="G49" s="34">
        <v>2.2856809999999999E-3</v>
      </c>
      <c r="H49" s="34">
        <v>2.3032759999999999E-3</v>
      </c>
      <c r="I49" s="34">
        <v>2.3112290000000001E-3</v>
      </c>
      <c r="J49" s="34">
        <v>2.3139686999999998E-3</v>
      </c>
      <c r="K49" s="34">
        <v>2.3155583000000002E-3</v>
      </c>
      <c r="L49" s="34">
        <v>2.3128189999999998E-3</v>
      </c>
      <c r="M49" s="34">
        <v>2.3108820000000002E-3</v>
      </c>
      <c r="N49" s="34">
        <v>2.3091673000000001E-3</v>
      </c>
      <c r="O49" s="34">
        <v>2.3084732000000002E-3</v>
      </c>
      <c r="P49" s="34">
        <v>2.3094894999999998E-3</v>
      </c>
      <c r="Q49" s="34">
        <v>2.3126219999999999E-3</v>
      </c>
      <c r="R49" s="34">
        <v>2.3176109999999998E-3</v>
      </c>
      <c r="S49" s="35">
        <v>2.3116454999999999E-3</v>
      </c>
      <c r="T49" s="35" t="s">
        <v>193</v>
      </c>
      <c r="U49" s="35" t="s">
        <v>193</v>
      </c>
      <c r="V49" s="35">
        <v>2.3344052E-3</v>
      </c>
      <c r="W49" s="35">
        <v>2.3363312000000002E-3</v>
      </c>
      <c r="X49" s="35">
        <v>2.3444354999999999E-3</v>
      </c>
      <c r="Y49" s="35">
        <v>2.3311543999999999E-3</v>
      </c>
      <c r="Z49" s="35">
        <v>2.3295988999999999E-3</v>
      </c>
      <c r="AA49" s="35">
        <v>2.3279833000000002E-3</v>
      </c>
      <c r="AB49" s="35">
        <v>2.3175392E-3</v>
      </c>
      <c r="AC49" s="36" t="s">
        <v>193</v>
      </c>
      <c r="AD49" s="29">
        <v>2.2816571999999999E-3</v>
      </c>
      <c r="AE49" s="29">
        <v>2.2690187000000001E-3</v>
      </c>
      <c r="AF49" s="29">
        <v>2.2771214000000001E-3</v>
      </c>
      <c r="AG49" s="29">
        <v>2.2805603000000002E-3</v>
      </c>
      <c r="AH49" s="29">
        <v>2.2858520000000001E-3</v>
      </c>
      <c r="AI49" s="29">
        <v>2.2904517E-3</v>
      </c>
      <c r="AJ49" s="29">
        <v>2.2965163999999999E-3</v>
      </c>
      <c r="AK49" s="3">
        <f t="shared" si="0"/>
        <v>2.3062171333333337E-3</v>
      </c>
      <c r="AL49" s="13">
        <v>-24.624300000000002</v>
      </c>
      <c r="AM49" s="14" t="s">
        <v>102</v>
      </c>
      <c r="AO49" s="2">
        <f>SUM(E48:R56)/126</f>
        <v>2.2411631365079369E-3</v>
      </c>
      <c r="AP49" s="2">
        <f>((AK49-AK$12)*100)/AK$12</f>
        <v>0.50553577708358932</v>
      </c>
      <c r="AR49" s="14" t="s">
        <v>102</v>
      </c>
      <c r="AS49" s="2"/>
      <c r="AT49" s="1">
        <f>((AO49-AO$12)*100)/AO$12</f>
        <v>0.45506689756574253</v>
      </c>
    </row>
    <row r="50" spans="1:46" x14ac:dyDescent="0.25">
      <c r="A50" s="29">
        <v>2.2872758999999999E-3</v>
      </c>
      <c r="B50" s="30">
        <v>2.2695158E-3</v>
      </c>
      <c r="C50" s="29" t="s">
        <v>193</v>
      </c>
      <c r="D50" s="29" t="s">
        <v>193</v>
      </c>
      <c r="E50" s="34" t="s">
        <v>193</v>
      </c>
      <c r="F50" s="34">
        <v>2.2622696000000001E-3</v>
      </c>
      <c r="G50" s="34">
        <v>2.2803444999999999E-3</v>
      </c>
      <c r="H50" s="34">
        <v>2.2979685999999998E-3</v>
      </c>
      <c r="I50" s="34">
        <v>2.3081764E-3</v>
      </c>
      <c r="J50" s="34">
        <v>2.3140171999999999E-3</v>
      </c>
      <c r="K50" s="34">
        <v>2.3178949999999999E-3</v>
      </c>
      <c r="L50" s="34">
        <v>2.3181656999999999E-3</v>
      </c>
      <c r="M50" s="34">
        <v>2.3192184000000002E-3</v>
      </c>
      <c r="N50" s="34">
        <v>2.3190723999999998E-3</v>
      </c>
      <c r="O50" s="34">
        <v>2.3198996E-3</v>
      </c>
      <c r="P50" s="34">
        <v>2.3216197999999999E-3</v>
      </c>
      <c r="Q50" s="34">
        <v>2.3247886000000001E-3</v>
      </c>
      <c r="R50" s="34">
        <v>2.3268071999999998E-3</v>
      </c>
      <c r="S50" s="35">
        <v>2.3172001999999998E-3</v>
      </c>
      <c r="T50" s="35" t="s">
        <v>193</v>
      </c>
      <c r="U50" s="35" t="s">
        <v>193</v>
      </c>
      <c r="V50" s="35" t="s">
        <v>193</v>
      </c>
      <c r="W50" s="35">
        <v>2.3368491999999999E-3</v>
      </c>
      <c r="X50" s="35">
        <v>2.3515739999999999E-3</v>
      </c>
      <c r="Y50" s="35">
        <v>2.3387463000000002E-3</v>
      </c>
      <c r="Z50" s="35">
        <v>2.3347928999999999E-3</v>
      </c>
      <c r="AA50" s="35">
        <v>2.3272836000000001E-3</v>
      </c>
      <c r="AB50" s="35" t="s">
        <v>193</v>
      </c>
      <c r="AC50" s="36" t="s">
        <v>193</v>
      </c>
      <c r="AD50" s="29">
        <v>2.2823599000000002E-3</v>
      </c>
      <c r="AE50" s="29">
        <v>2.2642368E-3</v>
      </c>
      <c r="AF50" s="29">
        <v>2.2722608000000002E-3</v>
      </c>
      <c r="AG50" s="29">
        <v>2.2736142999999999E-3</v>
      </c>
      <c r="AH50" s="29">
        <v>2.2765837999999998E-3</v>
      </c>
      <c r="AI50" s="29">
        <v>2.2796292000000001E-3</v>
      </c>
      <c r="AJ50" s="29">
        <v>2.2837044999999999E-3</v>
      </c>
      <c r="AK50" s="3">
        <f t="shared" si="0"/>
        <v>2.304495364285715E-3</v>
      </c>
      <c r="AL50" s="13">
        <v>-21.168500000000002</v>
      </c>
      <c r="AM50" s="15" t="s">
        <v>105</v>
      </c>
      <c r="AO50" s="2">
        <f>(SUM(S57:AB65)+SUM(P62:R65))/67</f>
        <v>2.3038426402985077E-3</v>
      </c>
      <c r="AP50" s="2">
        <f>((AK50-AK$13)*100)/AK$13</f>
        <v>0.50637348619526967</v>
      </c>
      <c r="AR50" s="15" t="s">
        <v>105</v>
      </c>
      <c r="AS50" s="2"/>
      <c r="AT50" s="1">
        <f>((AO50-AO$13)*100)/AO$13</f>
        <v>0.39676119057141385</v>
      </c>
    </row>
    <row r="51" spans="1:46" x14ac:dyDescent="0.25">
      <c r="A51" s="29">
        <v>2.2695371999999999E-3</v>
      </c>
      <c r="B51" s="30">
        <v>2.2512372000000002E-3</v>
      </c>
      <c r="C51" s="29" t="s">
        <v>193</v>
      </c>
      <c r="D51" s="29" t="s">
        <v>193</v>
      </c>
      <c r="E51" s="34">
        <v>2.2542481E-3</v>
      </c>
      <c r="F51" s="34">
        <v>2.2576509999999998E-3</v>
      </c>
      <c r="G51" s="34">
        <v>2.2678490000000002E-3</v>
      </c>
      <c r="H51" s="34">
        <v>2.2853268000000001E-3</v>
      </c>
      <c r="I51" s="34">
        <v>2.2996913000000001E-3</v>
      </c>
      <c r="J51" s="34">
        <v>2.3092899999999999E-3</v>
      </c>
      <c r="K51" s="34">
        <v>2.3155800999999998E-3</v>
      </c>
      <c r="L51" s="34">
        <v>2.3201012999999999E-3</v>
      </c>
      <c r="M51" s="34">
        <v>2.324385E-3</v>
      </c>
      <c r="N51" s="34">
        <v>2.3269095E-3</v>
      </c>
      <c r="O51" s="34">
        <v>2.3289460000000001E-3</v>
      </c>
      <c r="P51" s="34">
        <v>2.3312187000000002E-3</v>
      </c>
      <c r="Q51" s="34">
        <v>2.3342276000000001E-3</v>
      </c>
      <c r="R51" s="34">
        <v>2.3315355999999998E-3</v>
      </c>
      <c r="S51" s="35">
        <v>2.3212723999999998E-3</v>
      </c>
      <c r="T51" s="35" t="s">
        <v>193</v>
      </c>
      <c r="U51" s="35" t="s">
        <v>193</v>
      </c>
      <c r="V51" s="35" t="s">
        <v>193</v>
      </c>
      <c r="W51" s="35">
        <v>2.3419230000000001E-3</v>
      </c>
      <c r="X51" s="35">
        <v>2.3595070999999999E-3</v>
      </c>
      <c r="Y51" s="35">
        <v>2.3503235999999999E-3</v>
      </c>
      <c r="Z51" s="35">
        <v>2.3440840000000002E-3</v>
      </c>
      <c r="AA51" s="35">
        <v>2.3336504000000002E-3</v>
      </c>
      <c r="AB51" s="35" t="s">
        <v>193</v>
      </c>
      <c r="AC51" s="36" t="s">
        <v>193</v>
      </c>
      <c r="AD51" s="29" t="s">
        <v>193</v>
      </c>
      <c r="AE51" s="29">
        <v>2.2607690000000001E-3</v>
      </c>
      <c r="AF51" s="29">
        <v>2.2676290000000002E-3</v>
      </c>
      <c r="AG51" s="29">
        <v>2.2666561000000002E-3</v>
      </c>
      <c r="AH51" s="29">
        <v>2.2668124000000001E-3</v>
      </c>
      <c r="AI51" s="29">
        <v>2.2677397000000002E-3</v>
      </c>
      <c r="AJ51" s="29">
        <v>2.2690813000000002E-3</v>
      </c>
      <c r="AK51" s="3">
        <f t="shared" si="0"/>
        <v>2.3020422285714285E-3</v>
      </c>
      <c r="AL51" s="13">
        <v>-17.791599999999999</v>
      </c>
      <c r="AM51" s="15" t="s">
        <v>108</v>
      </c>
      <c r="AO51" s="2">
        <f>SUM(S48:AB56)/54</f>
        <v>2.3335266296296304E-3</v>
      </c>
      <c r="AP51" s="1">
        <f>((AK51-AK$14)*100)/AK$14</f>
        <v>0.49560123717706978</v>
      </c>
      <c r="AR51" s="15" t="s">
        <v>108</v>
      </c>
      <c r="AS51" s="2"/>
      <c r="AT51" s="1">
        <f>((AO51-AO$14)*100)/AO$14</f>
        <v>0.53031074387847832</v>
      </c>
    </row>
    <row r="52" spans="1:46" x14ac:dyDescent="0.25">
      <c r="A52" s="29">
        <v>2.2570899999999998E-3</v>
      </c>
      <c r="B52" s="30">
        <v>2.2406038000000001E-3</v>
      </c>
      <c r="C52" s="29" t="s">
        <v>193</v>
      </c>
      <c r="D52" s="29" t="s">
        <v>193</v>
      </c>
      <c r="E52" s="34">
        <v>2.2442832000000002E-3</v>
      </c>
      <c r="F52" s="34">
        <v>2.2431130000000001E-3</v>
      </c>
      <c r="G52" s="34">
        <v>2.253405E-3</v>
      </c>
      <c r="H52" s="34">
        <v>2.2713910000000002E-3</v>
      </c>
      <c r="I52" s="34">
        <v>2.2896190000000001E-3</v>
      </c>
      <c r="J52" s="34">
        <v>2.3042925000000001E-3</v>
      </c>
      <c r="K52" s="34">
        <v>2.3147380000000002E-3</v>
      </c>
      <c r="L52" s="34">
        <v>2.3223710000000002E-3</v>
      </c>
      <c r="M52" s="34">
        <v>2.3267549999999998E-3</v>
      </c>
      <c r="N52" s="34">
        <v>2.3297218000000001E-3</v>
      </c>
      <c r="O52" s="34">
        <v>2.3315481000000002E-3</v>
      </c>
      <c r="P52" s="34">
        <v>2.3337283999999999E-3</v>
      </c>
      <c r="Q52" s="34">
        <v>2.3382226999999998E-3</v>
      </c>
      <c r="R52" s="34">
        <v>2.3423141999999999E-3</v>
      </c>
      <c r="S52" s="35" t="s">
        <v>193</v>
      </c>
      <c r="T52" s="35" t="s">
        <v>193</v>
      </c>
      <c r="U52" s="35" t="s">
        <v>193</v>
      </c>
      <c r="V52" s="35" t="s">
        <v>193</v>
      </c>
      <c r="W52" s="35">
        <v>2.3400914E-3</v>
      </c>
      <c r="X52" s="35">
        <v>2.3622973999999999E-3</v>
      </c>
      <c r="Y52" s="35">
        <v>2.3571187999999999E-3</v>
      </c>
      <c r="Z52" s="35">
        <v>2.352739E-3</v>
      </c>
      <c r="AA52" s="35">
        <v>2.3435744999999999E-3</v>
      </c>
      <c r="AB52" s="35" t="s">
        <v>193</v>
      </c>
      <c r="AC52" s="36" t="s">
        <v>193</v>
      </c>
      <c r="AD52" s="29" t="s">
        <v>193</v>
      </c>
      <c r="AE52" s="29">
        <v>2.2628224E-3</v>
      </c>
      <c r="AF52" s="29">
        <v>2.2629523E-3</v>
      </c>
      <c r="AG52" s="29">
        <v>2.2606011000000001E-3</v>
      </c>
      <c r="AH52" s="29">
        <v>2.2587130999999999E-3</v>
      </c>
      <c r="AI52" s="29">
        <v>2.2575417999999999E-3</v>
      </c>
      <c r="AJ52" s="29">
        <v>2.2569024E-3</v>
      </c>
      <c r="AK52" s="3">
        <f t="shared" si="0"/>
        <v>2.2984648481481481E-3</v>
      </c>
      <c r="AL52" s="13">
        <v>-14.477499999999999</v>
      </c>
      <c r="AM52" s="16" t="s">
        <v>117</v>
      </c>
      <c r="AO52" s="7">
        <f>(SUM(AC43:AJ65)+SUM(A43:D56))/173</f>
        <v>2.2635109346820811E-3</v>
      </c>
      <c r="AP52" s="2">
        <f>((AK52-AK$15)*100)/AK$15</f>
        <v>0.48442720799244715</v>
      </c>
      <c r="AR52" s="16" t="s">
        <v>117</v>
      </c>
      <c r="AS52" s="2"/>
      <c r="AT52" s="1">
        <f>((AO52-AO$15)*100)/AO$15</f>
        <v>0.44098688566698113</v>
      </c>
    </row>
    <row r="53" spans="1:46" x14ac:dyDescent="0.25">
      <c r="A53" s="29">
        <v>2.2523422000000001E-3</v>
      </c>
      <c r="B53" s="30">
        <v>2.2419263000000001E-3</v>
      </c>
      <c r="C53" s="29" t="s">
        <v>193</v>
      </c>
      <c r="D53" s="29" t="s">
        <v>193</v>
      </c>
      <c r="E53" s="34">
        <v>2.2344256000000002E-3</v>
      </c>
      <c r="F53" s="34">
        <v>2.2289575999999999E-3</v>
      </c>
      <c r="G53" s="34">
        <v>2.2386247000000001E-3</v>
      </c>
      <c r="H53" s="34">
        <v>2.259011E-3</v>
      </c>
      <c r="I53" s="34">
        <v>2.2818059999999999E-3</v>
      </c>
      <c r="J53" s="34">
        <v>2.3015853999999998E-3</v>
      </c>
      <c r="K53" s="34">
        <v>2.3131734000000001E-3</v>
      </c>
      <c r="L53" s="34">
        <v>2.3210921999999999E-3</v>
      </c>
      <c r="M53" s="34">
        <v>2.3250530000000001E-3</v>
      </c>
      <c r="N53" s="34">
        <v>2.3270703000000002E-3</v>
      </c>
      <c r="O53" s="34">
        <v>2.3273625000000001E-3</v>
      </c>
      <c r="P53" s="34">
        <v>2.3278896999999999E-3</v>
      </c>
      <c r="Q53" s="34">
        <v>2.3322111999999999E-3</v>
      </c>
      <c r="R53" s="34">
        <v>2.3463800999999999E-3</v>
      </c>
      <c r="S53" s="35" t="s">
        <v>193</v>
      </c>
      <c r="T53" s="35" t="s">
        <v>193</v>
      </c>
      <c r="U53" s="35" t="s">
        <v>193</v>
      </c>
      <c r="V53" s="35" t="s">
        <v>193</v>
      </c>
      <c r="W53" s="35">
        <v>2.3356205999999998E-3</v>
      </c>
      <c r="X53" s="35">
        <v>2.3606473000000001E-3</v>
      </c>
      <c r="Y53" s="35">
        <v>2.3576819999999998E-3</v>
      </c>
      <c r="Z53" s="35">
        <v>2.3568650000000001E-3</v>
      </c>
      <c r="AA53" s="35">
        <v>2.3499635999999998E-3</v>
      </c>
      <c r="AB53" s="35" t="s">
        <v>193</v>
      </c>
      <c r="AC53" s="36" t="s">
        <v>193</v>
      </c>
      <c r="AD53" s="29" t="s">
        <v>193</v>
      </c>
      <c r="AE53" s="29">
        <v>2.2619775999999999E-3</v>
      </c>
      <c r="AF53" s="29">
        <v>2.2581519999999998E-3</v>
      </c>
      <c r="AG53" s="29">
        <v>2.2561682999999999E-3</v>
      </c>
      <c r="AH53" s="29">
        <v>2.2537363999999998E-3</v>
      </c>
      <c r="AI53" s="29">
        <v>2.2506420000000002E-3</v>
      </c>
      <c r="AJ53" s="29">
        <v>2.2481882E-3</v>
      </c>
      <c r="AK53" s="3">
        <f t="shared" si="0"/>
        <v>2.2943908962962962E-3</v>
      </c>
      <c r="AL53" s="13">
        <v>-11.212300000000001</v>
      </c>
      <c r="AM53" t="s">
        <v>118</v>
      </c>
      <c r="AO53" s="2">
        <f>((SUM(A39:Z72)+SUM(AA39:AJ65))/895)</f>
        <v>2.2694182860335207E-3</v>
      </c>
      <c r="AP53" s="2">
        <f>((AK53-AK$16)*100)/AK$16</f>
        <v>0.47395799306514652</v>
      </c>
      <c r="AR53" t="s">
        <v>118</v>
      </c>
      <c r="AT53" s="1">
        <f>((AO53-AO$16)*100)/AO$16</f>
        <v>0.34522660748138362</v>
      </c>
    </row>
    <row r="54" spans="1:46" x14ac:dyDescent="0.25">
      <c r="A54" s="29">
        <v>2.2489948000000001E-3</v>
      </c>
      <c r="B54" s="30">
        <v>2.2345476000000001E-3</v>
      </c>
      <c r="C54" s="29">
        <v>2.2285527000000002E-3</v>
      </c>
      <c r="D54" s="29">
        <v>2.2291962999999998E-3</v>
      </c>
      <c r="E54" s="34">
        <v>2.2218323000000001E-3</v>
      </c>
      <c r="F54" s="34">
        <v>2.2169973000000002E-3</v>
      </c>
      <c r="G54" s="34">
        <v>2.2238967999999998E-3</v>
      </c>
      <c r="H54" s="34">
        <v>2.2467310000000001E-3</v>
      </c>
      <c r="I54" s="34">
        <v>2.2768467000000001E-3</v>
      </c>
      <c r="J54" s="34">
        <v>2.2982651999999999E-3</v>
      </c>
      <c r="K54" s="34">
        <v>2.3107929999999998E-3</v>
      </c>
      <c r="L54" s="34">
        <v>2.3182446999999999E-3</v>
      </c>
      <c r="M54" s="34">
        <v>2.3214908000000001E-3</v>
      </c>
      <c r="N54" s="34">
        <v>2.3221301E-3</v>
      </c>
      <c r="O54" s="34">
        <v>2.3201608999999998E-3</v>
      </c>
      <c r="P54" s="34">
        <v>2.3172269999999998E-3</v>
      </c>
      <c r="Q54" s="34">
        <v>2.317132E-3</v>
      </c>
      <c r="R54" s="34">
        <v>2.3334330999999998E-3</v>
      </c>
      <c r="S54" s="35" t="s">
        <v>193</v>
      </c>
      <c r="T54" s="35" t="s">
        <v>193</v>
      </c>
      <c r="U54" s="35" t="s">
        <v>193</v>
      </c>
      <c r="V54" s="35" t="s">
        <v>193</v>
      </c>
      <c r="W54" s="35">
        <v>2.3246288999999999E-3</v>
      </c>
      <c r="X54" s="35">
        <v>2.3560230000000001E-3</v>
      </c>
      <c r="Y54" s="35">
        <v>2.3522159999999999E-3</v>
      </c>
      <c r="Z54" s="35">
        <v>2.3485795000000001E-3</v>
      </c>
      <c r="AA54" s="35">
        <v>2.3390274000000002E-3</v>
      </c>
      <c r="AB54" s="35" t="s">
        <v>193</v>
      </c>
      <c r="AC54" s="36" t="s">
        <v>193</v>
      </c>
      <c r="AD54" s="29" t="s">
        <v>193</v>
      </c>
      <c r="AE54" s="29">
        <v>2.2619862999999998E-3</v>
      </c>
      <c r="AF54" s="29">
        <v>2.2572575000000001E-3</v>
      </c>
      <c r="AG54" s="29">
        <v>2.2555313E-3</v>
      </c>
      <c r="AH54" s="29">
        <v>2.2523996999999998E-3</v>
      </c>
      <c r="AI54" s="29">
        <v>2.2477268000000001E-3</v>
      </c>
      <c r="AJ54" s="29">
        <v>2.2397837999999998E-3</v>
      </c>
      <c r="AK54" s="3">
        <f t="shared" si="0"/>
        <v>2.2835045689655175E-3</v>
      </c>
      <c r="AL54" s="13">
        <v>-7.9836</v>
      </c>
      <c r="AM54" t="s">
        <v>119</v>
      </c>
      <c r="AP54" s="2">
        <f>((AK54-AK$17)*100)/AK$17</f>
        <v>0.44529843325777685</v>
      </c>
      <c r="AR54" t="s">
        <v>119</v>
      </c>
      <c r="AT54" s="1" t="e">
        <f>((AO54-AO$17)*100)/AO$17</f>
        <v>#DIV/0!</v>
      </c>
    </row>
    <row r="55" spans="1:46" x14ac:dyDescent="0.25">
      <c r="A55" s="29">
        <v>2.2447094999999999E-3</v>
      </c>
      <c r="B55" s="30">
        <v>2.2274157999999998E-3</v>
      </c>
      <c r="C55" s="29">
        <v>2.2091225000000002E-3</v>
      </c>
      <c r="D55" s="29">
        <v>2.2274265E-3</v>
      </c>
      <c r="E55" s="34">
        <v>2.213671E-3</v>
      </c>
      <c r="F55" s="34">
        <v>2.2086606000000001E-3</v>
      </c>
      <c r="G55" s="34">
        <v>2.2159924000000001E-3</v>
      </c>
      <c r="H55" s="34">
        <v>2.2435924000000001E-3</v>
      </c>
      <c r="I55" s="34">
        <v>2.2761262999999999E-3</v>
      </c>
      <c r="J55" s="34">
        <v>2.2955367000000002E-3</v>
      </c>
      <c r="K55" s="34">
        <v>2.3083524000000002E-3</v>
      </c>
      <c r="L55" s="34">
        <v>2.3159847999999999E-3</v>
      </c>
      <c r="M55" s="34">
        <v>2.3183790000000002E-3</v>
      </c>
      <c r="N55" s="34">
        <v>2.3180593E-3</v>
      </c>
      <c r="O55" s="34">
        <v>2.3134265000000001E-3</v>
      </c>
      <c r="P55" s="34">
        <v>2.3048790000000001E-3</v>
      </c>
      <c r="Q55" s="34">
        <v>2.2972226E-3</v>
      </c>
      <c r="R55" s="34">
        <v>2.3043763E-3</v>
      </c>
      <c r="S55" s="35" t="s">
        <v>193</v>
      </c>
      <c r="T55" s="35" t="s">
        <v>193</v>
      </c>
      <c r="U55" s="35" t="s">
        <v>193</v>
      </c>
      <c r="V55" s="35" t="s">
        <v>193</v>
      </c>
      <c r="W55" s="35">
        <v>2.299812E-3</v>
      </c>
      <c r="X55" s="35">
        <v>2.3487653000000002E-3</v>
      </c>
      <c r="Y55" s="35">
        <v>2.3440804999999999E-3</v>
      </c>
      <c r="Z55" s="35">
        <v>2.3402994999999998E-3</v>
      </c>
      <c r="AA55" s="35">
        <v>2.3167087E-3</v>
      </c>
      <c r="AB55" s="35" t="s">
        <v>193</v>
      </c>
      <c r="AC55" s="36" t="s">
        <v>193</v>
      </c>
      <c r="AD55" s="29" t="s">
        <v>193</v>
      </c>
      <c r="AE55" s="29">
        <v>2.2655330000000001E-3</v>
      </c>
      <c r="AF55" s="29">
        <v>2.257939E-3</v>
      </c>
      <c r="AG55" s="29">
        <v>2.2559364000000002E-3</v>
      </c>
      <c r="AH55" s="29">
        <v>2.2528832999999999E-3</v>
      </c>
      <c r="AI55" s="29">
        <v>2.2472881000000001E-3</v>
      </c>
      <c r="AJ55" s="29">
        <v>2.2279028999999998E-3</v>
      </c>
      <c r="AK55" s="3">
        <f t="shared" si="0"/>
        <v>2.2758649068965516E-3</v>
      </c>
      <c r="AL55" s="13">
        <v>-4.7801999999999998</v>
      </c>
      <c r="AM55" t="s">
        <v>120</v>
      </c>
      <c r="AP55" s="2">
        <f>((AK55-AK$18)*100)/AK$18</f>
        <v>0.42915179465583886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193</v>
      </c>
      <c r="B56" s="30" t="s">
        <v>193</v>
      </c>
      <c r="C56" s="29">
        <v>2.1918176000000002E-3</v>
      </c>
      <c r="D56" s="29">
        <v>2.2183352000000002E-3</v>
      </c>
      <c r="E56" s="34">
        <v>2.2124079999999999E-3</v>
      </c>
      <c r="F56" s="34">
        <v>2.2060453999999999E-3</v>
      </c>
      <c r="G56" s="34">
        <v>2.2103789000000001E-3</v>
      </c>
      <c r="H56" s="34">
        <v>2.2434439999999998E-3</v>
      </c>
      <c r="I56" s="34">
        <v>2.2735745000000002E-3</v>
      </c>
      <c r="J56" s="34">
        <v>2.2908820000000002E-3</v>
      </c>
      <c r="K56" s="34">
        <v>2.3030784999999998E-3</v>
      </c>
      <c r="L56" s="34">
        <v>2.3112553E-3</v>
      </c>
      <c r="M56" s="34">
        <v>2.3129545E-3</v>
      </c>
      <c r="N56" s="34">
        <v>2.3105835999999999E-3</v>
      </c>
      <c r="O56" s="34">
        <v>2.3007721E-3</v>
      </c>
      <c r="P56" s="34">
        <v>2.2851948000000002E-3</v>
      </c>
      <c r="Q56" s="34">
        <v>2.2718993000000001E-3</v>
      </c>
      <c r="R56" s="34">
        <v>2.2749027999999999E-3</v>
      </c>
      <c r="S56" s="35" t="s">
        <v>193</v>
      </c>
      <c r="T56" s="35" t="s">
        <v>193</v>
      </c>
      <c r="U56" s="35" t="s">
        <v>193</v>
      </c>
      <c r="V56" s="35">
        <v>2.2332440000000001E-3</v>
      </c>
      <c r="W56" s="35">
        <v>2.302723E-3</v>
      </c>
      <c r="X56" s="35">
        <v>2.3344456999999999E-3</v>
      </c>
      <c r="Y56" s="35">
        <v>2.3229050000000001E-3</v>
      </c>
      <c r="Z56" s="35">
        <v>2.3354526999999998E-3</v>
      </c>
      <c r="AA56" s="35">
        <v>2.3049404999999999E-3</v>
      </c>
      <c r="AB56" s="35" t="s">
        <v>193</v>
      </c>
      <c r="AC56" s="36" t="s">
        <v>193</v>
      </c>
      <c r="AD56" s="29" t="s">
        <v>193</v>
      </c>
      <c r="AE56" s="29">
        <v>2.2717088000000002E-3</v>
      </c>
      <c r="AF56" s="29">
        <v>2.2626732999999999E-3</v>
      </c>
      <c r="AG56" s="29">
        <v>2.2594073999999999E-3</v>
      </c>
      <c r="AH56" s="29">
        <v>2.2581761999999998E-3</v>
      </c>
      <c r="AI56" s="29">
        <v>2.2492217999999999E-3</v>
      </c>
      <c r="AJ56" s="29">
        <v>2.2187610000000001E-3</v>
      </c>
      <c r="AK56" s="19">
        <f>AVERAGE(A56:AJ56)</f>
        <v>2.2703994964285712E-3</v>
      </c>
      <c r="AL56" s="13">
        <v>-1.5918000000000001</v>
      </c>
      <c r="AM56" t="s">
        <v>121</v>
      </c>
      <c r="AO56" s="2">
        <f>SUM(U71:W72)/6</f>
        <v>2.3016956666666671E-3</v>
      </c>
      <c r="AP56" s="2">
        <f>((AK56-AK$19)*100)/AK$19</f>
        <v>0.41556293153628782</v>
      </c>
      <c r="AR56" t="s">
        <v>124</v>
      </c>
      <c r="AT56" s="1">
        <f>((AO56-AO$19)*100)/AO$19</f>
        <v>6.5375704812591431E-2</v>
      </c>
    </row>
    <row r="57" spans="1:46" x14ac:dyDescent="0.25">
      <c r="A57" t="s">
        <v>193</v>
      </c>
      <c r="B57" s="37" t="s">
        <v>193</v>
      </c>
      <c r="C57" s="34">
        <v>2.1934770000000001E-3</v>
      </c>
      <c r="D57" s="34">
        <v>2.2164653E-3</v>
      </c>
      <c r="E57" s="34">
        <v>2.2135072E-3</v>
      </c>
      <c r="F57" s="34">
        <v>2.2078970999999999E-3</v>
      </c>
      <c r="G57" s="34">
        <v>2.2114221999999998E-3</v>
      </c>
      <c r="H57" s="34">
        <v>2.2428422000000002E-3</v>
      </c>
      <c r="I57" s="34">
        <v>2.2660750000000002E-3</v>
      </c>
      <c r="J57" s="34">
        <v>2.2799449999999998E-3</v>
      </c>
      <c r="K57" s="34">
        <v>2.2912890000000002E-3</v>
      </c>
      <c r="L57" s="34">
        <v>2.2997009999999999E-3</v>
      </c>
      <c r="M57" s="34">
        <v>2.3015472000000002E-3</v>
      </c>
      <c r="N57" s="34">
        <v>2.2973147999999998E-3</v>
      </c>
      <c r="O57" s="34">
        <v>2.2829522000000001E-3</v>
      </c>
      <c r="P57" s="34">
        <v>2.2642943000000001E-3</v>
      </c>
      <c r="Q57" s="34">
        <v>2.2472377999999999E-3</v>
      </c>
      <c r="R57" s="34">
        <v>2.2433422999999998E-3</v>
      </c>
      <c r="S57" s="35" t="s">
        <v>193</v>
      </c>
      <c r="T57" s="35" t="s">
        <v>193</v>
      </c>
      <c r="U57" s="35" t="s">
        <v>193</v>
      </c>
      <c r="V57" s="35">
        <v>2.2230615999999999E-3</v>
      </c>
      <c r="W57" s="35">
        <v>2.3001821E-3</v>
      </c>
      <c r="X57" s="35">
        <v>2.3157086999999999E-3</v>
      </c>
      <c r="Y57" s="35">
        <v>2.2899583E-3</v>
      </c>
      <c r="Z57" s="35">
        <v>2.3252316999999999E-3</v>
      </c>
      <c r="AA57" s="35">
        <v>2.2989896000000002E-3</v>
      </c>
      <c r="AB57" s="35" t="s">
        <v>193</v>
      </c>
      <c r="AC57" s="36" t="s">
        <v>193</v>
      </c>
      <c r="AD57" s="29" t="s">
        <v>193</v>
      </c>
      <c r="AE57" s="29">
        <v>2.2816683999999999E-3</v>
      </c>
      <c r="AF57" s="29">
        <v>2.2700838999999999E-3</v>
      </c>
      <c r="AG57" s="29">
        <v>2.2710678000000002E-3</v>
      </c>
      <c r="AH57" s="29">
        <v>2.2678438000000001E-3</v>
      </c>
      <c r="AI57" s="29">
        <v>2.2565104999999999E-3</v>
      </c>
      <c r="AJ57" s="29">
        <v>2.2260116000000002E-3</v>
      </c>
      <c r="AK57" s="3">
        <f t="shared" si="0"/>
        <v>2.2637724142857145E-3</v>
      </c>
      <c r="AL57" s="13">
        <v>1.5918000000000001</v>
      </c>
      <c r="AP57" s="2">
        <f>((AK57-AK$20)*100)/AK$20</f>
        <v>0.40456055634431515</v>
      </c>
    </row>
    <row r="58" spans="1:46" x14ac:dyDescent="0.25">
      <c r="A58" t="s">
        <v>193</v>
      </c>
      <c r="B58" s="37">
        <v>2.2287943999999998E-3</v>
      </c>
      <c r="C58" s="34">
        <v>2.2187411999999998E-3</v>
      </c>
      <c r="D58" s="34">
        <v>2.2191375000000001E-3</v>
      </c>
      <c r="E58" s="34">
        <v>2.2160779000000002E-3</v>
      </c>
      <c r="F58" s="34">
        <v>2.2133576999999998E-3</v>
      </c>
      <c r="G58" s="34">
        <v>2.2207156E-3</v>
      </c>
      <c r="H58" s="34">
        <v>2.2457194999999999E-3</v>
      </c>
      <c r="I58" s="34">
        <v>2.2587585000000002E-3</v>
      </c>
      <c r="J58" s="34">
        <v>2.2663843999999999E-3</v>
      </c>
      <c r="K58" s="34">
        <v>2.2737211999999999E-3</v>
      </c>
      <c r="L58" s="34">
        <v>2.2795894E-3</v>
      </c>
      <c r="M58" s="34">
        <v>2.2812812000000001E-3</v>
      </c>
      <c r="N58" s="34">
        <v>2.2774701999999998E-3</v>
      </c>
      <c r="O58" s="34">
        <v>2.2616345E-3</v>
      </c>
      <c r="P58" s="34">
        <v>2.2426737E-3</v>
      </c>
      <c r="Q58" s="34">
        <v>2.2259874000000002E-3</v>
      </c>
      <c r="R58" s="34">
        <v>2.2181763999999998E-3</v>
      </c>
      <c r="S58" s="35" t="s">
        <v>193</v>
      </c>
      <c r="T58" s="35" t="s">
        <v>193</v>
      </c>
      <c r="U58" s="35">
        <v>2.2267604000000001E-3</v>
      </c>
      <c r="V58" s="35">
        <v>2.2565315000000002E-3</v>
      </c>
      <c r="W58" s="35">
        <v>2.3024355E-3</v>
      </c>
      <c r="X58" s="35">
        <v>2.3027962999999999E-3</v>
      </c>
      <c r="Y58" s="35">
        <v>2.2574612000000002E-3</v>
      </c>
      <c r="Z58" s="35">
        <v>2.3165121999999998E-3</v>
      </c>
      <c r="AA58" s="35">
        <v>2.3045650000000002E-3</v>
      </c>
      <c r="AB58" s="35" t="s">
        <v>193</v>
      </c>
      <c r="AC58" s="36" t="s">
        <v>193</v>
      </c>
      <c r="AD58" s="29" t="s">
        <v>193</v>
      </c>
      <c r="AE58" s="29">
        <v>2.2868837999999998E-3</v>
      </c>
      <c r="AF58" s="29">
        <v>2.2803544999999998E-3</v>
      </c>
      <c r="AG58" s="29">
        <v>2.2813669999999999E-3</v>
      </c>
      <c r="AH58" s="29">
        <v>2.274805E-3</v>
      </c>
      <c r="AI58" s="29">
        <v>2.2651833000000001E-3</v>
      </c>
      <c r="AJ58" s="29">
        <v>2.2255857000000002E-3</v>
      </c>
      <c r="AK58" s="3">
        <f t="shared" si="0"/>
        <v>2.2576487366666666E-3</v>
      </c>
      <c r="AL58" s="13">
        <v>4.7801999999999998</v>
      </c>
      <c r="AP58" s="2">
        <f>((AK58-AK$21)*100)/AK$21</f>
        <v>0.38467511436475488</v>
      </c>
    </row>
    <row r="59" spans="1:46" x14ac:dyDescent="0.25">
      <c r="A59" t="s">
        <v>193</v>
      </c>
      <c r="B59" s="37">
        <v>2.2205574999999999E-3</v>
      </c>
      <c r="C59" s="34">
        <v>2.2258239999999999E-3</v>
      </c>
      <c r="D59" s="34">
        <v>2.2207914999999999E-3</v>
      </c>
      <c r="E59" s="34">
        <v>2.2184743999999999E-3</v>
      </c>
      <c r="F59" s="34">
        <v>2.2224243999999999E-3</v>
      </c>
      <c r="G59" s="34">
        <v>2.2347244000000001E-3</v>
      </c>
      <c r="H59" s="34">
        <v>2.2520690000000002E-3</v>
      </c>
      <c r="I59" s="34">
        <v>2.2592481999999998E-3</v>
      </c>
      <c r="J59" s="34">
        <v>2.2635356999999999E-3</v>
      </c>
      <c r="K59" s="34">
        <v>2.2670125999999999E-3</v>
      </c>
      <c r="L59" s="34">
        <v>2.2687955999999999E-3</v>
      </c>
      <c r="M59" s="34">
        <v>2.2672830000000001E-3</v>
      </c>
      <c r="N59" s="34">
        <v>2.2611567000000001E-3</v>
      </c>
      <c r="O59" s="34">
        <v>2.2449676999999999E-3</v>
      </c>
      <c r="P59" s="34">
        <v>2.2288435000000001E-3</v>
      </c>
      <c r="Q59" s="34">
        <v>2.2229670000000002E-3</v>
      </c>
      <c r="R59" s="34">
        <v>2.2159459999999999E-3</v>
      </c>
      <c r="S59" s="35" t="s">
        <v>193</v>
      </c>
      <c r="T59" s="35" t="s">
        <v>193</v>
      </c>
      <c r="U59" s="35">
        <v>2.2429264999999999E-3</v>
      </c>
      <c r="V59" s="35">
        <v>2.2852674999999999E-3</v>
      </c>
      <c r="W59" s="35">
        <v>2.3043514000000002E-3</v>
      </c>
      <c r="X59" s="35">
        <v>2.2900683999999998E-3</v>
      </c>
      <c r="Y59" s="35">
        <v>2.2155209999999998E-3</v>
      </c>
      <c r="Z59" s="35" t="s">
        <v>193</v>
      </c>
      <c r="AA59" s="35" t="s">
        <v>193</v>
      </c>
      <c r="AB59" s="35" t="s">
        <v>193</v>
      </c>
      <c r="AC59" s="36" t="s">
        <v>193</v>
      </c>
      <c r="AD59" s="29" t="s">
        <v>193</v>
      </c>
      <c r="AE59" s="29" t="s">
        <v>193</v>
      </c>
      <c r="AF59" s="29">
        <v>2.2795210000000001E-3</v>
      </c>
      <c r="AG59" s="29">
        <v>2.2878837999999999E-3</v>
      </c>
      <c r="AH59" s="29">
        <v>2.2752162000000001E-3</v>
      </c>
      <c r="AI59" s="29">
        <v>2.2699934999999998E-3</v>
      </c>
      <c r="AJ59" s="29">
        <v>2.2346263000000001E-3</v>
      </c>
      <c r="AK59" s="3">
        <f t="shared" si="0"/>
        <v>2.2511109925925925E-3</v>
      </c>
      <c r="AL59" s="13">
        <v>7.9836</v>
      </c>
      <c r="AP59" s="2">
        <f>((AK59-AK$22)*100)/AK$22</f>
        <v>0.37882140132935421</v>
      </c>
    </row>
    <row r="60" spans="1:46" x14ac:dyDescent="0.25">
      <c r="A60" t="s">
        <v>193</v>
      </c>
      <c r="B60" s="37">
        <v>2.2238436999999999E-3</v>
      </c>
      <c r="C60" s="34">
        <v>2.2286255999999999E-3</v>
      </c>
      <c r="D60" s="34">
        <v>2.2267509999999999E-3</v>
      </c>
      <c r="E60" s="34">
        <v>2.2296544999999999E-3</v>
      </c>
      <c r="F60" s="34">
        <v>2.2372799999999999E-3</v>
      </c>
      <c r="G60" s="34">
        <v>2.2477088E-3</v>
      </c>
      <c r="H60" s="34">
        <v>2.2580598E-3</v>
      </c>
      <c r="I60" s="34">
        <v>2.2623550000000002E-3</v>
      </c>
      <c r="J60" s="34">
        <v>2.2648803E-3</v>
      </c>
      <c r="K60" s="34">
        <v>2.266204E-3</v>
      </c>
      <c r="L60" s="34">
        <v>2.2655919999999999E-3</v>
      </c>
      <c r="M60" s="34">
        <v>2.2619331999999999E-3</v>
      </c>
      <c r="N60" s="34">
        <v>2.2546636999999999E-3</v>
      </c>
      <c r="O60" s="34">
        <v>2.2408153999999999E-3</v>
      </c>
      <c r="P60" s="34">
        <v>2.2300708000000001E-3</v>
      </c>
      <c r="Q60" s="34">
        <v>2.2245618000000002E-3</v>
      </c>
      <c r="R60" s="34">
        <v>2.2262760000000001E-3</v>
      </c>
      <c r="S60" s="35" t="s">
        <v>193</v>
      </c>
      <c r="T60" s="35">
        <v>2.2891949999999999E-3</v>
      </c>
      <c r="U60" s="35">
        <v>2.27539E-3</v>
      </c>
      <c r="V60" s="35">
        <v>2.3012599999999999E-3</v>
      </c>
      <c r="W60" s="35">
        <v>2.3110688000000002E-3</v>
      </c>
      <c r="X60" s="35">
        <v>2.291829E-3</v>
      </c>
      <c r="Y60" s="35">
        <v>2.2080989999999998E-3</v>
      </c>
      <c r="Z60" s="35" t="s">
        <v>193</v>
      </c>
      <c r="AA60" s="35" t="s">
        <v>193</v>
      </c>
      <c r="AB60" s="35" t="s">
        <v>193</v>
      </c>
      <c r="AC60" s="36" t="s">
        <v>193</v>
      </c>
      <c r="AD60" s="29" t="s">
        <v>193</v>
      </c>
      <c r="AE60" s="29" t="s">
        <v>193</v>
      </c>
      <c r="AF60" s="29">
        <v>2.2865527000000001E-3</v>
      </c>
      <c r="AG60" s="29">
        <v>2.2966879999999999E-3</v>
      </c>
      <c r="AH60" s="29">
        <v>2.2659694999999998E-3</v>
      </c>
      <c r="AI60" s="29">
        <v>2.2662877999999999E-3</v>
      </c>
      <c r="AJ60" s="29">
        <v>2.2328729999999998E-3</v>
      </c>
      <c r="AK60" s="3">
        <f t="shared" si="0"/>
        <v>2.2562317285714285E-3</v>
      </c>
      <c r="AL60" s="13">
        <v>11.212300000000001</v>
      </c>
      <c r="AP60" s="2">
        <f>((AK60-AK$23)*100)/AK$23</f>
        <v>0.3921440276024632</v>
      </c>
    </row>
    <row r="61" spans="1:46" x14ac:dyDescent="0.25">
      <c r="A61" t="s">
        <v>193</v>
      </c>
      <c r="B61" s="37">
        <v>2.216698E-3</v>
      </c>
      <c r="C61" s="34">
        <v>2.2316247E-3</v>
      </c>
      <c r="D61" s="34">
        <v>2.2344986999999999E-3</v>
      </c>
      <c r="E61" s="34">
        <v>2.2405179999999999E-3</v>
      </c>
      <c r="F61" s="34">
        <v>2.2492043E-3</v>
      </c>
      <c r="G61" s="34">
        <v>2.256999E-3</v>
      </c>
      <c r="H61" s="34">
        <v>2.2633309999999999E-3</v>
      </c>
      <c r="I61" s="34">
        <v>2.2658277E-3</v>
      </c>
      <c r="J61" s="34">
        <v>2.2673049999999998E-3</v>
      </c>
      <c r="K61" s="34">
        <v>2.267949E-3</v>
      </c>
      <c r="L61" s="34">
        <v>2.2662952999999999E-3</v>
      </c>
      <c r="M61" s="34">
        <v>2.2633504E-3</v>
      </c>
      <c r="N61" s="34">
        <v>2.2584229999999999E-3</v>
      </c>
      <c r="O61" s="34">
        <v>2.2504603999999998E-3</v>
      </c>
      <c r="P61" s="34">
        <v>2.2500595000000002E-3</v>
      </c>
      <c r="Q61" s="34">
        <v>2.2456799999999999E-3</v>
      </c>
      <c r="R61" s="34" t="s">
        <v>193</v>
      </c>
      <c r="S61" s="35">
        <v>2.294688E-3</v>
      </c>
      <c r="T61" s="35">
        <v>2.2997604999999998E-3</v>
      </c>
      <c r="U61" s="35">
        <v>2.2949947000000001E-3</v>
      </c>
      <c r="V61" s="35">
        <v>2.3163900000000002E-3</v>
      </c>
      <c r="W61" s="35">
        <v>2.3247852999999999E-3</v>
      </c>
      <c r="X61" s="35">
        <v>2.3136353000000002E-3</v>
      </c>
      <c r="Y61" s="35">
        <v>2.2662207E-3</v>
      </c>
      <c r="Z61" s="35" t="s">
        <v>193</v>
      </c>
      <c r="AA61" s="35" t="s">
        <v>193</v>
      </c>
      <c r="AB61" s="35" t="s">
        <v>193</v>
      </c>
      <c r="AC61" s="36" t="s">
        <v>193</v>
      </c>
      <c r="AD61" s="29" t="s">
        <v>193</v>
      </c>
      <c r="AE61" s="29" t="s">
        <v>193</v>
      </c>
      <c r="AF61" s="29">
        <v>2.2911952999999999E-3</v>
      </c>
      <c r="AG61" s="29">
        <v>2.3042515E-3</v>
      </c>
      <c r="AH61" s="29">
        <v>2.2496944000000001E-3</v>
      </c>
      <c r="AI61" s="29">
        <v>2.2661907000000002E-3</v>
      </c>
      <c r="AJ61" s="29">
        <v>2.2368864000000001E-3</v>
      </c>
      <c r="AK61" s="3">
        <f t="shared" si="0"/>
        <v>2.2673898857142856E-3</v>
      </c>
      <c r="AL61" s="13">
        <v>14.477499999999999</v>
      </c>
      <c r="AP61" s="2">
        <f>((AK61-AK$24)*100)/AK$24</f>
        <v>0.41996771558735907</v>
      </c>
    </row>
    <row r="62" spans="1:46" x14ac:dyDescent="0.25">
      <c r="A62" t="s">
        <v>193</v>
      </c>
      <c r="B62" s="37">
        <v>2.228945E-3</v>
      </c>
      <c r="C62" s="34">
        <v>2.2372461000000001E-3</v>
      </c>
      <c r="D62" s="34">
        <v>2.2422840999999998E-3</v>
      </c>
      <c r="E62" s="34">
        <v>2.2491120000000002E-3</v>
      </c>
      <c r="F62" s="34">
        <v>2.2561755000000002E-3</v>
      </c>
      <c r="G62" s="34">
        <v>2.2610854000000001E-3</v>
      </c>
      <c r="H62" s="34">
        <v>2.2649827999999999E-3</v>
      </c>
      <c r="I62" s="34">
        <v>2.2670045000000002E-3</v>
      </c>
      <c r="J62" s="34">
        <v>2.2680294000000001E-3</v>
      </c>
      <c r="K62" s="34">
        <v>2.2693792999999999E-3</v>
      </c>
      <c r="L62" s="34">
        <v>2.2681055E-3</v>
      </c>
      <c r="M62" s="34">
        <v>2.2668850000000002E-3</v>
      </c>
      <c r="N62" s="34">
        <v>2.2671319999999998E-3</v>
      </c>
      <c r="O62" s="34">
        <v>2.2679932999999999E-3</v>
      </c>
      <c r="P62" s="38">
        <v>2.2701383999999998E-3</v>
      </c>
      <c r="Q62" s="38" t="s">
        <v>193</v>
      </c>
      <c r="R62" s="38">
        <v>2.2897907000000001E-3</v>
      </c>
      <c r="S62" s="35">
        <v>2.3047368000000002E-3</v>
      </c>
      <c r="T62" s="35">
        <v>2.3105399999999998E-3</v>
      </c>
      <c r="U62" s="35">
        <v>2.313669E-3</v>
      </c>
      <c r="V62" s="35">
        <v>2.3319504999999999E-3</v>
      </c>
      <c r="W62" s="35">
        <v>2.3405992000000001E-3</v>
      </c>
      <c r="X62" s="35">
        <v>2.3392474000000002E-3</v>
      </c>
      <c r="Y62" s="35">
        <v>2.3225203999999999E-3</v>
      </c>
      <c r="Z62" s="35" t="s">
        <v>193</v>
      </c>
      <c r="AA62" s="35" t="s">
        <v>193</v>
      </c>
      <c r="AB62" s="35" t="s">
        <v>193</v>
      </c>
      <c r="AC62" s="36" t="s">
        <v>193</v>
      </c>
      <c r="AD62" s="29" t="s">
        <v>193</v>
      </c>
      <c r="AE62" s="29" t="s">
        <v>193</v>
      </c>
      <c r="AF62" s="29">
        <v>2.2930483999999999E-3</v>
      </c>
      <c r="AG62" s="29">
        <v>2.3105781999999998E-3</v>
      </c>
      <c r="AH62" s="29" t="s">
        <v>193</v>
      </c>
      <c r="AI62" s="29">
        <v>2.2618813E-3</v>
      </c>
      <c r="AJ62" s="29">
        <v>2.2160092000000002E-3</v>
      </c>
      <c r="AK62" s="3">
        <f t="shared" si="0"/>
        <v>2.2784840518518513E-3</v>
      </c>
      <c r="AL62" s="13">
        <v>17.791599999999999</v>
      </c>
      <c r="AP62" s="2">
        <f>((AK62-AK$25)*100)/AK$25</f>
        <v>0.44260510803729441</v>
      </c>
    </row>
    <row r="63" spans="1:46" x14ac:dyDescent="0.25">
      <c r="A63" t="s">
        <v>193</v>
      </c>
      <c r="B63" s="37">
        <v>2.2348440000000002E-3</v>
      </c>
      <c r="C63" s="34">
        <v>2.2392677999999999E-3</v>
      </c>
      <c r="D63" s="34">
        <v>2.2458993000000001E-3</v>
      </c>
      <c r="E63" s="34">
        <v>2.2517624000000002E-3</v>
      </c>
      <c r="F63" s="34">
        <v>2.254692E-3</v>
      </c>
      <c r="G63" s="34">
        <v>2.2561422000000001E-3</v>
      </c>
      <c r="H63" s="34">
        <v>2.2595362E-3</v>
      </c>
      <c r="I63" s="34">
        <v>2.2624321E-3</v>
      </c>
      <c r="J63" s="34">
        <v>2.2635765E-3</v>
      </c>
      <c r="K63" s="34">
        <v>2.2646458999999999E-3</v>
      </c>
      <c r="L63" s="34">
        <v>2.2665115999999999E-3</v>
      </c>
      <c r="M63" s="34">
        <v>2.2653196999999998E-3</v>
      </c>
      <c r="N63" s="34">
        <v>2.2690738999999998E-3</v>
      </c>
      <c r="O63" s="34">
        <v>2.2771799000000001E-3</v>
      </c>
      <c r="P63" s="38" t="s">
        <v>193</v>
      </c>
      <c r="Q63" s="38">
        <v>2.2914284E-3</v>
      </c>
      <c r="R63" s="38">
        <v>2.3011406999999999E-3</v>
      </c>
      <c r="S63" s="35">
        <v>2.3126156999999999E-3</v>
      </c>
      <c r="T63" s="35">
        <v>2.3192034999999999E-3</v>
      </c>
      <c r="U63" s="35">
        <v>2.3268080000000001E-3</v>
      </c>
      <c r="V63" s="35">
        <v>2.3386595E-3</v>
      </c>
      <c r="W63" s="35">
        <v>2.3452287999999998E-3</v>
      </c>
      <c r="X63" s="35">
        <v>2.3509414999999998E-3</v>
      </c>
      <c r="Y63" s="35">
        <v>2.3442213000000002E-3</v>
      </c>
      <c r="Z63" s="35" t="s">
        <v>193</v>
      </c>
      <c r="AA63" s="35" t="s">
        <v>193</v>
      </c>
      <c r="AB63" s="35" t="s">
        <v>193</v>
      </c>
      <c r="AC63" s="36" t="s">
        <v>193</v>
      </c>
      <c r="AD63" s="29" t="s">
        <v>193</v>
      </c>
      <c r="AE63" s="29" t="s">
        <v>193</v>
      </c>
      <c r="AF63" s="29">
        <v>2.2923478E-3</v>
      </c>
      <c r="AG63" s="29">
        <v>2.3132258000000002E-3</v>
      </c>
      <c r="AH63" s="29" t="s">
        <v>193</v>
      </c>
      <c r="AI63" s="29" t="s">
        <v>193</v>
      </c>
      <c r="AJ63" s="29" t="s">
        <v>193</v>
      </c>
      <c r="AK63" s="3">
        <f t="shared" si="0"/>
        <v>2.2858681799999996E-3</v>
      </c>
      <c r="AL63" s="13">
        <v>21.168500000000002</v>
      </c>
      <c r="AP63" s="2">
        <f>((AK63-AK$26)*100)/AK$26</f>
        <v>0.44917361543749718</v>
      </c>
    </row>
    <row r="64" spans="1:46" x14ac:dyDescent="0.25">
      <c r="A64" t="s">
        <v>193</v>
      </c>
      <c r="B64" s="37" t="s">
        <v>193</v>
      </c>
      <c r="C64" s="34">
        <v>2.234069E-3</v>
      </c>
      <c r="D64" s="34">
        <v>2.2453376999999998E-3</v>
      </c>
      <c r="E64" s="34">
        <v>2.2497630000000001E-3</v>
      </c>
      <c r="F64" s="34">
        <v>2.2462772000000002E-3</v>
      </c>
      <c r="G64" s="34">
        <v>2.2437746999999998E-3</v>
      </c>
      <c r="H64" s="34">
        <v>2.2469028000000001E-3</v>
      </c>
      <c r="I64" s="34">
        <v>2.2510006000000002E-3</v>
      </c>
      <c r="J64" s="34">
        <v>2.2530872E-3</v>
      </c>
      <c r="K64" s="34">
        <v>2.2563577999999999E-3</v>
      </c>
      <c r="L64" s="34">
        <v>2.257701E-3</v>
      </c>
      <c r="M64" s="34">
        <v>2.2551692000000001E-3</v>
      </c>
      <c r="N64" s="34">
        <v>2.2600072000000001E-3</v>
      </c>
      <c r="O64" s="34">
        <v>2.2714708000000001E-3</v>
      </c>
      <c r="P64" s="38" t="s">
        <v>193</v>
      </c>
      <c r="Q64" s="38">
        <v>2.2874064999999998E-3</v>
      </c>
      <c r="R64" s="38">
        <v>2.302428E-3</v>
      </c>
      <c r="S64" s="35">
        <v>2.3150763000000002E-3</v>
      </c>
      <c r="T64" s="35">
        <v>2.3226004999999999E-3</v>
      </c>
      <c r="U64" s="35">
        <v>2.3302326E-3</v>
      </c>
      <c r="V64" s="35">
        <v>2.3326592E-3</v>
      </c>
      <c r="W64" s="35">
        <v>2.3364945999999999E-3</v>
      </c>
      <c r="X64" s="35">
        <v>2.3460737E-3</v>
      </c>
      <c r="Y64" s="35">
        <v>2.3428905E-3</v>
      </c>
      <c r="Z64" s="35" t="s">
        <v>193</v>
      </c>
      <c r="AA64" s="35" t="s">
        <v>193</v>
      </c>
      <c r="AB64" s="35" t="s">
        <v>193</v>
      </c>
      <c r="AC64" s="36" t="s">
        <v>193</v>
      </c>
      <c r="AD64" s="29" t="s">
        <v>193</v>
      </c>
      <c r="AE64" s="29" t="s">
        <v>193</v>
      </c>
      <c r="AF64" s="29">
        <v>2.2894056000000002E-3</v>
      </c>
      <c r="AG64" s="29">
        <v>2.3102383000000002E-3</v>
      </c>
      <c r="AH64" s="29" t="s">
        <v>193</v>
      </c>
      <c r="AI64" s="29" t="s">
        <v>193</v>
      </c>
      <c r="AJ64" s="29" t="s">
        <v>193</v>
      </c>
      <c r="AK64" s="3">
        <f t="shared" si="0"/>
        <v>2.2827676666666674E-3</v>
      </c>
      <c r="AL64" s="13">
        <v>24.624300000000002</v>
      </c>
      <c r="AP64" s="2">
        <f>((AK64-AK$27)*100)/AK$27</f>
        <v>0.43876381888311244</v>
      </c>
    </row>
    <row r="65" spans="1:46" x14ac:dyDescent="0.25">
      <c r="A65" t="s">
        <v>193</v>
      </c>
      <c r="B65" s="37" t="s">
        <v>193</v>
      </c>
      <c r="C65" s="34">
        <v>2.2362263000000001E-3</v>
      </c>
      <c r="D65" s="34">
        <v>2.2432950000000002E-3</v>
      </c>
      <c r="E65" s="34">
        <v>2.2455660000000001E-3</v>
      </c>
      <c r="F65" s="34">
        <v>2.2395088000000001E-3</v>
      </c>
      <c r="G65" s="34">
        <v>2.2322537999999999E-3</v>
      </c>
      <c r="H65" s="34">
        <v>2.2368882999999999E-3</v>
      </c>
      <c r="I65" s="34">
        <v>2.2415232000000001E-3</v>
      </c>
      <c r="J65" s="34">
        <v>2.2430100000000001E-3</v>
      </c>
      <c r="K65" s="34">
        <v>2.2455690999999998E-3</v>
      </c>
      <c r="L65" s="34">
        <v>2.2452079999999998E-3</v>
      </c>
      <c r="M65" s="34">
        <v>2.2449277000000001E-3</v>
      </c>
      <c r="N65" s="34">
        <v>2.2499276999999999E-3</v>
      </c>
      <c r="O65" s="34">
        <v>2.2614129999999999E-3</v>
      </c>
      <c r="P65" s="38" t="s">
        <v>193</v>
      </c>
      <c r="Q65" s="38">
        <v>2.2760533999999998E-3</v>
      </c>
      <c r="R65" s="38">
        <v>2.2880702999999998E-3</v>
      </c>
      <c r="S65" s="35">
        <v>2.3097575000000001E-3</v>
      </c>
      <c r="T65" s="35">
        <v>2.3198239999999998E-3</v>
      </c>
      <c r="U65" s="35">
        <v>2.3248476999999999E-3</v>
      </c>
      <c r="V65" s="35">
        <v>2.325555E-3</v>
      </c>
      <c r="W65" s="35">
        <v>2.32679E-3</v>
      </c>
      <c r="X65" s="35">
        <v>2.3359268000000002E-3</v>
      </c>
      <c r="Y65" s="35">
        <v>2.3356853000000002E-3</v>
      </c>
      <c r="Z65" s="35" t="s">
        <v>193</v>
      </c>
      <c r="AA65" s="35" t="s">
        <v>193</v>
      </c>
      <c r="AB65" s="35" t="s">
        <v>193</v>
      </c>
      <c r="AC65" s="36" t="s">
        <v>193</v>
      </c>
      <c r="AD65" s="29" t="s">
        <v>193</v>
      </c>
      <c r="AE65" s="29" t="s">
        <v>193</v>
      </c>
      <c r="AF65" s="29" t="s">
        <v>193</v>
      </c>
      <c r="AG65" s="29" t="s">
        <v>193</v>
      </c>
      <c r="AH65" s="29" t="s">
        <v>193</v>
      </c>
      <c r="AI65" s="29" t="s">
        <v>193</v>
      </c>
      <c r="AJ65" s="29" t="s">
        <v>193</v>
      </c>
      <c r="AK65" s="3">
        <f t="shared" si="0"/>
        <v>2.2730830409090912E-3</v>
      </c>
      <c r="AL65" s="13">
        <v>28.178599999999999</v>
      </c>
      <c r="AP65" s="2">
        <f>((AK65-AK$28)*100)/AK$28</f>
        <v>0.40924740645307978</v>
      </c>
    </row>
    <row r="66" spans="1:46" x14ac:dyDescent="0.25">
      <c r="A66" s="32" t="s">
        <v>193</v>
      </c>
      <c r="B66" s="39" t="s">
        <v>193</v>
      </c>
      <c r="C66" s="32">
        <v>2.2387493E-3</v>
      </c>
      <c r="D66" s="32">
        <v>2.2434972000000002E-3</v>
      </c>
      <c r="E66" s="32">
        <v>2.2467657000000002E-3</v>
      </c>
      <c r="F66" s="32">
        <v>2.246325E-3</v>
      </c>
      <c r="G66" s="32">
        <v>2.2457534999999998E-3</v>
      </c>
      <c r="H66" s="32">
        <v>2.2455016000000002E-3</v>
      </c>
      <c r="I66" s="32">
        <v>2.2450669999999999E-3</v>
      </c>
      <c r="J66" s="32">
        <v>2.2430718E-3</v>
      </c>
      <c r="K66" s="32">
        <v>2.2398771E-3</v>
      </c>
      <c r="L66" s="32">
        <v>2.2366971000000002E-3</v>
      </c>
      <c r="M66" s="32">
        <v>2.238444E-3</v>
      </c>
      <c r="N66" s="32">
        <v>2.2424601E-3</v>
      </c>
      <c r="O66" s="32">
        <v>2.2518606999999999E-3</v>
      </c>
      <c r="P66" s="32" t="s">
        <v>193</v>
      </c>
      <c r="Q66" s="32" t="s">
        <v>193</v>
      </c>
      <c r="R66" s="32" t="s">
        <v>193</v>
      </c>
      <c r="S66" s="33">
        <v>2.3113799E-3</v>
      </c>
      <c r="T66" s="33">
        <v>2.3188841999999999E-3</v>
      </c>
      <c r="U66" s="33">
        <v>2.3218477E-3</v>
      </c>
      <c r="V66" s="33">
        <v>2.3215807E-3</v>
      </c>
      <c r="W66" s="33">
        <v>2.3184886999999999E-3</v>
      </c>
      <c r="X66" s="33">
        <v>2.327408E-3</v>
      </c>
      <c r="Y66" s="33">
        <v>2.3263593000000002E-3</v>
      </c>
      <c r="Z66" s="33" t="s">
        <v>193</v>
      </c>
      <c r="AA66" s="40" t="s">
        <v>193</v>
      </c>
      <c r="AB66" s="40">
        <v>2.4524129E-3</v>
      </c>
      <c r="AC66" s="40">
        <v>2.4673672999999999E-3</v>
      </c>
      <c r="AD66" s="40" t="s">
        <v>193</v>
      </c>
      <c r="AE66" s="40" t="s">
        <v>193</v>
      </c>
      <c r="AF66" s="40" t="s">
        <v>193</v>
      </c>
      <c r="AG66" s="40" t="s">
        <v>193</v>
      </c>
      <c r="AH66" s="40" t="s">
        <v>193</v>
      </c>
      <c r="AI66" s="40" t="s">
        <v>193</v>
      </c>
      <c r="AJ66" s="40" t="s">
        <v>193</v>
      </c>
      <c r="AK66" s="3">
        <f t="shared" si="0"/>
        <v>2.2877181272727273E-3</v>
      </c>
      <c r="AL66" s="1">
        <v>31.855</v>
      </c>
      <c r="AP66" s="2">
        <f>((AK66-AK$29)*100)/AK$29</f>
        <v>0.37208917808396025</v>
      </c>
    </row>
    <row r="67" spans="1:46" x14ac:dyDescent="0.25">
      <c r="A67" s="31" t="s">
        <v>193</v>
      </c>
      <c r="B67" s="41" t="s">
        <v>193</v>
      </c>
      <c r="C67" s="31" t="s">
        <v>193</v>
      </c>
      <c r="D67" s="31">
        <v>2.2458513000000002E-3</v>
      </c>
      <c r="E67" s="31">
        <v>2.2481033000000001E-3</v>
      </c>
      <c r="F67" s="31">
        <v>2.2483096000000002E-3</v>
      </c>
      <c r="G67" s="31">
        <v>2.2485410000000002E-3</v>
      </c>
      <c r="H67" s="31">
        <v>2.2485366E-3</v>
      </c>
      <c r="I67" s="31">
        <v>2.2478744000000001E-3</v>
      </c>
      <c r="J67" s="31">
        <v>2.2461626000000001E-3</v>
      </c>
      <c r="K67" s="31">
        <v>2.2434410000000001E-3</v>
      </c>
      <c r="L67" s="31">
        <v>2.2408469999999998E-3</v>
      </c>
      <c r="M67" s="31">
        <v>2.2390223999999999E-3</v>
      </c>
      <c r="N67" s="31">
        <v>2.2364906E-3</v>
      </c>
      <c r="O67" s="31" t="s">
        <v>193</v>
      </c>
      <c r="P67" s="31" t="s">
        <v>193</v>
      </c>
      <c r="Q67" s="31" t="s">
        <v>193</v>
      </c>
      <c r="R67" s="31" t="s">
        <v>193</v>
      </c>
      <c r="S67" s="33">
        <v>2.3157198000000002E-3</v>
      </c>
      <c r="T67" s="33">
        <v>2.3188705E-3</v>
      </c>
      <c r="U67" s="33">
        <v>2.3205363999999999E-3</v>
      </c>
      <c r="V67" s="33">
        <v>2.3211157000000001E-3</v>
      </c>
      <c r="W67" s="33">
        <v>2.321072E-3</v>
      </c>
      <c r="X67" s="33">
        <v>2.3225962999999998E-3</v>
      </c>
      <c r="Y67" s="33">
        <v>2.3232385999999998E-3</v>
      </c>
      <c r="Z67" s="33">
        <v>2.3494253000000001E-3</v>
      </c>
      <c r="AA67" s="40">
        <v>2.4074556E-3</v>
      </c>
      <c r="AB67" s="40">
        <v>2.4485473999999998E-3</v>
      </c>
      <c r="AC67" s="40">
        <v>2.4606469999999998E-3</v>
      </c>
      <c r="AD67" s="40">
        <v>2.4214942999999998E-3</v>
      </c>
      <c r="AE67" s="40" t="s">
        <v>193</v>
      </c>
      <c r="AF67" s="40" t="s">
        <v>193</v>
      </c>
      <c r="AG67" s="40" t="s">
        <v>193</v>
      </c>
      <c r="AH67" s="40" t="s">
        <v>193</v>
      </c>
      <c r="AI67" s="40" t="s">
        <v>193</v>
      </c>
      <c r="AJ67" s="40" t="s">
        <v>193</v>
      </c>
      <c r="AK67" s="3">
        <f t="shared" si="0"/>
        <v>2.3053868999999999E-3</v>
      </c>
      <c r="AL67" s="1">
        <v>35.685299999999998</v>
      </c>
      <c r="AP67" s="2">
        <f>((AK67-AK$30)*100)/AK$30</f>
        <v>0.30912879306415408</v>
      </c>
    </row>
    <row r="68" spans="1:46" x14ac:dyDescent="0.25">
      <c r="A68" s="31" t="s">
        <v>193</v>
      </c>
      <c r="B68" s="41" t="s">
        <v>193</v>
      </c>
      <c r="C68" s="31" t="s">
        <v>193</v>
      </c>
      <c r="D68" s="31">
        <v>2.2514499999999999E-3</v>
      </c>
      <c r="E68" s="31">
        <v>2.2525879999999998E-3</v>
      </c>
      <c r="F68" s="31">
        <v>2.2513403000000002E-3</v>
      </c>
      <c r="G68" s="31">
        <v>2.2505241999999999E-3</v>
      </c>
      <c r="H68" s="31">
        <v>2.2496187999999999E-3</v>
      </c>
      <c r="I68" s="31">
        <v>2.2482090000000001E-3</v>
      </c>
      <c r="J68" s="31">
        <v>2.2461730000000002E-3</v>
      </c>
      <c r="K68" s="31">
        <v>2.2432826999999999E-3</v>
      </c>
      <c r="L68" s="31">
        <v>2.2399087999999999E-3</v>
      </c>
      <c r="M68" s="31">
        <v>2.2371265E-3</v>
      </c>
      <c r="N68" s="31">
        <v>2.2351465000000001E-3</v>
      </c>
      <c r="O68" s="31" t="s">
        <v>193</v>
      </c>
      <c r="P68" s="31" t="s">
        <v>193</v>
      </c>
      <c r="Q68" s="31" t="s">
        <v>193</v>
      </c>
      <c r="R68" s="31" t="s">
        <v>193</v>
      </c>
      <c r="S68" s="33">
        <v>2.3148424999999999E-3</v>
      </c>
      <c r="T68" s="33">
        <v>2.3178332000000001E-3</v>
      </c>
      <c r="U68" s="33">
        <v>2.3186493E-3</v>
      </c>
      <c r="V68" s="33">
        <v>2.3193783000000001E-3</v>
      </c>
      <c r="W68" s="33">
        <v>2.3195376000000002E-3</v>
      </c>
      <c r="X68" s="33">
        <v>2.3201618000000001E-3</v>
      </c>
      <c r="Y68" s="33">
        <v>2.3174020000000001E-3</v>
      </c>
      <c r="Z68" s="33" t="s">
        <v>193</v>
      </c>
      <c r="AA68" s="40">
        <v>2.4359727E-3</v>
      </c>
      <c r="AB68" s="40">
        <v>2.4509725999999998E-3</v>
      </c>
      <c r="AC68" s="40" t="s">
        <v>193</v>
      </c>
      <c r="AD68" s="40" t="s">
        <v>193</v>
      </c>
      <c r="AE68" s="40" t="s">
        <v>193</v>
      </c>
      <c r="AF68" s="40" t="s">
        <v>193</v>
      </c>
      <c r="AG68" s="40" t="s">
        <v>193</v>
      </c>
      <c r="AH68" s="40" t="s">
        <v>193</v>
      </c>
      <c r="AI68" s="40" t="s">
        <v>193</v>
      </c>
      <c r="AJ68" s="40" t="s">
        <v>193</v>
      </c>
      <c r="AK68" s="3">
        <f t="shared" ref="AK68:AK111" si="1">AVERAGE(A68:AJ68)</f>
        <v>2.29100589E-3</v>
      </c>
      <c r="AL68" s="1">
        <v>39.709000000000003</v>
      </c>
      <c r="AP68" s="2">
        <f>((AK68-AK$31)*100)/AK$31</f>
        <v>0.28727349147720177</v>
      </c>
    </row>
    <row r="69" spans="1:46" x14ac:dyDescent="0.25">
      <c r="A69" s="31" t="s">
        <v>193</v>
      </c>
      <c r="B69" s="41" t="s">
        <v>193</v>
      </c>
      <c r="C69" s="31" t="s">
        <v>193</v>
      </c>
      <c r="D69" s="31">
        <v>2.2540616000000001E-3</v>
      </c>
      <c r="E69" s="31">
        <v>2.2521220000000001E-3</v>
      </c>
      <c r="F69" s="31">
        <v>2.2491532999999999E-3</v>
      </c>
      <c r="G69" s="31">
        <v>2.2469730000000002E-3</v>
      </c>
      <c r="H69" s="31">
        <v>2.2454227000000002E-3</v>
      </c>
      <c r="I69" s="31">
        <v>2.2439626000000002E-3</v>
      </c>
      <c r="J69" s="31">
        <v>2.2423500000000002E-3</v>
      </c>
      <c r="K69" s="31">
        <v>2.2395693E-3</v>
      </c>
      <c r="L69" s="31">
        <v>2.2355666999999998E-3</v>
      </c>
      <c r="M69" s="31">
        <v>2.2326119000000001E-3</v>
      </c>
      <c r="N69" s="31">
        <v>2.2322283999999999E-3</v>
      </c>
      <c r="O69" s="31" t="s">
        <v>193</v>
      </c>
      <c r="P69" s="31" t="s">
        <v>193</v>
      </c>
      <c r="Q69" s="31" t="s">
        <v>193</v>
      </c>
      <c r="R69" s="31" t="s">
        <v>193</v>
      </c>
      <c r="S69" s="33" t="s">
        <v>193</v>
      </c>
      <c r="T69" s="33">
        <v>2.3121376999999999E-3</v>
      </c>
      <c r="U69" s="33">
        <v>2.3156912E-3</v>
      </c>
      <c r="V69" s="33">
        <v>2.3170724E-3</v>
      </c>
      <c r="W69" s="33">
        <v>2.3173562000000001E-3</v>
      </c>
      <c r="X69" s="33">
        <v>2.3173678000000001E-3</v>
      </c>
      <c r="Y69" s="33">
        <v>2.3176477000000002E-3</v>
      </c>
      <c r="Z69" s="33">
        <v>2.3141033000000002E-3</v>
      </c>
      <c r="AA69" s="40" t="s">
        <v>193</v>
      </c>
      <c r="AB69" s="40" t="s">
        <v>193</v>
      </c>
      <c r="AC69" s="40" t="s">
        <v>193</v>
      </c>
      <c r="AD69" s="40" t="s">
        <v>193</v>
      </c>
      <c r="AE69" s="40" t="s">
        <v>193</v>
      </c>
      <c r="AF69" s="40" t="s">
        <v>193</v>
      </c>
      <c r="AG69" s="40" t="s">
        <v>193</v>
      </c>
      <c r="AH69" s="40" t="s">
        <v>193</v>
      </c>
      <c r="AI69" s="40" t="s">
        <v>193</v>
      </c>
      <c r="AJ69" s="40" t="s">
        <v>193</v>
      </c>
      <c r="AK69" s="3">
        <f t="shared" si="1"/>
        <v>2.2714109888888894E-3</v>
      </c>
      <c r="AL69" s="1">
        <v>43.982999999999997</v>
      </c>
      <c r="AP69" s="2">
        <f>((AK69-AK$32)*100)/AK$32</f>
        <v>0.26842713863739881</v>
      </c>
    </row>
    <row r="70" spans="1:46" x14ac:dyDescent="0.25">
      <c r="A70" s="31" t="s">
        <v>193</v>
      </c>
      <c r="B70" s="41" t="s">
        <v>193</v>
      </c>
      <c r="C70" s="31" t="s">
        <v>193</v>
      </c>
      <c r="D70" s="31" t="s">
        <v>193</v>
      </c>
      <c r="E70" s="31">
        <v>2.2243216999999998E-3</v>
      </c>
      <c r="F70" s="31">
        <v>2.2317278E-3</v>
      </c>
      <c r="G70" s="31">
        <v>2.2326184000000002E-3</v>
      </c>
      <c r="H70" s="31">
        <v>2.2330106999999999E-3</v>
      </c>
      <c r="I70" s="31">
        <v>2.2339130000000001E-3</v>
      </c>
      <c r="J70" s="31">
        <v>2.2345047999999998E-3</v>
      </c>
      <c r="K70" s="31">
        <v>2.2320815000000001E-3</v>
      </c>
      <c r="L70" s="31">
        <v>2.2281382999999998E-3</v>
      </c>
      <c r="M70" s="31">
        <v>2.2253452000000002E-3</v>
      </c>
      <c r="N70" s="31">
        <v>2.2298102000000001E-3</v>
      </c>
      <c r="O70" s="31" t="s">
        <v>193</v>
      </c>
      <c r="P70" s="31" t="s">
        <v>193</v>
      </c>
      <c r="Q70" s="31" t="s">
        <v>193</v>
      </c>
      <c r="R70" s="31" t="s">
        <v>193</v>
      </c>
      <c r="S70" s="33" t="s">
        <v>193</v>
      </c>
      <c r="T70" s="33" t="s">
        <v>193</v>
      </c>
      <c r="U70" s="33">
        <v>2.3083852000000001E-3</v>
      </c>
      <c r="V70" s="33">
        <v>2.3126493000000001E-3</v>
      </c>
      <c r="W70" s="33">
        <v>2.3140952E-3</v>
      </c>
      <c r="X70" s="33">
        <v>2.3138204E-3</v>
      </c>
      <c r="Y70" s="33">
        <v>2.3146088E-3</v>
      </c>
      <c r="Z70" s="33">
        <v>2.3141490000000002E-3</v>
      </c>
      <c r="AA70" s="40" t="s">
        <v>193</v>
      </c>
      <c r="AB70" s="40" t="s">
        <v>193</v>
      </c>
      <c r="AC70" s="40" t="s">
        <v>193</v>
      </c>
      <c r="AD70" s="40" t="s">
        <v>193</v>
      </c>
      <c r="AE70" s="40" t="s">
        <v>193</v>
      </c>
      <c r="AF70" s="40" t="s">
        <v>193</v>
      </c>
      <c r="AG70" s="40" t="s">
        <v>193</v>
      </c>
      <c r="AH70" s="40" t="s">
        <v>193</v>
      </c>
      <c r="AI70" s="40" t="s">
        <v>193</v>
      </c>
      <c r="AJ70" s="40" t="s">
        <v>193</v>
      </c>
      <c r="AK70" s="3">
        <f t="shared" si="1"/>
        <v>2.2614487187500002E-3</v>
      </c>
      <c r="AL70" s="1">
        <v>48.590400000000002</v>
      </c>
      <c r="AP70" s="2">
        <f>((AK70-AK$33)*100)/AK$33</f>
        <v>0.22416968968239215</v>
      </c>
    </row>
    <row r="71" spans="1:46" x14ac:dyDescent="0.25">
      <c r="A71" s="27" t="s">
        <v>193</v>
      </c>
      <c r="B71" s="28" t="s">
        <v>193</v>
      </c>
      <c r="C71" s="27" t="s">
        <v>193</v>
      </c>
      <c r="D71" s="27" t="s">
        <v>193</v>
      </c>
      <c r="E71" s="27">
        <v>2.1676410000000001E-3</v>
      </c>
      <c r="F71" s="27">
        <v>2.2117258000000002E-3</v>
      </c>
      <c r="G71" s="27">
        <v>2.2163854000000001E-3</v>
      </c>
      <c r="H71" s="27">
        <v>2.2137123000000002E-3</v>
      </c>
      <c r="I71" s="27">
        <v>2.2205987000000001E-3</v>
      </c>
      <c r="J71" s="27">
        <v>2.2241878000000001E-3</v>
      </c>
      <c r="K71" s="27">
        <v>2.2211850000000001E-3</v>
      </c>
      <c r="L71" s="27">
        <v>2.217756E-3</v>
      </c>
      <c r="M71" s="27">
        <v>2.2128243000000001E-3</v>
      </c>
      <c r="N71" s="27" t="s">
        <v>193</v>
      </c>
      <c r="O71" s="27" t="s">
        <v>193</v>
      </c>
      <c r="P71" s="27" t="s">
        <v>193</v>
      </c>
      <c r="Q71" s="27" t="s">
        <v>193</v>
      </c>
      <c r="R71" s="27" t="s">
        <v>193</v>
      </c>
      <c r="S71" s="27" t="s">
        <v>193</v>
      </c>
      <c r="T71" s="27" t="s">
        <v>193</v>
      </c>
      <c r="U71" s="27">
        <v>2.3050520000000001E-3</v>
      </c>
      <c r="V71" s="27">
        <v>2.3065892E-3</v>
      </c>
      <c r="W71" s="27">
        <v>2.3081260000000002E-3</v>
      </c>
      <c r="X71" s="27">
        <v>2.3071392999999998E-3</v>
      </c>
      <c r="Y71" s="27">
        <v>2.3060364000000002E-3</v>
      </c>
      <c r="Z71" s="27" t="s">
        <v>193</v>
      </c>
      <c r="AA71" s="27" t="s">
        <v>193</v>
      </c>
      <c r="AB71" s="27" t="s">
        <v>193</v>
      </c>
      <c r="AC71" s="27" t="s">
        <v>193</v>
      </c>
      <c r="AD71" s="27" t="s">
        <v>193</v>
      </c>
      <c r="AE71" s="27" t="s">
        <v>193</v>
      </c>
      <c r="AF71" s="27" t="s">
        <v>193</v>
      </c>
      <c r="AG71" s="27" t="s">
        <v>193</v>
      </c>
      <c r="AH71" s="27" t="s">
        <v>193</v>
      </c>
      <c r="AI71" s="27" t="s">
        <v>193</v>
      </c>
      <c r="AJ71" s="27" t="s">
        <v>193</v>
      </c>
      <c r="AK71" s="3">
        <f t="shared" si="1"/>
        <v>2.2456399428571433E-3</v>
      </c>
      <c r="AL71" s="21">
        <v>53.663899999999998</v>
      </c>
      <c r="AP71" s="2">
        <f>((AK71-AK$34)*100)/AK$34</f>
        <v>0.13931515289960505</v>
      </c>
    </row>
    <row r="72" spans="1:46" x14ac:dyDescent="0.25">
      <c r="A72" s="27" t="s">
        <v>193</v>
      </c>
      <c r="B72" s="28" t="s">
        <v>193</v>
      </c>
      <c r="C72" s="27" t="s">
        <v>193</v>
      </c>
      <c r="D72" s="27" t="s">
        <v>193</v>
      </c>
      <c r="E72" s="27" t="s">
        <v>193</v>
      </c>
      <c r="F72" s="27" t="s">
        <v>193</v>
      </c>
      <c r="G72" s="27">
        <v>2.2211158999999999E-3</v>
      </c>
      <c r="H72" s="27">
        <v>2.2205417000000002E-3</v>
      </c>
      <c r="I72" s="27">
        <v>2.2211537999999999E-3</v>
      </c>
      <c r="J72" s="27">
        <v>2.2213939999999998E-3</v>
      </c>
      <c r="K72" s="27">
        <v>2.2121873000000001E-3</v>
      </c>
      <c r="L72" s="27">
        <v>2.2082491999999999E-3</v>
      </c>
      <c r="M72" s="27" t="s">
        <v>193</v>
      </c>
      <c r="N72" s="27" t="s">
        <v>193</v>
      </c>
      <c r="O72" s="27" t="s">
        <v>193</v>
      </c>
      <c r="P72" s="27" t="s">
        <v>193</v>
      </c>
      <c r="Q72" s="27" t="s">
        <v>193</v>
      </c>
      <c r="R72" s="27" t="s">
        <v>193</v>
      </c>
      <c r="S72" s="27" t="s">
        <v>193</v>
      </c>
      <c r="T72" s="27" t="s">
        <v>193</v>
      </c>
      <c r="U72" s="27">
        <v>2.2970097999999999E-3</v>
      </c>
      <c r="V72" s="27">
        <v>2.2980345000000002E-3</v>
      </c>
      <c r="W72" s="27">
        <v>2.2953625000000002E-3</v>
      </c>
      <c r="X72" s="27">
        <v>2.2855299E-3</v>
      </c>
      <c r="Y72" s="27">
        <v>2.2867756999999998E-3</v>
      </c>
      <c r="Z72" s="27">
        <v>2.2481167999999999E-3</v>
      </c>
      <c r="AA72" s="27" t="s">
        <v>193</v>
      </c>
      <c r="AB72" s="27" t="s">
        <v>193</v>
      </c>
      <c r="AC72" s="27" t="s">
        <v>193</v>
      </c>
      <c r="AD72" s="27" t="s">
        <v>193</v>
      </c>
      <c r="AE72" s="27" t="s">
        <v>193</v>
      </c>
      <c r="AF72" s="27" t="s">
        <v>193</v>
      </c>
      <c r="AG72" s="27" t="s">
        <v>193</v>
      </c>
      <c r="AH72" s="27" t="s">
        <v>193</v>
      </c>
      <c r="AI72" s="27" t="s">
        <v>193</v>
      </c>
      <c r="AJ72" s="27" t="s">
        <v>193</v>
      </c>
      <c r="AK72" s="3">
        <f>AVERAGE(A72:AJ72)</f>
        <v>2.2512892583333327E-3</v>
      </c>
      <c r="AL72" s="9">
        <v>59.441600000000001</v>
      </c>
      <c r="AP72" s="2">
        <f>((AK72-AK$35)*100)/AK$35</f>
        <v>0.11802343481354151</v>
      </c>
    </row>
    <row r="73" spans="1:46" x14ac:dyDescent="0.25">
      <c r="A73" s="25" t="s">
        <v>193</v>
      </c>
      <c r="B73" s="26" t="s">
        <v>193</v>
      </c>
      <c r="C73" s="25" t="s">
        <v>193</v>
      </c>
      <c r="D73" s="25" t="s">
        <v>193</v>
      </c>
      <c r="E73" s="25" t="s">
        <v>193</v>
      </c>
      <c r="F73" s="25" t="s">
        <v>193</v>
      </c>
      <c r="G73" s="25" t="s">
        <v>193</v>
      </c>
      <c r="H73" s="25" t="s">
        <v>193</v>
      </c>
      <c r="I73" s="25" t="s">
        <v>193</v>
      </c>
      <c r="J73" s="25">
        <v>2.2072950000000002E-3</v>
      </c>
      <c r="K73" s="25" t="s">
        <v>193</v>
      </c>
      <c r="L73" s="25" t="s">
        <v>193</v>
      </c>
      <c r="M73" s="25" t="s">
        <v>193</v>
      </c>
      <c r="N73" s="25" t="s">
        <v>193</v>
      </c>
      <c r="O73" s="25" t="s">
        <v>193</v>
      </c>
      <c r="P73" s="25" t="s">
        <v>193</v>
      </c>
      <c r="Q73" s="25" t="s">
        <v>193</v>
      </c>
      <c r="R73" s="25" t="s">
        <v>193</v>
      </c>
      <c r="S73" s="25" t="s">
        <v>193</v>
      </c>
      <c r="T73" s="25">
        <v>2.2397509999999999E-3</v>
      </c>
      <c r="U73" s="25">
        <v>2.2529939999999999E-3</v>
      </c>
      <c r="V73" s="25" t="s">
        <v>193</v>
      </c>
      <c r="W73" s="25" t="s">
        <v>193</v>
      </c>
      <c r="X73" s="25">
        <v>2.1908137E-3</v>
      </c>
      <c r="Y73" s="25">
        <v>2.2049790000000001E-3</v>
      </c>
      <c r="Z73" s="25">
        <v>2.215285E-3</v>
      </c>
      <c r="AA73" s="25">
        <v>2.2220920000000002E-3</v>
      </c>
      <c r="AB73" s="25">
        <v>2.2264657999999998E-3</v>
      </c>
      <c r="AC73" s="25" t="s">
        <v>193</v>
      </c>
      <c r="AD73" s="25" t="s">
        <v>193</v>
      </c>
      <c r="AE73" s="25" t="s">
        <v>193</v>
      </c>
      <c r="AF73" s="25" t="s">
        <v>193</v>
      </c>
      <c r="AG73" s="25" t="s">
        <v>193</v>
      </c>
      <c r="AH73" s="25" t="s">
        <v>193</v>
      </c>
      <c r="AI73" s="25" t="s">
        <v>193</v>
      </c>
      <c r="AJ73" s="25" t="s">
        <v>193</v>
      </c>
      <c r="AK73" s="3">
        <f t="shared" si="1"/>
        <v>2.2199594374999999E-3</v>
      </c>
      <c r="AL73" s="4">
        <v>66.4435</v>
      </c>
      <c r="AP73" s="22">
        <f>((AK73-AK$36)*100)/AK$36</f>
        <v>4.8118616242303264E-2</v>
      </c>
    </row>
    <row r="74" spans="1:46" x14ac:dyDescent="0.25">
      <c r="A74" s="25">
        <v>2.1507462999999999E-3</v>
      </c>
      <c r="B74" s="26">
        <v>2.155134E-3</v>
      </c>
      <c r="C74" s="25">
        <v>2.1585976000000002E-3</v>
      </c>
      <c r="D74" s="25">
        <v>2.1610584000000001E-3</v>
      </c>
      <c r="E74" s="25">
        <v>2.1630771999999999E-3</v>
      </c>
      <c r="F74" s="25">
        <v>2.1645100000000001E-3</v>
      </c>
      <c r="G74" s="25">
        <v>2.1653099000000001E-3</v>
      </c>
      <c r="H74" s="25">
        <v>2.1658044E-3</v>
      </c>
      <c r="I74" s="25">
        <v>2.1661883E-3</v>
      </c>
      <c r="J74" s="25">
        <v>2.1668235000000002E-3</v>
      </c>
      <c r="K74" s="25">
        <v>2.1653695000000001E-3</v>
      </c>
      <c r="L74" s="25">
        <v>2.1650574999999999E-3</v>
      </c>
      <c r="M74" s="25">
        <v>2.1655846000000001E-3</v>
      </c>
      <c r="N74" s="25">
        <v>2.1664704999999999E-3</v>
      </c>
      <c r="O74" s="25">
        <v>2.1678621E-3</v>
      </c>
      <c r="P74" s="25">
        <v>2.1725596999999999E-3</v>
      </c>
      <c r="Q74" s="25">
        <v>2.1786193999999998E-3</v>
      </c>
      <c r="R74" s="25">
        <v>2.1846956000000002E-3</v>
      </c>
      <c r="S74" s="25">
        <v>2.1892188E-3</v>
      </c>
      <c r="T74" s="25">
        <v>2.1884600000000001E-3</v>
      </c>
      <c r="U74" s="25" t="s">
        <v>193</v>
      </c>
      <c r="V74" s="25" t="s">
        <v>193</v>
      </c>
      <c r="W74" s="25" t="s">
        <v>193</v>
      </c>
      <c r="X74" s="25" t="s">
        <v>193</v>
      </c>
      <c r="Y74" s="25">
        <v>2.1847778E-3</v>
      </c>
      <c r="Z74" s="25">
        <v>2.1899074999999998E-3</v>
      </c>
      <c r="AA74" s="25">
        <v>2.1836962999999998E-3</v>
      </c>
      <c r="AB74" s="25">
        <v>2.1684533E-3</v>
      </c>
      <c r="AC74" s="25">
        <v>2.1491240000000001E-3</v>
      </c>
      <c r="AD74" s="25">
        <v>2.1461802999999998E-3</v>
      </c>
      <c r="AE74" s="25">
        <v>2.1428854999999999E-3</v>
      </c>
      <c r="AF74" s="25">
        <v>2.1411262000000002E-3</v>
      </c>
      <c r="AG74" s="25">
        <v>2.1405985999999998E-3</v>
      </c>
      <c r="AH74" s="25">
        <v>2.1440742999999998E-3</v>
      </c>
      <c r="AI74" s="25">
        <v>2.1460428999999998E-3</v>
      </c>
      <c r="AJ74" s="25">
        <v>2.1474299000000001E-3</v>
      </c>
      <c r="AK74" s="3">
        <f t="shared" si="1"/>
        <v>2.1639201218750003E-3</v>
      </c>
      <c r="AL74" s="4">
        <v>76.463800000000006</v>
      </c>
      <c r="AP74" s="22">
        <f>((AK74-AK$37)*100)/AK$37</f>
        <v>-5.4340818840627948E-2</v>
      </c>
    </row>
    <row r="75" spans="1:46" x14ac:dyDescent="0.25">
      <c r="A75" t="s">
        <v>199</v>
      </c>
      <c r="AK75" s="17">
        <f>SUM(A39:AJ72)/867</f>
        <v>2.3652528671280273E-3</v>
      </c>
      <c r="AL75" s="4"/>
      <c r="AP75" s="23">
        <f>((AK75-AK$38)*100)/AK$38</f>
        <v>9.3431505649861837</v>
      </c>
      <c r="AQ75" s="24" t="s">
        <v>125</v>
      </c>
    </row>
    <row r="76" spans="1:46" x14ac:dyDescent="0.25">
      <c r="A76" s="25" t="s">
        <v>193</v>
      </c>
      <c r="B76" s="26" t="s">
        <v>193</v>
      </c>
      <c r="C76" s="25" t="s">
        <v>193</v>
      </c>
      <c r="D76" s="25" t="s">
        <v>193</v>
      </c>
      <c r="E76" s="25" t="s">
        <v>193</v>
      </c>
      <c r="F76" s="25" t="s">
        <v>193</v>
      </c>
      <c r="G76" s="25" t="s">
        <v>193</v>
      </c>
      <c r="H76" s="25" t="s">
        <v>193</v>
      </c>
      <c r="I76" s="25" t="s">
        <v>193</v>
      </c>
      <c r="J76" s="25" t="s">
        <v>193</v>
      </c>
      <c r="K76" s="25" t="s">
        <v>193</v>
      </c>
      <c r="L76" s="25" t="s">
        <v>193</v>
      </c>
      <c r="M76" s="25" t="s">
        <v>193</v>
      </c>
      <c r="N76" s="25" t="s">
        <v>193</v>
      </c>
      <c r="O76" s="25" t="s">
        <v>193</v>
      </c>
      <c r="P76" s="25" t="s">
        <v>193</v>
      </c>
      <c r="Q76" s="25" t="s">
        <v>193</v>
      </c>
      <c r="R76" s="25" t="s">
        <v>193</v>
      </c>
      <c r="S76" s="25" t="s">
        <v>193</v>
      </c>
      <c r="T76" s="25" t="s">
        <v>193</v>
      </c>
      <c r="U76" s="25" t="s">
        <v>193</v>
      </c>
      <c r="V76" s="25" t="s">
        <v>193</v>
      </c>
      <c r="W76" s="25" t="s">
        <v>193</v>
      </c>
      <c r="X76" s="25" t="s">
        <v>193</v>
      </c>
      <c r="Y76" s="25" t="s">
        <v>193</v>
      </c>
      <c r="Z76" s="25" t="s">
        <v>193</v>
      </c>
      <c r="AA76" s="25" t="s">
        <v>193</v>
      </c>
      <c r="AB76" s="25" t="s">
        <v>193</v>
      </c>
      <c r="AC76" s="25" t="s">
        <v>193</v>
      </c>
      <c r="AD76" s="25" t="s">
        <v>193</v>
      </c>
      <c r="AE76" s="25" t="s">
        <v>193</v>
      </c>
      <c r="AF76" s="25" t="s">
        <v>193</v>
      </c>
      <c r="AG76" s="25" t="s">
        <v>193</v>
      </c>
      <c r="AH76" s="25" t="s">
        <v>193</v>
      </c>
      <c r="AI76" s="25" t="s">
        <v>193</v>
      </c>
      <c r="AJ76" s="25" t="s">
        <v>193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193</v>
      </c>
      <c r="B77" s="26">
        <v>2.3064370000000002E-3</v>
      </c>
      <c r="C77" s="25">
        <v>2.3107959999999999E-3</v>
      </c>
      <c r="D77" s="25">
        <v>2.3149707999999998E-3</v>
      </c>
      <c r="E77" s="25">
        <v>2.3196279999999998E-3</v>
      </c>
      <c r="F77" s="25">
        <v>2.3225352999999998E-3</v>
      </c>
      <c r="G77" s="25">
        <v>2.3240962E-3</v>
      </c>
      <c r="H77" s="25">
        <v>2.3240602999999999E-3</v>
      </c>
      <c r="I77" s="25">
        <v>2.3234856999999999E-3</v>
      </c>
      <c r="J77" s="25">
        <v>2.3215002999999999E-3</v>
      </c>
      <c r="K77" s="25">
        <v>2.3184624E-3</v>
      </c>
      <c r="L77" s="25">
        <v>2.3184079000000001E-3</v>
      </c>
      <c r="M77" s="25">
        <v>2.3174522999999999E-3</v>
      </c>
      <c r="N77" s="25">
        <v>2.3166693E-3</v>
      </c>
      <c r="O77" s="25">
        <v>2.3148117999999998E-3</v>
      </c>
      <c r="P77" s="25">
        <v>2.3151971000000002E-3</v>
      </c>
      <c r="Q77" s="25">
        <v>2.3188330000000002E-3</v>
      </c>
      <c r="R77" s="25">
        <v>2.3209082000000001E-3</v>
      </c>
      <c r="S77" s="25">
        <v>2.3225454999999998E-3</v>
      </c>
      <c r="T77" s="25">
        <v>2.3223229999999998E-3</v>
      </c>
      <c r="U77" s="25">
        <v>2.3226066999999999E-3</v>
      </c>
      <c r="V77" s="25">
        <v>2.3246051E-3</v>
      </c>
      <c r="W77" s="25">
        <v>2.3254146999999998E-3</v>
      </c>
      <c r="X77" s="25">
        <v>2.3265965E-3</v>
      </c>
      <c r="Y77" s="25">
        <v>2.3272882999999999E-3</v>
      </c>
      <c r="Z77" s="25">
        <v>2.3265993E-3</v>
      </c>
      <c r="AA77" s="25">
        <v>2.3241291999999999E-3</v>
      </c>
      <c r="AB77" s="25">
        <v>2.3202349999999999E-3</v>
      </c>
      <c r="AC77" s="25">
        <v>2.3184740000000001E-3</v>
      </c>
      <c r="AD77" s="25">
        <v>2.315409E-3</v>
      </c>
      <c r="AE77" s="25">
        <v>2.3118330000000001E-3</v>
      </c>
      <c r="AF77" s="25">
        <v>2.3116828000000001E-3</v>
      </c>
      <c r="AG77" s="25">
        <v>2.3177396999999999E-3</v>
      </c>
      <c r="AH77" s="25">
        <v>2.3168630000000002E-3</v>
      </c>
      <c r="AI77" s="25">
        <v>2.3115674999999998E-3</v>
      </c>
      <c r="AJ77" s="25" t="s">
        <v>193</v>
      </c>
      <c r="AK77" s="3">
        <f t="shared" si="1"/>
        <v>2.3192401147058826E-3</v>
      </c>
      <c r="AM77" s="6" t="s">
        <v>94</v>
      </c>
      <c r="AO77" s="2">
        <f>SUM(A110:AJ111)/40</f>
        <v>2.1743307250000005E-3</v>
      </c>
      <c r="AP77" s="2">
        <f>((AK77-AK$3)*100)/AK$3</f>
        <v>-0.20041230253365336</v>
      </c>
      <c r="AR77" s="6" t="s">
        <v>94</v>
      </c>
      <c r="AS77" s="2"/>
      <c r="AT77" s="2">
        <f>((AO77-AO$3)*100)/AO$3</f>
        <v>-7.0084841610813423E-2</v>
      </c>
    </row>
    <row r="78" spans="1:46" x14ac:dyDescent="0.25">
      <c r="A78" s="27">
        <v>2.3063477000000001E-3</v>
      </c>
      <c r="B78" s="28">
        <v>2.3064705999999999E-3</v>
      </c>
      <c r="C78" s="27">
        <v>2.3068619999999998E-3</v>
      </c>
      <c r="D78" s="27">
        <v>2.3070816000000001E-3</v>
      </c>
      <c r="E78" s="27">
        <v>2.3071016E-3</v>
      </c>
      <c r="F78" s="27">
        <v>2.3075109999999999E-3</v>
      </c>
      <c r="G78" s="27">
        <v>2.3083807999999999E-3</v>
      </c>
      <c r="H78" s="27">
        <v>2.3088687999999998E-3</v>
      </c>
      <c r="I78" s="27">
        <v>2.3104253000000002E-3</v>
      </c>
      <c r="J78" s="27">
        <v>2.3110997999999999E-3</v>
      </c>
      <c r="K78" s="27">
        <v>2.3114688E-3</v>
      </c>
      <c r="L78" s="27">
        <v>2.3117989999999998E-3</v>
      </c>
      <c r="M78" s="27">
        <v>2.3118418000000001E-3</v>
      </c>
      <c r="N78" s="27">
        <v>2.3120174000000001E-3</v>
      </c>
      <c r="O78" s="27">
        <v>2.3119046999999998E-3</v>
      </c>
      <c r="P78" s="27">
        <v>2.3114346E-3</v>
      </c>
      <c r="Q78" s="27">
        <v>2.3108425000000002E-3</v>
      </c>
      <c r="R78" s="27">
        <v>2.3101144E-3</v>
      </c>
      <c r="S78" s="27">
        <v>2.3099100000000001E-3</v>
      </c>
      <c r="T78" s="27">
        <v>2.3122742000000001E-3</v>
      </c>
      <c r="U78" s="27">
        <v>2.3137435999999998E-3</v>
      </c>
      <c r="V78" s="27">
        <v>2.3158796000000001E-3</v>
      </c>
      <c r="W78" s="27">
        <v>2.3180725999999998E-3</v>
      </c>
      <c r="X78" s="27">
        <v>2.3196822000000001E-3</v>
      </c>
      <c r="Y78" s="27">
        <v>2.3202462999999999E-3</v>
      </c>
      <c r="Z78" s="27">
        <v>2.3183047E-3</v>
      </c>
      <c r="AA78" s="27">
        <v>2.3159152000000001E-3</v>
      </c>
      <c r="AB78" s="27">
        <v>2.3148092000000002E-3</v>
      </c>
      <c r="AC78" s="27">
        <v>2.3148037000000001E-3</v>
      </c>
      <c r="AD78" s="27">
        <v>2.3127622E-3</v>
      </c>
      <c r="AE78" s="27">
        <v>2.3089712E-3</v>
      </c>
      <c r="AF78" s="27">
        <v>2.3115637999999998E-3</v>
      </c>
      <c r="AG78" s="27">
        <v>2.3136958E-3</v>
      </c>
      <c r="AH78" s="27">
        <v>2.3136782000000001E-3</v>
      </c>
      <c r="AI78" s="27">
        <v>2.3128085000000001E-3</v>
      </c>
      <c r="AJ78" s="27">
        <v>2.3087612E-3</v>
      </c>
      <c r="AK78" s="3">
        <f t="shared" si="1"/>
        <v>2.3118737388888888E-3</v>
      </c>
      <c r="AM78" s="6" t="s">
        <v>116</v>
      </c>
      <c r="AO78" s="2">
        <f>SUM(A76:AJ77)/34</f>
        <v>2.3192401147058826E-3</v>
      </c>
      <c r="AP78" s="2">
        <f>((AK78-AK$4)*100)/AK$4</f>
        <v>-8.7984805648802247E-2</v>
      </c>
      <c r="AR78" s="6" t="s">
        <v>116</v>
      </c>
      <c r="AS78" s="2"/>
      <c r="AT78" s="1">
        <f>((AO78-AO$4)*100)/AO$4</f>
        <v>-0.20041230253365336</v>
      </c>
    </row>
    <row r="79" spans="1:46" x14ac:dyDescent="0.25">
      <c r="A79" s="27">
        <v>2.3113069999999999E-3</v>
      </c>
      <c r="B79" s="28">
        <v>2.3107551999999999E-3</v>
      </c>
      <c r="C79" s="27">
        <v>2.3101723999999998E-3</v>
      </c>
      <c r="D79" s="27">
        <v>2.3098448E-3</v>
      </c>
      <c r="E79" s="27">
        <v>2.3098541000000001E-3</v>
      </c>
      <c r="F79" s="27">
        <v>2.3097234999999998E-3</v>
      </c>
      <c r="G79" s="27">
        <v>2.3092830000000001E-3</v>
      </c>
      <c r="H79" s="27">
        <v>2.3091238E-3</v>
      </c>
      <c r="I79" s="27">
        <v>2.3095327999999998E-3</v>
      </c>
      <c r="J79" s="27">
        <v>2.3098508999999999E-3</v>
      </c>
      <c r="K79" s="27">
        <v>2.3100771999999999E-3</v>
      </c>
      <c r="L79" s="27">
        <v>2.3101459999999999E-3</v>
      </c>
      <c r="M79" s="27">
        <v>2.3101281999999999E-3</v>
      </c>
      <c r="N79" s="27">
        <v>2.3100450000000002E-3</v>
      </c>
      <c r="O79" s="27">
        <v>2.3098762999999999E-3</v>
      </c>
      <c r="P79" s="27">
        <v>2.3095212000000002E-3</v>
      </c>
      <c r="Q79" s="27">
        <v>2.3090946E-3</v>
      </c>
      <c r="R79" s="27">
        <v>2.3086349999999999E-3</v>
      </c>
      <c r="S79" s="27">
        <v>2.3073367999999999E-3</v>
      </c>
      <c r="T79" s="27">
        <v>2.3086526999999998E-3</v>
      </c>
      <c r="U79" s="27">
        <v>2.3102330000000001E-3</v>
      </c>
      <c r="V79" s="27">
        <v>2.3129724000000001E-3</v>
      </c>
      <c r="W79" s="27">
        <v>2.3144588E-3</v>
      </c>
      <c r="X79" s="27">
        <v>2.3154945000000001E-3</v>
      </c>
      <c r="Y79" s="27">
        <v>2.315929E-3</v>
      </c>
      <c r="Z79" s="27">
        <v>2.3161869999999999E-3</v>
      </c>
      <c r="AA79" s="27">
        <v>2.3155303000000002E-3</v>
      </c>
      <c r="AB79" s="27">
        <v>2.3153053999999998E-3</v>
      </c>
      <c r="AC79" s="27">
        <v>2.3150953999999998E-3</v>
      </c>
      <c r="AD79" s="27">
        <v>2.3143676000000001E-3</v>
      </c>
      <c r="AE79" s="27">
        <v>2.3129839000000001E-3</v>
      </c>
      <c r="AF79" s="27">
        <v>2.3127687E-3</v>
      </c>
      <c r="AG79" s="27">
        <v>2.3126692999999999E-3</v>
      </c>
      <c r="AH79" s="27">
        <v>2.3124546E-3</v>
      </c>
      <c r="AI79" s="27">
        <v>2.3123047000000001E-3</v>
      </c>
      <c r="AJ79" s="27">
        <v>2.3118798E-3</v>
      </c>
      <c r="AK79" s="3">
        <f t="shared" si="1"/>
        <v>2.3114887472222216E-3</v>
      </c>
      <c r="AM79" s="10" t="s">
        <v>94</v>
      </c>
      <c r="AO79" s="2">
        <f>SUM(A108:AJ109)/26</f>
        <v>2.2508902730769232E-3</v>
      </c>
      <c r="AP79" s="2">
        <f>((AK79-AK$5)*100)/AK$5</f>
        <v>0.17891414670644887</v>
      </c>
      <c r="AR79" s="10" t="s">
        <v>94</v>
      </c>
      <c r="AS79" s="2"/>
      <c r="AT79" s="1">
        <f>((AO79-AO$5)*100)/AO$5</f>
        <v>0.24718217703692119</v>
      </c>
    </row>
    <row r="80" spans="1:46" x14ac:dyDescent="0.25">
      <c r="A80" s="29">
        <v>2.3108550000000001E-3</v>
      </c>
      <c r="B80" s="30">
        <v>2.3104502E-3</v>
      </c>
      <c r="C80" s="29">
        <v>2.3101660000000002E-3</v>
      </c>
      <c r="D80" s="29">
        <v>2.3102523000000002E-3</v>
      </c>
      <c r="E80" s="31">
        <v>2.3105494E-3</v>
      </c>
      <c r="F80" s="31">
        <v>2.310604E-3</v>
      </c>
      <c r="G80" s="31">
        <v>2.3102069999999999E-3</v>
      </c>
      <c r="H80" s="31">
        <v>2.3096986E-3</v>
      </c>
      <c r="I80" s="31">
        <v>2.3098234E-3</v>
      </c>
      <c r="J80" s="31">
        <v>2.3098448E-3</v>
      </c>
      <c r="K80" s="31">
        <v>2.3097815000000001E-3</v>
      </c>
      <c r="L80" s="31">
        <v>2.3096309999999999E-3</v>
      </c>
      <c r="M80" s="31">
        <v>2.3094654999999999E-3</v>
      </c>
      <c r="N80" s="31">
        <v>2.3092939999999999E-3</v>
      </c>
      <c r="O80" s="31">
        <v>2.3091781999999999E-3</v>
      </c>
      <c r="P80" s="31">
        <v>2.3089894000000001E-3</v>
      </c>
      <c r="Q80" s="32">
        <v>2.3087843E-3</v>
      </c>
      <c r="R80" s="32">
        <v>2.3083559000000001E-3</v>
      </c>
      <c r="S80" s="33">
        <v>2.3058982999999999E-3</v>
      </c>
      <c r="T80" s="33" t="s">
        <v>193</v>
      </c>
      <c r="U80" s="33">
        <v>2.3119260000000002E-3</v>
      </c>
      <c r="V80" s="33">
        <v>2.3133670000000002E-3</v>
      </c>
      <c r="W80" s="33">
        <v>2.3141196000000001E-3</v>
      </c>
      <c r="X80" s="33">
        <v>2.3147620000000002E-3</v>
      </c>
      <c r="Y80" s="33">
        <v>2.3149899999999998E-3</v>
      </c>
      <c r="Z80" s="33">
        <v>2.3155137999999998E-3</v>
      </c>
      <c r="AA80" s="33">
        <v>2.3158160000000001E-3</v>
      </c>
      <c r="AB80" s="33">
        <v>2.3162463000000002E-3</v>
      </c>
      <c r="AC80" s="29">
        <v>2.3162155000000001E-3</v>
      </c>
      <c r="AD80" s="29">
        <v>2.3150430000000001E-3</v>
      </c>
      <c r="AE80" s="29">
        <v>2.3140755999999998E-3</v>
      </c>
      <c r="AF80" s="29">
        <v>2.313818E-3</v>
      </c>
      <c r="AG80" s="29">
        <v>2.3128357999999999E-3</v>
      </c>
      <c r="AH80" s="29">
        <v>2.3122446E-3</v>
      </c>
      <c r="AI80" s="29">
        <v>2.3117391000000002E-3</v>
      </c>
      <c r="AJ80" s="29">
        <v>2.3112756E-3</v>
      </c>
      <c r="AK80" s="3">
        <f t="shared" si="1"/>
        <v>2.3115947628571426E-3</v>
      </c>
      <c r="AM80" s="10" t="s">
        <v>116</v>
      </c>
      <c r="AO80" s="2">
        <f>SUM(A78:AJ79)/72</f>
        <v>2.3116812430555552E-3</v>
      </c>
      <c r="AP80" s="2">
        <f>((AK80-AK$6)*100)/AK$6</f>
        <v>0.3559819789094556</v>
      </c>
      <c r="AR80" s="10" t="s">
        <v>116</v>
      </c>
      <c r="AS80" s="2"/>
      <c r="AT80" s="1">
        <f>((AO80-AO$6)*100)/AO$6</f>
        <v>4.5275551391864975E-2</v>
      </c>
    </row>
    <row r="81" spans="1:47" x14ac:dyDescent="0.25">
      <c r="A81" s="29">
        <v>2.3092619999999999E-3</v>
      </c>
      <c r="B81" s="30">
        <v>2.3094560000000001E-3</v>
      </c>
      <c r="C81" s="29">
        <v>2.3101584999999998E-3</v>
      </c>
      <c r="D81" s="29">
        <v>2.3117869E-3</v>
      </c>
      <c r="E81" s="31">
        <v>2.3125814999999999E-3</v>
      </c>
      <c r="F81" s="31">
        <v>2.3108503999999998E-3</v>
      </c>
      <c r="G81" s="31">
        <v>2.3087119000000001E-3</v>
      </c>
      <c r="H81" s="31">
        <v>2.3064113000000001E-3</v>
      </c>
      <c r="I81" s="31">
        <v>2.3060231E-3</v>
      </c>
      <c r="J81" s="31">
        <v>2.3065512000000001E-3</v>
      </c>
      <c r="K81" s="31">
        <v>2.3070082999999998E-3</v>
      </c>
      <c r="L81" s="31">
        <v>2.3074231999999999E-3</v>
      </c>
      <c r="M81" s="31">
        <v>2.3076482999999999E-3</v>
      </c>
      <c r="N81" s="31">
        <v>2.3077393000000002E-3</v>
      </c>
      <c r="O81" s="31">
        <v>2.3078985999999998E-3</v>
      </c>
      <c r="P81" s="31">
        <v>2.3078904000000001E-3</v>
      </c>
      <c r="Q81" s="32">
        <v>2.3079477000000001E-3</v>
      </c>
      <c r="R81" s="32">
        <v>2.3078794999999998E-3</v>
      </c>
      <c r="S81" s="33">
        <v>2.3058499999999999E-3</v>
      </c>
      <c r="T81" s="33" t="s">
        <v>193</v>
      </c>
      <c r="U81" s="33">
        <v>2.3158660000000002E-3</v>
      </c>
      <c r="V81" s="33">
        <v>2.3160758000000002E-3</v>
      </c>
      <c r="W81" s="33">
        <v>2.3168480999999999E-3</v>
      </c>
      <c r="X81" s="33">
        <v>2.3174896E-3</v>
      </c>
      <c r="Y81" s="33">
        <v>2.3181146999999998E-3</v>
      </c>
      <c r="Z81" s="33">
        <v>2.3188140000000002E-3</v>
      </c>
      <c r="AA81" s="33">
        <v>2.3196110000000001E-3</v>
      </c>
      <c r="AB81" s="33">
        <v>2.3202926E-3</v>
      </c>
      <c r="AC81" s="29">
        <v>2.3176356E-3</v>
      </c>
      <c r="AD81" s="29">
        <v>2.3111225999999999E-3</v>
      </c>
      <c r="AE81" s="29">
        <v>2.3093139999999998E-3</v>
      </c>
      <c r="AF81" s="29">
        <v>2.3098346E-3</v>
      </c>
      <c r="AG81" s="29">
        <v>2.3088282999999999E-3</v>
      </c>
      <c r="AH81" s="29">
        <v>2.3088292000000002E-3</v>
      </c>
      <c r="AI81" s="29">
        <v>2.3090288000000001E-3</v>
      </c>
      <c r="AJ81" s="29">
        <v>2.3091435000000002E-3</v>
      </c>
      <c r="AK81" s="3">
        <f t="shared" si="1"/>
        <v>2.3110264714285714E-3</v>
      </c>
      <c r="AM81" s="11" t="s">
        <v>99</v>
      </c>
      <c r="AO81" s="2">
        <f>SUM(A103:R107)/56</f>
        <v>2.2479407303571432E-3</v>
      </c>
      <c r="AP81" s="2">
        <f>((AK81-AK$7)*100)/AK$7</f>
        <v>0.53782952564862585</v>
      </c>
      <c r="AR81" s="11" t="s">
        <v>99</v>
      </c>
      <c r="AS81" s="2"/>
      <c r="AT81" s="1">
        <f>((AO81-AO$7)*100)/AO$7</f>
        <v>0.58836628595046403</v>
      </c>
    </row>
    <row r="82" spans="1:47" x14ac:dyDescent="0.25">
      <c r="A82" s="29">
        <v>2.3074943999999999E-3</v>
      </c>
      <c r="B82" s="30">
        <v>2.309246E-3</v>
      </c>
      <c r="C82" s="29">
        <v>2.3131817999999999E-3</v>
      </c>
      <c r="D82" s="29">
        <v>2.3182097000000001E-3</v>
      </c>
      <c r="E82" s="31">
        <v>2.3151286999999999E-3</v>
      </c>
      <c r="F82" s="31">
        <v>2.3055483999999998E-3</v>
      </c>
      <c r="G82" s="31">
        <v>2.3007100000000001E-3</v>
      </c>
      <c r="H82" s="31">
        <v>2.2996293999999998E-3</v>
      </c>
      <c r="I82" s="31">
        <v>2.3012521999999998E-3</v>
      </c>
      <c r="J82" s="31">
        <v>2.3034679999999999E-3</v>
      </c>
      <c r="K82" s="31">
        <v>2.3047995999999999E-3</v>
      </c>
      <c r="L82" s="31">
        <v>2.3056168999999998E-3</v>
      </c>
      <c r="M82" s="31">
        <v>2.3060269E-3</v>
      </c>
      <c r="N82" s="31">
        <v>2.3062883000000002E-3</v>
      </c>
      <c r="O82" s="31">
        <v>2.3065274999999998E-3</v>
      </c>
      <c r="P82" s="31">
        <v>2.3067360000000002E-3</v>
      </c>
      <c r="Q82" s="32">
        <v>2.3070030000000002E-3</v>
      </c>
      <c r="R82" s="32">
        <v>2.3074695000000001E-3</v>
      </c>
      <c r="S82" s="33">
        <v>2.3070757999999999E-3</v>
      </c>
      <c r="T82" s="33" t="s">
        <v>193</v>
      </c>
      <c r="U82" s="33">
        <v>2.3256650000000002E-3</v>
      </c>
      <c r="V82" s="33">
        <v>2.3268E-3</v>
      </c>
      <c r="W82" s="33">
        <v>2.3273826E-3</v>
      </c>
      <c r="X82" s="33">
        <v>2.3267076000000001E-3</v>
      </c>
      <c r="Y82" s="33">
        <v>2.3258708000000001E-3</v>
      </c>
      <c r="Z82" s="33">
        <v>2.3257628000000002E-3</v>
      </c>
      <c r="AA82" s="33">
        <v>2.3256933999999999E-3</v>
      </c>
      <c r="AB82" s="33">
        <v>2.3249147999999998E-3</v>
      </c>
      <c r="AC82" s="29">
        <v>2.3121117000000002E-3</v>
      </c>
      <c r="AD82" s="29">
        <v>2.2984037999999999E-3</v>
      </c>
      <c r="AE82" s="29">
        <v>2.2961546000000001E-3</v>
      </c>
      <c r="AF82" s="29">
        <v>2.2984886999999998E-3</v>
      </c>
      <c r="AG82" s="29">
        <v>2.2999890000000001E-3</v>
      </c>
      <c r="AH82" s="29">
        <v>2.3019668000000002E-3</v>
      </c>
      <c r="AI82" s="29">
        <v>2.3041870000000001E-3</v>
      </c>
      <c r="AJ82" s="29">
        <v>2.3059909999999999E-3</v>
      </c>
      <c r="AK82" s="3">
        <f t="shared" si="1"/>
        <v>2.3102143342857138E-3</v>
      </c>
      <c r="AM82" s="11" t="s">
        <v>102</v>
      </c>
      <c r="AO82" s="2">
        <f>SUM(E80:R84)/68</f>
        <v>2.3057429882352939E-3</v>
      </c>
      <c r="AP82" s="2">
        <f>((AK82-AK$8)*100)/AK$8</f>
        <v>0.70438742967452683</v>
      </c>
      <c r="AR82" s="11" t="s">
        <v>102</v>
      </c>
      <c r="AS82" s="2"/>
      <c r="AT82" s="1">
        <f>((AO82-AO$8)*100)/AO$8</f>
        <v>0.69361136040294358</v>
      </c>
    </row>
    <row r="83" spans="1:47" x14ac:dyDescent="0.25">
      <c r="A83" s="29">
        <v>2.3085470000000002E-3</v>
      </c>
      <c r="B83" s="30">
        <v>2.3121634E-3</v>
      </c>
      <c r="C83" s="29">
        <v>2.3226474999999999E-3</v>
      </c>
      <c r="D83" s="29">
        <v>2.3262733999999999E-3</v>
      </c>
      <c r="E83" s="31" t="s">
        <v>193</v>
      </c>
      <c r="F83" s="31">
        <v>2.2908852E-3</v>
      </c>
      <c r="G83" s="31">
        <v>2.2910349999999999E-3</v>
      </c>
      <c r="H83" s="31">
        <v>2.2951686E-3</v>
      </c>
      <c r="I83" s="31">
        <v>2.3003784000000002E-3</v>
      </c>
      <c r="J83" s="31">
        <v>2.3045784E-3</v>
      </c>
      <c r="K83" s="31">
        <v>2.3061407000000002E-3</v>
      </c>
      <c r="L83" s="31">
        <v>2.3064748E-3</v>
      </c>
      <c r="M83" s="31">
        <v>2.3063964000000002E-3</v>
      </c>
      <c r="N83" s="31">
        <v>2.3062363999999998E-3</v>
      </c>
      <c r="O83" s="31">
        <v>2.3061080999999999E-3</v>
      </c>
      <c r="P83" s="31">
        <v>2.3062286999999998E-3</v>
      </c>
      <c r="Q83" s="32">
        <v>2.3068873999999998E-3</v>
      </c>
      <c r="R83" s="32">
        <v>2.3080974E-3</v>
      </c>
      <c r="S83" s="33">
        <v>2.3077968999999999E-3</v>
      </c>
      <c r="T83" s="33" t="s">
        <v>193</v>
      </c>
      <c r="U83" s="33">
        <v>2.326645E-3</v>
      </c>
      <c r="V83" s="33">
        <v>2.3347994E-3</v>
      </c>
      <c r="W83" s="33">
        <v>2.3378245999999998E-3</v>
      </c>
      <c r="X83" s="33">
        <v>2.3357144000000002E-3</v>
      </c>
      <c r="Y83" s="33">
        <v>2.3334161000000001E-3</v>
      </c>
      <c r="Z83" s="33">
        <v>2.3317024999999999E-3</v>
      </c>
      <c r="AA83" s="33">
        <v>2.3305162E-3</v>
      </c>
      <c r="AB83" s="33">
        <v>2.3262384000000001E-3</v>
      </c>
      <c r="AC83" s="29">
        <v>2.3043412000000002E-3</v>
      </c>
      <c r="AD83" s="29">
        <v>2.2918157999999998E-3</v>
      </c>
      <c r="AE83" s="29">
        <v>2.2875403999999999E-3</v>
      </c>
      <c r="AF83" s="29">
        <v>2.2913131000000002E-3</v>
      </c>
      <c r="AG83" s="29">
        <v>2.2943679000000002E-3</v>
      </c>
      <c r="AH83" s="29">
        <v>2.2979329999999998E-3</v>
      </c>
      <c r="AI83" s="29">
        <v>2.3015395000000002E-3</v>
      </c>
      <c r="AJ83" s="29">
        <v>2.3048557E-3</v>
      </c>
      <c r="AK83" s="3">
        <f t="shared" si="1"/>
        <v>2.3100766735294114E-3</v>
      </c>
      <c r="AM83" s="12" t="s">
        <v>105</v>
      </c>
      <c r="AO83" s="2">
        <f>SUM(S103:Z107)/35</f>
        <v>2.3248730114285719E-3</v>
      </c>
      <c r="AP83" s="2">
        <f>((AK83-AK$9)*100)/AK$9</f>
        <v>0.81816475187163429</v>
      </c>
      <c r="AR83" s="12" t="s">
        <v>105</v>
      </c>
      <c r="AS83" s="2"/>
      <c r="AT83" s="1">
        <f>((AO83-AO$9)*100)/AO$9</f>
        <v>0.58346901512280724</v>
      </c>
    </row>
    <row r="84" spans="1:47" x14ac:dyDescent="0.25">
      <c r="A84" s="29">
        <v>2.3122224999999998E-3</v>
      </c>
      <c r="B84" s="30">
        <v>2.3154823999999999E-3</v>
      </c>
      <c r="C84" s="29">
        <v>2.3309703E-3</v>
      </c>
      <c r="D84" s="29" t="s">
        <v>193</v>
      </c>
      <c r="E84" s="31" t="s">
        <v>193</v>
      </c>
      <c r="F84" s="31">
        <v>2.2816376000000002E-3</v>
      </c>
      <c r="G84" s="31">
        <v>2.2880828000000001E-3</v>
      </c>
      <c r="H84" s="31">
        <v>2.2957397E-3</v>
      </c>
      <c r="I84" s="31">
        <v>2.3028695000000001E-3</v>
      </c>
      <c r="J84" s="31">
        <v>2.3077684000000001E-3</v>
      </c>
      <c r="K84" s="31">
        <v>2.3078859999999999E-3</v>
      </c>
      <c r="L84" s="31">
        <v>2.3053423999999999E-3</v>
      </c>
      <c r="M84" s="31">
        <v>2.3062553000000002E-3</v>
      </c>
      <c r="N84" s="31">
        <v>2.3064357000000001E-3</v>
      </c>
      <c r="O84" s="31">
        <v>2.3064138000000001E-3</v>
      </c>
      <c r="P84" s="31">
        <v>2.3065160000000002E-3</v>
      </c>
      <c r="Q84" s="32">
        <v>2.3075282000000002E-3</v>
      </c>
      <c r="R84" s="32">
        <v>2.3104561999999999E-3</v>
      </c>
      <c r="S84" s="33">
        <v>2.3107854999999998E-3</v>
      </c>
      <c r="T84" s="33" t="s">
        <v>193</v>
      </c>
      <c r="U84" s="33" t="s">
        <v>193</v>
      </c>
      <c r="V84" s="33">
        <v>2.3354107999999998E-3</v>
      </c>
      <c r="W84" s="33">
        <v>2.3414649E-3</v>
      </c>
      <c r="X84" s="33">
        <v>2.3419730999999998E-3</v>
      </c>
      <c r="Y84" s="33">
        <v>2.3374340000000002E-3</v>
      </c>
      <c r="Z84" s="33">
        <v>2.3339141999999999E-3</v>
      </c>
      <c r="AA84" s="33">
        <v>2.3318344999999998E-3</v>
      </c>
      <c r="AB84" s="33">
        <v>2.3203373000000001E-3</v>
      </c>
      <c r="AC84" s="29" t="s">
        <v>193</v>
      </c>
      <c r="AD84" s="29">
        <v>2.2904371999999998E-3</v>
      </c>
      <c r="AE84" s="29">
        <v>2.2846252999999999E-3</v>
      </c>
      <c r="AF84" s="29">
        <v>2.2907470000000001E-3</v>
      </c>
      <c r="AG84" s="29">
        <v>2.289718E-3</v>
      </c>
      <c r="AH84" s="29">
        <v>2.294595E-3</v>
      </c>
      <c r="AI84" s="29">
        <v>2.2997045999999998E-3</v>
      </c>
      <c r="AJ84" s="29">
        <v>2.3052622999999999E-3</v>
      </c>
      <c r="AK84" s="3">
        <f t="shared" si="1"/>
        <v>2.3096725967741935E-3</v>
      </c>
      <c r="AM84" s="12" t="s">
        <v>108</v>
      </c>
      <c r="AO84" s="2">
        <f>SUM(S80:AB84)/44</f>
        <v>2.3228473045454547E-3</v>
      </c>
      <c r="AP84" s="2">
        <f>((AK84-AK$10)*100)/AK$10</f>
        <v>0.89237761117487169</v>
      </c>
      <c r="AR84" s="12" t="s">
        <v>108</v>
      </c>
      <c r="AS84" s="2"/>
      <c r="AT84" s="1">
        <f>((AO84-AO$10)*100)/AO$10</f>
        <v>0.59857646708196766</v>
      </c>
    </row>
    <row r="85" spans="1:47" x14ac:dyDescent="0.25">
      <c r="A85" s="29">
        <v>2.3178921999999999E-3</v>
      </c>
      <c r="B85" s="30">
        <v>2.3123266000000002E-3</v>
      </c>
      <c r="C85" s="29" t="s">
        <v>193</v>
      </c>
      <c r="D85" s="29" t="s">
        <v>193</v>
      </c>
      <c r="E85" s="34" t="s">
        <v>193</v>
      </c>
      <c r="F85" s="34">
        <v>2.2787945E-3</v>
      </c>
      <c r="G85" s="34">
        <v>2.2934386999999999E-3</v>
      </c>
      <c r="H85" s="34">
        <v>2.3070457E-3</v>
      </c>
      <c r="I85" s="34">
        <v>2.314254E-3</v>
      </c>
      <c r="J85" s="34">
        <v>2.3178320000000001E-3</v>
      </c>
      <c r="K85" s="34">
        <v>2.3186999999999999E-3</v>
      </c>
      <c r="L85" s="34">
        <v>2.3143209999999998E-3</v>
      </c>
      <c r="M85" s="34">
        <v>2.3118840000000002E-3</v>
      </c>
      <c r="N85" s="34">
        <v>2.3103150999999999E-3</v>
      </c>
      <c r="O85" s="34">
        <v>2.3091785E-3</v>
      </c>
      <c r="P85" s="34">
        <v>2.3090752999999999E-3</v>
      </c>
      <c r="Q85" s="34">
        <v>2.3110170999999999E-3</v>
      </c>
      <c r="R85" s="34">
        <v>2.3171552000000001E-3</v>
      </c>
      <c r="S85" s="35">
        <v>2.315091E-3</v>
      </c>
      <c r="T85" s="35" t="s">
        <v>193</v>
      </c>
      <c r="U85" s="35" t="s">
        <v>193</v>
      </c>
      <c r="V85" s="35">
        <v>2.3415192999999999E-3</v>
      </c>
      <c r="W85" s="35">
        <v>2.3451040000000002E-3</v>
      </c>
      <c r="X85" s="35">
        <v>2.3490195000000001E-3</v>
      </c>
      <c r="Y85" s="35">
        <v>2.3378206000000002E-3</v>
      </c>
      <c r="Z85" s="35">
        <v>2.3349681999999998E-3</v>
      </c>
      <c r="AA85" s="35">
        <v>2.3342834000000001E-3</v>
      </c>
      <c r="AB85" s="35">
        <v>2.3213133999999999E-3</v>
      </c>
      <c r="AC85" s="36" t="s">
        <v>193</v>
      </c>
      <c r="AD85" s="29">
        <v>2.290959E-3</v>
      </c>
      <c r="AE85" s="29">
        <v>2.2836756E-3</v>
      </c>
      <c r="AF85" s="29">
        <v>2.2912496000000002E-3</v>
      </c>
      <c r="AG85" s="29">
        <v>2.2949394999999999E-3</v>
      </c>
      <c r="AH85" s="29">
        <v>2.2986014000000001E-3</v>
      </c>
      <c r="AI85" s="29">
        <v>2.3029183999999999E-3</v>
      </c>
      <c r="AJ85" s="29">
        <v>2.3094090000000001E-3</v>
      </c>
      <c r="AK85" s="3">
        <f t="shared" si="1"/>
        <v>2.3131367266666664E-3</v>
      </c>
      <c r="AM85" s="14" t="s">
        <v>99</v>
      </c>
      <c r="AO85" s="7">
        <f>(SUM(B94:O102)+SUM(P94:R98))/140</f>
        <v>2.2083301614285711E-3</v>
      </c>
      <c r="AP85" s="2">
        <f>((AK85-AK$11)*100)/AK$11</f>
        <v>0.91762877566226697</v>
      </c>
      <c r="AR85" s="14" t="s">
        <v>99</v>
      </c>
      <c r="AS85" s="2"/>
      <c r="AT85" s="1">
        <f>((AO85-AO$11)*100)/AO$11</f>
        <v>0.71831993044922704</v>
      </c>
      <c r="AU85">
        <f>SUM(AT85:AT88)/4</f>
        <v>0.81391164637556013</v>
      </c>
    </row>
    <row r="86" spans="1:47" x14ac:dyDescent="0.25">
      <c r="A86" s="29">
        <v>2.3131791999999999E-3</v>
      </c>
      <c r="B86" s="30">
        <v>2.3001571999999998E-3</v>
      </c>
      <c r="C86" s="29" t="s">
        <v>193</v>
      </c>
      <c r="D86" s="29" t="s">
        <v>193</v>
      </c>
      <c r="E86" s="34" t="s">
        <v>193</v>
      </c>
      <c r="F86" s="34">
        <v>2.2763060000000001E-3</v>
      </c>
      <c r="G86" s="34">
        <v>2.2946906E-3</v>
      </c>
      <c r="H86" s="34">
        <v>2.3130260000000001E-3</v>
      </c>
      <c r="I86" s="34">
        <v>2.3210899E-3</v>
      </c>
      <c r="J86" s="34">
        <v>2.3239404000000002E-3</v>
      </c>
      <c r="K86" s="34">
        <v>2.3254931000000001E-3</v>
      </c>
      <c r="L86" s="34">
        <v>2.322518E-3</v>
      </c>
      <c r="M86" s="34">
        <v>2.3203755000000001E-3</v>
      </c>
      <c r="N86" s="34">
        <v>2.3185102999999999E-3</v>
      </c>
      <c r="O86" s="34">
        <v>2.3177200000000001E-3</v>
      </c>
      <c r="P86" s="34">
        <v>2.3186560000000001E-3</v>
      </c>
      <c r="Q86" s="34">
        <v>2.3217547999999999E-3</v>
      </c>
      <c r="R86" s="34">
        <v>2.3267835E-3</v>
      </c>
      <c r="S86" s="35">
        <v>2.3202750000000001E-3</v>
      </c>
      <c r="T86" s="35" t="s">
        <v>193</v>
      </c>
      <c r="U86" s="35" t="s">
        <v>193</v>
      </c>
      <c r="V86" s="35">
        <v>2.3444223000000002E-3</v>
      </c>
      <c r="W86" s="35">
        <v>2.3471137999999999E-3</v>
      </c>
      <c r="X86" s="35">
        <v>2.3560852E-3</v>
      </c>
      <c r="Y86" s="35">
        <v>2.3418237000000001E-3</v>
      </c>
      <c r="Z86" s="35">
        <v>2.3398465000000002E-3</v>
      </c>
      <c r="AA86" s="35">
        <v>2.3376031000000002E-3</v>
      </c>
      <c r="AB86" s="35">
        <v>2.3263913999999998E-3</v>
      </c>
      <c r="AC86" s="36" t="s">
        <v>193</v>
      </c>
      <c r="AD86" s="29">
        <v>2.2911103E-3</v>
      </c>
      <c r="AE86" s="29">
        <v>2.2785816999999998E-3</v>
      </c>
      <c r="AF86" s="29">
        <v>2.2870945000000001E-3</v>
      </c>
      <c r="AG86" s="29">
        <v>2.2906469999999998E-3</v>
      </c>
      <c r="AH86" s="29">
        <v>2.2960093E-3</v>
      </c>
      <c r="AI86" s="29">
        <v>2.3006277999999998E-3</v>
      </c>
      <c r="AJ86" s="29">
        <v>2.3067246999999998E-3</v>
      </c>
      <c r="AK86" s="3">
        <f t="shared" si="1"/>
        <v>2.3159518933333332E-3</v>
      </c>
      <c r="AM86" s="14" t="s">
        <v>102</v>
      </c>
      <c r="AO86" s="2">
        <f>SUM(E85:R93)/126</f>
        <v>2.2499539992063495E-3</v>
      </c>
      <c r="AP86" s="2">
        <f>((AK86-AK$12)*100)/AK$12</f>
        <v>0.92977912144168529</v>
      </c>
      <c r="AR86" s="14" t="s">
        <v>102</v>
      </c>
      <c r="AS86" s="2"/>
      <c r="AT86" s="1">
        <f>((AO86-AO$12)*100)/AO$12</f>
        <v>0.84909742844103042</v>
      </c>
    </row>
    <row r="87" spans="1:47" x14ac:dyDescent="0.25">
      <c r="A87" s="29">
        <v>2.2967686E-3</v>
      </c>
      <c r="B87" s="30">
        <v>2.278207E-3</v>
      </c>
      <c r="C87" s="29" t="s">
        <v>193</v>
      </c>
      <c r="D87" s="29" t="s">
        <v>193</v>
      </c>
      <c r="E87" s="34" t="s">
        <v>193</v>
      </c>
      <c r="F87" s="34">
        <v>2.27049E-3</v>
      </c>
      <c r="G87" s="34">
        <v>2.2887459999999999E-3</v>
      </c>
      <c r="H87" s="34">
        <v>2.3070645999999999E-3</v>
      </c>
      <c r="I87" s="34">
        <v>2.3177057E-3</v>
      </c>
      <c r="J87" s="34">
        <v>2.3239379999999998E-3</v>
      </c>
      <c r="K87" s="34">
        <v>2.3280045E-3</v>
      </c>
      <c r="L87" s="34">
        <v>2.3283048000000001E-3</v>
      </c>
      <c r="M87" s="34">
        <v>2.3293217999999999E-3</v>
      </c>
      <c r="N87" s="34">
        <v>2.3290594000000002E-3</v>
      </c>
      <c r="O87" s="34">
        <v>2.3298365999999998E-3</v>
      </c>
      <c r="P87" s="34">
        <v>2.3314172999999998E-3</v>
      </c>
      <c r="Q87" s="34">
        <v>2.3344462000000001E-3</v>
      </c>
      <c r="R87" s="34">
        <v>2.3363384E-3</v>
      </c>
      <c r="S87" s="35">
        <v>2.3260379999999999E-3</v>
      </c>
      <c r="T87" s="35" t="s">
        <v>193</v>
      </c>
      <c r="U87" s="35" t="s">
        <v>193</v>
      </c>
      <c r="V87" s="35" t="s">
        <v>193</v>
      </c>
      <c r="W87" s="35">
        <v>2.3476945000000002E-3</v>
      </c>
      <c r="X87" s="35">
        <v>2.3633386000000002E-3</v>
      </c>
      <c r="Y87" s="35">
        <v>2.3496599999999999E-3</v>
      </c>
      <c r="Z87" s="35">
        <v>2.3453748000000002E-3</v>
      </c>
      <c r="AA87" s="35">
        <v>2.337436E-3</v>
      </c>
      <c r="AB87" s="35" t="s">
        <v>193</v>
      </c>
      <c r="AC87" s="36" t="s">
        <v>193</v>
      </c>
      <c r="AD87" s="29">
        <v>2.2916744999999998E-3</v>
      </c>
      <c r="AE87" s="29">
        <v>2.2736737000000002E-3</v>
      </c>
      <c r="AF87" s="29">
        <v>2.2819985000000001E-3</v>
      </c>
      <c r="AG87" s="29">
        <v>2.2833322E-3</v>
      </c>
      <c r="AH87" s="29">
        <v>2.2862809999999998E-3</v>
      </c>
      <c r="AI87" s="29">
        <v>2.2892632999999998E-3</v>
      </c>
      <c r="AJ87" s="29">
        <v>2.2932170000000002E-3</v>
      </c>
      <c r="AK87" s="3">
        <f t="shared" si="1"/>
        <v>2.3142368214285713E-3</v>
      </c>
      <c r="AM87" s="15" t="s">
        <v>105</v>
      </c>
      <c r="AO87" s="2">
        <f>(SUM(S94:AB102)+SUM(P99:R102))/67</f>
        <v>2.3113408895522394E-3</v>
      </c>
      <c r="AP87" s="2">
        <f>((AK87-AK$13)*100)/AK$13</f>
        <v>0.93122941998151443</v>
      </c>
      <c r="AR87" s="15" t="s">
        <v>105</v>
      </c>
      <c r="AS87" s="2"/>
      <c r="AT87" s="1">
        <f>((AO87-AO$13)*100)/AO$13</f>
        <v>0.72351959260217935</v>
      </c>
    </row>
    <row r="88" spans="1:47" x14ac:dyDescent="0.25">
      <c r="A88" s="29">
        <v>2.2778569999999999E-3</v>
      </c>
      <c r="B88" s="30">
        <v>2.2590647000000001E-3</v>
      </c>
      <c r="C88" s="29" t="s">
        <v>193</v>
      </c>
      <c r="D88" s="29" t="s">
        <v>193</v>
      </c>
      <c r="E88" s="34">
        <v>2.2618193000000001E-3</v>
      </c>
      <c r="F88" s="34">
        <v>2.2654566000000001E-3</v>
      </c>
      <c r="G88" s="34">
        <v>2.2750532E-3</v>
      </c>
      <c r="H88" s="34">
        <v>2.2931499999999999E-3</v>
      </c>
      <c r="I88" s="34">
        <v>2.3086278E-3</v>
      </c>
      <c r="J88" s="34">
        <v>2.319017E-3</v>
      </c>
      <c r="K88" s="34">
        <v>2.3257346000000001E-3</v>
      </c>
      <c r="L88" s="34">
        <v>2.3305763000000001E-3</v>
      </c>
      <c r="M88" s="34">
        <v>2.3349899999999999E-3</v>
      </c>
      <c r="N88" s="34">
        <v>2.3375174E-3</v>
      </c>
      <c r="O88" s="34">
        <v>2.3395203E-3</v>
      </c>
      <c r="P88" s="34">
        <v>2.3416664999999998E-3</v>
      </c>
      <c r="Q88" s="34">
        <v>2.3445027999999999E-3</v>
      </c>
      <c r="R88" s="34">
        <v>2.3412474E-3</v>
      </c>
      <c r="S88" s="35">
        <v>2.3302305000000001E-3</v>
      </c>
      <c r="T88" s="35" t="s">
        <v>193</v>
      </c>
      <c r="U88" s="35" t="s">
        <v>193</v>
      </c>
      <c r="V88" s="35" t="s">
        <v>193</v>
      </c>
      <c r="W88" s="35">
        <v>2.3526490000000001E-3</v>
      </c>
      <c r="X88" s="35">
        <v>2.3714802000000001E-3</v>
      </c>
      <c r="Y88" s="35">
        <v>2.3617401999999998E-3</v>
      </c>
      <c r="Z88" s="35">
        <v>2.3551746E-3</v>
      </c>
      <c r="AA88" s="35">
        <v>2.3441960000000002E-3</v>
      </c>
      <c r="AB88" s="35" t="s">
        <v>193</v>
      </c>
      <c r="AC88" s="36" t="s">
        <v>193</v>
      </c>
      <c r="AD88" s="29" t="s">
        <v>193</v>
      </c>
      <c r="AE88" s="29">
        <v>2.2702721999999999E-3</v>
      </c>
      <c r="AF88" s="29">
        <v>2.2771135000000001E-3</v>
      </c>
      <c r="AG88" s="29">
        <v>2.2759817000000001E-3</v>
      </c>
      <c r="AH88" s="29">
        <v>2.2759705000000002E-3</v>
      </c>
      <c r="AI88" s="29">
        <v>2.276672E-3</v>
      </c>
      <c r="AJ88" s="29">
        <v>2.2776722999999998E-3</v>
      </c>
      <c r="AK88" s="3">
        <f t="shared" si="1"/>
        <v>2.3116054857142856E-3</v>
      </c>
      <c r="AM88" s="15" t="s">
        <v>108</v>
      </c>
      <c r="AO88" s="2">
        <f>SUM(S85:AB93)/54</f>
        <v>2.3436099703703704E-3</v>
      </c>
      <c r="AP88" s="1">
        <f>((AK88-AK$14)*100)/AK$14</f>
        <v>0.91308501068436954</v>
      </c>
      <c r="AR88" s="15" t="s">
        <v>108</v>
      </c>
      <c r="AS88" s="2"/>
      <c r="AT88" s="1">
        <f>((AO88-AO$14)*100)/AO$14</f>
        <v>0.9647096340098037</v>
      </c>
    </row>
    <row r="89" spans="1:47" x14ac:dyDescent="0.25">
      <c r="A89" s="29">
        <v>2.2643425000000001E-3</v>
      </c>
      <c r="B89" s="30">
        <v>2.2477197999999999E-3</v>
      </c>
      <c r="C89" s="29" t="s">
        <v>193</v>
      </c>
      <c r="D89" s="29" t="s">
        <v>193</v>
      </c>
      <c r="E89" s="34">
        <v>2.2515251999999999E-3</v>
      </c>
      <c r="F89" s="34">
        <v>2.2504631999999999E-3</v>
      </c>
      <c r="G89" s="34">
        <v>2.2601871999999999E-3</v>
      </c>
      <c r="H89" s="34">
        <v>2.2782758E-3</v>
      </c>
      <c r="I89" s="34">
        <v>2.2977679999999999E-3</v>
      </c>
      <c r="J89" s="34">
        <v>2.3137315E-3</v>
      </c>
      <c r="K89" s="34">
        <v>2.3248779999999998E-3</v>
      </c>
      <c r="L89" s="34">
        <v>2.3330564000000002E-3</v>
      </c>
      <c r="M89" s="34">
        <v>2.3375696E-3</v>
      </c>
      <c r="N89" s="34">
        <v>2.3405454E-3</v>
      </c>
      <c r="O89" s="34">
        <v>2.3422887999999999E-3</v>
      </c>
      <c r="P89" s="34">
        <v>2.3443645E-3</v>
      </c>
      <c r="Q89" s="34">
        <v>2.3488189999999998E-3</v>
      </c>
      <c r="R89" s="34">
        <v>2.3528286000000002E-3</v>
      </c>
      <c r="S89" s="35" t="s">
        <v>193</v>
      </c>
      <c r="T89" s="35" t="s">
        <v>193</v>
      </c>
      <c r="U89" s="35" t="s">
        <v>193</v>
      </c>
      <c r="V89" s="35" t="s">
        <v>193</v>
      </c>
      <c r="W89" s="35">
        <v>2.3505575999999999E-3</v>
      </c>
      <c r="X89" s="35">
        <v>2.3742665E-3</v>
      </c>
      <c r="Y89" s="35">
        <v>2.368776E-3</v>
      </c>
      <c r="Z89" s="35">
        <v>2.3643062000000001E-3</v>
      </c>
      <c r="AA89" s="35">
        <v>2.3547084999999998E-3</v>
      </c>
      <c r="AB89" s="35" t="s">
        <v>193</v>
      </c>
      <c r="AC89" s="36" t="s">
        <v>193</v>
      </c>
      <c r="AD89" s="29" t="s">
        <v>193</v>
      </c>
      <c r="AE89" s="29">
        <v>2.2722976000000001E-3</v>
      </c>
      <c r="AF89" s="29">
        <v>2.2721426000000002E-3</v>
      </c>
      <c r="AG89" s="29">
        <v>2.2695688999999999E-3</v>
      </c>
      <c r="AH89" s="29">
        <v>2.2674269999999998E-3</v>
      </c>
      <c r="AI89" s="29">
        <v>2.2659109000000002E-3</v>
      </c>
      <c r="AJ89" s="29">
        <v>2.2646490000000001E-3</v>
      </c>
      <c r="AK89" s="3">
        <f t="shared" si="1"/>
        <v>2.3078879370370367E-3</v>
      </c>
      <c r="AM89" s="16" t="s">
        <v>117</v>
      </c>
      <c r="AO89" s="7">
        <f>(SUM(AC80:AJ102)+SUM(A80:D93))/173</f>
        <v>2.2719740063583821E-3</v>
      </c>
      <c r="AP89" s="2">
        <f>((AK89-AK$15)*100)/AK$15</f>
        <v>0.89638638600330767</v>
      </c>
      <c r="AR89" s="16" t="s">
        <v>117</v>
      </c>
      <c r="AS89" s="2"/>
      <c r="AT89" s="1">
        <f>((AO89-AO$15)*100)/AO$15</f>
        <v>0.81652705126869773</v>
      </c>
    </row>
    <row r="90" spans="1:47" x14ac:dyDescent="0.25">
      <c r="A90" s="29">
        <v>2.2590066999999998E-3</v>
      </c>
      <c r="B90" s="30">
        <v>2.2484923E-3</v>
      </c>
      <c r="C90" s="29" t="s">
        <v>193</v>
      </c>
      <c r="D90" s="29" t="s">
        <v>193</v>
      </c>
      <c r="E90" s="34">
        <v>2.2413821000000001E-3</v>
      </c>
      <c r="F90" s="34">
        <v>2.2358387000000002E-3</v>
      </c>
      <c r="G90" s="34">
        <v>2.2448758000000002E-3</v>
      </c>
      <c r="H90" s="34">
        <v>2.2652760000000001E-3</v>
      </c>
      <c r="I90" s="34">
        <v>2.2893129999999999E-3</v>
      </c>
      <c r="J90" s="34">
        <v>2.3109235000000001E-3</v>
      </c>
      <c r="K90" s="34">
        <v>2.323379E-3</v>
      </c>
      <c r="L90" s="34">
        <v>2.3317882000000001E-3</v>
      </c>
      <c r="M90" s="34">
        <v>2.3358234E-3</v>
      </c>
      <c r="N90" s="34">
        <v>2.3377426000000001E-3</v>
      </c>
      <c r="O90" s="34">
        <v>2.3378470000000001E-3</v>
      </c>
      <c r="P90" s="34">
        <v>2.3381931000000002E-3</v>
      </c>
      <c r="Q90" s="34">
        <v>2.3425128E-3</v>
      </c>
      <c r="R90" s="34">
        <v>2.3573601999999998E-3</v>
      </c>
      <c r="S90" s="35" t="s">
        <v>193</v>
      </c>
      <c r="T90" s="35" t="s">
        <v>193</v>
      </c>
      <c r="U90" s="35" t="s">
        <v>193</v>
      </c>
      <c r="V90" s="35" t="s">
        <v>193</v>
      </c>
      <c r="W90" s="35">
        <v>2.3456481000000001E-3</v>
      </c>
      <c r="X90" s="35">
        <v>2.3723475000000001E-3</v>
      </c>
      <c r="Y90" s="35">
        <v>2.3691836000000002E-3</v>
      </c>
      <c r="Z90" s="35">
        <v>2.3684166000000001E-3</v>
      </c>
      <c r="AA90" s="35">
        <v>2.3614245000000002E-3</v>
      </c>
      <c r="AB90" s="35" t="s">
        <v>193</v>
      </c>
      <c r="AC90" s="36" t="s">
        <v>193</v>
      </c>
      <c r="AD90" s="29" t="s">
        <v>193</v>
      </c>
      <c r="AE90" s="29">
        <v>2.2713690000000001E-3</v>
      </c>
      <c r="AF90" s="29">
        <v>2.2672146999999998E-3</v>
      </c>
      <c r="AG90" s="29">
        <v>2.2651118E-3</v>
      </c>
      <c r="AH90" s="29">
        <v>2.2625068999999999E-3</v>
      </c>
      <c r="AI90" s="29">
        <v>2.2591106000000001E-3</v>
      </c>
      <c r="AJ90" s="29">
        <v>2.2557387E-3</v>
      </c>
      <c r="AK90" s="3">
        <f t="shared" si="1"/>
        <v>2.3036232000000004E-3</v>
      </c>
      <c r="AM90" t="s">
        <v>118</v>
      </c>
      <c r="AO90" s="2">
        <f>((SUM(A76:Z109)+SUM(AA76:AJ102))/895)</f>
        <v>2.2761967698324017E-3</v>
      </c>
      <c r="AP90" s="2">
        <f>((AK90-AK$16)*100)/AK$16</f>
        <v>0.87825095639697282</v>
      </c>
      <c r="AR90" t="s">
        <v>118</v>
      </c>
      <c r="AT90" s="1">
        <f>((AO90-AO$16)*100)/AO$16</f>
        <v>0.64494592191534106</v>
      </c>
    </row>
    <row r="91" spans="1:47" x14ac:dyDescent="0.25">
      <c r="A91" s="29">
        <v>2.2553739000000001E-3</v>
      </c>
      <c r="B91" s="30">
        <v>2.24091E-3</v>
      </c>
      <c r="C91" s="29">
        <v>2.2352848E-3</v>
      </c>
      <c r="D91" s="29">
        <v>2.2357723000000001E-3</v>
      </c>
      <c r="E91" s="34">
        <v>2.2279394000000001E-3</v>
      </c>
      <c r="F91" s="34">
        <v>2.2233024000000001E-3</v>
      </c>
      <c r="G91" s="34">
        <v>2.2298396000000002E-3</v>
      </c>
      <c r="H91" s="34">
        <v>2.2524784000000002E-3</v>
      </c>
      <c r="I91" s="34">
        <v>2.2839573000000002E-3</v>
      </c>
      <c r="J91" s="34">
        <v>2.3073607999999999E-3</v>
      </c>
      <c r="K91" s="34">
        <v>2.3208516999999999E-3</v>
      </c>
      <c r="L91" s="34">
        <v>2.3287637E-3</v>
      </c>
      <c r="M91" s="34">
        <v>2.3320424E-3</v>
      </c>
      <c r="N91" s="34">
        <v>2.332509E-3</v>
      </c>
      <c r="O91" s="34">
        <v>2.3302167999999998E-3</v>
      </c>
      <c r="P91" s="34">
        <v>2.3269240000000002E-3</v>
      </c>
      <c r="Q91" s="34">
        <v>2.3266454000000002E-3</v>
      </c>
      <c r="R91" s="34">
        <v>2.3436425000000001E-3</v>
      </c>
      <c r="S91" s="35" t="s">
        <v>193</v>
      </c>
      <c r="T91" s="35" t="s">
        <v>193</v>
      </c>
      <c r="U91" s="35" t="s">
        <v>193</v>
      </c>
      <c r="V91" s="35" t="s">
        <v>193</v>
      </c>
      <c r="W91" s="35">
        <v>2.3337314E-3</v>
      </c>
      <c r="X91" s="35">
        <v>2.3672070000000001E-3</v>
      </c>
      <c r="Y91" s="35">
        <v>2.3630608E-3</v>
      </c>
      <c r="Z91" s="35">
        <v>2.3593339999999998E-3</v>
      </c>
      <c r="AA91" s="35">
        <v>2.3490557999999999E-3</v>
      </c>
      <c r="AB91" s="35" t="s">
        <v>193</v>
      </c>
      <c r="AC91" s="36" t="s">
        <v>193</v>
      </c>
      <c r="AD91" s="29" t="s">
        <v>193</v>
      </c>
      <c r="AE91" s="29">
        <v>2.2714355000000002E-3</v>
      </c>
      <c r="AF91" s="29">
        <v>2.2662552000000001E-3</v>
      </c>
      <c r="AG91" s="29">
        <v>2.2645260000000002E-3</v>
      </c>
      <c r="AH91" s="29">
        <v>2.2613645999999999E-3</v>
      </c>
      <c r="AI91" s="29">
        <v>2.2565387E-3</v>
      </c>
      <c r="AJ91" s="29">
        <v>2.2475473E-3</v>
      </c>
      <c r="AK91" s="3">
        <f t="shared" si="1"/>
        <v>2.2922024379310349E-3</v>
      </c>
      <c r="AM91" t="s">
        <v>119</v>
      </c>
      <c r="AP91" s="2">
        <f>((AK91-AK$17)*100)/AK$17</f>
        <v>0.82789457773168684</v>
      </c>
      <c r="AR91" t="s">
        <v>119</v>
      </c>
      <c r="AT91" s="1" t="e">
        <f>((AO91-AO$17)*100)/AO$17</f>
        <v>#DIV/0!</v>
      </c>
    </row>
    <row r="92" spans="1:47" x14ac:dyDescent="0.25">
      <c r="A92" s="29">
        <v>2.2512133999999999E-3</v>
      </c>
      <c r="B92" s="30">
        <v>2.2336713000000001E-3</v>
      </c>
      <c r="C92" s="29">
        <v>2.2153142E-3</v>
      </c>
      <c r="D92" s="29">
        <v>2.2336866000000001E-3</v>
      </c>
      <c r="E92" s="34">
        <v>2.2192520000000001E-3</v>
      </c>
      <c r="F92" s="34">
        <v>2.2144996999999998E-3</v>
      </c>
      <c r="G92" s="34">
        <v>2.2217106999999998E-3</v>
      </c>
      <c r="H92" s="34">
        <v>2.2494104E-3</v>
      </c>
      <c r="I92" s="34">
        <v>2.2834932999999998E-3</v>
      </c>
      <c r="J92" s="34">
        <v>2.3044431999999998E-3</v>
      </c>
      <c r="K92" s="34">
        <v>2.3181745999999999E-3</v>
      </c>
      <c r="L92" s="34">
        <v>2.3262740000000001E-3</v>
      </c>
      <c r="M92" s="34">
        <v>2.3287104E-3</v>
      </c>
      <c r="N92" s="34">
        <v>2.3282613E-3</v>
      </c>
      <c r="O92" s="34">
        <v>2.3232258000000002E-3</v>
      </c>
      <c r="P92" s="34">
        <v>2.3141250000000002E-3</v>
      </c>
      <c r="Q92" s="34">
        <v>2.3060234000000001E-3</v>
      </c>
      <c r="R92" s="34">
        <v>2.3132903000000001E-3</v>
      </c>
      <c r="S92" s="35" t="s">
        <v>193</v>
      </c>
      <c r="T92" s="35" t="s">
        <v>193</v>
      </c>
      <c r="U92" s="35" t="s">
        <v>193</v>
      </c>
      <c r="V92" s="35" t="s">
        <v>193</v>
      </c>
      <c r="W92" s="35">
        <v>2.3076986000000002E-3</v>
      </c>
      <c r="X92" s="35">
        <v>2.3592831999999998E-3</v>
      </c>
      <c r="Y92" s="35">
        <v>2.3539895000000001E-3</v>
      </c>
      <c r="Z92" s="35">
        <v>2.3503769999999998E-3</v>
      </c>
      <c r="AA92" s="35">
        <v>2.3254359000000001E-3</v>
      </c>
      <c r="AB92" s="35" t="s">
        <v>193</v>
      </c>
      <c r="AC92" s="36" t="s">
        <v>193</v>
      </c>
      <c r="AD92" s="29" t="s">
        <v>193</v>
      </c>
      <c r="AE92" s="29">
        <v>2.2754012999999999E-3</v>
      </c>
      <c r="AF92" s="29">
        <v>2.2670569999999998E-3</v>
      </c>
      <c r="AG92" s="29">
        <v>2.2651094000000001E-3</v>
      </c>
      <c r="AH92" s="29">
        <v>2.2621252999999999E-3</v>
      </c>
      <c r="AI92" s="29">
        <v>2.2564295000000001E-3</v>
      </c>
      <c r="AJ92" s="29">
        <v>2.2360730999999999E-3</v>
      </c>
      <c r="AK92" s="3">
        <f t="shared" si="1"/>
        <v>2.2842675655172415E-3</v>
      </c>
      <c r="AM92" t="s">
        <v>120</v>
      </c>
      <c r="AP92" s="2">
        <f>((AK92-AK$18)*100)/AK$18</f>
        <v>0.79994352115012934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193</v>
      </c>
      <c r="B93" s="30" t="s">
        <v>193</v>
      </c>
      <c r="C93" s="29">
        <v>2.1976456E-3</v>
      </c>
      <c r="D93" s="29">
        <v>2.2243971E-3</v>
      </c>
      <c r="E93" s="34">
        <v>2.2182039000000001E-3</v>
      </c>
      <c r="F93" s="34">
        <v>2.2117577000000002E-3</v>
      </c>
      <c r="G93" s="34">
        <v>2.2159747000000001E-3</v>
      </c>
      <c r="H93" s="34">
        <v>2.2495517E-3</v>
      </c>
      <c r="I93" s="34">
        <v>2.2811977999999998E-3</v>
      </c>
      <c r="J93" s="34">
        <v>2.2997149999999999E-3</v>
      </c>
      <c r="K93" s="34">
        <v>2.3127353999999999E-3</v>
      </c>
      <c r="L93" s="34">
        <v>2.3214213999999999E-3</v>
      </c>
      <c r="M93" s="34">
        <v>2.3231634000000002E-3</v>
      </c>
      <c r="N93" s="34">
        <v>2.3206110000000002E-3</v>
      </c>
      <c r="O93" s="34">
        <v>2.3101905999999999E-3</v>
      </c>
      <c r="P93" s="34">
        <v>2.2938068000000001E-3</v>
      </c>
      <c r="Q93" s="34">
        <v>2.2798433999999998E-3</v>
      </c>
      <c r="R93" s="34">
        <v>2.2826792999999998E-3</v>
      </c>
      <c r="S93" s="35" t="s">
        <v>193</v>
      </c>
      <c r="T93" s="35" t="s">
        <v>193</v>
      </c>
      <c r="U93" s="35" t="s">
        <v>193</v>
      </c>
      <c r="V93" s="35">
        <v>2.2354060000000001E-3</v>
      </c>
      <c r="W93" s="35">
        <v>2.3106327000000002E-3</v>
      </c>
      <c r="X93" s="35">
        <v>2.3435330000000001E-3</v>
      </c>
      <c r="Y93" s="35">
        <v>2.3309837999999999E-3</v>
      </c>
      <c r="Z93" s="35">
        <v>2.3448693E-3</v>
      </c>
      <c r="AA93" s="35">
        <v>2.3130124999999999E-3</v>
      </c>
      <c r="AB93" s="35" t="s">
        <v>193</v>
      </c>
      <c r="AC93" s="36" t="s">
        <v>193</v>
      </c>
      <c r="AD93" s="29" t="s">
        <v>193</v>
      </c>
      <c r="AE93" s="29">
        <v>2.2818432E-3</v>
      </c>
      <c r="AF93" s="29">
        <v>2.2722087000000002E-3</v>
      </c>
      <c r="AG93" s="29">
        <v>2.2689314000000002E-3</v>
      </c>
      <c r="AH93" s="29">
        <v>2.2680284000000002E-3</v>
      </c>
      <c r="AI93" s="29">
        <v>2.2588405E-3</v>
      </c>
      <c r="AJ93" s="29">
        <v>2.2270475E-3</v>
      </c>
      <c r="AK93" s="3">
        <f t="shared" si="1"/>
        <v>2.2785082785714288E-3</v>
      </c>
      <c r="AM93" t="s">
        <v>121</v>
      </c>
      <c r="AO93" s="2">
        <f>SUM(U108:W109)/6</f>
        <v>2.3039820499999998E-3</v>
      </c>
      <c r="AP93" s="2">
        <f>((AK93-AK$19)*100)/AK$19</f>
        <v>0.77419934105147581</v>
      </c>
      <c r="AR93" t="s">
        <v>124</v>
      </c>
      <c r="AT93" s="1">
        <f>((AO93-AO$19)*100)/AO$19</f>
        <v>0.16477538243656445</v>
      </c>
    </row>
    <row r="94" spans="1:47" x14ac:dyDescent="0.25">
      <c r="A94" t="s">
        <v>193</v>
      </c>
      <c r="B94" s="37" t="s">
        <v>193</v>
      </c>
      <c r="C94" s="34">
        <v>2.1992824E-3</v>
      </c>
      <c r="D94" s="34">
        <v>2.2226665E-3</v>
      </c>
      <c r="E94" s="34">
        <v>2.2195754999999998E-3</v>
      </c>
      <c r="F94" s="34">
        <v>2.2137243999999999E-3</v>
      </c>
      <c r="G94" s="34">
        <v>2.2171004999999998E-3</v>
      </c>
      <c r="H94" s="34">
        <v>2.2492191999999999E-3</v>
      </c>
      <c r="I94" s="34">
        <v>2.2735910000000002E-3</v>
      </c>
      <c r="J94" s="34">
        <v>2.2882944999999999E-3</v>
      </c>
      <c r="K94" s="34">
        <v>2.3003492999999998E-3</v>
      </c>
      <c r="L94" s="34">
        <v>2.3092545999999999E-3</v>
      </c>
      <c r="M94" s="34">
        <v>2.3111680000000002E-3</v>
      </c>
      <c r="N94" s="34">
        <v>2.3066683000000001E-3</v>
      </c>
      <c r="O94" s="34">
        <v>2.2915408000000002E-3</v>
      </c>
      <c r="P94" s="34">
        <v>2.2720278000000001E-3</v>
      </c>
      <c r="Q94" s="34">
        <v>2.2542719999999999E-3</v>
      </c>
      <c r="R94" s="34">
        <v>2.2500340000000001E-3</v>
      </c>
      <c r="S94" s="35" t="s">
        <v>193</v>
      </c>
      <c r="T94" s="35" t="s">
        <v>193</v>
      </c>
      <c r="U94" s="35" t="s">
        <v>193</v>
      </c>
      <c r="V94" s="35">
        <v>2.225725E-3</v>
      </c>
      <c r="W94" s="35">
        <v>2.3077223E-3</v>
      </c>
      <c r="X94" s="35">
        <v>2.3237045E-3</v>
      </c>
      <c r="Y94" s="35">
        <v>2.2965854E-3</v>
      </c>
      <c r="Z94" s="35">
        <v>2.3335703000000002E-3</v>
      </c>
      <c r="AA94" s="35">
        <v>2.3064994999999998E-3</v>
      </c>
      <c r="AB94" s="35" t="s">
        <v>193</v>
      </c>
      <c r="AC94" s="36" t="s">
        <v>193</v>
      </c>
      <c r="AD94" s="29" t="s">
        <v>193</v>
      </c>
      <c r="AE94" s="29">
        <v>2.2918083999999999E-3</v>
      </c>
      <c r="AF94" s="29">
        <v>2.2800653000000001E-3</v>
      </c>
      <c r="AG94" s="29">
        <v>2.2816039E-3</v>
      </c>
      <c r="AH94" s="29">
        <v>2.2784937000000002E-3</v>
      </c>
      <c r="AI94" s="29">
        <v>2.2667767000000001E-3</v>
      </c>
      <c r="AJ94" s="29">
        <v>2.2346419999999998E-3</v>
      </c>
      <c r="AK94" s="3">
        <f t="shared" si="1"/>
        <v>2.2716416357142855E-3</v>
      </c>
      <c r="AP94" s="2">
        <f>((AK94-AK$20)*100)/AK$20</f>
        <v>0.75358226650838156</v>
      </c>
    </row>
    <row r="95" spans="1:47" x14ac:dyDescent="0.25">
      <c r="A95" t="s">
        <v>193</v>
      </c>
      <c r="B95" s="37">
        <v>2.2345830000000001E-3</v>
      </c>
      <c r="C95" s="34">
        <v>2.2249764000000002E-3</v>
      </c>
      <c r="D95" s="34">
        <v>2.225524E-3</v>
      </c>
      <c r="E95" s="34">
        <v>2.2222570000000001E-3</v>
      </c>
      <c r="F95" s="34">
        <v>2.2193735999999999E-3</v>
      </c>
      <c r="G95" s="34">
        <v>2.2267099000000002E-3</v>
      </c>
      <c r="H95" s="34">
        <v>2.2524725999999999E-3</v>
      </c>
      <c r="I95" s="34">
        <v>2.2661460000000001E-3</v>
      </c>
      <c r="J95" s="34">
        <v>2.2741556000000001E-3</v>
      </c>
      <c r="K95" s="34">
        <v>2.2818890000000001E-3</v>
      </c>
      <c r="L95" s="34">
        <v>2.2880407000000001E-3</v>
      </c>
      <c r="M95" s="34">
        <v>2.2897782999999998E-3</v>
      </c>
      <c r="N95" s="34">
        <v>2.2857533999999999E-3</v>
      </c>
      <c r="O95" s="34">
        <v>2.2691925999999999E-3</v>
      </c>
      <c r="P95" s="34">
        <v>2.2495058E-3</v>
      </c>
      <c r="Q95" s="34">
        <v>2.2322303000000001E-3</v>
      </c>
      <c r="R95" s="34">
        <v>2.2239773999999999E-3</v>
      </c>
      <c r="S95" s="35" t="s">
        <v>193</v>
      </c>
      <c r="T95" s="35" t="s">
        <v>193</v>
      </c>
      <c r="U95" s="35">
        <v>2.2303980000000002E-3</v>
      </c>
      <c r="V95" s="35">
        <v>2.2611392000000002E-3</v>
      </c>
      <c r="W95" s="35">
        <v>2.3099430000000001E-3</v>
      </c>
      <c r="X95" s="35">
        <v>2.3102980000000001E-3</v>
      </c>
      <c r="Y95" s="35">
        <v>2.2631007999999999E-3</v>
      </c>
      <c r="Z95" s="35">
        <v>2.3238969000000001E-3</v>
      </c>
      <c r="AA95" s="35">
        <v>2.3117939999999998E-3</v>
      </c>
      <c r="AB95" s="35" t="s">
        <v>193</v>
      </c>
      <c r="AC95" s="36" t="s">
        <v>193</v>
      </c>
      <c r="AD95" s="29" t="s">
        <v>193</v>
      </c>
      <c r="AE95" s="29">
        <v>2.2971416000000001E-3</v>
      </c>
      <c r="AF95" s="29">
        <v>2.2908276999999999E-3</v>
      </c>
      <c r="AG95" s="29">
        <v>2.2925710999999998E-3</v>
      </c>
      <c r="AH95" s="29">
        <v>2.2858282999999998E-3</v>
      </c>
      <c r="AI95" s="29">
        <v>2.2758347999999999E-3</v>
      </c>
      <c r="AJ95" s="29">
        <v>2.2341546000000001E-3</v>
      </c>
      <c r="AK95" s="3">
        <f t="shared" si="1"/>
        <v>2.2651164533333333E-3</v>
      </c>
      <c r="AP95" s="2">
        <f>((AK95-AK$21)*100)/AK$21</f>
        <v>0.71672159230192289</v>
      </c>
    </row>
    <row r="96" spans="1:47" x14ac:dyDescent="0.25">
      <c r="A96" t="s">
        <v>193</v>
      </c>
      <c r="B96" s="37">
        <v>2.2260422999999998E-3</v>
      </c>
      <c r="C96" s="34">
        <v>2.2321394999999999E-3</v>
      </c>
      <c r="D96" s="34">
        <v>2.2271069999999999E-3</v>
      </c>
      <c r="E96" s="34">
        <v>2.2246767999999999E-3</v>
      </c>
      <c r="F96" s="34">
        <v>2.2286953999999999E-3</v>
      </c>
      <c r="G96" s="34">
        <v>2.241294E-3</v>
      </c>
      <c r="H96" s="34">
        <v>2.2593144999999999E-3</v>
      </c>
      <c r="I96" s="34">
        <v>2.2668283999999999E-3</v>
      </c>
      <c r="J96" s="34">
        <v>2.2713110999999999E-3</v>
      </c>
      <c r="K96" s="34">
        <v>2.2749420999999999E-3</v>
      </c>
      <c r="L96" s="34">
        <v>2.2767759999999999E-3</v>
      </c>
      <c r="M96" s="34">
        <v>2.2751379999999999E-3</v>
      </c>
      <c r="N96" s="34">
        <v>2.2687353000000001E-3</v>
      </c>
      <c r="O96" s="34">
        <v>2.2519013999999999E-3</v>
      </c>
      <c r="P96" s="34">
        <v>2.2351542000000001E-3</v>
      </c>
      <c r="Q96" s="34">
        <v>2.2287324999999999E-3</v>
      </c>
      <c r="R96" s="34">
        <v>2.2210379999999998E-3</v>
      </c>
      <c r="S96" s="35" t="s">
        <v>193</v>
      </c>
      <c r="T96" s="35" t="s">
        <v>193</v>
      </c>
      <c r="U96" s="35">
        <v>2.2475746999999998E-3</v>
      </c>
      <c r="V96" s="35">
        <v>2.2915457000000001E-3</v>
      </c>
      <c r="W96" s="35">
        <v>2.3121433000000001E-3</v>
      </c>
      <c r="X96" s="35">
        <v>2.2973024999999999E-3</v>
      </c>
      <c r="Y96" s="35">
        <v>2.2201180000000001E-3</v>
      </c>
      <c r="Z96" s="35" t="s">
        <v>193</v>
      </c>
      <c r="AA96" s="35" t="s">
        <v>193</v>
      </c>
      <c r="AB96" s="35" t="s">
        <v>193</v>
      </c>
      <c r="AC96" s="36" t="s">
        <v>193</v>
      </c>
      <c r="AD96" s="29" t="s">
        <v>193</v>
      </c>
      <c r="AE96" s="29" t="s">
        <v>193</v>
      </c>
      <c r="AF96" s="29">
        <v>2.2901509999999998E-3</v>
      </c>
      <c r="AG96" s="29">
        <v>2.2993481000000001E-3</v>
      </c>
      <c r="AH96" s="29">
        <v>2.2861059E-3</v>
      </c>
      <c r="AI96" s="29">
        <v>2.2807168000000002E-3</v>
      </c>
      <c r="AJ96" s="29">
        <v>2.2434875999999999E-3</v>
      </c>
      <c r="AK96" s="3">
        <f t="shared" si="1"/>
        <v>2.2584562999999999E-3</v>
      </c>
      <c r="AP96" s="2">
        <f>((AK96-AK$22)*100)/AK$22</f>
        <v>0.70635447402642848</v>
      </c>
    </row>
    <row r="97" spans="1:45" x14ac:dyDescent="0.25">
      <c r="A97" t="s">
        <v>193</v>
      </c>
      <c r="B97" s="37">
        <v>2.2293802000000001E-3</v>
      </c>
      <c r="C97" s="34">
        <v>2.2351416000000002E-3</v>
      </c>
      <c r="D97" s="34">
        <v>2.2333178000000001E-3</v>
      </c>
      <c r="E97" s="34">
        <v>2.236376E-3</v>
      </c>
      <c r="F97" s="34">
        <v>2.2442716000000001E-3</v>
      </c>
      <c r="G97" s="34">
        <v>2.2550512000000002E-3</v>
      </c>
      <c r="H97" s="34">
        <v>2.2658089000000001E-3</v>
      </c>
      <c r="I97" s="34">
        <v>2.2702867000000001E-3</v>
      </c>
      <c r="J97" s="34">
        <v>2.2729088E-3</v>
      </c>
      <c r="K97" s="34">
        <v>2.2742723E-3</v>
      </c>
      <c r="L97" s="34">
        <v>2.2735943E-3</v>
      </c>
      <c r="M97" s="34">
        <v>2.2697183000000001E-3</v>
      </c>
      <c r="N97" s="34">
        <v>2.2621299999999998E-3</v>
      </c>
      <c r="O97" s="34">
        <v>2.2477577000000002E-3</v>
      </c>
      <c r="P97" s="34">
        <v>2.2366197999999999E-3</v>
      </c>
      <c r="Q97" s="34">
        <v>2.2303099000000001E-3</v>
      </c>
      <c r="R97" s="34">
        <v>2.2309676000000001E-3</v>
      </c>
      <c r="S97" s="35" t="s">
        <v>193</v>
      </c>
      <c r="T97" s="35">
        <v>2.2960251999999998E-3</v>
      </c>
      <c r="U97" s="35">
        <v>2.2815000000000001E-3</v>
      </c>
      <c r="V97" s="35">
        <v>2.3086093999999998E-3</v>
      </c>
      <c r="W97" s="35">
        <v>2.3194028000000002E-3</v>
      </c>
      <c r="X97" s="35">
        <v>2.299302E-3</v>
      </c>
      <c r="Y97" s="35">
        <v>2.2122764000000001E-3</v>
      </c>
      <c r="Z97" s="35" t="s">
        <v>193</v>
      </c>
      <c r="AA97" s="35" t="s">
        <v>193</v>
      </c>
      <c r="AB97" s="35" t="s">
        <v>193</v>
      </c>
      <c r="AC97" s="36" t="s">
        <v>193</v>
      </c>
      <c r="AD97" s="29" t="s">
        <v>193</v>
      </c>
      <c r="AE97" s="29" t="s">
        <v>193</v>
      </c>
      <c r="AF97" s="29">
        <v>2.297482E-3</v>
      </c>
      <c r="AG97" s="29">
        <v>2.3084255E-3</v>
      </c>
      <c r="AH97" s="29">
        <v>2.2767467999999999E-3</v>
      </c>
      <c r="AI97" s="29">
        <v>2.2769650000000002E-3</v>
      </c>
      <c r="AJ97" s="29">
        <v>2.2412220000000002E-3</v>
      </c>
      <c r="AK97" s="3">
        <f t="shared" si="1"/>
        <v>2.2637810642857146E-3</v>
      </c>
      <c r="AP97" s="2">
        <f>((AK97-AK$23)*100)/AK$23</f>
        <v>0.72805544518598075</v>
      </c>
      <c r="AS97" t="s">
        <v>127</v>
      </c>
    </row>
    <row r="98" spans="1:45" x14ac:dyDescent="0.25">
      <c r="A98" t="s">
        <v>193</v>
      </c>
      <c r="B98" s="37">
        <v>2.2219259999999999E-3</v>
      </c>
      <c r="C98" s="34">
        <v>2.2383518999999998E-3</v>
      </c>
      <c r="D98" s="34">
        <v>2.2414790000000002E-3</v>
      </c>
      <c r="E98" s="34">
        <v>2.2478403999999998E-3</v>
      </c>
      <c r="F98" s="34">
        <v>2.2568733000000001E-3</v>
      </c>
      <c r="G98" s="34">
        <v>2.2649573999999999E-3</v>
      </c>
      <c r="H98" s="34">
        <v>2.2715863E-3</v>
      </c>
      <c r="I98" s="34">
        <v>2.2741887000000001E-3</v>
      </c>
      <c r="J98" s="34">
        <v>2.2757147000000001E-3</v>
      </c>
      <c r="K98" s="34">
        <v>2.2764024E-3</v>
      </c>
      <c r="L98" s="34">
        <v>2.2746655000000001E-3</v>
      </c>
      <c r="M98" s="34">
        <v>2.2715027000000001E-3</v>
      </c>
      <c r="N98" s="34">
        <v>2.2663085E-3</v>
      </c>
      <c r="O98" s="34">
        <v>2.2580045999999999E-3</v>
      </c>
      <c r="P98" s="34">
        <v>2.257462E-3</v>
      </c>
      <c r="Q98" s="34">
        <v>2.2516010000000002E-3</v>
      </c>
      <c r="R98" s="34" t="s">
        <v>193</v>
      </c>
      <c r="S98" s="35">
        <v>2.3019472E-3</v>
      </c>
      <c r="T98" s="35">
        <v>2.3070669999999999E-3</v>
      </c>
      <c r="U98" s="35">
        <v>2.3021750000000001E-3</v>
      </c>
      <c r="V98" s="35">
        <v>2.3245635000000001E-3</v>
      </c>
      <c r="W98" s="35">
        <v>2.3338094000000002E-3</v>
      </c>
      <c r="X98" s="35">
        <v>2.3218194999999999E-3</v>
      </c>
      <c r="Y98" s="35">
        <v>2.2713669999999998E-3</v>
      </c>
      <c r="Z98" s="35" t="s">
        <v>193</v>
      </c>
      <c r="AA98" s="35" t="s">
        <v>193</v>
      </c>
      <c r="AB98" s="35" t="s">
        <v>193</v>
      </c>
      <c r="AC98" s="36" t="s">
        <v>193</v>
      </c>
      <c r="AD98" s="29" t="s">
        <v>193</v>
      </c>
      <c r="AE98" s="29" t="s">
        <v>193</v>
      </c>
      <c r="AF98" s="29">
        <v>2.3023468000000001E-3</v>
      </c>
      <c r="AG98" s="29">
        <v>2.3163327000000002E-3</v>
      </c>
      <c r="AH98" s="29">
        <v>2.2599753000000001E-3</v>
      </c>
      <c r="AI98" s="29">
        <v>2.2767823999999999E-3</v>
      </c>
      <c r="AJ98" s="29">
        <v>2.2447846999999999E-3</v>
      </c>
      <c r="AK98" s="3">
        <f t="shared" si="1"/>
        <v>2.2754226750000004E-3</v>
      </c>
      <c r="AP98" s="2">
        <f>((AK98-AK$24)*100)/AK$24</f>
        <v>0.77573028020842971</v>
      </c>
    </row>
    <row r="99" spans="1:45" x14ac:dyDescent="0.25">
      <c r="A99" t="s">
        <v>193</v>
      </c>
      <c r="B99" s="37">
        <v>2.2345732000000002E-3</v>
      </c>
      <c r="C99" s="34">
        <v>2.2440966999999999E-3</v>
      </c>
      <c r="D99" s="34">
        <v>2.2497224000000001E-3</v>
      </c>
      <c r="E99" s="34">
        <v>2.2569577999999998E-3</v>
      </c>
      <c r="F99" s="34">
        <v>2.2644420000000002E-3</v>
      </c>
      <c r="G99" s="34">
        <v>2.2695079999999999E-3</v>
      </c>
      <c r="H99" s="34">
        <v>2.2735355999999999E-3</v>
      </c>
      <c r="I99" s="34">
        <v>2.2755946999999999E-3</v>
      </c>
      <c r="J99" s="34">
        <v>2.2766714000000002E-3</v>
      </c>
      <c r="K99" s="34">
        <v>2.2781723999999999E-3</v>
      </c>
      <c r="L99" s="34">
        <v>2.2768287000000001E-3</v>
      </c>
      <c r="M99" s="34">
        <v>2.2755218999999998E-3</v>
      </c>
      <c r="N99" s="34">
        <v>2.2758455E-3</v>
      </c>
      <c r="O99" s="34">
        <v>2.2766686000000001E-3</v>
      </c>
      <c r="P99" s="38">
        <v>2.2783719999999999E-3</v>
      </c>
      <c r="Q99" s="38" t="s">
        <v>193</v>
      </c>
      <c r="R99" s="38">
        <v>2.2965143E-3</v>
      </c>
      <c r="S99" s="35">
        <v>2.3123317000000002E-3</v>
      </c>
      <c r="T99" s="35">
        <v>2.3182896000000001E-3</v>
      </c>
      <c r="U99" s="35">
        <v>2.3217758000000002E-3</v>
      </c>
      <c r="V99" s="35">
        <v>2.3408930000000001E-3</v>
      </c>
      <c r="W99" s="35">
        <v>2.3502172E-3</v>
      </c>
      <c r="X99" s="35">
        <v>2.3484207000000002E-3</v>
      </c>
      <c r="Y99" s="35">
        <v>2.3306784999999998E-3</v>
      </c>
      <c r="Z99" s="35" t="s">
        <v>193</v>
      </c>
      <c r="AA99" s="35" t="s">
        <v>193</v>
      </c>
      <c r="AB99" s="35" t="s">
        <v>193</v>
      </c>
      <c r="AC99" s="36" t="s">
        <v>193</v>
      </c>
      <c r="AD99" s="29" t="s">
        <v>193</v>
      </c>
      <c r="AE99" s="29" t="s">
        <v>193</v>
      </c>
      <c r="AF99" s="29">
        <v>2.3039961E-3</v>
      </c>
      <c r="AG99" s="29">
        <v>2.3228156E-3</v>
      </c>
      <c r="AH99" s="29" t="s">
        <v>193</v>
      </c>
      <c r="AI99" s="29">
        <v>2.2722185000000001E-3</v>
      </c>
      <c r="AJ99" s="29">
        <v>2.2229615E-3</v>
      </c>
      <c r="AK99" s="3">
        <f t="shared" si="1"/>
        <v>2.2869490148148151E-3</v>
      </c>
      <c r="AP99" s="2">
        <f>((AK99-AK$25)*100)/AK$25</f>
        <v>0.81576678606268938</v>
      </c>
    </row>
    <row r="100" spans="1:45" x14ac:dyDescent="0.25">
      <c r="A100" t="s">
        <v>193</v>
      </c>
      <c r="B100" s="37">
        <v>2.240452E-3</v>
      </c>
      <c r="C100" s="34">
        <v>2.2461795999999998E-3</v>
      </c>
      <c r="D100" s="34">
        <v>2.2536362999999999E-3</v>
      </c>
      <c r="E100" s="34">
        <v>2.259919E-3</v>
      </c>
      <c r="F100" s="34">
        <v>2.2630390000000001E-3</v>
      </c>
      <c r="G100" s="34">
        <v>2.2644509999999998E-3</v>
      </c>
      <c r="H100" s="34">
        <v>2.2679274E-3</v>
      </c>
      <c r="I100" s="34">
        <v>2.2708767E-3</v>
      </c>
      <c r="J100" s="34">
        <v>2.2719982E-3</v>
      </c>
      <c r="K100" s="34">
        <v>2.2732468999999999E-3</v>
      </c>
      <c r="L100" s="34">
        <v>2.275254E-3</v>
      </c>
      <c r="M100" s="34">
        <v>2.2739867999999998E-3</v>
      </c>
      <c r="N100" s="34">
        <v>2.2780694999999999E-3</v>
      </c>
      <c r="O100" s="34">
        <v>2.2866153000000002E-3</v>
      </c>
      <c r="P100" s="38" t="s">
        <v>193</v>
      </c>
      <c r="Q100" s="38">
        <v>2.2978590000000002E-3</v>
      </c>
      <c r="R100" s="38">
        <v>2.3082142999999999E-3</v>
      </c>
      <c r="S100" s="35">
        <v>2.3205794999999999E-3</v>
      </c>
      <c r="T100" s="35">
        <v>2.3276242E-3</v>
      </c>
      <c r="U100" s="35">
        <v>2.3357787E-3</v>
      </c>
      <c r="V100" s="35">
        <v>2.3476612000000001E-3</v>
      </c>
      <c r="W100" s="35">
        <v>2.3544726E-3</v>
      </c>
      <c r="X100" s="35">
        <v>2.3606351999999999E-3</v>
      </c>
      <c r="Y100" s="35">
        <v>2.3536358E-3</v>
      </c>
      <c r="Z100" s="35" t="s">
        <v>193</v>
      </c>
      <c r="AA100" s="35" t="s">
        <v>193</v>
      </c>
      <c r="AB100" s="35" t="s">
        <v>193</v>
      </c>
      <c r="AC100" s="36" t="s">
        <v>193</v>
      </c>
      <c r="AD100" s="29" t="s">
        <v>193</v>
      </c>
      <c r="AE100" s="29" t="s">
        <v>193</v>
      </c>
      <c r="AF100" s="29">
        <v>2.3027935999999998E-3</v>
      </c>
      <c r="AG100" s="29">
        <v>2.325311E-3</v>
      </c>
      <c r="AH100" s="29" t="s">
        <v>193</v>
      </c>
      <c r="AI100" s="29" t="s">
        <v>193</v>
      </c>
      <c r="AJ100" s="29" t="s">
        <v>193</v>
      </c>
      <c r="AK100" s="3">
        <f t="shared" si="1"/>
        <v>2.2944086720000003E-3</v>
      </c>
      <c r="AP100" s="2">
        <f>((AK100-AK$26)*100)/AK$26</f>
        <v>0.82447319359135263</v>
      </c>
    </row>
    <row r="101" spans="1:45" x14ac:dyDescent="0.25">
      <c r="A101" t="s">
        <v>193</v>
      </c>
      <c r="B101" s="37" t="s">
        <v>193</v>
      </c>
      <c r="C101" s="34">
        <v>2.2408532000000002E-3</v>
      </c>
      <c r="D101" s="34">
        <v>2.2530516E-3</v>
      </c>
      <c r="E101" s="34">
        <v>2.2579500999999999E-3</v>
      </c>
      <c r="F101" s="34">
        <v>2.2543808000000001E-3</v>
      </c>
      <c r="G101" s="34">
        <v>2.2516820000000001E-3</v>
      </c>
      <c r="H101" s="34">
        <v>2.2547930000000002E-3</v>
      </c>
      <c r="I101" s="34">
        <v>2.2589089999999999E-3</v>
      </c>
      <c r="J101" s="34">
        <v>2.2609869999999999E-3</v>
      </c>
      <c r="K101" s="34">
        <v>2.2644320999999999E-3</v>
      </c>
      <c r="L101" s="34">
        <v>2.2658517E-3</v>
      </c>
      <c r="M101" s="34">
        <v>2.2632686999999999E-3</v>
      </c>
      <c r="N101" s="34">
        <v>2.2685288E-3</v>
      </c>
      <c r="O101" s="34">
        <v>2.2806079999999999E-3</v>
      </c>
      <c r="P101" s="38" t="s">
        <v>193</v>
      </c>
      <c r="Q101" s="38">
        <v>2.2934625999999998E-3</v>
      </c>
      <c r="R101" s="38">
        <v>2.3095009999999998E-3</v>
      </c>
      <c r="S101" s="35">
        <v>2.3230433E-3</v>
      </c>
      <c r="T101" s="35">
        <v>2.3312202999999998E-3</v>
      </c>
      <c r="U101" s="35">
        <v>2.3390966999999999E-3</v>
      </c>
      <c r="V101" s="35">
        <v>2.3410575999999999E-3</v>
      </c>
      <c r="W101" s="35">
        <v>2.3449090000000001E-3</v>
      </c>
      <c r="X101" s="35">
        <v>2.3553683000000001E-3</v>
      </c>
      <c r="Y101" s="35">
        <v>2.3523530000000002E-3</v>
      </c>
      <c r="Z101" s="35" t="s">
        <v>193</v>
      </c>
      <c r="AA101" s="35" t="s">
        <v>193</v>
      </c>
      <c r="AB101" s="35" t="s">
        <v>193</v>
      </c>
      <c r="AC101" s="36" t="s">
        <v>193</v>
      </c>
      <c r="AD101" s="29" t="s">
        <v>193</v>
      </c>
      <c r="AE101" s="29" t="s">
        <v>193</v>
      </c>
      <c r="AF101" s="29">
        <v>2.2995186000000002E-3</v>
      </c>
      <c r="AG101" s="29">
        <v>2.3216063E-3</v>
      </c>
      <c r="AH101" s="29" t="s">
        <v>193</v>
      </c>
      <c r="AI101" s="29" t="s">
        <v>193</v>
      </c>
      <c r="AJ101" s="29" t="s">
        <v>193</v>
      </c>
      <c r="AK101" s="3">
        <f t="shared" si="1"/>
        <v>2.2911013625000003E-3</v>
      </c>
      <c r="AP101" s="2">
        <f>((AK101-AK$27)*100)/AK$27</f>
        <v>0.80543543411795304</v>
      </c>
    </row>
    <row r="102" spans="1:45" x14ac:dyDescent="0.25">
      <c r="A102" t="s">
        <v>193</v>
      </c>
      <c r="B102" s="37" t="s">
        <v>193</v>
      </c>
      <c r="C102" s="34">
        <v>2.2426659999999999E-3</v>
      </c>
      <c r="D102" s="34">
        <v>2.2508580000000001E-3</v>
      </c>
      <c r="E102" s="34">
        <v>2.253676E-3</v>
      </c>
      <c r="F102" s="34">
        <v>2.2476364E-3</v>
      </c>
      <c r="G102" s="34">
        <v>2.2400517000000001E-3</v>
      </c>
      <c r="H102" s="34">
        <v>2.2446279999999998E-3</v>
      </c>
      <c r="I102" s="34">
        <v>2.2492069E-3</v>
      </c>
      <c r="J102" s="34">
        <v>2.2506032E-3</v>
      </c>
      <c r="K102" s="34">
        <v>2.2530826000000002E-3</v>
      </c>
      <c r="L102" s="34">
        <v>2.2526239999999999E-3</v>
      </c>
      <c r="M102" s="34">
        <v>2.252446E-3</v>
      </c>
      <c r="N102" s="34">
        <v>2.2578004E-3</v>
      </c>
      <c r="O102" s="34">
        <v>2.2699187999999999E-3</v>
      </c>
      <c r="P102" s="38" t="s">
        <v>193</v>
      </c>
      <c r="Q102" s="38">
        <v>2.2813875999999999E-3</v>
      </c>
      <c r="R102" s="38">
        <v>2.2948626000000001E-3</v>
      </c>
      <c r="S102" s="35">
        <v>2.3174904999999999E-3</v>
      </c>
      <c r="T102" s="35">
        <v>2.3283359999999999E-3</v>
      </c>
      <c r="U102" s="35">
        <v>2.33329E-3</v>
      </c>
      <c r="V102" s="35">
        <v>2.3336302999999998E-3</v>
      </c>
      <c r="W102" s="35">
        <v>2.3346613000000001E-3</v>
      </c>
      <c r="X102" s="35">
        <v>2.3443829999999998E-3</v>
      </c>
      <c r="Y102" s="35">
        <v>2.3449077E-3</v>
      </c>
      <c r="Z102" s="35" t="s">
        <v>193</v>
      </c>
      <c r="AA102" s="35" t="s">
        <v>193</v>
      </c>
      <c r="AB102" s="35" t="s">
        <v>193</v>
      </c>
      <c r="AC102" s="36" t="s">
        <v>193</v>
      </c>
      <c r="AD102" s="29" t="s">
        <v>193</v>
      </c>
      <c r="AE102" s="29" t="s">
        <v>193</v>
      </c>
      <c r="AF102" s="29" t="s">
        <v>193</v>
      </c>
      <c r="AG102" s="29" t="s">
        <v>193</v>
      </c>
      <c r="AH102" s="29" t="s">
        <v>193</v>
      </c>
      <c r="AI102" s="29" t="s">
        <v>193</v>
      </c>
      <c r="AJ102" s="29" t="s">
        <v>193</v>
      </c>
      <c r="AK102" s="3">
        <f t="shared" si="1"/>
        <v>2.2808248636363637E-3</v>
      </c>
      <c r="AP102" s="2">
        <f>((AK102-AK$28)*100)/AK$28</f>
        <v>0.7512281346576748</v>
      </c>
    </row>
    <row r="103" spans="1:45" x14ac:dyDescent="0.25">
      <c r="A103" s="32" t="s">
        <v>193</v>
      </c>
      <c r="B103" s="39" t="s">
        <v>193</v>
      </c>
      <c r="C103" s="32">
        <v>2.2452420000000002E-3</v>
      </c>
      <c r="D103" s="32">
        <v>2.2505353999999998E-3</v>
      </c>
      <c r="E103" s="32">
        <v>2.2543552000000001E-3</v>
      </c>
      <c r="F103" s="32">
        <v>2.2538927999999998E-3</v>
      </c>
      <c r="G103" s="32">
        <v>2.2532258E-3</v>
      </c>
      <c r="H103" s="32">
        <v>2.2528130000000002E-3</v>
      </c>
      <c r="I103" s="32">
        <v>2.2522632000000001E-3</v>
      </c>
      <c r="J103" s="32">
        <v>2.2501999999999999E-3</v>
      </c>
      <c r="K103" s="32">
        <v>2.2469669999999999E-3</v>
      </c>
      <c r="L103" s="32">
        <v>2.2437985000000001E-3</v>
      </c>
      <c r="M103" s="32">
        <v>2.2456322000000001E-3</v>
      </c>
      <c r="N103" s="32">
        <v>2.2498046E-3</v>
      </c>
      <c r="O103" s="32">
        <v>2.2597799999999999E-3</v>
      </c>
      <c r="P103" s="32" t="s">
        <v>193</v>
      </c>
      <c r="Q103" s="32" t="s">
        <v>193</v>
      </c>
      <c r="R103" s="32" t="s">
        <v>193</v>
      </c>
      <c r="S103" s="33">
        <v>2.3187773999999999E-3</v>
      </c>
      <c r="T103" s="33">
        <v>2.3268949999999998E-3</v>
      </c>
      <c r="U103" s="33">
        <v>2.329837E-3</v>
      </c>
      <c r="V103" s="33">
        <v>2.3294570000000001E-3</v>
      </c>
      <c r="W103" s="33">
        <v>2.3260965999999999E-3</v>
      </c>
      <c r="X103" s="33">
        <v>2.3351633E-3</v>
      </c>
      <c r="Y103" s="33">
        <v>2.3349619999999999E-3</v>
      </c>
      <c r="Z103" s="33" t="s">
        <v>193</v>
      </c>
      <c r="AA103" s="40" t="s">
        <v>193</v>
      </c>
      <c r="AB103" s="40">
        <v>2.4572223999999999E-3</v>
      </c>
      <c r="AC103" s="40">
        <v>2.471928E-3</v>
      </c>
      <c r="AD103" s="40" t="s">
        <v>193</v>
      </c>
      <c r="AE103" s="40" t="s">
        <v>193</v>
      </c>
      <c r="AF103" s="40" t="s">
        <v>193</v>
      </c>
      <c r="AG103" s="40" t="s">
        <v>193</v>
      </c>
      <c r="AH103" s="40" t="s">
        <v>193</v>
      </c>
      <c r="AI103" s="40" t="s">
        <v>193</v>
      </c>
      <c r="AJ103" s="40" t="s">
        <v>193</v>
      </c>
      <c r="AK103" s="3">
        <f t="shared" si="1"/>
        <v>2.294947654545455E-3</v>
      </c>
      <c r="AP103" s="2">
        <f>((AK103-AK$29)*100)/AK$29</f>
        <v>0.68927980899384611</v>
      </c>
    </row>
    <row r="104" spans="1:45" x14ac:dyDescent="0.25">
      <c r="A104" s="31" t="s">
        <v>193</v>
      </c>
      <c r="B104" s="41" t="s">
        <v>193</v>
      </c>
      <c r="C104" s="31" t="s">
        <v>193</v>
      </c>
      <c r="D104" s="31">
        <v>2.2523514999999998E-3</v>
      </c>
      <c r="E104" s="31">
        <v>2.2549569000000001E-3</v>
      </c>
      <c r="F104" s="31">
        <v>2.255146E-3</v>
      </c>
      <c r="G104" s="31">
        <v>2.2553072999999999E-3</v>
      </c>
      <c r="H104" s="31">
        <v>2.2551889999999999E-3</v>
      </c>
      <c r="I104" s="31">
        <v>2.2544179999999998E-3</v>
      </c>
      <c r="J104" s="31">
        <v>2.2526665000000001E-3</v>
      </c>
      <c r="K104" s="31">
        <v>2.2499221000000002E-3</v>
      </c>
      <c r="L104" s="31">
        <v>2.2473686999999998E-3</v>
      </c>
      <c r="M104" s="31">
        <v>2.2456713E-3</v>
      </c>
      <c r="N104" s="31">
        <v>2.2433755999999999E-3</v>
      </c>
      <c r="O104" s="31" t="s">
        <v>193</v>
      </c>
      <c r="P104" s="31" t="s">
        <v>193</v>
      </c>
      <c r="Q104" s="31" t="s">
        <v>193</v>
      </c>
      <c r="R104" s="31" t="s">
        <v>193</v>
      </c>
      <c r="S104" s="33">
        <v>2.3223609000000002E-3</v>
      </c>
      <c r="T104" s="33">
        <v>2.3258831E-3</v>
      </c>
      <c r="U104" s="33">
        <v>2.3276099999999999E-3</v>
      </c>
      <c r="V104" s="33">
        <v>2.3281909999999999E-3</v>
      </c>
      <c r="W104" s="33">
        <v>2.3279868E-3</v>
      </c>
      <c r="X104" s="33">
        <v>2.329677E-3</v>
      </c>
      <c r="Y104" s="33">
        <v>2.3312863999999998E-3</v>
      </c>
      <c r="Z104" s="33">
        <v>2.3579497E-3</v>
      </c>
      <c r="AA104" s="40">
        <v>2.4141467000000001E-3</v>
      </c>
      <c r="AB104" s="40">
        <v>2.4537432000000001E-3</v>
      </c>
      <c r="AC104" s="40">
        <v>2.4648865000000001E-3</v>
      </c>
      <c r="AD104" s="40">
        <v>2.4231535000000001E-3</v>
      </c>
      <c r="AE104" s="40" t="s">
        <v>193</v>
      </c>
      <c r="AF104" s="40" t="s">
        <v>193</v>
      </c>
      <c r="AG104" s="40" t="s">
        <v>193</v>
      </c>
      <c r="AH104" s="40" t="s">
        <v>193</v>
      </c>
      <c r="AI104" s="40" t="s">
        <v>193</v>
      </c>
      <c r="AJ104" s="40" t="s">
        <v>193</v>
      </c>
      <c r="AK104" s="3">
        <f t="shared" si="1"/>
        <v>2.3118803347826084E-3</v>
      </c>
      <c r="AP104" s="2">
        <f>((AK104-AK$30)*100)/AK$30</f>
        <v>0.59166305484817183</v>
      </c>
    </row>
    <row r="105" spans="1:45" x14ac:dyDescent="0.25">
      <c r="A105" s="31" t="s">
        <v>193</v>
      </c>
      <c r="B105" s="41" t="s">
        <v>193</v>
      </c>
      <c r="C105" s="31" t="s">
        <v>193</v>
      </c>
      <c r="D105" s="31">
        <v>2.2568798000000001E-3</v>
      </c>
      <c r="E105" s="31">
        <v>2.2584046000000001E-3</v>
      </c>
      <c r="F105" s="31">
        <v>2.2572911999999999E-3</v>
      </c>
      <c r="G105" s="31">
        <v>2.2564925999999999E-3</v>
      </c>
      <c r="H105" s="31">
        <v>2.2555622000000001E-3</v>
      </c>
      <c r="I105" s="31">
        <v>2.2541340000000001E-3</v>
      </c>
      <c r="J105" s="31">
        <v>2.2520920999999998E-3</v>
      </c>
      <c r="K105" s="31">
        <v>2.2492136000000001E-3</v>
      </c>
      <c r="L105" s="31">
        <v>2.2458588000000002E-3</v>
      </c>
      <c r="M105" s="31">
        <v>2.2432547999999999E-3</v>
      </c>
      <c r="N105" s="31">
        <v>2.2417638000000002E-3</v>
      </c>
      <c r="O105" s="31" t="s">
        <v>193</v>
      </c>
      <c r="P105" s="31" t="s">
        <v>193</v>
      </c>
      <c r="Q105" s="31" t="s">
        <v>193</v>
      </c>
      <c r="R105" s="31" t="s">
        <v>193</v>
      </c>
      <c r="S105" s="33">
        <v>2.320346E-3</v>
      </c>
      <c r="T105" s="33">
        <v>2.3237983999999999E-3</v>
      </c>
      <c r="U105" s="33">
        <v>2.324689E-3</v>
      </c>
      <c r="V105" s="33">
        <v>2.3254921999999998E-3</v>
      </c>
      <c r="W105" s="33">
        <v>2.3254717000000002E-3</v>
      </c>
      <c r="X105" s="33">
        <v>2.3262080000000002E-3</v>
      </c>
      <c r="Y105" s="33">
        <v>2.3244016E-3</v>
      </c>
      <c r="Z105" s="33" t="s">
        <v>193</v>
      </c>
      <c r="AA105" s="40">
        <v>2.4411826999999999E-3</v>
      </c>
      <c r="AB105" s="40">
        <v>2.4556064000000001E-3</v>
      </c>
      <c r="AC105" s="40" t="s">
        <v>193</v>
      </c>
      <c r="AD105" s="40" t="s">
        <v>193</v>
      </c>
      <c r="AE105" s="40" t="s">
        <v>193</v>
      </c>
      <c r="AF105" s="40" t="s">
        <v>193</v>
      </c>
      <c r="AG105" s="40" t="s">
        <v>193</v>
      </c>
      <c r="AH105" s="40" t="s">
        <v>193</v>
      </c>
      <c r="AI105" s="40" t="s">
        <v>193</v>
      </c>
      <c r="AJ105" s="40" t="s">
        <v>193</v>
      </c>
      <c r="AK105" s="3">
        <f t="shared" si="1"/>
        <v>2.2969071750000001E-3</v>
      </c>
      <c r="AP105" s="2">
        <f>((AK105-AK$31)*100)/AK$31</f>
        <v>0.54559835451200089</v>
      </c>
    </row>
    <row r="106" spans="1:45" x14ac:dyDescent="0.25">
      <c r="A106" s="31" t="s">
        <v>193</v>
      </c>
      <c r="B106" s="41" t="s">
        <v>193</v>
      </c>
      <c r="C106" s="31" t="s">
        <v>193</v>
      </c>
      <c r="D106" s="31">
        <v>2.2587994999999999E-3</v>
      </c>
      <c r="E106" s="31">
        <v>2.2574079999999998E-3</v>
      </c>
      <c r="F106" s="31">
        <v>2.2545659999999999E-3</v>
      </c>
      <c r="G106" s="31">
        <v>2.2523886999999999E-3</v>
      </c>
      <c r="H106" s="31">
        <v>2.2508179999999999E-3</v>
      </c>
      <c r="I106" s="31">
        <v>2.249399E-3</v>
      </c>
      <c r="J106" s="31">
        <v>2.2477744999999999E-3</v>
      </c>
      <c r="K106" s="31">
        <v>2.2450015000000001E-3</v>
      </c>
      <c r="L106" s="31">
        <v>2.2410436000000001E-3</v>
      </c>
      <c r="M106" s="31">
        <v>2.2383006000000001E-3</v>
      </c>
      <c r="N106" s="31">
        <v>2.2384093999999999E-3</v>
      </c>
      <c r="O106" s="31" t="s">
        <v>193</v>
      </c>
      <c r="P106" s="31" t="s">
        <v>193</v>
      </c>
      <c r="Q106" s="31" t="s">
        <v>193</v>
      </c>
      <c r="R106" s="31" t="s">
        <v>193</v>
      </c>
      <c r="S106" s="33" t="s">
        <v>193</v>
      </c>
      <c r="T106" s="33">
        <v>2.3167455E-3</v>
      </c>
      <c r="U106" s="33">
        <v>2.3207865000000002E-3</v>
      </c>
      <c r="V106" s="33">
        <v>2.3221709E-3</v>
      </c>
      <c r="W106" s="33">
        <v>2.3221973999999999E-3</v>
      </c>
      <c r="X106" s="33">
        <v>2.3220749999999998E-3</v>
      </c>
      <c r="Y106" s="33">
        <v>2.3229906999999998E-3</v>
      </c>
      <c r="Z106" s="33">
        <v>2.3194855999999998E-3</v>
      </c>
      <c r="AA106" s="40" t="s">
        <v>193</v>
      </c>
      <c r="AB106" s="40" t="s">
        <v>193</v>
      </c>
      <c r="AC106" s="40" t="s">
        <v>193</v>
      </c>
      <c r="AD106" s="40" t="s">
        <v>193</v>
      </c>
      <c r="AE106" s="40" t="s">
        <v>193</v>
      </c>
      <c r="AF106" s="40" t="s">
        <v>193</v>
      </c>
      <c r="AG106" s="40" t="s">
        <v>193</v>
      </c>
      <c r="AH106" s="40" t="s">
        <v>193</v>
      </c>
      <c r="AI106" s="40" t="s">
        <v>193</v>
      </c>
      <c r="AJ106" s="40" t="s">
        <v>193</v>
      </c>
      <c r="AK106" s="3">
        <f t="shared" si="1"/>
        <v>2.2766866888888886E-3</v>
      </c>
      <c r="AP106" s="2">
        <f>((AK106-AK$32)*100)/AK$32</f>
        <v>0.50131592170787309</v>
      </c>
    </row>
    <row r="107" spans="1:45" x14ac:dyDescent="0.25">
      <c r="A107" s="31" t="s">
        <v>193</v>
      </c>
      <c r="B107" s="41" t="s">
        <v>193</v>
      </c>
      <c r="C107" s="31" t="s">
        <v>193</v>
      </c>
      <c r="D107" s="31" t="s">
        <v>193</v>
      </c>
      <c r="E107" s="31">
        <v>2.2286634999999998E-3</v>
      </c>
      <c r="F107" s="31">
        <v>2.2365581000000001E-3</v>
      </c>
      <c r="G107" s="31">
        <v>2.2373938000000001E-3</v>
      </c>
      <c r="H107" s="31">
        <v>2.2377775E-3</v>
      </c>
      <c r="I107" s="31">
        <v>2.2387222999999999E-3</v>
      </c>
      <c r="J107" s="31">
        <v>2.2394196000000001E-3</v>
      </c>
      <c r="K107" s="31">
        <v>2.2370530000000001E-3</v>
      </c>
      <c r="L107" s="31">
        <v>2.2332352000000001E-3</v>
      </c>
      <c r="M107" s="31">
        <v>2.2306265E-3</v>
      </c>
      <c r="N107" s="31">
        <v>2.2354925000000001E-3</v>
      </c>
      <c r="O107" s="31" t="s">
        <v>193</v>
      </c>
      <c r="P107" s="31" t="s">
        <v>193</v>
      </c>
      <c r="Q107" s="31" t="s">
        <v>193</v>
      </c>
      <c r="R107" s="31" t="s">
        <v>193</v>
      </c>
      <c r="S107" s="33" t="s">
        <v>193</v>
      </c>
      <c r="T107" s="33" t="s">
        <v>193</v>
      </c>
      <c r="U107" s="33">
        <v>2.3127713E-3</v>
      </c>
      <c r="V107" s="33">
        <v>2.3167077000000001E-3</v>
      </c>
      <c r="W107" s="33">
        <v>2.3175750000000001E-3</v>
      </c>
      <c r="X107" s="33">
        <v>2.3170863E-3</v>
      </c>
      <c r="Y107" s="33">
        <v>2.3184657999999999E-3</v>
      </c>
      <c r="Z107" s="33">
        <v>2.3189576000000002E-3</v>
      </c>
      <c r="AA107" s="40" t="s">
        <v>193</v>
      </c>
      <c r="AB107" s="40" t="s">
        <v>193</v>
      </c>
      <c r="AC107" s="40" t="s">
        <v>193</v>
      </c>
      <c r="AD107" s="40" t="s">
        <v>193</v>
      </c>
      <c r="AE107" s="40" t="s">
        <v>193</v>
      </c>
      <c r="AF107" s="40" t="s">
        <v>193</v>
      </c>
      <c r="AG107" s="40" t="s">
        <v>193</v>
      </c>
      <c r="AH107" s="40" t="s">
        <v>193</v>
      </c>
      <c r="AI107" s="40" t="s">
        <v>193</v>
      </c>
      <c r="AJ107" s="40" t="s">
        <v>193</v>
      </c>
      <c r="AK107" s="3">
        <f t="shared" si="1"/>
        <v>2.2660316062499994E-3</v>
      </c>
      <c r="AP107" s="2">
        <f>((AK107-AK$33)*100)/AK$33</f>
        <v>0.42727670274901114</v>
      </c>
    </row>
    <row r="108" spans="1:45" x14ac:dyDescent="0.25">
      <c r="A108" s="27" t="s">
        <v>193</v>
      </c>
      <c r="B108" s="28" t="s">
        <v>193</v>
      </c>
      <c r="C108" s="27" t="s">
        <v>193</v>
      </c>
      <c r="D108" s="27" t="s">
        <v>193</v>
      </c>
      <c r="E108" s="27">
        <v>2.1652894000000001E-3</v>
      </c>
      <c r="F108" s="27">
        <v>2.2150885999999998E-3</v>
      </c>
      <c r="G108" s="27">
        <v>2.2202904999999999E-3</v>
      </c>
      <c r="H108" s="27">
        <v>2.2178846E-3</v>
      </c>
      <c r="I108" s="27">
        <v>2.2249147E-3</v>
      </c>
      <c r="J108" s="27">
        <v>2.2285199999999999E-3</v>
      </c>
      <c r="K108" s="27">
        <v>2.2257965000000001E-3</v>
      </c>
      <c r="L108" s="27">
        <v>2.2224935E-3</v>
      </c>
      <c r="M108" s="27">
        <v>2.217555E-3</v>
      </c>
      <c r="N108" s="27" t="s">
        <v>193</v>
      </c>
      <c r="O108" s="27" t="s">
        <v>193</v>
      </c>
      <c r="P108" s="27" t="s">
        <v>193</v>
      </c>
      <c r="Q108" s="27" t="s">
        <v>193</v>
      </c>
      <c r="R108" s="27" t="s">
        <v>193</v>
      </c>
      <c r="S108" s="27" t="s">
        <v>193</v>
      </c>
      <c r="T108" s="27" t="s">
        <v>193</v>
      </c>
      <c r="U108" s="27">
        <v>2.3076482999999999E-3</v>
      </c>
      <c r="V108" s="27">
        <v>2.3095245E-3</v>
      </c>
      <c r="W108" s="27">
        <v>2.3102863E-3</v>
      </c>
      <c r="X108" s="27">
        <v>2.3071377000000001E-3</v>
      </c>
      <c r="Y108" s="27">
        <v>2.3067083999999999E-3</v>
      </c>
      <c r="Z108" s="27" t="s">
        <v>193</v>
      </c>
      <c r="AA108" s="27" t="s">
        <v>193</v>
      </c>
      <c r="AB108" s="27" t="s">
        <v>193</v>
      </c>
      <c r="AC108" s="27" t="s">
        <v>193</v>
      </c>
      <c r="AD108" s="27" t="s">
        <v>193</v>
      </c>
      <c r="AE108" s="27" t="s">
        <v>193</v>
      </c>
      <c r="AF108" s="27" t="s">
        <v>193</v>
      </c>
      <c r="AG108" s="27" t="s">
        <v>193</v>
      </c>
      <c r="AH108" s="27" t="s">
        <v>193</v>
      </c>
      <c r="AI108" s="27" t="s">
        <v>193</v>
      </c>
      <c r="AJ108" s="27" t="s">
        <v>193</v>
      </c>
      <c r="AK108" s="3">
        <f t="shared" si="1"/>
        <v>2.2485098571428568E-3</v>
      </c>
      <c r="AP108" s="2">
        <f>((AK108-AK$34)*100)/AK$34</f>
        <v>0.26729259293089686</v>
      </c>
    </row>
    <row r="109" spans="1:45" x14ac:dyDescent="0.25">
      <c r="A109" s="27" t="s">
        <v>193</v>
      </c>
      <c r="B109" s="28" t="s">
        <v>193</v>
      </c>
      <c r="C109" s="27" t="s">
        <v>193</v>
      </c>
      <c r="D109" s="27" t="s">
        <v>193</v>
      </c>
      <c r="E109" s="27" t="s">
        <v>193</v>
      </c>
      <c r="F109" s="27" t="s">
        <v>193</v>
      </c>
      <c r="G109" s="27">
        <v>2.2251025999999998E-3</v>
      </c>
      <c r="H109" s="27">
        <v>2.2248658000000002E-3</v>
      </c>
      <c r="I109" s="27">
        <v>2.2255809999999999E-3</v>
      </c>
      <c r="J109" s="27">
        <v>2.2259191999999999E-3</v>
      </c>
      <c r="K109" s="27">
        <v>2.2167338000000001E-3</v>
      </c>
      <c r="L109" s="27">
        <v>2.2128491999999999E-3</v>
      </c>
      <c r="M109" s="27" t="s">
        <v>193</v>
      </c>
      <c r="N109" s="27" t="s">
        <v>193</v>
      </c>
      <c r="O109" s="27" t="s">
        <v>193</v>
      </c>
      <c r="P109" s="27" t="s">
        <v>193</v>
      </c>
      <c r="Q109" s="27" t="s">
        <v>193</v>
      </c>
      <c r="R109" s="27" t="s">
        <v>193</v>
      </c>
      <c r="S109" s="27" t="s">
        <v>193</v>
      </c>
      <c r="T109" s="27" t="s">
        <v>193</v>
      </c>
      <c r="U109" s="27">
        <v>2.2984082000000001E-3</v>
      </c>
      <c r="V109" s="27">
        <v>2.3001577E-3</v>
      </c>
      <c r="W109" s="27">
        <v>2.2978673E-3</v>
      </c>
      <c r="X109" s="27">
        <v>2.2774278000000001E-3</v>
      </c>
      <c r="Y109" s="27">
        <v>2.2850167000000002E-3</v>
      </c>
      <c r="Z109" s="27">
        <v>2.2540797999999998E-3</v>
      </c>
      <c r="AA109" s="27" t="s">
        <v>193</v>
      </c>
      <c r="AB109" s="27" t="s">
        <v>193</v>
      </c>
      <c r="AC109" s="27" t="s">
        <v>193</v>
      </c>
      <c r="AD109" s="27" t="s">
        <v>193</v>
      </c>
      <c r="AE109" s="27" t="s">
        <v>193</v>
      </c>
      <c r="AF109" s="27" t="s">
        <v>193</v>
      </c>
      <c r="AG109" s="27" t="s">
        <v>193</v>
      </c>
      <c r="AH109" s="27" t="s">
        <v>193</v>
      </c>
      <c r="AI109" s="27" t="s">
        <v>193</v>
      </c>
      <c r="AJ109" s="27" t="s">
        <v>193</v>
      </c>
      <c r="AK109" s="3">
        <f t="shared" si="1"/>
        <v>2.253667425E-3</v>
      </c>
      <c r="AP109" s="2">
        <f>((AK109-AK$35)*100)/AK$35</f>
        <v>0.22378387638450345</v>
      </c>
    </row>
    <row r="110" spans="1:45" x14ac:dyDescent="0.25">
      <c r="A110" s="25" t="s">
        <v>193</v>
      </c>
      <c r="B110" s="26" t="s">
        <v>193</v>
      </c>
      <c r="C110" s="25" t="s">
        <v>193</v>
      </c>
      <c r="D110" s="25" t="s">
        <v>193</v>
      </c>
      <c r="E110" s="25" t="s">
        <v>193</v>
      </c>
      <c r="F110" s="25" t="s">
        <v>193</v>
      </c>
      <c r="G110" s="25" t="s">
        <v>193</v>
      </c>
      <c r="H110" s="25" t="s">
        <v>193</v>
      </c>
      <c r="I110" s="25" t="s">
        <v>193</v>
      </c>
      <c r="J110" s="25">
        <v>2.2095789000000001E-3</v>
      </c>
      <c r="K110" s="25" t="s">
        <v>193</v>
      </c>
      <c r="L110" s="25" t="s">
        <v>193</v>
      </c>
      <c r="M110" s="25" t="s">
        <v>193</v>
      </c>
      <c r="N110" s="25" t="s">
        <v>193</v>
      </c>
      <c r="O110" s="25" t="s">
        <v>193</v>
      </c>
      <c r="P110" s="25" t="s">
        <v>193</v>
      </c>
      <c r="Q110" s="25" t="s">
        <v>193</v>
      </c>
      <c r="R110" s="25" t="s">
        <v>193</v>
      </c>
      <c r="S110" s="25" t="s">
        <v>193</v>
      </c>
      <c r="T110" s="25">
        <v>2.2424222000000001E-3</v>
      </c>
      <c r="U110" s="25">
        <v>2.2580966E-3</v>
      </c>
      <c r="V110" s="25" t="s">
        <v>193</v>
      </c>
      <c r="W110" s="25" t="s">
        <v>193</v>
      </c>
      <c r="X110" s="25">
        <v>2.1912768000000001E-3</v>
      </c>
      <c r="Y110" s="25">
        <v>2.2040035000000001E-3</v>
      </c>
      <c r="Z110" s="25">
        <v>2.2155917000000001E-3</v>
      </c>
      <c r="AA110" s="25">
        <v>2.2214951E-3</v>
      </c>
      <c r="AB110" s="25">
        <v>2.2268610000000001E-3</v>
      </c>
      <c r="AC110" s="25" t="s">
        <v>193</v>
      </c>
      <c r="AD110" s="25" t="s">
        <v>193</v>
      </c>
      <c r="AE110" s="25" t="s">
        <v>193</v>
      </c>
      <c r="AF110" s="25" t="s">
        <v>193</v>
      </c>
      <c r="AG110" s="25" t="s">
        <v>193</v>
      </c>
      <c r="AH110" s="25" t="s">
        <v>193</v>
      </c>
      <c r="AI110" s="25" t="s">
        <v>193</v>
      </c>
      <c r="AJ110" s="25" t="s">
        <v>193</v>
      </c>
      <c r="AK110" s="3">
        <f t="shared" si="1"/>
        <v>2.2211657249999999E-3</v>
      </c>
      <c r="AP110" s="22">
        <f>((AK110-AK$36)*100)/AK$36</f>
        <v>0.10248303067557207</v>
      </c>
    </row>
    <row r="111" spans="1:45" x14ac:dyDescent="0.25">
      <c r="A111" s="25">
        <v>2.1475728000000002E-3</v>
      </c>
      <c r="B111" s="26">
        <v>2.1535650000000001E-3</v>
      </c>
      <c r="C111" s="25">
        <v>2.1576643999999998E-3</v>
      </c>
      <c r="D111" s="25">
        <v>2.1605283999999998E-3</v>
      </c>
      <c r="E111" s="25">
        <v>2.1629913000000001E-3</v>
      </c>
      <c r="F111" s="25">
        <v>2.1647557000000002E-3</v>
      </c>
      <c r="G111" s="25">
        <v>2.165854E-3</v>
      </c>
      <c r="H111" s="25">
        <v>2.1665654999999998E-3</v>
      </c>
      <c r="I111" s="25">
        <v>2.1670998999999999E-3</v>
      </c>
      <c r="J111" s="25">
        <v>2.1678444000000001E-3</v>
      </c>
      <c r="K111" s="25">
        <v>2.1663645999999998E-3</v>
      </c>
      <c r="L111" s="25">
        <v>2.1661108E-3</v>
      </c>
      <c r="M111" s="25">
        <v>2.1667514999999999E-3</v>
      </c>
      <c r="N111" s="25">
        <v>2.1678094999999999E-3</v>
      </c>
      <c r="O111" s="25">
        <v>2.1692690000000001E-3</v>
      </c>
      <c r="P111" s="25">
        <v>2.1738918000000001E-3</v>
      </c>
      <c r="Q111" s="25">
        <v>2.1796909000000001E-3</v>
      </c>
      <c r="R111" s="25">
        <v>2.1856764999999998E-3</v>
      </c>
      <c r="S111" s="25">
        <v>2.1900965000000001E-3</v>
      </c>
      <c r="T111" s="25">
        <v>2.1887022999999999E-3</v>
      </c>
      <c r="U111" s="25" t="s">
        <v>193</v>
      </c>
      <c r="V111" s="25" t="s">
        <v>193</v>
      </c>
      <c r="W111" s="25" t="s">
        <v>193</v>
      </c>
      <c r="X111" s="25" t="s">
        <v>193</v>
      </c>
      <c r="Y111" s="25">
        <v>2.1816255000000001E-3</v>
      </c>
      <c r="Z111" s="25">
        <v>2.1863493999999999E-3</v>
      </c>
      <c r="AA111" s="25">
        <v>2.1801215999999999E-3</v>
      </c>
      <c r="AB111" s="25">
        <v>2.1648924E-3</v>
      </c>
      <c r="AC111" s="25">
        <v>2.1444319999999999E-3</v>
      </c>
      <c r="AD111" s="25">
        <v>2.1415319999999998E-3</v>
      </c>
      <c r="AE111" s="25">
        <v>2.1381865E-3</v>
      </c>
      <c r="AF111" s="25">
        <v>2.1365003E-3</v>
      </c>
      <c r="AG111" s="25">
        <v>2.1360512E-3</v>
      </c>
      <c r="AH111" s="25">
        <v>2.1398007000000001E-3</v>
      </c>
      <c r="AI111" s="25">
        <v>2.1419718000000002E-3</v>
      </c>
      <c r="AJ111" s="25">
        <v>2.1436350000000001E-3</v>
      </c>
      <c r="AK111" s="3">
        <f t="shared" si="1"/>
        <v>2.1626219750000004E-3</v>
      </c>
      <c r="AP111" s="22">
        <f>((AK111-AK$37)*100)/AK$37</f>
        <v>-0.11429873679898617</v>
      </c>
    </row>
    <row r="112" spans="1:45" x14ac:dyDescent="0.25">
      <c r="A112" t="s">
        <v>198</v>
      </c>
      <c r="AK112" s="17">
        <f>SUM(A76:AJ109)/867</f>
        <v>2.3722929393310264E-3</v>
      </c>
      <c r="AP112" s="23">
        <f>((AK112-AK$38)*100)/AK$38</f>
        <v>9.6686056930949995</v>
      </c>
      <c r="AQ112" s="24" t="s">
        <v>125</v>
      </c>
    </row>
    <row r="113" spans="1:47" x14ac:dyDescent="0.25">
      <c r="A113" s="25" t="s">
        <v>193</v>
      </c>
      <c r="B113" s="26" t="s">
        <v>193</v>
      </c>
      <c r="C113" s="25" t="s">
        <v>193</v>
      </c>
      <c r="D113" s="25" t="s">
        <v>193</v>
      </c>
      <c r="E113" s="25" t="s">
        <v>193</v>
      </c>
      <c r="F113" s="25" t="s">
        <v>193</v>
      </c>
      <c r="G113" s="25" t="s">
        <v>193</v>
      </c>
      <c r="H113" s="25" t="s">
        <v>193</v>
      </c>
      <c r="I113" s="25" t="s">
        <v>193</v>
      </c>
      <c r="J113" s="25" t="s">
        <v>193</v>
      </c>
      <c r="K113" s="25" t="s">
        <v>193</v>
      </c>
      <c r="L113" s="25" t="s">
        <v>193</v>
      </c>
      <c r="M113" s="25" t="s">
        <v>193</v>
      </c>
      <c r="N113" s="25" t="s">
        <v>193</v>
      </c>
      <c r="O113" s="25" t="s">
        <v>193</v>
      </c>
      <c r="P113" s="25" t="s">
        <v>193</v>
      </c>
      <c r="Q113" s="25" t="s">
        <v>193</v>
      </c>
      <c r="R113" s="25" t="s">
        <v>193</v>
      </c>
      <c r="S113" s="25" t="s">
        <v>193</v>
      </c>
      <c r="T113" s="25" t="s">
        <v>193</v>
      </c>
      <c r="U113" s="25" t="s">
        <v>193</v>
      </c>
      <c r="V113" s="25" t="s">
        <v>193</v>
      </c>
      <c r="W113" s="25" t="s">
        <v>193</v>
      </c>
      <c r="X113" s="25" t="s">
        <v>193</v>
      </c>
      <c r="Y113" s="25" t="s">
        <v>193</v>
      </c>
      <c r="Z113" s="25" t="s">
        <v>193</v>
      </c>
      <c r="AA113" s="25" t="s">
        <v>193</v>
      </c>
      <c r="AB113" s="25" t="s">
        <v>193</v>
      </c>
      <c r="AC113" s="25" t="s">
        <v>193</v>
      </c>
      <c r="AD113" s="25" t="s">
        <v>193</v>
      </c>
      <c r="AE113" s="25" t="s">
        <v>193</v>
      </c>
      <c r="AF113" s="25" t="s">
        <v>193</v>
      </c>
      <c r="AG113" s="25" t="s">
        <v>193</v>
      </c>
      <c r="AH113" s="25" t="s">
        <v>193</v>
      </c>
      <c r="AI113" s="25" t="s">
        <v>193</v>
      </c>
      <c r="AJ113" s="25" t="s">
        <v>193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193</v>
      </c>
      <c r="B114" s="26">
        <v>2.3072831999999999E-3</v>
      </c>
      <c r="C114" s="25">
        <v>2.3129825000000001E-3</v>
      </c>
      <c r="D114" s="25">
        <v>2.3159593999999999E-3</v>
      </c>
      <c r="E114" s="25">
        <v>2.3187260000000001E-3</v>
      </c>
      <c r="F114" s="25">
        <v>2.3228067E-3</v>
      </c>
      <c r="G114" s="25">
        <v>2.324965E-3</v>
      </c>
      <c r="H114" s="25">
        <v>2.3257725E-3</v>
      </c>
      <c r="I114" s="25">
        <v>2.3250714999999999E-3</v>
      </c>
      <c r="J114" s="25">
        <v>2.3219476000000002E-3</v>
      </c>
      <c r="K114" s="25">
        <v>2.3214925999999999E-3</v>
      </c>
      <c r="L114" s="25">
        <v>2.318933E-3</v>
      </c>
      <c r="M114" s="25">
        <v>2.3172325E-3</v>
      </c>
      <c r="N114" s="25">
        <v>2.3161232999999999E-3</v>
      </c>
      <c r="O114" s="25">
        <v>2.3170389999999999E-3</v>
      </c>
      <c r="P114" s="25">
        <v>2.3161626999999999E-3</v>
      </c>
      <c r="Q114" s="25">
        <v>2.3176777E-3</v>
      </c>
      <c r="R114" s="25">
        <v>2.3216081000000002E-3</v>
      </c>
      <c r="S114" s="25">
        <v>2.3239946E-3</v>
      </c>
      <c r="T114" s="25">
        <v>2.3240285999999999E-3</v>
      </c>
      <c r="U114" s="25">
        <v>2.3244377000000002E-3</v>
      </c>
      <c r="V114" s="25">
        <v>2.3268579999999998E-3</v>
      </c>
      <c r="W114" s="25">
        <v>2.3276262999999998E-3</v>
      </c>
      <c r="X114" s="25">
        <v>2.3290783000000002E-3</v>
      </c>
      <c r="Y114" s="25">
        <v>2.329612E-3</v>
      </c>
      <c r="Z114" s="25">
        <v>2.3296024000000002E-3</v>
      </c>
      <c r="AA114" s="25">
        <v>2.3272106999999999E-3</v>
      </c>
      <c r="AB114" s="25">
        <v>2.3239205999999999E-3</v>
      </c>
      <c r="AC114" s="25">
        <v>2.3213674000000001E-3</v>
      </c>
      <c r="AD114" s="25">
        <v>2.3182055E-3</v>
      </c>
      <c r="AE114" s="25">
        <v>2.3145894999999999E-3</v>
      </c>
      <c r="AF114" s="25">
        <v>2.3144545999999998E-3</v>
      </c>
      <c r="AG114" s="25">
        <v>2.3206364999999998E-3</v>
      </c>
      <c r="AH114" s="25">
        <v>2.3181965E-3</v>
      </c>
      <c r="AI114" s="25">
        <v>2.3130758000000002E-3</v>
      </c>
      <c r="AJ114" s="25" t="s">
        <v>193</v>
      </c>
      <c r="AK114" s="3">
        <f>AVERAGE(A114:AJ114)</f>
        <v>2.3208434794117641E-3</v>
      </c>
      <c r="AM114" s="6" t="s">
        <v>94</v>
      </c>
      <c r="AO114" s="2">
        <f>SUM(A147:AJ148)/40</f>
        <v>2.1753228025E-3</v>
      </c>
      <c r="AP114" s="2">
        <f>((AK114-AK$3)*100)/AK$3</f>
        <v>-0.13141766262508006</v>
      </c>
      <c r="AR114" s="6" t="s">
        <v>94</v>
      </c>
      <c r="AS114" s="2"/>
      <c r="AT114" s="2">
        <f>((AO114-AO$3)*100)/AO$3</f>
        <v>-2.449002051684443E-2</v>
      </c>
    </row>
    <row r="115" spans="1:47" x14ac:dyDescent="0.25">
      <c r="A115" s="27">
        <v>2.3068464000000001E-3</v>
      </c>
      <c r="B115" s="28">
        <v>2.3065427999999998E-3</v>
      </c>
      <c r="C115" s="27">
        <v>2.3068564000000001E-3</v>
      </c>
      <c r="D115" s="27">
        <v>2.3066911000000001E-3</v>
      </c>
      <c r="E115" s="27">
        <v>2.3063634999999998E-3</v>
      </c>
      <c r="F115" s="27">
        <v>2.3067840000000001E-3</v>
      </c>
      <c r="G115" s="27">
        <v>2.3077445000000002E-3</v>
      </c>
      <c r="H115" s="27">
        <v>2.3083890000000001E-3</v>
      </c>
      <c r="I115" s="27">
        <v>2.3105182000000002E-3</v>
      </c>
      <c r="J115" s="27">
        <v>2.3114753E-3</v>
      </c>
      <c r="K115" s="27">
        <v>2.3120453000000001E-3</v>
      </c>
      <c r="L115" s="27">
        <v>2.3121868999999998E-3</v>
      </c>
      <c r="M115" s="27">
        <v>2.3121492E-3</v>
      </c>
      <c r="N115" s="27">
        <v>2.3120742E-3</v>
      </c>
      <c r="O115" s="27">
        <v>2.3119030000000001E-3</v>
      </c>
      <c r="P115" s="27">
        <v>2.3113869999999998E-3</v>
      </c>
      <c r="Q115" s="27">
        <v>2.310402E-3</v>
      </c>
      <c r="R115" s="27">
        <v>2.3093366000000001E-3</v>
      </c>
      <c r="S115" s="27">
        <v>2.3087649999999999E-3</v>
      </c>
      <c r="T115" s="27">
        <v>2.3119174999999999E-3</v>
      </c>
      <c r="U115" s="27">
        <v>2.3138043000000001E-3</v>
      </c>
      <c r="V115" s="27">
        <v>2.3165265999999999E-3</v>
      </c>
      <c r="W115" s="27">
        <v>2.3196833E-3</v>
      </c>
      <c r="X115" s="27">
        <v>2.3215843999999999E-3</v>
      </c>
      <c r="Y115" s="27">
        <v>2.3227286999999998E-3</v>
      </c>
      <c r="Z115" s="27">
        <v>2.3207276000000001E-3</v>
      </c>
      <c r="AA115" s="27">
        <v>2.3180668E-3</v>
      </c>
      <c r="AB115" s="27">
        <v>2.3170665000000002E-3</v>
      </c>
      <c r="AC115" s="27">
        <v>2.3166263000000001E-3</v>
      </c>
      <c r="AD115" s="27">
        <v>2.3140503999999999E-3</v>
      </c>
      <c r="AE115" s="27">
        <v>2.3093363E-3</v>
      </c>
      <c r="AF115" s="27">
        <v>2.3125606000000002E-3</v>
      </c>
      <c r="AG115" s="27">
        <v>2.3154540000000002E-3</v>
      </c>
      <c r="AH115" s="27">
        <v>2.3155427000000001E-3</v>
      </c>
      <c r="AI115" s="27">
        <v>2.3142789000000002E-3</v>
      </c>
      <c r="AJ115" s="27">
        <v>2.3095646999999999E-3</v>
      </c>
      <c r="AK115" s="3">
        <f t="shared" ref="AK115:AK178" si="2">AVERAGE(A115:AJ115)</f>
        <v>2.3124438888888887E-3</v>
      </c>
      <c r="AM115" s="6" t="s">
        <v>116</v>
      </c>
      <c r="AO115" s="2">
        <f>SUM(A113:AJ114)/34</f>
        <v>2.3208434794117641E-3</v>
      </c>
      <c r="AP115" s="2">
        <f>((AK115-AK$4)*100)/AK$4</f>
        <v>-6.3344690358410519E-2</v>
      </c>
      <c r="AR115" s="6" t="s">
        <v>116</v>
      </c>
      <c r="AS115" s="2"/>
      <c r="AT115" s="1">
        <f>((AO115-AO$4)*100)/AO$4</f>
        <v>-0.13141766262508006</v>
      </c>
    </row>
    <row r="116" spans="1:47" x14ac:dyDescent="0.25">
      <c r="A116" s="27">
        <v>2.3098045000000001E-3</v>
      </c>
      <c r="B116" s="28">
        <v>2.3088162000000001E-3</v>
      </c>
      <c r="C116" s="27">
        <v>2.307838E-3</v>
      </c>
      <c r="D116" s="27">
        <v>2.3073453999999998E-3</v>
      </c>
      <c r="E116" s="27">
        <v>2.3069936E-3</v>
      </c>
      <c r="F116" s="27">
        <v>2.3065815E-3</v>
      </c>
      <c r="G116" s="27">
        <v>2.3061050000000001E-3</v>
      </c>
      <c r="H116" s="27">
        <v>2.3060676E-3</v>
      </c>
      <c r="I116" s="27">
        <v>2.306963E-3</v>
      </c>
      <c r="J116" s="27">
        <v>2.3075413999999999E-3</v>
      </c>
      <c r="K116" s="27">
        <v>2.3078263999999999E-3</v>
      </c>
      <c r="L116" s="27">
        <v>2.3078109999999999E-3</v>
      </c>
      <c r="M116" s="27">
        <v>2.3077290000000001E-3</v>
      </c>
      <c r="N116" s="27">
        <v>2.3076897000000002E-3</v>
      </c>
      <c r="O116" s="27">
        <v>2.3074279999999998E-3</v>
      </c>
      <c r="P116" s="27">
        <v>2.3068580000000002E-3</v>
      </c>
      <c r="Q116" s="27">
        <v>2.3061454E-3</v>
      </c>
      <c r="R116" s="27">
        <v>2.3053234999999999E-3</v>
      </c>
      <c r="S116" s="27">
        <v>2.3037510000000001E-3</v>
      </c>
      <c r="T116" s="27">
        <v>2.3054847999999998E-3</v>
      </c>
      <c r="U116" s="27">
        <v>2.3074958E-3</v>
      </c>
      <c r="V116" s="27">
        <v>2.3114506999999999E-3</v>
      </c>
      <c r="W116" s="27">
        <v>2.3135323999999998E-3</v>
      </c>
      <c r="X116" s="27">
        <v>2.3149530999999998E-3</v>
      </c>
      <c r="Y116" s="27">
        <v>2.3157058999999998E-3</v>
      </c>
      <c r="Z116" s="27">
        <v>2.3162446000000001E-3</v>
      </c>
      <c r="AA116" s="27">
        <v>2.3154324999999998E-3</v>
      </c>
      <c r="AB116" s="27">
        <v>2.3149154E-3</v>
      </c>
      <c r="AC116" s="27">
        <v>2.314506E-3</v>
      </c>
      <c r="AD116" s="27">
        <v>2.3137396000000002E-3</v>
      </c>
      <c r="AE116" s="27">
        <v>2.3124102000000001E-3</v>
      </c>
      <c r="AF116" s="27">
        <v>2.3122437000000001E-3</v>
      </c>
      <c r="AG116" s="27">
        <v>2.3120319999999999E-3</v>
      </c>
      <c r="AH116" s="27">
        <v>2.3119400000000002E-3</v>
      </c>
      <c r="AI116" s="27">
        <v>2.3115098000000001E-3</v>
      </c>
      <c r="AJ116" s="27">
        <v>2.3107204999999998E-3</v>
      </c>
      <c r="AK116" s="3">
        <f t="shared" si="2"/>
        <v>2.3096926444444448E-3</v>
      </c>
      <c r="AM116" s="10" t="s">
        <v>94</v>
      </c>
      <c r="AO116" s="2">
        <f>SUM(A145:AJ146)/26</f>
        <v>2.2485119461538453E-3</v>
      </c>
      <c r="AP116" s="2">
        <f>((AK116-AK$5)*100)/AK$5</f>
        <v>0.10107183568944968</v>
      </c>
      <c r="AR116" s="10" t="s">
        <v>94</v>
      </c>
      <c r="AS116" s="2"/>
      <c r="AT116" s="1">
        <f>((AO116-AO$5)*100)/AO$5</f>
        <v>0.1412593894243423</v>
      </c>
    </row>
    <row r="117" spans="1:47" x14ac:dyDescent="0.25">
      <c r="A117" s="29">
        <v>2.3075890000000001E-3</v>
      </c>
      <c r="B117" s="30">
        <v>2.3069942999999998E-3</v>
      </c>
      <c r="C117" s="29">
        <v>2.3064054999999998E-3</v>
      </c>
      <c r="D117" s="29">
        <v>2.3063341999999998E-3</v>
      </c>
      <c r="E117" s="31">
        <v>2.3063761000000002E-3</v>
      </c>
      <c r="F117" s="31">
        <v>2.3060525E-3</v>
      </c>
      <c r="G117" s="31">
        <v>2.3055184E-3</v>
      </c>
      <c r="H117" s="31">
        <v>2.3048186999999999E-3</v>
      </c>
      <c r="I117" s="31">
        <v>2.3053639999999999E-3</v>
      </c>
      <c r="J117" s="31">
        <v>2.3055889999999998E-3</v>
      </c>
      <c r="K117" s="31">
        <v>2.305638E-3</v>
      </c>
      <c r="L117" s="31">
        <v>2.3054360000000001E-3</v>
      </c>
      <c r="M117" s="31">
        <v>2.3052382999999999E-3</v>
      </c>
      <c r="N117" s="31">
        <v>2.3050344999999998E-3</v>
      </c>
      <c r="O117" s="31">
        <v>2.3049363000000002E-3</v>
      </c>
      <c r="P117" s="31">
        <v>2.3046694999999998E-3</v>
      </c>
      <c r="Q117" s="32">
        <v>2.3043577000000002E-3</v>
      </c>
      <c r="R117" s="32">
        <v>2.303673E-3</v>
      </c>
      <c r="S117" s="33">
        <v>2.300921E-3</v>
      </c>
      <c r="T117" s="33" t="s">
        <v>193</v>
      </c>
      <c r="U117" s="33">
        <v>2.3090667E-3</v>
      </c>
      <c r="V117" s="33">
        <v>2.3111422E-3</v>
      </c>
      <c r="W117" s="33">
        <v>2.3122767000000001E-3</v>
      </c>
      <c r="X117" s="33">
        <v>2.3130643999999998E-3</v>
      </c>
      <c r="Y117" s="33">
        <v>2.3133857000000001E-3</v>
      </c>
      <c r="Z117" s="33">
        <v>2.3139475E-3</v>
      </c>
      <c r="AA117" s="33">
        <v>2.3140579999999999E-3</v>
      </c>
      <c r="AB117" s="33">
        <v>2.3142102000000002E-3</v>
      </c>
      <c r="AC117" s="29">
        <v>2.3138064E-3</v>
      </c>
      <c r="AD117" s="29">
        <v>2.3125007000000001E-3</v>
      </c>
      <c r="AE117" s="29">
        <v>2.3116679999999998E-3</v>
      </c>
      <c r="AF117" s="29">
        <v>2.3114244E-3</v>
      </c>
      <c r="AG117" s="29">
        <v>2.3099667999999999E-3</v>
      </c>
      <c r="AH117" s="29">
        <v>2.3094349999999999E-3</v>
      </c>
      <c r="AI117" s="29">
        <v>2.3088497000000002E-3</v>
      </c>
      <c r="AJ117" s="29">
        <v>2.3082720000000001E-3</v>
      </c>
      <c r="AK117" s="3">
        <f t="shared" si="2"/>
        <v>2.3082291542857137E-3</v>
      </c>
      <c r="AM117" s="10" t="s">
        <v>116</v>
      </c>
      <c r="AO117" s="2">
        <f>SUM(A115:AJ116)/72</f>
        <v>2.3110682666666665E-3</v>
      </c>
      <c r="AP117" s="2">
        <f>((AK117-AK$6)*100)/AK$6</f>
        <v>0.20986685589156584</v>
      </c>
      <c r="AR117" s="10" t="s">
        <v>116</v>
      </c>
      <c r="AS117" s="2"/>
      <c r="AT117" s="1">
        <f>((AO117-AO$6)*100)/AO$6</f>
        <v>1.8747070479070468E-2</v>
      </c>
    </row>
    <row r="118" spans="1:47" x14ac:dyDescent="0.25">
      <c r="A118" s="29">
        <v>2.3044883E-3</v>
      </c>
      <c r="B118" s="30">
        <v>2.3045635000000001E-3</v>
      </c>
      <c r="C118" s="29">
        <v>2.3050415E-3</v>
      </c>
      <c r="D118" s="29">
        <v>2.3065386000000001E-3</v>
      </c>
      <c r="E118" s="31">
        <v>2.3071298E-3</v>
      </c>
      <c r="F118" s="31">
        <v>2.3050534000000002E-3</v>
      </c>
      <c r="G118" s="31">
        <v>2.3026791999999998E-3</v>
      </c>
      <c r="H118" s="31">
        <v>2.2996000000000002E-3</v>
      </c>
      <c r="I118" s="31">
        <v>2.299372E-3</v>
      </c>
      <c r="J118" s="31">
        <v>2.3001425E-3</v>
      </c>
      <c r="K118" s="31">
        <v>2.3008225999999999E-3</v>
      </c>
      <c r="L118" s="31">
        <v>2.3013458000000001E-3</v>
      </c>
      <c r="M118" s="31">
        <v>2.3016970000000001E-3</v>
      </c>
      <c r="N118" s="31">
        <v>2.3019414000000002E-3</v>
      </c>
      <c r="O118" s="31">
        <v>2.3022072999999998E-3</v>
      </c>
      <c r="P118" s="31">
        <v>2.3022348000000001E-3</v>
      </c>
      <c r="Q118" s="32">
        <v>2.3023981999999998E-3</v>
      </c>
      <c r="R118" s="32">
        <v>2.3023627999999999E-3</v>
      </c>
      <c r="S118" s="33">
        <v>2.3001747000000001E-3</v>
      </c>
      <c r="T118" s="33" t="s">
        <v>193</v>
      </c>
      <c r="U118" s="33">
        <v>2.3125559999999999E-3</v>
      </c>
      <c r="V118" s="33">
        <v>2.3129069999999999E-3</v>
      </c>
      <c r="W118" s="33">
        <v>2.3136622999999999E-3</v>
      </c>
      <c r="X118" s="33">
        <v>2.3141696999999998E-3</v>
      </c>
      <c r="Y118" s="33">
        <v>2.3145845999999999E-3</v>
      </c>
      <c r="Z118" s="33">
        <v>2.3151793999999998E-3</v>
      </c>
      <c r="AA118" s="33">
        <v>2.315877E-3</v>
      </c>
      <c r="AB118" s="33">
        <v>2.3164549999999998E-3</v>
      </c>
      <c r="AC118" s="29">
        <v>2.3130557999999999E-3</v>
      </c>
      <c r="AD118" s="29">
        <v>2.3056945999999998E-3</v>
      </c>
      <c r="AE118" s="29">
        <v>2.3040152E-3</v>
      </c>
      <c r="AF118" s="29">
        <v>2.3050640999999999E-3</v>
      </c>
      <c r="AG118" s="29">
        <v>2.3037157999999999E-3</v>
      </c>
      <c r="AH118" s="29">
        <v>2.3038336000000001E-3</v>
      </c>
      <c r="AI118" s="29">
        <v>2.3041973000000001E-3</v>
      </c>
      <c r="AJ118" s="29">
        <v>2.304426E-3</v>
      </c>
      <c r="AK118" s="3">
        <f t="shared" si="2"/>
        <v>2.3059767657142858E-3</v>
      </c>
      <c r="AM118" s="11" t="s">
        <v>99</v>
      </c>
      <c r="AO118" s="2">
        <f>SUM(A140:R144)/56</f>
        <v>2.2423680428571425E-3</v>
      </c>
      <c r="AP118" s="2">
        <f>((AK118-AK$7)*100)/AK$7</f>
        <v>0.31814945770733771</v>
      </c>
      <c r="AR118" s="11" t="s">
        <v>99</v>
      </c>
      <c r="AS118" s="2"/>
      <c r="AT118" s="1">
        <f>((AO118-AO$7)*100)/AO$7</f>
        <v>0.33900582734168921</v>
      </c>
    </row>
    <row r="119" spans="1:47" x14ac:dyDescent="0.25">
      <c r="A119" s="29">
        <v>2.3015802999999998E-3</v>
      </c>
      <c r="B119" s="30">
        <v>2.3032069999999998E-3</v>
      </c>
      <c r="C119" s="29">
        <v>2.3067468E-3</v>
      </c>
      <c r="D119" s="29">
        <v>2.311273E-3</v>
      </c>
      <c r="E119" s="31">
        <v>2.3082917999999999E-3</v>
      </c>
      <c r="F119" s="31">
        <v>2.2987232E-3</v>
      </c>
      <c r="G119" s="31">
        <v>2.2936037000000002E-3</v>
      </c>
      <c r="H119" s="31">
        <v>2.2920092999999999E-3</v>
      </c>
      <c r="I119" s="31">
        <v>2.2935E-3</v>
      </c>
      <c r="J119" s="31">
        <v>2.2957465000000002E-3</v>
      </c>
      <c r="K119" s="31">
        <v>2.297253E-3</v>
      </c>
      <c r="L119" s="31">
        <v>2.2982677999999999E-3</v>
      </c>
      <c r="M119" s="31">
        <v>2.2988776000000002E-3</v>
      </c>
      <c r="N119" s="31">
        <v>2.2993265000000001E-3</v>
      </c>
      <c r="O119" s="31">
        <v>2.2997917000000001E-3</v>
      </c>
      <c r="P119" s="31">
        <v>2.3001453000000001E-3</v>
      </c>
      <c r="Q119" s="32">
        <v>2.3006182E-3</v>
      </c>
      <c r="R119" s="32">
        <v>2.3011962999999998E-3</v>
      </c>
      <c r="S119" s="33">
        <v>2.3006675999999999E-3</v>
      </c>
      <c r="T119" s="33" t="s">
        <v>193</v>
      </c>
      <c r="U119" s="33">
        <v>2.3205857999999998E-3</v>
      </c>
      <c r="V119" s="33">
        <v>2.3206675E-3</v>
      </c>
      <c r="W119" s="33">
        <v>2.3210025000000001E-3</v>
      </c>
      <c r="X119" s="33">
        <v>2.3204666E-3</v>
      </c>
      <c r="Y119" s="33">
        <v>2.3197949999999999E-3</v>
      </c>
      <c r="Z119" s="33">
        <v>2.3198682000000002E-3</v>
      </c>
      <c r="AA119" s="33">
        <v>2.3200592999999999E-3</v>
      </c>
      <c r="AB119" s="33">
        <v>2.3195078E-3</v>
      </c>
      <c r="AC119" s="29">
        <v>2.3055279999999998E-3</v>
      </c>
      <c r="AD119" s="29">
        <v>2.2907238E-3</v>
      </c>
      <c r="AE119" s="29">
        <v>2.2884768000000001E-3</v>
      </c>
      <c r="AF119" s="29">
        <v>2.2912739999999998E-3</v>
      </c>
      <c r="AG119" s="29">
        <v>2.2928896E-3</v>
      </c>
      <c r="AH119" s="29">
        <v>2.2951944000000001E-3</v>
      </c>
      <c r="AI119" s="29">
        <v>2.2977963000000001E-3</v>
      </c>
      <c r="AJ119" s="29">
        <v>2.2999293000000001E-3</v>
      </c>
      <c r="AK119" s="3">
        <f t="shared" si="2"/>
        <v>2.3035597285714286E-3</v>
      </c>
      <c r="AM119" s="11" t="s">
        <v>102</v>
      </c>
      <c r="AO119" s="2">
        <f>SUM(E117:R121)/68</f>
        <v>2.2991198411764701E-3</v>
      </c>
      <c r="AP119" s="2">
        <f>((AK119-AK$8)*100)/AK$8</f>
        <v>0.41430698904289942</v>
      </c>
      <c r="AR119" s="11" t="s">
        <v>102</v>
      </c>
      <c r="AS119" s="2"/>
      <c r="AT119" s="1">
        <f>((AO119-AO$8)*100)/AO$8</f>
        <v>0.40437331465075183</v>
      </c>
    </row>
    <row r="120" spans="1:47" x14ac:dyDescent="0.25">
      <c r="A120" s="29">
        <v>2.3014910000000001E-3</v>
      </c>
      <c r="B120" s="30">
        <v>2.3049187999999998E-3</v>
      </c>
      <c r="C120" s="29">
        <v>2.3146477000000002E-3</v>
      </c>
      <c r="D120" s="29">
        <v>2.3180560000000002E-3</v>
      </c>
      <c r="E120" s="31" t="s">
        <v>193</v>
      </c>
      <c r="F120" s="31">
        <v>2.2836294999999999E-3</v>
      </c>
      <c r="G120" s="31">
        <v>2.2832728000000001E-3</v>
      </c>
      <c r="H120" s="31">
        <v>2.2871482999999998E-3</v>
      </c>
      <c r="I120" s="31">
        <v>2.2922144E-3</v>
      </c>
      <c r="J120" s="31">
        <v>2.2962590000000001E-3</v>
      </c>
      <c r="K120" s="31">
        <v>2.297913E-3</v>
      </c>
      <c r="L120" s="31">
        <v>2.2984120000000001E-3</v>
      </c>
      <c r="M120" s="31">
        <v>2.2985034000000001E-3</v>
      </c>
      <c r="N120" s="31">
        <v>2.2985202000000001E-3</v>
      </c>
      <c r="O120" s="31">
        <v>2.2986114E-3</v>
      </c>
      <c r="P120" s="31">
        <v>2.2989241E-3</v>
      </c>
      <c r="Q120" s="32">
        <v>2.2998210000000001E-3</v>
      </c>
      <c r="R120" s="32">
        <v>2.3011537E-3</v>
      </c>
      <c r="S120" s="33">
        <v>2.3008452000000002E-3</v>
      </c>
      <c r="T120" s="33" t="s">
        <v>193</v>
      </c>
      <c r="U120" s="33">
        <v>2.3206626E-3</v>
      </c>
      <c r="V120" s="33">
        <v>2.3264155999999999E-3</v>
      </c>
      <c r="W120" s="33">
        <v>2.3290275000000002E-3</v>
      </c>
      <c r="X120" s="33">
        <v>2.3273383000000001E-3</v>
      </c>
      <c r="Y120" s="33">
        <v>2.3255177999999999E-3</v>
      </c>
      <c r="Z120" s="33">
        <v>2.3242546999999998E-3</v>
      </c>
      <c r="AA120" s="33">
        <v>2.3235403999999999E-3</v>
      </c>
      <c r="AB120" s="33">
        <v>2.3196279999999998E-3</v>
      </c>
      <c r="AC120" s="29">
        <v>2.2973126999999999E-3</v>
      </c>
      <c r="AD120" s="29">
        <v>2.2834906999999998E-3</v>
      </c>
      <c r="AE120" s="29">
        <v>2.2788230000000001E-3</v>
      </c>
      <c r="AF120" s="29">
        <v>2.2826546000000001E-3</v>
      </c>
      <c r="AG120" s="29">
        <v>2.2859408E-3</v>
      </c>
      <c r="AH120" s="29">
        <v>2.2900293E-3</v>
      </c>
      <c r="AI120" s="29">
        <v>2.2941614E-3</v>
      </c>
      <c r="AJ120" s="29">
        <v>2.2977795E-3</v>
      </c>
      <c r="AK120" s="3">
        <f t="shared" si="2"/>
        <v>2.3023799529411759E-3</v>
      </c>
      <c r="AM120" s="12" t="s">
        <v>105</v>
      </c>
      <c r="AO120" s="2">
        <f>SUM(S140:Z144)/35</f>
        <v>2.3194946571428571E-3</v>
      </c>
      <c r="AP120" s="2">
        <f>((AK120-AK$9)*100)/AK$9</f>
        <v>0.48225847949310746</v>
      </c>
      <c r="AR120" s="12" t="s">
        <v>105</v>
      </c>
      <c r="AS120" s="2"/>
      <c r="AT120" s="1">
        <f>((AO120-AO$9)*100)/AO$9</f>
        <v>0.35077951810931896</v>
      </c>
    </row>
    <row r="121" spans="1:47" x14ac:dyDescent="0.25">
      <c r="A121" s="29">
        <v>2.3040348000000002E-3</v>
      </c>
      <c r="B121" s="30">
        <v>2.307216E-3</v>
      </c>
      <c r="C121" s="29">
        <v>2.3221869999999999E-3</v>
      </c>
      <c r="D121" s="29" t="s">
        <v>193</v>
      </c>
      <c r="E121" s="31" t="s">
        <v>193</v>
      </c>
      <c r="F121" s="31">
        <v>2.2740074999999999E-3</v>
      </c>
      <c r="G121" s="31">
        <v>2.2797759999999999E-3</v>
      </c>
      <c r="H121" s="31">
        <v>2.2873416999999998E-3</v>
      </c>
      <c r="I121" s="31">
        <v>2.2942799000000001E-3</v>
      </c>
      <c r="J121" s="31">
        <v>2.2990193999999999E-3</v>
      </c>
      <c r="K121" s="31">
        <v>2.2992287000000002E-3</v>
      </c>
      <c r="L121" s="31">
        <v>2.2968755E-3</v>
      </c>
      <c r="M121" s="31">
        <v>2.2979414000000001E-3</v>
      </c>
      <c r="N121" s="31">
        <v>2.2982917999999999E-3</v>
      </c>
      <c r="O121" s="31">
        <v>2.2984450000000001E-3</v>
      </c>
      <c r="P121" s="31">
        <v>2.2987049999999998E-3</v>
      </c>
      <c r="Q121" s="32">
        <v>2.2998604000000001E-3</v>
      </c>
      <c r="R121" s="32">
        <v>2.3029544E-3</v>
      </c>
      <c r="S121" s="33">
        <v>2.3035028000000001E-3</v>
      </c>
      <c r="T121" s="33" t="s">
        <v>193</v>
      </c>
      <c r="U121" s="33" t="s">
        <v>193</v>
      </c>
      <c r="V121" s="33">
        <v>2.3263604000000001E-3</v>
      </c>
      <c r="W121" s="33">
        <v>2.3320089999999999E-3</v>
      </c>
      <c r="X121" s="33">
        <v>2.332434E-3</v>
      </c>
      <c r="Y121" s="33">
        <v>2.3284967E-3</v>
      </c>
      <c r="Z121" s="33">
        <v>2.3255504000000001E-3</v>
      </c>
      <c r="AA121" s="33">
        <v>2.3239392000000002E-3</v>
      </c>
      <c r="AB121" s="33">
        <v>2.3132019999999999E-3</v>
      </c>
      <c r="AC121" s="29" t="s">
        <v>193</v>
      </c>
      <c r="AD121" s="29">
        <v>2.2819182E-3</v>
      </c>
      <c r="AE121" s="29">
        <v>2.2758536999999998E-3</v>
      </c>
      <c r="AF121" s="29">
        <v>2.2815866000000001E-3</v>
      </c>
      <c r="AG121" s="29">
        <v>2.2806085000000001E-3</v>
      </c>
      <c r="AH121" s="29">
        <v>2.2859975999999999E-3</v>
      </c>
      <c r="AI121" s="29">
        <v>2.2915483000000001E-3</v>
      </c>
      <c r="AJ121" s="29">
        <v>2.297159E-3</v>
      </c>
      <c r="AK121" s="3">
        <f t="shared" si="2"/>
        <v>2.3013009967741945E-3</v>
      </c>
      <c r="AM121" s="12" t="s">
        <v>108</v>
      </c>
      <c r="AO121" s="2">
        <f>SUM(S117:AB121)/44</f>
        <v>2.3173405227272727E-3</v>
      </c>
      <c r="AP121" s="2">
        <f>((AK121-AK$10)*100)/AK$10</f>
        <v>0.52668481575907877</v>
      </c>
      <c r="AR121" s="12" t="s">
        <v>108</v>
      </c>
      <c r="AS121" s="2"/>
      <c r="AT121" s="1">
        <f>((AO121-AO$10)*100)/AO$10</f>
        <v>0.36008708780168774</v>
      </c>
    </row>
    <row r="122" spans="1:47" x14ac:dyDescent="0.25">
      <c r="A122" s="29">
        <v>2.3090017E-3</v>
      </c>
      <c r="B122" s="30">
        <v>2.3037891000000001E-3</v>
      </c>
      <c r="C122" s="29" t="s">
        <v>193</v>
      </c>
      <c r="D122" s="29" t="s">
        <v>193</v>
      </c>
      <c r="E122" s="34" t="s">
        <v>193</v>
      </c>
      <c r="F122" s="34">
        <v>2.2710617999999998E-3</v>
      </c>
      <c r="G122" s="34">
        <v>2.2849645000000002E-3</v>
      </c>
      <c r="H122" s="34">
        <v>2.2982673000000002E-3</v>
      </c>
      <c r="I122" s="34">
        <v>2.3053029999999999E-3</v>
      </c>
      <c r="J122" s="34">
        <v>2.3088292000000002E-3</v>
      </c>
      <c r="K122" s="34">
        <v>2.3099415E-3</v>
      </c>
      <c r="L122" s="34">
        <v>2.3057656000000002E-3</v>
      </c>
      <c r="M122" s="34">
        <v>2.3034256999999998E-3</v>
      </c>
      <c r="N122" s="34">
        <v>2.3019586E-3</v>
      </c>
      <c r="O122" s="34">
        <v>2.3009263000000001E-3</v>
      </c>
      <c r="P122" s="34">
        <v>2.3009353000000001E-3</v>
      </c>
      <c r="Q122" s="34">
        <v>2.3030185000000002E-3</v>
      </c>
      <c r="R122" s="34">
        <v>2.309279E-3</v>
      </c>
      <c r="S122" s="35">
        <v>2.3075086E-3</v>
      </c>
      <c r="T122" s="35" t="s">
        <v>193</v>
      </c>
      <c r="U122" s="35" t="s">
        <v>193</v>
      </c>
      <c r="V122" s="35">
        <v>2.3326419999999998E-3</v>
      </c>
      <c r="W122" s="35">
        <v>2.3356187E-3</v>
      </c>
      <c r="X122" s="35">
        <v>2.3387600000000001E-3</v>
      </c>
      <c r="Y122" s="35">
        <v>2.3283294999999998E-3</v>
      </c>
      <c r="Z122" s="35">
        <v>2.3260595999999999E-3</v>
      </c>
      <c r="AA122" s="35">
        <v>2.3261236E-3</v>
      </c>
      <c r="AB122" s="35">
        <v>2.3138543999999999E-3</v>
      </c>
      <c r="AC122" s="36" t="s">
        <v>193</v>
      </c>
      <c r="AD122" s="29">
        <v>2.2824173999999998E-3</v>
      </c>
      <c r="AE122" s="29">
        <v>2.2750048E-3</v>
      </c>
      <c r="AF122" s="29">
        <v>2.28225E-3</v>
      </c>
      <c r="AG122" s="29">
        <v>2.285825E-3</v>
      </c>
      <c r="AH122" s="29">
        <v>2.2896800000000001E-3</v>
      </c>
      <c r="AI122" s="29">
        <v>2.2942075000000001E-3</v>
      </c>
      <c r="AJ122" s="29">
        <v>2.3006108000000001E-3</v>
      </c>
      <c r="AK122" s="3">
        <f t="shared" si="2"/>
        <v>2.3045119666666668E-3</v>
      </c>
      <c r="AM122" s="14" t="s">
        <v>99</v>
      </c>
      <c r="AO122" s="7">
        <f>(SUM(B131:O139)+SUM(P131:R135))/140</f>
        <v>2.2016930207142855E-3</v>
      </c>
      <c r="AP122" s="2">
        <f>((AK122-AK$11)*100)/AK$11</f>
        <v>0.54134737477274286</v>
      </c>
      <c r="AR122" s="14" t="s">
        <v>99</v>
      </c>
      <c r="AS122" s="2"/>
      <c r="AT122" s="1">
        <f>((AO122-AO$11)*100)/AO$11</f>
        <v>0.41561081857784615</v>
      </c>
      <c r="AU122">
        <f>SUM(AT122:AT125)/4</f>
        <v>0.48107460928129053</v>
      </c>
    </row>
    <row r="123" spans="1:47" x14ac:dyDescent="0.25">
      <c r="A123" s="29">
        <v>2.3043472000000001E-3</v>
      </c>
      <c r="B123" s="30">
        <v>2.2920432999999998E-3</v>
      </c>
      <c r="C123" s="29" t="s">
        <v>193</v>
      </c>
      <c r="D123" s="29" t="s">
        <v>193</v>
      </c>
      <c r="E123" s="34" t="s">
        <v>193</v>
      </c>
      <c r="F123" s="34">
        <v>2.2686496E-3</v>
      </c>
      <c r="G123" s="34">
        <v>2.2863375E-3</v>
      </c>
      <c r="H123" s="34">
        <v>2.3040534000000001E-3</v>
      </c>
      <c r="I123" s="34">
        <v>2.3120719000000001E-3</v>
      </c>
      <c r="J123" s="34">
        <v>2.3148472000000002E-3</v>
      </c>
      <c r="K123" s="34">
        <v>2.3164353E-3</v>
      </c>
      <c r="L123" s="34">
        <v>2.3136362000000001E-3</v>
      </c>
      <c r="M123" s="34">
        <v>2.3116348000000002E-3</v>
      </c>
      <c r="N123" s="34">
        <v>2.3098992999999999E-3</v>
      </c>
      <c r="O123" s="34">
        <v>2.3092057000000002E-3</v>
      </c>
      <c r="P123" s="34">
        <v>2.3102641999999999E-3</v>
      </c>
      <c r="Q123" s="34">
        <v>2.3134767999999999E-3</v>
      </c>
      <c r="R123" s="34">
        <v>2.3185165999999998E-3</v>
      </c>
      <c r="S123" s="35">
        <v>2.3123873000000001E-3</v>
      </c>
      <c r="T123" s="35" t="s">
        <v>193</v>
      </c>
      <c r="U123" s="35" t="s">
        <v>193</v>
      </c>
      <c r="V123" s="35">
        <v>2.3356221999999999E-3</v>
      </c>
      <c r="W123" s="35">
        <v>2.337633E-3</v>
      </c>
      <c r="X123" s="35">
        <v>2.3457284999999998E-3</v>
      </c>
      <c r="Y123" s="35">
        <v>2.3323306999999999E-3</v>
      </c>
      <c r="Z123" s="35">
        <v>2.3308538000000002E-3</v>
      </c>
      <c r="AA123" s="35">
        <v>2.3292629999999998E-3</v>
      </c>
      <c r="AB123" s="35">
        <v>2.3187285000000001E-3</v>
      </c>
      <c r="AC123" s="36" t="s">
        <v>193</v>
      </c>
      <c r="AD123" s="29">
        <v>2.2826349999999999E-3</v>
      </c>
      <c r="AE123" s="29">
        <v>2.2700569000000002E-3</v>
      </c>
      <c r="AF123" s="29">
        <v>2.2782658000000001E-3</v>
      </c>
      <c r="AG123" s="29">
        <v>2.2817508000000002E-3</v>
      </c>
      <c r="AH123" s="29">
        <v>2.2870966E-3</v>
      </c>
      <c r="AI123" s="29">
        <v>2.2917445999999998E-3</v>
      </c>
      <c r="AJ123" s="29">
        <v>2.2978825E-3</v>
      </c>
      <c r="AK123" s="3">
        <f t="shared" si="2"/>
        <v>2.3072466066666668E-3</v>
      </c>
      <c r="AM123" s="14" t="s">
        <v>102</v>
      </c>
      <c r="AO123" s="2">
        <f>SUM(E122:R130)/126</f>
        <v>2.2419685111111122E-3</v>
      </c>
      <c r="AP123" s="2">
        <f>((AK123-AK$12)*100)/AK$12</f>
        <v>0.55040048970729283</v>
      </c>
      <c r="AR123" s="14" t="s">
        <v>102</v>
      </c>
      <c r="AS123" s="2"/>
      <c r="AT123" s="1">
        <f>((AO123-AO$12)*100)/AO$12</f>
        <v>0.49116599196974681</v>
      </c>
    </row>
    <row r="124" spans="1:47" x14ac:dyDescent="0.25">
      <c r="A124" s="29">
        <v>2.2885618E-3</v>
      </c>
      <c r="B124" s="30">
        <v>2.270724E-3</v>
      </c>
      <c r="C124" s="29" t="s">
        <v>193</v>
      </c>
      <c r="D124" s="29" t="s">
        <v>193</v>
      </c>
      <c r="E124" s="34" t="s">
        <v>193</v>
      </c>
      <c r="F124" s="34">
        <v>2.263012E-3</v>
      </c>
      <c r="G124" s="34">
        <v>2.2808630000000002E-3</v>
      </c>
      <c r="H124" s="34">
        <v>2.2986365999999999E-3</v>
      </c>
      <c r="I124" s="34">
        <v>2.3089400000000002E-3</v>
      </c>
      <c r="J124" s="34">
        <v>2.3148407000000001E-3</v>
      </c>
      <c r="K124" s="34">
        <v>2.3187796999999998E-3</v>
      </c>
      <c r="L124" s="34">
        <v>2.3190851999999999E-3</v>
      </c>
      <c r="M124" s="34">
        <v>2.3201578E-3</v>
      </c>
      <c r="N124" s="34">
        <v>2.3200236999999999E-3</v>
      </c>
      <c r="O124" s="34">
        <v>2.3208894000000002E-3</v>
      </c>
      <c r="P124" s="34">
        <v>2.3226077000000002E-3</v>
      </c>
      <c r="Q124" s="34">
        <v>2.3257377999999999E-3</v>
      </c>
      <c r="R124" s="34">
        <v>2.3276894000000001E-3</v>
      </c>
      <c r="S124" s="35">
        <v>2.3178929000000001E-3</v>
      </c>
      <c r="T124" s="35" t="s">
        <v>193</v>
      </c>
      <c r="U124" s="35" t="s">
        <v>193</v>
      </c>
      <c r="V124" s="35" t="s">
        <v>193</v>
      </c>
      <c r="W124" s="35">
        <v>2.3382035999999998E-3</v>
      </c>
      <c r="X124" s="35">
        <v>2.3530004999999998E-3</v>
      </c>
      <c r="Y124" s="35">
        <v>2.3400131999999998E-3</v>
      </c>
      <c r="Z124" s="35">
        <v>2.3361039999999999E-3</v>
      </c>
      <c r="AA124" s="35">
        <v>2.3286815000000002E-3</v>
      </c>
      <c r="AB124" s="35" t="s">
        <v>193</v>
      </c>
      <c r="AC124" s="36" t="s">
        <v>193</v>
      </c>
      <c r="AD124" s="29">
        <v>2.2833141999999999E-3</v>
      </c>
      <c r="AE124" s="29">
        <v>2.2652415E-3</v>
      </c>
      <c r="AF124" s="29">
        <v>2.2733759000000001E-3</v>
      </c>
      <c r="AG124" s="29">
        <v>2.2747660000000001E-3</v>
      </c>
      <c r="AH124" s="29">
        <v>2.2777765999999998E-3</v>
      </c>
      <c r="AI124" s="29">
        <v>2.2808402000000002E-3</v>
      </c>
      <c r="AJ124" s="29">
        <v>2.2849487E-3</v>
      </c>
      <c r="AK124" s="3">
        <f t="shared" si="2"/>
        <v>2.3055252714285711E-3</v>
      </c>
      <c r="AM124" s="15" t="s">
        <v>105</v>
      </c>
      <c r="AO124" s="2">
        <f>(SUM(S131:AB139)+SUM(P136:R139))/67</f>
        <v>2.3046523656716418E-3</v>
      </c>
      <c r="AP124" s="2">
        <f>((AK124-AK$13)*100)/AK$13</f>
        <v>0.55129101285216531</v>
      </c>
      <c r="AR124" s="15" t="s">
        <v>105</v>
      </c>
      <c r="AS124" s="2"/>
      <c r="AT124" s="1">
        <f>((AO124-AO$13)*100)/AO$13</f>
        <v>0.4320473700588931</v>
      </c>
    </row>
    <row r="125" spans="1:47" x14ac:dyDescent="0.25">
      <c r="A125" s="29">
        <v>2.2705195000000001E-3</v>
      </c>
      <c r="B125" s="30">
        <v>2.25217E-3</v>
      </c>
      <c r="C125" s="29" t="s">
        <v>193</v>
      </c>
      <c r="D125" s="29" t="s">
        <v>193</v>
      </c>
      <c r="E125" s="34">
        <v>2.2550700000000001E-3</v>
      </c>
      <c r="F125" s="34">
        <v>2.2582612000000002E-3</v>
      </c>
      <c r="G125" s="34">
        <v>2.2678479999999998E-3</v>
      </c>
      <c r="H125" s="34">
        <v>2.2857601E-3</v>
      </c>
      <c r="I125" s="34">
        <v>2.3003750999999999E-3</v>
      </c>
      <c r="J125" s="34">
        <v>2.3100958000000001E-3</v>
      </c>
      <c r="K125" s="34">
        <v>2.3164741999999999E-3</v>
      </c>
      <c r="L125" s="34">
        <v>2.3211275999999999E-3</v>
      </c>
      <c r="M125" s="34">
        <v>2.3254847999999999E-3</v>
      </c>
      <c r="N125" s="34">
        <v>2.3280706E-3</v>
      </c>
      <c r="O125" s="34">
        <v>2.3301580000000001E-3</v>
      </c>
      <c r="P125" s="34">
        <v>2.3324164000000001E-3</v>
      </c>
      <c r="Q125" s="34">
        <v>2.3353255999999998E-3</v>
      </c>
      <c r="R125" s="34">
        <v>2.3324054000000002E-3</v>
      </c>
      <c r="S125" s="35">
        <v>2.3220119E-3</v>
      </c>
      <c r="T125" s="35" t="s">
        <v>193</v>
      </c>
      <c r="U125" s="35" t="s">
        <v>193</v>
      </c>
      <c r="V125" s="35" t="s">
        <v>193</v>
      </c>
      <c r="W125" s="35">
        <v>2.3433262999999998E-3</v>
      </c>
      <c r="X125" s="35">
        <v>2.3610657000000001E-3</v>
      </c>
      <c r="Y125" s="35">
        <v>2.3517682999999998E-3</v>
      </c>
      <c r="Z125" s="35">
        <v>2.3455533999999999E-3</v>
      </c>
      <c r="AA125" s="35">
        <v>2.3350888000000002E-3</v>
      </c>
      <c r="AB125" s="35" t="s">
        <v>193</v>
      </c>
      <c r="AC125" s="36" t="s">
        <v>193</v>
      </c>
      <c r="AD125" s="29" t="s">
        <v>193</v>
      </c>
      <c r="AE125" s="29">
        <v>2.2617949E-3</v>
      </c>
      <c r="AF125" s="29">
        <v>2.2686926999999999E-3</v>
      </c>
      <c r="AG125" s="29">
        <v>2.2677178000000001E-3</v>
      </c>
      <c r="AH125" s="29">
        <v>2.2678873999999998E-3</v>
      </c>
      <c r="AI125" s="29">
        <v>2.2688077000000001E-3</v>
      </c>
      <c r="AJ125" s="29">
        <v>2.270116E-3</v>
      </c>
      <c r="AK125" s="3">
        <f>AVERAGE(A125:AJ125)</f>
        <v>2.3030497571428568E-3</v>
      </c>
      <c r="AM125" s="15" t="s">
        <v>108</v>
      </c>
      <c r="AO125" s="2">
        <f>SUM(S122:AB130)/54</f>
        <v>2.334807094444444E-3</v>
      </c>
      <c r="AP125" s="1">
        <f>((AK125-AK$14)*100)/AK$14</f>
        <v>0.53958487409417133</v>
      </c>
      <c r="AR125" s="15" t="s">
        <v>108</v>
      </c>
      <c r="AS125" s="2"/>
      <c r="AT125" s="1">
        <f>((AO125-AO$14)*100)/AO$14</f>
        <v>0.58547425651867602</v>
      </c>
    </row>
    <row r="126" spans="1:47" x14ac:dyDescent="0.25">
      <c r="A126" s="29">
        <v>2.2577833999999999E-3</v>
      </c>
      <c r="B126" s="30">
        <v>2.2413164999999999E-3</v>
      </c>
      <c r="C126" s="29" t="s">
        <v>193</v>
      </c>
      <c r="D126" s="29" t="s">
        <v>193</v>
      </c>
      <c r="E126" s="34">
        <v>2.2450257000000001E-3</v>
      </c>
      <c r="F126" s="34">
        <v>2.2436906999999998E-3</v>
      </c>
      <c r="G126" s="34">
        <v>2.2537439999999998E-3</v>
      </c>
      <c r="H126" s="34">
        <v>2.2717305000000002E-3</v>
      </c>
      <c r="I126" s="34">
        <v>2.2902016000000002E-3</v>
      </c>
      <c r="J126" s="34">
        <v>2.3050776000000002E-3</v>
      </c>
      <c r="K126" s="34">
        <v>2.3156520000000001E-3</v>
      </c>
      <c r="L126" s="34">
        <v>2.3234761000000001E-3</v>
      </c>
      <c r="M126" s="34">
        <v>2.3279406999999999E-3</v>
      </c>
      <c r="N126" s="34">
        <v>2.3309705000000001E-3</v>
      </c>
      <c r="O126" s="34">
        <v>2.3328364000000002E-3</v>
      </c>
      <c r="P126" s="34">
        <v>2.3350200000000002E-3</v>
      </c>
      <c r="Q126" s="34">
        <v>2.3394418000000001E-3</v>
      </c>
      <c r="R126" s="34">
        <v>2.3432371999999998E-3</v>
      </c>
      <c r="S126" s="35" t="s">
        <v>193</v>
      </c>
      <c r="T126" s="35" t="s">
        <v>193</v>
      </c>
      <c r="U126" s="35" t="s">
        <v>193</v>
      </c>
      <c r="V126" s="35" t="s">
        <v>193</v>
      </c>
      <c r="W126" s="35">
        <v>2.3415068E-3</v>
      </c>
      <c r="X126" s="35">
        <v>2.3639310000000001E-3</v>
      </c>
      <c r="Y126" s="35">
        <v>2.3587116000000001E-3</v>
      </c>
      <c r="Z126" s="35">
        <v>2.3547756000000001E-3</v>
      </c>
      <c r="AA126" s="35">
        <v>2.3451243000000002E-3</v>
      </c>
      <c r="AB126" s="35" t="s">
        <v>193</v>
      </c>
      <c r="AC126" s="36" t="s">
        <v>193</v>
      </c>
      <c r="AD126" s="29" t="s">
        <v>193</v>
      </c>
      <c r="AE126" s="29">
        <v>2.2638432999999999E-3</v>
      </c>
      <c r="AF126" s="29">
        <v>2.2639282999999998E-3</v>
      </c>
      <c r="AG126" s="29">
        <v>2.2615475999999998E-3</v>
      </c>
      <c r="AH126" s="29">
        <v>2.2596427999999999E-3</v>
      </c>
      <c r="AI126" s="29">
        <v>2.2584430000000002E-3</v>
      </c>
      <c r="AJ126" s="29">
        <v>2.2577095999999999E-3</v>
      </c>
      <c r="AK126" s="3">
        <f t="shared" si="2"/>
        <v>2.2994929111111108E-3</v>
      </c>
      <c r="AM126" s="16" t="s">
        <v>117</v>
      </c>
      <c r="AO126" s="7">
        <f>(SUM(AC117:AJ139)+SUM(A117:D130))/173</f>
        <v>2.264496457225435E-3</v>
      </c>
      <c r="AP126" s="2">
        <f>((AK126-AK$15)*100)/AK$15</f>
        <v>0.52937212766362995</v>
      </c>
      <c r="AR126" s="16" t="s">
        <v>117</v>
      </c>
      <c r="AS126" s="2"/>
      <c r="AT126" s="1">
        <f>((AO126-AO$15)*100)/AO$15</f>
        <v>0.48471844239853162</v>
      </c>
    </row>
    <row r="127" spans="1:47" x14ac:dyDescent="0.25">
      <c r="A127" s="29">
        <v>2.252904E-3</v>
      </c>
      <c r="B127" s="30">
        <v>2.2424801999999999E-3</v>
      </c>
      <c r="C127" s="29" t="s">
        <v>193</v>
      </c>
      <c r="D127" s="29" t="s">
        <v>193</v>
      </c>
      <c r="E127" s="34">
        <v>2.2351724999999999E-3</v>
      </c>
      <c r="F127" s="34">
        <v>2.2294599999999999E-3</v>
      </c>
      <c r="G127" s="34">
        <v>2.2388827E-3</v>
      </c>
      <c r="H127" s="34">
        <v>2.259283E-3</v>
      </c>
      <c r="I127" s="34">
        <v>2.282311E-3</v>
      </c>
      <c r="J127" s="34">
        <v>2.3023998E-3</v>
      </c>
      <c r="K127" s="34">
        <v>2.3141672999999999E-3</v>
      </c>
      <c r="L127" s="34">
        <v>2.3222210000000002E-3</v>
      </c>
      <c r="M127" s="34">
        <v>2.3262502999999999E-3</v>
      </c>
      <c r="N127" s="34">
        <v>2.3283056999999999E-3</v>
      </c>
      <c r="O127" s="34">
        <v>2.3286195999999999E-3</v>
      </c>
      <c r="P127" s="34">
        <v>2.3291658000000001E-3</v>
      </c>
      <c r="Q127" s="34">
        <v>2.3334974000000001E-3</v>
      </c>
      <c r="R127" s="34">
        <v>2.3475779999999999E-3</v>
      </c>
      <c r="S127" s="35" t="s">
        <v>193</v>
      </c>
      <c r="T127" s="35" t="s">
        <v>193</v>
      </c>
      <c r="U127" s="35" t="s">
        <v>193</v>
      </c>
      <c r="V127" s="35" t="s">
        <v>193</v>
      </c>
      <c r="W127" s="35">
        <v>2.3369975000000001E-3</v>
      </c>
      <c r="X127" s="35">
        <v>2.3622769999999999E-3</v>
      </c>
      <c r="Y127" s="35">
        <v>2.3593144000000001E-3</v>
      </c>
      <c r="Z127" s="35">
        <v>2.3585645999999998E-3</v>
      </c>
      <c r="AA127" s="35">
        <v>2.3516413999999999E-3</v>
      </c>
      <c r="AB127" s="35" t="s">
        <v>193</v>
      </c>
      <c r="AC127" s="36" t="s">
        <v>193</v>
      </c>
      <c r="AD127" s="29" t="s">
        <v>193</v>
      </c>
      <c r="AE127" s="29">
        <v>2.2629318E-3</v>
      </c>
      <c r="AF127" s="29">
        <v>2.2590900000000001E-3</v>
      </c>
      <c r="AG127" s="29">
        <v>2.2570951999999998E-3</v>
      </c>
      <c r="AH127" s="29">
        <v>2.2546720000000001E-3</v>
      </c>
      <c r="AI127" s="29">
        <v>2.2515821999999999E-3</v>
      </c>
      <c r="AJ127" s="29">
        <v>2.2489839999999999E-3</v>
      </c>
      <c r="AK127" s="3">
        <f t="shared" si="2"/>
        <v>2.295401792592593E-3</v>
      </c>
      <c r="AM127" t="s">
        <v>118</v>
      </c>
      <c r="AO127" s="2">
        <f>((SUM(A113:Z146)+SUM(AA113:AJ139))/895)</f>
        <v>2.2701666968715077E-3</v>
      </c>
      <c r="AP127" s="2">
        <f>((AK127-AK$16)*100)/AK$16</f>
        <v>0.51822627889796902</v>
      </c>
      <c r="AR127" t="s">
        <v>118</v>
      </c>
      <c r="AT127" s="1">
        <f>((AO127-AO$16)*100)/AO$16</f>
        <v>0.37831854808813498</v>
      </c>
    </row>
    <row r="128" spans="1:47" x14ac:dyDescent="0.25">
      <c r="A128" s="29">
        <v>2.2494813999999999E-3</v>
      </c>
      <c r="B128" s="30">
        <v>2.2350467999999999E-3</v>
      </c>
      <c r="C128" s="29">
        <v>2.2291329999999999E-3</v>
      </c>
      <c r="D128" s="29">
        <v>2.2297761999999998E-3</v>
      </c>
      <c r="E128" s="34">
        <v>2.2223416999999999E-3</v>
      </c>
      <c r="F128" s="34">
        <v>2.2173862000000001E-3</v>
      </c>
      <c r="G128" s="34">
        <v>2.2241008E-3</v>
      </c>
      <c r="H128" s="34">
        <v>2.2468846E-3</v>
      </c>
      <c r="I128" s="34">
        <v>2.2772774E-3</v>
      </c>
      <c r="J128" s="34">
        <v>2.2990275000000001E-3</v>
      </c>
      <c r="K128" s="34">
        <v>2.3117507999999998E-3</v>
      </c>
      <c r="L128" s="34">
        <v>2.3193224000000001E-3</v>
      </c>
      <c r="M128" s="34">
        <v>2.3226267999999998E-3</v>
      </c>
      <c r="N128" s="34">
        <v>2.3232869999999998E-3</v>
      </c>
      <c r="O128" s="34">
        <v>2.3213215000000001E-3</v>
      </c>
      <c r="P128" s="34">
        <v>2.3184002E-3</v>
      </c>
      <c r="Q128" s="34">
        <v>2.3183700000000002E-3</v>
      </c>
      <c r="R128" s="34">
        <v>2.3348779999999999E-3</v>
      </c>
      <c r="S128" s="35" t="s">
        <v>193</v>
      </c>
      <c r="T128" s="35" t="s">
        <v>193</v>
      </c>
      <c r="U128" s="35" t="s">
        <v>193</v>
      </c>
      <c r="V128" s="35" t="s">
        <v>193</v>
      </c>
      <c r="W128" s="35">
        <v>2.3258125999999998E-3</v>
      </c>
      <c r="X128" s="35">
        <v>2.3575800000000002E-3</v>
      </c>
      <c r="Y128" s="35">
        <v>2.3537138000000002E-3</v>
      </c>
      <c r="Z128" s="35">
        <v>2.3500652000000002E-3</v>
      </c>
      <c r="AA128" s="35">
        <v>2.3404642000000001E-3</v>
      </c>
      <c r="AB128" s="35" t="s">
        <v>193</v>
      </c>
      <c r="AC128" s="36" t="s">
        <v>193</v>
      </c>
      <c r="AD128" s="29" t="s">
        <v>193</v>
      </c>
      <c r="AE128" s="29">
        <v>2.2629682999999999E-3</v>
      </c>
      <c r="AF128" s="29">
        <v>2.2581490000000001E-3</v>
      </c>
      <c r="AG128" s="29">
        <v>2.2564185999999998E-3</v>
      </c>
      <c r="AH128" s="29">
        <v>2.2533198E-3</v>
      </c>
      <c r="AI128" s="29">
        <v>2.2487190000000002E-3</v>
      </c>
      <c r="AJ128" s="29">
        <v>2.2406403E-3</v>
      </c>
      <c r="AK128" s="3">
        <f t="shared" si="2"/>
        <v>2.2844228655172411E-3</v>
      </c>
      <c r="AM128" t="s">
        <v>119</v>
      </c>
      <c r="AP128" s="2">
        <f>((AK128-AK$17)*100)/AK$17</f>
        <v>0.48569185853999514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2.2452280000000002E-3</v>
      </c>
      <c r="B129" s="30">
        <v>2.2278828999999999E-3</v>
      </c>
      <c r="C129" s="29">
        <v>2.2095897999999999E-3</v>
      </c>
      <c r="D129" s="29">
        <v>2.2278812000000002E-3</v>
      </c>
      <c r="E129" s="34">
        <v>2.2140063999999998E-3</v>
      </c>
      <c r="F129" s="34">
        <v>2.2089570000000001E-3</v>
      </c>
      <c r="G129" s="34">
        <v>2.2161590000000001E-3</v>
      </c>
      <c r="H129" s="34">
        <v>2.2437694000000002E-3</v>
      </c>
      <c r="I129" s="34">
        <v>2.2765820000000001E-3</v>
      </c>
      <c r="J129" s="34">
        <v>2.2962412000000001E-3</v>
      </c>
      <c r="K129" s="34">
        <v>2.3092360000000001E-3</v>
      </c>
      <c r="L129" s="34">
        <v>2.3169832E-3</v>
      </c>
      <c r="M129" s="34">
        <v>2.3194322999999998E-3</v>
      </c>
      <c r="N129" s="34">
        <v>2.3191514999999999E-3</v>
      </c>
      <c r="O129" s="34">
        <v>2.3145183999999999E-3</v>
      </c>
      <c r="P129" s="34">
        <v>2.3059484000000001E-3</v>
      </c>
      <c r="Q129" s="34">
        <v>2.2983147999999999E-3</v>
      </c>
      <c r="R129" s="34">
        <v>2.3056825E-3</v>
      </c>
      <c r="S129" s="35" t="s">
        <v>193</v>
      </c>
      <c r="T129" s="35" t="s">
        <v>193</v>
      </c>
      <c r="U129" s="35" t="s">
        <v>193</v>
      </c>
      <c r="V129" s="35" t="s">
        <v>193</v>
      </c>
      <c r="W129" s="35">
        <v>2.300739E-3</v>
      </c>
      <c r="X129" s="35">
        <v>2.3501709999999999E-3</v>
      </c>
      <c r="Y129" s="35">
        <v>2.3454029999999998E-3</v>
      </c>
      <c r="Z129" s="35">
        <v>2.3416772E-3</v>
      </c>
      <c r="AA129" s="35">
        <v>2.3178589000000002E-3</v>
      </c>
      <c r="AB129" s="35" t="s">
        <v>193</v>
      </c>
      <c r="AC129" s="36" t="s">
        <v>193</v>
      </c>
      <c r="AD129" s="29" t="s">
        <v>193</v>
      </c>
      <c r="AE129" s="29">
        <v>2.2666138000000001E-3</v>
      </c>
      <c r="AF129" s="29">
        <v>2.2588410000000001E-3</v>
      </c>
      <c r="AG129" s="29">
        <v>2.2568294999999999E-3</v>
      </c>
      <c r="AH129" s="29">
        <v>2.2538272E-3</v>
      </c>
      <c r="AI129" s="29">
        <v>2.2483421E-3</v>
      </c>
      <c r="AJ129" s="29">
        <v>2.2288996000000001E-3</v>
      </c>
      <c r="AK129" s="3">
        <f t="shared" si="2"/>
        <v>2.276716079310345E-3</v>
      </c>
      <c r="AM129" t="s">
        <v>120</v>
      </c>
      <c r="AP129" s="2">
        <f>((AK129-AK$18)*100)/AK$18</f>
        <v>0.46671225059030175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193</v>
      </c>
      <c r="B130" s="30" t="s">
        <v>193</v>
      </c>
      <c r="C130" s="29">
        <v>2.1922552999999998E-3</v>
      </c>
      <c r="D130" s="29">
        <v>2.2187032999999999E-3</v>
      </c>
      <c r="E130" s="34">
        <v>2.2127356000000002E-3</v>
      </c>
      <c r="F130" s="34">
        <v>2.2063073999999999E-3</v>
      </c>
      <c r="G130" s="34">
        <v>2.2105647000000002E-3</v>
      </c>
      <c r="H130" s="34">
        <v>2.2437199999999998E-3</v>
      </c>
      <c r="I130" s="34">
        <v>2.2741097000000001E-3</v>
      </c>
      <c r="J130" s="34">
        <v>2.2916053E-3</v>
      </c>
      <c r="K130" s="34">
        <v>2.3039613999999999E-3</v>
      </c>
      <c r="L130" s="34">
        <v>2.3122640000000001E-3</v>
      </c>
      <c r="M130" s="34">
        <v>2.3140206000000002E-3</v>
      </c>
      <c r="N130" s="34">
        <v>2.3116905000000001E-3</v>
      </c>
      <c r="O130" s="34">
        <v>2.3018499999999998E-3</v>
      </c>
      <c r="P130" s="34">
        <v>2.2861953000000001E-3</v>
      </c>
      <c r="Q130" s="34">
        <v>2.2728650000000002E-3</v>
      </c>
      <c r="R130" s="34">
        <v>2.2759863999999999E-3</v>
      </c>
      <c r="S130" s="35" t="s">
        <v>193</v>
      </c>
      <c r="T130" s="35" t="s">
        <v>193</v>
      </c>
      <c r="U130" s="35" t="s">
        <v>193</v>
      </c>
      <c r="V130" s="35">
        <v>2.2332235000000001E-3</v>
      </c>
      <c r="W130" s="35">
        <v>2.303636E-3</v>
      </c>
      <c r="X130" s="35">
        <v>2.3356467000000001E-3</v>
      </c>
      <c r="Y130" s="35">
        <v>2.323856E-3</v>
      </c>
      <c r="Z130" s="35">
        <v>2.3367510000000002E-3</v>
      </c>
      <c r="AA130" s="35">
        <v>2.3059872999999999E-3</v>
      </c>
      <c r="AB130" s="35" t="s">
        <v>193</v>
      </c>
      <c r="AC130" s="36" t="s">
        <v>193</v>
      </c>
      <c r="AD130" s="29" t="s">
        <v>193</v>
      </c>
      <c r="AE130" s="29">
        <v>2.2728776000000002E-3</v>
      </c>
      <c r="AF130" s="29">
        <v>2.2636767999999999E-3</v>
      </c>
      <c r="AG130" s="29">
        <v>2.260359E-3</v>
      </c>
      <c r="AH130" s="29">
        <v>2.2592649999999999E-3</v>
      </c>
      <c r="AI130" s="29">
        <v>2.2503948E-3</v>
      </c>
      <c r="AJ130" s="29">
        <v>2.2198470000000001E-3</v>
      </c>
      <c r="AK130" s="3">
        <f t="shared" si="2"/>
        <v>2.2712269714285712E-3</v>
      </c>
      <c r="AM130" t="s">
        <v>121</v>
      </c>
      <c r="AO130" s="2">
        <f>SUM(U145:W146)/6</f>
        <v>2.3020689500000001E-3</v>
      </c>
      <c r="AP130" s="2">
        <f>((AK130-AK$19)*100)/AK$19</f>
        <v>0.45216061756796405</v>
      </c>
      <c r="AR130" t="s">
        <v>124</v>
      </c>
      <c r="AT130" s="1">
        <f>((AO130-AO$19)*100)/AO$19</f>
        <v>8.1604060948140419E-2</v>
      </c>
    </row>
    <row r="131" spans="1:46" x14ac:dyDescent="0.25">
      <c r="A131" t="s">
        <v>193</v>
      </c>
      <c r="B131" s="37" t="s">
        <v>193</v>
      </c>
      <c r="C131" s="34">
        <v>2.1939373000000001E-3</v>
      </c>
      <c r="D131" s="34">
        <v>2.2168312999999999E-3</v>
      </c>
      <c r="E131" s="34">
        <v>2.2138629999999999E-3</v>
      </c>
      <c r="F131" s="34">
        <v>2.2081796E-3</v>
      </c>
      <c r="G131" s="34">
        <v>2.2116567E-3</v>
      </c>
      <c r="H131" s="34">
        <v>2.243199E-3</v>
      </c>
      <c r="I131" s="34">
        <v>2.2666089000000001E-3</v>
      </c>
      <c r="J131" s="34">
        <v>2.2806004E-3</v>
      </c>
      <c r="K131" s="34">
        <v>2.2920852000000002E-3</v>
      </c>
      <c r="L131" s="34">
        <v>2.3006347E-3</v>
      </c>
      <c r="M131" s="34">
        <v>2.3025437E-3</v>
      </c>
      <c r="N131" s="34">
        <v>2.2983361999999999E-3</v>
      </c>
      <c r="O131" s="34">
        <v>2.2839077000000002E-3</v>
      </c>
      <c r="P131" s="34">
        <v>2.2651634999999999E-3</v>
      </c>
      <c r="Q131" s="34">
        <v>2.2480814E-3</v>
      </c>
      <c r="R131" s="34">
        <v>2.2442525000000001E-3</v>
      </c>
      <c r="S131" s="35" t="s">
        <v>193</v>
      </c>
      <c r="T131" s="35" t="s">
        <v>193</v>
      </c>
      <c r="U131" s="35" t="s">
        <v>193</v>
      </c>
      <c r="V131" s="35">
        <v>2.2230318000000002E-3</v>
      </c>
      <c r="W131" s="35">
        <v>2.3010221999999999E-3</v>
      </c>
      <c r="X131" s="35">
        <v>2.3166749999999998E-3</v>
      </c>
      <c r="Y131" s="35">
        <v>2.2905208000000002E-3</v>
      </c>
      <c r="Z131" s="35">
        <v>2.3262386999999998E-3</v>
      </c>
      <c r="AA131" s="35">
        <v>2.2999370000000002E-3</v>
      </c>
      <c r="AB131" s="35" t="s">
        <v>193</v>
      </c>
      <c r="AC131" s="36" t="s">
        <v>193</v>
      </c>
      <c r="AD131" s="29" t="s">
        <v>193</v>
      </c>
      <c r="AE131" s="29">
        <v>2.2828932999999999E-3</v>
      </c>
      <c r="AF131" s="29">
        <v>2.2712187E-3</v>
      </c>
      <c r="AG131" s="29">
        <v>2.2722966999999998E-3</v>
      </c>
      <c r="AH131" s="29">
        <v>2.2691498000000001E-3</v>
      </c>
      <c r="AI131" s="29">
        <v>2.2578506999999999E-3</v>
      </c>
      <c r="AJ131" s="29">
        <v>2.2272218E-3</v>
      </c>
      <c r="AK131" s="3">
        <f t="shared" si="2"/>
        <v>2.2645691999999998E-3</v>
      </c>
      <c r="AP131" s="2">
        <f>((AK131-AK$20)*100)/AK$20</f>
        <v>0.43990020400303387</v>
      </c>
    </row>
    <row r="132" spans="1:46" x14ac:dyDescent="0.25">
      <c r="A132" t="s">
        <v>193</v>
      </c>
      <c r="B132" s="37">
        <v>2.2293149999999999E-3</v>
      </c>
      <c r="C132" s="34">
        <v>2.2192788000000001E-3</v>
      </c>
      <c r="D132" s="34">
        <v>2.2195415E-3</v>
      </c>
      <c r="E132" s="34">
        <v>2.2164593000000002E-3</v>
      </c>
      <c r="F132" s="34">
        <v>2.2136899999999999E-3</v>
      </c>
      <c r="G132" s="34">
        <v>2.2210295E-3</v>
      </c>
      <c r="H132" s="34">
        <v>2.2461584E-3</v>
      </c>
      <c r="I132" s="34">
        <v>2.2592843E-3</v>
      </c>
      <c r="J132" s="34">
        <v>2.2669663000000001E-3</v>
      </c>
      <c r="K132" s="34">
        <v>2.2743860999999998E-3</v>
      </c>
      <c r="L132" s="34">
        <v>2.2803352000000002E-3</v>
      </c>
      <c r="M132" s="34">
        <v>2.2820726000000002E-3</v>
      </c>
      <c r="N132" s="34">
        <v>2.2782852999999998E-3</v>
      </c>
      <c r="O132" s="34">
        <v>2.2623907000000002E-3</v>
      </c>
      <c r="P132" s="34">
        <v>2.2433822E-3</v>
      </c>
      <c r="Q132" s="34">
        <v>2.2266921999999998E-3</v>
      </c>
      <c r="R132" s="34">
        <v>2.2189163000000001E-3</v>
      </c>
      <c r="S132" s="35" t="s">
        <v>193</v>
      </c>
      <c r="T132" s="35" t="s">
        <v>193</v>
      </c>
      <c r="U132" s="35">
        <v>2.2267415000000001E-3</v>
      </c>
      <c r="V132" s="35">
        <v>2.2568166999999998E-3</v>
      </c>
      <c r="W132" s="35">
        <v>2.3032166000000001E-3</v>
      </c>
      <c r="X132" s="35">
        <v>2.3035754000000001E-3</v>
      </c>
      <c r="Y132" s="35">
        <v>2.2577378E-3</v>
      </c>
      <c r="Z132" s="35">
        <v>2.3172318000000002E-3</v>
      </c>
      <c r="AA132" s="35">
        <v>2.3054670999999999E-3</v>
      </c>
      <c r="AB132" s="35" t="s">
        <v>193</v>
      </c>
      <c r="AC132" s="36" t="s">
        <v>193</v>
      </c>
      <c r="AD132" s="29" t="s">
        <v>193</v>
      </c>
      <c r="AE132" s="29">
        <v>2.288156E-3</v>
      </c>
      <c r="AF132" s="29">
        <v>2.2816437000000001E-3</v>
      </c>
      <c r="AG132" s="29">
        <v>2.2827971000000001E-3</v>
      </c>
      <c r="AH132" s="29">
        <v>2.2762239999999999E-3</v>
      </c>
      <c r="AI132" s="29">
        <v>2.2666126000000001E-3</v>
      </c>
      <c r="AJ132" s="29">
        <v>2.2268131999999999E-3</v>
      </c>
      <c r="AK132" s="3">
        <f t="shared" si="2"/>
        <v>2.2583739066666659E-3</v>
      </c>
      <c r="AP132" s="2">
        <f>((AK132-AK$21)*100)/AK$21</f>
        <v>0.41691926008606817</v>
      </c>
    </row>
    <row r="133" spans="1:46" x14ac:dyDescent="0.25">
      <c r="A133" t="s">
        <v>193</v>
      </c>
      <c r="B133" s="37">
        <v>2.2210112999999998E-3</v>
      </c>
      <c r="C133" s="34">
        <v>2.226334E-3</v>
      </c>
      <c r="D133" s="34">
        <v>2.2211956999999998E-3</v>
      </c>
      <c r="E133" s="34">
        <v>2.218884E-3</v>
      </c>
      <c r="F133" s="34">
        <v>2.2228515999999999E-3</v>
      </c>
      <c r="G133" s="34">
        <v>2.2351943999999999E-3</v>
      </c>
      <c r="H133" s="34">
        <v>2.2526241E-3</v>
      </c>
      <c r="I133" s="34">
        <v>2.2598393000000001E-3</v>
      </c>
      <c r="J133" s="34">
        <v>2.2641585999999998E-3</v>
      </c>
      <c r="K133" s="34">
        <v>2.2676745000000001E-3</v>
      </c>
      <c r="L133" s="34">
        <v>2.2694870000000002E-3</v>
      </c>
      <c r="M133" s="34">
        <v>2.2679827999999998E-3</v>
      </c>
      <c r="N133" s="34">
        <v>2.2618612000000001E-3</v>
      </c>
      <c r="O133" s="34">
        <v>2.2456232E-3</v>
      </c>
      <c r="P133" s="34">
        <v>2.2294723999999998E-3</v>
      </c>
      <c r="Q133" s="34">
        <v>2.2235461999999999E-3</v>
      </c>
      <c r="R133" s="34">
        <v>2.2164900000000002E-3</v>
      </c>
      <c r="S133" s="35" t="s">
        <v>193</v>
      </c>
      <c r="T133" s="35" t="s">
        <v>193</v>
      </c>
      <c r="U133" s="35">
        <v>2.2431265E-3</v>
      </c>
      <c r="V133" s="35">
        <v>2.2858367000000001E-3</v>
      </c>
      <c r="W133" s="35">
        <v>2.3051450000000002E-3</v>
      </c>
      <c r="X133" s="35">
        <v>2.2907138E-3</v>
      </c>
      <c r="Y133" s="35">
        <v>2.2155177E-3</v>
      </c>
      <c r="Z133" s="35" t="s">
        <v>193</v>
      </c>
      <c r="AA133" s="35" t="s">
        <v>193</v>
      </c>
      <c r="AB133" s="35" t="s">
        <v>193</v>
      </c>
      <c r="AC133" s="36" t="s">
        <v>193</v>
      </c>
      <c r="AD133" s="29" t="s">
        <v>193</v>
      </c>
      <c r="AE133" s="29" t="s">
        <v>193</v>
      </c>
      <c r="AF133" s="29">
        <v>2.2808244E-3</v>
      </c>
      <c r="AG133" s="29">
        <v>2.2894037E-3</v>
      </c>
      <c r="AH133" s="29">
        <v>2.2766164000000001E-3</v>
      </c>
      <c r="AI133" s="29">
        <v>2.2714689999999999E-3</v>
      </c>
      <c r="AJ133" s="29">
        <v>2.2359148000000001E-3</v>
      </c>
      <c r="AK133" s="3">
        <f t="shared" si="2"/>
        <v>2.2518073444444445E-3</v>
      </c>
      <c r="AP133" s="2">
        <f>((AK133-AK$22)*100)/AK$22</f>
        <v>0.4098722817166589</v>
      </c>
    </row>
    <row r="134" spans="1:46" x14ac:dyDescent="0.25">
      <c r="A134" t="s">
        <v>193</v>
      </c>
      <c r="B134" s="37">
        <v>2.2243056E-3</v>
      </c>
      <c r="C134" s="34">
        <v>2.2291326999999998E-3</v>
      </c>
      <c r="D134" s="34">
        <v>2.2272307E-3</v>
      </c>
      <c r="E134" s="34">
        <v>2.2301902E-3</v>
      </c>
      <c r="F134" s="34">
        <v>2.2378670000000002E-3</v>
      </c>
      <c r="G134" s="34">
        <v>2.2483379999999999E-3</v>
      </c>
      <c r="H134" s="34">
        <v>2.2587262E-3</v>
      </c>
      <c r="I134" s="34">
        <v>2.2630403000000001E-3</v>
      </c>
      <c r="J134" s="34">
        <v>2.2655855999999999E-3</v>
      </c>
      <c r="K134" s="34">
        <v>2.2669270000000002E-3</v>
      </c>
      <c r="L134" s="34">
        <v>2.2663174E-3</v>
      </c>
      <c r="M134" s="34">
        <v>2.2626465999999999E-3</v>
      </c>
      <c r="N134" s="34">
        <v>2.2553690000000001E-3</v>
      </c>
      <c r="O134" s="34">
        <v>2.241505E-3</v>
      </c>
      <c r="P134" s="34">
        <v>2.2308060000000001E-3</v>
      </c>
      <c r="Q134" s="34">
        <v>2.2252283999999998E-3</v>
      </c>
      <c r="R134" s="34">
        <v>2.2267057000000001E-3</v>
      </c>
      <c r="S134" s="35" t="s">
        <v>193</v>
      </c>
      <c r="T134" s="35">
        <v>2.2898290000000002E-3</v>
      </c>
      <c r="U134" s="35">
        <v>2.2759176999999999E-3</v>
      </c>
      <c r="V134" s="35">
        <v>2.3020238000000001E-3</v>
      </c>
      <c r="W134" s="35">
        <v>2.3119310000000001E-3</v>
      </c>
      <c r="X134" s="35">
        <v>2.2924960000000002E-3</v>
      </c>
      <c r="Y134" s="35">
        <v>2.2081633000000001E-3</v>
      </c>
      <c r="Z134" s="35" t="s">
        <v>193</v>
      </c>
      <c r="AA134" s="35" t="s">
        <v>193</v>
      </c>
      <c r="AB134" s="35" t="s">
        <v>193</v>
      </c>
      <c r="AC134" s="36" t="s">
        <v>193</v>
      </c>
      <c r="AD134" s="29" t="s">
        <v>193</v>
      </c>
      <c r="AE134" s="29" t="s">
        <v>193</v>
      </c>
      <c r="AF134" s="29">
        <v>2.2879060000000001E-3</v>
      </c>
      <c r="AG134" s="29">
        <v>2.2982492000000001E-3</v>
      </c>
      <c r="AH134" s="29">
        <v>2.2673671999999998E-3</v>
      </c>
      <c r="AI134" s="29">
        <v>2.2677385999999998E-3</v>
      </c>
      <c r="AJ134" s="29">
        <v>2.2340036999999998E-3</v>
      </c>
      <c r="AK134" s="3">
        <f t="shared" si="2"/>
        <v>2.2569838178571429E-3</v>
      </c>
      <c r="AP134" s="2">
        <f>((AK134-AK$23)*100)/AK$23</f>
        <v>0.42560861146453849</v>
      </c>
    </row>
    <row r="135" spans="1:46" x14ac:dyDescent="0.25">
      <c r="A135" t="s">
        <v>193</v>
      </c>
      <c r="B135" s="37">
        <v>2.2170874000000001E-3</v>
      </c>
      <c r="C135" s="34">
        <v>2.2321693000000001E-3</v>
      </c>
      <c r="D135" s="34">
        <v>2.2350599000000001E-3</v>
      </c>
      <c r="E135" s="34">
        <v>2.2411536999999999E-3</v>
      </c>
      <c r="F135" s="34">
        <v>2.2498940000000001E-3</v>
      </c>
      <c r="G135" s="34">
        <v>2.2577264E-3</v>
      </c>
      <c r="H135" s="34">
        <v>2.2641036000000002E-3</v>
      </c>
      <c r="I135" s="34">
        <v>2.2666203000000001E-3</v>
      </c>
      <c r="J135" s="34">
        <v>2.2681164999999999E-3</v>
      </c>
      <c r="K135" s="34">
        <v>2.2687902999999998E-3</v>
      </c>
      <c r="L135" s="34">
        <v>2.2671522999999998E-3</v>
      </c>
      <c r="M135" s="34">
        <v>2.264173E-3</v>
      </c>
      <c r="N135" s="34">
        <v>2.2592332999999999E-3</v>
      </c>
      <c r="O135" s="34">
        <v>2.2513033000000002E-3</v>
      </c>
      <c r="P135" s="34">
        <v>2.2509869999999999E-3</v>
      </c>
      <c r="Q135" s="34">
        <v>2.2463142000000002E-3</v>
      </c>
      <c r="R135" s="34" t="s">
        <v>193</v>
      </c>
      <c r="S135" s="35">
        <v>2.2953956000000002E-3</v>
      </c>
      <c r="T135" s="35">
        <v>2.3004954999999998E-3</v>
      </c>
      <c r="U135" s="35">
        <v>2.2957136000000002E-3</v>
      </c>
      <c r="V135" s="35">
        <v>2.3172727999999998E-3</v>
      </c>
      <c r="W135" s="35">
        <v>2.3257448000000001E-3</v>
      </c>
      <c r="X135" s="35">
        <v>2.3144668000000001E-3</v>
      </c>
      <c r="Y135" s="35">
        <v>2.2665815999999999E-3</v>
      </c>
      <c r="Z135" s="35" t="s">
        <v>193</v>
      </c>
      <c r="AA135" s="35" t="s">
        <v>193</v>
      </c>
      <c r="AB135" s="35" t="s">
        <v>193</v>
      </c>
      <c r="AC135" s="36" t="s">
        <v>193</v>
      </c>
      <c r="AD135" s="29" t="s">
        <v>193</v>
      </c>
      <c r="AE135" s="29" t="s">
        <v>193</v>
      </c>
      <c r="AF135" s="29">
        <v>2.2925632000000001E-3</v>
      </c>
      <c r="AG135" s="29">
        <v>2.3058401E-3</v>
      </c>
      <c r="AH135" s="29">
        <v>2.2510170000000001E-3</v>
      </c>
      <c r="AI135" s="29">
        <v>2.2675706999999998E-3</v>
      </c>
      <c r="AJ135" s="29">
        <v>2.2377968000000001E-3</v>
      </c>
      <c r="AK135" s="3">
        <f t="shared" si="2"/>
        <v>2.2682265357142858E-3</v>
      </c>
      <c r="AP135" s="2">
        <f>((AK135-AK$24)*100)/AK$24</f>
        <v>0.45702193661860208</v>
      </c>
    </row>
    <row r="136" spans="1:46" x14ac:dyDescent="0.25">
      <c r="A136" t="s">
        <v>193</v>
      </c>
      <c r="B136" s="37">
        <v>2.2295231000000002E-3</v>
      </c>
      <c r="C136" s="34">
        <v>2.2378481999999998E-3</v>
      </c>
      <c r="D136" s="34">
        <v>2.2429298000000001E-3</v>
      </c>
      <c r="E136" s="34">
        <v>2.2498209999999999E-3</v>
      </c>
      <c r="F136" s="34">
        <v>2.2569736E-3</v>
      </c>
      <c r="G136" s="34">
        <v>2.2619097000000001E-3</v>
      </c>
      <c r="H136" s="34">
        <v>2.2658242000000001E-3</v>
      </c>
      <c r="I136" s="34">
        <v>2.2678524E-3</v>
      </c>
      <c r="J136" s="34">
        <v>2.2688987999999999E-3</v>
      </c>
      <c r="K136" s="34">
        <v>2.2703087999999998E-3</v>
      </c>
      <c r="L136" s="34">
        <v>2.2690606E-3</v>
      </c>
      <c r="M136" s="34">
        <v>2.2678375000000001E-3</v>
      </c>
      <c r="N136" s="34">
        <v>2.2681453000000002E-3</v>
      </c>
      <c r="O136" s="34">
        <v>2.2690764000000002E-3</v>
      </c>
      <c r="P136" s="38">
        <v>2.2712809E-3</v>
      </c>
      <c r="Q136" s="38" t="s">
        <v>193</v>
      </c>
      <c r="R136" s="38">
        <v>2.2904793999999999E-3</v>
      </c>
      <c r="S136" s="35">
        <v>2.3055095E-3</v>
      </c>
      <c r="T136" s="35">
        <v>2.3113320000000001E-3</v>
      </c>
      <c r="U136" s="35">
        <v>2.3145654999999999E-3</v>
      </c>
      <c r="V136" s="35">
        <v>2.3330015000000001E-3</v>
      </c>
      <c r="W136" s="35">
        <v>2.3417477000000002E-3</v>
      </c>
      <c r="X136" s="35">
        <v>2.3403335000000002E-3</v>
      </c>
      <c r="Y136" s="35">
        <v>2.3234814999999998E-3</v>
      </c>
      <c r="Z136" s="35" t="s">
        <v>193</v>
      </c>
      <c r="AA136" s="35" t="s">
        <v>193</v>
      </c>
      <c r="AB136" s="35" t="s">
        <v>193</v>
      </c>
      <c r="AC136" s="36" t="s">
        <v>193</v>
      </c>
      <c r="AD136" s="29" t="s">
        <v>193</v>
      </c>
      <c r="AE136" s="29" t="s">
        <v>193</v>
      </c>
      <c r="AF136" s="29">
        <v>2.2942962E-3</v>
      </c>
      <c r="AG136" s="29">
        <v>2.3121263E-3</v>
      </c>
      <c r="AH136" s="29" t="s">
        <v>193</v>
      </c>
      <c r="AI136" s="29">
        <v>2.2631880000000002E-3</v>
      </c>
      <c r="AJ136" s="29">
        <v>2.2165764000000002E-3</v>
      </c>
      <c r="AK136" s="3">
        <f t="shared" si="2"/>
        <v>2.2794047333333334E-3</v>
      </c>
      <c r="AP136" s="2">
        <f>((AK136-AK$25)*100)/AK$25</f>
        <v>0.48319158763087716</v>
      </c>
    </row>
    <row r="137" spans="1:46" x14ac:dyDescent="0.25">
      <c r="A137" t="s">
        <v>193</v>
      </c>
      <c r="B137" s="37">
        <v>2.2354486999999999E-3</v>
      </c>
      <c r="C137" s="34">
        <v>2.2398943999999998E-3</v>
      </c>
      <c r="D137" s="34">
        <v>2.2466147999999999E-3</v>
      </c>
      <c r="E137" s="34">
        <v>2.2525236E-3</v>
      </c>
      <c r="F137" s="34">
        <v>2.2554868E-3</v>
      </c>
      <c r="G137" s="34">
        <v>2.2569308000000001E-3</v>
      </c>
      <c r="H137" s="34">
        <v>2.2603504000000001E-3</v>
      </c>
      <c r="I137" s="34">
        <v>2.2632707999999998E-3</v>
      </c>
      <c r="J137" s="34">
        <v>2.2644051000000002E-3</v>
      </c>
      <c r="K137" s="34">
        <v>2.2655373999999999E-3</v>
      </c>
      <c r="L137" s="34">
        <v>2.2674829999999998E-3</v>
      </c>
      <c r="M137" s="34">
        <v>2.2662936000000002E-3</v>
      </c>
      <c r="N137" s="34">
        <v>2.2701145999999999E-3</v>
      </c>
      <c r="O137" s="34">
        <v>2.2783356E-3</v>
      </c>
      <c r="P137" s="38" t="s">
        <v>193</v>
      </c>
      <c r="Q137" s="38">
        <v>2.2922908000000001E-3</v>
      </c>
      <c r="R137" s="38">
        <v>2.3019410000000001E-3</v>
      </c>
      <c r="S137" s="35">
        <v>2.3134872E-3</v>
      </c>
      <c r="T137" s="35">
        <v>2.3201404000000002E-3</v>
      </c>
      <c r="U137" s="35">
        <v>2.3278363999999999E-3</v>
      </c>
      <c r="V137" s="35">
        <v>2.3397119999999999E-3</v>
      </c>
      <c r="W137" s="35">
        <v>2.3463815E-3</v>
      </c>
      <c r="X137" s="35">
        <v>2.3521925000000001E-3</v>
      </c>
      <c r="Y137" s="35">
        <v>2.3454393E-3</v>
      </c>
      <c r="Z137" s="35" t="s">
        <v>193</v>
      </c>
      <c r="AA137" s="35" t="s">
        <v>193</v>
      </c>
      <c r="AB137" s="35" t="s">
        <v>193</v>
      </c>
      <c r="AC137" s="36" t="s">
        <v>193</v>
      </c>
      <c r="AD137" s="29" t="s">
        <v>193</v>
      </c>
      <c r="AE137" s="29" t="s">
        <v>193</v>
      </c>
      <c r="AF137" s="29">
        <v>2.2933683000000002E-3</v>
      </c>
      <c r="AG137" s="29">
        <v>2.3146814E-3</v>
      </c>
      <c r="AH137" s="29" t="s">
        <v>193</v>
      </c>
      <c r="AI137" s="29" t="s">
        <v>193</v>
      </c>
      <c r="AJ137" s="29" t="s">
        <v>193</v>
      </c>
      <c r="AK137" s="3">
        <f t="shared" si="2"/>
        <v>2.2868064160000002E-3</v>
      </c>
      <c r="AP137" s="2">
        <f>((AK137-AK$26)*100)/AK$26</f>
        <v>0.49040304051148098</v>
      </c>
    </row>
    <row r="138" spans="1:46" x14ac:dyDescent="0.25">
      <c r="A138" t="s">
        <v>193</v>
      </c>
      <c r="B138" s="37" t="s">
        <v>193</v>
      </c>
      <c r="C138" s="34">
        <v>2.2346661000000002E-3</v>
      </c>
      <c r="D138" s="34">
        <v>2.2460510000000002E-3</v>
      </c>
      <c r="E138" s="34">
        <v>2.2505159000000001E-3</v>
      </c>
      <c r="F138" s="34">
        <v>2.2469899999999999E-3</v>
      </c>
      <c r="G138" s="34">
        <v>2.2444589999999999E-3</v>
      </c>
      <c r="H138" s="34">
        <v>2.2476231999999999E-3</v>
      </c>
      <c r="I138" s="34">
        <v>2.2517622000000001E-3</v>
      </c>
      <c r="J138" s="34">
        <v>2.2538419999999998E-3</v>
      </c>
      <c r="K138" s="34">
        <v>2.2571800000000001E-3</v>
      </c>
      <c r="L138" s="34">
        <v>2.2585719999999999E-3</v>
      </c>
      <c r="M138" s="34">
        <v>2.2560800000000002E-3</v>
      </c>
      <c r="N138" s="34">
        <v>2.2609539999999999E-3</v>
      </c>
      <c r="O138" s="34">
        <v>2.2725733000000001E-3</v>
      </c>
      <c r="P138" s="38" t="s">
        <v>193</v>
      </c>
      <c r="Q138" s="38">
        <v>2.2882337E-3</v>
      </c>
      <c r="R138" s="38">
        <v>2.3033053E-3</v>
      </c>
      <c r="S138" s="35">
        <v>2.3159764000000001E-3</v>
      </c>
      <c r="T138" s="35">
        <v>2.3235704000000002E-3</v>
      </c>
      <c r="U138" s="35">
        <v>2.3312165999999999E-3</v>
      </c>
      <c r="V138" s="35">
        <v>2.3335627999999998E-3</v>
      </c>
      <c r="W138" s="35">
        <v>2.3375140000000002E-3</v>
      </c>
      <c r="X138" s="35">
        <v>2.3473347999999998E-3</v>
      </c>
      <c r="Y138" s="35">
        <v>2.3442839999999999E-3</v>
      </c>
      <c r="Z138" s="35" t="s">
        <v>193</v>
      </c>
      <c r="AA138" s="35" t="s">
        <v>193</v>
      </c>
      <c r="AB138" s="35" t="s">
        <v>193</v>
      </c>
      <c r="AC138" s="36" t="s">
        <v>193</v>
      </c>
      <c r="AD138" s="29" t="s">
        <v>193</v>
      </c>
      <c r="AE138" s="29" t="s">
        <v>193</v>
      </c>
      <c r="AF138" s="29">
        <v>2.2903160000000001E-3</v>
      </c>
      <c r="AG138" s="29">
        <v>2.3114771999999998E-3</v>
      </c>
      <c r="AH138" s="29" t="s">
        <v>193</v>
      </c>
      <c r="AI138" s="29" t="s">
        <v>193</v>
      </c>
      <c r="AJ138" s="29" t="s">
        <v>193</v>
      </c>
      <c r="AK138" s="3">
        <f t="shared" si="2"/>
        <v>2.2836691625000008E-3</v>
      </c>
      <c r="AP138" s="2">
        <f>((AK138-AK$27)*100)/AK$27</f>
        <v>0.47842844547215635</v>
      </c>
    </row>
    <row r="139" spans="1:46" x14ac:dyDescent="0.25">
      <c r="A139" t="s">
        <v>193</v>
      </c>
      <c r="B139" s="37" t="s">
        <v>193</v>
      </c>
      <c r="C139" s="34">
        <v>2.2367203999999999E-3</v>
      </c>
      <c r="D139" s="34">
        <v>2.24398E-3</v>
      </c>
      <c r="E139" s="34">
        <v>2.2463083999999999E-3</v>
      </c>
      <c r="F139" s="34">
        <v>2.2402137999999999E-3</v>
      </c>
      <c r="G139" s="34">
        <v>2.2329120000000001E-3</v>
      </c>
      <c r="H139" s="34">
        <v>2.2375833000000001E-3</v>
      </c>
      <c r="I139" s="34">
        <v>2.2422483000000002E-3</v>
      </c>
      <c r="J139" s="34">
        <v>2.2437339999999998E-3</v>
      </c>
      <c r="K139" s="34">
        <v>2.2463041999999998E-3</v>
      </c>
      <c r="L139" s="34">
        <v>2.2459489000000001E-3</v>
      </c>
      <c r="M139" s="34">
        <v>2.2457446999999998E-3</v>
      </c>
      <c r="N139" s="34">
        <v>2.2507985000000002E-3</v>
      </c>
      <c r="O139" s="34">
        <v>2.2624577000000001E-3</v>
      </c>
      <c r="P139" s="38" t="s">
        <v>193</v>
      </c>
      <c r="Q139" s="38">
        <v>2.2767658999999999E-3</v>
      </c>
      <c r="R139" s="38">
        <v>2.2890024999999998E-3</v>
      </c>
      <c r="S139" s="35">
        <v>2.3106889999999999E-3</v>
      </c>
      <c r="T139" s="35">
        <v>2.3207840999999998E-3</v>
      </c>
      <c r="U139" s="35">
        <v>2.3257528000000002E-3</v>
      </c>
      <c r="V139" s="35">
        <v>2.3263964999999998E-3</v>
      </c>
      <c r="W139" s="35">
        <v>2.3277066999999999E-3</v>
      </c>
      <c r="X139" s="35">
        <v>2.3369967999999999E-3</v>
      </c>
      <c r="Y139" s="35">
        <v>2.3368799999999999E-3</v>
      </c>
      <c r="Z139" s="35" t="s">
        <v>193</v>
      </c>
      <c r="AA139" s="35" t="s">
        <v>193</v>
      </c>
      <c r="AB139" s="35" t="s">
        <v>193</v>
      </c>
      <c r="AC139" s="36" t="s">
        <v>193</v>
      </c>
      <c r="AD139" s="29" t="s">
        <v>193</v>
      </c>
      <c r="AE139" s="29" t="s">
        <v>193</v>
      </c>
      <c r="AF139" s="29" t="s">
        <v>193</v>
      </c>
      <c r="AG139" s="29" t="s">
        <v>193</v>
      </c>
      <c r="AH139" s="29" t="s">
        <v>193</v>
      </c>
      <c r="AI139" s="29" t="s">
        <v>193</v>
      </c>
      <c r="AJ139" s="29" t="s">
        <v>193</v>
      </c>
      <c r="AK139" s="3">
        <f t="shared" si="2"/>
        <v>2.2739058409090907E-3</v>
      </c>
      <c r="AP139" s="2">
        <f>((AK139-AK$28)*100)/AK$28</f>
        <v>0.44559307763143818</v>
      </c>
    </row>
    <row r="140" spans="1:46" x14ac:dyDescent="0.25">
      <c r="A140" s="32" t="s">
        <v>193</v>
      </c>
      <c r="B140" s="39" t="s">
        <v>193</v>
      </c>
      <c r="C140" s="32">
        <v>2.2392478E-3</v>
      </c>
      <c r="D140" s="32">
        <v>2.2440553000000001E-3</v>
      </c>
      <c r="E140" s="32">
        <v>2.2473987000000001E-3</v>
      </c>
      <c r="F140" s="32">
        <v>2.2469368E-3</v>
      </c>
      <c r="G140" s="32">
        <v>2.2463584000000001E-3</v>
      </c>
      <c r="H140" s="32">
        <v>2.2461122999999999E-3</v>
      </c>
      <c r="I140" s="32">
        <v>2.2457039999999998E-3</v>
      </c>
      <c r="J140" s="32">
        <v>2.2437319E-3</v>
      </c>
      <c r="K140" s="32">
        <v>2.2405559999999999E-3</v>
      </c>
      <c r="L140" s="32">
        <v>2.2374152E-3</v>
      </c>
      <c r="M140" s="32">
        <v>2.2392200000000001E-3</v>
      </c>
      <c r="N140" s="32">
        <v>2.2432979999999999E-3</v>
      </c>
      <c r="O140" s="32">
        <v>2.2528056999999999E-3</v>
      </c>
      <c r="P140" s="32" t="s">
        <v>193</v>
      </c>
      <c r="Q140" s="32" t="s">
        <v>193</v>
      </c>
      <c r="R140" s="32" t="s">
        <v>193</v>
      </c>
      <c r="S140" s="33">
        <v>2.3122665000000001E-3</v>
      </c>
      <c r="T140" s="33">
        <v>2.3197853000000001E-3</v>
      </c>
      <c r="U140" s="33">
        <v>2.322705E-3</v>
      </c>
      <c r="V140" s="33">
        <v>2.3224195000000002E-3</v>
      </c>
      <c r="W140" s="33">
        <v>2.3193685000000002E-3</v>
      </c>
      <c r="X140" s="33">
        <v>2.3283641999999999E-3</v>
      </c>
      <c r="Y140" s="33">
        <v>2.3275330000000001E-3</v>
      </c>
      <c r="Z140" s="33" t="s">
        <v>193</v>
      </c>
      <c r="AA140" s="40" t="s">
        <v>193</v>
      </c>
      <c r="AB140" s="40">
        <v>2.4524924999999999E-3</v>
      </c>
      <c r="AC140" s="40">
        <v>2.4676415999999998E-3</v>
      </c>
      <c r="AD140" s="40" t="s">
        <v>193</v>
      </c>
      <c r="AE140" s="40" t="s">
        <v>193</v>
      </c>
      <c r="AF140" s="40" t="s">
        <v>193</v>
      </c>
      <c r="AG140" s="40" t="s">
        <v>193</v>
      </c>
      <c r="AH140" s="40" t="s">
        <v>193</v>
      </c>
      <c r="AI140" s="40" t="s">
        <v>193</v>
      </c>
      <c r="AJ140" s="40" t="s">
        <v>193</v>
      </c>
      <c r="AK140" s="3">
        <f t="shared" si="2"/>
        <v>2.2884280090909098E-3</v>
      </c>
      <c r="AP140" s="2">
        <f>((AK140-AK$29)*100)/AK$29</f>
        <v>0.40323476385831253</v>
      </c>
    </row>
    <row r="141" spans="1:46" x14ac:dyDescent="0.25">
      <c r="A141" s="31" t="s">
        <v>193</v>
      </c>
      <c r="B141" s="41" t="s">
        <v>193</v>
      </c>
      <c r="C141" s="31" t="s">
        <v>193</v>
      </c>
      <c r="D141" s="31">
        <v>2.2463155999999998E-3</v>
      </c>
      <c r="E141" s="31">
        <v>2.2486427000000002E-3</v>
      </c>
      <c r="F141" s="31">
        <v>2.2488432E-3</v>
      </c>
      <c r="G141" s="31">
        <v>2.2490649000000001E-3</v>
      </c>
      <c r="H141" s="31">
        <v>2.2490646E-3</v>
      </c>
      <c r="I141" s="31">
        <v>2.2484176000000002E-3</v>
      </c>
      <c r="J141" s="31">
        <v>2.2467375000000001E-3</v>
      </c>
      <c r="K141" s="31">
        <v>2.2440547999999999E-3</v>
      </c>
      <c r="L141" s="31">
        <v>2.2415096999999998E-3</v>
      </c>
      <c r="M141" s="31">
        <v>2.2397363000000001E-3</v>
      </c>
      <c r="N141" s="31">
        <v>2.2372527000000001E-3</v>
      </c>
      <c r="O141" s="31" t="s">
        <v>193</v>
      </c>
      <c r="P141" s="31" t="s">
        <v>193</v>
      </c>
      <c r="Q141" s="31" t="s">
        <v>193</v>
      </c>
      <c r="R141" s="31" t="s">
        <v>193</v>
      </c>
      <c r="S141" s="33">
        <v>2.3165299999999998E-3</v>
      </c>
      <c r="T141" s="33">
        <v>2.3196710000000001E-3</v>
      </c>
      <c r="U141" s="33">
        <v>2.3213196999999999E-3</v>
      </c>
      <c r="V141" s="33">
        <v>2.3218961E-3</v>
      </c>
      <c r="W141" s="33">
        <v>2.3218826000000001E-3</v>
      </c>
      <c r="X141" s="33">
        <v>2.3234716999999999E-3</v>
      </c>
      <c r="Y141" s="33">
        <v>2.3245217999999998E-3</v>
      </c>
      <c r="Z141" s="33">
        <v>2.3505142999999998E-3</v>
      </c>
      <c r="AA141" s="40">
        <v>2.4077103000000001E-3</v>
      </c>
      <c r="AB141" s="40">
        <v>2.4486146999999998E-3</v>
      </c>
      <c r="AC141" s="40">
        <v>2.4608009999999999E-3</v>
      </c>
      <c r="AD141" s="40">
        <v>2.4206392000000001E-3</v>
      </c>
      <c r="AE141" s="40" t="s">
        <v>193</v>
      </c>
      <c r="AF141" s="40" t="s">
        <v>193</v>
      </c>
      <c r="AG141" s="40" t="s">
        <v>193</v>
      </c>
      <c r="AH141" s="40" t="s">
        <v>193</v>
      </c>
      <c r="AI141" s="40" t="s">
        <v>193</v>
      </c>
      <c r="AJ141" s="40" t="s">
        <v>193</v>
      </c>
      <c r="AK141" s="3">
        <f t="shared" si="2"/>
        <v>2.305965739130434E-3</v>
      </c>
      <c r="AP141" s="2">
        <f>((AK141-AK$30)*100)/AK$30</f>
        <v>0.33431452170917592</v>
      </c>
    </row>
    <row r="142" spans="1:46" x14ac:dyDescent="0.25">
      <c r="A142" s="31" t="s">
        <v>193</v>
      </c>
      <c r="B142" s="41" t="s">
        <v>193</v>
      </c>
      <c r="C142" s="31" t="s">
        <v>193</v>
      </c>
      <c r="D142" s="31">
        <v>2.2518415999999999E-3</v>
      </c>
      <c r="E142" s="31">
        <v>2.2530374E-3</v>
      </c>
      <c r="F142" s="31">
        <v>2.2518047999999999E-3</v>
      </c>
      <c r="G142" s="31">
        <v>2.2509956999999998E-3</v>
      </c>
      <c r="H142" s="31">
        <v>2.2500935000000001E-3</v>
      </c>
      <c r="I142" s="31">
        <v>2.2487060000000001E-3</v>
      </c>
      <c r="J142" s="31">
        <v>2.2466971999999998E-3</v>
      </c>
      <c r="K142" s="31">
        <v>2.2438573999999998E-3</v>
      </c>
      <c r="L142" s="31">
        <v>2.2404997000000002E-3</v>
      </c>
      <c r="M142" s="31">
        <v>2.2377746999999999E-3</v>
      </c>
      <c r="N142" s="31">
        <v>2.2358992E-3</v>
      </c>
      <c r="O142" s="31" t="s">
        <v>193</v>
      </c>
      <c r="P142" s="31" t="s">
        <v>193</v>
      </c>
      <c r="Q142" s="31" t="s">
        <v>193</v>
      </c>
      <c r="R142" s="31" t="s">
        <v>193</v>
      </c>
      <c r="S142" s="33">
        <v>2.3155269999999999E-3</v>
      </c>
      <c r="T142" s="33">
        <v>2.3185626999999999E-3</v>
      </c>
      <c r="U142" s="33">
        <v>2.3193621999999998E-3</v>
      </c>
      <c r="V142" s="33">
        <v>2.3200982000000001E-3</v>
      </c>
      <c r="W142" s="33">
        <v>2.3202607E-3</v>
      </c>
      <c r="X142" s="33">
        <v>2.3209163999999998E-3</v>
      </c>
      <c r="Y142" s="33">
        <v>2.3185506000000002E-3</v>
      </c>
      <c r="Z142" s="33" t="s">
        <v>193</v>
      </c>
      <c r="AA142" s="40">
        <v>2.4358404E-3</v>
      </c>
      <c r="AB142" s="40">
        <v>2.4509176000000001E-3</v>
      </c>
      <c r="AC142" s="40" t="s">
        <v>193</v>
      </c>
      <c r="AD142" s="40" t="s">
        <v>193</v>
      </c>
      <c r="AE142" s="40" t="s">
        <v>193</v>
      </c>
      <c r="AF142" s="40" t="s">
        <v>193</v>
      </c>
      <c r="AG142" s="40" t="s">
        <v>193</v>
      </c>
      <c r="AH142" s="40" t="s">
        <v>193</v>
      </c>
      <c r="AI142" s="40" t="s">
        <v>193</v>
      </c>
      <c r="AJ142" s="40" t="s">
        <v>193</v>
      </c>
      <c r="AK142" s="3">
        <f t="shared" si="2"/>
        <v>2.2915621499999994E-3</v>
      </c>
      <c r="AP142" s="2">
        <f>((AK142-AK$31)*100)/AK$31</f>
        <v>0.3116234065061485</v>
      </c>
    </row>
    <row r="143" spans="1:46" x14ac:dyDescent="0.25">
      <c r="A143" s="31" t="s">
        <v>193</v>
      </c>
      <c r="B143" s="41" t="s">
        <v>193</v>
      </c>
      <c r="C143" s="31" t="s">
        <v>193</v>
      </c>
      <c r="D143" s="31">
        <v>2.2544245999999999E-3</v>
      </c>
      <c r="E143" s="31">
        <v>2.2525585000000002E-3</v>
      </c>
      <c r="F143" s="31">
        <v>2.2496109999999999E-3</v>
      </c>
      <c r="G143" s="31">
        <v>2.2474306000000001E-3</v>
      </c>
      <c r="H143" s="31">
        <v>2.2458690000000002E-3</v>
      </c>
      <c r="I143" s="31">
        <v>2.2444509000000001E-3</v>
      </c>
      <c r="J143" s="31">
        <v>2.2428309999999998E-3</v>
      </c>
      <c r="K143" s="31">
        <v>2.2400789999999999E-3</v>
      </c>
      <c r="L143" s="31">
        <v>2.2361127E-3</v>
      </c>
      <c r="M143" s="31">
        <v>2.2332088999999999E-3</v>
      </c>
      <c r="N143" s="31">
        <v>2.2329114999999999E-3</v>
      </c>
      <c r="O143" s="31" t="s">
        <v>193</v>
      </c>
      <c r="P143" s="31" t="s">
        <v>193</v>
      </c>
      <c r="Q143" s="31" t="s">
        <v>193</v>
      </c>
      <c r="R143" s="31" t="s">
        <v>193</v>
      </c>
      <c r="S143" s="33" t="s">
        <v>193</v>
      </c>
      <c r="T143" s="33">
        <v>2.3126777000000002E-3</v>
      </c>
      <c r="U143" s="33">
        <v>2.3163289999999998E-3</v>
      </c>
      <c r="V143" s="33">
        <v>2.317726E-3</v>
      </c>
      <c r="W143" s="33">
        <v>2.3179547999999999E-3</v>
      </c>
      <c r="X143" s="33">
        <v>2.3179434E-3</v>
      </c>
      <c r="Y143" s="33">
        <v>2.3184E-3</v>
      </c>
      <c r="Z143" s="33">
        <v>2.3148076000000001E-3</v>
      </c>
      <c r="AA143" s="40" t="s">
        <v>193</v>
      </c>
      <c r="AB143" s="40" t="s">
        <v>193</v>
      </c>
      <c r="AC143" s="40" t="s">
        <v>193</v>
      </c>
      <c r="AD143" s="40" t="s">
        <v>193</v>
      </c>
      <c r="AE143" s="40" t="s">
        <v>193</v>
      </c>
      <c r="AF143" s="40" t="s">
        <v>193</v>
      </c>
      <c r="AG143" s="40" t="s">
        <v>193</v>
      </c>
      <c r="AH143" s="40" t="s">
        <v>193</v>
      </c>
      <c r="AI143" s="40" t="s">
        <v>193</v>
      </c>
      <c r="AJ143" s="40" t="s">
        <v>193</v>
      </c>
      <c r="AK143" s="3">
        <f t="shared" si="2"/>
        <v>2.2719625666666669E-3</v>
      </c>
      <c r="AP143" s="2">
        <f>((AK143-AK$32)*100)/AK$32</f>
        <v>0.29277580846990431</v>
      </c>
    </row>
    <row r="144" spans="1:46" x14ac:dyDescent="0.25">
      <c r="A144" s="31" t="s">
        <v>193</v>
      </c>
      <c r="B144" s="41" t="s">
        <v>193</v>
      </c>
      <c r="C144" s="31" t="s">
        <v>193</v>
      </c>
      <c r="D144" s="31" t="s">
        <v>193</v>
      </c>
      <c r="E144" s="31">
        <v>2.2244131999999998E-3</v>
      </c>
      <c r="F144" s="31">
        <v>2.2321276000000002E-3</v>
      </c>
      <c r="G144" s="31">
        <v>2.2329839999999999E-3</v>
      </c>
      <c r="H144" s="31">
        <v>2.2333464999999999E-3</v>
      </c>
      <c r="I144" s="31">
        <v>2.2342994000000001E-3</v>
      </c>
      <c r="J144" s="31">
        <v>2.2349376E-3</v>
      </c>
      <c r="K144" s="31">
        <v>2.2325233999999998E-3</v>
      </c>
      <c r="L144" s="31">
        <v>2.2286312000000001E-3</v>
      </c>
      <c r="M144" s="31">
        <v>2.2258395E-3</v>
      </c>
      <c r="N144" s="31">
        <v>2.2303333999999998E-3</v>
      </c>
      <c r="O144" s="31" t="s">
        <v>193</v>
      </c>
      <c r="P144" s="31" t="s">
        <v>193</v>
      </c>
      <c r="Q144" s="31" t="s">
        <v>193</v>
      </c>
      <c r="R144" s="31" t="s">
        <v>193</v>
      </c>
      <c r="S144" s="33" t="s">
        <v>193</v>
      </c>
      <c r="T144" s="33" t="s">
        <v>193</v>
      </c>
      <c r="U144" s="33">
        <v>2.308938E-3</v>
      </c>
      <c r="V144" s="33">
        <v>2.3132008999999999E-3</v>
      </c>
      <c r="W144" s="33">
        <v>2.3145962E-3</v>
      </c>
      <c r="X144" s="33">
        <v>2.3143095999999998E-3</v>
      </c>
      <c r="Y144" s="33">
        <v>2.3151445000000001E-3</v>
      </c>
      <c r="Z144" s="33">
        <v>2.3147583000000002E-3</v>
      </c>
      <c r="AA144" s="40" t="s">
        <v>193</v>
      </c>
      <c r="AB144" s="40" t="s">
        <v>193</v>
      </c>
      <c r="AC144" s="40" t="s">
        <v>193</v>
      </c>
      <c r="AD144" s="40" t="s">
        <v>193</v>
      </c>
      <c r="AE144" s="40" t="s">
        <v>193</v>
      </c>
      <c r="AF144" s="40" t="s">
        <v>193</v>
      </c>
      <c r="AG144" s="40" t="s">
        <v>193</v>
      </c>
      <c r="AH144" s="40" t="s">
        <v>193</v>
      </c>
      <c r="AI144" s="40" t="s">
        <v>193</v>
      </c>
      <c r="AJ144" s="40" t="s">
        <v>193</v>
      </c>
      <c r="AK144" s="3">
        <f t="shared" si="2"/>
        <v>2.2618989562499998E-3</v>
      </c>
      <c r="AP144" s="2">
        <f>((AK144-AK$33)*100)/AK$33</f>
        <v>0.24412357111533647</v>
      </c>
    </row>
    <row r="145" spans="1:47" x14ac:dyDescent="0.25">
      <c r="A145" s="27" t="s">
        <v>193</v>
      </c>
      <c r="B145" s="28" t="s">
        <v>193</v>
      </c>
      <c r="C145" s="27" t="s">
        <v>193</v>
      </c>
      <c r="D145" s="27" t="s">
        <v>193</v>
      </c>
      <c r="E145" s="27">
        <v>2.1668823999999999E-3</v>
      </c>
      <c r="F145" s="27">
        <v>2.2118763999999999E-3</v>
      </c>
      <c r="G145" s="27">
        <v>2.2165892000000002E-3</v>
      </c>
      <c r="H145" s="27">
        <v>2.2139617000000002E-3</v>
      </c>
      <c r="I145" s="27">
        <v>2.2209276999999999E-3</v>
      </c>
      <c r="J145" s="27">
        <v>2.2245011999999999E-3</v>
      </c>
      <c r="K145" s="27">
        <v>2.2215387000000001E-3</v>
      </c>
      <c r="L145" s="27">
        <v>2.2181280000000002E-3</v>
      </c>
      <c r="M145" s="27">
        <v>2.2131677000000001E-3</v>
      </c>
      <c r="N145" s="27" t="s">
        <v>193</v>
      </c>
      <c r="O145" s="27" t="s">
        <v>193</v>
      </c>
      <c r="P145" s="27" t="s">
        <v>193</v>
      </c>
      <c r="Q145" s="27" t="s">
        <v>193</v>
      </c>
      <c r="R145" s="27" t="s">
        <v>193</v>
      </c>
      <c r="S145" s="27" t="s">
        <v>193</v>
      </c>
      <c r="T145" s="27" t="s">
        <v>193</v>
      </c>
      <c r="U145" s="27">
        <v>2.3053696E-3</v>
      </c>
      <c r="V145" s="27">
        <v>2.307075E-3</v>
      </c>
      <c r="W145" s="27">
        <v>2.3085881999999999E-3</v>
      </c>
      <c r="X145" s="27">
        <v>2.3075498000000002E-3</v>
      </c>
      <c r="Y145" s="27">
        <v>2.3064218000000002E-3</v>
      </c>
      <c r="Z145" s="27" t="s">
        <v>193</v>
      </c>
      <c r="AA145" s="27" t="s">
        <v>193</v>
      </c>
      <c r="AB145" s="27" t="s">
        <v>193</v>
      </c>
      <c r="AC145" s="27" t="s">
        <v>193</v>
      </c>
      <c r="AD145" s="27" t="s">
        <v>193</v>
      </c>
      <c r="AE145" s="27" t="s">
        <v>193</v>
      </c>
      <c r="AF145" s="27" t="s">
        <v>193</v>
      </c>
      <c r="AG145" s="27" t="s">
        <v>193</v>
      </c>
      <c r="AH145" s="27" t="s">
        <v>193</v>
      </c>
      <c r="AI145" s="27" t="s">
        <v>193</v>
      </c>
      <c r="AJ145" s="27" t="s">
        <v>193</v>
      </c>
      <c r="AK145" s="3">
        <f t="shared" si="2"/>
        <v>2.2458983857142857E-3</v>
      </c>
      <c r="AP145" s="2">
        <f>((AK145-AK$34)*100)/AK$34</f>
        <v>0.15083983690013555</v>
      </c>
    </row>
    <row r="146" spans="1:47" x14ac:dyDescent="0.25">
      <c r="A146" s="27" t="s">
        <v>193</v>
      </c>
      <c r="B146" s="28" t="s">
        <v>193</v>
      </c>
      <c r="C146" s="27" t="s">
        <v>193</v>
      </c>
      <c r="D146" s="27" t="s">
        <v>193</v>
      </c>
      <c r="E146" s="27" t="s">
        <v>193</v>
      </c>
      <c r="F146" s="27" t="s">
        <v>193</v>
      </c>
      <c r="G146" s="27">
        <v>2.2211639999999999E-3</v>
      </c>
      <c r="H146" s="27">
        <v>2.2207615000000001E-3</v>
      </c>
      <c r="I146" s="27">
        <v>2.2214182999999998E-3</v>
      </c>
      <c r="J146" s="27">
        <v>2.2217068000000002E-3</v>
      </c>
      <c r="K146" s="27">
        <v>2.2123943E-3</v>
      </c>
      <c r="L146" s="27">
        <v>2.2084785E-3</v>
      </c>
      <c r="M146" s="27" t="s">
        <v>193</v>
      </c>
      <c r="N146" s="27" t="s">
        <v>193</v>
      </c>
      <c r="O146" s="27" t="s">
        <v>193</v>
      </c>
      <c r="P146" s="27" t="s">
        <v>193</v>
      </c>
      <c r="Q146" s="27" t="s">
        <v>193</v>
      </c>
      <c r="R146" s="27" t="s">
        <v>193</v>
      </c>
      <c r="S146" s="27" t="s">
        <v>193</v>
      </c>
      <c r="T146" s="27" t="s">
        <v>193</v>
      </c>
      <c r="U146" s="27">
        <v>2.2970824999999999E-3</v>
      </c>
      <c r="V146" s="27">
        <v>2.2983614000000002E-3</v>
      </c>
      <c r="W146" s="27">
        <v>2.2959370000000001E-3</v>
      </c>
      <c r="X146" s="27">
        <v>2.2847024000000001E-3</v>
      </c>
      <c r="Y146" s="27">
        <v>2.2869648000000001E-3</v>
      </c>
      <c r="Z146" s="27">
        <v>2.2497617000000001E-3</v>
      </c>
      <c r="AA146" s="27" t="s">
        <v>193</v>
      </c>
      <c r="AB146" s="27" t="s">
        <v>193</v>
      </c>
      <c r="AC146" s="27" t="s">
        <v>193</v>
      </c>
      <c r="AD146" s="27" t="s">
        <v>193</v>
      </c>
      <c r="AE146" s="27" t="s">
        <v>193</v>
      </c>
      <c r="AF146" s="27" t="s">
        <v>193</v>
      </c>
      <c r="AG146" s="27" t="s">
        <v>193</v>
      </c>
      <c r="AH146" s="27" t="s">
        <v>193</v>
      </c>
      <c r="AI146" s="27" t="s">
        <v>193</v>
      </c>
      <c r="AJ146" s="27" t="s">
        <v>193</v>
      </c>
      <c r="AK146" s="3">
        <f t="shared" si="2"/>
        <v>2.2515611E-3</v>
      </c>
      <c r="AP146" s="2">
        <f>((AK146-AK$35)*100)/AK$35</f>
        <v>0.130112618934694</v>
      </c>
    </row>
    <row r="147" spans="1:47" x14ac:dyDescent="0.25">
      <c r="A147" s="25" t="s">
        <v>193</v>
      </c>
      <c r="B147" s="26" t="s">
        <v>193</v>
      </c>
      <c r="C147" s="25" t="s">
        <v>193</v>
      </c>
      <c r="D147" s="25" t="s">
        <v>193</v>
      </c>
      <c r="E147" s="25" t="s">
        <v>193</v>
      </c>
      <c r="F147" s="25" t="s">
        <v>193</v>
      </c>
      <c r="G147" s="25" t="s">
        <v>193</v>
      </c>
      <c r="H147" s="25" t="s">
        <v>193</v>
      </c>
      <c r="I147" s="25" t="s">
        <v>193</v>
      </c>
      <c r="J147" s="25">
        <v>2.2074014E-3</v>
      </c>
      <c r="K147" s="25" t="s">
        <v>193</v>
      </c>
      <c r="L147" s="25" t="s">
        <v>193</v>
      </c>
      <c r="M147" s="25" t="s">
        <v>193</v>
      </c>
      <c r="N147" s="25" t="s">
        <v>193</v>
      </c>
      <c r="O147" s="25" t="s">
        <v>193</v>
      </c>
      <c r="P147" s="25" t="s">
        <v>193</v>
      </c>
      <c r="Q147" s="25" t="s">
        <v>193</v>
      </c>
      <c r="R147" s="25" t="s">
        <v>193</v>
      </c>
      <c r="S147" s="25" t="s">
        <v>193</v>
      </c>
      <c r="T147" s="25">
        <v>2.2400319999999999E-3</v>
      </c>
      <c r="U147" s="25">
        <v>2.2543257E-3</v>
      </c>
      <c r="V147" s="25" t="s">
        <v>193</v>
      </c>
      <c r="W147" s="25" t="s">
        <v>193</v>
      </c>
      <c r="X147" s="25">
        <v>2.1914316E-3</v>
      </c>
      <c r="Y147" s="25">
        <v>2.2055030000000002E-3</v>
      </c>
      <c r="Z147" s="25">
        <v>2.2159670000000001E-3</v>
      </c>
      <c r="AA147" s="25">
        <v>2.2225423999999998E-3</v>
      </c>
      <c r="AB147" s="25">
        <v>2.2270326000000001E-3</v>
      </c>
      <c r="AC147" s="25" t="s">
        <v>193</v>
      </c>
      <c r="AD147" s="25" t="s">
        <v>193</v>
      </c>
      <c r="AE147" s="25" t="s">
        <v>193</v>
      </c>
      <c r="AF147" s="25" t="s">
        <v>193</v>
      </c>
      <c r="AG147" s="25" t="s">
        <v>193</v>
      </c>
      <c r="AH147" s="25" t="s">
        <v>193</v>
      </c>
      <c r="AI147" s="25" t="s">
        <v>193</v>
      </c>
      <c r="AJ147" s="25" t="s">
        <v>193</v>
      </c>
      <c r="AK147" s="3">
        <f t="shared" si="2"/>
        <v>2.2205294624999998E-3</v>
      </c>
      <c r="AP147" s="22">
        <f>((AK147-AK$36)*100)/AK$36</f>
        <v>7.3808242751175882E-2</v>
      </c>
    </row>
    <row r="148" spans="1:47" x14ac:dyDescent="0.25">
      <c r="A148" s="25">
        <v>2.1506576E-3</v>
      </c>
      <c r="B148" s="26">
        <v>2.1552779E-3</v>
      </c>
      <c r="C148" s="25">
        <v>2.1588223E-3</v>
      </c>
      <c r="D148" s="25">
        <v>2.1612975000000001E-3</v>
      </c>
      <c r="E148" s="25">
        <v>2.1633228999999999E-3</v>
      </c>
      <c r="F148" s="25">
        <v>2.1647452000000001E-3</v>
      </c>
      <c r="G148" s="25">
        <v>2.1655958E-3</v>
      </c>
      <c r="H148" s="25">
        <v>2.1661200000000001E-3</v>
      </c>
      <c r="I148" s="25">
        <v>2.1664873E-3</v>
      </c>
      <c r="J148" s="25">
        <v>2.1670954000000001E-3</v>
      </c>
      <c r="K148" s="25">
        <v>2.1656155999999998E-3</v>
      </c>
      <c r="L148" s="25">
        <v>2.1653124000000001E-3</v>
      </c>
      <c r="M148" s="25">
        <v>2.1658485999999999E-3</v>
      </c>
      <c r="N148" s="25">
        <v>2.1667600000000002E-3</v>
      </c>
      <c r="O148" s="25">
        <v>2.1680292999999998E-3</v>
      </c>
      <c r="P148" s="25">
        <v>2.1727464999999999E-3</v>
      </c>
      <c r="Q148" s="25">
        <v>2.1787446E-3</v>
      </c>
      <c r="R148" s="25">
        <v>2.1847656000000002E-3</v>
      </c>
      <c r="S148" s="25">
        <v>2.1893464000000001E-3</v>
      </c>
      <c r="T148" s="25">
        <v>2.1883689999999999E-3</v>
      </c>
      <c r="U148" s="25" t="s">
        <v>193</v>
      </c>
      <c r="V148" s="25" t="s">
        <v>193</v>
      </c>
      <c r="W148" s="25" t="s">
        <v>193</v>
      </c>
      <c r="X148" s="25" t="s">
        <v>193</v>
      </c>
      <c r="Y148" s="25">
        <v>2.1850544000000002E-3</v>
      </c>
      <c r="Z148" s="25">
        <v>2.1900318000000001E-3</v>
      </c>
      <c r="AA148" s="25">
        <v>2.1837639999999999E-3</v>
      </c>
      <c r="AB148" s="25">
        <v>2.1685413000000001E-3</v>
      </c>
      <c r="AC148" s="25">
        <v>2.1490706000000001E-3</v>
      </c>
      <c r="AD148" s="25">
        <v>2.1461071E-3</v>
      </c>
      <c r="AE148" s="25">
        <v>2.1427600000000001E-3</v>
      </c>
      <c r="AF148" s="25">
        <v>2.1409530000000001E-3</v>
      </c>
      <c r="AG148" s="25">
        <v>2.1404330000000002E-3</v>
      </c>
      <c r="AH148" s="25">
        <v>2.1439225000000001E-3</v>
      </c>
      <c r="AI148" s="25">
        <v>2.1458578E-3</v>
      </c>
      <c r="AJ148" s="25">
        <v>2.1472209999999999E-3</v>
      </c>
      <c r="AK148" s="3">
        <f t="shared" si="2"/>
        <v>2.1640211375E-3</v>
      </c>
      <c r="AP148" s="22">
        <f>((AK148-AK$37)*100)/AK$37</f>
        <v>-4.9675178401253677E-2</v>
      </c>
    </row>
    <row r="149" spans="1:47" x14ac:dyDescent="0.25">
      <c r="A149" t="s">
        <v>197</v>
      </c>
      <c r="AK149" s="17">
        <f>SUM(A113:AJ146)/867</f>
        <v>2.3660252029988464E-3</v>
      </c>
      <c r="AP149" s="23">
        <f>((AK149-AK$38)*100)/AK$38</f>
        <v>9.3788548393931066</v>
      </c>
      <c r="AQ149" s="24" t="s">
        <v>125</v>
      </c>
    </row>
    <row r="150" spans="1:47" x14ac:dyDescent="0.25">
      <c r="A150" s="25" t="s">
        <v>193</v>
      </c>
      <c r="B150" s="26" t="s">
        <v>193</v>
      </c>
      <c r="C150" s="25" t="s">
        <v>193</v>
      </c>
      <c r="D150" s="25" t="s">
        <v>193</v>
      </c>
      <c r="E150" s="25" t="s">
        <v>193</v>
      </c>
      <c r="F150" s="25" t="s">
        <v>193</v>
      </c>
      <c r="G150" s="25" t="s">
        <v>193</v>
      </c>
      <c r="H150" s="25" t="s">
        <v>193</v>
      </c>
      <c r="I150" s="25" t="s">
        <v>193</v>
      </c>
      <c r="J150" s="25" t="s">
        <v>193</v>
      </c>
      <c r="K150" s="25" t="s">
        <v>193</v>
      </c>
      <c r="L150" s="25" t="s">
        <v>193</v>
      </c>
      <c r="M150" s="25" t="s">
        <v>193</v>
      </c>
      <c r="N150" s="25" t="s">
        <v>193</v>
      </c>
      <c r="O150" s="25" t="s">
        <v>193</v>
      </c>
      <c r="P150" s="25" t="s">
        <v>193</v>
      </c>
      <c r="Q150" s="25" t="s">
        <v>193</v>
      </c>
      <c r="R150" s="25" t="s">
        <v>193</v>
      </c>
      <c r="S150" s="25" t="s">
        <v>193</v>
      </c>
      <c r="T150" s="25" t="s">
        <v>193</v>
      </c>
      <c r="U150" s="25" t="s">
        <v>193</v>
      </c>
      <c r="V150" s="25" t="s">
        <v>193</v>
      </c>
      <c r="W150" s="25" t="s">
        <v>193</v>
      </c>
      <c r="X150" s="25" t="s">
        <v>193</v>
      </c>
      <c r="Y150" s="25" t="s">
        <v>193</v>
      </c>
      <c r="Z150" s="25" t="s">
        <v>193</v>
      </c>
      <c r="AA150" s="25" t="s">
        <v>193</v>
      </c>
      <c r="AB150" s="25" t="s">
        <v>193</v>
      </c>
      <c r="AC150" s="25" t="s">
        <v>193</v>
      </c>
      <c r="AD150" s="25" t="s">
        <v>193</v>
      </c>
      <c r="AE150" s="25" t="s">
        <v>193</v>
      </c>
      <c r="AF150" s="25" t="s">
        <v>193</v>
      </c>
      <c r="AG150" s="25" t="s">
        <v>193</v>
      </c>
      <c r="AH150" s="25" t="s">
        <v>193</v>
      </c>
      <c r="AI150" s="25" t="s">
        <v>193</v>
      </c>
      <c r="AJ150" s="25" t="s">
        <v>193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193</v>
      </c>
      <c r="B151" s="26">
        <v>2.3059565999999998E-3</v>
      </c>
      <c r="C151" s="25">
        <v>2.3090317999999999E-3</v>
      </c>
      <c r="D151" s="25">
        <v>2.31365E-3</v>
      </c>
      <c r="E151" s="25">
        <v>2.3186564999999998E-3</v>
      </c>
      <c r="F151" s="25">
        <v>2.3212056E-3</v>
      </c>
      <c r="G151" s="25">
        <v>2.3215227000000001E-3</v>
      </c>
      <c r="H151" s="25">
        <v>2.3197369000000001E-3</v>
      </c>
      <c r="I151" s="25">
        <v>2.3194690999999998E-3</v>
      </c>
      <c r="J151" s="25">
        <v>2.3183957999999998E-3</v>
      </c>
      <c r="K151" s="25">
        <v>2.3182987000000001E-3</v>
      </c>
      <c r="L151" s="25">
        <v>2.3159727000000001E-3</v>
      </c>
      <c r="M151" s="25">
        <v>2.3161905999999999E-3</v>
      </c>
      <c r="N151" s="25">
        <v>2.3144055E-3</v>
      </c>
      <c r="O151" s="25">
        <v>2.3154141E-3</v>
      </c>
      <c r="P151" s="25">
        <v>2.3144776999999999E-3</v>
      </c>
      <c r="Q151" s="25">
        <v>2.3155818E-3</v>
      </c>
      <c r="R151" s="25">
        <v>2.3169734000000001E-3</v>
      </c>
      <c r="S151" s="25">
        <v>2.3209251999999998E-3</v>
      </c>
      <c r="T151" s="25">
        <v>2.3210980000000002E-3</v>
      </c>
      <c r="U151" s="25">
        <v>2.3211184999999998E-3</v>
      </c>
      <c r="V151" s="25">
        <v>2.3222951999999999E-3</v>
      </c>
      <c r="W151" s="25">
        <v>2.3228292999999999E-3</v>
      </c>
      <c r="X151" s="25">
        <v>2.3233517999999998E-3</v>
      </c>
      <c r="Y151" s="25">
        <v>2.3241301999999998E-3</v>
      </c>
      <c r="Z151" s="25">
        <v>2.3240815000000001E-3</v>
      </c>
      <c r="AA151" s="25">
        <v>2.3218049000000001E-3</v>
      </c>
      <c r="AB151" s="25">
        <v>2.3195294E-3</v>
      </c>
      <c r="AC151" s="25">
        <v>2.3167368000000001E-3</v>
      </c>
      <c r="AD151" s="25">
        <v>2.3129639999999998E-3</v>
      </c>
      <c r="AE151" s="25">
        <v>2.3097843000000002E-3</v>
      </c>
      <c r="AF151" s="25">
        <v>2.3101189999999998E-3</v>
      </c>
      <c r="AG151" s="25">
        <v>2.3161179999999998E-3</v>
      </c>
      <c r="AH151" s="25">
        <v>2.3157834000000002E-3</v>
      </c>
      <c r="AI151" s="25">
        <v>2.3114634999999999E-3</v>
      </c>
      <c r="AJ151" s="25" t="s">
        <v>193</v>
      </c>
      <c r="AK151" s="3">
        <f>AVERAGE(A151:AJ151)</f>
        <v>2.3173256617647058E-3</v>
      </c>
      <c r="AM151" s="6" t="s">
        <v>94</v>
      </c>
      <c r="AO151" s="2">
        <f>SUM(A184:AJ185)/40</f>
        <v>2.1746186075000001E-3</v>
      </c>
      <c r="AP151" s="2">
        <f>((AK151-AK$3)*100)/AK$3</f>
        <v>-0.28279342943127556</v>
      </c>
      <c r="AR151" s="6" t="s">
        <v>94</v>
      </c>
      <c r="AS151" s="2"/>
      <c r="AT151" s="2">
        <f>((AO151-AO$3)*100)/AO$3</f>
        <v>-5.68540697370713E-2</v>
      </c>
    </row>
    <row r="152" spans="1:47" x14ac:dyDescent="0.25">
      <c r="A152" s="27">
        <v>2.3062867000000001E-3</v>
      </c>
      <c r="B152" s="28">
        <v>2.3064247999999999E-3</v>
      </c>
      <c r="C152" s="27">
        <v>2.3070706999999998E-3</v>
      </c>
      <c r="D152" s="27">
        <v>2.3074183E-3</v>
      </c>
      <c r="E152" s="27">
        <v>2.3078101E-3</v>
      </c>
      <c r="F152" s="27">
        <v>2.3082695000000001E-3</v>
      </c>
      <c r="G152" s="27">
        <v>2.3086902E-3</v>
      </c>
      <c r="H152" s="27">
        <v>2.3094444E-3</v>
      </c>
      <c r="I152" s="27">
        <v>2.3107673000000001E-3</v>
      </c>
      <c r="J152" s="27">
        <v>2.3113939E-3</v>
      </c>
      <c r="K152" s="27">
        <v>2.3117991999999999E-3</v>
      </c>
      <c r="L152" s="27">
        <v>2.3119796999999998E-3</v>
      </c>
      <c r="M152" s="27">
        <v>2.3120733000000001E-3</v>
      </c>
      <c r="N152" s="27">
        <v>2.3120733000000001E-3</v>
      </c>
      <c r="O152" s="27">
        <v>2.3119475000000001E-3</v>
      </c>
      <c r="P152" s="27">
        <v>2.3116332000000001E-3</v>
      </c>
      <c r="Q152" s="27">
        <v>2.3112455000000001E-3</v>
      </c>
      <c r="R152" s="27">
        <v>2.3106433999999999E-3</v>
      </c>
      <c r="S152" s="27">
        <v>2.3102127000000001E-3</v>
      </c>
      <c r="T152" s="27">
        <v>2.3120493000000002E-3</v>
      </c>
      <c r="U152" s="27">
        <v>2.3132946999999998E-3</v>
      </c>
      <c r="V152" s="27">
        <v>2.3148013000000001E-3</v>
      </c>
      <c r="W152" s="27">
        <v>2.3163480000000002E-3</v>
      </c>
      <c r="X152" s="27">
        <v>2.3180574999999998E-3</v>
      </c>
      <c r="Y152" s="27">
        <v>2.3187029E-3</v>
      </c>
      <c r="Z152" s="27">
        <v>2.3172859E-3</v>
      </c>
      <c r="AA152" s="27">
        <v>2.3153713000000002E-3</v>
      </c>
      <c r="AB152" s="27">
        <v>2.3144796000000001E-3</v>
      </c>
      <c r="AC152" s="27">
        <v>2.3137574999999998E-3</v>
      </c>
      <c r="AD152" s="27">
        <v>2.3117281999999999E-3</v>
      </c>
      <c r="AE152" s="27">
        <v>2.309097E-3</v>
      </c>
      <c r="AF152" s="27">
        <v>2.3110288E-3</v>
      </c>
      <c r="AG152" s="27">
        <v>2.3126865000000002E-3</v>
      </c>
      <c r="AH152" s="27">
        <v>2.3127849999999999E-3</v>
      </c>
      <c r="AI152" s="27">
        <v>2.3123155999999999E-3</v>
      </c>
      <c r="AJ152" s="27">
        <v>2.3084793000000001E-3</v>
      </c>
      <c r="AK152" s="3">
        <f t="shared" si="2"/>
        <v>2.3116514472222224E-3</v>
      </c>
      <c r="AM152" s="6" t="s">
        <v>116</v>
      </c>
      <c r="AO152" s="2">
        <f>SUM(A150:AJ151)/34</f>
        <v>2.3173256617647058E-3</v>
      </c>
      <c r="AP152" s="2">
        <f>((AK152-AK$4)*100)/AK$4</f>
        <v>-9.759156228258685E-2</v>
      </c>
      <c r="AR152" s="6" t="s">
        <v>116</v>
      </c>
      <c r="AS152" s="2"/>
      <c r="AT152" s="1">
        <f>((AO152-AO$4)*100)/AO$4</f>
        <v>-0.28279342943127556</v>
      </c>
    </row>
    <row r="153" spans="1:47" x14ac:dyDescent="0.25">
      <c r="A153" s="27">
        <v>2.3125757000000001E-3</v>
      </c>
      <c r="B153" s="28">
        <v>2.3122482999999999E-3</v>
      </c>
      <c r="C153" s="27">
        <v>2.3120055E-3</v>
      </c>
      <c r="D153" s="27">
        <v>2.3119757000000002E-3</v>
      </c>
      <c r="E153" s="27">
        <v>2.3122170000000001E-3</v>
      </c>
      <c r="F153" s="27">
        <v>2.3123263000000001E-3</v>
      </c>
      <c r="G153" s="27">
        <v>2.3117946E-3</v>
      </c>
      <c r="H153" s="27">
        <v>2.3114862999999999E-3</v>
      </c>
      <c r="I153" s="27">
        <v>2.3115326E-3</v>
      </c>
      <c r="J153" s="27">
        <v>2.3118064000000002E-3</v>
      </c>
      <c r="K153" s="27">
        <v>2.3120580000000001E-3</v>
      </c>
      <c r="L153" s="27">
        <v>2.3122206E-3</v>
      </c>
      <c r="M153" s="27">
        <v>2.3122535E-3</v>
      </c>
      <c r="N153" s="27">
        <v>2.3121547000000001E-3</v>
      </c>
      <c r="O153" s="27">
        <v>2.3121634E-3</v>
      </c>
      <c r="P153" s="27">
        <v>2.3120183E-3</v>
      </c>
      <c r="Q153" s="27">
        <v>2.3116916E-3</v>
      </c>
      <c r="R153" s="27">
        <v>2.3113876E-3</v>
      </c>
      <c r="S153" s="27">
        <v>2.3100781000000002E-3</v>
      </c>
      <c r="T153" s="27">
        <v>2.310903E-3</v>
      </c>
      <c r="U153" s="27">
        <v>2.3119796999999998E-3</v>
      </c>
      <c r="V153" s="27">
        <v>2.3138122999999998E-3</v>
      </c>
      <c r="W153" s="27">
        <v>2.3147934E-3</v>
      </c>
      <c r="X153" s="27">
        <v>2.3156141000000002E-3</v>
      </c>
      <c r="Y153" s="27">
        <v>2.3159987999999999E-3</v>
      </c>
      <c r="Z153" s="27">
        <v>2.3162037E-3</v>
      </c>
      <c r="AA153" s="27">
        <v>2.3157080000000001E-3</v>
      </c>
      <c r="AB153" s="27">
        <v>2.3157120000000002E-3</v>
      </c>
      <c r="AC153" s="27">
        <v>2.3155838999999998E-3</v>
      </c>
      <c r="AD153" s="27">
        <v>2.3147763999999999E-3</v>
      </c>
      <c r="AE153" s="27">
        <v>2.3134664999999999E-3</v>
      </c>
      <c r="AF153" s="27">
        <v>2.3132180000000001E-3</v>
      </c>
      <c r="AG153" s="27">
        <v>2.3132271999999998E-3</v>
      </c>
      <c r="AH153" s="27">
        <v>2.3130348000000001E-3</v>
      </c>
      <c r="AI153" s="27">
        <v>2.3130898000000002E-3</v>
      </c>
      <c r="AJ153" s="27">
        <v>2.312882E-3</v>
      </c>
      <c r="AK153" s="3">
        <f t="shared" si="2"/>
        <v>2.3129443833333338E-3</v>
      </c>
      <c r="AM153" s="10" t="s">
        <v>94</v>
      </c>
      <c r="AO153" s="2">
        <f>SUM(A182:AJ183)/26</f>
        <v>2.2523548846153851E-3</v>
      </c>
      <c r="AP153" s="2">
        <f>((AK153-AK$5)*100)/AK$5</f>
        <v>0.24200078088504576</v>
      </c>
      <c r="AR153" s="10" t="s">
        <v>94</v>
      </c>
      <c r="AS153" s="2"/>
      <c r="AT153" s="1">
        <f>((AO153-AO$5)*100)/AO$5</f>
        <v>0.31241111399175209</v>
      </c>
    </row>
    <row r="154" spans="1:47" x14ac:dyDescent="0.25">
      <c r="A154" s="29">
        <v>2.3132497000000001E-3</v>
      </c>
      <c r="B154" s="30">
        <v>2.3130232000000001E-3</v>
      </c>
      <c r="C154" s="29">
        <v>2.3129890000000001E-3</v>
      </c>
      <c r="D154" s="29">
        <v>2.3132056999999998E-3</v>
      </c>
      <c r="E154" s="31">
        <v>2.3137864000000001E-3</v>
      </c>
      <c r="F154" s="31">
        <v>2.3140871999999999E-3</v>
      </c>
      <c r="G154" s="31">
        <v>2.3137825000000001E-3</v>
      </c>
      <c r="H154" s="31">
        <v>2.313318E-3</v>
      </c>
      <c r="I154" s="31">
        <v>2.3131563999999999E-3</v>
      </c>
      <c r="J154" s="31">
        <v>2.3131395999999999E-3</v>
      </c>
      <c r="K154" s="31">
        <v>2.3130669999999998E-3</v>
      </c>
      <c r="L154" s="31">
        <v>2.3129873E-3</v>
      </c>
      <c r="M154" s="31">
        <v>2.3128480000000002E-3</v>
      </c>
      <c r="N154" s="31">
        <v>2.3126637000000002E-3</v>
      </c>
      <c r="O154" s="31">
        <v>2.3125678E-3</v>
      </c>
      <c r="P154" s="31">
        <v>2.3123275E-3</v>
      </c>
      <c r="Q154" s="32">
        <v>2.3121550000000002E-3</v>
      </c>
      <c r="R154" s="32">
        <v>2.3118322999999999E-3</v>
      </c>
      <c r="S154" s="33">
        <v>2.3094890000000001E-3</v>
      </c>
      <c r="T154" s="33" t="s">
        <v>193</v>
      </c>
      <c r="U154" s="33">
        <v>2.3139104999999999E-3</v>
      </c>
      <c r="V154" s="33">
        <v>2.3148230000000001E-3</v>
      </c>
      <c r="W154" s="33">
        <v>2.3152882E-3</v>
      </c>
      <c r="X154" s="33">
        <v>2.3158628E-3</v>
      </c>
      <c r="Y154" s="33">
        <v>2.3160663E-3</v>
      </c>
      <c r="Z154" s="33">
        <v>2.3165870000000002E-3</v>
      </c>
      <c r="AA154" s="33">
        <v>2.3170915E-3</v>
      </c>
      <c r="AB154" s="33">
        <v>2.3176656000000002E-3</v>
      </c>
      <c r="AC154" s="29">
        <v>2.317815E-3</v>
      </c>
      <c r="AD154" s="29">
        <v>2.3167343000000001E-3</v>
      </c>
      <c r="AE154" s="29">
        <v>2.3157445E-3</v>
      </c>
      <c r="AF154" s="29">
        <v>2.3154579999999998E-3</v>
      </c>
      <c r="AG154" s="29">
        <v>2.3147395999999999E-3</v>
      </c>
      <c r="AH154" s="29">
        <v>2.3142271999999999E-3</v>
      </c>
      <c r="AI154" s="29">
        <v>2.3138446E-3</v>
      </c>
      <c r="AJ154" s="29">
        <v>2.3134744E-3</v>
      </c>
      <c r="AK154" s="3">
        <f t="shared" si="2"/>
        <v>2.3140859371428577E-3</v>
      </c>
      <c r="AM154" s="10" t="s">
        <v>116</v>
      </c>
      <c r="AO154" s="2">
        <f>SUM(A152:AJ153)/72</f>
        <v>2.3122979152777772E-3</v>
      </c>
      <c r="AP154" s="2">
        <f>((AK154-AK$6)*100)/AK$6</f>
        <v>0.46413425790775947</v>
      </c>
      <c r="AR154" s="10" t="s">
        <v>116</v>
      </c>
      <c r="AS154" s="2"/>
      <c r="AT154" s="1">
        <f>((AO154-AO$6)*100)/AO$6</f>
        <v>7.1963981114791103E-2</v>
      </c>
    </row>
    <row r="155" spans="1:47" x14ac:dyDescent="0.25">
      <c r="A155" s="29">
        <v>2.3125751999999999E-3</v>
      </c>
      <c r="B155" s="30">
        <v>2.3129066000000002E-3</v>
      </c>
      <c r="C155" s="29">
        <v>2.3138712E-3</v>
      </c>
      <c r="D155" s="29">
        <v>2.3156074E-3</v>
      </c>
      <c r="E155" s="31">
        <v>2.316584E-3</v>
      </c>
      <c r="F155" s="31">
        <v>2.3150197E-3</v>
      </c>
      <c r="G155" s="31">
        <v>2.3129921999999999E-3</v>
      </c>
      <c r="H155" s="31">
        <v>2.3109535999999999E-3</v>
      </c>
      <c r="I155" s="31">
        <v>2.3104649999999998E-3</v>
      </c>
      <c r="J155" s="31">
        <v>2.3107890000000002E-3</v>
      </c>
      <c r="K155" s="31">
        <v>2.3111619999999999E-3</v>
      </c>
      <c r="L155" s="31">
        <v>2.3114858000000001E-3</v>
      </c>
      <c r="M155" s="31">
        <v>2.3116694999999999E-3</v>
      </c>
      <c r="N155" s="31">
        <v>2.3117352000000002E-3</v>
      </c>
      <c r="O155" s="31">
        <v>2.3118376E-3</v>
      </c>
      <c r="P155" s="31">
        <v>2.3117706000000001E-3</v>
      </c>
      <c r="Q155" s="32">
        <v>2.3117889999999999E-3</v>
      </c>
      <c r="R155" s="32">
        <v>2.311764E-3</v>
      </c>
      <c r="S155" s="33">
        <v>2.3098185000000001E-3</v>
      </c>
      <c r="T155" s="33" t="s">
        <v>193</v>
      </c>
      <c r="U155" s="33">
        <v>2.3183674000000001E-3</v>
      </c>
      <c r="V155" s="33">
        <v>2.3183504E-3</v>
      </c>
      <c r="W155" s="33">
        <v>2.3190172000000001E-3</v>
      </c>
      <c r="X155" s="33">
        <v>2.3196689999999999E-3</v>
      </c>
      <c r="Y155" s="33">
        <v>2.3203106000000001E-3</v>
      </c>
      <c r="Z155" s="33">
        <v>2.3210437999999999E-3</v>
      </c>
      <c r="AA155" s="33">
        <v>2.3219426999999998E-3</v>
      </c>
      <c r="AB155" s="33">
        <v>2.3227383000000001E-3</v>
      </c>
      <c r="AC155" s="29">
        <v>2.3204442000000001E-3</v>
      </c>
      <c r="AD155" s="29">
        <v>2.3143624000000001E-3</v>
      </c>
      <c r="AE155" s="29">
        <v>2.3125649999999999E-3</v>
      </c>
      <c r="AF155" s="29">
        <v>2.312883E-3</v>
      </c>
      <c r="AG155" s="29">
        <v>2.3120770000000001E-3</v>
      </c>
      <c r="AH155" s="29">
        <v>2.3120553E-3</v>
      </c>
      <c r="AI155" s="29">
        <v>2.3122511E-3</v>
      </c>
      <c r="AJ155" s="29">
        <v>2.3123883E-3</v>
      </c>
      <c r="AK155" s="3">
        <f t="shared" si="2"/>
        <v>2.314436051428571E-3</v>
      </c>
      <c r="AM155" s="11" t="s">
        <v>99</v>
      </c>
      <c r="AO155" s="2">
        <f>SUM(A177:R181)/56</f>
        <v>2.2507412928571423E-3</v>
      </c>
      <c r="AP155" s="2">
        <f>((AK155-AK$7)*100)/AK$7</f>
        <v>0.6861583211133212</v>
      </c>
      <c r="AR155" s="11" t="s">
        <v>99</v>
      </c>
      <c r="AS155" s="2"/>
      <c r="AT155" s="1">
        <f>((AO155-AO$7)*100)/AO$7</f>
        <v>0.71368276015832843</v>
      </c>
    </row>
    <row r="156" spans="1:47" x14ac:dyDescent="0.25">
      <c r="A156" s="29">
        <v>2.3115765999999999E-3</v>
      </c>
      <c r="B156" s="30">
        <v>2.3134919999999999E-3</v>
      </c>
      <c r="C156" s="29">
        <v>2.3177634000000002E-3</v>
      </c>
      <c r="D156" s="29">
        <v>2.3232014000000001E-3</v>
      </c>
      <c r="E156" s="31">
        <v>2.3200247000000002E-3</v>
      </c>
      <c r="F156" s="31">
        <v>2.3101015999999999E-3</v>
      </c>
      <c r="G156" s="31">
        <v>2.3052939999999998E-3</v>
      </c>
      <c r="H156" s="31">
        <v>2.3043028000000001E-3</v>
      </c>
      <c r="I156" s="31">
        <v>2.3057825999999999E-3</v>
      </c>
      <c r="J156" s="31">
        <v>2.3078865E-3</v>
      </c>
      <c r="K156" s="31">
        <v>2.3091517E-3</v>
      </c>
      <c r="L156" s="31">
        <v>2.3099047E-3</v>
      </c>
      <c r="M156" s="31">
        <v>2.31029E-3</v>
      </c>
      <c r="N156" s="31">
        <v>2.3105138E-3</v>
      </c>
      <c r="O156" s="31">
        <v>2.3107140000000002E-3</v>
      </c>
      <c r="P156" s="31">
        <v>2.3108731999999998E-3</v>
      </c>
      <c r="Q156" s="32">
        <v>2.3110975E-3</v>
      </c>
      <c r="R156" s="32">
        <v>2.3116236999999999E-3</v>
      </c>
      <c r="S156" s="33">
        <v>2.3113337999999999E-3</v>
      </c>
      <c r="T156" s="33" t="s">
        <v>193</v>
      </c>
      <c r="U156" s="33">
        <v>2.3298056000000001E-3</v>
      </c>
      <c r="V156" s="33">
        <v>2.3311155000000001E-3</v>
      </c>
      <c r="W156" s="33">
        <v>2.3315724000000002E-3</v>
      </c>
      <c r="X156" s="33">
        <v>2.3305635000000001E-3</v>
      </c>
      <c r="Y156" s="33">
        <v>2.3294742999999999E-3</v>
      </c>
      <c r="Z156" s="33">
        <v>2.3292439999999998E-3</v>
      </c>
      <c r="AA156" s="33">
        <v>2.3291006E-3</v>
      </c>
      <c r="AB156" s="33">
        <v>2.3282997000000001E-3</v>
      </c>
      <c r="AC156" s="29">
        <v>2.3159029999999998E-3</v>
      </c>
      <c r="AD156" s="29">
        <v>2.3029527999999999E-3</v>
      </c>
      <c r="AE156" s="29">
        <v>2.3009139999999998E-3</v>
      </c>
      <c r="AF156" s="29">
        <v>2.3030795000000001E-3</v>
      </c>
      <c r="AG156" s="29">
        <v>2.3044692E-3</v>
      </c>
      <c r="AH156" s="29">
        <v>2.3063253999999998E-3</v>
      </c>
      <c r="AI156" s="29">
        <v>2.3083524000000002E-3</v>
      </c>
      <c r="AJ156" s="29">
        <v>2.3100310000000002E-3</v>
      </c>
      <c r="AK156" s="3">
        <f t="shared" si="2"/>
        <v>2.3144608828571432E-3</v>
      </c>
      <c r="AM156" s="11" t="s">
        <v>102</v>
      </c>
      <c r="AO156" s="2">
        <f>SUM(E154:R158)/68</f>
        <v>2.3098978558823524E-3</v>
      </c>
      <c r="AP156" s="2">
        <f>((AK156-AK$8)*100)/AK$8</f>
        <v>0.88949842402232382</v>
      </c>
      <c r="AR156" s="11" t="s">
        <v>102</v>
      </c>
      <c r="AS156" s="2"/>
      <c r="AT156" s="1">
        <f>((AO156-AO$8)*100)/AO$8</f>
        <v>0.87505770123168458</v>
      </c>
    </row>
    <row r="157" spans="1:47" x14ac:dyDescent="0.25">
      <c r="A157" s="29">
        <v>2.3134385999999999E-3</v>
      </c>
      <c r="B157" s="30">
        <v>2.3173414999999998E-3</v>
      </c>
      <c r="C157" s="29">
        <v>2.3284963999999999E-3</v>
      </c>
      <c r="D157" s="29">
        <v>2.3322867000000001E-3</v>
      </c>
      <c r="E157" s="31" t="s">
        <v>193</v>
      </c>
      <c r="F157" s="31">
        <v>2.2951218000000001E-3</v>
      </c>
      <c r="G157" s="31">
        <v>2.2955253000000002E-3</v>
      </c>
      <c r="H157" s="31">
        <v>2.2997244000000001E-3</v>
      </c>
      <c r="I157" s="31">
        <v>2.304871E-3</v>
      </c>
      <c r="J157" s="31">
        <v>2.3090941999999999E-3</v>
      </c>
      <c r="K157" s="31">
        <v>2.3106839999999999E-3</v>
      </c>
      <c r="L157" s="31">
        <v>2.3109945E-3</v>
      </c>
      <c r="M157" s="31">
        <v>2.3108606999999999E-3</v>
      </c>
      <c r="N157" s="31">
        <v>2.3106138999999999E-3</v>
      </c>
      <c r="O157" s="31">
        <v>2.3104264000000001E-3</v>
      </c>
      <c r="P157" s="31">
        <v>2.3105043999999998E-3</v>
      </c>
      <c r="Q157" s="32">
        <v>2.3111660999999999E-3</v>
      </c>
      <c r="R157" s="32">
        <v>2.3124625000000001E-3</v>
      </c>
      <c r="S157" s="33">
        <v>2.3122354999999999E-3</v>
      </c>
      <c r="T157" s="33" t="s">
        <v>193</v>
      </c>
      <c r="U157" s="33">
        <v>2.331741E-3</v>
      </c>
      <c r="V157" s="33">
        <v>2.3403830000000001E-3</v>
      </c>
      <c r="W157" s="33">
        <v>2.3434739999999999E-3</v>
      </c>
      <c r="X157" s="33">
        <v>2.3408378E-3</v>
      </c>
      <c r="Y157" s="33">
        <v>2.3381105000000002E-3</v>
      </c>
      <c r="Z157" s="33">
        <v>2.3361432999999998E-3</v>
      </c>
      <c r="AA157" s="33">
        <v>2.3348053999999998E-3</v>
      </c>
      <c r="AB157" s="33">
        <v>2.3303061999999999E-3</v>
      </c>
      <c r="AC157" s="29">
        <v>2.3083257999999998E-3</v>
      </c>
      <c r="AD157" s="29">
        <v>2.2970932000000001E-3</v>
      </c>
      <c r="AE157" s="29">
        <v>2.2928942999999999E-3</v>
      </c>
      <c r="AF157" s="29">
        <v>2.2968340000000002E-3</v>
      </c>
      <c r="AG157" s="29">
        <v>2.299747E-3</v>
      </c>
      <c r="AH157" s="29">
        <v>2.3030696999999998E-3</v>
      </c>
      <c r="AI157" s="29">
        <v>2.3063922000000001E-3</v>
      </c>
      <c r="AJ157" s="29">
        <v>2.3096597000000002E-3</v>
      </c>
      <c r="AK157" s="3">
        <f t="shared" si="2"/>
        <v>2.3148725000000001E-3</v>
      </c>
      <c r="AM157" s="12" t="s">
        <v>105</v>
      </c>
      <c r="AO157" s="2">
        <f>SUM(S177:Z181)/35</f>
        <v>2.328320725714286E-3</v>
      </c>
      <c r="AP157" s="2">
        <f>((AK157-AK$9)*100)/AK$9</f>
        <v>1.0274679446070012</v>
      </c>
      <c r="AR157" s="12" t="s">
        <v>105</v>
      </c>
      <c r="AS157" s="2"/>
      <c r="AT157" s="1">
        <f>((AO157-AO$9)*100)/AO$9</f>
        <v>0.73263116777605253</v>
      </c>
    </row>
    <row r="158" spans="1:47" x14ac:dyDescent="0.25">
      <c r="A158" s="29">
        <v>2.3178917000000001E-3</v>
      </c>
      <c r="B158" s="30">
        <v>2.3213446000000001E-3</v>
      </c>
      <c r="C158" s="29">
        <v>2.3374939999999999E-3</v>
      </c>
      <c r="D158" s="29" t="s">
        <v>193</v>
      </c>
      <c r="E158" s="31" t="s">
        <v>193</v>
      </c>
      <c r="F158" s="31">
        <v>2.2859818000000001E-3</v>
      </c>
      <c r="G158" s="31">
        <v>2.2926884999999999E-3</v>
      </c>
      <c r="H158" s="31">
        <v>2.3003457999999999E-3</v>
      </c>
      <c r="I158" s="31">
        <v>2.3075004999999998E-3</v>
      </c>
      <c r="J158" s="31">
        <v>2.3124968000000001E-3</v>
      </c>
      <c r="K158" s="31">
        <v>2.3126951000000001E-3</v>
      </c>
      <c r="L158" s="31">
        <v>2.310033E-3</v>
      </c>
      <c r="M158" s="31">
        <v>2.3107617E-3</v>
      </c>
      <c r="N158" s="31">
        <v>2.3107938000000001E-3</v>
      </c>
      <c r="O158" s="31">
        <v>2.3107167999999998E-3</v>
      </c>
      <c r="P158" s="31">
        <v>2.3108147999999998E-3</v>
      </c>
      <c r="Q158" s="32">
        <v>2.3119042000000001E-3</v>
      </c>
      <c r="R158" s="32">
        <v>2.3149755000000001E-3</v>
      </c>
      <c r="S158" s="33">
        <v>2.3152785999999998E-3</v>
      </c>
      <c r="T158" s="33" t="s">
        <v>193</v>
      </c>
      <c r="U158" s="33" t="s">
        <v>193</v>
      </c>
      <c r="V158" s="33">
        <v>2.3414064E-3</v>
      </c>
      <c r="W158" s="33">
        <v>2.3475677999999999E-3</v>
      </c>
      <c r="X158" s="33">
        <v>2.3478348999999999E-3</v>
      </c>
      <c r="Y158" s="33">
        <v>2.3427999999999999E-3</v>
      </c>
      <c r="Z158" s="33">
        <v>2.3389959999999999E-3</v>
      </c>
      <c r="AA158" s="33">
        <v>2.3367752000000002E-3</v>
      </c>
      <c r="AB158" s="33">
        <v>2.3249814E-3</v>
      </c>
      <c r="AC158" s="29" t="s">
        <v>193</v>
      </c>
      <c r="AD158" s="29">
        <v>2.2958748000000001E-3</v>
      </c>
      <c r="AE158" s="29">
        <v>2.2903354999999999E-3</v>
      </c>
      <c r="AF158" s="29">
        <v>2.2968005000000001E-3</v>
      </c>
      <c r="AG158" s="29">
        <v>2.2956847999999999E-3</v>
      </c>
      <c r="AH158" s="29">
        <v>2.3002930000000001E-3</v>
      </c>
      <c r="AI158" s="29">
        <v>2.3051529999999999E-3</v>
      </c>
      <c r="AJ158" s="29">
        <v>2.3107933999999999E-3</v>
      </c>
      <c r="AK158" s="3">
        <f t="shared" si="2"/>
        <v>2.3148068999999999E-3</v>
      </c>
      <c r="AM158" s="12" t="s">
        <v>108</v>
      </c>
      <c r="AO158" s="2">
        <f>SUM(S154:AB158)/44</f>
        <v>2.3264142772727275E-3</v>
      </c>
      <c r="AP158" s="2">
        <f>((AK158-AK$10)*100)/AK$10</f>
        <v>1.1166570439186356</v>
      </c>
      <c r="AR158" s="12" t="s">
        <v>108</v>
      </c>
      <c r="AS158" s="2"/>
      <c r="AT158" s="1">
        <f>((AO158-AO$10)*100)/AO$10</f>
        <v>0.7530560051722992</v>
      </c>
    </row>
    <row r="159" spans="1:47" x14ac:dyDescent="0.25">
      <c r="A159" s="29">
        <v>2.3242007E-3</v>
      </c>
      <c r="B159" s="30">
        <v>2.3185122000000001E-3</v>
      </c>
      <c r="C159" s="29" t="s">
        <v>193</v>
      </c>
      <c r="D159" s="29" t="s">
        <v>193</v>
      </c>
      <c r="E159" s="34" t="s">
        <v>193</v>
      </c>
      <c r="F159" s="34">
        <v>2.2831845999999999E-3</v>
      </c>
      <c r="G159" s="34">
        <v>2.2980565999999999E-3</v>
      </c>
      <c r="H159" s="34">
        <v>2.3117490000000001E-3</v>
      </c>
      <c r="I159" s="34">
        <v>2.3191506000000001E-3</v>
      </c>
      <c r="J159" s="34">
        <v>2.3228192999999999E-3</v>
      </c>
      <c r="K159" s="34">
        <v>2.3236149999999998E-3</v>
      </c>
      <c r="L159" s="34">
        <v>2.3189159999999999E-3</v>
      </c>
      <c r="M159" s="34">
        <v>2.3162224999999999E-3</v>
      </c>
      <c r="N159" s="34">
        <v>2.3145409999999998E-3</v>
      </c>
      <c r="O159" s="34">
        <v>2.3134480000000001E-3</v>
      </c>
      <c r="P159" s="34">
        <v>2.3134036000000001E-3</v>
      </c>
      <c r="Q159" s="34">
        <v>2.3154809999999999E-3</v>
      </c>
      <c r="R159" s="34">
        <v>2.3218371999999998E-3</v>
      </c>
      <c r="S159" s="35">
        <v>2.3196375E-3</v>
      </c>
      <c r="T159" s="35" t="s">
        <v>193</v>
      </c>
      <c r="U159" s="35" t="s">
        <v>193</v>
      </c>
      <c r="V159" s="35">
        <v>2.3475089999999998E-3</v>
      </c>
      <c r="W159" s="35">
        <v>2.3513443000000001E-3</v>
      </c>
      <c r="X159" s="35">
        <v>2.3553205999999999E-3</v>
      </c>
      <c r="Y159" s="35">
        <v>2.3435982999999998E-3</v>
      </c>
      <c r="Z159" s="35">
        <v>2.3406E-3</v>
      </c>
      <c r="AA159" s="35">
        <v>2.3396049999999998E-3</v>
      </c>
      <c r="AB159" s="35">
        <v>2.3262553999999999E-3</v>
      </c>
      <c r="AC159" s="36" t="s">
        <v>193</v>
      </c>
      <c r="AD159" s="29">
        <v>2.296429E-3</v>
      </c>
      <c r="AE159" s="29">
        <v>2.289321E-3</v>
      </c>
      <c r="AF159" s="29">
        <v>2.2972299999999999E-3</v>
      </c>
      <c r="AG159" s="29">
        <v>2.301048E-3</v>
      </c>
      <c r="AH159" s="29">
        <v>2.3045856999999999E-3</v>
      </c>
      <c r="AI159" s="29">
        <v>2.3088382999999998E-3</v>
      </c>
      <c r="AJ159" s="29">
        <v>2.3155059000000001E-3</v>
      </c>
      <c r="AK159" s="3">
        <f t="shared" si="2"/>
        <v>2.3183988433333334E-3</v>
      </c>
      <c r="AM159" s="14" t="s">
        <v>99</v>
      </c>
      <c r="AO159" s="7">
        <f>(SUM(B168:O176)+SUM(P168:R172))/140</f>
        <v>2.2118361571428569E-3</v>
      </c>
      <c r="AP159" s="2">
        <f>((AK159-AK$11)*100)/AK$11</f>
        <v>1.1472046283210851</v>
      </c>
      <c r="AR159" s="14" t="s">
        <v>99</v>
      </c>
      <c r="AS159" s="2"/>
      <c r="AT159" s="1">
        <f>((AO159-AO$11)*100)/AO$11</f>
        <v>0.87822264979522602</v>
      </c>
      <c r="AU159">
        <f>SUM(AT159:AT162)/4</f>
        <v>1.0084594358206058</v>
      </c>
    </row>
    <row r="160" spans="1:47" x14ac:dyDescent="0.25">
      <c r="A160" s="29">
        <v>2.3195883000000001E-3</v>
      </c>
      <c r="B160" s="30">
        <v>2.3060453000000002E-3</v>
      </c>
      <c r="C160" s="29" t="s">
        <v>193</v>
      </c>
      <c r="D160" s="29" t="s">
        <v>193</v>
      </c>
      <c r="E160" s="34" t="s">
        <v>193</v>
      </c>
      <c r="F160" s="34">
        <v>2.2806048000000002E-3</v>
      </c>
      <c r="G160" s="34">
        <v>2.2991995999999998E-3</v>
      </c>
      <c r="H160" s="34">
        <v>2.3176929E-3</v>
      </c>
      <c r="I160" s="34">
        <v>2.3259719999999999E-3</v>
      </c>
      <c r="J160" s="34">
        <v>2.3290099999999998E-3</v>
      </c>
      <c r="K160" s="34">
        <v>2.3305365E-3</v>
      </c>
      <c r="L160" s="34">
        <v>2.327263E-3</v>
      </c>
      <c r="M160" s="34">
        <v>2.3248625999999998E-3</v>
      </c>
      <c r="N160" s="34">
        <v>2.3229280000000001E-3</v>
      </c>
      <c r="O160" s="34">
        <v>2.3222450000000001E-3</v>
      </c>
      <c r="P160" s="34">
        <v>2.3232088000000001E-3</v>
      </c>
      <c r="Q160" s="34">
        <v>2.3264459999999998E-3</v>
      </c>
      <c r="R160" s="34">
        <v>2.3316205000000001E-3</v>
      </c>
      <c r="S160" s="35">
        <v>2.3247852999999999E-3</v>
      </c>
      <c r="T160" s="35" t="s">
        <v>193</v>
      </c>
      <c r="U160" s="35" t="s">
        <v>193</v>
      </c>
      <c r="V160" s="35">
        <v>2.3504528000000001E-3</v>
      </c>
      <c r="W160" s="35">
        <v>2.3534873000000001E-3</v>
      </c>
      <c r="X160" s="35">
        <v>2.3626913000000002E-3</v>
      </c>
      <c r="Y160" s="35">
        <v>2.3477633999999998E-3</v>
      </c>
      <c r="Z160" s="35">
        <v>2.3456814000000002E-3</v>
      </c>
      <c r="AA160" s="35">
        <v>2.343267E-3</v>
      </c>
      <c r="AB160" s="35">
        <v>2.3316996999999998E-3</v>
      </c>
      <c r="AC160" s="36" t="s">
        <v>193</v>
      </c>
      <c r="AD160" s="29">
        <v>2.2965329999999999E-3</v>
      </c>
      <c r="AE160" s="29">
        <v>2.2840923999999999E-3</v>
      </c>
      <c r="AF160" s="29">
        <v>2.2929863E-3</v>
      </c>
      <c r="AG160" s="29">
        <v>2.2966417000000001E-3</v>
      </c>
      <c r="AH160" s="29">
        <v>2.3021307000000001E-3</v>
      </c>
      <c r="AI160" s="29">
        <v>2.3068143E-3</v>
      </c>
      <c r="AJ160" s="29">
        <v>2.3130223000000002E-3</v>
      </c>
      <c r="AK160" s="3">
        <f t="shared" si="2"/>
        <v>2.3213090733333335E-3</v>
      </c>
      <c r="AM160" s="14" t="s">
        <v>102</v>
      </c>
      <c r="AO160" s="2">
        <f>SUM(E159:R167)/126</f>
        <v>2.2543486603174602E-3</v>
      </c>
      <c r="AP160" s="2">
        <f>((AK160-AK$12)*100)/AK$12</f>
        <v>1.163246403586137</v>
      </c>
      <c r="AR160" s="14" t="s">
        <v>102</v>
      </c>
      <c r="AS160" s="2"/>
      <c r="AT160" s="1">
        <f>((AO160-AO$12)*100)/AO$12</f>
        <v>1.0460781696987282</v>
      </c>
    </row>
    <row r="161" spans="1:46" x14ac:dyDescent="0.25">
      <c r="A161" s="29">
        <v>2.3025451000000001E-3</v>
      </c>
      <c r="B161" s="30">
        <v>2.2833637999999999E-3</v>
      </c>
      <c r="C161" s="29" t="s">
        <v>193</v>
      </c>
      <c r="D161" s="29" t="s">
        <v>193</v>
      </c>
      <c r="E161" s="34" t="s">
        <v>193</v>
      </c>
      <c r="F161" s="34">
        <v>2.2746051999999999E-3</v>
      </c>
      <c r="G161" s="34">
        <v>2.2928676999999999E-3</v>
      </c>
      <c r="H161" s="34">
        <v>2.3112965000000002E-3</v>
      </c>
      <c r="I161" s="34">
        <v>2.3222920000000001E-3</v>
      </c>
      <c r="J161" s="34">
        <v>2.3289016000000002E-3</v>
      </c>
      <c r="K161" s="34">
        <v>2.3330790000000001E-3</v>
      </c>
      <c r="L161" s="34">
        <v>2.3333809999999998E-3</v>
      </c>
      <c r="M161" s="34">
        <v>2.3343930000000001E-3</v>
      </c>
      <c r="N161" s="34">
        <v>2.3340974E-3</v>
      </c>
      <c r="O161" s="34">
        <v>2.3349821999999998E-3</v>
      </c>
      <c r="P161" s="34">
        <v>2.3365846999999999E-3</v>
      </c>
      <c r="Q161" s="34">
        <v>2.3395690000000001E-3</v>
      </c>
      <c r="R161" s="34">
        <v>2.3412053E-3</v>
      </c>
      <c r="S161" s="35">
        <v>2.330543E-3</v>
      </c>
      <c r="T161" s="35" t="s">
        <v>193</v>
      </c>
      <c r="U161" s="35" t="s">
        <v>193</v>
      </c>
      <c r="V161" s="35" t="s">
        <v>193</v>
      </c>
      <c r="W161" s="35">
        <v>2.3541617999999999E-3</v>
      </c>
      <c r="X161" s="35">
        <v>2.3702966999999998E-3</v>
      </c>
      <c r="Y161" s="35">
        <v>2.3559520000000001E-3</v>
      </c>
      <c r="Z161" s="35">
        <v>2.3515749999999998E-3</v>
      </c>
      <c r="AA161" s="35">
        <v>2.3436346E-3</v>
      </c>
      <c r="AB161" s="35" t="s">
        <v>193</v>
      </c>
      <c r="AC161" s="36" t="s">
        <v>193</v>
      </c>
      <c r="AD161" s="29">
        <v>2.2970068000000001E-3</v>
      </c>
      <c r="AE161" s="29">
        <v>2.2790555000000001E-3</v>
      </c>
      <c r="AF161" s="29">
        <v>2.2877100000000001E-3</v>
      </c>
      <c r="AG161" s="29">
        <v>2.2890659000000002E-3</v>
      </c>
      <c r="AH161" s="29">
        <v>2.2920670000000001E-3</v>
      </c>
      <c r="AI161" s="29">
        <v>2.2950529E-3</v>
      </c>
      <c r="AJ161" s="29">
        <v>2.2990074999999998E-3</v>
      </c>
      <c r="AK161" s="3">
        <f t="shared" si="2"/>
        <v>2.319581864285714E-3</v>
      </c>
      <c r="AM161" s="15" t="s">
        <v>105</v>
      </c>
      <c r="AO161" s="2">
        <f>(SUM(S168:AB176)+SUM(P173:R176))/67</f>
        <v>2.3151424044776116E-3</v>
      </c>
      <c r="AP161" s="2">
        <f>((AK161-AK$13)*100)/AK$13</f>
        <v>1.1643437416786686</v>
      </c>
      <c r="AR161" s="15" t="s">
        <v>105</v>
      </c>
      <c r="AS161" s="2"/>
      <c r="AT161" s="1">
        <f>((AO161-AO$13)*100)/AO$13</f>
        <v>0.88918185592218368</v>
      </c>
    </row>
    <row r="162" spans="1:46" x14ac:dyDescent="0.25">
      <c r="A162" s="29">
        <v>2.2825655E-3</v>
      </c>
      <c r="B162" s="30">
        <v>2.2634043999999998E-3</v>
      </c>
      <c r="C162" s="29" t="s">
        <v>193</v>
      </c>
      <c r="D162" s="29" t="s">
        <v>193</v>
      </c>
      <c r="E162" s="34">
        <v>2.2657770000000001E-3</v>
      </c>
      <c r="F162" s="34">
        <v>2.2691903E-3</v>
      </c>
      <c r="G162" s="34">
        <v>2.278427E-3</v>
      </c>
      <c r="H162" s="34">
        <v>2.2963851000000002E-3</v>
      </c>
      <c r="I162" s="34">
        <v>2.3127040000000001E-3</v>
      </c>
      <c r="J162" s="34">
        <v>2.3238264999999999E-3</v>
      </c>
      <c r="K162" s="34">
        <v>2.3308506E-3</v>
      </c>
      <c r="L162" s="34">
        <v>2.3360060999999999E-3</v>
      </c>
      <c r="M162" s="34">
        <v>2.3405765999999998E-3</v>
      </c>
      <c r="N162" s="34">
        <v>2.3431900999999998E-3</v>
      </c>
      <c r="O162" s="34">
        <v>2.3452719000000002E-3</v>
      </c>
      <c r="P162" s="34">
        <v>2.3473320000000002E-3</v>
      </c>
      <c r="Q162" s="34">
        <v>2.3499718E-3</v>
      </c>
      <c r="R162" s="34">
        <v>2.3461669000000001E-3</v>
      </c>
      <c r="S162" s="35">
        <v>2.3346579999999999E-3</v>
      </c>
      <c r="T162" s="35" t="s">
        <v>193</v>
      </c>
      <c r="U162" s="35" t="s">
        <v>193</v>
      </c>
      <c r="V162" s="35" t="s">
        <v>193</v>
      </c>
      <c r="W162" s="35">
        <v>2.3591597999999998E-3</v>
      </c>
      <c r="X162" s="35">
        <v>2.3788249000000002E-3</v>
      </c>
      <c r="Y162" s="35">
        <v>2.3685987000000002E-3</v>
      </c>
      <c r="Z162" s="35">
        <v>2.3618661999999999E-3</v>
      </c>
      <c r="AA162" s="35">
        <v>2.3507378000000002E-3</v>
      </c>
      <c r="AB162" s="35" t="s">
        <v>193</v>
      </c>
      <c r="AC162" s="36" t="s">
        <v>193</v>
      </c>
      <c r="AD162" s="29" t="s">
        <v>193</v>
      </c>
      <c r="AE162" s="29">
        <v>2.2756914E-3</v>
      </c>
      <c r="AF162" s="29">
        <v>2.2825953000000002E-3</v>
      </c>
      <c r="AG162" s="29">
        <v>2.28138E-3</v>
      </c>
      <c r="AH162" s="29">
        <v>2.2813083999999998E-3</v>
      </c>
      <c r="AI162" s="29">
        <v>2.2818922999999999E-3</v>
      </c>
      <c r="AJ162" s="29">
        <v>2.2826863E-3</v>
      </c>
      <c r="AK162" s="3">
        <f t="shared" si="2"/>
        <v>2.3168230321428574E-3</v>
      </c>
      <c r="AM162" s="15" t="s">
        <v>108</v>
      </c>
      <c r="AO162" s="2">
        <f>SUM(S159:AB167)/54</f>
        <v>2.3495440555555557E-3</v>
      </c>
      <c r="AP162" s="1">
        <f>((AK162-AK$14)*100)/AK$14</f>
        <v>1.1408568815972635</v>
      </c>
      <c r="AR162" s="15" t="s">
        <v>108</v>
      </c>
      <c r="AS162" s="2"/>
      <c r="AT162" s="1">
        <f>((AO162-AO$14)*100)/AO$14</f>
        <v>1.2203550678662856</v>
      </c>
    </row>
    <row r="163" spans="1:46" x14ac:dyDescent="0.25">
      <c r="A163" s="29">
        <v>2.2681289999999998E-3</v>
      </c>
      <c r="B163" s="30">
        <v>2.251383E-3</v>
      </c>
      <c r="C163" s="29" t="s">
        <v>193</v>
      </c>
      <c r="D163" s="29" t="s">
        <v>193</v>
      </c>
      <c r="E163" s="34">
        <v>2.2552064999999998E-3</v>
      </c>
      <c r="F163" s="34">
        <v>2.2539551999999998E-3</v>
      </c>
      <c r="G163" s="34">
        <v>2.2629124999999999E-3</v>
      </c>
      <c r="H163" s="34">
        <v>2.2809195999999999E-3</v>
      </c>
      <c r="I163" s="34">
        <v>2.3013780000000002E-3</v>
      </c>
      <c r="J163" s="34">
        <v>2.3183546000000001E-3</v>
      </c>
      <c r="K163" s="34">
        <v>2.3300524000000001E-3</v>
      </c>
      <c r="L163" s="34">
        <v>2.3387276999999999E-3</v>
      </c>
      <c r="M163" s="34">
        <v>2.3434203999999998E-3</v>
      </c>
      <c r="N163" s="34">
        <v>2.3464821E-3</v>
      </c>
      <c r="O163" s="34">
        <v>2.3482388000000002E-3</v>
      </c>
      <c r="P163" s="34">
        <v>2.3502080999999999E-3</v>
      </c>
      <c r="Q163" s="34">
        <v>2.3546028000000002E-3</v>
      </c>
      <c r="R163" s="34">
        <v>2.3581332000000002E-3</v>
      </c>
      <c r="S163" s="35" t="s">
        <v>193</v>
      </c>
      <c r="T163" s="35" t="s">
        <v>193</v>
      </c>
      <c r="U163" s="35" t="s">
        <v>193</v>
      </c>
      <c r="V163" s="35" t="s">
        <v>193</v>
      </c>
      <c r="W163" s="35">
        <v>2.3569043E-3</v>
      </c>
      <c r="X163" s="35">
        <v>2.3817880000000001E-3</v>
      </c>
      <c r="Y163" s="35">
        <v>2.3760757999999999E-3</v>
      </c>
      <c r="Z163" s="35">
        <v>2.3716150000000001E-3</v>
      </c>
      <c r="AA163" s="35">
        <v>2.3617893000000001E-3</v>
      </c>
      <c r="AB163" s="35" t="s">
        <v>193</v>
      </c>
      <c r="AC163" s="36" t="s">
        <v>193</v>
      </c>
      <c r="AD163" s="29" t="s">
        <v>193</v>
      </c>
      <c r="AE163" s="29">
        <v>2.2776846000000001E-3</v>
      </c>
      <c r="AF163" s="29">
        <v>2.2773241999999999E-3</v>
      </c>
      <c r="AG163" s="29">
        <v>2.2746277999999998E-3</v>
      </c>
      <c r="AH163" s="29">
        <v>2.2723520000000001E-3</v>
      </c>
      <c r="AI163" s="29">
        <v>2.2706444999999998E-3</v>
      </c>
      <c r="AJ163" s="29">
        <v>2.2689327999999998E-3</v>
      </c>
      <c r="AK163" s="3">
        <f t="shared" si="2"/>
        <v>2.313031192592593E-3</v>
      </c>
      <c r="AM163" s="16" t="s">
        <v>117</v>
      </c>
      <c r="AO163" s="7">
        <f>(SUM(AC154:AJ176)+SUM(A154:D167))/173</f>
        <v>2.2769047664739886E-3</v>
      </c>
      <c r="AP163" s="2">
        <f>((AK163-AK$15)*100)/AK$15</f>
        <v>1.1212395478433919</v>
      </c>
      <c r="AR163" s="16" t="s">
        <v>117</v>
      </c>
      <c r="AS163" s="2"/>
      <c r="AT163" s="1">
        <f>((AO163-AO$15)*100)/AO$15</f>
        <v>1.0353244975366409</v>
      </c>
    </row>
    <row r="164" spans="1:46" x14ac:dyDescent="0.25">
      <c r="A164" s="29">
        <v>2.2623104000000002E-3</v>
      </c>
      <c r="B164" s="30">
        <v>2.2516155E-3</v>
      </c>
      <c r="C164" s="29" t="s">
        <v>193</v>
      </c>
      <c r="D164" s="29" t="s">
        <v>193</v>
      </c>
      <c r="E164" s="34">
        <v>2.2448853E-3</v>
      </c>
      <c r="F164" s="34">
        <v>2.2390073E-3</v>
      </c>
      <c r="G164" s="34">
        <v>2.2472440999999998E-3</v>
      </c>
      <c r="H164" s="34">
        <v>2.2674887E-3</v>
      </c>
      <c r="I164" s="34">
        <v>2.2924337999999998E-3</v>
      </c>
      <c r="J164" s="34">
        <v>2.3155198000000001E-3</v>
      </c>
      <c r="K164" s="34">
        <v>2.3286724000000001E-3</v>
      </c>
      <c r="L164" s="34">
        <v>2.337516E-3</v>
      </c>
      <c r="M164" s="34">
        <v>2.3416859999999999E-3</v>
      </c>
      <c r="N164" s="34">
        <v>2.3436126999999999E-3</v>
      </c>
      <c r="O164" s="34">
        <v>2.3436479999999998E-3</v>
      </c>
      <c r="P164" s="34">
        <v>2.3438082999999998E-3</v>
      </c>
      <c r="Q164" s="34">
        <v>2.3482506999999999E-3</v>
      </c>
      <c r="R164" s="34">
        <v>2.3633389999999999E-3</v>
      </c>
      <c r="S164" s="35" t="s">
        <v>193</v>
      </c>
      <c r="T164" s="35" t="s">
        <v>193</v>
      </c>
      <c r="U164" s="35" t="s">
        <v>193</v>
      </c>
      <c r="V164" s="35" t="s">
        <v>193</v>
      </c>
      <c r="W164" s="35">
        <v>2.3516237E-3</v>
      </c>
      <c r="X164" s="35">
        <v>2.3797634000000002E-3</v>
      </c>
      <c r="Y164" s="35">
        <v>2.3764989999999998E-3</v>
      </c>
      <c r="Z164" s="35">
        <v>2.3758910000000002E-3</v>
      </c>
      <c r="AA164" s="35">
        <v>2.3688369999999999E-3</v>
      </c>
      <c r="AB164" s="35" t="s">
        <v>193</v>
      </c>
      <c r="AC164" s="36" t="s">
        <v>193</v>
      </c>
      <c r="AD164" s="29" t="s">
        <v>193</v>
      </c>
      <c r="AE164" s="29">
        <v>2.2766776000000002E-3</v>
      </c>
      <c r="AF164" s="29">
        <v>2.2722897000000001E-3</v>
      </c>
      <c r="AG164" s="29">
        <v>2.2701162E-3</v>
      </c>
      <c r="AH164" s="29">
        <v>2.2674669E-3</v>
      </c>
      <c r="AI164" s="29">
        <v>2.2639672E-3</v>
      </c>
      <c r="AJ164" s="29">
        <v>2.2599377999999999E-3</v>
      </c>
      <c r="AK164" s="3">
        <f t="shared" si="2"/>
        <v>2.3086706481481481E-3</v>
      </c>
      <c r="AM164" t="s">
        <v>118</v>
      </c>
      <c r="AO164" s="2">
        <f>((SUM(A150:Z183)+SUM(AA150:AJ176))/895)</f>
        <v>2.2797801201117317E-3</v>
      </c>
      <c r="AP164" s="2">
        <f>((AK164-AK$16)*100)/AK$16</f>
        <v>1.0992843879834604</v>
      </c>
      <c r="AR164" t="s">
        <v>118</v>
      </c>
      <c r="AT164" s="1">
        <f>((AO164-AO$16)*100)/AO$16</f>
        <v>0.80338832894371148</v>
      </c>
    </row>
    <row r="165" spans="1:46" x14ac:dyDescent="0.25">
      <c r="A165" s="29">
        <v>2.2584397999999999E-3</v>
      </c>
      <c r="B165" s="30">
        <v>2.2438355000000002E-3</v>
      </c>
      <c r="C165" s="29">
        <v>2.2384592E-3</v>
      </c>
      <c r="D165" s="29">
        <v>2.2388932000000001E-3</v>
      </c>
      <c r="E165" s="34">
        <v>2.2307020000000002E-3</v>
      </c>
      <c r="F165" s="34">
        <v>2.2260140000000001E-3</v>
      </c>
      <c r="G165" s="34">
        <v>2.2320228E-3</v>
      </c>
      <c r="H165" s="34">
        <v>2.2543179999999999E-3</v>
      </c>
      <c r="I165" s="34">
        <v>2.2867431E-3</v>
      </c>
      <c r="J165" s="34">
        <v>2.3117617000000001E-3</v>
      </c>
      <c r="K165" s="34">
        <v>2.3260242E-3</v>
      </c>
      <c r="L165" s="34">
        <v>2.3343368000000001E-3</v>
      </c>
      <c r="M165" s="34">
        <v>2.3377144E-3</v>
      </c>
      <c r="N165" s="34">
        <v>2.3381320000000001E-3</v>
      </c>
      <c r="O165" s="34">
        <v>2.3356916000000002E-3</v>
      </c>
      <c r="P165" s="34">
        <v>2.3322339999999999E-3</v>
      </c>
      <c r="Q165" s="34">
        <v>2.3319234999999998E-3</v>
      </c>
      <c r="R165" s="34">
        <v>2.3495723E-3</v>
      </c>
      <c r="S165" s="35" t="s">
        <v>193</v>
      </c>
      <c r="T165" s="35" t="s">
        <v>193</v>
      </c>
      <c r="U165" s="35" t="s">
        <v>193</v>
      </c>
      <c r="V165" s="35" t="s">
        <v>193</v>
      </c>
      <c r="W165" s="35">
        <v>2.3389573000000001E-3</v>
      </c>
      <c r="X165" s="35">
        <v>2.3742325000000002E-3</v>
      </c>
      <c r="Y165" s="35">
        <v>2.3698743999999998E-3</v>
      </c>
      <c r="Z165" s="35">
        <v>2.3661556000000002E-3</v>
      </c>
      <c r="AA165" s="35">
        <v>2.3553334E-3</v>
      </c>
      <c r="AB165" s="35" t="s">
        <v>193</v>
      </c>
      <c r="AC165" s="36" t="s">
        <v>193</v>
      </c>
      <c r="AD165" s="29" t="s">
        <v>193</v>
      </c>
      <c r="AE165" s="29">
        <v>2.2767584E-3</v>
      </c>
      <c r="AF165" s="29">
        <v>2.2712169999999999E-3</v>
      </c>
      <c r="AG165" s="29">
        <v>2.2694820000000002E-3</v>
      </c>
      <c r="AH165" s="29">
        <v>2.2663869999999999E-3</v>
      </c>
      <c r="AI165" s="29">
        <v>2.2616426000000001E-3</v>
      </c>
      <c r="AJ165" s="29">
        <v>2.2519969999999999E-3</v>
      </c>
      <c r="AK165" s="3">
        <f t="shared" si="2"/>
        <v>2.2968570793103454E-3</v>
      </c>
      <c r="AM165" t="s">
        <v>119</v>
      </c>
      <c r="AP165" s="2">
        <f>((AK165-AK$17)*100)/AK$17</f>
        <v>1.0326398840467268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2.2543727E-3</v>
      </c>
      <c r="B166" s="30">
        <v>2.2364843000000001E-3</v>
      </c>
      <c r="C166" s="29">
        <v>2.2180746000000002E-3</v>
      </c>
      <c r="D166" s="29">
        <v>2.2364342999999999E-3</v>
      </c>
      <c r="E166" s="34">
        <v>2.2215009999999999E-3</v>
      </c>
      <c r="F166" s="34">
        <v>2.2168113000000001E-3</v>
      </c>
      <c r="G166" s="34">
        <v>2.223718E-3</v>
      </c>
      <c r="H166" s="34">
        <v>2.2513304999999999E-3</v>
      </c>
      <c r="I166" s="34">
        <v>2.2865314999999998E-3</v>
      </c>
      <c r="J166" s="34">
        <v>2.3086942000000001E-3</v>
      </c>
      <c r="K166" s="34">
        <v>2.323149E-3</v>
      </c>
      <c r="L166" s="34">
        <v>2.3316357000000001E-3</v>
      </c>
      <c r="M166" s="34">
        <v>2.3341658999999999E-3</v>
      </c>
      <c r="N166" s="34">
        <v>2.3337143999999999E-3</v>
      </c>
      <c r="O166" s="34">
        <v>2.3284872999999998E-3</v>
      </c>
      <c r="P166" s="34">
        <v>2.3190745000000001E-3</v>
      </c>
      <c r="Q166" s="34">
        <v>2.3107687000000002E-3</v>
      </c>
      <c r="R166" s="34">
        <v>2.3183710000000001E-3</v>
      </c>
      <c r="S166" s="35" t="s">
        <v>193</v>
      </c>
      <c r="T166" s="35" t="s">
        <v>193</v>
      </c>
      <c r="U166" s="35" t="s">
        <v>193</v>
      </c>
      <c r="V166" s="35" t="s">
        <v>193</v>
      </c>
      <c r="W166" s="35">
        <v>2.3118587999999998E-3</v>
      </c>
      <c r="X166" s="35">
        <v>2.3656854999999999E-3</v>
      </c>
      <c r="Y166" s="35">
        <v>2.3599463E-3</v>
      </c>
      <c r="Z166" s="35">
        <v>2.3566304999999999E-3</v>
      </c>
      <c r="AA166" s="35">
        <v>2.3306247000000001E-3</v>
      </c>
      <c r="AB166" s="35" t="s">
        <v>193</v>
      </c>
      <c r="AC166" s="36" t="s">
        <v>193</v>
      </c>
      <c r="AD166" s="29" t="s">
        <v>193</v>
      </c>
      <c r="AE166" s="29">
        <v>2.2810348000000002E-3</v>
      </c>
      <c r="AF166" s="29">
        <v>2.2720629999999999E-3</v>
      </c>
      <c r="AG166" s="29">
        <v>2.270148E-3</v>
      </c>
      <c r="AH166" s="29">
        <v>2.2672967E-3</v>
      </c>
      <c r="AI166" s="29">
        <v>2.2617603999999999E-3</v>
      </c>
      <c r="AJ166" s="29">
        <v>2.2409589999999998E-3</v>
      </c>
      <c r="AK166" s="3">
        <f t="shared" si="2"/>
        <v>2.2886664344827583E-3</v>
      </c>
      <c r="AM166" t="s">
        <v>120</v>
      </c>
      <c r="AP166" s="2">
        <f>((AK166-AK$18)*100)/AK$18</f>
        <v>0.99405639565510473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193</v>
      </c>
      <c r="B167" s="30" t="s">
        <v>193</v>
      </c>
      <c r="C167" s="29">
        <v>2.2002098000000001E-3</v>
      </c>
      <c r="D167" s="29">
        <v>2.2269163999999999E-3</v>
      </c>
      <c r="E167" s="34">
        <v>2.2205603E-3</v>
      </c>
      <c r="F167" s="34">
        <v>2.2139258000000001E-3</v>
      </c>
      <c r="G167" s="34">
        <v>2.2179207000000002E-3</v>
      </c>
      <c r="H167" s="34">
        <v>2.2517589999999999E-3</v>
      </c>
      <c r="I167" s="34">
        <v>2.2845274999999999E-3</v>
      </c>
      <c r="J167" s="34">
        <v>2.3039750000000002E-3</v>
      </c>
      <c r="K167" s="34">
        <v>2.3176437000000001E-3</v>
      </c>
      <c r="L167" s="34">
        <v>2.3267586000000002E-3</v>
      </c>
      <c r="M167" s="34">
        <v>2.3286021E-3</v>
      </c>
      <c r="N167" s="34">
        <v>2.3260199999999998E-3</v>
      </c>
      <c r="O167" s="34">
        <v>2.3152435E-3</v>
      </c>
      <c r="P167" s="34">
        <v>2.2983387999999999E-3</v>
      </c>
      <c r="Q167" s="34">
        <v>2.2840008999999999E-3</v>
      </c>
      <c r="R167" s="34">
        <v>2.2868633000000002E-3</v>
      </c>
      <c r="S167" s="35" t="s">
        <v>193</v>
      </c>
      <c r="T167" s="35" t="s">
        <v>193</v>
      </c>
      <c r="U167" s="35" t="s">
        <v>193</v>
      </c>
      <c r="V167" s="35">
        <v>2.2348643000000001E-3</v>
      </c>
      <c r="W167" s="35">
        <v>2.3146694999999998E-3</v>
      </c>
      <c r="X167" s="35">
        <v>2.3487369E-3</v>
      </c>
      <c r="Y167" s="35">
        <v>2.3352376000000002E-3</v>
      </c>
      <c r="Z167" s="35">
        <v>2.3504384E-3</v>
      </c>
      <c r="AA167" s="35">
        <v>2.3176400000000002E-3</v>
      </c>
      <c r="AB167" s="35" t="s">
        <v>193</v>
      </c>
      <c r="AC167" s="36" t="s">
        <v>193</v>
      </c>
      <c r="AD167" s="29" t="s">
        <v>193</v>
      </c>
      <c r="AE167" s="29">
        <v>2.2876979999999999E-3</v>
      </c>
      <c r="AF167" s="29">
        <v>2.2775264999999999E-3</v>
      </c>
      <c r="AG167" s="29">
        <v>2.2741916999999999E-3</v>
      </c>
      <c r="AH167" s="29">
        <v>2.273682E-3</v>
      </c>
      <c r="AI167" s="29">
        <v>2.2645429999999999E-3</v>
      </c>
      <c r="AJ167" s="29">
        <v>2.2320994000000001E-3</v>
      </c>
      <c r="AK167" s="3">
        <f t="shared" si="2"/>
        <v>2.2826640250000001E-3</v>
      </c>
      <c r="AM167" t="s">
        <v>121</v>
      </c>
      <c r="AO167" s="2">
        <f>SUM(U182:W183)/6</f>
        <v>2.3054666499999995E-3</v>
      </c>
      <c r="AP167" s="2">
        <f>((AK167-AK$19)*100)/AK$19</f>
        <v>0.95800030545538117</v>
      </c>
      <c r="AR167" t="s">
        <v>124</v>
      </c>
      <c r="AT167" s="1">
        <f>((AO167-AO$19)*100)/AO$19</f>
        <v>0.22931782343897464</v>
      </c>
    </row>
    <row r="168" spans="1:46" x14ac:dyDescent="0.25">
      <c r="A168" t="s">
        <v>193</v>
      </c>
      <c r="B168" s="37" t="s">
        <v>193</v>
      </c>
      <c r="C168" s="34">
        <v>2.2018848000000001E-3</v>
      </c>
      <c r="D168" s="34">
        <v>2.2252349999999999E-3</v>
      </c>
      <c r="E168" s="34">
        <v>2.2220612000000001E-3</v>
      </c>
      <c r="F168" s="34">
        <v>2.2159442000000001E-3</v>
      </c>
      <c r="G168" s="34">
        <v>2.2191375000000001E-3</v>
      </c>
      <c r="H168" s="34">
        <v>2.2516925999999998E-3</v>
      </c>
      <c r="I168" s="34">
        <v>2.2769035E-3</v>
      </c>
      <c r="J168" s="34">
        <v>2.2922286000000001E-3</v>
      </c>
      <c r="K168" s="34">
        <v>2.3048408000000001E-3</v>
      </c>
      <c r="L168" s="34">
        <v>2.3141800999999999E-3</v>
      </c>
      <c r="M168" s="34">
        <v>2.3162297000000002E-3</v>
      </c>
      <c r="N168" s="34">
        <v>2.3116346000000001E-3</v>
      </c>
      <c r="O168" s="34">
        <v>2.2960202999999998E-3</v>
      </c>
      <c r="P168" s="34">
        <v>2.2759410000000001E-3</v>
      </c>
      <c r="Q168" s="34">
        <v>2.2577819999999998E-3</v>
      </c>
      <c r="R168" s="34">
        <v>2.2533726999999998E-3</v>
      </c>
      <c r="S168" s="35" t="s">
        <v>193</v>
      </c>
      <c r="T168" s="35" t="s">
        <v>193</v>
      </c>
      <c r="U168" s="35" t="s">
        <v>193</v>
      </c>
      <c r="V168" s="35">
        <v>2.2255026000000001E-3</v>
      </c>
      <c r="W168" s="35">
        <v>2.3114183000000001E-3</v>
      </c>
      <c r="X168" s="35">
        <v>2.3279799999999999E-3</v>
      </c>
      <c r="Y168" s="35">
        <v>2.2995073999999998E-3</v>
      </c>
      <c r="Z168" s="35">
        <v>2.338007E-3</v>
      </c>
      <c r="AA168" s="35">
        <v>2.3106405999999999E-3</v>
      </c>
      <c r="AB168" s="35" t="s">
        <v>193</v>
      </c>
      <c r="AC168" s="36" t="s">
        <v>193</v>
      </c>
      <c r="AD168" s="29" t="s">
        <v>193</v>
      </c>
      <c r="AE168" s="29">
        <v>2.2977213000000001E-3</v>
      </c>
      <c r="AF168" s="29">
        <v>2.2857645999999998E-3</v>
      </c>
      <c r="AG168" s="29">
        <v>2.2877272999999999E-3</v>
      </c>
      <c r="AH168" s="29">
        <v>2.2848207000000001E-3</v>
      </c>
      <c r="AI168" s="29">
        <v>2.2730114999999999E-3</v>
      </c>
      <c r="AJ168" s="29">
        <v>2.2400094E-3</v>
      </c>
      <c r="AK168" s="3">
        <f t="shared" si="2"/>
        <v>2.2756142607142857E-3</v>
      </c>
      <c r="AP168" s="2">
        <f>((AK168-AK$20)*100)/AK$20</f>
        <v>0.92977916018155671</v>
      </c>
    </row>
    <row r="169" spans="1:46" x14ac:dyDescent="0.25">
      <c r="A169" t="s">
        <v>193</v>
      </c>
      <c r="B169" s="37">
        <v>2.2372755000000001E-3</v>
      </c>
      <c r="C169" s="34">
        <v>2.2278691E-3</v>
      </c>
      <c r="D169" s="34">
        <v>2.2282116000000001E-3</v>
      </c>
      <c r="E169" s="34">
        <v>2.2247978E-3</v>
      </c>
      <c r="F169" s="34">
        <v>2.2217349999999999E-3</v>
      </c>
      <c r="G169" s="34">
        <v>2.2289988000000001E-3</v>
      </c>
      <c r="H169" s="34">
        <v>2.2552812000000001E-3</v>
      </c>
      <c r="I169" s="34">
        <v>2.2694182000000001E-3</v>
      </c>
      <c r="J169" s="34">
        <v>2.2777135E-3</v>
      </c>
      <c r="K169" s="34">
        <v>2.2857596999999999E-3</v>
      </c>
      <c r="L169" s="34">
        <v>2.2921605999999999E-3</v>
      </c>
      <c r="M169" s="34">
        <v>2.2940116000000001E-3</v>
      </c>
      <c r="N169" s="34">
        <v>2.2899144999999998E-3</v>
      </c>
      <c r="O169" s="34">
        <v>2.2728878999999998E-3</v>
      </c>
      <c r="P169" s="34">
        <v>2.2527364000000001E-3</v>
      </c>
      <c r="Q169" s="34">
        <v>2.2351266999999998E-3</v>
      </c>
      <c r="R169" s="34">
        <v>2.2266009999999999E-3</v>
      </c>
      <c r="S169" s="35" t="s">
        <v>193</v>
      </c>
      <c r="T169" s="35" t="s">
        <v>193</v>
      </c>
      <c r="U169" s="35">
        <v>2.2308129999999999E-3</v>
      </c>
      <c r="V169" s="35">
        <v>2.2624099999999999E-3</v>
      </c>
      <c r="W169" s="35">
        <v>2.3135825E-3</v>
      </c>
      <c r="X169" s="35">
        <v>2.3140959999999999E-3</v>
      </c>
      <c r="Y169" s="35">
        <v>2.2651537E-3</v>
      </c>
      <c r="Z169" s="35">
        <v>2.3273001000000001E-3</v>
      </c>
      <c r="AA169" s="35">
        <v>2.3156090000000002E-3</v>
      </c>
      <c r="AB169" s="35" t="s">
        <v>193</v>
      </c>
      <c r="AC169" s="36" t="s">
        <v>193</v>
      </c>
      <c r="AD169" s="29" t="s">
        <v>193</v>
      </c>
      <c r="AE169" s="29">
        <v>2.3031670000000001E-3</v>
      </c>
      <c r="AF169" s="29">
        <v>2.2969652999999999E-3</v>
      </c>
      <c r="AG169" s="29">
        <v>2.2992707999999998E-3</v>
      </c>
      <c r="AH169" s="29">
        <v>2.2924845000000002E-3</v>
      </c>
      <c r="AI169" s="29">
        <v>2.2823956999999998E-3</v>
      </c>
      <c r="AJ169" s="29">
        <v>2.2395296999999999E-3</v>
      </c>
      <c r="AK169" s="3">
        <f t="shared" si="2"/>
        <v>2.2687758800000002E-3</v>
      </c>
      <c r="AO169" s="49"/>
      <c r="AP169" s="2">
        <f>((AK169-AK$21)*100)/AK$21</f>
        <v>0.87943528246639757</v>
      </c>
    </row>
    <row r="170" spans="1:46" x14ac:dyDescent="0.25">
      <c r="A170" t="s">
        <v>193</v>
      </c>
      <c r="B170" s="37">
        <v>2.2284407000000002E-3</v>
      </c>
      <c r="C170" s="34">
        <v>2.2349855999999999E-3</v>
      </c>
      <c r="D170" s="34">
        <v>2.2297333999999999E-3</v>
      </c>
      <c r="E170" s="34">
        <v>2.2272402000000002E-3</v>
      </c>
      <c r="F170" s="34">
        <v>2.2312927E-3</v>
      </c>
      <c r="G170" s="34">
        <v>2.2440716E-3</v>
      </c>
      <c r="H170" s="34">
        <v>2.2625470000000002E-3</v>
      </c>
      <c r="I170" s="34">
        <v>2.2702936999999999E-3</v>
      </c>
      <c r="J170" s="34">
        <v>2.2749233E-3</v>
      </c>
      <c r="K170" s="34">
        <v>2.2786820000000002E-3</v>
      </c>
      <c r="L170" s="34">
        <v>2.2805817000000001E-3</v>
      </c>
      <c r="M170" s="34">
        <v>2.2789176999999999E-3</v>
      </c>
      <c r="N170" s="34">
        <v>2.2723858999999999E-3</v>
      </c>
      <c r="O170" s="34">
        <v>2.2551353999999998E-3</v>
      </c>
      <c r="P170" s="34">
        <v>2.2379958999999999E-3</v>
      </c>
      <c r="Q170" s="34">
        <v>2.2311877000000002E-3</v>
      </c>
      <c r="R170" s="34">
        <v>2.2230288E-3</v>
      </c>
      <c r="S170" s="35" t="s">
        <v>193</v>
      </c>
      <c r="T170" s="35" t="s">
        <v>193</v>
      </c>
      <c r="U170" s="35">
        <v>2.2488679999999998E-3</v>
      </c>
      <c r="V170" s="35">
        <v>2.2941604000000001E-3</v>
      </c>
      <c r="W170" s="35">
        <v>2.3160120000000001E-3</v>
      </c>
      <c r="X170" s="35">
        <v>2.3007991000000001E-3</v>
      </c>
      <c r="Y170" s="35">
        <v>2.2212455999999999E-3</v>
      </c>
      <c r="Z170" s="35" t="s">
        <v>193</v>
      </c>
      <c r="AA170" s="35" t="s">
        <v>193</v>
      </c>
      <c r="AB170" s="35" t="s">
        <v>193</v>
      </c>
      <c r="AC170" s="36" t="s">
        <v>193</v>
      </c>
      <c r="AD170" s="29" t="s">
        <v>193</v>
      </c>
      <c r="AE170" s="29" t="s">
        <v>193</v>
      </c>
      <c r="AF170" s="29">
        <v>2.2964252E-3</v>
      </c>
      <c r="AG170" s="29">
        <v>2.3062985999999998E-3</v>
      </c>
      <c r="AH170" s="29">
        <v>2.2927124999999999E-3</v>
      </c>
      <c r="AI170" s="29">
        <v>2.2874533000000002E-3</v>
      </c>
      <c r="AJ170" s="29">
        <v>2.2491149999999999E-3</v>
      </c>
      <c r="AK170" s="3">
        <f t="shared" si="2"/>
        <v>2.2620197407407405E-3</v>
      </c>
      <c r="AP170" s="2">
        <f>((AK170-AK$22)*100)/AK$22</f>
        <v>0.86525111789074016</v>
      </c>
    </row>
    <row r="171" spans="1:46" x14ac:dyDescent="0.25">
      <c r="A171" t="s">
        <v>193</v>
      </c>
      <c r="B171" s="37">
        <v>2.2317749E-3</v>
      </c>
      <c r="C171" s="34">
        <v>2.2380605999999998E-3</v>
      </c>
      <c r="D171" s="34">
        <v>2.2361637E-3</v>
      </c>
      <c r="E171" s="34">
        <v>2.2393558E-3</v>
      </c>
      <c r="F171" s="34">
        <v>2.2474455E-3</v>
      </c>
      <c r="G171" s="34">
        <v>2.2584446999999999E-3</v>
      </c>
      <c r="H171" s="34">
        <v>2.2694536E-3</v>
      </c>
      <c r="I171" s="34">
        <v>2.2740508E-3</v>
      </c>
      <c r="J171" s="34">
        <v>2.2767490999999998E-3</v>
      </c>
      <c r="K171" s="34">
        <v>2.2781540000000001E-3</v>
      </c>
      <c r="L171" s="34">
        <v>2.2774512999999999E-3</v>
      </c>
      <c r="M171" s="34">
        <v>2.2734669999999999E-3</v>
      </c>
      <c r="N171" s="34">
        <v>2.2657043E-3</v>
      </c>
      <c r="O171" s="34">
        <v>2.2510192E-3</v>
      </c>
      <c r="P171" s="34">
        <v>2.2397032000000001E-3</v>
      </c>
      <c r="Q171" s="34">
        <v>2.2328199999999999E-3</v>
      </c>
      <c r="R171" s="34">
        <v>2.2326036999999999E-3</v>
      </c>
      <c r="S171" s="35" t="s">
        <v>193</v>
      </c>
      <c r="T171" s="35">
        <v>2.2991677000000002E-3</v>
      </c>
      <c r="U171" s="35">
        <v>2.2840255E-3</v>
      </c>
      <c r="V171" s="35">
        <v>2.3121263E-3</v>
      </c>
      <c r="W171" s="35">
        <v>2.3236926999999998E-3</v>
      </c>
      <c r="X171" s="35">
        <v>2.3029180000000002E-3</v>
      </c>
      <c r="Y171" s="35">
        <v>2.2131267E-3</v>
      </c>
      <c r="Z171" s="35" t="s">
        <v>193</v>
      </c>
      <c r="AA171" s="35" t="s">
        <v>193</v>
      </c>
      <c r="AB171" s="35" t="s">
        <v>193</v>
      </c>
      <c r="AC171" s="36" t="s">
        <v>193</v>
      </c>
      <c r="AD171" s="29" t="s">
        <v>193</v>
      </c>
      <c r="AE171" s="29" t="s">
        <v>193</v>
      </c>
      <c r="AF171" s="29">
        <v>2.3038702E-3</v>
      </c>
      <c r="AG171" s="29">
        <v>2.3155487E-3</v>
      </c>
      <c r="AH171" s="29">
        <v>2.283317E-3</v>
      </c>
      <c r="AI171" s="29">
        <v>2.2838174000000002E-3</v>
      </c>
      <c r="AJ171" s="29">
        <v>2.2465257999999999E-3</v>
      </c>
      <c r="AK171" s="3">
        <f t="shared" si="2"/>
        <v>2.2675199071428573E-3</v>
      </c>
      <c r="AP171" s="2">
        <f>((AK171-AK$23)*100)/AK$23</f>
        <v>0.89441710292603038</v>
      </c>
    </row>
    <row r="172" spans="1:46" x14ac:dyDescent="0.25">
      <c r="A172" t="s">
        <v>193</v>
      </c>
      <c r="B172" s="37">
        <v>2.2240306999999999E-3</v>
      </c>
      <c r="C172" s="34">
        <v>2.2414483000000002E-3</v>
      </c>
      <c r="D172" s="34">
        <v>2.2446506000000001E-3</v>
      </c>
      <c r="E172" s="34">
        <v>2.2512728000000002E-3</v>
      </c>
      <c r="F172" s="34">
        <v>2.2605470999999999E-3</v>
      </c>
      <c r="G172" s="34">
        <v>2.2688112E-3</v>
      </c>
      <c r="H172" s="34">
        <v>2.2756383000000001E-3</v>
      </c>
      <c r="I172" s="34">
        <v>2.2782919999999999E-3</v>
      </c>
      <c r="J172" s="34">
        <v>2.2798813999999998E-3</v>
      </c>
      <c r="K172" s="34">
        <v>2.2806183E-3</v>
      </c>
      <c r="L172" s="34">
        <v>2.2788375999999999E-3</v>
      </c>
      <c r="M172" s="34">
        <v>2.2755714999999998E-3</v>
      </c>
      <c r="N172" s="34">
        <v>2.2702223999999998E-3</v>
      </c>
      <c r="O172" s="34">
        <v>2.2617766999999999E-3</v>
      </c>
      <c r="P172" s="34">
        <v>2.2612626000000002E-3</v>
      </c>
      <c r="Q172" s="34">
        <v>2.2541903999999998E-3</v>
      </c>
      <c r="R172" s="34" t="s">
        <v>193</v>
      </c>
      <c r="S172" s="35">
        <v>2.3054147999999998E-3</v>
      </c>
      <c r="T172" s="35">
        <v>2.3105778000000001E-3</v>
      </c>
      <c r="U172" s="35">
        <v>2.3054949999999999E-3</v>
      </c>
      <c r="V172" s="35">
        <v>2.3287486E-3</v>
      </c>
      <c r="W172" s="35">
        <v>2.3386205999999998E-3</v>
      </c>
      <c r="X172" s="35">
        <v>2.3259934999999999E-3</v>
      </c>
      <c r="Y172" s="35">
        <v>2.2729584E-3</v>
      </c>
      <c r="Z172" s="35" t="s">
        <v>193</v>
      </c>
      <c r="AA172" s="35" t="s">
        <v>193</v>
      </c>
      <c r="AB172" s="35" t="s">
        <v>193</v>
      </c>
      <c r="AC172" s="36" t="s">
        <v>193</v>
      </c>
      <c r="AD172" s="29" t="s">
        <v>193</v>
      </c>
      <c r="AE172" s="29" t="s">
        <v>193</v>
      </c>
      <c r="AF172" s="29">
        <v>2.3089884999999998E-3</v>
      </c>
      <c r="AG172" s="29">
        <v>2.3237611000000002E-3</v>
      </c>
      <c r="AH172" s="29">
        <v>2.2662603000000001E-3</v>
      </c>
      <c r="AI172" s="29">
        <v>2.2837368E-3</v>
      </c>
      <c r="AJ172" s="29">
        <v>2.2498688000000002E-3</v>
      </c>
      <c r="AK172" s="3">
        <f t="shared" si="2"/>
        <v>2.2795527178571429E-3</v>
      </c>
      <c r="AP172" s="2">
        <f>((AK172-AK$24)*100)/AK$24</f>
        <v>0.95864490507789246</v>
      </c>
    </row>
    <row r="173" spans="1:46" x14ac:dyDescent="0.25">
      <c r="A173" t="s">
        <v>193</v>
      </c>
      <c r="B173" s="37">
        <v>2.2371265E-3</v>
      </c>
      <c r="C173" s="34">
        <v>2.2473723999999998E-3</v>
      </c>
      <c r="D173" s="34">
        <v>2.253096E-3</v>
      </c>
      <c r="E173" s="34">
        <v>2.2606725999999998E-3</v>
      </c>
      <c r="F173" s="34">
        <v>2.268571E-3</v>
      </c>
      <c r="G173" s="34">
        <v>2.2737464999999998E-3</v>
      </c>
      <c r="H173" s="34">
        <v>2.2778448000000001E-3</v>
      </c>
      <c r="I173" s="34">
        <v>2.2799303E-3</v>
      </c>
      <c r="J173" s="34">
        <v>2.2810549000000001E-3</v>
      </c>
      <c r="K173" s="34">
        <v>2.2826917000000001E-3</v>
      </c>
      <c r="L173" s="34">
        <v>2.2813337999999998E-3</v>
      </c>
      <c r="M173" s="34">
        <v>2.2800301999999998E-3</v>
      </c>
      <c r="N173" s="34">
        <v>2.2804510000000002E-3</v>
      </c>
      <c r="O173" s="34">
        <v>2.2813615000000001E-3</v>
      </c>
      <c r="P173" s="38">
        <v>2.2829354E-3</v>
      </c>
      <c r="Q173" s="38" t="s">
        <v>193</v>
      </c>
      <c r="R173" s="38">
        <v>2.2997820999999998E-3</v>
      </c>
      <c r="S173" s="35">
        <v>2.3160823999999998E-3</v>
      </c>
      <c r="T173" s="35">
        <v>2.3221371000000002E-3</v>
      </c>
      <c r="U173" s="35">
        <v>2.3258300000000001E-3</v>
      </c>
      <c r="V173" s="35">
        <v>2.3457939E-3</v>
      </c>
      <c r="W173" s="35">
        <v>2.3555856000000001E-3</v>
      </c>
      <c r="X173" s="35">
        <v>2.3534668000000001E-3</v>
      </c>
      <c r="Y173" s="35">
        <v>2.3348848E-3</v>
      </c>
      <c r="Z173" s="35" t="s">
        <v>193</v>
      </c>
      <c r="AA173" s="35" t="s">
        <v>193</v>
      </c>
      <c r="AB173" s="35" t="s">
        <v>193</v>
      </c>
      <c r="AC173" s="36" t="s">
        <v>193</v>
      </c>
      <c r="AD173" s="29" t="s">
        <v>193</v>
      </c>
      <c r="AE173" s="29" t="s">
        <v>193</v>
      </c>
      <c r="AF173" s="29">
        <v>2.3104136000000001E-3</v>
      </c>
      <c r="AG173" s="29">
        <v>2.3303397000000001E-3</v>
      </c>
      <c r="AH173" s="29" t="s">
        <v>193</v>
      </c>
      <c r="AI173" s="29">
        <v>2.2790455000000001E-3</v>
      </c>
      <c r="AJ173" s="29">
        <v>2.2274769999999998E-3</v>
      </c>
      <c r="AK173" s="3">
        <f t="shared" si="2"/>
        <v>2.2914465592592591E-3</v>
      </c>
      <c r="AP173" s="2">
        <f>((AK173-AK$25)*100)/AK$25</f>
        <v>1.0140324180832312</v>
      </c>
    </row>
    <row r="174" spans="1:46" x14ac:dyDescent="0.25">
      <c r="A174" t="s">
        <v>193</v>
      </c>
      <c r="B174" s="37">
        <v>2.2430683000000001E-3</v>
      </c>
      <c r="C174" s="34">
        <v>2.2495203000000002E-3</v>
      </c>
      <c r="D174" s="34">
        <v>2.2573478000000001E-3</v>
      </c>
      <c r="E174" s="34">
        <v>2.2639384999999998E-3</v>
      </c>
      <c r="F174" s="34">
        <v>2.267242E-3</v>
      </c>
      <c r="G174" s="34">
        <v>2.2686361000000001E-3</v>
      </c>
      <c r="H174" s="34">
        <v>2.2721216E-3</v>
      </c>
      <c r="I174" s="34">
        <v>2.2751156000000001E-3</v>
      </c>
      <c r="J174" s="34">
        <v>2.2762360000000001E-3</v>
      </c>
      <c r="K174" s="34">
        <v>2.2776134000000001E-3</v>
      </c>
      <c r="L174" s="34">
        <v>2.2796994999999998E-3</v>
      </c>
      <c r="M174" s="34">
        <v>2.2785449999999999E-3</v>
      </c>
      <c r="N174" s="34">
        <v>2.2827783000000002E-3</v>
      </c>
      <c r="O174" s="34">
        <v>2.2917532000000002E-3</v>
      </c>
      <c r="P174" s="38" t="s">
        <v>193</v>
      </c>
      <c r="Q174" s="38">
        <v>2.3015800000000001E-3</v>
      </c>
      <c r="R174" s="38">
        <v>2.31189E-3</v>
      </c>
      <c r="S174" s="35">
        <v>2.3246707999999999E-3</v>
      </c>
      <c r="T174" s="35">
        <v>2.3319797999999999E-3</v>
      </c>
      <c r="U174" s="35">
        <v>2.3404927999999998E-3</v>
      </c>
      <c r="V174" s="35">
        <v>2.3525809999999999E-3</v>
      </c>
      <c r="W174" s="35">
        <v>2.3597611999999998E-3</v>
      </c>
      <c r="X174" s="35">
        <v>2.3662679999999999E-3</v>
      </c>
      <c r="Y174" s="35">
        <v>2.3591850000000002E-3</v>
      </c>
      <c r="Z174" s="35" t="s">
        <v>193</v>
      </c>
      <c r="AA174" s="35" t="s">
        <v>193</v>
      </c>
      <c r="AB174" s="35" t="s">
        <v>193</v>
      </c>
      <c r="AC174" s="36" t="s">
        <v>193</v>
      </c>
      <c r="AD174" s="29" t="s">
        <v>193</v>
      </c>
      <c r="AE174" s="29" t="s">
        <v>193</v>
      </c>
      <c r="AF174" s="29">
        <v>2.3087135000000002E-3</v>
      </c>
      <c r="AG174" s="29">
        <v>2.3327048E-3</v>
      </c>
      <c r="AH174" s="29" t="s">
        <v>193</v>
      </c>
      <c r="AI174" s="29" t="s">
        <v>193</v>
      </c>
      <c r="AJ174" s="29" t="s">
        <v>193</v>
      </c>
      <c r="AK174" s="3">
        <f t="shared" si="2"/>
        <v>2.2989376999999994E-3</v>
      </c>
      <c r="AP174" s="2">
        <f>((AK174-AK$26)*100)/AK$26</f>
        <v>1.0234947836644457</v>
      </c>
    </row>
    <row r="175" spans="1:46" x14ac:dyDescent="0.25">
      <c r="A175" t="s">
        <v>193</v>
      </c>
      <c r="B175" s="37" t="s">
        <v>193</v>
      </c>
      <c r="C175" s="34">
        <v>2.2441259999999999E-3</v>
      </c>
      <c r="D175" s="34">
        <v>2.2568076000000002E-3</v>
      </c>
      <c r="E175" s="34">
        <v>2.2620177000000001E-3</v>
      </c>
      <c r="F175" s="34">
        <v>2.2584020000000001E-3</v>
      </c>
      <c r="G175" s="34">
        <v>2.2555583000000001E-3</v>
      </c>
      <c r="H175" s="34">
        <v>2.2586797999999998E-3</v>
      </c>
      <c r="I175" s="34">
        <v>2.2627923000000001E-3</v>
      </c>
      <c r="J175" s="34">
        <v>2.2648937999999999E-3</v>
      </c>
      <c r="K175" s="34">
        <v>2.2684163000000002E-3</v>
      </c>
      <c r="L175" s="34">
        <v>2.2698643E-3</v>
      </c>
      <c r="M175" s="34">
        <v>2.2672787E-3</v>
      </c>
      <c r="N175" s="34">
        <v>2.2728636000000002E-3</v>
      </c>
      <c r="O175" s="34">
        <v>2.2854637E-3</v>
      </c>
      <c r="P175" s="38" t="s">
        <v>193</v>
      </c>
      <c r="Q175" s="38">
        <v>2.2970508E-3</v>
      </c>
      <c r="R175" s="38">
        <v>2.3134154999999998E-3</v>
      </c>
      <c r="S175" s="35">
        <v>2.3272319999999998E-3</v>
      </c>
      <c r="T175" s="35">
        <v>2.3357388999999998E-3</v>
      </c>
      <c r="U175" s="35">
        <v>2.3437645000000001E-3</v>
      </c>
      <c r="V175" s="35">
        <v>2.3455926999999999E-3</v>
      </c>
      <c r="W175" s="35">
        <v>2.3497119999999999E-3</v>
      </c>
      <c r="X175" s="35">
        <v>2.3608805999999999E-3</v>
      </c>
      <c r="Y175" s="35">
        <v>2.3583348E-3</v>
      </c>
      <c r="Z175" s="35" t="s">
        <v>193</v>
      </c>
      <c r="AA175" s="35" t="s">
        <v>193</v>
      </c>
      <c r="AB175" s="35" t="s">
        <v>193</v>
      </c>
      <c r="AC175" s="36" t="s">
        <v>193</v>
      </c>
      <c r="AD175" s="29" t="s">
        <v>193</v>
      </c>
      <c r="AE175" s="29" t="s">
        <v>193</v>
      </c>
      <c r="AF175" s="29">
        <v>2.305142E-3</v>
      </c>
      <c r="AG175" s="29">
        <v>2.3283357999999998E-3</v>
      </c>
      <c r="AH175" s="29" t="s">
        <v>193</v>
      </c>
      <c r="AI175" s="29" t="s">
        <v>193</v>
      </c>
      <c r="AJ175" s="29" t="s">
        <v>193</v>
      </c>
      <c r="AK175" s="3">
        <f t="shared" si="2"/>
        <v>2.2955151541666666E-3</v>
      </c>
      <c r="AP175" s="2">
        <f>((AK175-AK$27)*100)/AK$27</f>
        <v>0.99963644074136526</v>
      </c>
    </row>
    <row r="176" spans="1:46" x14ac:dyDescent="0.25">
      <c r="A176" t="s">
        <v>193</v>
      </c>
      <c r="B176" s="37" t="s">
        <v>193</v>
      </c>
      <c r="C176" s="34">
        <v>2.2456745999999998E-3</v>
      </c>
      <c r="D176" s="34">
        <v>2.2545489999999998E-3</v>
      </c>
      <c r="E176" s="34">
        <v>2.2577052000000001E-3</v>
      </c>
      <c r="F176" s="34">
        <v>2.2516747000000002E-3</v>
      </c>
      <c r="G176" s="34">
        <v>2.2438512999999999E-3</v>
      </c>
      <c r="H176" s="34">
        <v>2.2484470000000002E-3</v>
      </c>
      <c r="I176" s="34">
        <v>2.2530227000000002E-3</v>
      </c>
      <c r="J176" s="34">
        <v>2.2543462E-3</v>
      </c>
      <c r="K176" s="34">
        <v>2.256737E-3</v>
      </c>
      <c r="L176" s="34">
        <v>2.2562026999999999E-3</v>
      </c>
      <c r="M176" s="34">
        <v>2.2561448000000001E-3</v>
      </c>
      <c r="N176" s="34">
        <v>2.2617579E-3</v>
      </c>
      <c r="O176" s="34">
        <v>2.2743817E-3</v>
      </c>
      <c r="P176" s="38" t="s">
        <v>193</v>
      </c>
      <c r="Q176" s="38">
        <v>2.2845221999999998E-3</v>
      </c>
      <c r="R176" s="38">
        <v>2.2988825000000001E-3</v>
      </c>
      <c r="S176" s="35">
        <v>2.3216624000000001E-3</v>
      </c>
      <c r="T176" s="35">
        <v>2.3328086999999998E-3</v>
      </c>
      <c r="U176" s="35">
        <v>2.3376474000000001E-3</v>
      </c>
      <c r="V176" s="35">
        <v>2.3379467999999999E-3</v>
      </c>
      <c r="W176" s="35">
        <v>2.3390870000000001E-3</v>
      </c>
      <c r="X176" s="35">
        <v>2.3492096999999999E-3</v>
      </c>
      <c r="Y176" s="35">
        <v>2.3501749999999999E-3</v>
      </c>
      <c r="Z176" s="35" t="s">
        <v>193</v>
      </c>
      <c r="AA176" s="35" t="s">
        <v>193</v>
      </c>
      <c r="AB176" s="35" t="s">
        <v>193</v>
      </c>
      <c r="AC176" s="36" t="s">
        <v>193</v>
      </c>
      <c r="AD176" s="29" t="s">
        <v>193</v>
      </c>
      <c r="AE176" s="29" t="s">
        <v>193</v>
      </c>
      <c r="AF176" s="29" t="s">
        <v>193</v>
      </c>
      <c r="AG176" s="29" t="s">
        <v>193</v>
      </c>
      <c r="AH176" s="29" t="s">
        <v>193</v>
      </c>
      <c r="AI176" s="29" t="s">
        <v>193</v>
      </c>
      <c r="AJ176" s="29" t="s">
        <v>193</v>
      </c>
      <c r="AK176" s="3">
        <f t="shared" si="2"/>
        <v>2.2848380227272732E-3</v>
      </c>
      <c r="AP176" s="2">
        <f>((AK176-AK$28)*100)/AK$28</f>
        <v>0.92850202953457639</v>
      </c>
    </row>
    <row r="177" spans="1:42" x14ac:dyDescent="0.25">
      <c r="A177" s="32" t="s">
        <v>193</v>
      </c>
      <c r="B177" s="39" t="s">
        <v>193</v>
      </c>
      <c r="C177" s="32">
        <v>2.2483109999999998E-3</v>
      </c>
      <c r="D177" s="32">
        <v>2.2539069999999999E-3</v>
      </c>
      <c r="E177" s="32">
        <v>2.2580049E-3</v>
      </c>
      <c r="F177" s="32">
        <v>2.2575613E-3</v>
      </c>
      <c r="G177" s="32">
        <v>2.2568219999999999E-3</v>
      </c>
      <c r="H177" s="32">
        <v>2.2563366E-3</v>
      </c>
      <c r="I177" s="32">
        <v>2.2557472999999999E-3</v>
      </c>
      <c r="J177" s="32">
        <v>2.2536432000000001E-3</v>
      </c>
      <c r="K177" s="32">
        <v>2.2503956999999999E-3</v>
      </c>
      <c r="L177" s="32">
        <v>2.2472633999999999E-3</v>
      </c>
      <c r="M177" s="32">
        <v>2.2491768000000001E-3</v>
      </c>
      <c r="N177" s="32">
        <v>2.2534768000000002E-3</v>
      </c>
      <c r="O177" s="32">
        <v>2.2637425000000002E-3</v>
      </c>
      <c r="P177" s="32" t="s">
        <v>193</v>
      </c>
      <c r="Q177" s="32" t="s">
        <v>193</v>
      </c>
      <c r="R177" s="32" t="s">
        <v>193</v>
      </c>
      <c r="S177" s="33">
        <v>2.3227953E-3</v>
      </c>
      <c r="T177" s="33">
        <v>2.3311336999999998E-3</v>
      </c>
      <c r="U177" s="33">
        <v>2.3339837999999998E-3</v>
      </c>
      <c r="V177" s="33">
        <v>2.3338261999999999E-3</v>
      </c>
      <c r="W177" s="33">
        <v>2.3302992000000002E-3</v>
      </c>
      <c r="X177" s="33">
        <v>2.3395185999999998E-3</v>
      </c>
      <c r="Y177" s="33">
        <v>2.3398440999999998E-3</v>
      </c>
      <c r="Z177" s="33" t="s">
        <v>193</v>
      </c>
      <c r="AA177" s="40" t="s">
        <v>193</v>
      </c>
      <c r="AB177" s="40">
        <v>2.4589925999999999E-3</v>
      </c>
      <c r="AC177" s="40">
        <v>2.4740559000000001E-3</v>
      </c>
      <c r="AD177" s="40" t="s">
        <v>193</v>
      </c>
      <c r="AE177" s="40" t="s">
        <v>193</v>
      </c>
      <c r="AF177" s="40" t="s">
        <v>193</v>
      </c>
      <c r="AG177" s="40" t="s">
        <v>193</v>
      </c>
      <c r="AH177" s="40" t="s">
        <v>193</v>
      </c>
      <c r="AI177" s="40" t="s">
        <v>193</v>
      </c>
      <c r="AJ177" s="40" t="s">
        <v>193</v>
      </c>
      <c r="AK177" s="3">
        <f t="shared" si="2"/>
        <v>2.2985835409090913E-3</v>
      </c>
      <c r="AP177" s="2">
        <f>((AK177-AK$29)*100)/AK$29</f>
        <v>0.8488018698551355</v>
      </c>
    </row>
    <row r="178" spans="1:42" x14ac:dyDescent="0.25">
      <c r="A178" s="31" t="s">
        <v>193</v>
      </c>
      <c r="B178" s="41" t="s">
        <v>193</v>
      </c>
      <c r="C178" s="31" t="s">
        <v>193</v>
      </c>
      <c r="D178" s="31">
        <v>2.2553955000000001E-3</v>
      </c>
      <c r="E178" s="31">
        <v>2.2581917999999999E-3</v>
      </c>
      <c r="F178" s="31">
        <v>2.2583578000000002E-3</v>
      </c>
      <c r="G178" s="31">
        <v>2.2584916999999999E-3</v>
      </c>
      <c r="H178" s="31">
        <v>2.2583239999999999E-3</v>
      </c>
      <c r="I178" s="31">
        <v>2.2574969999999998E-3</v>
      </c>
      <c r="J178" s="31">
        <v>2.2557177999999998E-3</v>
      </c>
      <c r="K178" s="31">
        <v>2.2530178999999998E-3</v>
      </c>
      <c r="L178" s="31">
        <v>2.2505049999999999E-3</v>
      </c>
      <c r="M178" s="31">
        <v>2.2488704000000002E-3</v>
      </c>
      <c r="N178" s="31">
        <v>2.2467186000000002E-3</v>
      </c>
      <c r="O178" s="31" t="s">
        <v>193</v>
      </c>
      <c r="P178" s="31" t="s">
        <v>193</v>
      </c>
      <c r="Q178" s="31" t="s">
        <v>193</v>
      </c>
      <c r="R178" s="31" t="s">
        <v>193</v>
      </c>
      <c r="S178" s="33">
        <v>2.3261034000000001E-3</v>
      </c>
      <c r="T178" s="33">
        <v>2.3297754000000002E-3</v>
      </c>
      <c r="U178" s="33">
        <v>2.331432E-3</v>
      </c>
      <c r="V178" s="33">
        <v>2.3319832999999998E-3</v>
      </c>
      <c r="W178" s="33">
        <v>2.3317339999999998E-3</v>
      </c>
      <c r="X178" s="33">
        <v>2.3336072999999998E-3</v>
      </c>
      <c r="Y178" s="33">
        <v>2.3359537999999998E-3</v>
      </c>
      <c r="Z178" s="33">
        <v>2.3625677000000001E-3</v>
      </c>
      <c r="AA178" s="40">
        <v>2.4172321000000001E-3</v>
      </c>
      <c r="AB178" s="40">
        <v>2.45591E-3</v>
      </c>
      <c r="AC178" s="40">
        <v>2.4667068000000002E-3</v>
      </c>
      <c r="AD178" s="40">
        <v>2.4215885999999999E-3</v>
      </c>
      <c r="AE178" s="40" t="s">
        <v>193</v>
      </c>
      <c r="AF178" s="40" t="s">
        <v>193</v>
      </c>
      <c r="AG178" s="40" t="s">
        <v>193</v>
      </c>
      <c r="AH178" s="40" t="s">
        <v>193</v>
      </c>
      <c r="AI178" s="40" t="s">
        <v>193</v>
      </c>
      <c r="AJ178" s="40" t="s">
        <v>193</v>
      </c>
      <c r="AK178" s="3">
        <f t="shared" si="2"/>
        <v>2.3150296478260872E-3</v>
      </c>
      <c r="AP178" s="2">
        <f>((AK178-AK$30)*100)/AK$30</f>
        <v>0.72869204884826255</v>
      </c>
    </row>
    <row r="179" spans="1:42" x14ac:dyDescent="0.25">
      <c r="A179" s="31" t="s">
        <v>193</v>
      </c>
      <c r="B179" s="41" t="s">
        <v>193</v>
      </c>
      <c r="C179" s="31" t="s">
        <v>193</v>
      </c>
      <c r="D179" s="31">
        <v>2.2595102999999998E-3</v>
      </c>
      <c r="E179" s="31">
        <v>2.261229E-3</v>
      </c>
      <c r="F179" s="31">
        <v>2.260134E-3</v>
      </c>
      <c r="G179" s="31">
        <v>2.2593040000000002E-3</v>
      </c>
      <c r="H179" s="31">
        <v>2.2583032999999998E-3</v>
      </c>
      <c r="I179" s="31">
        <v>2.2568345999999999E-3</v>
      </c>
      <c r="J179" s="31">
        <v>2.2547662000000001E-3</v>
      </c>
      <c r="K179" s="31">
        <v>2.2520452999999999E-3</v>
      </c>
      <c r="L179" s="31">
        <v>2.2486309E-3</v>
      </c>
      <c r="M179" s="31">
        <v>2.2460914000000001E-3</v>
      </c>
      <c r="N179" s="31">
        <v>2.2449188000000001E-3</v>
      </c>
      <c r="O179" s="31" t="s">
        <v>193</v>
      </c>
      <c r="P179" s="31" t="s">
        <v>193</v>
      </c>
      <c r="Q179" s="31" t="s">
        <v>193</v>
      </c>
      <c r="R179" s="31" t="s">
        <v>193</v>
      </c>
      <c r="S179" s="33">
        <v>2.3235810999999999E-3</v>
      </c>
      <c r="T179" s="33">
        <v>2.3272468000000001E-3</v>
      </c>
      <c r="U179" s="33">
        <v>2.3281199999999999E-3</v>
      </c>
      <c r="V179" s="33">
        <v>2.3289088E-3</v>
      </c>
      <c r="W179" s="33">
        <v>2.3287763E-3</v>
      </c>
      <c r="X179" s="33">
        <v>2.3296098000000001E-3</v>
      </c>
      <c r="Y179" s="33">
        <v>2.3281096999999999E-3</v>
      </c>
      <c r="Z179" s="33" t="s">
        <v>193</v>
      </c>
      <c r="AA179" s="40">
        <v>2.4431534000000001E-3</v>
      </c>
      <c r="AB179" s="40">
        <v>2.4574045E-3</v>
      </c>
      <c r="AC179" s="40" t="s">
        <v>193</v>
      </c>
      <c r="AD179" s="40" t="s">
        <v>193</v>
      </c>
      <c r="AE179" s="40" t="s">
        <v>193</v>
      </c>
      <c r="AF179" s="40" t="s">
        <v>193</v>
      </c>
      <c r="AG179" s="40" t="s">
        <v>193</v>
      </c>
      <c r="AH179" s="40" t="s">
        <v>193</v>
      </c>
      <c r="AI179" s="40" t="s">
        <v>193</v>
      </c>
      <c r="AJ179" s="40" t="s">
        <v>193</v>
      </c>
      <c r="AK179" s="3">
        <f t="shared" ref="AK179:AK185" si="3">AVERAGE(A179:AJ179)</f>
        <v>2.2998339100000005E-3</v>
      </c>
      <c r="AP179" s="2">
        <f>((AK179-AK$31)*100)/AK$31</f>
        <v>0.6737142509674745</v>
      </c>
    </row>
    <row r="180" spans="1:42" x14ac:dyDescent="0.25">
      <c r="A180" s="31" t="s">
        <v>193</v>
      </c>
      <c r="B180" s="41" t="s">
        <v>193</v>
      </c>
      <c r="C180" s="31" t="s">
        <v>193</v>
      </c>
      <c r="D180" s="31">
        <v>2.2611570999999998E-3</v>
      </c>
      <c r="E180" s="31">
        <v>2.259984E-3</v>
      </c>
      <c r="F180" s="31">
        <v>2.2570876999999999E-3</v>
      </c>
      <c r="G180" s="31">
        <v>2.2547494E-3</v>
      </c>
      <c r="H180" s="31">
        <v>2.2530802999999999E-3</v>
      </c>
      <c r="I180" s="31">
        <v>2.2516750999999999E-3</v>
      </c>
      <c r="J180" s="31">
        <v>2.2500901999999998E-3</v>
      </c>
      <c r="K180" s="31">
        <v>2.2473129999999999E-3</v>
      </c>
      <c r="L180" s="31">
        <v>2.2433959999999999E-3</v>
      </c>
      <c r="M180" s="31">
        <v>2.2407811999999999E-3</v>
      </c>
      <c r="N180" s="31">
        <v>2.2411990000000001E-3</v>
      </c>
      <c r="O180" s="31" t="s">
        <v>193</v>
      </c>
      <c r="P180" s="31" t="s">
        <v>193</v>
      </c>
      <c r="Q180" s="31" t="s">
        <v>193</v>
      </c>
      <c r="R180" s="31" t="s">
        <v>193</v>
      </c>
      <c r="S180" s="33" t="s">
        <v>193</v>
      </c>
      <c r="T180" s="33">
        <v>2.3194807999999999E-3</v>
      </c>
      <c r="U180" s="33">
        <v>2.3238846999999998E-3</v>
      </c>
      <c r="V180" s="33">
        <v>2.3252429999999998E-3</v>
      </c>
      <c r="W180" s="33">
        <v>2.3249973999999998E-3</v>
      </c>
      <c r="X180" s="33">
        <v>2.3248065000000002E-3</v>
      </c>
      <c r="Y180" s="33">
        <v>2.3259794999999999E-3</v>
      </c>
      <c r="Z180" s="33">
        <v>2.3222640000000001E-3</v>
      </c>
      <c r="AA180" s="40" t="s">
        <v>193</v>
      </c>
      <c r="AB180" s="40" t="s">
        <v>193</v>
      </c>
      <c r="AC180" s="40" t="s">
        <v>193</v>
      </c>
      <c r="AD180" s="40" t="s">
        <v>193</v>
      </c>
      <c r="AE180" s="40" t="s">
        <v>193</v>
      </c>
      <c r="AF180" s="40" t="s">
        <v>193</v>
      </c>
      <c r="AG180" s="40" t="s">
        <v>193</v>
      </c>
      <c r="AH180" s="40" t="s">
        <v>193</v>
      </c>
      <c r="AI180" s="40" t="s">
        <v>193</v>
      </c>
      <c r="AJ180" s="40" t="s">
        <v>193</v>
      </c>
      <c r="AK180" s="3">
        <f t="shared" si="3"/>
        <v>2.2792871611111106E-3</v>
      </c>
      <c r="AP180" s="2">
        <f>((AK180-AK$32)*100)/AK$32</f>
        <v>0.61611032079082662</v>
      </c>
    </row>
    <row r="181" spans="1:42" x14ac:dyDescent="0.25">
      <c r="A181" s="31" t="s">
        <v>193</v>
      </c>
      <c r="B181" s="41" t="s">
        <v>193</v>
      </c>
      <c r="C181" s="31" t="s">
        <v>193</v>
      </c>
      <c r="D181" s="31" t="s">
        <v>193</v>
      </c>
      <c r="E181" s="31">
        <v>2.230222E-3</v>
      </c>
      <c r="F181" s="31">
        <v>2.2383254999999999E-3</v>
      </c>
      <c r="G181" s="31">
        <v>2.2388896999999998E-3</v>
      </c>
      <c r="H181" s="31">
        <v>2.2391797999999998E-3</v>
      </c>
      <c r="I181" s="31">
        <v>2.2407249999999998E-3</v>
      </c>
      <c r="J181" s="31">
        <v>2.2413388000000001E-3</v>
      </c>
      <c r="K181" s="31">
        <v>2.2390449999999998E-3</v>
      </c>
      <c r="L181" s="31">
        <v>2.2353183000000001E-3</v>
      </c>
      <c r="M181" s="31">
        <v>2.2327624999999999E-3</v>
      </c>
      <c r="N181" s="31">
        <v>2.2379489999999999E-3</v>
      </c>
      <c r="O181" s="31" t="s">
        <v>193</v>
      </c>
      <c r="P181" s="31" t="s">
        <v>193</v>
      </c>
      <c r="Q181" s="31" t="s">
        <v>193</v>
      </c>
      <c r="R181" s="31" t="s">
        <v>193</v>
      </c>
      <c r="S181" s="33" t="s">
        <v>193</v>
      </c>
      <c r="T181" s="33" t="s">
        <v>193</v>
      </c>
      <c r="U181" s="33">
        <v>2.3154716000000001E-3</v>
      </c>
      <c r="V181" s="33">
        <v>2.319233E-3</v>
      </c>
      <c r="W181" s="33">
        <v>2.3197452999999999E-3</v>
      </c>
      <c r="X181" s="33">
        <v>2.3192516999999998E-3</v>
      </c>
      <c r="Y181" s="33">
        <v>2.3205942000000001E-3</v>
      </c>
      <c r="Z181" s="33">
        <v>2.3213634E-3</v>
      </c>
      <c r="AA181" s="40" t="s">
        <v>193</v>
      </c>
      <c r="AB181" s="40" t="s">
        <v>193</v>
      </c>
      <c r="AC181" s="40" t="s">
        <v>193</v>
      </c>
      <c r="AD181" s="40" t="s">
        <v>193</v>
      </c>
      <c r="AE181" s="40" t="s">
        <v>193</v>
      </c>
      <c r="AF181" s="40" t="s">
        <v>193</v>
      </c>
      <c r="AG181" s="40" t="s">
        <v>193</v>
      </c>
      <c r="AH181" s="40" t="s">
        <v>193</v>
      </c>
      <c r="AI181" s="40" t="s">
        <v>193</v>
      </c>
      <c r="AJ181" s="40" t="s">
        <v>193</v>
      </c>
      <c r="AK181" s="3">
        <f t="shared" si="3"/>
        <v>2.2680884249999993E-3</v>
      </c>
      <c r="AP181" s="2">
        <f>((AK181-AK$33)*100)/AK$33</f>
        <v>0.518431965175151</v>
      </c>
    </row>
    <row r="182" spans="1:42" x14ac:dyDescent="0.25">
      <c r="A182" s="27" t="s">
        <v>193</v>
      </c>
      <c r="B182" s="28" t="s">
        <v>193</v>
      </c>
      <c r="C182" s="27" t="s">
        <v>193</v>
      </c>
      <c r="D182" s="27" t="s">
        <v>193</v>
      </c>
      <c r="E182" s="27">
        <v>2.162176E-3</v>
      </c>
      <c r="F182" s="27">
        <v>2.2156185000000001E-3</v>
      </c>
      <c r="G182" s="27">
        <v>2.2210026999999999E-3</v>
      </c>
      <c r="H182" s="27">
        <v>2.2185260000000002E-3</v>
      </c>
      <c r="I182" s="27">
        <v>2.2259256999999999E-3</v>
      </c>
      <c r="J182" s="27">
        <v>2.2299448E-3</v>
      </c>
      <c r="K182" s="27">
        <v>2.2275011999999999E-3</v>
      </c>
      <c r="L182" s="27">
        <v>2.224232E-3</v>
      </c>
      <c r="M182" s="27">
        <v>2.2191635999999999E-3</v>
      </c>
      <c r="N182" s="27" t="s">
        <v>193</v>
      </c>
      <c r="O182" s="27" t="s">
        <v>193</v>
      </c>
      <c r="P182" s="27" t="s">
        <v>193</v>
      </c>
      <c r="Q182" s="27" t="s">
        <v>193</v>
      </c>
      <c r="R182" s="27" t="s">
        <v>193</v>
      </c>
      <c r="S182" s="27" t="s">
        <v>193</v>
      </c>
      <c r="T182" s="27" t="s">
        <v>193</v>
      </c>
      <c r="U182" s="27">
        <v>2.3094631999999999E-3</v>
      </c>
      <c r="V182" s="27">
        <v>2.3117560999999999E-3</v>
      </c>
      <c r="W182" s="27">
        <v>2.3121463999999999E-3</v>
      </c>
      <c r="X182" s="27">
        <v>2.3086477999999999E-3</v>
      </c>
      <c r="Y182" s="27">
        <v>2.307613E-3</v>
      </c>
      <c r="Z182" s="27" t="s">
        <v>193</v>
      </c>
      <c r="AA182" s="27" t="s">
        <v>193</v>
      </c>
      <c r="AB182" s="27" t="s">
        <v>193</v>
      </c>
      <c r="AC182" s="27" t="s">
        <v>193</v>
      </c>
      <c r="AD182" s="27" t="s">
        <v>193</v>
      </c>
      <c r="AE182" s="27" t="s">
        <v>193</v>
      </c>
      <c r="AF182" s="27" t="s">
        <v>193</v>
      </c>
      <c r="AG182" s="27" t="s">
        <v>193</v>
      </c>
      <c r="AH182" s="27" t="s">
        <v>193</v>
      </c>
      <c r="AI182" s="27" t="s">
        <v>193</v>
      </c>
      <c r="AJ182" s="27" t="s">
        <v>193</v>
      </c>
      <c r="AK182" s="3">
        <f t="shared" si="3"/>
        <v>2.2495512142857144E-3</v>
      </c>
      <c r="AP182" s="2">
        <f>((AK182-AK$34)*100)/AK$34</f>
        <v>0.31372959697824454</v>
      </c>
    </row>
    <row r="183" spans="1:42" x14ac:dyDescent="0.25">
      <c r="A183" s="27" t="s">
        <v>193</v>
      </c>
      <c r="B183" s="28" t="s">
        <v>193</v>
      </c>
      <c r="C183" s="27" t="s">
        <v>193</v>
      </c>
      <c r="D183" s="27" t="s">
        <v>193</v>
      </c>
      <c r="E183" s="27" t="s">
        <v>193</v>
      </c>
      <c r="F183" s="27" t="s">
        <v>193</v>
      </c>
      <c r="G183" s="27">
        <v>2.2256490000000001E-3</v>
      </c>
      <c r="H183" s="27">
        <v>2.2260117999999998E-3</v>
      </c>
      <c r="I183" s="27">
        <v>2.2269239999999999E-3</v>
      </c>
      <c r="J183" s="27">
        <v>2.2273691999999999E-3</v>
      </c>
      <c r="K183" s="27">
        <v>2.2181295999999999E-3</v>
      </c>
      <c r="L183" s="27">
        <v>2.2146434000000002E-3</v>
      </c>
      <c r="M183" s="27" t="s">
        <v>193</v>
      </c>
      <c r="N183" s="27" t="s">
        <v>193</v>
      </c>
      <c r="O183" s="27" t="s">
        <v>193</v>
      </c>
      <c r="P183" s="27" t="s">
        <v>193</v>
      </c>
      <c r="Q183" s="27" t="s">
        <v>193</v>
      </c>
      <c r="R183" s="27" t="s">
        <v>193</v>
      </c>
      <c r="S183" s="27" t="s">
        <v>193</v>
      </c>
      <c r="T183" s="27" t="s">
        <v>193</v>
      </c>
      <c r="U183" s="27">
        <v>2.2990116999999999E-3</v>
      </c>
      <c r="V183" s="27">
        <v>2.3013342E-3</v>
      </c>
      <c r="W183" s="27">
        <v>2.2990883E-3</v>
      </c>
      <c r="X183" s="27">
        <v>2.2791221000000002E-3</v>
      </c>
      <c r="Y183" s="27">
        <v>2.2857464000000001E-3</v>
      </c>
      <c r="Z183" s="27">
        <v>2.2644802999999998E-3</v>
      </c>
      <c r="AA183" s="27" t="s">
        <v>193</v>
      </c>
      <c r="AB183" s="27" t="s">
        <v>193</v>
      </c>
      <c r="AC183" s="27" t="s">
        <v>193</v>
      </c>
      <c r="AD183" s="27" t="s">
        <v>193</v>
      </c>
      <c r="AE183" s="27" t="s">
        <v>193</v>
      </c>
      <c r="AF183" s="27" t="s">
        <v>193</v>
      </c>
      <c r="AG183" s="27" t="s">
        <v>193</v>
      </c>
      <c r="AH183" s="27" t="s">
        <v>193</v>
      </c>
      <c r="AI183" s="27" t="s">
        <v>193</v>
      </c>
      <c r="AJ183" s="27" t="s">
        <v>193</v>
      </c>
      <c r="AK183" s="3">
        <f t="shared" si="3"/>
        <v>2.2556258333333331E-3</v>
      </c>
      <c r="AP183" s="2">
        <f>((AK183-AK$35)*100)/AK$35</f>
        <v>0.31087707006710208</v>
      </c>
    </row>
    <row r="184" spans="1:42" x14ac:dyDescent="0.25">
      <c r="A184" s="25" t="s">
        <v>193</v>
      </c>
      <c r="B184" s="26" t="s">
        <v>193</v>
      </c>
      <c r="C184" s="25" t="s">
        <v>193</v>
      </c>
      <c r="D184" s="25" t="s">
        <v>193</v>
      </c>
      <c r="E184" s="25" t="s">
        <v>193</v>
      </c>
      <c r="F184" s="25" t="s">
        <v>193</v>
      </c>
      <c r="G184" s="25" t="s">
        <v>193</v>
      </c>
      <c r="H184" s="25" t="s">
        <v>193</v>
      </c>
      <c r="I184" s="25" t="s">
        <v>193</v>
      </c>
      <c r="J184" s="25">
        <v>2.2109909999999998E-3</v>
      </c>
      <c r="K184" s="25" t="s">
        <v>193</v>
      </c>
      <c r="L184" s="25" t="s">
        <v>193</v>
      </c>
      <c r="M184" s="25" t="s">
        <v>193</v>
      </c>
      <c r="N184" s="25" t="s">
        <v>193</v>
      </c>
      <c r="O184" s="25" t="s">
        <v>193</v>
      </c>
      <c r="P184" s="25" t="s">
        <v>193</v>
      </c>
      <c r="Q184" s="25" t="s">
        <v>193</v>
      </c>
      <c r="R184" s="25" t="s">
        <v>193</v>
      </c>
      <c r="S184" s="25" t="s">
        <v>193</v>
      </c>
      <c r="T184" s="25">
        <v>2.2445587E-3</v>
      </c>
      <c r="U184" s="25">
        <v>2.2599515999999998E-3</v>
      </c>
      <c r="V184" s="25" t="s">
        <v>193</v>
      </c>
      <c r="W184" s="25" t="s">
        <v>193</v>
      </c>
      <c r="X184" s="25">
        <v>2.1910507000000002E-3</v>
      </c>
      <c r="Y184" s="25">
        <v>2.2064393999999998E-3</v>
      </c>
      <c r="Z184" s="25">
        <v>2.2189852000000002E-3</v>
      </c>
      <c r="AA184" s="25">
        <v>2.2236393E-3</v>
      </c>
      <c r="AB184" s="25">
        <v>2.2296195000000001E-3</v>
      </c>
      <c r="AC184" s="25" t="s">
        <v>193</v>
      </c>
      <c r="AD184" s="25" t="s">
        <v>193</v>
      </c>
      <c r="AE184" s="25" t="s">
        <v>193</v>
      </c>
      <c r="AF184" s="25" t="s">
        <v>193</v>
      </c>
      <c r="AG184" s="25" t="s">
        <v>193</v>
      </c>
      <c r="AH184" s="25" t="s">
        <v>193</v>
      </c>
      <c r="AI184" s="25" t="s">
        <v>193</v>
      </c>
      <c r="AJ184" s="25" t="s">
        <v>193</v>
      </c>
      <c r="AK184" s="3">
        <f t="shared" si="3"/>
        <v>2.2231544250000002E-3</v>
      </c>
      <c r="AP184" s="22">
        <f>((AK184-AK$36)*100)/AK$36</f>
        <v>0.19210885452225332</v>
      </c>
    </row>
    <row r="185" spans="1:42" x14ac:dyDescent="0.25">
      <c r="A185" s="25">
        <v>2.1460906E-3</v>
      </c>
      <c r="B185" s="26">
        <v>2.1524819999999998E-3</v>
      </c>
      <c r="C185" s="25">
        <v>2.1579335000000001E-3</v>
      </c>
      <c r="D185" s="25">
        <v>2.1612306999999999E-3</v>
      </c>
      <c r="E185" s="25">
        <v>2.1640176000000001E-3</v>
      </c>
      <c r="F185" s="25">
        <v>2.1659933999999999E-3</v>
      </c>
      <c r="G185" s="25">
        <v>2.1672223E-3</v>
      </c>
      <c r="H185" s="25">
        <v>2.1679849999999999E-3</v>
      </c>
      <c r="I185" s="25">
        <v>2.1685374E-3</v>
      </c>
      <c r="J185" s="25">
        <v>2.1692736E-3</v>
      </c>
      <c r="K185" s="25">
        <v>2.1676426000000002E-3</v>
      </c>
      <c r="L185" s="25">
        <v>2.16731E-3</v>
      </c>
      <c r="M185" s="25">
        <v>2.1679446E-3</v>
      </c>
      <c r="N185" s="25">
        <v>2.1689831999999998E-3</v>
      </c>
      <c r="O185" s="25">
        <v>2.1700180000000001E-3</v>
      </c>
      <c r="P185" s="25">
        <v>2.1745710000000001E-3</v>
      </c>
      <c r="Q185" s="25">
        <v>2.180356E-3</v>
      </c>
      <c r="R185" s="25">
        <v>2.186697E-3</v>
      </c>
      <c r="S185" s="25">
        <v>2.1909082000000002E-3</v>
      </c>
      <c r="T185" s="25">
        <v>2.1890395E-3</v>
      </c>
      <c r="U185" s="25" t="s">
        <v>193</v>
      </c>
      <c r="V185" s="25" t="s">
        <v>193</v>
      </c>
      <c r="W185" s="25" t="s">
        <v>193</v>
      </c>
      <c r="X185" s="25" t="s">
        <v>193</v>
      </c>
      <c r="Y185" s="25">
        <v>2.1814182000000001E-3</v>
      </c>
      <c r="Z185" s="25">
        <v>2.1857575000000001E-3</v>
      </c>
      <c r="AA185" s="25">
        <v>2.1793447E-3</v>
      </c>
      <c r="AB185" s="25">
        <v>2.1638069999999998E-3</v>
      </c>
      <c r="AC185" s="25">
        <v>2.1418691999999999E-3</v>
      </c>
      <c r="AD185" s="25">
        <v>2.1389401999999998E-3</v>
      </c>
      <c r="AE185" s="25">
        <v>2.1359269000000001E-3</v>
      </c>
      <c r="AF185" s="25">
        <v>2.1343569999999999E-3</v>
      </c>
      <c r="AG185" s="25">
        <v>2.1339903999999998E-3</v>
      </c>
      <c r="AH185" s="25">
        <v>2.1378521E-3</v>
      </c>
      <c r="AI185" s="25">
        <v>2.1401094E-3</v>
      </c>
      <c r="AJ185" s="25">
        <v>2.1419001E-3</v>
      </c>
      <c r="AK185" s="3">
        <f t="shared" si="3"/>
        <v>2.1624846531249999E-3</v>
      </c>
      <c r="AP185" s="22">
        <f>((AK185-AK$37)*100)/AK$37</f>
        <v>-0.12064126542477696</v>
      </c>
    </row>
    <row r="186" spans="1:42" x14ac:dyDescent="0.25">
      <c r="AK186" s="17">
        <f>SUM(A150:AJ183)/867</f>
        <v>2.3760072103806225E-3</v>
      </c>
      <c r="AP186" s="23">
        <f>((AK186-AK$38)*100)/AK$38</f>
        <v>9.8403125343632194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BB65D-7F08-4233-8C9C-86D0EBF11006}">
  <dimension ref="A1:BC275"/>
  <sheetViews>
    <sheetView topLeftCell="J82" zoomScale="70" zoomScaleNormal="70" workbookViewId="0">
      <selection activeCell="S120" sqref="S120:AB120"/>
    </sheetView>
  </sheetViews>
  <sheetFormatPr defaultRowHeight="15" x14ac:dyDescent="0.25"/>
  <cols>
    <col min="37" max="37" width="12.7109375" style="3" customWidth="1"/>
    <col min="38" max="40" width="8.85546875" style="2"/>
    <col min="41" max="41" width="12" style="2" customWidth="1"/>
    <col min="42" max="42" width="8.85546875" style="2"/>
    <col min="46" max="46" width="13" style="1" bestFit="1" customWidth="1"/>
    <col min="51" max="51" width="12.5703125" style="1" bestFit="1" customWidth="1"/>
  </cols>
  <sheetData>
    <row r="1" spans="1:55" x14ac:dyDescent="0.25">
      <c r="A1" t="s">
        <v>195</v>
      </c>
      <c r="AK1" s="1"/>
      <c r="AL1" s="1"/>
    </row>
    <row r="2" spans="1:55" x14ac:dyDescent="0.25">
      <c r="A2" s="25" t="s">
        <v>193</v>
      </c>
      <c r="B2" s="26" t="s">
        <v>193</v>
      </c>
      <c r="C2" s="25" t="s">
        <v>193</v>
      </c>
      <c r="D2" s="25" t="s">
        <v>193</v>
      </c>
      <c r="E2" s="25" t="s">
        <v>193</v>
      </c>
      <c r="F2" s="25" t="s">
        <v>193</v>
      </c>
      <c r="G2" s="25" t="s">
        <v>193</v>
      </c>
      <c r="H2" s="25" t="s">
        <v>193</v>
      </c>
      <c r="I2" s="25" t="s">
        <v>193</v>
      </c>
      <c r="J2" s="25" t="s">
        <v>193</v>
      </c>
      <c r="K2" s="25" t="s">
        <v>193</v>
      </c>
      <c r="L2" s="25" t="s">
        <v>193</v>
      </c>
      <c r="M2" s="25" t="s">
        <v>193</v>
      </c>
      <c r="N2" s="25" t="s">
        <v>193</v>
      </c>
      <c r="O2" s="25" t="s">
        <v>193</v>
      </c>
      <c r="P2" s="25" t="s">
        <v>193</v>
      </c>
      <c r="Q2" s="25" t="s">
        <v>193</v>
      </c>
      <c r="R2" s="25" t="s">
        <v>193</v>
      </c>
      <c r="S2" s="25" t="s">
        <v>193</v>
      </c>
      <c r="T2" s="25" t="s">
        <v>193</v>
      </c>
      <c r="U2" s="25" t="s">
        <v>193</v>
      </c>
      <c r="V2" s="25" t="s">
        <v>193</v>
      </c>
      <c r="W2" s="25" t="s">
        <v>193</v>
      </c>
      <c r="X2" s="25" t="s">
        <v>193</v>
      </c>
      <c r="Y2" s="25" t="s">
        <v>193</v>
      </c>
      <c r="Z2" s="25" t="s">
        <v>193</v>
      </c>
      <c r="AA2" s="25" t="s">
        <v>193</v>
      </c>
      <c r="AB2" s="25" t="s">
        <v>193</v>
      </c>
      <c r="AC2" s="25" t="s">
        <v>193</v>
      </c>
      <c r="AD2" s="25" t="s">
        <v>193</v>
      </c>
      <c r="AE2" s="25" t="s">
        <v>193</v>
      </c>
      <c r="AF2" s="25" t="s">
        <v>193</v>
      </c>
      <c r="AG2" s="25" t="s">
        <v>193</v>
      </c>
      <c r="AH2" s="25" t="s">
        <v>193</v>
      </c>
      <c r="AI2" s="25" t="s">
        <v>193</v>
      </c>
      <c r="AJ2" s="25" t="s">
        <v>193</v>
      </c>
      <c r="AK2" s="3" t="s">
        <v>0</v>
      </c>
      <c r="AL2" s="4">
        <v>-76.463800000000006</v>
      </c>
      <c r="AO2" s="5"/>
      <c r="AQ2" s="2"/>
      <c r="AR2" s="2"/>
      <c r="AS2" s="2"/>
    </row>
    <row r="3" spans="1:55" x14ac:dyDescent="0.25">
      <c r="A3" s="25" t="s">
        <v>193</v>
      </c>
      <c r="B3" s="26">
        <v>3.2438082000000001E-4</v>
      </c>
      <c r="C3" s="25">
        <v>3.0945491999999998E-4</v>
      </c>
      <c r="D3" s="25">
        <v>3.0858736E-4</v>
      </c>
      <c r="E3" s="25">
        <v>2.9858819999999998E-4</v>
      </c>
      <c r="F3" s="25">
        <v>2.9737895E-4</v>
      </c>
      <c r="G3" s="25">
        <v>2.9663855000000003E-4</v>
      </c>
      <c r="H3" s="25">
        <v>2.8993687000000002E-4</v>
      </c>
      <c r="I3" s="25">
        <v>2.9277449999999999E-4</v>
      </c>
      <c r="J3" s="25">
        <v>2.9724154999999998E-4</v>
      </c>
      <c r="K3" s="25">
        <v>3.0078523999999999E-4</v>
      </c>
      <c r="L3" s="25">
        <v>3.0377567999999999E-4</v>
      </c>
      <c r="M3" s="25">
        <v>3.0611454999999999E-4</v>
      </c>
      <c r="N3" s="25">
        <v>3.0758245999999999E-4</v>
      </c>
      <c r="O3" s="25">
        <v>3.0758549999999998E-4</v>
      </c>
      <c r="P3" s="25">
        <v>3.0391890000000001E-4</v>
      </c>
      <c r="Q3" s="25">
        <v>3.0233594999999998E-4</v>
      </c>
      <c r="R3" s="25">
        <v>2.9517079999999998E-4</v>
      </c>
      <c r="S3" s="25">
        <v>2.9159154000000002E-4</v>
      </c>
      <c r="T3" s="25">
        <v>2.9915414000000003E-4</v>
      </c>
      <c r="U3" s="25">
        <v>2.998931E-4</v>
      </c>
      <c r="V3" s="25">
        <v>2.9521406E-4</v>
      </c>
      <c r="W3" s="25">
        <v>2.9418713999999999E-4</v>
      </c>
      <c r="X3" s="25">
        <v>2.8791875E-4</v>
      </c>
      <c r="Y3" s="25">
        <v>2.835394E-4</v>
      </c>
      <c r="Z3" s="25">
        <v>2.7873553E-4</v>
      </c>
      <c r="AA3" s="25">
        <v>2.7944267E-4</v>
      </c>
      <c r="AB3" s="25">
        <v>2.8450455000000001E-4</v>
      </c>
      <c r="AC3" s="25">
        <v>2.908133E-4</v>
      </c>
      <c r="AD3" s="25">
        <v>3.0144808000000001E-4</v>
      </c>
      <c r="AE3" s="25">
        <v>3.1993777000000002E-4</v>
      </c>
      <c r="AF3" s="25">
        <v>3.1690910000000002E-4</v>
      </c>
      <c r="AG3" s="25">
        <v>2.9627624000000001E-4</v>
      </c>
      <c r="AH3" s="25">
        <v>3.0268164E-4</v>
      </c>
      <c r="AI3" s="25">
        <v>3.2004513E-4</v>
      </c>
      <c r="AJ3" s="25" t="s">
        <v>193</v>
      </c>
      <c r="AK3" s="3">
        <f>AVERAGE(A3:AJ3)</f>
        <v>2.9954538058823537E-4</v>
      </c>
      <c r="AL3" s="4">
        <v>-66.4435</v>
      </c>
      <c r="AM3" s="6" t="s">
        <v>94</v>
      </c>
      <c r="AO3" s="2">
        <f>SUM(A36:AJ37)/40</f>
        <v>3.0997488224999991E-4</v>
      </c>
      <c r="AV3" s="2"/>
      <c r="AW3" s="2"/>
    </row>
    <row r="4" spans="1:55" x14ac:dyDescent="0.25">
      <c r="A4" s="27">
        <v>3.3044957999999998E-4</v>
      </c>
      <c r="B4" s="28">
        <v>3.3050898000000002E-4</v>
      </c>
      <c r="C4" s="27">
        <v>3.2614337000000002E-4</v>
      </c>
      <c r="D4" s="27">
        <v>3.2450057999999999E-4</v>
      </c>
      <c r="E4" s="27">
        <v>3.2261342999999999E-4</v>
      </c>
      <c r="F4" s="27">
        <v>3.1859633999999998E-4</v>
      </c>
      <c r="G4" s="27">
        <v>3.2092328E-4</v>
      </c>
      <c r="H4" s="27">
        <v>3.2233993999999998E-4</v>
      </c>
      <c r="I4" s="27">
        <v>3.2532102000000003E-4</v>
      </c>
      <c r="J4" s="27">
        <v>3.2693407000000002E-4</v>
      </c>
      <c r="K4" s="27">
        <v>3.2844165000000001E-4</v>
      </c>
      <c r="L4" s="27">
        <v>3.2817894999999999E-4</v>
      </c>
      <c r="M4" s="27">
        <v>3.2844872000000001E-4</v>
      </c>
      <c r="N4" s="27">
        <v>3.2793916999999999E-4</v>
      </c>
      <c r="O4" s="27">
        <v>3.2724110000000001E-4</v>
      </c>
      <c r="P4" s="27">
        <v>3.2430870000000001E-4</v>
      </c>
      <c r="Q4" s="27">
        <v>3.2031926E-4</v>
      </c>
      <c r="R4" s="27">
        <v>3.1535687999999999E-4</v>
      </c>
      <c r="S4" s="27">
        <v>3.1424810000000002E-4</v>
      </c>
      <c r="T4" s="27">
        <v>3.2103935000000002E-4</v>
      </c>
      <c r="U4" s="27">
        <v>3.2291790000000002E-4</v>
      </c>
      <c r="V4" s="27">
        <v>3.2541185000000002E-4</v>
      </c>
      <c r="W4" s="27">
        <v>3.2515179999999998E-4</v>
      </c>
      <c r="X4" s="27">
        <v>3.2322793000000001E-4</v>
      </c>
      <c r="Y4" s="27">
        <v>3.2210603E-4</v>
      </c>
      <c r="Z4" s="27">
        <v>3.2257934999999999E-4</v>
      </c>
      <c r="AA4" s="27">
        <v>3.2249467999999999E-4</v>
      </c>
      <c r="AB4" s="27">
        <v>3.2112991999999998E-4</v>
      </c>
      <c r="AC4" s="27">
        <v>3.1299543000000001E-4</v>
      </c>
      <c r="AD4" s="27">
        <v>3.1550892E-4</v>
      </c>
      <c r="AE4" s="27">
        <v>3.2130833E-4</v>
      </c>
      <c r="AF4" s="27">
        <v>3.1480853999999998E-4</v>
      </c>
      <c r="AG4" s="27">
        <v>3.2161321999999999E-4</v>
      </c>
      <c r="AH4" s="27">
        <v>3.2493240000000003E-4</v>
      </c>
      <c r="AI4" s="27">
        <v>3.2598669999999997E-4</v>
      </c>
      <c r="AJ4" s="27">
        <v>3.3036470000000001E-4</v>
      </c>
      <c r="AK4" s="3">
        <f t="shared" ref="AK4:AK67" si="0">AVERAGE(A4:AJ4)</f>
        <v>3.2323306027777781E-4</v>
      </c>
      <c r="AL4" s="9">
        <v>-59.441600000000001</v>
      </c>
      <c r="AM4" s="6" t="s">
        <v>116</v>
      </c>
      <c r="AO4" s="2">
        <f>SUM(A2:AJ3)/34</f>
        <v>2.9954538058823537E-4</v>
      </c>
      <c r="AT4" s="44">
        <f>AVERAGE(A2:AJ3)</f>
        <v>2.9954538058823537E-4</v>
      </c>
      <c r="AV4" s="22" t="s">
        <v>95</v>
      </c>
      <c r="AW4" s="2" t="s">
        <v>96</v>
      </c>
      <c r="AZ4" s="7"/>
      <c r="BA4" s="7"/>
      <c r="BB4" s="7"/>
      <c r="BC4" s="18"/>
    </row>
    <row r="5" spans="1:55" x14ac:dyDescent="0.25">
      <c r="A5" s="27">
        <v>3.0138663999999999E-4</v>
      </c>
      <c r="B5" s="28">
        <v>2.9844460000000002E-4</v>
      </c>
      <c r="C5" s="27">
        <v>2.9372822999999999E-4</v>
      </c>
      <c r="D5" s="27">
        <v>2.9209427999999998E-4</v>
      </c>
      <c r="E5" s="27">
        <v>2.8938374999999998E-4</v>
      </c>
      <c r="F5" s="27">
        <v>2.8635917E-4</v>
      </c>
      <c r="G5" s="27">
        <v>2.870964E-4</v>
      </c>
      <c r="H5" s="27">
        <v>2.8883925000000002E-4</v>
      </c>
      <c r="I5" s="27">
        <v>2.9371656E-4</v>
      </c>
      <c r="J5" s="27">
        <v>2.9572303E-4</v>
      </c>
      <c r="K5" s="27">
        <v>2.9546071999999999E-4</v>
      </c>
      <c r="L5" s="27">
        <v>2.9394403000000002E-4</v>
      </c>
      <c r="M5" s="27">
        <v>2.9369706000000002E-4</v>
      </c>
      <c r="N5" s="27">
        <v>2.9354164000000002E-4</v>
      </c>
      <c r="O5" s="27">
        <v>2.924825E-4</v>
      </c>
      <c r="P5" s="27">
        <v>2.8997666000000002E-4</v>
      </c>
      <c r="Q5" s="27">
        <v>2.8821133000000001E-4</v>
      </c>
      <c r="R5" s="27">
        <v>2.8571611999999999E-4</v>
      </c>
      <c r="S5" s="27">
        <v>2.8484959999999998E-4</v>
      </c>
      <c r="T5" s="27">
        <v>2.9202428000000001E-4</v>
      </c>
      <c r="U5" s="27">
        <v>2.9764863E-4</v>
      </c>
      <c r="V5" s="27">
        <v>3.0916964000000003E-4</v>
      </c>
      <c r="W5" s="27">
        <v>3.1495250999999998E-4</v>
      </c>
      <c r="X5" s="27">
        <v>3.1815027000000001E-4</v>
      </c>
      <c r="Y5" s="27">
        <v>3.2015104000000002E-4</v>
      </c>
      <c r="Z5" s="27">
        <v>3.2228953000000001E-4</v>
      </c>
      <c r="AA5" s="27">
        <v>3.1951511999999999E-4</v>
      </c>
      <c r="AB5" s="27">
        <v>3.1543244000000002E-4</v>
      </c>
      <c r="AC5" s="27">
        <v>3.1296679999999997E-4</v>
      </c>
      <c r="AD5" s="27">
        <v>3.1371825000000002E-4</v>
      </c>
      <c r="AE5" s="27">
        <v>3.1697342999999998E-4</v>
      </c>
      <c r="AF5" s="27">
        <v>3.1506645999999997E-4</v>
      </c>
      <c r="AG5" s="27">
        <v>3.1158698000000002E-4</v>
      </c>
      <c r="AH5" s="27">
        <v>3.1229007E-4</v>
      </c>
      <c r="AI5" s="27">
        <v>3.0821625999999998E-4</v>
      </c>
      <c r="AJ5" s="27">
        <v>3.0446747999999998E-4</v>
      </c>
      <c r="AK5" s="3">
        <f t="shared" si="0"/>
        <v>3.0136863222222227E-4</v>
      </c>
      <c r="AL5" s="1">
        <v>-53.663899999999998</v>
      </c>
      <c r="AM5" s="10" t="s">
        <v>94</v>
      </c>
      <c r="AO5" s="2">
        <f>SUM(A34:AJ35)/26</f>
        <v>3.047858353846154E-4</v>
      </c>
      <c r="AV5" s="10" t="s">
        <v>97</v>
      </c>
      <c r="AW5" s="2" t="s">
        <v>98</v>
      </c>
      <c r="AZ5" s="7"/>
      <c r="BA5" s="7"/>
      <c r="BB5" s="7"/>
      <c r="BC5" s="8"/>
    </row>
    <row r="6" spans="1:55" x14ac:dyDescent="0.25">
      <c r="A6" s="29">
        <v>2.8473863000000001E-4</v>
      </c>
      <c r="B6" s="30">
        <v>2.8233674999999999E-4</v>
      </c>
      <c r="C6" s="29">
        <v>2.7911726E-4</v>
      </c>
      <c r="D6" s="29">
        <v>2.7827565999999999E-4</v>
      </c>
      <c r="E6" s="31">
        <v>2.7607750000000001E-4</v>
      </c>
      <c r="F6" s="31">
        <v>2.7248493E-4</v>
      </c>
      <c r="G6" s="31">
        <v>2.7132440000000001E-4</v>
      </c>
      <c r="H6" s="31">
        <v>2.7067657000000002E-4</v>
      </c>
      <c r="I6" s="31">
        <v>2.7411942999999999E-4</v>
      </c>
      <c r="J6" s="31">
        <v>2.7524392E-4</v>
      </c>
      <c r="K6" s="31">
        <v>2.7525634999999999E-4</v>
      </c>
      <c r="L6" s="31">
        <v>2.7426204E-4</v>
      </c>
      <c r="M6" s="31">
        <v>2.7399152E-4</v>
      </c>
      <c r="N6" s="31">
        <v>2.74345E-4</v>
      </c>
      <c r="O6" s="31">
        <v>2.7491659999999998E-4</v>
      </c>
      <c r="P6" s="31">
        <v>2.7450511999999998E-4</v>
      </c>
      <c r="Q6" s="32">
        <v>2.7445125000000002E-4</v>
      </c>
      <c r="R6" s="32">
        <v>2.7401507E-4</v>
      </c>
      <c r="S6" s="33">
        <v>2.7436067E-4</v>
      </c>
      <c r="T6" s="33" t="s">
        <v>193</v>
      </c>
      <c r="U6" s="33">
        <v>2.9305732000000002E-4</v>
      </c>
      <c r="V6" s="33">
        <v>2.9769114999999999E-4</v>
      </c>
      <c r="W6" s="33">
        <v>2.9990866000000001E-4</v>
      </c>
      <c r="X6" s="33">
        <v>3.0036884999999999E-4</v>
      </c>
      <c r="Y6" s="33">
        <v>3.0086760000000001E-4</v>
      </c>
      <c r="Z6" s="33">
        <v>3.0057180000000002E-4</v>
      </c>
      <c r="AA6" s="33">
        <v>2.9775195000000001E-4</v>
      </c>
      <c r="AB6" s="33">
        <v>2.9471857000000002E-4</v>
      </c>
      <c r="AC6" s="29">
        <v>2.9154156999999998E-4</v>
      </c>
      <c r="AD6" s="29">
        <v>2.900442E-4</v>
      </c>
      <c r="AE6" s="29">
        <v>2.9217190000000001E-4</v>
      </c>
      <c r="AF6" s="29">
        <v>2.9273119999999997E-4</v>
      </c>
      <c r="AG6" s="29">
        <v>2.8814352000000002E-4</v>
      </c>
      <c r="AH6" s="29">
        <v>2.8880989999999999E-4</v>
      </c>
      <c r="AI6" s="29">
        <v>2.8794759999999997E-4</v>
      </c>
      <c r="AJ6" s="29">
        <v>2.8691554000000001E-4</v>
      </c>
      <c r="AK6" s="3">
        <f t="shared" si="0"/>
        <v>2.8393542857142859E-4</v>
      </c>
      <c r="AL6" s="1">
        <v>-48.590400000000002</v>
      </c>
      <c r="AM6" s="10" t="s">
        <v>116</v>
      </c>
      <c r="AO6" s="2">
        <f>SUM(A4:AJ5)/72</f>
        <v>3.1230084625000014E-4</v>
      </c>
      <c r="AV6" s="11" t="s">
        <v>100</v>
      </c>
      <c r="AW6" s="2" t="s">
        <v>101</v>
      </c>
      <c r="AZ6" s="7"/>
      <c r="BA6" s="7"/>
      <c r="BB6" s="7"/>
      <c r="BC6" s="8"/>
    </row>
    <row r="7" spans="1:55" x14ac:dyDescent="0.25">
      <c r="A7" s="29">
        <v>2.7096576999999998E-4</v>
      </c>
      <c r="B7" s="30">
        <v>2.6957017999999999E-4</v>
      </c>
      <c r="C7" s="29">
        <v>2.6687206000000001E-4</v>
      </c>
      <c r="D7" s="29">
        <v>2.6512285999999999E-4</v>
      </c>
      <c r="E7" s="31">
        <v>2.6297279999999999E-4</v>
      </c>
      <c r="F7" s="31">
        <v>2.5860682999999997E-4</v>
      </c>
      <c r="G7" s="31">
        <v>2.5702420000000003E-4</v>
      </c>
      <c r="H7" s="31">
        <v>2.5286054E-4</v>
      </c>
      <c r="I7" s="31">
        <v>2.5316382999999998E-4</v>
      </c>
      <c r="J7" s="31">
        <v>2.5394352E-4</v>
      </c>
      <c r="K7" s="31">
        <v>2.5527534000000001E-4</v>
      </c>
      <c r="L7" s="31">
        <v>2.5633108E-4</v>
      </c>
      <c r="M7" s="31">
        <v>2.5771746999999999E-4</v>
      </c>
      <c r="N7" s="31">
        <v>2.5941414E-4</v>
      </c>
      <c r="O7" s="31">
        <v>2.6111814E-4</v>
      </c>
      <c r="P7" s="31">
        <v>2.6251614E-4</v>
      </c>
      <c r="Q7" s="32">
        <v>2.6411613000000003E-4</v>
      </c>
      <c r="R7" s="32">
        <v>2.6488362000000001E-4</v>
      </c>
      <c r="S7" s="33">
        <v>2.6646101999999998E-4</v>
      </c>
      <c r="T7" s="33" t="s">
        <v>193</v>
      </c>
      <c r="U7" s="33">
        <v>2.7939559999999998E-4</v>
      </c>
      <c r="V7" s="33">
        <v>2.8112504999999998E-4</v>
      </c>
      <c r="W7" s="33">
        <v>2.8146293999999999E-4</v>
      </c>
      <c r="X7" s="33">
        <v>2.8098964999999999E-4</v>
      </c>
      <c r="Y7" s="33">
        <v>2.8109545000000002E-4</v>
      </c>
      <c r="Z7" s="33">
        <v>2.8056164999999998E-4</v>
      </c>
      <c r="AA7" s="33">
        <v>2.7900214999999998E-4</v>
      </c>
      <c r="AB7" s="33">
        <v>2.780309E-4</v>
      </c>
      <c r="AC7" s="29">
        <v>2.7113786E-4</v>
      </c>
      <c r="AD7" s="29">
        <v>2.6266312000000001E-4</v>
      </c>
      <c r="AE7" s="29">
        <v>2.6364622000000002E-4</v>
      </c>
      <c r="AF7" s="29">
        <v>2.6925263000000002E-4</v>
      </c>
      <c r="AG7" s="29">
        <v>2.6815569999999998E-4</v>
      </c>
      <c r="AH7" s="29">
        <v>2.6937822000000001E-4</v>
      </c>
      <c r="AI7" s="29">
        <v>2.7057710000000002E-4</v>
      </c>
      <c r="AJ7" s="29">
        <v>2.7152825999999998E-4</v>
      </c>
      <c r="AK7" s="3">
        <f t="shared" si="0"/>
        <v>2.6705537628571432E-4</v>
      </c>
      <c r="AL7" s="1">
        <v>-43.982999999999997</v>
      </c>
      <c r="AM7" s="11" t="s">
        <v>99</v>
      </c>
      <c r="AO7" s="2">
        <f>SUM(A29:R33)/56</f>
        <v>2.5480888410714289E-4</v>
      </c>
      <c r="AV7" s="14" t="s">
        <v>103</v>
      </c>
      <c r="AW7" s="2" t="s">
        <v>104</v>
      </c>
      <c r="AZ7" s="7"/>
      <c r="BA7" s="7"/>
      <c r="BB7" s="7"/>
      <c r="BC7" s="8"/>
    </row>
    <row r="8" spans="1:55" x14ac:dyDescent="0.25">
      <c r="A8" s="29">
        <v>2.6015020000000002E-4</v>
      </c>
      <c r="B8" s="30">
        <v>2.5842360000000002E-4</v>
      </c>
      <c r="C8" s="29">
        <v>2.5394608000000002E-4</v>
      </c>
      <c r="D8" s="29">
        <v>2.5034782999999998E-4</v>
      </c>
      <c r="E8" s="31">
        <v>2.5035996999999999E-4</v>
      </c>
      <c r="F8" s="31">
        <v>2.4478027E-4</v>
      </c>
      <c r="G8" s="31">
        <v>2.4194371999999999E-4</v>
      </c>
      <c r="H8" s="31">
        <v>2.3848817E-4</v>
      </c>
      <c r="I8" s="31">
        <v>2.3629131999999999E-4</v>
      </c>
      <c r="J8" s="31">
        <v>2.3729242000000001E-4</v>
      </c>
      <c r="K8" s="31">
        <v>2.4013039999999999E-4</v>
      </c>
      <c r="L8" s="31">
        <v>2.4284872000000001E-4</v>
      </c>
      <c r="M8" s="31">
        <v>2.4523562999999998E-4</v>
      </c>
      <c r="N8" s="31">
        <v>2.4768338000000001E-4</v>
      </c>
      <c r="O8" s="31">
        <v>2.5022812999999999E-4</v>
      </c>
      <c r="P8" s="31">
        <v>2.5246539999999998E-4</v>
      </c>
      <c r="Q8" s="32">
        <v>2.549149E-4</v>
      </c>
      <c r="R8" s="32">
        <v>2.5563026000000001E-4</v>
      </c>
      <c r="S8" s="33">
        <v>2.566364E-4</v>
      </c>
      <c r="T8" s="33" t="s">
        <v>193</v>
      </c>
      <c r="U8" s="33">
        <v>2.5908176999999999E-4</v>
      </c>
      <c r="V8" s="33">
        <v>2.581932E-4</v>
      </c>
      <c r="W8" s="33">
        <v>2.5867689999999998E-4</v>
      </c>
      <c r="X8" s="33">
        <v>2.6108123999999999E-4</v>
      </c>
      <c r="Y8" s="33">
        <v>2.6307141999999998E-4</v>
      </c>
      <c r="Z8" s="33">
        <v>2.6398353000000002E-4</v>
      </c>
      <c r="AA8" s="33">
        <v>2.6479218000000001E-4</v>
      </c>
      <c r="AB8" s="33">
        <v>2.6491823E-4</v>
      </c>
      <c r="AC8" s="29">
        <v>2.5172653999999998E-4</v>
      </c>
      <c r="AD8" s="29">
        <v>2.3794701E-4</v>
      </c>
      <c r="AE8" s="29">
        <v>2.4034288E-4</v>
      </c>
      <c r="AF8" s="29">
        <v>2.4651163000000002E-4</v>
      </c>
      <c r="AG8" s="29">
        <v>2.499534E-4</v>
      </c>
      <c r="AH8" s="29">
        <v>2.5384733000000001E-4</v>
      </c>
      <c r="AI8" s="29">
        <v>2.5770554000000001E-4</v>
      </c>
      <c r="AJ8" s="29">
        <v>2.5997720000000001E-4</v>
      </c>
      <c r="AK8" s="3">
        <f t="shared" si="0"/>
        <v>2.5170305142857146E-4</v>
      </c>
      <c r="AL8" s="1">
        <v>-39.709000000000003</v>
      </c>
      <c r="AM8" s="11" t="s">
        <v>102</v>
      </c>
      <c r="AO8" s="2">
        <f>SUM(E6:R10)/68</f>
        <v>2.4799762294117642E-4</v>
      </c>
      <c r="AV8" s="24" t="s">
        <v>106</v>
      </c>
      <c r="AW8" s="2" t="s">
        <v>107</v>
      </c>
      <c r="AZ8" s="7"/>
      <c r="BA8" s="7"/>
      <c r="BB8" s="7"/>
      <c r="BC8" s="8"/>
    </row>
    <row r="9" spans="1:55" x14ac:dyDescent="0.25">
      <c r="A9" s="29">
        <v>2.4890954999999998E-4</v>
      </c>
      <c r="B9" s="30">
        <v>2.4571834000000002E-4</v>
      </c>
      <c r="C9" s="29">
        <v>2.3928506999999999E-4</v>
      </c>
      <c r="D9" s="29">
        <v>2.4021379000000001E-4</v>
      </c>
      <c r="E9" s="31" t="s">
        <v>193</v>
      </c>
      <c r="F9" s="31">
        <v>2.3470264999999999E-4</v>
      </c>
      <c r="G9" s="31">
        <v>2.3102686000000001E-4</v>
      </c>
      <c r="H9" s="31">
        <v>2.2806740000000001E-4</v>
      </c>
      <c r="I9" s="31">
        <v>2.2690872999999999E-4</v>
      </c>
      <c r="J9" s="31">
        <v>2.2658515000000001E-4</v>
      </c>
      <c r="K9" s="31">
        <v>2.2907386E-4</v>
      </c>
      <c r="L9" s="31">
        <v>2.3191157000000001E-4</v>
      </c>
      <c r="M9" s="31">
        <v>2.3442446000000001E-4</v>
      </c>
      <c r="N9" s="31">
        <v>2.3700275E-4</v>
      </c>
      <c r="O9" s="31">
        <v>2.4009425E-4</v>
      </c>
      <c r="P9" s="31">
        <v>2.4288724E-4</v>
      </c>
      <c r="Q9" s="32">
        <v>2.4515099999999998E-4</v>
      </c>
      <c r="R9" s="32">
        <v>2.4503865E-4</v>
      </c>
      <c r="S9" s="33">
        <v>2.4615313000000001E-4</v>
      </c>
      <c r="T9" s="33" t="s">
        <v>193</v>
      </c>
      <c r="U9" s="33">
        <v>2.4679052999999998E-4</v>
      </c>
      <c r="V9" s="33">
        <v>2.3823086999999999E-4</v>
      </c>
      <c r="W9" s="33">
        <v>2.3928232E-4</v>
      </c>
      <c r="X9" s="33">
        <v>2.4456068E-4</v>
      </c>
      <c r="Y9" s="33">
        <v>2.4932490000000002E-4</v>
      </c>
      <c r="Z9" s="33">
        <v>2.5204068999999999E-4</v>
      </c>
      <c r="AA9" s="33">
        <v>2.5307634000000002E-4</v>
      </c>
      <c r="AB9" s="33">
        <v>2.5255456999999999E-4</v>
      </c>
      <c r="AC9" s="29">
        <v>2.4388892E-4</v>
      </c>
      <c r="AD9" s="29">
        <v>2.2917413999999999E-4</v>
      </c>
      <c r="AE9" s="29">
        <v>2.2876792000000001E-4</v>
      </c>
      <c r="AF9" s="29">
        <v>2.3366969E-4</v>
      </c>
      <c r="AG9" s="29">
        <v>2.3859213999999999E-4</v>
      </c>
      <c r="AH9" s="29">
        <v>2.4473068000000002E-4</v>
      </c>
      <c r="AI9" s="29">
        <v>2.4932372999999998E-4</v>
      </c>
      <c r="AJ9" s="29">
        <v>2.5068071999999997E-4</v>
      </c>
      <c r="AK9" s="3">
        <f t="shared" si="0"/>
        <v>2.4023068500000002E-4</v>
      </c>
      <c r="AL9" s="1">
        <v>-35.685299999999998</v>
      </c>
      <c r="AM9" s="12" t="s">
        <v>105</v>
      </c>
      <c r="AO9" s="2">
        <f>SUM(S29:Z33)/35</f>
        <v>2.4920558085714283E-4</v>
      </c>
      <c r="AV9" s="42" t="s">
        <v>109</v>
      </c>
      <c r="AW9" s="2" t="s">
        <v>110</v>
      </c>
      <c r="AZ9" s="7"/>
      <c r="BA9" s="7"/>
      <c r="BB9" s="7"/>
      <c r="BC9" s="8"/>
    </row>
    <row r="10" spans="1:55" x14ac:dyDescent="0.25">
      <c r="A10" s="29">
        <v>2.3639696999999999E-4</v>
      </c>
      <c r="B10" s="30">
        <v>2.3558259E-4</v>
      </c>
      <c r="C10" s="29">
        <v>2.3064221000000001E-4</v>
      </c>
      <c r="D10" s="29" t="s">
        <v>193</v>
      </c>
      <c r="E10" s="31" t="s">
        <v>193</v>
      </c>
      <c r="F10" s="31">
        <v>2.2551725999999999E-4</v>
      </c>
      <c r="G10" s="31">
        <v>2.2134108000000001E-4</v>
      </c>
      <c r="H10" s="31">
        <v>2.2018989E-4</v>
      </c>
      <c r="I10" s="31">
        <v>2.1996588000000001E-4</v>
      </c>
      <c r="J10" s="31">
        <v>2.1891523999999999E-4</v>
      </c>
      <c r="K10" s="31">
        <v>2.1745860000000001E-4</v>
      </c>
      <c r="L10" s="31">
        <v>2.1773420000000001E-4</v>
      </c>
      <c r="M10" s="31">
        <v>2.2152755000000001E-4</v>
      </c>
      <c r="N10" s="31">
        <v>2.2575517999999999E-4</v>
      </c>
      <c r="O10" s="31">
        <v>2.2952003999999999E-4</v>
      </c>
      <c r="P10" s="31">
        <v>2.3223735999999999E-4</v>
      </c>
      <c r="Q10" s="32">
        <v>2.3277431E-4</v>
      </c>
      <c r="R10" s="32">
        <v>2.3412102999999999E-4</v>
      </c>
      <c r="S10" s="33">
        <v>2.4061810000000001E-4</v>
      </c>
      <c r="T10" s="33" t="s">
        <v>193</v>
      </c>
      <c r="U10" s="33" t="s">
        <v>193</v>
      </c>
      <c r="V10" s="33">
        <v>2.2960033999999999E-4</v>
      </c>
      <c r="W10" s="33">
        <v>2.2869003E-4</v>
      </c>
      <c r="X10" s="33">
        <v>2.3270870999999999E-4</v>
      </c>
      <c r="Y10" s="33">
        <v>2.3843609000000001E-4</v>
      </c>
      <c r="Z10" s="33">
        <v>2.4087186000000001E-4</v>
      </c>
      <c r="AA10" s="33">
        <v>2.4045262000000001E-4</v>
      </c>
      <c r="AB10" s="33">
        <v>2.4400959E-4</v>
      </c>
      <c r="AC10" s="29" t="s">
        <v>193</v>
      </c>
      <c r="AD10" s="29">
        <v>2.2644525000000001E-4</v>
      </c>
      <c r="AE10" s="29">
        <v>2.2582949999999999E-4</v>
      </c>
      <c r="AF10" s="29">
        <v>2.2582228E-4</v>
      </c>
      <c r="AG10" s="29">
        <v>2.2558691999999999E-4</v>
      </c>
      <c r="AH10" s="29">
        <v>2.3307872E-4</v>
      </c>
      <c r="AI10" s="29">
        <v>2.372516E-4</v>
      </c>
      <c r="AJ10" s="29">
        <v>2.3671844E-4</v>
      </c>
      <c r="AK10" s="3">
        <f t="shared" si="0"/>
        <v>2.2986449806451618E-4</v>
      </c>
      <c r="AL10" s="1">
        <v>-31.855</v>
      </c>
      <c r="AM10" s="12" t="s">
        <v>108</v>
      </c>
      <c r="AO10" s="2">
        <f>SUM(S6:AB10)/44</f>
        <v>2.6443766409090912E-4</v>
      </c>
      <c r="AV10" s="43" t="s">
        <v>111</v>
      </c>
      <c r="AW10" s="2" t="s">
        <v>112</v>
      </c>
      <c r="AZ10" s="7"/>
      <c r="BA10" s="7"/>
      <c r="BB10" s="7"/>
      <c r="BC10" s="8"/>
    </row>
    <row r="11" spans="1:55" x14ac:dyDescent="0.25">
      <c r="A11" s="29">
        <v>2.3069693000000001E-4</v>
      </c>
      <c r="B11" s="30">
        <v>2.3286279000000001E-4</v>
      </c>
      <c r="C11" s="29" t="s">
        <v>193</v>
      </c>
      <c r="D11" s="29" t="s">
        <v>193</v>
      </c>
      <c r="E11" s="34" t="s">
        <v>193</v>
      </c>
      <c r="F11" s="34">
        <v>2.2219452999999999E-4</v>
      </c>
      <c r="G11" s="34">
        <v>2.1974159E-4</v>
      </c>
      <c r="H11" s="34">
        <v>2.1976218000000001E-4</v>
      </c>
      <c r="I11" s="34">
        <v>2.1971286000000001E-4</v>
      </c>
      <c r="J11" s="34">
        <v>2.1952757000000001E-4</v>
      </c>
      <c r="K11" s="34">
        <v>2.1943692999999999E-4</v>
      </c>
      <c r="L11" s="34">
        <v>2.1882166999999999E-4</v>
      </c>
      <c r="M11" s="34">
        <v>2.1957062999999999E-4</v>
      </c>
      <c r="N11" s="34">
        <v>2.2147892999999999E-4</v>
      </c>
      <c r="O11" s="34">
        <v>2.2333767E-4</v>
      </c>
      <c r="P11" s="34">
        <v>2.2486119999999999E-4</v>
      </c>
      <c r="Q11" s="34">
        <v>2.2599076E-4</v>
      </c>
      <c r="R11" s="34">
        <v>2.3005266999999999E-4</v>
      </c>
      <c r="S11" s="35">
        <v>2.3599665000000001E-4</v>
      </c>
      <c r="T11" s="35" t="s">
        <v>193</v>
      </c>
      <c r="U11" s="35" t="s">
        <v>193</v>
      </c>
      <c r="V11" s="35">
        <v>2.3058568E-4</v>
      </c>
      <c r="W11" s="35">
        <v>2.2558944999999999E-4</v>
      </c>
      <c r="X11" s="35">
        <v>2.2464123000000001E-4</v>
      </c>
      <c r="Y11" s="35">
        <v>2.2748315E-4</v>
      </c>
      <c r="Z11" s="35">
        <v>2.3053207999999999E-4</v>
      </c>
      <c r="AA11" s="35">
        <v>2.3702120000000001E-4</v>
      </c>
      <c r="AB11" s="35">
        <v>2.3919262000000001E-4</v>
      </c>
      <c r="AC11" s="36" t="s">
        <v>193</v>
      </c>
      <c r="AD11" s="29">
        <v>2.2565344000000001E-4</v>
      </c>
      <c r="AE11" s="29">
        <v>2.2447383000000001E-4</v>
      </c>
      <c r="AF11" s="29">
        <v>2.2580591000000001E-4</v>
      </c>
      <c r="AG11" s="29">
        <v>2.2699676999999999E-4</v>
      </c>
      <c r="AH11" s="29">
        <v>2.2903585000000001E-4</v>
      </c>
      <c r="AI11" s="29">
        <v>2.2995741E-4</v>
      </c>
      <c r="AJ11" s="29">
        <v>2.2945880000000001E-4</v>
      </c>
      <c r="AK11" s="3">
        <f t="shared" si="0"/>
        <v>2.2634909933333337E-4</v>
      </c>
      <c r="AL11" s="13">
        <v>-28.178599999999999</v>
      </c>
      <c r="AM11" s="14" t="s">
        <v>99</v>
      </c>
      <c r="AO11" s="7">
        <f>(SUM(B20:O28)+SUM(P20:R24))/140</f>
        <v>2.1249999935714286E-4</v>
      </c>
      <c r="AV11" s="16" t="s">
        <v>113</v>
      </c>
      <c r="AW11" s="2" t="s">
        <v>114</v>
      </c>
      <c r="AZ11" s="7"/>
      <c r="BA11" s="7"/>
      <c r="BB11" s="7"/>
      <c r="BC11" s="8"/>
    </row>
    <row r="12" spans="1:55" x14ac:dyDescent="0.25">
      <c r="A12" s="29">
        <v>2.2673421999999999E-4</v>
      </c>
      <c r="B12" s="30">
        <v>2.2809193999999999E-4</v>
      </c>
      <c r="C12" s="29" t="s">
        <v>193</v>
      </c>
      <c r="D12" s="29" t="s">
        <v>193</v>
      </c>
      <c r="E12" s="34" t="s">
        <v>193</v>
      </c>
      <c r="F12" s="34">
        <v>2.2043210000000001E-4</v>
      </c>
      <c r="G12" s="34">
        <v>2.1795792E-4</v>
      </c>
      <c r="H12" s="34">
        <v>2.1821089000000001E-4</v>
      </c>
      <c r="I12" s="34">
        <v>2.1819987E-4</v>
      </c>
      <c r="J12" s="34">
        <v>2.1852850000000001E-4</v>
      </c>
      <c r="K12" s="34">
        <v>2.1899193E-4</v>
      </c>
      <c r="L12" s="34">
        <v>2.1909528000000001E-4</v>
      </c>
      <c r="M12" s="34">
        <v>2.1985253E-4</v>
      </c>
      <c r="N12" s="34">
        <v>2.2151522E-4</v>
      </c>
      <c r="O12" s="34">
        <v>2.2342086999999999E-4</v>
      </c>
      <c r="P12" s="34">
        <v>2.2523304999999999E-4</v>
      </c>
      <c r="Q12" s="34">
        <v>2.265527E-4</v>
      </c>
      <c r="R12" s="34">
        <v>2.2824135E-4</v>
      </c>
      <c r="S12" s="35">
        <v>2.3065833E-4</v>
      </c>
      <c r="T12" s="35" t="s">
        <v>193</v>
      </c>
      <c r="U12" s="35" t="s">
        <v>193</v>
      </c>
      <c r="V12" s="35">
        <v>2.3420365E-4</v>
      </c>
      <c r="W12" s="35">
        <v>2.2393428999999999E-4</v>
      </c>
      <c r="X12" s="35">
        <v>2.2345629E-4</v>
      </c>
      <c r="Y12" s="35">
        <v>2.2701797000000001E-4</v>
      </c>
      <c r="Z12" s="35">
        <v>2.3067340000000001E-4</v>
      </c>
      <c r="AA12" s="35">
        <v>2.3460182E-4</v>
      </c>
      <c r="AB12" s="35">
        <v>2.3500079999999999E-4</v>
      </c>
      <c r="AC12" s="36" t="s">
        <v>193</v>
      </c>
      <c r="AD12" s="29">
        <v>2.2453166999999999E-4</v>
      </c>
      <c r="AE12" s="29">
        <v>2.2147123E-4</v>
      </c>
      <c r="AF12" s="29">
        <v>2.2392797000000001E-4</v>
      </c>
      <c r="AG12" s="29">
        <v>2.2518661E-4</v>
      </c>
      <c r="AH12" s="29">
        <v>2.2658905000000001E-4</v>
      </c>
      <c r="AI12" s="29">
        <v>2.2713544999999999E-4</v>
      </c>
      <c r="AJ12" s="29">
        <v>2.2690646E-4</v>
      </c>
      <c r="AK12" s="3">
        <f t="shared" si="0"/>
        <v>2.2487844533333328E-4</v>
      </c>
      <c r="AL12" s="13">
        <v>-24.624300000000002</v>
      </c>
      <c r="AM12" s="14" t="s">
        <v>102</v>
      </c>
      <c r="AO12" s="2">
        <f>SUM(E11:R19)/126</f>
        <v>2.112092403968254E-4</v>
      </c>
      <c r="AV12" s="3" t="s">
        <v>115</v>
      </c>
      <c r="AW12" s="2" t="s">
        <v>116</v>
      </c>
      <c r="AZ12" s="7"/>
      <c r="BA12" s="7"/>
      <c r="BB12" s="7"/>
      <c r="BC12" s="8"/>
    </row>
    <row r="13" spans="1:55" x14ac:dyDescent="0.25">
      <c r="A13" s="29">
        <v>2.2282182E-4</v>
      </c>
      <c r="B13" s="30">
        <v>2.2094812999999999E-4</v>
      </c>
      <c r="C13" s="29" t="s">
        <v>193</v>
      </c>
      <c r="D13" s="29" t="s">
        <v>193</v>
      </c>
      <c r="E13" s="34" t="s">
        <v>193</v>
      </c>
      <c r="F13" s="34">
        <v>2.1695307999999999E-4</v>
      </c>
      <c r="G13" s="34">
        <v>2.1568811999999999E-4</v>
      </c>
      <c r="H13" s="34">
        <v>2.159517E-4</v>
      </c>
      <c r="I13" s="34">
        <v>2.1589118E-4</v>
      </c>
      <c r="J13" s="34">
        <v>2.1648328E-4</v>
      </c>
      <c r="K13" s="34">
        <v>2.1729998E-4</v>
      </c>
      <c r="L13" s="34">
        <v>2.1770679999999999E-4</v>
      </c>
      <c r="M13" s="34">
        <v>2.1888994000000001E-4</v>
      </c>
      <c r="N13" s="34">
        <v>2.2075562000000001E-4</v>
      </c>
      <c r="O13" s="34">
        <v>2.2282631999999999E-4</v>
      </c>
      <c r="P13" s="34">
        <v>2.2448324E-4</v>
      </c>
      <c r="Q13" s="34">
        <v>2.2554804000000001E-4</v>
      </c>
      <c r="R13" s="34">
        <v>2.2580602999999999E-4</v>
      </c>
      <c r="S13" s="35">
        <v>2.2467139999999999E-4</v>
      </c>
      <c r="T13" s="35" t="s">
        <v>193</v>
      </c>
      <c r="U13" s="35" t="s">
        <v>193</v>
      </c>
      <c r="V13" s="35" t="s">
        <v>193</v>
      </c>
      <c r="W13" s="35">
        <v>2.2256897E-4</v>
      </c>
      <c r="X13" s="35">
        <v>2.2310307000000001E-4</v>
      </c>
      <c r="Y13" s="35">
        <v>2.2641769999999999E-4</v>
      </c>
      <c r="Z13" s="35">
        <v>2.2923826000000001E-4</v>
      </c>
      <c r="AA13" s="35">
        <v>2.3256856000000001E-4</v>
      </c>
      <c r="AB13" s="35" t="s">
        <v>193</v>
      </c>
      <c r="AC13" s="36" t="s">
        <v>193</v>
      </c>
      <c r="AD13" s="29">
        <v>2.2383333999999999E-4</v>
      </c>
      <c r="AE13" s="29">
        <v>2.2125127999999999E-4</v>
      </c>
      <c r="AF13" s="29">
        <v>2.2178022E-4</v>
      </c>
      <c r="AG13" s="29">
        <v>2.2265884000000001E-4</v>
      </c>
      <c r="AH13" s="29">
        <v>2.2369957999999999E-4</v>
      </c>
      <c r="AI13" s="29">
        <v>2.2412164E-4</v>
      </c>
      <c r="AJ13" s="29">
        <v>2.2391079E-4</v>
      </c>
      <c r="AK13" s="3">
        <f t="shared" si="0"/>
        <v>2.2206703321428579E-4</v>
      </c>
      <c r="AL13" s="13">
        <v>-21.168500000000002</v>
      </c>
      <c r="AM13" s="15" t="s">
        <v>105</v>
      </c>
      <c r="AO13" s="2">
        <f>(SUM(S20:AB28)+SUM(P25:R28))/67</f>
        <v>2.2091032701492536E-4</v>
      </c>
      <c r="AZ13" s="7"/>
      <c r="BA13" s="7"/>
      <c r="BB13" s="7"/>
      <c r="BC13" s="8"/>
    </row>
    <row r="14" spans="1:55" x14ac:dyDescent="0.25">
      <c r="A14" s="29">
        <v>2.1948660000000001E-4</v>
      </c>
      <c r="B14" s="30">
        <v>2.1567111000000001E-4</v>
      </c>
      <c r="C14" s="29" t="s">
        <v>193</v>
      </c>
      <c r="D14" s="29" t="s">
        <v>193</v>
      </c>
      <c r="E14" s="34">
        <v>2.1437115000000001E-4</v>
      </c>
      <c r="F14" s="34">
        <v>2.1518994E-4</v>
      </c>
      <c r="G14" s="34">
        <v>2.1345722999999999E-4</v>
      </c>
      <c r="H14" s="34">
        <v>2.1356855E-4</v>
      </c>
      <c r="I14" s="34">
        <v>2.1333303E-4</v>
      </c>
      <c r="J14" s="34">
        <v>2.1373396000000001E-4</v>
      </c>
      <c r="K14" s="34">
        <v>2.1427381999999999E-4</v>
      </c>
      <c r="L14" s="34">
        <v>2.1515565E-4</v>
      </c>
      <c r="M14" s="34">
        <v>2.1757469000000001E-4</v>
      </c>
      <c r="N14" s="34">
        <v>2.1955687E-4</v>
      </c>
      <c r="O14" s="34">
        <v>2.2146176E-4</v>
      </c>
      <c r="P14" s="34">
        <v>2.2290295999999999E-4</v>
      </c>
      <c r="Q14" s="34">
        <v>2.2373287E-4</v>
      </c>
      <c r="R14" s="34">
        <v>2.2434774000000001E-4</v>
      </c>
      <c r="S14" s="35">
        <v>2.2108690000000001E-4</v>
      </c>
      <c r="T14" s="35" t="s">
        <v>193</v>
      </c>
      <c r="U14" s="35" t="s">
        <v>193</v>
      </c>
      <c r="V14" s="35" t="s">
        <v>193</v>
      </c>
      <c r="W14" s="35">
        <v>2.2235730000000001E-4</v>
      </c>
      <c r="X14" s="35">
        <v>2.2221582E-4</v>
      </c>
      <c r="Y14" s="35">
        <v>2.2464134999999999E-4</v>
      </c>
      <c r="Z14" s="35">
        <v>2.265945E-4</v>
      </c>
      <c r="AA14" s="35">
        <v>2.2932974000000001E-4</v>
      </c>
      <c r="AB14" s="35" t="s">
        <v>193</v>
      </c>
      <c r="AC14" s="36" t="s">
        <v>193</v>
      </c>
      <c r="AD14" s="29" t="s">
        <v>193</v>
      </c>
      <c r="AE14" s="29">
        <v>2.1944923000000001E-4</v>
      </c>
      <c r="AF14" s="29">
        <v>2.1992535E-4</v>
      </c>
      <c r="AG14" s="29">
        <v>2.2031296E-4</v>
      </c>
      <c r="AH14" s="29">
        <v>2.2090205E-4</v>
      </c>
      <c r="AI14" s="29">
        <v>2.2112172000000001E-4</v>
      </c>
      <c r="AJ14" s="29">
        <v>2.2081862999999999E-4</v>
      </c>
      <c r="AK14" s="3">
        <f t="shared" si="0"/>
        <v>2.1952048142857142E-4</v>
      </c>
      <c r="AL14" s="13">
        <v>-17.791599999999999</v>
      </c>
      <c r="AM14" s="15" t="s">
        <v>108</v>
      </c>
      <c r="AO14" s="2">
        <f>SUM(S11:AB19)/54</f>
        <v>2.2411663388888887E-4</v>
      </c>
      <c r="AZ14" s="7"/>
      <c r="BA14" s="7"/>
      <c r="BB14" s="7"/>
      <c r="BC14" s="8"/>
    </row>
    <row r="15" spans="1:55" x14ac:dyDescent="0.25">
      <c r="A15" s="29">
        <v>2.1698335E-4</v>
      </c>
      <c r="B15" s="30">
        <v>2.1310885000000001E-4</v>
      </c>
      <c r="C15" s="29" t="s">
        <v>193</v>
      </c>
      <c r="D15" s="29" t="s">
        <v>193</v>
      </c>
      <c r="E15" s="34">
        <v>2.1388048000000001E-4</v>
      </c>
      <c r="F15" s="34">
        <v>2.1306742999999999E-4</v>
      </c>
      <c r="G15" s="34">
        <v>2.1198127000000001E-4</v>
      </c>
      <c r="H15" s="34">
        <v>2.1120749000000001E-4</v>
      </c>
      <c r="I15" s="34">
        <v>2.1145857999999999E-4</v>
      </c>
      <c r="J15" s="34">
        <v>2.1144001000000001E-4</v>
      </c>
      <c r="K15" s="34">
        <v>2.1253905E-4</v>
      </c>
      <c r="L15" s="34">
        <v>2.1419580000000001E-4</v>
      </c>
      <c r="M15" s="34">
        <v>2.1652305E-4</v>
      </c>
      <c r="N15" s="34">
        <v>2.1852695E-4</v>
      </c>
      <c r="O15" s="34">
        <v>2.2022877000000001E-4</v>
      </c>
      <c r="P15" s="34">
        <v>2.2136707999999999E-4</v>
      </c>
      <c r="Q15" s="34">
        <v>2.2193039E-4</v>
      </c>
      <c r="R15" s="34">
        <v>2.2308578000000001E-4</v>
      </c>
      <c r="S15" s="35" t="s">
        <v>193</v>
      </c>
      <c r="T15" s="35" t="s">
        <v>193</v>
      </c>
      <c r="U15" s="35" t="s">
        <v>193</v>
      </c>
      <c r="V15" s="35" t="s">
        <v>193</v>
      </c>
      <c r="W15" s="35">
        <v>2.2215114E-4</v>
      </c>
      <c r="X15" s="35">
        <v>2.2092322E-4</v>
      </c>
      <c r="Y15" s="35">
        <v>2.2274094000000001E-4</v>
      </c>
      <c r="Z15" s="35">
        <v>2.2381659E-4</v>
      </c>
      <c r="AA15" s="35">
        <v>2.2573672999999999E-4</v>
      </c>
      <c r="AB15" s="35" t="s">
        <v>193</v>
      </c>
      <c r="AC15" s="36" t="s">
        <v>193</v>
      </c>
      <c r="AD15" s="29" t="s">
        <v>193</v>
      </c>
      <c r="AE15" s="29">
        <v>2.1689995E-4</v>
      </c>
      <c r="AF15" s="29">
        <v>2.1836018999999999E-4</v>
      </c>
      <c r="AG15" s="29">
        <v>2.1841828E-4</v>
      </c>
      <c r="AH15" s="29">
        <v>2.1848108999999999E-4</v>
      </c>
      <c r="AI15" s="29">
        <v>2.184981E-4</v>
      </c>
      <c r="AJ15" s="29">
        <v>2.1846022000000001E-4</v>
      </c>
      <c r="AK15" s="3">
        <f t="shared" si="0"/>
        <v>2.1763002888888894E-4</v>
      </c>
      <c r="AL15" s="13">
        <v>-14.477499999999999</v>
      </c>
      <c r="AM15" s="16" t="s">
        <v>117</v>
      </c>
      <c r="AO15" s="7">
        <f>(SUM(AC6:AJ28)+SUM(A6:D19))/173</f>
        <v>2.2836065728323694E-4</v>
      </c>
      <c r="AT15" s="44">
        <f>AVERAGE(AC6:AJ28)+AVERAGE(A6:D19)</f>
        <v>4.6308416706572323E-4</v>
      </c>
      <c r="AZ15" s="7"/>
      <c r="BA15" s="7"/>
      <c r="BB15" s="7"/>
      <c r="BC15" s="8"/>
    </row>
    <row r="16" spans="1:55" x14ac:dyDescent="0.25">
      <c r="A16" s="29">
        <v>2.1522123000000001E-4</v>
      </c>
      <c r="B16" s="30">
        <v>2.1181216000000001E-4</v>
      </c>
      <c r="C16" s="29" t="s">
        <v>193</v>
      </c>
      <c r="D16" s="29" t="s">
        <v>193</v>
      </c>
      <c r="E16" s="34">
        <v>2.1079167E-4</v>
      </c>
      <c r="F16" s="34">
        <v>2.1045117000000001E-4</v>
      </c>
      <c r="G16" s="34">
        <v>2.0957231999999999E-4</v>
      </c>
      <c r="H16" s="34">
        <v>2.0930423999999999E-4</v>
      </c>
      <c r="I16" s="34">
        <v>2.090575E-4</v>
      </c>
      <c r="J16" s="34">
        <v>2.1009022E-4</v>
      </c>
      <c r="K16" s="34">
        <v>2.1152479999999999E-4</v>
      </c>
      <c r="L16" s="34">
        <v>2.1347019999999999E-4</v>
      </c>
      <c r="M16" s="34">
        <v>2.159319E-4</v>
      </c>
      <c r="N16" s="34">
        <v>2.1790032999999999E-4</v>
      </c>
      <c r="O16" s="34">
        <v>2.1943042999999999E-4</v>
      </c>
      <c r="P16" s="34">
        <v>2.2028090999999999E-4</v>
      </c>
      <c r="Q16" s="34">
        <v>2.2072655E-4</v>
      </c>
      <c r="R16" s="34">
        <v>2.2129412999999999E-4</v>
      </c>
      <c r="S16" s="35" t="s">
        <v>193</v>
      </c>
      <c r="T16" s="35" t="s">
        <v>193</v>
      </c>
      <c r="U16" s="35" t="s">
        <v>193</v>
      </c>
      <c r="V16" s="35" t="s">
        <v>193</v>
      </c>
      <c r="W16" s="35">
        <v>2.2005044000000001E-4</v>
      </c>
      <c r="X16" s="35">
        <v>2.1985685000000001E-4</v>
      </c>
      <c r="Y16" s="35">
        <v>2.2153677E-4</v>
      </c>
      <c r="Z16" s="35">
        <v>2.2193420000000001E-4</v>
      </c>
      <c r="AA16" s="35">
        <v>2.2190299999999999E-4</v>
      </c>
      <c r="AB16" s="35" t="s">
        <v>193</v>
      </c>
      <c r="AC16" s="36" t="s">
        <v>193</v>
      </c>
      <c r="AD16" s="29" t="s">
        <v>193</v>
      </c>
      <c r="AE16" s="29">
        <v>2.1588065E-4</v>
      </c>
      <c r="AF16" s="29">
        <v>2.161133E-4</v>
      </c>
      <c r="AG16" s="29">
        <v>2.1541084999999999E-4</v>
      </c>
      <c r="AH16" s="29">
        <v>2.1584018000000001E-4</v>
      </c>
      <c r="AI16" s="29">
        <v>2.1591163E-4</v>
      </c>
      <c r="AJ16" s="29">
        <v>2.1603409999999999E-4</v>
      </c>
      <c r="AK16" s="3">
        <f t="shared" si="0"/>
        <v>2.1582710111111113E-4</v>
      </c>
      <c r="AL16" s="13">
        <v>-11.212300000000001</v>
      </c>
      <c r="AM16" t="s">
        <v>118</v>
      </c>
      <c r="AO16" s="2">
        <f>((SUM(A2:Z35)+SUM(AA2:AJ28))/895)</f>
        <v>2.4006399112849158E-4</v>
      </c>
      <c r="AZ16" s="7"/>
      <c r="BA16" s="7"/>
      <c r="BB16" s="7"/>
      <c r="BC16" s="8"/>
    </row>
    <row r="17" spans="1:55" x14ac:dyDescent="0.25">
      <c r="A17" s="29">
        <v>2.1435814000000001E-4</v>
      </c>
      <c r="B17" s="30">
        <v>2.1272283999999999E-4</v>
      </c>
      <c r="C17" s="29">
        <v>2.0464191E-4</v>
      </c>
      <c r="D17" s="29">
        <v>2.0696768000000001E-4</v>
      </c>
      <c r="E17" s="34">
        <v>2.1030511999999999E-4</v>
      </c>
      <c r="F17" s="34">
        <v>2.0846765E-4</v>
      </c>
      <c r="G17" s="34">
        <v>2.0785087999999999E-4</v>
      </c>
      <c r="H17" s="34">
        <v>2.0782021E-4</v>
      </c>
      <c r="I17" s="34">
        <v>2.0778461E-4</v>
      </c>
      <c r="J17" s="34">
        <v>2.0981685999999999E-4</v>
      </c>
      <c r="K17" s="34">
        <v>2.1117443E-4</v>
      </c>
      <c r="L17" s="34">
        <v>2.1325395E-4</v>
      </c>
      <c r="M17" s="34">
        <v>2.1609719E-4</v>
      </c>
      <c r="N17" s="34">
        <v>2.185915E-4</v>
      </c>
      <c r="O17" s="34">
        <v>2.2023643E-4</v>
      </c>
      <c r="P17" s="34">
        <v>2.2081822999999999E-4</v>
      </c>
      <c r="Q17" s="34">
        <v>2.2027390000000001E-4</v>
      </c>
      <c r="R17" s="34">
        <v>2.1933133E-4</v>
      </c>
      <c r="S17" s="35" t="s">
        <v>193</v>
      </c>
      <c r="T17" s="35" t="s">
        <v>193</v>
      </c>
      <c r="U17" s="35" t="s">
        <v>193</v>
      </c>
      <c r="V17" s="35" t="s">
        <v>193</v>
      </c>
      <c r="W17" s="35">
        <v>2.1917312000000001E-4</v>
      </c>
      <c r="X17" s="35">
        <v>2.1989587E-4</v>
      </c>
      <c r="Y17" s="35">
        <v>2.2222594999999999E-4</v>
      </c>
      <c r="Z17" s="35">
        <v>2.2121164000000001E-4</v>
      </c>
      <c r="AA17" s="35">
        <v>2.1886723999999999E-4</v>
      </c>
      <c r="AB17" s="35" t="s">
        <v>193</v>
      </c>
      <c r="AC17" s="36" t="s">
        <v>193</v>
      </c>
      <c r="AD17" s="29" t="s">
        <v>193</v>
      </c>
      <c r="AE17" s="29">
        <v>2.1466718E-4</v>
      </c>
      <c r="AF17" s="29">
        <v>2.1406416000000001E-4</v>
      </c>
      <c r="AG17" s="29">
        <v>2.1186016000000001E-4</v>
      </c>
      <c r="AH17" s="29">
        <v>2.1261517000000001E-4</v>
      </c>
      <c r="AI17" s="29">
        <v>2.1321561E-4</v>
      </c>
      <c r="AJ17" s="29">
        <v>2.1361237E-4</v>
      </c>
      <c r="AK17" s="3">
        <f t="shared" si="0"/>
        <v>2.142041837931035E-4</v>
      </c>
      <c r="AL17" s="13">
        <v>-7.9836</v>
      </c>
      <c r="AM17" t="s">
        <v>119</v>
      </c>
      <c r="AZ17" s="7"/>
      <c r="BA17" s="7"/>
      <c r="BB17" s="7"/>
      <c r="BC17" s="8"/>
    </row>
    <row r="18" spans="1:55" x14ac:dyDescent="0.25">
      <c r="A18" s="29">
        <v>2.1815552E-4</v>
      </c>
      <c r="B18" s="30">
        <v>2.1171539999999999E-4</v>
      </c>
      <c r="C18" s="29">
        <v>2.0565169999999999E-4</v>
      </c>
      <c r="D18" s="29">
        <v>2.0403355E-4</v>
      </c>
      <c r="E18" s="34">
        <v>2.0497627E-4</v>
      </c>
      <c r="F18" s="34">
        <v>2.0617171000000001E-4</v>
      </c>
      <c r="G18" s="34">
        <v>2.0702997000000001E-4</v>
      </c>
      <c r="H18" s="34">
        <v>2.0772286999999999E-4</v>
      </c>
      <c r="I18" s="34">
        <v>2.087526E-4</v>
      </c>
      <c r="J18" s="34">
        <v>2.1065622E-4</v>
      </c>
      <c r="K18" s="34">
        <v>2.1231447000000001E-4</v>
      </c>
      <c r="L18" s="34">
        <v>2.1424080000000001E-4</v>
      </c>
      <c r="M18" s="34">
        <v>2.1650837000000001E-4</v>
      </c>
      <c r="N18" s="34">
        <v>2.182733E-4</v>
      </c>
      <c r="O18" s="34">
        <v>2.1939527999999999E-4</v>
      </c>
      <c r="P18" s="34">
        <v>2.1972798000000001E-4</v>
      </c>
      <c r="Q18" s="34">
        <v>2.1863806999999999E-4</v>
      </c>
      <c r="R18" s="34">
        <v>2.1670469E-4</v>
      </c>
      <c r="S18" s="35" t="s">
        <v>193</v>
      </c>
      <c r="T18" s="35" t="s">
        <v>193</v>
      </c>
      <c r="U18" s="35" t="s">
        <v>193</v>
      </c>
      <c r="V18" s="35" t="s">
        <v>193</v>
      </c>
      <c r="W18" s="35">
        <v>2.1811840999999999E-4</v>
      </c>
      <c r="X18" s="35">
        <v>2.189158E-4</v>
      </c>
      <c r="Y18" s="35">
        <v>2.2052091999999999E-4</v>
      </c>
      <c r="Z18" s="35">
        <v>2.1959883000000001E-4</v>
      </c>
      <c r="AA18" s="35">
        <v>2.1760348999999999E-4</v>
      </c>
      <c r="AB18" s="35" t="s">
        <v>193</v>
      </c>
      <c r="AC18" s="36" t="s">
        <v>193</v>
      </c>
      <c r="AD18" s="29" t="s">
        <v>193</v>
      </c>
      <c r="AE18" s="29">
        <v>2.1187395000000001E-4</v>
      </c>
      <c r="AF18" s="29">
        <v>2.1139223999999999E-4</v>
      </c>
      <c r="AG18" s="29">
        <v>2.0994920000000001E-4</v>
      </c>
      <c r="AH18" s="29">
        <v>2.115051E-4</v>
      </c>
      <c r="AI18" s="29">
        <v>2.1143569999999999E-4</v>
      </c>
      <c r="AJ18" s="29">
        <v>2.1023424E-4</v>
      </c>
      <c r="AK18" s="3">
        <f t="shared" si="0"/>
        <v>2.1316609137931035E-4</v>
      </c>
      <c r="AL18" s="13">
        <v>-4.7801999999999998</v>
      </c>
      <c r="AM18" t="s">
        <v>120</v>
      </c>
      <c r="AZ18" s="7"/>
      <c r="BA18" s="7"/>
      <c r="BB18" s="7"/>
      <c r="BC18" s="8"/>
    </row>
    <row r="19" spans="1:55" x14ac:dyDescent="0.25">
      <c r="A19" s="29" t="s">
        <v>193</v>
      </c>
      <c r="B19" s="30" t="s">
        <v>193</v>
      </c>
      <c r="C19" s="29">
        <v>2.054448E-4</v>
      </c>
      <c r="D19" s="29">
        <v>2.0373080999999999E-4</v>
      </c>
      <c r="E19" s="34">
        <v>2.0467955999999999E-4</v>
      </c>
      <c r="F19" s="34">
        <v>2.0510168999999999E-4</v>
      </c>
      <c r="G19" s="34">
        <v>2.0624527000000001E-4</v>
      </c>
      <c r="H19" s="34">
        <v>2.0747361000000001E-4</v>
      </c>
      <c r="I19" s="34">
        <v>2.0853123E-4</v>
      </c>
      <c r="J19" s="34">
        <v>2.1010437999999999E-4</v>
      </c>
      <c r="K19" s="34">
        <v>2.1146804999999999E-4</v>
      </c>
      <c r="L19" s="34">
        <v>2.1278749999999999E-4</v>
      </c>
      <c r="M19" s="34">
        <v>2.1424692E-4</v>
      </c>
      <c r="N19" s="34">
        <v>2.1523682999999999E-4</v>
      </c>
      <c r="O19" s="34">
        <v>2.1599936999999999E-4</v>
      </c>
      <c r="P19" s="34">
        <v>2.1676095E-4</v>
      </c>
      <c r="Q19" s="34">
        <v>2.1657657999999999E-4</v>
      </c>
      <c r="R19" s="34">
        <v>2.1529401E-4</v>
      </c>
      <c r="S19" s="35" t="s">
        <v>193</v>
      </c>
      <c r="T19" s="35" t="s">
        <v>193</v>
      </c>
      <c r="U19" s="35" t="s">
        <v>193</v>
      </c>
      <c r="V19" s="35">
        <v>2.1335956E-4</v>
      </c>
      <c r="W19" s="35">
        <v>2.1420553E-4</v>
      </c>
      <c r="X19" s="35">
        <v>2.1452455000000001E-4</v>
      </c>
      <c r="Y19" s="35">
        <v>2.1604640000000001E-4</v>
      </c>
      <c r="Z19" s="35">
        <v>2.1561013E-4</v>
      </c>
      <c r="AA19" s="35">
        <v>2.1638873000000001E-4</v>
      </c>
      <c r="AB19" s="35" t="s">
        <v>193</v>
      </c>
      <c r="AC19" s="36" t="s">
        <v>193</v>
      </c>
      <c r="AD19" s="29" t="s">
        <v>193</v>
      </c>
      <c r="AE19" s="29">
        <v>2.1214574000000001E-4</v>
      </c>
      <c r="AF19" s="29">
        <v>2.0815971999999999E-4</v>
      </c>
      <c r="AG19" s="29">
        <v>2.0889165000000001E-4</v>
      </c>
      <c r="AH19" s="29">
        <v>2.0902514000000001E-4</v>
      </c>
      <c r="AI19" s="29">
        <v>2.0934010999999999E-4</v>
      </c>
      <c r="AJ19" s="29">
        <v>2.1058395E-4</v>
      </c>
      <c r="AK19" s="3">
        <f t="shared" si="0"/>
        <v>2.1135581321428574E-4</v>
      </c>
      <c r="AL19" s="13">
        <v>-1.5918000000000001</v>
      </c>
      <c r="AM19" t="s">
        <v>121</v>
      </c>
      <c r="AO19" s="2">
        <f>SUM(U34:W35)/6</f>
        <v>2.9679558999999995E-4</v>
      </c>
      <c r="AZ19" s="7"/>
      <c r="BA19" s="7"/>
      <c r="BB19" s="7"/>
      <c r="BC19" s="8"/>
    </row>
    <row r="20" spans="1:55" x14ac:dyDescent="0.25">
      <c r="A20" t="s">
        <v>193</v>
      </c>
      <c r="B20" s="37" t="s">
        <v>193</v>
      </c>
      <c r="C20" s="34">
        <v>2.0613783E-4</v>
      </c>
      <c r="D20" s="34">
        <v>2.0235562E-4</v>
      </c>
      <c r="E20" s="34">
        <v>2.0237925000000001E-4</v>
      </c>
      <c r="F20" s="34">
        <v>2.0460502000000001E-4</v>
      </c>
      <c r="G20" s="34">
        <v>2.0656179999999999E-4</v>
      </c>
      <c r="H20" s="34">
        <v>2.0822317999999999E-4</v>
      </c>
      <c r="I20" s="34">
        <v>2.096465E-4</v>
      </c>
      <c r="J20" s="34">
        <v>2.1125369000000001E-4</v>
      </c>
      <c r="K20" s="34">
        <v>2.1226007E-4</v>
      </c>
      <c r="L20" s="34">
        <v>2.1328486999999999E-4</v>
      </c>
      <c r="M20" s="34">
        <v>2.1424836E-4</v>
      </c>
      <c r="N20" s="34">
        <v>2.1501922000000001E-4</v>
      </c>
      <c r="O20" s="34">
        <v>2.1559728000000001E-4</v>
      </c>
      <c r="P20" s="34">
        <v>2.1614919999999999E-4</v>
      </c>
      <c r="Q20" s="34">
        <v>2.1566005E-4</v>
      </c>
      <c r="R20" s="34">
        <v>2.1412372999999999E-4</v>
      </c>
      <c r="S20" s="35" t="s">
        <v>193</v>
      </c>
      <c r="T20" s="35" t="s">
        <v>193</v>
      </c>
      <c r="U20" s="35" t="s">
        <v>193</v>
      </c>
      <c r="V20" s="35">
        <v>2.1514282000000001E-4</v>
      </c>
      <c r="W20" s="35">
        <v>2.1287435000000001E-4</v>
      </c>
      <c r="X20" s="35">
        <v>2.1310696E-4</v>
      </c>
      <c r="Y20" s="35">
        <v>2.1530221999999999E-4</v>
      </c>
      <c r="Z20" s="35">
        <v>2.150132E-4</v>
      </c>
      <c r="AA20" s="35">
        <v>2.1687780000000001E-4</v>
      </c>
      <c r="AB20" s="35" t="s">
        <v>193</v>
      </c>
      <c r="AC20" s="36" t="s">
        <v>193</v>
      </c>
      <c r="AD20" s="29" t="s">
        <v>193</v>
      </c>
      <c r="AE20" s="29">
        <v>2.1475288999999999E-4</v>
      </c>
      <c r="AF20" s="29">
        <v>2.0684912999999999E-4</v>
      </c>
      <c r="AG20" s="29">
        <v>2.0497825000000001E-4</v>
      </c>
      <c r="AH20" s="29">
        <v>2.0668257E-4</v>
      </c>
      <c r="AI20" s="29">
        <v>2.0665820000000001E-4</v>
      </c>
      <c r="AJ20" s="29">
        <v>2.0740143E-4</v>
      </c>
      <c r="AK20" s="19">
        <f t="shared" si="0"/>
        <v>2.1082662464285714E-4</v>
      </c>
      <c r="AL20" s="13">
        <v>1.5918000000000001</v>
      </c>
      <c r="AM20" s="2" t="s">
        <v>194</v>
      </c>
      <c r="AP20" s="7"/>
      <c r="AQ20" s="7"/>
      <c r="AR20" s="7"/>
      <c r="AS20" s="8"/>
    </row>
    <row r="21" spans="1:55" x14ac:dyDescent="0.25">
      <c r="A21" t="s">
        <v>193</v>
      </c>
      <c r="B21" s="37">
        <v>2.0334421E-4</v>
      </c>
      <c r="C21" s="34">
        <v>2.0557263999999999E-4</v>
      </c>
      <c r="D21" s="34">
        <v>2.021878E-4</v>
      </c>
      <c r="E21" s="34">
        <v>2.0260975000000001E-4</v>
      </c>
      <c r="F21" s="34">
        <v>2.0567238999999999E-4</v>
      </c>
      <c r="G21" s="34">
        <v>2.0859184E-4</v>
      </c>
      <c r="H21" s="34">
        <v>2.1103014E-4</v>
      </c>
      <c r="I21" s="34">
        <v>2.1342581000000001E-4</v>
      </c>
      <c r="J21" s="34">
        <v>2.1552666E-4</v>
      </c>
      <c r="K21" s="34">
        <v>2.1644779E-4</v>
      </c>
      <c r="L21" s="34">
        <v>2.1733718E-4</v>
      </c>
      <c r="M21" s="34">
        <v>2.1758353999999999E-4</v>
      </c>
      <c r="N21" s="34">
        <v>2.1741773999999999E-4</v>
      </c>
      <c r="O21" s="34">
        <v>2.1662832000000001E-4</v>
      </c>
      <c r="P21" s="34">
        <v>2.1555125E-4</v>
      </c>
      <c r="Q21" s="34">
        <v>2.1387937999999999E-4</v>
      </c>
      <c r="R21" s="34">
        <v>2.1314692000000001E-4</v>
      </c>
      <c r="S21" s="35" t="s">
        <v>193</v>
      </c>
      <c r="T21" s="35" t="s">
        <v>193</v>
      </c>
      <c r="U21" s="35">
        <v>2.1538663999999999E-4</v>
      </c>
      <c r="V21" s="35">
        <v>2.1495727E-4</v>
      </c>
      <c r="W21" s="35">
        <v>2.152101E-4</v>
      </c>
      <c r="X21" s="35">
        <v>2.1517714999999999E-4</v>
      </c>
      <c r="Y21" s="35">
        <v>2.1723196999999999E-4</v>
      </c>
      <c r="Z21" s="35">
        <v>2.1633939999999999E-4</v>
      </c>
      <c r="AA21" s="35">
        <v>2.1651303999999999E-4</v>
      </c>
      <c r="AB21" s="35" t="s">
        <v>193</v>
      </c>
      <c r="AC21" s="36" t="s">
        <v>193</v>
      </c>
      <c r="AD21" s="29" t="s">
        <v>193</v>
      </c>
      <c r="AE21" s="29">
        <v>2.1436768E-4</v>
      </c>
      <c r="AF21" s="29">
        <v>2.0781654E-4</v>
      </c>
      <c r="AG21" s="29">
        <v>2.0519789999999999E-4</v>
      </c>
      <c r="AH21" s="29">
        <v>2.0899344000000001E-4</v>
      </c>
      <c r="AI21" s="29">
        <v>2.085271E-4</v>
      </c>
      <c r="AJ21" s="29">
        <v>2.0785393999999999E-4</v>
      </c>
      <c r="AK21" s="3">
        <f t="shared" si="0"/>
        <v>2.1198418433333331E-4</v>
      </c>
      <c r="AL21" s="13">
        <v>4.7801999999999998</v>
      </c>
      <c r="AO21"/>
    </row>
    <row r="22" spans="1:55" x14ac:dyDescent="0.25">
      <c r="A22" t="s">
        <v>193</v>
      </c>
      <c r="B22" s="37">
        <v>2.0501368E-4</v>
      </c>
      <c r="C22" s="34">
        <v>2.0725107E-4</v>
      </c>
      <c r="D22" s="34">
        <v>2.0345460000000001E-4</v>
      </c>
      <c r="E22" s="34">
        <v>2.0516033999999999E-4</v>
      </c>
      <c r="F22" s="34">
        <v>2.0808211E-4</v>
      </c>
      <c r="G22" s="34">
        <v>2.1061425E-4</v>
      </c>
      <c r="H22" s="34">
        <v>2.1308994999999999E-4</v>
      </c>
      <c r="I22" s="34">
        <v>2.1539625999999999E-4</v>
      </c>
      <c r="J22" s="34">
        <v>2.1730318E-4</v>
      </c>
      <c r="K22" s="34">
        <v>2.1864576E-4</v>
      </c>
      <c r="L22" s="34">
        <v>2.1951838000000001E-4</v>
      </c>
      <c r="M22" s="34">
        <v>2.1953526E-4</v>
      </c>
      <c r="N22" s="34">
        <v>2.1840457E-4</v>
      </c>
      <c r="O22" s="34">
        <v>2.1687704000000001E-4</v>
      </c>
      <c r="P22" s="34">
        <v>2.1477841000000001E-4</v>
      </c>
      <c r="Q22" s="34">
        <v>2.1586506000000001E-4</v>
      </c>
      <c r="R22" s="34">
        <v>2.1639755999999999E-4</v>
      </c>
      <c r="S22" s="35" t="s">
        <v>193</v>
      </c>
      <c r="T22" s="35" t="s">
        <v>193</v>
      </c>
      <c r="U22" s="35">
        <v>2.1639006000000001E-4</v>
      </c>
      <c r="V22" s="35">
        <v>2.1663686000000001E-4</v>
      </c>
      <c r="W22" s="35">
        <v>2.1637199000000001E-4</v>
      </c>
      <c r="X22" s="35">
        <v>2.1545909999999999E-4</v>
      </c>
      <c r="Y22" s="35">
        <v>2.1972375E-4</v>
      </c>
      <c r="Z22" s="35" t="s">
        <v>193</v>
      </c>
      <c r="AA22" s="35" t="s">
        <v>193</v>
      </c>
      <c r="AB22" s="35" t="s">
        <v>193</v>
      </c>
      <c r="AC22" s="36" t="s">
        <v>193</v>
      </c>
      <c r="AD22" s="29" t="s">
        <v>193</v>
      </c>
      <c r="AE22" s="29" t="s">
        <v>193</v>
      </c>
      <c r="AF22" s="29">
        <v>2.1166964000000001E-4</v>
      </c>
      <c r="AG22" s="29">
        <v>2.0871974999999999E-4</v>
      </c>
      <c r="AH22" s="29">
        <v>2.1243379E-4</v>
      </c>
      <c r="AI22" s="29">
        <v>2.1098313999999999E-4</v>
      </c>
      <c r="AJ22" s="29">
        <v>2.0613485999999999E-4</v>
      </c>
      <c r="AK22" s="3">
        <f t="shared" si="0"/>
        <v>2.1333001555555561E-4</v>
      </c>
      <c r="AL22" s="13">
        <v>7.9836</v>
      </c>
      <c r="AO22"/>
    </row>
    <row r="23" spans="1:55" x14ac:dyDescent="0.25">
      <c r="A23" t="s">
        <v>193</v>
      </c>
      <c r="B23" s="37">
        <v>2.0778067E-4</v>
      </c>
      <c r="C23" s="34">
        <v>2.0863195999999999E-4</v>
      </c>
      <c r="D23" s="34">
        <v>2.0784064000000001E-4</v>
      </c>
      <c r="E23" s="34">
        <v>2.0921798E-4</v>
      </c>
      <c r="F23" s="34">
        <v>2.1132871999999999E-4</v>
      </c>
      <c r="G23" s="34">
        <v>2.1311271000000001E-4</v>
      </c>
      <c r="H23" s="34">
        <v>2.1471030999999999E-4</v>
      </c>
      <c r="I23" s="34">
        <v>2.1646636000000001E-4</v>
      </c>
      <c r="J23" s="34">
        <v>2.1817160000000001E-4</v>
      </c>
      <c r="K23" s="34">
        <v>2.1961868E-4</v>
      </c>
      <c r="L23" s="34">
        <v>2.2014406999999999E-4</v>
      </c>
      <c r="M23" s="34">
        <v>2.2027224E-4</v>
      </c>
      <c r="N23" s="34">
        <v>2.1937156000000001E-4</v>
      </c>
      <c r="O23" s="34">
        <v>2.1616284999999999E-4</v>
      </c>
      <c r="P23" s="34">
        <v>2.1308243999999999E-4</v>
      </c>
      <c r="Q23" s="34">
        <v>2.1632186000000001E-4</v>
      </c>
      <c r="R23" s="34">
        <v>2.1929246000000001E-4</v>
      </c>
      <c r="S23" s="35" t="s">
        <v>193</v>
      </c>
      <c r="T23" s="35">
        <v>2.1954946000000001E-4</v>
      </c>
      <c r="U23" s="35">
        <v>2.1739637E-4</v>
      </c>
      <c r="V23" s="35">
        <v>2.1761725999999999E-4</v>
      </c>
      <c r="W23" s="35">
        <v>2.1803179999999999E-4</v>
      </c>
      <c r="X23" s="35">
        <v>2.1692892E-4</v>
      </c>
      <c r="Y23" s="35">
        <v>2.1681280000000001E-4</v>
      </c>
      <c r="Z23" s="35" t="s">
        <v>193</v>
      </c>
      <c r="AA23" s="35" t="s">
        <v>193</v>
      </c>
      <c r="AB23" s="35" t="s">
        <v>193</v>
      </c>
      <c r="AC23" s="36" t="s">
        <v>193</v>
      </c>
      <c r="AD23" s="29" t="s">
        <v>193</v>
      </c>
      <c r="AE23" s="29" t="s">
        <v>193</v>
      </c>
      <c r="AF23" s="29">
        <v>2.1375343E-4</v>
      </c>
      <c r="AG23" s="29">
        <v>2.1190618E-4</v>
      </c>
      <c r="AH23" s="29">
        <v>2.1295565E-4</v>
      </c>
      <c r="AI23" s="29">
        <v>2.1193047999999999E-4</v>
      </c>
      <c r="AJ23" s="29">
        <v>2.0994315999999999E-4</v>
      </c>
      <c r="AK23" s="3">
        <f t="shared" si="0"/>
        <v>2.1494116499999992E-4</v>
      </c>
      <c r="AL23" s="13">
        <v>11.212300000000001</v>
      </c>
      <c r="AO23" s="20"/>
    </row>
    <row r="24" spans="1:55" x14ac:dyDescent="0.25">
      <c r="A24" t="s">
        <v>193</v>
      </c>
      <c r="B24" s="37">
        <v>2.1155505999999999E-4</v>
      </c>
      <c r="C24" s="34">
        <v>2.1065510999999999E-4</v>
      </c>
      <c r="D24" s="34">
        <v>2.1098043000000001E-4</v>
      </c>
      <c r="E24" s="34">
        <v>2.1195892E-4</v>
      </c>
      <c r="F24" s="34">
        <v>2.1377211999999999E-4</v>
      </c>
      <c r="G24" s="34">
        <v>2.1532805E-4</v>
      </c>
      <c r="H24" s="34">
        <v>2.1677312999999999E-4</v>
      </c>
      <c r="I24" s="34">
        <v>2.1815018999999999E-4</v>
      </c>
      <c r="J24" s="34">
        <v>2.1977695999999999E-4</v>
      </c>
      <c r="K24" s="34">
        <v>2.2130511999999999E-4</v>
      </c>
      <c r="L24" s="34">
        <v>2.2217291E-4</v>
      </c>
      <c r="M24" s="34">
        <v>2.2255336999999999E-4</v>
      </c>
      <c r="N24" s="34">
        <v>2.2194154999999999E-4</v>
      </c>
      <c r="O24" s="34">
        <v>2.1897384E-4</v>
      </c>
      <c r="P24" s="34">
        <v>2.1428874E-4</v>
      </c>
      <c r="Q24" s="34">
        <v>2.2034927999999999E-4</v>
      </c>
      <c r="R24" s="34" t="s">
        <v>193</v>
      </c>
      <c r="S24" s="35">
        <v>2.1990430000000001E-4</v>
      </c>
      <c r="T24" s="35">
        <v>2.1897533000000001E-4</v>
      </c>
      <c r="U24" s="35">
        <v>2.1797947999999999E-4</v>
      </c>
      <c r="V24" s="35">
        <v>2.1881563999999999E-4</v>
      </c>
      <c r="W24" s="35">
        <v>2.1982020000000001E-4</v>
      </c>
      <c r="X24" s="35">
        <v>2.1990557E-4</v>
      </c>
      <c r="Y24" s="35">
        <v>2.2238816E-4</v>
      </c>
      <c r="Z24" s="35" t="s">
        <v>193</v>
      </c>
      <c r="AA24" s="35" t="s">
        <v>193</v>
      </c>
      <c r="AB24" s="35" t="s">
        <v>193</v>
      </c>
      <c r="AC24" s="36" t="s">
        <v>193</v>
      </c>
      <c r="AD24" s="29" t="s">
        <v>193</v>
      </c>
      <c r="AE24" s="29" t="s">
        <v>193</v>
      </c>
      <c r="AF24" s="29">
        <v>2.1575602E-4</v>
      </c>
      <c r="AG24" s="29">
        <v>2.1407509000000001E-4</v>
      </c>
      <c r="AH24" s="29">
        <v>2.1525742999999999E-4</v>
      </c>
      <c r="AI24" s="29">
        <v>2.1214361000000001E-4</v>
      </c>
      <c r="AJ24" s="29">
        <v>2.1029201000000001E-4</v>
      </c>
      <c r="AK24" s="3">
        <f t="shared" si="0"/>
        <v>2.1699455785714281E-4</v>
      </c>
      <c r="AL24" s="13">
        <v>14.477499999999999</v>
      </c>
    </row>
    <row r="25" spans="1:55" x14ac:dyDescent="0.25">
      <c r="A25" t="s">
        <v>193</v>
      </c>
      <c r="B25" s="37">
        <v>2.1491469E-4</v>
      </c>
      <c r="C25" s="34">
        <v>2.1356513E-4</v>
      </c>
      <c r="D25" s="34">
        <v>2.1335268999999999E-4</v>
      </c>
      <c r="E25" s="34">
        <v>2.1419143000000001E-4</v>
      </c>
      <c r="F25" s="34">
        <v>2.1571167E-4</v>
      </c>
      <c r="G25" s="34">
        <v>2.1737836999999999E-4</v>
      </c>
      <c r="H25" s="34">
        <v>2.1894518E-4</v>
      </c>
      <c r="I25" s="34">
        <v>2.2019655E-4</v>
      </c>
      <c r="J25" s="34">
        <v>2.2109627E-4</v>
      </c>
      <c r="K25" s="34">
        <v>2.2286085000000001E-4</v>
      </c>
      <c r="L25" s="34">
        <v>2.2462841000000001E-4</v>
      </c>
      <c r="M25" s="34">
        <v>2.2537512E-4</v>
      </c>
      <c r="N25" s="34">
        <v>2.2487207999999999E-4</v>
      </c>
      <c r="O25" s="34">
        <v>2.2217870000000001E-4</v>
      </c>
      <c r="P25" s="38">
        <v>2.1554914E-4</v>
      </c>
      <c r="Q25" s="38" t="s">
        <v>193</v>
      </c>
      <c r="R25" s="38">
        <v>2.2502386000000001E-4</v>
      </c>
      <c r="S25" s="35">
        <v>2.1962191E-4</v>
      </c>
      <c r="T25" s="35">
        <v>2.1870928E-4</v>
      </c>
      <c r="U25" s="35">
        <v>2.1897050999999999E-4</v>
      </c>
      <c r="V25" s="35">
        <v>2.2036562E-4</v>
      </c>
      <c r="W25" s="35">
        <v>2.2175963000000001E-4</v>
      </c>
      <c r="X25" s="35">
        <v>2.2259881E-4</v>
      </c>
      <c r="Y25" s="35">
        <v>2.260335E-4</v>
      </c>
      <c r="Z25" s="35" t="s">
        <v>193</v>
      </c>
      <c r="AA25" s="35" t="s">
        <v>193</v>
      </c>
      <c r="AB25" s="35" t="s">
        <v>193</v>
      </c>
      <c r="AC25" s="36" t="s">
        <v>193</v>
      </c>
      <c r="AD25" s="29" t="s">
        <v>193</v>
      </c>
      <c r="AE25" s="29" t="s">
        <v>193</v>
      </c>
      <c r="AF25" s="29">
        <v>2.1672E-4</v>
      </c>
      <c r="AG25" s="29">
        <v>2.1614404000000001E-4</v>
      </c>
      <c r="AH25" s="29" t="s">
        <v>193</v>
      </c>
      <c r="AI25" s="29">
        <v>2.1422478E-4</v>
      </c>
      <c r="AJ25" s="29">
        <v>2.1330930000000001E-4</v>
      </c>
      <c r="AK25" s="3">
        <f t="shared" si="0"/>
        <v>2.1919620444444453E-4</v>
      </c>
      <c r="AL25" s="13">
        <v>17.791599999999999</v>
      </c>
    </row>
    <row r="26" spans="1:55" x14ac:dyDescent="0.25">
      <c r="A26" t="s">
        <v>193</v>
      </c>
      <c r="B26" s="37">
        <v>2.1800743999999999E-4</v>
      </c>
      <c r="C26" s="34">
        <v>2.1636761E-4</v>
      </c>
      <c r="D26" s="34">
        <v>2.1541945E-4</v>
      </c>
      <c r="E26" s="34">
        <v>2.1619913999999999E-4</v>
      </c>
      <c r="F26" s="34">
        <v>2.1784638999999999E-4</v>
      </c>
      <c r="G26" s="34">
        <v>2.1975224E-4</v>
      </c>
      <c r="H26" s="34">
        <v>2.2152780000000001E-4</v>
      </c>
      <c r="I26" s="34">
        <v>2.2289662E-4</v>
      </c>
      <c r="J26" s="34">
        <v>2.2366682E-4</v>
      </c>
      <c r="K26" s="34">
        <v>2.256402E-4</v>
      </c>
      <c r="L26" s="34">
        <v>2.2725563E-4</v>
      </c>
      <c r="M26" s="34">
        <v>2.2850263000000001E-4</v>
      </c>
      <c r="N26" s="34">
        <v>2.2820689E-4</v>
      </c>
      <c r="O26" s="34">
        <v>2.2618131999999999E-4</v>
      </c>
      <c r="P26" s="38" t="s">
        <v>193</v>
      </c>
      <c r="Q26" s="38">
        <v>2.266507E-4</v>
      </c>
      <c r="R26" s="38">
        <v>2.2474297E-4</v>
      </c>
      <c r="S26" s="35">
        <v>2.2035437000000001E-4</v>
      </c>
      <c r="T26" s="35">
        <v>2.1969521E-4</v>
      </c>
      <c r="U26" s="35">
        <v>2.2051296000000001E-4</v>
      </c>
      <c r="V26" s="35">
        <v>2.2252981E-4</v>
      </c>
      <c r="W26" s="35">
        <v>2.2435388999999999E-4</v>
      </c>
      <c r="X26" s="35">
        <v>2.2591869000000001E-4</v>
      </c>
      <c r="Y26" s="35">
        <v>2.3056935000000001E-4</v>
      </c>
      <c r="Z26" s="35" t="s">
        <v>193</v>
      </c>
      <c r="AA26" s="35" t="s">
        <v>193</v>
      </c>
      <c r="AB26" s="35" t="s">
        <v>193</v>
      </c>
      <c r="AC26" s="36" t="s">
        <v>193</v>
      </c>
      <c r="AD26" s="29" t="s">
        <v>193</v>
      </c>
      <c r="AE26" s="29" t="s">
        <v>193</v>
      </c>
      <c r="AF26" s="29">
        <v>2.1810889999999999E-4</v>
      </c>
      <c r="AG26" s="29">
        <v>2.1861824999999999E-4</v>
      </c>
      <c r="AH26" s="29" t="s">
        <v>193</v>
      </c>
      <c r="AI26" s="29" t="s">
        <v>193</v>
      </c>
      <c r="AJ26" s="29" t="s">
        <v>193</v>
      </c>
      <c r="AK26" s="3">
        <f t="shared" si="0"/>
        <v>2.223810112E-4</v>
      </c>
      <c r="AL26" s="13">
        <v>21.168500000000002</v>
      </c>
    </row>
    <row r="27" spans="1:55" x14ac:dyDescent="0.25">
      <c r="A27" t="s">
        <v>193</v>
      </c>
      <c r="B27" s="37" t="s">
        <v>193</v>
      </c>
      <c r="C27" s="34">
        <v>2.195496E-4</v>
      </c>
      <c r="D27" s="34">
        <v>2.1689378000000001E-4</v>
      </c>
      <c r="E27" s="34">
        <v>2.1704343000000001E-4</v>
      </c>
      <c r="F27" s="34">
        <v>2.1859449000000001E-4</v>
      </c>
      <c r="G27" s="34">
        <v>2.2039817000000001E-4</v>
      </c>
      <c r="H27" s="34">
        <v>2.234758E-4</v>
      </c>
      <c r="I27" s="34">
        <v>2.2572803999999999E-4</v>
      </c>
      <c r="J27" s="34">
        <v>2.2738802E-4</v>
      </c>
      <c r="K27" s="34">
        <v>2.2886683E-4</v>
      </c>
      <c r="L27" s="34">
        <v>2.3028571999999999E-4</v>
      </c>
      <c r="M27" s="34">
        <v>2.3160651999999999E-4</v>
      </c>
      <c r="N27" s="34">
        <v>2.3236746000000001E-4</v>
      </c>
      <c r="O27" s="34">
        <v>2.3116624999999999E-4</v>
      </c>
      <c r="P27" s="38" t="s">
        <v>193</v>
      </c>
      <c r="Q27" s="38">
        <v>2.2779836999999999E-4</v>
      </c>
      <c r="R27" s="38">
        <v>2.2494634000000001E-4</v>
      </c>
      <c r="S27" s="35">
        <v>2.2213201999999999E-4</v>
      </c>
      <c r="T27" s="35">
        <v>2.2085299000000001E-4</v>
      </c>
      <c r="U27" s="35">
        <v>2.2174983E-4</v>
      </c>
      <c r="V27" s="35">
        <v>2.2420358000000001E-4</v>
      </c>
      <c r="W27" s="35">
        <v>2.2663416000000001E-4</v>
      </c>
      <c r="X27" s="35">
        <v>2.2937378999999999E-4</v>
      </c>
      <c r="Y27" s="35">
        <v>2.3390417E-4</v>
      </c>
      <c r="Z27" s="35" t="s">
        <v>193</v>
      </c>
      <c r="AA27" s="35" t="s">
        <v>193</v>
      </c>
      <c r="AB27" s="35" t="s">
        <v>193</v>
      </c>
      <c r="AC27" s="36" t="s">
        <v>193</v>
      </c>
      <c r="AD27" s="29" t="s">
        <v>193</v>
      </c>
      <c r="AE27" s="29" t="s">
        <v>193</v>
      </c>
      <c r="AF27" s="29">
        <v>2.1987627000000001E-4</v>
      </c>
      <c r="AG27" s="29">
        <v>2.2086925000000001E-4</v>
      </c>
      <c r="AH27" s="29" t="s">
        <v>193</v>
      </c>
      <c r="AI27" s="29" t="s">
        <v>193</v>
      </c>
      <c r="AJ27" s="29" t="s">
        <v>193</v>
      </c>
      <c r="AK27" s="3">
        <f t="shared" si="0"/>
        <v>2.2482103666666669E-4</v>
      </c>
      <c r="AL27" s="13">
        <v>24.624300000000002</v>
      </c>
    </row>
    <row r="28" spans="1:55" x14ac:dyDescent="0.25">
      <c r="A28" t="s">
        <v>193</v>
      </c>
      <c r="B28" s="37" t="s">
        <v>193</v>
      </c>
      <c r="C28" s="34">
        <v>2.2556023E-4</v>
      </c>
      <c r="D28" s="34">
        <v>2.187569E-4</v>
      </c>
      <c r="E28" s="34">
        <v>2.1627230000000001E-4</v>
      </c>
      <c r="F28" s="34">
        <v>2.1520137999999999E-4</v>
      </c>
      <c r="G28" s="34">
        <v>2.1494440000000001E-4</v>
      </c>
      <c r="H28" s="34">
        <v>2.2180725E-4</v>
      </c>
      <c r="I28" s="34">
        <v>2.263942E-4</v>
      </c>
      <c r="J28" s="34">
        <v>2.280727E-4</v>
      </c>
      <c r="K28" s="34">
        <v>2.2978113E-4</v>
      </c>
      <c r="L28" s="34">
        <v>2.3202893000000001E-4</v>
      </c>
      <c r="M28" s="34">
        <v>2.3376663999999999E-4</v>
      </c>
      <c r="N28" s="34">
        <v>2.3866415999999999E-4</v>
      </c>
      <c r="O28" s="34">
        <v>2.3773986E-4</v>
      </c>
      <c r="P28" s="38" t="s">
        <v>193</v>
      </c>
      <c r="Q28" s="38">
        <v>2.3110498E-4</v>
      </c>
      <c r="R28" s="38">
        <v>2.2591108E-4</v>
      </c>
      <c r="S28" s="35">
        <v>2.2286752999999999E-4</v>
      </c>
      <c r="T28" s="35">
        <v>2.1968120000000001E-4</v>
      </c>
      <c r="U28" s="35">
        <v>2.2032850999999999E-4</v>
      </c>
      <c r="V28" s="35">
        <v>2.2380874999999999E-4</v>
      </c>
      <c r="W28" s="35">
        <v>2.2676698999999999E-4</v>
      </c>
      <c r="X28" s="35">
        <v>2.3194470000000001E-4</v>
      </c>
      <c r="Y28" s="35">
        <v>2.3518274000000001E-4</v>
      </c>
      <c r="Z28" s="35" t="s">
        <v>193</v>
      </c>
      <c r="AA28" s="35" t="s">
        <v>193</v>
      </c>
      <c r="AB28" s="35" t="s">
        <v>193</v>
      </c>
      <c r="AC28" s="36" t="s">
        <v>193</v>
      </c>
      <c r="AD28" s="29" t="s">
        <v>193</v>
      </c>
      <c r="AE28" s="29" t="s">
        <v>193</v>
      </c>
      <c r="AF28" s="29" t="s">
        <v>193</v>
      </c>
      <c r="AG28" s="29" t="s">
        <v>193</v>
      </c>
      <c r="AH28" s="29" t="s">
        <v>193</v>
      </c>
      <c r="AI28" s="29" t="s">
        <v>193</v>
      </c>
      <c r="AJ28" s="29" t="s">
        <v>193</v>
      </c>
      <c r="AK28" s="3">
        <f t="shared" si="0"/>
        <v>2.2620848000000002E-4</v>
      </c>
      <c r="AL28" s="13">
        <v>28.178599999999999</v>
      </c>
    </row>
    <row r="29" spans="1:55" x14ac:dyDescent="0.25">
      <c r="A29" s="32" t="s">
        <v>193</v>
      </c>
      <c r="B29" s="39" t="s">
        <v>193</v>
      </c>
      <c r="C29" s="32">
        <v>2.3197153999999999E-4</v>
      </c>
      <c r="D29" s="32">
        <v>2.2396457E-4</v>
      </c>
      <c r="E29" s="32">
        <v>2.2381277999999999E-4</v>
      </c>
      <c r="F29" s="32">
        <v>2.276209E-4</v>
      </c>
      <c r="G29" s="32">
        <v>2.3124201000000001E-4</v>
      </c>
      <c r="H29" s="32">
        <v>2.3469450000000001E-4</v>
      </c>
      <c r="I29" s="32">
        <v>2.3663275000000001E-4</v>
      </c>
      <c r="J29" s="32">
        <v>2.3629175999999999E-4</v>
      </c>
      <c r="K29" s="32">
        <v>2.3436417000000001E-4</v>
      </c>
      <c r="L29" s="32">
        <v>2.3261449000000001E-4</v>
      </c>
      <c r="M29" s="32">
        <v>2.3562118E-4</v>
      </c>
      <c r="N29" s="32">
        <v>2.4629207E-4</v>
      </c>
      <c r="O29" s="32">
        <v>2.4321662E-4</v>
      </c>
      <c r="P29" s="32" t="s">
        <v>193</v>
      </c>
      <c r="Q29" s="32" t="s">
        <v>193</v>
      </c>
      <c r="R29" s="32" t="s">
        <v>193</v>
      </c>
      <c r="S29" s="33">
        <v>2.257456E-4</v>
      </c>
      <c r="T29" s="33">
        <v>2.2477740999999999E-4</v>
      </c>
      <c r="U29" s="33">
        <v>2.2612386000000001E-4</v>
      </c>
      <c r="V29" s="33">
        <v>2.2726794E-4</v>
      </c>
      <c r="W29" s="33">
        <v>2.244669E-4</v>
      </c>
      <c r="X29" s="33">
        <v>2.3414011E-4</v>
      </c>
      <c r="Y29" s="33">
        <v>2.3796546000000001E-4</v>
      </c>
      <c r="Z29" s="33" t="s">
        <v>193</v>
      </c>
      <c r="AA29" s="40" t="s">
        <v>193</v>
      </c>
      <c r="AB29" s="40">
        <v>2.2902926E-4</v>
      </c>
      <c r="AC29" s="40">
        <v>2.3342855000000001E-4</v>
      </c>
      <c r="AD29" s="40" t="s">
        <v>193</v>
      </c>
      <c r="AE29" s="40" t="s">
        <v>193</v>
      </c>
      <c r="AF29" s="40" t="s">
        <v>193</v>
      </c>
      <c r="AG29" s="40" t="s">
        <v>193</v>
      </c>
      <c r="AH29" s="40" t="s">
        <v>193</v>
      </c>
      <c r="AI29" s="40" t="s">
        <v>193</v>
      </c>
      <c r="AJ29" s="40" t="s">
        <v>193</v>
      </c>
      <c r="AK29" s="3">
        <f t="shared" si="0"/>
        <v>2.3187656500000005E-4</v>
      </c>
      <c r="AL29" s="1">
        <v>31.855</v>
      </c>
    </row>
    <row r="30" spans="1:55" x14ac:dyDescent="0.25">
      <c r="A30" s="31" t="s">
        <v>193</v>
      </c>
      <c r="B30" s="41" t="s">
        <v>193</v>
      </c>
      <c r="C30" s="31" t="s">
        <v>193</v>
      </c>
      <c r="D30" s="31">
        <v>2.2794260000000001E-4</v>
      </c>
      <c r="E30" s="31">
        <v>2.3143055E-4</v>
      </c>
      <c r="F30" s="31">
        <v>2.3605132E-4</v>
      </c>
      <c r="G30" s="31">
        <v>2.3987707000000001E-4</v>
      </c>
      <c r="H30" s="31">
        <v>2.4365880000000001E-4</v>
      </c>
      <c r="I30" s="31">
        <v>2.4707640000000002E-4</v>
      </c>
      <c r="J30" s="31">
        <v>2.4913973000000001E-4</v>
      </c>
      <c r="K30" s="31">
        <v>2.5008682999999999E-4</v>
      </c>
      <c r="L30" s="31">
        <v>2.4987445999999998E-4</v>
      </c>
      <c r="M30" s="31">
        <v>2.4882229999999999E-4</v>
      </c>
      <c r="N30" s="31">
        <v>2.5414285000000003E-4</v>
      </c>
      <c r="O30" s="31" t="s">
        <v>193</v>
      </c>
      <c r="P30" s="31" t="s">
        <v>193</v>
      </c>
      <c r="Q30" s="31" t="s">
        <v>193</v>
      </c>
      <c r="R30" s="31" t="s">
        <v>193</v>
      </c>
      <c r="S30" s="33">
        <v>2.3418361000000001E-4</v>
      </c>
      <c r="T30" s="33">
        <v>2.3465749999999999E-4</v>
      </c>
      <c r="U30" s="33">
        <v>2.3705484999999999E-4</v>
      </c>
      <c r="V30" s="33">
        <v>2.3925570000000001E-4</v>
      </c>
      <c r="W30" s="33">
        <v>2.4069894999999999E-4</v>
      </c>
      <c r="X30" s="33">
        <v>2.4056355000000001E-4</v>
      </c>
      <c r="Y30" s="33">
        <v>2.4338128E-4</v>
      </c>
      <c r="Z30" s="33">
        <v>2.4321063999999999E-4</v>
      </c>
      <c r="AA30" s="40">
        <v>2.4301227E-4</v>
      </c>
      <c r="AB30" s="40">
        <v>2.3746543999999999E-4</v>
      </c>
      <c r="AC30" s="40">
        <v>2.3633274000000001E-4</v>
      </c>
      <c r="AD30" s="40">
        <v>2.4036525000000001E-4</v>
      </c>
      <c r="AE30" s="40" t="s">
        <v>193</v>
      </c>
      <c r="AF30" s="40" t="s">
        <v>193</v>
      </c>
      <c r="AG30" s="40" t="s">
        <v>193</v>
      </c>
      <c r="AH30" s="40" t="s">
        <v>193</v>
      </c>
      <c r="AI30" s="40" t="s">
        <v>193</v>
      </c>
      <c r="AJ30" s="40" t="s">
        <v>193</v>
      </c>
      <c r="AK30" s="3">
        <f t="shared" si="0"/>
        <v>2.4122976913043472E-4</v>
      </c>
      <c r="AL30" s="1">
        <v>35.685299999999998</v>
      </c>
    </row>
    <row r="31" spans="1:55" x14ac:dyDescent="0.25">
      <c r="A31" s="31" t="s">
        <v>193</v>
      </c>
      <c r="B31" s="41" t="s">
        <v>193</v>
      </c>
      <c r="C31" s="31" t="s">
        <v>193</v>
      </c>
      <c r="D31" s="31">
        <v>2.3802032E-4</v>
      </c>
      <c r="E31" s="31">
        <v>2.4351677999999999E-4</v>
      </c>
      <c r="F31" s="31">
        <v>2.4722250000000002E-4</v>
      </c>
      <c r="G31" s="31">
        <v>2.4991729999999999E-4</v>
      </c>
      <c r="H31" s="31">
        <v>2.5293890000000001E-4</v>
      </c>
      <c r="I31" s="31">
        <v>2.5608590000000001E-4</v>
      </c>
      <c r="J31" s="31">
        <v>2.5900260000000003E-4</v>
      </c>
      <c r="K31" s="31">
        <v>2.6139441999999997E-4</v>
      </c>
      <c r="L31" s="31">
        <v>2.6254848000000001E-4</v>
      </c>
      <c r="M31" s="31">
        <v>2.6101473000000002E-4</v>
      </c>
      <c r="N31" s="31">
        <v>2.6022352E-4</v>
      </c>
      <c r="O31" s="31" t="s">
        <v>193</v>
      </c>
      <c r="P31" s="31" t="s">
        <v>193</v>
      </c>
      <c r="Q31" s="31" t="s">
        <v>193</v>
      </c>
      <c r="R31" s="31" t="s">
        <v>193</v>
      </c>
      <c r="S31" s="33">
        <v>2.4696549999999999E-4</v>
      </c>
      <c r="T31" s="33">
        <v>2.4677895000000001E-4</v>
      </c>
      <c r="U31" s="33">
        <v>2.4724912000000001E-4</v>
      </c>
      <c r="V31" s="33">
        <v>2.4863046999999997E-4</v>
      </c>
      <c r="W31" s="33">
        <v>2.5095290000000001E-4</v>
      </c>
      <c r="X31" s="33">
        <v>2.5291050000000002E-4</v>
      </c>
      <c r="Y31" s="33">
        <v>2.5107758000000001E-4</v>
      </c>
      <c r="Z31" s="33" t="s">
        <v>193</v>
      </c>
      <c r="AA31" s="40">
        <v>2.4514441999999998E-4</v>
      </c>
      <c r="AB31" s="40">
        <v>2.4078574999999999E-4</v>
      </c>
      <c r="AC31" s="40" t="s">
        <v>193</v>
      </c>
      <c r="AD31" s="40" t="s">
        <v>193</v>
      </c>
      <c r="AE31" s="40" t="s">
        <v>193</v>
      </c>
      <c r="AF31" s="40" t="s">
        <v>193</v>
      </c>
      <c r="AG31" s="40" t="s">
        <v>193</v>
      </c>
      <c r="AH31" s="40" t="s">
        <v>193</v>
      </c>
      <c r="AI31" s="40" t="s">
        <v>193</v>
      </c>
      <c r="AJ31" s="40" t="s">
        <v>193</v>
      </c>
      <c r="AK31" s="3">
        <f t="shared" si="0"/>
        <v>2.5111903199999999E-4</v>
      </c>
      <c r="AL31" s="1">
        <v>39.709000000000003</v>
      </c>
    </row>
    <row r="32" spans="1:55" x14ac:dyDescent="0.25">
      <c r="A32" s="31" t="s">
        <v>193</v>
      </c>
      <c r="B32" s="41" t="s">
        <v>193</v>
      </c>
      <c r="C32" s="31" t="s">
        <v>193</v>
      </c>
      <c r="D32" s="31">
        <v>2.5618068E-4</v>
      </c>
      <c r="E32" s="31">
        <v>2.5702511999999998E-4</v>
      </c>
      <c r="F32" s="31">
        <v>2.5983359999999999E-4</v>
      </c>
      <c r="G32" s="31">
        <v>2.6290295999999998E-4</v>
      </c>
      <c r="H32" s="31">
        <v>2.6524695999999997E-4</v>
      </c>
      <c r="I32" s="31">
        <v>2.6771379999999999E-4</v>
      </c>
      <c r="J32" s="31">
        <v>2.7007874000000001E-4</v>
      </c>
      <c r="K32" s="31">
        <v>2.7280119999999999E-4</v>
      </c>
      <c r="L32" s="31">
        <v>2.749971E-4</v>
      </c>
      <c r="M32" s="31">
        <v>2.7402269999999998E-4</v>
      </c>
      <c r="N32" s="31">
        <v>2.720399E-4</v>
      </c>
      <c r="O32" s="31" t="s">
        <v>193</v>
      </c>
      <c r="P32" s="31" t="s">
        <v>193</v>
      </c>
      <c r="Q32" s="31" t="s">
        <v>193</v>
      </c>
      <c r="R32" s="31" t="s">
        <v>193</v>
      </c>
      <c r="S32" s="33" t="s">
        <v>193</v>
      </c>
      <c r="T32" s="33">
        <v>2.574815E-4</v>
      </c>
      <c r="U32" s="33">
        <v>2.5741537999999999E-4</v>
      </c>
      <c r="V32" s="33">
        <v>2.5844795000000003E-4</v>
      </c>
      <c r="W32" s="33">
        <v>2.6067629999999999E-4</v>
      </c>
      <c r="X32" s="33">
        <v>2.6421574999999997E-4</v>
      </c>
      <c r="Y32" s="33">
        <v>2.6322850000000002E-4</v>
      </c>
      <c r="Z32" s="33">
        <v>2.6416333000000002E-4</v>
      </c>
      <c r="AA32" s="40" t="s">
        <v>193</v>
      </c>
      <c r="AB32" s="40" t="s">
        <v>193</v>
      </c>
      <c r="AC32" s="40" t="s">
        <v>193</v>
      </c>
      <c r="AD32" s="40" t="s">
        <v>193</v>
      </c>
      <c r="AE32" s="40" t="s">
        <v>193</v>
      </c>
      <c r="AF32" s="40" t="s">
        <v>193</v>
      </c>
      <c r="AG32" s="40" t="s">
        <v>193</v>
      </c>
      <c r="AH32" s="40" t="s">
        <v>193</v>
      </c>
      <c r="AI32" s="40" t="s">
        <v>193</v>
      </c>
      <c r="AJ32" s="40" t="s">
        <v>193</v>
      </c>
      <c r="AK32" s="3">
        <f t="shared" si="0"/>
        <v>2.6435952611111109E-4</v>
      </c>
      <c r="AL32" s="1">
        <v>43.982999999999997</v>
      </c>
    </row>
    <row r="33" spans="1:50" x14ac:dyDescent="0.25">
      <c r="A33" s="31" t="s">
        <v>193</v>
      </c>
      <c r="B33" s="41" t="s">
        <v>193</v>
      </c>
      <c r="C33" s="31" t="s">
        <v>193</v>
      </c>
      <c r="D33" s="31" t="s">
        <v>193</v>
      </c>
      <c r="E33" s="31">
        <v>2.7650534000000002E-4</v>
      </c>
      <c r="F33" s="31">
        <v>2.7711005999999999E-4</v>
      </c>
      <c r="G33" s="31">
        <v>2.7973324000000002E-4</v>
      </c>
      <c r="H33" s="31">
        <v>2.8065278000000002E-4</v>
      </c>
      <c r="I33" s="31">
        <v>2.8171940000000002E-4</v>
      </c>
      <c r="J33" s="31">
        <v>2.8343295000000002E-4</v>
      </c>
      <c r="K33" s="31">
        <v>2.8658072999999999E-4</v>
      </c>
      <c r="L33" s="31">
        <v>2.8863461999999998E-4</v>
      </c>
      <c r="M33" s="31">
        <v>2.8787532999999997E-4</v>
      </c>
      <c r="N33" s="31">
        <v>2.8588259999999999E-4</v>
      </c>
      <c r="O33" s="31" t="s">
        <v>193</v>
      </c>
      <c r="P33" s="31" t="s">
        <v>193</v>
      </c>
      <c r="Q33" s="31" t="s">
        <v>193</v>
      </c>
      <c r="R33" s="31" t="s">
        <v>193</v>
      </c>
      <c r="S33" s="33" t="s">
        <v>193</v>
      </c>
      <c r="T33" s="33" t="s">
        <v>193</v>
      </c>
      <c r="U33" s="33">
        <v>2.6764043E-4</v>
      </c>
      <c r="V33" s="33">
        <v>2.73563E-4</v>
      </c>
      <c r="W33" s="33">
        <v>2.7275857000000001E-4</v>
      </c>
      <c r="X33" s="33">
        <v>2.7528836000000002E-4</v>
      </c>
      <c r="Y33" s="33">
        <v>2.7548283000000001E-4</v>
      </c>
      <c r="Z33" s="33">
        <v>2.7377504999999999E-4</v>
      </c>
      <c r="AA33" s="40" t="s">
        <v>193</v>
      </c>
      <c r="AB33" s="40" t="s">
        <v>193</v>
      </c>
      <c r="AC33" s="40" t="s">
        <v>193</v>
      </c>
      <c r="AD33" s="40" t="s">
        <v>193</v>
      </c>
      <c r="AE33" s="40" t="s">
        <v>193</v>
      </c>
      <c r="AF33" s="40" t="s">
        <v>193</v>
      </c>
      <c r="AG33" s="40" t="s">
        <v>193</v>
      </c>
      <c r="AH33" s="40" t="s">
        <v>193</v>
      </c>
      <c r="AI33" s="40" t="s">
        <v>193</v>
      </c>
      <c r="AJ33" s="40" t="s">
        <v>193</v>
      </c>
      <c r="AK33" s="3">
        <f t="shared" si="0"/>
        <v>2.7916470562500004E-4</v>
      </c>
      <c r="AL33" s="1">
        <v>48.590400000000002</v>
      </c>
    </row>
    <row r="34" spans="1:50" x14ac:dyDescent="0.25">
      <c r="A34" s="27" t="s">
        <v>193</v>
      </c>
      <c r="B34" s="28" t="s">
        <v>193</v>
      </c>
      <c r="C34" s="27" t="s">
        <v>193</v>
      </c>
      <c r="D34" s="27" t="s">
        <v>193</v>
      </c>
      <c r="E34" s="27">
        <v>3.071285E-4</v>
      </c>
      <c r="F34" s="27">
        <v>2.9782075E-4</v>
      </c>
      <c r="G34" s="27">
        <v>2.9766512999999999E-4</v>
      </c>
      <c r="H34" s="27">
        <v>2.9141657000000002E-4</v>
      </c>
      <c r="I34" s="27">
        <v>2.9409869999999998E-4</v>
      </c>
      <c r="J34" s="27">
        <v>2.9763727999999998E-4</v>
      </c>
      <c r="K34" s="27">
        <v>3.0223757000000001E-4</v>
      </c>
      <c r="L34" s="27">
        <v>3.0353534000000001E-4</v>
      </c>
      <c r="M34" s="27">
        <v>3.0132409999999998E-4</v>
      </c>
      <c r="N34" s="27" t="s">
        <v>193</v>
      </c>
      <c r="O34" s="27" t="s">
        <v>193</v>
      </c>
      <c r="P34" s="27" t="s">
        <v>193</v>
      </c>
      <c r="Q34" s="27" t="s">
        <v>193</v>
      </c>
      <c r="R34" s="27" t="s">
        <v>193</v>
      </c>
      <c r="S34" s="27" t="s">
        <v>193</v>
      </c>
      <c r="T34" s="27" t="s">
        <v>193</v>
      </c>
      <c r="U34" s="27">
        <v>2.8273011999999998E-4</v>
      </c>
      <c r="V34" s="27">
        <v>2.9085450000000001E-4</v>
      </c>
      <c r="W34" s="27">
        <v>2.8973223999999997E-4</v>
      </c>
      <c r="X34" s="27">
        <v>2.8860510000000003E-4</v>
      </c>
      <c r="Y34" s="27">
        <v>2.8833054000000001E-4</v>
      </c>
      <c r="Z34" s="27" t="s">
        <v>193</v>
      </c>
      <c r="AA34" s="27" t="s">
        <v>193</v>
      </c>
      <c r="AB34" s="27" t="s">
        <v>193</v>
      </c>
      <c r="AC34" s="27" t="s">
        <v>193</v>
      </c>
      <c r="AD34" s="27" t="s">
        <v>193</v>
      </c>
      <c r="AE34" s="27" t="s">
        <v>193</v>
      </c>
      <c r="AF34" s="27" t="s">
        <v>193</v>
      </c>
      <c r="AG34" s="27" t="s">
        <v>193</v>
      </c>
      <c r="AH34" s="27" t="s">
        <v>193</v>
      </c>
      <c r="AI34" s="27" t="s">
        <v>193</v>
      </c>
      <c r="AJ34" s="27" t="s">
        <v>193</v>
      </c>
      <c r="AK34" s="3">
        <f t="shared" si="0"/>
        <v>2.9522260285714288E-4</v>
      </c>
      <c r="AL34" s="1">
        <v>53.663899999999998</v>
      </c>
    </row>
    <row r="35" spans="1:50" x14ac:dyDescent="0.25">
      <c r="A35" s="27" t="s">
        <v>193</v>
      </c>
      <c r="B35" s="28" t="s">
        <v>193</v>
      </c>
      <c r="C35" s="27" t="s">
        <v>193</v>
      </c>
      <c r="D35" s="27" t="s">
        <v>193</v>
      </c>
      <c r="E35" s="27" t="s">
        <v>193</v>
      </c>
      <c r="F35" s="27" t="s">
        <v>193</v>
      </c>
      <c r="G35" s="27">
        <v>3.2154139999999998E-4</v>
      </c>
      <c r="H35" s="27">
        <v>3.1898959999999998E-4</v>
      </c>
      <c r="I35" s="27">
        <v>3.1826005000000002E-4</v>
      </c>
      <c r="J35" s="27">
        <v>3.1717186000000002E-4</v>
      </c>
      <c r="K35" s="27">
        <v>3.2541820000000002E-4</v>
      </c>
      <c r="L35" s="27">
        <v>3.2484507999999999E-4</v>
      </c>
      <c r="M35" s="27" t="s">
        <v>193</v>
      </c>
      <c r="N35" s="27" t="s">
        <v>193</v>
      </c>
      <c r="O35" s="27" t="s">
        <v>193</v>
      </c>
      <c r="P35" s="27" t="s">
        <v>193</v>
      </c>
      <c r="Q35" s="27" t="s">
        <v>193</v>
      </c>
      <c r="R35" s="27" t="s">
        <v>193</v>
      </c>
      <c r="S35" s="27" t="s">
        <v>193</v>
      </c>
      <c r="T35" s="27" t="s">
        <v>193</v>
      </c>
      <c r="U35" s="27">
        <v>3.0578890000000002E-4</v>
      </c>
      <c r="V35" s="27">
        <v>3.0655248000000001E-4</v>
      </c>
      <c r="W35" s="27">
        <v>3.051153E-4</v>
      </c>
      <c r="X35" s="27">
        <v>3.0798258000000001E-4</v>
      </c>
      <c r="Y35" s="27">
        <v>3.1015122999999999E-4</v>
      </c>
      <c r="Z35" s="27">
        <v>3.294986E-4</v>
      </c>
      <c r="AA35" s="27" t="s">
        <v>193</v>
      </c>
      <c r="AB35" s="27" t="s">
        <v>193</v>
      </c>
      <c r="AC35" s="27" t="s">
        <v>193</v>
      </c>
      <c r="AD35" s="27" t="s">
        <v>193</v>
      </c>
      <c r="AE35" s="27" t="s">
        <v>193</v>
      </c>
      <c r="AF35" s="27" t="s">
        <v>193</v>
      </c>
      <c r="AG35" s="27" t="s">
        <v>193</v>
      </c>
      <c r="AH35" s="27" t="s">
        <v>193</v>
      </c>
      <c r="AI35" s="27" t="s">
        <v>193</v>
      </c>
      <c r="AJ35" s="27" t="s">
        <v>193</v>
      </c>
      <c r="AK35" s="3">
        <f t="shared" si="0"/>
        <v>3.1594294000000003E-4</v>
      </c>
      <c r="AL35" s="9">
        <v>59.441600000000001</v>
      </c>
    </row>
    <row r="36" spans="1:50" x14ac:dyDescent="0.25">
      <c r="A36" s="25" t="s">
        <v>193</v>
      </c>
      <c r="B36" s="26" t="s">
        <v>193</v>
      </c>
      <c r="C36" s="25" t="s">
        <v>193</v>
      </c>
      <c r="D36" s="25" t="s">
        <v>193</v>
      </c>
      <c r="E36" s="25" t="s">
        <v>193</v>
      </c>
      <c r="F36" s="25" t="s">
        <v>193</v>
      </c>
      <c r="G36" s="25" t="s">
        <v>193</v>
      </c>
      <c r="H36" s="25" t="s">
        <v>193</v>
      </c>
      <c r="I36" s="25" t="s">
        <v>193</v>
      </c>
      <c r="J36" s="25">
        <v>3.3587226000000002E-4</v>
      </c>
      <c r="K36" s="25" t="s">
        <v>193</v>
      </c>
      <c r="L36" s="25" t="s">
        <v>193</v>
      </c>
      <c r="M36" s="25" t="s">
        <v>193</v>
      </c>
      <c r="N36" s="25" t="s">
        <v>193</v>
      </c>
      <c r="O36" s="25" t="s">
        <v>193</v>
      </c>
      <c r="P36" s="25" t="s">
        <v>193</v>
      </c>
      <c r="Q36" s="25" t="s">
        <v>193</v>
      </c>
      <c r="R36" s="25" t="s">
        <v>193</v>
      </c>
      <c r="S36" s="25" t="s">
        <v>193</v>
      </c>
      <c r="T36" s="25">
        <v>3.2443465999999998E-4</v>
      </c>
      <c r="U36" s="25">
        <v>3.2762074000000001E-4</v>
      </c>
      <c r="V36" s="25" t="s">
        <v>193</v>
      </c>
      <c r="W36" s="25" t="s">
        <v>193</v>
      </c>
      <c r="X36" s="25">
        <v>3.3194236999999999E-4</v>
      </c>
      <c r="Y36" s="25">
        <v>3.3039058000000003E-4</v>
      </c>
      <c r="Z36" s="25">
        <v>3.2806268E-4</v>
      </c>
      <c r="AA36" s="25">
        <v>3.2803763000000002E-4</v>
      </c>
      <c r="AB36" s="25">
        <v>3.2456583000000001E-4</v>
      </c>
      <c r="AC36" s="25" t="s">
        <v>193</v>
      </c>
      <c r="AD36" s="25" t="s">
        <v>193</v>
      </c>
      <c r="AE36" s="25" t="s">
        <v>193</v>
      </c>
      <c r="AF36" s="25" t="s">
        <v>193</v>
      </c>
      <c r="AG36" s="25" t="s">
        <v>193</v>
      </c>
      <c r="AH36" s="25" t="s">
        <v>193</v>
      </c>
      <c r="AI36" s="25" t="s">
        <v>193</v>
      </c>
      <c r="AJ36" s="25" t="s">
        <v>193</v>
      </c>
      <c r="AK36" s="3">
        <f t="shared" si="0"/>
        <v>3.2886584374999995E-4</v>
      </c>
      <c r="AL36" s="4">
        <v>66.4435</v>
      </c>
    </row>
    <row r="37" spans="1:50" x14ac:dyDescent="0.25">
      <c r="A37" s="25">
        <v>3.0725988E-4</v>
      </c>
      <c r="B37" s="26">
        <v>3.0527507999999999E-4</v>
      </c>
      <c r="C37" s="25">
        <v>3.0345406000000002E-4</v>
      </c>
      <c r="D37" s="25">
        <v>3.0285400000000002E-4</v>
      </c>
      <c r="E37" s="25">
        <v>3.0274970000000002E-4</v>
      </c>
      <c r="F37" s="25">
        <v>3.0165494999999999E-4</v>
      </c>
      <c r="G37" s="25">
        <v>3.0075780000000002E-4</v>
      </c>
      <c r="H37" s="25">
        <v>2.998667E-4</v>
      </c>
      <c r="I37" s="25">
        <v>2.9925204999999998E-4</v>
      </c>
      <c r="J37" s="25">
        <v>2.9759342000000002E-4</v>
      </c>
      <c r="K37" s="25">
        <v>3.0149689999999998E-4</v>
      </c>
      <c r="L37" s="25">
        <v>3.0207230000000001E-4</v>
      </c>
      <c r="M37" s="25">
        <v>3.0212392000000002E-4</v>
      </c>
      <c r="N37" s="25">
        <v>3.0334802999999999E-4</v>
      </c>
      <c r="O37" s="25">
        <v>3.0365546000000001E-4</v>
      </c>
      <c r="P37" s="25">
        <v>2.9912942999999999E-4</v>
      </c>
      <c r="Q37" s="25">
        <v>2.9968574999999999E-4</v>
      </c>
      <c r="R37" s="25">
        <v>2.9984267999999997E-4</v>
      </c>
      <c r="S37" s="25">
        <v>2.9703203000000001E-4</v>
      </c>
      <c r="T37" s="25">
        <v>3.0039489999999998E-4</v>
      </c>
      <c r="U37" s="25" t="s">
        <v>193</v>
      </c>
      <c r="V37" s="25" t="s">
        <v>193</v>
      </c>
      <c r="W37" s="25" t="s">
        <v>193</v>
      </c>
      <c r="X37" s="25" t="s">
        <v>193</v>
      </c>
      <c r="Y37" s="25">
        <v>3.1556907999999998E-4</v>
      </c>
      <c r="Z37" s="25">
        <v>3.089605E-4</v>
      </c>
      <c r="AA37" s="25">
        <v>3.1066779999999999E-4</v>
      </c>
      <c r="AB37" s="25">
        <v>3.1385495000000002E-4</v>
      </c>
      <c r="AC37" s="25">
        <v>3.1717448000000002E-4</v>
      </c>
      <c r="AD37" s="25">
        <v>3.1269039999999999E-4</v>
      </c>
      <c r="AE37" s="25">
        <v>3.1135481999999999E-4</v>
      </c>
      <c r="AF37" s="25">
        <v>3.1136656999999999E-4</v>
      </c>
      <c r="AG37" s="25">
        <v>3.1202702999999997E-4</v>
      </c>
      <c r="AH37" s="25">
        <v>3.0926388E-4</v>
      </c>
      <c r="AI37" s="25">
        <v>3.0759294000000002E-4</v>
      </c>
      <c r="AJ37" s="25">
        <v>3.0804705E-4</v>
      </c>
      <c r="AK37" s="3">
        <f t="shared" si="0"/>
        <v>3.0525214187500003E-4</v>
      </c>
      <c r="AL37" s="4">
        <v>76.463800000000006</v>
      </c>
    </row>
    <row r="38" spans="1:50" x14ac:dyDescent="0.25">
      <c r="A38" t="s">
        <v>196</v>
      </c>
      <c r="AK38" s="17">
        <f>SUM(A2:AJ37)/985</f>
        <v>2.3265160510659922E-4</v>
      </c>
      <c r="AL38" s="2" t="s">
        <v>186</v>
      </c>
      <c r="AP38" s="2" t="s">
        <v>123</v>
      </c>
    </row>
    <row r="39" spans="1:50" x14ac:dyDescent="0.25">
      <c r="A39" s="25" t="s">
        <v>193</v>
      </c>
      <c r="B39" s="26" t="s">
        <v>193</v>
      </c>
      <c r="C39" s="25" t="s">
        <v>193</v>
      </c>
      <c r="D39" s="25" t="s">
        <v>193</v>
      </c>
      <c r="E39" s="25" t="s">
        <v>193</v>
      </c>
      <c r="F39" s="25" t="s">
        <v>193</v>
      </c>
      <c r="G39" s="25" t="s">
        <v>193</v>
      </c>
      <c r="H39" s="25" t="s">
        <v>193</v>
      </c>
      <c r="I39" s="25" t="s">
        <v>193</v>
      </c>
      <c r="J39" s="25" t="s">
        <v>193</v>
      </c>
      <c r="K39" s="25" t="s">
        <v>193</v>
      </c>
      <c r="L39" s="25" t="s">
        <v>193</v>
      </c>
      <c r="M39" s="25" t="s">
        <v>193</v>
      </c>
      <c r="N39" s="25" t="s">
        <v>193</v>
      </c>
      <c r="O39" s="25" t="s">
        <v>193</v>
      </c>
      <c r="P39" s="25" t="s">
        <v>193</v>
      </c>
      <c r="Q39" s="25" t="s">
        <v>193</v>
      </c>
      <c r="R39" s="25" t="s">
        <v>193</v>
      </c>
      <c r="S39" s="25" t="s">
        <v>193</v>
      </c>
      <c r="T39" s="25" t="s">
        <v>193</v>
      </c>
      <c r="U39" s="25" t="s">
        <v>193</v>
      </c>
      <c r="V39" s="25" t="s">
        <v>193</v>
      </c>
      <c r="W39" s="25" t="s">
        <v>193</v>
      </c>
      <c r="X39" s="25" t="s">
        <v>193</v>
      </c>
      <c r="Y39" s="25" t="s">
        <v>193</v>
      </c>
      <c r="Z39" s="25" t="s">
        <v>193</v>
      </c>
      <c r="AA39" s="25" t="s">
        <v>193</v>
      </c>
      <c r="AB39" s="25" t="s">
        <v>193</v>
      </c>
      <c r="AC39" s="25" t="s">
        <v>193</v>
      </c>
      <c r="AD39" s="25" t="s">
        <v>193</v>
      </c>
      <c r="AE39" s="25" t="s">
        <v>193</v>
      </c>
      <c r="AF39" s="25" t="s">
        <v>193</v>
      </c>
      <c r="AG39" s="25" t="s">
        <v>193</v>
      </c>
      <c r="AH39" s="25" t="s">
        <v>193</v>
      </c>
      <c r="AI39" s="25" t="s">
        <v>193</v>
      </c>
      <c r="AJ39" s="25" t="s">
        <v>193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193</v>
      </c>
      <c r="B40" s="26">
        <v>3.1784762000000002E-4</v>
      </c>
      <c r="C40" s="25">
        <v>3.1152277000000002E-4</v>
      </c>
      <c r="D40" s="25">
        <v>3.0580206999999997E-4</v>
      </c>
      <c r="E40" s="25">
        <v>2.9665076999999999E-4</v>
      </c>
      <c r="F40" s="25">
        <v>3.0175649999999998E-4</v>
      </c>
      <c r="G40" s="25">
        <v>3.0522566999999998E-4</v>
      </c>
      <c r="H40" s="25">
        <v>3.0571314999999999E-4</v>
      </c>
      <c r="I40" s="25">
        <v>3.0548971999999998E-4</v>
      </c>
      <c r="J40" s="25">
        <v>3.0427745999999999E-4</v>
      </c>
      <c r="K40" s="25">
        <v>3.0745076999999998E-4</v>
      </c>
      <c r="L40" s="25">
        <v>3.0663403000000001E-4</v>
      </c>
      <c r="M40" s="25">
        <v>3.0694300000000001E-4</v>
      </c>
      <c r="N40" s="25">
        <v>3.0713760000000001E-4</v>
      </c>
      <c r="O40" s="25">
        <v>3.0843393000000002E-4</v>
      </c>
      <c r="P40" s="25">
        <v>3.0411339999999998E-4</v>
      </c>
      <c r="Q40" s="25">
        <v>3.0274620000000002E-4</v>
      </c>
      <c r="R40" s="25">
        <v>3.0504640999999999E-4</v>
      </c>
      <c r="S40" s="25">
        <v>3.04154E-4</v>
      </c>
      <c r="T40" s="25">
        <v>3.0510691999999999E-4</v>
      </c>
      <c r="U40" s="25">
        <v>3.0613344000000002E-4</v>
      </c>
      <c r="V40" s="25">
        <v>3.0199633E-4</v>
      </c>
      <c r="W40" s="25">
        <v>3.0134783999999999E-4</v>
      </c>
      <c r="X40" s="25">
        <v>2.9858385000000002E-4</v>
      </c>
      <c r="Y40" s="25">
        <v>2.9671881999999999E-4</v>
      </c>
      <c r="Z40" s="25">
        <v>2.8973835000000001E-4</v>
      </c>
      <c r="AA40" s="25">
        <v>2.9278093E-4</v>
      </c>
      <c r="AB40" s="25">
        <v>3.0149482E-4</v>
      </c>
      <c r="AC40" s="25">
        <v>3.0757983999999999E-4</v>
      </c>
      <c r="AD40" s="25">
        <v>3.162094E-4</v>
      </c>
      <c r="AE40" s="25">
        <v>3.2559350000000001E-4</v>
      </c>
      <c r="AF40" s="25">
        <v>3.2035092999999998E-4</v>
      </c>
      <c r="AG40" s="25">
        <v>2.9527699999999999E-4</v>
      </c>
      <c r="AH40" s="25">
        <v>2.9773971999999999E-4</v>
      </c>
      <c r="AI40" s="25">
        <v>3.1716364999999998E-4</v>
      </c>
      <c r="AJ40" s="25" t="s">
        <v>193</v>
      </c>
      <c r="AK40" s="3">
        <f>AVERAGE(A40:AJ40)</f>
        <v>3.0531648264705885E-4</v>
      </c>
      <c r="AL40" s="4">
        <v>-66.4435</v>
      </c>
      <c r="AM40" s="6" t="s">
        <v>94</v>
      </c>
      <c r="AO40" s="2">
        <f>SUM(A73:AJ74)/40</f>
        <v>3.1532102574999998E-4</v>
      </c>
      <c r="AP40" s="2">
        <f>((AK40-AK$3)*100)/AK$3</f>
        <v>1.926620282873472</v>
      </c>
      <c r="AQ40" s="2"/>
      <c r="AR40" s="6" t="s">
        <v>94</v>
      </c>
      <c r="AS40" s="2"/>
      <c r="AT40" s="2">
        <f>((AO40-AO$3)*100)/AO$3</f>
        <v>1.7247021633476447</v>
      </c>
      <c r="AU40" s="2"/>
    </row>
    <row r="41" spans="1:50" x14ac:dyDescent="0.25">
      <c r="A41" s="27">
        <v>3.2827276E-4</v>
      </c>
      <c r="B41" s="28">
        <v>3.2775890000000002E-4</v>
      </c>
      <c r="C41" s="27">
        <v>3.2308823000000002E-4</v>
      </c>
      <c r="D41" s="27">
        <v>3.1964952000000001E-4</v>
      </c>
      <c r="E41" s="27">
        <v>3.1583212E-4</v>
      </c>
      <c r="F41" s="27">
        <v>3.1025131E-4</v>
      </c>
      <c r="G41" s="27">
        <v>3.119361E-4</v>
      </c>
      <c r="H41" s="27">
        <v>3.1377420000000002E-4</v>
      </c>
      <c r="I41" s="27">
        <v>3.1879287999999999E-4</v>
      </c>
      <c r="J41" s="27">
        <v>3.2210129999999998E-4</v>
      </c>
      <c r="K41" s="27">
        <v>3.2456797999999999E-4</v>
      </c>
      <c r="L41" s="27">
        <v>3.2490992000000003E-4</v>
      </c>
      <c r="M41" s="27">
        <v>3.2521447000000001E-4</v>
      </c>
      <c r="N41" s="27">
        <v>3.2475294000000002E-4</v>
      </c>
      <c r="O41" s="27">
        <v>3.2348674999999998E-4</v>
      </c>
      <c r="P41" s="27">
        <v>3.1944960000000001E-4</v>
      </c>
      <c r="Q41" s="27">
        <v>3.1452187E-4</v>
      </c>
      <c r="R41" s="27">
        <v>3.0900380000000002E-4</v>
      </c>
      <c r="S41" s="27">
        <v>3.0763871999999999E-4</v>
      </c>
      <c r="T41" s="27">
        <v>3.1566130000000001E-4</v>
      </c>
      <c r="U41" s="27">
        <v>3.2039176E-4</v>
      </c>
      <c r="V41" s="27">
        <v>3.2479264000000001E-4</v>
      </c>
      <c r="W41" s="27">
        <v>3.2694747999999999E-4</v>
      </c>
      <c r="X41" s="27">
        <v>3.2871731999999999E-4</v>
      </c>
      <c r="Y41" s="27">
        <v>3.2763909999999999E-4</v>
      </c>
      <c r="Z41" s="27">
        <v>3.2743812E-4</v>
      </c>
      <c r="AA41" s="27">
        <v>3.2738602000000001E-4</v>
      </c>
      <c r="AB41" s="27">
        <v>3.2625573999999998E-4</v>
      </c>
      <c r="AC41" s="27">
        <v>3.2609769999999999E-4</v>
      </c>
      <c r="AD41" s="27">
        <v>3.2784425999999998E-4</v>
      </c>
      <c r="AE41" s="27">
        <v>3.3108493999999997E-4</v>
      </c>
      <c r="AF41" s="27">
        <v>3.2857980000000001E-4</v>
      </c>
      <c r="AG41" s="27">
        <v>3.2882992E-4</v>
      </c>
      <c r="AH41" s="27">
        <v>3.3126047000000002E-4</v>
      </c>
      <c r="AI41" s="27">
        <v>3.2787423999999999E-4</v>
      </c>
      <c r="AJ41" s="27">
        <v>3.2907803E-4</v>
      </c>
      <c r="AK41" s="3">
        <f t="shared" si="0"/>
        <v>3.2280228361111112E-4</v>
      </c>
      <c r="AL41" s="9">
        <v>-59.441600000000001</v>
      </c>
      <c r="AM41" s="6" t="s">
        <v>116</v>
      </c>
      <c r="AO41" s="2">
        <f>SUM(A39:AJ40)/34</f>
        <v>3.0531648264705885E-4</v>
      </c>
      <c r="AP41" s="2">
        <f>((AK41-AK$4)*100)/AK$4</f>
        <v>-0.13327122736037139</v>
      </c>
      <c r="AQ41" s="2"/>
      <c r="AR41" s="6" t="s">
        <v>116</v>
      </c>
      <c r="AS41" s="2"/>
      <c r="AT41" s="1">
        <f>((AO41-AO$4)*100)/AO$4</f>
        <v>1.926620282873472</v>
      </c>
    </row>
    <row r="42" spans="1:50" x14ac:dyDescent="0.25">
      <c r="A42" s="27">
        <v>2.9422404E-4</v>
      </c>
      <c r="B42" s="28">
        <v>2.9148994000000001E-4</v>
      </c>
      <c r="C42" s="27">
        <v>2.8700322999999998E-4</v>
      </c>
      <c r="D42" s="27">
        <v>2.8505431999999999E-4</v>
      </c>
      <c r="E42" s="27">
        <v>2.8175021999999998E-4</v>
      </c>
      <c r="F42" s="27">
        <v>2.7866528000000001E-4</v>
      </c>
      <c r="G42" s="27">
        <v>2.790666E-4</v>
      </c>
      <c r="H42" s="27">
        <v>2.8089827000000003E-4</v>
      </c>
      <c r="I42" s="27">
        <v>2.860877E-4</v>
      </c>
      <c r="J42" s="27">
        <v>2.8801587000000002E-4</v>
      </c>
      <c r="K42" s="27">
        <v>2.8816002000000001E-4</v>
      </c>
      <c r="L42" s="27">
        <v>2.8697370000000001E-4</v>
      </c>
      <c r="M42" s="27">
        <v>2.8647078000000001E-4</v>
      </c>
      <c r="N42" s="27">
        <v>2.8666344999999998E-4</v>
      </c>
      <c r="O42" s="27">
        <v>2.8585218E-4</v>
      </c>
      <c r="P42" s="27">
        <v>2.8382325999999999E-4</v>
      </c>
      <c r="Q42" s="27">
        <v>2.8175406999999999E-4</v>
      </c>
      <c r="R42" s="27">
        <v>2.7973183999999997E-4</v>
      </c>
      <c r="S42" s="27">
        <v>2.7819793000000002E-4</v>
      </c>
      <c r="T42" s="27">
        <v>2.8512939999999999E-4</v>
      </c>
      <c r="U42" s="27">
        <v>2.9103856999999997E-4</v>
      </c>
      <c r="V42" s="27">
        <v>3.0277146000000002E-4</v>
      </c>
      <c r="W42" s="27">
        <v>3.0823904999999999E-4</v>
      </c>
      <c r="X42" s="27">
        <v>3.1110380000000002E-4</v>
      </c>
      <c r="Y42" s="27">
        <v>3.1298753999999999E-4</v>
      </c>
      <c r="Z42" s="27">
        <v>3.1535188000000002E-4</v>
      </c>
      <c r="AA42" s="27">
        <v>3.1292404000000002E-4</v>
      </c>
      <c r="AB42" s="27">
        <v>3.0874563E-4</v>
      </c>
      <c r="AC42" s="27">
        <v>3.0701090000000001E-4</v>
      </c>
      <c r="AD42" s="27">
        <v>3.0764946000000001E-4</v>
      </c>
      <c r="AE42" s="27">
        <v>3.1094409999999999E-4</v>
      </c>
      <c r="AF42" s="27">
        <v>3.0890832000000001E-4</v>
      </c>
      <c r="AG42" s="27">
        <v>3.0538884999999999E-4</v>
      </c>
      <c r="AH42" s="27">
        <v>3.0518766000000002E-4</v>
      </c>
      <c r="AI42" s="27">
        <v>3.0122245999999997E-4</v>
      </c>
      <c r="AJ42" s="27">
        <v>2.9759848000000003E-4</v>
      </c>
      <c r="AK42" s="3">
        <f t="shared" si="0"/>
        <v>2.9450234166666667E-4</v>
      </c>
      <c r="AL42" s="21">
        <v>-53.663899999999998</v>
      </c>
      <c r="AM42" s="10" t="s">
        <v>94</v>
      </c>
      <c r="AO42" s="2">
        <f>SUM(A71:AJ72)/26</f>
        <v>2.9782142076923074E-4</v>
      </c>
      <c r="AP42" s="2">
        <f>((AK42-AK$5)*100)/AK$5</f>
        <v>-2.2783693528172333</v>
      </c>
      <c r="AQ42" s="2"/>
      <c r="AR42" s="10" t="s">
        <v>94</v>
      </c>
      <c r="AS42" s="2"/>
      <c r="AT42" s="1">
        <f>((AO42-AO$5)*100)/AO$5</f>
        <v>-2.2850191205887622</v>
      </c>
    </row>
    <row r="43" spans="1:50" x14ac:dyDescent="0.25">
      <c r="A43" s="29">
        <v>2.7764929999999998E-4</v>
      </c>
      <c r="B43" s="30">
        <v>2.7543789999999999E-4</v>
      </c>
      <c r="C43" s="29">
        <v>2.7253834000000001E-4</v>
      </c>
      <c r="D43" s="29">
        <v>2.7142372000000002E-4</v>
      </c>
      <c r="E43" s="31">
        <v>2.6904149999999998E-4</v>
      </c>
      <c r="F43" s="31">
        <v>2.6549317000000003E-4</v>
      </c>
      <c r="G43" s="31">
        <v>2.6441669999999998E-4</v>
      </c>
      <c r="H43" s="31">
        <v>2.6415904999999999E-4</v>
      </c>
      <c r="I43" s="31">
        <v>2.6779560000000002E-4</v>
      </c>
      <c r="J43" s="31">
        <v>2.6884273E-4</v>
      </c>
      <c r="K43" s="31">
        <v>2.6904754000000003E-4</v>
      </c>
      <c r="L43" s="31">
        <v>2.6834506E-4</v>
      </c>
      <c r="M43" s="31">
        <v>2.6822290000000002E-4</v>
      </c>
      <c r="N43" s="31">
        <v>2.6847559999999999E-4</v>
      </c>
      <c r="O43" s="31">
        <v>2.689546E-4</v>
      </c>
      <c r="P43" s="31">
        <v>2.6882402E-4</v>
      </c>
      <c r="Q43" s="32">
        <v>2.6878783999999999E-4</v>
      </c>
      <c r="R43" s="32">
        <v>2.6814254999999999E-4</v>
      </c>
      <c r="S43" s="33">
        <v>2.6832329999999999E-4</v>
      </c>
      <c r="T43" s="33" t="s">
        <v>193</v>
      </c>
      <c r="U43" s="33">
        <v>2.8609708999999999E-4</v>
      </c>
      <c r="V43" s="33">
        <v>2.9057630000000001E-4</v>
      </c>
      <c r="W43" s="33">
        <v>2.9261400000000001E-4</v>
      </c>
      <c r="X43" s="33">
        <v>2.9289018000000001E-4</v>
      </c>
      <c r="Y43" s="33">
        <v>2.9322890000000001E-4</v>
      </c>
      <c r="Z43" s="33">
        <v>2.9292450000000002E-4</v>
      </c>
      <c r="AA43" s="33">
        <v>2.9055442E-4</v>
      </c>
      <c r="AB43" s="33">
        <v>2.8788689999999998E-4</v>
      </c>
      <c r="AC43" s="29">
        <v>2.8501029999999998E-4</v>
      </c>
      <c r="AD43" s="29">
        <v>2.8360586000000001E-4</v>
      </c>
      <c r="AE43" s="29">
        <v>2.8537156000000001E-4</v>
      </c>
      <c r="AF43" s="29">
        <v>2.8587852000000003E-4</v>
      </c>
      <c r="AG43" s="29">
        <v>2.8199026999999998E-4</v>
      </c>
      <c r="AH43" s="29">
        <v>2.8193983999999999E-4</v>
      </c>
      <c r="AI43" s="29">
        <v>2.8100914999999998E-4</v>
      </c>
      <c r="AJ43" s="29">
        <v>2.7987343E-4</v>
      </c>
      <c r="AK43" s="3">
        <f t="shared" si="0"/>
        <v>2.7729636114285722E-4</v>
      </c>
      <c r="AL43" s="1">
        <v>-48.590400000000002</v>
      </c>
      <c r="AM43" s="10" t="s">
        <v>116</v>
      </c>
      <c r="AO43" s="2">
        <f>SUM(A41:AJ42)/72</f>
        <v>3.0865231263888892E-4</v>
      </c>
      <c r="AP43" s="2">
        <f>((AK43-AK$6)*100)/AK$6</f>
        <v>-2.3382314288761616</v>
      </c>
      <c r="AQ43" s="2"/>
      <c r="AR43" s="10" t="s">
        <v>116</v>
      </c>
      <c r="AS43" s="2"/>
      <c r="AT43" s="1">
        <f>((AO43-AO$6)*100)/AO$6</f>
        <v>-1.1682752880504619</v>
      </c>
    </row>
    <row r="44" spans="1:50" x14ac:dyDescent="0.25">
      <c r="A44" s="29">
        <v>2.6466095E-4</v>
      </c>
      <c r="B44" s="30">
        <v>2.6320560000000001E-4</v>
      </c>
      <c r="C44" s="29">
        <v>2.6057448E-4</v>
      </c>
      <c r="D44" s="29">
        <v>2.5890357E-4</v>
      </c>
      <c r="E44" s="31">
        <v>2.5653067999999998E-4</v>
      </c>
      <c r="F44" s="31">
        <v>2.5189279999999998E-4</v>
      </c>
      <c r="G44" s="31">
        <v>2.5063517E-4</v>
      </c>
      <c r="H44" s="31">
        <v>2.4730900000000003E-4</v>
      </c>
      <c r="I44" s="31">
        <v>2.4814997E-4</v>
      </c>
      <c r="J44" s="31">
        <v>2.4897645999999999E-4</v>
      </c>
      <c r="K44" s="31">
        <v>2.5030095000000001E-4</v>
      </c>
      <c r="L44" s="31">
        <v>2.5138580000000002E-4</v>
      </c>
      <c r="M44" s="31">
        <v>2.5272270000000001E-4</v>
      </c>
      <c r="N44" s="31">
        <v>2.5433150000000001E-4</v>
      </c>
      <c r="O44" s="31">
        <v>2.5596240000000001E-4</v>
      </c>
      <c r="P44" s="31">
        <v>2.5727820000000001E-4</v>
      </c>
      <c r="Q44" s="32">
        <v>2.5860702999999999E-4</v>
      </c>
      <c r="R44" s="32">
        <v>2.5923696E-4</v>
      </c>
      <c r="S44" s="33">
        <v>2.6056240000000002E-4</v>
      </c>
      <c r="T44" s="33" t="s">
        <v>193</v>
      </c>
      <c r="U44" s="33">
        <v>2.726626E-4</v>
      </c>
      <c r="V44" s="33">
        <v>2.7432427E-4</v>
      </c>
      <c r="W44" s="33">
        <v>2.7452146999999997E-4</v>
      </c>
      <c r="X44" s="33">
        <v>2.7402930000000001E-4</v>
      </c>
      <c r="Y44" s="33">
        <v>2.7382589999999998E-4</v>
      </c>
      <c r="Z44" s="33">
        <v>2.7344142999999999E-4</v>
      </c>
      <c r="AA44" s="33">
        <v>2.7246962000000003E-4</v>
      </c>
      <c r="AB44" s="33">
        <v>2.7152634000000001E-4</v>
      </c>
      <c r="AC44" s="29">
        <v>2.6544809999999998E-4</v>
      </c>
      <c r="AD44" s="29">
        <v>2.5745667999999998E-4</v>
      </c>
      <c r="AE44" s="29">
        <v>2.5821378E-4</v>
      </c>
      <c r="AF44" s="29">
        <v>2.6326426000000002E-4</v>
      </c>
      <c r="AG44" s="29">
        <v>2.6210025000000001E-4</v>
      </c>
      <c r="AH44" s="29">
        <v>2.6344923999999998E-4</v>
      </c>
      <c r="AI44" s="29">
        <v>2.6460710000000002E-4</v>
      </c>
      <c r="AJ44" s="29">
        <v>2.6533007999999999E-4</v>
      </c>
      <c r="AK44" s="3">
        <f t="shared" si="0"/>
        <v>2.6108277257142859E-4</v>
      </c>
      <c r="AL44" s="1">
        <v>-43.982999999999997</v>
      </c>
      <c r="AM44" s="11" t="s">
        <v>99</v>
      </c>
      <c r="AO44" s="2">
        <f>SUM(A66:R70)/56</f>
        <v>2.4863333553571423E-4</v>
      </c>
      <c r="AP44" s="2">
        <f>((AK44-AK$7)*100)/AK$7</f>
        <v>-2.2364663828732767</v>
      </c>
      <c r="AR44" s="11" t="s">
        <v>99</v>
      </c>
      <c r="AS44" s="2"/>
      <c r="AT44" s="1">
        <f>((AO44-AO$7)*100)/AO$7</f>
        <v>-2.423600179039259</v>
      </c>
    </row>
    <row r="45" spans="1:50" x14ac:dyDescent="0.25">
      <c r="A45" s="29">
        <v>2.544178E-4</v>
      </c>
      <c r="B45" s="30">
        <v>2.5246444000000002E-4</v>
      </c>
      <c r="C45" s="29">
        <v>2.4802245999999998E-4</v>
      </c>
      <c r="D45" s="29">
        <v>2.4449699999999999E-4</v>
      </c>
      <c r="E45" s="31">
        <v>2.4409010000000001E-4</v>
      </c>
      <c r="F45" s="31">
        <v>2.3892691999999999E-4</v>
      </c>
      <c r="G45" s="31">
        <v>2.3646170999999999E-4</v>
      </c>
      <c r="H45" s="31">
        <v>2.3378086999999999E-4</v>
      </c>
      <c r="I45" s="31">
        <v>2.3195268E-4</v>
      </c>
      <c r="J45" s="31">
        <v>2.3297036000000001E-4</v>
      </c>
      <c r="K45" s="31">
        <v>2.3564513999999999E-4</v>
      </c>
      <c r="L45" s="31">
        <v>2.3829577999999999E-4</v>
      </c>
      <c r="M45" s="31">
        <v>2.4057009999999999E-4</v>
      </c>
      <c r="N45" s="31">
        <v>2.4291412999999999E-4</v>
      </c>
      <c r="O45" s="31">
        <v>2.4547506000000002E-4</v>
      </c>
      <c r="P45" s="31">
        <v>2.4745639999999998E-4</v>
      </c>
      <c r="Q45" s="32">
        <v>2.4958807999999997E-4</v>
      </c>
      <c r="R45" s="32">
        <v>2.5017068000000002E-4</v>
      </c>
      <c r="S45" s="33">
        <v>2.5114750000000002E-4</v>
      </c>
      <c r="T45" s="33" t="s">
        <v>193</v>
      </c>
      <c r="U45" s="33">
        <v>2.5259590000000003E-4</v>
      </c>
      <c r="V45" s="33">
        <v>2.5174434999999999E-4</v>
      </c>
      <c r="W45" s="33">
        <v>2.5233425999999999E-4</v>
      </c>
      <c r="X45" s="33">
        <v>2.5460499999999998E-4</v>
      </c>
      <c r="Y45" s="33">
        <v>2.5649156000000001E-4</v>
      </c>
      <c r="Z45" s="33">
        <v>2.5771547000000001E-4</v>
      </c>
      <c r="AA45" s="33">
        <v>2.5860074999999998E-4</v>
      </c>
      <c r="AB45" s="33">
        <v>2.588178E-4</v>
      </c>
      <c r="AC45" s="29">
        <v>2.4686739999999998E-4</v>
      </c>
      <c r="AD45" s="29">
        <v>2.3375172E-4</v>
      </c>
      <c r="AE45" s="29">
        <v>2.3602776999999999E-4</v>
      </c>
      <c r="AF45" s="29">
        <v>2.4174213E-4</v>
      </c>
      <c r="AG45" s="29">
        <v>2.4506837000000002E-4</v>
      </c>
      <c r="AH45" s="29">
        <v>2.4873225000000002E-4</v>
      </c>
      <c r="AI45" s="29">
        <v>2.5231994000000002E-4</v>
      </c>
      <c r="AJ45" s="29">
        <v>2.5438613000000002E-4</v>
      </c>
      <c r="AK45" s="3">
        <f t="shared" si="0"/>
        <v>2.4630422885714285E-4</v>
      </c>
      <c r="AL45" s="1">
        <v>-39.709000000000003</v>
      </c>
      <c r="AM45" s="11" t="s">
        <v>102</v>
      </c>
      <c r="AO45" s="2">
        <f>SUM(E43:R47)/68</f>
        <v>2.4290477220588233E-4</v>
      </c>
      <c r="AP45" s="2">
        <f>((AK45-AK$8)*100)/AK$8</f>
        <v>-2.1449174099348132</v>
      </c>
      <c r="AR45" s="11" t="s">
        <v>102</v>
      </c>
      <c r="AS45" s="2"/>
      <c r="AT45" s="1">
        <f>((AO45-AO$8)*100)/AO$8</f>
        <v>-2.0535885283473383</v>
      </c>
    </row>
    <row r="46" spans="1:50" x14ac:dyDescent="0.25">
      <c r="A46" s="29">
        <v>2.4337895000000001E-4</v>
      </c>
      <c r="B46" s="30">
        <v>2.4029259E-4</v>
      </c>
      <c r="C46" s="29">
        <v>2.3411642000000001E-4</v>
      </c>
      <c r="D46" s="29">
        <v>2.3489953E-4</v>
      </c>
      <c r="E46" s="31" t="s">
        <v>193</v>
      </c>
      <c r="F46" s="31">
        <v>2.2963327000000001E-4</v>
      </c>
      <c r="G46" s="31">
        <v>2.2613234000000001E-4</v>
      </c>
      <c r="H46" s="31">
        <v>2.2364849E-4</v>
      </c>
      <c r="I46" s="31">
        <v>2.2273274999999999E-4</v>
      </c>
      <c r="J46" s="31">
        <v>2.2256192000000001E-4</v>
      </c>
      <c r="K46" s="31">
        <v>2.2502724999999999E-4</v>
      </c>
      <c r="L46" s="31">
        <v>2.2774783E-4</v>
      </c>
      <c r="M46" s="31">
        <v>2.3010848999999999E-4</v>
      </c>
      <c r="N46" s="31">
        <v>2.3255676E-4</v>
      </c>
      <c r="O46" s="31">
        <v>2.3550006000000001E-4</v>
      </c>
      <c r="P46" s="31">
        <v>2.3816692000000001E-4</v>
      </c>
      <c r="Q46" s="32">
        <v>2.4019674E-4</v>
      </c>
      <c r="R46" s="32">
        <v>2.4002371E-4</v>
      </c>
      <c r="S46" s="33">
        <v>2.4116113000000001E-4</v>
      </c>
      <c r="T46" s="33" t="s">
        <v>193</v>
      </c>
      <c r="U46" s="33">
        <v>2.4138090999999999E-4</v>
      </c>
      <c r="V46" s="33">
        <v>2.3308460000000001E-4</v>
      </c>
      <c r="W46" s="33">
        <v>2.3406124E-4</v>
      </c>
      <c r="X46" s="33">
        <v>2.3903584E-4</v>
      </c>
      <c r="Y46" s="33">
        <v>2.4355956999999999E-4</v>
      </c>
      <c r="Z46" s="33">
        <v>2.4631031999999999E-4</v>
      </c>
      <c r="AA46" s="33">
        <v>2.4739568000000002E-4</v>
      </c>
      <c r="AB46" s="33">
        <v>2.4693229999999999E-4</v>
      </c>
      <c r="AC46" s="29">
        <v>2.3909319000000001E-4</v>
      </c>
      <c r="AD46" s="29">
        <v>2.2503590000000001E-4</v>
      </c>
      <c r="AE46" s="29">
        <v>2.2457445E-4</v>
      </c>
      <c r="AF46" s="29">
        <v>2.2937408E-4</v>
      </c>
      <c r="AG46" s="29">
        <v>2.3417855999999999E-4</v>
      </c>
      <c r="AH46" s="29">
        <v>2.398914E-4</v>
      </c>
      <c r="AI46" s="29">
        <v>2.4402395E-4</v>
      </c>
      <c r="AJ46" s="29">
        <v>2.4515056000000001E-4</v>
      </c>
      <c r="AK46" s="3">
        <f t="shared" si="0"/>
        <v>2.3532257941176471E-4</v>
      </c>
      <c r="AL46" s="1">
        <v>-35.685299999999998</v>
      </c>
      <c r="AM46" s="12" t="s">
        <v>105</v>
      </c>
      <c r="AO46" s="2">
        <f>SUM(S66:Z70)/35</f>
        <v>2.4446102085714291E-4</v>
      </c>
      <c r="AP46" s="2">
        <f>((AK46-AK$9)*100)/AK$9</f>
        <v>-2.0430802119368359</v>
      </c>
      <c r="AR46" s="12" t="s">
        <v>105</v>
      </c>
      <c r="AS46" s="2"/>
      <c r="AT46" s="1">
        <f>((AO46-AO$9)*100)/AO$9</f>
        <v>-1.9038738954725676</v>
      </c>
    </row>
    <row r="47" spans="1:50" x14ac:dyDescent="0.25">
      <c r="A47" s="29">
        <v>2.3161619999999999E-4</v>
      </c>
      <c r="B47" s="30">
        <v>2.3064297000000001E-4</v>
      </c>
      <c r="C47" s="29">
        <v>2.2584235000000001E-4</v>
      </c>
      <c r="D47" s="29" t="s">
        <v>193</v>
      </c>
      <c r="E47" s="31" t="s">
        <v>193</v>
      </c>
      <c r="F47" s="31">
        <v>2.2097250000000001E-4</v>
      </c>
      <c r="G47" s="31">
        <v>2.1690823999999999E-4</v>
      </c>
      <c r="H47" s="31">
        <v>2.1596810000000001E-4</v>
      </c>
      <c r="I47" s="31">
        <v>2.1584336000000001E-4</v>
      </c>
      <c r="J47" s="31">
        <v>2.1494771000000001E-4</v>
      </c>
      <c r="K47" s="31">
        <v>2.1375872999999999E-4</v>
      </c>
      <c r="L47" s="31">
        <v>2.1406805999999999E-4</v>
      </c>
      <c r="M47" s="31">
        <v>2.1772778E-4</v>
      </c>
      <c r="N47" s="31">
        <v>2.2175467000000001E-4</v>
      </c>
      <c r="O47" s="31">
        <v>2.25357E-4</v>
      </c>
      <c r="P47" s="31">
        <v>2.2785505E-4</v>
      </c>
      <c r="Q47" s="32">
        <v>2.284229E-4</v>
      </c>
      <c r="R47" s="32">
        <v>2.2973739E-4</v>
      </c>
      <c r="S47" s="33">
        <v>2.3575996E-4</v>
      </c>
      <c r="T47" s="33" t="s">
        <v>193</v>
      </c>
      <c r="U47" s="33" t="s">
        <v>193</v>
      </c>
      <c r="V47" s="33">
        <v>2.2493422E-4</v>
      </c>
      <c r="W47" s="33">
        <v>2.2407376999999999E-4</v>
      </c>
      <c r="X47" s="33">
        <v>2.2796064E-4</v>
      </c>
      <c r="Y47" s="33">
        <v>2.334289E-4</v>
      </c>
      <c r="Z47" s="33">
        <v>2.3577188E-4</v>
      </c>
      <c r="AA47" s="33">
        <v>2.353875E-4</v>
      </c>
      <c r="AB47" s="33">
        <v>2.3862975999999999E-4</v>
      </c>
      <c r="AC47" s="29" t="s">
        <v>193</v>
      </c>
      <c r="AD47" s="29">
        <v>2.2212797E-4</v>
      </c>
      <c r="AE47" s="29">
        <v>2.2156633000000001E-4</v>
      </c>
      <c r="AF47" s="29">
        <v>2.2160425000000001E-4</v>
      </c>
      <c r="AG47" s="29">
        <v>2.2151829000000001E-4</v>
      </c>
      <c r="AH47" s="29">
        <v>2.2847785000000001E-4</v>
      </c>
      <c r="AI47" s="29">
        <v>2.3236613000000001E-4</v>
      </c>
      <c r="AJ47" s="29">
        <v>2.3186163000000001E-4</v>
      </c>
      <c r="AK47" s="3">
        <f t="shared" si="0"/>
        <v>2.2538361580645163E-4</v>
      </c>
      <c r="AL47" s="1">
        <v>-31.855</v>
      </c>
      <c r="AM47" s="12" t="s">
        <v>108</v>
      </c>
      <c r="AO47" s="2">
        <f>SUM(S43:AB47)/44</f>
        <v>2.5830408477272725E-4</v>
      </c>
      <c r="AP47" s="2">
        <f>((AK47-AK$10)*100)/AK$10</f>
        <v>-1.9493581200202992</v>
      </c>
      <c r="AR47" s="12" t="s">
        <v>108</v>
      </c>
      <c r="AS47" s="2"/>
      <c r="AT47" s="1">
        <f>((AO47-AO$10)*100)/AO$10</f>
        <v>-2.3194802220281514</v>
      </c>
    </row>
    <row r="48" spans="1:50" x14ac:dyDescent="0.25">
      <c r="A48" s="29">
        <v>2.2607985999999999E-4</v>
      </c>
      <c r="B48" s="30">
        <v>2.2793423999999999E-4</v>
      </c>
      <c r="C48" s="29" t="s">
        <v>193</v>
      </c>
      <c r="D48" s="29" t="s">
        <v>193</v>
      </c>
      <c r="E48" s="34" t="s">
        <v>193</v>
      </c>
      <c r="F48" s="34">
        <v>2.1775169999999999E-4</v>
      </c>
      <c r="G48" s="34">
        <v>2.1545160000000001E-4</v>
      </c>
      <c r="H48" s="34">
        <v>2.1557343999999999E-4</v>
      </c>
      <c r="I48" s="34">
        <v>2.1560985000000001E-4</v>
      </c>
      <c r="J48" s="34">
        <v>2.1546046999999999E-4</v>
      </c>
      <c r="K48" s="34">
        <v>2.1544494999999999E-4</v>
      </c>
      <c r="L48" s="34">
        <v>2.1496037999999999E-4</v>
      </c>
      <c r="M48" s="34">
        <v>2.1572061999999999E-4</v>
      </c>
      <c r="N48" s="34">
        <v>2.1757039999999999E-4</v>
      </c>
      <c r="O48" s="34">
        <v>2.1938369999999999E-4</v>
      </c>
      <c r="P48" s="34">
        <v>2.2085400000000001E-4</v>
      </c>
      <c r="Q48" s="34">
        <v>2.2199519E-4</v>
      </c>
      <c r="R48" s="34">
        <v>2.2579884000000001E-4</v>
      </c>
      <c r="S48" s="35">
        <v>2.3126590000000001E-4</v>
      </c>
      <c r="T48" s="35" t="s">
        <v>193</v>
      </c>
      <c r="U48" s="35" t="s">
        <v>193</v>
      </c>
      <c r="V48" s="35">
        <v>2.2574256999999999E-4</v>
      </c>
      <c r="W48" s="35">
        <v>2.2109614000000001E-4</v>
      </c>
      <c r="X48" s="35">
        <v>2.2026671E-4</v>
      </c>
      <c r="Y48" s="35">
        <v>2.2306695000000001E-4</v>
      </c>
      <c r="Z48" s="35">
        <v>2.2595836000000001E-4</v>
      </c>
      <c r="AA48" s="35">
        <v>2.3206505000000001E-4</v>
      </c>
      <c r="AB48" s="35">
        <v>2.3395147999999999E-4</v>
      </c>
      <c r="AC48" s="36" t="s">
        <v>193</v>
      </c>
      <c r="AD48" s="29">
        <v>2.2127400000000001E-4</v>
      </c>
      <c r="AE48" s="29">
        <v>2.2022506E-4</v>
      </c>
      <c r="AF48" s="29">
        <v>2.2165767E-4</v>
      </c>
      <c r="AG48" s="29">
        <v>2.2267325999999999E-4</v>
      </c>
      <c r="AH48" s="29">
        <v>2.2461572E-4</v>
      </c>
      <c r="AI48" s="29">
        <v>2.2546675E-4</v>
      </c>
      <c r="AJ48" s="29">
        <v>2.2499928E-4</v>
      </c>
      <c r="AK48" s="3">
        <f t="shared" si="0"/>
        <v>2.21997138E-4</v>
      </c>
      <c r="AL48" s="13">
        <v>-28.178599999999999</v>
      </c>
      <c r="AM48" s="14" t="s">
        <v>99</v>
      </c>
      <c r="AO48" s="7">
        <f>(SUM(B57:O65)+SUM(P57:R61))/140</f>
        <v>2.083757362142857E-4</v>
      </c>
      <c r="AP48" s="2">
        <f>((AK48-AK$11)*100)/AK$11</f>
        <v>-1.9226766734001663</v>
      </c>
      <c r="AR48" s="14" t="s">
        <v>99</v>
      </c>
      <c r="AS48" s="2"/>
      <c r="AT48" s="1">
        <f>((AO48-AO$11)*100)/AO$11</f>
        <v>-1.9408297201571387</v>
      </c>
      <c r="AU48">
        <f>SUM(AT48:AT51)/4</f>
        <v>-1.9553653377721369</v>
      </c>
    </row>
    <row r="49" spans="1:46" x14ac:dyDescent="0.25">
      <c r="A49" s="29">
        <v>2.221863E-4</v>
      </c>
      <c r="B49" s="30">
        <v>2.2333722000000001E-4</v>
      </c>
      <c r="C49" s="29" t="s">
        <v>193</v>
      </c>
      <c r="D49" s="29" t="s">
        <v>193</v>
      </c>
      <c r="E49" s="34" t="s">
        <v>193</v>
      </c>
      <c r="F49" s="34">
        <v>2.1609723999999999E-4</v>
      </c>
      <c r="G49" s="34">
        <v>2.137272E-4</v>
      </c>
      <c r="H49" s="34">
        <v>2.1401940999999999E-4</v>
      </c>
      <c r="I49" s="34">
        <v>2.141383E-4</v>
      </c>
      <c r="J49" s="34">
        <v>2.1448494000000001E-4</v>
      </c>
      <c r="K49" s="34">
        <v>2.1497009E-4</v>
      </c>
      <c r="L49" s="34">
        <v>2.1506398E-4</v>
      </c>
      <c r="M49" s="34">
        <v>2.1585678E-4</v>
      </c>
      <c r="N49" s="34">
        <v>2.175007E-4</v>
      </c>
      <c r="O49" s="34">
        <v>2.1938529000000001E-4</v>
      </c>
      <c r="P49" s="34">
        <v>2.2114557000000001E-4</v>
      </c>
      <c r="Q49" s="34">
        <v>2.2242057999999999E-4</v>
      </c>
      <c r="R49" s="34">
        <v>2.2395892E-4</v>
      </c>
      <c r="S49" s="35">
        <v>2.2610499999999999E-4</v>
      </c>
      <c r="T49" s="35" t="s">
        <v>193</v>
      </c>
      <c r="U49" s="35" t="s">
        <v>193</v>
      </c>
      <c r="V49" s="35">
        <v>2.2899579E-4</v>
      </c>
      <c r="W49" s="35">
        <v>2.1948331999999999E-4</v>
      </c>
      <c r="X49" s="35">
        <v>2.1908102000000001E-4</v>
      </c>
      <c r="Y49" s="35">
        <v>2.2257156000000001E-4</v>
      </c>
      <c r="Z49" s="35">
        <v>2.2604583000000001E-4</v>
      </c>
      <c r="AA49" s="35">
        <v>2.2966723E-4</v>
      </c>
      <c r="AB49" s="35">
        <v>2.2992044E-4</v>
      </c>
      <c r="AC49" s="36" t="s">
        <v>193</v>
      </c>
      <c r="AD49" s="29">
        <v>2.2021783999999999E-4</v>
      </c>
      <c r="AE49" s="29">
        <v>2.1727753000000001E-4</v>
      </c>
      <c r="AF49" s="29">
        <v>2.1957855E-4</v>
      </c>
      <c r="AG49" s="29">
        <v>2.2079367999999999E-4</v>
      </c>
      <c r="AH49" s="29">
        <v>2.2210277E-4</v>
      </c>
      <c r="AI49" s="29">
        <v>2.2264448000000001E-4</v>
      </c>
      <c r="AJ49" s="29">
        <v>2.2242120999999999E-4</v>
      </c>
      <c r="AK49" s="3">
        <f t="shared" si="0"/>
        <v>2.2050662566666665E-4</v>
      </c>
      <c r="AL49" s="13">
        <v>-24.624300000000002</v>
      </c>
      <c r="AM49" s="14" t="s">
        <v>102</v>
      </c>
      <c r="AO49" s="2">
        <f>SUM(E48:R56)/126</f>
        <v>2.0724718436507949E-4</v>
      </c>
      <c r="AP49" s="2">
        <f>((AK49-AK$12)*100)/AK$12</f>
        <v>-1.9440812391718374</v>
      </c>
      <c r="AR49" s="14" t="s">
        <v>102</v>
      </c>
      <c r="AS49" s="2"/>
      <c r="AT49" s="1">
        <f>((AO49-AO$12)*100)/AO$12</f>
        <v>-1.8758914261051711</v>
      </c>
    </row>
    <row r="50" spans="1:46" x14ac:dyDescent="0.25">
      <c r="A50" s="29">
        <v>2.1842195E-4</v>
      </c>
      <c r="B50" s="30">
        <v>2.1661175E-4</v>
      </c>
      <c r="C50" s="29" t="s">
        <v>193</v>
      </c>
      <c r="D50" s="29" t="s">
        <v>193</v>
      </c>
      <c r="E50" s="34" t="s">
        <v>193</v>
      </c>
      <c r="F50" s="34">
        <v>2.1269090999999999E-4</v>
      </c>
      <c r="G50" s="34">
        <v>2.1153323E-4</v>
      </c>
      <c r="H50" s="34">
        <v>2.1180902000000001E-4</v>
      </c>
      <c r="I50" s="34">
        <v>2.1173030999999999E-4</v>
      </c>
      <c r="J50" s="34">
        <v>2.1234878000000001E-4</v>
      </c>
      <c r="K50" s="34">
        <v>2.1319176E-4</v>
      </c>
      <c r="L50" s="34">
        <v>2.1365650000000001E-4</v>
      </c>
      <c r="M50" s="34">
        <v>2.1484322E-4</v>
      </c>
      <c r="N50" s="34">
        <v>2.1668490000000001E-4</v>
      </c>
      <c r="O50" s="34">
        <v>2.1872524999999999E-4</v>
      </c>
      <c r="P50" s="34">
        <v>2.2034276E-4</v>
      </c>
      <c r="Q50" s="34">
        <v>2.2136365000000001E-4</v>
      </c>
      <c r="R50" s="34">
        <v>2.2155172E-4</v>
      </c>
      <c r="S50" s="35">
        <v>2.2033227000000001E-4</v>
      </c>
      <c r="T50" s="35" t="s">
        <v>193</v>
      </c>
      <c r="U50" s="35" t="s">
        <v>193</v>
      </c>
      <c r="V50" s="35" t="s">
        <v>193</v>
      </c>
      <c r="W50" s="35">
        <v>2.1810897999999999E-4</v>
      </c>
      <c r="X50" s="35">
        <v>2.1867378000000001E-4</v>
      </c>
      <c r="Y50" s="35">
        <v>2.2191008999999999E-4</v>
      </c>
      <c r="Z50" s="35">
        <v>2.2458294000000001E-4</v>
      </c>
      <c r="AA50" s="35">
        <v>2.2756642000000001E-4</v>
      </c>
      <c r="AB50" s="35" t="s">
        <v>193</v>
      </c>
      <c r="AC50" s="36" t="s">
        <v>193</v>
      </c>
      <c r="AD50" s="29">
        <v>2.1953566E-4</v>
      </c>
      <c r="AE50" s="29">
        <v>2.1703584999999999E-4</v>
      </c>
      <c r="AF50" s="29">
        <v>2.1742800000000001E-4</v>
      </c>
      <c r="AG50" s="29">
        <v>2.1827580000000001E-4</v>
      </c>
      <c r="AH50" s="29">
        <v>2.1925150000000001E-4</v>
      </c>
      <c r="AI50" s="29">
        <v>2.1966473000000001E-4</v>
      </c>
      <c r="AJ50" s="29">
        <v>2.1946942E-4</v>
      </c>
      <c r="AK50" s="3">
        <f t="shared" si="0"/>
        <v>2.1776218392857141E-4</v>
      </c>
      <c r="AL50" s="13">
        <v>-21.168500000000002</v>
      </c>
      <c r="AM50" s="15" t="s">
        <v>105</v>
      </c>
      <c r="AO50" s="2">
        <f>(SUM(S57:AB65)+SUM(P62:R65))/67</f>
        <v>2.1655110805970148E-4</v>
      </c>
      <c r="AP50" s="2">
        <f>((AK50-AK$13)*100)/AK$13</f>
        <v>-1.9385359561949798</v>
      </c>
      <c r="AR50" s="15" t="s">
        <v>105</v>
      </c>
      <c r="AS50" s="2"/>
      <c r="AT50" s="1">
        <f>((AO50-AO$13)*100)/AO$13</f>
        <v>-1.9732979504074342</v>
      </c>
    </row>
    <row r="51" spans="1:46" x14ac:dyDescent="0.25">
      <c r="A51" s="29">
        <v>2.1524062E-4</v>
      </c>
      <c r="B51" s="30">
        <v>2.1152243E-4</v>
      </c>
      <c r="C51" s="29" t="s">
        <v>193</v>
      </c>
      <c r="D51" s="29" t="s">
        <v>193</v>
      </c>
      <c r="E51" s="34">
        <v>2.1014033999999999E-4</v>
      </c>
      <c r="F51" s="34">
        <v>2.1112284999999999E-4</v>
      </c>
      <c r="G51" s="34">
        <v>2.0948089E-4</v>
      </c>
      <c r="H51" s="34">
        <v>2.0960301999999999E-4</v>
      </c>
      <c r="I51" s="34">
        <v>2.0931549E-4</v>
      </c>
      <c r="J51" s="34">
        <v>2.0971263999999999E-4</v>
      </c>
      <c r="K51" s="34">
        <v>2.10285E-4</v>
      </c>
      <c r="L51" s="34">
        <v>2.1116805000000001E-4</v>
      </c>
      <c r="M51" s="34">
        <v>2.1352647999999999E-4</v>
      </c>
      <c r="N51" s="34">
        <v>2.1548269999999999E-4</v>
      </c>
      <c r="O51" s="34">
        <v>2.173581E-4</v>
      </c>
      <c r="P51" s="34">
        <v>2.1876207E-4</v>
      </c>
      <c r="Q51" s="34">
        <v>2.1955748000000001E-4</v>
      </c>
      <c r="R51" s="34">
        <v>2.2012676000000001E-4</v>
      </c>
      <c r="S51" s="35">
        <v>2.1690378000000001E-4</v>
      </c>
      <c r="T51" s="35" t="s">
        <v>193</v>
      </c>
      <c r="U51" s="35" t="s">
        <v>193</v>
      </c>
      <c r="V51" s="35" t="s">
        <v>193</v>
      </c>
      <c r="W51" s="35">
        <v>2.1778629000000001E-4</v>
      </c>
      <c r="X51" s="35">
        <v>2.1775998E-4</v>
      </c>
      <c r="Y51" s="35">
        <v>2.2012898E-4</v>
      </c>
      <c r="Z51" s="35">
        <v>2.2198171000000001E-4</v>
      </c>
      <c r="AA51" s="35">
        <v>2.2440447000000001E-4</v>
      </c>
      <c r="AB51" s="35" t="s">
        <v>193</v>
      </c>
      <c r="AC51" s="36" t="s">
        <v>193</v>
      </c>
      <c r="AD51" s="29" t="s">
        <v>193</v>
      </c>
      <c r="AE51" s="29">
        <v>2.1517785000000001E-4</v>
      </c>
      <c r="AF51" s="29">
        <v>2.156413E-4</v>
      </c>
      <c r="AG51" s="29">
        <v>2.1597700000000001E-4</v>
      </c>
      <c r="AH51" s="29">
        <v>2.1651632999999999E-4</v>
      </c>
      <c r="AI51" s="29">
        <v>2.1673432E-4</v>
      </c>
      <c r="AJ51" s="29">
        <v>2.1645519999999999E-4</v>
      </c>
      <c r="AK51" s="3">
        <f t="shared" si="0"/>
        <v>2.1528114750000001E-4</v>
      </c>
      <c r="AL51" s="13">
        <v>-17.791599999999999</v>
      </c>
      <c r="AM51" s="15" t="s">
        <v>108</v>
      </c>
      <c r="AO51" s="2">
        <f>SUM(S48:AB56)/54</f>
        <v>2.1956383388888889E-4</v>
      </c>
      <c r="AP51" s="1">
        <f>((AK51-AK$14)*100)/AK$14</f>
        <v>-1.9311792234524707</v>
      </c>
      <c r="AR51" s="15" t="s">
        <v>108</v>
      </c>
      <c r="AS51" s="2"/>
      <c r="AT51" s="1">
        <f>((AO51-AO$14)*100)/AO$14</f>
        <v>-2.031442254418804</v>
      </c>
    </row>
    <row r="52" spans="1:46" x14ac:dyDescent="0.25">
      <c r="A52" s="29">
        <v>2.1275782E-4</v>
      </c>
      <c r="B52" s="30">
        <v>2.0906095999999999E-4</v>
      </c>
      <c r="C52" s="29" t="s">
        <v>193</v>
      </c>
      <c r="D52" s="29" t="s">
        <v>193</v>
      </c>
      <c r="E52" s="34">
        <v>2.0968325000000001E-4</v>
      </c>
      <c r="F52" s="34">
        <v>2.0886917000000001E-4</v>
      </c>
      <c r="G52" s="34">
        <v>2.0792736999999999E-4</v>
      </c>
      <c r="H52" s="34">
        <v>2.0722492999999999E-4</v>
      </c>
      <c r="I52" s="34">
        <v>2.0744603999999999E-4</v>
      </c>
      <c r="J52" s="34">
        <v>2.07474E-4</v>
      </c>
      <c r="K52" s="34">
        <v>2.0863503999999999E-4</v>
      </c>
      <c r="L52" s="34">
        <v>2.1023219E-4</v>
      </c>
      <c r="M52" s="34">
        <v>2.1248588999999999E-4</v>
      </c>
      <c r="N52" s="34">
        <v>2.1445836E-4</v>
      </c>
      <c r="O52" s="34">
        <v>2.1612641000000001E-4</v>
      </c>
      <c r="P52" s="34">
        <v>2.1724352E-4</v>
      </c>
      <c r="Q52" s="34">
        <v>2.1776829999999999E-4</v>
      </c>
      <c r="R52" s="34">
        <v>2.1881630000000001E-4</v>
      </c>
      <c r="S52" s="35" t="s">
        <v>193</v>
      </c>
      <c r="T52" s="35" t="s">
        <v>193</v>
      </c>
      <c r="U52" s="35" t="s">
        <v>193</v>
      </c>
      <c r="V52" s="35" t="s">
        <v>193</v>
      </c>
      <c r="W52" s="35">
        <v>2.1755282000000001E-4</v>
      </c>
      <c r="X52" s="35">
        <v>2.1647495999999999E-4</v>
      </c>
      <c r="Y52" s="35">
        <v>2.1824427000000001E-4</v>
      </c>
      <c r="Z52" s="35">
        <v>2.192746E-4</v>
      </c>
      <c r="AA52" s="35">
        <v>2.2093399000000001E-4</v>
      </c>
      <c r="AB52" s="35" t="s">
        <v>193</v>
      </c>
      <c r="AC52" s="36" t="s">
        <v>193</v>
      </c>
      <c r="AD52" s="29" t="s">
        <v>193</v>
      </c>
      <c r="AE52" s="29">
        <v>2.1274400000000001E-4</v>
      </c>
      <c r="AF52" s="29">
        <v>2.1419842E-4</v>
      </c>
      <c r="AG52" s="29">
        <v>2.1416522000000001E-4</v>
      </c>
      <c r="AH52" s="29">
        <v>2.1420559999999999E-4</v>
      </c>
      <c r="AI52" s="29">
        <v>2.1424238000000001E-4</v>
      </c>
      <c r="AJ52" s="29">
        <v>2.1417944E-4</v>
      </c>
      <c r="AK52" s="3">
        <f t="shared" si="0"/>
        <v>2.1342315740740736E-4</v>
      </c>
      <c r="AL52" s="13">
        <v>-14.477499999999999</v>
      </c>
      <c r="AM52" s="16" t="s">
        <v>117</v>
      </c>
      <c r="AO52" s="7">
        <f>(SUM(AC43:AJ65)+SUM(A43:D56))/173</f>
        <v>2.2378582369942201E-4</v>
      </c>
      <c r="AP52" s="2">
        <f>((AK52-AK$15)*100)/AK$15</f>
        <v>-1.9330381487149442</v>
      </c>
      <c r="AR52" s="16" t="s">
        <v>117</v>
      </c>
      <c r="AS52" s="2"/>
      <c r="AT52" s="1">
        <f>((AO52-AO$15)*100)/AO$15</f>
        <v>-2.0033370188371546</v>
      </c>
    </row>
    <row r="53" spans="1:46" x14ac:dyDescent="0.25">
      <c r="A53" s="29">
        <v>2.1109168E-4</v>
      </c>
      <c r="B53" s="30">
        <v>2.0784313999999999E-4</v>
      </c>
      <c r="C53" s="29" t="s">
        <v>193</v>
      </c>
      <c r="D53" s="29" t="s">
        <v>193</v>
      </c>
      <c r="E53" s="34">
        <v>2.0663398E-4</v>
      </c>
      <c r="F53" s="34">
        <v>2.0635966E-4</v>
      </c>
      <c r="G53" s="34">
        <v>2.0560901999999999E-4</v>
      </c>
      <c r="H53" s="34">
        <v>2.0540365999999999E-4</v>
      </c>
      <c r="I53" s="34">
        <v>2.0515519E-4</v>
      </c>
      <c r="J53" s="34">
        <v>2.0613306999999999E-4</v>
      </c>
      <c r="K53" s="34">
        <v>2.0754346000000001E-4</v>
      </c>
      <c r="L53" s="34">
        <v>2.0943310999999999E-4</v>
      </c>
      <c r="M53" s="34">
        <v>2.1184860000000001E-4</v>
      </c>
      <c r="N53" s="34">
        <v>2.1382336999999999E-4</v>
      </c>
      <c r="O53" s="34">
        <v>2.1531712000000001E-4</v>
      </c>
      <c r="P53" s="34">
        <v>2.1617454E-4</v>
      </c>
      <c r="Q53" s="34">
        <v>2.1658800999999999E-4</v>
      </c>
      <c r="R53" s="34">
        <v>2.1707818000000001E-4</v>
      </c>
      <c r="S53" s="35" t="s">
        <v>193</v>
      </c>
      <c r="T53" s="35" t="s">
        <v>193</v>
      </c>
      <c r="U53" s="35" t="s">
        <v>193</v>
      </c>
      <c r="V53" s="35" t="s">
        <v>193</v>
      </c>
      <c r="W53" s="35">
        <v>2.155507E-4</v>
      </c>
      <c r="X53" s="35">
        <v>2.1539203999999999E-4</v>
      </c>
      <c r="Y53" s="35">
        <v>2.1712998999999999E-4</v>
      </c>
      <c r="Z53" s="35">
        <v>2.1736065E-4</v>
      </c>
      <c r="AA53" s="35">
        <v>2.1719139999999999E-4</v>
      </c>
      <c r="AB53" s="35" t="s">
        <v>193</v>
      </c>
      <c r="AC53" s="36" t="s">
        <v>193</v>
      </c>
      <c r="AD53" s="29" t="s">
        <v>193</v>
      </c>
      <c r="AE53" s="29">
        <v>2.1191833E-4</v>
      </c>
      <c r="AF53" s="29">
        <v>2.1187859999999999E-4</v>
      </c>
      <c r="AG53" s="29">
        <v>2.1121097000000001E-4</v>
      </c>
      <c r="AH53" s="29">
        <v>2.1159210000000001E-4</v>
      </c>
      <c r="AI53" s="29">
        <v>2.1165490000000001E-4</v>
      </c>
      <c r="AJ53" s="29">
        <v>2.1180181999999999E-4</v>
      </c>
      <c r="AK53" s="3">
        <f t="shared" si="0"/>
        <v>2.1165619592592594E-4</v>
      </c>
      <c r="AL53" s="13">
        <v>-11.212300000000001</v>
      </c>
      <c r="AM53" t="s">
        <v>118</v>
      </c>
      <c r="AO53" s="2">
        <f>((SUM(A39:Z72)+SUM(AA39:AJ65))/895)</f>
        <v>2.358387236759775E-4</v>
      </c>
      <c r="AP53" s="2">
        <f>((AK53-AK$16)*100)/AK$16</f>
        <v>-1.9325215247356502</v>
      </c>
      <c r="AR53" t="s">
        <v>118</v>
      </c>
      <c r="AT53" s="1">
        <f>((AO53-AO$16)*100)/AO$16</f>
        <v>-1.7600588212551023</v>
      </c>
    </row>
    <row r="54" spans="1:46" x14ac:dyDescent="0.25">
      <c r="A54" s="29">
        <v>2.1054792000000001E-4</v>
      </c>
      <c r="B54" s="30">
        <v>2.087957E-4</v>
      </c>
      <c r="C54" s="29">
        <v>2.0104484999999999E-4</v>
      </c>
      <c r="D54" s="29">
        <v>2.0311951999999999E-4</v>
      </c>
      <c r="E54" s="34">
        <v>2.062027E-4</v>
      </c>
      <c r="F54" s="34">
        <v>2.0450541E-4</v>
      </c>
      <c r="G54" s="34">
        <v>2.0394860999999999E-4</v>
      </c>
      <c r="H54" s="34">
        <v>2.0399508999999999E-4</v>
      </c>
      <c r="I54" s="34">
        <v>2.0390605E-4</v>
      </c>
      <c r="J54" s="34">
        <v>2.0579731999999999E-4</v>
      </c>
      <c r="K54" s="34">
        <v>2.0713831999999999E-4</v>
      </c>
      <c r="L54" s="34">
        <v>2.0915583E-4</v>
      </c>
      <c r="M54" s="34">
        <v>2.1190927000000001E-4</v>
      </c>
      <c r="N54" s="34">
        <v>2.1435791999999999E-4</v>
      </c>
      <c r="O54" s="34">
        <v>2.1597694000000001E-4</v>
      </c>
      <c r="P54" s="34">
        <v>2.1657476999999999E-4</v>
      </c>
      <c r="Q54" s="34">
        <v>2.1602819E-4</v>
      </c>
      <c r="R54" s="34">
        <v>2.1515592999999999E-4</v>
      </c>
      <c r="S54" s="35" t="s">
        <v>193</v>
      </c>
      <c r="T54" s="35" t="s">
        <v>193</v>
      </c>
      <c r="U54" s="35" t="s">
        <v>193</v>
      </c>
      <c r="V54" s="35" t="s">
        <v>193</v>
      </c>
      <c r="W54" s="35">
        <v>2.1458282E-4</v>
      </c>
      <c r="X54" s="35">
        <v>2.1525019999999999E-4</v>
      </c>
      <c r="Y54" s="35">
        <v>2.175349E-4</v>
      </c>
      <c r="Z54" s="35">
        <v>2.1667803E-4</v>
      </c>
      <c r="AA54" s="35">
        <v>2.1439218999999999E-4</v>
      </c>
      <c r="AB54" s="35" t="s">
        <v>193</v>
      </c>
      <c r="AC54" s="36" t="s">
        <v>193</v>
      </c>
      <c r="AD54" s="29" t="s">
        <v>193</v>
      </c>
      <c r="AE54" s="29">
        <v>2.1049455000000001E-4</v>
      </c>
      <c r="AF54" s="29">
        <v>2.0992377999999999E-4</v>
      </c>
      <c r="AG54" s="29">
        <v>2.0783803E-4</v>
      </c>
      <c r="AH54" s="29">
        <v>2.0851621000000001E-4</v>
      </c>
      <c r="AI54" s="29">
        <v>2.0907776E-4</v>
      </c>
      <c r="AJ54" s="29">
        <v>2.0955282000000001E-4</v>
      </c>
      <c r="AK54" s="3">
        <f t="shared" si="0"/>
        <v>2.1006902172413796E-4</v>
      </c>
      <c r="AL54" s="13">
        <v>-7.9836</v>
      </c>
      <c r="AM54" t="s">
        <v>119</v>
      </c>
      <c r="AP54" s="2">
        <f>((AK54-AK$17)*100)/AK$17</f>
        <v>-1.9304767982308055</v>
      </c>
      <c r="AR54" t="s">
        <v>119</v>
      </c>
      <c r="AT54" s="1" t="e">
        <f>((AO54-AO$17)*100)/AO$17</f>
        <v>#DIV/0!</v>
      </c>
    </row>
    <row r="55" spans="1:46" x14ac:dyDescent="0.25">
      <c r="A55" s="29">
        <v>2.1385506E-4</v>
      </c>
      <c r="B55" s="30">
        <v>2.0787754000000001E-4</v>
      </c>
      <c r="C55" s="29">
        <v>2.0203326E-4</v>
      </c>
      <c r="D55" s="29">
        <v>2.0044368000000001E-4</v>
      </c>
      <c r="E55" s="34">
        <v>2.0125669999999999E-4</v>
      </c>
      <c r="F55" s="34">
        <v>2.0244887999999999E-4</v>
      </c>
      <c r="G55" s="34">
        <v>2.0321806E-4</v>
      </c>
      <c r="H55" s="34">
        <v>2.0385845E-4</v>
      </c>
      <c r="I55" s="34">
        <v>2.0475319000000001E-4</v>
      </c>
      <c r="J55" s="34">
        <v>2.0657191999999999E-4</v>
      </c>
      <c r="K55" s="34">
        <v>2.0820707000000001E-4</v>
      </c>
      <c r="L55" s="34">
        <v>2.1009037E-4</v>
      </c>
      <c r="M55" s="34">
        <v>2.1229003E-4</v>
      </c>
      <c r="N55" s="34">
        <v>2.1404350999999999E-4</v>
      </c>
      <c r="O55" s="34">
        <v>2.1518644999999999E-4</v>
      </c>
      <c r="P55" s="34">
        <v>2.1559024999999999E-4</v>
      </c>
      <c r="Q55" s="34">
        <v>2.1462856E-4</v>
      </c>
      <c r="R55" s="34">
        <v>2.1266872E-4</v>
      </c>
      <c r="S55" s="35" t="s">
        <v>193</v>
      </c>
      <c r="T55" s="35" t="s">
        <v>193</v>
      </c>
      <c r="U55" s="35" t="s">
        <v>193</v>
      </c>
      <c r="V55" s="35" t="s">
        <v>193</v>
      </c>
      <c r="W55" s="35">
        <v>2.1366070000000001E-4</v>
      </c>
      <c r="X55" s="35">
        <v>2.1427832999999999E-4</v>
      </c>
      <c r="Y55" s="35">
        <v>2.1592483999999999E-4</v>
      </c>
      <c r="Z55" s="35">
        <v>2.1519826000000001E-4</v>
      </c>
      <c r="AA55" s="35">
        <v>2.1339899000000001E-4</v>
      </c>
      <c r="AB55" s="35" t="s">
        <v>193</v>
      </c>
      <c r="AC55" s="36" t="s">
        <v>193</v>
      </c>
      <c r="AD55" s="29" t="s">
        <v>193</v>
      </c>
      <c r="AE55" s="29">
        <v>2.0782906000000001E-4</v>
      </c>
      <c r="AF55" s="29">
        <v>2.0743153E-4</v>
      </c>
      <c r="AG55" s="29">
        <v>2.0603686E-4</v>
      </c>
      <c r="AH55" s="29">
        <v>2.0742969999999999E-4</v>
      </c>
      <c r="AI55" s="29">
        <v>2.0744586000000001E-4</v>
      </c>
      <c r="AJ55" s="29">
        <v>2.0640437E-4</v>
      </c>
      <c r="AK55" s="3">
        <f t="shared" si="0"/>
        <v>2.0910552413793096E-4</v>
      </c>
      <c r="AL55" s="13">
        <v>-4.7801999999999998</v>
      </c>
      <c r="AM55" t="s">
        <v>120</v>
      </c>
      <c r="AP55" s="2">
        <f>((AK55-AK$18)*100)/AK$18</f>
        <v>-1.9048842220191446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193</v>
      </c>
      <c r="B56" s="30" t="s">
        <v>193</v>
      </c>
      <c r="C56" s="29">
        <v>2.0186809999999999E-4</v>
      </c>
      <c r="D56" s="29">
        <v>2.0039729000000001E-4</v>
      </c>
      <c r="E56" s="34">
        <v>2.0126667999999999E-4</v>
      </c>
      <c r="F56" s="34">
        <v>2.0159854999999999E-4</v>
      </c>
      <c r="G56" s="34">
        <v>2.0253596000000001E-4</v>
      </c>
      <c r="H56" s="34">
        <v>2.0361273E-4</v>
      </c>
      <c r="I56" s="34">
        <v>2.0456131999999999E-4</v>
      </c>
      <c r="J56" s="34">
        <v>2.0606674999999999E-4</v>
      </c>
      <c r="K56" s="34">
        <v>2.0740877999999999E-4</v>
      </c>
      <c r="L56" s="34">
        <v>2.0871303000000001E-4</v>
      </c>
      <c r="M56" s="34">
        <v>2.1015764999999999E-4</v>
      </c>
      <c r="N56" s="34">
        <v>2.1115667E-4</v>
      </c>
      <c r="O56" s="34">
        <v>2.1191432E-4</v>
      </c>
      <c r="P56" s="34">
        <v>2.1268723000000001E-4</v>
      </c>
      <c r="Q56" s="34">
        <v>2.1264143E-4</v>
      </c>
      <c r="R56" s="34">
        <v>2.1140986E-4</v>
      </c>
      <c r="S56" s="35" t="s">
        <v>193</v>
      </c>
      <c r="T56" s="35" t="s">
        <v>193</v>
      </c>
      <c r="U56" s="35" t="s">
        <v>193</v>
      </c>
      <c r="V56" s="35">
        <v>2.0934909E-4</v>
      </c>
      <c r="W56" s="35">
        <v>2.0998088999999999E-4</v>
      </c>
      <c r="X56" s="35">
        <v>2.1030649E-4</v>
      </c>
      <c r="Y56" s="35">
        <v>2.1183158000000001E-4</v>
      </c>
      <c r="Z56" s="35">
        <v>2.1131983999999999E-4</v>
      </c>
      <c r="AA56" s="35">
        <v>2.1223142000000001E-4</v>
      </c>
      <c r="AB56" s="35" t="s">
        <v>193</v>
      </c>
      <c r="AC56" s="36" t="s">
        <v>193</v>
      </c>
      <c r="AD56" s="29" t="s">
        <v>193</v>
      </c>
      <c r="AE56" s="29">
        <v>2.0805045999999999E-4</v>
      </c>
      <c r="AF56" s="29">
        <v>2.0438893000000001E-4</v>
      </c>
      <c r="AG56" s="29">
        <v>2.051085E-4</v>
      </c>
      <c r="AH56" s="29">
        <v>2.0511693E-4</v>
      </c>
      <c r="AI56" s="29">
        <v>2.0536120999999999E-4</v>
      </c>
      <c r="AJ56" s="29">
        <v>2.066204E-4</v>
      </c>
      <c r="AK56" s="19">
        <f>AVERAGE(A56:AJ56)</f>
        <v>2.0741650321428576E-4</v>
      </c>
      <c r="AL56" s="13">
        <v>-1.5918000000000001</v>
      </c>
      <c r="AM56" t="s">
        <v>121</v>
      </c>
      <c r="AO56" s="2">
        <f>SUM(U71:W72)/6</f>
        <v>2.9141181500000004E-4</v>
      </c>
      <c r="AP56" s="2">
        <f>((AK56-AK$19)*100)/AK$19</f>
        <v>-1.8638285553121108</v>
      </c>
      <c r="AR56" t="s">
        <v>124</v>
      </c>
      <c r="AT56" s="1">
        <f>((AO56-AO$19)*100)/AO$19</f>
        <v>-1.8139673166976342</v>
      </c>
    </row>
    <row r="57" spans="1:46" x14ac:dyDescent="0.25">
      <c r="A57" t="s">
        <v>193</v>
      </c>
      <c r="B57" s="37" t="s">
        <v>193</v>
      </c>
      <c r="C57" s="34">
        <v>2.0258143000000001E-4</v>
      </c>
      <c r="D57" s="34">
        <v>1.9907462E-4</v>
      </c>
      <c r="E57" s="34">
        <v>1.9905890000000001E-4</v>
      </c>
      <c r="F57" s="34">
        <v>2.0110019000000001E-4</v>
      </c>
      <c r="G57" s="34">
        <v>2.0280900999999999E-4</v>
      </c>
      <c r="H57" s="34">
        <v>2.0432219E-4</v>
      </c>
      <c r="I57" s="34">
        <v>2.0565599000000001E-4</v>
      </c>
      <c r="J57" s="34">
        <v>2.0721239000000001E-4</v>
      </c>
      <c r="K57" s="34">
        <v>2.0820638999999999E-4</v>
      </c>
      <c r="L57" s="34">
        <v>2.0921053999999999E-4</v>
      </c>
      <c r="M57" s="34">
        <v>2.1017580999999999E-4</v>
      </c>
      <c r="N57" s="34">
        <v>2.1097290000000001E-4</v>
      </c>
      <c r="O57" s="34">
        <v>2.1156066000000001E-4</v>
      </c>
      <c r="P57" s="34">
        <v>2.1214924000000001E-4</v>
      </c>
      <c r="Q57" s="34">
        <v>2.1175898999999999E-4</v>
      </c>
      <c r="R57" s="34">
        <v>2.1027384999999999E-4</v>
      </c>
      <c r="S57" s="35" t="s">
        <v>193</v>
      </c>
      <c r="T57" s="35" t="s">
        <v>193</v>
      </c>
      <c r="U57" s="35" t="s">
        <v>193</v>
      </c>
      <c r="V57" s="35">
        <v>2.1108933999999999E-4</v>
      </c>
      <c r="W57" s="35">
        <v>2.0881482000000001E-4</v>
      </c>
      <c r="X57" s="35">
        <v>2.091052E-4</v>
      </c>
      <c r="Y57" s="35">
        <v>2.1118543000000001E-4</v>
      </c>
      <c r="Z57" s="35">
        <v>2.1077878999999999E-4</v>
      </c>
      <c r="AA57" s="35">
        <v>2.1268909E-4</v>
      </c>
      <c r="AB57" s="35" t="s">
        <v>193</v>
      </c>
      <c r="AC57" s="36" t="s">
        <v>193</v>
      </c>
      <c r="AD57" s="29" t="s">
        <v>193</v>
      </c>
      <c r="AE57" s="29">
        <v>2.1059536E-4</v>
      </c>
      <c r="AF57" s="29">
        <v>2.0314779999999999E-4</v>
      </c>
      <c r="AG57" s="29">
        <v>2.0146117999999999E-4</v>
      </c>
      <c r="AH57" s="29">
        <v>2.0285704999999999E-4</v>
      </c>
      <c r="AI57" s="29">
        <v>2.0281534000000001E-4</v>
      </c>
      <c r="AJ57" s="29">
        <v>2.0369995E-4</v>
      </c>
      <c r="AK57" s="3">
        <f t="shared" si="0"/>
        <v>2.0694151607142863E-4</v>
      </c>
      <c r="AL57" s="13">
        <v>1.5918000000000001</v>
      </c>
      <c r="AP57" s="2">
        <f>((AK57-AK$20)*100)/AK$20</f>
        <v>-1.8427978809649532</v>
      </c>
    </row>
    <row r="58" spans="1:46" x14ac:dyDescent="0.25">
      <c r="A58" t="s">
        <v>193</v>
      </c>
      <c r="B58" s="37">
        <v>1.9982066000000001E-4</v>
      </c>
      <c r="C58" s="34">
        <v>2.0190061999999999E-4</v>
      </c>
      <c r="D58" s="34">
        <v>1.9876557E-4</v>
      </c>
      <c r="E58" s="34">
        <v>1.9913056000000001E-4</v>
      </c>
      <c r="F58" s="34">
        <v>2.0196052999999999E-4</v>
      </c>
      <c r="G58" s="34">
        <v>2.0466732000000001E-4</v>
      </c>
      <c r="H58" s="34">
        <v>2.0693002E-4</v>
      </c>
      <c r="I58" s="34">
        <v>2.0922637E-4</v>
      </c>
      <c r="J58" s="34">
        <v>2.1129554E-4</v>
      </c>
      <c r="K58" s="34">
        <v>2.1222931000000001E-4</v>
      </c>
      <c r="L58" s="34">
        <v>2.1314205E-4</v>
      </c>
      <c r="M58" s="34">
        <v>2.1344267999999999E-4</v>
      </c>
      <c r="N58" s="34">
        <v>2.133441E-4</v>
      </c>
      <c r="O58" s="34">
        <v>2.1267292E-4</v>
      </c>
      <c r="P58" s="34">
        <v>2.1169076E-4</v>
      </c>
      <c r="Q58" s="34">
        <v>2.1012177999999999E-4</v>
      </c>
      <c r="R58" s="34">
        <v>2.0941870999999999E-4</v>
      </c>
      <c r="S58" s="35" t="s">
        <v>193</v>
      </c>
      <c r="T58" s="35" t="s">
        <v>193</v>
      </c>
      <c r="U58" s="35">
        <v>2.112154E-4</v>
      </c>
      <c r="V58" s="35">
        <v>2.1079983999999999E-4</v>
      </c>
      <c r="W58" s="35">
        <v>2.1096307000000001E-4</v>
      </c>
      <c r="X58" s="35">
        <v>2.109798E-4</v>
      </c>
      <c r="Y58" s="35">
        <v>2.1293818000000001E-4</v>
      </c>
      <c r="Z58" s="35">
        <v>2.1195790000000001E-4</v>
      </c>
      <c r="AA58" s="35">
        <v>2.1207916000000001E-4</v>
      </c>
      <c r="AB58" s="35" t="s">
        <v>193</v>
      </c>
      <c r="AC58" s="36" t="s">
        <v>193</v>
      </c>
      <c r="AD58" s="29" t="s">
        <v>193</v>
      </c>
      <c r="AE58" s="29">
        <v>2.1009918000000001E-4</v>
      </c>
      <c r="AF58" s="29">
        <v>2.0404665E-4</v>
      </c>
      <c r="AG58" s="29">
        <v>2.0154278999999999E-4</v>
      </c>
      <c r="AH58" s="29">
        <v>2.0493643000000001E-4</v>
      </c>
      <c r="AI58" s="29">
        <v>2.0447799999999999E-4</v>
      </c>
      <c r="AJ58" s="29">
        <v>2.0405643999999999E-4</v>
      </c>
      <c r="AK58" s="3">
        <f t="shared" si="0"/>
        <v>2.0799507800000008E-4</v>
      </c>
      <c r="AL58" s="13">
        <v>4.7801999999999998</v>
      </c>
      <c r="AP58" s="2">
        <f>((AK58-AK$21)*100)/AK$21</f>
        <v>-1.8817943168159106</v>
      </c>
    </row>
    <row r="59" spans="1:46" x14ac:dyDescent="0.25">
      <c r="A59" t="s">
        <v>193</v>
      </c>
      <c r="B59" s="37">
        <v>2.0128086999999999E-4</v>
      </c>
      <c r="C59" s="34">
        <v>2.032867E-4</v>
      </c>
      <c r="D59" s="34">
        <v>1.9981896999999999E-4</v>
      </c>
      <c r="E59" s="34">
        <v>2.0138641E-4</v>
      </c>
      <c r="F59" s="34">
        <v>2.0411109E-4</v>
      </c>
      <c r="G59" s="34">
        <v>2.0648836999999999E-4</v>
      </c>
      <c r="H59" s="34">
        <v>2.0883942E-4</v>
      </c>
      <c r="I59" s="34">
        <v>2.1107805E-4</v>
      </c>
      <c r="J59" s="34">
        <v>2.1294424E-4</v>
      </c>
      <c r="K59" s="34">
        <v>2.1429644E-4</v>
      </c>
      <c r="L59" s="34">
        <v>2.1519633999999999E-4</v>
      </c>
      <c r="M59" s="34">
        <v>2.1529547E-4</v>
      </c>
      <c r="N59" s="34">
        <v>2.1433836E-4</v>
      </c>
      <c r="O59" s="34">
        <v>2.1295632000000001E-4</v>
      </c>
      <c r="P59" s="34">
        <v>2.1100350999999999E-4</v>
      </c>
      <c r="Q59" s="34">
        <v>2.1195373999999999E-4</v>
      </c>
      <c r="R59" s="34">
        <v>2.1257687000000001E-4</v>
      </c>
      <c r="S59" s="35" t="s">
        <v>193</v>
      </c>
      <c r="T59" s="35" t="s">
        <v>193</v>
      </c>
      <c r="U59" s="35">
        <v>2.1215863E-4</v>
      </c>
      <c r="V59" s="35">
        <v>2.1231869999999999E-4</v>
      </c>
      <c r="W59" s="35">
        <v>2.1206432E-4</v>
      </c>
      <c r="X59" s="35">
        <v>2.1125165000000001E-4</v>
      </c>
      <c r="Y59" s="35">
        <v>2.1511398999999999E-4</v>
      </c>
      <c r="Z59" s="35" t="s">
        <v>193</v>
      </c>
      <c r="AA59" s="35" t="s">
        <v>193</v>
      </c>
      <c r="AB59" s="35" t="s">
        <v>193</v>
      </c>
      <c r="AC59" s="36" t="s">
        <v>193</v>
      </c>
      <c r="AD59" s="29" t="s">
        <v>193</v>
      </c>
      <c r="AE59" s="29" t="s">
        <v>193</v>
      </c>
      <c r="AF59" s="29">
        <v>2.0766025E-4</v>
      </c>
      <c r="AG59" s="29">
        <v>2.0481541E-4</v>
      </c>
      <c r="AH59" s="29">
        <v>2.0846899000000001E-4</v>
      </c>
      <c r="AI59" s="29">
        <v>2.0716674E-4</v>
      </c>
      <c r="AJ59" s="29">
        <v>2.023157E-4</v>
      </c>
      <c r="AK59" s="3">
        <f t="shared" si="0"/>
        <v>2.0926613148148144E-4</v>
      </c>
      <c r="AL59" s="13">
        <v>7.9836</v>
      </c>
      <c r="AP59" s="2">
        <f>((AK59-AK$22)*100)/AK$22</f>
        <v>-1.9049752860566678</v>
      </c>
    </row>
    <row r="60" spans="1:46" x14ac:dyDescent="0.25">
      <c r="A60" t="s">
        <v>193</v>
      </c>
      <c r="B60" s="37">
        <v>2.0382268000000001E-4</v>
      </c>
      <c r="C60" s="34">
        <v>2.0457046000000001E-4</v>
      </c>
      <c r="D60" s="34">
        <v>2.0386132999999999E-4</v>
      </c>
      <c r="E60" s="34">
        <v>2.051361E-4</v>
      </c>
      <c r="F60" s="34">
        <v>2.0712582000000001E-4</v>
      </c>
      <c r="G60" s="34">
        <v>2.0884113E-4</v>
      </c>
      <c r="H60" s="34">
        <v>2.1039162E-4</v>
      </c>
      <c r="I60" s="34">
        <v>2.1210633999999999E-4</v>
      </c>
      <c r="J60" s="34">
        <v>2.1377916E-4</v>
      </c>
      <c r="K60" s="34">
        <v>2.15224E-4</v>
      </c>
      <c r="L60" s="34">
        <v>2.1578332000000001E-4</v>
      </c>
      <c r="M60" s="34">
        <v>2.1598325E-4</v>
      </c>
      <c r="N60" s="34">
        <v>2.1521193999999999E-4</v>
      </c>
      <c r="O60" s="34">
        <v>2.1223368999999999E-4</v>
      </c>
      <c r="P60" s="34">
        <v>2.0934915999999999E-4</v>
      </c>
      <c r="Q60" s="34">
        <v>2.1236329999999999E-4</v>
      </c>
      <c r="R60" s="34">
        <v>2.1519612E-4</v>
      </c>
      <c r="S60" s="35" t="s">
        <v>193</v>
      </c>
      <c r="T60" s="35">
        <v>2.1506613E-4</v>
      </c>
      <c r="U60" s="35">
        <v>2.1311910000000001E-4</v>
      </c>
      <c r="V60" s="35">
        <v>2.1331284000000001E-4</v>
      </c>
      <c r="W60" s="35">
        <v>2.1371891E-4</v>
      </c>
      <c r="X60" s="35">
        <v>2.1272521000000001E-4</v>
      </c>
      <c r="Y60" s="35">
        <v>2.1269596000000001E-4</v>
      </c>
      <c r="Z60" s="35" t="s">
        <v>193</v>
      </c>
      <c r="AA60" s="35" t="s">
        <v>193</v>
      </c>
      <c r="AB60" s="35" t="s">
        <v>193</v>
      </c>
      <c r="AC60" s="36" t="s">
        <v>193</v>
      </c>
      <c r="AD60" s="29" t="s">
        <v>193</v>
      </c>
      <c r="AE60" s="29" t="s">
        <v>193</v>
      </c>
      <c r="AF60" s="29">
        <v>2.0970941E-4</v>
      </c>
      <c r="AG60" s="29">
        <v>2.0783811999999999E-4</v>
      </c>
      <c r="AH60" s="29">
        <v>2.0871356999999999E-4</v>
      </c>
      <c r="AI60" s="29">
        <v>2.0764243E-4</v>
      </c>
      <c r="AJ60" s="29">
        <v>2.05761E-4</v>
      </c>
      <c r="AK60" s="3">
        <f t="shared" si="0"/>
        <v>2.1076007499999999E-4</v>
      </c>
      <c r="AL60" s="13">
        <v>11.212300000000001</v>
      </c>
      <c r="AP60" s="2">
        <f>((AK60-AK$23)*100)/AK$23</f>
        <v>-1.9452253364309868</v>
      </c>
    </row>
    <row r="61" spans="1:46" x14ac:dyDescent="0.25">
      <c r="A61" t="s">
        <v>193</v>
      </c>
      <c r="B61" s="37">
        <v>2.0738144999999999E-4</v>
      </c>
      <c r="C61" s="34">
        <v>2.0646282000000001E-4</v>
      </c>
      <c r="D61" s="34">
        <v>2.0677423000000001E-4</v>
      </c>
      <c r="E61" s="34">
        <v>2.0769208E-4</v>
      </c>
      <c r="F61" s="34">
        <v>2.094323E-4</v>
      </c>
      <c r="G61" s="34">
        <v>2.1098170999999999E-4</v>
      </c>
      <c r="H61" s="34">
        <v>2.1242704000000001E-4</v>
      </c>
      <c r="I61" s="34">
        <v>2.1378789999999999E-4</v>
      </c>
      <c r="J61" s="34">
        <v>2.1538777E-4</v>
      </c>
      <c r="K61" s="34">
        <v>2.1690539E-4</v>
      </c>
      <c r="L61" s="34">
        <v>2.1780646E-4</v>
      </c>
      <c r="M61" s="34">
        <v>2.1826079E-4</v>
      </c>
      <c r="N61" s="34">
        <v>2.1766988000000001E-4</v>
      </c>
      <c r="O61" s="34">
        <v>2.148772E-4</v>
      </c>
      <c r="P61" s="34">
        <v>2.1045602999999999E-4</v>
      </c>
      <c r="Q61" s="34">
        <v>2.1675857999999999E-4</v>
      </c>
      <c r="R61" s="34" t="s">
        <v>193</v>
      </c>
      <c r="S61" s="35">
        <v>2.1541312E-4</v>
      </c>
      <c r="T61" s="35">
        <v>2.1457192E-4</v>
      </c>
      <c r="U61" s="35">
        <v>2.1371289000000001E-4</v>
      </c>
      <c r="V61" s="35">
        <v>2.1455334999999999E-4</v>
      </c>
      <c r="W61" s="35">
        <v>2.1550426000000001E-4</v>
      </c>
      <c r="X61" s="35">
        <v>2.1554941000000001E-4</v>
      </c>
      <c r="Y61" s="35">
        <v>2.1781093999999999E-4</v>
      </c>
      <c r="Z61" s="35" t="s">
        <v>193</v>
      </c>
      <c r="AA61" s="35" t="s">
        <v>193</v>
      </c>
      <c r="AB61" s="35" t="s">
        <v>193</v>
      </c>
      <c r="AC61" s="36" t="s">
        <v>193</v>
      </c>
      <c r="AD61" s="29" t="s">
        <v>193</v>
      </c>
      <c r="AE61" s="29" t="s">
        <v>193</v>
      </c>
      <c r="AF61" s="29">
        <v>2.1147207E-4</v>
      </c>
      <c r="AG61" s="29">
        <v>2.0982611999999999E-4</v>
      </c>
      <c r="AH61" s="29">
        <v>2.109445E-4</v>
      </c>
      <c r="AI61" s="29">
        <v>2.0805275E-4</v>
      </c>
      <c r="AJ61" s="29">
        <v>2.0698255999999999E-4</v>
      </c>
      <c r="AK61" s="3">
        <f t="shared" si="0"/>
        <v>2.1276626857142855E-4</v>
      </c>
      <c r="AL61" s="13">
        <v>14.477499999999999</v>
      </c>
      <c r="AP61" s="2">
        <f>((AK61-AK$24)*100)/AK$24</f>
        <v>-1.9485692763308493</v>
      </c>
    </row>
    <row r="62" spans="1:46" x14ac:dyDescent="0.25">
      <c r="A62" t="s">
        <v>193</v>
      </c>
      <c r="B62" s="37">
        <v>2.1059267000000001E-4</v>
      </c>
      <c r="C62" s="34">
        <v>2.0929432999999999E-4</v>
      </c>
      <c r="D62" s="34">
        <v>2.0906240000000001E-4</v>
      </c>
      <c r="E62" s="34">
        <v>2.0984610999999999E-4</v>
      </c>
      <c r="F62" s="34">
        <v>2.1129731999999999E-4</v>
      </c>
      <c r="G62" s="34">
        <v>2.1293850000000001E-4</v>
      </c>
      <c r="H62" s="34">
        <v>2.1449421E-4</v>
      </c>
      <c r="I62" s="34">
        <v>2.1575903999999999E-4</v>
      </c>
      <c r="J62" s="34">
        <v>2.166782E-4</v>
      </c>
      <c r="K62" s="34">
        <v>2.1841832E-4</v>
      </c>
      <c r="L62" s="34">
        <v>2.2014088E-4</v>
      </c>
      <c r="M62" s="34">
        <v>2.2092096000000001E-4</v>
      </c>
      <c r="N62" s="34">
        <v>2.2048265000000001E-4</v>
      </c>
      <c r="O62" s="34">
        <v>2.1797118999999999E-4</v>
      </c>
      <c r="P62" s="38">
        <v>2.1163827999999999E-4</v>
      </c>
      <c r="Q62" s="38" t="s">
        <v>193</v>
      </c>
      <c r="R62" s="38">
        <v>2.2032493000000001E-4</v>
      </c>
      <c r="S62" s="35">
        <v>2.1524835000000001E-4</v>
      </c>
      <c r="T62" s="35">
        <v>2.1453132000000001E-4</v>
      </c>
      <c r="U62" s="35">
        <v>2.1476996999999999E-4</v>
      </c>
      <c r="V62" s="35">
        <v>2.1611355000000001E-4</v>
      </c>
      <c r="W62" s="35">
        <v>2.1743328E-4</v>
      </c>
      <c r="X62" s="35">
        <v>2.1813567E-4</v>
      </c>
      <c r="Y62" s="35">
        <v>2.2120007999999999E-4</v>
      </c>
      <c r="Z62" s="35" t="s">
        <v>193</v>
      </c>
      <c r="AA62" s="35" t="s">
        <v>193</v>
      </c>
      <c r="AB62" s="35" t="s">
        <v>193</v>
      </c>
      <c r="AC62" s="36" t="s">
        <v>193</v>
      </c>
      <c r="AD62" s="29" t="s">
        <v>193</v>
      </c>
      <c r="AE62" s="29" t="s">
        <v>193</v>
      </c>
      <c r="AF62" s="29">
        <v>2.1241327000000001E-4</v>
      </c>
      <c r="AG62" s="29">
        <v>2.1180284000000001E-4</v>
      </c>
      <c r="AH62" s="29" t="s">
        <v>193</v>
      </c>
      <c r="AI62" s="29">
        <v>2.0985356000000001E-4</v>
      </c>
      <c r="AJ62" s="29">
        <v>2.0948203999999999E-4</v>
      </c>
      <c r="AK62" s="3">
        <f t="shared" si="0"/>
        <v>2.148460711111111E-4</v>
      </c>
      <c r="AL62" s="13">
        <v>17.791599999999999</v>
      </c>
      <c r="AP62" s="2">
        <f>((AK62-AK$25)*100)/AK$25</f>
        <v>-1.9845842423954856</v>
      </c>
    </row>
    <row r="63" spans="1:46" x14ac:dyDescent="0.25">
      <c r="A63" t="s">
        <v>193</v>
      </c>
      <c r="B63" s="37">
        <v>2.1350212E-4</v>
      </c>
      <c r="C63" s="34">
        <v>2.1191482999999999E-4</v>
      </c>
      <c r="D63" s="34">
        <v>2.1096179999999999E-4</v>
      </c>
      <c r="E63" s="34">
        <v>2.1173789E-4</v>
      </c>
      <c r="F63" s="34">
        <v>2.1335205999999999E-4</v>
      </c>
      <c r="G63" s="34">
        <v>2.1522836999999999E-4</v>
      </c>
      <c r="H63" s="34">
        <v>2.1698886E-4</v>
      </c>
      <c r="I63" s="34">
        <v>2.1837332999999999E-4</v>
      </c>
      <c r="J63" s="34">
        <v>2.1918092000000001E-4</v>
      </c>
      <c r="K63" s="34">
        <v>2.2111312E-4</v>
      </c>
      <c r="L63" s="34">
        <v>2.2268080999999999E-4</v>
      </c>
      <c r="M63" s="34">
        <v>2.2392970000000001E-4</v>
      </c>
      <c r="N63" s="34">
        <v>2.2365387E-4</v>
      </c>
      <c r="O63" s="34">
        <v>2.2169763000000001E-4</v>
      </c>
      <c r="P63" s="38" t="s">
        <v>193</v>
      </c>
      <c r="Q63" s="38">
        <v>2.2189069000000001E-4</v>
      </c>
      <c r="R63" s="38">
        <v>2.2011841000000001E-4</v>
      </c>
      <c r="S63" s="35">
        <v>2.1605153000000001E-4</v>
      </c>
      <c r="T63" s="35">
        <v>2.1550253999999999E-4</v>
      </c>
      <c r="U63" s="35">
        <v>2.1633422999999999E-4</v>
      </c>
      <c r="V63" s="35">
        <v>2.1827418999999999E-4</v>
      </c>
      <c r="W63" s="35">
        <v>2.1997251E-4</v>
      </c>
      <c r="X63" s="35">
        <v>2.2126702000000001E-4</v>
      </c>
      <c r="Y63" s="35">
        <v>2.254562E-4</v>
      </c>
      <c r="Z63" s="35" t="s">
        <v>193</v>
      </c>
      <c r="AA63" s="35" t="s">
        <v>193</v>
      </c>
      <c r="AB63" s="35" t="s">
        <v>193</v>
      </c>
      <c r="AC63" s="36" t="s">
        <v>193</v>
      </c>
      <c r="AD63" s="29" t="s">
        <v>193</v>
      </c>
      <c r="AE63" s="29" t="s">
        <v>193</v>
      </c>
      <c r="AF63" s="29">
        <v>2.1387794E-4</v>
      </c>
      <c r="AG63" s="29">
        <v>2.1416187999999999E-4</v>
      </c>
      <c r="AH63" s="29" t="s">
        <v>193</v>
      </c>
      <c r="AI63" s="29" t="s">
        <v>193</v>
      </c>
      <c r="AJ63" s="29" t="s">
        <v>193</v>
      </c>
      <c r="AK63" s="3">
        <f t="shared" si="0"/>
        <v>2.1788889800000003E-4</v>
      </c>
      <c r="AL63" s="13">
        <v>21.168500000000002</v>
      </c>
      <c r="AP63" s="2">
        <f>((AK63-AK$26)*100)/AK$26</f>
        <v>-2.0200075428022766</v>
      </c>
    </row>
    <row r="64" spans="1:46" x14ac:dyDescent="0.25">
      <c r="A64" t="s">
        <v>193</v>
      </c>
      <c r="B64" s="37" t="s">
        <v>193</v>
      </c>
      <c r="C64" s="34">
        <v>2.1496366E-4</v>
      </c>
      <c r="D64" s="34">
        <v>2.1241652999999999E-4</v>
      </c>
      <c r="E64" s="34">
        <v>2.1258164999999999E-4</v>
      </c>
      <c r="F64" s="34">
        <v>2.1414846999999999E-4</v>
      </c>
      <c r="G64" s="34">
        <v>2.1593476000000001E-4</v>
      </c>
      <c r="H64" s="34">
        <v>2.1892074E-4</v>
      </c>
      <c r="I64" s="34">
        <v>2.2112875999999999E-4</v>
      </c>
      <c r="J64" s="34">
        <v>2.2276342000000001E-4</v>
      </c>
      <c r="K64" s="34">
        <v>2.2422113E-4</v>
      </c>
      <c r="L64" s="34">
        <v>2.2563874000000001E-4</v>
      </c>
      <c r="M64" s="34">
        <v>2.2695686000000001E-4</v>
      </c>
      <c r="N64" s="34">
        <v>2.2765749999999999E-4</v>
      </c>
      <c r="O64" s="34">
        <v>2.2642488000000001E-4</v>
      </c>
      <c r="P64" s="38" t="s">
        <v>193</v>
      </c>
      <c r="Q64" s="38">
        <v>2.2310084000000001E-4</v>
      </c>
      <c r="R64" s="38">
        <v>2.2040054E-4</v>
      </c>
      <c r="S64" s="35">
        <v>2.1779743999999999E-4</v>
      </c>
      <c r="T64" s="35">
        <v>2.1667107999999999E-4</v>
      </c>
      <c r="U64" s="35">
        <v>2.1759456999999999E-4</v>
      </c>
      <c r="V64" s="35">
        <v>2.200243E-4</v>
      </c>
      <c r="W64" s="35">
        <v>2.2230350000000001E-4</v>
      </c>
      <c r="X64" s="35">
        <v>2.2463604000000001E-4</v>
      </c>
      <c r="Y64" s="35">
        <v>2.2875630000000001E-4</v>
      </c>
      <c r="Z64" s="35" t="s">
        <v>193</v>
      </c>
      <c r="AA64" s="35" t="s">
        <v>193</v>
      </c>
      <c r="AB64" s="35" t="s">
        <v>193</v>
      </c>
      <c r="AC64" s="36" t="s">
        <v>193</v>
      </c>
      <c r="AD64" s="29" t="s">
        <v>193</v>
      </c>
      <c r="AE64" s="29" t="s">
        <v>193</v>
      </c>
      <c r="AF64" s="29">
        <v>2.1532570000000001E-4</v>
      </c>
      <c r="AG64" s="29">
        <v>2.1645084999999999E-4</v>
      </c>
      <c r="AH64" s="29" t="s">
        <v>193</v>
      </c>
      <c r="AI64" s="29" t="s">
        <v>193</v>
      </c>
      <c r="AJ64" s="29" t="s">
        <v>193</v>
      </c>
      <c r="AK64" s="3">
        <f t="shared" si="0"/>
        <v>2.2028409416666669E-4</v>
      </c>
      <c r="AL64" s="13">
        <v>24.624300000000002</v>
      </c>
      <c r="AP64" s="2">
        <f>((AK64-AK$27)*100)/AK$27</f>
        <v>-2.0180240102383062</v>
      </c>
    </row>
    <row r="65" spans="1:46" x14ac:dyDescent="0.25">
      <c r="A65" t="s">
        <v>193</v>
      </c>
      <c r="B65" s="37" t="s">
        <v>193</v>
      </c>
      <c r="C65" s="34">
        <v>2.2081763E-4</v>
      </c>
      <c r="D65" s="34">
        <v>2.1424327999999999E-4</v>
      </c>
      <c r="E65" s="34">
        <v>2.1197801E-4</v>
      </c>
      <c r="F65" s="34">
        <v>2.1098716999999999E-4</v>
      </c>
      <c r="G65" s="34">
        <v>2.1085312E-4</v>
      </c>
      <c r="H65" s="34">
        <v>2.1747024000000001E-4</v>
      </c>
      <c r="I65" s="34">
        <v>2.2186539999999999E-4</v>
      </c>
      <c r="J65" s="34">
        <v>2.2355070000000001E-4</v>
      </c>
      <c r="K65" s="34">
        <v>2.2521686000000001E-4</v>
      </c>
      <c r="L65" s="34">
        <v>2.2739833999999999E-4</v>
      </c>
      <c r="M65" s="34">
        <v>2.2911216E-4</v>
      </c>
      <c r="N65" s="34">
        <v>2.3366559999999999E-4</v>
      </c>
      <c r="O65" s="34">
        <v>2.3270054999999999E-4</v>
      </c>
      <c r="P65" s="38" t="s">
        <v>193</v>
      </c>
      <c r="Q65" s="38">
        <v>2.2631440999999999E-4</v>
      </c>
      <c r="R65" s="38">
        <v>2.2140071E-4</v>
      </c>
      <c r="S65" s="35">
        <v>2.1856638999999999E-4</v>
      </c>
      <c r="T65" s="35">
        <v>2.1557389000000001E-4</v>
      </c>
      <c r="U65" s="35">
        <v>2.1634844999999999E-4</v>
      </c>
      <c r="V65" s="35">
        <v>2.1997060000000001E-4</v>
      </c>
      <c r="W65" s="35">
        <v>2.2273236000000001E-4</v>
      </c>
      <c r="X65" s="35">
        <v>2.2722116000000001E-4</v>
      </c>
      <c r="Y65" s="35">
        <v>2.2999156000000001E-4</v>
      </c>
      <c r="Z65" s="35" t="s">
        <v>193</v>
      </c>
      <c r="AA65" s="35" t="s">
        <v>193</v>
      </c>
      <c r="AB65" s="35" t="s">
        <v>193</v>
      </c>
      <c r="AC65" s="36" t="s">
        <v>193</v>
      </c>
      <c r="AD65" s="29" t="s">
        <v>193</v>
      </c>
      <c r="AE65" s="29" t="s">
        <v>193</v>
      </c>
      <c r="AF65" s="29" t="s">
        <v>193</v>
      </c>
      <c r="AG65" s="29" t="s">
        <v>193</v>
      </c>
      <c r="AH65" s="29" t="s">
        <v>193</v>
      </c>
      <c r="AI65" s="29" t="s">
        <v>193</v>
      </c>
      <c r="AJ65" s="29" t="s">
        <v>193</v>
      </c>
      <c r="AK65" s="3">
        <f t="shared" si="0"/>
        <v>2.2172629954545455E-4</v>
      </c>
      <c r="AL65" s="13">
        <v>28.178599999999999</v>
      </c>
      <c r="AP65" s="2">
        <f>((AK65-AK$28)*100)/AK$28</f>
        <v>-1.9814378552676157</v>
      </c>
    </row>
    <row r="66" spans="1:46" x14ac:dyDescent="0.25">
      <c r="A66" s="32" t="s">
        <v>193</v>
      </c>
      <c r="B66" s="39" t="s">
        <v>193</v>
      </c>
      <c r="C66" s="32">
        <v>2.2655215999999999E-4</v>
      </c>
      <c r="D66" s="32">
        <v>2.1949877999999999E-4</v>
      </c>
      <c r="E66" s="32">
        <v>2.1924126E-4</v>
      </c>
      <c r="F66" s="32">
        <v>2.2256787999999999E-4</v>
      </c>
      <c r="G66" s="32">
        <v>2.2609356E-4</v>
      </c>
      <c r="H66" s="32">
        <v>2.2940210999999999E-4</v>
      </c>
      <c r="I66" s="32">
        <v>2.3135684E-4</v>
      </c>
      <c r="J66" s="32">
        <v>2.3122484000000001E-4</v>
      </c>
      <c r="K66" s="32">
        <v>2.2956496000000001E-4</v>
      </c>
      <c r="L66" s="32">
        <v>2.2805549E-4</v>
      </c>
      <c r="M66" s="32">
        <v>2.3101152E-4</v>
      </c>
      <c r="N66" s="32">
        <v>2.409744E-4</v>
      </c>
      <c r="O66" s="32">
        <v>2.3799602E-4</v>
      </c>
      <c r="P66" s="32" t="s">
        <v>193</v>
      </c>
      <c r="Q66" s="32" t="s">
        <v>193</v>
      </c>
      <c r="R66" s="32" t="s">
        <v>193</v>
      </c>
      <c r="S66" s="33">
        <v>2.2150547000000001E-4</v>
      </c>
      <c r="T66" s="33">
        <v>2.2074362000000001E-4</v>
      </c>
      <c r="U66" s="33">
        <v>2.2226066E-4</v>
      </c>
      <c r="V66" s="33">
        <v>2.2350816000000001E-4</v>
      </c>
      <c r="W66" s="33">
        <v>2.2095384999999999E-4</v>
      </c>
      <c r="X66" s="33">
        <v>2.2940818E-4</v>
      </c>
      <c r="Y66" s="33">
        <v>2.3279086E-4</v>
      </c>
      <c r="Z66" s="33" t="s">
        <v>193</v>
      </c>
      <c r="AA66" s="40" t="s">
        <v>193</v>
      </c>
      <c r="AB66" s="40">
        <v>2.2407618000000001E-4</v>
      </c>
      <c r="AC66" s="40">
        <v>2.2844141000000001E-4</v>
      </c>
      <c r="AD66" s="40" t="s">
        <v>193</v>
      </c>
      <c r="AE66" s="40" t="s">
        <v>193</v>
      </c>
      <c r="AF66" s="40" t="s">
        <v>193</v>
      </c>
      <c r="AG66" s="40" t="s">
        <v>193</v>
      </c>
      <c r="AH66" s="40" t="s">
        <v>193</v>
      </c>
      <c r="AI66" s="40" t="s">
        <v>193</v>
      </c>
      <c r="AJ66" s="40" t="s">
        <v>193</v>
      </c>
      <c r="AK66" s="3">
        <f t="shared" si="0"/>
        <v>2.2714673681818186E-4</v>
      </c>
      <c r="AL66" s="1">
        <v>31.855</v>
      </c>
      <c r="AP66" s="2">
        <f>((AK66-AK$29)*100)/AK$29</f>
        <v>-2.0398043164983846</v>
      </c>
    </row>
    <row r="67" spans="1:46" x14ac:dyDescent="0.25">
      <c r="A67" s="31" t="s">
        <v>193</v>
      </c>
      <c r="B67" s="41" t="s">
        <v>193</v>
      </c>
      <c r="C67" s="31" t="s">
        <v>193</v>
      </c>
      <c r="D67" s="31">
        <v>2.2349300000000001E-4</v>
      </c>
      <c r="E67" s="31">
        <v>2.2616800000000001E-4</v>
      </c>
      <c r="F67" s="31">
        <v>2.3069757E-4</v>
      </c>
      <c r="G67" s="31">
        <v>2.3427955E-4</v>
      </c>
      <c r="H67" s="31">
        <v>2.3788077999999999E-4</v>
      </c>
      <c r="I67" s="31">
        <v>2.4114132E-4</v>
      </c>
      <c r="J67" s="31">
        <v>2.4319243999999999E-4</v>
      </c>
      <c r="K67" s="31">
        <v>2.4422909999999998E-4</v>
      </c>
      <c r="L67" s="31">
        <v>2.4417267E-4</v>
      </c>
      <c r="M67" s="31">
        <v>2.4335399E-4</v>
      </c>
      <c r="N67" s="31">
        <v>2.4827162000000001E-4</v>
      </c>
      <c r="O67" s="31" t="s">
        <v>193</v>
      </c>
      <c r="P67" s="31" t="s">
        <v>193</v>
      </c>
      <c r="Q67" s="31" t="s">
        <v>193</v>
      </c>
      <c r="R67" s="31" t="s">
        <v>193</v>
      </c>
      <c r="S67" s="33">
        <v>2.3004918000000001E-4</v>
      </c>
      <c r="T67" s="33">
        <v>2.3034512E-4</v>
      </c>
      <c r="U67" s="33">
        <v>2.3264100000000001E-4</v>
      </c>
      <c r="V67" s="33">
        <v>2.3495918000000001E-4</v>
      </c>
      <c r="W67" s="33">
        <v>2.3665280000000001E-4</v>
      </c>
      <c r="X67" s="33">
        <v>2.3550635E-4</v>
      </c>
      <c r="Y67" s="33">
        <v>2.3806568E-4</v>
      </c>
      <c r="Z67" s="33">
        <v>2.3770074999999999E-4</v>
      </c>
      <c r="AA67" s="40">
        <v>2.3742262999999999E-4</v>
      </c>
      <c r="AB67" s="40">
        <v>2.3215673999999999E-4</v>
      </c>
      <c r="AC67" s="40">
        <v>2.3143246999999999E-4</v>
      </c>
      <c r="AD67" s="40">
        <v>2.3528973999999999E-4</v>
      </c>
      <c r="AE67" s="40" t="s">
        <v>193</v>
      </c>
      <c r="AF67" s="40" t="s">
        <v>193</v>
      </c>
      <c r="AG67" s="40" t="s">
        <v>193</v>
      </c>
      <c r="AH67" s="40" t="s">
        <v>193</v>
      </c>
      <c r="AI67" s="40" t="s">
        <v>193</v>
      </c>
      <c r="AJ67" s="40" t="s">
        <v>193</v>
      </c>
      <c r="AK67" s="3">
        <f t="shared" si="0"/>
        <v>2.3604789913043485E-4</v>
      </c>
      <c r="AL67" s="1">
        <v>35.685299999999998</v>
      </c>
      <c r="AP67" s="2">
        <f>((AK67-AK$30)*100)/AK$30</f>
        <v>-2.1481055255655446</v>
      </c>
    </row>
    <row r="68" spans="1:46" x14ac:dyDescent="0.25">
      <c r="A68" s="31" t="s">
        <v>193</v>
      </c>
      <c r="B68" s="41" t="s">
        <v>193</v>
      </c>
      <c r="C68" s="31" t="s">
        <v>193</v>
      </c>
      <c r="D68" s="31">
        <v>2.3294360000000001E-4</v>
      </c>
      <c r="E68" s="31">
        <v>2.3791036999999999E-4</v>
      </c>
      <c r="F68" s="31">
        <v>2.4127160999999999E-4</v>
      </c>
      <c r="G68" s="31">
        <v>2.4381965E-4</v>
      </c>
      <c r="H68" s="31">
        <v>2.4670999999999997E-4</v>
      </c>
      <c r="I68" s="31">
        <v>2.4975533999999999E-4</v>
      </c>
      <c r="J68" s="31">
        <v>2.5245139999999997E-4</v>
      </c>
      <c r="K68" s="31">
        <v>2.5483637000000002E-4</v>
      </c>
      <c r="L68" s="31">
        <v>2.5606819999999999E-4</v>
      </c>
      <c r="M68" s="31">
        <v>2.547955E-4</v>
      </c>
      <c r="N68" s="31">
        <v>2.541574E-4</v>
      </c>
      <c r="O68" s="31" t="s">
        <v>193</v>
      </c>
      <c r="P68" s="31" t="s">
        <v>193</v>
      </c>
      <c r="Q68" s="31" t="s">
        <v>193</v>
      </c>
      <c r="R68" s="31" t="s">
        <v>193</v>
      </c>
      <c r="S68" s="33">
        <v>2.4202402E-4</v>
      </c>
      <c r="T68" s="33">
        <v>2.4171026999999999E-4</v>
      </c>
      <c r="U68" s="33">
        <v>2.4255454000000001E-4</v>
      </c>
      <c r="V68" s="33">
        <v>2.4406906999999999E-4</v>
      </c>
      <c r="W68" s="33">
        <v>2.4670782000000001E-4</v>
      </c>
      <c r="X68" s="33">
        <v>2.4767133000000002E-4</v>
      </c>
      <c r="Y68" s="33">
        <v>2.4547474E-4</v>
      </c>
      <c r="Z68" s="33" t="s">
        <v>193</v>
      </c>
      <c r="AA68" s="40">
        <v>2.4018478999999999E-4</v>
      </c>
      <c r="AB68" s="40">
        <v>2.3598451999999999E-4</v>
      </c>
      <c r="AC68" s="40" t="s">
        <v>193</v>
      </c>
      <c r="AD68" s="40" t="s">
        <v>193</v>
      </c>
      <c r="AE68" s="40" t="s">
        <v>193</v>
      </c>
      <c r="AF68" s="40" t="s">
        <v>193</v>
      </c>
      <c r="AG68" s="40" t="s">
        <v>193</v>
      </c>
      <c r="AH68" s="40" t="s">
        <v>193</v>
      </c>
      <c r="AI68" s="40" t="s">
        <v>193</v>
      </c>
      <c r="AJ68" s="40" t="s">
        <v>193</v>
      </c>
      <c r="AK68" s="3">
        <f t="shared" ref="AK68:AK111" si="1">AVERAGE(A68:AJ68)</f>
        <v>2.45555027E-4</v>
      </c>
      <c r="AL68" s="1">
        <v>39.709000000000003</v>
      </c>
      <c r="AP68" s="2">
        <f>((AK68-AK$31)*100)/AK$31</f>
        <v>-2.2156843134055979</v>
      </c>
    </row>
    <row r="69" spans="1:46" x14ac:dyDescent="0.25">
      <c r="A69" s="31" t="s">
        <v>193</v>
      </c>
      <c r="B69" s="41" t="s">
        <v>193</v>
      </c>
      <c r="C69" s="31" t="s">
        <v>193</v>
      </c>
      <c r="D69" s="31">
        <v>2.5044561999999998E-4</v>
      </c>
      <c r="E69" s="31">
        <v>2.5069265000000001E-4</v>
      </c>
      <c r="F69" s="31">
        <v>2.5322117000000001E-4</v>
      </c>
      <c r="G69" s="31">
        <v>2.5604472999999999E-4</v>
      </c>
      <c r="H69" s="31">
        <v>2.5834717E-4</v>
      </c>
      <c r="I69" s="31">
        <v>2.6053493000000001E-4</v>
      </c>
      <c r="J69" s="31">
        <v>2.6287279999999999E-4</v>
      </c>
      <c r="K69" s="31">
        <v>2.6562187E-4</v>
      </c>
      <c r="L69" s="31">
        <v>2.6768000000000001E-4</v>
      </c>
      <c r="M69" s="31">
        <v>2.6697043000000002E-4</v>
      </c>
      <c r="N69" s="31">
        <v>2.6532690000000001E-4</v>
      </c>
      <c r="O69" s="31" t="s">
        <v>193</v>
      </c>
      <c r="P69" s="31" t="s">
        <v>193</v>
      </c>
      <c r="Q69" s="31" t="s">
        <v>193</v>
      </c>
      <c r="R69" s="31" t="s">
        <v>193</v>
      </c>
      <c r="S69" s="33" t="s">
        <v>193</v>
      </c>
      <c r="T69" s="33">
        <v>2.5244485000000002E-4</v>
      </c>
      <c r="U69" s="33">
        <v>2.5229640000000003E-4</v>
      </c>
      <c r="V69" s="33">
        <v>2.5393200000000001E-4</v>
      </c>
      <c r="W69" s="33">
        <v>2.5676304000000002E-4</v>
      </c>
      <c r="X69" s="33">
        <v>2.5966847999999999E-4</v>
      </c>
      <c r="Y69" s="33">
        <v>2.5737273999999999E-4</v>
      </c>
      <c r="Z69" s="33">
        <v>2.5814465999999999E-4</v>
      </c>
      <c r="AA69" s="40" t="s">
        <v>193</v>
      </c>
      <c r="AB69" s="40" t="s">
        <v>193</v>
      </c>
      <c r="AC69" s="40" t="s">
        <v>193</v>
      </c>
      <c r="AD69" s="40" t="s">
        <v>193</v>
      </c>
      <c r="AE69" s="40" t="s">
        <v>193</v>
      </c>
      <c r="AF69" s="40" t="s">
        <v>193</v>
      </c>
      <c r="AG69" s="40" t="s">
        <v>193</v>
      </c>
      <c r="AH69" s="40" t="s">
        <v>193</v>
      </c>
      <c r="AI69" s="40" t="s">
        <v>193</v>
      </c>
      <c r="AJ69" s="40" t="s">
        <v>193</v>
      </c>
      <c r="AK69" s="3">
        <f t="shared" si="1"/>
        <v>2.582433577777778E-4</v>
      </c>
      <c r="AL69" s="1">
        <v>43.982999999999997</v>
      </c>
      <c r="AP69" s="2">
        <f>((AK69-AK$32)*100)/AK$32</f>
        <v>-2.3135797008361454</v>
      </c>
    </row>
    <row r="70" spans="1:46" x14ac:dyDescent="0.25">
      <c r="A70" s="31" t="s">
        <v>193</v>
      </c>
      <c r="B70" s="41" t="s">
        <v>193</v>
      </c>
      <c r="C70" s="31" t="s">
        <v>193</v>
      </c>
      <c r="D70" s="31" t="s">
        <v>193</v>
      </c>
      <c r="E70" s="31">
        <v>2.6915685000000001E-4</v>
      </c>
      <c r="F70" s="31">
        <v>2.6949678000000001E-4</v>
      </c>
      <c r="G70" s="31">
        <v>2.7196289999999998E-4</v>
      </c>
      <c r="H70" s="31">
        <v>2.7283670000000001E-4</v>
      </c>
      <c r="I70" s="31">
        <v>2.7389583000000001E-4</v>
      </c>
      <c r="J70" s="31">
        <v>2.7548912000000003E-4</v>
      </c>
      <c r="K70" s="31">
        <v>2.7852410000000003E-4</v>
      </c>
      <c r="L70" s="31">
        <v>2.8064995E-4</v>
      </c>
      <c r="M70" s="31">
        <v>2.8008003999999999E-4</v>
      </c>
      <c r="N70" s="31">
        <v>2.7847694999999999E-4</v>
      </c>
      <c r="O70" s="31" t="s">
        <v>193</v>
      </c>
      <c r="P70" s="31" t="s">
        <v>193</v>
      </c>
      <c r="Q70" s="31" t="s">
        <v>193</v>
      </c>
      <c r="R70" s="31" t="s">
        <v>193</v>
      </c>
      <c r="S70" s="33" t="s">
        <v>193</v>
      </c>
      <c r="T70" s="33" t="s">
        <v>193</v>
      </c>
      <c r="U70" s="33">
        <v>2.6220551999999998E-4</v>
      </c>
      <c r="V70" s="33">
        <v>2.6763842E-4</v>
      </c>
      <c r="W70" s="33">
        <v>2.6892143E-4</v>
      </c>
      <c r="X70" s="33">
        <v>2.7202744999999998E-4</v>
      </c>
      <c r="Y70" s="33">
        <v>2.7023124999999999E-4</v>
      </c>
      <c r="Z70" s="33">
        <v>2.6718683999999999E-4</v>
      </c>
      <c r="AA70" s="40" t="s">
        <v>193</v>
      </c>
      <c r="AB70" s="40" t="s">
        <v>193</v>
      </c>
      <c r="AC70" s="40" t="s">
        <v>193</v>
      </c>
      <c r="AD70" s="40" t="s">
        <v>193</v>
      </c>
      <c r="AE70" s="40" t="s">
        <v>193</v>
      </c>
      <c r="AF70" s="40" t="s">
        <v>193</v>
      </c>
      <c r="AG70" s="40" t="s">
        <v>193</v>
      </c>
      <c r="AH70" s="40" t="s">
        <v>193</v>
      </c>
      <c r="AI70" s="40" t="s">
        <v>193</v>
      </c>
      <c r="AJ70" s="40" t="s">
        <v>193</v>
      </c>
      <c r="AK70" s="3">
        <f t="shared" si="1"/>
        <v>2.72423758125E-4</v>
      </c>
      <c r="AL70" s="1">
        <v>48.590400000000002</v>
      </c>
      <c r="AP70" s="2">
        <f>((AK70-AK$33)*100)/AK$33</f>
        <v>-2.4146847234532252</v>
      </c>
    </row>
    <row r="71" spans="1:46" x14ac:dyDescent="0.25">
      <c r="A71" s="27" t="s">
        <v>193</v>
      </c>
      <c r="B71" s="28" t="s">
        <v>193</v>
      </c>
      <c r="C71" s="27" t="s">
        <v>193</v>
      </c>
      <c r="D71" s="27" t="s">
        <v>193</v>
      </c>
      <c r="E71" s="27">
        <v>2.9725189999999999E-4</v>
      </c>
      <c r="F71" s="27">
        <v>2.8884724999999998E-4</v>
      </c>
      <c r="G71" s="27">
        <v>2.8886587999999997E-4</v>
      </c>
      <c r="H71" s="27">
        <v>2.8310990000000001E-4</v>
      </c>
      <c r="I71" s="27">
        <v>2.858146E-4</v>
      </c>
      <c r="J71" s="27">
        <v>2.8935301999999998E-4</v>
      </c>
      <c r="K71" s="27">
        <v>2.9347397999999997E-4</v>
      </c>
      <c r="L71" s="27">
        <v>2.9466540000000003E-4</v>
      </c>
      <c r="M71" s="27">
        <v>2.9267848000000003E-4</v>
      </c>
      <c r="N71" s="27" t="s">
        <v>193</v>
      </c>
      <c r="O71" s="27" t="s">
        <v>193</v>
      </c>
      <c r="P71" s="27" t="s">
        <v>193</v>
      </c>
      <c r="Q71" s="27" t="s">
        <v>193</v>
      </c>
      <c r="R71" s="27" t="s">
        <v>193</v>
      </c>
      <c r="S71" s="27" t="s">
        <v>193</v>
      </c>
      <c r="T71" s="27" t="s">
        <v>193</v>
      </c>
      <c r="U71" s="27">
        <v>2.7744116999999999E-4</v>
      </c>
      <c r="V71" s="27">
        <v>2.8450836999999998E-4</v>
      </c>
      <c r="W71" s="27">
        <v>2.8433359999999999E-4</v>
      </c>
      <c r="X71" s="27">
        <v>2.8627029999999998E-4</v>
      </c>
      <c r="Y71" s="27">
        <v>2.8427143000000002E-4</v>
      </c>
      <c r="Z71" s="27" t="s">
        <v>193</v>
      </c>
      <c r="AA71" s="27" t="s">
        <v>193</v>
      </c>
      <c r="AB71" s="27" t="s">
        <v>193</v>
      </c>
      <c r="AC71" s="27" t="s">
        <v>193</v>
      </c>
      <c r="AD71" s="27" t="s">
        <v>193</v>
      </c>
      <c r="AE71" s="27" t="s">
        <v>193</v>
      </c>
      <c r="AF71" s="27" t="s">
        <v>193</v>
      </c>
      <c r="AG71" s="27" t="s">
        <v>193</v>
      </c>
      <c r="AH71" s="27" t="s">
        <v>193</v>
      </c>
      <c r="AI71" s="27" t="s">
        <v>193</v>
      </c>
      <c r="AJ71" s="27" t="s">
        <v>193</v>
      </c>
      <c r="AK71" s="3">
        <f t="shared" si="1"/>
        <v>2.8792037714285714E-4</v>
      </c>
      <c r="AL71" s="21">
        <v>53.663899999999998</v>
      </c>
      <c r="AP71" s="2">
        <f>((AK71-AK$34)*100)/AK$34</f>
        <v>-2.4734643091739361</v>
      </c>
    </row>
    <row r="72" spans="1:46" x14ac:dyDescent="0.25">
      <c r="A72" s="27" t="s">
        <v>193</v>
      </c>
      <c r="B72" s="28" t="s">
        <v>193</v>
      </c>
      <c r="C72" s="27" t="s">
        <v>193</v>
      </c>
      <c r="D72" s="27" t="s">
        <v>193</v>
      </c>
      <c r="E72" s="27" t="s">
        <v>193</v>
      </c>
      <c r="F72" s="27" t="s">
        <v>193</v>
      </c>
      <c r="G72" s="27">
        <v>3.1304527999999999E-4</v>
      </c>
      <c r="H72" s="27">
        <v>3.1061022E-4</v>
      </c>
      <c r="I72" s="27">
        <v>3.084362E-4</v>
      </c>
      <c r="J72" s="27">
        <v>3.0688435000000001E-4</v>
      </c>
      <c r="K72" s="27">
        <v>3.1683367000000001E-4</v>
      </c>
      <c r="L72" s="27">
        <v>3.1618922000000002E-4</v>
      </c>
      <c r="M72" s="27" t="s">
        <v>193</v>
      </c>
      <c r="N72" s="27" t="s">
        <v>193</v>
      </c>
      <c r="O72" s="27" t="s">
        <v>193</v>
      </c>
      <c r="P72" s="27" t="s">
        <v>193</v>
      </c>
      <c r="Q72" s="27" t="s">
        <v>193</v>
      </c>
      <c r="R72" s="27" t="s">
        <v>193</v>
      </c>
      <c r="S72" s="27" t="s">
        <v>193</v>
      </c>
      <c r="T72" s="27" t="s">
        <v>193</v>
      </c>
      <c r="U72" s="27">
        <v>2.9996340000000002E-4</v>
      </c>
      <c r="V72" s="27">
        <v>3.0128163000000001E-4</v>
      </c>
      <c r="W72" s="27">
        <v>3.0094272E-4</v>
      </c>
      <c r="X72" s="27">
        <v>3.0781037999999999E-4</v>
      </c>
      <c r="Y72" s="27">
        <v>3.0579296E-4</v>
      </c>
      <c r="Z72" s="27">
        <v>3.2468162999999998E-4</v>
      </c>
      <c r="AA72" s="27" t="s">
        <v>193</v>
      </c>
      <c r="AB72" s="27" t="s">
        <v>193</v>
      </c>
      <c r="AC72" s="27" t="s">
        <v>193</v>
      </c>
      <c r="AD72" s="27" t="s">
        <v>193</v>
      </c>
      <c r="AE72" s="27" t="s">
        <v>193</v>
      </c>
      <c r="AF72" s="27" t="s">
        <v>193</v>
      </c>
      <c r="AG72" s="27" t="s">
        <v>193</v>
      </c>
      <c r="AH72" s="27" t="s">
        <v>193</v>
      </c>
      <c r="AI72" s="27" t="s">
        <v>193</v>
      </c>
      <c r="AJ72" s="27" t="s">
        <v>193</v>
      </c>
      <c r="AK72" s="3">
        <f>AVERAGE(A72:AJ72)</f>
        <v>3.0937263833333333E-4</v>
      </c>
      <c r="AL72" s="9">
        <v>59.441600000000001</v>
      </c>
      <c r="AP72" s="2">
        <f>((AK72-AK$35)*100)/AK$35</f>
        <v>-2.0795848980409888</v>
      </c>
    </row>
    <row r="73" spans="1:46" x14ac:dyDescent="0.25">
      <c r="A73" s="25" t="s">
        <v>193</v>
      </c>
      <c r="B73" s="26" t="s">
        <v>193</v>
      </c>
      <c r="C73" s="25" t="s">
        <v>193</v>
      </c>
      <c r="D73" s="25" t="s">
        <v>193</v>
      </c>
      <c r="E73" s="25" t="s">
        <v>193</v>
      </c>
      <c r="F73" s="25" t="s">
        <v>193</v>
      </c>
      <c r="G73" s="25" t="s">
        <v>193</v>
      </c>
      <c r="H73" s="25" t="s">
        <v>193</v>
      </c>
      <c r="I73" s="25" t="s">
        <v>193</v>
      </c>
      <c r="J73" s="25">
        <v>3.3648180000000002E-4</v>
      </c>
      <c r="K73" s="25" t="s">
        <v>193</v>
      </c>
      <c r="L73" s="25" t="s">
        <v>193</v>
      </c>
      <c r="M73" s="25" t="s">
        <v>193</v>
      </c>
      <c r="N73" s="25" t="s">
        <v>193</v>
      </c>
      <c r="O73" s="25" t="s">
        <v>193</v>
      </c>
      <c r="P73" s="25" t="s">
        <v>193</v>
      </c>
      <c r="Q73" s="25" t="s">
        <v>193</v>
      </c>
      <c r="R73" s="25" t="s">
        <v>193</v>
      </c>
      <c r="S73" s="25" t="s">
        <v>193</v>
      </c>
      <c r="T73" s="25">
        <v>3.2658005E-4</v>
      </c>
      <c r="U73" s="25">
        <v>3.2942331999999999E-4</v>
      </c>
      <c r="V73" s="25" t="s">
        <v>193</v>
      </c>
      <c r="W73" s="25" t="s">
        <v>193</v>
      </c>
      <c r="X73" s="25">
        <v>3.3550924999999998E-4</v>
      </c>
      <c r="Y73" s="25">
        <v>3.3448050000000002E-4</v>
      </c>
      <c r="Z73" s="25">
        <v>3.3327538000000001E-4</v>
      </c>
      <c r="AA73" s="25">
        <v>3.3153837999999998E-4</v>
      </c>
      <c r="AB73" s="25">
        <v>3.2989599999999999E-4</v>
      </c>
      <c r="AC73" s="25" t="s">
        <v>193</v>
      </c>
      <c r="AD73" s="25" t="s">
        <v>193</v>
      </c>
      <c r="AE73" s="25" t="s">
        <v>193</v>
      </c>
      <c r="AF73" s="25" t="s">
        <v>193</v>
      </c>
      <c r="AG73" s="25" t="s">
        <v>193</v>
      </c>
      <c r="AH73" s="25" t="s">
        <v>193</v>
      </c>
      <c r="AI73" s="25" t="s">
        <v>193</v>
      </c>
      <c r="AJ73" s="25" t="s">
        <v>193</v>
      </c>
      <c r="AK73" s="3">
        <f t="shared" si="1"/>
        <v>3.3214808499999998E-4</v>
      </c>
      <c r="AL73" s="4">
        <v>66.4435</v>
      </c>
      <c r="AP73" s="22">
        <f>((AK73-AK$36)*100)/AK$36</f>
        <v>0.99804869139744035</v>
      </c>
    </row>
    <row r="74" spans="1:46" x14ac:dyDescent="0.25">
      <c r="A74" s="25">
        <v>3.14111E-4</v>
      </c>
      <c r="B74" s="26">
        <v>3.1182604000000002E-4</v>
      </c>
      <c r="C74" s="25">
        <v>3.1047491999999999E-4</v>
      </c>
      <c r="D74" s="25">
        <v>3.0982390000000001E-4</v>
      </c>
      <c r="E74" s="25">
        <v>3.0911193000000001E-4</v>
      </c>
      <c r="F74" s="25">
        <v>3.0837250000000002E-4</v>
      </c>
      <c r="G74" s="25">
        <v>3.0776977999999997E-4</v>
      </c>
      <c r="H74" s="25">
        <v>3.0755163999999997E-4</v>
      </c>
      <c r="I74" s="25">
        <v>3.0734832000000001E-4</v>
      </c>
      <c r="J74" s="25">
        <v>3.0563319999999999E-4</v>
      </c>
      <c r="K74" s="25">
        <v>3.0768418E-4</v>
      </c>
      <c r="L74" s="25">
        <v>3.0775335999999999E-4</v>
      </c>
      <c r="M74" s="25">
        <v>3.0758977E-4</v>
      </c>
      <c r="N74" s="25">
        <v>3.0843072E-4</v>
      </c>
      <c r="O74" s="25">
        <v>3.0878215000000001E-4</v>
      </c>
      <c r="P74" s="25">
        <v>3.0363892000000002E-4</v>
      </c>
      <c r="Q74" s="25">
        <v>3.0349000000000001E-4</v>
      </c>
      <c r="R74" s="25">
        <v>3.0372298000000002E-4</v>
      </c>
      <c r="S74" s="25">
        <v>3.0229846E-4</v>
      </c>
      <c r="T74" s="25">
        <v>3.0698059999999998E-4</v>
      </c>
      <c r="U74" s="25" t="s">
        <v>193</v>
      </c>
      <c r="V74" s="25" t="s">
        <v>193</v>
      </c>
      <c r="W74" s="25" t="s">
        <v>193</v>
      </c>
      <c r="X74" s="25" t="s">
        <v>193</v>
      </c>
      <c r="Y74" s="25">
        <v>3.2139187999999998E-4</v>
      </c>
      <c r="Z74" s="25">
        <v>3.1574783E-4</v>
      </c>
      <c r="AA74" s="25">
        <v>3.161479E-4</v>
      </c>
      <c r="AB74" s="25">
        <v>3.192677E-4</v>
      </c>
      <c r="AC74" s="25">
        <v>3.2218220000000003E-4</v>
      </c>
      <c r="AD74" s="25">
        <v>3.1770996000000002E-4</v>
      </c>
      <c r="AE74" s="25">
        <v>3.1584693000000002E-4</v>
      </c>
      <c r="AF74" s="25">
        <v>3.1528325E-4</v>
      </c>
      <c r="AG74" s="25">
        <v>3.1625570000000001E-4</v>
      </c>
      <c r="AH74" s="25">
        <v>3.1420212999999999E-4</v>
      </c>
      <c r="AI74" s="25">
        <v>3.1402307999999998E-4</v>
      </c>
      <c r="AJ74" s="25">
        <v>3.1520342000000001E-4</v>
      </c>
      <c r="AK74" s="3">
        <f t="shared" si="1"/>
        <v>3.1111426093749999E-4</v>
      </c>
      <c r="AL74" s="4">
        <v>76.463800000000006</v>
      </c>
      <c r="AP74" s="22">
        <f>((AK74-AK$37)*100)/AK$37</f>
        <v>1.9204186501336611</v>
      </c>
    </row>
    <row r="75" spans="1:46" x14ac:dyDescent="0.25">
      <c r="A75" t="s">
        <v>199</v>
      </c>
      <c r="AK75" s="17">
        <f>SUM(A39:AJ72)/867</f>
        <v>2.456062816262972E-4</v>
      </c>
      <c r="AL75" s="4"/>
      <c r="AP75" s="23">
        <f>((AK75-AK$38)*100)/AK$38</f>
        <v>5.5682730036451904</v>
      </c>
      <c r="AQ75" s="24" t="s">
        <v>125</v>
      </c>
    </row>
    <row r="76" spans="1:46" x14ac:dyDescent="0.25">
      <c r="A76" s="25" t="s">
        <v>193</v>
      </c>
      <c r="B76" s="26" t="s">
        <v>193</v>
      </c>
      <c r="C76" s="25" t="s">
        <v>193</v>
      </c>
      <c r="D76" s="25" t="s">
        <v>193</v>
      </c>
      <c r="E76" s="25" t="s">
        <v>193</v>
      </c>
      <c r="F76" s="25" t="s">
        <v>193</v>
      </c>
      <c r="G76" s="25" t="s">
        <v>193</v>
      </c>
      <c r="H76" s="25" t="s">
        <v>193</v>
      </c>
      <c r="I76" s="25" t="s">
        <v>193</v>
      </c>
      <c r="J76" s="25" t="s">
        <v>193</v>
      </c>
      <c r="K76" s="25" t="s">
        <v>193</v>
      </c>
      <c r="L76" s="25" t="s">
        <v>193</v>
      </c>
      <c r="M76" s="25" t="s">
        <v>193</v>
      </c>
      <c r="N76" s="25" t="s">
        <v>193</v>
      </c>
      <c r="O76" s="25" t="s">
        <v>193</v>
      </c>
      <c r="P76" s="25" t="s">
        <v>193</v>
      </c>
      <c r="Q76" s="25" t="s">
        <v>193</v>
      </c>
      <c r="R76" s="25" t="s">
        <v>193</v>
      </c>
      <c r="S76" s="25" t="s">
        <v>193</v>
      </c>
      <c r="T76" s="25" t="s">
        <v>193</v>
      </c>
      <c r="U76" s="25" t="s">
        <v>193</v>
      </c>
      <c r="V76" s="25" t="s">
        <v>193</v>
      </c>
      <c r="W76" s="25" t="s">
        <v>193</v>
      </c>
      <c r="X76" s="25" t="s">
        <v>193</v>
      </c>
      <c r="Y76" s="25" t="s">
        <v>193</v>
      </c>
      <c r="Z76" s="25" t="s">
        <v>193</v>
      </c>
      <c r="AA76" s="25" t="s">
        <v>193</v>
      </c>
      <c r="AB76" s="25" t="s">
        <v>193</v>
      </c>
      <c r="AC76" s="25" t="s">
        <v>193</v>
      </c>
      <c r="AD76" s="25" t="s">
        <v>193</v>
      </c>
      <c r="AE76" s="25" t="s">
        <v>193</v>
      </c>
      <c r="AF76" s="25" t="s">
        <v>193</v>
      </c>
      <c r="AG76" s="25" t="s">
        <v>193</v>
      </c>
      <c r="AH76" s="25" t="s">
        <v>193</v>
      </c>
      <c r="AI76" s="25" t="s">
        <v>193</v>
      </c>
      <c r="AJ76" s="25" t="s">
        <v>193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193</v>
      </c>
      <c r="B77" s="26">
        <v>3.188911E-4</v>
      </c>
      <c r="C77" s="25">
        <v>3.1447860000000002E-4</v>
      </c>
      <c r="D77" s="25">
        <v>3.0720982E-4</v>
      </c>
      <c r="E77" s="25">
        <v>2.9987542000000001E-4</v>
      </c>
      <c r="F77" s="25">
        <v>2.9796013000000002E-4</v>
      </c>
      <c r="G77" s="25">
        <v>3.014728E-4</v>
      </c>
      <c r="H77" s="25">
        <v>3.0118951999999997E-4</v>
      </c>
      <c r="I77" s="25">
        <v>3.0569024999999999E-4</v>
      </c>
      <c r="J77" s="25">
        <v>3.0780252000000001E-4</v>
      </c>
      <c r="K77" s="25">
        <v>3.1253349999999999E-4</v>
      </c>
      <c r="L77" s="25">
        <v>3.1012010999999999E-4</v>
      </c>
      <c r="M77" s="25">
        <v>3.0899915000000001E-4</v>
      </c>
      <c r="N77" s="25">
        <v>3.0900250000000002E-4</v>
      </c>
      <c r="O77" s="25">
        <v>3.1240418E-4</v>
      </c>
      <c r="P77" s="25">
        <v>3.1404647999999999E-4</v>
      </c>
      <c r="Q77" s="25">
        <v>3.0959656999999998E-4</v>
      </c>
      <c r="R77" s="25">
        <v>3.0555281999999998E-4</v>
      </c>
      <c r="S77" s="25">
        <v>3.0405109999999999E-4</v>
      </c>
      <c r="T77" s="25">
        <v>3.0391678000000002E-4</v>
      </c>
      <c r="U77" s="25">
        <v>3.0531911999999998E-4</v>
      </c>
      <c r="V77" s="25">
        <v>3.0444590000000001E-4</v>
      </c>
      <c r="W77" s="25">
        <v>3.0264977000000001E-4</v>
      </c>
      <c r="X77" s="25">
        <v>3.0364664000000002E-4</v>
      </c>
      <c r="Y77" s="25">
        <v>3.0324482999999998E-4</v>
      </c>
      <c r="Z77" s="25">
        <v>3.0098339999999998E-4</v>
      </c>
      <c r="AA77" s="25">
        <v>3.0127711999999998E-4</v>
      </c>
      <c r="AB77" s="25">
        <v>3.0430753000000002E-4</v>
      </c>
      <c r="AC77" s="25">
        <v>3.1114363999999999E-4</v>
      </c>
      <c r="AD77" s="25">
        <v>3.1920024999999998E-4</v>
      </c>
      <c r="AE77" s="25">
        <v>3.263559E-4</v>
      </c>
      <c r="AF77" s="25">
        <v>3.2036352999999999E-4</v>
      </c>
      <c r="AG77" s="25">
        <v>2.9875855999999997E-4</v>
      </c>
      <c r="AH77" s="25">
        <v>3.0039017999999997E-4</v>
      </c>
      <c r="AI77" s="25">
        <v>3.1505801999999998E-4</v>
      </c>
      <c r="AJ77" s="25" t="s">
        <v>193</v>
      </c>
      <c r="AK77" s="3">
        <f t="shared" si="1"/>
        <v>3.0770405117647057E-4</v>
      </c>
      <c r="AM77" s="6" t="s">
        <v>94</v>
      </c>
      <c r="AO77" s="2">
        <f>SUM(A110:AJ111)/40</f>
        <v>3.1929057949999998E-4</v>
      </c>
      <c r="AP77" s="2">
        <f>((AK77-AK$3)*100)/AK$3</f>
        <v>2.7236843286361219</v>
      </c>
      <c r="AR77" s="6" t="s">
        <v>94</v>
      </c>
      <c r="AS77" s="2"/>
      <c r="AT77" s="2">
        <f>((AO77-AO$3)*100)/AO$3</f>
        <v>3.0053071340428144</v>
      </c>
    </row>
    <row r="78" spans="1:46" x14ac:dyDescent="0.25">
      <c r="A78" s="27">
        <v>3.2545577000000001E-4</v>
      </c>
      <c r="B78" s="28">
        <v>3.2479299999999998E-4</v>
      </c>
      <c r="C78" s="27">
        <v>3.1897061999999998E-4</v>
      </c>
      <c r="D78" s="27">
        <v>3.1456559999999998E-4</v>
      </c>
      <c r="E78" s="27">
        <v>3.0865071999999999E-4</v>
      </c>
      <c r="F78" s="27">
        <v>3.0369651999999998E-4</v>
      </c>
      <c r="G78" s="27">
        <v>3.0544993999999999E-4</v>
      </c>
      <c r="H78" s="27">
        <v>3.0680205000000002E-4</v>
      </c>
      <c r="I78" s="27">
        <v>3.121965E-4</v>
      </c>
      <c r="J78" s="27">
        <v>3.1562256999999999E-4</v>
      </c>
      <c r="K78" s="27">
        <v>3.1796563E-4</v>
      </c>
      <c r="L78" s="27">
        <v>3.1878453000000001E-4</v>
      </c>
      <c r="M78" s="27">
        <v>3.1912408000000001E-4</v>
      </c>
      <c r="N78" s="27">
        <v>3.1903767000000002E-4</v>
      </c>
      <c r="O78" s="27">
        <v>3.1768496E-4</v>
      </c>
      <c r="P78" s="27">
        <v>3.1379043000000001E-4</v>
      </c>
      <c r="Q78" s="27">
        <v>3.0911909999999999E-4</v>
      </c>
      <c r="R78" s="27">
        <v>3.0373801999999999E-4</v>
      </c>
      <c r="S78" s="27">
        <v>3.0230923000000001E-4</v>
      </c>
      <c r="T78" s="27">
        <v>3.1013779999999999E-4</v>
      </c>
      <c r="U78" s="27">
        <v>3.1508144000000002E-4</v>
      </c>
      <c r="V78" s="27">
        <v>3.2160353E-4</v>
      </c>
      <c r="W78" s="27">
        <v>3.2607367E-4</v>
      </c>
      <c r="X78" s="27">
        <v>3.2885023E-4</v>
      </c>
      <c r="Y78" s="27">
        <v>3.3026270000000003E-4</v>
      </c>
      <c r="Z78" s="27">
        <v>3.3106937000000001E-4</v>
      </c>
      <c r="AA78" s="27">
        <v>3.3107252E-4</v>
      </c>
      <c r="AB78" s="27">
        <v>3.3064675999999998E-4</v>
      </c>
      <c r="AC78" s="27">
        <v>3.2697675999999998E-4</v>
      </c>
      <c r="AD78" s="27">
        <v>3.2701600000000001E-4</v>
      </c>
      <c r="AE78" s="27">
        <v>3.2996225999999999E-4</v>
      </c>
      <c r="AF78" s="27">
        <v>3.2954243999999997E-4</v>
      </c>
      <c r="AG78" s="27">
        <v>3.2884295999999999E-4</v>
      </c>
      <c r="AH78" s="27">
        <v>3.3058942E-4</v>
      </c>
      <c r="AI78" s="27">
        <v>3.2645553999999997E-4</v>
      </c>
      <c r="AJ78" s="27">
        <v>3.2682297999999998E-4</v>
      </c>
      <c r="AK78" s="3">
        <f t="shared" si="1"/>
        <v>3.1968786999999992E-4</v>
      </c>
      <c r="AM78" s="6" t="s">
        <v>116</v>
      </c>
      <c r="AO78" s="2">
        <f>SUM(A76:AJ77)/34</f>
        <v>3.0770405117647057E-4</v>
      </c>
      <c r="AP78" s="2">
        <f>((AK78-AK$4)*100)/AK$4</f>
        <v>-1.0967907412475841</v>
      </c>
      <c r="AR78" s="6" t="s">
        <v>116</v>
      </c>
      <c r="AS78" s="2"/>
      <c r="AT78" s="1">
        <f>((AO78-AO$4)*100)/AO$4</f>
        <v>2.7236843286361219</v>
      </c>
    </row>
    <row r="79" spans="1:46" x14ac:dyDescent="0.25">
      <c r="A79" s="27">
        <v>2.8888877999999998E-4</v>
      </c>
      <c r="B79" s="28">
        <v>2.8582279999999998E-4</v>
      </c>
      <c r="C79" s="27">
        <v>2.8192789999999999E-4</v>
      </c>
      <c r="D79" s="27">
        <v>2.7967977999999999E-4</v>
      </c>
      <c r="E79" s="27">
        <v>2.7626444E-4</v>
      </c>
      <c r="F79" s="27">
        <v>2.7266836999999998E-4</v>
      </c>
      <c r="G79" s="27">
        <v>2.7335682999999998E-4</v>
      </c>
      <c r="H79" s="27">
        <v>2.7537809999999999E-4</v>
      </c>
      <c r="I79" s="27">
        <v>2.8067081999999998E-4</v>
      </c>
      <c r="J79" s="27">
        <v>2.8215473999999998E-4</v>
      </c>
      <c r="K79" s="27">
        <v>2.8210209999999998E-4</v>
      </c>
      <c r="L79" s="27">
        <v>2.8089096000000002E-4</v>
      </c>
      <c r="M79" s="27">
        <v>2.8052344E-4</v>
      </c>
      <c r="N79" s="27">
        <v>2.8094814999999999E-4</v>
      </c>
      <c r="O79" s="27">
        <v>2.8042429999999998E-4</v>
      </c>
      <c r="P79" s="27">
        <v>2.7860424999999998E-4</v>
      </c>
      <c r="Q79" s="27">
        <v>2.7683850000000002E-4</v>
      </c>
      <c r="R79" s="27">
        <v>2.7490407000000001E-4</v>
      </c>
      <c r="S79" s="27">
        <v>2.7353879999999998E-4</v>
      </c>
      <c r="T79" s="27">
        <v>2.7990772000000003E-4</v>
      </c>
      <c r="U79" s="27">
        <v>2.8622621999999998E-4</v>
      </c>
      <c r="V79" s="27">
        <v>2.9742956000000003E-4</v>
      </c>
      <c r="W79" s="27">
        <v>3.0273312999999999E-4</v>
      </c>
      <c r="X79" s="27">
        <v>3.0540058000000001E-4</v>
      </c>
      <c r="Y79" s="27">
        <v>3.0717713999999999E-4</v>
      </c>
      <c r="Z79" s="27">
        <v>3.096261E-4</v>
      </c>
      <c r="AA79" s="27">
        <v>3.0769747999999998E-4</v>
      </c>
      <c r="AB79" s="27">
        <v>3.0394830000000001E-4</v>
      </c>
      <c r="AC79" s="27">
        <v>3.0228728000000001E-4</v>
      </c>
      <c r="AD79" s="27">
        <v>3.0320500000000002E-4</v>
      </c>
      <c r="AE79" s="27">
        <v>3.0609482E-4</v>
      </c>
      <c r="AF79" s="27">
        <v>3.0401890000000001E-4</v>
      </c>
      <c r="AG79" s="27">
        <v>3.0039269999999999E-4</v>
      </c>
      <c r="AH79" s="27">
        <v>2.9941503000000002E-4</v>
      </c>
      <c r="AI79" s="27">
        <v>2.9563111999999998E-4</v>
      </c>
      <c r="AJ79" s="27">
        <v>2.9207475000000001E-4</v>
      </c>
      <c r="AK79" s="3">
        <f t="shared" si="1"/>
        <v>2.8913480444444441E-4</v>
      </c>
      <c r="AM79" s="10" t="s">
        <v>94</v>
      </c>
      <c r="AO79" s="2">
        <f>SUM(A108:AJ109)/26</f>
        <v>2.9245183653846154E-4</v>
      </c>
      <c r="AP79" s="2">
        <f>((AK79-AK$5)*100)/AK$5</f>
        <v>-4.0594230685418236</v>
      </c>
      <c r="AR79" s="10" t="s">
        <v>94</v>
      </c>
      <c r="AS79" s="2"/>
      <c r="AT79" s="1">
        <f>((AO79-AO$5)*100)/AO$5</f>
        <v>-4.0467756090401412</v>
      </c>
    </row>
    <row r="80" spans="1:46" x14ac:dyDescent="0.25">
      <c r="A80" s="29">
        <v>2.7259680000000001E-4</v>
      </c>
      <c r="B80" s="30">
        <v>2.7021597E-4</v>
      </c>
      <c r="C80" s="29">
        <v>2.6753600000000002E-4</v>
      </c>
      <c r="D80" s="29">
        <v>2.6633852000000001E-4</v>
      </c>
      <c r="E80" s="31">
        <v>2.6383005999999998E-4</v>
      </c>
      <c r="F80" s="31">
        <v>2.6035910000000003E-4</v>
      </c>
      <c r="G80" s="31">
        <v>2.5909157999999999E-4</v>
      </c>
      <c r="H80" s="31">
        <v>2.5939516E-4</v>
      </c>
      <c r="I80" s="31">
        <v>2.62983E-4</v>
      </c>
      <c r="J80" s="31">
        <v>2.6381655999999998E-4</v>
      </c>
      <c r="K80" s="31">
        <v>2.6394610000000002E-4</v>
      </c>
      <c r="L80" s="31">
        <v>2.6332500000000002E-4</v>
      </c>
      <c r="M80" s="31">
        <v>2.6328730000000001E-4</v>
      </c>
      <c r="N80" s="31">
        <v>2.63768E-4</v>
      </c>
      <c r="O80" s="31">
        <v>2.6427645999999998E-4</v>
      </c>
      <c r="P80" s="31">
        <v>2.6433477999999999E-4</v>
      </c>
      <c r="Q80" s="32">
        <v>2.6439365999999999E-4</v>
      </c>
      <c r="R80" s="32">
        <v>2.6383754000000001E-4</v>
      </c>
      <c r="S80" s="33">
        <v>2.6394047999999998E-4</v>
      </c>
      <c r="T80" s="33" t="s">
        <v>193</v>
      </c>
      <c r="U80" s="33">
        <v>2.8088735000000002E-4</v>
      </c>
      <c r="V80" s="33">
        <v>2.8514003000000001E-4</v>
      </c>
      <c r="W80" s="33">
        <v>2.8685199999999998E-4</v>
      </c>
      <c r="X80" s="33">
        <v>2.8701813000000002E-4</v>
      </c>
      <c r="Y80" s="33">
        <v>2.8729310000000002E-4</v>
      </c>
      <c r="Z80" s="33">
        <v>2.8708362000000001E-4</v>
      </c>
      <c r="AA80" s="33">
        <v>2.8516165999999999E-4</v>
      </c>
      <c r="AB80" s="33">
        <v>2.8293582999999999E-4</v>
      </c>
      <c r="AC80" s="29">
        <v>2.8049047000000001E-4</v>
      </c>
      <c r="AD80" s="29">
        <v>2.7901412000000002E-4</v>
      </c>
      <c r="AE80" s="29">
        <v>2.8007157000000001E-4</v>
      </c>
      <c r="AF80" s="29">
        <v>2.8024524E-4</v>
      </c>
      <c r="AG80" s="29">
        <v>2.7725699999999999E-4</v>
      </c>
      <c r="AH80" s="29">
        <v>2.7671416000000002E-4</v>
      </c>
      <c r="AI80" s="29">
        <v>2.7584237999999999E-4</v>
      </c>
      <c r="AJ80" s="29">
        <v>2.7470806E-4</v>
      </c>
      <c r="AK80" s="3">
        <f t="shared" si="1"/>
        <v>2.7222819399999994E-4</v>
      </c>
      <c r="AM80" s="10" t="s">
        <v>116</v>
      </c>
      <c r="AO80" s="2">
        <f>SUM(A78:AJ79)/72</f>
        <v>3.044113372222223E-4</v>
      </c>
      <c r="AP80" s="2">
        <f>((AK80-AK$6)*100)/AK$6</f>
        <v>-4.1232031628921932</v>
      </c>
      <c r="AR80" s="10" t="s">
        <v>116</v>
      </c>
      <c r="AS80" s="2"/>
      <c r="AT80" s="1">
        <f>((AO80-AO$6)*100)/AO$6</f>
        <v>-2.5262528496199499</v>
      </c>
    </row>
    <row r="81" spans="1:47" x14ac:dyDescent="0.25">
      <c r="A81" s="29">
        <v>2.6003137000000002E-4</v>
      </c>
      <c r="B81" s="30">
        <v>2.5857606999999999E-4</v>
      </c>
      <c r="C81" s="29">
        <v>2.5606270000000001E-4</v>
      </c>
      <c r="D81" s="29">
        <v>2.5383988000000001E-4</v>
      </c>
      <c r="E81" s="31">
        <v>2.5154996999999997E-4</v>
      </c>
      <c r="F81" s="31">
        <v>2.4706178E-4</v>
      </c>
      <c r="G81" s="31">
        <v>2.459505E-4</v>
      </c>
      <c r="H81" s="31">
        <v>2.4339074000000001E-4</v>
      </c>
      <c r="I81" s="31">
        <v>2.4423792000000002E-4</v>
      </c>
      <c r="J81" s="31">
        <v>2.4485824E-4</v>
      </c>
      <c r="K81" s="31">
        <v>2.4602404999999998E-4</v>
      </c>
      <c r="L81" s="31">
        <v>2.4718940000000001E-4</v>
      </c>
      <c r="M81" s="31">
        <v>2.4855043999999997E-4</v>
      </c>
      <c r="N81" s="31">
        <v>2.5015912000000002E-4</v>
      </c>
      <c r="O81" s="31">
        <v>2.5190838000000001E-4</v>
      </c>
      <c r="P81" s="31">
        <v>2.5302735999999999E-4</v>
      </c>
      <c r="Q81" s="32">
        <v>2.5438977000000001E-4</v>
      </c>
      <c r="R81" s="32">
        <v>2.5476729999999998E-4</v>
      </c>
      <c r="S81" s="33">
        <v>2.5588640000000001E-4</v>
      </c>
      <c r="T81" s="33" t="s">
        <v>193</v>
      </c>
      <c r="U81" s="33">
        <v>2.6769857999999998E-4</v>
      </c>
      <c r="V81" s="33">
        <v>2.6909150000000001E-4</v>
      </c>
      <c r="W81" s="33">
        <v>2.6913609999999999E-4</v>
      </c>
      <c r="X81" s="33">
        <v>2.6864971999999998E-4</v>
      </c>
      <c r="Y81" s="33">
        <v>2.683831E-4</v>
      </c>
      <c r="Z81" s="33">
        <v>2.6827855999999998E-4</v>
      </c>
      <c r="AA81" s="33">
        <v>2.675957E-4</v>
      </c>
      <c r="AB81" s="33">
        <v>2.6706373000000001E-4</v>
      </c>
      <c r="AC81" s="29">
        <v>2.6137174999999997E-4</v>
      </c>
      <c r="AD81" s="29">
        <v>2.5376263999999998E-4</v>
      </c>
      <c r="AE81" s="29">
        <v>2.541768E-4</v>
      </c>
      <c r="AF81" s="29">
        <v>2.5867594999999998E-4</v>
      </c>
      <c r="AG81" s="29">
        <v>2.5778109999999998E-4</v>
      </c>
      <c r="AH81" s="29">
        <v>2.5892751999999998E-4</v>
      </c>
      <c r="AI81" s="29">
        <v>2.6003220000000001E-4</v>
      </c>
      <c r="AJ81" s="29">
        <v>2.6065289999999998E-4</v>
      </c>
      <c r="AK81" s="3">
        <f t="shared" si="1"/>
        <v>2.5653540685714288E-4</v>
      </c>
      <c r="AM81" s="11" t="s">
        <v>99</v>
      </c>
      <c r="AO81" s="2">
        <f>SUM(A103:R107)/56</f>
        <v>2.4418798321428569E-4</v>
      </c>
      <c r="AP81" s="2">
        <f>((AK81-AK$7)*100)/AK$7</f>
        <v>-3.9392464495140724</v>
      </c>
      <c r="AR81" s="11" t="s">
        <v>99</v>
      </c>
      <c r="AS81" s="2"/>
      <c r="AT81" s="1">
        <f>((AO81-AO$7)*100)/AO$7</f>
        <v>-4.1681831189179759</v>
      </c>
    </row>
    <row r="82" spans="1:47" x14ac:dyDescent="0.25">
      <c r="A82" s="29">
        <v>2.4985550000000001E-4</v>
      </c>
      <c r="B82" s="30">
        <v>2.4799970000000002E-4</v>
      </c>
      <c r="C82" s="29">
        <v>2.4367301000000001E-4</v>
      </c>
      <c r="D82" s="29">
        <v>2.4014530999999999E-4</v>
      </c>
      <c r="E82" s="31">
        <v>2.3963937E-4</v>
      </c>
      <c r="F82" s="31">
        <v>2.3475551000000001E-4</v>
      </c>
      <c r="G82" s="31">
        <v>2.3243529999999999E-4</v>
      </c>
      <c r="H82" s="31">
        <v>2.3038290000000001E-4</v>
      </c>
      <c r="I82" s="31">
        <v>2.2863364E-4</v>
      </c>
      <c r="J82" s="31">
        <v>2.2946543999999999E-4</v>
      </c>
      <c r="K82" s="31">
        <v>2.3208752E-4</v>
      </c>
      <c r="L82" s="31">
        <v>2.3468864999999999E-4</v>
      </c>
      <c r="M82" s="31">
        <v>2.3693335E-4</v>
      </c>
      <c r="N82" s="31">
        <v>2.3934919E-4</v>
      </c>
      <c r="O82" s="31">
        <v>2.4172683000000001E-4</v>
      </c>
      <c r="P82" s="31">
        <v>2.4361749999999999E-4</v>
      </c>
      <c r="Q82" s="32">
        <v>2.4561891999999997E-4</v>
      </c>
      <c r="R82" s="32">
        <v>2.4576729999999997E-4</v>
      </c>
      <c r="S82" s="33">
        <v>2.4677164E-4</v>
      </c>
      <c r="T82" s="33" t="s">
        <v>193</v>
      </c>
      <c r="U82" s="33">
        <v>2.4797339999999999E-4</v>
      </c>
      <c r="V82" s="33">
        <v>2.4690155999999998E-4</v>
      </c>
      <c r="W82" s="33">
        <v>2.4749085000000002E-4</v>
      </c>
      <c r="X82" s="33">
        <v>2.4975183999999999E-4</v>
      </c>
      <c r="Y82" s="33">
        <v>2.5164025E-4</v>
      </c>
      <c r="Z82" s="33">
        <v>2.530891E-4</v>
      </c>
      <c r="AA82" s="33">
        <v>2.5417155E-4</v>
      </c>
      <c r="AB82" s="33">
        <v>2.5450066000000003E-4</v>
      </c>
      <c r="AC82" s="29">
        <v>2.4336580999999999E-4</v>
      </c>
      <c r="AD82" s="29">
        <v>2.3073823999999999E-4</v>
      </c>
      <c r="AE82" s="29">
        <v>2.3274373999999999E-4</v>
      </c>
      <c r="AF82" s="29">
        <v>2.3804355000000001E-4</v>
      </c>
      <c r="AG82" s="29">
        <v>2.4137422E-4</v>
      </c>
      <c r="AH82" s="29">
        <v>2.4489341999999999E-4</v>
      </c>
      <c r="AI82" s="29">
        <v>2.4819974000000002E-4</v>
      </c>
      <c r="AJ82" s="29">
        <v>2.5018014E-4</v>
      </c>
      <c r="AK82" s="3">
        <f t="shared" si="1"/>
        <v>2.4224584714285712E-4</v>
      </c>
      <c r="AM82" s="11" t="s">
        <v>102</v>
      </c>
      <c r="AO82" s="2">
        <f>SUM(E80:R84)/68</f>
        <v>2.390095332352941E-4</v>
      </c>
      <c r="AP82" s="2">
        <f>((AK82-AK$8)*100)/AK$8</f>
        <v>-3.7572863070347444</v>
      </c>
      <c r="AR82" s="11" t="s">
        <v>102</v>
      </c>
      <c r="AS82" s="2"/>
      <c r="AT82" s="1">
        <f>((AO82-AO$8)*100)/AO$8</f>
        <v>-3.6242644583792005</v>
      </c>
    </row>
    <row r="83" spans="1:47" x14ac:dyDescent="0.25">
      <c r="A83" s="29">
        <v>2.3932479999999999E-4</v>
      </c>
      <c r="B83" s="30">
        <v>2.3630681999999999E-4</v>
      </c>
      <c r="C83" s="29">
        <v>2.3037780000000001E-4</v>
      </c>
      <c r="D83" s="29">
        <v>2.3101851000000001E-4</v>
      </c>
      <c r="E83" s="31" t="s">
        <v>193</v>
      </c>
      <c r="F83" s="31">
        <v>2.2598288000000001E-4</v>
      </c>
      <c r="G83" s="31">
        <v>2.2254119000000001E-4</v>
      </c>
      <c r="H83" s="31">
        <v>2.2045961999999999E-4</v>
      </c>
      <c r="I83" s="31">
        <v>2.1963293000000001E-4</v>
      </c>
      <c r="J83" s="31">
        <v>2.1947603000000001E-4</v>
      </c>
      <c r="K83" s="31">
        <v>2.219082E-4</v>
      </c>
      <c r="L83" s="31">
        <v>2.2453172000000001E-4</v>
      </c>
      <c r="M83" s="31">
        <v>2.2683908000000001E-4</v>
      </c>
      <c r="N83" s="31">
        <v>2.2921629999999999E-4</v>
      </c>
      <c r="O83" s="31">
        <v>2.3214004000000001E-4</v>
      </c>
      <c r="P83" s="31">
        <v>2.3461612E-4</v>
      </c>
      <c r="Q83" s="32">
        <v>2.3655004000000001E-4</v>
      </c>
      <c r="R83" s="32">
        <v>2.3619782999999999E-4</v>
      </c>
      <c r="S83" s="33">
        <v>2.3729122999999999E-4</v>
      </c>
      <c r="T83" s="33" t="s">
        <v>193</v>
      </c>
      <c r="U83" s="33">
        <v>2.3730870000000001E-4</v>
      </c>
      <c r="V83" s="33">
        <v>2.2928449999999999E-4</v>
      </c>
      <c r="W83" s="33">
        <v>2.3021692999999999E-4</v>
      </c>
      <c r="X83" s="33">
        <v>2.3502912E-4</v>
      </c>
      <c r="Y83" s="33">
        <v>2.3943510000000001E-4</v>
      </c>
      <c r="Z83" s="33">
        <v>2.422426E-4</v>
      </c>
      <c r="AA83" s="33">
        <v>2.4339173000000001E-4</v>
      </c>
      <c r="AB83" s="33">
        <v>2.4299637999999999E-4</v>
      </c>
      <c r="AC83" s="29">
        <v>2.3581709E-4</v>
      </c>
      <c r="AD83" s="29">
        <v>2.2205671E-4</v>
      </c>
      <c r="AE83" s="29">
        <v>2.2161720999999999E-4</v>
      </c>
      <c r="AF83" s="29">
        <v>2.2614544E-4</v>
      </c>
      <c r="AG83" s="29">
        <v>2.3087318E-4</v>
      </c>
      <c r="AH83" s="29">
        <v>2.362086E-4</v>
      </c>
      <c r="AI83" s="29">
        <v>2.4016017999999999E-4</v>
      </c>
      <c r="AJ83" s="29">
        <v>2.4106409999999999E-4</v>
      </c>
      <c r="AK83" s="3">
        <f t="shared" si="1"/>
        <v>2.3171349147058819E-4</v>
      </c>
      <c r="AM83" s="12" t="s">
        <v>105</v>
      </c>
      <c r="AO83" s="2">
        <f>SUM(S103:Z107)/35</f>
        <v>2.4090407085714284E-4</v>
      </c>
      <c r="AP83" s="2">
        <f>((AK83-AK$9)*100)/AK$9</f>
        <v>-3.5454228211570178</v>
      </c>
      <c r="AR83" s="12" t="s">
        <v>105</v>
      </c>
      <c r="AS83" s="2"/>
      <c r="AT83" s="1">
        <f>((AO83-AO$9)*100)/AO$9</f>
        <v>-3.3311894426468878</v>
      </c>
    </row>
    <row r="84" spans="1:47" x14ac:dyDescent="0.25">
      <c r="A84" s="29">
        <v>2.2810463E-4</v>
      </c>
      <c r="B84" s="30">
        <v>2.2704840000000001E-4</v>
      </c>
      <c r="C84" s="29">
        <v>2.2234827000000001E-4</v>
      </c>
      <c r="D84" s="29" t="s">
        <v>193</v>
      </c>
      <c r="E84" s="31" t="s">
        <v>193</v>
      </c>
      <c r="F84" s="31">
        <v>2.1768102000000001E-4</v>
      </c>
      <c r="G84" s="31">
        <v>2.1369938999999999E-4</v>
      </c>
      <c r="H84" s="31">
        <v>2.1292098E-4</v>
      </c>
      <c r="I84" s="31">
        <v>2.128481E-4</v>
      </c>
      <c r="J84" s="31">
        <v>2.120317E-4</v>
      </c>
      <c r="K84" s="31">
        <v>2.1098779999999999E-4</v>
      </c>
      <c r="L84" s="31">
        <v>2.1134117999999999E-4</v>
      </c>
      <c r="M84" s="31">
        <v>2.1491804999999999E-4</v>
      </c>
      <c r="N84" s="31">
        <v>2.1879433E-4</v>
      </c>
      <c r="O84" s="31">
        <v>2.2226958E-4</v>
      </c>
      <c r="P84" s="31">
        <v>2.2465106999999999E-4</v>
      </c>
      <c r="Q84" s="32">
        <v>2.2519188999999999E-4</v>
      </c>
      <c r="R84" s="32">
        <v>2.264105E-4</v>
      </c>
      <c r="S84" s="33">
        <v>2.3208323000000001E-4</v>
      </c>
      <c r="T84" s="33" t="s">
        <v>193</v>
      </c>
      <c r="U84" s="33" t="s">
        <v>193</v>
      </c>
      <c r="V84" s="33">
        <v>2.2155617E-4</v>
      </c>
      <c r="W84" s="33">
        <v>2.207438E-4</v>
      </c>
      <c r="X84" s="33">
        <v>2.2454779999999999E-4</v>
      </c>
      <c r="Y84" s="33">
        <v>2.2986820999999999E-4</v>
      </c>
      <c r="Z84" s="33">
        <v>2.3217541000000001E-4</v>
      </c>
      <c r="AA84" s="33">
        <v>2.3181372999999999E-4</v>
      </c>
      <c r="AB84" s="33">
        <v>2.3484636999999999E-4</v>
      </c>
      <c r="AC84" s="29" t="s">
        <v>193</v>
      </c>
      <c r="AD84" s="29">
        <v>2.1907044000000001E-4</v>
      </c>
      <c r="AE84" s="29">
        <v>2.1851906999999999E-4</v>
      </c>
      <c r="AF84" s="29">
        <v>2.1856895000000001E-4</v>
      </c>
      <c r="AG84" s="29">
        <v>2.1859479999999999E-4</v>
      </c>
      <c r="AH84" s="29">
        <v>2.251167E-4</v>
      </c>
      <c r="AI84" s="29">
        <v>2.2878414999999999E-4</v>
      </c>
      <c r="AJ84" s="29">
        <v>2.2833476000000001E-4</v>
      </c>
      <c r="AK84" s="3">
        <f t="shared" si="1"/>
        <v>2.2212485419354839E-4</v>
      </c>
      <c r="AM84" s="12" t="s">
        <v>108</v>
      </c>
      <c r="AO84" s="2">
        <f>SUM(S80:AB84)/44</f>
        <v>2.5375494204545453E-4</v>
      </c>
      <c r="AP84" s="2">
        <f>((AK84-AK$10)*100)/AK$10</f>
        <v>-3.3670462103267025</v>
      </c>
      <c r="AR84" s="12" t="s">
        <v>108</v>
      </c>
      <c r="AS84" s="2"/>
      <c r="AT84" s="1">
        <f>((AO84-AO$10)*100)/AO$10</f>
        <v>-4.0397883872480671</v>
      </c>
    </row>
    <row r="85" spans="1:47" x14ac:dyDescent="0.25">
      <c r="A85" s="29">
        <v>2.2274234E-4</v>
      </c>
      <c r="B85" s="30">
        <v>2.2436974E-4</v>
      </c>
      <c r="C85" s="29" t="s">
        <v>193</v>
      </c>
      <c r="D85" s="29" t="s">
        <v>193</v>
      </c>
      <c r="E85" s="34" t="s">
        <v>193</v>
      </c>
      <c r="F85" s="34">
        <v>2.1453357000000001E-4</v>
      </c>
      <c r="G85" s="34">
        <v>2.1231455000000001E-4</v>
      </c>
      <c r="H85" s="34">
        <v>2.1252732E-4</v>
      </c>
      <c r="I85" s="34">
        <v>2.1260092E-4</v>
      </c>
      <c r="J85" s="34">
        <v>2.1246719000000001E-4</v>
      </c>
      <c r="K85" s="34">
        <v>2.1250983000000001E-4</v>
      </c>
      <c r="L85" s="34">
        <v>2.1210112E-4</v>
      </c>
      <c r="M85" s="34">
        <v>2.1288266E-4</v>
      </c>
      <c r="N85" s="34">
        <v>2.1470655E-4</v>
      </c>
      <c r="O85" s="34">
        <v>2.1650061999999999E-4</v>
      </c>
      <c r="P85" s="34">
        <v>2.1791000000000001E-4</v>
      </c>
      <c r="Q85" s="34">
        <v>2.1902735000000001E-4</v>
      </c>
      <c r="R85" s="34">
        <v>2.2262898000000001E-4</v>
      </c>
      <c r="S85" s="35">
        <v>2.2773294999999999E-4</v>
      </c>
      <c r="T85" s="35" t="s">
        <v>193</v>
      </c>
      <c r="U85" s="35" t="s">
        <v>193</v>
      </c>
      <c r="V85" s="35">
        <v>2.2223020000000001E-4</v>
      </c>
      <c r="W85" s="35">
        <v>2.1786544000000001E-4</v>
      </c>
      <c r="X85" s="35">
        <v>2.1714641E-4</v>
      </c>
      <c r="Y85" s="35">
        <v>2.1995645000000001E-4</v>
      </c>
      <c r="Z85" s="35">
        <v>2.2274392999999999E-4</v>
      </c>
      <c r="AA85" s="35">
        <v>2.2858157E-4</v>
      </c>
      <c r="AB85" s="35">
        <v>2.3028335999999999E-4</v>
      </c>
      <c r="AC85" s="36" t="s">
        <v>193</v>
      </c>
      <c r="AD85" s="29">
        <v>2.1817224E-4</v>
      </c>
      <c r="AE85" s="29">
        <v>2.1718327E-4</v>
      </c>
      <c r="AF85" s="29">
        <v>2.1860746000000001E-4</v>
      </c>
      <c r="AG85" s="29">
        <v>2.1955588999999999E-4</v>
      </c>
      <c r="AH85" s="29">
        <v>2.2141678E-4</v>
      </c>
      <c r="AI85" s="29">
        <v>2.2222663000000001E-4</v>
      </c>
      <c r="AJ85" s="29">
        <v>2.2177041999999999E-4</v>
      </c>
      <c r="AK85" s="3">
        <f t="shared" si="1"/>
        <v>2.1884319133333324E-4</v>
      </c>
      <c r="AM85" s="14" t="s">
        <v>99</v>
      </c>
      <c r="AO85" s="7">
        <f>(SUM(B94:O102)+SUM(P94:R98))/140</f>
        <v>2.0542926749999999E-4</v>
      </c>
      <c r="AP85" s="2">
        <f>((AK85-AK$11)*100)/AK$11</f>
        <v>-3.3160759296623228</v>
      </c>
      <c r="AR85" s="14" t="s">
        <v>99</v>
      </c>
      <c r="AS85" s="2"/>
      <c r="AT85" s="1">
        <f>((AO85-AO$11)*100)/AO$11</f>
        <v>-3.3274032369568545</v>
      </c>
      <c r="AU85">
        <f>SUM(AT85:AT88)/4</f>
        <v>-3.3456351784104097</v>
      </c>
    </row>
    <row r="86" spans="1:47" x14ac:dyDescent="0.25">
      <c r="A86" s="29">
        <v>2.1891497000000001E-4</v>
      </c>
      <c r="B86" s="30">
        <v>2.1991126000000001E-4</v>
      </c>
      <c r="C86" s="29" t="s">
        <v>193</v>
      </c>
      <c r="D86" s="29" t="s">
        <v>193</v>
      </c>
      <c r="E86" s="34" t="s">
        <v>193</v>
      </c>
      <c r="F86" s="34">
        <v>2.1294878E-4</v>
      </c>
      <c r="G86" s="34">
        <v>2.106512E-4</v>
      </c>
      <c r="H86" s="34">
        <v>2.1097525E-4</v>
      </c>
      <c r="I86" s="34">
        <v>2.1112268E-4</v>
      </c>
      <c r="J86" s="34">
        <v>2.1147112E-4</v>
      </c>
      <c r="K86" s="34">
        <v>2.1198494000000001E-4</v>
      </c>
      <c r="L86" s="34">
        <v>2.1211544E-4</v>
      </c>
      <c r="M86" s="34">
        <v>2.1293983000000001E-4</v>
      </c>
      <c r="N86" s="34">
        <v>2.1457489999999999E-4</v>
      </c>
      <c r="O86" s="34">
        <v>2.1643340999999999E-4</v>
      </c>
      <c r="P86" s="34">
        <v>2.1815982E-4</v>
      </c>
      <c r="Q86" s="34">
        <v>2.1939434E-4</v>
      </c>
      <c r="R86" s="34">
        <v>2.2082009000000001E-4</v>
      </c>
      <c r="S86" s="35">
        <v>2.2275495999999999E-4</v>
      </c>
      <c r="T86" s="35" t="s">
        <v>193</v>
      </c>
      <c r="U86" s="35" t="s">
        <v>193</v>
      </c>
      <c r="V86" s="35">
        <v>2.2523943000000001E-4</v>
      </c>
      <c r="W86" s="35">
        <v>2.1628890000000001E-4</v>
      </c>
      <c r="X86" s="35">
        <v>2.1598478000000001E-4</v>
      </c>
      <c r="Y86" s="35">
        <v>2.194384E-4</v>
      </c>
      <c r="Z86" s="35">
        <v>2.2279531999999999E-4</v>
      </c>
      <c r="AA86" s="35">
        <v>2.2621182000000001E-4</v>
      </c>
      <c r="AB86" s="35">
        <v>2.2638013999999999E-4</v>
      </c>
      <c r="AC86" s="36" t="s">
        <v>193</v>
      </c>
      <c r="AD86" s="29">
        <v>2.1710376000000001E-4</v>
      </c>
      <c r="AE86" s="29">
        <v>2.1431217999999999E-4</v>
      </c>
      <c r="AF86" s="29">
        <v>2.1647339E-4</v>
      </c>
      <c r="AG86" s="29">
        <v>2.1765091999999999E-4</v>
      </c>
      <c r="AH86" s="29">
        <v>2.1890918E-4</v>
      </c>
      <c r="AI86" s="29">
        <v>2.1943430000000001E-4</v>
      </c>
      <c r="AJ86" s="29">
        <v>2.1919942999999999E-4</v>
      </c>
      <c r="AK86" s="3">
        <f t="shared" si="1"/>
        <v>2.173531646666666E-4</v>
      </c>
      <c r="AM86" s="14" t="s">
        <v>102</v>
      </c>
      <c r="AO86" s="2">
        <f>SUM(E85:R93)/126</f>
        <v>2.0438078206349203E-4</v>
      </c>
      <c r="AP86" s="2">
        <f>((AK86-AK$12)*100)/AK$12</f>
        <v>-3.3463770418334597</v>
      </c>
      <c r="AR86" s="14" t="s">
        <v>102</v>
      </c>
      <c r="AS86" s="2"/>
      <c r="AT86" s="1">
        <f>((AO86-AO$12)*100)/AO$12</f>
        <v>-3.2330301082016528</v>
      </c>
    </row>
    <row r="87" spans="1:47" x14ac:dyDescent="0.25">
      <c r="A87" s="29">
        <v>2.152721E-4</v>
      </c>
      <c r="B87" s="30">
        <v>2.1349461E-4</v>
      </c>
      <c r="C87" s="29" t="s">
        <v>193</v>
      </c>
      <c r="D87" s="29" t="s">
        <v>193</v>
      </c>
      <c r="E87" s="34" t="s">
        <v>193</v>
      </c>
      <c r="F87" s="34">
        <v>2.0962484E-4</v>
      </c>
      <c r="G87" s="34">
        <v>2.0850128000000001E-4</v>
      </c>
      <c r="H87" s="34">
        <v>2.0882219999999999E-4</v>
      </c>
      <c r="I87" s="34">
        <v>2.0874709999999999E-4</v>
      </c>
      <c r="J87" s="34">
        <v>2.0936943000000001E-4</v>
      </c>
      <c r="K87" s="34">
        <v>2.1022302E-4</v>
      </c>
      <c r="L87" s="34">
        <v>2.1070640000000001E-4</v>
      </c>
      <c r="M87" s="34">
        <v>2.1190643E-4</v>
      </c>
      <c r="N87" s="34">
        <v>2.1372983999999999E-4</v>
      </c>
      <c r="O87" s="34">
        <v>2.1574326E-4</v>
      </c>
      <c r="P87" s="34">
        <v>2.1733274000000001E-4</v>
      </c>
      <c r="Q87" s="34">
        <v>2.1832186E-4</v>
      </c>
      <c r="R87" s="34">
        <v>2.1846343999999999E-4</v>
      </c>
      <c r="S87" s="35">
        <v>2.1722629999999999E-4</v>
      </c>
      <c r="T87" s="35" t="s">
        <v>193</v>
      </c>
      <c r="U87" s="35" t="s">
        <v>193</v>
      </c>
      <c r="V87" s="35" t="s">
        <v>193</v>
      </c>
      <c r="W87" s="35">
        <v>2.1494675E-4</v>
      </c>
      <c r="X87" s="35">
        <v>2.1556200000000001E-4</v>
      </c>
      <c r="Y87" s="35">
        <v>2.1875422999999999E-4</v>
      </c>
      <c r="Z87" s="35">
        <v>2.2133189999999999E-4</v>
      </c>
      <c r="AA87" s="35">
        <v>2.2409129E-4</v>
      </c>
      <c r="AB87" s="35" t="s">
        <v>193</v>
      </c>
      <c r="AC87" s="36" t="s">
        <v>193</v>
      </c>
      <c r="AD87" s="29">
        <v>2.1652054E-4</v>
      </c>
      <c r="AE87" s="29">
        <v>2.1401883999999999E-4</v>
      </c>
      <c r="AF87" s="29">
        <v>2.1434581E-4</v>
      </c>
      <c r="AG87" s="29">
        <v>2.1516206999999999E-4</v>
      </c>
      <c r="AH87" s="29">
        <v>2.1609689999999999E-4</v>
      </c>
      <c r="AI87" s="29">
        <v>2.1649738000000001E-4</v>
      </c>
      <c r="AJ87" s="29">
        <v>2.1630076E-4</v>
      </c>
      <c r="AK87" s="3">
        <f t="shared" si="1"/>
        <v>2.1468261857142854E-4</v>
      </c>
      <c r="AM87" s="15" t="s">
        <v>105</v>
      </c>
      <c r="AO87" s="2">
        <f>(SUM(S94:AB102)+SUM(P99:R102))/67</f>
        <v>2.1347361104477616E-4</v>
      </c>
      <c r="AP87" s="2">
        <f>((AK87-AK$13)*100)/AK$13</f>
        <v>-3.3253088204819603</v>
      </c>
      <c r="AR87" s="15" t="s">
        <v>105</v>
      </c>
      <c r="AS87" s="2"/>
      <c r="AT87" s="1">
        <f>((AO87-AO$13)*100)/AO$13</f>
        <v>-3.3663957998879592</v>
      </c>
    </row>
    <row r="88" spans="1:47" x14ac:dyDescent="0.25">
      <c r="A88" s="29">
        <v>2.1220863E-4</v>
      </c>
      <c r="B88" s="30">
        <v>2.0857049000000001E-4</v>
      </c>
      <c r="C88" s="29" t="s">
        <v>193</v>
      </c>
      <c r="D88" s="29" t="s">
        <v>193</v>
      </c>
      <c r="E88" s="34">
        <v>2.0711781999999999E-4</v>
      </c>
      <c r="F88" s="34">
        <v>2.0815851E-4</v>
      </c>
      <c r="G88" s="34">
        <v>2.0664888000000001E-4</v>
      </c>
      <c r="H88" s="34">
        <v>2.0670806E-4</v>
      </c>
      <c r="I88" s="34">
        <v>2.0642548E-4</v>
      </c>
      <c r="J88" s="34">
        <v>2.0681711999999999E-4</v>
      </c>
      <c r="K88" s="34">
        <v>2.0741815000000001E-4</v>
      </c>
      <c r="L88" s="34">
        <v>2.0828473E-4</v>
      </c>
      <c r="M88" s="34">
        <v>2.1059474999999999E-4</v>
      </c>
      <c r="N88" s="34">
        <v>2.1253162E-4</v>
      </c>
      <c r="O88" s="34">
        <v>2.1438412999999999E-4</v>
      </c>
      <c r="P88" s="34">
        <v>2.1576268999999999E-4</v>
      </c>
      <c r="Q88" s="34">
        <v>2.1652969999999999E-4</v>
      </c>
      <c r="R88" s="34">
        <v>2.1706325000000001E-4</v>
      </c>
      <c r="S88" s="35">
        <v>2.1388907999999999E-4</v>
      </c>
      <c r="T88" s="35" t="s">
        <v>193</v>
      </c>
      <c r="U88" s="35" t="s">
        <v>193</v>
      </c>
      <c r="V88" s="35" t="s">
        <v>193</v>
      </c>
      <c r="W88" s="35">
        <v>2.1458421999999999E-4</v>
      </c>
      <c r="X88" s="35">
        <v>2.1464427000000001E-4</v>
      </c>
      <c r="Y88" s="35">
        <v>2.1699893000000001E-4</v>
      </c>
      <c r="Z88" s="35">
        <v>2.1877824999999999E-4</v>
      </c>
      <c r="AA88" s="35">
        <v>2.2099176E-4</v>
      </c>
      <c r="AB88" s="35" t="s">
        <v>193</v>
      </c>
      <c r="AC88" s="36" t="s">
        <v>193</v>
      </c>
      <c r="AD88" s="29" t="s">
        <v>193</v>
      </c>
      <c r="AE88" s="29">
        <v>2.1216352999999999E-4</v>
      </c>
      <c r="AF88" s="29">
        <v>2.1259309000000001E-4</v>
      </c>
      <c r="AG88" s="29">
        <v>2.1290837E-4</v>
      </c>
      <c r="AH88" s="29">
        <v>2.1341327999999999E-4</v>
      </c>
      <c r="AI88" s="29">
        <v>2.1362338E-4</v>
      </c>
      <c r="AJ88" s="29">
        <v>2.1336160000000001E-4</v>
      </c>
      <c r="AK88" s="3">
        <f t="shared" si="1"/>
        <v>2.1225620607142853E-4</v>
      </c>
      <c r="AM88" s="15" t="s">
        <v>108</v>
      </c>
      <c r="AO88" s="2">
        <f>SUM(S85:AB93)/54</f>
        <v>2.1637180944444445E-4</v>
      </c>
      <c r="AP88" s="1">
        <f>((AK88-AK$14)*100)/AK$14</f>
        <v>-3.3091560795918609</v>
      </c>
      <c r="AR88" s="15" t="s">
        <v>108</v>
      </c>
      <c r="AS88" s="2"/>
      <c r="AT88" s="1">
        <f>((AO88-AO$14)*100)/AO$14</f>
        <v>-3.4557115685951723</v>
      </c>
    </row>
    <row r="89" spans="1:47" x14ac:dyDescent="0.25">
      <c r="A89" s="29">
        <v>2.0975259000000001E-4</v>
      </c>
      <c r="B89" s="30">
        <v>2.0618618999999999E-4</v>
      </c>
      <c r="C89" s="29" t="s">
        <v>193</v>
      </c>
      <c r="D89" s="29" t="s">
        <v>193</v>
      </c>
      <c r="E89" s="34">
        <v>2.0665789999999999E-4</v>
      </c>
      <c r="F89" s="34">
        <v>2.0586059000000001E-4</v>
      </c>
      <c r="G89" s="34">
        <v>2.050031E-4</v>
      </c>
      <c r="H89" s="34">
        <v>2.0435078000000001E-4</v>
      </c>
      <c r="I89" s="34">
        <v>2.0456129999999999E-4</v>
      </c>
      <c r="J89" s="34">
        <v>2.0461586000000001E-4</v>
      </c>
      <c r="K89" s="34">
        <v>2.0578314E-4</v>
      </c>
      <c r="L89" s="34">
        <v>2.0735352999999999E-4</v>
      </c>
      <c r="M89" s="34">
        <v>2.095589E-4</v>
      </c>
      <c r="N89" s="34">
        <v>2.1151209000000001E-4</v>
      </c>
      <c r="O89" s="34">
        <v>2.1316050000000001E-4</v>
      </c>
      <c r="P89" s="34">
        <v>2.1425953000000001E-4</v>
      </c>
      <c r="Q89" s="34">
        <v>2.1475885E-4</v>
      </c>
      <c r="R89" s="34">
        <v>2.1570863000000001E-4</v>
      </c>
      <c r="S89" s="35" t="s">
        <v>193</v>
      </c>
      <c r="T89" s="35" t="s">
        <v>193</v>
      </c>
      <c r="U89" s="35" t="s">
        <v>193</v>
      </c>
      <c r="V89" s="35" t="s">
        <v>193</v>
      </c>
      <c r="W89" s="35">
        <v>2.1431394E-4</v>
      </c>
      <c r="X89" s="35">
        <v>2.1337872000000001E-4</v>
      </c>
      <c r="Y89" s="35">
        <v>2.1515499000000001E-4</v>
      </c>
      <c r="Z89" s="35">
        <v>2.161132E-4</v>
      </c>
      <c r="AA89" s="35">
        <v>2.1760584999999999E-4</v>
      </c>
      <c r="AB89" s="35" t="s">
        <v>193</v>
      </c>
      <c r="AC89" s="36" t="s">
        <v>193</v>
      </c>
      <c r="AD89" s="29" t="s">
        <v>193</v>
      </c>
      <c r="AE89" s="29">
        <v>2.0984287999999999E-4</v>
      </c>
      <c r="AF89" s="29">
        <v>2.1123742E-4</v>
      </c>
      <c r="AG89" s="29">
        <v>2.1113611E-4</v>
      </c>
      <c r="AH89" s="29">
        <v>2.1115878E-4</v>
      </c>
      <c r="AI89" s="29">
        <v>2.1120087E-4</v>
      </c>
      <c r="AJ89" s="29">
        <v>2.1112885000000001E-4</v>
      </c>
      <c r="AK89" s="3">
        <f t="shared" si="1"/>
        <v>2.1042055888888887E-4</v>
      </c>
      <c r="AM89" s="16" t="s">
        <v>117</v>
      </c>
      <c r="AO89" s="7">
        <f>(SUM(AC80:AJ102)+SUM(A80:D93))/173</f>
        <v>2.2048733630057805E-4</v>
      </c>
      <c r="AP89" s="2">
        <f>((AK89-AK$15)*100)/AK$15</f>
        <v>-3.3127183949788757</v>
      </c>
      <c r="AR89" s="16" t="s">
        <v>117</v>
      </c>
      <c r="AS89" s="2"/>
      <c r="AT89" s="1">
        <f>((AO89-AO$15)*100)/AO$15</f>
        <v>-3.4477571908954401</v>
      </c>
    </row>
    <row r="90" spans="1:47" x14ac:dyDescent="0.25">
      <c r="A90" s="29">
        <v>2.0814216000000001E-4</v>
      </c>
      <c r="B90" s="30">
        <v>2.050314E-4</v>
      </c>
      <c r="C90" s="29" t="s">
        <v>193</v>
      </c>
      <c r="D90" s="29" t="s">
        <v>193</v>
      </c>
      <c r="E90" s="34">
        <v>2.0368284000000001E-4</v>
      </c>
      <c r="F90" s="34">
        <v>2.0344144000000001E-4</v>
      </c>
      <c r="G90" s="34">
        <v>2.0277311E-4</v>
      </c>
      <c r="H90" s="34">
        <v>2.0260265E-4</v>
      </c>
      <c r="I90" s="34">
        <v>2.0235606999999999E-4</v>
      </c>
      <c r="J90" s="34">
        <v>2.0328861000000001E-4</v>
      </c>
      <c r="K90" s="34">
        <v>2.0467732E-4</v>
      </c>
      <c r="L90" s="34">
        <v>2.0652153999999999E-4</v>
      </c>
      <c r="M90" s="34">
        <v>2.0888571E-4</v>
      </c>
      <c r="N90" s="34">
        <v>2.1086569E-4</v>
      </c>
      <c r="O90" s="34">
        <v>2.12349E-4</v>
      </c>
      <c r="P90" s="34">
        <v>2.1319899E-4</v>
      </c>
      <c r="Q90" s="34">
        <v>2.1358145999999999E-4</v>
      </c>
      <c r="R90" s="34">
        <v>2.1396554E-4</v>
      </c>
      <c r="S90" s="35" t="s">
        <v>193</v>
      </c>
      <c r="T90" s="35" t="s">
        <v>193</v>
      </c>
      <c r="U90" s="35" t="s">
        <v>193</v>
      </c>
      <c r="V90" s="35" t="s">
        <v>193</v>
      </c>
      <c r="W90" s="35">
        <v>2.1239505000000001E-4</v>
      </c>
      <c r="X90" s="35">
        <v>2.1230197E-4</v>
      </c>
      <c r="Y90" s="35">
        <v>2.1402676E-4</v>
      </c>
      <c r="Z90" s="35">
        <v>2.1420729000000001E-4</v>
      </c>
      <c r="AA90" s="35">
        <v>2.1392226000000001E-4</v>
      </c>
      <c r="AB90" s="35" t="s">
        <v>193</v>
      </c>
      <c r="AC90" s="36" t="s">
        <v>193</v>
      </c>
      <c r="AD90" s="29" t="s">
        <v>193</v>
      </c>
      <c r="AE90" s="29">
        <v>2.0903735000000001E-4</v>
      </c>
      <c r="AF90" s="29">
        <v>2.0890494999999999E-4</v>
      </c>
      <c r="AG90" s="29">
        <v>2.0825147999999999E-4</v>
      </c>
      <c r="AH90" s="29">
        <v>2.0859125999999999E-4</v>
      </c>
      <c r="AI90" s="29">
        <v>2.0864297000000001E-4</v>
      </c>
      <c r="AJ90" s="29">
        <v>2.0880044000000001E-4</v>
      </c>
      <c r="AK90" s="3">
        <f t="shared" si="1"/>
        <v>2.0868315962962962E-4</v>
      </c>
      <c r="AM90" t="s">
        <v>118</v>
      </c>
      <c r="AO90" s="2">
        <f>((SUM(A76:Z109)+SUM(AA76:AJ102))/895)</f>
        <v>2.3257042663687175E-4</v>
      </c>
      <c r="AP90" s="2">
        <f>((AK90-AK$16)*100)/AK$16</f>
        <v>-3.3100298547788514</v>
      </c>
      <c r="AR90" t="s">
        <v>118</v>
      </c>
      <c r="AT90" s="1">
        <f>((AO90-AO$16)*100)/AO$16</f>
        <v>-3.1214862572242192</v>
      </c>
    </row>
    <row r="91" spans="1:47" x14ac:dyDescent="0.25">
      <c r="A91" s="29">
        <v>2.0777734E-4</v>
      </c>
      <c r="B91" s="30">
        <v>2.0606417E-4</v>
      </c>
      <c r="C91" s="29">
        <v>1.9851999999999999E-4</v>
      </c>
      <c r="D91" s="29">
        <v>2.0040065E-4</v>
      </c>
      <c r="E91" s="34">
        <v>2.0330063000000001E-4</v>
      </c>
      <c r="F91" s="34">
        <v>2.0171278E-4</v>
      </c>
      <c r="G91" s="34">
        <v>2.0120486E-4</v>
      </c>
      <c r="H91" s="34">
        <v>2.0127352999999999E-4</v>
      </c>
      <c r="I91" s="34">
        <v>2.0114083999999999E-4</v>
      </c>
      <c r="J91" s="34">
        <v>2.0290797999999999E-4</v>
      </c>
      <c r="K91" s="34">
        <v>2.042333E-4</v>
      </c>
      <c r="L91" s="34">
        <v>2.0619624000000001E-4</v>
      </c>
      <c r="M91" s="34">
        <v>2.0888056E-4</v>
      </c>
      <c r="N91" s="34">
        <v>2.1128838000000001E-4</v>
      </c>
      <c r="O91" s="34">
        <v>2.1288133999999999E-4</v>
      </c>
      <c r="P91" s="34">
        <v>2.1349227E-4</v>
      </c>
      <c r="Q91" s="34">
        <v>2.1296334000000001E-4</v>
      </c>
      <c r="R91" s="34">
        <v>2.1212132999999999E-4</v>
      </c>
      <c r="S91" s="35" t="s">
        <v>193</v>
      </c>
      <c r="T91" s="35" t="s">
        <v>193</v>
      </c>
      <c r="U91" s="35" t="s">
        <v>193</v>
      </c>
      <c r="V91" s="35" t="s">
        <v>193</v>
      </c>
      <c r="W91" s="35">
        <v>2.1138902000000001E-4</v>
      </c>
      <c r="X91" s="35">
        <v>2.1204563000000001E-4</v>
      </c>
      <c r="Y91" s="35">
        <v>2.1430106E-4</v>
      </c>
      <c r="Z91" s="35">
        <v>2.1353499999999999E-4</v>
      </c>
      <c r="AA91" s="35">
        <v>2.1130838E-4</v>
      </c>
      <c r="AB91" s="35" t="s">
        <v>193</v>
      </c>
      <c r="AC91" s="36" t="s">
        <v>193</v>
      </c>
      <c r="AD91" s="29" t="s">
        <v>193</v>
      </c>
      <c r="AE91" s="29">
        <v>2.07584E-4</v>
      </c>
      <c r="AF91" s="29">
        <v>2.0701380000000001E-4</v>
      </c>
      <c r="AG91" s="29">
        <v>2.0500499999999999E-4</v>
      </c>
      <c r="AH91" s="29">
        <v>2.0561991999999999E-4</v>
      </c>
      <c r="AI91" s="29">
        <v>2.0614835E-4</v>
      </c>
      <c r="AJ91" s="29">
        <v>2.0666251999999999E-4</v>
      </c>
      <c r="AK91" s="3">
        <f t="shared" si="1"/>
        <v>2.0713697310344829E-4</v>
      </c>
      <c r="AM91" t="s">
        <v>119</v>
      </c>
      <c r="AP91" s="2">
        <f>((AK91-AK$17)*100)/AK$17</f>
        <v>-3.2992869534618041</v>
      </c>
      <c r="AR91" t="s">
        <v>119</v>
      </c>
      <c r="AT91" s="1" t="e">
        <f>((AO91-AO$17)*100)/AO$17</f>
        <v>#DIV/0!</v>
      </c>
    </row>
    <row r="92" spans="1:47" x14ac:dyDescent="0.25">
      <c r="A92" s="29">
        <v>2.1082269E-4</v>
      </c>
      <c r="B92" s="30">
        <v>2.0522100000000001E-4</v>
      </c>
      <c r="C92" s="29">
        <v>1.9949961000000001E-4</v>
      </c>
      <c r="D92" s="29">
        <v>1.9790844999999999E-4</v>
      </c>
      <c r="E92" s="34">
        <v>1.9862596E-4</v>
      </c>
      <c r="F92" s="34">
        <v>1.9982784999999999E-4</v>
      </c>
      <c r="G92" s="34">
        <v>2.0055284E-4</v>
      </c>
      <c r="H92" s="34">
        <v>2.0113177E-4</v>
      </c>
      <c r="I92" s="34">
        <v>2.0189698000000001E-4</v>
      </c>
      <c r="J92" s="34">
        <v>2.0363485E-4</v>
      </c>
      <c r="K92" s="34">
        <v>2.0524568E-4</v>
      </c>
      <c r="L92" s="34">
        <v>2.0709100000000001E-4</v>
      </c>
      <c r="M92" s="34">
        <v>2.0924438999999999E-4</v>
      </c>
      <c r="N92" s="34">
        <v>2.1096670999999999E-4</v>
      </c>
      <c r="O92" s="34">
        <v>2.1211647000000001E-4</v>
      </c>
      <c r="P92" s="34">
        <v>2.1256285000000001E-4</v>
      </c>
      <c r="Q92" s="34">
        <v>2.116993E-4</v>
      </c>
      <c r="R92" s="34">
        <v>2.0976657000000001E-4</v>
      </c>
      <c r="S92" s="35" t="s">
        <v>193</v>
      </c>
      <c r="T92" s="35" t="s">
        <v>193</v>
      </c>
      <c r="U92" s="35" t="s">
        <v>193</v>
      </c>
      <c r="V92" s="35" t="s">
        <v>193</v>
      </c>
      <c r="W92" s="35">
        <v>2.1056576000000001E-4</v>
      </c>
      <c r="X92" s="35">
        <v>2.1107866000000001E-4</v>
      </c>
      <c r="Y92" s="35">
        <v>2.127528E-4</v>
      </c>
      <c r="Z92" s="35">
        <v>2.1214030000000001E-4</v>
      </c>
      <c r="AA92" s="35">
        <v>2.1048116E-4</v>
      </c>
      <c r="AB92" s="35" t="s">
        <v>193</v>
      </c>
      <c r="AC92" s="36" t="s">
        <v>193</v>
      </c>
      <c r="AD92" s="29" t="s">
        <v>193</v>
      </c>
      <c r="AE92" s="29">
        <v>2.050217E-4</v>
      </c>
      <c r="AF92" s="29">
        <v>2.0464868999999999E-4</v>
      </c>
      <c r="AG92" s="29">
        <v>2.0333731999999999E-4</v>
      </c>
      <c r="AH92" s="29">
        <v>2.0461893E-4</v>
      </c>
      <c r="AI92" s="29">
        <v>2.0461745999999999E-4</v>
      </c>
      <c r="AJ92" s="29">
        <v>2.0369412000000001E-4</v>
      </c>
      <c r="AK92" s="3">
        <f t="shared" si="1"/>
        <v>2.0623351275862069E-4</v>
      </c>
      <c r="AM92" t="s">
        <v>120</v>
      </c>
      <c r="AP92" s="2">
        <f>((AK92-AK$18)*100)/AK$18</f>
        <v>-3.2521957764632199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193</v>
      </c>
      <c r="B93" s="30" t="s">
        <v>193</v>
      </c>
      <c r="C93" s="29">
        <v>1.9934983E-4</v>
      </c>
      <c r="D93" s="29">
        <v>1.9802352000000001E-4</v>
      </c>
      <c r="E93" s="34">
        <v>1.9883920000000001E-4</v>
      </c>
      <c r="F93" s="34">
        <v>1.9908738999999999E-4</v>
      </c>
      <c r="G93" s="34">
        <v>1.999355E-4</v>
      </c>
      <c r="H93" s="34">
        <v>2.0087777999999999E-4</v>
      </c>
      <c r="I93" s="34">
        <v>2.0172412E-4</v>
      </c>
      <c r="J93" s="34">
        <v>2.031728E-4</v>
      </c>
      <c r="K93" s="34">
        <v>2.0449384000000001E-4</v>
      </c>
      <c r="L93" s="34">
        <v>2.0578177999999999E-4</v>
      </c>
      <c r="M93" s="34">
        <v>2.0721134E-4</v>
      </c>
      <c r="N93" s="34">
        <v>2.0821726999999999E-4</v>
      </c>
      <c r="O93" s="34">
        <v>2.0897875999999999E-4</v>
      </c>
      <c r="P93" s="34">
        <v>2.0974841000000001E-4</v>
      </c>
      <c r="Q93" s="34">
        <v>2.0977235000000001E-4</v>
      </c>
      <c r="R93" s="34">
        <v>2.0860354000000001E-4</v>
      </c>
      <c r="S93" s="35" t="s">
        <v>193</v>
      </c>
      <c r="T93" s="35" t="s">
        <v>193</v>
      </c>
      <c r="U93" s="35" t="s">
        <v>193</v>
      </c>
      <c r="V93" s="35">
        <v>2.0654753000000001E-4</v>
      </c>
      <c r="W93" s="35">
        <v>2.0704497000000001E-4</v>
      </c>
      <c r="X93" s="35">
        <v>2.0739266E-4</v>
      </c>
      <c r="Y93" s="35">
        <v>2.0892358000000001E-4</v>
      </c>
      <c r="Z93" s="35">
        <v>2.0837195999999999E-4</v>
      </c>
      <c r="AA93" s="35">
        <v>2.0934617000000001E-4</v>
      </c>
      <c r="AB93" s="35" t="s">
        <v>193</v>
      </c>
      <c r="AC93" s="36" t="s">
        <v>193</v>
      </c>
      <c r="AD93" s="29" t="s">
        <v>193</v>
      </c>
      <c r="AE93" s="29">
        <v>2.0520733000000001E-4</v>
      </c>
      <c r="AF93" s="29">
        <v>2.017616E-4</v>
      </c>
      <c r="AG93" s="29">
        <v>2.0250617E-4</v>
      </c>
      <c r="AH93" s="29">
        <v>2.0247483999999999E-4</v>
      </c>
      <c r="AI93" s="29">
        <v>2.0264767000000001E-4</v>
      </c>
      <c r="AJ93" s="29">
        <v>2.0396567E-4</v>
      </c>
      <c r="AK93" s="3">
        <f t="shared" si="1"/>
        <v>2.0464312785714291E-4</v>
      </c>
      <c r="AM93" t="s">
        <v>121</v>
      </c>
      <c r="AO93" s="2">
        <f>SUM(U108:W109)/6</f>
        <v>2.87005775E-4</v>
      </c>
      <c r="AP93" s="2">
        <f>((AK93-AK$19)*100)/AK$19</f>
        <v>-3.1760117003912716</v>
      </c>
      <c r="AR93" t="s">
        <v>124</v>
      </c>
      <c r="AT93" s="1">
        <f>((AO93-AO$19)*100)/AO$19</f>
        <v>-3.2985041994727595</v>
      </c>
    </row>
    <row r="94" spans="1:47" x14ac:dyDescent="0.25">
      <c r="A94" t="s">
        <v>193</v>
      </c>
      <c r="B94" s="37" t="s">
        <v>193</v>
      </c>
      <c r="C94" s="34">
        <v>2.0007255E-4</v>
      </c>
      <c r="D94" s="34">
        <v>1.9673805E-4</v>
      </c>
      <c r="E94" s="34">
        <v>1.9666729000000001E-4</v>
      </c>
      <c r="F94" s="34">
        <v>1.9858507999999999E-4</v>
      </c>
      <c r="G94" s="34">
        <v>2.0018744E-4</v>
      </c>
      <c r="H94" s="34">
        <v>2.0153668000000001E-4</v>
      </c>
      <c r="I94" s="34">
        <v>2.0279658E-4</v>
      </c>
      <c r="J94" s="34">
        <v>2.0430953000000001E-4</v>
      </c>
      <c r="K94" s="34">
        <v>2.0529287999999999E-4</v>
      </c>
      <c r="L94" s="34">
        <v>2.0628638E-4</v>
      </c>
      <c r="M94" s="34">
        <v>2.0725295E-4</v>
      </c>
      <c r="N94" s="34">
        <v>2.0806416E-4</v>
      </c>
      <c r="O94" s="34">
        <v>2.0866738E-4</v>
      </c>
      <c r="P94" s="34">
        <v>2.0926712E-4</v>
      </c>
      <c r="Q94" s="34">
        <v>2.0893819000000001E-4</v>
      </c>
      <c r="R94" s="34">
        <v>2.0751504E-4</v>
      </c>
      <c r="S94" s="35" t="s">
        <v>193</v>
      </c>
      <c r="T94" s="35" t="s">
        <v>193</v>
      </c>
      <c r="U94" s="35" t="s">
        <v>193</v>
      </c>
      <c r="V94" s="35">
        <v>2.0822650999999999E-4</v>
      </c>
      <c r="W94" s="35">
        <v>2.0598274999999999E-4</v>
      </c>
      <c r="X94" s="35">
        <v>2.0632142000000001E-4</v>
      </c>
      <c r="Y94" s="35">
        <v>2.0832637000000001E-4</v>
      </c>
      <c r="Z94" s="35">
        <v>2.0785228000000001E-4</v>
      </c>
      <c r="AA94" s="35">
        <v>2.0975521999999999E-4</v>
      </c>
      <c r="AB94" s="35" t="s">
        <v>193</v>
      </c>
      <c r="AC94" s="36" t="s">
        <v>193</v>
      </c>
      <c r="AD94" s="29" t="s">
        <v>193</v>
      </c>
      <c r="AE94" s="29">
        <v>2.0767423999999999E-4</v>
      </c>
      <c r="AF94" s="29">
        <v>2.0060639E-4</v>
      </c>
      <c r="AG94" s="29">
        <v>1.9900458999999999E-4</v>
      </c>
      <c r="AH94" s="29">
        <v>2.0021354000000001E-4</v>
      </c>
      <c r="AI94" s="29">
        <v>2.0013760000000001E-4</v>
      </c>
      <c r="AJ94" s="29">
        <v>2.0118353000000001E-4</v>
      </c>
      <c r="AK94" s="3">
        <f t="shared" si="1"/>
        <v>2.0419506214285714E-4</v>
      </c>
      <c r="AP94" s="2">
        <f>((AK94-AK$20)*100)/AK$20</f>
        <v>-3.1455052279255278</v>
      </c>
    </row>
    <row r="95" spans="1:47" x14ac:dyDescent="0.25">
      <c r="A95" t="s">
        <v>193</v>
      </c>
      <c r="B95" s="37">
        <v>1.9734662999999999E-4</v>
      </c>
      <c r="C95" s="34">
        <v>1.9932555999999999E-4</v>
      </c>
      <c r="D95" s="34">
        <v>1.9633458999999999E-4</v>
      </c>
      <c r="E95" s="34">
        <v>1.9663826999999999E-4</v>
      </c>
      <c r="F95" s="34">
        <v>1.9934512E-4</v>
      </c>
      <c r="G95" s="34">
        <v>2.0187446999999999E-4</v>
      </c>
      <c r="H95" s="34">
        <v>2.0399592000000001E-4</v>
      </c>
      <c r="I95" s="34">
        <v>2.0620856E-4</v>
      </c>
      <c r="J95" s="34">
        <v>2.0824010000000001E-4</v>
      </c>
      <c r="K95" s="34">
        <v>2.0917603999999999E-4</v>
      </c>
      <c r="L95" s="34">
        <v>2.1009794999999999E-4</v>
      </c>
      <c r="M95" s="34">
        <v>2.1043877999999999E-4</v>
      </c>
      <c r="N95" s="34">
        <v>2.1039022000000001E-4</v>
      </c>
      <c r="O95" s="34">
        <v>2.0980776999999999E-4</v>
      </c>
      <c r="P95" s="34">
        <v>2.0890446E-4</v>
      </c>
      <c r="Q95" s="34">
        <v>2.0740854E-4</v>
      </c>
      <c r="R95" s="34">
        <v>2.0673769E-4</v>
      </c>
      <c r="S95" s="35" t="s">
        <v>193</v>
      </c>
      <c r="T95" s="35" t="s">
        <v>193</v>
      </c>
      <c r="U95" s="35">
        <v>2.0828331000000001E-4</v>
      </c>
      <c r="V95" s="35">
        <v>2.0788900999999999E-4</v>
      </c>
      <c r="W95" s="35">
        <v>2.0798805000000001E-4</v>
      </c>
      <c r="X95" s="35">
        <v>2.0805355000000001E-4</v>
      </c>
      <c r="Y95" s="35">
        <v>2.0992847999999999E-4</v>
      </c>
      <c r="Z95" s="35">
        <v>2.0892786000000001E-4</v>
      </c>
      <c r="AA95" s="35">
        <v>2.0901415000000001E-4</v>
      </c>
      <c r="AB95" s="35" t="s">
        <v>193</v>
      </c>
      <c r="AC95" s="36" t="s">
        <v>193</v>
      </c>
      <c r="AD95" s="29" t="s">
        <v>193</v>
      </c>
      <c r="AE95" s="29">
        <v>2.0713900000000001E-4</v>
      </c>
      <c r="AF95" s="29">
        <v>2.0141553000000001E-4</v>
      </c>
      <c r="AG95" s="29">
        <v>1.9899617E-4</v>
      </c>
      <c r="AH95" s="29">
        <v>2.0211282000000001E-4</v>
      </c>
      <c r="AI95" s="29">
        <v>2.0165312E-4</v>
      </c>
      <c r="AJ95" s="29">
        <v>2.0147144E-4</v>
      </c>
      <c r="AK95" s="3">
        <f t="shared" si="1"/>
        <v>2.0517143866666672E-4</v>
      </c>
      <c r="AP95" s="2">
        <f>((AK95-AK$21)*100)/AK$21</f>
        <v>-3.2137990332118056</v>
      </c>
    </row>
    <row r="96" spans="1:47" x14ac:dyDescent="0.25">
      <c r="A96" t="s">
        <v>193</v>
      </c>
      <c r="B96" s="37">
        <v>1.9867849E-4</v>
      </c>
      <c r="C96" s="34">
        <v>2.0050921E-4</v>
      </c>
      <c r="D96" s="34">
        <v>1.9724946000000001E-4</v>
      </c>
      <c r="E96" s="34">
        <v>1.9871554000000001E-4</v>
      </c>
      <c r="F96" s="34">
        <v>2.0129164E-4</v>
      </c>
      <c r="G96" s="34">
        <v>2.0354805999999999E-4</v>
      </c>
      <c r="H96" s="34">
        <v>2.0580098E-4</v>
      </c>
      <c r="I96" s="34">
        <v>2.079801E-4</v>
      </c>
      <c r="J96" s="34">
        <v>2.0980831999999999E-4</v>
      </c>
      <c r="K96" s="34">
        <v>2.1115948E-4</v>
      </c>
      <c r="L96" s="34">
        <v>2.1207202999999999E-4</v>
      </c>
      <c r="M96" s="34">
        <v>2.1223626E-4</v>
      </c>
      <c r="N96" s="34">
        <v>2.1139242999999999E-4</v>
      </c>
      <c r="O96" s="34">
        <v>2.1011897E-4</v>
      </c>
      <c r="P96" s="34">
        <v>2.0827412999999999E-4</v>
      </c>
      <c r="Q96" s="34">
        <v>2.0911559000000001E-4</v>
      </c>
      <c r="R96" s="34">
        <v>2.0979618000000001E-4</v>
      </c>
      <c r="S96" s="35" t="s">
        <v>193</v>
      </c>
      <c r="T96" s="35" t="s">
        <v>193</v>
      </c>
      <c r="U96" s="35">
        <v>2.0919244E-4</v>
      </c>
      <c r="V96" s="35">
        <v>2.0930322E-4</v>
      </c>
      <c r="W96" s="35">
        <v>2.0906334E-4</v>
      </c>
      <c r="X96" s="35">
        <v>2.0831535E-4</v>
      </c>
      <c r="Y96" s="35">
        <v>2.1186547000000001E-4</v>
      </c>
      <c r="Z96" s="35" t="s">
        <v>193</v>
      </c>
      <c r="AA96" s="35" t="s">
        <v>193</v>
      </c>
      <c r="AB96" s="35" t="s">
        <v>193</v>
      </c>
      <c r="AC96" s="36" t="s">
        <v>193</v>
      </c>
      <c r="AD96" s="29" t="s">
        <v>193</v>
      </c>
      <c r="AE96" s="29" t="s">
        <v>193</v>
      </c>
      <c r="AF96" s="29">
        <v>2.0485438E-4</v>
      </c>
      <c r="AG96" s="29">
        <v>2.0208092999999999E-4</v>
      </c>
      <c r="AH96" s="29">
        <v>2.0557640000000001E-4</v>
      </c>
      <c r="AI96" s="29">
        <v>2.0436189000000001E-4</v>
      </c>
      <c r="AJ96" s="29">
        <v>1.9968587999999999E-4</v>
      </c>
      <c r="AK96" s="3">
        <f t="shared" si="1"/>
        <v>2.0637208037037037E-4</v>
      </c>
      <c r="AP96" s="2">
        <f>((AK96-AK$22)*100)/AK$22</f>
        <v>-3.2615828424637452</v>
      </c>
    </row>
    <row r="97" spans="1:45" x14ac:dyDescent="0.25">
      <c r="A97" t="s">
        <v>193</v>
      </c>
      <c r="B97" s="37">
        <v>2.0105580999999999E-4</v>
      </c>
      <c r="C97" s="34">
        <v>2.0171455E-4</v>
      </c>
      <c r="D97" s="34">
        <v>2.0104868E-4</v>
      </c>
      <c r="E97" s="34">
        <v>2.0224672E-4</v>
      </c>
      <c r="F97" s="34">
        <v>2.0414396000000001E-4</v>
      </c>
      <c r="G97" s="34">
        <v>2.0580374999999999E-4</v>
      </c>
      <c r="H97" s="34">
        <v>2.0731556E-4</v>
      </c>
      <c r="I97" s="34">
        <v>2.0899467999999999E-4</v>
      </c>
      <c r="J97" s="34">
        <v>2.1063890000000001E-4</v>
      </c>
      <c r="K97" s="34">
        <v>2.1207478E-4</v>
      </c>
      <c r="L97" s="34">
        <v>2.1265853000000001E-4</v>
      </c>
      <c r="M97" s="34">
        <v>2.1291278E-4</v>
      </c>
      <c r="N97" s="34">
        <v>2.1222632000000001E-4</v>
      </c>
      <c r="O97" s="34">
        <v>2.0941845E-4</v>
      </c>
      <c r="P97" s="34">
        <v>2.0666987999999999E-4</v>
      </c>
      <c r="Q97" s="34">
        <v>2.0952504000000001E-4</v>
      </c>
      <c r="R97" s="34">
        <v>2.1222219E-4</v>
      </c>
      <c r="S97" s="35" t="s">
        <v>193</v>
      </c>
      <c r="T97" s="35">
        <v>2.1189662000000001E-4</v>
      </c>
      <c r="U97" s="35">
        <v>2.101185E-4</v>
      </c>
      <c r="V97" s="35">
        <v>2.1030256000000001E-4</v>
      </c>
      <c r="W97" s="35">
        <v>2.1070654E-4</v>
      </c>
      <c r="X97" s="35">
        <v>2.0979460000000001E-4</v>
      </c>
      <c r="Y97" s="35">
        <v>2.0982139E-4</v>
      </c>
      <c r="Z97" s="35" t="s">
        <v>193</v>
      </c>
      <c r="AA97" s="35" t="s">
        <v>193</v>
      </c>
      <c r="AB97" s="35" t="s">
        <v>193</v>
      </c>
      <c r="AC97" s="36" t="s">
        <v>193</v>
      </c>
      <c r="AD97" s="29" t="s">
        <v>193</v>
      </c>
      <c r="AE97" s="29" t="s">
        <v>193</v>
      </c>
      <c r="AF97" s="29">
        <v>2.0684979000000001E-4</v>
      </c>
      <c r="AG97" s="29">
        <v>2.0499870000000001E-4</v>
      </c>
      <c r="AH97" s="29">
        <v>2.0573430999999999E-4</v>
      </c>
      <c r="AI97" s="29">
        <v>2.0461757000000001E-4</v>
      </c>
      <c r="AJ97" s="29">
        <v>2.0289945E-4</v>
      </c>
      <c r="AK97" s="3">
        <f t="shared" si="1"/>
        <v>2.0780037892857147E-4</v>
      </c>
      <c r="AP97" s="2">
        <f>((AK97-AK$23)*100)/AK$23</f>
        <v>-3.3222049724297595</v>
      </c>
      <c r="AS97" t="s">
        <v>127</v>
      </c>
    </row>
    <row r="98" spans="1:45" x14ac:dyDescent="0.25">
      <c r="A98" t="s">
        <v>193</v>
      </c>
      <c r="B98" s="37">
        <v>2.0445764E-4</v>
      </c>
      <c r="C98" s="34">
        <v>2.0351468000000001E-4</v>
      </c>
      <c r="D98" s="34">
        <v>2.0380530000000001E-4</v>
      </c>
      <c r="E98" s="34">
        <v>2.0467538E-4</v>
      </c>
      <c r="F98" s="34">
        <v>2.063527E-4</v>
      </c>
      <c r="G98" s="34">
        <v>2.078797E-4</v>
      </c>
      <c r="H98" s="34">
        <v>2.0932354000000001E-4</v>
      </c>
      <c r="I98" s="34">
        <v>2.1067570000000001E-4</v>
      </c>
      <c r="J98" s="34">
        <v>2.1224469E-4</v>
      </c>
      <c r="K98" s="34">
        <v>2.1374244999999999E-4</v>
      </c>
      <c r="L98" s="34">
        <v>2.1470005E-4</v>
      </c>
      <c r="M98" s="34">
        <v>2.151675E-4</v>
      </c>
      <c r="N98" s="34">
        <v>2.1460884000000001E-4</v>
      </c>
      <c r="O98" s="34">
        <v>2.1194660000000001E-4</v>
      </c>
      <c r="P98" s="34">
        <v>2.077096E-4</v>
      </c>
      <c r="Q98" s="34">
        <v>2.1398667999999999E-4</v>
      </c>
      <c r="R98" s="34" t="s">
        <v>193</v>
      </c>
      <c r="S98" s="35">
        <v>2.1222950000000001E-4</v>
      </c>
      <c r="T98" s="35">
        <v>2.1146156000000001E-4</v>
      </c>
      <c r="U98" s="35">
        <v>2.1071134000000001E-4</v>
      </c>
      <c r="V98" s="35">
        <v>2.1155052E-4</v>
      </c>
      <c r="W98" s="35">
        <v>2.1247544E-4</v>
      </c>
      <c r="X98" s="35">
        <v>2.1251131999999999E-4</v>
      </c>
      <c r="Y98" s="35">
        <v>2.1463723999999999E-4</v>
      </c>
      <c r="Z98" s="35" t="s">
        <v>193</v>
      </c>
      <c r="AA98" s="35" t="s">
        <v>193</v>
      </c>
      <c r="AB98" s="35" t="s">
        <v>193</v>
      </c>
      <c r="AC98" s="36" t="s">
        <v>193</v>
      </c>
      <c r="AD98" s="29" t="s">
        <v>193</v>
      </c>
      <c r="AE98" s="29" t="s">
        <v>193</v>
      </c>
      <c r="AF98" s="29">
        <v>2.0845858999999999E-4</v>
      </c>
      <c r="AG98" s="29">
        <v>2.0684404999999999E-4</v>
      </c>
      <c r="AH98" s="29">
        <v>2.0790572999999999E-4</v>
      </c>
      <c r="AI98" s="29">
        <v>2.0527067E-4</v>
      </c>
      <c r="AJ98" s="29">
        <v>2.0445422999999999E-4</v>
      </c>
      <c r="AK98" s="3">
        <f t="shared" si="1"/>
        <v>2.097607585714286E-4</v>
      </c>
      <c r="AP98" s="2">
        <f>((AK98-AK$24)*100)/AK$24</f>
        <v>-3.3336316620790751</v>
      </c>
    </row>
    <row r="99" spans="1:45" x14ac:dyDescent="0.25">
      <c r="A99" t="s">
        <v>193</v>
      </c>
      <c r="B99" s="37">
        <v>2.0754675000000001E-4</v>
      </c>
      <c r="C99" s="34">
        <v>2.0629321999999999E-4</v>
      </c>
      <c r="D99" s="34">
        <v>2.0603776000000001E-4</v>
      </c>
      <c r="E99" s="34">
        <v>2.0677464999999999E-4</v>
      </c>
      <c r="F99" s="34">
        <v>2.0817491000000001E-4</v>
      </c>
      <c r="G99" s="34">
        <v>2.0977920000000001E-4</v>
      </c>
      <c r="H99" s="34">
        <v>2.1132358000000001E-4</v>
      </c>
      <c r="I99" s="34">
        <v>2.1258900000000001E-4</v>
      </c>
      <c r="J99" s="34">
        <v>2.1352015E-4</v>
      </c>
      <c r="K99" s="34">
        <v>2.1523565000000001E-4</v>
      </c>
      <c r="L99" s="34">
        <v>2.1693894999999999E-4</v>
      </c>
      <c r="M99" s="34">
        <v>2.1773404E-4</v>
      </c>
      <c r="N99" s="34">
        <v>2.1733857E-4</v>
      </c>
      <c r="O99" s="34">
        <v>2.149284E-4</v>
      </c>
      <c r="P99" s="38">
        <v>2.0884043999999999E-4</v>
      </c>
      <c r="Q99" s="38" t="s">
        <v>193</v>
      </c>
      <c r="R99" s="38">
        <v>2.1701452E-4</v>
      </c>
      <c r="S99" s="35">
        <v>2.1211299999999999E-4</v>
      </c>
      <c r="T99" s="35">
        <v>2.1152192000000001E-4</v>
      </c>
      <c r="U99" s="35">
        <v>2.1179738E-4</v>
      </c>
      <c r="V99" s="35">
        <v>2.1309502999999999E-4</v>
      </c>
      <c r="W99" s="35">
        <v>2.1438543999999999E-4</v>
      </c>
      <c r="X99" s="35">
        <v>2.1501847E-4</v>
      </c>
      <c r="Y99" s="35">
        <v>2.178448E-4</v>
      </c>
      <c r="Z99" s="35" t="s">
        <v>193</v>
      </c>
      <c r="AA99" s="35" t="s">
        <v>193</v>
      </c>
      <c r="AB99" s="35" t="s">
        <v>193</v>
      </c>
      <c r="AC99" s="36" t="s">
        <v>193</v>
      </c>
      <c r="AD99" s="29" t="s">
        <v>193</v>
      </c>
      <c r="AE99" s="29" t="s">
        <v>193</v>
      </c>
      <c r="AF99" s="29">
        <v>2.0938694E-4</v>
      </c>
      <c r="AG99" s="29">
        <v>2.0876639999999999E-4</v>
      </c>
      <c r="AH99" s="29" t="s">
        <v>193</v>
      </c>
      <c r="AI99" s="29">
        <v>2.0671654999999999E-4</v>
      </c>
      <c r="AJ99" s="29">
        <v>2.0659024999999999E-4</v>
      </c>
      <c r="AK99" s="3">
        <f t="shared" si="1"/>
        <v>2.1175207296296298E-4</v>
      </c>
      <c r="AP99" s="2">
        <f>((AK99-AK$25)*100)/AK$25</f>
        <v>-3.3961041890979788</v>
      </c>
    </row>
    <row r="100" spans="1:45" x14ac:dyDescent="0.25">
      <c r="A100" t="s">
        <v>193</v>
      </c>
      <c r="B100" s="37">
        <v>2.1034037000000001E-4</v>
      </c>
      <c r="C100" s="34">
        <v>2.0873153999999999E-4</v>
      </c>
      <c r="D100" s="34">
        <v>2.0783613E-4</v>
      </c>
      <c r="E100" s="34">
        <v>2.0858631000000001E-4</v>
      </c>
      <c r="F100" s="34">
        <v>2.1016914E-4</v>
      </c>
      <c r="G100" s="34">
        <v>2.120139E-4</v>
      </c>
      <c r="H100" s="34">
        <v>2.1375145E-4</v>
      </c>
      <c r="I100" s="34">
        <v>2.1513543E-4</v>
      </c>
      <c r="J100" s="34">
        <v>2.1597791000000001E-4</v>
      </c>
      <c r="K100" s="34">
        <v>2.1786957000000001E-4</v>
      </c>
      <c r="L100" s="34">
        <v>2.1941368999999999E-4</v>
      </c>
      <c r="M100" s="34">
        <v>2.2066718999999999E-4</v>
      </c>
      <c r="N100" s="34">
        <v>2.2041226000000001E-4</v>
      </c>
      <c r="O100" s="34">
        <v>2.1848519999999999E-4</v>
      </c>
      <c r="P100" s="38" t="s">
        <v>193</v>
      </c>
      <c r="Q100" s="38">
        <v>2.1852452000000001E-4</v>
      </c>
      <c r="R100" s="38">
        <v>2.1679231E-4</v>
      </c>
      <c r="S100" s="35">
        <v>2.1300884E-4</v>
      </c>
      <c r="T100" s="35">
        <v>2.1251352000000001E-4</v>
      </c>
      <c r="U100" s="35">
        <v>2.1334855E-4</v>
      </c>
      <c r="V100" s="35">
        <v>2.1521263E-4</v>
      </c>
      <c r="W100" s="35">
        <v>2.1687323E-4</v>
      </c>
      <c r="X100" s="35">
        <v>2.1802791E-4</v>
      </c>
      <c r="Y100" s="35">
        <v>2.2191824999999999E-4</v>
      </c>
      <c r="Z100" s="35" t="s">
        <v>193</v>
      </c>
      <c r="AA100" s="35" t="s">
        <v>193</v>
      </c>
      <c r="AB100" s="35" t="s">
        <v>193</v>
      </c>
      <c r="AC100" s="36" t="s">
        <v>193</v>
      </c>
      <c r="AD100" s="29" t="s">
        <v>193</v>
      </c>
      <c r="AE100" s="29" t="s">
        <v>193</v>
      </c>
      <c r="AF100" s="29">
        <v>2.1085382E-4</v>
      </c>
      <c r="AG100" s="29">
        <v>2.1101550000000001E-4</v>
      </c>
      <c r="AH100" s="29" t="s">
        <v>193</v>
      </c>
      <c r="AI100" s="29" t="s">
        <v>193</v>
      </c>
      <c r="AJ100" s="29" t="s">
        <v>193</v>
      </c>
      <c r="AK100" s="3">
        <f t="shared" si="1"/>
        <v>2.146991668E-4</v>
      </c>
      <c r="AP100" s="2">
        <f>((AK100-AK$26)*100)/AK$26</f>
        <v>-3.4543616644908957</v>
      </c>
    </row>
    <row r="101" spans="1:45" x14ac:dyDescent="0.25">
      <c r="A101" t="s">
        <v>193</v>
      </c>
      <c r="B101" s="37" t="s">
        <v>193</v>
      </c>
      <c r="C101" s="34">
        <v>2.1170147E-4</v>
      </c>
      <c r="D101" s="34">
        <v>2.0926193E-4</v>
      </c>
      <c r="E101" s="34">
        <v>2.0943114999999999E-4</v>
      </c>
      <c r="F101" s="34">
        <v>2.1099087E-4</v>
      </c>
      <c r="G101" s="34">
        <v>2.1275661000000001E-4</v>
      </c>
      <c r="H101" s="34">
        <v>2.1567383000000001E-4</v>
      </c>
      <c r="I101" s="34">
        <v>2.1784355000000001E-4</v>
      </c>
      <c r="J101" s="34">
        <v>2.1946026999999999E-4</v>
      </c>
      <c r="K101" s="34">
        <v>2.2089854000000001E-4</v>
      </c>
      <c r="L101" s="34">
        <v>2.2231740000000001E-4</v>
      </c>
      <c r="M101" s="34">
        <v>2.2363345000000001E-4</v>
      </c>
      <c r="N101" s="34">
        <v>2.2430257000000001E-4</v>
      </c>
      <c r="O101" s="34">
        <v>2.2304620000000001E-4</v>
      </c>
      <c r="P101" s="38" t="s">
        <v>193</v>
      </c>
      <c r="Q101" s="38">
        <v>2.1973486999999999E-4</v>
      </c>
      <c r="R101" s="38">
        <v>2.1713162000000001E-4</v>
      </c>
      <c r="S101" s="35">
        <v>2.1470235E-4</v>
      </c>
      <c r="T101" s="35">
        <v>2.1367447000000001E-4</v>
      </c>
      <c r="U101" s="35">
        <v>2.1460956E-4</v>
      </c>
      <c r="V101" s="35">
        <v>2.1698679999999999E-4</v>
      </c>
      <c r="W101" s="35">
        <v>2.1920722999999999E-4</v>
      </c>
      <c r="X101" s="35">
        <v>2.2132820000000001E-4</v>
      </c>
      <c r="Y101" s="35">
        <v>2.2517484E-4</v>
      </c>
      <c r="Z101" s="35" t="s">
        <v>193</v>
      </c>
      <c r="AA101" s="35" t="s">
        <v>193</v>
      </c>
      <c r="AB101" s="35" t="s">
        <v>193</v>
      </c>
      <c r="AC101" s="36" t="s">
        <v>193</v>
      </c>
      <c r="AD101" s="29" t="s">
        <v>193</v>
      </c>
      <c r="AE101" s="29" t="s">
        <v>193</v>
      </c>
      <c r="AF101" s="29">
        <v>2.1217261E-4</v>
      </c>
      <c r="AG101" s="29">
        <v>2.1333882000000001E-4</v>
      </c>
      <c r="AH101" s="29" t="s">
        <v>193</v>
      </c>
      <c r="AI101" s="29" t="s">
        <v>193</v>
      </c>
      <c r="AJ101" s="29" t="s">
        <v>193</v>
      </c>
      <c r="AK101" s="3">
        <f t="shared" si="1"/>
        <v>2.1705746708333329E-4</v>
      </c>
      <c r="AP101" s="2">
        <f>((AK101-AK$27)*100)/AK$27</f>
        <v>-3.4532220375996809</v>
      </c>
    </row>
    <row r="102" spans="1:45" x14ac:dyDescent="0.25">
      <c r="A102" t="s">
        <v>193</v>
      </c>
      <c r="B102" s="37" t="s">
        <v>193</v>
      </c>
      <c r="C102" s="34">
        <v>2.1738165E-4</v>
      </c>
      <c r="D102" s="34">
        <v>2.1105127E-4</v>
      </c>
      <c r="E102" s="34">
        <v>2.0890510000000001E-4</v>
      </c>
      <c r="F102" s="34">
        <v>2.0799920000000001E-4</v>
      </c>
      <c r="G102" s="34">
        <v>2.0793465000000001E-4</v>
      </c>
      <c r="H102" s="34">
        <v>2.1435907E-4</v>
      </c>
      <c r="I102" s="34">
        <v>2.1861058000000001E-4</v>
      </c>
      <c r="J102" s="34">
        <v>2.2029107999999999E-4</v>
      </c>
      <c r="K102" s="34">
        <v>2.2193285999999999E-4</v>
      </c>
      <c r="L102" s="34">
        <v>2.2407610000000001E-4</v>
      </c>
      <c r="M102" s="34">
        <v>2.2577262E-4</v>
      </c>
      <c r="N102" s="34">
        <v>2.3010768999999999E-4</v>
      </c>
      <c r="O102" s="34">
        <v>2.2909634999999999E-4</v>
      </c>
      <c r="P102" s="38" t="s">
        <v>193</v>
      </c>
      <c r="Q102" s="38">
        <v>2.2288275E-4</v>
      </c>
      <c r="R102" s="38">
        <v>2.1816766999999999E-4</v>
      </c>
      <c r="S102" s="35">
        <v>2.1547738E-4</v>
      </c>
      <c r="T102" s="35">
        <v>2.1263679E-4</v>
      </c>
      <c r="U102" s="35">
        <v>2.1348368000000001E-4</v>
      </c>
      <c r="V102" s="35">
        <v>2.1709450000000001E-4</v>
      </c>
      <c r="W102" s="35">
        <v>2.1978833000000001E-4</v>
      </c>
      <c r="X102" s="35">
        <v>2.239101E-4</v>
      </c>
      <c r="Y102" s="35">
        <v>2.2638412999999999E-4</v>
      </c>
      <c r="Z102" s="35" t="s">
        <v>193</v>
      </c>
      <c r="AA102" s="35" t="s">
        <v>193</v>
      </c>
      <c r="AB102" s="35" t="s">
        <v>193</v>
      </c>
      <c r="AC102" s="36" t="s">
        <v>193</v>
      </c>
      <c r="AD102" s="29" t="s">
        <v>193</v>
      </c>
      <c r="AE102" s="29" t="s">
        <v>193</v>
      </c>
      <c r="AF102" s="29" t="s">
        <v>193</v>
      </c>
      <c r="AG102" s="29" t="s">
        <v>193</v>
      </c>
      <c r="AH102" s="29" t="s">
        <v>193</v>
      </c>
      <c r="AI102" s="29" t="s">
        <v>193</v>
      </c>
      <c r="AJ102" s="29" t="s">
        <v>193</v>
      </c>
      <c r="AK102" s="3">
        <f t="shared" si="1"/>
        <v>2.1851561590909094E-4</v>
      </c>
      <c r="AP102" s="2">
        <f>((AK102-AK$28)*100)/AK$28</f>
        <v>-3.4007850151811616</v>
      </c>
    </row>
    <row r="103" spans="1:45" x14ac:dyDescent="0.25">
      <c r="A103" s="32" t="s">
        <v>193</v>
      </c>
      <c r="B103" s="39" t="s">
        <v>193</v>
      </c>
      <c r="C103" s="32">
        <v>2.2275554999999999E-4</v>
      </c>
      <c r="D103" s="32">
        <v>2.1618741E-4</v>
      </c>
      <c r="E103" s="32">
        <v>2.1596174E-4</v>
      </c>
      <c r="F103" s="32">
        <v>2.1904356E-4</v>
      </c>
      <c r="G103" s="32">
        <v>2.2243358E-4</v>
      </c>
      <c r="H103" s="32">
        <v>2.2564844000000001E-4</v>
      </c>
      <c r="I103" s="32">
        <v>2.2758610000000001E-4</v>
      </c>
      <c r="J103" s="32">
        <v>2.2758073E-4</v>
      </c>
      <c r="K103" s="32">
        <v>2.2610315000000001E-4</v>
      </c>
      <c r="L103" s="32">
        <v>2.2476114000000001E-4</v>
      </c>
      <c r="M103" s="32">
        <v>2.2766634000000001E-4</v>
      </c>
      <c r="N103" s="32">
        <v>2.3715105E-4</v>
      </c>
      <c r="O103" s="32">
        <v>2.3425529999999999E-4</v>
      </c>
      <c r="P103" s="32" t="s">
        <v>193</v>
      </c>
      <c r="Q103" s="32" t="s">
        <v>193</v>
      </c>
      <c r="R103" s="32" t="s">
        <v>193</v>
      </c>
      <c r="S103" s="33">
        <v>2.1847537E-4</v>
      </c>
      <c r="T103" s="33">
        <v>2.1782535999999999E-4</v>
      </c>
      <c r="U103" s="33">
        <v>2.1936745999999999E-4</v>
      </c>
      <c r="V103" s="33">
        <v>2.2052557000000001E-4</v>
      </c>
      <c r="W103" s="33">
        <v>2.1829531999999999E-4</v>
      </c>
      <c r="X103" s="33">
        <v>2.2612352000000001E-4</v>
      </c>
      <c r="Y103" s="33">
        <v>2.2918993E-4</v>
      </c>
      <c r="Z103" s="33" t="s">
        <v>193</v>
      </c>
      <c r="AA103" s="40" t="s">
        <v>193</v>
      </c>
      <c r="AB103" s="40">
        <v>2.2070602000000001E-4</v>
      </c>
      <c r="AC103" s="40">
        <v>2.2486500000000001E-4</v>
      </c>
      <c r="AD103" s="40" t="s">
        <v>193</v>
      </c>
      <c r="AE103" s="40" t="s">
        <v>193</v>
      </c>
      <c r="AF103" s="40" t="s">
        <v>193</v>
      </c>
      <c r="AG103" s="40" t="s">
        <v>193</v>
      </c>
      <c r="AH103" s="40" t="s">
        <v>193</v>
      </c>
      <c r="AI103" s="40" t="s">
        <v>193</v>
      </c>
      <c r="AJ103" s="40" t="s">
        <v>193</v>
      </c>
      <c r="AK103" s="3">
        <f t="shared" si="1"/>
        <v>2.2375034727272725E-4</v>
      </c>
      <c r="AP103" s="2">
        <f>((AK103-AK$29)*100)/AK$29</f>
        <v>-3.5045446387705446</v>
      </c>
    </row>
    <row r="104" spans="1:45" x14ac:dyDescent="0.25">
      <c r="A104" s="31" t="s">
        <v>193</v>
      </c>
      <c r="B104" s="41" t="s">
        <v>193</v>
      </c>
      <c r="C104" s="31" t="s">
        <v>193</v>
      </c>
      <c r="D104" s="31">
        <v>2.2023647999999999E-4</v>
      </c>
      <c r="E104" s="31">
        <v>2.2250823999999999E-4</v>
      </c>
      <c r="F104" s="31">
        <v>2.268366E-4</v>
      </c>
      <c r="G104" s="31">
        <v>2.3027909999999999E-4</v>
      </c>
      <c r="H104" s="31">
        <v>2.3376102E-4</v>
      </c>
      <c r="I104" s="31">
        <v>2.3690108000000001E-4</v>
      </c>
      <c r="J104" s="31">
        <v>2.3892423999999999E-4</v>
      </c>
      <c r="K104" s="31">
        <v>2.4000620999999999E-4</v>
      </c>
      <c r="L104" s="31">
        <v>2.4011439E-4</v>
      </c>
      <c r="M104" s="31">
        <v>2.3939400000000001E-4</v>
      </c>
      <c r="N104" s="31">
        <v>2.4416682000000001E-4</v>
      </c>
      <c r="O104" s="31" t="s">
        <v>193</v>
      </c>
      <c r="P104" s="31" t="s">
        <v>193</v>
      </c>
      <c r="Q104" s="31" t="s">
        <v>193</v>
      </c>
      <c r="R104" s="31" t="s">
        <v>193</v>
      </c>
      <c r="S104" s="33">
        <v>2.269103E-4</v>
      </c>
      <c r="T104" s="33">
        <v>2.272094E-4</v>
      </c>
      <c r="U104" s="33">
        <v>2.2940292999999999E-4</v>
      </c>
      <c r="V104" s="33">
        <v>2.3164925000000001E-4</v>
      </c>
      <c r="W104" s="33">
        <v>2.3339859999999999E-4</v>
      </c>
      <c r="X104" s="33">
        <v>2.3198547E-4</v>
      </c>
      <c r="Y104" s="33">
        <v>2.3436948000000001E-4</v>
      </c>
      <c r="Z104" s="33">
        <v>2.3382574999999999E-4</v>
      </c>
      <c r="AA104" s="40">
        <v>2.3351141000000001E-4</v>
      </c>
      <c r="AB104" s="40">
        <v>2.2844426E-4</v>
      </c>
      <c r="AC104" s="40">
        <v>2.2780123E-4</v>
      </c>
      <c r="AD104" s="40">
        <v>2.3139223E-4</v>
      </c>
      <c r="AE104" s="40" t="s">
        <v>193</v>
      </c>
      <c r="AF104" s="40" t="s">
        <v>193</v>
      </c>
      <c r="AG104" s="40" t="s">
        <v>193</v>
      </c>
      <c r="AH104" s="40" t="s">
        <v>193</v>
      </c>
      <c r="AI104" s="40" t="s">
        <v>193</v>
      </c>
      <c r="AJ104" s="40" t="s">
        <v>193</v>
      </c>
      <c r="AK104" s="3">
        <f t="shared" si="1"/>
        <v>2.3230558652173906E-4</v>
      </c>
      <c r="AP104" s="2">
        <f>((AK104-AK$30)*100)/AK$30</f>
        <v>-3.6994532809382608</v>
      </c>
    </row>
    <row r="105" spans="1:45" x14ac:dyDescent="0.25">
      <c r="A105" s="31" t="s">
        <v>193</v>
      </c>
      <c r="B105" s="41" t="s">
        <v>193</v>
      </c>
      <c r="C105" s="31" t="s">
        <v>193</v>
      </c>
      <c r="D105" s="31">
        <v>2.2967756E-4</v>
      </c>
      <c r="E105" s="31">
        <v>2.3373058000000001E-4</v>
      </c>
      <c r="F105" s="31">
        <v>2.3696011E-4</v>
      </c>
      <c r="G105" s="31">
        <v>2.3943394000000001E-4</v>
      </c>
      <c r="H105" s="31">
        <v>2.4223423999999999E-4</v>
      </c>
      <c r="I105" s="31">
        <v>2.4514947999999999E-4</v>
      </c>
      <c r="J105" s="31">
        <v>2.4775691999999997E-4</v>
      </c>
      <c r="K105" s="31">
        <v>2.5014518E-4</v>
      </c>
      <c r="L105" s="31">
        <v>2.5137412000000002E-4</v>
      </c>
      <c r="M105" s="31">
        <v>2.5030195999999999E-4</v>
      </c>
      <c r="N105" s="31">
        <v>2.4974749999999999E-4</v>
      </c>
      <c r="O105" s="31" t="s">
        <v>193</v>
      </c>
      <c r="P105" s="31" t="s">
        <v>193</v>
      </c>
      <c r="Q105" s="31" t="s">
        <v>193</v>
      </c>
      <c r="R105" s="31" t="s">
        <v>193</v>
      </c>
      <c r="S105" s="33">
        <v>2.3849504999999999E-4</v>
      </c>
      <c r="T105" s="33">
        <v>2.3806749E-4</v>
      </c>
      <c r="U105" s="33">
        <v>2.3900409000000001E-4</v>
      </c>
      <c r="V105" s="33">
        <v>2.4061941000000001E-4</v>
      </c>
      <c r="W105" s="33">
        <v>2.433852E-4</v>
      </c>
      <c r="X105" s="33">
        <v>2.438002E-4</v>
      </c>
      <c r="Y105" s="33">
        <v>2.4138368000000001E-4</v>
      </c>
      <c r="Z105" s="33" t="s">
        <v>193</v>
      </c>
      <c r="AA105" s="40">
        <v>2.3630944000000001E-4</v>
      </c>
      <c r="AB105" s="40">
        <v>2.3226980000000001E-4</v>
      </c>
      <c r="AC105" s="40" t="s">
        <v>193</v>
      </c>
      <c r="AD105" s="40" t="s">
        <v>193</v>
      </c>
      <c r="AE105" s="40" t="s">
        <v>193</v>
      </c>
      <c r="AF105" s="40" t="s">
        <v>193</v>
      </c>
      <c r="AG105" s="40" t="s">
        <v>193</v>
      </c>
      <c r="AH105" s="40" t="s">
        <v>193</v>
      </c>
      <c r="AI105" s="40" t="s">
        <v>193</v>
      </c>
      <c r="AJ105" s="40" t="s">
        <v>193</v>
      </c>
      <c r="AK105" s="3">
        <f t="shared" si="1"/>
        <v>2.414922975E-4</v>
      </c>
      <c r="AP105" s="2">
        <f>((AK105-AK$31)*100)/AK$31</f>
        <v>-3.8335344092916004</v>
      </c>
    </row>
    <row r="106" spans="1:45" x14ac:dyDescent="0.25">
      <c r="A106" s="31" t="s">
        <v>193</v>
      </c>
      <c r="B106" s="41" t="s">
        <v>193</v>
      </c>
      <c r="C106" s="31" t="s">
        <v>193</v>
      </c>
      <c r="D106" s="31">
        <v>2.4602210000000002E-4</v>
      </c>
      <c r="E106" s="31">
        <v>2.4599430000000002E-4</v>
      </c>
      <c r="F106" s="31">
        <v>2.4842817E-4</v>
      </c>
      <c r="G106" s="31">
        <v>2.5111170000000001E-4</v>
      </c>
      <c r="H106" s="31">
        <v>2.5332593999999998E-4</v>
      </c>
      <c r="I106" s="31">
        <v>2.5546603000000003E-4</v>
      </c>
      <c r="J106" s="31">
        <v>2.5770129999999999E-4</v>
      </c>
      <c r="K106" s="31">
        <v>2.6034845999999999E-4</v>
      </c>
      <c r="L106" s="31">
        <v>2.6240808E-4</v>
      </c>
      <c r="M106" s="31">
        <v>2.6186406999999999E-4</v>
      </c>
      <c r="N106" s="31">
        <v>2.6042761999999999E-4</v>
      </c>
      <c r="O106" s="31" t="s">
        <v>193</v>
      </c>
      <c r="P106" s="31" t="s">
        <v>193</v>
      </c>
      <c r="Q106" s="31" t="s">
        <v>193</v>
      </c>
      <c r="R106" s="31" t="s">
        <v>193</v>
      </c>
      <c r="S106" s="33" t="s">
        <v>193</v>
      </c>
      <c r="T106" s="33">
        <v>2.4870727999999999E-4</v>
      </c>
      <c r="U106" s="33">
        <v>2.4836512999999998E-4</v>
      </c>
      <c r="V106" s="33">
        <v>2.5035641999999997E-4</v>
      </c>
      <c r="W106" s="33">
        <v>2.5349413000000002E-4</v>
      </c>
      <c r="X106" s="33">
        <v>2.5579265999999999E-4</v>
      </c>
      <c r="Y106" s="33">
        <v>2.5330356000000001E-4</v>
      </c>
      <c r="Z106" s="33">
        <v>2.5387890000000001E-4</v>
      </c>
      <c r="AA106" s="40" t="s">
        <v>193</v>
      </c>
      <c r="AB106" s="40" t="s">
        <v>193</v>
      </c>
      <c r="AC106" s="40" t="s">
        <v>193</v>
      </c>
      <c r="AD106" s="40" t="s">
        <v>193</v>
      </c>
      <c r="AE106" s="40" t="s">
        <v>193</v>
      </c>
      <c r="AF106" s="40" t="s">
        <v>193</v>
      </c>
      <c r="AG106" s="40" t="s">
        <v>193</v>
      </c>
      <c r="AH106" s="40" t="s">
        <v>193</v>
      </c>
      <c r="AI106" s="40" t="s">
        <v>193</v>
      </c>
      <c r="AJ106" s="40" t="s">
        <v>193</v>
      </c>
      <c r="AK106" s="3">
        <f t="shared" si="1"/>
        <v>2.5372199166666669E-4</v>
      </c>
      <c r="AP106" s="2">
        <f>((AK106-AK$32)*100)/AK$32</f>
        <v>-4.0238892091119176</v>
      </c>
    </row>
    <row r="107" spans="1:45" x14ac:dyDescent="0.25">
      <c r="A107" s="31" t="s">
        <v>193</v>
      </c>
      <c r="B107" s="41" t="s">
        <v>193</v>
      </c>
      <c r="C107" s="31" t="s">
        <v>193</v>
      </c>
      <c r="D107" s="31" t="s">
        <v>193</v>
      </c>
      <c r="E107" s="31">
        <v>2.6379208E-4</v>
      </c>
      <c r="F107" s="31">
        <v>2.6405820000000003E-4</v>
      </c>
      <c r="G107" s="31">
        <v>2.6644430000000001E-4</v>
      </c>
      <c r="H107" s="31">
        <v>2.6725902000000003E-4</v>
      </c>
      <c r="I107" s="31">
        <v>2.6826105999999998E-4</v>
      </c>
      <c r="J107" s="31">
        <v>2.6976084000000002E-4</v>
      </c>
      <c r="K107" s="31">
        <v>2.7277977999999999E-4</v>
      </c>
      <c r="L107" s="31">
        <v>2.7484485000000002E-4</v>
      </c>
      <c r="M107" s="31">
        <v>2.7441002999999999E-4</v>
      </c>
      <c r="N107" s="31">
        <v>2.7304526999999998E-4</v>
      </c>
      <c r="O107" s="31" t="s">
        <v>193</v>
      </c>
      <c r="P107" s="31" t="s">
        <v>193</v>
      </c>
      <c r="Q107" s="31" t="s">
        <v>193</v>
      </c>
      <c r="R107" s="31" t="s">
        <v>193</v>
      </c>
      <c r="S107" s="33" t="s">
        <v>193</v>
      </c>
      <c r="T107" s="33" t="s">
        <v>193</v>
      </c>
      <c r="U107" s="33">
        <v>2.5798097999999998E-4</v>
      </c>
      <c r="V107" s="33">
        <v>2.6335559999999999E-4</v>
      </c>
      <c r="W107" s="33">
        <v>2.6602796000000002E-4</v>
      </c>
      <c r="X107" s="33">
        <v>2.6826277999999999E-4</v>
      </c>
      <c r="Y107" s="33">
        <v>2.6615109999999999E-4</v>
      </c>
      <c r="Z107" s="33">
        <v>2.6265715000000001E-4</v>
      </c>
      <c r="AA107" s="40" t="s">
        <v>193</v>
      </c>
      <c r="AB107" s="40" t="s">
        <v>193</v>
      </c>
      <c r="AC107" s="40" t="s">
        <v>193</v>
      </c>
      <c r="AD107" s="40" t="s">
        <v>193</v>
      </c>
      <c r="AE107" s="40" t="s">
        <v>193</v>
      </c>
      <c r="AF107" s="40" t="s">
        <v>193</v>
      </c>
      <c r="AG107" s="40" t="s">
        <v>193</v>
      </c>
      <c r="AH107" s="40" t="s">
        <v>193</v>
      </c>
      <c r="AI107" s="40" t="s">
        <v>193</v>
      </c>
      <c r="AJ107" s="40" t="s">
        <v>193</v>
      </c>
      <c r="AK107" s="3">
        <f t="shared" si="1"/>
        <v>2.6744318749999998E-4</v>
      </c>
      <c r="AP107" s="2">
        <f>((AK107-AK$33)*100)/AK$33</f>
        <v>-4.1987822560726906</v>
      </c>
    </row>
    <row r="108" spans="1:45" x14ac:dyDescent="0.25">
      <c r="A108" s="27" t="s">
        <v>193</v>
      </c>
      <c r="B108" s="28" t="s">
        <v>193</v>
      </c>
      <c r="C108" s="27" t="s">
        <v>193</v>
      </c>
      <c r="D108" s="27" t="s">
        <v>193</v>
      </c>
      <c r="E108" s="27">
        <v>2.904041E-4</v>
      </c>
      <c r="F108" s="27">
        <v>2.8239953000000001E-4</v>
      </c>
      <c r="G108" s="27">
        <v>2.8257176999999997E-4</v>
      </c>
      <c r="H108" s="27">
        <v>2.771262E-4</v>
      </c>
      <c r="I108" s="27">
        <v>2.7977779999999999E-4</v>
      </c>
      <c r="J108" s="27">
        <v>2.832693E-4</v>
      </c>
      <c r="K108" s="27">
        <v>2.8708865000000002E-4</v>
      </c>
      <c r="L108" s="27">
        <v>2.8828007999999998E-4</v>
      </c>
      <c r="M108" s="27">
        <v>2.8651019000000002E-4</v>
      </c>
      <c r="N108" s="27" t="s">
        <v>193</v>
      </c>
      <c r="O108" s="27" t="s">
        <v>193</v>
      </c>
      <c r="P108" s="27" t="s">
        <v>193</v>
      </c>
      <c r="Q108" s="27" t="s">
        <v>193</v>
      </c>
      <c r="R108" s="27" t="s">
        <v>193</v>
      </c>
      <c r="S108" s="27" t="s">
        <v>193</v>
      </c>
      <c r="T108" s="27" t="s">
        <v>193</v>
      </c>
      <c r="U108" s="27">
        <v>2.7361243999999999E-4</v>
      </c>
      <c r="V108" s="27">
        <v>2.7976997E-4</v>
      </c>
      <c r="W108" s="27">
        <v>2.8067689999999998E-4</v>
      </c>
      <c r="X108" s="27">
        <v>2.8369921999999998E-4</v>
      </c>
      <c r="Y108" s="27">
        <v>2.8095566000000002E-4</v>
      </c>
      <c r="Z108" s="27" t="s">
        <v>193</v>
      </c>
      <c r="AA108" s="27" t="s">
        <v>193</v>
      </c>
      <c r="AB108" s="27" t="s">
        <v>193</v>
      </c>
      <c r="AC108" s="27" t="s">
        <v>193</v>
      </c>
      <c r="AD108" s="27" t="s">
        <v>193</v>
      </c>
      <c r="AE108" s="27" t="s">
        <v>193</v>
      </c>
      <c r="AF108" s="27" t="s">
        <v>193</v>
      </c>
      <c r="AG108" s="27" t="s">
        <v>193</v>
      </c>
      <c r="AH108" s="27" t="s">
        <v>193</v>
      </c>
      <c r="AI108" s="27" t="s">
        <v>193</v>
      </c>
      <c r="AJ108" s="27" t="s">
        <v>193</v>
      </c>
      <c r="AK108" s="3">
        <f t="shared" si="1"/>
        <v>2.8258155785714287E-4</v>
      </c>
      <c r="AP108" s="2">
        <f>((AK108-AK$34)*100)/AK$34</f>
        <v>-4.2818689618142036</v>
      </c>
    </row>
    <row r="109" spans="1:45" x14ac:dyDescent="0.25">
      <c r="A109" s="27" t="s">
        <v>193</v>
      </c>
      <c r="B109" s="28" t="s">
        <v>193</v>
      </c>
      <c r="C109" s="27" t="s">
        <v>193</v>
      </c>
      <c r="D109" s="27" t="s">
        <v>193</v>
      </c>
      <c r="E109" s="27" t="s">
        <v>193</v>
      </c>
      <c r="F109" s="27" t="s">
        <v>193</v>
      </c>
      <c r="G109" s="27">
        <v>3.058038E-4</v>
      </c>
      <c r="H109" s="27">
        <v>3.0340972999999999E-4</v>
      </c>
      <c r="I109" s="27">
        <v>3.0127558E-4</v>
      </c>
      <c r="J109" s="27">
        <v>2.9963499999999997E-4</v>
      </c>
      <c r="K109" s="27">
        <v>3.0907961999999999E-4</v>
      </c>
      <c r="L109" s="27">
        <v>3.0826143000000001E-4</v>
      </c>
      <c r="M109" s="27" t="s">
        <v>193</v>
      </c>
      <c r="N109" s="27" t="s">
        <v>193</v>
      </c>
      <c r="O109" s="27" t="s">
        <v>193</v>
      </c>
      <c r="P109" s="27" t="s">
        <v>193</v>
      </c>
      <c r="Q109" s="27" t="s">
        <v>193</v>
      </c>
      <c r="R109" s="27" t="s">
        <v>193</v>
      </c>
      <c r="S109" s="27" t="s">
        <v>193</v>
      </c>
      <c r="T109" s="27" t="s">
        <v>193</v>
      </c>
      <c r="U109" s="27">
        <v>2.9545074000000002E-4</v>
      </c>
      <c r="V109" s="27">
        <v>2.9632597999999999E-4</v>
      </c>
      <c r="W109" s="27">
        <v>2.9619861999999997E-4</v>
      </c>
      <c r="X109" s="27">
        <v>3.0835147000000002E-4</v>
      </c>
      <c r="Y109" s="27">
        <v>3.0406086999999998E-4</v>
      </c>
      <c r="Z109" s="27">
        <v>3.1975310000000002E-4</v>
      </c>
      <c r="AA109" s="27" t="s">
        <v>193</v>
      </c>
      <c r="AB109" s="27" t="s">
        <v>193</v>
      </c>
      <c r="AC109" s="27" t="s">
        <v>193</v>
      </c>
      <c r="AD109" s="27" t="s">
        <v>193</v>
      </c>
      <c r="AE109" s="27" t="s">
        <v>193</v>
      </c>
      <c r="AF109" s="27" t="s">
        <v>193</v>
      </c>
      <c r="AG109" s="27" t="s">
        <v>193</v>
      </c>
      <c r="AH109" s="27" t="s">
        <v>193</v>
      </c>
      <c r="AI109" s="27" t="s">
        <v>193</v>
      </c>
      <c r="AJ109" s="27" t="s">
        <v>193</v>
      </c>
      <c r="AK109" s="3">
        <f t="shared" si="1"/>
        <v>3.0396716166666664E-4</v>
      </c>
      <c r="AP109" s="2">
        <f>((AK109-AK$35)*100)/AK$35</f>
        <v>-3.7904877169698397</v>
      </c>
    </row>
    <row r="110" spans="1:45" x14ac:dyDescent="0.25">
      <c r="A110" s="25" t="s">
        <v>193</v>
      </c>
      <c r="B110" s="26" t="s">
        <v>193</v>
      </c>
      <c r="C110" s="25" t="s">
        <v>193</v>
      </c>
      <c r="D110" s="25" t="s">
        <v>193</v>
      </c>
      <c r="E110" s="25" t="s">
        <v>193</v>
      </c>
      <c r="F110" s="25" t="s">
        <v>193</v>
      </c>
      <c r="G110" s="25" t="s">
        <v>193</v>
      </c>
      <c r="H110" s="25" t="s">
        <v>193</v>
      </c>
      <c r="I110" s="25" t="s">
        <v>193</v>
      </c>
      <c r="J110" s="25">
        <v>3.3632281999999999E-4</v>
      </c>
      <c r="K110" s="25" t="s">
        <v>193</v>
      </c>
      <c r="L110" s="25" t="s">
        <v>193</v>
      </c>
      <c r="M110" s="25" t="s">
        <v>193</v>
      </c>
      <c r="N110" s="25" t="s">
        <v>193</v>
      </c>
      <c r="O110" s="25" t="s">
        <v>193</v>
      </c>
      <c r="P110" s="25" t="s">
        <v>193</v>
      </c>
      <c r="Q110" s="25" t="s">
        <v>193</v>
      </c>
      <c r="R110" s="25" t="s">
        <v>193</v>
      </c>
      <c r="S110" s="25" t="s">
        <v>193</v>
      </c>
      <c r="T110" s="25">
        <v>3.3054838000000001E-4</v>
      </c>
      <c r="U110" s="25">
        <v>3.3101814999999998E-4</v>
      </c>
      <c r="V110" s="25" t="s">
        <v>193</v>
      </c>
      <c r="W110" s="25" t="s">
        <v>193</v>
      </c>
      <c r="X110" s="25">
        <v>3.3756915999999998E-4</v>
      </c>
      <c r="Y110" s="25">
        <v>3.3687495000000003E-4</v>
      </c>
      <c r="Z110" s="25">
        <v>3.3324872000000001E-4</v>
      </c>
      <c r="AA110" s="25">
        <v>3.3062466999999999E-4</v>
      </c>
      <c r="AB110" s="25">
        <v>3.2877648E-4</v>
      </c>
      <c r="AC110" s="25" t="s">
        <v>193</v>
      </c>
      <c r="AD110" s="25" t="s">
        <v>193</v>
      </c>
      <c r="AE110" s="25" t="s">
        <v>193</v>
      </c>
      <c r="AF110" s="25" t="s">
        <v>193</v>
      </c>
      <c r="AG110" s="25" t="s">
        <v>193</v>
      </c>
      <c r="AH110" s="25" t="s">
        <v>193</v>
      </c>
      <c r="AI110" s="25" t="s">
        <v>193</v>
      </c>
      <c r="AJ110" s="25" t="s">
        <v>193</v>
      </c>
      <c r="AK110" s="3">
        <f t="shared" si="1"/>
        <v>3.3312291625000007E-4</v>
      </c>
      <c r="AP110" s="22">
        <f>((AK110-AK$36)*100)/AK$36</f>
        <v>1.2944708551844293</v>
      </c>
    </row>
    <row r="111" spans="1:45" x14ac:dyDescent="0.25">
      <c r="A111" s="25">
        <v>3.1914931999999999E-4</v>
      </c>
      <c r="B111" s="26">
        <v>3.1613650000000002E-4</v>
      </c>
      <c r="C111" s="25">
        <v>3.1474215000000001E-4</v>
      </c>
      <c r="D111" s="25">
        <v>3.14579E-4</v>
      </c>
      <c r="E111" s="25">
        <v>3.1473074000000001E-4</v>
      </c>
      <c r="F111" s="25">
        <v>3.1449674999999998E-4</v>
      </c>
      <c r="G111" s="25">
        <v>3.1365165999999999E-4</v>
      </c>
      <c r="H111" s="25">
        <v>3.1333780000000001E-4</v>
      </c>
      <c r="I111" s="25">
        <v>3.1324219999999999E-4</v>
      </c>
      <c r="J111" s="25">
        <v>3.1213239999999999E-4</v>
      </c>
      <c r="K111" s="25">
        <v>3.1380964000000001E-4</v>
      </c>
      <c r="L111" s="25">
        <v>3.1381251999999999E-4</v>
      </c>
      <c r="M111" s="25">
        <v>3.1357896000000003E-4</v>
      </c>
      <c r="N111" s="25">
        <v>3.1403175999999999E-4</v>
      </c>
      <c r="O111" s="25">
        <v>3.1449846999999999E-4</v>
      </c>
      <c r="P111" s="25">
        <v>3.0921094000000001E-4</v>
      </c>
      <c r="Q111" s="25">
        <v>3.0811198000000001E-4</v>
      </c>
      <c r="R111" s="25">
        <v>3.0783177000000001E-4</v>
      </c>
      <c r="S111" s="25">
        <v>3.0662422000000001E-4</v>
      </c>
      <c r="T111" s="25">
        <v>3.1116922000000002E-4</v>
      </c>
      <c r="U111" s="25" t="s">
        <v>193</v>
      </c>
      <c r="V111" s="25" t="s">
        <v>193</v>
      </c>
      <c r="W111" s="25" t="s">
        <v>193</v>
      </c>
      <c r="X111" s="25" t="s">
        <v>193</v>
      </c>
      <c r="Y111" s="25">
        <v>3.2465614000000003E-4</v>
      </c>
      <c r="Z111" s="25">
        <v>3.1954425999999999E-4</v>
      </c>
      <c r="AA111" s="25">
        <v>3.1993979999999999E-4</v>
      </c>
      <c r="AB111" s="25">
        <v>3.2273622E-4</v>
      </c>
      <c r="AC111" s="25">
        <v>3.2553550000000001E-4</v>
      </c>
      <c r="AD111" s="25">
        <v>3.2123695999999998E-4</v>
      </c>
      <c r="AE111" s="25">
        <v>3.1927779999999997E-4</v>
      </c>
      <c r="AF111" s="25">
        <v>3.1884108E-4</v>
      </c>
      <c r="AG111" s="25">
        <v>3.1977159000000003E-4</v>
      </c>
      <c r="AH111" s="25">
        <v>3.1817637999999998E-4</v>
      </c>
      <c r="AI111" s="25">
        <v>3.1836970000000001E-4</v>
      </c>
      <c r="AJ111" s="25">
        <v>3.1967642000000002E-4</v>
      </c>
      <c r="AK111" s="3">
        <f t="shared" si="1"/>
        <v>3.1583249531249994E-4</v>
      </c>
      <c r="AP111" s="22">
        <f>((AK111-AK$37)*100)/AK$37</f>
        <v>3.4661029313375105</v>
      </c>
    </row>
    <row r="112" spans="1:45" x14ac:dyDescent="0.25">
      <c r="A112" t="s">
        <v>198</v>
      </c>
      <c r="AK112" s="17">
        <f>SUM(A76:AJ109)/867</f>
        <v>2.4219819057670134E-4</v>
      </c>
      <c r="AP112" s="23">
        <f>((AK112-AK$38)*100)/AK$38</f>
        <v>4.1033825946431559</v>
      </c>
      <c r="AQ112" s="24" t="s">
        <v>125</v>
      </c>
    </row>
    <row r="113" spans="1:47" x14ac:dyDescent="0.25">
      <c r="A113" s="25" t="s">
        <v>193</v>
      </c>
      <c r="B113" s="26" t="s">
        <v>193</v>
      </c>
      <c r="C113" s="25" t="s">
        <v>193</v>
      </c>
      <c r="D113" s="25" t="s">
        <v>193</v>
      </c>
      <c r="E113" s="25" t="s">
        <v>193</v>
      </c>
      <c r="F113" s="25" t="s">
        <v>193</v>
      </c>
      <c r="G113" s="25" t="s">
        <v>193</v>
      </c>
      <c r="H113" s="25" t="s">
        <v>193</v>
      </c>
      <c r="I113" s="25" t="s">
        <v>193</v>
      </c>
      <c r="J113" s="25" t="s">
        <v>193</v>
      </c>
      <c r="K113" s="25" t="s">
        <v>193</v>
      </c>
      <c r="L113" s="25" t="s">
        <v>193</v>
      </c>
      <c r="M113" s="25" t="s">
        <v>193</v>
      </c>
      <c r="N113" s="25" t="s">
        <v>193</v>
      </c>
      <c r="O113" s="25" t="s">
        <v>193</v>
      </c>
      <c r="P113" s="25" t="s">
        <v>193</v>
      </c>
      <c r="Q113" s="25" t="s">
        <v>193</v>
      </c>
      <c r="R113" s="25" t="s">
        <v>193</v>
      </c>
      <c r="S113" s="25" t="s">
        <v>193</v>
      </c>
      <c r="T113" s="25" t="s">
        <v>193</v>
      </c>
      <c r="U113" s="25" t="s">
        <v>193</v>
      </c>
      <c r="V113" s="25" t="s">
        <v>193</v>
      </c>
      <c r="W113" s="25" t="s">
        <v>193</v>
      </c>
      <c r="X113" s="25" t="s">
        <v>193</v>
      </c>
      <c r="Y113" s="25" t="s">
        <v>193</v>
      </c>
      <c r="Z113" s="25" t="s">
        <v>193</v>
      </c>
      <c r="AA113" s="25" t="s">
        <v>193</v>
      </c>
      <c r="AB113" s="25" t="s">
        <v>193</v>
      </c>
      <c r="AC113" s="25" t="s">
        <v>193</v>
      </c>
      <c r="AD113" s="25" t="s">
        <v>193</v>
      </c>
      <c r="AE113" s="25" t="s">
        <v>193</v>
      </c>
      <c r="AF113" s="25" t="s">
        <v>193</v>
      </c>
      <c r="AG113" s="25" t="s">
        <v>193</v>
      </c>
      <c r="AH113" s="25" t="s">
        <v>193</v>
      </c>
      <c r="AI113" s="25" t="s">
        <v>193</v>
      </c>
      <c r="AJ113" s="25" t="s">
        <v>193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193</v>
      </c>
      <c r="B114" s="26">
        <v>3.1950833999999997E-4</v>
      </c>
      <c r="C114" s="25">
        <v>3.1678259999999998E-4</v>
      </c>
      <c r="D114" s="25">
        <v>3.1469066999999999E-4</v>
      </c>
      <c r="E114" s="25">
        <v>3.0764354999999999E-4</v>
      </c>
      <c r="F114" s="25">
        <v>3.0265081999999999E-4</v>
      </c>
      <c r="G114" s="25">
        <v>2.9988349999999998E-4</v>
      </c>
      <c r="H114" s="25">
        <v>2.9834057000000002E-4</v>
      </c>
      <c r="I114" s="25">
        <v>3.0189543000000001E-4</v>
      </c>
      <c r="J114" s="25">
        <v>3.0743810000000003E-4</v>
      </c>
      <c r="K114" s="25">
        <v>3.0783375000000002E-4</v>
      </c>
      <c r="L114" s="25">
        <v>3.1014935999999999E-4</v>
      </c>
      <c r="M114" s="25">
        <v>3.1164862E-4</v>
      </c>
      <c r="N114" s="25">
        <v>3.1215753000000002E-4</v>
      </c>
      <c r="O114" s="25">
        <v>3.1048464000000002E-4</v>
      </c>
      <c r="P114" s="25">
        <v>3.094665E-4</v>
      </c>
      <c r="Q114" s="25">
        <v>3.0855948E-4</v>
      </c>
      <c r="R114" s="25">
        <v>3.0243403000000001E-4</v>
      </c>
      <c r="S114" s="25">
        <v>2.9981628000000002E-4</v>
      </c>
      <c r="T114" s="25">
        <v>3.0487365E-4</v>
      </c>
      <c r="U114" s="25">
        <v>3.0664971999999998E-4</v>
      </c>
      <c r="V114" s="25">
        <v>3.0279023E-4</v>
      </c>
      <c r="W114" s="25">
        <v>3.0067045E-4</v>
      </c>
      <c r="X114" s="25">
        <v>3.011984E-4</v>
      </c>
      <c r="Y114" s="25">
        <v>2.9625825000000001E-4</v>
      </c>
      <c r="Z114" s="25">
        <v>2.9504602000000001E-4</v>
      </c>
      <c r="AA114" s="25">
        <v>2.949057E-4</v>
      </c>
      <c r="AB114" s="25">
        <v>2.9808158000000002E-4</v>
      </c>
      <c r="AC114" s="25">
        <v>3.0558823999999999E-4</v>
      </c>
      <c r="AD114" s="25">
        <v>3.1762921999999998E-4</v>
      </c>
      <c r="AE114" s="25">
        <v>3.2567753999999998E-4</v>
      </c>
      <c r="AF114" s="25">
        <v>3.2180639999999998E-4</v>
      </c>
      <c r="AG114" s="25">
        <v>2.9808375999999998E-4</v>
      </c>
      <c r="AH114" s="25">
        <v>2.989415E-4</v>
      </c>
      <c r="AI114" s="25">
        <v>3.1666849999999999E-4</v>
      </c>
      <c r="AJ114" s="25" t="s">
        <v>193</v>
      </c>
      <c r="AK114" s="3">
        <f>AVERAGE(A114:AJ114)</f>
        <v>3.0665449794117647E-4</v>
      </c>
      <c r="AM114" s="6" t="s">
        <v>94</v>
      </c>
      <c r="AO114" s="2">
        <f>SUM(A147:AJ148)/40</f>
        <v>3.1603913199999991E-4</v>
      </c>
      <c r="AP114" s="2">
        <f>((AK114-AK$3)*100)/AK$3</f>
        <v>2.3733022819382152</v>
      </c>
      <c r="AR114" s="6" t="s">
        <v>94</v>
      </c>
      <c r="AS114" s="2"/>
      <c r="AT114" s="2">
        <f>((AO114-AO$3)*100)/AO$3</f>
        <v>1.9563681115004261</v>
      </c>
    </row>
    <row r="115" spans="1:47" x14ac:dyDescent="0.25">
      <c r="A115" s="27">
        <v>3.278229E-4</v>
      </c>
      <c r="B115" s="28">
        <v>3.2740029999999998E-4</v>
      </c>
      <c r="C115" s="27">
        <v>3.2262220000000002E-4</v>
      </c>
      <c r="D115" s="27">
        <v>3.187474E-4</v>
      </c>
      <c r="E115" s="27">
        <v>3.1396988E-4</v>
      </c>
      <c r="F115" s="27">
        <v>3.0927404000000001E-4</v>
      </c>
      <c r="G115" s="27">
        <v>3.1103098E-4</v>
      </c>
      <c r="H115" s="27">
        <v>3.1273782999999999E-4</v>
      </c>
      <c r="I115" s="27">
        <v>3.1763857000000002E-4</v>
      </c>
      <c r="J115" s="27">
        <v>3.2131146999999998E-4</v>
      </c>
      <c r="K115" s="27">
        <v>3.2367246000000001E-4</v>
      </c>
      <c r="L115" s="27">
        <v>3.2434659999999998E-4</v>
      </c>
      <c r="M115" s="27">
        <v>3.246546E-4</v>
      </c>
      <c r="N115" s="27">
        <v>3.2453187000000002E-4</v>
      </c>
      <c r="O115" s="27">
        <v>3.2308442000000001E-4</v>
      </c>
      <c r="P115" s="27">
        <v>3.1906167999999998E-4</v>
      </c>
      <c r="Q115" s="27">
        <v>3.1376970000000001E-4</v>
      </c>
      <c r="R115" s="27">
        <v>3.0857912000000002E-4</v>
      </c>
      <c r="S115" s="27">
        <v>3.0687352000000002E-4</v>
      </c>
      <c r="T115" s="27">
        <v>3.1496686E-4</v>
      </c>
      <c r="U115" s="27">
        <v>3.1974393999999998E-4</v>
      </c>
      <c r="V115" s="27">
        <v>3.2449437999999999E-4</v>
      </c>
      <c r="W115" s="27">
        <v>3.2721588000000001E-4</v>
      </c>
      <c r="X115" s="27">
        <v>3.2843070000000002E-4</v>
      </c>
      <c r="Y115" s="27">
        <v>3.2361012000000001E-4</v>
      </c>
      <c r="Z115" s="27">
        <v>3.2387357000000002E-4</v>
      </c>
      <c r="AA115" s="27">
        <v>3.232256E-4</v>
      </c>
      <c r="AB115" s="27">
        <v>3.2071749999999999E-4</v>
      </c>
      <c r="AC115" s="27">
        <v>3.2030075000000002E-4</v>
      </c>
      <c r="AD115" s="27">
        <v>3.2180289999999997E-4</v>
      </c>
      <c r="AE115" s="27">
        <v>3.2716792000000002E-4</v>
      </c>
      <c r="AF115" s="27">
        <v>3.2902212E-4</v>
      </c>
      <c r="AG115" s="27">
        <v>3.2844459999999999E-4</v>
      </c>
      <c r="AH115" s="27">
        <v>3.3136975000000002E-4</v>
      </c>
      <c r="AI115" s="27">
        <v>3.2778422000000001E-4</v>
      </c>
      <c r="AJ115" s="27">
        <v>3.2871716999999999E-4</v>
      </c>
      <c r="AK115" s="3">
        <f t="shared" ref="AK115:AK178" si="2">AVERAGE(A115:AJ115)</f>
        <v>3.2144493111111106E-4</v>
      </c>
      <c r="AM115" s="6" t="s">
        <v>116</v>
      </c>
      <c r="AO115" s="2">
        <f>SUM(A113:AJ114)/34</f>
        <v>3.0665449794117647E-4</v>
      </c>
      <c r="AP115" s="2">
        <f>((AK115-AK$4)*100)/AK$4</f>
        <v>-0.55320119950913316</v>
      </c>
      <c r="AR115" s="6" t="s">
        <v>116</v>
      </c>
      <c r="AS115" s="2"/>
      <c r="AT115" s="1">
        <f>((AO115-AO$4)*100)/AO$4</f>
        <v>2.3733022819382152</v>
      </c>
    </row>
    <row r="116" spans="1:47" x14ac:dyDescent="0.25">
      <c r="A116" s="27">
        <v>2.9313855E-4</v>
      </c>
      <c r="B116" s="28">
        <v>2.9043530000000001E-4</v>
      </c>
      <c r="C116" s="27">
        <v>2.8599469999999999E-4</v>
      </c>
      <c r="D116" s="27">
        <v>2.8408368000000002E-4</v>
      </c>
      <c r="E116" s="27">
        <v>2.8081523000000002E-4</v>
      </c>
      <c r="F116" s="27">
        <v>2.7761559999999998E-4</v>
      </c>
      <c r="G116" s="27">
        <v>2.7803748E-4</v>
      </c>
      <c r="H116" s="27">
        <v>2.7988729999999998E-4</v>
      </c>
      <c r="I116" s="27">
        <v>2.8505750000000003E-4</v>
      </c>
      <c r="J116" s="27">
        <v>2.8702403999999998E-4</v>
      </c>
      <c r="K116" s="27">
        <v>2.8722885000000001E-4</v>
      </c>
      <c r="L116" s="27">
        <v>2.8611012000000002E-4</v>
      </c>
      <c r="M116" s="27">
        <v>2.8567099999999998E-4</v>
      </c>
      <c r="N116" s="27">
        <v>2.8593236E-4</v>
      </c>
      <c r="O116" s="27">
        <v>2.8508534999999998E-4</v>
      </c>
      <c r="P116" s="27">
        <v>2.8304633E-4</v>
      </c>
      <c r="Q116" s="27">
        <v>2.8109693000000002E-4</v>
      </c>
      <c r="R116" s="27">
        <v>2.789639E-4</v>
      </c>
      <c r="S116" s="27">
        <v>2.7751080000000002E-4</v>
      </c>
      <c r="T116" s="27">
        <v>2.8439840000000002E-4</v>
      </c>
      <c r="U116" s="27">
        <v>2.9029492999999999E-4</v>
      </c>
      <c r="V116" s="27">
        <v>3.0187550000000001E-4</v>
      </c>
      <c r="W116" s="27">
        <v>3.0725650000000001E-4</v>
      </c>
      <c r="X116" s="27">
        <v>3.1015539999999997E-4</v>
      </c>
      <c r="Y116" s="27">
        <v>3.119636E-4</v>
      </c>
      <c r="Z116" s="27">
        <v>3.1422626000000001E-4</v>
      </c>
      <c r="AA116" s="27">
        <v>3.1182323999999999E-4</v>
      </c>
      <c r="AB116" s="27">
        <v>3.0771037999999999E-4</v>
      </c>
      <c r="AC116" s="27">
        <v>3.0600567999999997E-4</v>
      </c>
      <c r="AD116" s="27">
        <v>3.0662377999999998E-4</v>
      </c>
      <c r="AE116" s="27">
        <v>3.0985605999999999E-4</v>
      </c>
      <c r="AF116" s="27">
        <v>3.0784204000000001E-4</v>
      </c>
      <c r="AG116" s="27">
        <v>3.0426969999999999E-4</v>
      </c>
      <c r="AH116" s="27">
        <v>3.0408879999999999E-4</v>
      </c>
      <c r="AI116" s="27">
        <v>3.0008124000000002E-4</v>
      </c>
      <c r="AJ116" s="27">
        <v>2.9645840000000001E-4</v>
      </c>
      <c r="AK116" s="3">
        <f t="shared" si="2"/>
        <v>2.9354624805555553E-4</v>
      </c>
      <c r="AM116" s="10" t="s">
        <v>94</v>
      </c>
      <c r="AO116" s="2">
        <f>SUM(A145:AJ146)/26</f>
        <v>2.9673750000000005E-4</v>
      </c>
      <c r="AP116" s="2">
        <f>((AK116-AK$5)*100)/AK$5</f>
        <v>-2.5956198921521096</v>
      </c>
      <c r="AR116" s="10" t="s">
        <v>94</v>
      </c>
      <c r="AS116" s="2"/>
      <c r="AT116" s="1">
        <f>((AO116-AO$5)*100)/AO$5</f>
        <v>-2.6406526978063098</v>
      </c>
    </row>
    <row r="117" spans="1:47" x14ac:dyDescent="0.25">
      <c r="A117" s="29">
        <v>2.7662204000000003E-4</v>
      </c>
      <c r="B117" s="30">
        <v>2.7444627000000003E-4</v>
      </c>
      <c r="C117" s="29">
        <v>2.7159762000000001E-4</v>
      </c>
      <c r="D117" s="29">
        <v>2.7048166000000001E-4</v>
      </c>
      <c r="E117" s="31">
        <v>2.6807863999999998E-4</v>
      </c>
      <c r="F117" s="31">
        <v>2.6453693999999999E-4</v>
      </c>
      <c r="G117" s="31">
        <v>2.6355375000000001E-4</v>
      </c>
      <c r="H117" s="31">
        <v>2.6329434999999997E-4</v>
      </c>
      <c r="I117" s="31">
        <v>2.6692843000000001E-4</v>
      </c>
      <c r="J117" s="31">
        <v>2.6801641999999999E-4</v>
      </c>
      <c r="K117" s="31">
        <v>2.6827916999999998E-4</v>
      </c>
      <c r="L117" s="31">
        <v>2.6761237000000001E-4</v>
      </c>
      <c r="M117" s="31">
        <v>2.6750025999999999E-4</v>
      </c>
      <c r="N117" s="31">
        <v>2.6774230000000001E-4</v>
      </c>
      <c r="O117" s="31">
        <v>2.682262E-4</v>
      </c>
      <c r="P117" s="31">
        <v>2.6808953E-4</v>
      </c>
      <c r="Q117" s="32">
        <v>2.6802904999999999E-4</v>
      </c>
      <c r="R117" s="32">
        <v>2.6739066000000002E-4</v>
      </c>
      <c r="S117" s="33">
        <v>2.6749974000000001E-4</v>
      </c>
      <c r="T117" s="33" t="s">
        <v>193</v>
      </c>
      <c r="U117" s="33">
        <v>2.8518838000000002E-4</v>
      </c>
      <c r="V117" s="33">
        <v>2.8957620000000001E-4</v>
      </c>
      <c r="W117" s="33">
        <v>2.9157560000000001E-4</v>
      </c>
      <c r="X117" s="33">
        <v>2.9189876000000002E-4</v>
      </c>
      <c r="Y117" s="33">
        <v>2.9224909999999999E-4</v>
      </c>
      <c r="Z117" s="33">
        <v>2.9191157E-4</v>
      </c>
      <c r="AA117" s="33">
        <v>2.8953197999999998E-4</v>
      </c>
      <c r="AB117" s="33">
        <v>2.8692675E-4</v>
      </c>
      <c r="AC117" s="29">
        <v>2.8406168E-4</v>
      </c>
      <c r="AD117" s="29">
        <v>2.8263658000000002E-4</v>
      </c>
      <c r="AE117" s="29">
        <v>2.8437923000000003E-4</v>
      </c>
      <c r="AF117" s="29">
        <v>2.8449479999999999E-4</v>
      </c>
      <c r="AG117" s="29">
        <v>2.8094737000000002E-4</v>
      </c>
      <c r="AH117" s="29">
        <v>2.8090316E-4</v>
      </c>
      <c r="AI117" s="29">
        <v>2.7991837000000002E-4</v>
      </c>
      <c r="AJ117" s="29">
        <v>2.7880404000000001E-4</v>
      </c>
      <c r="AK117" s="3">
        <f t="shared" si="2"/>
        <v>2.7636939914285711E-4</v>
      </c>
      <c r="AM117" s="10" t="s">
        <v>116</v>
      </c>
      <c r="AO117" s="2">
        <f>SUM(A115:AJ116)/72</f>
        <v>3.0749558958333324E-4</v>
      </c>
      <c r="AP117" s="2">
        <f>((AK117-AK$6)*100)/AK$6</f>
        <v>-2.6647007267246048</v>
      </c>
      <c r="AR117" s="10" t="s">
        <v>116</v>
      </c>
      <c r="AS117" s="2"/>
      <c r="AT117" s="1">
        <f>((AO117-AO$6)*100)/AO$6</f>
        <v>-1.53866271076968</v>
      </c>
    </row>
    <row r="118" spans="1:47" x14ac:dyDescent="0.25">
      <c r="A118" s="29">
        <v>2.6375075999999999E-4</v>
      </c>
      <c r="B118" s="30">
        <v>2.6233796999999999E-4</v>
      </c>
      <c r="C118" s="29">
        <v>2.5975253000000003E-4</v>
      </c>
      <c r="D118" s="29">
        <v>2.5769809999999998E-4</v>
      </c>
      <c r="E118" s="31">
        <v>2.5551749999999998E-4</v>
      </c>
      <c r="F118" s="31">
        <v>2.5091194999999998E-4</v>
      </c>
      <c r="G118" s="31">
        <v>2.4976620000000002E-4</v>
      </c>
      <c r="H118" s="31">
        <v>2.465058E-4</v>
      </c>
      <c r="I118" s="31">
        <v>2.4744882999999998E-4</v>
      </c>
      <c r="J118" s="31">
        <v>2.4833228E-4</v>
      </c>
      <c r="K118" s="31">
        <v>2.4964273000000002E-4</v>
      </c>
      <c r="L118" s="31">
        <v>2.5074995999999999E-4</v>
      </c>
      <c r="M118" s="31">
        <v>2.5205736E-4</v>
      </c>
      <c r="N118" s="31">
        <v>2.5363307000000001E-4</v>
      </c>
      <c r="O118" s="31">
        <v>2.5525255E-4</v>
      </c>
      <c r="P118" s="31">
        <v>2.5632706999999998E-4</v>
      </c>
      <c r="Q118" s="32">
        <v>2.5783802000000001E-4</v>
      </c>
      <c r="R118" s="32">
        <v>2.5850660000000002E-4</v>
      </c>
      <c r="S118" s="33">
        <v>2.5974205E-4</v>
      </c>
      <c r="T118" s="33" t="s">
        <v>193</v>
      </c>
      <c r="U118" s="33">
        <v>2.7172075000000002E-4</v>
      </c>
      <c r="V118" s="33">
        <v>2.733492E-4</v>
      </c>
      <c r="W118" s="33">
        <v>2.7357611999999999E-4</v>
      </c>
      <c r="X118" s="33">
        <v>2.7313788000000002E-4</v>
      </c>
      <c r="Y118" s="33">
        <v>2.7292583000000002E-4</v>
      </c>
      <c r="Z118" s="33">
        <v>2.724933E-4</v>
      </c>
      <c r="AA118" s="33">
        <v>2.7153053000000002E-4</v>
      </c>
      <c r="AB118" s="33">
        <v>2.7063937000000002E-4</v>
      </c>
      <c r="AC118" s="29">
        <v>2.6454590000000002E-4</v>
      </c>
      <c r="AD118" s="29">
        <v>2.5664505999999998E-4</v>
      </c>
      <c r="AE118" s="29">
        <v>2.5735637999999998E-4</v>
      </c>
      <c r="AF118" s="29">
        <v>2.6237990000000001E-4</v>
      </c>
      <c r="AG118" s="29">
        <v>2.612135E-4</v>
      </c>
      <c r="AH118" s="29">
        <v>2.6249088E-4</v>
      </c>
      <c r="AI118" s="29">
        <v>2.6366455000000001E-4</v>
      </c>
      <c r="AJ118" s="29">
        <v>2.6437820000000002E-4</v>
      </c>
      <c r="AK118" s="3">
        <f t="shared" si="2"/>
        <v>2.6022339085714289E-4</v>
      </c>
      <c r="AM118" s="11" t="s">
        <v>99</v>
      </c>
      <c r="AO118" s="2">
        <f>SUM(A140:R144)/56</f>
        <v>2.4772406428571434E-4</v>
      </c>
      <c r="AP118" s="2">
        <f>((AK118-AK$7)*100)/AK$7</f>
        <v>-2.5582654517548815</v>
      </c>
      <c r="AR118" s="11" t="s">
        <v>99</v>
      </c>
      <c r="AS118" s="2"/>
      <c r="AT118" s="1">
        <f>((AO118-AO$7)*100)/AO$7</f>
        <v>-2.7804445854601747</v>
      </c>
    </row>
    <row r="119" spans="1:47" x14ac:dyDescent="0.25">
      <c r="A119" s="29">
        <v>2.5355549999999999E-4</v>
      </c>
      <c r="B119" s="30">
        <v>2.5158869999999999E-4</v>
      </c>
      <c r="C119" s="29">
        <v>2.4719139999999999E-4</v>
      </c>
      <c r="D119" s="29">
        <v>2.4360698000000001E-4</v>
      </c>
      <c r="E119" s="31">
        <v>2.4317414000000001E-4</v>
      </c>
      <c r="F119" s="31">
        <v>2.3809604000000001E-4</v>
      </c>
      <c r="G119" s="31">
        <v>2.3569296000000001E-4</v>
      </c>
      <c r="H119" s="31">
        <v>2.3309928999999999E-4</v>
      </c>
      <c r="I119" s="31">
        <v>2.3132934999999999E-4</v>
      </c>
      <c r="J119" s="31">
        <v>2.323584E-4</v>
      </c>
      <c r="K119" s="31">
        <v>2.3503609000000001E-4</v>
      </c>
      <c r="L119" s="31">
        <v>2.3766737000000001E-4</v>
      </c>
      <c r="M119" s="31">
        <v>2.3990356000000001E-4</v>
      </c>
      <c r="N119" s="31">
        <v>2.4223488000000001E-4</v>
      </c>
      <c r="O119" s="31">
        <v>2.4477169999999999E-4</v>
      </c>
      <c r="P119" s="31">
        <v>2.4671293999999999E-4</v>
      </c>
      <c r="Q119" s="32">
        <v>2.4881414999999998E-4</v>
      </c>
      <c r="R119" s="32">
        <v>2.4917485999999999E-4</v>
      </c>
      <c r="S119" s="33">
        <v>2.5015897999999999E-4</v>
      </c>
      <c r="T119" s="33" t="s">
        <v>193</v>
      </c>
      <c r="U119" s="33">
        <v>2.5173433999999998E-4</v>
      </c>
      <c r="V119" s="33">
        <v>2.5090238E-4</v>
      </c>
      <c r="W119" s="33">
        <v>2.5155654000000001E-4</v>
      </c>
      <c r="X119" s="33">
        <v>2.5384206999999999E-4</v>
      </c>
      <c r="Y119" s="33">
        <v>2.5564598000000002E-4</v>
      </c>
      <c r="Z119" s="33">
        <v>2.5683260000000001E-4</v>
      </c>
      <c r="AA119" s="33">
        <v>2.5772617999999999E-4</v>
      </c>
      <c r="AB119" s="33">
        <v>2.5791357999999998E-4</v>
      </c>
      <c r="AC119" s="29">
        <v>2.4607474999999997E-4</v>
      </c>
      <c r="AD119" s="29">
        <v>2.3307737E-4</v>
      </c>
      <c r="AE119" s="29">
        <v>2.3536063999999999E-4</v>
      </c>
      <c r="AF119" s="29">
        <v>2.4097976E-4</v>
      </c>
      <c r="AG119" s="29">
        <v>2.4429138E-4</v>
      </c>
      <c r="AH119" s="29">
        <v>2.4799898000000002E-4</v>
      </c>
      <c r="AI119" s="29">
        <v>2.5148100000000001E-4</v>
      </c>
      <c r="AJ119" s="29">
        <v>2.5361843000000001E-4</v>
      </c>
      <c r="AK119" s="3">
        <f t="shared" si="2"/>
        <v>2.4552009342857146E-4</v>
      </c>
      <c r="AM119" s="11" t="s">
        <v>102</v>
      </c>
      <c r="AO119" s="2">
        <f>SUM(E117:R121)/68</f>
        <v>2.4218900661764707E-4</v>
      </c>
      <c r="AP119" s="2">
        <f>((AK119-AK$8)*100)/AK$8</f>
        <v>-2.4564493616219041</v>
      </c>
      <c r="AR119" s="11" t="s">
        <v>102</v>
      </c>
      <c r="AS119" s="2"/>
      <c r="AT119" s="1">
        <f>((AO119-AO$8)*100)/AO$8</f>
        <v>-2.3422064512719603</v>
      </c>
    </row>
    <row r="120" spans="1:47" x14ac:dyDescent="0.25">
      <c r="A120" s="29">
        <v>2.4258254000000001E-4</v>
      </c>
      <c r="B120" s="30">
        <v>2.3959002E-4</v>
      </c>
      <c r="C120" s="29">
        <v>2.3340367999999999E-4</v>
      </c>
      <c r="D120" s="29">
        <v>2.3410086999999999E-4</v>
      </c>
      <c r="E120" s="31" t="s">
        <v>193</v>
      </c>
      <c r="F120" s="31">
        <v>2.2890787999999999E-4</v>
      </c>
      <c r="G120" s="31">
        <v>2.2542967000000001E-4</v>
      </c>
      <c r="H120" s="31">
        <v>2.2299559E-4</v>
      </c>
      <c r="I120" s="31">
        <v>2.2212575999999999E-4</v>
      </c>
      <c r="J120" s="31">
        <v>2.2198948E-4</v>
      </c>
      <c r="K120" s="31">
        <v>2.2447025999999999E-4</v>
      </c>
      <c r="L120" s="31">
        <v>2.2712114000000001E-4</v>
      </c>
      <c r="M120" s="31">
        <v>2.2947087999999999E-4</v>
      </c>
      <c r="N120" s="31">
        <v>2.3190695000000001E-4</v>
      </c>
      <c r="O120" s="31">
        <v>2.3489528000000001E-4</v>
      </c>
      <c r="P120" s="31">
        <v>2.3747495E-4</v>
      </c>
      <c r="Q120" s="32">
        <v>2.3956210999999999E-4</v>
      </c>
      <c r="R120" s="32">
        <v>2.3923824000000001E-4</v>
      </c>
      <c r="S120" s="33">
        <v>2.4033864999999999E-4</v>
      </c>
      <c r="T120" s="33" t="s">
        <v>193</v>
      </c>
      <c r="U120" s="33">
        <v>2.4053731000000001E-4</v>
      </c>
      <c r="V120" s="33">
        <v>2.3237137E-4</v>
      </c>
      <c r="W120" s="33">
        <v>2.3337737000000001E-4</v>
      </c>
      <c r="X120" s="33">
        <v>2.3831920000000001E-4</v>
      </c>
      <c r="Y120" s="33">
        <v>2.4274980999999999E-4</v>
      </c>
      <c r="Z120" s="33">
        <v>2.4547829999999998E-4</v>
      </c>
      <c r="AA120" s="33">
        <v>2.4656374999999998E-4</v>
      </c>
      <c r="AB120" s="33">
        <v>2.460777E-4</v>
      </c>
      <c r="AC120" s="29">
        <v>2.3830372000000001E-4</v>
      </c>
      <c r="AD120" s="29">
        <v>2.2440177000000001E-4</v>
      </c>
      <c r="AE120" s="29">
        <v>2.2396552E-4</v>
      </c>
      <c r="AF120" s="29">
        <v>2.2867655E-4</v>
      </c>
      <c r="AG120" s="29">
        <v>2.3348225999999999E-4</v>
      </c>
      <c r="AH120" s="29">
        <v>2.3913757E-4</v>
      </c>
      <c r="AI120" s="29">
        <v>2.4333161000000001E-4</v>
      </c>
      <c r="AJ120" s="29">
        <v>2.4432187999999999E-4</v>
      </c>
      <c r="AK120" s="3">
        <f t="shared" si="2"/>
        <v>2.3460881294117645E-4</v>
      </c>
      <c r="AM120" s="12" t="s">
        <v>105</v>
      </c>
      <c r="AO120" s="2">
        <f>SUM(S140:Z144)/35</f>
        <v>2.437035502857143E-4</v>
      </c>
      <c r="AP120" s="2">
        <f>((AK120-AK$9)*100)/AK$9</f>
        <v>-2.3401973227623145</v>
      </c>
      <c r="AR120" s="12" t="s">
        <v>105</v>
      </c>
      <c r="AS120" s="2"/>
      <c r="AT120" s="1">
        <f>((AO120-AO$9)*100)/AO$9</f>
        <v>-2.2078279918548733</v>
      </c>
    </row>
    <row r="121" spans="1:47" x14ac:dyDescent="0.25">
      <c r="A121" s="29">
        <v>2.3092686000000001E-4</v>
      </c>
      <c r="B121" s="30">
        <v>2.2992663000000001E-4</v>
      </c>
      <c r="C121" s="29">
        <v>2.2510295E-4</v>
      </c>
      <c r="D121" s="29" t="s">
        <v>193</v>
      </c>
      <c r="E121" s="31" t="s">
        <v>193</v>
      </c>
      <c r="F121" s="31">
        <v>2.2030172E-4</v>
      </c>
      <c r="G121" s="31">
        <v>2.1625888E-4</v>
      </c>
      <c r="H121" s="31">
        <v>2.1534327000000001E-4</v>
      </c>
      <c r="I121" s="31">
        <v>2.1523726E-4</v>
      </c>
      <c r="J121" s="31">
        <v>2.1436603999999999E-4</v>
      </c>
      <c r="K121" s="31">
        <v>2.1321255E-4</v>
      </c>
      <c r="L121" s="31">
        <v>2.1351976000000001E-4</v>
      </c>
      <c r="M121" s="31">
        <v>2.1716893E-4</v>
      </c>
      <c r="N121" s="31">
        <v>2.2116688E-4</v>
      </c>
      <c r="O121" s="31">
        <v>2.2475161999999999E-4</v>
      </c>
      <c r="P121" s="31">
        <v>2.2723382E-4</v>
      </c>
      <c r="Q121" s="32">
        <v>2.2780846E-4</v>
      </c>
      <c r="R121" s="32">
        <v>2.2906135000000001E-4</v>
      </c>
      <c r="S121" s="33">
        <v>2.3498616E-4</v>
      </c>
      <c r="T121" s="33" t="s">
        <v>193</v>
      </c>
      <c r="U121" s="33" t="s">
        <v>193</v>
      </c>
      <c r="V121" s="33">
        <v>2.2422666E-4</v>
      </c>
      <c r="W121" s="33">
        <v>2.2339619999999999E-4</v>
      </c>
      <c r="X121" s="33">
        <v>2.2727700000000001E-4</v>
      </c>
      <c r="Y121" s="33">
        <v>2.3268329999999999E-4</v>
      </c>
      <c r="Z121" s="33">
        <v>2.3500338000000001E-4</v>
      </c>
      <c r="AA121" s="33">
        <v>2.346537E-4</v>
      </c>
      <c r="AB121" s="33">
        <v>2.3782900999999999E-4</v>
      </c>
      <c r="AC121" s="29" t="s">
        <v>193</v>
      </c>
      <c r="AD121" s="29">
        <v>2.2144039999999999E-4</v>
      </c>
      <c r="AE121" s="29">
        <v>2.2088827000000001E-4</v>
      </c>
      <c r="AF121" s="29">
        <v>2.2093524999999999E-4</v>
      </c>
      <c r="AG121" s="29">
        <v>2.2086683E-4</v>
      </c>
      <c r="AH121" s="29">
        <v>2.2779155999999999E-4</v>
      </c>
      <c r="AI121" s="29">
        <v>2.3163285E-4</v>
      </c>
      <c r="AJ121" s="29">
        <v>2.3115492E-4</v>
      </c>
      <c r="AK121" s="3">
        <f t="shared" si="2"/>
        <v>2.2471459580645161E-4</v>
      </c>
      <c r="AM121" s="12" t="s">
        <v>108</v>
      </c>
      <c r="AO121" s="2">
        <f>SUM(S117:AB121)/44</f>
        <v>2.574466961363636E-4</v>
      </c>
      <c r="AP121" s="2">
        <f>((AK121-AK$10)*100)/AK$10</f>
        <v>-2.2404078495928248</v>
      </c>
      <c r="AR121" s="12" t="s">
        <v>108</v>
      </c>
      <c r="AS121" s="2"/>
      <c r="AT121" s="1">
        <f>((AO121-AO$10)*100)/AO$10</f>
        <v>-2.6437111288890178</v>
      </c>
    </row>
    <row r="122" spans="1:47" x14ac:dyDescent="0.25">
      <c r="A122" s="29">
        <v>2.2539943E-4</v>
      </c>
      <c r="B122" s="30">
        <v>2.2719788999999999E-4</v>
      </c>
      <c r="C122" s="29" t="s">
        <v>193</v>
      </c>
      <c r="D122" s="29" t="s">
        <v>193</v>
      </c>
      <c r="E122" s="34" t="s">
        <v>193</v>
      </c>
      <c r="F122" s="34">
        <v>2.1708112E-4</v>
      </c>
      <c r="G122" s="34">
        <v>2.1480229E-4</v>
      </c>
      <c r="H122" s="34">
        <v>2.1494641E-4</v>
      </c>
      <c r="I122" s="34">
        <v>2.1500878000000001E-4</v>
      </c>
      <c r="J122" s="34">
        <v>2.1485699000000001E-4</v>
      </c>
      <c r="K122" s="34">
        <v>2.1485461999999999E-4</v>
      </c>
      <c r="L122" s="34">
        <v>2.1438982999999999E-4</v>
      </c>
      <c r="M122" s="34">
        <v>2.1515090999999999E-4</v>
      </c>
      <c r="N122" s="34">
        <v>2.1699885999999999E-4</v>
      </c>
      <c r="O122" s="34">
        <v>2.1882569E-4</v>
      </c>
      <c r="P122" s="34">
        <v>2.2026460000000001E-4</v>
      </c>
      <c r="Q122" s="34">
        <v>2.2139674999999999E-4</v>
      </c>
      <c r="R122" s="34">
        <v>2.2513426999999999E-4</v>
      </c>
      <c r="S122" s="35">
        <v>2.3052053000000001E-4</v>
      </c>
      <c r="T122" s="35" t="s">
        <v>193</v>
      </c>
      <c r="U122" s="35" t="s">
        <v>193</v>
      </c>
      <c r="V122" s="35">
        <v>2.2502340999999999E-4</v>
      </c>
      <c r="W122" s="35">
        <v>2.2041981999999999E-4</v>
      </c>
      <c r="X122" s="35">
        <v>2.1961632999999999E-4</v>
      </c>
      <c r="Y122" s="35">
        <v>2.224041E-4</v>
      </c>
      <c r="Z122" s="35">
        <v>2.2527654000000001E-4</v>
      </c>
      <c r="AA122" s="35">
        <v>2.3131534999999999E-4</v>
      </c>
      <c r="AB122" s="35">
        <v>2.3315761000000001E-4</v>
      </c>
      <c r="AC122" s="36" t="s">
        <v>193</v>
      </c>
      <c r="AD122" s="29">
        <v>2.2056862E-4</v>
      </c>
      <c r="AE122" s="29">
        <v>2.1954314E-4</v>
      </c>
      <c r="AF122" s="29">
        <v>2.2101348E-4</v>
      </c>
      <c r="AG122" s="29">
        <v>2.2199062E-4</v>
      </c>
      <c r="AH122" s="29">
        <v>2.2392245999999999E-4</v>
      </c>
      <c r="AI122" s="29">
        <v>2.2477670000000001E-4</v>
      </c>
      <c r="AJ122" s="29">
        <v>2.2432419E-4</v>
      </c>
      <c r="AK122" s="3">
        <f t="shared" si="2"/>
        <v>2.2133937800000001E-4</v>
      </c>
      <c r="AM122" s="14" t="s">
        <v>99</v>
      </c>
      <c r="AO122" s="7">
        <f>(SUM(B131:O139)+SUM(P131:R135))/140</f>
        <v>2.0774082149999998E-4</v>
      </c>
      <c r="AP122" s="2">
        <f>((AK122-AK$11)*100)/AK$11</f>
        <v>-2.2132720422075933</v>
      </c>
      <c r="AR122" s="14" t="s">
        <v>99</v>
      </c>
      <c r="AS122" s="2"/>
      <c r="AT122" s="1">
        <f>((AO122-AO$11)*100)/AO$11</f>
        <v>-2.2396131160190049</v>
      </c>
      <c r="AU122">
        <f>SUM(AT122:AT125)/4</f>
        <v>-2.2584977857547837</v>
      </c>
    </row>
    <row r="123" spans="1:47" x14ac:dyDescent="0.25">
      <c r="A123" s="29">
        <v>2.2148685999999999E-4</v>
      </c>
      <c r="B123" s="30">
        <v>2.2262182E-4</v>
      </c>
      <c r="C123" s="29" t="s">
        <v>193</v>
      </c>
      <c r="D123" s="29" t="s">
        <v>193</v>
      </c>
      <c r="E123" s="34" t="s">
        <v>193</v>
      </c>
      <c r="F123" s="34">
        <v>2.1542358E-4</v>
      </c>
      <c r="G123" s="34">
        <v>2.1307364E-4</v>
      </c>
      <c r="H123" s="34">
        <v>2.1338339999999999E-4</v>
      </c>
      <c r="I123" s="34">
        <v>2.1352636000000001E-4</v>
      </c>
      <c r="J123" s="34">
        <v>2.1386924000000001E-4</v>
      </c>
      <c r="K123" s="34">
        <v>2.1435835999999999E-4</v>
      </c>
      <c r="L123" s="34">
        <v>2.1446139999999999E-4</v>
      </c>
      <c r="M123" s="34">
        <v>2.1526303E-4</v>
      </c>
      <c r="N123" s="34">
        <v>2.1690456000000001E-4</v>
      </c>
      <c r="O123" s="34">
        <v>2.1877959E-4</v>
      </c>
      <c r="P123" s="34">
        <v>2.2053171E-4</v>
      </c>
      <c r="Q123" s="34">
        <v>2.2179015E-4</v>
      </c>
      <c r="R123" s="34">
        <v>2.2329597000000001E-4</v>
      </c>
      <c r="S123" s="35">
        <v>2.2540112E-4</v>
      </c>
      <c r="T123" s="35" t="s">
        <v>193</v>
      </c>
      <c r="U123" s="35" t="s">
        <v>193</v>
      </c>
      <c r="V123" s="35">
        <v>2.2819967000000001E-4</v>
      </c>
      <c r="W123" s="35">
        <v>2.1879684999999999E-4</v>
      </c>
      <c r="X123" s="35">
        <v>2.1841836999999999E-4</v>
      </c>
      <c r="Y123" s="35">
        <v>2.2190058000000001E-4</v>
      </c>
      <c r="Z123" s="35">
        <v>2.2534502000000001E-4</v>
      </c>
      <c r="AA123" s="35">
        <v>2.2891519E-4</v>
      </c>
      <c r="AB123" s="35">
        <v>2.2914284999999999E-4</v>
      </c>
      <c r="AC123" s="36" t="s">
        <v>193</v>
      </c>
      <c r="AD123" s="29">
        <v>2.1950176000000001E-4</v>
      </c>
      <c r="AE123" s="29">
        <v>2.1661879999999999E-4</v>
      </c>
      <c r="AF123" s="29">
        <v>2.1888077999999999E-4</v>
      </c>
      <c r="AG123" s="29">
        <v>2.2009188000000001E-4</v>
      </c>
      <c r="AH123" s="29">
        <v>2.2139685E-4</v>
      </c>
      <c r="AI123" s="29">
        <v>2.2194203E-4</v>
      </c>
      <c r="AJ123" s="29">
        <v>2.2172197E-4</v>
      </c>
      <c r="AK123" s="3">
        <f t="shared" si="2"/>
        <v>2.1983477966666667E-4</v>
      </c>
      <c r="AM123" s="14" t="s">
        <v>102</v>
      </c>
      <c r="AO123" s="2">
        <f>SUM(E122:R130)/126</f>
        <v>2.0664929222222224E-4</v>
      </c>
      <c r="AP123" s="2">
        <f>((AK123-AK$12)*100)/AK$12</f>
        <v>-2.242840864179076</v>
      </c>
      <c r="AR123" s="14" t="s">
        <v>102</v>
      </c>
      <c r="AS123" s="2"/>
      <c r="AT123" s="1">
        <f>((AO123-AO$12)*100)/AO$12</f>
        <v>-2.1589719114731012</v>
      </c>
    </row>
    <row r="124" spans="1:47" x14ac:dyDescent="0.25">
      <c r="A124" s="29">
        <v>2.1773703000000001E-4</v>
      </c>
      <c r="B124" s="30">
        <v>2.1595406E-4</v>
      </c>
      <c r="C124" s="29" t="s">
        <v>193</v>
      </c>
      <c r="D124" s="29" t="s">
        <v>193</v>
      </c>
      <c r="E124" s="34" t="s">
        <v>193</v>
      </c>
      <c r="F124" s="34">
        <v>2.1203017000000001E-4</v>
      </c>
      <c r="G124" s="34">
        <v>2.1086464E-4</v>
      </c>
      <c r="H124" s="34">
        <v>2.1118206E-4</v>
      </c>
      <c r="I124" s="34">
        <v>2.1111192E-4</v>
      </c>
      <c r="J124" s="34">
        <v>2.1172636E-4</v>
      </c>
      <c r="K124" s="34">
        <v>2.1257818000000001E-4</v>
      </c>
      <c r="L124" s="34">
        <v>2.1304658999999999E-4</v>
      </c>
      <c r="M124" s="34">
        <v>2.1423715000000001E-4</v>
      </c>
      <c r="N124" s="34">
        <v>2.1607005E-4</v>
      </c>
      <c r="O124" s="34">
        <v>2.1810376999999999E-4</v>
      </c>
      <c r="P124" s="34">
        <v>2.1971084E-4</v>
      </c>
      <c r="Q124" s="34">
        <v>2.2072444999999999E-4</v>
      </c>
      <c r="R124" s="34">
        <v>2.2089582000000001E-4</v>
      </c>
      <c r="S124" s="35">
        <v>2.1969905E-4</v>
      </c>
      <c r="T124" s="35" t="s">
        <v>193</v>
      </c>
      <c r="U124" s="35" t="s">
        <v>193</v>
      </c>
      <c r="V124" s="35" t="s">
        <v>193</v>
      </c>
      <c r="W124" s="35">
        <v>2.1742427E-4</v>
      </c>
      <c r="X124" s="35">
        <v>2.1799100000000001E-4</v>
      </c>
      <c r="Y124" s="35">
        <v>2.2122069000000001E-4</v>
      </c>
      <c r="Z124" s="35">
        <v>2.2387096E-4</v>
      </c>
      <c r="AA124" s="35">
        <v>2.2680515E-4</v>
      </c>
      <c r="AB124" s="35" t="s">
        <v>193</v>
      </c>
      <c r="AC124" s="36" t="s">
        <v>193</v>
      </c>
      <c r="AD124" s="29">
        <v>2.1886035000000001E-4</v>
      </c>
      <c r="AE124" s="29">
        <v>2.1636374000000001E-4</v>
      </c>
      <c r="AF124" s="29">
        <v>2.1672889000000001E-4</v>
      </c>
      <c r="AG124" s="29">
        <v>2.1757324999999999E-4</v>
      </c>
      <c r="AH124" s="29">
        <v>2.1854675999999999E-4</v>
      </c>
      <c r="AI124" s="29">
        <v>2.1896072E-4</v>
      </c>
      <c r="AJ124" s="29">
        <v>2.1877022000000001E-4</v>
      </c>
      <c r="AK124" s="3">
        <f t="shared" si="2"/>
        <v>2.1709957642857144E-4</v>
      </c>
      <c r="AM124" s="15" t="s">
        <v>105</v>
      </c>
      <c r="AO124" s="2">
        <f>(SUM(S131:AB139)+SUM(P136:R139))/67</f>
        <v>2.1585233492537318E-4</v>
      </c>
      <c r="AP124" s="2">
        <f>((AK124-AK$13)*100)/AK$13</f>
        <v>-2.2369177062499657</v>
      </c>
      <c r="AR124" s="15" t="s">
        <v>105</v>
      </c>
      <c r="AS124" s="2"/>
      <c r="AT124" s="1">
        <f>((AO124-AO$13)*100)/AO$13</f>
        <v>-2.2896132371441595</v>
      </c>
    </row>
    <row r="125" spans="1:47" x14ac:dyDescent="0.25">
      <c r="A125" s="29">
        <v>2.1458436E-4</v>
      </c>
      <c r="B125" s="30">
        <v>2.108717E-4</v>
      </c>
      <c r="C125" s="29" t="s">
        <v>193</v>
      </c>
      <c r="D125" s="29" t="s">
        <v>193</v>
      </c>
      <c r="E125" s="34">
        <v>2.0948511E-4</v>
      </c>
      <c r="F125" s="34">
        <v>2.1051252E-4</v>
      </c>
      <c r="G125" s="34">
        <v>2.0893816E-4</v>
      </c>
      <c r="H125" s="34">
        <v>2.0900342000000001E-4</v>
      </c>
      <c r="I125" s="34">
        <v>2.0871831E-4</v>
      </c>
      <c r="J125" s="34">
        <v>2.0911083E-4</v>
      </c>
      <c r="K125" s="34">
        <v>2.0970029000000001E-4</v>
      </c>
      <c r="L125" s="34">
        <v>2.1057272000000001E-4</v>
      </c>
      <c r="M125" s="34">
        <v>2.1291923E-4</v>
      </c>
      <c r="N125" s="34">
        <v>2.1486534000000001E-4</v>
      </c>
      <c r="O125" s="34">
        <v>2.1673356E-4</v>
      </c>
      <c r="P125" s="34">
        <v>2.1812707E-4</v>
      </c>
      <c r="Q125" s="34">
        <v>2.1891464999999999E-4</v>
      </c>
      <c r="R125" s="34">
        <v>2.1948517999999999E-4</v>
      </c>
      <c r="S125" s="35">
        <v>2.1625694E-4</v>
      </c>
      <c r="T125" s="35" t="s">
        <v>193</v>
      </c>
      <c r="U125" s="35" t="s">
        <v>193</v>
      </c>
      <c r="V125" s="35" t="s">
        <v>193</v>
      </c>
      <c r="W125" s="35">
        <v>2.1708196E-4</v>
      </c>
      <c r="X125" s="35">
        <v>2.1706852000000001E-4</v>
      </c>
      <c r="Y125" s="35">
        <v>2.1943846E-4</v>
      </c>
      <c r="Z125" s="35">
        <v>2.2126620000000001E-4</v>
      </c>
      <c r="AA125" s="35">
        <v>2.2365185E-4</v>
      </c>
      <c r="AB125" s="35" t="s">
        <v>193</v>
      </c>
      <c r="AC125" s="36" t="s">
        <v>193</v>
      </c>
      <c r="AD125" s="29" t="s">
        <v>193</v>
      </c>
      <c r="AE125" s="29">
        <v>2.1449193999999999E-4</v>
      </c>
      <c r="AF125" s="29">
        <v>2.1494423000000001E-4</v>
      </c>
      <c r="AG125" s="29">
        <v>2.1528083999999999E-4</v>
      </c>
      <c r="AH125" s="29">
        <v>2.1581768E-4</v>
      </c>
      <c r="AI125" s="29">
        <v>2.1603521999999999E-4</v>
      </c>
      <c r="AJ125" s="29">
        <v>2.1576916E-4</v>
      </c>
      <c r="AK125" s="3">
        <f>AVERAGE(A125:AJ125)</f>
        <v>2.1463019464285714E-4</v>
      </c>
      <c r="AM125" s="15" t="s">
        <v>108</v>
      </c>
      <c r="AO125" s="2">
        <f>SUM(S122:AB130)/54</f>
        <v>2.1885932185185191E-4</v>
      </c>
      <c r="AP125" s="1">
        <f>((AK125-AK$14)*100)/AK$14</f>
        <v>-2.2277132201468421</v>
      </c>
      <c r="AR125" s="15" t="s">
        <v>108</v>
      </c>
      <c r="AS125" s="2"/>
      <c r="AT125" s="1">
        <f>((AO125-AO$14)*100)/AO$14</f>
        <v>-2.3457928783828694</v>
      </c>
    </row>
    <row r="126" spans="1:47" x14ac:dyDescent="0.25">
      <c r="A126" s="29">
        <v>2.1209081999999999E-4</v>
      </c>
      <c r="B126" s="30">
        <v>2.0842275E-4</v>
      </c>
      <c r="C126" s="29" t="s">
        <v>193</v>
      </c>
      <c r="D126" s="29" t="s">
        <v>193</v>
      </c>
      <c r="E126" s="34">
        <v>2.0903936999999999E-4</v>
      </c>
      <c r="F126" s="34">
        <v>2.0822005E-4</v>
      </c>
      <c r="G126" s="34">
        <v>2.0730069E-4</v>
      </c>
      <c r="H126" s="34">
        <v>2.0661316999999999E-4</v>
      </c>
      <c r="I126" s="34">
        <v>2.0683729000000001E-4</v>
      </c>
      <c r="J126" s="34">
        <v>2.0687284000000001E-4</v>
      </c>
      <c r="K126" s="34">
        <v>2.080482E-4</v>
      </c>
      <c r="L126" s="34">
        <v>2.0963815E-4</v>
      </c>
      <c r="M126" s="34">
        <v>2.1187446E-4</v>
      </c>
      <c r="N126" s="34">
        <v>2.1384164999999999E-4</v>
      </c>
      <c r="O126" s="34">
        <v>2.1550144E-4</v>
      </c>
      <c r="P126" s="34">
        <v>2.1661090000000001E-4</v>
      </c>
      <c r="Q126" s="34">
        <v>2.1713466E-4</v>
      </c>
      <c r="R126" s="34">
        <v>2.1818226E-4</v>
      </c>
      <c r="S126" s="35" t="s">
        <v>193</v>
      </c>
      <c r="T126" s="35" t="s">
        <v>193</v>
      </c>
      <c r="U126" s="35" t="s">
        <v>193</v>
      </c>
      <c r="V126" s="35" t="s">
        <v>193</v>
      </c>
      <c r="W126" s="35">
        <v>2.16832E-4</v>
      </c>
      <c r="X126" s="35">
        <v>2.1578071999999999E-4</v>
      </c>
      <c r="Y126" s="35">
        <v>2.1754856000000001E-4</v>
      </c>
      <c r="Z126" s="35">
        <v>2.1859643000000001E-4</v>
      </c>
      <c r="AA126" s="35">
        <v>2.2019189999999999E-4</v>
      </c>
      <c r="AB126" s="35" t="s">
        <v>193</v>
      </c>
      <c r="AC126" s="36" t="s">
        <v>193</v>
      </c>
      <c r="AD126" s="29" t="s">
        <v>193</v>
      </c>
      <c r="AE126" s="29">
        <v>2.1207881E-4</v>
      </c>
      <c r="AF126" s="29">
        <v>2.1354336000000001E-4</v>
      </c>
      <c r="AG126" s="29">
        <v>2.1348324999999999E-4</v>
      </c>
      <c r="AH126" s="29">
        <v>2.1352578E-4</v>
      </c>
      <c r="AI126" s="29">
        <v>2.1356926000000001E-4</v>
      </c>
      <c r="AJ126" s="29">
        <v>2.1350315E-4</v>
      </c>
      <c r="AK126" s="3">
        <f t="shared" si="2"/>
        <v>2.1277340444444449E-4</v>
      </c>
      <c r="AM126" s="16" t="s">
        <v>117</v>
      </c>
      <c r="AO126" s="7">
        <f>(SUM(AC117:AJ139)+SUM(A117:D130))/173</f>
        <v>2.2306976959537582E-4</v>
      </c>
      <c r="AP126" s="2">
        <f>((AK126-AK$15)*100)/AK$15</f>
        <v>-2.2315966547631141</v>
      </c>
      <c r="AR126" s="16" t="s">
        <v>117</v>
      </c>
      <c r="AS126" s="2"/>
      <c r="AT126" s="1">
        <f>((AO126-AO$15)*100)/AO$15</f>
        <v>-2.3168998332750492</v>
      </c>
    </row>
    <row r="127" spans="1:47" x14ac:dyDescent="0.25">
      <c r="A127" s="29">
        <v>2.1044562000000001E-4</v>
      </c>
      <c r="B127" s="30">
        <v>2.0722266000000001E-4</v>
      </c>
      <c r="C127" s="29" t="s">
        <v>193</v>
      </c>
      <c r="D127" s="29" t="s">
        <v>193</v>
      </c>
      <c r="E127" s="34">
        <v>2.0598346999999999E-4</v>
      </c>
      <c r="F127" s="34">
        <v>2.0572970999999999E-4</v>
      </c>
      <c r="G127" s="34">
        <v>2.0500364000000001E-4</v>
      </c>
      <c r="H127" s="34">
        <v>2.0480769999999999E-4</v>
      </c>
      <c r="I127" s="34">
        <v>2.0456137999999999E-4</v>
      </c>
      <c r="J127" s="34">
        <v>2.0553482E-4</v>
      </c>
      <c r="K127" s="34">
        <v>2.0694252000000001E-4</v>
      </c>
      <c r="L127" s="34">
        <v>2.0882649999999999E-4</v>
      </c>
      <c r="M127" s="34">
        <v>2.1123655000000001E-4</v>
      </c>
      <c r="N127" s="34">
        <v>2.1321059999999999E-4</v>
      </c>
      <c r="O127" s="34">
        <v>2.1470570999999999E-4</v>
      </c>
      <c r="P127" s="34">
        <v>2.1555918E-4</v>
      </c>
      <c r="Q127" s="34">
        <v>2.1597702000000001E-4</v>
      </c>
      <c r="R127" s="34">
        <v>2.164911E-4</v>
      </c>
      <c r="S127" s="35" t="s">
        <v>193</v>
      </c>
      <c r="T127" s="35" t="s">
        <v>193</v>
      </c>
      <c r="U127" s="35" t="s">
        <v>193</v>
      </c>
      <c r="V127" s="35" t="s">
        <v>193</v>
      </c>
      <c r="W127" s="35">
        <v>2.1484250000000001E-4</v>
      </c>
      <c r="X127" s="35">
        <v>2.1470171000000001E-4</v>
      </c>
      <c r="Y127" s="35">
        <v>2.1644121E-4</v>
      </c>
      <c r="Z127" s="35">
        <v>2.1663020999999999E-4</v>
      </c>
      <c r="AA127" s="35">
        <v>2.1644766E-4</v>
      </c>
      <c r="AB127" s="35" t="s">
        <v>193</v>
      </c>
      <c r="AC127" s="36" t="s">
        <v>193</v>
      </c>
      <c r="AD127" s="29" t="s">
        <v>193</v>
      </c>
      <c r="AE127" s="29">
        <v>2.1126911000000001E-4</v>
      </c>
      <c r="AF127" s="29">
        <v>2.1118792999999999E-4</v>
      </c>
      <c r="AG127" s="29">
        <v>2.1053523000000001E-4</v>
      </c>
      <c r="AH127" s="29">
        <v>2.1091751E-4</v>
      </c>
      <c r="AI127" s="29">
        <v>2.1097824E-4</v>
      </c>
      <c r="AJ127" s="29">
        <v>2.1113140000000001E-4</v>
      </c>
      <c r="AK127" s="3">
        <f t="shared" si="2"/>
        <v>2.110118848148148E-4</v>
      </c>
      <c r="AM127" t="s">
        <v>118</v>
      </c>
      <c r="AO127" s="2">
        <f>((SUM(A113:Z146)+SUM(AA113:AJ139))/895)</f>
        <v>2.3516524593296086E-4</v>
      </c>
      <c r="AP127" s="2">
        <f>((AK127-AK$16)*100)/AK$16</f>
        <v>-2.2310526673929529</v>
      </c>
      <c r="AR127" t="s">
        <v>118</v>
      </c>
      <c r="AT127" s="1">
        <f>((AO127-AO$16)*100)/AO$16</f>
        <v>-2.0405997469686006</v>
      </c>
    </row>
    <row r="128" spans="1:47" x14ac:dyDescent="0.25">
      <c r="A128" s="29">
        <v>2.0998613E-4</v>
      </c>
      <c r="B128" s="30">
        <v>2.0820001000000001E-4</v>
      </c>
      <c r="C128" s="29">
        <v>2.0047608999999999E-4</v>
      </c>
      <c r="D128" s="29">
        <v>2.0251096E-4</v>
      </c>
      <c r="E128" s="34">
        <v>2.0556434000000001E-4</v>
      </c>
      <c r="F128" s="34">
        <v>2.0390078E-4</v>
      </c>
      <c r="G128" s="34">
        <v>2.0336297000000001E-4</v>
      </c>
      <c r="H128" s="34">
        <v>2.0341498E-4</v>
      </c>
      <c r="I128" s="34">
        <v>2.0331616999999999E-4</v>
      </c>
      <c r="J128" s="34">
        <v>2.0519293000000001E-4</v>
      </c>
      <c r="K128" s="34">
        <v>2.0653273999999999E-4</v>
      </c>
      <c r="L128" s="34">
        <v>2.0854744000000001E-4</v>
      </c>
      <c r="M128" s="34">
        <v>2.1129182000000001E-4</v>
      </c>
      <c r="N128" s="34">
        <v>2.1373405999999999E-4</v>
      </c>
      <c r="O128" s="34">
        <v>2.1534884999999999E-4</v>
      </c>
      <c r="P128" s="34">
        <v>2.1594318999999999E-4</v>
      </c>
      <c r="Q128" s="34">
        <v>2.1538619999999999E-4</v>
      </c>
      <c r="R128" s="34">
        <v>2.1451242000000001E-4</v>
      </c>
      <c r="S128" s="35" t="s">
        <v>193</v>
      </c>
      <c r="T128" s="35" t="s">
        <v>193</v>
      </c>
      <c r="U128" s="35" t="s">
        <v>193</v>
      </c>
      <c r="V128" s="35" t="s">
        <v>193</v>
      </c>
      <c r="W128" s="35">
        <v>2.1385239000000001E-4</v>
      </c>
      <c r="X128" s="35">
        <v>2.1452816E-4</v>
      </c>
      <c r="Y128" s="35">
        <v>2.1681114E-4</v>
      </c>
      <c r="Z128" s="35">
        <v>2.1596201999999999E-4</v>
      </c>
      <c r="AA128" s="35">
        <v>2.1367711999999999E-4</v>
      </c>
      <c r="AB128" s="35" t="s">
        <v>193</v>
      </c>
      <c r="AC128" s="36" t="s">
        <v>193</v>
      </c>
      <c r="AD128" s="29" t="s">
        <v>193</v>
      </c>
      <c r="AE128" s="29">
        <v>2.0980053999999999E-4</v>
      </c>
      <c r="AF128" s="29">
        <v>2.0924896E-4</v>
      </c>
      <c r="AG128" s="29">
        <v>2.0719177999999999E-4</v>
      </c>
      <c r="AH128" s="29">
        <v>2.0786405E-4</v>
      </c>
      <c r="AI128" s="29">
        <v>2.0841853999999999E-4</v>
      </c>
      <c r="AJ128" s="29">
        <v>2.0890846999999999E-4</v>
      </c>
      <c r="AK128" s="3">
        <f t="shared" si="2"/>
        <v>2.0943052586206893E-4</v>
      </c>
      <c r="AM128" t="s">
        <v>119</v>
      </c>
      <c r="AP128" s="2">
        <f>((AK128-AK$17)*100)/AK$17</f>
        <v>-2.2285549453344804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2.1320437E-4</v>
      </c>
      <c r="B129" s="30">
        <v>2.0729710000000001E-4</v>
      </c>
      <c r="C129" s="29">
        <v>2.0146577E-4</v>
      </c>
      <c r="D129" s="29">
        <v>1.998797E-4</v>
      </c>
      <c r="E129" s="34">
        <v>2.006776E-4</v>
      </c>
      <c r="F129" s="34">
        <v>2.0188241999999999E-4</v>
      </c>
      <c r="G129" s="34">
        <v>2.026474E-4</v>
      </c>
      <c r="H129" s="34">
        <v>2.0327019E-4</v>
      </c>
      <c r="I129" s="34">
        <v>2.0414351E-4</v>
      </c>
      <c r="J129" s="34">
        <v>2.0595638E-4</v>
      </c>
      <c r="K129" s="34">
        <v>2.0759406E-4</v>
      </c>
      <c r="L129" s="34">
        <v>2.0947793000000001E-4</v>
      </c>
      <c r="M129" s="34">
        <v>2.1167487000000001E-4</v>
      </c>
      <c r="N129" s="34">
        <v>2.1342533000000001E-4</v>
      </c>
      <c r="O129" s="34">
        <v>2.1456605000000001E-4</v>
      </c>
      <c r="P129" s="34">
        <v>2.149729E-4</v>
      </c>
      <c r="Q129" s="34">
        <v>2.1401752E-4</v>
      </c>
      <c r="R129" s="34">
        <v>2.1203446E-4</v>
      </c>
      <c r="S129" s="35" t="s">
        <v>193</v>
      </c>
      <c r="T129" s="35" t="s">
        <v>193</v>
      </c>
      <c r="U129" s="35" t="s">
        <v>193</v>
      </c>
      <c r="V129" s="35" t="s">
        <v>193</v>
      </c>
      <c r="W129" s="35">
        <v>2.1295109999999999E-4</v>
      </c>
      <c r="X129" s="35">
        <v>2.1356009999999999E-4</v>
      </c>
      <c r="Y129" s="35">
        <v>2.1520734E-4</v>
      </c>
      <c r="Z129" s="35">
        <v>2.1449908999999999E-4</v>
      </c>
      <c r="AA129" s="35">
        <v>2.1272968000000001E-4</v>
      </c>
      <c r="AB129" s="35" t="s">
        <v>193</v>
      </c>
      <c r="AC129" s="36" t="s">
        <v>193</v>
      </c>
      <c r="AD129" s="29" t="s">
        <v>193</v>
      </c>
      <c r="AE129" s="29">
        <v>2.0715236E-4</v>
      </c>
      <c r="AF129" s="29">
        <v>2.067832E-4</v>
      </c>
      <c r="AG129" s="29">
        <v>2.0541755999999999E-4</v>
      </c>
      <c r="AH129" s="29">
        <v>2.0679615E-4</v>
      </c>
      <c r="AI129" s="29">
        <v>2.0681755000000001E-4</v>
      </c>
      <c r="AJ129" s="29">
        <v>2.0579655E-4</v>
      </c>
      <c r="AK129" s="3">
        <f t="shared" si="2"/>
        <v>2.0847924965517242E-4</v>
      </c>
      <c r="AM129" t="s">
        <v>120</v>
      </c>
      <c r="AP129" s="2">
        <f>((AK129-AK$18)*100)/AK$18</f>
        <v>-2.1986807065848506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193</v>
      </c>
      <c r="B130" s="30" t="s">
        <v>193</v>
      </c>
      <c r="C130" s="29">
        <v>2.0130661E-4</v>
      </c>
      <c r="D130" s="29">
        <v>1.9987293E-4</v>
      </c>
      <c r="E130" s="34">
        <v>2.0075097999999999E-4</v>
      </c>
      <c r="F130" s="34">
        <v>2.0105738000000001E-4</v>
      </c>
      <c r="G130" s="34">
        <v>2.0198123999999999E-4</v>
      </c>
      <c r="H130" s="34">
        <v>2.0301923999999999E-4</v>
      </c>
      <c r="I130" s="34">
        <v>2.0395187000000001E-4</v>
      </c>
      <c r="J130" s="34">
        <v>2.0545091E-4</v>
      </c>
      <c r="K130" s="34">
        <v>2.0679318E-4</v>
      </c>
      <c r="L130" s="34">
        <v>2.080986E-4</v>
      </c>
      <c r="M130" s="34">
        <v>2.0954403999999999E-4</v>
      </c>
      <c r="N130" s="34">
        <v>2.1054363E-4</v>
      </c>
      <c r="O130" s="34">
        <v>2.1129771999999999E-4</v>
      </c>
      <c r="P130" s="34">
        <v>2.1206921000000001E-4</v>
      </c>
      <c r="Q130" s="34">
        <v>2.1203937999999999E-4</v>
      </c>
      <c r="R130" s="34">
        <v>2.107984E-4</v>
      </c>
      <c r="S130" s="35" t="s">
        <v>193</v>
      </c>
      <c r="T130" s="35" t="s">
        <v>193</v>
      </c>
      <c r="U130" s="35" t="s">
        <v>193</v>
      </c>
      <c r="V130" s="35">
        <v>2.0869427E-4</v>
      </c>
      <c r="W130" s="35">
        <v>2.0930642000000001E-4</v>
      </c>
      <c r="X130" s="35">
        <v>2.0963420000000001E-4</v>
      </c>
      <c r="Y130" s="35">
        <v>2.1115447000000001E-4</v>
      </c>
      <c r="Z130" s="35">
        <v>2.1062519000000001E-4</v>
      </c>
      <c r="AA130" s="35">
        <v>2.1156939999999999E-4</v>
      </c>
      <c r="AB130" s="35" t="s">
        <v>193</v>
      </c>
      <c r="AC130" s="36" t="s">
        <v>193</v>
      </c>
      <c r="AD130" s="29" t="s">
        <v>193</v>
      </c>
      <c r="AE130" s="29">
        <v>2.0736376000000001E-4</v>
      </c>
      <c r="AF130" s="29">
        <v>2.0376992E-4</v>
      </c>
      <c r="AG130" s="29">
        <v>2.0452356999999999E-4</v>
      </c>
      <c r="AH130" s="29">
        <v>2.0452042999999999E-4</v>
      </c>
      <c r="AI130" s="29">
        <v>2.0473126999999999E-4</v>
      </c>
      <c r="AJ130" s="29">
        <v>2.0601954E-4</v>
      </c>
      <c r="AK130" s="3">
        <f t="shared" si="2"/>
        <v>2.0680313428571431E-4</v>
      </c>
      <c r="AM130" t="s">
        <v>121</v>
      </c>
      <c r="AO130" s="2">
        <f>SUM(U145:W146)/6</f>
        <v>2.9052053499999998E-4</v>
      </c>
      <c r="AP130" s="2">
        <f>((AK130-AK$19)*100)/AK$19</f>
        <v>-2.1540353488908517</v>
      </c>
      <c r="AR130" t="s">
        <v>124</v>
      </c>
      <c r="AT130" s="1">
        <f>((AO130-AO$19)*100)/AO$19</f>
        <v>-2.1142682746734796</v>
      </c>
    </row>
    <row r="131" spans="1:46" x14ac:dyDescent="0.25">
      <c r="A131" t="s">
        <v>193</v>
      </c>
      <c r="B131" s="37" t="s">
        <v>193</v>
      </c>
      <c r="C131" s="34">
        <v>2.0201710000000001E-4</v>
      </c>
      <c r="D131" s="34">
        <v>1.9856377999999999E-4</v>
      </c>
      <c r="E131" s="34">
        <v>1.9854494999999999E-4</v>
      </c>
      <c r="F131" s="34">
        <v>2.0056049000000001E-4</v>
      </c>
      <c r="G131" s="34">
        <v>2.0225022E-4</v>
      </c>
      <c r="H131" s="34">
        <v>2.0372527000000001E-4</v>
      </c>
      <c r="I131" s="34">
        <v>2.0504738E-4</v>
      </c>
      <c r="J131" s="34">
        <v>2.0660007E-4</v>
      </c>
      <c r="K131" s="34">
        <v>2.0759310000000001E-4</v>
      </c>
      <c r="L131" s="34">
        <v>2.0859021000000001E-4</v>
      </c>
      <c r="M131" s="34">
        <v>2.0955714000000001E-4</v>
      </c>
      <c r="N131" s="34">
        <v>2.1036112000000001E-4</v>
      </c>
      <c r="O131" s="34">
        <v>2.1094692000000001E-4</v>
      </c>
      <c r="P131" s="34">
        <v>2.1153966E-4</v>
      </c>
      <c r="Q131" s="34">
        <v>2.1116008000000001E-4</v>
      </c>
      <c r="R131" s="34">
        <v>2.0966934E-4</v>
      </c>
      <c r="S131" s="35" t="s">
        <v>193</v>
      </c>
      <c r="T131" s="35" t="s">
        <v>193</v>
      </c>
      <c r="U131" s="35" t="s">
        <v>193</v>
      </c>
      <c r="V131" s="35">
        <v>2.1042998E-4</v>
      </c>
      <c r="W131" s="35">
        <v>2.0816000000000001E-4</v>
      </c>
      <c r="X131" s="35">
        <v>2.0846195000000001E-4</v>
      </c>
      <c r="Y131" s="35">
        <v>2.1053471E-4</v>
      </c>
      <c r="Z131" s="35">
        <v>2.1009507999999999E-4</v>
      </c>
      <c r="AA131" s="35">
        <v>2.1201841999999999E-4</v>
      </c>
      <c r="AB131" s="35" t="s">
        <v>193</v>
      </c>
      <c r="AC131" s="36" t="s">
        <v>193</v>
      </c>
      <c r="AD131" s="29" t="s">
        <v>193</v>
      </c>
      <c r="AE131" s="29">
        <v>2.0991282000000001E-4</v>
      </c>
      <c r="AF131" s="29">
        <v>2.0254535999999999E-4</v>
      </c>
      <c r="AG131" s="29">
        <v>2.0089255000000001E-4</v>
      </c>
      <c r="AH131" s="29">
        <v>2.0223570000000001E-4</v>
      </c>
      <c r="AI131" s="29">
        <v>2.0218379999999999E-4</v>
      </c>
      <c r="AJ131" s="29">
        <v>2.0312482999999999E-4</v>
      </c>
      <c r="AK131" s="3">
        <f t="shared" si="2"/>
        <v>2.063329296428571E-4</v>
      </c>
      <c r="AP131" s="2">
        <f>((AK131-AK$20)*100)/AK$20</f>
        <v>-2.1314646608854146</v>
      </c>
    </row>
    <row r="132" spans="1:46" x14ac:dyDescent="0.25">
      <c r="A132" t="s">
        <v>193</v>
      </c>
      <c r="B132" s="37">
        <v>1.9923892E-4</v>
      </c>
      <c r="C132" s="34">
        <v>2.0132348E-4</v>
      </c>
      <c r="D132" s="34">
        <v>1.9823517E-4</v>
      </c>
      <c r="E132" s="34">
        <v>1.9859176E-4</v>
      </c>
      <c r="F132" s="34">
        <v>2.0140421E-4</v>
      </c>
      <c r="G132" s="34">
        <v>2.0407235E-4</v>
      </c>
      <c r="H132" s="34">
        <v>2.0631018999999999E-4</v>
      </c>
      <c r="I132" s="34">
        <v>2.0859810999999999E-4</v>
      </c>
      <c r="J132" s="34">
        <v>2.1066752E-4</v>
      </c>
      <c r="K132" s="34">
        <v>2.1160033E-4</v>
      </c>
      <c r="L132" s="34">
        <v>2.1251458000000001E-4</v>
      </c>
      <c r="M132" s="34">
        <v>2.1282749999999999E-4</v>
      </c>
      <c r="N132" s="34">
        <v>2.1273787999999999E-4</v>
      </c>
      <c r="O132" s="34">
        <v>2.1208043000000001E-4</v>
      </c>
      <c r="P132" s="34">
        <v>2.1110675999999999E-4</v>
      </c>
      <c r="Q132" s="34">
        <v>2.0954921000000001E-4</v>
      </c>
      <c r="R132" s="34">
        <v>2.0884260999999999E-4</v>
      </c>
      <c r="S132" s="35" t="s">
        <v>193</v>
      </c>
      <c r="T132" s="35" t="s">
        <v>193</v>
      </c>
      <c r="U132" s="35">
        <v>2.1053829E-4</v>
      </c>
      <c r="V132" s="35">
        <v>2.1012657000000001E-4</v>
      </c>
      <c r="W132" s="35">
        <v>2.1028320000000001E-4</v>
      </c>
      <c r="X132" s="35">
        <v>2.1031829000000001E-4</v>
      </c>
      <c r="Y132" s="35">
        <v>2.12296E-4</v>
      </c>
      <c r="Z132" s="35">
        <v>2.1125443000000001E-4</v>
      </c>
      <c r="AA132" s="35">
        <v>2.1135047000000001E-4</v>
      </c>
      <c r="AB132" s="35" t="s">
        <v>193</v>
      </c>
      <c r="AC132" s="36" t="s">
        <v>193</v>
      </c>
      <c r="AD132" s="29" t="s">
        <v>193</v>
      </c>
      <c r="AE132" s="29">
        <v>2.0938202000000001E-4</v>
      </c>
      <c r="AF132" s="29">
        <v>2.0341833000000001E-4</v>
      </c>
      <c r="AG132" s="29">
        <v>2.0093615E-4</v>
      </c>
      <c r="AH132" s="29">
        <v>2.0426086999999999E-4</v>
      </c>
      <c r="AI132" s="29">
        <v>2.0380151999999999E-4</v>
      </c>
      <c r="AJ132" s="29">
        <v>2.0345597000000001E-4</v>
      </c>
      <c r="AK132" s="3">
        <f t="shared" si="2"/>
        <v>2.0737077066666665E-4</v>
      </c>
      <c r="AP132" s="2">
        <f>((AK132-AK$21)*100)/AK$21</f>
        <v>-2.1763008788487408</v>
      </c>
    </row>
    <row r="133" spans="1:46" x14ac:dyDescent="0.25">
      <c r="A133" t="s">
        <v>193</v>
      </c>
      <c r="B133" s="37">
        <v>2.0067327000000001E-4</v>
      </c>
      <c r="C133" s="34">
        <v>2.0265282E-4</v>
      </c>
      <c r="D133" s="34">
        <v>1.9925182000000001E-4</v>
      </c>
      <c r="E133" s="34">
        <v>2.0079897E-4</v>
      </c>
      <c r="F133" s="34">
        <v>2.0349992000000001E-4</v>
      </c>
      <c r="G133" s="34">
        <v>2.0585819000000001E-4</v>
      </c>
      <c r="H133" s="34">
        <v>2.0819619000000001E-4</v>
      </c>
      <c r="I133" s="34">
        <v>2.1043154E-4</v>
      </c>
      <c r="J133" s="34">
        <v>2.1229533E-4</v>
      </c>
      <c r="K133" s="34">
        <v>2.1364843E-4</v>
      </c>
      <c r="L133" s="34">
        <v>2.1455125999999999E-4</v>
      </c>
      <c r="M133" s="34">
        <v>2.1466987000000001E-4</v>
      </c>
      <c r="N133" s="34">
        <v>2.1373907999999999E-4</v>
      </c>
      <c r="O133" s="34">
        <v>2.1237558000000001E-4</v>
      </c>
      <c r="P133" s="34">
        <v>2.1043647000000001E-4</v>
      </c>
      <c r="Q133" s="34">
        <v>2.1136975999999999E-4</v>
      </c>
      <c r="R133" s="34">
        <v>2.1199629999999999E-4</v>
      </c>
      <c r="S133" s="35" t="s">
        <v>193</v>
      </c>
      <c r="T133" s="35" t="s">
        <v>193</v>
      </c>
      <c r="U133" s="35">
        <v>2.1147511E-4</v>
      </c>
      <c r="V133" s="35">
        <v>2.1162319E-4</v>
      </c>
      <c r="W133" s="35">
        <v>2.1137683000000001E-4</v>
      </c>
      <c r="X133" s="35">
        <v>2.1059170000000001E-4</v>
      </c>
      <c r="Y133" s="35">
        <v>2.1445469E-4</v>
      </c>
      <c r="Z133" s="35" t="s">
        <v>193</v>
      </c>
      <c r="AA133" s="35" t="s">
        <v>193</v>
      </c>
      <c r="AB133" s="35" t="s">
        <v>193</v>
      </c>
      <c r="AC133" s="36" t="s">
        <v>193</v>
      </c>
      <c r="AD133" s="29" t="s">
        <v>193</v>
      </c>
      <c r="AE133" s="29" t="s">
        <v>193</v>
      </c>
      <c r="AF133" s="29">
        <v>2.0698649000000001E-4</v>
      </c>
      <c r="AG133" s="29">
        <v>2.0416432E-4</v>
      </c>
      <c r="AH133" s="29">
        <v>2.0781456E-4</v>
      </c>
      <c r="AI133" s="29">
        <v>2.0655120000000001E-4</v>
      </c>
      <c r="AJ133" s="29">
        <v>2.0168742000000001E-4</v>
      </c>
      <c r="AK133" s="3">
        <f t="shared" si="2"/>
        <v>2.0863593740740746E-4</v>
      </c>
      <c r="AP133" s="2">
        <f>((AK133-AK$22)*100)/AK$22</f>
        <v>-2.2003833524897107</v>
      </c>
    </row>
    <row r="134" spans="1:46" x14ac:dyDescent="0.25">
      <c r="A134" t="s">
        <v>193</v>
      </c>
      <c r="B134" s="37">
        <v>2.031755E-4</v>
      </c>
      <c r="C134" s="34">
        <v>2.0391676999999999E-4</v>
      </c>
      <c r="D134" s="34">
        <v>2.0323436E-4</v>
      </c>
      <c r="E134" s="34">
        <v>2.0449659999999999E-4</v>
      </c>
      <c r="F134" s="34">
        <v>2.0647222000000001E-4</v>
      </c>
      <c r="G134" s="34">
        <v>2.0818232E-4</v>
      </c>
      <c r="H134" s="34">
        <v>2.097287E-4</v>
      </c>
      <c r="I134" s="34">
        <v>2.1144102000000001E-4</v>
      </c>
      <c r="J134" s="34">
        <v>2.1311027999999999E-4</v>
      </c>
      <c r="K134" s="34">
        <v>2.1455430000000001E-4</v>
      </c>
      <c r="L134" s="34">
        <v>2.1511720000000001E-4</v>
      </c>
      <c r="M134" s="34">
        <v>2.1533499E-4</v>
      </c>
      <c r="N134" s="34">
        <v>2.1458400999999999E-4</v>
      </c>
      <c r="O134" s="34">
        <v>2.116361E-4</v>
      </c>
      <c r="P134" s="34">
        <v>2.0877607E-4</v>
      </c>
      <c r="Q134" s="34">
        <v>2.1175959999999999E-4</v>
      </c>
      <c r="R134" s="34">
        <v>2.1454286E-4</v>
      </c>
      <c r="S134" s="35" t="s">
        <v>193</v>
      </c>
      <c r="T134" s="35">
        <v>2.1433883E-4</v>
      </c>
      <c r="U134" s="35">
        <v>2.1242772E-4</v>
      </c>
      <c r="V134" s="35">
        <v>2.1261602999999999E-4</v>
      </c>
      <c r="W134" s="35">
        <v>2.1302834999999999E-4</v>
      </c>
      <c r="X134" s="35">
        <v>2.1205808E-4</v>
      </c>
      <c r="Y134" s="35">
        <v>2.1204840999999999E-4</v>
      </c>
      <c r="Z134" s="35" t="s">
        <v>193</v>
      </c>
      <c r="AA134" s="35" t="s">
        <v>193</v>
      </c>
      <c r="AB134" s="35" t="s">
        <v>193</v>
      </c>
      <c r="AC134" s="36" t="s">
        <v>193</v>
      </c>
      <c r="AD134" s="29" t="s">
        <v>193</v>
      </c>
      <c r="AE134" s="29" t="s">
        <v>193</v>
      </c>
      <c r="AF134" s="29">
        <v>2.0905564E-4</v>
      </c>
      <c r="AG134" s="29">
        <v>2.0718301000000001E-4</v>
      </c>
      <c r="AH134" s="29">
        <v>2.0800305E-4</v>
      </c>
      <c r="AI134" s="29">
        <v>2.0687928E-4</v>
      </c>
      <c r="AJ134" s="29">
        <v>2.0506562000000001E-4</v>
      </c>
      <c r="AK134" s="3">
        <f t="shared" si="2"/>
        <v>2.100988185714285E-4</v>
      </c>
      <c r="AP134" s="2">
        <f>((AK134-AK$23)*100)/AK$23</f>
        <v>-2.2528706534978649</v>
      </c>
    </row>
    <row r="135" spans="1:46" x14ac:dyDescent="0.25">
      <c r="A135" t="s">
        <v>193</v>
      </c>
      <c r="B135" s="37">
        <v>2.0670106E-4</v>
      </c>
      <c r="C135" s="34">
        <v>2.0578668E-4</v>
      </c>
      <c r="D135" s="34">
        <v>2.0610811999999999E-4</v>
      </c>
      <c r="E135" s="34">
        <v>2.0702087E-4</v>
      </c>
      <c r="F135" s="34">
        <v>2.0875468999999999E-4</v>
      </c>
      <c r="G135" s="34">
        <v>2.1030827000000001E-4</v>
      </c>
      <c r="H135" s="34">
        <v>2.1176117000000001E-4</v>
      </c>
      <c r="I135" s="34">
        <v>2.1312103E-4</v>
      </c>
      <c r="J135" s="34">
        <v>2.1471403000000001E-4</v>
      </c>
      <c r="K135" s="34">
        <v>2.1622241000000001E-4</v>
      </c>
      <c r="L135" s="34">
        <v>2.1716385E-4</v>
      </c>
      <c r="M135" s="34">
        <v>2.176088E-4</v>
      </c>
      <c r="N135" s="34">
        <v>2.1701376999999999E-4</v>
      </c>
      <c r="O135" s="34">
        <v>2.1424635999999999E-4</v>
      </c>
      <c r="P135" s="34">
        <v>2.0986365E-4</v>
      </c>
      <c r="Q135" s="34">
        <v>2.1622003E-4</v>
      </c>
      <c r="R135" s="34" t="s">
        <v>193</v>
      </c>
      <c r="S135" s="35">
        <v>2.1468542E-4</v>
      </c>
      <c r="T135" s="35">
        <v>2.1385415999999999E-4</v>
      </c>
      <c r="U135" s="35">
        <v>2.130198E-4</v>
      </c>
      <c r="V135" s="35">
        <v>2.1386387999999999E-4</v>
      </c>
      <c r="W135" s="35">
        <v>2.1481045E-4</v>
      </c>
      <c r="X135" s="35">
        <v>2.1485604999999999E-4</v>
      </c>
      <c r="Y135" s="35">
        <v>2.1708044999999999E-4</v>
      </c>
      <c r="Z135" s="35" t="s">
        <v>193</v>
      </c>
      <c r="AA135" s="35" t="s">
        <v>193</v>
      </c>
      <c r="AB135" s="35" t="s">
        <v>193</v>
      </c>
      <c r="AC135" s="36" t="s">
        <v>193</v>
      </c>
      <c r="AD135" s="29" t="s">
        <v>193</v>
      </c>
      <c r="AE135" s="29" t="s">
        <v>193</v>
      </c>
      <c r="AF135" s="29">
        <v>2.1075061999999999E-4</v>
      </c>
      <c r="AG135" s="29">
        <v>2.0911019000000001E-4</v>
      </c>
      <c r="AH135" s="29">
        <v>2.1022620999999999E-4</v>
      </c>
      <c r="AI135" s="29">
        <v>2.0752811999999999E-4</v>
      </c>
      <c r="AJ135" s="29">
        <v>2.0649502000000001E-4</v>
      </c>
      <c r="AK135" s="3">
        <f t="shared" si="2"/>
        <v>2.1210339857142857E-4</v>
      </c>
      <c r="AP135" s="2">
        <f>((AK135-AK$24)*100)/AK$24</f>
        <v>-2.2540469834890065</v>
      </c>
    </row>
    <row r="136" spans="1:46" x14ac:dyDescent="0.25">
      <c r="A136" t="s">
        <v>193</v>
      </c>
      <c r="B136" s="37">
        <v>2.0989644999999999E-4</v>
      </c>
      <c r="C136" s="34">
        <v>2.0862111999999999E-4</v>
      </c>
      <c r="D136" s="34">
        <v>2.0839400000000001E-4</v>
      </c>
      <c r="E136" s="34">
        <v>2.0917007E-4</v>
      </c>
      <c r="F136" s="34">
        <v>2.1061275000000001E-4</v>
      </c>
      <c r="G136" s="34">
        <v>2.1224598E-4</v>
      </c>
      <c r="H136" s="34">
        <v>2.1380904999999999E-4</v>
      </c>
      <c r="I136" s="34">
        <v>2.1507678E-4</v>
      </c>
      <c r="J136" s="34">
        <v>2.1599950000000001E-4</v>
      </c>
      <c r="K136" s="34">
        <v>2.1773319000000001E-4</v>
      </c>
      <c r="L136" s="34">
        <v>2.1944131E-4</v>
      </c>
      <c r="M136" s="34">
        <v>2.2023666999999999E-4</v>
      </c>
      <c r="N136" s="34">
        <v>2.1980983999999999E-4</v>
      </c>
      <c r="O136" s="34">
        <v>2.1733683000000001E-4</v>
      </c>
      <c r="P136" s="38">
        <v>2.1102510999999999E-4</v>
      </c>
      <c r="Q136" s="38" t="s">
        <v>193</v>
      </c>
      <c r="R136" s="38">
        <v>2.1959156999999999E-4</v>
      </c>
      <c r="S136" s="35">
        <v>2.1453499E-4</v>
      </c>
      <c r="T136" s="35">
        <v>2.1385115000000001E-4</v>
      </c>
      <c r="U136" s="35">
        <v>2.140922E-4</v>
      </c>
      <c r="V136" s="35">
        <v>2.1542258000000001E-4</v>
      </c>
      <c r="W136" s="35">
        <v>2.1673265999999999E-4</v>
      </c>
      <c r="X136" s="35">
        <v>2.1743321999999999E-4</v>
      </c>
      <c r="Y136" s="35">
        <v>2.2044006999999999E-4</v>
      </c>
      <c r="Z136" s="35" t="s">
        <v>193</v>
      </c>
      <c r="AA136" s="35" t="s">
        <v>193</v>
      </c>
      <c r="AB136" s="35" t="s">
        <v>193</v>
      </c>
      <c r="AC136" s="36" t="s">
        <v>193</v>
      </c>
      <c r="AD136" s="29" t="s">
        <v>193</v>
      </c>
      <c r="AE136" s="29" t="s">
        <v>193</v>
      </c>
      <c r="AF136" s="29">
        <v>2.1169449999999999E-4</v>
      </c>
      <c r="AG136" s="29">
        <v>2.1109703999999999E-4</v>
      </c>
      <c r="AH136" s="29" t="s">
        <v>193</v>
      </c>
      <c r="AI136" s="29">
        <v>2.0903662E-4</v>
      </c>
      <c r="AJ136" s="29">
        <v>2.0882158E-4</v>
      </c>
      <c r="AK136" s="3">
        <f t="shared" si="2"/>
        <v>2.1415395666666667E-4</v>
      </c>
      <c r="AP136" s="2">
        <f>((AK136-AK$25)*100)/AK$25</f>
        <v>-2.3003353504945512</v>
      </c>
    </row>
    <row r="137" spans="1:46" x14ac:dyDescent="0.25">
      <c r="A137" t="s">
        <v>193</v>
      </c>
      <c r="B137" s="37">
        <v>2.1279000999999999E-4</v>
      </c>
      <c r="C137" s="34">
        <v>2.1119452000000001E-4</v>
      </c>
      <c r="D137" s="34">
        <v>2.1026355E-4</v>
      </c>
      <c r="E137" s="34">
        <v>2.1103841E-4</v>
      </c>
      <c r="F137" s="34">
        <v>2.1265085000000001E-4</v>
      </c>
      <c r="G137" s="34">
        <v>2.1452594000000001E-4</v>
      </c>
      <c r="H137" s="34">
        <v>2.1628781999999999E-4</v>
      </c>
      <c r="I137" s="34">
        <v>2.1767381999999999E-4</v>
      </c>
      <c r="J137" s="34">
        <v>2.1849449999999999E-4</v>
      </c>
      <c r="K137" s="34">
        <v>2.2041747000000001E-4</v>
      </c>
      <c r="L137" s="34">
        <v>2.2197225E-4</v>
      </c>
      <c r="M137" s="34">
        <v>2.2322762000000001E-4</v>
      </c>
      <c r="N137" s="34">
        <v>2.2295988000000001E-4</v>
      </c>
      <c r="O137" s="34">
        <v>2.2101327E-4</v>
      </c>
      <c r="P137" s="38" t="s">
        <v>193</v>
      </c>
      <c r="Q137" s="38">
        <v>2.2113345999999999E-4</v>
      </c>
      <c r="R137" s="38">
        <v>2.1936874999999999E-4</v>
      </c>
      <c r="S137" s="35">
        <v>2.1536683E-4</v>
      </c>
      <c r="T137" s="35">
        <v>2.1481817999999999E-4</v>
      </c>
      <c r="U137" s="35">
        <v>2.1565039E-4</v>
      </c>
      <c r="V137" s="35">
        <v>2.1757596999999999E-4</v>
      </c>
      <c r="W137" s="35">
        <v>2.1925712999999999E-4</v>
      </c>
      <c r="X137" s="35">
        <v>2.2052568E-4</v>
      </c>
      <c r="Y137" s="35">
        <v>2.2464024000000001E-4</v>
      </c>
      <c r="Z137" s="35" t="s">
        <v>193</v>
      </c>
      <c r="AA137" s="35" t="s">
        <v>193</v>
      </c>
      <c r="AB137" s="35" t="s">
        <v>193</v>
      </c>
      <c r="AC137" s="36" t="s">
        <v>193</v>
      </c>
      <c r="AD137" s="29" t="s">
        <v>193</v>
      </c>
      <c r="AE137" s="29" t="s">
        <v>193</v>
      </c>
      <c r="AF137" s="29">
        <v>2.1320806E-4</v>
      </c>
      <c r="AG137" s="29">
        <v>2.1341743E-4</v>
      </c>
      <c r="AH137" s="29" t="s">
        <v>193</v>
      </c>
      <c r="AI137" s="29" t="s">
        <v>193</v>
      </c>
      <c r="AJ137" s="29" t="s">
        <v>193</v>
      </c>
      <c r="AK137" s="3">
        <f t="shared" si="2"/>
        <v>2.1717888119999996E-4</v>
      </c>
      <c r="AP137" s="2">
        <f>((AK137-AK$26)*100)/AK$26</f>
        <v>-2.3392869615659184</v>
      </c>
    </row>
    <row r="138" spans="1:46" x14ac:dyDescent="0.25">
      <c r="A138" t="s">
        <v>193</v>
      </c>
      <c r="B138" s="37" t="s">
        <v>193</v>
      </c>
      <c r="C138" s="34">
        <v>2.1423266000000001E-4</v>
      </c>
      <c r="D138" s="34">
        <v>2.1171106000000001E-4</v>
      </c>
      <c r="E138" s="34">
        <v>2.1188216E-4</v>
      </c>
      <c r="F138" s="34">
        <v>2.1345646999999999E-4</v>
      </c>
      <c r="G138" s="34">
        <v>2.1524182E-4</v>
      </c>
      <c r="H138" s="34">
        <v>2.1822353E-4</v>
      </c>
      <c r="I138" s="34">
        <v>2.2042397E-4</v>
      </c>
      <c r="J138" s="34">
        <v>2.2205856000000001E-4</v>
      </c>
      <c r="K138" s="34">
        <v>2.2350483000000001E-4</v>
      </c>
      <c r="L138" s="34">
        <v>2.2492616000000001E-4</v>
      </c>
      <c r="M138" s="34">
        <v>2.2623806E-4</v>
      </c>
      <c r="N138" s="34">
        <v>2.2693917E-4</v>
      </c>
      <c r="O138" s="34">
        <v>2.2569353999999999E-4</v>
      </c>
      <c r="P138" s="38" t="s">
        <v>193</v>
      </c>
      <c r="Q138" s="38">
        <v>2.223367E-4</v>
      </c>
      <c r="R138" s="38">
        <v>2.1966012999999999E-4</v>
      </c>
      <c r="S138" s="35">
        <v>2.1709794000000001E-4</v>
      </c>
      <c r="T138" s="35">
        <v>2.1598807000000001E-4</v>
      </c>
      <c r="U138" s="35">
        <v>2.1691348000000001E-4</v>
      </c>
      <c r="V138" s="35">
        <v>2.1933831E-4</v>
      </c>
      <c r="W138" s="35">
        <v>2.2159440000000001E-4</v>
      </c>
      <c r="X138" s="35">
        <v>2.2388877000000001E-4</v>
      </c>
      <c r="Y138" s="35">
        <v>2.2800184000000001E-4</v>
      </c>
      <c r="Z138" s="35" t="s">
        <v>193</v>
      </c>
      <c r="AA138" s="35" t="s">
        <v>193</v>
      </c>
      <c r="AB138" s="35" t="s">
        <v>193</v>
      </c>
      <c r="AC138" s="36" t="s">
        <v>193</v>
      </c>
      <c r="AD138" s="29" t="s">
        <v>193</v>
      </c>
      <c r="AE138" s="29" t="s">
        <v>193</v>
      </c>
      <c r="AF138" s="29">
        <v>2.1453478E-4</v>
      </c>
      <c r="AG138" s="29">
        <v>2.1579533E-4</v>
      </c>
      <c r="AH138" s="29" t="s">
        <v>193</v>
      </c>
      <c r="AI138" s="29" t="s">
        <v>193</v>
      </c>
      <c r="AJ138" s="29" t="s">
        <v>193</v>
      </c>
      <c r="AK138" s="3">
        <f t="shared" si="2"/>
        <v>2.1957007249999994E-4</v>
      </c>
      <c r="AP138" s="2">
        <f>((AK138-AK$27)*100)/AK$27</f>
        <v>-2.3356195863699996</v>
      </c>
    </row>
    <row r="139" spans="1:46" x14ac:dyDescent="0.25">
      <c r="A139" t="s">
        <v>193</v>
      </c>
      <c r="B139" s="37" t="s">
        <v>193</v>
      </c>
      <c r="C139" s="34">
        <v>2.2007221999999999E-4</v>
      </c>
      <c r="D139" s="34">
        <v>2.1352668000000001E-4</v>
      </c>
      <c r="E139" s="34">
        <v>2.1129433000000001E-4</v>
      </c>
      <c r="F139" s="34">
        <v>2.1033341000000001E-4</v>
      </c>
      <c r="G139" s="34">
        <v>2.1021987999999999E-4</v>
      </c>
      <c r="H139" s="34">
        <v>2.1680620000000001E-4</v>
      </c>
      <c r="I139" s="34">
        <v>2.211724E-4</v>
      </c>
      <c r="J139" s="34">
        <v>2.2286273999999999E-4</v>
      </c>
      <c r="K139" s="34">
        <v>2.2451622000000001E-4</v>
      </c>
      <c r="L139" s="34">
        <v>2.2669271999999999E-4</v>
      </c>
      <c r="M139" s="34">
        <v>2.2839911999999999E-4</v>
      </c>
      <c r="N139" s="34">
        <v>2.3291368999999999E-4</v>
      </c>
      <c r="O139" s="34">
        <v>2.3192963E-4</v>
      </c>
      <c r="P139" s="38" t="s">
        <v>193</v>
      </c>
      <c r="Q139" s="38">
        <v>2.2554726000000001E-4</v>
      </c>
      <c r="R139" s="38">
        <v>2.2066146000000001E-4</v>
      </c>
      <c r="S139" s="35">
        <v>2.1787325E-4</v>
      </c>
      <c r="T139" s="35">
        <v>2.1490958000000001E-4</v>
      </c>
      <c r="U139" s="35">
        <v>2.1570154000000001E-4</v>
      </c>
      <c r="V139" s="35">
        <v>2.1933259000000001E-4</v>
      </c>
      <c r="W139" s="35">
        <v>2.2206383000000001E-4</v>
      </c>
      <c r="X139" s="35">
        <v>2.2647813999999999E-4</v>
      </c>
      <c r="Y139" s="35">
        <v>2.2918242999999999E-4</v>
      </c>
      <c r="Z139" s="35" t="s">
        <v>193</v>
      </c>
      <c r="AA139" s="35" t="s">
        <v>193</v>
      </c>
      <c r="AB139" s="35" t="s">
        <v>193</v>
      </c>
      <c r="AC139" s="36" t="s">
        <v>193</v>
      </c>
      <c r="AD139" s="29" t="s">
        <v>193</v>
      </c>
      <c r="AE139" s="29" t="s">
        <v>193</v>
      </c>
      <c r="AF139" s="29" t="s">
        <v>193</v>
      </c>
      <c r="AG139" s="29" t="s">
        <v>193</v>
      </c>
      <c r="AH139" s="29" t="s">
        <v>193</v>
      </c>
      <c r="AI139" s="29" t="s">
        <v>193</v>
      </c>
      <c r="AJ139" s="29" t="s">
        <v>193</v>
      </c>
      <c r="AK139" s="3">
        <f t="shared" si="2"/>
        <v>2.2102224181818177E-4</v>
      </c>
      <c r="AP139" s="2">
        <f>((AK139-AK$28)*100)/AK$28</f>
        <v>-2.2926807084412792</v>
      </c>
    </row>
    <row r="140" spans="1:46" x14ac:dyDescent="0.25">
      <c r="A140" s="32" t="s">
        <v>193</v>
      </c>
      <c r="B140" s="39" t="s">
        <v>193</v>
      </c>
      <c r="C140" s="32">
        <v>2.2565770000000001E-4</v>
      </c>
      <c r="D140" s="32">
        <v>2.1879924999999999E-4</v>
      </c>
      <c r="E140" s="32">
        <v>2.1854753E-4</v>
      </c>
      <c r="F140" s="32">
        <v>2.2181524999999999E-4</v>
      </c>
      <c r="G140" s="32">
        <v>2.2530463000000001E-4</v>
      </c>
      <c r="H140" s="32">
        <v>2.2859915000000001E-4</v>
      </c>
      <c r="I140" s="32">
        <v>2.3055033999999999E-4</v>
      </c>
      <c r="J140" s="32">
        <v>2.3045682999999999E-4</v>
      </c>
      <c r="K140" s="32">
        <v>2.2883296999999999E-4</v>
      </c>
      <c r="L140" s="32">
        <v>2.2735949E-4</v>
      </c>
      <c r="M140" s="32">
        <v>2.3031399999999999E-4</v>
      </c>
      <c r="N140" s="32">
        <v>2.4018288000000001E-4</v>
      </c>
      <c r="O140" s="32">
        <v>2.3725764000000001E-4</v>
      </c>
      <c r="P140" s="32" t="s">
        <v>193</v>
      </c>
      <c r="Q140" s="32" t="s">
        <v>193</v>
      </c>
      <c r="R140" s="32" t="s">
        <v>193</v>
      </c>
      <c r="S140" s="33">
        <v>2.2083897999999999E-4</v>
      </c>
      <c r="T140" s="33">
        <v>2.2010905000000001E-4</v>
      </c>
      <c r="U140" s="33">
        <v>2.2162595999999999E-4</v>
      </c>
      <c r="V140" s="33">
        <v>2.228749E-4</v>
      </c>
      <c r="W140" s="33">
        <v>2.2034004E-4</v>
      </c>
      <c r="X140" s="33">
        <v>2.2868916999999999E-4</v>
      </c>
      <c r="Y140" s="33">
        <v>2.3198988E-4</v>
      </c>
      <c r="Z140" s="33" t="s">
        <v>193</v>
      </c>
      <c r="AA140" s="40" t="s">
        <v>193</v>
      </c>
      <c r="AB140" s="40">
        <v>2.2327143E-4</v>
      </c>
      <c r="AC140" s="40">
        <v>2.2762014E-4</v>
      </c>
      <c r="AD140" s="40" t="s">
        <v>193</v>
      </c>
      <c r="AE140" s="40" t="s">
        <v>193</v>
      </c>
      <c r="AF140" s="40" t="s">
        <v>193</v>
      </c>
      <c r="AG140" s="40" t="s">
        <v>193</v>
      </c>
      <c r="AH140" s="40" t="s">
        <v>193</v>
      </c>
      <c r="AI140" s="40" t="s">
        <v>193</v>
      </c>
      <c r="AJ140" s="40" t="s">
        <v>193</v>
      </c>
      <c r="AK140" s="3">
        <f t="shared" si="2"/>
        <v>2.2641078227272728E-4</v>
      </c>
      <c r="AP140" s="2">
        <f>((AK140-AK$29)*100)/AK$29</f>
        <v>-2.3571949702087269</v>
      </c>
    </row>
    <row r="141" spans="1:46" x14ac:dyDescent="0.25">
      <c r="A141" s="31" t="s">
        <v>193</v>
      </c>
      <c r="B141" s="41" t="s">
        <v>193</v>
      </c>
      <c r="C141" s="31" t="s">
        <v>193</v>
      </c>
      <c r="D141" s="31">
        <v>2.228431E-4</v>
      </c>
      <c r="E141" s="31">
        <v>2.2546369999999999E-4</v>
      </c>
      <c r="F141" s="31">
        <v>2.298895E-4</v>
      </c>
      <c r="G141" s="31">
        <v>2.3344591000000001E-4</v>
      </c>
      <c r="H141" s="31">
        <v>2.3703103999999999E-4</v>
      </c>
      <c r="I141" s="31">
        <v>2.4025612000000001E-4</v>
      </c>
      <c r="J141" s="31">
        <v>2.4229482E-4</v>
      </c>
      <c r="K141" s="31">
        <v>2.4333263E-4</v>
      </c>
      <c r="L141" s="31">
        <v>2.4335024E-4</v>
      </c>
      <c r="M141" s="31">
        <v>2.4251439E-4</v>
      </c>
      <c r="N141" s="31">
        <v>2.4745551999999998E-4</v>
      </c>
      <c r="O141" s="31" t="s">
        <v>193</v>
      </c>
      <c r="P141" s="31" t="s">
        <v>193</v>
      </c>
      <c r="Q141" s="31" t="s">
        <v>193</v>
      </c>
      <c r="R141" s="31" t="s">
        <v>193</v>
      </c>
      <c r="S141" s="33">
        <v>2.2939371E-4</v>
      </c>
      <c r="T141" s="33">
        <v>2.2964597E-4</v>
      </c>
      <c r="U141" s="33">
        <v>2.3192836999999999E-4</v>
      </c>
      <c r="V141" s="33">
        <v>2.3424169999999999E-4</v>
      </c>
      <c r="W141" s="33">
        <v>2.359129E-4</v>
      </c>
      <c r="X141" s="33">
        <v>2.3476736000000001E-4</v>
      </c>
      <c r="Y141" s="33">
        <v>2.3727336E-4</v>
      </c>
      <c r="Z141" s="33">
        <v>2.3683349999999999E-4</v>
      </c>
      <c r="AA141" s="40">
        <v>2.3655793E-4</v>
      </c>
      <c r="AB141" s="40">
        <v>2.3132930999999999E-4</v>
      </c>
      <c r="AC141" s="40">
        <v>2.3067671000000001E-4</v>
      </c>
      <c r="AD141" s="40">
        <v>2.3439205999999999E-4</v>
      </c>
      <c r="AE141" s="40" t="s">
        <v>193</v>
      </c>
      <c r="AF141" s="40" t="s">
        <v>193</v>
      </c>
      <c r="AG141" s="40" t="s">
        <v>193</v>
      </c>
      <c r="AH141" s="40" t="s">
        <v>193</v>
      </c>
      <c r="AI141" s="40" t="s">
        <v>193</v>
      </c>
      <c r="AJ141" s="40" t="s">
        <v>193</v>
      </c>
      <c r="AK141" s="3">
        <f t="shared" si="2"/>
        <v>2.3525347173913039E-4</v>
      </c>
      <c r="AP141" s="2">
        <f>((AK141-AK$30)*100)/AK$30</f>
        <v>-2.4774294701881932</v>
      </c>
    </row>
    <row r="142" spans="1:46" x14ac:dyDescent="0.25">
      <c r="A142" s="31" t="s">
        <v>193</v>
      </c>
      <c r="B142" s="41" t="s">
        <v>193</v>
      </c>
      <c r="C142" s="31" t="s">
        <v>193</v>
      </c>
      <c r="D142" s="31">
        <v>2.3226093999999999E-4</v>
      </c>
      <c r="E142" s="31">
        <v>2.3707747E-4</v>
      </c>
      <c r="F142" s="31">
        <v>2.4037913000000001E-4</v>
      </c>
      <c r="G142" s="31">
        <v>2.4292115E-4</v>
      </c>
      <c r="H142" s="31">
        <v>2.4580952999999999E-4</v>
      </c>
      <c r="I142" s="31">
        <v>2.4881669999999998E-4</v>
      </c>
      <c r="J142" s="31">
        <v>2.5148607999999999E-4</v>
      </c>
      <c r="K142" s="31">
        <v>2.538978E-4</v>
      </c>
      <c r="L142" s="31">
        <v>2.5508425000000002E-4</v>
      </c>
      <c r="M142" s="31">
        <v>2.5386023000000001E-4</v>
      </c>
      <c r="N142" s="31">
        <v>2.5325286000000001E-4</v>
      </c>
      <c r="O142" s="31" t="s">
        <v>193</v>
      </c>
      <c r="P142" s="31" t="s">
        <v>193</v>
      </c>
      <c r="Q142" s="31" t="s">
        <v>193</v>
      </c>
      <c r="R142" s="31" t="s">
        <v>193</v>
      </c>
      <c r="S142" s="33">
        <v>2.4128486000000001E-4</v>
      </c>
      <c r="T142" s="33">
        <v>2.4092267E-4</v>
      </c>
      <c r="U142" s="33">
        <v>2.4178485999999999E-4</v>
      </c>
      <c r="V142" s="33">
        <v>2.4332693000000001E-4</v>
      </c>
      <c r="W142" s="33">
        <v>2.4603264000000002E-4</v>
      </c>
      <c r="X142" s="33">
        <v>2.4689687000000002E-4</v>
      </c>
      <c r="Y142" s="33">
        <v>2.4442398E-4</v>
      </c>
      <c r="Z142" s="33" t="s">
        <v>193</v>
      </c>
      <c r="AA142" s="40">
        <v>2.3944252000000001E-4</v>
      </c>
      <c r="AB142" s="40">
        <v>2.3528167000000001E-4</v>
      </c>
      <c r="AC142" s="40" t="s">
        <v>193</v>
      </c>
      <c r="AD142" s="40" t="s">
        <v>193</v>
      </c>
      <c r="AE142" s="40" t="s">
        <v>193</v>
      </c>
      <c r="AF142" s="40" t="s">
        <v>193</v>
      </c>
      <c r="AG142" s="40" t="s">
        <v>193</v>
      </c>
      <c r="AH142" s="40" t="s">
        <v>193</v>
      </c>
      <c r="AI142" s="40" t="s">
        <v>193</v>
      </c>
      <c r="AJ142" s="40" t="s">
        <v>193</v>
      </c>
      <c r="AK142" s="3">
        <f t="shared" si="2"/>
        <v>2.4471215700000003E-4</v>
      </c>
      <c r="AP142" s="2">
        <f>((AK142-AK$31)*100)/AK$31</f>
        <v>-2.5513299207046769</v>
      </c>
    </row>
    <row r="143" spans="1:46" x14ac:dyDescent="0.25">
      <c r="A143" s="31" t="s">
        <v>193</v>
      </c>
      <c r="B143" s="41" t="s">
        <v>193</v>
      </c>
      <c r="C143" s="31" t="s">
        <v>193</v>
      </c>
      <c r="D143" s="31">
        <v>2.496016E-4</v>
      </c>
      <c r="E143" s="31">
        <v>2.4971139999999998E-4</v>
      </c>
      <c r="F143" s="31">
        <v>2.5223006000000002E-4</v>
      </c>
      <c r="G143" s="31">
        <v>2.5503323E-4</v>
      </c>
      <c r="H143" s="31">
        <v>2.5733111999999997E-4</v>
      </c>
      <c r="I143" s="31">
        <v>2.5953949999999999E-4</v>
      </c>
      <c r="J143" s="31">
        <v>2.6182536000000001E-4</v>
      </c>
      <c r="K143" s="31">
        <v>2.6451703000000002E-4</v>
      </c>
      <c r="L143" s="31">
        <v>2.6657615999999999E-4</v>
      </c>
      <c r="M143" s="31">
        <v>2.6590659999999999E-4</v>
      </c>
      <c r="N143" s="31">
        <v>2.6431639999999998E-4</v>
      </c>
      <c r="O143" s="31" t="s">
        <v>193</v>
      </c>
      <c r="P143" s="31" t="s">
        <v>193</v>
      </c>
      <c r="Q143" s="31" t="s">
        <v>193</v>
      </c>
      <c r="R143" s="31" t="s">
        <v>193</v>
      </c>
      <c r="S143" s="33" t="s">
        <v>193</v>
      </c>
      <c r="T143" s="33">
        <v>2.5166772000000001E-4</v>
      </c>
      <c r="U143" s="33">
        <v>2.5146373000000001E-4</v>
      </c>
      <c r="V143" s="33">
        <v>2.5314293000000001E-4</v>
      </c>
      <c r="W143" s="33">
        <v>2.5603920000000002E-4</v>
      </c>
      <c r="X143" s="33">
        <v>2.5889016000000002E-4</v>
      </c>
      <c r="Y143" s="33">
        <v>2.5657920000000001E-4</v>
      </c>
      <c r="Z143" s="33">
        <v>2.5726002000000002E-4</v>
      </c>
      <c r="AA143" s="40" t="s">
        <v>193</v>
      </c>
      <c r="AB143" s="40" t="s">
        <v>193</v>
      </c>
      <c r="AC143" s="40" t="s">
        <v>193</v>
      </c>
      <c r="AD143" s="40" t="s">
        <v>193</v>
      </c>
      <c r="AE143" s="40" t="s">
        <v>193</v>
      </c>
      <c r="AF143" s="40" t="s">
        <v>193</v>
      </c>
      <c r="AG143" s="40" t="s">
        <v>193</v>
      </c>
      <c r="AH143" s="40" t="s">
        <v>193</v>
      </c>
      <c r="AI143" s="40" t="s">
        <v>193</v>
      </c>
      <c r="AJ143" s="40" t="s">
        <v>193</v>
      </c>
      <c r="AK143" s="3">
        <f t="shared" si="2"/>
        <v>2.5731285666666663E-4</v>
      </c>
      <c r="AP143" s="2">
        <f>((AK143-AK$32)*100)/AK$32</f>
        <v>-2.6655628976588206</v>
      </c>
    </row>
    <row r="144" spans="1:46" x14ac:dyDescent="0.25">
      <c r="A144" s="31" t="s">
        <v>193</v>
      </c>
      <c r="B144" s="41" t="s">
        <v>193</v>
      </c>
      <c r="C144" s="31" t="s">
        <v>193</v>
      </c>
      <c r="D144" s="31" t="s">
        <v>193</v>
      </c>
      <c r="E144" s="31">
        <v>2.6814930000000002E-4</v>
      </c>
      <c r="F144" s="31">
        <v>2.6837954999999998E-4</v>
      </c>
      <c r="G144" s="31">
        <v>2.7086212999999999E-4</v>
      </c>
      <c r="H144" s="31">
        <v>2.7175887999999999E-4</v>
      </c>
      <c r="I144" s="31">
        <v>2.7278616000000002E-4</v>
      </c>
      <c r="J144" s="31">
        <v>2.7434030000000003E-4</v>
      </c>
      <c r="K144" s="31">
        <v>2.7742388000000001E-4</v>
      </c>
      <c r="L144" s="31">
        <v>2.7948752000000001E-4</v>
      </c>
      <c r="M144" s="31">
        <v>2.7893242000000002E-4</v>
      </c>
      <c r="N144" s="31">
        <v>2.7743823000000003E-4</v>
      </c>
      <c r="O144" s="31" t="s">
        <v>193</v>
      </c>
      <c r="P144" s="31" t="s">
        <v>193</v>
      </c>
      <c r="Q144" s="31" t="s">
        <v>193</v>
      </c>
      <c r="R144" s="31" t="s">
        <v>193</v>
      </c>
      <c r="S144" s="33" t="s">
        <v>193</v>
      </c>
      <c r="T144" s="33" t="s">
        <v>193</v>
      </c>
      <c r="U144" s="33">
        <v>2.6143059999999998E-4</v>
      </c>
      <c r="V144" s="33">
        <v>2.6669804E-4</v>
      </c>
      <c r="W144" s="33">
        <v>2.6826539999999998E-4</v>
      </c>
      <c r="X144" s="33">
        <v>2.7136848E-4</v>
      </c>
      <c r="Y144" s="33">
        <v>2.6944527E-4</v>
      </c>
      <c r="Z144" s="33">
        <v>2.6623584999999999E-4</v>
      </c>
      <c r="AA144" s="40" t="s">
        <v>193</v>
      </c>
      <c r="AB144" s="40" t="s">
        <v>193</v>
      </c>
      <c r="AC144" s="40" t="s">
        <v>193</v>
      </c>
      <c r="AD144" s="40" t="s">
        <v>193</v>
      </c>
      <c r="AE144" s="40" t="s">
        <v>193</v>
      </c>
      <c r="AF144" s="40" t="s">
        <v>193</v>
      </c>
      <c r="AG144" s="40" t="s">
        <v>193</v>
      </c>
      <c r="AH144" s="40" t="s">
        <v>193</v>
      </c>
      <c r="AI144" s="40" t="s">
        <v>193</v>
      </c>
      <c r="AJ144" s="40" t="s">
        <v>193</v>
      </c>
      <c r="AK144" s="3">
        <f t="shared" si="2"/>
        <v>2.7143762562500002E-4</v>
      </c>
      <c r="AP144" s="2">
        <f>((AK144-AK$33)*100)/AK$33</f>
        <v>-2.7679286973976405</v>
      </c>
    </row>
    <row r="145" spans="1:47" x14ac:dyDescent="0.25">
      <c r="A145" s="27" t="s">
        <v>193</v>
      </c>
      <c r="B145" s="28" t="s">
        <v>193</v>
      </c>
      <c r="C145" s="27" t="s">
        <v>193</v>
      </c>
      <c r="D145" s="27" t="s">
        <v>193</v>
      </c>
      <c r="E145" s="27">
        <v>2.9567975000000001E-4</v>
      </c>
      <c r="F145" s="27">
        <v>2.8751409999999998E-4</v>
      </c>
      <c r="G145" s="27">
        <v>2.8764454E-4</v>
      </c>
      <c r="H145" s="27">
        <v>2.8195417999999999E-4</v>
      </c>
      <c r="I145" s="27">
        <v>2.8468455999999999E-4</v>
      </c>
      <c r="J145" s="27">
        <v>2.8824345999999999E-4</v>
      </c>
      <c r="K145" s="27">
        <v>2.9222006999999998E-4</v>
      </c>
      <c r="L145" s="27">
        <v>2.9343016999999999E-4</v>
      </c>
      <c r="M145" s="27">
        <v>2.9151094999999998E-4</v>
      </c>
      <c r="N145" s="27" t="s">
        <v>193</v>
      </c>
      <c r="O145" s="27" t="s">
        <v>193</v>
      </c>
      <c r="P145" s="27" t="s">
        <v>193</v>
      </c>
      <c r="Q145" s="27" t="s">
        <v>193</v>
      </c>
      <c r="R145" s="27" t="s">
        <v>193</v>
      </c>
      <c r="S145" s="27" t="s">
        <v>193</v>
      </c>
      <c r="T145" s="27" t="s">
        <v>193</v>
      </c>
      <c r="U145" s="27">
        <v>2.7656962999999998E-4</v>
      </c>
      <c r="V145" s="27">
        <v>2.83503E-4</v>
      </c>
      <c r="W145" s="27">
        <v>2.8334378E-4</v>
      </c>
      <c r="X145" s="27">
        <v>2.8567592E-4</v>
      </c>
      <c r="Y145" s="27">
        <v>2.8348126000000002E-4</v>
      </c>
      <c r="Z145" s="27" t="s">
        <v>193</v>
      </c>
      <c r="AA145" s="27" t="s">
        <v>193</v>
      </c>
      <c r="AB145" s="27" t="s">
        <v>193</v>
      </c>
      <c r="AC145" s="27" t="s">
        <v>193</v>
      </c>
      <c r="AD145" s="27" t="s">
        <v>193</v>
      </c>
      <c r="AE145" s="27" t="s">
        <v>193</v>
      </c>
      <c r="AF145" s="27" t="s">
        <v>193</v>
      </c>
      <c r="AG145" s="27" t="s">
        <v>193</v>
      </c>
      <c r="AH145" s="27" t="s">
        <v>193</v>
      </c>
      <c r="AI145" s="27" t="s">
        <v>193</v>
      </c>
      <c r="AJ145" s="27" t="s">
        <v>193</v>
      </c>
      <c r="AK145" s="3">
        <f t="shared" si="2"/>
        <v>2.8681824071428573E-4</v>
      </c>
      <c r="AP145" s="2">
        <f>((AK145-AK$34)*100)/AK$34</f>
        <v>-2.8467881732361757</v>
      </c>
    </row>
    <row r="146" spans="1:47" x14ac:dyDescent="0.25">
      <c r="A146" s="27" t="s">
        <v>193</v>
      </c>
      <c r="B146" s="28" t="s">
        <v>193</v>
      </c>
      <c r="C146" s="27" t="s">
        <v>193</v>
      </c>
      <c r="D146" s="27" t="s">
        <v>193</v>
      </c>
      <c r="E146" s="27" t="s">
        <v>193</v>
      </c>
      <c r="F146" s="27" t="s">
        <v>193</v>
      </c>
      <c r="G146" s="27">
        <v>3.1183650000000002E-4</v>
      </c>
      <c r="H146" s="27">
        <v>3.0940096E-4</v>
      </c>
      <c r="I146" s="27">
        <v>3.0711353999999998E-4</v>
      </c>
      <c r="J146" s="27">
        <v>3.0543741999999999E-4</v>
      </c>
      <c r="K146" s="27">
        <v>3.1537896999999997E-4</v>
      </c>
      <c r="L146" s="27">
        <v>3.1469415999999998E-4</v>
      </c>
      <c r="M146" s="27" t="s">
        <v>193</v>
      </c>
      <c r="N146" s="27" t="s">
        <v>193</v>
      </c>
      <c r="O146" s="27" t="s">
        <v>193</v>
      </c>
      <c r="P146" s="27" t="s">
        <v>193</v>
      </c>
      <c r="Q146" s="27" t="s">
        <v>193</v>
      </c>
      <c r="R146" s="27" t="s">
        <v>193</v>
      </c>
      <c r="S146" s="27" t="s">
        <v>193</v>
      </c>
      <c r="T146" s="27" t="s">
        <v>193</v>
      </c>
      <c r="U146" s="27">
        <v>2.9925684999999999E-4</v>
      </c>
      <c r="V146" s="27">
        <v>3.0047770000000003E-4</v>
      </c>
      <c r="W146" s="27">
        <v>2.9997225E-4</v>
      </c>
      <c r="X146" s="27">
        <v>3.0745844999999997E-4</v>
      </c>
      <c r="Y146" s="27">
        <v>3.0507418E-4</v>
      </c>
      <c r="Z146" s="27">
        <v>3.2361865000000002E-4</v>
      </c>
      <c r="AA146" s="27" t="s">
        <v>193</v>
      </c>
      <c r="AB146" s="27" t="s">
        <v>193</v>
      </c>
      <c r="AC146" s="27" t="s">
        <v>193</v>
      </c>
      <c r="AD146" s="27" t="s">
        <v>193</v>
      </c>
      <c r="AE146" s="27" t="s">
        <v>193</v>
      </c>
      <c r="AF146" s="27" t="s">
        <v>193</v>
      </c>
      <c r="AG146" s="27" t="s">
        <v>193</v>
      </c>
      <c r="AH146" s="27" t="s">
        <v>193</v>
      </c>
      <c r="AI146" s="27" t="s">
        <v>193</v>
      </c>
      <c r="AJ146" s="27" t="s">
        <v>193</v>
      </c>
      <c r="AK146" s="3">
        <f t="shared" si="2"/>
        <v>3.0830996916666662E-4</v>
      </c>
      <c r="AP146" s="2">
        <f>((AK146-AK$35)*100)/AK$35</f>
        <v>-2.4159333433225041</v>
      </c>
    </row>
    <row r="147" spans="1:47" x14ac:dyDescent="0.25">
      <c r="A147" s="25" t="s">
        <v>193</v>
      </c>
      <c r="B147" s="26" t="s">
        <v>193</v>
      </c>
      <c r="C147" s="25" t="s">
        <v>193</v>
      </c>
      <c r="D147" s="25" t="s">
        <v>193</v>
      </c>
      <c r="E147" s="25" t="s">
        <v>193</v>
      </c>
      <c r="F147" s="25" t="s">
        <v>193</v>
      </c>
      <c r="G147" s="25" t="s">
        <v>193</v>
      </c>
      <c r="H147" s="25" t="s">
        <v>193</v>
      </c>
      <c r="I147" s="25" t="s">
        <v>193</v>
      </c>
      <c r="J147" s="25">
        <v>3.3597299999999999E-4</v>
      </c>
      <c r="K147" s="25" t="s">
        <v>193</v>
      </c>
      <c r="L147" s="25" t="s">
        <v>193</v>
      </c>
      <c r="M147" s="25" t="s">
        <v>193</v>
      </c>
      <c r="N147" s="25" t="s">
        <v>193</v>
      </c>
      <c r="O147" s="25" t="s">
        <v>193</v>
      </c>
      <c r="P147" s="25" t="s">
        <v>193</v>
      </c>
      <c r="Q147" s="25" t="s">
        <v>193</v>
      </c>
      <c r="R147" s="25" t="s">
        <v>193</v>
      </c>
      <c r="S147" s="25" t="s">
        <v>193</v>
      </c>
      <c r="T147" s="25">
        <v>3.3026487999999999E-4</v>
      </c>
      <c r="U147" s="25">
        <v>3.3075412000000001E-4</v>
      </c>
      <c r="V147" s="25" t="s">
        <v>193</v>
      </c>
      <c r="W147" s="25" t="s">
        <v>193</v>
      </c>
      <c r="X147" s="25">
        <v>3.3771377999999998E-4</v>
      </c>
      <c r="Y147" s="25">
        <v>3.3305079999999999E-4</v>
      </c>
      <c r="Z147" s="25">
        <v>3.3169982E-4</v>
      </c>
      <c r="AA147" s="25">
        <v>3.2968489999999999E-4</v>
      </c>
      <c r="AB147" s="25">
        <v>3.2772524999999999E-4</v>
      </c>
      <c r="AC147" s="25" t="s">
        <v>193</v>
      </c>
      <c r="AD147" s="25" t="s">
        <v>193</v>
      </c>
      <c r="AE147" s="25" t="s">
        <v>193</v>
      </c>
      <c r="AF147" s="25" t="s">
        <v>193</v>
      </c>
      <c r="AG147" s="25" t="s">
        <v>193</v>
      </c>
      <c r="AH147" s="25" t="s">
        <v>193</v>
      </c>
      <c r="AI147" s="25" t="s">
        <v>193</v>
      </c>
      <c r="AJ147" s="25" t="s">
        <v>193</v>
      </c>
      <c r="AK147" s="3">
        <f t="shared" si="2"/>
        <v>3.3210831874999999E-4</v>
      </c>
      <c r="AP147" s="22">
        <f>((AK147-AK$36)*100)/AK$36</f>
        <v>0.98595675459228471</v>
      </c>
    </row>
    <row r="148" spans="1:47" x14ac:dyDescent="0.25">
      <c r="A148" s="25">
        <v>3.1477367E-4</v>
      </c>
      <c r="B148" s="26">
        <v>3.1221219999999999E-4</v>
      </c>
      <c r="C148" s="25">
        <v>3.1095454999999998E-4</v>
      </c>
      <c r="D148" s="25">
        <v>3.1061878E-4</v>
      </c>
      <c r="E148" s="25">
        <v>3.1057184E-4</v>
      </c>
      <c r="F148" s="25">
        <v>3.1007441999999997E-4</v>
      </c>
      <c r="G148" s="25">
        <v>3.0913818000000002E-4</v>
      </c>
      <c r="H148" s="25">
        <v>3.0866010000000002E-4</v>
      </c>
      <c r="I148" s="25">
        <v>3.0864484000000001E-4</v>
      </c>
      <c r="J148" s="25">
        <v>3.0742056000000002E-4</v>
      </c>
      <c r="K148" s="25">
        <v>3.0960223999999998E-4</v>
      </c>
      <c r="L148" s="25">
        <v>3.0977339999999998E-4</v>
      </c>
      <c r="M148" s="25">
        <v>3.0965632000000003E-4</v>
      </c>
      <c r="N148" s="25">
        <v>3.102208E-4</v>
      </c>
      <c r="O148" s="25">
        <v>3.1039906999999999E-4</v>
      </c>
      <c r="P148" s="25">
        <v>3.0534524999999997E-4</v>
      </c>
      <c r="Q148" s="25">
        <v>3.0436215000000002E-4</v>
      </c>
      <c r="R148" s="25">
        <v>3.0427763999999998E-4</v>
      </c>
      <c r="S148" s="25">
        <v>3.0300774999999998E-4</v>
      </c>
      <c r="T148" s="25">
        <v>3.0732199E-4</v>
      </c>
      <c r="U148" s="25" t="s">
        <v>193</v>
      </c>
      <c r="V148" s="25" t="s">
        <v>193</v>
      </c>
      <c r="W148" s="25" t="s">
        <v>193</v>
      </c>
      <c r="X148" s="25" t="s">
        <v>193</v>
      </c>
      <c r="Y148" s="25">
        <v>3.2188361999999998E-4</v>
      </c>
      <c r="Z148" s="25">
        <v>3.1629352999999999E-4</v>
      </c>
      <c r="AA148" s="25">
        <v>3.1666556999999999E-4</v>
      </c>
      <c r="AB148" s="25">
        <v>3.1968449999999999E-4</v>
      </c>
      <c r="AC148" s="25">
        <v>3.2251167999999998E-4</v>
      </c>
      <c r="AD148" s="25">
        <v>3.1795533000000001E-4</v>
      </c>
      <c r="AE148" s="25">
        <v>3.1581989999999999E-4</v>
      </c>
      <c r="AF148" s="25">
        <v>3.1558935999999999E-4</v>
      </c>
      <c r="AG148" s="25">
        <v>3.165531E-4</v>
      </c>
      <c r="AH148" s="25">
        <v>3.1449674999999998E-4</v>
      </c>
      <c r="AI148" s="25">
        <v>3.1442260000000001E-4</v>
      </c>
      <c r="AJ148" s="25">
        <v>3.1578703999999999E-4</v>
      </c>
      <c r="AK148" s="3">
        <f t="shared" si="2"/>
        <v>3.120218353125E-4</v>
      </c>
      <c r="AP148" s="22">
        <f>((AK148-AK$37)*100)/AK$37</f>
        <v>2.2177382264764391</v>
      </c>
    </row>
    <row r="149" spans="1:47" x14ac:dyDescent="0.25">
      <c r="A149" t="s">
        <v>197</v>
      </c>
      <c r="AK149" s="17">
        <f>SUM(A113:AJ146)/867</f>
        <v>2.449036526874279E-4</v>
      </c>
      <c r="AP149" s="23">
        <f>((AK149-AK$38)*100)/AK$38</f>
        <v>5.2662639379663378</v>
      </c>
      <c r="AQ149" s="24" t="s">
        <v>125</v>
      </c>
    </row>
    <row r="150" spans="1:47" x14ac:dyDescent="0.25">
      <c r="A150" s="25" t="s">
        <v>193</v>
      </c>
      <c r="B150" s="26" t="s">
        <v>193</v>
      </c>
      <c r="C150" s="25" t="s">
        <v>193</v>
      </c>
      <c r="D150" s="25" t="s">
        <v>193</v>
      </c>
      <c r="E150" s="25" t="s">
        <v>193</v>
      </c>
      <c r="F150" s="25" t="s">
        <v>193</v>
      </c>
      <c r="G150" s="25" t="s">
        <v>193</v>
      </c>
      <c r="H150" s="25" t="s">
        <v>193</v>
      </c>
      <c r="I150" s="25" t="s">
        <v>193</v>
      </c>
      <c r="J150" s="25" t="s">
        <v>193</v>
      </c>
      <c r="K150" s="25" t="s">
        <v>193</v>
      </c>
      <c r="L150" s="25" t="s">
        <v>193</v>
      </c>
      <c r="M150" s="25" t="s">
        <v>193</v>
      </c>
      <c r="N150" s="25" t="s">
        <v>193</v>
      </c>
      <c r="O150" s="25" t="s">
        <v>193</v>
      </c>
      <c r="P150" s="25" t="s">
        <v>193</v>
      </c>
      <c r="Q150" s="25" t="s">
        <v>193</v>
      </c>
      <c r="R150" s="25" t="s">
        <v>193</v>
      </c>
      <c r="S150" s="25" t="s">
        <v>193</v>
      </c>
      <c r="T150" s="25" t="s">
        <v>193</v>
      </c>
      <c r="U150" s="25" t="s">
        <v>193</v>
      </c>
      <c r="V150" s="25" t="s">
        <v>193</v>
      </c>
      <c r="W150" s="25" t="s">
        <v>193</v>
      </c>
      <c r="X150" s="25" t="s">
        <v>193</v>
      </c>
      <c r="Y150" s="25" t="s">
        <v>193</v>
      </c>
      <c r="Z150" s="25" t="s">
        <v>193</v>
      </c>
      <c r="AA150" s="25" t="s">
        <v>193</v>
      </c>
      <c r="AB150" s="25" t="s">
        <v>193</v>
      </c>
      <c r="AC150" s="25" t="s">
        <v>193</v>
      </c>
      <c r="AD150" s="25" t="s">
        <v>193</v>
      </c>
      <c r="AE150" s="25" t="s">
        <v>193</v>
      </c>
      <c r="AF150" s="25" t="s">
        <v>193</v>
      </c>
      <c r="AG150" s="25" t="s">
        <v>193</v>
      </c>
      <c r="AH150" s="25" t="s">
        <v>193</v>
      </c>
      <c r="AI150" s="25" t="s">
        <v>193</v>
      </c>
      <c r="AJ150" s="25" t="s">
        <v>193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193</v>
      </c>
      <c r="B151" s="26">
        <v>3.2198159999999998E-4</v>
      </c>
      <c r="C151" s="25">
        <v>3.1822288000000001E-4</v>
      </c>
      <c r="D151" s="25">
        <v>3.1077207E-4</v>
      </c>
      <c r="E151" s="25">
        <v>3.0516541999999998E-4</v>
      </c>
      <c r="F151" s="25">
        <v>3.0365353000000002E-4</v>
      </c>
      <c r="G151" s="25">
        <v>3.0767655999999998E-4</v>
      </c>
      <c r="H151" s="25">
        <v>3.1471222999999998E-4</v>
      </c>
      <c r="I151" s="25">
        <v>3.1752608E-4</v>
      </c>
      <c r="J151" s="25">
        <v>3.1708772000000002E-4</v>
      </c>
      <c r="K151" s="25">
        <v>3.1451316E-4</v>
      </c>
      <c r="L151" s="25">
        <v>3.1586831999999999E-4</v>
      </c>
      <c r="M151" s="25">
        <v>3.1384072000000001E-4</v>
      </c>
      <c r="N151" s="25">
        <v>3.1421139999999998E-4</v>
      </c>
      <c r="O151" s="25">
        <v>3.1108642000000003E-4</v>
      </c>
      <c r="P151" s="25">
        <v>3.146275E-4</v>
      </c>
      <c r="Q151" s="25">
        <v>3.1454387000000002E-4</v>
      </c>
      <c r="R151" s="25">
        <v>3.1326990000000001E-4</v>
      </c>
      <c r="S151" s="25">
        <v>3.0694640000000003E-4</v>
      </c>
      <c r="T151" s="25">
        <v>3.0712794999999997E-4</v>
      </c>
      <c r="U151" s="25">
        <v>3.0981112000000001E-4</v>
      </c>
      <c r="V151" s="25">
        <v>3.0924665E-4</v>
      </c>
      <c r="W151" s="25">
        <v>3.0955346000000001E-4</v>
      </c>
      <c r="X151" s="25">
        <v>3.0834952000000001E-4</v>
      </c>
      <c r="Y151" s="25">
        <v>3.0670190000000003E-4</v>
      </c>
      <c r="Z151" s="25">
        <v>3.0511011999999999E-4</v>
      </c>
      <c r="AA151" s="25">
        <v>3.0219775999999998E-4</v>
      </c>
      <c r="AB151" s="25">
        <v>3.0939714999999999E-4</v>
      </c>
      <c r="AC151" s="25">
        <v>3.1327724000000001E-4</v>
      </c>
      <c r="AD151" s="25">
        <v>3.196486E-4</v>
      </c>
      <c r="AE151" s="25">
        <v>3.2553214E-4</v>
      </c>
      <c r="AF151" s="25">
        <v>3.1863373999999999E-4</v>
      </c>
      <c r="AG151" s="25">
        <v>3.0042041999999998E-4</v>
      </c>
      <c r="AH151" s="25">
        <v>3.0099792999999998E-4</v>
      </c>
      <c r="AI151" s="25">
        <v>3.1263211999999998E-4</v>
      </c>
      <c r="AJ151" s="25" t="s">
        <v>193</v>
      </c>
      <c r="AK151" s="3">
        <f>AVERAGE(A151:AJ151)</f>
        <v>3.1159834117647044E-4</v>
      </c>
      <c r="AM151" s="6" t="s">
        <v>94</v>
      </c>
      <c r="AO151" s="2">
        <f>SUM(A184:AJ185)/40</f>
        <v>3.2267773574999993E-4</v>
      </c>
      <c r="AP151" s="2">
        <f>((AK151-AK$3)*100)/AK$3</f>
        <v>4.023751113960075</v>
      </c>
      <c r="AR151" s="6" t="s">
        <v>94</v>
      </c>
      <c r="AS151" s="2"/>
      <c r="AT151" s="2">
        <f>((AO151-AO$3)*100)/AO$3</f>
        <v>4.098026720034353</v>
      </c>
    </row>
    <row r="152" spans="1:47" x14ac:dyDescent="0.25">
      <c r="A152" s="27">
        <v>3.2257807000000001E-4</v>
      </c>
      <c r="B152" s="28">
        <v>3.2076157999999999E-4</v>
      </c>
      <c r="C152" s="27">
        <v>3.1534219999999999E-4</v>
      </c>
      <c r="D152" s="27">
        <v>3.1058061999999999E-4</v>
      </c>
      <c r="E152" s="27">
        <v>3.0444689999999997E-4</v>
      </c>
      <c r="F152" s="27">
        <v>2.9899689999999998E-4</v>
      </c>
      <c r="G152" s="27">
        <v>3.0022864999999999E-4</v>
      </c>
      <c r="H152" s="27">
        <v>3.0272562000000002E-4</v>
      </c>
      <c r="I152" s="27">
        <v>3.0799576999999999E-4</v>
      </c>
      <c r="J152" s="27">
        <v>3.1139170000000002E-4</v>
      </c>
      <c r="K152" s="27">
        <v>3.1397359999999999E-4</v>
      </c>
      <c r="L152" s="27">
        <v>3.1488731999999999E-4</v>
      </c>
      <c r="M152" s="27">
        <v>3.1556066999999997E-4</v>
      </c>
      <c r="N152" s="27">
        <v>3.1569346999999999E-4</v>
      </c>
      <c r="O152" s="27">
        <v>3.1342928000000002E-4</v>
      </c>
      <c r="P152" s="27">
        <v>3.0945073000000002E-4</v>
      </c>
      <c r="Q152" s="27">
        <v>3.0460517000000003E-4</v>
      </c>
      <c r="R152" s="27">
        <v>2.9909499999999998E-4</v>
      </c>
      <c r="S152" s="27">
        <v>2.9754089999999998E-4</v>
      </c>
      <c r="T152" s="27">
        <v>3.0554557E-4</v>
      </c>
      <c r="U152" s="27">
        <v>3.1121415999999999E-4</v>
      </c>
      <c r="V152" s="27">
        <v>3.1834479999999997E-4</v>
      </c>
      <c r="W152" s="27">
        <v>3.2470265000000001E-4</v>
      </c>
      <c r="X152" s="27">
        <v>3.2851827999999999E-4</v>
      </c>
      <c r="Y152" s="27">
        <v>3.3019233000000002E-4</v>
      </c>
      <c r="Z152" s="27">
        <v>3.3296626999999997E-4</v>
      </c>
      <c r="AA152" s="27">
        <v>3.3364433E-4</v>
      </c>
      <c r="AB152" s="27">
        <v>3.3181779999999999E-4</v>
      </c>
      <c r="AC152" s="27">
        <v>3.3178632000000001E-4</v>
      </c>
      <c r="AD152" s="27">
        <v>3.3317930000000001E-4</v>
      </c>
      <c r="AE152" s="27">
        <v>3.3298319999999998E-4</v>
      </c>
      <c r="AF152" s="27">
        <v>3.3129311999999998E-4</v>
      </c>
      <c r="AG152" s="27">
        <v>3.2830013999999999E-4</v>
      </c>
      <c r="AH152" s="27">
        <v>3.2988286999999998E-4</v>
      </c>
      <c r="AI152" s="27">
        <v>3.2519569999999999E-4</v>
      </c>
      <c r="AJ152" s="27">
        <v>3.2429920000000002E-4</v>
      </c>
      <c r="AK152" s="3">
        <f t="shared" si="2"/>
        <v>3.1758750527777761E-4</v>
      </c>
      <c r="AM152" s="6" t="s">
        <v>116</v>
      </c>
      <c r="AO152" s="2">
        <f>SUM(A150:AJ151)/34</f>
        <v>3.1159834117647044E-4</v>
      </c>
      <c r="AP152" s="2">
        <f>((AK152-AK$4)*100)/AK$4</f>
        <v>-1.7465895954914268</v>
      </c>
      <c r="AR152" s="6" t="s">
        <v>116</v>
      </c>
      <c r="AS152" s="2"/>
      <c r="AT152" s="1">
        <f>((AO152-AO$4)*100)/AO$4</f>
        <v>4.023751113960075</v>
      </c>
    </row>
    <row r="153" spans="1:47" x14ac:dyDescent="0.25">
      <c r="A153" s="27">
        <v>2.8512062E-4</v>
      </c>
      <c r="B153" s="28">
        <v>2.8204476000000001E-4</v>
      </c>
      <c r="C153" s="27">
        <v>2.7850107E-4</v>
      </c>
      <c r="D153" s="27">
        <v>2.7573132E-4</v>
      </c>
      <c r="E153" s="27">
        <v>2.7229992E-4</v>
      </c>
      <c r="F153" s="27">
        <v>2.6867908000000003E-4</v>
      </c>
      <c r="G153" s="27">
        <v>2.6931553E-4</v>
      </c>
      <c r="H153" s="27">
        <v>2.7135445000000001E-4</v>
      </c>
      <c r="I153" s="27">
        <v>2.7665102999999998E-4</v>
      </c>
      <c r="J153" s="27">
        <v>2.7810950000000002E-4</v>
      </c>
      <c r="K153" s="27">
        <v>2.7842829999999999E-4</v>
      </c>
      <c r="L153" s="27">
        <v>2.7755759999999999E-4</v>
      </c>
      <c r="M153" s="27">
        <v>2.7730472999999998E-4</v>
      </c>
      <c r="N153" s="27">
        <v>2.7726809999999998E-4</v>
      </c>
      <c r="O153" s="27">
        <v>2.764682E-4</v>
      </c>
      <c r="P153" s="27">
        <v>2.7503519000000003E-4</v>
      </c>
      <c r="Q153" s="27">
        <v>2.7321835E-4</v>
      </c>
      <c r="R153" s="27">
        <v>2.7138314999999998E-4</v>
      </c>
      <c r="S153" s="27">
        <v>2.6987179999999998E-4</v>
      </c>
      <c r="T153" s="27">
        <v>2.7526082999999998E-4</v>
      </c>
      <c r="U153" s="27">
        <v>2.8114596999999998E-4</v>
      </c>
      <c r="V153" s="27">
        <v>2.9265287000000001E-4</v>
      </c>
      <c r="W153" s="27">
        <v>2.9804944999999998E-4</v>
      </c>
      <c r="X153" s="27">
        <v>3.0072850000000001E-4</v>
      </c>
      <c r="Y153" s="27">
        <v>3.0279979999999997E-4</v>
      </c>
      <c r="Z153" s="27">
        <v>3.0545790000000001E-4</v>
      </c>
      <c r="AA153" s="27">
        <v>3.0372105999999999E-4</v>
      </c>
      <c r="AB153" s="27">
        <v>3.0010843000000001E-4</v>
      </c>
      <c r="AC153" s="27">
        <v>2.9858053E-4</v>
      </c>
      <c r="AD153" s="27">
        <v>2.9965207999999998E-4</v>
      </c>
      <c r="AE153" s="27">
        <v>3.0223355999999999E-4</v>
      </c>
      <c r="AF153" s="27">
        <v>3.0006371999999999E-4</v>
      </c>
      <c r="AG153" s="27">
        <v>2.9654433999999998E-4</v>
      </c>
      <c r="AH153" s="27">
        <v>2.9528387999999998E-4</v>
      </c>
      <c r="AI153" s="27">
        <v>2.9176372E-4</v>
      </c>
      <c r="AJ153" s="27">
        <v>2.8823595000000002E-4</v>
      </c>
      <c r="AK153" s="3">
        <f t="shared" si="2"/>
        <v>2.8518403583333333E-4</v>
      </c>
      <c r="AM153" s="10" t="s">
        <v>94</v>
      </c>
      <c r="AO153" s="2">
        <f>SUM(A182:AJ183)/26</f>
        <v>2.8815557346153846E-4</v>
      </c>
      <c r="AP153" s="2">
        <f>((AK153-AK$5)*100)/AK$5</f>
        <v>-5.3703652797397936</v>
      </c>
      <c r="AR153" s="10" t="s">
        <v>94</v>
      </c>
      <c r="AS153" s="2"/>
      <c r="AT153" s="1">
        <f>((AO153-AO$5)*100)/AO$5</f>
        <v>-5.4563762459928196</v>
      </c>
    </row>
    <row r="154" spans="1:47" x14ac:dyDescent="0.25">
      <c r="A154" s="29">
        <v>2.6914320000000002E-4</v>
      </c>
      <c r="B154" s="30">
        <v>2.6671460000000002E-4</v>
      </c>
      <c r="C154" s="29">
        <v>2.6417812000000001E-4</v>
      </c>
      <c r="D154" s="29">
        <v>2.6263326000000001E-4</v>
      </c>
      <c r="E154" s="31">
        <v>2.5996793000000002E-4</v>
      </c>
      <c r="F154" s="31">
        <v>2.5644920000000002E-4</v>
      </c>
      <c r="G154" s="31">
        <v>2.5536253999999998E-4</v>
      </c>
      <c r="H154" s="31">
        <v>2.5612756000000002E-4</v>
      </c>
      <c r="I154" s="31">
        <v>2.5974750000000001E-4</v>
      </c>
      <c r="J154" s="31">
        <v>2.6053269999999997E-4</v>
      </c>
      <c r="K154" s="31">
        <v>2.6057374999999999E-4</v>
      </c>
      <c r="L154" s="31">
        <v>2.601654E-4</v>
      </c>
      <c r="M154" s="31">
        <v>2.6017325999999998E-4</v>
      </c>
      <c r="N154" s="31">
        <v>2.6054049999999998E-4</v>
      </c>
      <c r="O154" s="31">
        <v>2.6104564E-4</v>
      </c>
      <c r="P154" s="31">
        <v>2.6076753000000002E-4</v>
      </c>
      <c r="Q154" s="32">
        <v>2.6098914999999999E-4</v>
      </c>
      <c r="R154" s="32">
        <v>2.6041435E-4</v>
      </c>
      <c r="S154" s="33">
        <v>2.6050471999999999E-4</v>
      </c>
      <c r="T154" s="33" t="s">
        <v>193</v>
      </c>
      <c r="U154" s="33">
        <v>2.7618389999999998E-4</v>
      </c>
      <c r="V154" s="33">
        <v>2.8042402000000001E-4</v>
      </c>
      <c r="W154" s="33">
        <v>2.8216525E-4</v>
      </c>
      <c r="X154" s="33">
        <v>2.8247260000000002E-4</v>
      </c>
      <c r="Y154" s="33">
        <v>2.8285369999999998E-4</v>
      </c>
      <c r="Z154" s="33">
        <v>2.8274600000000001E-4</v>
      </c>
      <c r="AA154" s="33">
        <v>2.8112729999999999E-4</v>
      </c>
      <c r="AB154" s="33">
        <v>2.7897179999999998E-4</v>
      </c>
      <c r="AC154" s="29">
        <v>2.7671020000000001E-4</v>
      </c>
      <c r="AD154" s="29">
        <v>2.7533187000000002E-4</v>
      </c>
      <c r="AE154" s="29">
        <v>2.7613870999999997E-4</v>
      </c>
      <c r="AF154" s="29">
        <v>2.763369E-4</v>
      </c>
      <c r="AG154" s="29">
        <v>2.7368866999999999E-4</v>
      </c>
      <c r="AH154" s="29">
        <v>2.7304643E-4</v>
      </c>
      <c r="AI154" s="29">
        <v>2.7240970000000001E-4</v>
      </c>
      <c r="AJ154" s="29">
        <v>2.7123099999999998E-4</v>
      </c>
      <c r="AK154" s="3">
        <f t="shared" si="2"/>
        <v>2.685105417142857E-4</v>
      </c>
      <c r="AM154" s="10" t="s">
        <v>116</v>
      </c>
      <c r="AO154" s="2">
        <f>SUM(A152:AJ153)/72</f>
        <v>3.0138577055555555E-4</v>
      </c>
      <c r="AP154" s="2">
        <f>((AK154-AK$6)*100)/AK$6</f>
        <v>-5.4325333526536337</v>
      </c>
      <c r="AR154" s="10" t="s">
        <v>116</v>
      </c>
      <c r="AS154" s="2"/>
      <c r="AT154" s="1">
        <f>((AO154-AO$6)*100)/AO$6</f>
        <v>-3.4950515906405712</v>
      </c>
    </row>
    <row r="155" spans="1:47" x14ac:dyDescent="0.25">
      <c r="A155" s="29">
        <v>2.5674295999999997E-4</v>
      </c>
      <c r="B155" s="30">
        <v>2.5529859999999998E-4</v>
      </c>
      <c r="C155" s="29">
        <v>2.5287364000000002E-4</v>
      </c>
      <c r="D155" s="29">
        <v>2.504893E-4</v>
      </c>
      <c r="E155" s="31">
        <v>2.4804405999999998E-4</v>
      </c>
      <c r="F155" s="31">
        <v>2.4367078999999999E-4</v>
      </c>
      <c r="G155" s="31">
        <v>2.4272234000000001E-4</v>
      </c>
      <c r="H155" s="31">
        <v>2.4062627999999999E-4</v>
      </c>
      <c r="I155" s="31">
        <v>2.4193553E-4</v>
      </c>
      <c r="J155" s="31">
        <v>2.421961E-4</v>
      </c>
      <c r="K155" s="31">
        <v>2.4333104000000001E-4</v>
      </c>
      <c r="L155" s="31">
        <v>2.4421923E-4</v>
      </c>
      <c r="M155" s="31">
        <v>2.4551127000000002E-4</v>
      </c>
      <c r="N155" s="31">
        <v>2.4708902000000001E-4</v>
      </c>
      <c r="O155" s="31">
        <v>2.4875355000000002E-4</v>
      </c>
      <c r="P155" s="31">
        <v>2.4981653999999999E-4</v>
      </c>
      <c r="Q155" s="32">
        <v>2.5114122999999998E-4</v>
      </c>
      <c r="R155" s="32">
        <v>2.5153756999999997E-4</v>
      </c>
      <c r="S155" s="33">
        <v>2.5261487000000001E-4</v>
      </c>
      <c r="T155" s="33" t="s">
        <v>193</v>
      </c>
      <c r="U155" s="33">
        <v>2.6337376999999997E-4</v>
      </c>
      <c r="V155" s="33">
        <v>2.6473270000000002E-4</v>
      </c>
      <c r="W155" s="33">
        <v>2.6486913000000001E-4</v>
      </c>
      <c r="X155" s="33">
        <v>2.6455830000000002E-4</v>
      </c>
      <c r="Y155" s="33">
        <v>2.643829E-4</v>
      </c>
      <c r="Z155" s="33">
        <v>2.6442194999999998E-4</v>
      </c>
      <c r="AA155" s="33">
        <v>2.6392636999999998E-4</v>
      </c>
      <c r="AB155" s="33">
        <v>2.6343815E-4</v>
      </c>
      <c r="AC155" s="29">
        <v>2.5797423000000001E-4</v>
      </c>
      <c r="AD155" s="29">
        <v>2.5063704000000001E-4</v>
      </c>
      <c r="AE155" s="29">
        <v>2.5097173000000002E-4</v>
      </c>
      <c r="AF155" s="29">
        <v>2.5531984E-4</v>
      </c>
      <c r="AG155" s="29">
        <v>2.5461249999999999E-4</v>
      </c>
      <c r="AH155" s="29">
        <v>2.5572017E-4</v>
      </c>
      <c r="AI155" s="29">
        <v>2.5695568E-4</v>
      </c>
      <c r="AJ155" s="29">
        <v>2.5750700000000003E-4</v>
      </c>
      <c r="AK155" s="3">
        <f t="shared" si="2"/>
        <v>2.5320043942857141E-4</v>
      </c>
      <c r="AM155" s="11" t="s">
        <v>99</v>
      </c>
      <c r="AO155" s="2">
        <f>SUM(A177:R181)/56</f>
        <v>2.4086877607142849E-4</v>
      </c>
      <c r="AP155" s="2">
        <f>((AK155-AK$7)*100)/AK$7</f>
        <v>-5.1880389190592213</v>
      </c>
      <c r="AR155" s="11" t="s">
        <v>99</v>
      </c>
      <c r="AS155" s="2"/>
      <c r="AT155" s="1">
        <f>((AO155-AO$7)*100)/AO$7</f>
        <v>-5.4708092634057524</v>
      </c>
    </row>
    <row r="156" spans="1:47" x14ac:dyDescent="0.25">
      <c r="A156" s="29">
        <v>2.4673817000000001E-4</v>
      </c>
      <c r="B156" s="30">
        <v>2.4488759999999999E-4</v>
      </c>
      <c r="C156" s="29">
        <v>2.4055969999999999E-4</v>
      </c>
      <c r="D156" s="29">
        <v>2.3708207E-4</v>
      </c>
      <c r="E156" s="31">
        <v>2.3647593000000001E-4</v>
      </c>
      <c r="F156" s="31">
        <v>2.3181172E-4</v>
      </c>
      <c r="G156" s="31">
        <v>2.296748E-4</v>
      </c>
      <c r="H156" s="31">
        <v>2.2793950000000001E-4</v>
      </c>
      <c r="I156" s="31">
        <v>2.2637315999999999E-4</v>
      </c>
      <c r="J156" s="31">
        <v>2.2693219999999999E-4</v>
      </c>
      <c r="K156" s="31">
        <v>2.2946579999999999E-4</v>
      </c>
      <c r="L156" s="31">
        <v>2.3180887999999999E-4</v>
      </c>
      <c r="M156" s="31">
        <v>2.3400191000000001E-4</v>
      </c>
      <c r="N156" s="31">
        <v>2.3638810000000001E-4</v>
      </c>
      <c r="O156" s="31">
        <v>2.3876021E-4</v>
      </c>
      <c r="P156" s="31">
        <v>2.4062285000000001E-4</v>
      </c>
      <c r="Q156" s="32">
        <v>2.4256403999999999E-4</v>
      </c>
      <c r="R156" s="32">
        <v>2.4277854000000001E-4</v>
      </c>
      <c r="S156" s="33">
        <v>2.4371002000000001E-4</v>
      </c>
      <c r="T156" s="33" t="s">
        <v>193</v>
      </c>
      <c r="U156" s="33">
        <v>2.4405704E-4</v>
      </c>
      <c r="V156" s="33">
        <v>2.4312014E-4</v>
      </c>
      <c r="W156" s="33">
        <v>2.4383869999999999E-4</v>
      </c>
      <c r="X156" s="33">
        <v>2.4616755999999997E-4</v>
      </c>
      <c r="Y156" s="33">
        <v>2.4812967999999998E-4</v>
      </c>
      <c r="Z156" s="33">
        <v>2.4963604000000002E-4</v>
      </c>
      <c r="AA156" s="33">
        <v>2.507942E-4</v>
      </c>
      <c r="AB156" s="33">
        <v>2.5120086999999997E-4</v>
      </c>
      <c r="AC156" s="29">
        <v>2.4042344E-4</v>
      </c>
      <c r="AD156" s="29">
        <v>2.2829333E-4</v>
      </c>
      <c r="AE156" s="29">
        <v>2.3036715000000001E-4</v>
      </c>
      <c r="AF156" s="29">
        <v>2.3550863E-4</v>
      </c>
      <c r="AG156" s="29">
        <v>2.3869862000000001E-4</v>
      </c>
      <c r="AH156" s="29">
        <v>2.4217916000000001E-4</v>
      </c>
      <c r="AI156" s="29">
        <v>2.4528708000000002E-4</v>
      </c>
      <c r="AJ156" s="29">
        <v>2.4713281999999998E-4</v>
      </c>
      <c r="AK156" s="3">
        <f t="shared" si="2"/>
        <v>2.3924027600000003E-4</v>
      </c>
      <c r="AM156" s="11" t="s">
        <v>102</v>
      </c>
      <c r="AO156" s="2">
        <f>SUM(E154:R158)/68</f>
        <v>2.3617859102941172E-4</v>
      </c>
      <c r="AP156" s="2">
        <f>((AK156-AK$8)*100)/AK$8</f>
        <v>-4.9513803499152758</v>
      </c>
      <c r="AR156" s="11" t="s">
        <v>102</v>
      </c>
      <c r="AS156" s="2"/>
      <c r="AT156" s="1">
        <f>((AO156-AO$8)*100)/AO$8</f>
        <v>-4.7657843537347544</v>
      </c>
    </row>
    <row r="157" spans="1:47" x14ac:dyDescent="0.25">
      <c r="A157" s="29">
        <v>2.3641605E-4</v>
      </c>
      <c r="B157" s="30">
        <v>2.3347419000000001E-4</v>
      </c>
      <c r="C157" s="29">
        <v>2.2765133E-4</v>
      </c>
      <c r="D157" s="29">
        <v>2.2819565E-4</v>
      </c>
      <c r="E157" s="31" t="s">
        <v>193</v>
      </c>
      <c r="F157" s="31">
        <v>2.2341179000000001E-4</v>
      </c>
      <c r="G157" s="31">
        <v>2.2000160000000001E-4</v>
      </c>
      <c r="H157" s="31">
        <v>2.1814086E-4</v>
      </c>
      <c r="I157" s="31">
        <v>2.1742190000000001E-4</v>
      </c>
      <c r="J157" s="31">
        <v>2.1728774000000001E-4</v>
      </c>
      <c r="K157" s="31">
        <v>2.1945636000000001E-4</v>
      </c>
      <c r="L157" s="31">
        <v>2.2194766E-4</v>
      </c>
      <c r="M157" s="31">
        <v>2.2423880999999999E-4</v>
      </c>
      <c r="N157" s="31">
        <v>2.2657109999999999E-4</v>
      </c>
      <c r="O157" s="31">
        <v>2.2947876999999999E-4</v>
      </c>
      <c r="P157" s="31">
        <v>2.3188593E-4</v>
      </c>
      <c r="Q157" s="32">
        <v>2.3373921999999999E-4</v>
      </c>
      <c r="R157" s="32">
        <v>2.334305E-4</v>
      </c>
      <c r="S157" s="33">
        <v>2.3451856000000001E-4</v>
      </c>
      <c r="T157" s="33" t="s">
        <v>193</v>
      </c>
      <c r="U157" s="33">
        <v>2.3365638999999999E-4</v>
      </c>
      <c r="V157" s="33">
        <v>2.2630042999999999E-4</v>
      </c>
      <c r="W157" s="33">
        <v>2.2733201E-4</v>
      </c>
      <c r="X157" s="33">
        <v>2.3211866000000001E-4</v>
      </c>
      <c r="Y157" s="33">
        <v>2.3642303E-4</v>
      </c>
      <c r="Z157" s="33">
        <v>2.3915437999999999E-4</v>
      </c>
      <c r="AA157" s="33">
        <v>2.4028699000000001E-4</v>
      </c>
      <c r="AB157" s="33">
        <v>2.3987022999999999E-4</v>
      </c>
      <c r="AC157" s="29">
        <v>2.3294301000000001E-4</v>
      </c>
      <c r="AD157" s="29">
        <v>2.197507E-4</v>
      </c>
      <c r="AE157" s="29">
        <v>2.1926311E-4</v>
      </c>
      <c r="AF157" s="29">
        <v>2.2369549000000001E-4</v>
      </c>
      <c r="AG157" s="29">
        <v>2.2842079999999999E-4</v>
      </c>
      <c r="AH157" s="29">
        <v>2.3360232000000001E-4</v>
      </c>
      <c r="AI157" s="29">
        <v>2.3725381E-4</v>
      </c>
      <c r="AJ157" s="29">
        <v>2.3810714E-4</v>
      </c>
      <c r="AK157" s="3">
        <f t="shared" si="2"/>
        <v>2.2898372117647063E-4</v>
      </c>
      <c r="AM157" s="12" t="s">
        <v>105</v>
      </c>
      <c r="AO157" s="2">
        <f>SUM(S177:Z181)/35</f>
        <v>2.3812193314285714E-4</v>
      </c>
      <c r="AP157" s="2">
        <f>((AK157-AK$9)*100)/AK$9</f>
        <v>-4.6817349014050338</v>
      </c>
      <c r="AR157" s="12" t="s">
        <v>105</v>
      </c>
      <c r="AS157" s="2"/>
      <c r="AT157" s="1">
        <f>((AO157-AO$9)*100)/AO$9</f>
        <v>-4.4475920949135546</v>
      </c>
    </row>
    <row r="158" spans="1:47" x14ac:dyDescent="0.25">
      <c r="A158" s="29">
        <v>2.2555200000000001E-4</v>
      </c>
      <c r="B158" s="30">
        <v>2.2444697E-4</v>
      </c>
      <c r="C158" s="29">
        <v>2.1977332999999999E-4</v>
      </c>
      <c r="D158" s="29" t="s">
        <v>193</v>
      </c>
      <c r="E158" s="31" t="s">
        <v>193</v>
      </c>
      <c r="F158" s="31">
        <v>2.1528895E-4</v>
      </c>
      <c r="G158" s="31">
        <v>2.1138514999999999E-4</v>
      </c>
      <c r="H158" s="31">
        <v>2.1070063999999999E-4</v>
      </c>
      <c r="I158" s="31">
        <v>2.1066703000000001E-4</v>
      </c>
      <c r="J158" s="31">
        <v>2.0988197000000001E-4</v>
      </c>
      <c r="K158" s="31">
        <v>2.0884684999999999E-4</v>
      </c>
      <c r="L158" s="31">
        <v>2.0919008E-4</v>
      </c>
      <c r="M158" s="31">
        <v>2.1272888999999999E-4</v>
      </c>
      <c r="N158" s="31">
        <v>2.1653083000000001E-4</v>
      </c>
      <c r="O158" s="31">
        <v>2.1990316000000001E-4</v>
      </c>
      <c r="P158" s="31">
        <v>2.2221803000000001E-4</v>
      </c>
      <c r="Q158" s="32">
        <v>2.2277026E-4</v>
      </c>
      <c r="R158" s="32">
        <v>2.2397091000000001E-4</v>
      </c>
      <c r="S158" s="33">
        <v>2.2936199999999999E-4</v>
      </c>
      <c r="T158" s="33" t="s">
        <v>193</v>
      </c>
      <c r="U158" s="33" t="s">
        <v>193</v>
      </c>
      <c r="V158" s="33">
        <v>2.1880669E-4</v>
      </c>
      <c r="W158" s="33">
        <v>2.1815003000000001E-4</v>
      </c>
      <c r="X158" s="33">
        <v>2.2199706000000001E-4</v>
      </c>
      <c r="Y158" s="33">
        <v>2.2718219999999999E-4</v>
      </c>
      <c r="Z158" s="33">
        <v>2.2939027E-4</v>
      </c>
      <c r="AA158" s="33">
        <v>2.2907778E-4</v>
      </c>
      <c r="AB158" s="33">
        <v>2.3191821000000001E-4</v>
      </c>
      <c r="AC158" s="29" t="s">
        <v>193</v>
      </c>
      <c r="AD158" s="29">
        <v>2.1668288999999999E-4</v>
      </c>
      <c r="AE158" s="29">
        <v>2.1617591999999999E-4</v>
      </c>
      <c r="AF158" s="29">
        <v>2.162489E-4</v>
      </c>
      <c r="AG158" s="29">
        <v>2.1640525999999999E-4</v>
      </c>
      <c r="AH158" s="29">
        <v>2.2267532999999999E-4</v>
      </c>
      <c r="AI158" s="29">
        <v>2.260308E-4</v>
      </c>
      <c r="AJ158" s="29">
        <v>2.2564577E-4</v>
      </c>
      <c r="AK158" s="3">
        <f t="shared" si="2"/>
        <v>2.1966465032258067E-4</v>
      </c>
      <c r="AM158" s="12" t="s">
        <v>108</v>
      </c>
      <c r="AO158" s="2">
        <f>SUM(S154:AB158)/44</f>
        <v>2.5022651363636352E-4</v>
      </c>
      <c r="AP158" s="2">
        <f>((AK158-AK$10)*100)/AK$10</f>
        <v>-4.4373306133915058</v>
      </c>
      <c r="AR158" s="12" t="s">
        <v>108</v>
      </c>
      <c r="AS158" s="2"/>
      <c r="AT158" s="1">
        <f>((AO158-AO$10)*100)/AO$10</f>
        <v>-5.3741022495419033</v>
      </c>
    </row>
    <row r="159" spans="1:47" x14ac:dyDescent="0.25">
      <c r="A159" s="29">
        <v>2.2026766E-4</v>
      </c>
      <c r="B159" s="30">
        <v>2.2174008000000001E-4</v>
      </c>
      <c r="C159" s="29" t="s">
        <v>193</v>
      </c>
      <c r="D159" s="29" t="s">
        <v>193</v>
      </c>
      <c r="E159" s="34" t="s">
        <v>193</v>
      </c>
      <c r="F159" s="34">
        <v>2.1215036E-4</v>
      </c>
      <c r="G159" s="34">
        <v>2.1002084999999999E-4</v>
      </c>
      <c r="H159" s="34">
        <v>2.1026454999999999E-4</v>
      </c>
      <c r="I159" s="34">
        <v>2.1037158000000001E-4</v>
      </c>
      <c r="J159" s="34">
        <v>2.1022858000000001E-4</v>
      </c>
      <c r="K159" s="34">
        <v>2.1028944000000001E-4</v>
      </c>
      <c r="L159" s="34">
        <v>2.0992432999999999E-4</v>
      </c>
      <c r="M159" s="34">
        <v>2.1072746E-4</v>
      </c>
      <c r="N159" s="34">
        <v>2.1253635E-4</v>
      </c>
      <c r="O159" s="34">
        <v>2.1428916000000001E-4</v>
      </c>
      <c r="P159" s="34">
        <v>2.1568096000000001E-4</v>
      </c>
      <c r="Q159" s="34">
        <v>2.1679526000000001E-4</v>
      </c>
      <c r="R159" s="34">
        <v>2.2025973999999999E-4</v>
      </c>
      <c r="S159" s="35">
        <v>2.2509210000000001E-4</v>
      </c>
      <c r="T159" s="35" t="s">
        <v>193</v>
      </c>
      <c r="U159" s="35" t="s">
        <v>193</v>
      </c>
      <c r="V159" s="35">
        <v>2.1936085000000001E-4</v>
      </c>
      <c r="W159" s="35">
        <v>2.1532839E-4</v>
      </c>
      <c r="X159" s="35">
        <v>2.1475117E-4</v>
      </c>
      <c r="Y159" s="35">
        <v>2.1756676000000001E-4</v>
      </c>
      <c r="Z159" s="35">
        <v>2.2025340999999999E-4</v>
      </c>
      <c r="AA159" s="35">
        <v>2.2587620999999999E-4</v>
      </c>
      <c r="AB159" s="35">
        <v>2.2745010000000001E-4</v>
      </c>
      <c r="AC159" s="36" t="s">
        <v>193</v>
      </c>
      <c r="AD159" s="29">
        <v>2.1573113999999999E-4</v>
      </c>
      <c r="AE159" s="29">
        <v>2.1481399999999999E-4</v>
      </c>
      <c r="AF159" s="29">
        <v>2.1625953E-4</v>
      </c>
      <c r="AG159" s="29">
        <v>2.1719392999999999E-4</v>
      </c>
      <c r="AH159" s="29">
        <v>2.1900855E-4</v>
      </c>
      <c r="AI159" s="29">
        <v>2.1973348000000001E-4</v>
      </c>
      <c r="AJ159" s="29">
        <v>2.1932694999999999E-4</v>
      </c>
      <c r="AK159" s="3">
        <f t="shared" si="2"/>
        <v>2.1644309766666669E-4</v>
      </c>
      <c r="AM159" s="14" t="s">
        <v>99</v>
      </c>
      <c r="AO159" s="7">
        <f>(SUM(B168:O176)+SUM(P168:R172))/140</f>
        <v>2.0317467964285719E-4</v>
      </c>
      <c r="AP159" s="2">
        <f>((AK159-AK$11)*100)/AK$11</f>
        <v>-4.3764263678728357</v>
      </c>
      <c r="AR159" s="14" t="s">
        <v>99</v>
      </c>
      <c r="AS159" s="2"/>
      <c r="AT159" s="1">
        <f>((AO159-AO$11)*100)/AO$11</f>
        <v>-4.3883857611749271</v>
      </c>
      <c r="AU159">
        <f>SUM(AT159:AT162)/4</f>
        <v>-4.4259820917258796</v>
      </c>
    </row>
    <row r="160" spans="1:47" x14ac:dyDescent="0.25">
      <c r="A160" s="29">
        <v>2.1647301999999999E-4</v>
      </c>
      <c r="B160" s="30">
        <v>2.1734592000000001E-4</v>
      </c>
      <c r="C160" s="29" t="s">
        <v>193</v>
      </c>
      <c r="D160" s="29" t="s">
        <v>193</v>
      </c>
      <c r="E160" s="34" t="s">
        <v>193</v>
      </c>
      <c r="F160" s="34">
        <v>2.1060769000000001E-4</v>
      </c>
      <c r="G160" s="34">
        <v>2.0837635000000001E-4</v>
      </c>
      <c r="H160" s="34">
        <v>2.0869709E-4</v>
      </c>
      <c r="I160" s="34">
        <v>2.0885283E-4</v>
      </c>
      <c r="J160" s="34">
        <v>2.0919039000000001E-4</v>
      </c>
      <c r="K160" s="34">
        <v>2.0971295E-4</v>
      </c>
      <c r="L160" s="34">
        <v>2.0987653E-4</v>
      </c>
      <c r="M160" s="34">
        <v>2.1072543E-4</v>
      </c>
      <c r="N160" s="34">
        <v>2.1235220999999999E-4</v>
      </c>
      <c r="O160" s="34">
        <v>2.141795E-4</v>
      </c>
      <c r="P160" s="34">
        <v>2.1587903E-4</v>
      </c>
      <c r="Q160" s="34">
        <v>2.1709157000000001E-4</v>
      </c>
      <c r="R160" s="34">
        <v>2.1843637999999999E-4</v>
      </c>
      <c r="S160" s="35">
        <v>2.2021357E-4</v>
      </c>
      <c r="T160" s="35" t="s">
        <v>193</v>
      </c>
      <c r="U160" s="35" t="s">
        <v>193</v>
      </c>
      <c r="V160" s="35">
        <v>2.2209728E-4</v>
      </c>
      <c r="W160" s="35">
        <v>2.1376009999999999E-4</v>
      </c>
      <c r="X160" s="35">
        <v>2.1357382E-4</v>
      </c>
      <c r="Y160" s="35">
        <v>2.1700455E-4</v>
      </c>
      <c r="Z160" s="35">
        <v>2.2026547E-4</v>
      </c>
      <c r="AA160" s="35">
        <v>2.234994E-4</v>
      </c>
      <c r="AB160" s="35">
        <v>2.2362141999999999E-4</v>
      </c>
      <c r="AC160" s="36" t="s">
        <v>193</v>
      </c>
      <c r="AD160" s="29">
        <v>2.1465357000000001E-4</v>
      </c>
      <c r="AE160" s="29">
        <v>2.1201202E-4</v>
      </c>
      <c r="AF160" s="29">
        <v>2.14069E-4</v>
      </c>
      <c r="AG160" s="29">
        <v>2.1522418000000001E-4</v>
      </c>
      <c r="AH160" s="29">
        <v>2.1646175E-4</v>
      </c>
      <c r="AI160" s="29">
        <v>2.1696155E-4</v>
      </c>
      <c r="AJ160" s="29">
        <v>2.1675703E-4</v>
      </c>
      <c r="AK160" s="3">
        <f t="shared" si="2"/>
        <v>2.1493238666666666E-4</v>
      </c>
      <c r="AM160" s="14" t="s">
        <v>102</v>
      </c>
      <c r="AO160" s="2">
        <f>SUM(E159:R167)/126</f>
        <v>2.0221090134920635E-4</v>
      </c>
      <c r="AP160" s="2">
        <f>((AK160-AK$12)*100)/AK$12</f>
        <v>-4.4228599374758915</v>
      </c>
      <c r="AR160" s="14" t="s">
        <v>102</v>
      </c>
      <c r="AS160" s="2"/>
      <c r="AT160" s="1">
        <f>((AO160-AO$12)*100)/AO$12</f>
        <v>-4.2603908004747986</v>
      </c>
    </row>
    <row r="161" spans="1:46" x14ac:dyDescent="0.25">
      <c r="A161" s="29">
        <v>2.1288624000000001E-4</v>
      </c>
      <c r="B161" s="30">
        <v>2.1114857E-4</v>
      </c>
      <c r="C161" s="29" t="s">
        <v>193</v>
      </c>
      <c r="D161" s="29" t="s">
        <v>193</v>
      </c>
      <c r="E161" s="34" t="s">
        <v>193</v>
      </c>
      <c r="F161" s="34">
        <v>2.0732713000000001E-4</v>
      </c>
      <c r="G161" s="34">
        <v>2.0626467000000001E-4</v>
      </c>
      <c r="H161" s="34">
        <v>2.065716E-4</v>
      </c>
      <c r="I161" s="34">
        <v>2.06496E-4</v>
      </c>
      <c r="J161" s="34">
        <v>2.0710558E-4</v>
      </c>
      <c r="K161" s="34">
        <v>2.0797371999999999E-4</v>
      </c>
      <c r="L161" s="34">
        <v>2.0847237E-4</v>
      </c>
      <c r="M161" s="34">
        <v>2.0966944E-4</v>
      </c>
      <c r="N161" s="34">
        <v>2.1148137E-4</v>
      </c>
      <c r="O161" s="34">
        <v>2.1345700000000001E-4</v>
      </c>
      <c r="P161" s="34">
        <v>2.1501986E-4</v>
      </c>
      <c r="Q161" s="34">
        <v>2.1599984999999999E-4</v>
      </c>
      <c r="R161" s="34">
        <v>2.1610741000000001E-4</v>
      </c>
      <c r="S161" s="35">
        <v>2.1488518000000001E-4</v>
      </c>
      <c r="T161" s="35" t="s">
        <v>193</v>
      </c>
      <c r="U161" s="35" t="s">
        <v>193</v>
      </c>
      <c r="V161" s="35" t="s">
        <v>193</v>
      </c>
      <c r="W161" s="35">
        <v>2.1242238000000001E-4</v>
      </c>
      <c r="X161" s="35">
        <v>2.1311130999999999E-4</v>
      </c>
      <c r="Y161" s="35">
        <v>2.1627988E-4</v>
      </c>
      <c r="Z161" s="35">
        <v>2.1878480999999999E-4</v>
      </c>
      <c r="AA161" s="35">
        <v>2.2136694000000001E-4</v>
      </c>
      <c r="AB161" s="35" t="s">
        <v>193</v>
      </c>
      <c r="AC161" s="36" t="s">
        <v>193</v>
      </c>
      <c r="AD161" s="29">
        <v>2.1414843000000001E-4</v>
      </c>
      <c r="AE161" s="29">
        <v>2.1165655999999999E-4</v>
      </c>
      <c r="AF161" s="29">
        <v>2.1195984000000001E-4</v>
      </c>
      <c r="AG161" s="29">
        <v>2.1274883000000001E-4</v>
      </c>
      <c r="AH161" s="29">
        <v>2.1366119E-4</v>
      </c>
      <c r="AI161" s="29">
        <v>2.1405544E-4</v>
      </c>
      <c r="AJ161" s="29">
        <v>2.1388139000000001E-4</v>
      </c>
      <c r="AK161" s="3">
        <f t="shared" si="2"/>
        <v>2.1231939250000002E-4</v>
      </c>
      <c r="AM161" s="15" t="s">
        <v>105</v>
      </c>
      <c r="AO161" s="2">
        <f>(SUM(S168:AB176)+SUM(P173:R176))/67</f>
        <v>2.1103021835820897E-4</v>
      </c>
      <c r="AP161" s="2">
        <f>((AK161-AK$13)*100)/AK$13</f>
        <v>-4.3895037337125542</v>
      </c>
      <c r="AR161" s="15" t="s">
        <v>105</v>
      </c>
      <c r="AS161" s="2"/>
      <c r="AT161" s="1">
        <f>((AO161-AO$13)*100)/AO$13</f>
        <v>-4.4724521439184963</v>
      </c>
    </row>
    <row r="162" spans="1:46" x14ac:dyDescent="0.25">
      <c r="A162" s="29">
        <v>2.0990966999999999E-4</v>
      </c>
      <c r="B162" s="30">
        <v>2.0631174000000001E-4</v>
      </c>
      <c r="C162" s="29" t="s">
        <v>193</v>
      </c>
      <c r="D162" s="29" t="s">
        <v>193</v>
      </c>
      <c r="E162" s="34">
        <v>2.0482707E-4</v>
      </c>
      <c r="F162" s="34">
        <v>2.0593882E-4</v>
      </c>
      <c r="G162" s="34">
        <v>2.0449438E-4</v>
      </c>
      <c r="H162" s="34">
        <v>2.0451804E-4</v>
      </c>
      <c r="I162" s="34">
        <v>2.0424517999999999E-4</v>
      </c>
      <c r="J162" s="34">
        <v>2.0462694999999999E-4</v>
      </c>
      <c r="K162" s="34">
        <v>2.0525194E-4</v>
      </c>
      <c r="L162" s="34">
        <v>2.061051E-4</v>
      </c>
      <c r="M162" s="34">
        <v>2.0836189999999999E-4</v>
      </c>
      <c r="N162" s="34">
        <v>2.1027915000000001E-4</v>
      </c>
      <c r="O162" s="34">
        <v>2.1210434000000001E-4</v>
      </c>
      <c r="P162" s="34">
        <v>2.1345532E-4</v>
      </c>
      <c r="Q162" s="34">
        <v>2.1420757E-4</v>
      </c>
      <c r="R162" s="34">
        <v>2.1472498E-4</v>
      </c>
      <c r="S162" s="35">
        <v>2.1157098E-4</v>
      </c>
      <c r="T162" s="35" t="s">
        <v>193</v>
      </c>
      <c r="U162" s="35" t="s">
        <v>193</v>
      </c>
      <c r="V162" s="35" t="s">
        <v>193</v>
      </c>
      <c r="W162" s="35">
        <v>2.1203047000000001E-4</v>
      </c>
      <c r="X162" s="35">
        <v>2.1217887000000001E-4</v>
      </c>
      <c r="Y162" s="35">
        <v>2.1452900000000001E-4</v>
      </c>
      <c r="Z162" s="35">
        <v>2.1625524000000001E-4</v>
      </c>
      <c r="AA162" s="35">
        <v>2.1830463000000001E-4</v>
      </c>
      <c r="AB162" s="35" t="s">
        <v>193</v>
      </c>
      <c r="AC162" s="36" t="s">
        <v>193</v>
      </c>
      <c r="AD162" s="29" t="s">
        <v>193</v>
      </c>
      <c r="AE162" s="29">
        <v>2.0977456000000001E-4</v>
      </c>
      <c r="AF162" s="29">
        <v>2.1022858000000001E-4</v>
      </c>
      <c r="AG162" s="29">
        <v>2.1052148000000001E-4</v>
      </c>
      <c r="AH162" s="29">
        <v>2.1101466999999999E-4</v>
      </c>
      <c r="AI162" s="29">
        <v>2.1122153000000001E-4</v>
      </c>
      <c r="AJ162" s="29">
        <v>2.10989E-4</v>
      </c>
      <c r="AK162" s="3">
        <f t="shared" si="2"/>
        <v>2.0992789857142853E-4</v>
      </c>
      <c r="AM162" s="15" t="s">
        <v>108</v>
      </c>
      <c r="AO162" s="2">
        <f>SUM(S159:AB167)/54</f>
        <v>2.1384604166666668E-4</v>
      </c>
      <c r="AP162" s="1">
        <f>((AK162-AK$14)*100)/AK$14</f>
        <v>-4.3697894586953021</v>
      </c>
      <c r="AR162" s="15" t="s">
        <v>108</v>
      </c>
      <c r="AS162" s="2"/>
      <c r="AT162" s="1">
        <f>((AO162-AO$14)*100)/AO$14</f>
        <v>-4.5826996613352993</v>
      </c>
    </row>
    <row r="163" spans="1:46" x14ac:dyDescent="0.25">
      <c r="A163" s="29">
        <v>2.0744301000000001E-4</v>
      </c>
      <c r="B163" s="30">
        <v>2.039806E-4</v>
      </c>
      <c r="C163" s="29" t="s">
        <v>193</v>
      </c>
      <c r="D163" s="29" t="s">
        <v>193</v>
      </c>
      <c r="E163" s="34">
        <v>2.0436151000000001E-4</v>
      </c>
      <c r="F163" s="34">
        <v>2.0357970999999999E-4</v>
      </c>
      <c r="G163" s="34">
        <v>2.0279999000000001E-4</v>
      </c>
      <c r="H163" s="34">
        <v>2.021763E-4</v>
      </c>
      <c r="I163" s="34">
        <v>2.0238101999999999E-4</v>
      </c>
      <c r="J163" s="34">
        <v>2.0244619999999999E-4</v>
      </c>
      <c r="K163" s="34">
        <v>2.036153E-4</v>
      </c>
      <c r="L163" s="34">
        <v>2.0517595000000001E-4</v>
      </c>
      <c r="M163" s="34">
        <v>2.0733323999999999E-4</v>
      </c>
      <c r="N163" s="34">
        <v>2.0926677000000001E-4</v>
      </c>
      <c r="O163" s="34">
        <v>2.1089268999999999E-4</v>
      </c>
      <c r="P163" s="34">
        <v>2.1195586000000001E-4</v>
      </c>
      <c r="Q163" s="34">
        <v>2.1246207999999999E-4</v>
      </c>
      <c r="R163" s="34">
        <v>2.1336711E-4</v>
      </c>
      <c r="S163" s="35" t="s">
        <v>193</v>
      </c>
      <c r="T163" s="35" t="s">
        <v>193</v>
      </c>
      <c r="U163" s="35" t="s">
        <v>193</v>
      </c>
      <c r="V163" s="35" t="s">
        <v>193</v>
      </c>
      <c r="W163" s="35">
        <v>2.1174147000000001E-4</v>
      </c>
      <c r="X163" s="35">
        <v>2.1091626E-4</v>
      </c>
      <c r="Y163" s="35">
        <v>2.1269202999999999E-4</v>
      </c>
      <c r="Z163" s="35">
        <v>2.1363626999999999E-4</v>
      </c>
      <c r="AA163" s="35">
        <v>2.1496126E-4</v>
      </c>
      <c r="AB163" s="35" t="s">
        <v>193</v>
      </c>
      <c r="AC163" s="36" t="s">
        <v>193</v>
      </c>
      <c r="AD163" s="29" t="s">
        <v>193</v>
      </c>
      <c r="AE163" s="29">
        <v>2.0769684999999999E-4</v>
      </c>
      <c r="AF163" s="29">
        <v>2.0892502E-4</v>
      </c>
      <c r="AG163" s="29">
        <v>2.0877484000000001E-4</v>
      </c>
      <c r="AH163" s="29">
        <v>2.0879435999999999E-4</v>
      </c>
      <c r="AI163" s="29">
        <v>2.0884699999999999E-4</v>
      </c>
      <c r="AJ163" s="29">
        <v>2.0877912000000001E-4</v>
      </c>
      <c r="AK163" s="3">
        <f t="shared" si="2"/>
        <v>2.0811117851851857E-4</v>
      </c>
      <c r="AM163" s="16" t="s">
        <v>117</v>
      </c>
      <c r="AO163" s="7">
        <f>(SUM(AC154:AJ176)+SUM(A154:D167))/173</f>
        <v>2.1799160526011561E-4</v>
      </c>
      <c r="AP163" s="2">
        <f>((AK163-AK$15)*100)/AK$15</f>
        <v>-4.3738680819778857</v>
      </c>
      <c r="AR163" s="16" t="s">
        <v>117</v>
      </c>
      <c r="AS163" s="2"/>
      <c r="AT163" s="1">
        <f>((AO163-AO$15)*100)/AO$15</f>
        <v>-4.5406473017199911</v>
      </c>
    </row>
    <row r="164" spans="1:46" x14ac:dyDescent="0.25">
      <c r="A164" s="29">
        <v>2.0588293999999999E-4</v>
      </c>
      <c r="B164" s="30">
        <v>2.0290335E-4</v>
      </c>
      <c r="C164" s="29" t="s">
        <v>193</v>
      </c>
      <c r="D164" s="29" t="s">
        <v>193</v>
      </c>
      <c r="E164" s="34">
        <v>2.0143641E-4</v>
      </c>
      <c r="F164" s="34">
        <v>2.0123797E-4</v>
      </c>
      <c r="G164" s="34">
        <v>2.0064609000000001E-4</v>
      </c>
      <c r="H164" s="34">
        <v>2.0049744000000001E-4</v>
      </c>
      <c r="I164" s="34">
        <v>2.0024463000000001E-4</v>
      </c>
      <c r="J164" s="34">
        <v>2.0113495999999999E-4</v>
      </c>
      <c r="K164" s="34">
        <v>2.0250140999999999E-4</v>
      </c>
      <c r="L164" s="34">
        <v>2.0431215999999999E-4</v>
      </c>
      <c r="M164" s="34">
        <v>2.0663337E-4</v>
      </c>
      <c r="N164" s="34">
        <v>2.0863661E-4</v>
      </c>
      <c r="O164" s="34">
        <v>2.1008670999999999E-4</v>
      </c>
      <c r="P164" s="34">
        <v>2.1099564E-4</v>
      </c>
      <c r="Q164" s="34">
        <v>2.1132042000000001E-4</v>
      </c>
      <c r="R164" s="34">
        <v>2.1168475999999999E-4</v>
      </c>
      <c r="S164" s="35" t="s">
        <v>193</v>
      </c>
      <c r="T164" s="35" t="s">
        <v>193</v>
      </c>
      <c r="U164" s="35" t="s">
        <v>193</v>
      </c>
      <c r="V164" s="35" t="s">
        <v>193</v>
      </c>
      <c r="W164" s="35">
        <v>2.0987801E-4</v>
      </c>
      <c r="X164" s="35">
        <v>2.0984464000000001E-4</v>
      </c>
      <c r="Y164" s="35">
        <v>2.1156167000000001E-4</v>
      </c>
      <c r="Z164" s="35">
        <v>2.1168523000000001E-4</v>
      </c>
      <c r="AA164" s="35">
        <v>2.113076E-4</v>
      </c>
      <c r="AB164" s="35" t="s">
        <v>193</v>
      </c>
      <c r="AC164" s="36" t="s">
        <v>193</v>
      </c>
      <c r="AD164" s="29" t="s">
        <v>193</v>
      </c>
      <c r="AE164" s="29">
        <v>2.0674906E-4</v>
      </c>
      <c r="AF164" s="29">
        <v>2.0656852999999999E-4</v>
      </c>
      <c r="AG164" s="29">
        <v>2.0594107999999999E-4</v>
      </c>
      <c r="AH164" s="29">
        <v>2.0626364999999999E-4</v>
      </c>
      <c r="AI164" s="29">
        <v>2.0630947E-4</v>
      </c>
      <c r="AJ164" s="29">
        <v>2.0648265E-4</v>
      </c>
      <c r="AK164" s="3">
        <f t="shared" si="2"/>
        <v>2.0639801703703706E-4</v>
      </c>
      <c r="AM164" t="s">
        <v>118</v>
      </c>
      <c r="AO164" s="2">
        <f>((SUM(A150:Z183)+SUM(AA150:AJ176))/895)</f>
        <v>2.3016925274860363E-4</v>
      </c>
      <c r="AP164" s="2">
        <f>((AK164-AK$16)*100)/AK$16</f>
        <v>-4.3688137520875259</v>
      </c>
      <c r="AR164" t="s">
        <v>118</v>
      </c>
      <c r="AT164" s="1">
        <f>((AO164-AO$16)*100)/AO$16</f>
        <v>-4.1217086883271472</v>
      </c>
    </row>
    <row r="165" spans="1:46" x14ac:dyDescent="0.25">
      <c r="A165" s="29">
        <v>2.0570926000000001E-4</v>
      </c>
      <c r="B165" s="30">
        <v>2.0401929999999999E-4</v>
      </c>
      <c r="C165" s="29">
        <v>1.9656765000000001E-4</v>
      </c>
      <c r="D165" s="29">
        <v>1.9831104000000001E-4</v>
      </c>
      <c r="E165" s="34">
        <v>2.0110397999999999E-4</v>
      </c>
      <c r="F165" s="34">
        <v>1.9960404000000001E-4</v>
      </c>
      <c r="G165" s="34">
        <v>1.9914339999999999E-4</v>
      </c>
      <c r="H165" s="34">
        <v>1.9923854999999999E-4</v>
      </c>
      <c r="I165" s="34">
        <v>1.990676E-4</v>
      </c>
      <c r="J165" s="34">
        <v>2.0072825000000001E-4</v>
      </c>
      <c r="K165" s="34">
        <v>2.0203902E-4</v>
      </c>
      <c r="L165" s="34">
        <v>2.0396271000000001E-4</v>
      </c>
      <c r="M165" s="34">
        <v>2.065983E-4</v>
      </c>
      <c r="N165" s="34">
        <v>2.0897388E-4</v>
      </c>
      <c r="O165" s="34">
        <v>2.1054588E-4</v>
      </c>
      <c r="P165" s="34">
        <v>2.1114969999999999E-4</v>
      </c>
      <c r="Q165" s="34">
        <v>2.1063391E-4</v>
      </c>
      <c r="R165" s="34">
        <v>2.0978165000000001E-4</v>
      </c>
      <c r="S165" s="35" t="s">
        <v>193</v>
      </c>
      <c r="T165" s="35" t="s">
        <v>193</v>
      </c>
      <c r="U165" s="35" t="s">
        <v>193</v>
      </c>
      <c r="V165" s="35" t="s">
        <v>193</v>
      </c>
      <c r="W165" s="35">
        <v>2.0882847000000001E-4</v>
      </c>
      <c r="X165" s="35">
        <v>2.0948513999999999E-4</v>
      </c>
      <c r="Y165" s="35">
        <v>2.1171391999999999E-4</v>
      </c>
      <c r="Z165" s="35">
        <v>2.1100962E-4</v>
      </c>
      <c r="AA165" s="35">
        <v>2.0881846E-4</v>
      </c>
      <c r="AB165" s="35" t="s">
        <v>193</v>
      </c>
      <c r="AC165" s="36" t="s">
        <v>193</v>
      </c>
      <c r="AD165" s="29" t="s">
        <v>193</v>
      </c>
      <c r="AE165" s="29">
        <v>2.0526033999999999E-4</v>
      </c>
      <c r="AF165" s="29">
        <v>2.0472662000000001E-4</v>
      </c>
      <c r="AG165" s="29">
        <v>2.0279331999999999E-4</v>
      </c>
      <c r="AH165" s="29">
        <v>2.0337759999999999E-4</v>
      </c>
      <c r="AI165" s="29">
        <v>2.0388287999999999E-4</v>
      </c>
      <c r="AJ165" s="29">
        <v>2.0442953E-4</v>
      </c>
      <c r="AK165" s="3">
        <f t="shared" si="2"/>
        <v>2.0487944896551726E-4</v>
      </c>
      <c r="AM165" t="s">
        <v>119</v>
      </c>
      <c r="AP165" s="2">
        <f>((AK165-AK$17)*100)/AK$17</f>
        <v>-4.3531992057600775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2.0866739000000001E-4</v>
      </c>
      <c r="B166" s="30">
        <v>2.0323589000000001E-4</v>
      </c>
      <c r="C166" s="29">
        <v>1.9753688000000001E-4</v>
      </c>
      <c r="D166" s="29">
        <v>1.9595610000000001E-4</v>
      </c>
      <c r="E166" s="34">
        <v>1.9660815E-4</v>
      </c>
      <c r="F166" s="34">
        <v>1.9782573999999999E-4</v>
      </c>
      <c r="G166" s="34">
        <v>1.9853224999999999E-4</v>
      </c>
      <c r="H166" s="34">
        <v>1.9908694E-4</v>
      </c>
      <c r="I166" s="34">
        <v>1.9975976000000001E-4</v>
      </c>
      <c r="J166" s="34">
        <v>2.0141431E-4</v>
      </c>
      <c r="K166" s="34">
        <v>2.0300715999999999E-4</v>
      </c>
      <c r="L166" s="34">
        <v>2.0483160000000001E-4</v>
      </c>
      <c r="M166" s="34">
        <v>2.0695695E-4</v>
      </c>
      <c r="N166" s="34">
        <v>2.0865542E-4</v>
      </c>
      <c r="O166" s="34">
        <v>2.097999E-4</v>
      </c>
      <c r="P166" s="34">
        <v>2.1025914999999999E-4</v>
      </c>
      <c r="Q166" s="34">
        <v>2.0945708E-4</v>
      </c>
      <c r="R166" s="34">
        <v>2.0751314999999999E-4</v>
      </c>
      <c r="S166" s="35" t="s">
        <v>193</v>
      </c>
      <c r="T166" s="35" t="s">
        <v>193</v>
      </c>
      <c r="U166" s="35" t="s">
        <v>193</v>
      </c>
      <c r="V166" s="35" t="s">
        <v>193</v>
      </c>
      <c r="W166" s="35">
        <v>2.0807932000000001E-4</v>
      </c>
      <c r="X166" s="35">
        <v>2.0851830000000001E-4</v>
      </c>
      <c r="Y166" s="35">
        <v>2.1020732000000001E-4</v>
      </c>
      <c r="Z166" s="35">
        <v>2.0966811000000001E-4</v>
      </c>
      <c r="AA166" s="35">
        <v>2.0811083E-4</v>
      </c>
      <c r="AB166" s="35" t="s">
        <v>193</v>
      </c>
      <c r="AC166" s="36" t="s">
        <v>193</v>
      </c>
      <c r="AD166" s="29" t="s">
        <v>193</v>
      </c>
      <c r="AE166" s="29">
        <v>2.0277150000000001E-4</v>
      </c>
      <c r="AF166" s="29">
        <v>2.0245948999999999E-4</v>
      </c>
      <c r="AG166" s="29">
        <v>2.0126525000000001E-4</v>
      </c>
      <c r="AH166" s="29">
        <v>2.0251941000000001E-4</v>
      </c>
      <c r="AI166" s="29">
        <v>2.0249862999999999E-4</v>
      </c>
      <c r="AJ166" s="29">
        <v>2.0162730000000001E-4</v>
      </c>
      <c r="AK166" s="3">
        <f t="shared" si="2"/>
        <v>2.0402859586206897E-4</v>
      </c>
      <c r="AM166" t="s">
        <v>120</v>
      </c>
      <c r="AP166" s="2">
        <f>((AK166-AK$18)*100)/AK$18</f>
        <v>-4.2865614592435373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193</v>
      </c>
      <c r="B167" s="30" t="s">
        <v>193</v>
      </c>
      <c r="C167" s="29">
        <v>1.9739776000000001E-4</v>
      </c>
      <c r="D167" s="29">
        <v>1.961768E-4</v>
      </c>
      <c r="E167" s="34">
        <v>1.9697068E-4</v>
      </c>
      <c r="F167" s="34">
        <v>1.9717439999999999E-4</v>
      </c>
      <c r="G167" s="34">
        <v>1.9795926000000001E-4</v>
      </c>
      <c r="H167" s="34">
        <v>1.9882251E-4</v>
      </c>
      <c r="I167" s="34">
        <v>1.9958736000000001E-4</v>
      </c>
      <c r="J167" s="34">
        <v>2.0097061E-4</v>
      </c>
      <c r="K167" s="34">
        <v>2.0227508999999999E-4</v>
      </c>
      <c r="L167" s="34">
        <v>2.0355308000000001E-4</v>
      </c>
      <c r="M167" s="34">
        <v>2.0497393E-4</v>
      </c>
      <c r="N167" s="34">
        <v>2.059823E-4</v>
      </c>
      <c r="O167" s="34">
        <v>2.0674891E-4</v>
      </c>
      <c r="P167" s="34">
        <v>2.0750546999999999E-4</v>
      </c>
      <c r="Q167" s="34">
        <v>2.0756877999999999E-4</v>
      </c>
      <c r="R167" s="34">
        <v>2.0641714000000001E-4</v>
      </c>
      <c r="S167" s="35" t="s">
        <v>193</v>
      </c>
      <c r="T167" s="35" t="s">
        <v>193</v>
      </c>
      <c r="U167" s="35" t="s">
        <v>193</v>
      </c>
      <c r="V167" s="35">
        <v>2.0429346000000001E-4</v>
      </c>
      <c r="W167" s="35">
        <v>2.0469031E-4</v>
      </c>
      <c r="X167" s="35">
        <v>2.050469E-4</v>
      </c>
      <c r="Y167" s="35">
        <v>2.0658674E-4</v>
      </c>
      <c r="Z167" s="35">
        <v>2.0597709E-4</v>
      </c>
      <c r="AA167" s="35">
        <v>2.0699353000000001E-4</v>
      </c>
      <c r="AB167" s="35" t="s">
        <v>193</v>
      </c>
      <c r="AC167" s="36" t="s">
        <v>193</v>
      </c>
      <c r="AD167" s="29" t="s">
        <v>193</v>
      </c>
      <c r="AE167" s="29">
        <v>2.0292515000000001E-4</v>
      </c>
      <c r="AF167" s="29">
        <v>1.9972821000000001E-4</v>
      </c>
      <c r="AG167" s="29">
        <v>2.0057568E-4</v>
      </c>
      <c r="AH167" s="29">
        <v>2.0043289E-4</v>
      </c>
      <c r="AI167" s="29">
        <v>2.0057762999999999E-4</v>
      </c>
      <c r="AJ167" s="29">
        <v>2.0190228E-4</v>
      </c>
      <c r="AK167" s="3">
        <f t="shared" si="2"/>
        <v>2.0249335535714281E-4</v>
      </c>
      <c r="AM167" t="s">
        <v>121</v>
      </c>
      <c r="AO167" s="2">
        <f>SUM(U182:W183)/6</f>
        <v>2.8393870000000004E-4</v>
      </c>
      <c r="AP167" s="2">
        <f>((AK167-AK$19)*100)/AK$19</f>
        <v>-4.1931460139956576</v>
      </c>
      <c r="AR167" t="s">
        <v>124</v>
      </c>
      <c r="AT167" s="1">
        <f>((AO167-AO$19)*100)/AO$19</f>
        <v>-4.3319006188737221</v>
      </c>
    </row>
    <row r="168" spans="1:46" x14ac:dyDescent="0.25">
      <c r="A168" t="s">
        <v>193</v>
      </c>
      <c r="B168" s="37" t="s">
        <v>193</v>
      </c>
      <c r="C168" s="34">
        <v>1.9811361999999999E-4</v>
      </c>
      <c r="D168" s="34">
        <v>1.9493966999999999E-4</v>
      </c>
      <c r="E168" s="34">
        <v>1.9484079000000001E-4</v>
      </c>
      <c r="F168" s="34">
        <v>1.9666865E-4</v>
      </c>
      <c r="G168" s="34">
        <v>1.9819134000000001E-4</v>
      </c>
      <c r="H168" s="34">
        <v>1.9945531999999999E-4</v>
      </c>
      <c r="I168" s="34">
        <v>2.0063239999999999E-4</v>
      </c>
      <c r="J168" s="34">
        <v>2.0210437999999999E-4</v>
      </c>
      <c r="K168" s="34">
        <v>2.0307855000000001E-4</v>
      </c>
      <c r="L168" s="34">
        <v>2.0405502E-4</v>
      </c>
      <c r="M168" s="34">
        <v>2.0502047999999999E-4</v>
      </c>
      <c r="N168" s="34">
        <v>2.0584552999999999E-4</v>
      </c>
      <c r="O168" s="34">
        <v>2.0646524000000001E-4</v>
      </c>
      <c r="P168" s="34">
        <v>2.0706389E-4</v>
      </c>
      <c r="Q168" s="34">
        <v>2.0677508E-4</v>
      </c>
      <c r="R168" s="34">
        <v>2.0536870000000001E-4</v>
      </c>
      <c r="S168" s="35" t="s">
        <v>193</v>
      </c>
      <c r="T168" s="35" t="s">
        <v>193</v>
      </c>
      <c r="U168" s="35" t="s">
        <v>193</v>
      </c>
      <c r="V168" s="35">
        <v>2.0591994999999999E-4</v>
      </c>
      <c r="W168" s="35">
        <v>2.0370153999999999E-4</v>
      </c>
      <c r="X168" s="35">
        <v>2.0406910000000001E-4</v>
      </c>
      <c r="Y168" s="35">
        <v>2.060365E-4</v>
      </c>
      <c r="Z168" s="35">
        <v>2.0548138000000001E-4</v>
      </c>
      <c r="AA168" s="35">
        <v>2.0737423999999999E-4</v>
      </c>
      <c r="AB168" s="35" t="s">
        <v>193</v>
      </c>
      <c r="AC168" s="36" t="s">
        <v>193</v>
      </c>
      <c r="AD168" s="29" t="s">
        <v>193</v>
      </c>
      <c r="AE168" s="29">
        <v>2.0534564E-4</v>
      </c>
      <c r="AF168" s="29">
        <v>1.9861459999999999E-4</v>
      </c>
      <c r="AG168" s="29">
        <v>1.9704421999999999E-4</v>
      </c>
      <c r="AH168" s="29">
        <v>1.9815043000000001E-4</v>
      </c>
      <c r="AI168" s="29">
        <v>1.9804621000000001E-4</v>
      </c>
      <c r="AJ168" s="29">
        <v>1.9927247E-4</v>
      </c>
      <c r="AK168" s="3">
        <f t="shared" si="2"/>
        <v>2.0205981928571431E-4</v>
      </c>
      <c r="AP168" s="2">
        <f>((AK168-AK$20)*100)/AK$20</f>
        <v>-4.1583008654594256</v>
      </c>
    </row>
    <row r="169" spans="1:46" x14ac:dyDescent="0.25">
      <c r="A169" t="s">
        <v>193</v>
      </c>
      <c r="B169" s="37">
        <v>1.953763E-4</v>
      </c>
      <c r="C169" s="34">
        <v>1.9731866999999999E-4</v>
      </c>
      <c r="D169" s="34">
        <v>1.9446177999999999E-4</v>
      </c>
      <c r="E169" s="34">
        <v>1.9473249E-4</v>
      </c>
      <c r="F169" s="34">
        <v>1.973582E-4</v>
      </c>
      <c r="G169" s="34">
        <v>1.9979045E-4</v>
      </c>
      <c r="H169" s="34">
        <v>2.0177745000000001E-4</v>
      </c>
      <c r="I169" s="34">
        <v>2.0393395E-4</v>
      </c>
      <c r="J169" s="34">
        <v>2.0594594000000001E-4</v>
      </c>
      <c r="K169" s="34">
        <v>2.0687943E-4</v>
      </c>
      <c r="L169" s="34">
        <v>2.0780625E-4</v>
      </c>
      <c r="M169" s="34">
        <v>2.0816618000000001E-4</v>
      </c>
      <c r="N169" s="34">
        <v>2.0815305E-4</v>
      </c>
      <c r="O169" s="34">
        <v>2.0763201999999999E-4</v>
      </c>
      <c r="P169" s="34">
        <v>2.0677873999999999E-4</v>
      </c>
      <c r="Q169" s="34">
        <v>2.0533772000000001E-4</v>
      </c>
      <c r="R169" s="34">
        <v>2.0467099000000001E-4</v>
      </c>
      <c r="S169" s="35" t="s">
        <v>193</v>
      </c>
      <c r="T169" s="35" t="s">
        <v>193</v>
      </c>
      <c r="U169" s="35">
        <v>2.0593820999999999E-4</v>
      </c>
      <c r="V169" s="35">
        <v>2.0555203E-4</v>
      </c>
      <c r="W169" s="35">
        <v>2.0560120000000001E-4</v>
      </c>
      <c r="X169" s="35">
        <v>2.0569992000000001E-4</v>
      </c>
      <c r="Y169" s="35">
        <v>2.0753716E-4</v>
      </c>
      <c r="Z169" s="35">
        <v>2.0650007E-4</v>
      </c>
      <c r="AA169" s="35">
        <v>2.0653018E-4</v>
      </c>
      <c r="AB169" s="35" t="s">
        <v>193</v>
      </c>
      <c r="AC169" s="36" t="s">
        <v>193</v>
      </c>
      <c r="AD169" s="29" t="s">
        <v>193</v>
      </c>
      <c r="AE169" s="29">
        <v>2.0475712E-4</v>
      </c>
      <c r="AF169" s="29">
        <v>1.9933202000000001E-4</v>
      </c>
      <c r="AG169" s="29">
        <v>1.9698453000000001E-4</v>
      </c>
      <c r="AH169" s="29">
        <v>1.9988509999999999E-4</v>
      </c>
      <c r="AI169" s="29">
        <v>1.9942882000000001E-4</v>
      </c>
      <c r="AJ169" s="29">
        <v>1.9950364000000001E-4</v>
      </c>
      <c r="AK169" s="3">
        <f t="shared" si="2"/>
        <v>2.0297898699999999E-4</v>
      </c>
      <c r="AO169" s="49"/>
      <c r="AP169" s="2">
        <f>((AK169-AK$21)*100)/AK$21</f>
        <v>-4.2480515051883074</v>
      </c>
    </row>
    <row r="170" spans="1:46" x14ac:dyDescent="0.25">
      <c r="A170" t="s">
        <v>193</v>
      </c>
      <c r="B170" s="37">
        <v>1.9663455999999999E-4</v>
      </c>
      <c r="C170" s="34">
        <v>1.9836419E-4</v>
      </c>
      <c r="D170" s="34">
        <v>1.9527273000000001E-4</v>
      </c>
      <c r="E170" s="34">
        <v>1.9666848E-4</v>
      </c>
      <c r="F170" s="34">
        <v>1.9915277000000001E-4</v>
      </c>
      <c r="G170" s="34">
        <v>2.0131443000000001E-4</v>
      </c>
      <c r="H170" s="34">
        <v>2.0349825000000001E-4</v>
      </c>
      <c r="I170" s="34">
        <v>2.0564292E-4</v>
      </c>
      <c r="J170" s="34">
        <v>2.0745124000000001E-4</v>
      </c>
      <c r="K170" s="34">
        <v>2.0880751E-4</v>
      </c>
      <c r="L170" s="34">
        <v>2.0973108000000001E-4</v>
      </c>
      <c r="M170" s="34">
        <v>2.0993446999999999E-4</v>
      </c>
      <c r="N170" s="34">
        <v>2.0916745E-4</v>
      </c>
      <c r="O170" s="34">
        <v>2.0797318000000001E-4</v>
      </c>
      <c r="P170" s="34">
        <v>2.0619841000000001E-4</v>
      </c>
      <c r="Q170" s="34">
        <v>2.0697127999999999E-4</v>
      </c>
      <c r="R170" s="34">
        <v>2.0767115000000001E-4</v>
      </c>
      <c r="S170" s="35" t="s">
        <v>193</v>
      </c>
      <c r="T170" s="35" t="s">
        <v>193</v>
      </c>
      <c r="U170" s="35">
        <v>2.0682738E-4</v>
      </c>
      <c r="V170" s="35">
        <v>2.0689267E-4</v>
      </c>
      <c r="W170" s="35">
        <v>2.066719E-4</v>
      </c>
      <c r="X170" s="35">
        <v>2.059788E-4</v>
      </c>
      <c r="Y170" s="35">
        <v>2.0940484999999999E-4</v>
      </c>
      <c r="Z170" s="35" t="s">
        <v>193</v>
      </c>
      <c r="AA170" s="35" t="s">
        <v>193</v>
      </c>
      <c r="AB170" s="35" t="s">
        <v>193</v>
      </c>
      <c r="AC170" s="36" t="s">
        <v>193</v>
      </c>
      <c r="AD170" s="29" t="s">
        <v>193</v>
      </c>
      <c r="AE170" s="29" t="s">
        <v>193</v>
      </c>
      <c r="AF170" s="29">
        <v>2.0259107E-4</v>
      </c>
      <c r="AG170" s="29">
        <v>1.9990173999999999E-4</v>
      </c>
      <c r="AH170" s="29">
        <v>2.0328276E-4</v>
      </c>
      <c r="AI170" s="29">
        <v>2.0213505000000001E-4</v>
      </c>
      <c r="AJ170" s="29">
        <v>1.9762491999999999E-4</v>
      </c>
      <c r="AK170" s="3">
        <f t="shared" si="2"/>
        <v>2.0413945333333332E-4</v>
      </c>
      <c r="AP170" s="2">
        <f>((AK170-AK$22)*100)/AK$22</f>
        <v>-4.3081430422663045</v>
      </c>
    </row>
    <row r="171" spans="1:46" x14ac:dyDescent="0.25">
      <c r="A171" t="s">
        <v>193</v>
      </c>
      <c r="B171" s="37">
        <v>1.9888539999999999E-4</v>
      </c>
      <c r="C171" s="34">
        <v>1.9950295999999999E-4</v>
      </c>
      <c r="D171" s="34">
        <v>1.9888942E-4</v>
      </c>
      <c r="E171" s="34">
        <v>2.0002885000000001E-4</v>
      </c>
      <c r="F171" s="34">
        <v>2.0186014E-4</v>
      </c>
      <c r="G171" s="34">
        <v>2.0348335999999999E-4</v>
      </c>
      <c r="H171" s="34">
        <v>2.0496914999999999E-4</v>
      </c>
      <c r="I171" s="34">
        <v>2.0662621000000001E-4</v>
      </c>
      <c r="J171" s="34">
        <v>2.0825372000000001E-4</v>
      </c>
      <c r="K171" s="34">
        <v>2.0968795000000001E-4</v>
      </c>
      <c r="L171" s="34">
        <v>2.1028936E-4</v>
      </c>
      <c r="M171" s="34">
        <v>2.1057728999999999E-4</v>
      </c>
      <c r="N171" s="34">
        <v>2.0995430000000001E-4</v>
      </c>
      <c r="O171" s="34">
        <v>2.072644E-4</v>
      </c>
      <c r="P171" s="34">
        <v>2.0461350000000001E-4</v>
      </c>
      <c r="Q171" s="34">
        <v>2.0735423000000001E-4</v>
      </c>
      <c r="R171" s="34">
        <v>2.0988901000000001E-4</v>
      </c>
      <c r="S171" s="35" t="s">
        <v>193</v>
      </c>
      <c r="T171" s="35">
        <v>2.0938481999999999E-4</v>
      </c>
      <c r="U171" s="35">
        <v>2.077267E-4</v>
      </c>
      <c r="V171" s="35">
        <v>2.0789399000000001E-4</v>
      </c>
      <c r="W171" s="35">
        <v>2.0829949999999999E-4</v>
      </c>
      <c r="X171" s="35">
        <v>2.0745696E-4</v>
      </c>
      <c r="Y171" s="35">
        <v>2.0755357E-4</v>
      </c>
      <c r="Z171" s="35" t="s">
        <v>193</v>
      </c>
      <c r="AA171" s="35" t="s">
        <v>193</v>
      </c>
      <c r="AB171" s="35" t="s">
        <v>193</v>
      </c>
      <c r="AC171" s="36" t="s">
        <v>193</v>
      </c>
      <c r="AD171" s="29" t="s">
        <v>193</v>
      </c>
      <c r="AE171" s="29" t="s">
        <v>193</v>
      </c>
      <c r="AF171" s="29">
        <v>2.0469454000000001E-4</v>
      </c>
      <c r="AG171" s="29">
        <v>2.0272059000000001E-4</v>
      </c>
      <c r="AH171" s="29">
        <v>2.0337139999999999E-4</v>
      </c>
      <c r="AI171" s="29">
        <v>2.022751E-4</v>
      </c>
      <c r="AJ171" s="29">
        <v>2.0066537E-4</v>
      </c>
      <c r="AK171" s="3">
        <f t="shared" si="2"/>
        <v>2.0550613535714286E-4</v>
      </c>
      <c r="AP171" s="2">
        <f>((AK171-AK$23)*100)/AK$23</f>
        <v>-4.3895870960116303</v>
      </c>
    </row>
    <row r="172" spans="1:46" x14ac:dyDescent="0.25">
      <c r="A172" t="s">
        <v>193</v>
      </c>
      <c r="B172" s="37">
        <v>2.0215855E-4</v>
      </c>
      <c r="C172" s="34">
        <v>2.0122814999999999E-4</v>
      </c>
      <c r="D172" s="34">
        <v>2.0151737999999999E-4</v>
      </c>
      <c r="E172" s="34">
        <v>2.0235359000000001E-4</v>
      </c>
      <c r="F172" s="34">
        <v>2.0398723000000001E-4</v>
      </c>
      <c r="G172" s="34">
        <v>2.0550325E-4</v>
      </c>
      <c r="H172" s="34">
        <v>2.0694875E-4</v>
      </c>
      <c r="I172" s="34">
        <v>2.0830777000000001E-4</v>
      </c>
      <c r="J172" s="34">
        <v>2.0984701E-4</v>
      </c>
      <c r="K172" s="34">
        <v>2.1134404E-4</v>
      </c>
      <c r="L172" s="34">
        <v>2.1232833E-4</v>
      </c>
      <c r="M172" s="34">
        <v>2.1280389000000001E-4</v>
      </c>
      <c r="N172" s="34">
        <v>2.1225939999999999E-4</v>
      </c>
      <c r="O172" s="34">
        <v>2.0969416E-4</v>
      </c>
      <c r="P172" s="34">
        <v>2.0559334000000001E-4</v>
      </c>
      <c r="Q172" s="34">
        <v>2.1183241999999999E-4</v>
      </c>
      <c r="R172" s="34" t="s">
        <v>193</v>
      </c>
      <c r="S172" s="35">
        <v>2.0972278E-4</v>
      </c>
      <c r="T172" s="35">
        <v>2.0898982E-4</v>
      </c>
      <c r="U172" s="35">
        <v>2.0831688000000001E-4</v>
      </c>
      <c r="V172" s="35">
        <v>2.0915037E-4</v>
      </c>
      <c r="W172" s="35">
        <v>2.1005384000000001E-4</v>
      </c>
      <c r="X172" s="35">
        <v>2.1009136999999999E-4</v>
      </c>
      <c r="Y172" s="35">
        <v>2.1211784999999999E-4</v>
      </c>
      <c r="Z172" s="35" t="s">
        <v>193</v>
      </c>
      <c r="AA172" s="35" t="s">
        <v>193</v>
      </c>
      <c r="AB172" s="35" t="s">
        <v>193</v>
      </c>
      <c r="AC172" s="36" t="s">
        <v>193</v>
      </c>
      <c r="AD172" s="29" t="s">
        <v>193</v>
      </c>
      <c r="AE172" s="29" t="s">
        <v>193</v>
      </c>
      <c r="AF172" s="29">
        <v>2.0598812E-4</v>
      </c>
      <c r="AG172" s="29">
        <v>2.0445184999999999E-4</v>
      </c>
      <c r="AH172" s="29">
        <v>2.0551101000000001E-4</v>
      </c>
      <c r="AI172" s="29">
        <v>2.030663E-4</v>
      </c>
      <c r="AJ172" s="29">
        <v>2.0238219999999999E-4</v>
      </c>
      <c r="AK172" s="3">
        <f t="shared" si="2"/>
        <v>2.0741248749999998E-4</v>
      </c>
      <c r="AP172" s="2">
        <f>((AK172-AK$24)*100)/AK$24</f>
        <v>-4.4158113695418741</v>
      </c>
    </row>
    <row r="173" spans="1:46" x14ac:dyDescent="0.25">
      <c r="A173" t="s">
        <v>193</v>
      </c>
      <c r="B173" s="37">
        <v>2.0518214E-4</v>
      </c>
      <c r="C173" s="34">
        <v>2.0399707E-4</v>
      </c>
      <c r="D173" s="34">
        <v>2.0371849E-4</v>
      </c>
      <c r="E173" s="34">
        <v>2.0441206000000001E-4</v>
      </c>
      <c r="F173" s="34">
        <v>2.0577289E-4</v>
      </c>
      <c r="G173" s="34">
        <v>2.0736158E-4</v>
      </c>
      <c r="H173" s="34">
        <v>2.0889640999999999E-4</v>
      </c>
      <c r="I173" s="34">
        <v>2.1015540000000001E-4</v>
      </c>
      <c r="J173" s="34">
        <v>2.1110515999999999E-4</v>
      </c>
      <c r="K173" s="34">
        <v>2.1281361000000001E-4</v>
      </c>
      <c r="L173" s="34">
        <v>2.1449785000000001E-4</v>
      </c>
      <c r="M173" s="34">
        <v>2.1529441999999999E-4</v>
      </c>
      <c r="N173" s="34">
        <v>2.1493481E-4</v>
      </c>
      <c r="O173" s="34">
        <v>2.1260920000000001E-4</v>
      </c>
      <c r="P173" s="38">
        <v>2.0666886E-4</v>
      </c>
      <c r="Q173" s="38" t="s">
        <v>193</v>
      </c>
      <c r="R173" s="38">
        <v>2.1443100000000001E-4</v>
      </c>
      <c r="S173" s="35">
        <v>2.0963536000000001E-4</v>
      </c>
      <c r="T173" s="35">
        <v>2.0911597000000001E-4</v>
      </c>
      <c r="U173" s="35">
        <v>2.094326E-4</v>
      </c>
      <c r="V173" s="35">
        <v>2.1069651000000001E-4</v>
      </c>
      <c r="W173" s="35">
        <v>2.1194952E-4</v>
      </c>
      <c r="X173" s="35">
        <v>2.1254824E-4</v>
      </c>
      <c r="Y173" s="35">
        <v>2.1518992E-4</v>
      </c>
      <c r="Z173" s="35" t="s">
        <v>193</v>
      </c>
      <c r="AA173" s="35" t="s">
        <v>193</v>
      </c>
      <c r="AB173" s="35" t="s">
        <v>193</v>
      </c>
      <c r="AC173" s="36" t="s">
        <v>193</v>
      </c>
      <c r="AD173" s="29" t="s">
        <v>193</v>
      </c>
      <c r="AE173" s="29" t="s">
        <v>193</v>
      </c>
      <c r="AF173" s="29">
        <v>2.0694501000000001E-4</v>
      </c>
      <c r="AG173" s="29">
        <v>2.0631563E-4</v>
      </c>
      <c r="AH173" s="29" t="s">
        <v>193</v>
      </c>
      <c r="AI173" s="29">
        <v>2.0437223E-4</v>
      </c>
      <c r="AJ173" s="29">
        <v>2.0432408000000001E-4</v>
      </c>
      <c r="AK173" s="3">
        <f t="shared" si="2"/>
        <v>2.0934726000000007E-4</v>
      </c>
      <c r="AP173" s="2">
        <f>((AK173-AK$25)*100)/AK$25</f>
        <v>-4.4932093917441369</v>
      </c>
    </row>
    <row r="174" spans="1:46" x14ac:dyDescent="0.25">
      <c r="A174" t="s">
        <v>193</v>
      </c>
      <c r="B174" s="37">
        <v>2.0783748E-4</v>
      </c>
      <c r="C174" s="34">
        <v>2.0631748E-4</v>
      </c>
      <c r="D174" s="34">
        <v>2.0543429999999999E-4</v>
      </c>
      <c r="E174" s="34">
        <v>2.0615887000000001E-4</v>
      </c>
      <c r="F174" s="34">
        <v>2.0771542E-4</v>
      </c>
      <c r="G174" s="34">
        <v>2.0954451999999999E-4</v>
      </c>
      <c r="H174" s="34">
        <v>2.1126862000000001E-4</v>
      </c>
      <c r="I174" s="34">
        <v>2.1266153E-4</v>
      </c>
      <c r="J174" s="34">
        <v>2.1352525999999999E-4</v>
      </c>
      <c r="K174" s="34">
        <v>2.1540295999999999E-4</v>
      </c>
      <c r="L174" s="34">
        <v>2.1693282000000001E-4</v>
      </c>
      <c r="M174" s="34">
        <v>2.1815484999999999E-4</v>
      </c>
      <c r="N174" s="34">
        <v>2.1794136999999999E-4</v>
      </c>
      <c r="O174" s="34">
        <v>2.1602599999999999E-4</v>
      </c>
      <c r="P174" s="38" t="s">
        <v>193</v>
      </c>
      <c r="Q174" s="38">
        <v>2.158974E-4</v>
      </c>
      <c r="R174" s="38">
        <v>2.1419766999999999E-4</v>
      </c>
      <c r="S174" s="35">
        <v>2.1061859000000001E-4</v>
      </c>
      <c r="T174" s="35">
        <v>2.1014149E-4</v>
      </c>
      <c r="U174" s="35">
        <v>2.1097124999999999E-4</v>
      </c>
      <c r="V174" s="35">
        <v>2.1278135999999999E-4</v>
      </c>
      <c r="W174" s="35">
        <v>2.1438762000000001E-4</v>
      </c>
      <c r="X174" s="35">
        <v>2.1545702000000001E-4</v>
      </c>
      <c r="Y174" s="35">
        <v>2.1911178E-4</v>
      </c>
      <c r="Z174" s="35" t="s">
        <v>193</v>
      </c>
      <c r="AA174" s="35" t="s">
        <v>193</v>
      </c>
      <c r="AB174" s="35" t="s">
        <v>193</v>
      </c>
      <c r="AC174" s="36" t="s">
        <v>193</v>
      </c>
      <c r="AD174" s="29" t="s">
        <v>193</v>
      </c>
      <c r="AE174" s="29" t="s">
        <v>193</v>
      </c>
      <c r="AF174" s="29">
        <v>2.0849783E-4</v>
      </c>
      <c r="AG174" s="29">
        <v>2.0855383000000001E-4</v>
      </c>
      <c r="AH174" s="29" t="s">
        <v>193</v>
      </c>
      <c r="AI174" s="29" t="s">
        <v>193</v>
      </c>
      <c r="AJ174" s="29" t="s">
        <v>193</v>
      </c>
      <c r="AK174" s="3">
        <f t="shared" si="2"/>
        <v>2.1222149280000001E-4</v>
      </c>
      <c r="AP174" s="2">
        <f>((AK174-AK$26)*100)/AK$26</f>
        <v>-4.5685188430332992</v>
      </c>
    </row>
    <row r="175" spans="1:46" x14ac:dyDescent="0.25">
      <c r="A175" t="s">
        <v>193</v>
      </c>
      <c r="B175" s="37" t="s">
        <v>193</v>
      </c>
      <c r="C175" s="34">
        <v>2.0917670000000001E-4</v>
      </c>
      <c r="D175" s="34">
        <v>2.0683232E-4</v>
      </c>
      <c r="E175" s="34">
        <v>2.0700741000000001E-4</v>
      </c>
      <c r="F175" s="34">
        <v>2.085582E-4</v>
      </c>
      <c r="G175" s="34">
        <v>2.1030741999999999E-4</v>
      </c>
      <c r="H175" s="34">
        <v>2.1317568000000001E-4</v>
      </c>
      <c r="I175" s="34">
        <v>2.1532537E-4</v>
      </c>
      <c r="J175" s="34">
        <v>2.1693592000000001E-4</v>
      </c>
      <c r="K175" s="34">
        <v>2.1836026000000001E-4</v>
      </c>
      <c r="L175" s="34">
        <v>2.1977414000000001E-4</v>
      </c>
      <c r="M175" s="34">
        <v>2.2108503999999999E-4</v>
      </c>
      <c r="N175" s="34">
        <v>2.2174274999999999E-4</v>
      </c>
      <c r="O175" s="34">
        <v>2.2045572000000001E-4</v>
      </c>
      <c r="P175" s="38" t="s">
        <v>193</v>
      </c>
      <c r="Q175" s="38">
        <v>2.1709136000000001E-4</v>
      </c>
      <c r="R175" s="38">
        <v>2.1456495000000001E-4</v>
      </c>
      <c r="S175" s="35">
        <v>2.1228488000000001E-4</v>
      </c>
      <c r="T175" s="35">
        <v>2.1130465E-4</v>
      </c>
      <c r="U175" s="35">
        <v>2.1224060999999999E-4</v>
      </c>
      <c r="V175" s="35">
        <v>2.1456958E-4</v>
      </c>
      <c r="W175" s="35">
        <v>2.1671504E-4</v>
      </c>
      <c r="X175" s="35">
        <v>2.1870251E-4</v>
      </c>
      <c r="Y175" s="35">
        <v>2.2238341999999999E-4</v>
      </c>
      <c r="Z175" s="35" t="s">
        <v>193</v>
      </c>
      <c r="AA175" s="35" t="s">
        <v>193</v>
      </c>
      <c r="AB175" s="35" t="s">
        <v>193</v>
      </c>
      <c r="AC175" s="36" t="s">
        <v>193</v>
      </c>
      <c r="AD175" s="29" t="s">
        <v>193</v>
      </c>
      <c r="AE175" s="29" t="s">
        <v>193</v>
      </c>
      <c r="AF175" s="29">
        <v>2.0959991999999999E-4</v>
      </c>
      <c r="AG175" s="29">
        <v>2.1085407999999999E-4</v>
      </c>
      <c r="AH175" s="29" t="s">
        <v>193</v>
      </c>
      <c r="AI175" s="29" t="s">
        <v>193</v>
      </c>
      <c r="AJ175" s="29" t="s">
        <v>193</v>
      </c>
      <c r="AK175" s="3">
        <f t="shared" si="2"/>
        <v>2.1454366374999996E-4</v>
      </c>
      <c r="AP175" s="2">
        <f>((AK175-AK$27)*100)/AK$27</f>
        <v>-4.5713573200467819</v>
      </c>
    </row>
    <row r="176" spans="1:46" x14ac:dyDescent="0.25">
      <c r="A176" t="s">
        <v>193</v>
      </c>
      <c r="B176" s="37" t="s">
        <v>193</v>
      </c>
      <c r="C176" s="34">
        <v>2.1475923E-4</v>
      </c>
      <c r="D176" s="34">
        <v>2.0859542000000001E-4</v>
      </c>
      <c r="E176" s="34">
        <v>2.0654347E-4</v>
      </c>
      <c r="F176" s="34">
        <v>2.0571472000000001E-4</v>
      </c>
      <c r="G176" s="34">
        <v>2.0563997E-4</v>
      </c>
      <c r="H176" s="34">
        <v>2.1195044000000001E-4</v>
      </c>
      <c r="I176" s="34">
        <v>2.1610879E-4</v>
      </c>
      <c r="J176" s="34">
        <v>2.177949E-4</v>
      </c>
      <c r="K176" s="34">
        <v>2.1941908999999999E-4</v>
      </c>
      <c r="L176" s="34">
        <v>2.215246E-4</v>
      </c>
      <c r="M176" s="34">
        <v>2.2323140999999999E-4</v>
      </c>
      <c r="N176" s="34">
        <v>2.2741096000000001E-4</v>
      </c>
      <c r="O176" s="34">
        <v>2.2632376999999999E-4</v>
      </c>
      <c r="P176" s="38" t="s">
        <v>193</v>
      </c>
      <c r="Q176" s="38">
        <v>2.2022000999999999E-4</v>
      </c>
      <c r="R176" s="38">
        <v>2.1562616E-4</v>
      </c>
      <c r="S176" s="35">
        <v>2.1306459000000001E-4</v>
      </c>
      <c r="T176" s="35">
        <v>2.1031867000000001E-4</v>
      </c>
      <c r="U176" s="35">
        <v>2.1124634E-4</v>
      </c>
      <c r="V176" s="35">
        <v>2.1474870999999999E-4</v>
      </c>
      <c r="W176" s="35">
        <v>2.1737250999999999E-4</v>
      </c>
      <c r="X176" s="35">
        <v>2.2128261E-4</v>
      </c>
      <c r="Y176" s="35">
        <v>2.2358033999999999E-4</v>
      </c>
      <c r="Z176" s="35" t="s">
        <v>193</v>
      </c>
      <c r="AA176" s="35" t="s">
        <v>193</v>
      </c>
      <c r="AB176" s="35" t="s">
        <v>193</v>
      </c>
      <c r="AC176" s="36" t="s">
        <v>193</v>
      </c>
      <c r="AD176" s="29" t="s">
        <v>193</v>
      </c>
      <c r="AE176" s="29" t="s">
        <v>193</v>
      </c>
      <c r="AF176" s="29" t="s">
        <v>193</v>
      </c>
      <c r="AG176" s="29" t="s">
        <v>193</v>
      </c>
      <c r="AH176" s="29" t="s">
        <v>193</v>
      </c>
      <c r="AI176" s="29" t="s">
        <v>193</v>
      </c>
      <c r="AJ176" s="29" t="s">
        <v>193</v>
      </c>
      <c r="AK176" s="3">
        <f t="shared" si="2"/>
        <v>2.1602166863636364E-4</v>
      </c>
      <c r="AP176" s="2">
        <f>((AK176-AK$28)*100)/AK$28</f>
        <v>-4.5032844761771873</v>
      </c>
    </row>
    <row r="177" spans="1:42" x14ac:dyDescent="0.25">
      <c r="A177" s="32" t="s">
        <v>193</v>
      </c>
      <c r="B177" s="39" t="s">
        <v>193</v>
      </c>
      <c r="C177" s="32">
        <v>2.1980495000000001E-4</v>
      </c>
      <c r="D177" s="32">
        <v>2.1368746999999999E-4</v>
      </c>
      <c r="E177" s="32">
        <v>2.1351597E-4</v>
      </c>
      <c r="F177" s="32">
        <v>2.1627311E-4</v>
      </c>
      <c r="G177" s="32">
        <v>2.1954413000000001E-4</v>
      </c>
      <c r="H177" s="32">
        <v>2.2274301999999999E-4</v>
      </c>
      <c r="I177" s="32">
        <v>2.2468626E-4</v>
      </c>
      <c r="J177" s="32">
        <v>2.2479371E-4</v>
      </c>
      <c r="K177" s="32">
        <v>2.2342775000000001E-4</v>
      </c>
      <c r="L177" s="32">
        <v>2.2222019E-4</v>
      </c>
      <c r="M177" s="32">
        <v>2.2513761000000001E-4</v>
      </c>
      <c r="N177" s="32">
        <v>2.3428604999999999E-4</v>
      </c>
      <c r="O177" s="32">
        <v>2.3144727999999999E-4</v>
      </c>
      <c r="P177" s="32" t="s">
        <v>193</v>
      </c>
      <c r="Q177" s="32" t="s">
        <v>193</v>
      </c>
      <c r="R177" s="32" t="s">
        <v>193</v>
      </c>
      <c r="S177" s="33">
        <v>2.1611978E-4</v>
      </c>
      <c r="T177" s="33">
        <v>2.1553070000000001E-4</v>
      </c>
      <c r="U177" s="33">
        <v>2.1714160999999999E-4</v>
      </c>
      <c r="V177" s="33">
        <v>2.1796102E-4</v>
      </c>
      <c r="W177" s="33">
        <v>2.1591924999999999E-4</v>
      </c>
      <c r="X177" s="33">
        <v>2.2351346E-4</v>
      </c>
      <c r="Y177" s="33">
        <v>2.2640744000000001E-4</v>
      </c>
      <c r="Z177" s="33" t="s">
        <v>193</v>
      </c>
      <c r="AA177" s="40" t="s">
        <v>193</v>
      </c>
      <c r="AB177" s="40">
        <v>2.1801011E-4</v>
      </c>
      <c r="AC177" s="40">
        <v>2.2199979999999999E-4</v>
      </c>
      <c r="AD177" s="40" t="s">
        <v>193</v>
      </c>
      <c r="AE177" s="40" t="s">
        <v>193</v>
      </c>
      <c r="AF177" s="40" t="s">
        <v>193</v>
      </c>
      <c r="AG177" s="40" t="s">
        <v>193</v>
      </c>
      <c r="AH177" s="40" t="s">
        <v>193</v>
      </c>
      <c r="AI177" s="40" t="s">
        <v>193</v>
      </c>
      <c r="AJ177" s="40" t="s">
        <v>193</v>
      </c>
      <c r="AK177" s="3">
        <f t="shared" si="2"/>
        <v>2.2109866681818178E-4</v>
      </c>
      <c r="AP177" s="2">
        <f>((AK177-AK$29)*100)/AK$29</f>
        <v>-4.6481187876050614</v>
      </c>
    </row>
    <row r="178" spans="1:42" x14ac:dyDescent="0.25">
      <c r="A178" s="31" t="s">
        <v>193</v>
      </c>
      <c r="B178" s="41" t="s">
        <v>193</v>
      </c>
      <c r="C178" s="31" t="s">
        <v>193</v>
      </c>
      <c r="D178" s="31">
        <v>2.177755E-4</v>
      </c>
      <c r="E178" s="31">
        <v>2.1989473E-4</v>
      </c>
      <c r="F178" s="31">
        <v>2.239501E-4</v>
      </c>
      <c r="G178" s="31">
        <v>2.2727711999999999E-4</v>
      </c>
      <c r="H178" s="31">
        <v>2.3064693000000001E-4</v>
      </c>
      <c r="I178" s="31">
        <v>2.3367765000000001E-4</v>
      </c>
      <c r="J178" s="31">
        <v>2.3570205999999999E-4</v>
      </c>
      <c r="K178" s="31">
        <v>2.367452E-4</v>
      </c>
      <c r="L178" s="31">
        <v>2.3691989999999999E-4</v>
      </c>
      <c r="M178" s="31">
        <v>2.3638298E-4</v>
      </c>
      <c r="N178" s="31">
        <v>2.4108539E-4</v>
      </c>
      <c r="O178" s="31" t="s">
        <v>193</v>
      </c>
      <c r="P178" s="31" t="s">
        <v>193</v>
      </c>
      <c r="Q178" s="31" t="s">
        <v>193</v>
      </c>
      <c r="R178" s="31" t="s">
        <v>193</v>
      </c>
      <c r="S178" s="33">
        <v>2.2451942000000001E-4</v>
      </c>
      <c r="T178" s="33">
        <v>2.2482186999999999E-4</v>
      </c>
      <c r="U178" s="33">
        <v>2.2696941E-4</v>
      </c>
      <c r="V178" s="33">
        <v>2.2910718999999999E-4</v>
      </c>
      <c r="W178" s="33">
        <v>2.3071033E-4</v>
      </c>
      <c r="X178" s="33">
        <v>2.2928143000000001E-4</v>
      </c>
      <c r="Y178" s="33">
        <v>2.3154046E-4</v>
      </c>
      <c r="Z178" s="33">
        <v>2.3083517999999999E-4</v>
      </c>
      <c r="AA178" s="40">
        <v>2.3044760000000001E-4</v>
      </c>
      <c r="AB178" s="40">
        <v>2.2554737999999999E-4</v>
      </c>
      <c r="AC178" s="40">
        <v>2.2500035E-4</v>
      </c>
      <c r="AD178" s="40">
        <v>2.2841180000000001E-4</v>
      </c>
      <c r="AE178" s="40" t="s">
        <v>193</v>
      </c>
      <c r="AF178" s="40" t="s">
        <v>193</v>
      </c>
      <c r="AG178" s="40" t="s">
        <v>193</v>
      </c>
      <c r="AH178" s="40" t="s">
        <v>193</v>
      </c>
      <c r="AI178" s="40" t="s">
        <v>193</v>
      </c>
      <c r="AJ178" s="40" t="s">
        <v>193</v>
      </c>
      <c r="AK178" s="3">
        <f t="shared" si="2"/>
        <v>2.2944565130434777E-4</v>
      </c>
      <c r="AP178" s="2">
        <f>((AK178-AK$30)*100)/AK$30</f>
        <v>-4.885018075739727</v>
      </c>
    </row>
    <row r="179" spans="1:42" x14ac:dyDescent="0.25">
      <c r="A179" s="31" t="s">
        <v>193</v>
      </c>
      <c r="B179" s="41" t="s">
        <v>193</v>
      </c>
      <c r="C179" s="31" t="s">
        <v>193</v>
      </c>
      <c r="D179" s="31">
        <v>2.2704499999999999E-4</v>
      </c>
      <c r="E179" s="31">
        <v>2.3082511000000001E-4</v>
      </c>
      <c r="F179" s="31">
        <v>2.3384297999999999E-4</v>
      </c>
      <c r="G179" s="31">
        <v>2.3617939E-4</v>
      </c>
      <c r="H179" s="31">
        <v>2.3889559000000001E-4</v>
      </c>
      <c r="I179" s="31">
        <v>2.4172475999999999E-4</v>
      </c>
      <c r="J179" s="31">
        <v>2.4425477000000002E-4</v>
      </c>
      <c r="K179" s="31">
        <v>2.4645067999999999E-4</v>
      </c>
      <c r="L179" s="31">
        <v>2.4775255999999999E-4</v>
      </c>
      <c r="M179" s="31">
        <v>2.4686043999999998E-4</v>
      </c>
      <c r="N179" s="31">
        <v>2.4647938000000002E-4</v>
      </c>
      <c r="O179" s="31" t="s">
        <v>193</v>
      </c>
      <c r="P179" s="31" t="s">
        <v>193</v>
      </c>
      <c r="Q179" s="31" t="s">
        <v>193</v>
      </c>
      <c r="R179" s="31" t="s">
        <v>193</v>
      </c>
      <c r="S179" s="33">
        <v>2.3583760000000001E-4</v>
      </c>
      <c r="T179" s="33">
        <v>2.3519175999999999E-4</v>
      </c>
      <c r="U179" s="33">
        <v>2.3619228E-4</v>
      </c>
      <c r="V179" s="33">
        <v>2.3789147E-4</v>
      </c>
      <c r="W179" s="33">
        <v>2.4072197E-4</v>
      </c>
      <c r="X179" s="33">
        <v>2.4093581E-4</v>
      </c>
      <c r="Y179" s="33">
        <v>2.3844381000000001E-4</v>
      </c>
      <c r="Z179" s="33" t="s">
        <v>193</v>
      </c>
      <c r="AA179" s="40">
        <v>2.3335469E-4</v>
      </c>
      <c r="AB179" s="40">
        <v>2.2946883E-4</v>
      </c>
      <c r="AC179" s="40" t="s">
        <v>193</v>
      </c>
      <c r="AD179" s="40" t="s">
        <v>193</v>
      </c>
      <c r="AE179" s="40" t="s">
        <v>193</v>
      </c>
      <c r="AF179" s="40" t="s">
        <v>193</v>
      </c>
      <c r="AG179" s="40" t="s">
        <v>193</v>
      </c>
      <c r="AH179" s="40" t="s">
        <v>193</v>
      </c>
      <c r="AI179" s="40" t="s">
        <v>193</v>
      </c>
      <c r="AJ179" s="40" t="s">
        <v>193</v>
      </c>
      <c r="AK179" s="3">
        <f t="shared" ref="AK179:AK185" si="3">AVERAGE(A179:AJ179)</f>
        <v>2.3841744399999998E-4</v>
      </c>
      <c r="AP179" s="2">
        <f>((AK179-AK$31)*100)/AK$31</f>
        <v>-5.0579949671038902</v>
      </c>
    </row>
    <row r="180" spans="1:42" x14ac:dyDescent="0.25">
      <c r="A180" s="31" t="s">
        <v>193</v>
      </c>
      <c r="B180" s="41" t="s">
        <v>193</v>
      </c>
      <c r="C180" s="31" t="s">
        <v>193</v>
      </c>
      <c r="D180" s="31">
        <v>2.4275332999999999E-4</v>
      </c>
      <c r="E180" s="31">
        <v>2.4262854000000001E-4</v>
      </c>
      <c r="F180" s="31">
        <v>2.4494129999999998E-4</v>
      </c>
      <c r="G180" s="31">
        <v>2.4753166000000002E-4</v>
      </c>
      <c r="H180" s="31">
        <v>2.4965924000000002E-4</v>
      </c>
      <c r="I180" s="31">
        <v>2.5172596000000002E-4</v>
      </c>
      <c r="J180" s="31">
        <v>2.5386803000000002E-4</v>
      </c>
      <c r="K180" s="31">
        <v>2.5645239999999998E-4</v>
      </c>
      <c r="L180" s="31">
        <v>2.5849150000000002E-4</v>
      </c>
      <c r="M180" s="31">
        <v>2.5802973000000002E-4</v>
      </c>
      <c r="N180" s="31">
        <v>2.568011E-4</v>
      </c>
      <c r="O180" s="31" t="s">
        <v>193</v>
      </c>
      <c r="P180" s="31" t="s">
        <v>193</v>
      </c>
      <c r="Q180" s="31" t="s">
        <v>193</v>
      </c>
      <c r="R180" s="31" t="s">
        <v>193</v>
      </c>
      <c r="S180" s="33" t="s">
        <v>193</v>
      </c>
      <c r="T180" s="33">
        <v>2.4583603999999998E-4</v>
      </c>
      <c r="U180" s="33">
        <v>2.4524749999999999E-4</v>
      </c>
      <c r="V180" s="33">
        <v>2.4749376E-4</v>
      </c>
      <c r="W180" s="33">
        <v>2.5082975999999999E-4</v>
      </c>
      <c r="X180" s="33">
        <v>2.5273502E-4</v>
      </c>
      <c r="Y180" s="33">
        <v>2.5016532000000002E-4</v>
      </c>
      <c r="Z180" s="33">
        <v>2.5065405999999998E-4</v>
      </c>
      <c r="AA180" s="40" t="s">
        <v>193</v>
      </c>
      <c r="AB180" s="40" t="s">
        <v>193</v>
      </c>
      <c r="AC180" s="40" t="s">
        <v>193</v>
      </c>
      <c r="AD180" s="40" t="s">
        <v>193</v>
      </c>
      <c r="AE180" s="40" t="s">
        <v>193</v>
      </c>
      <c r="AF180" s="40" t="s">
        <v>193</v>
      </c>
      <c r="AG180" s="40" t="s">
        <v>193</v>
      </c>
      <c r="AH180" s="40" t="s">
        <v>193</v>
      </c>
      <c r="AI180" s="40" t="s">
        <v>193</v>
      </c>
      <c r="AJ180" s="40" t="s">
        <v>193</v>
      </c>
      <c r="AK180" s="3">
        <f t="shared" si="3"/>
        <v>2.5032468055555555E-4</v>
      </c>
      <c r="AP180" s="2">
        <f>((AK180-AK$32)*100)/AK$32</f>
        <v>-5.3089993623519556</v>
      </c>
    </row>
    <row r="181" spans="1:42" x14ac:dyDescent="0.25">
      <c r="A181" s="31" t="s">
        <v>193</v>
      </c>
      <c r="B181" s="41" t="s">
        <v>193</v>
      </c>
      <c r="C181" s="31" t="s">
        <v>193</v>
      </c>
      <c r="D181" s="31" t="s">
        <v>193</v>
      </c>
      <c r="E181" s="31">
        <v>2.5981693999999999E-4</v>
      </c>
      <c r="F181" s="31">
        <v>2.6013862E-4</v>
      </c>
      <c r="G181" s="31">
        <v>2.6257652999999998E-4</v>
      </c>
      <c r="H181" s="31">
        <v>2.6334303999999998E-4</v>
      </c>
      <c r="I181" s="31">
        <v>2.6406722999999999E-4</v>
      </c>
      <c r="J181" s="31">
        <v>2.6558781999999999E-4</v>
      </c>
      <c r="K181" s="31">
        <v>2.6849323000000002E-4</v>
      </c>
      <c r="L181" s="31">
        <v>2.7052083E-4</v>
      </c>
      <c r="M181" s="31">
        <v>2.7017772999999998E-4</v>
      </c>
      <c r="N181" s="31">
        <v>2.6911098000000002E-4</v>
      </c>
      <c r="O181" s="31" t="s">
        <v>193</v>
      </c>
      <c r="P181" s="31" t="s">
        <v>193</v>
      </c>
      <c r="Q181" s="31" t="s">
        <v>193</v>
      </c>
      <c r="R181" s="31" t="s">
        <v>193</v>
      </c>
      <c r="S181" s="33" t="s">
        <v>193</v>
      </c>
      <c r="T181" s="33" t="s">
        <v>193</v>
      </c>
      <c r="U181" s="33">
        <v>2.5492936000000001E-4</v>
      </c>
      <c r="V181" s="33">
        <v>2.6012372000000001E-4</v>
      </c>
      <c r="W181" s="33">
        <v>2.6325812E-4</v>
      </c>
      <c r="X181" s="33">
        <v>2.6511429999999999E-4</v>
      </c>
      <c r="Y181" s="33">
        <v>2.6301736999999998E-4</v>
      </c>
      <c r="Z181" s="33">
        <v>2.5927007999999998E-4</v>
      </c>
      <c r="AA181" s="40" t="s">
        <v>193</v>
      </c>
      <c r="AB181" s="40" t="s">
        <v>193</v>
      </c>
      <c r="AC181" s="40" t="s">
        <v>193</v>
      </c>
      <c r="AD181" s="40" t="s">
        <v>193</v>
      </c>
      <c r="AE181" s="40" t="s">
        <v>193</v>
      </c>
      <c r="AF181" s="40" t="s">
        <v>193</v>
      </c>
      <c r="AG181" s="40" t="s">
        <v>193</v>
      </c>
      <c r="AH181" s="40" t="s">
        <v>193</v>
      </c>
      <c r="AI181" s="40" t="s">
        <v>193</v>
      </c>
      <c r="AJ181" s="40" t="s">
        <v>193</v>
      </c>
      <c r="AK181" s="3">
        <f t="shared" si="3"/>
        <v>2.6372161875000004E-4</v>
      </c>
      <c r="AP181" s="2">
        <f>((AK181-AK$33)*100)/AK$33</f>
        <v>-5.5318908743946267</v>
      </c>
    </row>
    <row r="182" spans="1:42" x14ac:dyDescent="0.25">
      <c r="A182" s="27" t="s">
        <v>193</v>
      </c>
      <c r="B182" s="28" t="s">
        <v>193</v>
      </c>
      <c r="C182" s="27" t="s">
        <v>193</v>
      </c>
      <c r="D182" s="27" t="s">
        <v>193</v>
      </c>
      <c r="E182" s="27">
        <v>2.8515904E-4</v>
      </c>
      <c r="F182" s="27">
        <v>2.7773412999999999E-4</v>
      </c>
      <c r="G182" s="27">
        <v>2.7815004999999997E-4</v>
      </c>
      <c r="H182" s="27">
        <v>2.7295618000000002E-4</v>
      </c>
      <c r="I182" s="27">
        <v>2.7536237000000001E-4</v>
      </c>
      <c r="J182" s="27">
        <v>2.7879652999999999E-4</v>
      </c>
      <c r="K182" s="27">
        <v>2.8248850000000002E-4</v>
      </c>
      <c r="L182" s="27">
        <v>2.8369042999999998E-4</v>
      </c>
      <c r="M182" s="27">
        <v>2.8198930000000001E-4</v>
      </c>
      <c r="N182" s="27" t="s">
        <v>193</v>
      </c>
      <c r="O182" s="27" t="s">
        <v>193</v>
      </c>
      <c r="P182" s="27" t="s">
        <v>193</v>
      </c>
      <c r="Q182" s="27" t="s">
        <v>193</v>
      </c>
      <c r="R182" s="27" t="s">
        <v>193</v>
      </c>
      <c r="S182" s="27" t="s">
        <v>193</v>
      </c>
      <c r="T182" s="27" t="s">
        <v>193</v>
      </c>
      <c r="U182" s="27">
        <v>2.7086242000000003E-4</v>
      </c>
      <c r="V182" s="27">
        <v>2.7627887999999998E-4</v>
      </c>
      <c r="W182" s="27">
        <v>2.7751844000000001E-4</v>
      </c>
      <c r="X182" s="27">
        <v>2.8031900000000001E-4</v>
      </c>
      <c r="Y182" s="27">
        <v>2.7768157E-4</v>
      </c>
      <c r="Z182" s="27" t="s">
        <v>193</v>
      </c>
      <c r="AA182" s="27" t="s">
        <v>193</v>
      </c>
      <c r="AB182" s="27" t="s">
        <v>193</v>
      </c>
      <c r="AC182" s="27" t="s">
        <v>193</v>
      </c>
      <c r="AD182" s="27" t="s">
        <v>193</v>
      </c>
      <c r="AE182" s="27" t="s">
        <v>193</v>
      </c>
      <c r="AF182" s="27" t="s">
        <v>193</v>
      </c>
      <c r="AG182" s="27" t="s">
        <v>193</v>
      </c>
      <c r="AH182" s="27" t="s">
        <v>193</v>
      </c>
      <c r="AI182" s="27" t="s">
        <v>193</v>
      </c>
      <c r="AJ182" s="27" t="s">
        <v>193</v>
      </c>
      <c r="AK182" s="3">
        <f t="shared" si="3"/>
        <v>2.7849906000000001E-4</v>
      </c>
      <c r="AP182" s="2">
        <f>((AK182-AK$34)*100)/AK$34</f>
        <v>-5.664723058225773</v>
      </c>
    </row>
    <row r="183" spans="1:42" x14ac:dyDescent="0.25">
      <c r="A183" s="27" t="s">
        <v>193</v>
      </c>
      <c r="B183" s="28" t="s">
        <v>193</v>
      </c>
      <c r="C183" s="27" t="s">
        <v>193</v>
      </c>
      <c r="D183" s="27" t="s">
        <v>193</v>
      </c>
      <c r="E183" s="27" t="s">
        <v>193</v>
      </c>
      <c r="F183" s="27" t="s">
        <v>193</v>
      </c>
      <c r="G183" s="27">
        <v>3.0163180000000001E-4</v>
      </c>
      <c r="H183" s="27">
        <v>2.9866411999999998E-4</v>
      </c>
      <c r="I183" s="27">
        <v>2.9629017999999998E-4</v>
      </c>
      <c r="J183" s="27">
        <v>2.9453516000000002E-4</v>
      </c>
      <c r="K183" s="27">
        <v>3.0365642000000002E-4</v>
      </c>
      <c r="L183" s="27">
        <v>3.0251520000000001E-4</v>
      </c>
      <c r="M183" s="27" t="s">
        <v>193</v>
      </c>
      <c r="N183" s="27" t="s">
        <v>193</v>
      </c>
      <c r="O183" s="27" t="s">
        <v>193</v>
      </c>
      <c r="P183" s="27" t="s">
        <v>193</v>
      </c>
      <c r="Q183" s="27" t="s">
        <v>193</v>
      </c>
      <c r="R183" s="27" t="s">
        <v>193</v>
      </c>
      <c r="S183" s="27" t="s">
        <v>193</v>
      </c>
      <c r="T183" s="27" t="s">
        <v>193</v>
      </c>
      <c r="U183" s="27">
        <v>2.9247426000000002E-4</v>
      </c>
      <c r="V183" s="27">
        <v>2.9337409999999998E-4</v>
      </c>
      <c r="W183" s="27">
        <v>2.931241E-4</v>
      </c>
      <c r="X183" s="27">
        <v>3.0430159999999997E-4</v>
      </c>
      <c r="Y183" s="27">
        <v>3.0077385999999998E-4</v>
      </c>
      <c r="Z183" s="27">
        <v>3.1171726999999999E-4</v>
      </c>
      <c r="AA183" s="27" t="s">
        <v>193</v>
      </c>
      <c r="AB183" s="27" t="s">
        <v>193</v>
      </c>
      <c r="AC183" s="27" t="s">
        <v>193</v>
      </c>
      <c r="AD183" s="27" t="s">
        <v>193</v>
      </c>
      <c r="AE183" s="27" t="s">
        <v>193</v>
      </c>
      <c r="AF183" s="27" t="s">
        <v>193</v>
      </c>
      <c r="AG183" s="27" t="s">
        <v>193</v>
      </c>
      <c r="AH183" s="27" t="s">
        <v>193</v>
      </c>
      <c r="AI183" s="27" t="s">
        <v>193</v>
      </c>
      <c r="AJ183" s="27" t="s">
        <v>193</v>
      </c>
      <c r="AK183" s="3">
        <f t="shared" si="3"/>
        <v>2.9942150583333335E-4</v>
      </c>
      <c r="AP183" s="2">
        <f>((AK183-AK$35)*100)/AK$35</f>
        <v>-5.2292461944763424</v>
      </c>
    </row>
    <row r="184" spans="1:42" x14ac:dyDescent="0.25">
      <c r="A184" s="25" t="s">
        <v>193</v>
      </c>
      <c r="B184" s="26" t="s">
        <v>193</v>
      </c>
      <c r="C184" s="25" t="s">
        <v>193</v>
      </c>
      <c r="D184" s="25" t="s">
        <v>193</v>
      </c>
      <c r="E184" s="25" t="s">
        <v>193</v>
      </c>
      <c r="F184" s="25" t="s">
        <v>193</v>
      </c>
      <c r="G184" s="25" t="s">
        <v>193</v>
      </c>
      <c r="H184" s="25" t="s">
        <v>193</v>
      </c>
      <c r="I184" s="25" t="s">
        <v>193</v>
      </c>
      <c r="J184" s="25">
        <v>3.3557412E-4</v>
      </c>
      <c r="K184" s="25" t="s">
        <v>193</v>
      </c>
      <c r="L184" s="25" t="s">
        <v>193</v>
      </c>
      <c r="M184" s="25" t="s">
        <v>193</v>
      </c>
      <c r="N184" s="25" t="s">
        <v>193</v>
      </c>
      <c r="O184" s="25" t="s">
        <v>193</v>
      </c>
      <c r="P184" s="25" t="s">
        <v>193</v>
      </c>
      <c r="Q184" s="25" t="s">
        <v>193</v>
      </c>
      <c r="R184" s="25" t="s">
        <v>193</v>
      </c>
      <c r="S184" s="25" t="s">
        <v>193</v>
      </c>
      <c r="T184" s="25">
        <v>3.3222340000000001E-4</v>
      </c>
      <c r="U184" s="25">
        <v>3.341954E-4</v>
      </c>
      <c r="V184" s="25" t="s">
        <v>193</v>
      </c>
      <c r="W184" s="25" t="s">
        <v>193</v>
      </c>
      <c r="X184" s="25">
        <v>3.3913969999999999E-4</v>
      </c>
      <c r="Y184" s="25">
        <v>3.3844769999999999E-4</v>
      </c>
      <c r="Z184" s="25">
        <v>3.3581778E-4</v>
      </c>
      <c r="AA184" s="25">
        <v>3.3233573999999998E-4</v>
      </c>
      <c r="AB184" s="25">
        <v>3.3147057E-4</v>
      </c>
      <c r="AC184" s="25" t="s">
        <v>193</v>
      </c>
      <c r="AD184" s="25" t="s">
        <v>193</v>
      </c>
      <c r="AE184" s="25" t="s">
        <v>193</v>
      </c>
      <c r="AF184" s="25" t="s">
        <v>193</v>
      </c>
      <c r="AG184" s="25" t="s">
        <v>193</v>
      </c>
      <c r="AH184" s="25" t="s">
        <v>193</v>
      </c>
      <c r="AI184" s="25" t="s">
        <v>193</v>
      </c>
      <c r="AJ184" s="25" t="s">
        <v>193</v>
      </c>
      <c r="AK184" s="3">
        <f t="shared" si="3"/>
        <v>3.3490055124999997E-4</v>
      </c>
      <c r="AP184" s="22">
        <f>((AK184-AK$36)*100)/AK$36</f>
        <v>1.8350058586769924</v>
      </c>
    </row>
    <row r="185" spans="1:42" x14ac:dyDescent="0.25">
      <c r="A185" s="25">
        <v>3.2313809999999998E-4</v>
      </c>
      <c r="B185" s="26">
        <v>3.208423E-4</v>
      </c>
      <c r="C185" s="25">
        <v>3.1878530000000003E-4</v>
      </c>
      <c r="D185" s="25">
        <v>3.184409E-4</v>
      </c>
      <c r="E185" s="25">
        <v>3.1838199999999997E-4</v>
      </c>
      <c r="F185" s="25">
        <v>3.1835620000000001E-4</v>
      </c>
      <c r="G185" s="25">
        <v>3.1787553000000001E-4</v>
      </c>
      <c r="H185" s="25">
        <v>3.1707052000000001E-4</v>
      </c>
      <c r="I185" s="25">
        <v>3.1695614E-4</v>
      </c>
      <c r="J185" s="25">
        <v>3.159433E-4</v>
      </c>
      <c r="K185" s="25">
        <v>3.17361E-4</v>
      </c>
      <c r="L185" s="25">
        <v>3.17258E-4</v>
      </c>
      <c r="M185" s="25">
        <v>3.1713548E-4</v>
      </c>
      <c r="N185" s="25">
        <v>3.1785169999999998E-4</v>
      </c>
      <c r="O185" s="25">
        <v>3.1917935000000001E-4</v>
      </c>
      <c r="P185" s="25">
        <v>3.1552549999999999E-4</v>
      </c>
      <c r="Q185" s="25">
        <v>3.1334598000000002E-4</v>
      </c>
      <c r="R185" s="25">
        <v>3.1197962000000001E-4</v>
      </c>
      <c r="S185" s="25">
        <v>3.1120544999999999E-4</v>
      </c>
      <c r="T185" s="25">
        <v>3.1519536000000002E-4</v>
      </c>
      <c r="U185" s="25" t="s">
        <v>193</v>
      </c>
      <c r="V185" s="25" t="s">
        <v>193</v>
      </c>
      <c r="W185" s="25" t="s">
        <v>193</v>
      </c>
      <c r="X185" s="25" t="s">
        <v>193</v>
      </c>
      <c r="Y185" s="25">
        <v>3.2701307999999997E-4</v>
      </c>
      <c r="Z185" s="25">
        <v>3.2246237999999998E-4</v>
      </c>
      <c r="AA185" s="25">
        <v>3.2298974E-4</v>
      </c>
      <c r="AB185" s="25">
        <v>3.2554637E-4</v>
      </c>
      <c r="AC185" s="25">
        <v>3.2857273000000002E-4</v>
      </c>
      <c r="AD185" s="25">
        <v>3.2520741999999999E-4</v>
      </c>
      <c r="AE185" s="25">
        <v>3.2264412999999999E-4</v>
      </c>
      <c r="AF185" s="25">
        <v>3.2201719999999998E-4</v>
      </c>
      <c r="AG185" s="25">
        <v>3.2286514999999998E-4</v>
      </c>
      <c r="AH185" s="25">
        <v>3.2151423999999997E-4</v>
      </c>
      <c r="AI185" s="25">
        <v>3.2187969999999998E-4</v>
      </c>
      <c r="AJ185" s="25">
        <v>3.2336514999999999E-4</v>
      </c>
      <c r="AK185" s="3">
        <f t="shared" si="3"/>
        <v>3.1962203187499996E-4</v>
      </c>
      <c r="AP185" s="22">
        <f>((AK185-AK$37)*100)/AK$37</f>
        <v>4.7075476397097225</v>
      </c>
    </row>
    <row r="186" spans="1:42" x14ac:dyDescent="0.25">
      <c r="AK186" s="17">
        <f>SUM(A150:AJ183)/867</f>
        <v>2.3969287401384121E-4</v>
      </c>
      <c r="AP186" s="23">
        <f>((AK186-AK$38)*100)/AK$38</f>
        <v>3.0265292620765427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9DB2E-AA7A-4B0D-9B8D-6400F5ED5E96}">
  <dimension ref="A1:BC275"/>
  <sheetViews>
    <sheetView zoomScale="70" zoomScaleNormal="70" workbookViewId="0">
      <selection activeCell="AN27" sqref="AN27"/>
    </sheetView>
  </sheetViews>
  <sheetFormatPr defaultRowHeight="15" x14ac:dyDescent="0.25"/>
  <cols>
    <col min="37" max="37" width="12.7109375" style="3" customWidth="1"/>
    <col min="38" max="40" width="8.85546875" style="2"/>
    <col min="41" max="41" width="12" style="2" customWidth="1"/>
    <col min="42" max="42" width="8.85546875" style="2"/>
    <col min="46" max="46" width="13" style="1" bestFit="1" customWidth="1"/>
    <col min="51" max="51" width="12.5703125" style="1" bestFit="1" customWidth="1"/>
  </cols>
  <sheetData>
    <row r="1" spans="1:55" x14ac:dyDescent="0.25">
      <c r="A1" t="s">
        <v>195</v>
      </c>
      <c r="AK1" s="1"/>
      <c r="AL1" s="1"/>
    </row>
    <row r="2" spans="1:55" x14ac:dyDescent="0.25">
      <c r="A2" s="25" t="s">
        <v>193</v>
      </c>
      <c r="B2" s="26" t="s">
        <v>193</v>
      </c>
      <c r="C2" s="25" t="s">
        <v>193</v>
      </c>
      <c r="D2" s="25" t="s">
        <v>193</v>
      </c>
      <c r="E2" s="25" t="s">
        <v>193</v>
      </c>
      <c r="F2" s="25" t="s">
        <v>193</v>
      </c>
      <c r="G2" s="25" t="s">
        <v>193</v>
      </c>
      <c r="H2" s="25" t="s">
        <v>193</v>
      </c>
      <c r="I2" s="25" t="s">
        <v>193</v>
      </c>
      <c r="J2" s="25" t="s">
        <v>193</v>
      </c>
      <c r="K2" s="25" t="s">
        <v>193</v>
      </c>
      <c r="L2" s="25" t="s">
        <v>193</v>
      </c>
      <c r="M2" s="25" t="s">
        <v>193</v>
      </c>
      <c r="N2" s="25" t="s">
        <v>193</v>
      </c>
      <c r="O2" s="25" t="s">
        <v>193</v>
      </c>
      <c r="P2" s="25" t="s">
        <v>193</v>
      </c>
      <c r="Q2" s="25" t="s">
        <v>193</v>
      </c>
      <c r="R2" s="25" t="s">
        <v>193</v>
      </c>
      <c r="S2" s="25" t="s">
        <v>193</v>
      </c>
      <c r="T2" s="25" t="s">
        <v>193</v>
      </c>
      <c r="U2" s="25" t="s">
        <v>193</v>
      </c>
      <c r="V2" s="25" t="s">
        <v>193</v>
      </c>
      <c r="W2" s="25" t="s">
        <v>193</v>
      </c>
      <c r="X2" s="25" t="s">
        <v>193</v>
      </c>
      <c r="Y2" s="25" t="s">
        <v>193</v>
      </c>
      <c r="Z2" s="25" t="s">
        <v>193</v>
      </c>
      <c r="AA2" s="25" t="s">
        <v>193</v>
      </c>
      <c r="AB2" s="25" t="s">
        <v>193</v>
      </c>
      <c r="AC2" s="25" t="s">
        <v>193</v>
      </c>
      <c r="AD2" s="25" t="s">
        <v>193</v>
      </c>
      <c r="AE2" s="25" t="s">
        <v>193</v>
      </c>
      <c r="AF2" s="25" t="s">
        <v>193</v>
      </c>
      <c r="AG2" s="25" t="s">
        <v>193</v>
      </c>
      <c r="AH2" s="25" t="s">
        <v>193</v>
      </c>
      <c r="AI2" s="25" t="s">
        <v>193</v>
      </c>
      <c r="AJ2" s="25" t="s">
        <v>193</v>
      </c>
      <c r="AK2" s="3" t="s">
        <v>0</v>
      </c>
      <c r="AL2" s="4">
        <v>-76.463800000000006</v>
      </c>
      <c r="AO2" s="5"/>
      <c r="AQ2" s="2"/>
      <c r="AR2" s="2"/>
      <c r="AS2" s="2"/>
    </row>
    <row r="3" spans="1:55" x14ac:dyDescent="0.25">
      <c r="A3" s="25" t="s">
        <v>193</v>
      </c>
      <c r="B3" s="26">
        <v>34.486984</v>
      </c>
      <c r="C3" s="25">
        <v>34.642234999999999</v>
      </c>
      <c r="D3" s="25">
        <v>34.689680000000003</v>
      </c>
      <c r="E3" s="25">
        <v>34.74447</v>
      </c>
      <c r="F3" s="25">
        <v>34.754894</v>
      </c>
      <c r="G3" s="25">
        <v>34.757719999999999</v>
      </c>
      <c r="H3" s="25">
        <v>34.781506</v>
      </c>
      <c r="I3" s="25">
        <v>34.753520000000002</v>
      </c>
      <c r="J3" s="25">
        <v>34.733690000000003</v>
      </c>
      <c r="K3" s="25">
        <v>34.719794999999998</v>
      </c>
      <c r="L3" s="25">
        <v>34.704616999999999</v>
      </c>
      <c r="M3" s="25">
        <v>34.692802</v>
      </c>
      <c r="N3" s="25">
        <v>34.688136999999998</v>
      </c>
      <c r="O3" s="25">
        <v>34.690246999999999</v>
      </c>
      <c r="P3" s="25">
        <v>34.70055</v>
      </c>
      <c r="Q3" s="25">
        <v>34.712600000000002</v>
      </c>
      <c r="R3" s="25">
        <v>34.747129999999999</v>
      </c>
      <c r="S3" s="25">
        <v>34.751792999999999</v>
      </c>
      <c r="T3" s="25">
        <v>34.714374999999997</v>
      </c>
      <c r="U3" s="25">
        <v>34.700310000000002</v>
      </c>
      <c r="V3" s="25">
        <v>34.71349</v>
      </c>
      <c r="W3" s="25">
        <v>34.734290000000001</v>
      </c>
      <c r="X3" s="25">
        <v>34.761592999999998</v>
      </c>
      <c r="Y3" s="25">
        <v>34.783023999999997</v>
      </c>
      <c r="Z3" s="25">
        <v>34.793633</v>
      </c>
      <c r="AA3" s="25">
        <v>34.789580000000001</v>
      </c>
      <c r="AB3" s="25">
        <v>34.777099999999997</v>
      </c>
      <c r="AC3" s="25">
        <v>34.761153999999998</v>
      </c>
      <c r="AD3" s="25">
        <v>34.729446000000003</v>
      </c>
      <c r="AE3" s="25">
        <v>34.674033999999999</v>
      </c>
      <c r="AF3" s="25">
        <v>34.654896000000001</v>
      </c>
      <c r="AG3" s="25">
        <v>34.771853999999998</v>
      </c>
      <c r="AH3" s="25">
        <v>34.756157000000002</v>
      </c>
      <c r="AI3" s="25">
        <v>34.669173999999998</v>
      </c>
      <c r="AJ3" s="25" t="s">
        <v>193</v>
      </c>
      <c r="AK3" s="3">
        <f>AVERAGE(A3:AJ3)</f>
        <v>34.721661176470583</v>
      </c>
      <c r="AL3" s="4">
        <v>-66.4435</v>
      </c>
      <c r="AM3" s="6" t="s">
        <v>94</v>
      </c>
      <c r="AO3" s="2">
        <f>SUM(A36:AJ37)/40</f>
        <v>33.198386200000002</v>
      </c>
      <c r="AV3" s="2"/>
      <c r="AW3" s="2"/>
    </row>
    <row r="4" spans="1:55" x14ac:dyDescent="0.25">
      <c r="A4" s="27">
        <v>34.685383000000002</v>
      </c>
      <c r="B4" s="28">
        <v>34.646782000000002</v>
      </c>
      <c r="C4" s="27">
        <v>34.702686</v>
      </c>
      <c r="D4" s="27">
        <v>34.728026999999997</v>
      </c>
      <c r="E4" s="27">
        <v>34.748837000000002</v>
      </c>
      <c r="F4" s="27">
        <v>34.771476999999997</v>
      </c>
      <c r="G4" s="27">
        <v>34.775654000000003</v>
      </c>
      <c r="H4" s="27">
        <v>34.777957999999998</v>
      </c>
      <c r="I4" s="27">
        <v>34.768180000000001</v>
      </c>
      <c r="J4" s="27">
        <v>34.760629999999999</v>
      </c>
      <c r="K4" s="27">
        <v>34.751728</v>
      </c>
      <c r="L4" s="27">
        <v>34.746605000000002</v>
      </c>
      <c r="M4" s="27">
        <v>34.743701999999999</v>
      </c>
      <c r="N4" s="27">
        <v>34.742663999999998</v>
      </c>
      <c r="O4" s="27">
        <v>34.745894999999997</v>
      </c>
      <c r="P4" s="27">
        <v>34.759129999999999</v>
      </c>
      <c r="Q4" s="27">
        <v>34.776600000000002</v>
      </c>
      <c r="R4" s="27">
        <v>34.795876</v>
      </c>
      <c r="S4" s="27">
        <v>34.801940000000002</v>
      </c>
      <c r="T4" s="27">
        <v>34.772500000000001</v>
      </c>
      <c r="U4" s="27">
        <v>34.764583999999999</v>
      </c>
      <c r="V4" s="27">
        <v>34.751797000000003</v>
      </c>
      <c r="W4" s="27">
        <v>34.740273000000002</v>
      </c>
      <c r="X4" s="27">
        <v>34.722484999999999</v>
      </c>
      <c r="Y4" s="27">
        <v>34.697547999999998</v>
      </c>
      <c r="Z4" s="27">
        <v>34.6663</v>
      </c>
      <c r="AA4" s="27">
        <v>34.660007</v>
      </c>
      <c r="AB4" s="27">
        <v>34.684460000000001</v>
      </c>
      <c r="AC4" s="27">
        <v>34.719321999999998</v>
      </c>
      <c r="AD4" s="27">
        <v>34.680120000000002</v>
      </c>
      <c r="AE4" s="27">
        <v>34.586742000000001</v>
      </c>
      <c r="AF4" s="27">
        <v>34.691369999999999</v>
      </c>
      <c r="AG4" s="27">
        <v>34.740143000000003</v>
      </c>
      <c r="AH4" s="27">
        <v>34.740900000000003</v>
      </c>
      <c r="AI4" s="27">
        <v>34.759450000000001</v>
      </c>
      <c r="AJ4" s="27">
        <v>34.709919999999997</v>
      </c>
      <c r="AK4" s="3">
        <f t="shared" ref="AK4:AK67" si="0">AVERAGE(A4:AJ4)</f>
        <v>34.731046527777785</v>
      </c>
      <c r="AL4" s="9">
        <v>-59.441600000000001</v>
      </c>
      <c r="AM4" s="6" t="s">
        <v>116</v>
      </c>
      <c r="AO4" s="2">
        <f>SUM(A2:AJ3)/34</f>
        <v>34.721661176470583</v>
      </c>
      <c r="AT4" s="44">
        <f>AVERAGE(A2:AJ3)</f>
        <v>34.721661176470583</v>
      </c>
      <c r="AV4" s="22" t="s">
        <v>95</v>
      </c>
      <c r="AW4" s="2" t="s">
        <v>96</v>
      </c>
      <c r="AZ4" s="7"/>
      <c r="BA4" s="7"/>
      <c r="BB4" s="7"/>
      <c r="BC4" s="18"/>
    </row>
    <row r="5" spans="1:55" x14ac:dyDescent="0.25">
      <c r="A5" s="27">
        <v>34.787323000000001</v>
      </c>
      <c r="B5" s="28">
        <v>34.793089999999999</v>
      </c>
      <c r="C5" s="27">
        <v>34.813046</v>
      </c>
      <c r="D5" s="27">
        <v>34.818047</v>
      </c>
      <c r="E5" s="27">
        <v>34.830719999999999</v>
      </c>
      <c r="F5" s="27">
        <v>34.846739999999997</v>
      </c>
      <c r="G5" s="27">
        <v>34.846375000000002</v>
      </c>
      <c r="H5" s="27">
        <v>34.842182000000001</v>
      </c>
      <c r="I5" s="27">
        <v>34.825336</v>
      </c>
      <c r="J5" s="27">
        <v>34.814804000000002</v>
      </c>
      <c r="K5" s="27">
        <v>34.813395999999997</v>
      </c>
      <c r="L5" s="27">
        <v>34.818916000000002</v>
      </c>
      <c r="M5" s="27">
        <v>34.819879999999998</v>
      </c>
      <c r="N5" s="27">
        <v>34.820025999999999</v>
      </c>
      <c r="O5" s="27">
        <v>34.826157000000002</v>
      </c>
      <c r="P5" s="27">
        <v>34.841137000000003</v>
      </c>
      <c r="Q5" s="27">
        <v>34.852753</v>
      </c>
      <c r="R5" s="27">
        <v>34.870570000000001</v>
      </c>
      <c r="S5" s="27">
        <v>34.889282000000001</v>
      </c>
      <c r="T5" s="27">
        <v>34.878394999999998</v>
      </c>
      <c r="U5" s="27">
        <v>34.857230000000001</v>
      </c>
      <c r="V5" s="27">
        <v>34.812190000000001</v>
      </c>
      <c r="W5" s="27">
        <v>34.788424999999997</v>
      </c>
      <c r="X5" s="27">
        <v>34.772150000000003</v>
      </c>
      <c r="Y5" s="27">
        <v>34.754623000000002</v>
      </c>
      <c r="Z5" s="27">
        <v>34.730820000000001</v>
      </c>
      <c r="AA5" s="27">
        <v>34.73883</v>
      </c>
      <c r="AB5" s="27">
        <v>34.760162000000001</v>
      </c>
      <c r="AC5" s="27">
        <v>34.774104999999999</v>
      </c>
      <c r="AD5" s="27">
        <v>34.760562999999998</v>
      </c>
      <c r="AE5" s="27">
        <v>34.714410000000001</v>
      </c>
      <c r="AF5" s="27">
        <v>34.724003000000003</v>
      </c>
      <c r="AG5" s="27">
        <v>34.747839999999997</v>
      </c>
      <c r="AH5" s="27">
        <v>34.751434000000003</v>
      </c>
      <c r="AI5" s="27">
        <v>34.768554999999999</v>
      </c>
      <c r="AJ5" s="27">
        <v>34.780439999999999</v>
      </c>
      <c r="AK5" s="3">
        <f t="shared" si="0"/>
        <v>34.802332083333333</v>
      </c>
      <c r="AL5" s="1">
        <v>-53.663899999999998</v>
      </c>
      <c r="AM5" s="10" t="s">
        <v>94</v>
      </c>
      <c r="AO5" s="2">
        <f>SUM(A34:AJ35)/26</f>
        <v>34.343145538461542</v>
      </c>
      <c r="AV5" s="10" t="s">
        <v>97</v>
      </c>
      <c r="AW5" s="2" t="s">
        <v>98</v>
      </c>
      <c r="AZ5" s="7"/>
      <c r="BA5" s="7"/>
      <c r="BB5" s="7"/>
      <c r="BC5" s="8"/>
    </row>
    <row r="6" spans="1:55" x14ac:dyDescent="0.25">
      <c r="A6" s="29">
        <v>34.845039999999997</v>
      </c>
      <c r="B6" s="30">
        <v>34.854712999999997</v>
      </c>
      <c r="C6" s="29">
        <v>34.868645000000001</v>
      </c>
      <c r="D6" s="29">
        <v>34.871864000000002</v>
      </c>
      <c r="E6" s="31">
        <v>34.883198</v>
      </c>
      <c r="F6" s="31">
        <v>34.902724999999997</v>
      </c>
      <c r="G6" s="31">
        <v>34.9086</v>
      </c>
      <c r="H6" s="31">
        <v>34.917233000000003</v>
      </c>
      <c r="I6" s="31">
        <v>34.897509999999997</v>
      </c>
      <c r="J6" s="31">
        <v>34.887770000000003</v>
      </c>
      <c r="K6" s="31">
        <v>34.885314999999999</v>
      </c>
      <c r="L6" s="31">
        <v>34.892963000000002</v>
      </c>
      <c r="M6" s="31">
        <v>34.899265</v>
      </c>
      <c r="N6" s="31">
        <v>34.902824000000003</v>
      </c>
      <c r="O6" s="31">
        <v>34.905354000000003</v>
      </c>
      <c r="P6" s="31">
        <v>34.913372000000003</v>
      </c>
      <c r="Q6" s="32">
        <v>34.919792000000001</v>
      </c>
      <c r="R6" s="32">
        <v>34.928077999999999</v>
      </c>
      <c r="S6" s="33">
        <v>34.922780000000003</v>
      </c>
      <c r="T6" s="33" t="s">
        <v>193</v>
      </c>
      <c r="U6" s="33">
        <v>34.851460000000003</v>
      </c>
      <c r="V6" s="33">
        <v>34.820537999999999</v>
      </c>
      <c r="W6" s="33">
        <v>34.80198</v>
      </c>
      <c r="X6" s="33">
        <v>34.796207000000003</v>
      </c>
      <c r="Y6" s="33">
        <v>34.789650000000002</v>
      </c>
      <c r="Z6" s="33">
        <v>34.794876000000002</v>
      </c>
      <c r="AA6" s="33">
        <v>34.818935000000003</v>
      </c>
      <c r="AB6" s="33">
        <v>34.843924999999999</v>
      </c>
      <c r="AC6" s="29">
        <v>34.860619999999997</v>
      </c>
      <c r="AD6" s="29">
        <v>34.853045999999999</v>
      </c>
      <c r="AE6" s="29">
        <v>34.820079999999997</v>
      </c>
      <c r="AF6" s="29">
        <v>34.808211999999997</v>
      </c>
      <c r="AG6" s="29">
        <v>34.829642999999997</v>
      </c>
      <c r="AH6" s="29">
        <v>34.829459999999997</v>
      </c>
      <c r="AI6" s="29">
        <v>34.834826999999997</v>
      </c>
      <c r="AJ6" s="29">
        <v>34.837432999999997</v>
      </c>
      <c r="AK6" s="3">
        <f t="shared" si="0"/>
        <v>34.862798085714282</v>
      </c>
      <c r="AL6" s="1">
        <v>-48.590400000000002</v>
      </c>
      <c r="AM6" s="10" t="s">
        <v>116</v>
      </c>
      <c r="AO6" s="2">
        <f>SUM(A4:AJ5)/72</f>
        <v>34.766689305555559</v>
      </c>
      <c r="AV6" s="11" t="s">
        <v>100</v>
      </c>
      <c r="AW6" s="2" t="s">
        <v>101</v>
      </c>
      <c r="AZ6" s="7"/>
      <c r="BA6" s="7"/>
      <c r="BB6" s="7"/>
      <c r="BC6" s="8"/>
    </row>
    <row r="7" spans="1:55" x14ac:dyDescent="0.25">
      <c r="A7" s="29">
        <v>34.908572999999997</v>
      </c>
      <c r="B7" s="30">
        <v>34.913654000000001</v>
      </c>
      <c r="C7" s="29">
        <v>34.931094999999999</v>
      </c>
      <c r="D7" s="29">
        <v>34.950806</v>
      </c>
      <c r="E7" s="31">
        <v>34.968032999999998</v>
      </c>
      <c r="F7" s="31">
        <v>34.978819999999999</v>
      </c>
      <c r="G7" s="31">
        <v>34.979660000000003</v>
      </c>
      <c r="H7" s="31">
        <v>35.005429999999997</v>
      </c>
      <c r="I7" s="31">
        <v>35.007396999999997</v>
      </c>
      <c r="J7" s="31">
        <v>35.010216</v>
      </c>
      <c r="K7" s="31">
        <v>35.008113999999999</v>
      </c>
      <c r="L7" s="31">
        <v>35.009974999999997</v>
      </c>
      <c r="M7" s="31">
        <v>35.008335000000002</v>
      </c>
      <c r="N7" s="31">
        <v>35.003352999999997</v>
      </c>
      <c r="O7" s="31">
        <v>34.999454</v>
      </c>
      <c r="P7" s="31">
        <v>34.995131999999998</v>
      </c>
      <c r="Q7" s="32">
        <v>34.986460000000001</v>
      </c>
      <c r="R7" s="32">
        <v>34.982872</v>
      </c>
      <c r="S7" s="33">
        <v>34.97683</v>
      </c>
      <c r="T7" s="33" t="s">
        <v>193</v>
      </c>
      <c r="U7" s="33">
        <v>34.886246</v>
      </c>
      <c r="V7" s="33">
        <v>34.867736999999998</v>
      </c>
      <c r="W7" s="33">
        <v>34.868023000000001</v>
      </c>
      <c r="X7" s="33">
        <v>34.880015999999998</v>
      </c>
      <c r="Y7" s="33">
        <v>34.892029999999998</v>
      </c>
      <c r="Z7" s="33">
        <v>34.913400000000003</v>
      </c>
      <c r="AA7" s="33">
        <v>34.943626000000002</v>
      </c>
      <c r="AB7" s="33">
        <v>34.958958000000003</v>
      </c>
      <c r="AC7" s="29">
        <v>34.968895000000003</v>
      </c>
      <c r="AD7" s="29">
        <v>34.961967000000001</v>
      </c>
      <c r="AE7" s="29">
        <v>34.945168000000002</v>
      </c>
      <c r="AF7" s="29">
        <v>34.916702000000001</v>
      </c>
      <c r="AG7" s="29">
        <v>34.922559999999997</v>
      </c>
      <c r="AH7" s="29">
        <v>34.914234</v>
      </c>
      <c r="AI7" s="29">
        <v>34.910224999999997</v>
      </c>
      <c r="AJ7" s="29">
        <v>34.905968000000001</v>
      </c>
      <c r="AK7" s="3">
        <f t="shared" si="0"/>
        <v>34.950856114285713</v>
      </c>
      <c r="AL7" s="1">
        <v>-43.982999999999997</v>
      </c>
      <c r="AM7" s="11" t="s">
        <v>99</v>
      </c>
      <c r="AO7" s="2">
        <f>SUM(A29:R33)/56</f>
        <v>34.218439964285714</v>
      </c>
      <c r="AV7" s="14" t="s">
        <v>103</v>
      </c>
      <c r="AW7" s="2" t="s">
        <v>104</v>
      </c>
      <c r="AZ7" s="7"/>
      <c r="BA7" s="7"/>
      <c r="BB7" s="7"/>
      <c r="BC7" s="8"/>
    </row>
    <row r="8" spans="1:55" x14ac:dyDescent="0.25">
      <c r="A8" s="29">
        <v>34.961998000000001</v>
      </c>
      <c r="B8" s="30">
        <v>34.978915999999998</v>
      </c>
      <c r="C8" s="29">
        <v>35.046875</v>
      </c>
      <c r="D8" s="29">
        <v>35.131500000000003</v>
      </c>
      <c r="E8" s="31">
        <v>35.075733</v>
      </c>
      <c r="F8" s="31">
        <v>35.011642000000002</v>
      </c>
      <c r="G8" s="31">
        <v>34.981212999999997</v>
      </c>
      <c r="H8" s="31">
        <v>35.00656</v>
      </c>
      <c r="I8" s="31">
        <v>35.062378000000002</v>
      </c>
      <c r="J8" s="31">
        <v>35.100920000000002</v>
      </c>
      <c r="K8" s="31">
        <v>35.109090000000002</v>
      </c>
      <c r="L8" s="31">
        <v>35.10689</v>
      </c>
      <c r="M8" s="31">
        <v>35.099055999999997</v>
      </c>
      <c r="N8" s="31">
        <v>35.087691999999997</v>
      </c>
      <c r="O8" s="31">
        <v>35.074078</v>
      </c>
      <c r="P8" s="31">
        <v>35.061920000000001</v>
      </c>
      <c r="Q8" s="32">
        <v>35.042603</v>
      </c>
      <c r="R8" s="32">
        <v>35.033850000000001</v>
      </c>
      <c r="S8" s="33">
        <v>35.044704000000003</v>
      </c>
      <c r="T8" s="33" t="s">
        <v>193</v>
      </c>
      <c r="U8" s="33">
        <v>35.057907</v>
      </c>
      <c r="V8" s="33">
        <v>35.125205999999999</v>
      </c>
      <c r="W8" s="33">
        <v>35.151527000000002</v>
      </c>
      <c r="X8" s="33">
        <v>35.13646</v>
      </c>
      <c r="Y8" s="33">
        <v>35.116379999999999</v>
      </c>
      <c r="Z8" s="33">
        <v>35.119050000000001</v>
      </c>
      <c r="AA8" s="33">
        <v>35.115158000000001</v>
      </c>
      <c r="AB8" s="33">
        <v>35.086277000000003</v>
      </c>
      <c r="AC8" s="29">
        <v>35.026409999999998</v>
      </c>
      <c r="AD8" s="29">
        <v>34.990650000000002</v>
      </c>
      <c r="AE8" s="29">
        <v>34.97119</v>
      </c>
      <c r="AF8" s="29">
        <v>34.969439999999999</v>
      </c>
      <c r="AG8" s="29">
        <v>34.972983999999997</v>
      </c>
      <c r="AH8" s="29">
        <v>34.970745000000001</v>
      </c>
      <c r="AI8" s="29">
        <v>34.963965999999999</v>
      </c>
      <c r="AJ8" s="29">
        <v>34.957050000000002</v>
      </c>
      <c r="AK8" s="3">
        <f t="shared" si="0"/>
        <v>35.049943371428576</v>
      </c>
      <c r="AL8" s="1">
        <v>-39.709000000000003</v>
      </c>
      <c r="AM8" s="11" t="s">
        <v>102</v>
      </c>
      <c r="AO8" s="2">
        <f>SUM(E6:R10)/68</f>
        <v>35.03533452941177</v>
      </c>
      <c r="AV8" s="24" t="s">
        <v>106</v>
      </c>
      <c r="AW8" s="2" t="s">
        <v>107</v>
      </c>
      <c r="AZ8" s="7"/>
      <c r="BA8" s="7"/>
      <c r="BB8" s="7"/>
      <c r="BC8" s="8"/>
    </row>
    <row r="9" spans="1:55" x14ac:dyDescent="0.25">
      <c r="A9" s="29">
        <v>35.037205</v>
      </c>
      <c r="B9" s="30">
        <v>35.081721999999999</v>
      </c>
      <c r="C9" s="29">
        <v>35.256476999999997</v>
      </c>
      <c r="D9" s="29">
        <v>35.318770000000001</v>
      </c>
      <c r="E9" s="31" t="s">
        <v>193</v>
      </c>
      <c r="F9" s="31">
        <v>34.889519999999997</v>
      </c>
      <c r="G9" s="31">
        <v>34.909846999999999</v>
      </c>
      <c r="H9" s="31">
        <v>34.993586999999998</v>
      </c>
      <c r="I9" s="31">
        <v>35.088880000000003</v>
      </c>
      <c r="J9" s="31">
        <v>35.164852000000003</v>
      </c>
      <c r="K9" s="31">
        <v>35.189433999999999</v>
      </c>
      <c r="L9" s="31">
        <v>35.187359999999998</v>
      </c>
      <c r="M9" s="31">
        <v>35.177993999999998</v>
      </c>
      <c r="N9" s="31">
        <v>35.16516</v>
      </c>
      <c r="O9" s="31">
        <v>35.144382</v>
      </c>
      <c r="P9" s="31">
        <v>35.124634</v>
      </c>
      <c r="Q9" s="32">
        <v>35.10633</v>
      </c>
      <c r="R9" s="32">
        <v>35.10284</v>
      </c>
      <c r="S9" s="33">
        <v>35.099969999999999</v>
      </c>
      <c r="T9" s="33" t="s">
        <v>193</v>
      </c>
      <c r="U9" s="33">
        <v>35.116061999999999</v>
      </c>
      <c r="V9" s="33">
        <v>35.399889999999999</v>
      </c>
      <c r="W9" s="33">
        <v>35.476550000000003</v>
      </c>
      <c r="X9" s="33">
        <v>35.420642999999998</v>
      </c>
      <c r="Y9" s="33">
        <v>35.354866000000001</v>
      </c>
      <c r="Z9" s="33">
        <v>35.308520000000001</v>
      </c>
      <c r="AA9" s="33">
        <v>35.259093999999997</v>
      </c>
      <c r="AB9" s="33">
        <v>35.157466999999997</v>
      </c>
      <c r="AC9" s="29">
        <v>34.972836000000001</v>
      </c>
      <c r="AD9" s="29">
        <v>34.961337999999998</v>
      </c>
      <c r="AE9" s="29">
        <v>34.916400000000003</v>
      </c>
      <c r="AF9" s="29">
        <v>34.957169999999998</v>
      </c>
      <c r="AG9" s="29">
        <v>34.9771</v>
      </c>
      <c r="AH9" s="29">
        <v>34.986519999999999</v>
      </c>
      <c r="AI9" s="29">
        <v>34.988934</v>
      </c>
      <c r="AJ9" s="29">
        <v>34.999896999999997</v>
      </c>
      <c r="AK9" s="3">
        <f t="shared" si="0"/>
        <v>35.126242676470582</v>
      </c>
      <c r="AL9" s="1">
        <v>-35.685299999999998</v>
      </c>
      <c r="AM9" s="12" t="s">
        <v>105</v>
      </c>
      <c r="AO9" s="2">
        <f>SUM(S29:Z33)/35</f>
        <v>35.62369602857143</v>
      </c>
      <c r="AV9" s="42" t="s">
        <v>109</v>
      </c>
      <c r="AW9" s="2" t="s">
        <v>110</v>
      </c>
      <c r="AZ9" s="7"/>
      <c r="BA9" s="7"/>
      <c r="BB9" s="7"/>
      <c r="BC9" s="8"/>
    </row>
    <row r="10" spans="1:55" x14ac:dyDescent="0.25">
      <c r="A10" s="29">
        <v>35.145820000000001</v>
      </c>
      <c r="B10" s="30">
        <v>35.182926000000002</v>
      </c>
      <c r="C10" s="29">
        <v>35.412689999999998</v>
      </c>
      <c r="D10" s="29" t="s">
        <v>193</v>
      </c>
      <c r="E10" s="31" t="s">
        <v>193</v>
      </c>
      <c r="F10" s="31">
        <v>34.780017999999998</v>
      </c>
      <c r="G10" s="31">
        <v>34.901133999999999</v>
      </c>
      <c r="H10" s="31">
        <v>35.030655000000003</v>
      </c>
      <c r="I10" s="31">
        <v>35.150351999999998</v>
      </c>
      <c r="J10" s="31">
        <v>35.234659999999998</v>
      </c>
      <c r="K10" s="31">
        <v>35.245570000000001</v>
      </c>
      <c r="L10" s="31">
        <v>35.207073000000001</v>
      </c>
      <c r="M10" s="31">
        <v>35.218314999999997</v>
      </c>
      <c r="N10" s="31">
        <v>35.213810000000002</v>
      </c>
      <c r="O10" s="31">
        <v>35.198504999999997</v>
      </c>
      <c r="P10" s="31">
        <v>35.180084000000001</v>
      </c>
      <c r="Q10" s="32">
        <v>35.170914000000003</v>
      </c>
      <c r="R10" s="32">
        <v>35.185963000000001</v>
      </c>
      <c r="S10" s="33">
        <v>35.167310000000001</v>
      </c>
      <c r="T10" s="33" t="s">
        <v>193</v>
      </c>
      <c r="U10" s="33" t="s">
        <v>193</v>
      </c>
      <c r="V10" s="33">
        <v>35.442734000000002</v>
      </c>
      <c r="W10" s="33">
        <v>35.575924000000001</v>
      </c>
      <c r="X10" s="33">
        <v>35.581257000000001</v>
      </c>
      <c r="Y10" s="33">
        <v>35.484369999999998</v>
      </c>
      <c r="Z10" s="33">
        <v>35.395702</v>
      </c>
      <c r="AA10" s="33">
        <v>35.309092999999997</v>
      </c>
      <c r="AB10" s="33">
        <v>35.072693000000001</v>
      </c>
      <c r="AC10" s="29" t="s">
        <v>193</v>
      </c>
      <c r="AD10" s="29">
        <v>34.951529999999998</v>
      </c>
      <c r="AE10" s="29">
        <v>34.876399999999997</v>
      </c>
      <c r="AF10" s="29">
        <v>34.967730000000003</v>
      </c>
      <c r="AG10" s="29">
        <v>34.931133000000003</v>
      </c>
      <c r="AH10" s="29">
        <v>34.962223000000002</v>
      </c>
      <c r="AI10" s="29">
        <v>34.994114000000003</v>
      </c>
      <c r="AJ10" s="29">
        <v>35.053379999999997</v>
      </c>
      <c r="AK10" s="3">
        <f t="shared" si="0"/>
        <v>35.168518774193551</v>
      </c>
      <c r="AL10" s="1">
        <v>-31.855</v>
      </c>
      <c r="AM10" s="12" t="s">
        <v>108</v>
      </c>
      <c r="AO10" s="2">
        <f>SUM(S6:AB10)/44</f>
        <v>35.095500704545458</v>
      </c>
      <c r="AV10" s="43" t="s">
        <v>111</v>
      </c>
      <c r="AW10" s="2" t="s">
        <v>112</v>
      </c>
      <c r="AZ10" s="7"/>
      <c r="BA10" s="7"/>
      <c r="BB10" s="7"/>
      <c r="BC10" s="8"/>
    </row>
    <row r="11" spans="1:55" x14ac:dyDescent="0.25">
      <c r="A11" s="29">
        <v>35.260094000000002</v>
      </c>
      <c r="B11" s="30">
        <v>35.156543999999997</v>
      </c>
      <c r="C11" s="29" t="s">
        <v>193</v>
      </c>
      <c r="D11" s="29" t="s">
        <v>193</v>
      </c>
      <c r="E11" s="34" t="s">
        <v>193</v>
      </c>
      <c r="F11" s="34">
        <v>34.754364000000002</v>
      </c>
      <c r="G11" s="34">
        <v>35.006186999999997</v>
      </c>
      <c r="H11" s="34">
        <v>35.214109999999998</v>
      </c>
      <c r="I11" s="34">
        <v>35.332230000000003</v>
      </c>
      <c r="J11" s="34">
        <v>35.390659999999997</v>
      </c>
      <c r="K11" s="34">
        <v>35.414160000000003</v>
      </c>
      <c r="L11" s="34">
        <v>35.349559999999997</v>
      </c>
      <c r="M11" s="34">
        <v>35.315330000000003</v>
      </c>
      <c r="N11" s="34">
        <v>35.288226999999999</v>
      </c>
      <c r="O11" s="34">
        <v>35.259624000000002</v>
      </c>
      <c r="P11" s="34">
        <v>35.24042</v>
      </c>
      <c r="Q11" s="34">
        <v>35.245840000000001</v>
      </c>
      <c r="R11" s="34">
        <v>35.304592</v>
      </c>
      <c r="S11" s="35">
        <v>35.242130000000003</v>
      </c>
      <c r="T11" s="35" t="s">
        <v>193</v>
      </c>
      <c r="U11" s="35" t="s">
        <v>193</v>
      </c>
      <c r="V11" s="35">
        <v>35.546439999999997</v>
      </c>
      <c r="W11" s="35">
        <v>35.641956</v>
      </c>
      <c r="X11" s="35">
        <v>35.695689999999999</v>
      </c>
      <c r="Y11" s="35">
        <v>35.51399</v>
      </c>
      <c r="Z11" s="35">
        <v>35.417180000000002</v>
      </c>
      <c r="AA11" s="35">
        <v>35.334510000000002</v>
      </c>
      <c r="AB11" s="35">
        <v>35.100270000000002</v>
      </c>
      <c r="AC11" s="36" t="s">
        <v>193</v>
      </c>
      <c r="AD11" s="29">
        <v>34.965719999999997</v>
      </c>
      <c r="AE11" s="29">
        <v>34.865139999999997</v>
      </c>
      <c r="AF11" s="29">
        <v>34.973075999999999</v>
      </c>
      <c r="AG11" s="29">
        <v>35.012794</v>
      </c>
      <c r="AH11" s="29">
        <v>35.039619999999999</v>
      </c>
      <c r="AI11" s="29">
        <v>35.074579999999997</v>
      </c>
      <c r="AJ11" s="29">
        <v>35.153644999999997</v>
      </c>
      <c r="AK11" s="3">
        <f t="shared" si="0"/>
        <v>35.236956100000008</v>
      </c>
      <c r="AL11" s="13">
        <v>-28.178599999999999</v>
      </c>
      <c r="AM11" s="14" t="s">
        <v>99</v>
      </c>
      <c r="AO11" s="7">
        <f>(SUM(B20:O28)+SUM(P20:R24))/140</f>
        <v>33.736179964285697</v>
      </c>
      <c r="AV11" s="16" t="s">
        <v>113</v>
      </c>
      <c r="AW11" s="2" t="s">
        <v>114</v>
      </c>
      <c r="AZ11" s="7"/>
      <c r="BA11" s="7"/>
      <c r="BB11" s="7"/>
      <c r="BC11" s="8"/>
    </row>
    <row r="12" spans="1:55" x14ac:dyDescent="0.25">
      <c r="A12" s="29">
        <v>35.186866999999999</v>
      </c>
      <c r="B12" s="30">
        <v>35.000796999999999</v>
      </c>
      <c r="C12" s="29" t="s">
        <v>193</v>
      </c>
      <c r="D12" s="29" t="s">
        <v>193</v>
      </c>
      <c r="E12" s="34" t="s">
        <v>193</v>
      </c>
      <c r="F12" s="34">
        <v>34.726357</v>
      </c>
      <c r="G12" s="34">
        <v>35.038806999999998</v>
      </c>
      <c r="H12" s="34">
        <v>35.307682</v>
      </c>
      <c r="I12" s="34">
        <v>35.444740000000003</v>
      </c>
      <c r="J12" s="34">
        <v>35.488728000000002</v>
      </c>
      <c r="K12" s="34">
        <v>35.514373999999997</v>
      </c>
      <c r="L12" s="34">
        <v>35.471595999999998</v>
      </c>
      <c r="M12" s="34">
        <v>35.440080000000002</v>
      </c>
      <c r="N12" s="34">
        <v>35.407383000000003</v>
      </c>
      <c r="O12" s="34">
        <v>35.385060000000003</v>
      </c>
      <c r="P12" s="34">
        <v>35.378689999999999</v>
      </c>
      <c r="Q12" s="34">
        <v>35.401566000000003</v>
      </c>
      <c r="R12" s="34">
        <v>35.452495999999996</v>
      </c>
      <c r="S12" s="35">
        <v>35.331122999999998</v>
      </c>
      <c r="T12" s="35" t="s">
        <v>193</v>
      </c>
      <c r="U12" s="35" t="s">
        <v>193</v>
      </c>
      <c r="V12" s="35">
        <v>35.576946</v>
      </c>
      <c r="W12" s="35">
        <v>35.673160000000003</v>
      </c>
      <c r="X12" s="35">
        <v>35.796753000000002</v>
      </c>
      <c r="Y12" s="35">
        <v>35.56711</v>
      </c>
      <c r="Z12" s="35">
        <v>35.480857999999998</v>
      </c>
      <c r="AA12" s="35">
        <v>35.375866000000002</v>
      </c>
      <c r="AB12" s="35">
        <v>35.187716999999999</v>
      </c>
      <c r="AC12" s="36" t="s">
        <v>193</v>
      </c>
      <c r="AD12" s="29">
        <v>34.970463000000002</v>
      </c>
      <c r="AE12" s="29">
        <v>34.798107000000002</v>
      </c>
      <c r="AF12" s="29">
        <v>34.917907999999997</v>
      </c>
      <c r="AG12" s="29">
        <v>34.950809999999997</v>
      </c>
      <c r="AH12" s="29">
        <v>35.005215</v>
      </c>
      <c r="AI12" s="29">
        <v>35.045333999999997</v>
      </c>
      <c r="AJ12" s="29">
        <v>35.110084999999998</v>
      </c>
      <c r="AK12" s="3">
        <f t="shared" si="0"/>
        <v>35.281089266666669</v>
      </c>
      <c r="AL12" s="13">
        <v>-24.624300000000002</v>
      </c>
      <c r="AM12" s="14" t="s">
        <v>102</v>
      </c>
      <c r="AO12" s="2">
        <f>SUM(E11:R19)/126</f>
        <v>34.345944166666669</v>
      </c>
      <c r="AV12" s="3" t="s">
        <v>115</v>
      </c>
      <c r="AW12" s="2" t="s">
        <v>116</v>
      </c>
      <c r="AZ12" s="7"/>
      <c r="BA12" s="7"/>
      <c r="BB12" s="7"/>
      <c r="BC12" s="8"/>
    </row>
    <row r="13" spans="1:55" x14ac:dyDescent="0.25">
      <c r="A13" s="29">
        <v>34.952060000000003</v>
      </c>
      <c r="B13" s="30">
        <v>34.706980000000001</v>
      </c>
      <c r="C13" s="29" t="s">
        <v>193</v>
      </c>
      <c r="D13" s="29" t="s">
        <v>193</v>
      </c>
      <c r="E13" s="34" t="s">
        <v>193</v>
      </c>
      <c r="F13" s="34">
        <v>34.644649999999999</v>
      </c>
      <c r="G13" s="34">
        <v>34.960003</v>
      </c>
      <c r="H13" s="34">
        <v>35.236514999999997</v>
      </c>
      <c r="I13" s="34">
        <v>35.396312999999999</v>
      </c>
      <c r="J13" s="34">
        <v>35.483944000000001</v>
      </c>
      <c r="K13" s="34">
        <v>35.543514000000002</v>
      </c>
      <c r="L13" s="34">
        <v>35.545937000000002</v>
      </c>
      <c r="M13" s="34">
        <v>35.561653</v>
      </c>
      <c r="N13" s="34">
        <v>35.554479999999998</v>
      </c>
      <c r="O13" s="34">
        <v>35.555298000000001</v>
      </c>
      <c r="P13" s="34">
        <v>35.565196999999998</v>
      </c>
      <c r="Q13" s="34">
        <v>35.588776000000003</v>
      </c>
      <c r="R13" s="34">
        <v>35.588813999999999</v>
      </c>
      <c r="S13" s="35">
        <v>35.420079999999999</v>
      </c>
      <c r="T13" s="35" t="s">
        <v>193</v>
      </c>
      <c r="U13" s="35" t="s">
        <v>193</v>
      </c>
      <c r="V13" s="35" t="s">
        <v>193</v>
      </c>
      <c r="W13" s="35">
        <v>35.68329</v>
      </c>
      <c r="X13" s="35">
        <v>35.905974999999998</v>
      </c>
      <c r="Y13" s="35">
        <v>35.683450000000001</v>
      </c>
      <c r="Z13" s="35">
        <v>35.558371999999999</v>
      </c>
      <c r="AA13" s="35">
        <v>35.357329999999997</v>
      </c>
      <c r="AB13" s="35" t="s">
        <v>193</v>
      </c>
      <c r="AC13" s="36" t="s">
        <v>193</v>
      </c>
      <c r="AD13" s="29">
        <v>34.976799999999997</v>
      </c>
      <c r="AE13" s="29">
        <v>34.737609999999997</v>
      </c>
      <c r="AF13" s="29">
        <v>34.851295</v>
      </c>
      <c r="AG13" s="29">
        <v>34.854416000000001</v>
      </c>
      <c r="AH13" s="29">
        <v>34.873220000000003</v>
      </c>
      <c r="AI13" s="29">
        <v>34.889637</v>
      </c>
      <c r="AJ13" s="29">
        <v>34.918729999999996</v>
      </c>
      <c r="AK13" s="3">
        <f t="shared" si="0"/>
        <v>35.271226392857145</v>
      </c>
      <c r="AL13" s="13">
        <v>-21.168500000000002</v>
      </c>
      <c r="AM13" s="15" t="s">
        <v>105</v>
      </c>
      <c r="AO13" s="2">
        <f>(SUM(S20:AB28)+SUM(P25:R28))/67</f>
        <v>35.41886111940299</v>
      </c>
      <c r="AZ13" s="7"/>
      <c r="BA13" s="7"/>
      <c r="BB13" s="7"/>
      <c r="BC13" s="8"/>
    </row>
    <row r="14" spans="1:55" x14ac:dyDescent="0.25">
      <c r="A14" s="29">
        <v>34.701405000000001</v>
      </c>
      <c r="B14" s="30">
        <v>34.458565</v>
      </c>
      <c r="C14" s="29" t="s">
        <v>193</v>
      </c>
      <c r="D14" s="29" t="s">
        <v>193</v>
      </c>
      <c r="E14" s="34">
        <v>34.499313000000001</v>
      </c>
      <c r="F14" s="34">
        <v>34.585006999999997</v>
      </c>
      <c r="G14" s="34">
        <v>34.783268</v>
      </c>
      <c r="H14" s="34">
        <v>35.061962000000001</v>
      </c>
      <c r="I14" s="34">
        <v>35.275176999999999</v>
      </c>
      <c r="J14" s="34">
        <v>35.40784</v>
      </c>
      <c r="K14" s="34">
        <v>35.498333000000002</v>
      </c>
      <c r="L14" s="34">
        <v>35.560772</v>
      </c>
      <c r="M14" s="34">
        <v>35.621429999999997</v>
      </c>
      <c r="N14" s="34">
        <v>35.654366000000003</v>
      </c>
      <c r="O14" s="34">
        <v>35.674680000000002</v>
      </c>
      <c r="P14" s="34">
        <v>35.696567999999999</v>
      </c>
      <c r="Q14" s="34">
        <v>35.721670000000003</v>
      </c>
      <c r="R14" s="34">
        <v>35.635730000000002</v>
      </c>
      <c r="S14" s="35">
        <v>35.463448</v>
      </c>
      <c r="T14" s="35" t="s">
        <v>193</v>
      </c>
      <c r="U14" s="35" t="s">
        <v>193</v>
      </c>
      <c r="V14" s="35" t="s">
        <v>193</v>
      </c>
      <c r="W14" s="35">
        <v>35.768352999999998</v>
      </c>
      <c r="X14" s="35">
        <v>36.029483999999997</v>
      </c>
      <c r="Y14" s="35">
        <v>35.873832999999998</v>
      </c>
      <c r="Z14" s="35">
        <v>35.718052</v>
      </c>
      <c r="AA14" s="35">
        <v>35.457664000000001</v>
      </c>
      <c r="AB14" s="35" t="s">
        <v>193</v>
      </c>
      <c r="AC14" s="36" t="s">
        <v>193</v>
      </c>
      <c r="AD14" s="29" t="s">
        <v>193</v>
      </c>
      <c r="AE14" s="29">
        <v>34.696620000000003</v>
      </c>
      <c r="AF14" s="29">
        <v>34.789695999999999</v>
      </c>
      <c r="AG14" s="29">
        <v>34.762810000000002</v>
      </c>
      <c r="AH14" s="29">
        <v>34.745840000000001</v>
      </c>
      <c r="AI14" s="29">
        <v>34.733432999999998</v>
      </c>
      <c r="AJ14" s="29">
        <v>34.719195999999997</v>
      </c>
      <c r="AK14" s="3">
        <f t="shared" si="0"/>
        <v>35.235518392857145</v>
      </c>
      <c r="AL14" s="13">
        <v>-17.791599999999999</v>
      </c>
      <c r="AM14" s="15" t="s">
        <v>108</v>
      </c>
      <c r="AO14" s="2">
        <f>SUM(S11:AB19)/54</f>
        <v>35.623864148148158</v>
      </c>
      <c r="AZ14" s="7"/>
      <c r="BA14" s="7"/>
      <c r="BB14" s="7"/>
      <c r="BC14" s="8"/>
    </row>
    <row r="15" spans="1:55" x14ac:dyDescent="0.25">
      <c r="A15" s="29">
        <v>34.524290000000001</v>
      </c>
      <c r="B15" s="30">
        <v>34.297379999999997</v>
      </c>
      <c r="C15" s="29" t="s">
        <v>193</v>
      </c>
      <c r="D15" s="29" t="s">
        <v>193</v>
      </c>
      <c r="E15" s="34">
        <v>34.364097999999998</v>
      </c>
      <c r="F15" s="34">
        <v>34.386069999999997</v>
      </c>
      <c r="G15" s="34">
        <v>34.591777999999998</v>
      </c>
      <c r="H15" s="34">
        <v>34.876809999999999</v>
      </c>
      <c r="I15" s="34">
        <v>35.141094000000002</v>
      </c>
      <c r="J15" s="34">
        <v>35.339905000000002</v>
      </c>
      <c r="K15" s="34">
        <v>35.480609999999999</v>
      </c>
      <c r="L15" s="34">
        <v>35.583137999999998</v>
      </c>
      <c r="M15" s="34">
        <v>35.638995999999999</v>
      </c>
      <c r="N15" s="34">
        <v>35.673400000000001</v>
      </c>
      <c r="O15" s="34">
        <v>35.689292999999999</v>
      </c>
      <c r="P15" s="34">
        <v>35.710822999999998</v>
      </c>
      <c r="Q15" s="34">
        <v>35.767901999999999</v>
      </c>
      <c r="R15" s="34">
        <v>35.794376</v>
      </c>
      <c r="S15" s="35" t="s">
        <v>193</v>
      </c>
      <c r="T15" s="35" t="s">
        <v>193</v>
      </c>
      <c r="U15" s="35" t="s">
        <v>193</v>
      </c>
      <c r="V15" s="35" t="s">
        <v>193</v>
      </c>
      <c r="W15" s="35">
        <v>35.741214999999997</v>
      </c>
      <c r="X15" s="35">
        <v>36.067447999999999</v>
      </c>
      <c r="Y15" s="35">
        <v>35.977719999999998</v>
      </c>
      <c r="Z15" s="35">
        <v>35.869522000000003</v>
      </c>
      <c r="AA15" s="35">
        <v>35.629289999999997</v>
      </c>
      <c r="AB15" s="35" t="s">
        <v>193</v>
      </c>
      <c r="AC15" s="36" t="s">
        <v>193</v>
      </c>
      <c r="AD15" s="29" t="s">
        <v>193</v>
      </c>
      <c r="AE15" s="29">
        <v>34.735039999999998</v>
      </c>
      <c r="AF15" s="29">
        <v>34.731749999999998</v>
      </c>
      <c r="AG15" s="29">
        <v>34.69014</v>
      </c>
      <c r="AH15" s="29">
        <v>34.648505999999998</v>
      </c>
      <c r="AI15" s="29">
        <v>34.608851999999999</v>
      </c>
      <c r="AJ15" s="29">
        <v>34.559002</v>
      </c>
      <c r="AK15" s="3">
        <f t="shared" si="0"/>
        <v>35.189572148148152</v>
      </c>
      <c r="AL15" s="13">
        <v>-14.477499999999999</v>
      </c>
      <c r="AM15" s="16" t="s">
        <v>117</v>
      </c>
      <c r="AO15" s="7">
        <f>(SUM(AC6:AJ28)+SUM(A6:D19))/173</f>
        <v>34.619054635838161</v>
      </c>
      <c r="AT15" s="44">
        <f>AVERAGE(AC6:AJ28)+AVERAGE(A6:D19)</f>
        <v>69.577911177062006</v>
      </c>
      <c r="AZ15" s="7"/>
      <c r="BA15" s="7"/>
      <c r="BB15" s="7"/>
      <c r="BC15" s="8"/>
    </row>
    <row r="16" spans="1:55" x14ac:dyDescent="0.25">
      <c r="A16" s="29">
        <v>34.446517999999998</v>
      </c>
      <c r="B16" s="30">
        <v>34.324739999999998</v>
      </c>
      <c r="C16" s="29" t="s">
        <v>193</v>
      </c>
      <c r="D16" s="29" t="s">
        <v>193</v>
      </c>
      <c r="E16" s="34">
        <v>34.246876</v>
      </c>
      <c r="F16" s="34">
        <v>34.178750000000001</v>
      </c>
      <c r="G16" s="34">
        <v>34.370449999999998</v>
      </c>
      <c r="H16" s="34">
        <v>34.696506999999997</v>
      </c>
      <c r="I16" s="34">
        <v>35.029133000000002</v>
      </c>
      <c r="J16" s="34">
        <v>35.296512999999997</v>
      </c>
      <c r="K16" s="34">
        <v>35.453311999999997</v>
      </c>
      <c r="L16" s="34">
        <v>35.556908</v>
      </c>
      <c r="M16" s="34">
        <v>35.603085</v>
      </c>
      <c r="N16" s="34">
        <v>35.621727</v>
      </c>
      <c r="O16" s="34">
        <v>35.616059999999997</v>
      </c>
      <c r="P16" s="34">
        <v>35.61627</v>
      </c>
      <c r="Q16" s="34">
        <v>35.674553000000003</v>
      </c>
      <c r="R16" s="34">
        <v>35.849266</v>
      </c>
      <c r="S16" s="35" t="s">
        <v>193</v>
      </c>
      <c r="T16" s="35" t="s">
        <v>193</v>
      </c>
      <c r="U16" s="35" t="s">
        <v>193</v>
      </c>
      <c r="V16" s="35" t="s">
        <v>193</v>
      </c>
      <c r="W16" s="35">
        <v>35.68338</v>
      </c>
      <c r="X16" s="35">
        <v>36.039302999999997</v>
      </c>
      <c r="Y16" s="35">
        <v>35.983997000000002</v>
      </c>
      <c r="Z16" s="35">
        <v>35.945683000000002</v>
      </c>
      <c r="AA16" s="35">
        <v>35.796579999999999</v>
      </c>
      <c r="AB16" s="35" t="s">
        <v>193</v>
      </c>
      <c r="AC16" s="36" t="s">
        <v>193</v>
      </c>
      <c r="AD16" s="29" t="s">
        <v>193</v>
      </c>
      <c r="AE16" s="29">
        <v>34.736780000000003</v>
      </c>
      <c r="AF16" s="29">
        <v>34.676346000000002</v>
      </c>
      <c r="AG16" s="29">
        <v>34.643962999999999</v>
      </c>
      <c r="AH16" s="29">
        <v>34.598804000000001</v>
      </c>
      <c r="AI16" s="29">
        <v>34.538499999999999</v>
      </c>
      <c r="AJ16" s="29">
        <v>34.451210000000003</v>
      </c>
      <c r="AK16" s="3">
        <f t="shared" si="0"/>
        <v>35.136119037037034</v>
      </c>
      <c r="AL16" s="13">
        <v>-11.212300000000001</v>
      </c>
      <c r="AM16" t="s">
        <v>118</v>
      </c>
      <c r="AO16" s="2">
        <f>((SUM(A2:Z35)+SUM(AA2:AJ28))/895)</f>
        <v>34.640033120670402</v>
      </c>
      <c r="AZ16" s="7"/>
      <c r="BA16" s="7"/>
      <c r="BB16" s="7"/>
      <c r="BC16" s="8"/>
    </row>
    <row r="17" spans="1:55" x14ac:dyDescent="0.25">
      <c r="A17" s="29">
        <v>34.392592999999998</v>
      </c>
      <c r="B17" s="30">
        <v>34.221947</v>
      </c>
      <c r="C17" s="29">
        <v>34.177025</v>
      </c>
      <c r="D17" s="29">
        <v>34.185879999999997</v>
      </c>
      <c r="E17" s="34">
        <v>34.078518000000003</v>
      </c>
      <c r="F17" s="34">
        <v>34.009444999999999</v>
      </c>
      <c r="G17" s="34">
        <v>34.140860000000004</v>
      </c>
      <c r="H17" s="34">
        <v>34.508926000000002</v>
      </c>
      <c r="I17" s="34">
        <v>34.953749999999999</v>
      </c>
      <c r="J17" s="34">
        <v>35.243259999999999</v>
      </c>
      <c r="K17" s="34">
        <v>35.413756999999997</v>
      </c>
      <c r="L17" s="34">
        <v>35.511271999999998</v>
      </c>
      <c r="M17" s="34">
        <v>35.54692</v>
      </c>
      <c r="N17" s="34">
        <v>35.546207000000003</v>
      </c>
      <c r="O17" s="34">
        <v>35.510868000000002</v>
      </c>
      <c r="P17" s="34">
        <v>35.465820000000001</v>
      </c>
      <c r="Q17" s="34">
        <v>35.466037999999998</v>
      </c>
      <c r="R17" s="34">
        <v>35.68797</v>
      </c>
      <c r="S17" s="35" t="s">
        <v>193</v>
      </c>
      <c r="T17" s="35" t="s">
        <v>193</v>
      </c>
      <c r="U17" s="35" t="s">
        <v>193</v>
      </c>
      <c r="V17" s="35" t="s">
        <v>193</v>
      </c>
      <c r="W17" s="35">
        <v>35.541331999999997</v>
      </c>
      <c r="X17" s="35">
        <v>35.969430000000003</v>
      </c>
      <c r="Y17" s="35">
        <v>35.910175000000002</v>
      </c>
      <c r="Z17" s="35">
        <v>35.874209999999998</v>
      </c>
      <c r="AA17" s="35">
        <v>35.771296999999997</v>
      </c>
      <c r="AB17" s="35" t="s">
        <v>193</v>
      </c>
      <c r="AC17" s="36" t="s">
        <v>193</v>
      </c>
      <c r="AD17" s="29" t="s">
        <v>193</v>
      </c>
      <c r="AE17" s="29">
        <v>34.743637</v>
      </c>
      <c r="AF17" s="29">
        <v>34.666798</v>
      </c>
      <c r="AG17" s="29">
        <v>34.642299999999999</v>
      </c>
      <c r="AH17" s="29">
        <v>34.597163999999999</v>
      </c>
      <c r="AI17" s="29">
        <v>34.526077000000001</v>
      </c>
      <c r="AJ17" s="29">
        <v>34.365313999999998</v>
      </c>
      <c r="AK17" s="3">
        <f t="shared" si="0"/>
        <v>34.988578965517242</v>
      </c>
      <c r="AL17" s="13">
        <v>-7.9836</v>
      </c>
      <c r="AM17" t="s">
        <v>119</v>
      </c>
      <c r="AZ17" s="7"/>
      <c r="BA17" s="7"/>
      <c r="BB17" s="7"/>
      <c r="BC17" s="8"/>
    </row>
    <row r="18" spans="1:55" x14ac:dyDescent="0.25">
      <c r="A18" s="29">
        <v>34.35201</v>
      </c>
      <c r="B18" s="30">
        <v>34.131770000000003</v>
      </c>
      <c r="C18" s="29">
        <v>33.888382</v>
      </c>
      <c r="D18" s="29">
        <v>34.168247000000001</v>
      </c>
      <c r="E18" s="34">
        <v>33.969479999999997</v>
      </c>
      <c r="F18" s="34">
        <v>33.895600000000002</v>
      </c>
      <c r="G18" s="34">
        <v>34.018479999999997</v>
      </c>
      <c r="H18" s="34">
        <v>34.452812000000002</v>
      </c>
      <c r="I18" s="34">
        <v>34.927669999999999</v>
      </c>
      <c r="J18" s="34">
        <v>35.195315999999998</v>
      </c>
      <c r="K18" s="34">
        <v>35.372169999999997</v>
      </c>
      <c r="L18" s="34">
        <v>35.474777000000003</v>
      </c>
      <c r="M18" s="34">
        <v>35.499554000000003</v>
      </c>
      <c r="N18" s="34">
        <v>35.485770000000002</v>
      </c>
      <c r="O18" s="34">
        <v>35.413944000000001</v>
      </c>
      <c r="P18" s="34">
        <v>35.290640000000003</v>
      </c>
      <c r="Q18" s="34">
        <v>35.189070000000001</v>
      </c>
      <c r="R18" s="34">
        <v>35.321682000000003</v>
      </c>
      <c r="S18" s="35" t="s">
        <v>193</v>
      </c>
      <c r="T18" s="35" t="s">
        <v>193</v>
      </c>
      <c r="U18" s="35" t="s">
        <v>193</v>
      </c>
      <c r="V18" s="35" t="s">
        <v>193</v>
      </c>
      <c r="W18" s="35">
        <v>35.199190000000002</v>
      </c>
      <c r="X18" s="35">
        <v>35.885120000000001</v>
      </c>
      <c r="Y18" s="35">
        <v>35.841740000000001</v>
      </c>
      <c r="Z18" s="35">
        <v>35.812964999999998</v>
      </c>
      <c r="AA18" s="35">
        <v>35.5274</v>
      </c>
      <c r="AB18" s="35" t="s">
        <v>193</v>
      </c>
      <c r="AC18" s="36" t="s">
        <v>193</v>
      </c>
      <c r="AD18" s="29" t="s">
        <v>193</v>
      </c>
      <c r="AE18" s="29">
        <v>34.801547999999997</v>
      </c>
      <c r="AF18" s="29">
        <v>34.685560000000002</v>
      </c>
      <c r="AG18" s="29">
        <v>34.651465999999999</v>
      </c>
      <c r="AH18" s="29">
        <v>34.616142000000004</v>
      </c>
      <c r="AI18" s="29">
        <v>34.538445000000003</v>
      </c>
      <c r="AJ18" s="29">
        <v>34.236620000000002</v>
      </c>
      <c r="AK18" s="3">
        <f t="shared" si="0"/>
        <v>34.891157586206901</v>
      </c>
      <c r="AL18" s="13">
        <v>-4.7801999999999998</v>
      </c>
      <c r="AM18" t="s">
        <v>120</v>
      </c>
      <c r="AZ18" s="7"/>
      <c r="BA18" s="7"/>
      <c r="BB18" s="7"/>
      <c r="BC18" s="8"/>
    </row>
    <row r="19" spans="1:55" x14ac:dyDescent="0.25">
      <c r="A19" s="29" t="s">
        <v>193</v>
      </c>
      <c r="B19" s="30" t="s">
        <v>193</v>
      </c>
      <c r="C19" s="29">
        <v>33.62876</v>
      </c>
      <c r="D19" s="29">
        <v>34.026817000000001</v>
      </c>
      <c r="E19" s="34">
        <v>33.929447000000003</v>
      </c>
      <c r="F19" s="34">
        <v>33.856495000000002</v>
      </c>
      <c r="G19" s="34">
        <v>33.933974999999997</v>
      </c>
      <c r="H19" s="34">
        <v>34.442096999999997</v>
      </c>
      <c r="I19" s="34">
        <v>34.879547000000002</v>
      </c>
      <c r="J19" s="34">
        <v>35.122166</v>
      </c>
      <c r="K19" s="34">
        <v>35.292760000000001</v>
      </c>
      <c r="L19" s="34">
        <v>35.405951999999999</v>
      </c>
      <c r="M19" s="34">
        <v>35.424225</v>
      </c>
      <c r="N19" s="34">
        <v>35.385173999999999</v>
      </c>
      <c r="O19" s="34">
        <v>35.242325000000001</v>
      </c>
      <c r="P19" s="34">
        <v>35.017845000000001</v>
      </c>
      <c r="Q19" s="34">
        <v>34.834705</v>
      </c>
      <c r="R19" s="34">
        <v>34.9099</v>
      </c>
      <c r="S19" s="35" t="s">
        <v>193</v>
      </c>
      <c r="T19" s="35" t="s">
        <v>193</v>
      </c>
      <c r="U19" s="35" t="s">
        <v>193</v>
      </c>
      <c r="V19" s="35">
        <v>34.32987</v>
      </c>
      <c r="W19" s="35">
        <v>35.260365</v>
      </c>
      <c r="X19" s="35">
        <v>35.744095000000002</v>
      </c>
      <c r="Y19" s="35">
        <v>35.635581999999999</v>
      </c>
      <c r="Z19" s="35">
        <v>35.838397999999998</v>
      </c>
      <c r="AA19" s="35">
        <v>35.412326999999998</v>
      </c>
      <c r="AB19" s="35" t="s">
        <v>193</v>
      </c>
      <c r="AC19" s="36" t="s">
        <v>193</v>
      </c>
      <c r="AD19" s="29" t="s">
        <v>193</v>
      </c>
      <c r="AE19" s="29">
        <v>34.895119999999999</v>
      </c>
      <c r="AF19" s="29">
        <v>34.768039999999999</v>
      </c>
      <c r="AG19" s="29">
        <v>34.707540000000002</v>
      </c>
      <c r="AH19" s="29">
        <v>34.718789999999998</v>
      </c>
      <c r="AI19" s="29">
        <v>34.591633000000002</v>
      </c>
      <c r="AJ19" s="29">
        <v>34.118057</v>
      </c>
      <c r="AK19" s="3">
        <f t="shared" si="0"/>
        <v>34.834000250000003</v>
      </c>
      <c r="AL19" s="13">
        <v>-1.5918000000000001</v>
      </c>
      <c r="AM19" t="s">
        <v>121</v>
      </c>
      <c r="AO19" s="2">
        <f>SUM(U34:W35)/6</f>
        <v>35.324392166666662</v>
      </c>
      <c r="AZ19" s="7"/>
      <c r="BA19" s="7"/>
      <c r="BB19" s="7"/>
      <c r="BC19" s="8"/>
    </row>
    <row r="20" spans="1:55" x14ac:dyDescent="0.25">
      <c r="A20" t="s">
        <v>193</v>
      </c>
      <c r="B20" s="37" t="s">
        <v>193</v>
      </c>
      <c r="C20" s="34">
        <v>33.649554999999999</v>
      </c>
      <c r="D20" s="34">
        <v>33.996665999999998</v>
      </c>
      <c r="E20" s="34">
        <v>33.957129999999999</v>
      </c>
      <c r="F20" s="34">
        <v>33.886715000000002</v>
      </c>
      <c r="G20" s="34">
        <v>33.947597999999999</v>
      </c>
      <c r="H20" s="34">
        <v>34.417619999999999</v>
      </c>
      <c r="I20" s="34">
        <v>34.751823000000002</v>
      </c>
      <c r="J20" s="34">
        <v>34.947482999999998</v>
      </c>
      <c r="K20" s="34">
        <v>35.109875000000002</v>
      </c>
      <c r="L20" s="34">
        <v>35.230625000000003</v>
      </c>
      <c r="M20" s="34">
        <v>35.254157999999997</v>
      </c>
      <c r="N20" s="34">
        <v>35.191048000000002</v>
      </c>
      <c r="O20" s="34">
        <v>34.984200000000001</v>
      </c>
      <c r="P20" s="34">
        <v>34.716785000000002</v>
      </c>
      <c r="Q20" s="34">
        <v>34.484141999999999</v>
      </c>
      <c r="R20" s="34">
        <v>34.464790000000001</v>
      </c>
      <c r="S20" s="35" t="s">
        <v>193</v>
      </c>
      <c r="T20" s="35" t="s">
        <v>193</v>
      </c>
      <c r="U20" s="35" t="s">
        <v>193</v>
      </c>
      <c r="V20" s="35">
        <v>34.159106999999999</v>
      </c>
      <c r="W20" s="35">
        <v>35.241289999999999</v>
      </c>
      <c r="X20" s="35">
        <v>35.501266000000001</v>
      </c>
      <c r="Y20" s="35">
        <v>35.188057000000001</v>
      </c>
      <c r="Z20" s="35">
        <v>35.729289999999999</v>
      </c>
      <c r="AA20" s="35">
        <v>35.349780000000003</v>
      </c>
      <c r="AB20" s="35" t="s">
        <v>193</v>
      </c>
      <c r="AC20" s="36" t="s">
        <v>193</v>
      </c>
      <c r="AD20" s="29" t="s">
        <v>193</v>
      </c>
      <c r="AE20" s="29">
        <v>35.027217999999998</v>
      </c>
      <c r="AF20" s="29">
        <v>34.876390000000001</v>
      </c>
      <c r="AG20" s="29">
        <v>34.921284</v>
      </c>
      <c r="AH20" s="29">
        <v>34.888129999999997</v>
      </c>
      <c r="AI20" s="29">
        <v>34.728230000000003</v>
      </c>
      <c r="AJ20" s="29">
        <v>34.251674999999999</v>
      </c>
      <c r="AK20" s="19">
        <f t="shared" si="0"/>
        <v>34.744711785714287</v>
      </c>
      <c r="AL20" s="13">
        <v>1.5918000000000001</v>
      </c>
      <c r="AM20" s="2" t="s">
        <v>194</v>
      </c>
      <c r="AP20" s="7"/>
      <c r="AQ20" s="7"/>
      <c r="AR20" s="7"/>
      <c r="AS20" s="8"/>
    </row>
    <row r="21" spans="1:55" x14ac:dyDescent="0.25">
      <c r="A21" t="s">
        <v>193</v>
      </c>
      <c r="B21" s="37">
        <v>34.181533999999999</v>
      </c>
      <c r="C21" s="34">
        <v>34.037796</v>
      </c>
      <c r="D21" s="34">
        <v>34.043529999999997</v>
      </c>
      <c r="E21" s="34">
        <v>34.008834999999998</v>
      </c>
      <c r="F21" s="34">
        <v>33.970947000000002</v>
      </c>
      <c r="G21" s="34">
        <v>34.077539999999999</v>
      </c>
      <c r="H21" s="34">
        <v>34.436459999999997</v>
      </c>
      <c r="I21" s="34">
        <v>34.615112000000003</v>
      </c>
      <c r="J21" s="34">
        <v>34.717342000000002</v>
      </c>
      <c r="K21" s="34">
        <v>34.820435000000003</v>
      </c>
      <c r="L21" s="34">
        <v>34.905169999999998</v>
      </c>
      <c r="M21" s="34">
        <v>34.930588</v>
      </c>
      <c r="N21" s="34">
        <v>34.879252999999999</v>
      </c>
      <c r="O21" s="34">
        <v>34.657646</v>
      </c>
      <c r="P21" s="34">
        <v>34.394832999999998</v>
      </c>
      <c r="Q21" s="34">
        <v>34.166580000000003</v>
      </c>
      <c r="R21" s="34">
        <v>34.088234</v>
      </c>
      <c r="S21" s="35" t="s">
        <v>193</v>
      </c>
      <c r="T21" s="35" t="s">
        <v>193</v>
      </c>
      <c r="U21" s="35">
        <v>34.251826999999999</v>
      </c>
      <c r="V21" s="35">
        <v>34.647354</v>
      </c>
      <c r="W21" s="35">
        <v>35.286265999999998</v>
      </c>
      <c r="X21" s="35">
        <v>35.320520000000002</v>
      </c>
      <c r="Y21" s="35">
        <v>34.717359999999999</v>
      </c>
      <c r="Z21" s="35">
        <v>35.625970000000002</v>
      </c>
      <c r="AA21" s="35">
        <v>35.465305000000001</v>
      </c>
      <c r="AB21" s="35" t="s">
        <v>193</v>
      </c>
      <c r="AC21" s="36" t="s">
        <v>193</v>
      </c>
      <c r="AD21" s="29" t="s">
        <v>193</v>
      </c>
      <c r="AE21" s="29">
        <v>35.103157000000003</v>
      </c>
      <c r="AF21" s="29">
        <v>35.026721999999999</v>
      </c>
      <c r="AG21" s="29">
        <v>35.085284999999999</v>
      </c>
      <c r="AH21" s="29">
        <v>34.985928000000001</v>
      </c>
      <c r="AI21" s="29">
        <v>34.849870000000003</v>
      </c>
      <c r="AJ21" s="29">
        <v>34.232129999999998</v>
      </c>
      <c r="AK21" s="3">
        <f t="shared" si="0"/>
        <v>34.650984299999998</v>
      </c>
      <c r="AL21" s="13">
        <v>4.7801999999999998</v>
      </c>
      <c r="AO21"/>
    </row>
    <row r="22" spans="1:55" x14ac:dyDescent="0.25">
      <c r="A22" t="s">
        <v>193</v>
      </c>
      <c r="B22" s="37">
        <v>34.067923999999998</v>
      </c>
      <c r="C22" s="34">
        <v>34.156981999999999</v>
      </c>
      <c r="D22" s="34">
        <v>34.084187</v>
      </c>
      <c r="E22" s="34">
        <v>34.054473999999999</v>
      </c>
      <c r="F22" s="34">
        <v>34.105629999999998</v>
      </c>
      <c r="G22" s="34">
        <v>34.276775000000001</v>
      </c>
      <c r="H22" s="34">
        <v>34.517772999999998</v>
      </c>
      <c r="I22" s="34">
        <v>34.611404</v>
      </c>
      <c r="J22" s="34">
        <v>34.665801999999999</v>
      </c>
      <c r="K22" s="34">
        <v>34.710994999999997</v>
      </c>
      <c r="L22" s="34">
        <v>34.735109999999999</v>
      </c>
      <c r="M22" s="34">
        <v>34.712887000000002</v>
      </c>
      <c r="N22" s="34">
        <v>34.628177999999998</v>
      </c>
      <c r="O22" s="34">
        <v>34.401164999999999</v>
      </c>
      <c r="P22" s="34">
        <v>34.184364000000002</v>
      </c>
      <c r="Q22" s="34">
        <v>34.094996999999999</v>
      </c>
      <c r="R22" s="34">
        <v>34.026935999999999</v>
      </c>
      <c r="S22" s="35" t="s">
        <v>193</v>
      </c>
      <c r="T22" s="35" t="s">
        <v>193</v>
      </c>
      <c r="U22" s="35">
        <v>34.485430000000001</v>
      </c>
      <c r="V22" s="35">
        <v>35.079661999999999</v>
      </c>
      <c r="W22" s="35">
        <v>35.341920000000002</v>
      </c>
      <c r="X22" s="35">
        <v>35.165750000000003</v>
      </c>
      <c r="Y22" s="35">
        <v>34.112118000000002</v>
      </c>
      <c r="Z22" s="35" t="s">
        <v>193</v>
      </c>
      <c r="AA22" s="35" t="s">
        <v>193</v>
      </c>
      <c r="AB22" s="35" t="s">
        <v>193</v>
      </c>
      <c r="AC22" s="36" t="s">
        <v>193</v>
      </c>
      <c r="AD22" s="29" t="s">
        <v>193</v>
      </c>
      <c r="AE22" s="29" t="s">
        <v>193</v>
      </c>
      <c r="AF22" s="29">
        <v>35.011947999999997</v>
      </c>
      <c r="AG22" s="29">
        <v>35.167706000000003</v>
      </c>
      <c r="AH22" s="29">
        <v>34.965614000000002</v>
      </c>
      <c r="AI22" s="29">
        <v>34.891272999999998</v>
      </c>
      <c r="AJ22" s="29">
        <v>34.391033</v>
      </c>
      <c r="AK22" s="3">
        <f t="shared" si="0"/>
        <v>34.542519888888876</v>
      </c>
      <c r="AL22" s="13">
        <v>7.9836</v>
      </c>
      <c r="AO22"/>
    </row>
    <row r="23" spans="1:55" x14ac:dyDescent="0.25">
      <c r="A23" t="s">
        <v>193</v>
      </c>
      <c r="B23" s="37">
        <v>34.119185999999999</v>
      </c>
      <c r="C23" s="34">
        <v>34.203102000000001</v>
      </c>
      <c r="D23" s="34">
        <v>34.174762999999999</v>
      </c>
      <c r="E23" s="34">
        <v>34.213977999999997</v>
      </c>
      <c r="F23" s="34">
        <v>34.315697</v>
      </c>
      <c r="G23" s="34">
        <v>34.459310000000002</v>
      </c>
      <c r="H23" s="34">
        <v>34.601936000000002</v>
      </c>
      <c r="I23" s="34">
        <v>34.657049999999998</v>
      </c>
      <c r="J23" s="34">
        <v>34.688225000000003</v>
      </c>
      <c r="K23" s="34">
        <v>34.703465000000001</v>
      </c>
      <c r="L23" s="34">
        <v>34.693126999999997</v>
      </c>
      <c r="M23" s="34">
        <v>34.639217000000002</v>
      </c>
      <c r="N23" s="34">
        <v>34.536239999999999</v>
      </c>
      <c r="O23" s="34">
        <v>34.349440000000001</v>
      </c>
      <c r="P23" s="34">
        <v>34.218741999999999</v>
      </c>
      <c r="Q23" s="34">
        <v>34.140244000000003</v>
      </c>
      <c r="R23" s="34">
        <v>34.190413999999997</v>
      </c>
      <c r="S23" s="35" t="s">
        <v>193</v>
      </c>
      <c r="T23" s="35">
        <v>35.184055000000001</v>
      </c>
      <c r="U23" s="35">
        <v>34.967587000000002</v>
      </c>
      <c r="V23" s="35">
        <v>35.330449999999999</v>
      </c>
      <c r="W23" s="35">
        <v>35.472900000000003</v>
      </c>
      <c r="X23" s="35">
        <v>35.226520000000001</v>
      </c>
      <c r="Y23" s="35">
        <v>34.050567999999998</v>
      </c>
      <c r="Z23" s="35" t="s">
        <v>193</v>
      </c>
      <c r="AA23" s="35" t="s">
        <v>193</v>
      </c>
      <c r="AB23" s="35" t="s">
        <v>193</v>
      </c>
      <c r="AC23" s="36" t="s">
        <v>193</v>
      </c>
      <c r="AD23" s="29" t="s">
        <v>193</v>
      </c>
      <c r="AE23" s="29" t="s">
        <v>193</v>
      </c>
      <c r="AF23" s="29">
        <v>35.109673000000001</v>
      </c>
      <c r="AG23" s="29">
        <v>35.275931999999997</v>
      </c>
      <c r="AH23" s="29">
        <v>34.820390000000003</v>
      </c>
      <c r="AI23" s="29">
        <v>34.822406999999998</v>
      </c>
      <c r="AJ23" s="29">
        <v>34.345657000000003</v>
      </c>
      <c r="AK23" s="3">
        <f t="shared" si="0"/>
        <v>34.625366964285718</v>
      </c>
      <c r="AL23" s="13">
        <v>11.212300000000001</v>
      </c>
      <c r="AO23" s="20"/>
    </row>
    <row r="24" spans="1:55" x14ac:dyDescent="0.25">
      <c r="A24" t="s">
        <v>193</v>
      </c>
      <c r="B24" s="37">
        <v>34.003169999999997</v>
      </c>
      <c r="C24" s="34">
        <v>34.243484000000002</v>
      </c>
      <c r="D24" s="34">
        <v>34.285429999999998</v>
      </c>
      <c r="E24" s="34">
        <v>34.366225999999997</v>
      </c>
      <c r="F24" s="34">
        <v>34.482574</v>
      </c>
      <c r="G24" s="34">
        <v>34.5901</v>
      </c>
      <c r="H24" s="34">
        <v>34.679324999999999</v>
      </c>
      <c r="I24" s="34">
        <v>34.711190000000002</v>
      </c>
      <c r="J24" s="34">
        <v>34.729404000000002</v>
      </c>
      <c r="K24" s="34">
        <v>34.735819999999997</v>
      </c>
      <c r="L24" s="34">
        <v>34.70825</v>
      </c>
      <c r="M24" s="34">
        <v>34.660609999999998</v>
      </c>
      <c r="N24" s="34">
        <v>34.588867</v>
      </c>
      <c r="O24" s="34">
        <v>34.485190000000003</v>
      </c>
      <c r="P24" s="34">
        <v>34.499540000000003</v>
      </c>
      <c r="Q24" s="34">
        <v>34.422072999999997</v>
      </c>
      <c r="R24" s="34" t="s">
        <v>193</v>
      </c>
      <c r="S24" s="35">
        <v>35.281303000000001</v>
      </c>
      <c r="T24" s="35">
        <v>35.344012999999997</v>
      </c>
      <c r="U24" s="35">
        <v>35.259407000000003</v>
      </c>
      <c r="V24" s="35">
        <v>35.564660000000003</v>
      </c>
      <c r="W24" s="35">
        <v>35.698030000000003</v>
      </c>
      <c r="X24" s="35">
        <v>35.581336999999998</v>
      </c>
      <c r="Y24" s="35">
        <v>34.935074</v>
      </c>
      <c r="Z24" s="35" t="s">
        <v>193</v>
      </c>
      <c r="AA24" s="35" t="s">
        <v>193</v>
      </c>
      <c r="AB24" s="35" t="s">
        <v>193</v>
      </c>
      <c r="AC24" s="36" t="s">
        <v>193</v>
      </c>
      <c r="AD24" s="29" t="s">
        <v>193</v>
      </c>
      <c r="AE24" s="29" t="s">
        <v>193</v>
      </c>
      <c r="AF24" s="29">
        <v>35.179250000000003</v>
      </c>
      <c r="AG24" s="29">
        <v>35.386448000000001</v>
      </c>
      <c r="AH24" s="29">
        <v>34.568905000000001</v>
      </c>
      <c r="AI24" s="29">
        <v>34.812199999999997</v>
      </c>
      <c r="AJ24" s="29">
        <v>34.35942</v>
      </c>
      <c r="AK24" s="3">
        <f t="shared" si="0"/>
        <v>34.791474999999998</v>
      </c>
      <c r="AL24" s="13">
        <v>14.477499999999999</v>
      </c>
    </row>
    <row r="25" spans="1:55" x14ac:dyDescent="0.25">
      <c r="A25" t="s">
        <v>193</v>
      </c>
      <c r="B25" s="37">
        <v>34.147579999999998</v>
      </c>
      <c r="C25" s="34">
        <v>34.308475000000001</v>
      </c>
      <c r="D25" s="34">
        <v>34.387329999999999</v>
      </c>
      <c r="E25" s="34">
        <v>34.483424999999997</v>
      </c>
      <c r="F25" s="34">
        <v>34.583683000000001</v>
      </c>
      <c r="G25" s="34">
        <v>34.657463</v>
      </c>
      <c r="H25" s="34">
        <v>34.714799999999997</v>
      </c>
      <c r="I25" s="34">
        <v>34.7395</v>
      </c>
      <c r="J25" s="34">
        <v>34.751939999999998</v>
      </c>
      <c r="K25" s="34">
        <v>34.768000000000001</v>
      </c>
      <c r="L25" s="34">
        <v>34.740532000000002</v>
      </c>
      <c r="M25" s="34">
        <v>34.713904999999997</v>
      </c>
      <c r="N25" s="34">
        <v>34.706482000000001</v>
      </c>
      <c r="O25" s="34">
        <v>34.716186999999998</v>
      </c>
      <c r="P25" s="38">
        <v>34.782559999999997</v>
      </c>
      <c r="Q25" s="38" t="s">
        <v>193</v>
      </c>
      <c r="R25" s="38">
        <v>35.214863000000001</v>
      </c>
      <c r="S25" s="35">
        <v>35.433390000000003</v>
      </c>
      <c r="T25" s="35">
        <v>35.500889999999998</v>
      </c>
      <c r="U25" s="35">
        <v>35.531680000000001</v>
      </c>
      <c r="V25" s="35">
        <v>35.809863999999997</v>
      </c>
      <c r="W25" s="35">
        <v>35.958399999999997</v>
      </c>
      <c r="X25" s="35">
        <v>35.974957000000003</v>
      </c>
      <c r="Y25" s="35">
        <v>35.748095999999997</v>
      </c>
      <c r="Z25" s="35" t="s">
        <v>193</v>
      </c>
      <c r="AA25" s="35" t="s">
        <v>193</v>
      </c>
      <c r="AB25" s="35" t="s">
        <v>193</v>
      </c>
      <c r="AC25" s="36" t="s">
        <v>193</v>
      </c>
      <c r="AD25" s="29" t="s">
        <v>193</v>
      </c>
      <c r="AE25" s="29" t="s">
        <v>193</v>
      </c>
      <c r="AF25" s="29">
        <v>35.204582000000002</v>
      </c>
      <c r="AG25" s="29">
        <v>35.486525999999998</v>
      </c>
      <c r="AH25" s="29" t="s">
        <v>193</v>
      </c>
      <c r="AI25" s="29">
        <v>34.731389999999998</v>
      </c>
      <c r="AJ25" s="29">
        <v>34.061264000000001</v>
      </c>
      <c r="AK25" s="3">
        <f t="shared" si="0"/>
        <v>34.957694962962968</v>
      </c>
      <c r="AL25" s="13">
        <v>17.791599999999999</v>
      </c>
    </row>
    <row r="26" spans="1:55" x14ac:dyDescent="0.25">
      <c r="A26" t="s">
        <v>193</v>
      </c>
      <c r="B26" s="37">
        <v>34.212578000000001</v>
      </c>
      <c r="C26" s="34">
        <v>34.329163000000001</v>
      </c>
      <c r="D26" s="34">
        <v>34.437674999999999</v>
      </c>
      <c r="E26" s="34">
        <v>34.524937000000001</v>
      </c>
      <c r="F26" s="34">
        <v>34.574509999999997</v>
      </c>
      <c r="G26" s="34">
        <v>34.599055999999997</v>
      </c>
      <c r="H26" s="34">
        <v>34.650419999999997</v>
      </c>
      <c r="I26" s="34">
        <v>34.691940000000002</v>
      </c>
      <c r="J26" s="34">
        <v>34.707348000000003</v>
      </c>
      <c r="K26" s="34">
        <v>34.711548000000001</v>
      </c>
      <c r="L26" s="34">
        <v>34.730103</v>
      </c>
      <c r="M26" s="34">
        <v>34.704585999999999</v>
      </c>
      <c r="N26" s="34">
        <v>34.743180000000002</v>
      </c>
      <c r="O26" s="34">
        <v>34.833979999999997</v>
      </c>
      <c r="P26" s="38" t="s">
        <v>193</v>
      </c>
      <c r="Q26" s="38">
        <v>35.27722</v>
      </c>
      <c r="R26" s="38">
        <v>35.396853999999998</v>
      </c>
      <c r="S26" s="35">
        <v>35.551456000000002</v>
      </c>
      <c r="T26" s="35">
        <v>35.635330000000003</v>
      </c>
      <c r="U26" s="35">
        <v>35.746143000000004</v>
      </c>
      <c r="V26" s="35">
        <v>35.971718000000003</v>
      </c>
      <c r="W26" s="35">
        <v>36.08755</v>
      </c>
      <c r="X26" s="35">
        <v>36.178913000000001</v>
      </c>
      <c r="Y26" s="35">
        <v>36.079307999999997</v>
      </c>
      <c r="Z26" s="35" t="s">
        <v>193</v>
      </c>
      <c r="AA26" s="35" t="s">
        <v>193</v>
      </c>
      <c r="AB26" s="35" t="s">
        <v>193</v>
      </c>
      <c r="AC26" s="36" t="s">
        <v>193</v>
      </c>
      <c r="AD26" s="29" t="s">
        <v>193</v>
      </c>
      <c r="AE26" s="29" t="s">
        <v>193</v>
      </c>
      <c r="AF26" s="29">
        <v>35.176560000000002</v>
      </c>
      <c r="AG26" s="29">
        <v>35.525368</v>
      </c>
      <c r="AH26" s="29" t="s">
        <v>193</v>
      </c>
      <c r="AI26" s="29" t="s">
        <v>193</v>
      </c>
      <c r="AJ26" s="29" t="s">
        <v>193</v>
      </c>
      <c r="AK26" s="3">
        <f t="shared" si="0"/>
        <v>35.083097759999994</v>
      </c>
      <c r="AL26" s="13">
        <v>21.168500000000002</v>
      </c>
    </row>
    <row r="27" spans="1:55" x14ac:dyDescent="0.25">
      <c r="A27" t="s">
        <v>193</v>
      </c>
      <c r="B27" s="37" t="s">
        <v>193</v>
      </c>
      <c r="C27" s="34">
        <v>34.237335000000002</v>
      </c>
      <c r="D27" s="34">
        <v>34.429141999999999</v>
      </c>
      <c r="E27" s="34">
        <v>34.495697</v>
      </c>
      <c r="F27" s="34">
        <v>34.441574000000003</v>
      </c>
      <c r="G27" s="34">
        <v>34.393329999999999</v>
      </c>
      <c r="H27" s="34">
        <v>34.433791999999997</v>
      </c>
      <c r="I27" s="34">
        <v>34.499516</v>
      </c>
      <c r="J27" s="34">
        <v>34.531925000000001</v>
      </c>
      <c r="K27" s="34">
        <v>34.583244000000001</v>
      </c>
      <c r="L27" s="34">
        <v>34.598599999999998</v>
      </c>
      <c r="M27" s="34">
        <v>34.545914000000003</v>
      </c>
      <c r="N27" s="34">
        <v>34.598633</v>
      </c>
      <c r="O27" s="34">
        <v>34.729377999999997</v>
      </c>
      <c r="P27" s="38" t="s">
        <v>193</v>
      </c>
      <c r="Q27" s="38">
        <v>35.232486999999999</v>
      </c>
      <c r="R27" s="38">
        <v>35.430058000000002</v>
      </c>
      <c r="S27" s="35">
        <v>35.598263000000003</v>
      </c>
      <c r="T27" s="35">
        <v>35.698666000000003</v>
      </c>
      <c r="U27" s="35">
        <v>35.833683000000001</v>
      </c>
      <c r="V27" s="35">
        <v>35.919179999999997</v>
      </c>
      <c r="W27" s="35">
        <v>35.976531999999999</v>
      </c>
      <c r="X27" s="35">
        <v>36.119984000000002</v>
      </c>
      <c r="Y27" s="35">
        <v>36.061813000000001</v>
      </c>
      <c r="Z27" s="35" t="s">
        <v>193</v>
      </c>
      <c r="AA27" s="35" t="s">
        <v>193</v>
      </c>
      <c r="AB27" s="35" t="s">
        <v>193</v>
      </c>
      <c r="AC27" s="36" t="s">
        <v>193</v>
      </c>
      <c r="AD27" s="29" t="s">
        <v>193</v>
      </c>
      <c r="AE27" s="29" t="s">
        <v>193</v>
      </c>
      <c r="AF27" s="29">
        <v>35.120902999999998</v>
      </c>
      <c r="AG27" s="29">
        <v>35.457900000000002</v>
      </c>
      <c r="AH27" s="29" t="s">
        <v>193</v>
      </c>
      <c r="AI27" s="29" t="s">
        <v>193</v>
      </c>
      <c r="AJ27" s="29" t="s">
        <v>193</v>
      </c>
      <c r="AK27" s="3">
        <f t="shared" si="0"/>
        <v>35.040314541666667</v>
      </c>
      <c r="AL27" s="13">
        <v>24.624300000000002</v>
      </c>
    </row>
    <row r="28" spans="1:55" x14ac:dyDescent="0.25">
      <c r="A28" t="s">
        <v>193</v>
      </c>
      <c r="B28" s="37" t="s">
        <v>193</v>
      </c>
      <c r="C28" s="34">
        <v>34.248474000000002</v>
      </c>
      <c r="D28" s="34">
        <v>34.391216</v>
      </c>
      <c r="E28" s="34">
        <v>34.430880000000002</v>
      </c>
      <c r="F28" s="34">
        <v>34.341254999999997</v>
      </c>
      <c r="G28" s="34">
        <v>34.218094000000001</v>
      </c>
      <c r="H28" s="34">
        <v>34.263080000000002</v>
      </c>
      <c r="I28" s="34">
        <v>34.315075</v>
      </c>
      <c r="J28" s="34">
        <v>34.335372999999997</v>
      </c>
      <c r="K28" s="34">
        <v>34.3889</v>
      </c>
      <c r="L28" s="34">
        <v>34.371650000000002</v>
      </c>
      <c r="M28" s="34">
        <v>34.349870000000003</v>
      </c>
      <c r="N28" s="34">
        <v>34.414200000000001</v>
      </c>
      <c r="O28" s="34">
        <v>34.555701999999997</v>
      </c>
      <c r="P28" s="38" t="s">
        <v>193</v>
      </c>
      <c r="Q28" s="38">
        <v>35.060679999999998</v>
      </c>
      <c r="R28" s="38">
        <v>35.213769999999997</v>
      </c>
      <c r="S28" s="35">
        <v>35.522930000000002</v>
      </c>
      <c r="T28" s="35">
        <v>35.668129999999998</v>
      </c>
      <c r="U28" s="35">
        <v>35.769806000000003</v>
      </c>
      <c r="V28" s="35">
        <v>35.802610000000001</v>
      </c>
      <c r="W28" s="35">
        <v>35.815322999999999</v>
      </c>
      <c r="X28" s="35">
        <v>35.955089999999998</v>
      </c>
      <c r="Y28" s="35">
        <v>35.941322</v>
      </c>
      <c r="Z28" s="35" t="s">
        <v>193</v>
      </c>
      <c r="AA28" s="35" t="s">
        <v>193</v>
      </c>
      <c r="AB28" s="35" t="s">
        <v>193</v>
      </c>
      <c r="AC28" s="36" t="s">
        <v>193</v>
      </c>
      <c r="AD28" s="29" t="s">
        <v>193</v>
      </c>
      <c r="AE28" s="29" t="s">
        <v>193</v>
      </c>
      <c r="AF28" s="29" t="s">
        <v>193</v>
      </c>
      <c r="AG28" s="29" t="s">
        <v>193</v>
      </c>
      <c r="AH28" s="29" t="s">
        <v>193</v>
      </c>
      <c r="AI28" s="29" t="s">
        <v>193</v>
      </c>
      <c r="AJ28" s="29" t="s">
        <v>193</v>
      </c>
      <c r="AK28" s="3">
        <f t="shared" si="0"/>
        <v>34.880610454545455</v>
      </c>
      <c r="AL28" s="13">
        <v>28.178599999999999</v>
      </c>
    </row>
    <row r="29" spans="1:55" x14ac:dyDescent="0.25">
      <c r="A29" s="32" t="s">
        <v>193</v>
      </c>
      <c r="B29" s="39" t="s">
        <v>193</v>
      </c>
      <c r="C29" s="32">
        <v>34.273009999999999</v>
      </c>
      <c r="D29" s="32">
        <v>34.367829999999998</v>
      </c>
      <c r="E29" s="32">
        <v>34.429665</v>
      </c>
      <c r="F29" s="32">
        <v>34.420344999999998</v>
      </c>
      <c r="G29" s="32">
        <v>34.399146999999999</v>
      </c>
      <c r="H29" s="32">
        <v>34.372436999999998</v>
      </c>
      <c r="I29" s="32">
        <v>34.341988000000001</v>
      </c>
      <c r="J29" s="32">
        <v>34.299999999999997</v>
      </c>
      <c r="K29" s="32">
        <v>34.252650000000003</v>
      </c>
      <c r="L29" s="32">
        <v>34.201087999999999</v>
      </c>
      <c r="M29" s="32">
        <v>34.218470000000003</v>
      </c>
      <c r="N29" s="32">
        <v>34.273136000000001</v>
      </c>
      <c r="O29" s="32">
        <v>34.397373000000002</v>
      </c>
      <c r="P29" s="32" t="s">
        <v>193</v>
      </c>
      <c r="Q29" s="32" t="s">
        <v>193</v>
      </c>
      <c r="R29" s="32" t="s">
        <v>193</v>
      </c>
      <c r="S29" s="33">
        <v>35.538699999999999</v>
      </c>
      <c r="T29" s="33">
        <v>35.657536</v>
      </c>
      <c r="U29" s="33">
        <v>35.717709999999997</v>
      </c>
      <c r="V29" s="33">
        <v>35.722729999999999</v>
      </c>
      <c r="W29" s="33">
        <v>35.673720000000003</v>
      </c>
      <c r="X29" s="33">
        <v>35.80903</v>
      </c>
      <c r="Y29" s="33">
        <v>35.796084999999998</v>
      </c>
      <c r="Z29" s="33" t="s">
        <v>193</v>
      </c>
      <c r="AA29" s="40" t="s">
        <v>193</v>
      </c>
      <c r="AB29" s="40">
        <v>37.880110000000002</v>
      </c>
      <c r="AC29" s="40">
        <v>38.134765999999999</v>
      </c>
      <c r="AD29" s="40" t="s">
        <v>193</v>
      </c>
      <c r="AE29" s="40" t="s">
        <v>193</v>
      </c>
      <c r="AF29" s="40" t="s">
        <v>193</v>
      </c>
      <c r="AG29" s="40" t="s">
        <v>193</v>
      </c>
      <c r="AH29" s="40" t="s">
        <v>193</v>
      </c>
      <c r="AI29" s="40" t="s">
        <v>193</v>
      </c>
      <c r="AJ29" s="40" t="s">
        <v>193</v>
      </c>
      <c r="AK29" s="3">
        <f t="shared" si="0"/>
        <v>35.09897845454546</v>
      </c>
      <c r="AL29" s="1">
        <v>31.855</v>
      </c>
    </row>
    <row r="30" spans="1:55" x14ac:dyDescent="0.25">
      <c r="A30" s="31" t="s">
        <v>193</v>
      </c>
      <c r="B30" s="41" t="s">
        <v>193</v>
      </c>
      <c r="C30" s="31" t="s">
        <v>193</v>
      </c>
      <c r="D30" s="31">
        <v>34.356155000000001</v>
      </c>
      <c r="E30" s="31">
        <v>34.399160000000002</v>
      </c>
      <c r="F30" s="31">
        <v>34.395780000000002</v>
      </c>
      <c r="G30" s="31">
        <v>34.389620000000001</v>
      </c>
      <c r="H30" s="31">
        <v>34.373134999999998</v>
      </c>
      <c r="I30" s="31">
        <v>34.343643</v>
      </c>
      <c r="J30" s="31">
        <v>34.303910000000002</v>
      </c>
      <c r="K30" s="31">
        <v>34.254584999999999</v>
      </c>
      <c r="L30" s="31">
        <v>34.214576999999998</v>
      </c>
      <c r="M30" s="31">
        <v>34.191704000000001</v>
      </c>
      <c r="N30" s="31">
        <v>34.158554000000002</v>
      </c>
      <c r="O30" s="31" t="s">
        <v>193</v>
      </c>
      <c r="P30" s="31" t="s">
        <v>193</v>
      </c>
      <c r="Q30" s="31" t="s">
        <v>193</v>
      </c>
      <c r="R30" s="31" t="s">
        <v>193</v>
      </c>
      <c r="S30" s="33">
        <v>35.572453000000003</v>
      </c>
      <c r="T30" s="33">
        <v>35.630626999999997</v>
      </c>
      <c r="U30" s="33">
        <v>35.664825</v>
      </c>
      <c r="V30" s="33">
        <v>35.68009</v>
      </c>
      <c r="W30" s="33">
        <v>35.685510000000001</v>
      </c>
      <c r="X30" s="33">
        <v>35.711502000000003</v>
      </c>
      <c r="Y30" s="33">
        <v>35.732729999999997</v>
      </c>
      <c r="Z30" s="33">
        <v>36.136035999999997</v>
      </c>
      <c r="AA30" s="40">
        <v>37.096545999999996</v>
      </c>
      <c r="AB30" s="40">
        <v>37.787840000000003</v>
      </c>
      <c r="AC30" s="40">
        <v>38.022500000000001</v>
      </c>
      <c r="AD30" s="40">
        <v>37.533836000000001</v>
      </c>
      <c r="AE30" s="40" t="s">
        <v>193</v>
      </c>
      <c r="AF30" s="40" t="s">
        <v>193</v>
      </c>
      <c r="AG30" s="40" t="s">
        <v>193</v>
      </c>
      <c r="AH30" s="40" t="s">
        <v>193</v>
      </c>
      <c r="AI30" s="40" t="s">
        <v>193</v>
      </c>
      <c r="AJ30" s="40" t="s">
        <v>193</v>
      </c>
      <c r="AK30" s="3">
        <f t="shared" si="0"/>
        <v>35.375448608695649</v>
      </c>
      <c r="AL30" s="1">
        <v>35.685299999999998</v>
      </c>
    </row>
    <row r="31" spans="1:55" x14ac:dyDescent="0.25">
      <c r="A31" s="31" t="s">
        <v>193</v>
      </c>
      <c r="B31" s="41" t="s">
        <v>193</v>
      </c>
      <c r="C31" s="31" t="s">
        <v>193</v>
      </c>
      <c r="D31" s="31">
        <v>34.354602999999997</v>
      </c>
      <c r="E31" s="31">
        <v>34.387455000000003</v>
      </c>
      <c r="F31" s="31">
        <v>34.366959999999999</v>
      </c>
      <c r="G31" s="31">
        <v>34.349995</v>
      </c>
      <c r="H31" s="31">
        <v>34.328969999999998</v>
      </c>
      <c r="I31" s="31">
        <v>34.297832</v>
      </c>
      <c r="J31" s="31">
        <v>34.258495000000003</v>
      </c>
      <c r="K31" s="31">
        <v>34.207949999999997</v>
      </c>
      <c r="L31" s="31">
        <v>34.158996999999999</v>
      </c>
      <c r="M31" s="31">
        <v>34.129657999999999</v>
      </c>
      <c r="N31" s="31">
        <v>34.121949999999998</v>
      </c>
      <c r="O31" s="31" t="s">
        <v>193</v>
      </c>
      <c r="P31" s="31" t="s">
        <v>193</v>
      </c>
      <c r="Q31" s="31" t="s">
        <v>193</v>
      </c>
      <c r="R31" s="31" t="s">
        <v>193</v>
      </c>
      <c r="S31" s="33">
        <v>35.526299999999999</v>
      </c>
      <c r="T31" s="33">
        <v>35.579259999999998</v>
      </c>
      <c r="U31" s="33">
        <v>35.596522999999998</v>
      </c>
      <c r="V31" s="33">
        <v>35.613579999999999</v>
      </c>
      <c r="W31" s="33">
        <v>35.626089999999998</v>
      </c>
      <c r="X31" s="33">
        <v>35.643256999999998</v>
      </c>
      <c r="Y31" s="33">
        <v>35.620989999999999</v>
      </c>
      <c r="Z31" s="33" t="s">
        <v>193</v>
      </c>
      <c r="AA31" s="40">
        <v>37.59055</v>
      </c>
      <c r="AB31" s="40">
        <v>37.847107000000001</v>
      </c>
      <c r="AC31" s="40" t="s">
        <v>193</v>
      </c>
      <c r="AD31" s="40" t="s">
        <v>193</v>
      </c>
      <c r="AE31" s="40" t="s">
        <v>193</v>
      </c>
      <c r="AF31" s="40" t="s">
        <v>193</v>
      </c>
      <c r="AG31" s="40" t="s">
        <v>193</v>
      </c>
      <c r="AH31" s="40" t="s">
        <v>193</v>
      </c>
      <c r="AI31" s="40" t="s">
        <v>193</v>
      </c>
      <c r="AJ31" s="40" t="s">
        <v>193</v>
      </c>
      <c r="AK31" s="3">
        <f t="shared" si="0"/>
        <v>35.080326099999994</v>
      </c>
      <c r="AL31" s="1">
        <v>39.709000000000003</v>
      </c>
    </row>
    <row r="32" spans="1:55" x14ac:dyDescent="0.25">
      <c r="A32" s="31" t="s">
        <v>193</v>
      </c>
      <c r="B32" s="41" t="s">
        <v>193</v>
      </c>
      <c r="C32" s="31" t="s">
        <v>193</v>
      </c>
      <c r="D32" s="31">
        <v>34.328476000000002</v>
      </c>
      <c r="E32" s="31">
        <v>34.319626</v>
      </c>
      <c r="F32" s="31">
        <v>34.273434000000002</v>
      </c>
      <c r="G32" s="31">
        <v>34.237625000000001</v>
      </c>
      <c r="H32" s="31">
        <v>34.211677999999999</v>
      </c>
      <c r="I32" s="31">
        <v>34.187756</v>
      </c>
      <c r="J32" s="31">
        <v>34.161720000000003</v>
      </c>
      <c r="K32" s="31">
        <v>34.118169999999999</v>
      </c>
      <c r="L32" s="31">
        <v>34.063538000000001</v>
      </c>
      <c r="M32" s="31">
        <v>34.03519</v>
      </c>
      <c r="N32" s="31">
        <v>34.058489999999999</v>
      </c>
      <c r="O32" s="31" t="s">
        <v>193</v>
      </c>
      <c r="P32" s="31" t="s">
        <v>193</v>
      </c>
      <c r="Q32" s="31" t="s">
        <v>193</v>
      </c>
      <c r="R32" s="31" t="s">
        <v>193</v>
      </c>
      <c r="S32" s="33" t="s">
        <v>193</v>
      </c>
      <c r="T32" s="33">
        <v>35.457478000000002</v>
      </c>
      <c r="U32" s="33">
        <v>35.519652999999998</v>
      </c>
      <c r="V32" s="33">
        <v>35.547110000000004</v>
      </c>
      <c r="W32" s="33">
        <v>35.567010000000003</v>
      </c>
      <c r="X32" s="33">
        <v>35.578453000000003</v>
      </c>
      <c r="Y32" s="33">
        <v>35.604846999999999</v>
      </c>
      <c r="Z32" s="33">
        <v>35.573999999999998</v>
      </c>
      <c r="AA32" s="40" t="s">
        <v>193</v>
      </c>
      <c r="AB32" s="40" t="s">
        <v>193</v>
      </c>
      <c r="AC32" s="40" t="s">
        <v>193</v>
      </c>
      <c r="AD32" s="40" t="s">
        <v>193</v>
      </c>
      <c r="AE32" s="40" t="s">
        <v>193</v>
      </c>
      <c r="AF32" s="40" t="s">
        <v>193</v>
      </c>
      <c r="AG32" s="40" t="s">
        <v>193</v>
      </c>
      <c r="AH32" s="40" t="s">
        <v>193</v>
      </c>
      <c r="AI32" s="40" t="s">
        <v>193</v>
      </c>
      <c r="AJ32" s="40" t="s">
        <v>193</v>
      </c>
      <c r="AK32" s="3">
        <f t="shared" si="0"/>
        <v>34.713569666666658</v>
      </c>
      <c r="AL32" s="1">
        <v>43.982999999999997</v>
      </c>
    </row>
    <row r="33" spans="1:50" x14ac:dyDescent="0.25">
      <c r="A33" s="31" t="s">
        <v>193</v>
      </c>
      <c r="B33" s="41" t="s">
        <v>193</v>
      </c>
      <c r="C33" s="31" t="s">
        <v>193</v>
      </c>
      <c r="D33" s="31" t="s">
        <v>193</v>
      </c>
      <c r="E33" s="31">
        <v>33.825695000000003</v>
      </c>
      <c r="F33" s="31">
        <v>33.964874000000002</v>
      </c>
      <c r="G33" s="31">
        <v>33.987830000000002</v>
      </c>
      <c r="H33" s="31">
        <v>33.995094000000002</v>
      </c>
      <c r="I33" s="31">
        <v>34.006053999999999</v>
      </c>
      <c r="J33" s="31">
        <v>34.014876999999998</v>
      </c>
      <c r="K33" s="31">
        <v>33.984673000000001</v>
      </c>
      <c r="L33" s="31">
        <v>33.942253000000001</v>
      </c>
      <c r="M33" s="31">
        <v>33.919333999999999</v>
      </c>
      <c r="N33" s="31">
        <v>34.005423999999998</v>
      </c>
      <c r="O33" s="31" t="s">
        <v>193</v>
      </c>
      <c r="P33" s="31" t="s">
        <v>193</v>
      </c>
      <c r="Q33" s="31" t="s">
        <v>193</v>
      </c>
      <c r="R33" s="31" t="s">
        <v>193</v>
      </c>
      <c r="S33" s="33" t="s">
        <v>193</v>
      </c>
      <c r="T33" s="33" t="s">
        <v>193</v>
      </c>
      <c r="U33" s="33">
        <v>35.388500000000001</v>
      </c>
      <c r="V33" s="33">
        <v>35.468421999999997</v>
      </c>
      <c r="W33" s="33">
        <v>35.514187</v>
      </c>
      <c r="X33" s="33">
        <v>35.53445</v>
      </c>
      <c r="Y33" s="33">
        <v>35.561750000000004</v>
      </c>
      <c r="Z33" s="33">
        <v>35.578217000000002</v>
      </c>
      <c r="AA33" s="40" t="s">
        <v>193</v>
      </c>
      <c r="AB33" s="40" t="s">
        <v>193</v>
      </c>
      <c r="AC33" s="40" t="s">
        <v>193</v>
      </c>
      <c r="AD33" s="40" t="s">
        <v>193</v>
      </c>
      <c r="AE33" s="40" t="s">
        <v>193</v>
      </c>
      <c r="AF33" s="40" t="s">
        <v>193</v>
      </c>
      <c r="AG33" s="40" t="s">
        <v>193</v>
      </c>
      <c r="AH33" s="40" t="s">
        <v>193</v>
      </c>
      <c r="AI33" s="40" t="s">
        <v>193</v>
      </c>
      <c r="AJ33" s="40" t="s">
        <v>193</v>
      </c>
      <c r="AK33" s="3">
        <f t="shared" si="0"/>
        <v>34.543227124999994</v>
      </c>
      <c r="AL33" s="1">
        <v>48.590400000000002</v>
      </c>
    </row>
    <row r="34" spans="1:50" x14ac:dyDescent="0.25">
      <c r="A34" s="27" t="s">
        <v>193</v>
      </c>
      <c r="B34" s="28" t="s">
        <v>193</v>
      </c>
      <c r="C34" s="27" t="s">
        <v>193</v>
      </c>
      <c r="D34" s="27" t="s">
        <v>193</v>
      </c>
      <c r="E34" s="27">
        <v>33.03436</v>
      </c>
      <c r="F34" s="27">
        <v>33.643970000000003</v>
      </c>
      <c r="G34" s="27">
        <v>33.732692999999998</v>
      </c>
      <c r="H34" s="27">
        <v>33.694240000000001</v>
      </c>
      <c r="I34" s="27">
        <v>33.78604</v>
      </c>
      <c r="J34" s="27">
        <v>33.846584</v>
      </c>
      <c r="K34" s="27">
        <v>33.821429999999999</v>
      </c>
      <c r="L34" s="27">
        <v>33.794670000000004</v>
      </c>
      <c r="M34" s="27">
        <v>33.730476000000003</v>
      </c>
      <c r="N34" s="27" t="s">
        <v>193</v>
      </c>
      <c r="O34" s="27" t="s">
        <v>193</v>
      </c>
      <c r="P34" s="27" t="s">
        <v>193</v>
      </c>
      <c r="Q34" s="27" t="s">
        <v>193</v>
      </c>
      <c r="R34" s="27" t="s">
        <v>193</v>
      </c>
      <c r="S34" s="27" t="s">
        <v>193</v>
      </c>
      <c r="T34" s="27" t="s">
        <v>193</v>
      </c>
      <c r="U34" s="27">
        <v>35.356735</v>
      </c>
      <c r="V34" s="27">
        <v>35.383395999999998</v>
      </c>
      <c r="W34" s="27">
        <v>35.421314000000002</v>
      </c>
      <c r="X34" s="27">
        <v>35.458748</v>
      </c>
      <c r="Y34" s="27">
        <v>35.437379999999997</v>
      </c>
      <c r="Z34" s="27" t="s">
        <v>193</v>
      </c>
      <c r="AA34" s="27" t="s">
        <v>193</v>
      </c>
      <c r="AB34" s="27" t="s">
        <v>193</v>
      </c>
      <c r="AC34" s="27" t="s">
        <v>193</v>
      </c>
      <c r="AD34" s="27" t="s">
        <v>193</v>
      </c>
      <c r="AE34" s="27" t="s">
        <v>193</v>
      </c>
      <c r="AF34" s="27" t="s">
        <v>193</v>
      </c>
      <c r="AG34" s="27" t="s">
        <v>193</v>
      </c>
      <c r="AH34" s="27" t="s">
        <v>193</v>
      </c>
      <c r="AI34" s="27" t="s">
        <v>193</v>
      </c>
      <c r="AJ34" s="27" t="s">
        <v>193</v>
      </c>
      <c r="AK34" s="3">
        <f t="shared" si="0"/>
        <v>34.295859714285719</v>
      </c>
      <c r="AL34" s="1">
        <v>53.663899999999998</v>
      </c>
    </row>
    <row r="35" spans="1:50" x14ac:dyDescent="0.25">
      <c r="A35" s="27" t="s">
        <v>193</v>
      </c>
      <c r="B35" s="28" t="s">
        <v>193</v>
      </c>
      <c r="C35" s="27" t="s">
        <v>193</v>
      </c>
      <c r="D35" s="27" t="s">
        <v>193</v>
      </c>
      <c r="E35" s="27" t="s">
        <v>193</v>
      </c>
      <c r="F35" s="27" t="s">
        <v>193</v>
      </c>
      <c r="G35" s="27">
        <v>33.793599999999998</v>
      </c>
      <c r="H35" s="27">
        <v>33.795160000000003</v>
      </c>
      <c r="I35" s="27">
        <v>33.801383999999999</v>
      </c>
      <c r="J35" s="27">
        <v>33.800773999999997</v>
      </c>
      <c r="K35" s="27">
        <v>33.700389999999999</v>
      </c>
      <c r="L35" s="27">
        <v>33.640022000000002</v>
      </c>
      <c r="M35" s="27" t="s">
        <v>193</v>
      </c>
      <c r="N35" s="27" t="s">
        <v>193</v>
      </c>
      <c r="O35" s="27" t="s">
        <v>193</v>
      </c>
      <c r="P35" s="27" t="s">
        <v>193</v>
      </c>
      <c r="Q35" s="27" t="s">
        <v>193</v>
      </c>
      <c r="R35" s="27" t="s">
        <v>193</v>
      </c>
      <c r="S35" s="27" t="s">
        <v>193</v>
      </c>
      <c r="T35" s="27" t="s">
        <v>193</v>
      </c>
      <c r="U35" s="27">
        <v>35.242348</v>
      </c>
      <c r="V35" s="27">
        <v>35.273560000000003</v>
      </c>
      <c r="W35" s="27">
        <v>35.268999999999998</v>
      </c>
      <c r="X35" s="27">
        <v>35.069029999999998</v>
      </c>
      <c r="Y35" s="27">
        <v>35.025790000000001</v>
      </c>
      <c r="Z35" s="27">
        <v>34.368690000000001</v>
      </c>
      <c r="AA35" s="27" t="s">
        <v>193</v>
      </c>
      <c r="AB35" s="27" t="s">
        <v>193</v>
      </c>
      <c r="AC35" s="27" t="s">
        <v>193</v>
      </c>
      <c r="AD35" s="27" t="s">
        <v>193</v>
      </c>
      <c r="AE35" s="27" t="s">
        <v>193</v>
      </c>
      <c r="AF35" s="27" t="s">
        <v>193</v>
      </c>
      <c r="AG35" s="27" t="s">
        <v>193</v>
      </c>
      <c r="AH35" s="27" t="s">
        <v>193</v>
      </c>
      <c r="AI35" s="27" t="s">
        <v>193</v>
      </c>
      <c r="AJ35" s="27" t="s">
        <v>193</v>
      </c>
      <c r="AK35" s="3">
        <f t="shared" si="0"/>
        <v>34.398312333333337</v>
      </c>
      <c r="AL35" s="9">
        <v>59.441600000000001</v>
      </c>
    </row>
    <row r="36" spans="1:50" x14ac:dyDescent="0.25">
      <c r="A36" s="25" t="s">
        <v>193</v>
      </c>
      <c r="B36" s="26" t="s">
        <v>193</v>
      </c>
      <c r="C36" s="25" t="s">
        <v>193</v>
      </c>
      <c r="D36" s="25" t="s">
        <v>193</v>
      </c>
      <c r="E36" s="25" t="s">
        <v>193</v>
      </c>
      <c r="F36" s="25" t="s">
        <v>193</v>
      </c>
      <c r="G36" s="25" t="s">
        <v>193</v>
      </c>
      <c r="H36" s="25" t="s">
        <v>193</v>
      </c>
      <c r="I36" s="25" t="s">
        <v>193</v>
      </c>
      <c r="J36" s="25">
        <v>33.548969999999997</v>
      </c>
      <c r="K36" s="25" t="s">
        <v>193</v>
      </c>
      <c r="L36" s="25" t="s">
        <v>193</v>
      </c>
      <c r="M36" s="25" t="s">
        <v>193</v>
      </c>
      <c r="N36" s="25" t="s">
        <v>193</v>
      </c>
      <c r="O36" s="25" t="s">
        <v>193</v>
      </c>
      <c r="P36" s="25" t="s">
        <v>193</v>
      </c>
      <c r="Q36" s="25" t="s">
        <v>193</v>
      </c>
      <c r="R36" s="25" t="s">
        <v>193</v>
      </c>
      <c r="S36" s="25" t="s">
        <v>193</v>
      </c>
      <c r="T36" s="25">
        <v>34.215266999999997</v>
      </c>
      <c r="U36" s="25">
        <v>34.450099999999999</v>
      </c>
      <c r="V36" s="25" t="s">
        <v>193</v>
      </c>
      <c r="W36" s="25" t="s">
        <v>193</v>
      </c>
      <c r="X36" s="25">
        <v>33.552844999999998</v>
      </c>
      <c r="Y36" s="25">
        <v>33.810940000000002</v>
      </c>
      <c r="Z36" s="25">
        <v>34.003933000000004</v>
      </c>
      <c r="AA36" s="25">
        <v>34.123604</v>
      </c>
      <c r="AB36" s="25">
        <v>34.153663999999999</v>
      </c>
      <c r="AC36" s="25" t="s">
        <v>193</v>
      </c>
      <c r="AD36" s="25" t="s">
        <v>193</v>
      </c>
      <c r="AE36" s="25" t="s">
        <v>193</v>
      </c>
      <c r="AF36" s="25" t="s">
        <v>193</v>
      </c>
      <c r="AG36" s="25" t="s">
        <v>193</v>
      </c>
      <c r="AH36" s="25" t="s">
        <v>193</v>
      </c>
      <c r="AI36" s="25" t="s">
        <v>193</v>
      </c>
      <c r="AJ36" s="25" t="s">
        <v>193</v>
      </c>
      <c r="AK36" s="3">
        <f t="shared" si="0"/>
        <v>33.982415375000002</v>
      </c>
      <c r="AL36" s="4">
        <v>66.4435</v>
      </c>
    </row>
    <row r="37" spans="1:50" x14ac:dyDescent="0.25">
      <c r="A37" s="25">
        <v>32.765509999999999</v>
      </c>
      <c r="B37" s="26">
        <v>32.814914999999999</v>
      </c>
      <c r="C37" s="25">
        <v>32.862810000000003</v>
      </c>
      <c r="D37" s="25">
        <v>32.885016999999998</v>
      </c>
      <c r="E37" s="25">
        <v>32.888205999999997</v>
      </c>
      <c r="F37" s="25">
        <v>32.893590000000003</v>
      </c>
      <c r="G37" s="25">
        <v>32.899245999999998</v>
      </c>
      <c r="H37" s="25">
        <v>32.901896999999998</v>
      </c>
      <c r="I37" s="25">
        <v>32.90437</v>
      </c>
      <c r="J37" s="25">
        <v>32.919119999999999</v>
      </c>
      <c r="K37" s="25">
        <v>32.887974</v>
      </c>
      <c r="L37" s="25">
        <v>32.880749999999999</v>
      </c>
      <c r="M37" s="25">
        <v>32.882908</v>
      </c>
      <c r="N37" s="25">
        <v>32.880240000000001</v>
      </c>
      <c r="O37" s="25">
        <v>32.908253000000002</v>
      </c>
      <c r="P37" s="25">
        <v>33.035533999999998</v>
      </c>
      <c r="Q37" s="25">
        <v>33.171300000000002</v>
      </c>
      <c r="R37" s="25">
        <v>33.293987000000001</v>
      </c>
      <c r="S37" s="25">
        <v>33.410786000000002</v>
      </c>
      <c r="T37" s="25">
        <v>33.392834000000001</v>
      </c>
      <c r="U37" s="25" t="s">
        <v>193</v>
      </c>
      <c r="V37" s="25" t="s">
        <v>193</v>
      </c>
      <c r="W37" s="25" t="s">
        <v>193</v>
      </c>
      <c r="X37" s="25" t="s">
        <v>193</v>
      </c>
      <c r="Y37" s="25">
        <v>33.46716</v>
      </c>
      <c r="Z37" s="25">
        <v>33.624107000000002</v>
      </c>
      <c r="AA37" s="25">
        <v>33.537452999999999</v>
      </c>
      <c r="AB37" s="25">
        <v>33.276940000000003</v>
      </c>
      <c r="AC37" s="25">
        <v>32.953150000000001</v>
      </c>
      <c r="AD37" s="25">
        <v>32.918315999999997</v>
      </c>
      <c r="AE37" s="25">
        <v>32.871796000000003</v>
      </c>
      <c r="AF37" s="25">
        <v>32.814605999999998</v>
      </c>
      <c r="AG37" s="25">
        <v>32.768203999999997</v>
      </c>
      <c r="AH37" s="25">
        <v>32.803688000000001</v>
      </c>
      <c r="AI37" s="25">
        <v>32.798057999999997</v>
      </c>
      <c r="AJ37" s="25">
        <v>32.763399999999997</v>
      </c>
      <c r="AK37" s="3">
        <f t="shared" si="0"/>
        <v>33.002378906250001</v>
      </c>
      <c r="AL37" s="4">
        <v>76.463800000000006</v>
      </c>
    </row>
    <row r="38" spans="1:50" x14ac:dyDescent="0.25">
      <c r="A38" t="s">
        <v>196</v>
      </c>
      <c r="AK38" s="17">
        <f>SUM(A2:AJ37)/985</f>
        <v>33.129602381725881</v>
      </c>
      <c r="AL38" s="2" t="s">
        <v>186</v>
      </c>
      <c r="AP38" s="2" t="s">
        <v>123</v>
      </c>
    </row>
    <row r="39" spans="1:50" x14ac:dyDescent="0.25">
      <c r="A39" s="25" t="s">
        <v>193</v>
      </c>
      <c r="B39" s="26" t="s">
        <v>193</v>
      </c>
      <c r="C39" s="25" t="s">
        <v>193</v>
      </c>
      <c r="D39" s="25" t="s">
        <v>193</v>
      </c>
      <c r="E39" s="25" t="s">
        <v>193</v>
      </c>
      <c r="F39" s="25" t="s">
        <v>193</v>
      </c>
      <c r="G39" s="25" t="s">
        <v>193</v>
      </c>
      <c r="H39" s="25" t="s">
        <v>193</v>
      </c>
      <c r="I39" s="25" t="s">
        <v>193</v>
      </c>
      <c r="J39" s="25" t="s">
        <v>193</v>
      </c>
      <c r="K39" s="25" t="s">
        <v>193</v>
      </c>
      <c r="L39" s="25" t="s">
        <v>193</v>
      </c>
      <c r="M39" s="25" t="s">
        <v>193</v>
      </c>
      <c r="N39" s="25" t="s">
        <v>193</v>
      </c>
      <c r="O39" s="25" t="s">
        <v>193</v>
      </c>
      <c r="P39" s="25" t="s">
        <v>193</v>
      </c>
      <c r="Q39" s="25" t="s">
        <v>193</v>
      </c>
      <c r="R39" s="25" t="s">
        <v>193</v>
      </c>
      <c r="S39" s="25" t="s">
        <v>193</v>
      </c>
      <c r="T39" s="25" t="s">
        <v>193</v>
      </c>
      <c r="U39" s="25" t="s">
        <v>193</v>
      </c>
      <c r="V39" s="25" t="s">
        <v>193</v>
      </c>
      <c r="W39" s="25" t="s">
        <v>193</v>
      </c>
      <c r="X39" s="25" t="s">
        <v>193</v>
      </c>
      <c r="Y39" s="25" t="s">
        <v>193</v>
      </c>
      <c r="Z39" s="25" t="s">
        <v>193</v>
      </c>
      <c r="AA39" s="25" t="s">
        <v>193</v>
      </c>
      <c r="AB39" s="25" t="s">
        <v>193</v>
      </c>
      <c r="AC39" s="25" t="s">
        <v>193</v>
      </c>
      <c r="AD39" s="25" t="s">
        <v>193</v>
      </c>
      <c r="AE39" s="25" t="s">
        <v>193</v>
      </c>
      <c r="AF39" s="25" t="s">
        <v>193</v>
      </c>
      <c r="AG39" s="25" t="s">
        <v>193</v>
      </c>
      <c r="AH39" s="25" t="s">
        <v>193</v>
      </c>
      <c r="AI39" s="25" t="s">
        <v>193</v>
      </c>
      <c r="AJ39" s="25" t="s">
        <v>193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193</v>
      </c>
      <c r="B40" s="26">
        <v>34.431232000000001</v>
      </c>
      <c r="C40" s="25">
        <v>34.602134999999997</v>
      </c>
      <c r="D40" s="25">
        <v>34.672263999999998</v>
      </c>
      <c r="E40" s="25">
        <v>34.733772000000002</v>
      </c>
      <c r="F40" s="25">
        <v>34.735545999999999</v>
      </c>
      <c r="G40" s="25">
        <v>34.738439999999997</v>
      </c>
      <c r="H40" s="25">
        <v>34.739826000000001</v>
      </c>
      <c r="I40" s="25">
        <v>34.738247000000001</v>
      </c>
      <c r="J40" s="25">
        <v>34.723723999999997</v>
      </c>
      <c r="K40" s="25">
        <v>34.701377999999998</v>
      </c>
      <c r="L40" s="25">
        <v>34.691223000000001</v>
      </c>
      <c r="M40" s="25">
        <v>34.680332</v>
      </c>
      <c r="N40" s="25">
        <v>34.674872999999998</v>
      </c>
      <c r="O40" s="25">
        <v>34.667847000000002</v>
      </c>
      <c r="P40" s="25">
        <v>34.697037000000002</v>
      </c>
      <c r="Q40" s="25">
        <v>34.709693999999999</v>
      </c>
      <c r="R40" s="25">
        <v>34.704500000000003</v>
      </c>
      <c r="S40" s="25">
        <v>34.714396999999998</v>
      </c>
      <c r="T40" s="25">
        <v>34.706425000000003</v>
      </c>
      <c r="U40" s="25">
        <v>34.684066999999999</v>
      </c>
      <c r="V40" s="25">
        <v>34.683750000000003</v>
      </c>
      <c r="W40" s="25">
        <v>34.678412999999999</v>
      </c>
      <c r="X40" s="25">
        <v>34.69032</v>
      </c>
      <c r="Y40" s="25">
        <v>34.713894000000003</v>
      </c>
      <c r="Z40" s="25">
        <v>34.729480000000002</v>
      </c>
      <c r="AA40" s="25">
        <v>34.726779999999998</v>
      </c>
      <c r="AB40" s="25">
        <v>34.708309999999997</v>
      </c>
      <c r="AC40" s="25">
        <v>34.687440000000002</v>
      </c>
      <c r="AD40" s="25">
        <v>34.645960000000002</v>
      </c>
      <c r="AE40" s="25">
        <v>34.569600000000001</v>
      </c>
      <c r="AF40" s="25">
        <v>34.569766999999999</v>
      </c>
      <c r="AG40" s="25">
        <v>34.725185000000003</v>
      </c>
      <c r="AH40" s="25">
        <v>34.716361999999997</v>
      </c>
      <c r="AI40" s="25">
        <v>34.647396000000001</v>
      </c>
      <c r="AJ40" s="25" t="s">
        <v>193</v>
      </c>
      <c r="AK40" s="3">
        <f>AVERAGE(A40:AJ40)</f>
        <v>34.683518117647054</v>
      </c>
      <c r="AL40" s="4">
        <v>-66.4435</v>
      </c>
      <c r="AM40" s="6" t="s">
        <v>94</v>
      </c>
      <c r="AO40" s="2">
        <f>SUM(A73:AJ74)/40</f>
        <v>33.066887149999992</v>
      </c>
      <c r="AP40" s="2">
        <f>((AK40-AK$3)*100)/AK$3</f>
        <v>-0.10985378444213645</v>
      </c>
      <c r="AQ40" s="2"/>
      <c r="AR40" s="6" t="s">
        <v>94</v>
      </c>
      <c r="AS40" s="2"/>
      <c r="AT40" s="2">
        <f>((AO40-AO$3)*100)/AO$3</f>
        <v>-0.39610072973971627</v>
      </c>
      <c r="AU40" s="2"/>
    </row>
    <row r="41" spans="1:50" x14ac:dyDescent="0.25">
      <c r="A41" s="27">
        <v>34.654705</v>
      </c>
      <c r="B41" s="28">
        <v>34.634995000000004</v>
      </c>
      <c r="C41" s="27">
        <v>34.682594000000002</v>
      </c>
      <c r="D41" s="27">
        <v>34.708754999999996</v>
      </c>
      <c r="E41" s="27">
        <v>34.732975000000003</v>
      </c>
      <c r="F41" s="27">
        <v>34.759407000000003</v>
      </c>
      <c r="G41" s="27">
        <v>34.765853999999997</v>
      </c>
      <c r="H41" s="27">
        <v>34.767809999999997</v>
      </c>
      <c r="I41" s="27">
        <v>34.759140000000002</v>
      </c>
      <c r="J41" s="27">
        <v>34.751193999999998</v>
      </c>
      <c r="K41" s="27">
        <v>34.743090000000002</v>
      </c>
      <c r="L41" s="27">
        <v>34.739150000000002</v>
      </c>
      <c r="M41" s="27">
        <v>34.737544999999997</v>
      </c>
      <c r="N41" s="27">
        <v>34.736404</v>
      </c>
      <c r="O41" s="27">
        <v>34.739109999999997</v>
      </c>
      <c r="P41" s="27">
        <v>34.750152999999997</v>
      </c>
      <c r="Q41" s="27">
        <v>34.765509999999999</v>
      </c>
      <c r="R41" s="27">
        <v>34.785224999999997</v>
      </c>
      <c r="S41" s="27">
        <v>34.794460000000001</v>
      </c>
      <c r="T41" s="27">
        <v>34.769280000000002</v>
      </c>
      <c r="U41" s="27">
        <v>34.758648000000001</v>
      </c>
      <c r="V41" s="27">
        <v>34.743749999999999</v>
      </c>
      <c r="W41" s="27">
        <v>34.727015999999999</v>
      </c>
      <c r="X41" s="27">
        <v>34.713867</v>
      </c>
      <c r="Y41" s="27">
        <v>34.688186999999999</v>
      </c>
      <c r="Z41" s="27">
        <v>34.652493</v>
      </c>
      <c r="AA41" s="27">
        <v>34.629420000000003</v>
      </c>
      <c r="AB41" s="27">
        <v>34.656019999999998</v>
      </c>
      <c r="AC41" s="27">
        <v>34.669640000000001</v>
      </c>
      <c r="AD41" s="27">
        <v>34.635674000000002</v>
      </c>
      <c r="AE41" s="27">
        <v>34.54992</v>
      </c>
      <c r="AF41" s="27">
        <v>34.651049999999998</v>
      </c>
      <c r="AG41" s="27">
        <v>34.713107999999998</v>
      </c>
      <c r="AH41" s="27">
        <v>34.714207000000002</v>
      </c>
      <c r="AI41" s="27">
        <v>34.731304000000002</v>
      </c>
      <c r="AJ41" s="27">
        <v>34.678640000000001</v>
      </c>
      <c r="AK41" s="3">
        <f t="shared" si="0"/>
        <v>34.71361944444444</v>
      </c>
      <c r="AL41" s="9">
        <v>-59.441600000000001</v>
      </c>
      <c r="AM41" s="6" t="s">
        <v>116</v>
      </c>
      <c r="AO41" s="2">
        <f>SUM(A39:AJ40)/34</f>
        <v>34.683518117647054</v>
      </c>
      <c r="AP41" s="2">
        <f>((AK41-AK$4)*100)/AK$4</f>
        <v>-5.0177247954239057E-2</v>
      </c>
      <c r="AQ41" s="2"/>
      <c r="AR41" s="6" t="s">
        <v>116</v>
      </c>
      <c r="AS41" s="2"/>
      <c r="AT41" s="1">
        <f>((AO41-AO$4)*100)/AO$4</f>
        <v>-0.10985378444213645</v>
      </c>
    </row>
    <row r="42" spans="1:50" x14ac:dyDescent="0.25">
      <c r="A42" s="27">
        <v>34.770724999999999</v>
      </c>
      <c r="B42" s="28">
        <v>34.778114000000002</v>
      </c>
      <c r="C42" s="27">
        <v>34.799624999999999</v>
      </c>
      <c r="D42" s="27">
        <v>34.806941999999999</v>
      </c>
      <c r="E42" s="27">
        <v>34.824207000000001</v>
      </c>
      <c r="F42" s="27">
        <v>34.844296</v>
      </c>
      <c r="G42" s="27">
        <v>34.84552</v>
      </c>
      <c r="H42" s="27">
        <v>34.840560000000004</v>
      </c>
      <c r="I42" s="27">
        <v>34.821376999999998</v>
      </c>
      <c r="J42" s="27">
        <v>34.810516</v>
      </c>
      <c r="K42" s="27">
        <v>34.808014</v>
      </c>
      <c r="L42" s="27">
        <v>34.812607</v>
      </c>
      <c r="M42" s="27">
        <v>34.817115999999999</v>
      </c>
      <c r="N42" s="27">
        <v>34.815444999999997</v>
      </c>
      <c r="O42" s="27">
        <v>34.820160000000001</v>
      </c>
      <c r="P42" s="27">
        <v>34.833781999999999</v>
      </c>
      <c r="Q42" s="27">
        <v>34.848700000000001</v>
      </c>
      <c r="R42" s="27">
        <v>34.865752999999998</v>
      </c>
      <c r="S42" s="27">
        <v>34.886723000000003</v>
      </c>
      <c r="T42" s="27">
        <v>34.876944999999999</v>
      </c>
      <c r="U42" s="27">
        <v>34.853529999999999</v>
      </c>
      <c r="V42" s="27">
        <v>34.804405000000003</v>
      </c>
      <c r="W42" s="27">
        <v>34.777157000000003</v>
      </c>
      <c r="X42" s="27">
        <v>34.759723999999999</v>
      </c>
      <c r="Y42" s="27">
        <v>34.743769999999998</v>
      </c>
      <c r="Z42" s="27">
        <v>34.719540000000002</v>
      </c>
      <c r="AA42" s="27">
        <v>34.721960000000003</v>
      </c>
      <c r="AB42" s="27">
        <v>34.744300000000003</v>
      </c>
      <c r="AC42" s="27">
        <v>34.753050000000002</v>
      </c>
      <c r="AD42" s="27">
        <v>34.740127999999999</v>
      </c>
      <c r="AE42" s="27">
        <v>34.694470000000003</v>
      </c>
      <c r="AF42" s="27">
        <v>34.699962999999997</v>
      </c>
      <c r="AG42" s="27">
        <v>34.722904</v>
      </c>
      <c r="AH42" s="27">
        <v>34.729019999999998</v>
      </c>
      <c r="AI42" s="27">
        <v>34.746581999999997</v>
      </c>
      <c r="AJ42" s="27">
        <v>34.759075000000003</v>
      </c>
      <c r="AK42" s="3">
        <f t="shared" si="0"/>
        <v>34.791575138888881</v>
      </c>
      <c r="AL42" s="21">
        <v>-53.663899999999998</v>
      </c>
      <c r="AM42" s="10" t="s">
        <v>94</v>
      </c>
      <c r="AO42" s="2">
        <f>SUM(A71:AJ72)/26</f>
        <v>34.319299769230767</v>
      </c>
      <c r="AP42" s="2">
        <f>((AK42-AK$5)*100)/AK$5</f>
        <v>-3.0908688586428482E-2</v>
      </c>
      <c r="AQ42" s="2"/>
      <c r="AR42" s="10" t="s">
        <v>94</v>
      </c>
      <c r="AS42" s="2"/>
      <c r="AT42" s="1">
        <f>((AO42-AO$5)*100)/AO$5</f>
        <v>-6.9433853122362998E-2</v>
      </c>
    </row>
    <row r="43" spans="1:50" x14ac:dyDescent="0.25">
      <c r="A43" s="29">
        <v>34.844110000000001</v>
      </c>
      <c r="B43" s="30">
        <v>34.853810000000003</v>
      </c>
      <c r="C43" s="29">
        <v>34.867699999999999</v>
      </c>
      <c r="D43" s="29">
        <v>34.871017000000002</v>
      </c>
      <c r="E43" s="31">
        <v>34.885097999999999</v>
      </c>
      <c r="F43" s="31">
        <v>34.908659999999998</v>
      </c>
      <c r="G43" s="31">
        <v>34.915965999999997</v>
      </c>
      <c r="H43" s="31">
        <v>34.924137000000002</v>
      </c>
      <c r="I43" s="31">
        <v>34.900562000000001</v>
      </c>
      <c r="J43" s="31">
        <v>34.889384999999997</v>
      </c>
      <c r="K43" s="31">
        <v>34.885376000000001</v>
      </c>
      <c r="L43" s="31">
        <v>34.892066999999997</v>
      </c>
      <c r="M43" s="31">
        <v>34.898429999999998</v>
      </c>
      <c r="N43" s="31">
        <v>34.901546000000003</v>
      </c>
      <c r="O43" s="31">
        <v>34.905749999999998</v>
      </c>
      <c r="P43" s="31">
        <v>34.913150000000002</v>
      </c>
      <c r="Q43" s="32">
        <v>34.918705000000003</v>
      </c>
      <c r="R43" s="32">
        <v>34.929386000000001</v>
      </c>
      <c r="S43" s="33">
        <v>34.924522000000003</v>
      </c>
      <c r="T43" s="33" t="s">
        <v>193</v>
      </c>
      <c r="U43" s="33">
        <v>34.846176</v>
      </c>
      <c r="V43" s="33">
        <v>34.812263000000002</v>
      </c>
      <c r="W43" s="33">
        <v>34.791935000000002</v>
      </c>
      <c r="X43" s="33">
        <v>34.785361999999999</v>
      </c>
      <c r="Y43" s="33">
        <v>34.780439999999999</v>
      </c>
      <c r="Z43" s="33">
        <v>34.788024999999998</v>
      </c>
      <c r="AA43" s="33">
        <v>34.810200000000002</v>
      </c>
      <c r="AB43" s="33">
        <v>34.835552</v>
      </c>
      <c r="AC43" s="29">
        <v>34.851776000000001</v>
      </c>
      <c r="AD43" s="29">
        <v>34.844799999999999</v>
      </c>
      <c r="AE43" s="29">
        <v>34.813429999999997</v>
      </c>
      <c r="AF43" s="29">
        <v>34.799804999999999</v>
      </c>
      <c r="AG43" s="29">
        <v>34.819457999999997</v>
      </c>
      <c r="AH43" s="29">
        <v>34.822426</v>
      </c>
      <c r="AI43" s="29">
        <v>34.82958</v>
      </c>
      <c r="AJ43" s="29">
        <v>34.833860000000001</v>
      </c>
      <c r="AK43" s="3">
        <f t="shared" si="0"/>
        <v>34.859841857142854</v>
      </c>
      <c r="AL43" s="1">
        <v>-48.590400000000002</v>
      </c>
      <c r="AM43" s="10" t="s">
        <v>116</v>
      </c>
      <c r="AO43" s="2">
        <f>SUM(A41:AJ42)/72</f>
        <v>34.752597291666667</v>
      </c>
      <c r="AP43" s="2">
        <f>((AK43-AK$6)*100)/AK$6</f>
        <v>-8.4796078735834939E-3</v>
      </c>
      <c r="AQ43" s="2"/>
      <c r="AR43" s="10" t="s">
        <v>116</v>
      </c>
      <c r="AS43" s="2"/>
      <c r="AT43" s="1">
        <f>((AO43-AO$6)*100)/AO$6</f>
        <v>-4.0533091215676227E-2</v>
      </c>
    </row>
    <row r="44" spans="1:50" x14ac:dyDescent="0.25">
      <c r="A44" s="29">
        <v>34.915689999999998</v>
      </c>
      <c r="B44" s="30">
        <v>34.921196000000002</v>
      </c>
      <c r="C44" s="29">
        <v>34.939422999999998</v>
      </c>
      <c r="D44" s="29">
        <v>34.960147999999997</v>
      </c>
      <c r="E44" s="31">
        <v>34.980139999999999</v>
      </c>
      <c r="F44" s="31">
        <v>34.995925999999997</v>
      </c>
      <c r="G44" s="31">
        <v>34.998370000000001</v>
      </c>
      <c r="H44" s="31">
        <v>35.029125000000001</v>
      </c>
      <c r="I44" s="31">
        <v>35.026319999999998</v>
      </c>
      <c r="J44" s="31">
        <v>35.027774999999998</v>
      </c>
      <c r="K44" s="31">
        <v>35.023780000000002</v>
      </c>
      <c r="L44" s="31">
        <v>35.023986999999998</v>
      </c>
      <c r="M44" s="31">
        <v>35.020446999999997</v>
      </c>
      <c r="N44" s="31">
        <v>35.012928000000002</v>
      </c>
      <c r="O44" s="31">
        <v>35.006225999999998</v>
      </c>
      <c r="P44" s="31">
        <v>35.001151999999998</v>
      </c>
      <c r="Q44" s="32">
        <v>34.991520000000001</v>
      </c>
      <c r="R44" s="32">
        <v>34.987983999999997</v>
      </c>
      <c r="S44" s="33">
        <v>34.98151</v>
      </c>
      <c r="T44" s="33" t="s">
        <v>193</v>
      </c>
      <c r="U44" s="33">
        <v>34.88317</v>
      </c>
      <c r="V44" s="33">
        <v>34.864215999999999</v>
      </c>
      <c r="W44" s="33">
        <v>34.865498000000002</v>
      </c>
      <c r="X44" s="33">
        <v>34.87856</v>
      </c>
      <c r="Y44" s="33">
        <v>34.897522000000002</v>
      </c>
      <c r="Z44" s="33">
        <v>34.921191999999998</v>
      </c>
      <c r="AA44" s="33">
        <v>34.950099999999999</v>
      </c>
      <c r="AB44" s="33">
        <v>34.965473000000003</v>
      </c>
      <c r="AC44" s="29">
        <v>34.978183999999999</v>
      </c>
      <c r="AD44" s="29">
        <v>34.975009999999997</v>
      </c>
      <c r="AE44" s="29">
        <v>34.957478000000002</v>
      </c>
      <c r="AF44" s="29">
        <v>34.925877</v>
      </c>
      <c r="AG44" s="29">
        <v>34.934334</v>
      </c>
      <c r="AH44" s="29">
        <v>34.925330000000002</v>
      </c>
      <c r="AI44" s="29">
        <v>34.918185999999999</v>
      </c>
      <c r="AJ44" s="29">
        <v>34.912598000000003</v>
      </c>
      <c r="AK44" s="3">
        <f t="shared" si="0"/>
        <v>34.959896428571433</v>
      </c>
      <c r="AL44" s="1">
        <v>-43.982999999999997</v>
      </c>
      <c r="AM44" s="11" t="s">
        <v>99</v>
      </c>
      <c r="AO44" s="2">
        <f>SUM(A66:R70)/56</f>
        <v>34.215787339285711</v>
      </c>
      <c r="AP44" s="2">
        <f>((AK44-AK$7)*100)/AK$7</f>
        <v>2.5865787825508281E-2</v>
      </c>
      <c r="AR44" s="11" t="s">
        <v>99</v>
      </c>
      <c r="AS44" s="2"/>
      <c r="AT44" s="1">
        <f>((AO44-AO$7)*100)/AO$7</f>
        <v>-7.7520337068895228E-3</v>
      </c>
    </row>
    <row r="45" spans="1:50" x14ac:dyDescent="0.25">
      <c r="A45" s="29">
        <v>34.976807000000001</v>
      </c>
      <c r="B45" s="30">
        <v>34.994278000000001</v>
      </c>
      <c r="C45" s="29">
        <v>35.066676999999999</v>
      </c>
      <c r="D45" s="29">
        <v>35.157066</v>
      </c>
      <c r="E45" s="31">
        <v>35.103499999999997</v>
      </c>
      <c r="F45" s="31">
        <v>35.039917000000003</v>
      </c>
      <c r="G45" s="31">
        <v>35.012844000000001</v>
      </c>
      <c r="H45" s="31">
        <v>35.043526</v>
      </c>
      <c r="I45" s="31">
        <v>35.101149999999997</v>
      </c>
      <c r="J45" s="31">
        <v>35.138069999999999</v>
      </c>
      <c r="K45" s="31">
        <v>35.142615999999997</v>
      </c>
      <c r="L45" s="31">
        <v>35.136516999999998</v>
      </c>
      <c r="M45" s="31">
        <v>35.124817</v>
      </c>
      <c r="N45" s="31">
        <v>35.109318000000002</v>
      </c>
      <c r="O45" s="31">
        <v>35.091071999999997</v>
      </c>
      <c r="P45" s="31">
        <v>35.076149999999998</v>
      </c>
      <c r="Q45" s="32">
        <v>35.053615999999998</v>
      </c>
      <c r="R45" s="32">
        <v>35.043793000000001</v>
      </c>
      <c r="S45" s="33">
        <v>35.053919999999998</v>
      </c>
      <c r="T45" s="33" t="s">
        <v>193</v>
      </c>
      <c r="U45" s="33">
        <v>35.084119999999999</v>
      </c>
      <c r="V45" s="33">
        <v>35.162390000000002</v>
      </c>
      <c r="W45" s="33">
        <v>35.190562999999997</v>
      </c>
      <c r="X45" s="33">
        <v>35.17333</v>
      </c>
      <c r="Y45" s="33">
        <v>35.153151999999999</v>
      </c>
      <c r="Z45" s="33">
        <v>35.151843999999997</v>
      </c>
      <c r="AA45" s="33">
        <v>35.142359999999996</v>
      </c>
      <c r="AB45" s="33">
        <v>35.109226</v>
      </c>
      <c r="AC45" s="29">
        <v>35.050564000000001</v>
      </c>
      <c r="AD45" s="29">
        <v>35.015155999999998</v>
      </c>
      <c r="AE45" s="29">
        <v>34.995415000000001</v>
      </c>
      <c r="AF45" s="29">
        <v>34.991325000000003</v>
      </c>
      <c r="AG45" s="29">
        <v>34.994076</v>
      </c>
      <c r="AH45" s="29">
        <v>34.990611999999999</v>
      </c>
      <c r="AI45" s="29">
        <v>34.981372999999998</v>
      </c>
      <c r="AJ45" s="29">
        <v>34.972285999999997</v>
      </c>
      <c r="AK45" s="3">
        <f t="shared" si="0"/>
        <v>35.074955600000003</v>
      </c>
      <c r="AL45" s="1">
        <v>-39.709000000000003</v>
      </c>
      <c r="AM45" s="11" t="s">
        <v>102</v>
      </c>
      <c r="AO45" s="2">
        <f>SUM(E43:R47)/68</f>
        <v>35.057256220588222</v>
      </c>
      <c r="AP45" s="2">
        <f>((AK45-AK$8)*100)/AK$8</f>
        <v>7.1361680406639344E-2</v>
      </c>
      <c r="AR45" s="11" t="s">
        <v>102</v>
      </c>
      <c r="AS45" s="2"/>
      <c r="AT45" s="1">
        <f>((AO45-AO$8)*100)/AO$8</f>
        <v>6.2570235080954953E-2</v>
      </c>
    </row>
    <row r="46" spans="1:50" x14ac:dyDescent="0.25">
      <c r="A46" s="29">
        <v>35.059863999999997</v>
      </c>
      <c r="B46" s="30">
        <v>35.107100000000003</v>
      </c>
      <c r="C46" s="29">
        <v>35.294646999999998</v>
      </c>
      <c r="D46" s="29">
        <v>35.362270000000002</v>
      </c>
      <c r="E46" s="31" t="s">
        <v>193</v>
      </c>
      <c r="F46" s="31">
        <v>34.928688000000001</v>
      </c>
      <c r="G46" s="31">
        <v>34.952556999999999</v>
      </c>
      <c r="H46" s="31">
        <v>35.038283999999997</v>
      </c>
      <c r="I46" s="31">
        <v>35.133189999999999</v>
      </c>
      <c r="J46" s="31">
        <v>35.208717</v>
      </c>
      <c r="K46" s="31">
        <v>35.229472999999999</v>
      </c>
      <c r="L46" s="31">
        <v>35.223460000000003</v>
      </c>
      <c r="M46" s="31">
        <v>35.21069</v>
      </c>
      <c r="N46" s="31">
        <v>35.194225000000003</v>
      </c>
      <c r="O46" s="31">
        <v>35.168906999999997</v>
      </c>
      <c r="P46" s="31">
        <v>35.145527000000001</v>
      </c>
      <c r="Q46" s="32">
        <v>35.12359</v>
      </c>
      <c r="R46" s="32">
        <v>35.118319999999997</v>
      </c>
      <c r="S46" s="33">
        <v>35.112312000000003</v>
      </c>
      <c r="T46" s="33" t="s">
        <v>193</v>
      </c>
      <c r="U46" s="33">
        <v>35.140034</v>
      </c>
      <c r="V46" s="33">
        <v>35.461936999999999</v>
      </c>
      <c r="W46" s="33">
        <v>35.542470000000002</v>
      </c>
      <c r="X46" s="33">
        <v>35.481887999999998</v>
      </c>
      <c r="Y46" s="33">
        <v>35.411163000000002</v>
      </c>
      <c r="Z46" s="33">
        <v>35.356670000000001</v>
      </c>
      <c r="AA46" s="33">
        <v>35.298183000000002</v>
      </c>
      <c r="AB46" s="33">
        <v>35.188873000000001</v>
      </c>
      <c r="AC46" s="29">
        <v>34.994185999999999</v>
      </c>
      <c r="AD46" s="29">
        <v>34.985596000000001</v>
      </c>
      <c r="AE46" s="29">
        <v>34.941555000000001</v>
      </c>
      <c r="AF46" s="29">
        <v>34.984684000000001</v>
      </c>
      <c r="AG46" s="29">
        <v>35.003901999999997</v>
      </c>
      <c r="AH46" s="29">
        <v>35.011284000000003</v>
      </c>
      <c r="AI46" s="29">
        <v>35.011505</v>
      </c>
      <c r="AJ46" s="29">
        <v>35.021484000000001</v>
      </c>
      <c r="AK46" s="3">
        <f t="shared" si="0"/>
        <v>35.160212794117641</v>
      </c>
      <c r="AL46" s="1">
        <v>-35.685299999999998</v>
      </c>
      <c r="AM46" s="12" t="s">
        <v>105</v>
      </c>
      <c r="AO46" s="2">
        <f>SUM(S66:Z70)/35</f>
        <v>35.667562371428573</v>
      </c>
      <c r="AP46" s="2">
        <f>((AK46-AK$9)*100)/AK$9</f>
        <v>9.6708657284923213E-2</v>
      </c>
      <c r="AR46" s="12" t="s">
        <v>105</v>
      </c>
      <c r="AS46" s="2"/>
      <c r="AT46" s="1">
        <f>((AO46-AO$9)*100)/AO$9</f>
        <v>0.12313810117277209</v>
      </c>
    </row>
    <row r="47" spans="1:50" x14ac:dyDescent="0.25">
      <c r="A47" s="29">
        <v>35.180233000000001</v>
      </c>
      <c r="B47" s="30">
        <v>35.219985999999999</v>
      </c>
      <c r="C47" s="29">
        <v>35.462142999999998</v>
      </c>
      <c r="D47" s="29" t="s">
        <v>193</v>
      </c>
      <c r="E47" s="31" t="s">
        <v>193</v>
      </c>
      <c r="F47" s="31">
        <v>34.823982000000001</v>
      </c>
      <c r="G47" s="31">
        <v>34.948439999999998</v>
      </c>
      <c r="H47" s="31">
        <v>35.07938</v>
      </c>
      <c r="I47" s="31">
        <v>35.198836999999997</v>
      </c>
      <c r="J47" s="31">
        <v>35.28228</v>
      </c>
      <c r="K47" s="31">
        <v>35.288986000000001</v>
      </c>
      <c r="L47" s="31">
        <v>35.246597000000001</v>
      </c>
      <c r="M47" s="31">
        <v>35.254696000000003</v>
      </c>
      <c r="N47" s="31">
        <v>35.247204000000004</v>
      </c>
      <c r="O47" s="31">
        <v>35.228169999999999</v>
      </c>
      <c r="P47" s="31">
        <v>35.206795</v>
      </c>
      <c r="Q47" s="32">
        <v>35.194409999999998</v>
      </c>
      <c r="R47" s="32">
        <v>35.207214</v>
      </c>
      <c r="S47" s="33">
        <v>35.182690000000001</v>
      </c>
      <c r="T47" s="33" t="s">
        <v>193</v>
      </c>
      <c r="U47" s="33" t="s">
        <v>193</v>
      </c>
      <c r="V47" s="33">
        <v>35.508102000000001</v>
      </c>
      <c r="W47" s="33">
        <v>35.642234999999999</v>
      </c>
      <c r="X47" s="33">
        <v>35.649430000000002</v>
      </c>
      <c r="Y47" s="33">
        <v>35.545726999999999</v>
      </c>
      <c r="Z47" s="33">
        <v>35.44894</v>
      </c>
      <c r="AA47" s="33">
        <v>35.355441999999996</v>
      </c>
      <c r="AB47" s="33">
        <v>35.107235000000003</v>
      </c>
      <c r="AC47" s="29" t="s">
        <v>193</v>
      </c>
      <c r="AD47" s="29">
        <v>34.975642999999998</v>
      </c>
      <c r="AE47" s="29">
        <v>34.900222999999997</v>
      </c>
      <c r="AF47" s="29">
        <v>34.999119999999998</v>
      </c>
      <c r="AG47" s="29">
        <v>34.962536</v>
      </c>
      <c r="AH47" s="29">
        <v>34.991656999999996</v>
      </c>
      <c r="AI47" s="29">
        <v>35.022210000000001</v>
      </c>
      <c r="AJ47" s="29">
        <v>35.083674999999999</v>
      </c>
      <c r="AK47" s="3">
        <f t="shared" si="0"/>
        <v>35.207878000000001</v>
      </c>
      <c r="AL47" s="1">
        <v>-31.855</v>
      </c>
      <c r="AM47" s="12" t="s">
        <v>108</v>
      </c>
      <c r="AO47" s="2">
        <f>SUM(S43:AB47)/44</f>
        <v>35.118998909090912</v>
      </c>
      <c r="AP47" s="2">
        <f>((AK47-AK$10)*100)/AK$10</f>
        <v>0.11191607488266378</v>
      </c>
      <c r="AR47" s="12" t="s">
        <v>108</v>
      </c>
      <c r="AS47" s="2"/>
      <c r="AT47" s="1">
        <f>((AO47-AO$10)*100)/AO$10</f>
        <v>6.6955034331255339E-2</v>
      </c>
    </row>
    <row r="48" spans="1:50" x14ac:dyDescent="0.25">
      <c r="A48" s="29">
        <v>35.307470000000002</v>
      </c>
      <c r="B48" s="30">
        <v>35.198340000000002</v>
      </c>
      <c r="C48" s="29" t="s">
        <v>193</v>
      </c>
      <c r="D48" s="29" t="s">
        <v>193</v>
      </c>
      <c r="E48" s="34" t="s">
        <v>193</v>
      </c>
      <c r="F48" s="34">
        <v>34.797190000000001</v>
      </c>
      <c r="G48" s="34">
        <v>35.051439999999999</v>
      </c>
      <c r="H48" s="34">
        <v>35.266433999999997</v>
      </c>
      <c r="I48" s="34">
        <v>35.384329999999999</v>
      </c>
      <c r="J48" s="34">
        <v>35.442596000000002</v>
      </c>
      <c r="K48" s="34">
        <v>35.461407000000001</v>
      </c>
      <c r="L48" s="34">
        <v>35.391730000000003</v>
      </c>
      <c r="M48" s="34">
        <v>35.354492</v>
      </c>
      <c r="N48" s="34">
        <v>35.324739999999998</v>
      </c>
      <c r="O48" s="34">
        <v>35.292983999999997</v>
      </c>
      <c r="P48" s="34">
        <v>35.271327999999997</v>
      </c>
      <c r="Q48" s="34">
        <v>35.273674</v>
      </c>
      <c r="R48" s="34">
        <v>35.331629999999997</v>
      </c>
      <c r="S48" s="35">
        <v>35.260570000000001</v>
      </c>
      <c r="T48" s="35" t="s">
        <v>193</v>
      </c>
      <c r="U48" s="35" t="s">
        <v>193</v>
      </c>
      <c r="V48" s="35">
        <v>35.611243999999999</v>
      </c>
      <c r="W48" s="35">
        <v>35.708095999999998</v>
      </c>
      <c r="X48" s="35">
        <v>35.773235</v>
      </c>
      <c r="Y48" s="35">
        <v>35.578685999999998</v>
      </c>
      <c r="Z48" s="35">
        <v>35.475700000000003</v>
      </c>
      <c r="AA48" s="35">
        <v>35.384197</v>
      </c>
      <c r="AB48" s="35">
        <v>35.136906000000003</v>
      </c>
      <c r="AC48" s="36" t="s">
        <v>193</v>
      </c>
      <c r="AD48" s="29">
        <v>34.989899999999999</v>
      </c>
      <c r="AE48" s="29">
        <v>34.887337000000002</v>
      </c>
      <c r="AF48" s="29">
        <v>35.002173999999997</v>
      </c>
      <c r="AG48" s="29">
        <v>35.046019999999999</v>
      </c>
      <c r="AH48" s="29">
        <v>35.07367</v>
      </c>
      <c r="AI48" s="29">
        <v>35.109703000000003</v>
      </c>
      <c r="AJ48" s="29">
        <v>35.193939999999998</v>
      </c>
      <c r="AK48" s="3">
        <f t="shared" si="0"/>
        <v>35.279372100000003</v>
      </c>
      <c r="AL48" s="13">
        <v>-28.178599999999999</v>
      </c>
      <c r="AM48" s="14" t="s">
        <v>99</v>
      </c>
      <c r="AO48" s="7">
        <f>(SUM(B57:O65)+SUM(P57:R61))/140</f>
        <v>33.734445628571429</v>
      </c>
      <c r="AP48" s="2">
        <f>((AK48-AK$11)*100)/AK$11</f>
        <v>0.12037362103475159</v>
      </c>
      <c r="AR48" s="14" t="s">
        <v>99</v>
      </c>
      <c r="AS48" s="2"/>
      <c r="AT48" s="1">
        <f>((AO48-AO$11)*100)/AO$11</f>
        <v>-5.1408775863297845E-3</v>
      </c>
      <c r="AU48">
        <f>SUM(AT48:AT51)/4</f>
        <v>7.9602480047463287E-2</v>
      </c>
    </row>
    <row r="49" spans="1:46" x14ac:dyDescent="0.25">
      <c r="A49" s="29">
        <v>35.235638000000002</v>
      </c>
      <c r="B49" s="30">
        <v>35.036315999999999</v>
      </c>
      <c r="C49" s="29" t="s">
        <v>193</v>
      </c>
      <c r="D49" s="29" t="s">
        <v>193</v>
      </c>
      <c r="E49" s="34" t="s">
        <v>193</v>
      </c>
      <c r="F49" s="34">
        <v>34.765785000000001</v>
      </c>
      <c r="G49" s="34">
        <v>35.076613999999999</v>
      </c>
      <c r="H49" s="34">
        <v>35.357433</v>
      </c>
      <c r="I49" s="34">
        <v>35.490985999999999</v>
      </c>
      <c r="J49" s="34">
        <v>35.540557999999997</v>
      </c>
      <c r="K49" s="34">
        <v>35.567659999999997</v>
      </c>
      <c r="L49" s="34">
        <v>35.519337</v>
      </c>
      <c r="M49" s="34">
        <v>35.485120000000002</v>
      </c>
      <c r="N49" s="34">
        <v>35.449764000000002</v>
      </c>
      <c r="O49" s="34">
        <v>35.423256000000002</v>
      </c>
      <c r="P49" s="34">
        <v>35.415343999999997</v>
      </c>
      <c r="Q49" s="34">
        <v>35.436149999999998</v>
      </c>
      <c r="R49" s="34">
        <v>35.487009999999998</v>
      </c>
      <c r="S49" s="35">
        <v>35.352245000000003</v>
      </c>
      <c r="T49" s="35" t="s">
        <v>193</v>
      </c>
      <c r="U49" s="35" t="s">
        <v>193</v>
      </c>
      <c r="V49" s="35">
        <v>35.641590000000001</v>
      </c>
      <c r="W49" s="35">
        <v>35.739803000000002</v>
      </c>
      <c r="X49" s="35">
        <v>35.88026</v>
      </c>
      <c r="Y49" s="35">
        <v>35.634636</v>
      </c>
      <c r="Z49" s="35">
        <v>35.542700000000004</v>
      </c>
      <c r="AA49" s="35">
        <v>35.429496999999998</v>
      </c>
      <c r="AB49" s="35">
        <v>35.226756999999999</v>
      </c>
      <c r="AC49" s="36" t="s">
        <v>193</v>
      </c>
      <c r="AD49" s="29">
        <v>34.993774000000002</v>
      </c>
      <c r="AE49" s="29">
        <v>34.816519999999997</v>
      </c>
      <c r="AF49" s="29">
        <v>34.943576999999998</v>
      </c>
      <c r="AG49" s="29">
        <v>34.979202000000001</v>
      </c>
      <c r="AH49" s="29">
        <v>35.037678</v>
      </c>
      <c r="AI49" s="29">
        <v>35.082695000000001</v>
      </c>
      <c r="AJ49" s="29">
        <v>35.152256000000001</v>
      </c>
      <c r="AK49" s="3">
        <f t="shared" si="0"/>
        <v>35.324672033333336</v>
      </c>
      <c r="AL49" s="13">
        <v>-24.624300000000002</v>
      </c>
      <c r="AM49" s="14" t="s">
        <v>102</v>
      </c>
      <c r="AO49" s="2">
        <f>SUM(E48:R56)/126</f>
        <v>34.375511142857135</v>
      </c>
      <c r="AP49" s="2">
        <f>((AK49-AK$12)*100)/AK$12</f>
        <v>0.1235301051428804</v>
      </c>
      <c r="AR49" s="14" t="s">
        <v>102</v>
      </c>
      <c r="AS49" s="2"/>
      <c r="AT49" s="1">
        <f>((AO49-AO$12)*100)/AO$12</f>
        <v>8.6085786569121261E-2</v>
      </c>
    </row>
    <row r="50" spans="1:46" x14ac:dyDescent="0.25">
      <c r="A50" s="29">
        <v>34.989047999999997</v>
      </c>
      <c r="B50" s="30">
        <v>34.731389999999998</v>
      </c>
      <c r="C50" s="29" t="s">
        <v>193</v>
      </c>
      <c r="D50" s="29" t="s">
        <v>193</v>
      </c>
      <c r="E50" s="34" t="s">
        <v>193</v>
      </c>
      <c r="F50" s="34">
        <v>34.677475000000001</v>
      </c>
      <c r="G50" s="34">
        <v>34.985343999999998</v>
      </c>
      <c r="H50" s="34">
        <v>35.267955999999998</v>
      </c>
      <c r="I50" s="34">
        <v>35.431972999999999</v>
      </c>
      <c r="J50" s="34">
        <v>35.528790000000001</v>
      </c>
      <c r="K50" s="34">
        <v>35.593487000000003</v>
      </c>
      <c r="L50" s="34">
        <v>35.59619</v>
      </c>
      <c r="M50" s="34">
        <v>35.614063000000002</v>
      </c>
      <c r="N50" s="34">
        <v>35.606495000000002</v>
      </c>
      <c r="O50" s="34">
        <v>35.606310000000001</v>
      </c>
      <c r="P50" s="34">
        <v>35.613419999999998</v>
      </c>
      <c r="Q50" s="34">
        <v>35.633625000000002</v>
      </c>
      <c r="R50" s="34">
        <v>35.629353000000002</v>
      </c>
      <c r="S50" s="35">
        <v>35.448753000000004</v>
      </c>
      <c r="T50" s="35" t="s">
        <v>193</v>
      </c>
      <c r="U50" s="35" t="s">
        <v>193</v>
      </c>
      <c r="V50" s="35" t="s">
        <v>193</v>
      </c>
      <c r="W50" s="35">
        <v>35.749996000000003</v>
      </c>
      <c r="X50" s="35">
        <v>35.993926999999999</v>
      </c>
      <c r="Y50" s="35">
        <v>35.759273999999998</v>
      </c>
      <c r="Z50" s="35">
        <v>35.628357000000001</v>
      </c>
      <c r="AA50" s="35">
        <v>35.420184999999996</v>
      </c>
      <c r="AB50" s="35" t="s">
        <v>193</v>
      </c>
      <c r="AC50" s="36" t="s">
        <v>193</v>
      </c>
      <c r="AD50" s="29">
        <v>34.998897999999997</v>
      </c>
      <c r="AE50" s="29">
        <v>34.753210000000003</v>
      </c>
      <c r="AF50" s="29">
        <v>34.872447999999999</v>
      </c>
      <c r="AG50" s="29">
        <v>34.875884999999997</v>
      </c>
      <c r="AH50" s="29">
        <v>34.896360000000001</v>
      </c>
      <c r="AI50" s="29">
        <v>34.916679999999999</v>
      </c>
      <c r="AJ50" s="29">
        <v>34.949449999999999</v>
      </c>
      <c r="AK50" s="3">
        <f t="shared" si="0"/>
        <v>35.313155071428568</v>
      </c>
      <c r="AL50" s="13">
        <v>-21.168500000000002</v>
      </c>
      <c r="AM50" s="15" t="s">
        <v>105</v>
      </c>
      <c r="AO50" s="2">
        <f>(SUM(S57:AB65)+SUM(P62:R65))/67</f>
        <v>35.44660219402985</v>
      </c>
      <c r="AP50" s="2">
        <f>((AK50-AK$13)*100)/AK$13</f>
        <v>0.11887502323966408</v>
      </c>
      <c r="AR50" s="15" t="s">
        <v>105</v>
      </c>
      <c r="AS50" s="2"/>
      <c r="AT50" s="1">
        <f>((AO50-AO$13)*100)/AO$13</f>
        <v>7.8322887157043733E-2</v>
      </c>
    </row>
    <row r="51" spans="1:46" x14ac:dyDescent="0.25">
      <c r="A51" s="29">
        <v>34.721843999999997</v>
      </c>
      <c r="B51" s="30">
        <v>34.471060000000001</v>
      </c>
      <c r="C51" s="29" t="s">
        <v>193</v>
      </c>
      <c r="D51" s="29" t="s">
        <v>193</v>
      </c>
      <c r="E51" s="34">
        <v>34.520850000000003</v>
      </c>
      <c r="F51" s="34">
        <v>34.609549999999999</v>
      </c>
      <c r="G51" s="34">
        <v>34.790576999999999</v>
      </c>
      <c r="H51" s="34">
        <v>35.071980000000003</v>
      </c>
      <c r="I51" s="34">
        <v>35.296104</v>
      </c>
      <c r="J51" s="34">
        <v>35.445675000000001</v>
      </c>
      <c r="K51" s="34">
        <v>35.544567000000001</v>
      </c>
      <c r="L51" s="34">
        <v>35.612746999999999</v>
      </c>
      <c r="M51" s="34">
        <v>35.677185000000001</v>
      </c>
      <c r="N51" s="34">
        <v>35.712085999999999</v>
      </c>
      <c r="O51" s="34">
        <v>35.732582000000001</v>
      </c>
      <c r="P51" s="34">
        <v>35.752920000000003</v>
      </c>
      <c r="Q51" s="34">
        <v>35.775143</v>
      </c>
      <c r="R51" s="34">
        <v>35.678382999999997</v>
      </c>
      <c r="S51" s="35">
        <v>35.489890000000003</v>
      </c>
      <c r="T51" s="35" t="s">
        <v>193</v>
      </c>
      <c r="U51" s="35" t="s">
        <v>193</v>
      </c>
      <c r="V51" s="35" t="s">
        <v>193</v>
      </c>
      <c r="W51" s="35">
        <v>35.832689999999999</v>
      </c>
      <c r="X51" s="35">
        <v>36.122672999999999</v>
      </c>
      <c r="Y51" s="35">
        <v>35.961514000000001</v>
      </c>
      <c r="Z51" s="35">
        <v>35.8001</v>
      </c>
      <c r="AA51" s="35">
        <v>35.528305000000003</v>
      </c>
      <c r="AB51" s="35" t="s">
        <v>193</v>
      </c>
      <c r="AC51" s="36" t="s">
        <v>193</v>
      </c>
      <c r="AD51" s="29" t="s">
        <v>193</v>
      </c>
      <c r="AE51" s="29">
        <v>34.711219999999997</v>
      </c>
      <c r="AF51" s="29">
        <v>34.805909999999997</v>
      </c>
      <c r="AG51" s="29">
        <v>34.777450000000002</v>
      </c>
      <c r="AH51" s="29">
        <v>34.760086000000001</v>
      </c>
      <c r="AI51" s="29">
        <v>34.749125999999997</v>
      </c>
      <c r="AJ51" s="29">
        <v>34.735770000000002</v>
      </c>
      <c r="AK51" s="3">
        <f t="shared" si="0"/>
        <v>35.274570964285722</v>
      </c>
      <c r="AL51" s="13">
        <v>-17.791599999999999</v>
      </c>
      <c r="AM51" s="15" t="s">
        <v>108</v>
      </c>
      <c r="AO51" s="2">
        <f>SUM(S48:AB56)/54</f>
        <v>35.680556722222214</v>
      </c>
      <c r="AP51" s="1">
        <f>((AK51-AK$14)*100)/AK$14</f>
        <v>0.11083296971300938</v>
      </c>
      <c r="AR51" s="15" t="s">
        <v>108</v>
      </c>
      <c r="AS51" s="2"/>
      <c r="AT51" s="1">
        <f>((AO51-AO$14)*100)/AO$14</f>
        <v>0.15914212405001796</v>
      </c>
    </row>
    <row r="52" spans="1:46" x14ac:dyDescent="0.25">
      <c r="A52" s="29">
        <v>34.530715999999998</v>
      </c>
      <c r="B52" s="30">
        <v>34.299976000000001</v>
      </c>
      <c r="C52" s="29" t="s">
        <v>193</v>
      </c>
      <c r="D52" s="29" t="s">
        <v>193</v>
      </c>
      <c r="E52" s="34">
        <v>34.376904000000003</v>
      </c>
      <c r="F52" s="34">
        <v>34.398724000000001</v>
      </c>
      <c r="G52" s="34">
        <v>34.582614999999997</v>
      </c>
      <c r="H52" s="34">
        <v>34.86439</v>
      </c>
      <c r="I52" s="34">
        <v>35.151992999999997</v>
      </c>
      <c r="J52" s="34">
        <v>35.372430000000001</v>
      </c>
      <c r="K52" s="34">
        <v>35.524749999999997</v>
      </c>
      <c r="L52" s="34">
        <v>35.636589999999998</v>
      </c>
      <c r="M52" s="34">
        <v>35.695194000000001</v>
      </c>
      <c r="N52" s="34">
        <v>35.730347000000002</v>
      </c>
      <c r="O52" s="34">
        <v>35.745075</v>
      </c>
      <c r="P52" s="34">
        <v>35.765602000000001</v>
      </c>
      <c r="Q52" s="34">
        <v>35.823982000000001</v>
      </c>
      <c r="R52" s="34">
        <v>35.852634000000002</v>
      </c>
      <c r="S52" s="35" t="s">
        <v>193</v>
      </c>
      <c r="T52" s="35" t="s">
        <v>193</v>
      </c>
      <c r="U52" s="35" t="s">
        <v>193</v>
      </c>
      <c r="V52" s="35" t="s">
        <v>193</v>
      </c>
      <c r="W52" s="35">
        <v>35.800266000000001</v>
      </c>
      <c r="X52" s="35">
        <v>36.160435</v>
      </c>
      <c r="Y52" s="35">
        <v>36.068973999999997</v>
      </c>
      <c r="Z52" s="35">
        <v>35.959479999999999</v>
      </c>
      <c r="AA52" s="35">
        <v>35.712560000000003</v>
      </c>
      <c r="AB52" s="35" t="s">
        <v>193</v>
      </c>
      <c r="AC52" s="36" t="s">
        <v>193</v>
      </c>
      <c r="AD52" s="29" t="s">
        <v>193</v>
      </c>
      <c r="AE52" s="29">
        <v>34.748176999999998</v>
      </c>
      <c r="AF52" s="29">
        <v>34.742064999999997</v>
      </c>
      <c r="AG52" s="29">
        <v>34.697955999999998</v>
      </c>
      <c r="AH52" s="29">
        <v>34.654567999999998</v>
      </c>
      <c r="AI52" s="29">
        <v>34.613822999999996</v>
      </c>
      <c r="AJ52" s="29">
        <v>34.562893000000003</v>
      </c>
      <c r="AK52" s="3">
        <f t="shared" si="0"/>
        <v>35.224930333333333</v>
      </c>
      <c r="AL52" s="13">
        <v>-14.477499999999999</v>
      </c>
      <c r="AM52" s="16" t="s">
        <v>117</v>
      </c>
      <c r="AO52" s="7">
        <f>(SUM(AC43:AJ65)+SUM(A43:D56))/173</f>
        <v>34.633858867052027</v>
      </c>
      <c r="AP52" s="2">
        <f>((AK52-AK$15)*100)/AK$15</f>
        <v>0.1004791562577783</v>
      </c>
      <c r="AR52" s="16" t="s">
        <v>117</v>
      </c>
      <c r="AS52" s="2"/>
      <c r="AT52" s="1">
        <f>((AO52-AO$15)*100)/AO$15</f>
        <v>4.2763245182726881E-2</v>
      </c>
    </row>
    <row r="53" spans="1:46" x14ac:dyDescent="0.25">
      <c r="A53" s="29">
        <v>34.445399999999999</v>
      </c>
      <c r="B53" s="30">
        <v>34.317813999999998</v>
      </c>
      <c r="C53" s="29" t="s">
        <v>193</v>
      </c>
      <c r="D53" s="29" t="s">
        <v>193</v>
      </c>
      <c r="E53" s="34">
        <v>34.249079999999999</v>
      </c>
      <c r="F53" s="34">
        <v>34.180027000000003</v>
      </c>
      <c r="G53" s="34">
        <v>34.351196000000002</v>
      </c>
      <c r="H53" s="34">
        <v>34.672955000000002</v>
      </c>
      <c r="I53" s="34">
        <v>35.029636000000004</v>
      </c>
      <c r="J53" s="34">
        <v>35.328353999999997</v>
      </c>
      <c r="K53" s="34">
        <v>35.498516000000002</v>
      </c>
      <c r="L53" s="34">
        <v>35.609904999999998</v>
      </c>
      <c r="M53" s="34">
        <v>35.657383000000003</v>
      </c>
      <c r="N53" s="34">
        <v>35.675063999999999</v>
      </c>
      <c r="O53" s="34">
        <v>35.666319999999999</v>
      </c>
      <c r="P53" s="34">
        <v>35.663463999999998</v>
      </c>
      <c r="Q53" s="34">
        <v>35.722580000000001</v>
      </c>
      <c r="R53" s="34">
        <v>35.91283</v>
      </c>
      <c r="S53" s="35" t="s">
        <v>193</v>
      </c>
      <c r="T53" s="35" t="s">
        <v>193</v>
      </c>
      <c r="U53" s="35" t="s">
        <v>193</v>
      </c>
      <c r="V53" s="35" t="s">
        <v>193</v>
      </c>
      <c r="W53" s="35">
        <v>35.733420000000002</v>
      </c>
      <c r="X53" s="35">
        <v>36.127105999999998</v>
      </c>
      <c r="Y53" s="35">
        <v>36.071040000000004</v>
      </c>
      <c r="Z53" s="35">
        <v>36.032974000000003</v>
      </c>
      <c r="AA53" s="35">
        <v>35.886505</v>
      </c>
      <c r="AB53" s="35" t="s">
        <v>193</v>
      </c>
      <c r="AC53" s="36" t="s">
        <v>193</v>
      </c>
      <c r="AD53" s="29" t="s">
        <v>193</v>
      </c>
      <c r="AE53" s="29">
        <v>34.747025000000001</v>
      </c>
      <c r="AF53" s="29">
        <v>34.681930000000001</v>
      </c>
      <c r="AG53" s="29">
        <v>34.64817</v>
      </c>
      <c r="AH53" s="29">
        <v>34.601689999999998</v>
      </c>
      <c r="AI53" s="29">
        <v>34.539012999999997</v>
      </c>
      <c r="AJ53" s="29">
        <v>34.447094</v>
      </c>
      <c r="AK53" s="3">
        <f t="shared" si="0"/>
        <v>35.166536703703706</v>
      </c>
      <c r="AL53" s="13">
        <v>-11.212300000000001</v>
      </c>
      <c r="AM53" t="s">
        <v>118</v>
      </c>
      <c r="AO53" s="2">
        <f>((SUM(A39:Z72)+SUM(AA39:AJ65))/895)</f>
        <v>34.653378044692722</v>
      </c>
      <c r="AP53" s="2">
        <f>((AK53-AK$16)*100)/AK$16</f>
        <v>8.6570934697166466E-2</v>
      </c>
      <c r="AR53" t="s">
        <v>118</v>
      </c>
      <c r="AT53" s="1">
        <f>((AO53-AO$16)*100)/AO$16</f>
        <v>3.8524570619872855E-2</v>
      </c>
    </row>
    <row r="54" spans="1:46" x14ac:dyDescent="0.25">
      <c r="A54" s="29">
        <v>34.387614999999997</v>
      </c>
      <c r="B54" s="30">
        <v>34.210619999999999</v>
      </c>
      <c r="C54" s="29">
        <v>34.166040000000002</v>
      </c>
      <c r="D54" s="29">
        <v>34.175144000000003</v>
      </c>
      <c r="E54" s="34">
        <v>34.061810000000001</v>
      </c>
      <c r="F54" s="34">
        <v>33.996279999999999</v>
      </c>
      <c r="G54" s="34">
        <v>34.116675999999998</v>
      </c>
      <c r="H54" s="34">
        <v>34.475594000000001</v>
      </c>
      <c r="I54" s="34">
        <v>34.948936000000003</v>
      </c>
      <c r="J54" s="34">
        <v>35.272717</v>
      </c>
      <c r="K54" s="34">
        <v>35.458153000000003</v>
      </c>
      <c r="L54" s="34">
        <v>35.562519999999999</v>
      </c>
      <c r="M54" s="34">
        <v>35.598689999999998</v>
      </c>
      <c r="N54" s="34">
        <v>35.595542999999999</v>
      </c>
      <c r="O54" s="34">
        <v>35.554859999999998</v>
      </c>
      <c r="P54" s="34">
        <v>35.503227000000003</v>
      </c>
      <c r="Q54" s="34">
        <v>35.499332000000003</v>
      </c>
      <c r="R54" s="34">
        <v>35.737285999999997</v>
      </c>
      <c r="S54" s="35" t="s">
        <v>193</v>
      </c>
      <c r="T54" s="35" t="s">
        <v>193</v>
      </c>
      <c r="U54" s="35" t="s">
        <v>193</v>
      </c>
      <c r="V54" s="35" t="s">
        <v>193</v>
      </c>
      <c r="W54" s="35">
        <v>35.576152999999998</v>
      </c>
      <c r="X54" s="35">
        <v>36.048560000000002</v>
      </c>
      <c r="Y54" s="35">
        <v>35.984817999999997</v>
      </c>
      <c r="Z54" s="35">
        <v>35.945430000000002</v>
      </c>
      <c r="AA54" s="35">
        <v>35.827216999999997</v>
      </c>
      <c r="AB54" s="35" t="s">
        <v>193</v>
      </c>
      <c r="AC54" s="36" t="s">
        <v>193</v>
      </c>
      <c r="AD54" s="29" t="s">
        <v>193</v>
      </c>
      <c r="AE54" s="29">
        <v>34.753647000000001</v>
      </c>
      <c r="AF54" s="29">
        <v>34.670670000000001</v>
      </c>
      <c r="AG54" s="29">
        <v>34.646180000000001</v>
      </c>
      <c r="AH54" s="29">
        <v>34.59986</v>
      </c>
      <c r="AI54" s="29">
        <v>34.525596999999998</v>
      </c>
      <c r="AJ54" s="29">
        <v>34.354559999999999</v>
      </c>
      <c r="AK54" s="3">
        <f t="shared" si="0"/>
        <v>35.008749482758617</v>
      </c>
      <c r="AL54" s="13">
        <v>-7.9836</v>
      </c>
      <c r="AM54" t="s">
        <v>119</v>
      </c>
      <c r="AP54" s="2">
        <f>((AK54-AK$17)*100)/AK$17</f>
        <v>5.7648860964757173E-2</v>
      </c>
      <c r="AR54" t="s">
        <v>119</v>
      </c>
      <c r="AT54" s="1" t="e">
        <f>((AO54-AO$17)*100)/AO$17</f>
        <v>#DIV/0!</v>
      </c>
    </row>
    <row r="55" spans="1:46" x14ac:dyDescent="0.25">
      <c r="A55" s="29">
        <v>34.343820000000001</v>
      </c>
      <c r="B55" s="30">
        <v>34.115253000000003</v>
      </c>
      <c r="C55" s="29">
        <v>33.866549999999997</v>
      </c>
      <c r="D55" s="29">
        <v>34.149715</v>
      </c>
      <c r="E55" s="34">
        <v>33.939937999999998</v>
      </c>
      <c r="F55" s="34">
        <v>33.869965000000001</v>
      </c>
      <c r="G55" s="34">
        <v>33.989735000000003</v>
      </c>
      <c r="H55" s="34">
        <v>34.421737999999998</v>
      </c>
      <c r="I55" s="34">
        <v>34.928978000000001</v>
      </c>
      <c r="J55" s="34">
        <v>35.223705000000002</v>
      </c>
      <c r="K55" s="34">
        <v>35.415123000000001</v>
      </c>
      <c r="L55" s="34">
        <v>35.524436999999999</v>
      </c>
      <c r="M55" s="34">
        <v>35.549605999999997</v>
      </c>
      <c r="N55" s="34">
        <v>35.533670000000001</v>
      </c>
      <c r="O55" s="34">
        <v>35.454616999999999</v>
      </c>
      <c r="P55" s="34">
        <v>35.320099999999996</v>
      </c>
      <c r="Q55" s="34">
        <v>35.207129999999999</v>
      </c>
      <c r="R55" s="34">
        <v>35.336559999999999</v>
      </c>
      <c r="S55" s="35" t="s">
        <v>193</v>
      </c>
      <c r="T55" s="35" t="s">
        <v>193</v>
      </c>
      <c r="U55" s="35" t="s">
        <v>193</v>
      </c>
      <c r="V55" s="35" t="s">
        <v>193</v>
      </c>
      <c r="W55" s="35">
        <v>35.209429999999998</v>
      </c>
      <c r="X55" s="35">
        <v>35.952129999999997</v>
      </c>
      <c r="Y55" s="35">
        <v>35.898167000000001</v>
      </c>
      <c r="Z55" s="35">
        <v>35.868879999999997</v>
      </c>
      <c r="AA55" s="35">
        <v>35.549025999999998</v>
      </c>
      <c r="AB55" s="35" t="s">
        <v>193</v>
      </c>
      <c r="AC55" s="36" t="s">
        <v>193</v>
      </c>
      <c r="AD55" s="29" t="s">
        <v>193</v>
      </c>
      <c r="AE55" s="29">
        <v>34.817100000000003</v>
      </c>
      <c r="AF55" s="29">
        <v>34.689700000000002</v>
      </c>
      <c r="AG55" s="29">
        <v>34.657825000000003</v>
      </c>
      <c r="AH55" s="29">
        <v>34.621364999999997</v>
      </c>
      <c r="AI55" s="29">
        <v>34.539543000000002</v>
      </c>
      <c r="AJ55" s="29">
        <v>34.219932999999997</v>
      </c>
      <c r="AK55" s="3">
        <f t="shared" si="0"/>
        <v>34.903922034482754</v>
      </c>
      <c r="AL55" s="13">
        <v>-4.7801999999999998</v>
      </c>
      <c r="AM55" t="s">
        <v>120</v>
      </c>
      <c r="AP55" s="2">
        <f>((AK55-AK$18)*100)/AK$18</f>
        <v>3.6583619343425487E-2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193</v>
      </c>
      <c r="B56" s="30" t="s">
        <v>193</v>
      </c>
      <c r="C56" s="29">
        <v>33.599865000000001</v>
      </c>
      <c r="D56" s="29">
        <v>34.004719999999999</v>
      </c>
      <c r="E56" s="34">
        <v>33.905642999999998</v>
      </c>
      <c r="F56" s="34">
        <v>33.826973000000002</v>
      </c>
      <c r="G56" s="34">
        <v>33.900894000000001</v>
      </c>
      <c r="H56" s="34">
        <v>34.416274999999999</v>
      </c>
      <c r="I56" s="34">
        <v>34.884929999999997</v>
      </c>
      <c r="J56" s="34">
        <v>35.149344999999997</v>
      </c>
      <c r="K56" s="34">
        <v>35.333689999999997</v>
      </c>
      <c r="L56" s="34">
        <v>35.454680000000003</v>
      </c>
      <c r="M56" s="34">
        <v>35.472991999999998</v>
      </c>
      <c r="N56" s="34">
        <v>35.430003999999997</v>
      </c>
      <c r="O56" s="34">
        <v>35.274757000000001</v>
      </c>
      <c r="P56" s="34">
        <v>35.032992999999998</v>
      </c>
      <c r="Q56" s="34">
        <v>34.833269999999999</v>
      </c>
      <c r="R56" s="34">
        <v>34.898670000000003</v>
      </c>
      <c r="S56" s="35" t="s">
        <v>193</v>
      </c>
      <c r="T56" s="35" t="s">
        <v>193</v>
      </c>
      <c r="U56" s="35" t="s">
        <v>193</v>
      </c>
      <c r="V56" s="35">
        <v>34.231659999999998</v>
      </c>
      <c r="W56" s="35">
        <v>35.270859999999999</v>
      </c>
      <c r="X56" s="35">
        <v>35.781269999999999</v>
      </c>
      <c r="Y56" s="35">
        <v>35.652424000000003</v>
      </c>
      <c r="Z56" s="35">
        <v>35.873899999999999</v>
      </c>
      <c r="AA56" s="35">
        <v>35.415591999999997</v>
      </c>
      <c r="AB56" s="35" t="s">
        <v>193</v>
      </c>
      <c r="AC56" s="36" t="s">
        <v>193</v>
      </c>
      <c r="AD56" s="29" t="s">
        <v>193</v>
      </c>
      <c r="AE56" s="29">
        <v>34.91433</v>
      </c>
      <c r="AF56" s="29">
        <v>34.77693</v>
      </c>
      <c r="AG56" s="29">
        <v>34.719334000000003</v>
      </c>
      <c r="AH56" s="29">
        <v>34.730117999999997</v>
      </c>
      <c r="AI56" s="29">
        <v>34.596150000000002</v>
      </c>
      <c r="AJ56" s="29">
        <v>34.098712999999996</v>
      </c>
      <c r="AK56" s="19">
        <f>AVERAGE(A56:AJ56)</f>
        <v>34.83860649999999</v>
      </c>
      <c r="AL56" s="13">
        <v>-1.5918000000000001</v>
      </c>
      <c r="AM56" t="s">
        <v>121</v>
      </c>
      <c r="AO56" s="2">
        <f>SUM(U71:W72)/6</f>
        <v>35.335954333333326</v>
      </c>
      <c r="AP56" s="2">
        <f>((AK56-AK$19)*100)/AK$19</f>
        <v>1.3223431035566207E-2</v>
      </c>
      <c r="AR56" t="s">
        <v>124</v>
      </c>
      <c r="AT56" s="1">
        <f>((AO56-AO$19)*100)/AO$19</f>
        <v>3.2731395949042161E-2</v>
      </c>
    </row>
    <row r="57" spans="1:46" x14ac:dyDescent="0.25">
      <c r="A57" t="s">
        <v>193</v>
      </c>
      <c r="B57" s="37" t="s">
        <v>193</v>
      </c>
      <c r="C57" s="34">
        <v>33.620600000000003</v>
      </c>
      <c r="D57" s="34">
        <v>33.976080000000003</v>
      </c>
      <c r="E57" s="34">
        <v>33.934199999999997</v>
      </c>
      <c r="F57" s="34">
        <v>33.856921999999997</v>
      </c>
      <c r="G57" s="34">
        <v>33.914036000000003</v>
      </c>
      <c r="H57" s="34">
        <v>34.397075999999998</v>
      </c>
      <c r="I57" s="34">
        <v>34.754855999999997</v>
      </c>
      <c r="J57" s="34">
        <v>34.965949999999999</v>
      </c>
      <c r="K57" s="34">
        <v>35.140619999999998</v>
      </c>
      <c r="L57" s="34">
        <v>35.269584999999999</v>
      </c>
      <c r="M57" s="34">
        <v>35.293644</v>
      </c>
      <c r="N57" s="34">
        <v>35.224266</v>
      </c>
      <c r="O57" s="34">
        <v>35.000480000000003</v>
      </c>
      <c r="P57" s="34">
        <v>34.713352</v>
      </c>
      <c r="Q57" s="34">
        <v>34.46181</v>
      </c>
      <c r="R57" s="34">
        <v>34.427464000000001</v>
      </c>
      <c r="S57" s="35" t="s">
        <v>193</v>
      </c>
      <c r="T57" s="35" t="s">
        <v>193</v>
      </c>
      <c r="U57" s="35" t="s">
        <v>193</v>
      </c>
      <c r="V57" s="35">
        <v>34.077710000000003</v>
      </c>
      <c r="W57" s="35">
        <v>35.246647000000003</v>
      </c>
      <c r="X57" s="35">
        <v>35.519159999999999</v>
      </c>
      <c r="Y57" s="35">
        <v>35.18327</v>
      </c>
      <c r="Z57" s="35">
        <v>35.743385000000004</v>
      </c>
      <c r="AA57" s="35">
        <v>35.341957000000001</v>
      </c>
      <c r="AB57" s="35" t="s">
        <v>193</v>
      </c>
      <c r="AC57" s="36" t="s">
        <v>193</v>
      </c>
      <c r="AD57" s="29" t="s">
        <v>193</v>
      </c>
      <c r="AE57" s="29">
        <v>35.048729999999999</v>
      </c>
      <c r="AF57" s="29">
        <v>34.892673000000002</v>
      </c>
      <c r="AG57" s="29">
        <v>34.943350000000002</v>
      </c>
      <c r="AH57" s="29">
        <v>34.908465999999997</v>
      </c>
      <c r="AI57" s="29">
        <v>34.738889999999998</v>
      </c>
      <c r="AJ57" s="29">
        <v>34.232204000000003</v>
      </c>
      <c r="AK57" s="3">
        <f t="shared" si="0"/>
        <v>34.743835107142857</v>
      </c>
      <c r="AL57" s="13">
        <v>1.5918000000000001</v>
      </c>
      <c r="AP57" s="2">
        <f>((AK57-AK$20)*100)/AK$20</f>
        <v>-2.5232000105135169E-3</v>
      </c>
    </row>
    <row r="58" spans="1:46" x14ac:dyDescent="0.25">
      <c r="A58" t="s">
        <v>193</v>
      </c>
      <c r="B58" s="37">
        <v>34.148907000000001</v>
      </c>
      <c r="C58" s="34">
        <v>34.014580000000002</v>
      </c>
      <c r="D58" s="34">
        <v>34.023963999999999</v>
      </c>
      <c r="E58" s="34">
        <v>33.984676</v>
      </c>
      <c r="F58" s="34">
        <v>33.942706999999999</v>
      </c>
      <c r="G58" s="34">
        <v>34.049109999999999</v>
      </c>
      <c r="H58" s="34">
        <v>34.423824000000003</v>
      </c>
      <c r="I58" s="34">
        <v>34.616050000000001</v>
      </c>
      <c r="J58" s="34">
        <v>34.725918</v>
      </c>
      <c r="K58" s="34">
        <v>34.83652</v>
      </c>
      <c r="L58" s="34">
        <v>34.926791999999999</v>
      </c>
      <c r="M58" s="34">
        <v>34.952849999999998</v>
      </c>
      <c r="N58" s="34">
        <v>34.895614999999999</v>
      </c>
      <c r="O58" s="34">
        <v>34.655875999999999</v>
      </c>
      <c r="P58" s="34">
        <v>34.373440000000002</v>
      </c>
      <c r="Q58" s="34">
        <v>34.129097000000002</v>
      </c>
      <c r="R58" s="34">
        <v>34.035179999999997</v>
      </c>
      <c r="S58" s="35" t="s">
        <v>193</v>
      </c>
      <c r="T58" s="35" t="s">
        <v>193</v>
      </c>
      <c r="U58" s="35">
        <v>34.201259999999998</v>
      </c>
      <c r="V58" s="35">
        <v>34.609830000000002</v>
      </c>
      <c r="W58" s="35">
        <v>35.301746000000001</v>
      </c>
      <c r="X58" s="35">
        <v>35.339962</v>
      </c>
      <c r="Y58" s="35">
        <v>34.706539999999997</v>
      </c>
      <c r="Z58" s="35">
        <v>35.624420000000001</v>
      </c>
      <c r="AA58" s="35">
        <v>35.451042000000001</v>
      </c>
      <c r="AB58" s="35" t="s">
        <v>193</v>
      </c>
      <c r="AC58" s="36" t="s">
        <v>193</v>
      </c>
      <c r="AD58" s="29" t="s">
        <v>193</v>
      </c>
      <c r="AE58" s="29">
        <v>35.127006999999999</v>
      </c>
      <c r="AF58" s="29">
        <v>35.051215999999997</v>
      </c>
      <c r="AG58" s="29">
        <v>35.116034999999997</v>
      </c>
      <c r="AH58" s="29">
        <v>35.012752999999996</v>
      </c>
      <c r="AI58" s="29">
        <v>34.867992000000001</v>
      </c>
      <c r="AJ58" s="29">
        <v>34.213397999999998</v>
      </c>
      <c r="AK58" s="3">
        <f t="shared" si="0"/>
        <v>34.645276899999999</v>
      </c>
      <c r="AL58" s="13">
        <v>4.7801999999999998</v>
      </c>
      <c r="AP58" s="2">
        <f>((AK58-AK$21)*100)/AK$21</f>
        <v>-1.6471104978101839E-2</v>
      </c>
    </row>
    <row r="59" spans="1:46" x14ac:dyDescent="0.25">
      <c r="A59" t="s">
        <v>193</v>
      </c>
      <c r="B59" s="37">
        <v>34.028199999999998</v>
      </c>
      <c r="C59" s="34">
        <v>34.133609999999997</v>
      </c>
      <c r="D59" s="34">
        <v>34.060986</v>
      </c>
      <c r="E59" s="34">
        <v>34.028683000000001</v>
      </c>
      <c r="F59" s="34">
        <v>34.081330000000001</v>
      </c>
      <c r="G59" s="34">
        <v>34.259216000000002</v>
      </c>
      <c r="H59" s="34">
        <v>34.514015000000001</v>
      </c>
      <c r="I59" s="34">
        <v>34.614780000000003</v>
      </c>
      <c r="J59" s="34">
        <v>34.673164</v>
      </c>
      <c r="K59" s="34">
        <v>34.721606999999999</v>
      </c>
      <c r="L59" s="34">
        <v>34.746952</v>
      </c>
      <c r="M59" s="34">
        <v>34.722476999999998</v>
      </c>
      <c r="N59" s="34">
        <v>34.630752999999999</v>
      </c>
      <c r="O59" s="34">
        <v>34.387270000000001</v>
      </c>
      <c r="P59" s="34">
        <v>34.152714000000003</v>
      </c>
      <c r="Q59" s="34">
        <v>34.054363000000002</v>
      </c>
      <c r="R59" s="34">
        <v>33.968677999999997</v>
      </c>
      <c r="S59" s="35" t="s">
        <v>193</v>
      </c>
      <c r="T59" s="35" t="s">
        <v>193</v>
      </c>
      <c r="U59" s="35">
        <v>34.457374999999999</v>
      </c>
      <c r="V59" s="35">
        <v>35.080345000000001</v>
      </c>
      <c r="W59" s="35">
        <v>35.369549999999997</v>
      </c>
      <c r="X59" s="35">
        <v>35.187812999999998</v>
      </c>
      <c r="Y59" s="35">
        <v>34.092689999999997</v>
      </c>
      <c r="Z59" s="35" t="s">
        <v>193</v>
      </c>
      <c r="AA59" s="35" t="s">
        <v>193</v>
      </c>
      <c r="AB59" s="35" t="s">
        <v>193</v>
      </c>
      <c r="AC59" s="36" t="s">
        <v>193</v>
      </c>
      <c r="AD59" s="29" t="s">
        <v>193</v>
      </c>
      <c r="AE59" s="29" t="s">
        <v>193</v>
      </c>
      <c r="AF59" s="29">
        <v>35.039409999999997</v>
      </c>
      <c r="AG59" s="29">
        <v>35.20402</v>
      </c>
      <c r="AH59" s="29">
        <v>34.993899999999996</v>
      </c>
      <c r="AI59" s="29">
        <v>34.914642000000001</v>
      </c>
      <c r="AJ59" s="29">
        <v>34.372929999999997</v>
      </c>
      <c r="AK59" s="3">
        <f t="shared" si="0"/>
        <v>34.536721222222212</v>
      </c>
      <c r="AL59" s="13">
        <v>7.9836</v>
      </c>
      <c r="AP59" s="2">
        <f>((AK59-AK$22)*100)/AK$22</f>
        <v>-1.6787040103952721E-2</v>
      </c>
    </row>
    <row r="60" spans="1:46" x14ac:dyDescent="0.25">
      <c r="A60" t="s">
        <v>193</v>
      </c>
      <c r="B60" s="37">
        <v>34.079856999999997</v>
      </c>
      <c r="C60" s="34">
        <v>34.182606</v>
      </c>
      <c r="D60" s="34">
        <v>34.154879999999999</v>
      </c>
      <c r="E60" s="34">
        <v>34.197040000000001</v>
      </c>
      <c r="F60" s="34">
        <v>34.304650000000002</v>
      </c>
      <c r="G60" s="34">
        <v>34.455509999999997</v>
      </c>
      <c r="H60" s="34">
        <v>34.606181999999997</v>
      </c>
      <c r="I60" s="34">
        <v>34.665039999999998</v>
      </c>
      <c r="J60" s="34">
        <v>34.698124</v>
      </c>
      <c r="K60" s="34">
        <v>34.714171999999998</v>
      </c>
      <c r="L60" s="34">
        <v>34.702489999999997</v>
      </c>
      <c r="M60" s="34">
        <v>34.644053999999997</v>
      </c>
      <c r="N60" s="34">
        <v>34.533324999999998</v>
      </c>
      <c r="O60" s="34">
        <v>34.332039999999999</v>
      </c>
      <c r="P60" s="34">
        <v>34.187004000000002</v>
      </c>
      <c r="Q60" s="34">
        <v>34.094208000000002</v>
      </c>
      <c r="R60" s="34">
        <v>34.125019999999999</v>
      </c>
      <c r="S60" s="35" t="s">
        <v>193</v>
      </c>
      <c r="T60" s="35">
        <v>35.205401999999999</v>
      </c>
      <c r="U60" s="35">
        <v>34.969597</v>
      </c>
      <c r="V60" s="35">
        <v>35.352505000000001</v>
      </c>
      <c r="W60" s="35">
        <v>35.514569999999999</v>
      </c>
      <c r="X60" s="35">
        <v>35.254689999999997</v>
      </c>
      <c r="Y60" s="35">
        <v>34.021039999999999</v>
      </c>
      <c r="Z60" s="35" t="s">
        <v>193</v>
      </c>
      <c r="AA60" s="35" t="s">
        <v>193</v>
      </c>
      <c r="AB60" s="35" t="s">
        <v>193</v>
      </c>
      <c r="AC60" s="36" t="s">
        <v>193</v>
      </c>
      <c r="AD60" s="29" t="s">
        <v>193</v>
      </c>
      <c r="AE60" s="29" t="s">
        <v>193</v>
      </c>
      <c r="AF60" s="29">
        <v>35.143993000000002</v>
      </c>
      <c r="AG60" s="29">
        <v>35.318592000000002</v>
      </c>
      <c r="AH60" s="29">
        <v>34.846255999999997</v>
      </c>
      <c r="AI60" s="29">
        <v>34.845300000000002</v>
      </c>
      <c r="AJ60" s="29">
        <v>34.320644000000001</v>
      </c>
      <c r="AK60" s="3">
        <f t="shared" si="0"/>
        <v>34.62388539285714</v>
      </c>
      <c r="AL60" s="13">
        <v>11.212300000000001</v>
      </c>
      <c r="AP60" s="2">
        <f>((AK60-AK$23)*100)/AK$23</f>
        <v>-4.278861304504224E-3</v>
      </c>
    </row>
    <row r="61" spans="1:46" x14ac:dyDescent="0.25">
      <c r="A61" t="s">
        <v>193</v>
      </c>
      <c r="B61" s="37">
        <v>33.958199999999998</v>
      </c>
      <c r="C61" s="34">
        <v>34.226840000000003</v>
      </c>
      <c r="D61" s="34">
        <v>34.272289999999998</v>
      </c>
      <c r="E61" s="34">
        <v>34.359585000000003</v>
      </c>
      <c r="F61" s="34">
        <v>34.483272999999997</v>
      </c>
      <c r="G61" s="34">
        <v>34.596609999999998</v>
      </c>
      <c r="H61" s="34">
        <v>34.691099999999999</v>
      </c>
      <c r="I61" s="34">
        <v>34.725079999999998</v>
      </c>
      <c r="J61" s="34">
        <v>34.744219999999999</v>
      </c>
      <c r="K61" s="34">
        <v>34.751064</v>
      </c>
      <c r="L61" s="34">
        <v>34.721127000000003</v>
      </c>
      <c r="M61" s="34">
        <v>34.669020000000003</v>
      </c>
      <c r="N61" s="34">
        <v>34.591189999999997</v>
      </c>
      <c r="O61" s="34">
        <v>34.478164999999997</v>
      </c>
      <c r="P61" s="34">
        <v>34.485176000000003</v>
      </c>
      <c r="Q61" s="34">
        <v>34.385269999999998</v>
      </c>
      <c r="R61" s="34" t="s">
        <v>193</v>
      </c>
      <c r="S61" s="35">
        <v>35.309654000000002</v>
      </c>
      <c r="T61" s="35">
        <v>35.371723000000003</v>
      </c>
      <c r="U61" s="35">
        <v>35.280372999999997</v>
      </c>
      <c r="V61" s="35">
        <v>35.602939999999997</v>
      </c>
      <c r="W61" s="35">
        <v>35.754325999999999</v>
      </c>
      <c r="X61" s="35">
        <v>35.62379</v>
      </c>
      <c r="Y61" s="35">
        <v>34.9283</v>
      </c>
      <c r="Z61" s="35" t="s">
        <v>193</v>
      </c>
      <c r="AA61" s="35" t="s">
        <v>193</v>
      </c>
      <c r="AB61" s="35" t="s">
        <v>193</v>
      </c>
      <c r="AC61" s="36" t="s">
        <v>193</v>
      </c>
      <c r="AD61" s="29" t="s">
        <v>193</v>
      </c>
      <c r="AE61" s="29" t="s">
        <v>193</v>
      </c>
      <c r="AF61" s="29">
        <v>35.217559999999999</v>
      </c>
      <c r="AG61" s="29">
        <v>35.436042999999998</v>
      </c>
      <c r="AH61" s="29">
        <v>34.588332999999999</v>
      </c>
      <c r="AI61" s="29">
        <v>34.836165999999999</v>
      </c>
      <c r="AJ61" s="29">
        <v>34.333089999999999</v>
      </c>
      <c r="AK61" s="3">
        <f t="shared" si="0"/>
        <v>34.800732428571436</v>
      </c>
      <c r="AL61" s="13">
        <v>14.477499999999999</v>
      </c>
      <c r="AP61" s="2">
        <f>((AK61-AK$24)*100)/AK$24</f>
        <v>2.6608324514662694E-2</v>
      </c>
    </row>
    <row r="62" spans="1:46" x14ac:dyDescent="0.25">
      <c r="A62" t="s">
        <v>193</v>
      </c>
      <c r="B62" s="37">
        <v>34.110770000000002</v>
      </c>
      <c r="C62" s="34">
        <v>34.296729999999997</v>
      </c>
      <c r="D62" s="34">
        <v>34.380276000000002</v>
      </c>
      <c r="E62" s="34">
        <v>34.485004000000004</v>
      </c>
      <c r="F62" s="34">
        <v>34.594970000000004</v>
      </c>
      <c r="G62" s="34">
        <v>34.672609999999999</v>
      </c>
      <c r="H62" s="34">
        <v>34.732379999999999</v>
      </c>
      <c r="I62" s="34">
        <v>34.757930000000002</v>
      </c>
      <c r="J62" s="34">
        <v>34.771065</v>
      </c>
      <c r="K62" s="34">
        <v>34.789059999999999</v>
      </c>
      <c r="L62" s="34">
        <v>34.760039999999996</v>
      </c>
      <c r="M62" s="34">
        <v>34.731140000000003</v>
      </c>
      <c r="N62" s="34">
        <v>34.724089999999997</v>
      </c>
      <c r="O62" s="34">
        <v>34.731819999999999</v>
      </c>
      <c r="P62" s="38">
        <v>34.785885</v>
      </c>
      <c r="Q62" s="38" t="s">
        <v>193</v>
      </c>
      <c r="R62" s="38">
        <v>35.2378</v>
      </c>
      <c r="S62" s="35">
        <v>35.466866000000003</v>
      </c>
      <c r="T62" s="35">
        <v>35.536149999999999</v>
      </c>
      <c r="U62" s="35">
        <v>35.565792000000002</v>
      </c>
      <c r="V62" s="35">
        <v>35.862580000000001</v>
      </c>
      <c r="W62" s="35">
        <v>36.028022999999997</v>
      </c>
      <c r="X62" s="35">
        <v>36.037864999999996</v>
      </c>
      <c r="Y62" s="35">
        <v>35.802680000000002</v>
      </c>
      <c r="Z62" s="35" t="s">
        <v>193</v>
      </c>
      <c r="AA62" s="35" t="s">
        <v>193</v>
      </c>
      <c r="AB62" s="35" t="s">
        <v>193</v>
      </c>
      <c r="AC62" s="36" t="s">
        <v>193</v>
      </c>
      <c r="AD62" s="29" t="s">
        <v>193</v>
      </c>
      <c r="AE62" s="29" t="s">
        <v>193</v>
      </c>
      <c r="AF62" s="29">
        <v>35.240670000000001</v>
      </c>
      <c r="AG62" s="29">
        <v>35.539634999999997</v>
      </c>
      <c r="AH62" s="29" t="s">
        <v>193</v>
      </c>
      <c r="AI62" s="29">
        <v>34.754241999999998</v>
      </c>
      <c r="AJ62" s="29">
        <v>34.009968000000001</v>
      </c>
      <c r="AK62" s="3">
        <f t="shared" si="0"/>
        <v>34.978001518518511</v>
      </c>
      <c r="AL62" s="13">
        <v>17.791599999999999</v>
      </c>
      <c r="AP62" s="2">
        <f>((AK62-AK$25)*100)/AK$25</f>
        <v>5.8088943155597178E-2</v>
      </c>
    </row>
    <row r="63" spans="1:46" x14ac:dyDescent="0.25">
      <c r="A63" t="s">
        <v>193</v>
      </c>
      <c r="B63" s="37">
        <v>34.177379999999999</v>
      </c>
      <c r="C63" s="34">
        <v>34.318221999999999</v>
      </c>
      <c r="D63" s="34">
        <v>34.437224999999998</v>
      </c>
      <c r="E63" s="34">
        <v>34.533676</v>
      </c>
      <c r="F63" s="34">
        <v>34.58925</v>
      </c>
      <c r="G63" s="34">
        <v>34.614525</v>
      </c>
      <c r="H63" s="34">
        <v>34.667088</v>
      </c>
      <c r="I63" s="34">
        <v>34.708668000000003</v>
      </c>
      <c r="J63" s="34">
        <v>34.725299999999997</v>
      </c>
      <c r="K63" s="34">
        <v>34.731434</v>
      </c>
      <c r="L63" s="34">
        <v>34.752459999999999</v>
      </c>
      <c r="M63" s="34">
        <v>34.725769999999997</v>
      </c>
      <c r="N63" s="34">
        <v>34.771071999999997</v>
      </c>
      <c r="O63" s="34">
        <v>34.869858000000001</v>
      </c>
      <c r="P63" s="38" t="s">
        <v>193</v>
      </c>
      <c r="Q63" s="38">
        <v>35.297085000000003</v>
      </c>
      <c r="R63" s="38">
        <v>35.424464999999998</v>
      </c>
      <c r="S63" s="35">
        <v>35.591971999999998</v>
      </c>
      <c r="T63" s="35">
        <v>35.67989</v>
      </c>
      <c r="U63" s="35">
        <v>35.794674000000001</v>
      </c>
      <c r="V63" s="35">
        <v>36.026806000000001</v>
      </c>
      <c r="W63" s="35">
        <v>36.156241999999999</v>
      </c>
      <c r="X63" s="35">
        <v>36.261177000000004</v>
      </c>
      <c r="Y63" s="35">
        <v>36.168433999999998</v>
      </c>
      <c r="Z63" s="35" t="s">
        <v>193</v>
      </c>
      <c r="AA63" s="35" t="s">
        <v>193</v>
      </c>
      <c r="AB63" s="35" t="s">
        <v>193</v>
      </c>
      <c r="AC63" s="36" t="s">
        <v>193</v>
      </c>
      <c r="AD63" s="29" t="s">
        <v>193</v>
      </c>
      <c r="AE63" s="29" t="s">
        <v>193</v>
      </c>
      <c r="AF63" s="29">
        <v>35.208534</v>
      </c>
      <c r="AG63" s="29">
        <v>35.578235999999997</v>
      </c>
      <c r="AH63" s="29" t="s">
        <v>193</v>
      </c>
      <c r="AI63" s="29" t="s">
        <v>193</v>
      </c>
      <c r="AJ63" s="29" t="s">
        <v>193</v>
      </c>
      <c r="AK63" s="3">
        <f t="shared" si="0"/>
        <v>35.112377719999998</v>
      </c>
      <c r="AL63" s="13">
        <v>21.168500000000002</v>
      </c>
      <c r="AP63" s="2">
        <f>((AK63-AK$26)*100)/AK$26</f>
        <v>8.3458878689405033E-2</v>
      </c>
    </row>
    <row r="64" spans="1:46" x14ac:dyDescent="0.25">
      <c r="A64" t="s">
        <v>193</v>
      </c>
      <c r="B64" s="37" t="s">
        <v>193</v>
      </c>
      <c r="C64" s="34">
        <v>34.226253999999997</v>
      </c>
      <c r="D64" s="34">
        <v>34.430016000000002</v>
      </c>
      <c r="E64" s="34">
        <v>34.506312999999999</v>
      </c>
      <c r="F64" s="34">
        <v>34.452820000000003</v>
      </c>
      <c r="G64" s="34">
        <v>34.402476999999998</v>
      </c>
      <c r="H64" s="34">
        <v>34.444313000000001</v>
      </c>
      <c r="I64" s="34">
        <v>34.510295999999997</v>
      </c>
      <c r="J64" s="34">
        <v>34.542746999999999</v>
      </c>
      <c r="K64" s="34">
        <v>34.596541999999999</v>
      </c>
      <c r="L64" s="34">
        <v>34.61345</v>
      </c>
      <c r="M64" s="34">
        <v>34.558593999999999</v>
      </c>
      <c r="N64" s="34">
        <v>34.621735000000001</v>
      </c>
      <c r="O64" s="34">
        <v>34.76473</v>
      </c>
      <c r="P64" s="38" t="s">
        <v>193</v>
      </c>
      <c r="Q64" s="38">
        <v>35.246043999999998</v>
      </c>
      <c r="R64" s="38">
        <v>35.459629999999997</v>
      </c>
      <c r="S64" s="35">
        <v>35.640059999999998</v>
      </c>
      <c r="T64" s="35">
        <v>35.748024000000001</v>
      </c>
      <c r="U64" s="35">
        <v>35.882987999999997</v>
      </c>
      <c r="V64" s="35">
        <v>35.961722999999999</v>
      </c>
      <c r="W64" s="35">
        <v>36.03219</v>
      </c>
      <c r="X64" s="35">
        <v>36.203625000000002</v>
      </c>
      <c r="Y64" s="35">
        <v>36.158023999999997</v>
      </c>
      <c r="Z64" s="35" t="s">
        <v>193</v>
      </c>
      <c r="AA64" s="35" t="s">
        <v>193</v>
      </c>
      <c r="AB64" s="35" t="s">
        <v>193</v>
      </c>
      <c r="AC64" s="36" t="s">
        <v>193</v>
      </c>
      <c r="AD64" s="29" t="s">
        <v>193</v>
      </c>
      <c r="AE64" s="29" t="s">
        <v>193</v>
      </c>
      <c r="AF64" s="29">
        <v>35.151820000000001</v>
      </c>
      <c r="AG64" s="29">
        <v>35.503270000000001</v>
      </c>
      <c r="AH64" s="29" t="s">
        <v>193</v>
      </c>
      <c r="AI64" s="29" t="s">
        <v>193</v>
      </c>
      <c r="AJ64" s="29" t="s">
        <v>193</v>
      </c>
      <c r="AK64" s="3">
        <f t="shared" si="0"/>
        <v>35.069070208333329</v>
      </c>
      <c r="AL64" s="13">
        <v>24.624300000000002</v>
      </c>
      <c r="AP64" s="2">
        <f>((AK64-AK$27)*100)/AK$27</f>
        <v>8.2064522087746061E-2</v>
      </c>
    </row>
    <row r="65" spans="1:46" x14ac:dyDescent="0.25">
      <c r="A65" t="s">
        <v>193</v>
      </c>
      <c r="B65" s="37" t="s">
        <v>193</v>
      </c>
      <c r="C65" s="34">
        <v>34.236781999999998</v>
      </c>
      <c r="D65" s="34">
        <v>34.391979999999997</v>
      </c>
      <c r="E65" s="34">
        <v>34.440066999999999</v>
      </c>
      <c r="F65" s="34">
        <v>34.351481999999997</v>
      </c>
      <c r="G65" s="34">
        <v>34.225524999999998</v>
      </c>
      <c r="H65" s="34">
        <v>34.272460000000002</v>
      </c>
      <c r="I65" s="34">
        <v>34.324286999999998</v>
      </c>
      <c r="J65" s="34">
        <v>34.341763</v>
      </c>
      <c r="K65" s="34">
        <v>34.392780000000002</v>
      </c>
      <c r="L65" s="34">
        <v>34.373730000000002</v>
      </c>
      <c r="M65" s="34">
        <v>34.354202000000001</v>
      </c>
      <c r="N65" s="34">
        <v>34.427047999999999</v>
      </c>
      <c r="O65" s="34">
        <v>34.580925000000001</v>
      </c>
      <c r="P65" s="38" t="s">
        <v>193</v>
      </c>
      <c r="Q65" s="38">
        <v>35.06268</v>
      </c>
      <c r="R65" s="38">
        <v>35.240540000000003</v>
      </c>
      <c r="S65" s="35">
        <v>35.563994999999998</v>
      </c>
      <c r="T65" s="35">
        <v>35.715663999999997</v>
      </c>
      <c r="U65" s="35">
        <v>35.811737000000001</v>
      </c>
      <c r="V65" s="35">
        <v>35.837649999999996</v>
      </c>
      <c r="W65" s="35">
        <v>35.856859999999998</v>
      </c>
      <c r="X65" s="35">
        <v>36.022500000000001</v>
      </c>
      <c r="Y65" s="35">
        <v>36.030414999999998</v>
      </c>
      <c r="Z65" s="35" t="s">
        <v>193</v>
      </c>
      <c r="AA65" s="35" t="s">
        <v>193</v>
      </c>
      <c r="AB65" s="35" t="s">
        <v>193</v>
      </c>
      <c r="AC65" s="36" t="s">
        <v>193</v>
      </c>
      <c r="AD65" s="29" t="s">
        <v>193</v>
      </c>
      <c r="AE65" s="29" t="s">
        <v>193</v>
      </c>
      <c r="AF65" s="29" t="s">
        <v>193</v>
      </c>
      <c r="AG65" s="29" t="s">
        <v>193</v>
      </c>
      <c r="AH65" s="29" t="s">
        <v>193</v>
      </c>
      <c r="AI65" s="29" t="s">
        <v>193</v>
      </c>
      <c r="AJ65" s="29" t="s">
        <v>193</v>
      </c>
      <c r="AK65" s="3">
        <f t="shared" si="0"/>
        <v>34.902503272727273</v>
      </c>
      <c r="AL65" s="13">
        <v>28.178599999999999</v>
      </c>
      <c r="AP65" s="2">
        <f>((AK65-AK$28)*100)/AK$28</f>
        <v>6.2765008686840762E-2</v>
      </c>
    </row>
    <row r="66" spans="1:46" x14ac:dyDescent="0.25">
      <c r="A66" s="32" t="s">
        <v>193</v>
      </c>
      <c r="B66" s="39" t="s">
        <v>193</v>
      </c>
      <c r="C66" s="32">
        <v>34.264285999999998</v>
      </c>
      <c r="D66" s="32">
        <v>34.365195999999997</v>
      </c>
      <c r="E66" s="32">
        <v>34.435467000000003</v>
      </c>
      <c r="F66" s="32">
        <v>34.427115999999998</v>
      </c>
      <c r="G66" s="32">
        <v>34.405574999999999</v>
      </c>
      <c r="H66" s="32">
        <v>34.37847</v>
      </c>
      <c r="I66" s="32">
        <v>34.347636999999999</v>
      </c>
      <c r="J66" s="32">
        <v>34.303756999999997</v>
      </c>
      <c r="K66" s="32">
        <v>34.253162000000003</v>
      </c>
      <c r="L66" s="32">
        <v>34.200164999999998</v>
      </c>
      <c r="M66" s="32">
        <v>34.218604999999997</v>
      </c>
      <c r="N66" s="32">
        <v>34.279285000000002</v>
      </c>
      <c r="O66" s="32">
        <v>34.412846000000002</v>
      </c>
      <c r="P66" s="32" t="s">
        <v>193</v>
      </c>
      <c r="Q66" s="32" t="s">
        <v>193</v>
      </c>
      <c r="R66" s="32" t="s">
        <v>193</v>
      </c>
      <c r="S66" s="33">
        <v>35.580497999999999</v>
      </c>
      <c r="T66" s="33">
        <v>35.702643999999999</v>
      </c>
      <c r="U66" s="33">
        <v>35.758034000000002</v>
      </c>
      <c r="V66" s="33">
        <v>35.758774000000003</v>
      </c>
      <c r="W66" s="33">
        <v>35.709347000000001</v>
      </c>
      <c r="X66" s="33">
        <v>35.861987999999997</v>
      </c>
      <c r="Y66" s="33">
        <v>35.872494000000003</v>
      </c>
      <c r="Z66" s="33" t="s">
        <v>193</v>
      </c>
      <c r="AA66" s="40" t="s">
        <v>193</v>
      </c>
      <c r="AB66" s="40">
        <v>37.959488</v>
      </c>
      <c r="AC66" s="40">
        <v>38.213836999999998</v>
      </c>
      <c r="AD66" s="40" t="s">
        <v>193</v>
      </c>
      <c r="AE66" s="40" t="s">
        <v>193</v>
      </c>
      <c r="AF66" s="40" t="s">
        <v>193</v>
      </c>
      <c r="AG66" s="40" t="s">
        <v>193</v>
      </c>
      <c r="AH66" s="40" t="s">
        <v>193</v>
      </c>
      <c r="AI66" s="40" t="s">
        <v>193</v>
      </c>
      <c r="AJ66" s="40" t="s">
        <v>193</v>
      </c>
      <c r="AK66" s="3">
        <f t="shared" si="0"/>
        <v>35.123121409090906</v>
      </c>
      <c r="AL66" s="1">
        <v>31.855</v>
      </c>
      <c r="AP66" s="2">
        <f>((AK66-AK$29)*100)/AK$29</f>
        <v>6.8785348202406046E-2</v>
      </c>
    </row>
    <row r="67" spans="1:46" x14ac:dyDescent="0.25">
      <c r="A67" s="31" t="s">
        <v>193</v>
      </c>
      <c r="B67" s="41" t="s">
        <v>193</v>
      </c>
      <c r="C67" s="31" t="s">
        <v>193</v>
      </c>
      <c r="D67" s="31">
        <v>34.3536</v>
      </c>
      <c r="E67" s="31">
        <v>34.401608000000003</v>
      </c>
      <c r="F67" s="31">
        <v>34.398895000000003</v>
      </c>
      <c r="G67" s="31">
        <v>34.393180000000001</v>
      </c>
      <c r="H67" s="31">
        <v>34.376649999999998</v>
      </c>
      <c r="I67" s="31">
        <v>34.346519999999998</v>
      </c>
      <c r="J67" s="31">
        <v>34.305390000000003</v>
      </c>
      <c r="K67" s="31">
        <v>34.253579999999999</v>
      </c>
      <c r="L67" s="31">
        <v>34.211649999999999</v>
      </c>
      <c r="M67" s="31">
        <v>34.188046</v>
      </c>
      <c r="N67" s="31">
        <v>34.161686000000003</v>
      </c>
      <c r="O67" s="31" t="s">
        <v>193</v>
      </c>
      <c r="P67" s="31" t="s">
        <v>193</v>
      </c>
      <c r="Q67" s="31" t="s">
        <v>193</v>
      </c>
      <c r="R67" s="31" t="s">
        <v>193</v>
      </c>
      <c r="S67" s="33">
        <v>35.618023000000001</v>
      </c>
      <c r="T67" s="33">
        <v>35.676879999999997</v>
      </c>
      <c r="U67" s="33">
        <v>35.708202</v>
      </c>
      <c r="V67" s="33">
        <v>35.721274999999999</v>
      </c>
      <c r="W67" s="33">
        <v>35.721077000000001</v>
      </c>
      <c r="X67" s="33">
        <v>35.75835</v>
      </c>
      <c r="Y67" s="33">
        <v>35.802807000000001</v>
      </c>
      <c r="Z67" s="33">
        <v>36.216037999999998</v>
      </c>
      <c r="AA67" s="40">
        <v>37.162292000000001</v>
      </c>
      <c r="AB67" s="40">
        <v>37.864162</v>
      </c>
      <c r="AC67" s="40">
        <v>38.083263000000002</v>
      </c>
      <c r="AD67" s="40">
        <v>37.474747000000001</v>
      </c>
      <c r="AE67" s="40" t="s">
        <v>193</v>
      </c>
      <c r="AF67" s="40" t="s">
        <v>193</v>
      </c>
      <c r="AG67" s="40" t="s">
        <v>193</v>
      </c>
      <c r="AH67" s="40" t="s">
        <v>193</v>
      </c>
      <c r="AI67" s="40" t="s">
        <v>193</v>
      </c>
      <c r="AJ67" s="40" t="s">
        <v>193</v>
      </c>
      <c r="AK67" s="3">
        <f t="shared" si="0"/>
        <v>35.399909608695651</v>
      </c>
      <c r="AL67" s="1">
        <v>35.685299999999998</v>
      </c>
      <c r="AP67" s="2">
        <f>((AK67-AK$30)*100)/AK$30</f>
        <v>6.914682629350323E-2</v>
      </c>
    </row>
    <row r="68" spans="1:46" x14ac:dyDescent="0.25">
      <c r="A68" s="31" t="s">
        <v>193</v>
      </c>
      <c r="B68" s="41" t="s">
        <v>193</v>
      </c>
      <c r="C68" s="31" t="s">
        <v>193</v>
      </c>
      <c r="D68" s="31">
        <v>34.352561999999999</v>
      </c>
      <c r="E68" s="31">
        <v>34.388260000000002</v>
      </c>
      <c r="F68" s="31">
        <v>34.368299999999998</v>
      </c>
      <c r="G68" s="31">
        <v>34.351635000000002</v>
      </c>
      <c r="H68" s="31">
        <v>34.330092999999998</v>
      </c>
      <c r="I68" s="31">
        <v>34.298282999999998</v>
      </c>
      <c r="J68" s="31">
        <v>34.257644999999997</v>
      </c>
      <c r="K68" s="31">
        <v>34.205146999999997</v>
      </c>
      <c r="L68" s="31">
        <v>34.153060000000004</v>
      </c>
      <c r="M68" s="31">
        <v>34.121597000000001</v>
      </c>
      <c r="N68" s="31">
        <v>34.118008000000003</v>
      </c>
      <c r="O68" s="31" t="s">
        <v>193</v>
      </c>
      <c r="P68" s="31" t="s">
        <v>193</v>
      </c>
      <c r="Q68" s="31" t="s">
        <v>193</v>
      </c>
      <c r="R68" s="31" t="s">
        <v>193</v>
      </c>
      <c r="S68" s="33">
        <v>35.568153000000002</v>
      </c>
      <c r="T68" s="33">
        <v>35.624369999999999</v>
      </c>
      <c r="U68" s="33">
        <v>35.640408000000001</v>
      </c>
      <c r="V68" s="33">
        <v>35.657150000000001</v>
      </c>
      <c r="W68" s="33">
        <v>35.664270000000002</v>
      </c>
      <c r="X68" s="33">
        <v>35.685955</v>
      </c>
      <c r="Y68" s="33">
        <v>35.674464999999998</v>
      </c>
      <c r="Z68" s="33" t="s">
        <v>193</v>
      </c>
      <c r="AA68" s="40">
        <v>37.635371999999997</v>
      </c>
      <c r="AB68" s="40">
        <v>37.907466999999997</v>
      </c>
      <c r="AC68" s="40" t="s">
        <v>193</v>
      </c>
      <c r="AD68" s="40" t="s">
        <v>193</v>
      </c>
      <c r="AE68" s="40" t="s">
        <v>193</v>
      </c>
      <c r="AF68" s="40" t="s">
        <v>193</v>
      </c>
      <c r="AG68" s="40" t="s">
        <v>193</v>
      </c>
      <c r="AH68" s="40" t="s">
        <v>193</v>
      </c>
      <c r="AI68" s="40" t="s">
        <v>193</v>
      </c>
      <c r="AJ68" s="40" t="s">
        <v>193</v>
      </c>
      <c r="AK68" s="3">
        <f t="shared" ref="AK68:AK111" si="1">AVERAGE(A68:AJ68)</f>
        <v>35.100109999999994</v>
      </c>
      <c r="AL68" s="1">
        <v>39.709000000000003</v>
      </c>
      <c r="AP68" s="2">
        <f>((AK68-AK$31)*100)/AK$31</f>
        <v>5.6395997983611078E-2</v>
      </c>
    </row>
    <row r="69" spans="1:46" x14ac:dyDescent="0.25">
      <c r="A69" s="31" t="s">
        <v>193</v>
      </c>
      <c r="B69" s="41" t="s">
        <v>193</v>
      </c>
      <c r="C69" s="31" t="s">
        <v>193</v>
      </c>
      <c r="D69" s="31">
        <v>34.323734000000002</v>
      </c>
      <c r="E69" s="31">
        <v>34.319175999999999</v>
      </c>
      <c r="F69" s="31">
        <v>34.273952000000001</v>
      </c>
      <c r="G69" s="31">
        <v>34.23724</v>
      </c>
      <c r="H69" s="31">
        <v>34.209564</v>
      </c>
      <c r="I69" s="31">
        <v>34.184742</v>
      </c>
      <c r="J69" s="31">
        <v>34.157485999999999</v>
      </c>
      <c r="K69" s="31">
        <v>34.111890000000002</v>
      </c>
      <c r="L69" s="31">
        <v>34.054512000000003</v>
      </c>
      <c r="M69" s="31">
        <v>34.024048000000001</v>
      </c>
      <c r="N69" s="31">
        <v>34.049377</v>
      </c>
      <c r="O69" s="31" t="s">
        <v>193</v>
      </c>
      <c r="P69" s="31" t="s">
        <v>193</v>
      </c>
      <c r="Q69" s="31" t="s">
        <v>193</v>
      </c>
      <c r="R69" s="31" t="s">
        <v>193</v>
      </c>
      <c r="S69" s="33" t="s">
        <v>193</v>
      </c>
      <c r="T69" s="33">
        <v>35.495220000000003</v>
      </c>
      <c r="U69" s="33">
        <v>35.561382000000002</v>
      </c>
      <c r="V69" s="33">
        <v>35.593470000000003</v>
      </c>
      <c r="W69" s="33">
        <v>35.607574</v>
      </c>
      <c r="X69" s="33">
        <v>35.615425000000002</v>
      </c>
      <c r="Y69" s="33">
        <v>35.647530000000003</v>
      </c>
      <c r="Z69" s="33">
        <v>35.613456999999997</v>
      </c>
      <c r="AA69" s="40" t="s">
        <v>193</v>
      </c>
      <c r="AB69" s="40" t="s">
        <v>193</v>
      </c>
      <c r="AC69" s="40" t="s">
        <v>193</v>
      </c>
      <c r="AD69" s="40" t="s">
        <v>193</v>
      </c>
      <c r="AE69" s="40" t="s">
        <v>193</v>
      </c>
      <c r="AF69" s="40" t="s">
        <v>193</v>
      </c>
      <c r="AG69" s="40" t="s">
        <v>193</v>
      </c>
      <c r="AH69" s="40" t="s">
        <v>193</v>
      </c>
      <c r="AI69" s="40" t="s">
        <v>193</v>
      </c>
      <c r="AJ69" s="40" t="s">
        <v>193</v>
      </c>
      <c r="AK69" s="3">
        <f t="shared" si="1"/>
        <v>34.726654388888889</v>
      </c>
      <c r="AL69" s="1">
        <v>43.982999999999997</v>
      </c>
      <c r="AP69" s="2">
        <f>((AK69-AK$32)*100)/AK$32</f>
        <v>3.7693392952312582E-2</v>
      </c>
    </row>
    <row r="70" spans="1:46" x14ac:dyDescent="0.25">
      <c r="A70" s="31" t="s">
        <v>193</v>
      </c>
      <c r="B70" s="41" t="s">
        <v>193</v>
      </c>
      <c r="C70" s="31" t="s">
        <v>193</v>
      </c>
      <c r="D70" s="31" t="s">
        <v>193</v>
      </c>
      <c r="E70" s="31">
        <v>33.812240000000003</v>
      </c>
      <c r="F70" s="31">
        <v>33.955063000000003</v>
      </c>
      <c r="G70" s="31">
        <v>33.976444000000001</v>
      </c>
      <c r="H70" s="31">
        <v>33.982216000000001</v>
      </c>
      <c r="I70" s="31">
        <v>33.993538000000001</v>
      </c>
      <c r="J70" s="31">
        <v>34.004128000000001</v>
      </c>
      <c r="K70" s="31">
        <v>33.973415000000003</v>
      </c>
      <c r="L70" s="31">
        <v>33.926650000000002</v>
      </c>
      <c r="M70" s="31">
        <v>33.899208000000002</v>
      </c>
      <c r="N70" s="31">
        <v>33.988506000000001</v>
      </c>
      <c r="O70" s="31" t="s">
        <v>193</v>
      </c>
      <c r="P70" s="31" t="s">
        <v>193</v>
      </c>
      <c r="Q70" s="31" t="s">
        <v>193</v>
      </c>
      <c r="R70" s="31" t="s">
        <v>193</v>
      </c>
      <c r="S70" s="33" t="s">
        <v>193</v>
      </c>
      <c r="T70" s="33" t="s">
        <v>193</v>
      </c>
      <c r="U70" s="33">
        <v>35.430183</v>
      </c>
      <c r="V70" s="33">
        <v>35.513300000000001</v>
      </c>
      <c r="W70" s="33">
        <v>35.551220000000001</v>
      </c>
      <c r="X70" s="33">
        <v>35.552419999999998</v>
      </c>
      <c r="Y70" s="33">
        <v>35.58934</v>
      </c>
      <c r="Z70" s="33">
        <v>35.612960000000001</v>
      </c>
      <c r="AA70" s="40" t="s">
        <v>193</v>
      </c>
      <c r="AB70" s="40" t="s">
        <v>193</v>
      </c>
      <c r="AC70" s="40" t="s">
        <v>193</v>
      </c>
      <c r="AD70" s="40" t="s">
        <v>193</v>
      </c>
      <c r="AE70" s="40" t="s">
        <v>193</v>
      </c>
      <c r="AF70" s="40" t="s">
        <v>193</v>
      </c>
      <c r="AG70" s="40" t="s">
        <v>193</v>
      </c>
      <c r="AH70" s="40" t="s">
        <v>193</v>
      </c>
      <c r="AI70" s="40" t="s">
        <v>193</v>
      </c>
      <c r="AJ70" s="40" t="s">
        <v>193</v>
      </c>
      <c r="AK70" s="3">
        <f t="shared" si="1"/>
        <v>34.547551937500003</v>
      </c>
      <c r="AL70" s="1">
        <v>48.590400000000002</v>
      </c>
      <c r="AP70" s="2">
        <f>((AK70-AK$33)*100)/AK$33</f>
        <v>1.2520001343125945E-2</v>
      </c>
    </row>
    <row r="71" spans="1:46" x14ac:dyDescent="0.25">
      <c r="A71" s="27" t="s">
        <v>193</v>
      </c>
      <c r="B71" s="28" t="s">
        <v>193</v>
      </c>
      <c r="C71" s="27" t="s">
        <v>193</v>
      </c>
      <c r="D71" s="27" t="s">
        <v>193</v>
      </c>
      <c r="E71" s="27">
        <v>32.904829999999997</v>
      </c>
      <c r="F71" s="27">
        <v>33.604010000000002</v>
      </c>
      <c r="G71" s="27">
        <v>33.700679999999998</v>
      </c>
      <c r="H71" s="27">
        <v>33.663469999999997</v>
      </c>
      <c r="I71" s="27">
        <v>33.759791999999997</v>
      </c>
      <c r="J71" s="27">
        <v>33.824710000000003</v>
      </c>
      <c r="K71" s="27">
        <v>33.801242999999999</v>
      </c>
      <c r="L71" s="27">
        <v>33.771113999999997</v>
      </c>
      <c r="M71" s="27">
        <v>33.698452000000003</v>
      </c>
      <c r="N71" s="27" t="s">
        <v>193</v>
      </c>
      <c r="O71" s="27" t="s">
        <v>193</v>
      </c>
      <c r="P71" s="27" t="s">
        <v>193</v>
      </c>
      <c r="Q71" s="27" t="s">
        <v>193</v>
      </c>
      <c r="R71" s="27" t="s">
        <v>193</v>
      </c>
      <c r="S71" s="27" t="s">
        <v>193</v>
      </c>
      <c r="T71" s="27" t="s">
        <v>193</v>
      </c>
      <c r="U71" s="27">
        <v>35.388176000000001</v>
      </c>
      <c r="V71" s="27">
        <v>35.41695</v>
      </c>
      <c r="W71" s="27">
        <v>35.450175999999999</v>
      </c>
      <c r="X71" s="27">
        <v>35.433124999999997</v>
      </c>
      <c r="Y71" s="27">
        <v>35.420352999999999</v>
      </c>
      <c r="Z71" s="27" t="s">
        <v>193</v>
      </c>
      <c r="AA71" s="27" t="s">
        <v>193</v>
      </c>
      <c r="AB71" s="27" t="s">
        <v>193</v>
      </c>
      <c r="AC71" s="27" t="s">
        <v>193</v>
      </c>
      <c r="AD71" s="27" t="s">
        <v>193</v>
      </c>
      <c r="AE71" s="27" t="s">
        <v>193</v>
      </c>
      <c r="AF71" s="27" t="s">
        <v>193</v>
      </c>
      <c r="AG71" s="27" t="s">
        <v>193</v>
      </c>
      <c r="AH71" s="27" t="s">
        <v>193</v>
      </c>
      <c r="AI71" s="27" t="s">
        <v>193</v>
      </c>
      <c r="AJ71" s="27" t="s">
        <v>193</v>
      </c>
      <c r="AK71" s="3">
        <f t="shared" si="1"/>
        <v>34.274077214285711</v>
      </c>
      <c r="AL71" s="21">
        <v>53.663899999999998</v>
      </c>
      <c r="AP71" s="2">
        <f>((AK71-AK$34)*100)/AK$34</f>
        <v>-6.3513497493501311E-2</v>
      </c>
    </row>
    <row r="72" spans="1:46" x14ac:dyDescent="0.25">
      <c r="A72" s="27" t="s">
        <v>193</v>
      </c>
      <c r="B72" s="28" t="s">
        <v>193</v>
      </c>
      <c r="C72" s="27" t="s">
        <v>193</v>
      </c>
      <c r="D72" s="27" t="s">
        <v>193</v>
      </c>
      <c r="E72" s="27" t="s">
        <v>193</v>
      </c>
      <c r="F72" s="27" t="s">
        <v>193</v>
      </c>
      <c r="G72" s="27">
        <v>33.766486999999998</v>
      </c>
      <c r="H72" s="27">
        <v>33.767919999999997</v>
      </c>
      <c r="I72" s="27">
        <v>33.782584999999997</v>
      </c>
      <c r="J72" s="27">
        <v>33.788578000000001</v>
      </c>
      <c r="K72" s="27">
        <v>33.682198</v>
      </c>
      <c r="L72" s="27">
        <v>33.616599999999998</v>
      </c>
      <c r="M72" s="27" t="s">
        <v>193</v>
      </c>
      <c r="N72" s="27" t="s">
        <v>193</v>
      </c>
      <c r="O72" s="27" t="s">
        <v>193</v>
      </c>
      <c r="P72" s="27" t="s">
        <v>193</v>
      </c>
      <c r="Q72" s="27" t="s">
        <v>193</v>
      </c>
      <c r="R72" s="27" t="s">
        <v>193</v>
      </c>
      <c r="S72" s="27" t="s">
        <v>193</v>
      </c>
      <c r="T72" s="27" t="s">
        <v>193</v>
      </c>
      <c r="U72" s="27">
        <v>35.249699999999997</v>
      </c>
      <c r="V72" s="27">
        <v>35.267800000000001</v>
      </c>
      <c r="W72" s="27">
        <v>35.242924000000002</v>
      </c>
      <c r="X72" s="27">
        <v>34.940376000000001</v>
      </c>
      <c r="Y72" s="27">
        <v>34.976790000000001</v>
      </c>
      <c r="Z72" s="27">
        <v>34.382755000000003</v>
      </c>
      <c r="AA72" s="27" t="s">
        <v>193</v>
      </c>
      <c r="AB72" s="27" t="s">
        <v>193</v>
      </c>
      <c r="AC72" s="27" t="s">
        <v>193</v>
      </c>
      <c r="AD72" s="27" t="s">
        <v>193</v>
      </c>
      <c r="AE72" s="27" t="s">
        <v>193</v>
      </c>
      <c r="AF72" s="27" t="s">
        <v>193</v>
      </c>
      <c r="AG72" s="27" t="s">
        <v>193</v>
      </c>
      <c r="AH72" s="27" t="s">
        <v>193</v>
      </c>
      <c r="AI72" s="27" t="s">
        <v>193</v>
      </c>
      <c r="AJ72" s="27" t="s">
        <v>193</v>
      </c>
      <c r="AK72" s="3">
        <f>AVERAGE(A72:AJ72)</f>
        <v>34.372059416666673</v>
      </c>
      <c r="AL72" s="9">
        <v>59.441600000000001</v>
      </c>
      <c r="AP72" s="2">
        <f>((AK72-AK$35)*100)/AK$35</f>
        <v>-7.6320362499946628E-2</v>
      </c>
    </row>
    <row r="73" spans="1:46" x14ac:dyDescent="0.25">
      <c r="A73" s="25" t="s">
        <v>193</v>
      </c>
      <c r="B73" s="26" t="s">
        <v>193</v>
      </c>
      <c r="C73" s="25" t="s">
        <v>193</v>
      </c>
      <c r="D73" s="25" t="s">
        <v>193</v>
      </c>
      <c r="E73" s="25" t="s">
        <v>193</v>
      </c>
      <c r="F73" s="25" t="s">
        <v>193</v>
      </c>
      <c r="G73" s="25" t="s">
        <v>193</v>
      </c>
      <c r="H73" s="25" t="s">
        <v>193</v>
      </c>
      <c r="I73" s="25" t="s">
        <v>193</v>
      </c>
      <c r="J73" s="25">
        <v>33.484107999999999</v>
      </c>
      <c r="K73" s="25" t="s">
        <v>193</v>
      </c>
      <c r="L73" s="25" t="s">
        <v>193</v>
      </c>
      <c r="M73" s="25" t="s">
        <v>193</v>
      </c>
      <c r="N73" s="25" t="s">
        <v>193</v>
      </c>
      <c r="O73" s="25" t="s">
        <v>193</v>
      </c>
      <c r="P73" s="25" t="s">
        <v>193</v>
      </c>
      <c r="Q73" s="25" t="s">
        <v>193</v>
      </c>
      <c r="R73" s="25" t="s">
        <v>193</v>
      </c>
      <c r="S73" s="25" t="s">
        <v>193</v>
      </c>
      <c r="T73" s="25">
        <v>34.187542000000001</v>
      </c>
      <c r="U73" s="25">
        <v>34.435825000000001</v>
      </c>
      <c r="V73" s="25" t="s">
        <v>193</v>
      </c>
      <c r="W73" s="25" t="s">
        <v>193</v>
      </c>
      <c r="X73" s="25">
        <v>33.448456</v>
      </c>
      <c r="Y73" s="25">
        <v>33.687885000000001</v>
      </c>
      <c r="Z73" s="25">
        <v>33.877434000000001</v>
      </c>
      <c r="AA73" s="25">
        <v>33.995953</v>
      </c>
      <c r="AB73" s="25">
        <v>34.057110000000002</v>
      </c>
      <c r="AC73" s="25" t="s">
        <v>193</v>
      </c>
      <c r="AD73" s="25" t="s">
        <v>193</v>
      </c>
      <c r="AE73" s="25" t="s">
        <v>193</v>
      </c>
      <c r="AF73" s="25" t="s">
        <v>193</v>
      </c>
      <c r="AG73" s="25" t="s">
        <v>193</v>
      </c>
      <c r="AH73" s="25" t="s">
        <v>193</v>
      </c>
      <c r="AI73" s="25" t="s">
        <v>193</v>
      </c>
      <c r="AJ73" s="25" t="s">
        <v>193</v>
      </c>
      <c r="AK73" s="3">
        <f t="shared" si="1"/>
        <v>33.896789124999998</v>
      </c>
      <c r="AL73" s="4">
        <v>66.4435</v>
      </c>
      <c r="AP73" s="22">
        <f>((AK73-AK$36)*100)/AK$36</f>
        <v>-0.25197223050541984</v>
      </c>
    </row>
    <row r="74" spans="1:46" x14ac:dyDescent="0.25">
      <c r="A74" s="25">
        <v>32.604640000000003</v>
      </c>
      <c r="B74" s="26">
        <v>32.666446999999998</v>
      </c>
      <c r="C74" s="25">
        <v>32.721443000000001</v>
      </c>
      <c r="D74" s="25">
        <v>32.752026000000001</v>
      </c>
      <c r="E74" s="25">
        <v>32.765459999999997</v>
      </c>
      <c r="F74" s="25">
        <v>32.779440000000001</v>
      </c>
      <c r="G74" s="25">
        <v>32.789738</v>
      </c>
      <c r="H74" s="25">
        <v>32.795555</v>
      </c>
      <c r="I74" s="25">
        <v>32.800666999999997</v>
      </c>
      <c r="J74" s="25">
        <v>32.818440000000002</v>
      </c>
      <c r="K74" s="25">
        <v>32.784813</v>
      </c>
      <c r="L74" s="25">
        <v>32.779060000000001</v>
      </c>
      <c r="M74" s="25">
        <v>32.786560000000001</v>
      </c>
      <c r="N74" s="25">
        <v>32.791347999999999</v>
      </c>
      <c r="O74" s="25">
        <v>32.822290000000002</v>
      </c>
      <c r="P74" s="25">
        <v>32.948303000000003</v>
      </c>
      <c r="Q74" s="25">
        <v>33.080207999999999</v>
      </c>
      <c r="R74" s="25">
        <v>33.200367</v>
      </c>
      <c r="S74" s="25">
        <v>33.309469999999997</v>
      </c>
      <c r="T74" s="25">
        <v>33.277912000000001</v>
      </c>
      <c r="U74" s="25" t="s">
        <v>193</v>
      </c>
      <c r="V74" s="25" t="s">
        <v>193</v>
      </c>
      <c r="W74" s="25" t="s">
        <v>193</v>
      </c>
      <c r="X74" s="25" t="s">
        <v>193</v>
      </c>
      <c r="Y74" s="25">
        <v>33.29325</v>
      </c>
      <c r="Z74" s="25">
        <v>33.435924999999997</v>
      </c>
      <c r="AA74" s="25">
        <v>33.34404</v>
      </c>
      <c r="AB74" s="25">
        <v>33.087150000000001</v>
      </c>
      <c r="AC74" s="25">
        <v>32.743594999999999</v>
      </c>
      <c r="AD74" s="25">
        <v>32.70449</v>
      </c>
      <c r="AE74" s="25">
        <v>32.654625000000003</v>
      </c>
      <c r="AF74" s="25">
        <v>32.601709999999997</v>
      </c>
      <c r="AG74" s="25">
        <v>32.560769999999998</v>
      </c>
      <c r="AH74" s="25">
        <v>32.604588</v>
      </c>
      <c r="AI74" s="25">
        <v>32.609493000000001</v>
      </c>
      <c r="AJ74" s="25">
        <v>32.587350000000001</v>
      </c>
      <c r="AK74" s="3">
        <f t="shared" si="1"/>
        <v>32.859411656249996</v>
      </c>
      <c r="AL74" s="4">
        <v>76.463800000000006</v>
      </c>
      <c r="AP74" s="22">
        <f>((AK74-AK$37)*100)/AK$37</f>
        <v>-0.43320286215164333</v>
      </c>
    </row>
    <row r="75" spans="1:46" x14ac:dyDescent="0.25">
      <c r="A75" t="s">
        <v>199</v>
      </c>
      <c r="AK75" s="17">
        <f>SUM(A39:AJ72)/867</f>
        <v>36.121192592848878</v>
      </c>
      <c r="AL75" s="4"/>
      <c r="AP75" s="23">
        <f>((AK75-AK$38)*100)/AK$38</f>
        <v>9.0299611104694169</v>
      </c>
      <c r="AQ75" s="24" t="s">
        <v>125</v>
      </c>
    </row>
    <row r="76" spans="1:46" x14ac:dyDescent="0.25">
      <c r="A76" s="25" t="s">
        <v>193</v>
      </c>
      <c r="B76" s="26" t="s">
        <v>193</v>
      </c>
      <c r="C76" s="25" t="s">
        <v>193</v>
      </c>
      <c r="D76" s="25" t="s">
        <v>193</v>
      </c>
      <c r="E76" s="25" t="s">
        <v>193</v>
      </c>
      <c r="F76" s="25" t="s">
        <v>193</v>
      </c>
      <c r="G76" s="25" t="s">
        <v>193</v>
      </c>
      <c r="H76" s="25" t="s">
        <v>193</v>
      </c>
      <c r="I76" s="25" t="s">
        <v>193</v>
      </c>
      <c r="J76" s="25" t="s">
        <v>193</v>
      </c>
      <c r="K76" s="25" t="s">
        <v>193</v>
      </c>
      <c r="L76" s="25" t="s">
        <v>193</v>
      </c>
      <c r="M76" s="25" t="s">
        <v>193</v>
      </c>
      <c r="N76" s="25" t="s">
        <v>193</v>
      </c>
      <c r="O76" s="25" t="s">
        <v>193</v>
      </c>
      <c r="P76" s="25" t="s">
        <v>193</v>
      </c>
      <c r="Q76" s="25" t="s">
        <v>193</v>
      </c>
      <c r="R76" s="25" t="s">
        <v>193</v>
      </c>
      <c r="S76" s="25" t="s">
        <v>193</v>
      </c>
      <c r="T76" s="25" t="s">
        <v>193</v>
      </c>
      <c r="U76" s="25" t="s">
        <v>193</v>
      </c>
      <c r="V76" s="25" t="s">
        <v>193</v>
      </c>
      <c r="W76" s="25" t="s">
        <v>193</v>
      </c>
      <c r="X76" s="25" t="s">
        <v>193</v>
      </c>
      <c r="Y76" s="25" t="s">
        <v>193</v>
      </c>
      <c r="Z76" s="25" t="s">
        <v>193</v>
      </c>
      <c r="AA76" s="25" t="s">
        <v>193</v>
      </c>
      <c r="AB76" s="25" t="s">
        <v>193</v>
      </c>
      <c r="AC76" s="25" t="s">
        <v>193</v>
      </c>
      <c r="AD76" s="25" t="s">
        <v>193</v>
      </c>
      <c r="AE76" s="25" t="s">
        <v>193</v>
      </c>
      <c r="AF76" s="25" t="s">
        <v>193</v>
      </c>
      <c r="AG76" s="25" t="s">
        <v>193</v>
      </c>
      <c r="AH76" s="25" t="s">
        <v>193</v>
      </c>
      <c r="AI76" s="25" t="s">
        <v>193</v>
      </c>
      <c r="AJ76" s="25" t="s">
        <v>193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193</v>
      </c>
      <c r="B77" s="26">
        <v>34.405974999999998</v>
      </c>
      <c r="C77" s="25">
        <v>34.562984</v>
      </c>
      <c r="D77" s="25">
        <v>34.653663999999999</v>
      </c>
      <c r="E77" s="25">
        <v>34.718082000000003</v>
      </c>
      <c r="F77" s="25">
        <v>34.741473999999997</v>
      </c>
      <c r="G77" s="25">
        <v>34.74485</v>
      </c>
      <c r="H77" s="25">
        <v>34.751286</v>
      </c>
      <c r="I77" s="25">
        <v>34.73715</v>
      </c>
      <c r="J77" s="25">
        <v>34.718536</v>
      </c>
      <c r="K77" s="25">
        <v>34.690005999999997</v>
      </c>
      <c r="L77" s="25">
        <v>34.683304</v>
      </c>
      <c r="M77" s="25">
        <v>34.674903999999998</v>
      </c>
      <c r="N77" s="25">
        <v>34.670592999999997</v>
      </c>
      <c r="O77" s="25">
        <v>34.666220000000003</v>
      </c>
      <c r="P77" s="25">
        <v>34.673909999999999</v>
      </c>
      <c r="Q77" s="25">
        <v>34.696350000000002</v>
      </c>
      <c r="R77" s="25">
        <v>34.709732000000002</v>
      </c>
      <c r="S77" s="25">
        <v>34.712367999999998</v>
      </c>
      <c r="T77" s="25">
        <v>34.703243000000001</v>
      </c>
      <c r="U77" s="25">
        <v>34.682636000000002</v>
      </c>
      <c r="V77" s="25">
        <v>34.668247000000001</v>
      </c>
      <c r="W77" s="25">
        <v>34.649445</v>
      </c>
      <c r="X77" s="25">
        <v>34.639113999999999</v>
      </c>
      <c r="Y77" s="25">
        <v>34.64714</v>
      </c>
      <c r="Z77" s="25">
        <v>34.664386999999998</v>
      </c>
      <c r="AA77" s="25">
        <v>34.660038</v>
      </c>
      <c r="AB77" s="25">
        <v>34.638077000000003</v>
      </c>
      <c r="AC77" s="25">
        <v>34.626666999999998</v>
      </c>
      <c r="AD77" s="25">
        <v>34.567050000000002</v>
      </c>
      <c r="AE77" s="25">
        <v>34.485798000000003</v>
      </c>
      <c r="AF77" s="25">
        <v>34.507069999999999</v>
      </c>
      <c r="AG77" s="25">
        <v>34.687010000000001</v>
      </c>
      <c r="AH77" s="25">
        <v>34.68665</v>
      </c>
      <c r="AI77" s="25">
        <v>34.633099999999999</v>
      </c>
      <c r="AJ77" s="25" t="s">
        <v>193</v>
      </c>
      <c r="AK77" s="3">
        <f t="shared" si="1"/>
        <v>34.657560588235299</v>
      </c>
      <c r="AM77" s="6" t="s">
        <v>94</v>
      </c>
      <c r="AO77" s="2">
        <f>SUM(A110:AJ111)/40</f>
        <v>32.937418700000009</v>
      </c>
      <c r="AP77" s="2">
        <f>((AK77-AK$3)*100)/AK$3</f>
        <v>-0.18461267711097473</v>
      </c>
      <c r="AR77" s="6" t="s">
        <v>94</v>
      </c>
      <c r="AS77" s="2"/>
      <c r="AT77" s="2">
        <f>((AO77-AO$3)*100)/AO$3</f>
        <v>-0.7860848971025961</v>
      </c>
    </row>
    <row r="78" spans="1:46" x14ac:dyDescent="0.25">
      <c r="A78" s="27">
        <v>34.629517</v>
      </c>
      <c r="B78" s="28">
        <v>34.621758</v>
      </c>
      <c r="C78" s="27">
        <v>34.663567</v>
      </c>
      <c r="D78" s="27">
        <v>34.690395000000002</v>
      </c>
      <c r="E78" s="27">
        <v>34.719380000000001</v>
      </c>
      <c r="F78" s="27">
        <v>34.748443999999999</v>
      </c>
      <c r="G78" s="27">
        <v>34.755943000000002</v>
      </c>
      <c r="H78" s="27">
        <v>34.758099999999999</v>
      </c>
      <c r="I78" s="27">
        <v>34.749557000000003</v>
      </c>
      <c r="J78" s="27">
        <v>34.741849999999999</v>
      </c>
      <c r="K78" s="27">
        <v>34.734622999999999</v>
      </c>
      <c r="L78" s="27">
        <v>34.732067000000001</v>
      </c>
      <c r="M78" s="27">
        <v>34.731450000000002</v>
      </c>
      <c r="N78" s="27">
        <v>34.728810000000003</v>
      </c>
      <c r="O78" s="27">
        <v>34.730812</v>
      </c>
      <c r="P78" s="27">
        <v>34.74098</v>
      </c>
      <c r="Q78" s="27">
        <v>34.755504999999999</v>
      </c>
      <c r="R78" s="27">
        <v>34.77617</v>
      </c>
      <c r="S78" s="27">
        <v>34.785107000000004</v>
      </c>
      <c r="T78" s="27">
        <v>34.762141999999997</v>
      </c>
      <c r="U78" s="27">
        <v>34.750534000000002</v>
      </c>
      <c r="V78" s="27">
        <v>34.73565</v>
      </c>
      <c r="W78" s="27">
        <v>34.716346999999999</v>
      </c>
      <c r="X78" s="27">
        <v>34.696983000000003</v>
      </c>
      <c r="Y78" s="27">
        <v>34.679188000000003</v>
      </c>
      <c r="Z78" s="27">
        <v>34.644295</v>
      </c>
      <c r="AA78" s="27">
        <v>34.61983</v>
      </c>
      <c r="AB78" s="27">
        <v>34.634846000000003</v>
      </c>
      <c r="AC78" s="27">
        <v>34.648753999999997</v>
      </c>
      <c r="AD78" s="27">
        <v>34.61842</v>
      </c>
      <c r="AE78" s="27">
        <v>34.545456000000001</v>
      </c>
      <c r="AF78" s="27">
        <v>34.627903000000003</v>
      </c>
      <c r="AG78" s="27">
        <v>34.682749999999999</v>
      </c>
      <c r="AH78" s="27">
        <v>34.686129999999999</v>
      </c>
      <c r="AI78" s="27">
        <v>34.708629999999999</v>
      </c>
      <c r="AJ78" s="27">
        <v>34.655518000000001</v>
      </c>
      <c r="AK78" s="3">
        <f t="shared" si="1"/>
        <v>34.700205861111122</v>
      </c>
      <c r="AM78" s="6" t="s">
        <v>116</v>
      </c>
      <c r="AO78" s="2">
        <f>SUM(A76:AJ77)/34</f>
        <v>34.657560588235299</v>
      </c>
      <c r="AP78" s="2">
        <f>((AK78-AK$4)*100)/AK$4</f>
        <v>-8.8798552735796399E-2</v>
      </c>
      <c r="AR78" s="6" t="s">
        <v>116</v>
      </c>
      <c r="AS78" s="2"/>
      <c r="AT78" s="1">
        <f>((AO78-AO$4)*100)/AO$4</f>
        <v>-0.18461267711097473</v>
      </c>
    </row>
    <row r="79" spans="1:46" x14ac:dyDescent="0.25">
      <c r="A79" s="27">
        <v>34.757010000000001</v>
      </c>
      <c r="B79" s="28">
        <v>34.771360000000001</v>
      </c>
      <c r="C79" s="27">
        <v>34.790615000000003</v>
      </c>
      <c r="D79" s="27">
        <v>34.799205999999998</v>
      </c>
      <c r="E79" s="27">
        <v>34.819809999999997</v>
      </c>
      <c r="F79" s="27">
        <v>34.846713999999999</v>
      </c>
      <c r="G79" s="27">
        <v>34.847926999999999</v>
      </c>
      <c r="H79" s="27">
        <v>34.840125999999998</v>
      </c>
      <c r="I79" s="27">
        <v>34.817383</v>
      </c>
      <c r="J79" s="27">
        <v>34.806663999999998</v>
      </c>
      <c r="K79" s="27">
        <v>34.805030000000002</v>
      </c>
      <c r="L79" s="27">
        <v>34.810749999999999</v>
      </c>
      <c r="M79" s="27">
        <v>34.81561</v>
      </c>
      <c r="N79" s="27">
        <v>34.813319999999997</v>
      </c>
      <c r="O79" s="27">
        <v>34.817413000000002</v>
      </c>
      <c r="P79" s="27">
        <v>34.830376000000001</v>
      </c>
      <c r="Q79" s="27">
        <v>34.844867999999998</v>
      </c>
      <c r="R79" s="27">
        <v>34.862335000000002</v>
      </c>
      <c r="S79" s="27">
        <v>34.88438</v>
      </c>
      <c r="T79" s="27">
        <v>34.874479999999998</v>
      </c>
      <c r="U79" s="27">
        <v>34.848747000000003</v>
      </c>
      <c r="V79" s="27">
        <v>34.79833</v>
      </c>
      <c r="W79" s="27">
        <v>34.768475000000002</v>
      </c>
      <c r="X79" s="27">
        <v>34.749209999999998</v>
      </c>
      <c r="Y79" s="27">
        <v>34.733123999999997</v>
      </c>
      <c r="Z79" s="27">
        <v>34.711190000000002</v>
      </c>
      <c r="AA79" s="27">
        <v>34.712494</v>
      </c>
      <c r="AB79" s="27">
        <v>34.730324000000003</v>
      </c>
      <c r="AC79" s="27">
        <v>34.738205000000001</v>
      </c>
      <c r="AD79" s="27">
        <v>34.721670000000003</v>
      </c>
      <c r="AE79" s="27">
        <v>34.678825000000003</v>
      </c>
      <c r="AF79" s="27">
        <v>34.680016000000002</v>
      </c>
      <c r="AG79" s="27">
        <v>34.701250000000002</v>
      </c>
      <c r="AH79" s="27">
        <v>34.710599999999999</v>
      </c>
      <c r="AI79" s="27">
        <v>34.729304999999997</v>
      </c>
      <c r="AJ79" s="27">
        <v>34.744236000000001</v>
      </c>
      <c r="AK79" s="3">
        <f t="shared" si="1"/>
        <v>34.783649388888882</v>
      </c>
      <c r="AM79" s="10" t="s">
        <v>94</v>
      </c>
      <c r="AO79" s="2">
        <f>SUM(A108:AJ109)/26</f>
        <v>34.292579807692313</v>
      </c>
      <c r="AP79" s="2">
        <f>((AK79-AK$5)*100)/AK$5</f>
        <v>-5.3682306115909767E-2</v>
      </c>
      <c r="AR79" s="10" t="s">
        <v>94</v>
      </c>
      <c r="AS79" s="2"/>
      <c r="AT79" s="1">
        <f>((AO79-AO$5)*100)/AO$5</f>
        <v>-0.14723674834210906</v>
      </c>
    </row>
    <row r="80" spans="1:46" x14ac:dyDescent="0.25">
      <c r="A80" s="29">
        <v>34.842320000000001</v>
      </c>
      <c r="B80" s="30">
        <v>34.85613</v>
      </c>
      <c r="C80" s="29">
        <v>34.869858000000001</v>
      </c>
      <c r="D80" s="29">
        <v>34.873516000000002</v>
      </c>
      <c r="E80" s="31">
        <v>34.890009999999997</v>
      </c>
      <c r="F80" s="31">
        <v>34.916359999999997</v>
      </c>
      <c r="G80" s="31">
        <v>34.927943999999997</v>
      </c>
      <c r="H80" s="31">
        <v>34.9328</v>
      </c>
      <c r="I80" s="31">
        <v>34.905113</v>
      </c>
      <c r="J80" s="31">
        <v>34.893880000000003</v>
      </c>
      <c r="K80" s="31">
        <v>34.889972999999998</v>
      </c>
      <c r="L80" s="31">
        <v>34.897010000000002</v>
      </c>
      <c r="M80" s="31">
        <v>34.903435000000002</v>
      </c>
      <c r="N80" s="31">
        <v>34.905769999999997</v>
      </c>
      <c r="O80" s="31">
        <v>34.908413000000003</v>
      </c>
      <c r="P80" s="31">
        <v>34.914833000000002</v>
      </c>
      <c r="Q80" s="32">
        <v>34.919483</v>
      </c>
      <c r="R80" s="32">
        <v>34.930115000000001</v>
      </c>
      <c r="S80" s="33">
        <v>34.926037000000001</v>
      </c>
      <c r="T80" s="33" t="s">
        <v>193</v>
      </c>
      <c r="U80" s="33">
        <v>34.840373999999997</v>
      </c>
      <c r="V80" s="33">
        <v>34.80574</v>
      </c>
      <c r="W80" s="33">
        <v>34.785339999999998</v>
      </c>
      <c r="X80" s="33">
        <v>34.779110000000003</v>
      </c>
      <c r="Y80" s="33">
        <v>34.775364000000003</v>
      </c>
      <c r="Z80" s="33">
        <v>34.784652999999999</v>
      </c>
      <c r="AA80" s="33">
        <v>34.805625999999997</v>
      </c>
      <c r="AB80" s="33">
        <v>34.828502999999998</v>
      </c>
      <c r="AC80" s="29">
        <v>34.843994000000002</v>
      </c>
      <c r="AD80" s="29">
        <v>34.837314999999997</v>
      </c>
      <c r="AE80" s="29">
        <v>34.812804999999997</v>
      </c>
      <c r="AF80" s="29">
        <v>34.800020000000004</v>
      </c>
      <c r="AG80" s="29">
        <v>34.813809999999997</v>
      </c>
      <c r="AH80" s="29">
        <v>34.819423999999998</v>
      </c>
      <c r="AI80" s="29">
        <v>34.826410000000003</v>
      </c>
      <c r="AJ80" s="29">
        <v>34.83137</v>
      </c>
      <c r="AK80" s="3">
        <f t="shared" si="1"/>
        <v>34.85979594285714</v>
      </c>
      <c r="AM80" s="10" t="s">
        <v>116</v>
      </c>
      <c r="AO80" s="2">
        <f>SUM(A78:AJ79)/72</f>
        <v>34.741927624999988</v>
      </c>
      <c r="AP80" s="2">
        <f>((AK80-AK$6)*100)/AK$6</f>
        <v>-8.6113078180371522E-3</v>
      </c>
      <c r="AR80" s="10" t="s">
        <v>116</v>
      </c>
      <c r="AS80" s="2"/>
      <c r="AT80" s="1">
        <f>((AO80-AO$6)*100)/AO$6</f>
        <v>-7.1222428854087111E-2</v>
      </c>
    </row>
    <row r="81" spans="1:47" x14ac:dyDescent="0.25">
      <c r="A81" s="29">
        <v>34.924038000000003</v>
      </c>
      <c r="B81" s="30">
        <v>34.930171999999999</v>
      </c>
      <c r="C81" s="29">
        <v>34.948483000000003</v>
      </c>
      <c r="D81" s="29">
        <v>34.975679999999997</v>
      </c>
      <c r="E81" s="31">
        <v>34.997030000000002</v>
      </c>
      <c r="F81" s="31">
        <v>35.015079999999998</v>
      </c>
      <c r="G81" s="31">
        <v>35.018389999999997</v>
      </c>
      <c r="H81" s="31">
        <v>35.049793000000001</v>
      </c>
      <c r="I81" s="31">
        <v>35.043170000000003</v>
      </c>
      <c r="J81" s="31">
        <v>35.046104</v>
      </c>
      <c r="K81" s="31">
        <v>35.042366000000001</v>
      </c>
      <c r="L81" s="31">
        <v>35.041091999999999</v>
      </c>
      <c r="M81" s="31">
        <v>35.035572000000002</v>
      </c>
      <c r="N81" s="31">
        <v>35.025770000000001</v>
      </c>
      <c r="O81" s="31">
        <v>35.015484000000001</v>
      </c>
      <c r="P81" s="31">
        <v>35.010742</v>
      </c>
      <c r="Q81" s="32">
        <v>35.001404000000001</v>
      </c>
      <c r="R81" s="32">
        <v>34.998480000000001</v>
      </c>
      <c r="S81" s="33">
        <v>34.99438</v>
      </c>
      <c r="T81" s="33" t="s">
        <v>193</v>
      </c>
      <c r="U81" s="33">
        <v>34.880009999999999</v>
      </c>
      <c r="V81" s="33">
        <v>34.863663000000003</v>
      </c>
      <c r="W81" s="33">
        <v>34.868110000000001</v>
      </c>
      <c r="X81" s="33">
        <v>34.88373</v>
      </c>
      <c r="Y81" s="33">
        <v>34.907539999999997</v>
      </c>
      <c r="Z81" s="33">
        <v>34.931201999999999</v>
      </c>
      <c r="AA81" s="33">
        <v>34.958472999999998</v>
      </c>
      <c r="AB81" s="33">
        <v>34.971449999999997</v>
      </c>
      <c r="AC81" s="29">
        <v>34.986469999999997</v>
      </c>
      <c r="AD81" s="29">
        <v>34.986614000000003</v>
      </c>
      <c r="AE81" s="29">
        <v>34.970050000000001</v>
      </c>
      <c r="AF81" s="29">
        <v>34.938248000000002</v>
      </c>
      <c r="AG81" s="29">
        <v>34.945323999999999</v>
      </c>
      <c r="AH81" s="29">
        <v>34.936416999999999</v>
      </c>
      <c r="AI81" s="29">
        <v>34.927554999999998</v>
      </c>
      <c r="AJ81" s="29">
        <v>34.921157999999998</v>
      </c>
      <c r="AK81" s="3">
        <f t="shared" si="1"/>
        <v>34.971121257142862</v>
      </c>
      <c r="AM81" s="11" t="s">
        <v>99</v>
      </c>
      <c r="AO81" s="2">
        <f>SUM(A103:R107)/56</f>
        <v>34.21494887499999</v>
      </c>
      <c r="AP81" s="2">
        <f>((AK81-AK$7)*100)/AK$7</f>
        <v>5.7981821077239412E-2</v>
      </c>
      <c r="AR81" s="11" t="s">
        <v>99</v>
      </c>
      <c r="AS81" s="2"/>
      <c r="AT81" s="1">
        <f>((AO81-AO$7)*100)/AO$7</f>
        <v>-1.020236249626739E-2</v>
      </c>
    </row>
    <row r="82" spans="1:47" x14ac:dyDescent="0.25">
      <c r="A82" s="29">
        <v>34.993423</v>
      </c>
      <c r="B82" s="30">
        <v>35.011158000000002</v>
      </c>
      <c r="C82" s="29">
        <v>35.085340000000002</v>
      </c>
      <c r="D82" s="29">
        <v>35.181514999999997</v>
      </c>
      <c r="E82" s="31">
        <v>35.127422000000003</v>
      </c>
      <c r="F82" s="31">
        <v>35.065809999999999</v>
      </c>
      <c r="G82" s="31">
        <v>35.041362999999997</v>
      </c>
      <c r="H82" s="31">
        <v>35.073596999999999</v>
      </c>
      <c r="I82" s="31">
        <v>35.132378000000003</v>
      </c>
      <c r="J82" s="31">
        <v>35.170363999999999</v>
      </c>
      <c r="K82" s="31">
        <v>35.173115000000003</v>
      </c>
      <c r="L82" s="31">
        <v>35.163600000000002</v>
      </c>
      <c r="M82" s="31">
        <v>35.148518000000003</v>
      </c>
      <c r="N82" s="31">
        <v>35.129019999999997</v>
      </c>
      <c r="O82" s="31">
        <v>35.106715999999999</v>
      </c>
      <c r="P82" s="31">
        <v>35.089554</v>
      </c>
      <c r="Q82" s="32">
        <v>35.065390000000001</v>
      </c>
      <c r="R82" s="32">
        <v>35.058920000000001</v>
      </c>
      <c r="S82" s="33">
        <v>35.072502</v>
      </c>
      <c r="T82" s="33" t="s">
        <v>193</v>
      </c>
      <c r="U82" s="33">
        <v>35.102043000000002</v>
      </c>
      <c r="V82" s="33">
        <v>35.200290000000003</v>
      </c>
      <c r="W82" s="33">
        <v>35.232100000000003</v>
      </c>
      <c r="X82" s="33">
        <v>35.212490000000003</v>
      </c>
      <c r="Y82" s="33">
        <v>35.190489999999997</v>
      </c>
      <c r="Z82" s="33">
        <v>35.183669999999999</v>
      </c>
      <c r="AA82" s="33">
        <v>35.168050000000001</v>
      </c>
      <c r="AB82" s="33">
        <v>35.130135000000003</v>
      </c>
      <c r="AC82" s="29">
        <v>35.072963999999999</v>
      </c>
      <c r="AD82" s="29">
        <v>35.036994999999997</v>
      </c>
      <c r="AE82" s="29">
        <v>35.016979999999997</v>
      </c>
      <c r="AF82" s="29">
        <v>35.011947999999997</v>
      </c>
      <c r="AG82" s="29">
        <v>35.013545999999998</v>
      </c>
      <c r="AH82" s="29">
        <v>35.009117000000003</v>
      </c>
      <c r="AI82" s="29">
        <v>34.998202999999997</v>
      </c>
      <c r="AJ82" s="29">
        <v>34.987589999999997</v>
      </c>
      <c r="AK82" s="3">
        <f t="shared" si="1"/>
        <v>35.098751885714293</v>
      </c>
      <c r="AM82" s="11" t="s">
        <v>102</v>
      </c>
      <c r="AO82" s="2">
        <f>SUM(E80:R84)/68</f>
        <v>35.077489205882365</v>
      </c>
      <c r="AP82" s="2">
        <f>((AK82-AK$8)*100)/AK$8</f>
        <v>0.13925418871148365</v>
      </c>
      <c r="AR82" s="11" t="s">
        <v>102</v>
      </c>
      <c r="AS82" s="2"/>
      <c r="AT82" s="1">
        <f>((AO82-AO$8)*100)/AO$8</f>
        <v>0.12032046228988263</v>
      </c>
    </row>
    <row r="83" spans="1:47" x14ac:dyDescent="0.25">
      <c r="A83" s="29">
        <v>35.081336999999998</v>
      </c>
      <c r="B83" s="30">
        <v>35.131250000000001</v>
      </c>
      <c r="C83" s="29">
        <v>35.326144999999997</v>
      </c>
      <c r="D83" s="29">
        <v>35.397522000000002</v>
      </c>
      <c r="E83" s="31" t="s">
        <v>193</v>
      </c>
      <c r="F83" s="31">
        <v>34.96096</v>
      </c>
      <c r="G83" s="31">
        <v>34.988045</v>
      </c>
      <c r="H83" s="31">
        <v>35.073166000000001</v>
      </c>
      <c r="I83" s="31">
        <v>35.168261999999999</v>
      </c>
      <c r="J83" s="31">
        <v>35.245040000000003</v>
      </c>
      <c r="K83" s="31">
        <v>35.264088000000001</v>
      </c>
      <c r="L83" s="31">
        <v>35.254944000000002</v>
      </c>
      <c r="M83" s="31">
        <v>35.23874</v>
      </c>
      <c r="N83" s="31">
        <v>35.21893</v>
      </c>
      <c r="O83" s="31">
        <v>35.189335</v>
      </c>
      <c r="P83" s="31">
        <v>35.163113000000003</v>
      </c>
      <c r="Q83" s="32">
        <v>35.139023000000002</v>
      </c>
      <c r="R83" s="32">
        <v>35.135196999999998</v>
      </c>
      <c r="S83" s="33">
        <v>35.129623000000002</v>
      </c>
      <c r="T83" s="33" t="s">
        <v>193</v>
      </c>
      <c r="U83" s="33">
        <v>35.165103999999999</v>
      </c>
      <c r="V83" s="33">
        <v>35.517704000000002</v>
      </c>
      <c r="W83" s="33">
        <v>35.601227000000002</v>
      </c>
      <c r="X83" s="33">
        <v>35.536560000000001</v>
      </c>
      <c r="Y83" s="33">
        <v>35.461165999999999</v>
      </c>
      <c r="Z83" s="33">
        <v>35.399299999999997</v>
      </c>
      <c r="AA83" s="33">
        <v>35.333294000000002</v>
      </c>
      <c r="AB83" s="33">
        <v>35.218533000000001</v>
      </c>
      <c r="AC83" s="29">
        <v>35.014040000000001</v>
      </c>
      <c r="AD83" s="29">
        <v>35.006695000000001</v>
      </c>
      <c r="AE83" s="29">
        <v>34.963512000000001</v>
      </c>
      <c r="AF83" s="29">
        <v>35.008285999999998</v>
      </c>
      <c r="AG83" s="29">
        <v>35.026978</v>
      </c>
      <c r="AH83" s="29">
        <v>35.033250000000002</v>
      </c>
      <c r="AI83" s="29">
        <v>35.032158000000003</v>
      </c>
      <c r="AJ83" s="29">
        <v>35.041559999999997</v>
      </c>
      <c r="AK83" s="3">
        <f t="shared" si="1"/>
        <v>35.190120205882351</v>
      </c>
      <c r="AM83" s="12" t="s">
        <v>105</v>
      </c>
      <c r="AO83" s="2">
        <f>SUM(S103:Z107)/35</f>
        <v>35.708356771428576</v>
      </c>
      <c r="AP83" s="2">
        <f>((AK83-AK$9)*100)/AK$9</f>
        <v>0.1818513013193917</v>
      </c>
      <c r="AR83" s="12" t="s">
        <v>105</v>
      </c>
      <c r="AS83" s="2"/>
      <c r="AT83" s="1">
        <f>((AO83-AO$9)*100)/AO$9</f>
        <v>0.23765288921521546</v>
      </c>
    </row>
    <row r="84" spans="1:47" x14ac:dyDescent="0.25">
      <c r="A84" s="29">
        <v>35.209693999999999</v>
      </c>
      <c r="B84" s="30">
        <v>35.251297000000001</v>
      </c>
      <c r="C84" s="29">
        <v>35.501457000000002</v>
      </c>
      <c r="D84" s="29" t="s">
        <v>193</v>
      </c>
      <c r="E84" s="31" t="s">
        <v>193</v>
      </c>
      <c r="F84" s="31">
        <v>34.858234000000003</v>
      </c>
      <c r="G84" s="31">
        <v>34.986849999999997</v>
      </c>
      <c r="H84" s="31">
        <v>35.116703000000001</v>
      </c>
      <c r="I84" s="31">
        <v>35.237045000000002</v>
      </c>
      <c r="J84" s="31">
        <v>35.321353999999999</v>
      </c>
      <c r="K84" s="31">
        <v>35.325446999999997</v>
      </c>
      <c r="L84" s="31">
        <v>35.279629999999997</v>
      </c>
      <c r="M84" s="31">
        <v>35.284930000000003</v>
      </c>
      <c r="N84" s="31">
        <v>35.274742000000003</v>
      </c>
      <c r="O84" s="31">
        <v>35.252594000000002</v>
      </c>
      <c r="P84" s="31">
        <v>35.228879999999997</v>
      </c>
      <c r="Q84" s="32">
        <v>35.214782999999997</v>
      </c>
      <c r="R84" s="32">
        <v>35.227848000000002</v>
      </c>
      <c r="S84" s="33">
        <v>35.201507999999997</v>
      </c>
      <c r="T84" s="33" t="s">
        <v>193</v>
      </c>
      <c r="U84" s="33" t="s">
        <v>193</v>
      </c>
      <c r="V84" s="33">
        <v>35.564953000000003</v>
      </c>
      <c r="W84" s="33">
        <v>35.699688000000002</v>
      </c>
      <c r="X84" s="33">
        <v>35.709009999999999</v>
      </c>
      <c r="Y84" s="33">
        <v>35.599220000000003</v>
      </c>
      <c r="Z84" s="33">
        <v>35.495697</v>
      </c>
      <c r="AA84" s="33">
        <v>35.397613999999997</v>
      </c>
      <c r="AB84" s="33">
        <v>35.140414999999997</v>
      </c>
      <c r="AC84" s="29" t="s">
        <v>193</v>
      </c>
      <c r="AD84" s="29">
        <v>34.99671</v>
      </c>
      <c r="AE84" s="29">
        <v>34.921169999999996</v>
      </c>
      <c r="AF84" s="29">
        <v>35.025593000000001</v>
      </c>
      <c r="AG84" s="29">
        <v>34.989154999999997</v>
      </c>
      <c r="AH84" s="29">
        <v>35.017130000000002</v>
      </c>
      <c r="AI84" s="29">
        <v>35.046930000000003</v>
      </c>
      <c r="AJ84" s="29">
        <v>35.110035000000003</v>
      </c>
      <c r="AK84" s="3">
        <f t="shared" si="1"/>
        <v>35.241494064516118</v>
      </c>
      <c r="AM84" s="12" t="s">
        <v>108</v>
      </c>
      <c r="AO84" s="2">
        <f>SUM(S80:AB84)/44</f>
        <v>35.14208388636365</v>
      </c>
      <c r="AP84" s="2">
        <f>((AK84-AK$10)*100)/AK$10</f>
        <v>0.20750174549892095</v>
      </c>
      <c r="AR84" s="12" t="s">
        <v>108</v>
      </c>
      <c r="AS84" s="2"/>
      <c r="AT84" s="1">
        <f>((AO84-AO$10)*100)/AO$10</f>
        <v>0.1327326320554795</v>
      </c>
    </row>
    <row r="85" spans="1:47" x14ac:dyDescent="0.25">
      <c r="A85" s="29">
        <v>35.345390000000002</v>
      </c>
      <c r="B85" s="30">
        <v>35.231552000000001</v>
      </c>
      <c r="C85" s="29" t="s">
        <v>193</v>
      </c>
      <c r="D85" s="29" t="s">
        <v>193</v>
      </c>
      <c r="E85" s="34" t="s">
        <v>193</v>
      </c>
      <c r="F85" s="34">
        <v>34.830067</v>
      </c>
      <c r="G85" s="34">
        <v>35.087935999999999</v>
      </c>
      <c r="H85" s="34">
        <v>35.306843000000001</v>
      </c>
      <c r="I85" s="34">
        <v>35.426506000000003</v>
      </c>
      <c r="J85" s="34">
        <v>35.485382000000001</v>
      </c>
      <c r="K85" s="34">
        <v>35.499415999999997</v>
      </c>
      <c r="L85" s="34">
        <v>35.425766000000003</v>
      </c>
      <c r="M85" s="34">
        <v>35.386127000000002</v>
      </c>
      <c r="N85" s="34">
        <v>35.354121999999997</v>
      </c>
      <c r="O85" s="34">
        <v>35.320329999999998</v>
      </c>
      <c r="P85" s="34">
        <v>35.297054000000003</v>
      </c>
      <c r="Q85" s="34">
        <v>35.298000000000002</v>
      </c>
      <c r="R85" s="34">
        <v>35.357216000000001</v>
      </c>
      <c r="S85" s="35">
        <v>35.281849999999999</v>
      </c>
      <c r="T85" s="35" t="s">
        <v>193</v>
      </c>
      <c r="U85" s="35" t="s">
        <v>193</v>
      </c>
      <c r="V85" s="35">
        <v>35.666980000000002</v>
      </c>
      <c r="W85" s="35">
        <v>35.764620000000001</v>
      </c>
      <c r="X85" s="35">
        <v>35.840049999999998</v>
      </c>
      <c r="Y85" s="35">
        <v>35.635105000000003</v>
      </c>
      <c r="Z85" s="35">
        <v>35.526955000000001</v>
      </c>
      <c r="AA85" s="35">
        <v>35.429119999999998</v>
      </c>
      <c r="AB85" s="35">
        <v>35.171947000000003</v>
      </c>
      <c r="AC85" s="36" t="s">
        <v>193</v>
      </c>
      <c r="AD85" s="29">
        <v>35.010857000000001</v>
      </c>
      <c r="AE85" s="29">
        <v>34.906889999999997</v>
      </c>
      <c r="AF85" s="29">
        <v>35.027000000000001</v>
      </c>
      <c r="AG85" s="29">
        <v>35.073611999999997</v>
      </c>
      <c r="AH85" s="29">
        <v>35.102409999999999</v>
      </c>
      <c r="AI85" s="29">
        <v>35.139380000000003</v>
      </c>
      <c r="AJ85" s="29">
        <v>35.227027999999997</v>
      </c>
      <c r="AK85" s="3">
        <f t="shared" si="1"/>
        <v>35.315183700000006</v>
      </c>
      <c r="AM85" s="14" t="s">
        <v>99</v>
      </c>
      <c r="AO85" s="7">
        <f>(SUM(B94:O102)+SUM(P94:R98))/140</f>
        <v>33.736027685714305</v>
      </c>
      <c r="AP85" s="2">
        <f>((AK85-AK$11)*100)/AK$11</f>
        <v>0.22200441995612147</v>
      </c>
      <c r="AR85" s="14" t="s">
        <v>99</v>
      </c>
      <c r="AS85" s="2"/>
      <c r="AT85" s="1">
        <f>((AO85-AO$11)*100)/AO$11</f>
        <v>-4.513805995606774E-4</v>
      </c>
      <c r="AU85">
        <f>SUM(AT85:AT88)/4</f>
        <v>0.15262986875448264</v>
      </c>
    </row>
    <row r="86" spans="1:47" x14ac:dyDescent="0.25">
      <c r="A86" s="29">
        <v>35.272483999999999</v>
      </c>
      <c r="B86" s="30">
        <v>35.06183</v>
      </c>
      <c r="C86" s="29" t="s">
        <v>193</v>
      </c>
      <c r="D86" s="29" t="s">
        <v>193</v>
      </c>
      <c r="E86" s="34" t="s">
        <v>193</v>
      </c>
      <c r="F86" s="34">
        <v>34.795729999999999</v>
      </c>
      <c r="G86" s="34">
        <v>35.106777000000001</v>
      </c>
      <c r="H86" s="34">
        <v>35.396523000000002</v>
      </c>
      <c r="I86" s="34">
        <v>35.529975999999998</v>
      </c>
      <c r="J86" s="34">
        <v>35.582436000000001</v>
      </c>
      <c r="K86" s="34">
        <v>35.609188000000003</v>
      </c>
      <c r="L86" s="34">
        <v>35.557220000000001</v>
      </c>
      <c r="M86" s="34">
        <v>35.520412</v>
      </c>
      <c r="N86" s="34">
        <v>35.482883000000001</v>
      </c>
      <c r="O86" s="34">
        <v>35.454436999999999</v>
      </c>
      <c r="P86" s="34">
        <v>35.445168000000002</v>
      </c>
      <c r="Q86" s="34">
        <v>35.465805000000003</v>
      </c>
      <c r="R86" s="34">
        <v>35.518177000000001</v>
      </c>
      <c r="S86" s="35">
        <v>35.375374000000001</v>
      </c>
      <c r="T86" s="35" t="s">
        <v>193</v>
      </c>
      <c r="U86" s="35" t="s">
        <v>193</v>
      </c>
      <c r="V86" s="35">
        <v>35.696423000000003</v>
      </c>
      <c r="W86" s="35">
        <v>35.796191999999998</v>
      </c>
      <c r="X86" s="35">
        <v>35.950119999999998</v>
      </c>
      <c r="Y86" s="35">
        <v>35.692740000000001</v>
      </c>
      <c r="Z86" s="35">
        <v>35.596702999999998</v>
      </c>
      <c r="AA86" s="35">
        <v>35.4771</v>
      </c>
      <c r="AB86" s="35">
        <v>35.263064999999997</v>
      </c>
      <c r="AC86" s="36" t="s">
        <v>193</v>
      </c>
      <c r="AD86" s="29">
        <v>35.013976999999997</v>
      </c>
      <c r="AE86" s="29">
        <v>34.833416</v>
      </c>
      <c r="AF86" s="29">
        <v>34.965426999999998</v>
      </c>
      <c r="AG86" s="29">
        <v>35.003216000000002</v>
      </c>
      <c r="AH86" s="29">
        <v>35.064779999999999</v>
      </c>
      <c r="AI86" s="29">
        <v>35.113025999999998</v>
      </c>
      <c r="AJ86" s="29">
        <v>35.185720000000003</v>
      </c>
      <c r="AK86" s="3">
        <f t="shared" si="1"/>
        <v>35.360877499999994</v>
      </c>
      <c r="AM86" s="14" t="s">
        <v>102</v>
      </c>
      <c r="AO86" s="2">
        <f>SUM(E85:R93)/126</f>
        <v>34.401284865079354</v>
      </c>
      <c r="AP86" s="2">
        <f>((AK86-AK$12)*100)/AK$12</f>
        <v>0.22615014159641672</v>
      </c>
      <c r="AR86" s="14" t="s">
        <v>102</v>
      </c>
      <c r="AS86" s="2"/>
      <c r="AT86" s="1">
        <f>((AO86-AO$12)*100)/AO$12</f>
        <v>0.16112731722889798</v>
      </c>
    </row>
    <row r="87" spans="1:47" x14ac:dyDescent="0.25">
      <c r="A87" s="29">
        <v>35.017110000000002</v>
      </c>
      <c r="B87" s="30">
        <v>34.748207000000001</v>
      </c>
      <c r="C87" s="29" t="s">
        <v>193</v>
      </c>
      <c r="D87" s="29" t="s">
        <v>193</v>
      </c>
      <c r="E87" s="34" t="s">
        <v>193</v>
      </c>
      <c r="F87" s="34">
        <v>34.70223</v>
      </c>
      <c r="G87" s="34">
        <v>35.005180000000003</v>
      </c>
      <c r="H87" s="34">
        <v>35.295386999999998</v>
      </c>
      <c r="I87" s="34">
        <v>35.463740000000001</v>
      </c>
      <c r="J87" s="34">
        <v>35.566723000000003</v>
      </c>
      <c r="K87" s="34">
        <v>35.634365000000003</v>
      </c>
      <c r="L87" s="34">
        <v>35.637140000000002</v>
      </c>
      <c r="M87" s="34">
        <v>35.655422000000002</v>
      </c>
      <c r="N87" s="34">
        <v>35.646909999999998</v>
      </c>
      <c r="O87" s="34">
        <v>35.645960000000002</v>
      </c>
      <c r="P87" s="34">
        <v>35.651707000000002</v>
      </c>
      <c r="Q87" s="34">
        <v>35.671177</v>
      </c>
      <c r="R87" s="34">
        <v>35.664634999999997</v>
      </c>
      <c r="S87" s="35">
        <v>35.472445999999998</v>
      </c>
      <c r="T87" s="35" t="s">
        <v>193</v>
      </c>
      <c r="U87" s="35" t="s">
        <v>193</v>
      </c>
      <c r="V87" s="35" t="s">
        <v>193</v>
      </c>
      <c r="W87" s="35">
        <v>35.805655999999999</v>
      </c>
      <c r="X87" s="35">
        <v>36.065219999999997</v>
      </c>
      <c r="Y87" s="35">
        <v>35.821697</v>
      </c>
      <c r="Z87" s="35">
        <v>35.688125999999997</v>
      </c>
      <c r="AA87" s="35">
        <v>35.474760000000003</v>
      </c>
      <c r="AB87" s="35" t="s">
        <v>193</v>
      </c>
      <c r="AC87" s="36" t="s">
        <v>193</v>
      </c>
      <c r="AD87" s="29">
        <v>35.018386999999997</v>
      </c>
      <c r="AE87" s="29">
        <v>34.768096999999997</v>
      </c>
      <c r="AF87" s="29">
        <v>34.890799999999999</v>
      </c>
      <c r="AG87" s="29">
        <v>34.894638</v>
      </c>
      <c r="AH87" s="29">
        <v>34.916615</v>
      </c>
      <c r="AI87" s="29">
        <v>34.939022000000001</v>
      </c>
      <c r="AJ87" s="29">
        <v>34.974186000000003</v>
      </c>
      <c r="AK87" s="3">
        <f t="shared" si="1"/>
        <v>35.347697964285707</v>
      </c>
      <c r="AM87" s="15" t="s">
        <v>105</v>
      </c>
      <c r="AO87" s="2">
        <f>(SUM(S94:AB102)+SUM(P99:R102))/67</f>
        <v>35.474463611940315</v>
      </c>
      <c r="AP87" s="2">
        <f>((AK87-AK$13)*100)/AK$13</f>
        <v>0.2168100722577917</v>
      </c>
      <c r="AR87" s="15" t="s">
        <v>105</v>
      </c>
      <c r="AS87" s="2"/>
      <c r="AT87" s="1">
        <f>((AO87-AO$13)*100)/AO$13</f>
        <v>0.15698554606225096</v>
      </c>
    </row>
    <row r="88" spans="1:47" x14ac:dyDescent="0.25">
      <c r="A88" s="29">
        <v>34.738396000000002</v>
      </c>
      <c r="B88" s="30">
        <v>34.480953</v>
      </c>
      <c r="C88" s="29" t="s">
        <v>193</v>
      </c>
      <c r="D88" s="29" t="s">
        <v>193</v>
      </c>
      <c r="E88" s="34">
        <v>34.537308000000003</v>
      </c>
      <c r="F88" s="34">
        <v>34.628937000000001</v>
      </c>
      <c r="G88" s="34">
        <v>34.794739999999997</v>
      </c>
      <c r="H88" s="34">
        <v>35.082644999999999</v>
      </c>
      <c r="I88" s="34">
        <v>35.318640000000002</v>
      </c>
      <c r="J88" s="34">
        <v>35.478969999999997</v>
      </c>
      <c r="K88" s="34">
        <v>35.583526999999997</v>
      </c>
      <c r="L88" s="34">
        <v>35.655900000000003</v>
      </c>
      <c r="M88" s="34">
        <v>35.722743999999999</v>
      </c>
      <c r="N88" s="34">
        <v>35.758457</v>
      </c>
      <c r="O88" s="34">
        <v>35.778799999999997</v>
      </c>
      <c r="P88" s="34">
        <v>35.798259999999999</v>
      </c>
      <c r="Q88" s="34">
        <v>35.819830000000003</v>
      </c>
      <c r="R88" s="34">
        <v>35.715865999999998</v>
      </c>
      <c r="S88" s="35">
        <v>35.514194000000003</v>
      </c>
      <c r="T88" s="35" t="s">
        <v>193</v>
      </c>
      <c r="U88" s="35" t="s">
        <v>193</v>
      </c>
      <c r="V88" s="35" t="s">
        <v>193</v>
      </c>
      <c r="W88" s="35">
        <v>35.885646999999999</v>
      </c>
      <c r="X88" s="35">
        <v>36.196342000000001</v>
      </c>
      <c r="Y88" s="35">
        <v>36.030743000000001</v>
      </c>
      <c r="Z88" s="35">
        <v>35.867455</v>
      </c>
      <c r="AA88" s="35">
        <v>35.588225999999999</v>
      </c>
      <c r="AB88" s="35" t="s">
        <v>193</v>
      </c>
      <c r="AC88" s="36" t="s">
        <v>193</v>
      </c>
      <c r="AD88" s="29" t="s">
        <v>193</v>
      </c>
      <c r="AE88" s="29">
        <v>34.725512999999999</v>
      </c>
      <c r="AF88" s="29">
        <v>34.820534000000002</v>
      </c>
      <c r="AG88" s="29">
        <v>34.791069999999998</v>
      </c>
      <c r="AH88" s="29">
        <v>34.773463999999997</v>
      </c>
      <c r="AI88" s="29">
        <v>34.762996999999999</v>
      </c>
      <c r="AJ88" s="29">
        <v>34.75056</v>
      </c>
      <c r="AK88" s="3">
        <f t="shared" si="1"/>
        <v>35.307168499999996</v>
      </c>
      <c r="AM88" s="15" t="s">
        <v>108</v>
      </c>
      <c r="AO88" s="2">
        <f>SUM(S85:AB93)/54</f>
        <v>35.728191481481488</v>
      </c>
      <c r="AP88" s="1">
        <f>((AK88-AK$14)*100)/AK$14</f>
        <v>0.20334625517351762</v>
      </c>
      <c r="AR88" s="15" t="s">
        <v>108</v>
      </c>
      <c r="AS88" s="2"/>
      <c r="AT88" s="1">
        <f>((AO88-AO$14)*100)/AO$14</f>
        <v>0.2928579923263423</v>
      </c>
    </row>
    <row r="89" spans="1:47" x14ac:dyDescent="0.25">
      <c r="A89" s="29">
        <v>34.537509999999997</v>
      </c>
      <c r="B89" s="30">
        <v>34.303547000000002</v>
      </c>
      <c r="C89" s="29" t="s">
        <v>193</v>
      </c>
      <c r="D89" s="29" t="s">
        <v>193</v>
      </c>
      <c r="E89" s="34">
        <v>34.387554000000002</v>
      </c>
      <c r="F89" s="34">
        <v>34.410151999999997</v>
      </c>
      <c r="G89" s="34">
        <v>34.580060000000003</v>
      </c>
      <c r="H89" s="34">
        <v>34.860100000000003</v>
      </c>
      <c r="I89" s="34">
        <v>35.16413</v>
      </c>
      <c r="J89" s="34">
        <v>35.401885999999998</v>
      </c>
      <c r="K89" s="34">
        <v>35.563026000000001</v>
      </c>
      <c r="L89" s="34">
        <v>35.681620000000002</v>
      </c>
      <c r="M89" s="34">
        <v>35.742095999999997</v>
      </c>
      <c r="N89" s="34">
        <v>35.777720000000002</v>
      </c>
      <c r="O89" s="34">
        <v>35.791409999999999</v>
      </c>
      <c r="P89" s="34">
        <v>35.811047000000002</v>
      </c>
      <c r="Q89" s="34">
        <v>35.87115</v>
      </c>
      <c r="R89" s="34">
        <v>35.903637000000003</v>
      </c>
      <c r="S89" s="35" t="s">
        <v>193</v>
      </c>
      <c r="T89" s="35" t="s">
        <v>193</v>
      </c>
      <c r="U89" s="35" t="s">
        <v>193</v>
      </c>
      <c r="V89" s="35" t="s">
        <v>193</v>
      </c>
      <c r="W89" s="35">
        <v>35.848995000000002</v>
      </c>
      <c r="X89" s="35">
        <v>36.233029999999999</v>
      </c>
      <c r="Y89" s="35">
        <v>36.139735999999999</v>
      </c>
      <c r="Z89" s="35">
        <v>36.031939999999999</v>
      </c>
      <c r="AA89" s="35">
        <v>35.781120000000001</v>
      </c>
      <c r="AB89" s="35" t="s">
        <v>193</v>
      </c>
      <c r="AC89" s="36" t="s">
        <v>193</v>
      </c>
      <c r="AD89" s="29" t="s">
        <v>193</v>
      </c>
      <c r="AE89" s="29">
        <v>34.761253000000004</v>
      </c>
      <c r="AF89" s="29">
        <v>34.752369999999999</v>
      </c>
      <c r="AG89" s="29">
        <v>34.706580000000002</v>
      </c>
      <c r="AH89" s="29">
        <v>34.661679999999997</v>
      </c>
      <c r="AI89" s="29">
        <v>34.619877000000002</v>
      </c>
      <c r="AJ89" s="29">
        <v>34.568126999999997</v>
      </c>
      <c r="AK89" s="3">
        <f t="shared" si="1"/>
        <v>35.255235296296298</v>
      </c>
      <c r="AM89" s="16" t="s">
        <v>117</v>
      </c>
      <c r="AO89" s="7">
        <f>(SUM(AC80:AJ102)+SUM(A80:D93))/173</f>
        <v>34.647949803468215</v>
      </c>
      <c r="AP89" s="2">
        <f>((AK89-AK$15)*100)/AK$15</f>
        <v>0.18659831347680197</v>
      </c>
      <c r="AR89" s="16" t="s">
        <v>117</v>
      </c>
      <c r="AS89" s="2"/>
      <c r="AT89" s="1">
        <f>((AO89-AO$15)*100)/AO$15</f>
        <v>8.3466079400508722E-2</v>
      </c>
    </row>
    <row r="90" spans="1:47" x14ac:dyDescent="0.25">
      <c r="A90" s="29">
        <v>34.446640000000002</v>
      </c>
      <c r="B90" s="30">
        <v>34.314335</v>
      </c>
      <c r="C90" s="29" t="s">
        <v>193</v>
      </c>
      <c r="D90" s="29" t="s">
        <v>193</v>
      </c>
      <c r="E90" s="34">
        <v>34.251494999999998</v>
      </c>
      <c r="F90" s="34">
        <v>34.18365</v>
      </c>
      <c r="G90" s="34">
        <v>34.341279999999998</v>
      </c>
      <c r="H90" s="34">
        <v>34.660145</v>
      </c>
      <c r="I90" s="34">
        <v>35.032722</v>
      </c>
      <c r="J90" s="34">
        <v>35.356650000000002</v>
      </c>
      <c r="K90" s="34">
        <v>35.537548000000001</v>
      </c>
      <c r="L90" s="34">
        <v>35.655067000000003</v>
      </c>
      <c r="M90" s="34">
        <v>35.703539999999997</v>
      </c>
      <c r="N90" s="34">
        <v>35.720207000000002</v>
      </c>
      <c r="O90" s="34">
        <v>35.708829999999999</v>
      </c>
      <c r="P90" s="34">
        <v>35.703434000000001</v>
      </c>
      <c r="Q90" s="34">
        <v>35.763522999999999</v>
      </c>
      <c r="R90" s="34">
        <v>35.969256999999999</v>
      </c>
      <c r="S90" s="35" t="s">
        <v>193</v>
      </c>
      <c r="T90" s="35" t="s">
        <v>193</v>
      </c>
      <c r="U90" s="35" t="s">
        <v>193</v>
      </c>
      <c r="V90" s="35" t="s">
        <v>193</v>
      </c>
      <c r="W90" s="35">
        <v>35.775494000000002</v>
      </c>
      <c r="X90" s="35">
        <v>36.195686000000002</v>
      </c>
      <c r="Y90" s="35">
        <v>36.138382</v>
      </c>
      <c r="Z90" s="35">
        <v>36.101852000000001</v>
      </c>
      <c r="AA90" s="35">
        <v>35.958176000000002</v>
      </c>
      <c r="AB90" s="35" t="s">
        <v>193</v>
      </c>
      <c r="AC90" s="36" t="s">
        <v>193</v>
      </c>
      <c r="AD90" s="29" t="s">
        <v>193</v>
      </c>
      <c r="AE90" s="29">
        <v>34.758502999999997</v>
      </c>
      <c r="AF90" s="29">
        <v>34.689140000000002</v>
      </c>
      <c r="AG90" s="29">
        <v>34.654311999999997</v>
      </c>
      <c r="AH90" s="29">
        <v>34.606569999999998</v>
      </c>
      <c r="AI90" s="29">
        <v>34.541637000000001</v>
      </c>
      <c r="AJ90" s="29">
        <v>34.446326999999997</v>
      </c>
      <c r="AK90" s="3">
        <f t="shared" si="1"/>
        <v>35.193125999999999</v>
      </c>
      <c r="AM90" t="s">
        <v>118</v>
      </c>
      <c r="AO90" s="2">
        <f>((SUM(A76:Z109)+SUM(AA76:AJ102))/895)</f>
        <v>34.666531834636864</v>
      </c>
      <c r="AP90" s="2">
        <f>((AK90-AK$16)*100)/AK$16</f>
        <v>0.16224604345993529</v>
      </c>
      <c r="AR90" t="s">
        <v>118</v>
      </c>
      <c r="AT90" s="1">
        <f>((AO90-AO$16)*100)/AO$16</f>
        <v>7.64973690243064E-2</v>
      </c>
    </row>
    <row r="91" spans="1:47" x14ac:dyDescent="0.25">
      <c r="A91" s="29">
        <v>34.386177000000004</v>
      </c>
      <c r="B91" s="30">
        <v>34.203957000000003</v>
      </c>
      <c r="C91" s="29">
        <v>34.159176000000002</v>
      </c>
      <c r="D91" s="29">
        <v>34.169162999999998</v>
      </c>
      <c r="E91" s="34">
        <v>34.050663</v>
      </c>
      <c r="F91" s="34">
        <v>33.989697</v>
      </c>
      <c r="G91" s="34">
        <v>34.103172000000001</v>
      </c>
      <c r="H91" s="34">
        <v>34.456527999999999</v>
      </c>
      <c r="I91" s="34">
        <v>34.947254000000001</v>
      </c>
      <c r="J91" s="34">
        <v>35.299030000000002</v>
      </c>
      <c r="K91" s="34">
        <v>35.496574000000003</v>
      </c>
      <c r="L91" s="34">
        <v>35.606529999999999</v>
      </c>
      <c r="M91" s="34">
        <v>35.643149999999999</v>
      </c>
      <c r="N91" s="34">
        <v>35.638016</v>
      </c>
      <c r="O91" s="34">
        <v>35.592953000000001</v>
      </c>
      <c r="P91" s="34">
        <v>35.535870000000003</v>
      </c>
      <c r="Q91" s="34">
        <v>35.528233</v>
      </c>
      <c r="R91" s="34">
        <v>35.777565000000003</v>
      </c>
      <c r="S91" s="35" t="s">
        <v>193</v>
      </c>
      <c r="T91" s="35" t="s">
        <v>193</v>
      </c>
      <c r="U91" s="35" t="s">
        <v>193</v>
      </c>
      <c r="V91" s="35" t="s">
        <v>193</v>
      </c>
      <c r="W91" s="35">
        <v>35.606327</v>
      </c>
      <c r="X91" s="35">
        <v>36.110669999999999</v>
      </c>
      <c r="Y91" s="35">
        <v>36.044083000000001</v>
      </c>
      <c r="Z91" s="35">
        <v>36.001690000000004</v>
      </c>
      <c r="AA91" s="35">
        <v>35.870399999999997</v>
      </c>
      <c r="AB91" s="35" t="s">
        <v>193</v>
      </c>
      <c r="AC91" s="36" t="s">
        <v>193</v>
      </c>
      <c r="AD91" s="29" t="s">
        <v>193</v>
      </c>
      <c r="AE91" s="29">
        <v>34.764769999999999</v>
      </c>
      <c r="AF91" s="29">
        <v>34.676929999999999</v>
      </c>
      <c r="AG91" s="29">
        <v>34.652509999999999</v>
      </c>
      <c r="AH91" s="29">
        <v>34.604973000000001</v>
      </c>
      <c r="AI91" s="29">
        <v>34.527428</v>
      </c>
      <c r="AJ91" s="29">
        <v>34.348953000000002</v>
      </c>
      <c r="AK91" s="3">
        <f t="shared" si="1"/>
        <v>35.027325586206899</v>
      </c>
      <c r="AM91" t="s">
        <v>119</v>
      </c>
      <c r="AP91" s="2">
        <f>((AK91-AK$17)*100)/AK$17</f>
        <v>0.1107407669452483</v>
      </c>
      <c r="AR91" t="s">
        <v>119</v>
      </c>
      <c r="AT91" s="1" t="e">
        <f>((AO91-AO$17)*100)/AO$17</f>
        <v>#DIV/0!</v>
      </c>
    </row>
    <row r="92" spans="1:47" x14ac:dyDescent="0.25">
      <c r="A92" s="29">
        <v>34.340054000000002</v>
      </c>
      <c r="B92" s="30">
        <v>34.104667999999997</v>
      </c>
      <c r="C92" s="29">
        <v>33.851779999999998</v>
      </c>
      <c r="D92" s="29">
        <v>34.137920000000001</v>
      </c>
      <c r="E92" s="34">
        <v>33.919792000000001</v>
      </c>
      <c r="F92" s="34">
        <v>33.854233000000001</v>
      </c>
      <c r="G92" s="34">
        <v>33.972476999999998</v>
      </c>
      <c r="H92" s="34">
        <v>34.403530000000003</v>
      </c>
      <c r="I92" s="34">
        <v>34.932915000000001</v>
      </c>
      <c r="J92" s="34">
        <v>35.249415999999997</v>
      </c>
      <c r="K92" s="34">
        <v>35.452537999999997</v>
      </c>
      <c r="L92" s="34">
        <v>35.567284000000001</v>
      </c>
      <c r="M92" s="34">
        <v>35.592770000000002</v>
      </c>
      <c r="N92" s="34">
        <v>35.574978000000002</v>
      </c>
      <c r="O92" s="34">
        <v>35.489980000000003</v>
      </c>
      <c r="P92" s="34">
        <v>35.346718000000003</v>
      </c>
      <c r="Q92" s="34">
        <v>35.225197000000001</v>
      </c>
      <c r="R92" s="34">
        <v>35.351208</v>
      </c>
      <c r="S92" s="35" t="s">
        <v>193</v>
      </c>
      <c r="T92" s="35" t="s">
        <v>193</v>
      </c>
      <c r="U92" s="35" t="s">
        <v>193</v>
      </c>
      <c r="V92" s="35" t="s">
        <v>193</v>
      </c>
      <c r="W92" s="35">
        <v>35.221905</v>
      </c>
      <c r="X92" s="35">
        <v>36.005195999999998</v>
      </c>
      <c r="Y92" s="35">
        <v>35.944313000000001</v>
      </c>
      <c r="Z92" s="35">
        <v>35.913691999999998</v>
      </c>
      <c r="AA92" s="35">
        <v>35.567923999999998</v>
      </c>
      <c r="AB92" s="35" t="s">
        <v>193</v>
      </c>
      <c r="AC92" s="36" t="s">
        <v>193</v>
      </c>
      <c r="AD92" s="29" t="s">
        <v>193</v>
      </c>
      <c r="AE92" s="29">
        <v>34.832805999999998</v>
      </c>
      <c r="AF92" s="29">
        <v>34.696480000000001</v>
      </c>
      <c r="AG92" s="29">
        <v>34.666587999999997</v>
      </c>
      <c r="AH92" s="29">
        <v>34.628810000000001</v>
      </c>
      <c r="AI92" s="29">
        <v>34.542520000000003</v>
      </c>
      <c r="AJ92" s="29">
        <v>34.209629999999997</v>
      </c>
      <c r="AK92" s="3">
        <f t="shared" si="1"/>
        <v>34.917149034482748</v>
      </c>
      <c r="AM92" t="s">
        <v>120</v>
      </c>
      <c r="AP92" s="2">
        <f>((AK92-AK$18)*100)/AK$18</f>
        <v>7.4492937678057952E-2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193</v>
      </c>
      <c r="B93" s="30" t="s">
        <v>193</v>
      </c>
      <c r="C93" s="29">
        <v>33.579770000000003</v>
      </c>
      <c r="D93" s="29">
        <v>33.990676999999998</v>
      </c>
      <c r="E93" s="34">
        <v>33.890790000000003</v>
      </c>
      <c r="F93" s="34">
        <v>33.808276999999997</v>
      </c>
      <c r="G93" s="34">
        <v>33.880062000000002</v>
      </c>
      <c r="H93" s="34">
        <v>34.401049999999998</v>
      </c>
      <c r="I93" s="34">
        <v>34.892229999999998</v>
      </c>
      <c r="J93" s="34">
        <v>35.173957999999999</v>
      </c>
      <c r="K93" s="34">
        <v>35.369129999999998</v>
      </c>
      <c r="L93" s="34">
        <v>35.496197000000002</v>
      </c>
      <c r="M93" s="34">
        <v>35.514330000000001</v>
      </c>
      <c r="N93" s="34">
        <v>35.467889999999997</v>
      </c>
      <c r="O93" s="34">
        <v>35.302658000000001</v>
      </c>
      <c r="P93" s="34">
        <v>35.048054</v>
      </c>
      <c r="Q93" s="34">
        <v>34.83663</v>
      </c>
      <c r="R93" s="34">
        <v>34.894733000000002</v>
      </c>
      <c r="S93" s="35" t="s">
        <v>193</v>
      </c>
      <c r="T93" s="35" t="s">
        <v>193</v>
      </c>
      <c r="U93" s="35" t="s">
        <v>193</v>
      </c>
      <c r="V93" s="35">
        <v>34.164383000000001</v>
      </c>
      <c r="W93" s="35">
        <v>35.283092000000003</v>
      </c>
      <c r="X93" s="35">
        <v>35.812542000000001</v>
      </c>
      <c r="Y93" s="35">
        <v>35.672466</v>
      </c>
      <c r="Z93" s="35">
        <v>35.903385</v>
      </c>
      <c r="AA93" s="35">
        <v>35.421005000000001</v>
      </c>
      <c r="AB93" s="35" t="s">
        <v>193</v>
      </c>
      <c r="AC93" s="36" t="s">
        <v>193</v>
      </c>
      <c r="AD93" s="29" t="s">
        <v>193</v>
      </c>
      <c r="AE93" s="29">
        <v>34.932887999999998</v>
      </c>
      <c r="AF93" s="29">
        <v>34.78754</v>
      </c>
      <c r="AG93" s="29">
        <v>34.732567000000003</v>
      </c>
      <c r="AH93" s="29">
        <v>34.742010000000001</v>
      </c>
      <c r="AI93" s="29">
        <v>34.601399999999998</v>
      </c>
      <c r="AJ93" s="29">
        <v>34.085839999999997</v>
      </c>
      <c r="AK93" s="3">
        <f t="shared" si="1"/>
        <v>34.845912642857144</v>
      </c>
      <c r="AM93" t="s">
        <v>121</v>
      </c>
      <c r="AO93" s="2">
        <f>SUM(U108:W109)/6</f>
        <v>35.352905</v>
      </c>
      <c r="AP93" s="2">
        <f>((AK93-AK$19)*100)/AK$19</f>
        <v>3.4197602261144801E-2</v>
      </c>
      <c r="AR93" t="s">
        <v>124</v>
      </c>
      <c r="AT93" s="1">
        <f>((AO93-AO$19)*100)/AO$19</f>
        <v>8.0717123733676732E-2</v>
      </c>
    </row>
    <row r="94" spans="1:47" x14ac:dyDescent="0.25">
      <c r="A94" t="s">
        <v>193</v>
      </c>
      <c r="B94" s="37" t="s">
        <v>193</v>
      </c>
      <c r="C94" s="34">
        <v>33.600211999999999</v>
      </c>
      <c r="D94" s="34">
        <v>33.963425000000001</v>
      </c>
      <c r="E94" s="34">
        <v>33.920079999999999</v>
      </c>
      <c r="F94" s="34">
        <v>33.837789999999998</v>
      </c>
      <c r="G94" s="34">
        <v>33.892574000000003</v>
      </c>
      <c r="H94" s="34">
        <v>34.385269999999998</v>
      </c>
      <c r="I94" s="34">
        <v>34.760693000000003</v>
      </c>
      <c r="J94" s="34">
        <v>34.984062000000002</v>
      </c>
      <c r="K94" s="34">
        <v>35.168185999999999</v>
      </c>
      <c r="L94" s="34">
        <v>35.303097000000001</v>
      </c>
      <c r="M94" s="34">
        <v>35.32705</v>
      </c>
      <c r="N94" s="34">
        <v>35.252502</v>
      </c>
      <c r="O94" s="34">
        <v>35.015804000000003</v>
      </c>
      <c r="P94" s="34">
        <v>34.714447</v>
      </c>
      <c r="Q94" s="34">
        <v>34.449257000000003</v>
      </c>
      <c r="R94" s="34">
        <v>34.404049999999998</v>
      </c>
      <c r="S94" s="35" t="s">
        <v>193</v>
      </c>
      <c r="T94" s="35" t="s">
        <v>193</v>
      </c>
      <c r="U94" s="35" t="s">
        <v>193</v>
      </c>
      <c r="V94" s="35">
        <v>34.024807000000003</v>
      </c>
      <c r="W94" s="35">
        <v>35.255412999999997</v>
      </c>
      <c r="X94" s="35">
        <v>35.537590000000002</v>
      </c>
      <c r="Y94" s="35">
        <v>35.189660000000003</v>
      </c>
      <c r="Z94" s="35">
        <v>35.758693999999998</v>
      </c>
      <c r="AA94" s="35">
        <v>35.338852000000003</v>
      </c>
      <c r="AB94" s="35" t="s">
        <v>193</v>
      </c>
      <c r="AC94" s="36" t="s">
        <v>193</v>
      </c>
      <c r="AD94" s="29" t="s">
        <v>193</v>
      </c>
      <c r="AE94" s="29">
        <v>35.068779999999997</v>
      </c>
      <c r="AF94" s="29">
        <v>34.909122000000004</v>
      </c>
      <c r="AG94" s="29">
        <v>34.963745000000003</v>
      </c>
      <c r="AH94" s="29">
        <v>34.926582000000003</v>
      </c>
      <c r="AI94" s="29">
        <v>34.748233999999997</v>
      </c>
      <c r="AJ94" s="29">
        <v>34.218820000000001</v>
      </c>
      <c r="AK94" s="3">
        <f t="shared" si="1"/>
        <v>34.74709992857143</v>
      </c>
      <c r="AP94" s="2">
        <f>((AK94-AK$20)*100)/AK$20</f>
        <v>6.8733995316224003E-3</v>
      </c>
    </row>
    <row r="95" spans="1:47" x14ac:dyDescent="0.25">
      <c r="A95" t="s">
        <v>193</v>
      </c>
      <c r="B95" s="37">
        <v>34.123739999999998</v>
      </c>
      <c r="C95" s="34">
        <v>33.997826000000003</v>
      </c>
      <c r="D95" s="34">
        <v>34.011963000000002</v>
      </c>
      <c r="E95" s="34">
        <v>33.969315000000002</v>
      </c>
      <c r="F95" s="34">
        <v>33.924520000000001</v>
      </c>
      <c r="G95" s="34">
        <v>34.031280000000002</v>
      </c>
      <c r="H95" s="34">
        <v>34.417811999999998</v>
      </c>
      <c r="I95" s="34">
        <v>34.620609999999999</v>
      </c>
      <c r="J95" s="34">
        <v>34.736668000000002</v>
      </c>
      <c r="K95" s="34">
        <v>34.853079999999999</v>
      </c>
      <c r="L95" s="34">
        <v>34.947346000000003</v>
      </c>
      <c r="M95" s="34">
        <v>34.973230000000001</v>
      </c>
      <c r="N95" s="34">
        <v>34.911186000000001</v>
      </c>
      <c r="O95" s="34">
        <v>34.657963000000002</v>
      </c>
      <c r="P95" s="34">
        <v>34.361440000000002</v>
      </c>
      <c r="Q95" s="34">
        <v>34.104927000000004</v>
      </c>
      <c r="R95" s="34">
        <v>33.999595999999997</v>
      </c>
      <c r="S95" s="35" t="s">
        <v>193</v>
      </c>
      <c r="T95" s="35" t="s">
        <v>193</v>
      </c>
      <c r="U95" s="35">
        <v>34.171497000000002</v>
      </c>
      <c r="V95" s="35">
        <v>34.588554000000002</v>
      </c>
      <c r="W95" s="35">
        <v>35.318820000000002</v>
      </c>
      <c r="X95" s="35">
        <v>35.360500000000002</v>
      </c>
      <c r="Y95" s="35">
        <v>34.708449999999999</v>
      </c>
      <c r="Z95" s="35">
        <v>35.629683999999997</v>
      </c>
      <c r="AA95" s="35">
        <v>35.441685</v>
      </c>
      <c r="AB95" s="35" t="s">
        <v>193</v>
      </c>
      <c r="AC95" s="36" t="s">
        <v>193</v>
      </c>
      <c r="AD95" s="29" t="s">
        <v>193</v>
      </c>
      <c r="AE95" s="29">
        <v>35.148406999999999</v>
      </c>
      <c r="AF95" s="29">
        <v>35.073546999999998</v>
      </c>
      <c r="AG95" s="29">
        <v>35.142524999999999</v>
      </c>
      <c r="AH95" s="29">
        <v>35.035873000000002</v>
      </c>
      <c r="AI95" s="29">
        <v>34.883408000000003</v>
      </c>
      <c r="AJ95" s="29">
        <v>34.20044</v>
      </c>
      <c r="AK95" s="3">
        <f t="shared" si="1"/>
        <v>34.644863066666666</v>
      </c>
      <c r="AP95" s="2">
        <f>((AK95-AK$21)*100)/AK$21</f>
        <v>-1.7665395246309321E-2</v>
      </c>
    </row>
    <row r="96" spans="1:47" x14ac:dyDescent="0.25">
      <c r="A96" t="s">
        <v>193</v>
      </c>
      <c r="B96" s="37">
        <v>33.997622999999997</v>
      </c>
      <c r="C96" s="34">
        <v>34.11674</v>
      </c>
      <c r="D96" s="34">
        <v>34.045940000000002</v>
      </c>
      <c r="E96" s="34">
        <v>34.011752999999999</v>
      </c>
      <c r="F96" s="34">
        <v>34.065823000000002</v>
      </c>
      <c r="G96" s="34">
        <v>34.249070000000003</v>
      </c>
      <c r="H96" s="34">
        <v>34.514670000000002</v>
      </c>
      <c r="I96" s="34">
        <v>34.621243</v>
      </c>
      <c r="J96" s="34">
        <v>34.682907</v>
      </c>
      <c r="K96" s="34">
        <v>34.733845000000002</v>
      </c>
      <c r="L96" s="34">
        <v>34.759979999999999</v>
      </c>
      <c r="M96" s="34">
        <v>34.733249999999998</v>
      </c>
      <c r="N96" s="34">
        <v>34.636111999999997</v>
      </c>
      <c r="O96" s="34">
        <v>34.380547</v>
      </c>
      <c r="P96" s="34">
        <v>34.133144000000001</v>
      </c>
      <c r="Q96" s="34">
        <v>34.028170000000003</v>
      </c>
      <c r="R96" s="34">
        <v>33.92933</v>
      </c>
      <c r="S96" s="35" t="s">
        <v>193</v>
      </c>
      <c r="T96" s="35" t="s">
        <v>193</v>
      </c>
      <c r="U96" s="35">
        <v>34.443100000000001</v>
      </c>
      <c r="V96" s="35">
        <v>35.085639999999998</v>
      </c>
      <c r="W96" s="35">
        <v>35.395637999999998</v>
      </c>
      <c r="X96" s="35">
        <v>35.210647999999999</v>
      </c>
      <c r="Y96" s="35">
        <v>34.087986000000001</v>
      </c>
      <c r="Z96" s="35" t="s">
        <v>193</v>
      </c>
      <c r="AA96" s="35" t="s">
        <v>193</v>
      </c>
      <c r="AB96" s="35" t="s">
        <v>193</v>
      </c>
      <c r="AC96" s="36" t="s">
        <v>193</v>
      </c>
      <c r="AD96" s="29" t="s">
        <v>193</v>
      </c>
      <c r="AE96" s="29" t="s">
        <v>193</v>
      </c>
      <c r="AF96" s="29">
        <v>35.064630000000001</v>
      </c>
      <c r="AG96" s="29">
        <v>35.234929999999999</v>
      </c>
      <c r="AH96" s="29">
        <v>35.018543000000001</v>
      </c>
      <c r="AI96" s="29">
        <v>34.935265000000001</v>
      </c>
      <c r="AJ96" s="29">
        <v>34.36036</v>
      </c>
      <c r="AK96" s="3">
        <f t="shared" si="1"/>
        <v>34.536180999999999</v>
      </c>
      <c r="AP96" s="2">
        <f>((AK96-AK$22)*100)/AK$22</f>
        <v>-1.8350974130626994E-2</v>
      </c>
    </row>
    <row r="97" spans="1:45" x14ac:dyDescent="0.25">
      <c r="A97" t="s">
        <v>193</v>
      </c>
      <c r="B97" s="37">
        <v>34.049393000000002</v>
      </c>
      <c r="C97" s="34">
        <v>34.168503000000001</v>
      </c>
      <c r="D97" s="34">
        <v>34.142467000000003</v>
      </c>
      <c r="E97" s="34">
        <v>34.186915999999997</v>
      </c>
      <c r="F97" s="34">
        <v>34.299087999999998</v>
      </c>
      <c r="G97" s="34">
        <v>34.455776</v>
      </c>
      <c r="H97" s="34">
        <v>34.612946000000001</v>
      </c>
      <c r="I97" s="34">
        <v>34.674909999999997</v>
      </c>
      <c r="J97" s="34">
        <v>34.709586999999999</v>
      </c>
      <c r="K97" s="34">
        <v>34.726253999999997</v>
      </c>
      <c r="L97" s="34">
        <v>34.713448</v>
      </c>
      <c r="M97" s="34">
        <v>34.651344000000002</v>
      </c>
      <c r="N97" s="34">
        <v>34.534737</v>
      </c>
      <c r="O97" s="34">
        <v>34.322519999999997</v>
      </c>
      <c r="P97" s="34">
        <v>34.166580000000003</v>
      </c>
      <c r="Q97" s="34">
        <v>34.062600000000003</v>
      </c>
      <c r="R97" s="34">
        <v>34.079673999999997</v>
      </c>
      <c r="S97" s="35" t="s">
        <v>193</v>
      </c>
      <c r="T97" s="35">
        <v>35.226059999999997</v>
      </c>
      <c r="U97" s="35">
        <v>34.976067</v>
      </c>
      <c r="V97" s="35">
        <v>35.373694999999998</v>
      </c>
      <c r="W97" s="35">
        <v>35.551307999999999</v>
      </c>
      <c r="X97" s="35">
        <v>35.282539999999997</v>
      </c>
      <c r="Y97" s="35">
        <v>34.007896000000002</v>
      </c>
      <c r="Z97" s="35" t="s">
        <v>193</v>
      </c>
      <c r="AA97" s="35" t="s">
        <v>193</v>
      </c>
      <c r="AB97" s="35" t="s">
        <v>193</v>
      </c>
      <c r="AC97" s="36" t="s">
        <v>193</v>
      </c>
      <c r="AD97" s="29" t="s">
        <v>193</v>
      </c>
      <c r="AE97" s="29" t="s">
        <v>193</v>
      </c>
      <c r="AF97" s="29">
        <v>35.174689999999998</v>
      </c>
      <c r="AG97" s="29">
        <v>35.354973000000001</v>
      </c>
      <c r="AH97" s="29">
        <v>34.869328000000003</v>
      </c>
      <c r="AI97" s="29">
        <v>34.865279999999998</v>
      </c>
      <c r="AJ97" s="29">
        <v>34.303955000000002</v>
      </c>
      <c r="AK97" s="3">
        <f t="shared" si="1"/>
        <v>34.626519107142848</v>
      </c>
      <c r="AP97" s="2">
        <f>((AK97-AK$23)*100)/AK$23</f>
        <v>3.3274531308746021E-3</v>
      </c>
      <c r="AS97" t="s">
        <v>127</v>
      </c>
    </row>
    <row r="98" spans="1:45" x14ac:dyDescent="0.25">
      <c r="A98" t="s">
        <v>193</v>
      </c>
      <c r="B98" s="37">
        <v>33.923870000000001</v>
      </c>
      <c r="C98" s="34">
        <v>34.215815999999997</v>
      </c>
      <c r="D98" s="34">
        <v>34.265410000000003</v>
      </c>
      <c r="E98" s="34">
        <v>34.357787999999999</v>
      </c>
      <c r="F98" s="34">
        <v>34.487090000000002</v>
      </c>
      <c r="G98" s="34">
        <v>34.604892999999997</v>
      </c>
      <c r="H98" s="34">
        <v>34.703659999999999</v>
      </c>
      <c r="I98" s="34">
        <v>34.739429999999999</v>
      </c>
      <c r="J98" s="34">
        <v>34.759224000000003</v>
      </c>
      <c r="K98" s="34">
        <v>34.766438000000001</v>
      </c>
      <c r="L98" s="34">
        <v>34.7348</v>
      </c>
      <c r="M98" s="34">
        <v>34.678932000000003</v>
      </c>
      <c r="N98" s="34">
        <v>34.596386000000003</v>
      </c>
      <c r="O98" s="34">
        <v>34.475906000000002</v>
      </c>
      <c r="P98" s="34">
        <v>34.477424999999997</v>
      </c>
      <c r="Q98" s="34">
        <v>34.36027</v>
      </c>
      <c r="R98" s="34" t="s">
        <v>193</v>
      </c>
      <c r="S98" s="35">
        <v>35.336575000000003</v>
      </c>
      <c r="T98" s="35">
        <v>35.397174999999997</v>
      </c>
      <c r="U98" s="35">
        <v>35.301009999999998</v>
      </c>
      <c r="V98" s="35">
        <v>35.636673000000002</v>
      </c>
      <c r="W98" s="35">
        <v>35.802672999999999</v>
      </c>
      <c r="X98" s="35">
        <v>35.662990000000001</v>
      </c>
      <c r="Y98" s="35">
        <v>34.929855000000003</v>
      </c>
      <c r="Z98" s="35" t="s">
        <v>193</v>
      </c>
      <c r="AA98" s="35" t="s">
        <v>193</v>
      </c>
      <c r="AB98" s="35" t="s">
        <v>193</v>
      </c>
      <c r="AC98" s="36" t="s">
        <v>193</v>
      </c>
      <c r="AD98" s="29" t="s">
        <v>193</v>
      </c>
      <c r="AE98" s="29" t="s">
        <v>193</v>
      </c>
      <c r="AF98" s="29">
        <v>35.251530000000002</v>
      </c>
      <c r="AG98" s="29">
        <v>35.477290000000004</v>
      </c>
      <c r="AH98" s="29">
        <v>34.606166999999999</v>
      </c>
      <c r="AI98" s="29">
        <v>34.859270000000002</v>
      </c>
      <c r="AJ98" s="29">
        <v>34.318156999999999</v>
      </c>
      <c r="AK98" s="3">
        <f t="shared" si="1"/>
        <v>34.811667964285718</v>
      </c>
      <c r="AP98" s="2">
        <f>((AK98-AK$24)*100)/AK$24</f>
        <v>5.803997756841147E-2</v>
      </c>
    </row>
    <row r="99" spans="1:45" x14ac:dyDescent="0.25">
      <c r="A99" t="s">
        <v>193</v>
      </c>
      <c r="B99" s="37">
        <v>34.081702999999997</v>
      </c>
      <c r="C99" s="34">
        <v>34.288353000000001</v>
      </c>
      <c r="D99" s="34">
        <v>34.379024999999999</v>
      </c>
      <c r="E99" s="34">
        <v>34.490574000000002</v>
      </c>
      <c r="F99" s="34">
        <v>34.606845999999997</v>
      </c>
      <c r="G99" s="34">
        <v>34.687350000000002</v>
      </c>
      <c r="H99" s="34">
        <v>34.749153</v>
      </c>
      <c r="I99" s="34">
        <v>34.775283999999999</v>
      </c>
      <c r="J99" s="34">
        <v>34.788924999999999</v>
      </c>
      <c r="K99" s="34">
        <v>34.808619999999998</v>
      </c>
      <c r="L99" s="34">
        <v>34.777813000000002</v>
      </c>
      <c r="M99" s="34">
        <v>34.747025000000001</v>
      </c>
      <c r="N99" s="34">
        <v>34.740043999999997</v>
      </c>
      <c r="O99" s="34">
        <v>34.746127999999999</v>
      </c>
      <c r="P99" s="38">
        <v>34.790447</v>
      </c>
      <c r="Q99" s="38" t="s">
        <v>193</v>
      </c>
      <c r="R99" s="38">
        <v>35.262745000000002</v>
      </c>
      <c r="S99" s="35">
        <v>35.497729999999997</v>
      </c>
      <c r="T99" s="35">
        <v>35.567689999999999</v>
      </c>
      <c r="U99" s="35">
        <v>35.598323999999998</v>
      </c>
      <c r="V99" s="35">
        <v>35.907738000000002</v>
      </c>
      <c r="W99" s="35">
        <v>36.087420000000002</v>
      </c>
      <c r="X99" s="35">
        <v>36.092224000000002</v>
      </c>
      <c r="Y99" s="35">
        <v>35.848267</v>
      </c>
      <c r="Z99" s="35" t="s">
        <v>193</v>
      </c>
      <c r="AA99" s="35" t="s">
        <v>193</v>
      </c>
      <c r="AB99" s="35" t="s">
        <v>193</v>
      </c>
      <c r="AC99" s="36" t="s">
        <v>193</v>
      </c>
      <c r="AD99" s="29" t="s">
        <v>193</v>
      </c>
      <c r="AE99" s="29" t="s">
        <v>193</v>
      </c>
      <c r="AF99" s="29">
        <v>35.273249999999997</v>
      </c>
      <c r="AG99" s="29">
        <v>35.584243999999998</v>
      </c>
      <c r="AH99" s="29" t="s">
        <v>193</v>
      </c>
      <c r="AI99" s="29">
        <v>34.775173000000002</v>
      </c>
      <c r="AJ99" s="29">
        <v>33.981647000000002</v>
      </c>
      <c r="AK99" s="3">
        <f t="shared" si="1"/>
        <v>34.997546</v>
      </c>
      <c r="AP99" s="2">
        <f>((AK99-AK$25)*100)/AK$25</f>
        <v>0.11399789682715974</v>
      </c>
    </row>
    <row r="100" spans="1:45" x14ac:dyDescent="0.25">
      <c r="A100" t="s">
        <v>193</v>
      </c>
      <c r="B100" s="37">
        <v>34.149296</v>
      </c>
      <c r="C100" s="34">
        <v>34.311239999999998</v>
      </c>
      <c r="D100" s="34">
        <v>34.440005999999997</v>
      </c>
      <c r="E100" s="34">
        <v>34.543835000000001</v>
      </c>
      <c r="F100" s="34">
        <v>34.603572999999997</v>
      </c>
      <c r="G100" s="34">
        <v>34.629196</v>
      </c>
      <c r="H100" s="34">
        <v>34.683149999999998</v>
      </c>
      <c r="I100" s="34">
        <v>34.72531</v>
      </c>
      <c r="J100" s="34">
        <v>34.741314000000003</v>
      </c>
      <c r="K100" s="34">
        <v>34.749606999999997</v>
      </c>
      <c r="L100" s="34">
        <v>34.771743999999998</v>
      </c>
      <c r="M100" s="34">
        <v>34.744056999999998</v>
      </c>
      <c r="N100" s="34">
        <v>34.794049999999999</v>
      </c>
      <c r="O100" s="34">
        <v>34.899990000000003</v>
      </c>
      <c r="P100" s="38" t="s">
        <v>193</v>
      </c>
      <c r="Q100" s="38">
        <v>35.321804</v>
      </c>
      <c r="R100" s="38">
        <v>35.454956000000003</v>
      </c>
      <c r="S100" s="35">
        <v>35.62829</v>
      </c>
      <c r="T100" s="35">
        <v>35.719709999999999</v>
      </c>
      <c r="U100" s="35">
        <v>35.841349999999998</v>
      </c>
      <c r="V100" s="35">
        <v>36.077454000000003</v>
      </c>
      <c r="W100" s="35">
        <v>36.215829999999997</v>
      </c>
      <c r="X100" s="35">
        <v>36.328395999999998</v>
      </c>
      <c r="Y100" s="35">
        <v>36.238791999999997</v>
      </c>
      <c r="Z100" s="35" t="s">
        <v>193</v>
      </c>
      <c r="AA100" s="35" t="s">
        <v>193</v>
      </c>
      <c r="AB100" s="35" t="s">
        <v>193</v>
      </c>
      <c r="AC100" s="36" t="s">
        <v>193</v>
      </c>
      <c r="AD100" s="29" t="s">
        <v>193</v>
      </c>
      <c r="AE100" s="29" t="s">
        <v>193</v>
      </c>
      <c r="AF100" s="29">
        <v>35.238509999999998</v>
      </c>
      <c r="AG100" s="29">
        <v>35.623089999999998</v>
      </c>
      <c r="AH100" s="29" t="s">
        <v>193</v>
      </c>
      <c r="AI100" s="29" t="s">
        <v>193</v>
      </c>
      <c r="AJ100" s="29" t="s">
        <v>193</v>
      </c>
      <c r="AK100" s="3">
        <f t="shared" si="1"/>
        <v>35.138981999999999</v>
      </c>
      <c r="AP100" s="2">
        <f>((AK100-AK$26)*100)/AK$26</f>
        <v>0.15929106483784056</v>
      </c>
    </row>
    <row r="101" spans="1:45" x14ac:dyDescent="0.25">
      <c r="A101" t="s">
        <v>193</v>
      </c>
      <c r="B101" s="37" t="s">
        <v>193</v>
      </c>
      <c r="C101" s="34">
        <v>34.219290000000001</v>
      </c>
      <c r="D101" s="34">
        <v>34.433365000000002</v>
      </c>
      <c r="E101" s="34">
        <v>34.517615999999997</v>
      </c>
      <c r="F101" s="34">
        <v>34.464492999999997</v>
      </c>
      <c r="G101" s="34">
        <v>34.412277000000003</v>
      </c>
      <c r="H101" s="34">
        <v>34.454655000000002</v>
      </c>
      <c r="I101" s="34">
        <v>34.520977000000002</v>
      </c>
      <c r="J101" s="34">
        <v>34.552813999999998</v>
      </c>
      <c r="K101" s="34">
        <v>34.608685000000001</v>
      </c>
      <c r="L101" s="34">
        <v>34.626396</v>
      </c>
      <c r="M101" s="34">
        <v>34.570799999999998</v>
      </c>
      <c r="N101" s="34">
        <v>34.641044999999998</v>
      </c>
      <c r="O101" s="34">
        <v>34.793723999999997</v>
      </c>
      <c r="P101" s="38" t="s">
        <v>193</v>
      </c>
      <c r="Q101" s="38">
        <v>35.267519999999998</v>
      </c>
      <c r="R101" s="38">
        <v>35.492587999999998</v>
      </c>
      <c r="S101" s="35">
        <v>35.678252999999998</v>
      </c>
      <c r="T101" s="35">
        <v>35.791379999999997</v>
      </c>
      <c r="U101" s="35">
        <v>35.931384999999999</v>
      </c>
      <c r="V101" s="35">
        <v>36.007384999999999</v>
      </c>
      <c r="W101" s="35">
        <v>36.083109999999998</v>
      </c>
      <c r="X101" s="35">
        <v>36.270969999999998</v>
      </c>
      <c r="Y101" s="35">
        <v>36.232562999999999</v>
      </c>
      <c r="Z101" s="35" t="s">
        <v>193</v>
      </c>
      <c r="AA101" s="35" t="s">
        <v>193</v>
      </c>
      <c r="AB101" s="35" t="s">
        <v>193</v>
      </c>
      <c r="AC101" s="36" t="s">
        <v>193</v>
      </c>
      <c r="AD101" s="29" t="s">
        <v>193</v>
      </c>
      <c r="AE101" s="29" t="s">
        <v>193</v>
      </c>
      <c r="AF101" s="29">
        <v>35.17998</v>
      </c>
      <c r="AG101" s="29">
        <v>35.542769999999997</v>
      </c>
      <c r="AH101" s="29" t="s">
        <v>193</v>
      </c>
      <c r="AI101" s="29" t="s">
        <v>193</v>
      </c>
      <c r="AJ101" s="29" t="s">
        <v>193</v>
      </c>
      <c r="AK101" s="3">
        <f t="shared" si="1"/>
        <v>35.095585041666673</v>
      </c>
      <c r="AP101" s="2">
        <f>((AK101-AK$27)*100)/AK$27</f>
        <v>0.15773402928299482</v>
      </c>
    </row>
    <row r="102" spans="1:45" x14ac:dyDescent="0.25">
      <c r="A102" t="s">
        <v>193</v>
      </c>
      <c r="B102" s="37" t="s">
        <v>193</v>
      </c>
      <c r="C102" s="34">
        <v>34.229743999999997</v>
      </c>
      <c r="D102" s="34">
        <v>34.394959999999998</v>
      </c>
      <c r="E102" s="34">
        <v>34.450539999999997</v>
      </c>
      <c r="F102" s="34">
        <v>34.362774000000002</v>
      </c>
      <c r="G102" s="34">
        <v>34.233932000000003</v>
      </c>
      <c r="H102" s="34">
        <v>34.281624000000001</v>
      </c>
      <c r="I102" s="34">
        <v>34.333312999999997</v>
      </c>
      <c r="J102" s="34">
        <v>34.348804000000001</v>
      </c>
      <c r="K102" s="34">
        <v>34.397694000000001</v>
      </c>
      <c r="L102" s="34">
        <v>34.377335000000002</v>
      </c>
      <c r="M102" s="34">
        <v>34.359768000000003</v>
      </c>
      <c r="N102" s="34">
        <v>34.437953999999998</v>
      </c>
      <c r="O102" s="34">
        <v>34.600856999999998</v>
      </c>
      <c r="P102" s="38" t="s">
        <v>193</v>
      </c>
      <c r="Q102" s="38">
        <v>35.078204999999997</v>
      </c>
      <c r="R102" s="38">
        <v>35.272309999999997</v>
      </c>
      <c r="S102" s="35">
        <v>35.601230000000001</v>
      </c>
      <c r="T102" s="35">
        <v>35.758069999999996</v>
      </c>
      <c r="U102" s="35">
        <v>35.853929999999998</v>
      </c>
      <c r="V102" s="35">
        <v>35.878300000000003</v>
      </c>
      <c r="W102" s="35">
        <v>35.899979999999999</v>
      </c>
      <c r="X102" s="35">
        <v>36.079174000000002</v>
      </c>
      <c r="Y102" s="35">
        <v>36.101807000000001</v>
      </c>
      <c r="Z102" s="35" t="s">
        <v>193</v>
      </c>
      <c r="AA102" s="35" t="s">
        <v>193</v>
      </c>
      <c r="AB102" s="35" t="s">
        <v>193</v>
      </c>
      <c r="AC102" s="36" t="s">
        <v>193</v>
      </c>
      <c r="AD102" s="29" t="s">
        <v>193</v>
      </c>
      <c r="AE102" s="29" t="s">
        <v>193</v>
      </c>
      <c r="AF102" s="29" t="s">
        <v>193</v>
      </c>
      <c r="AG102" s="29" t="s">
        <v>193</v>
      </c>
      <c r="AH102" s="29" t="s">
        <v>193</v>
      </c>
      <c r="AI102" s="29" t="s">
        <v>193</v>
      </c>
      <c r="AJ102" s="29" t="s">
        <v>193</v>
      </c>
      <c r="AK102" s="3">
        <f t="shared" si="1"/>
        <v>34.924195681818176</v>
      </c>
      <c r="AP102" s="2">
        <f>((AK102-AK$28)*100)/AK$28</f>
        <v>0.12495546008152487</v>
      </c>
    </row>
    <row r="103" spans="1:45" x14ac:dyDescent="0.25">
      <c r="A103" s="32" t="s">
        <v>193</v>
      </c>
      <c r="B103" s="39" t="s">
        <v>193</v>
      </c>
      <c r="C103" s="32">
        <v>34.259180000000001</v>
      </c>
      <c r="D103" s="32">
        <v>34.365645999999998</v>
      </c>
      <c r="E103" s="32">
        <v>34.441727</v>
      </c>
      <c r="F103" s="32">
        <v>34.434207999999998</v>
      </c>
      <c r="G103" s="32">
        <v>34.412323000000001</v>
      </c>
      <c r="H103" s="32">
        <v>34.384827000000001</v>
      </c>
      <c r="I103" s="32">
        <v>34.353622000000001</v>
      </c>
      <c r="J103" s="32">
        <v>34.308394999999997</v>
      </c>
      <c r="K103" s="32">
        <v>34.255634000000001</v>
      </c>
      <c r="L103" s="32">
        <v>34.201588000000001</v>
      </c>
      <c r="M103" s="32">
        <v>34.220936000000002</v>
      </c>
      <c r="N103" s="32">
        <v>34.283977999999998</v>
      </c>
      <c r="O103" s="32">
        <v>34.424003999999996</v>
      </c>
      <c r="P103" s="32" t="s">
        <v>193</v>
      </c>
      <c r="Q103" s="32" t="s">
        <v>193</v>
      </c>
      <c r="R103" s="32" t="s">
        <v>193</v>
      </c>
      <c r="S103" s="33">
        <v>35.618706000000003</v>
      </c>
      <c r="T103" s="33">
        <v>35.743670000000002</v>
      </c>
      <c r="U103" s="33">
        <v>35.798110000000001</v>
      </c>
      <c r="V103" s="33">
        <v>35.798639999999999</v>
      </c>
      <c r="W103" s="33">
        <v>35.748199999999997</v>
      </c>
      <c r="X103" s="33">
        <v>35.909550000000003</v>
      </c>
      <c r="Y103" s="33">
        <v>35.935054999999998</v>
      </c>
      <c r="Z103" s="33" t="s">
        <v>193</v>
      </c>
      <c r="AA103" s="40" t="s">
        <v>193</v>
      </c>
      <c r="AB103" s="40">
        <v>38.030242999999999</v>
      </c>
      <c r="AC103" s="40">
        <v>38.288463999999998</v>
      </c>
      <c r="AD103" s="40" t="s">
        <v>193</v>
      </c>
      <c r="AE103" s="40" t="s">
        <v>193</v>
      </c>
      <c r="AF103" s="40" t="s">
        <v>193</v>
      </c>
      <c r="AG103" s="40" t="s">
        <v>193</v>
      </c>
      <c r="AH103" s="40" t="s">
        <v>193</v>
      </c>
      <c r="AI103" s="40" t="s">
        <v>193</v>
      </c>
      <c r="AJ103" s="40" t="s">
        <v>193</v>
      </c>
      <c r="AK103" s="3">
        <f t="shared" si="1"/>
        <v>35.146213909090903</v>
      </c>
      <c r="AP103" s="2">
        <f>((AK103-AK$29)*100)/AK$29</f>
        <v>0.13457786130902755</v>
      </c>
    </row>
    <row r="104" spans="1:45" x14ac:dyDescent="0.25">
      <c r="A104" s="31" t="s">
        <v>193</v>
      </c>
      <c r="B104" s="41" t="s">
        <v>193</v>
      </c>
      <c r="C104" s="31" t="s">
        <v>193</v>
      </c>
      <c r="D104" s="31">
        <v>34.353596000000003</v>
      </c>
      <c r="E104" s="31">
        <v>34.405155000000001</v>
      </c>
      <c r="F104" s="31">
        <v>34.403075999999999</v>
      </c>
      <c r="G104" s="31">
        <v>34.397506999999997</v>
      </c>
      <c r="H104" s="31">
        <v>34.380844000000003</v>
      </c>
      <c r="I104" s="31">
        <v>34.350098000000003</v>
      </c>
      <c r="J104" s="31">
        <v>34.307876999999998</v>
      </c>
      <c r="K104" s="31">
        <v>34.254300000000001</v>
      </c>
      <c r="L104" s="31">
        <v>34.210785000000001</v>
      </c>
      <c r="M104" s="31">
        <v>34.186962000000001</v>
      </c>
      <c r="N104" s="31">
        <v>34.16234</v>
      </c>
      <c r="O104" s="31" t="s">
        <v>193</v>
      </c>
      <c r="P104" s="31" t="s">
        <v>193</v>
      </c>
      <c r="Q104" s="31" t="s">
        <v>193</v>
      </c>
      <c r="R104" s="31" t="s">
        <v>193</v>
      </c>
      <c r="S104" s="33">
        <v>35.659644999999998</v>
      </c>
      <c r="T104" s="33">
        <v>35.719864000000001</v>
      </c>
      <c r="U104" s="33">
        <v>35.750360000000001</v>
      </c>
      <c r="V104" s="33">
        <v>35.763114999999999</v>
      </c>
      <c r="W104" s="33">
        <v>35.760444999999997</v>
      </c>
      <c r="X104" s="33">
        <v>35.801777000000001</v>
      </c>
      <c r="Y104" s="33">
        <v>35.859642000000001</v>
      </c>
      <c r="Z104" s="33">
        <v>36.286273999999999</v>
      </c>
      <c r="AA104" s="40">
        <v>37.233690000000003</v>
      </c>
      <c r="AB104" s="40">
        <v>37.936473999999997</v>
      </c>
      <c r="AC104" s="40">
        <v>38.151820000000001</v>
      </c>
      <c r="AD104" s="40">
        <v>37.504176999999999</v>
      </c>
      <c r="AE104" s="40" t="s">
        <v>193</v>
      </c>
      <c r="AF104" s="40" t="s">
        <v>193</v>
      </c>
      <c r="AG104" s="40" t="s">
        <v>193</v>
      </c>
      <c r="AH104" s="40" t="s">
        <v>193</v>
      </c>
      <c r="AI104" s="40" t="s">
        <v>193</v>
      </c>
      <c r="AJ104" s="40" t="s">
        <v>193</v>
      </c>
      <c r="AK104" s="3">
        <f t="shared" si="1"/>
        <v>35.427818391304349</v>
      </c>
      <c r="AP104" s="2">
        <f>((AK104-AK$30)*100)/AK$30</f>
        <v>0.14803991092236538</v>
      </c>
    </row>
    <row r="105" spans="1:45" x14ac:dyDescent="0.25">
      <c r="A105" s="31" t="s">
        <v>193</v>
      </c>
      <c r="B105" s="41" t="s">
        <v>193</v>
      </c>
      <c r="C105" s="31" t="s">
        <v>193</v>
      </c>
      <c r="D105" s="31">
        <v>34.354379999999999</v>
      </c>
      <c r="E105" s="31">
        <v>34.391384000000002</v>
      </c>
      <c r="F105" s="31">
        <v>34.371310000000001</v>
      </c>
      <c r="G105" s="31">
        <v>34.354329999999997</v>
      </c>
      <c r="H105" s="31">
        <v>34.332230000000003</v>
      </c>
      <c r="I105" s="31">
        <v>34.299590000000002</v>
      </c>
      <c r="J105" s="31">
        <v>34.257725000000001</v>
      </c>
      <c r="K105" s="31">
        <v>34.203696999999998</v>
      </c>
      <c r="L105" s="31">
        <v>34.149569999999997</v>
      </c>
      <c r="M105" s="31">
        <v>34.117035000000001</v>
      </c>
      <c r="N105" s="31">
        <v>34.116931999999998</v>
      </c>
      <c r="O105" s="31" t="s">
        <v>193</v>
      </c>
      <c r="P105" s="31" t="s">
        <v>193</v>
      </c>
      <c r="Q105" s="31" t="s">
        <v>193</v>
      </c>
      <c r="R105" s="31" t="s">
        <v>193</v>
      </c>
      <c r="S105" s="33">
        <v>35.608677</v>
      </c>
      <c r="T105" s="33">
        <v>35.667946000000001</v>
      </c>
      <c r="U105" s="33">
        <v>35.684519999999999</v>
      </c>
      <c r="V105" s="33">
        <v>35.70093</v>
      </c>
      <c r="W105" s="33">
        <v>35.704532999999998</v>
      </c>
      <c r="X105" s="33">
        <v>35.726802999999997</v>
      </c>
      <c r="Y105" s="33">
        <v>35.725520000000003</v>
      </c>
      <c r="Z105" s="33" t="s">
        <v>193</v>
      </c>
      <c r="AA105" s="40">
        <v>37.698566</v>
      </c>
      <c r="AB105" s="40">
        <v>37.973182999999999</v>
      </c>
      <c r="AC105" s="40" t="s">
        <v>193</v>
      </c>
      <c r="AD105" s="40" t="s">
        <v>193</v>
      </c>
      <c r="AE105" s="40" t="s">
        <v>193</v>
      </c>
      <c r="AF105" s="40" t="s">
        <v>193</v>
      </c>
      <c r="AG105" s="40" t="s">
        <v>193</v>
      </c>
      <c r="AH105" s="40" t="s">
        <v>193</v>
      </c>
      <c r="AI105" s="40" t="s">
        <v>193</v>
      </c>
      <c r="AJ105" s="40" t="s">
        <v>193</v>
      </c>
      <c r="AK105" s="3">
        <f t="shared" si="1"/>
        <v>35.121943049999992</v>
      </c>
      <c r="AP105" s="2">
        <f>((AK105-AK$31)*100)/AK$31</f>
        <v>0.11863330426679844</v>
      </c>
    </row>
    <row r="106" spans="1:45" x14ac:dyDescent="0.25">
      <c r="A106" s="31" t="s">
        <v>193</v>
      </c>
      <c r="B106" s="41" t="s">
        <v>193</v>
      </c>
      <c r="C106" s="31" t="s">
        <v>193</v>
      </c>
      <c r="D106" s="31">
        <v>34.322850000000003</v>
      </c>
      <c r="E106" s="31">
        <v>34.320520000000002</v>
      </c>
      <c r="F106" s="31">
        <v>34.275559999999999</v>
      </c>
      <c r="G106" s="31">
        <v>34.237830000000002</v>
      </c>
      <c r="H106" s="31">
        <v>34.208824</v>
      </c>
      <c r="I106" s="31">
        <v>34.183185999999999</v>
      </c>
      <c r="J106" s="31">
        <v>34.154743000000003</v>
      </c>
      <c r="K106" s="31">
        <v>34.107532999999997</v>
      </c>
      <c r="L106" s="31">
        <v>34.048076999999999</v>
      </c>
      <c r="M106" s="31">
        <v>34.016593999999998</v>
      </c>
      <c r="N106" s="31">
        <v>34.044376</v>
      </c>
      <c r="O106" s="31" t="s">
        <v>193</v>
      </c>
      <c r="P106" s="31" t="s">
        <v>193</v>
      </c>
      <c r="Q106" s="31" t="s">
        <v>193</v>
      </c>
      <c r="R106" s="31" t="s">
        <v>193</v>
      </c>
      <c r="S106" s="33" t="s">
        <v>193</v>
      </c>
      <c r="T106" s="33">
        <v>35.536490000000001</v>
      </c>
      <c r="U106" s="33">
        <v>35.605533999999999</v>
      </c>
      <c r="V106" s="33">
        <v>35.637802000000001</v>
      </c>
      <c r="W106" s="33">
        <v>35.646248</v>
      </c>
      <c r="X106" s="33">
        <v>35.648865000000001</v>
      </c>
      <c r="Y106" s="33">
        <v>35.683456</v>
      </c>
      <c r="Z106" s="33">
        <v>35.646205999999999</v>
      </c>
      <c r="AA106" s="40" t="s">
        <v>193</v>
      </c>
      <c r="AB106" s="40" t="s">
        <v>193</v>
      </c>
      <c r="AC106" s="40" t="s">
        <v>193</v>
      </c>
      <c r="AD106" s="40" t="s">
        <v>193</v>
      </c>
      <c r="AE106" s="40" t="s">
        <v>193</v>
      </c>
      <c r="AF106" s="40" t="s">
        <v>193</v>
      </c>
      <c r="AG106" s="40" t="s">
        <v>193</v>
      </c>
      <c r="AH106" s="40" t="s">
        <v>193</v>
      </c>
      <c r="AI106" s="40" t="s">
        <v>193</v>
      </c>
      <c r="AJ106" s="40" t="s">
        <v>193</v>
      </c>
      <c r="AK106" s="3">
        <f t="shared" si="1"/>
        <v>34.740260777777777</v>
      </c>
      <c r="AP106" s="2">
        <f>((AK106-AK$32)*100)/AK$32</f>
        <v>7.6889560386380382E-2</v>
      </c>
    </row>
    <row r="107" spans="1:45" x14ac:dyDescent="0.25">
      <c r="A107" s="31" t="s">
        <v>193</v>
      </c>
      <c r="B107" s="41" t="s">
        <v>193</v>
      </c>
      <c r="C107" s="31" t="s">
        <v>193</v>
      </c>
      <c r="D107" s="31" t="s">
        <v>193</v>
      </c>
      <c r="E107" s="31">
        <v>33.800060000000002</v>
      </c>
      <c r="F107" s="31">
        <v>33.947566999999999</v>
      </c>
      <c r="G107" s="31">
        <v>33.966988000000001</v>
      </c>
      <c r="H107" s="31">
        <v>33.971939999999996</v>
      </c>
      <c r="I107" s="31">
        <v>33.984172999999998</v>
      </c>
      <c r="J107" s="31">
        <v>33.996346000000003</v>
      </c>
      <c r="K107" s="31">
        <v>33.964267999999997</v>
      </c>
      <c r="L107" s="31">
        <v>33.915239999999997</v>
      </c>
      <c r="M107" s="31">
        <v>33.885753999999999</v>
      </c>
      <c r="N107" s="31">
        <v>33.977916999999998</v>
      </c>
      <c r="O107" s="31" t="s">
        <v>193</v>
      </c>
      <c r="P107" s="31" t="s">
        <v>193</v>
      </c>
      <c r="Q107" s="31" t="s">
        <v>193</v>
      </c>
      <c r="R107" s="31" t="s">
        <v>193</v>
      </c>
      <c r="S107" s="33" t="s">
        <v>193</v>
      </c>
      <c r="T107" s="33" t="s">
        <v>193</v>
      </c>
      <c r="U107" s="33">
        <v>35.474727999999999</v>
      </c>
      <c r="V107" s="33">
        <v>35.551613000000003</v>
      </c>
      <c r="W107" s="33">
        <v>35.574885999999999</v>
      </c>
      <c r="X107" s="33">
        <v>35.567619999999998</v>
      </c>
      <c r="Y107" s="33">
        <v>35.606827000000003</v>
      </c>
      <c r="Z107" s="33">
        <v>35.640230000000003</v>
      </c>
      <c r="AA107" s="40" t="s">
        <v>193</v>
      </c>
      <c r="AB107" s="40" t="s">
        <v>193</v>
      </c>
      <c r="AC107" s="40" t="s">
        <v>193</v>
      </c>
      <c r="AD107" s="40" t="s">
        <v>193</v>
      </c>
      <c r="AE107" s="40" t="s">
        <v>193</v>
      </c>
      <c r="AF107" s="40" t="s">
        <v>193</v>
      </c>
      <c r="AG107" s="40" t="s">
        <v>193</v>
      </c>
      <c r="AH107" s="40" t="s">
        <v>193</v>
      </c>
      <c r="AI107" s="40" t="s">
        <v>193</v>
      </c>
      <c r="AJ107" s="40" t="s">
        <v>193</v>
      </c>
      <c r="AK107" s="3">
        <f t="shared" si="1"/>
        <v>34.551634812499998</v>
      </c>
      <c r="AP107" s="2">
        <f>((AK107-AK$33)*100)/AK$33</f>
        <v>2.4339612131718709E-2</v>
      </c>
    </row>
    <row r="108" spans="1:45" x14ac:dyDescent="0.25">
      <c r="A108" s="27" t="s">
        <v>193</v>
      </c>
      <c r="B108" s="28" t="s">
        <v>193</v>
      </c>
      <c r="C108" s="27" t="s">
        <v>193</v>
      </c>
      <c r="D108" s="27" t="s">
        <v>193</v>
      </c>
      <c r="E108" s="27">
        <v>32.789720000000003</v>
      </c>
      <c r="F108" s="27">
        <v>33.570587000000003</v>
      </c>
      <c r="G108" s="27">
        <v>33.675020000000004</v>
      </c>
      <c r="H108" s="27">
        <v>33.639502999999998</v>
      </c>
      <c r="I108" s="27">
        <v>33.740046999999997</v>
      </c>
      <c r="J108" s="27">
        <v>33.808340000000001</v>
      </c>
      <c r="K108" s="27">
        <v>33.785682999999999</v>
      </c>
      <c r="L108" s="27">
        <v>33.753309999999999</v>
      </c>
      <c r="M108" s="27">
        <v>33.675773999999997</v>
      </c>
      <c r="N108" s="27" t="s">
        <v>193</v>
      </c>
      <c r="O108" s="27" t="s">
        <v>193</v>
      </c>
      <c r="P108" s="27" t="s">
        <v>193</v>
      </c>
      <c r="Q108" s="27" t="s">
        <v>193</v>
      </c>
      <c r="R108" s="27" t="s">
        <v>193</v>
      </c>
      <c r="S108" s="27" t="s">
        <v>193</v>
      </c>
      <c r="T108" s="27" t="s">
        <v>193</v>
      </c>
      <c r="U108" s="27">
        <v>35.418570000000003</v>
      </c>
      <c r="V108" s="27">
        <v>35.445971999999998</v>
      </c>
      <c r="W108" s="27">
        <v>35.460937999999999</v>
      </c>
      <c r="X108" s="27">
        <v>35.387554000000002</v>
      </c>
      <c r="Y108" s="27">
        <v>35.376907000000003</v>
      </c>
      <c r="Z108" s="27" t="s">
        <v>193</v>
      </c>
      <c r="AA108" s="27" t="s">
        <v>193</v>
      </c>
      <c r="AB108" s="27" t="s">
        <v>193</v>
      </c>
      <c r="AC108" s="27" t="s">
        <v>193</v>
      </c>
      <c r="AD108" s="27" t="s">
        <v>193</v>
      </c>
      <c r="AE108" s="27" t="s">
        <v>193</v>
      </c>
      <c r="AF108" s="27" t="s">
        <v>193</v>
      </c>
      <c r="AG108" s="27" t="s">
        <v>193</v>
      </c>
      <c r="AH108" s="27" t="s">
        <v>193</v>
      </c>
      <c r="AI108" s="27" t="s">
        <v>193</v>
      </c>
      <c r="AJ108" s="27" t="s">
        <v>193</v>
      </c>
      <c r="AK108" s="3">
        <f t="shared" si="1"/>
        <v>34.251994642857149</v>
      </c>
      <c r="AP108" s="2">
        <f>((AK108-AK$34)*100)/AK$34</f>
        <v>-0.12790194441546038</v>
      </c>
    </row>
    <row r="109" spans="1:45" x14ac:dyDescent="0.25">
      <c r="A109" s="27" t="s">
        <v>193</v>
      </c>
      <c r="B109" s="28" t="s">
        <v>193</v>
      </c>
      <c r="C109" s="27" t="s">
        <v>193</v>
      </c>
      <c r="D109" s="27" t="s">
        <v>193</v>
      </c>
      <c r="E109" s="27" t="s">
        <v>193</v>
      </c>
      <c r="F109" s="27" t="s">
        <v>193</v>
      </c>
      <c r="G109" s="27">
        <v>33.746746000000002</v>
      </c>
      <c r="H109" s="27">
        <v>33.750256</v>
      </c>
      <c r="I109" s="27">
        <v>33.768143000000002</v>
      </c>
      <c r="J109" s="27">
        <v>33.777679999999997</v>
      </c>
      <c r="K109" s="27">
        <v>33.668210000000002</v>
      </c>
      <c r="L109" s="27">
        <v>33.601059999999997</v>
      </c>
      <c r="M109" s="27" t="s">
        <v>193</v>
      </c>
      <c r="N109" s="27" t="s">
        <v>193</v>
      </c>
      <c r="O109" s="27" t="s">
        <v>193</v>
      </c>
      <c r="P109" s="27" t="s">
        <v>193</v>
      </c>
      <c r="Q109" s="27" t="s">
        <v>193</v>
      </c>
      <c r="R109" s="27" t="s">
        <v>193</v>
      </c>
      <c r="S109" s="27" t="s">
        <v>193</v>
      </c>
      <c r="T109" s="27" t="s">
        <v>193</v>
      </c>
      <c r="U109" s="27">
        <v>35.264580000000002</v>
      </c>
      <c r="V109" s="27">
        <v>35.283473999999998</v>
      </c>
      <c r="W109" s="27">
        <v>35.243895999999999</v>
      </c>
      <c r="X109" s="27">
        <v>34.747787000000002</v>
      </c>
      <c r="Y109" s="27">
        <v>34.862965000000003</v>
      </c>
      <c r="Z109" s="27">
        <v>34.364353000000001</v>
      </c>
      <c r="AA109" s="27" t="s">
        <v>193</v>
      </c>
      <c r="AB109" s="27" t="s">
        <v>193</v>
      </c>
      <c r="AC109" s="27" t="s">
        <v>193</v>
      </c>
      <c r="AD109" s="27" t="s">
        <v>193</v>
      </c>
      <c r="AE109" s="27" t="s">
        <v>193</v>
      </c>
      <c r="AF109" s="27" t="s">
        <v>193</v>
      </c>
      <c r="AG109" s="27" t="s">
        <v>193</v>
      </c>
      <c r="AH109" s="27" t="s">
        <v>193</v>
      </c>
      <c r="AI109" s="27" t="s">
        <v>193</v>
      </c>
      <c r="AJ109" s="27" t="s">
        <v>193</v>
      </c>
      <c r="AK109" s="3">
        <f t="shared" si="1"/>
        <v>34.339929166666671</v>
      </c>
      <c r="AP109" s="2">
        <f>((AK109-AK$35)*100)/AK$35</f>
        <v>-0.16972683456359519</v>
      </c>
    </row>
    <row r="110" spans="1:45" x14ac:dyDescent="0.25">
      <c r="A110" s="25" t="s">
        <v>193</v>
      </c>
      <c r="B110" s="26" t="s">
        <v>193</v>
      </c>
      <c r="C110" s="25" t="s">
        <v>193</v>
      </c>
      <c r="D110" s="25" t="s">
        <v>193</v>
      </c>
      <c r="E110" s="25" t="s">
        <v>193</v>
      </c>
      <c r="F110" s="25" t="s">
        <v>193</v>
      </c>
      <c r="G110" s="25" t="s">
        <v>193</v>
      </c>
      <c r="H110" s="25" t="s">
        <v>193</v>
      </c>
      <c r="I110" s="25" t="s">
        <v>193</v>
      </c>
      <c r="J110" s="25">
        <v>33.433784000000003</v>
      </c>
      <c r="K110" s="25" t="s">
        <v>193</v>
      </c>
      <c r="L110" s="25" t="s">
        <v>193</v>
      </c>
      <c r="M110" s="25" t="s">
        <v>193</v>
      </c>
      <c r="N110" s="25" t="s">
        <v>193</v>
      </c>
      <c r="O110" s="25" t="s">
        <v>193</v>
      </c>
      <c r="P110" s="25" t="s">
        <v>193</v>
      </c>
      <c r="Q110" s="25" t="s">
        <v>193</v>
      </c>
      <c r="R110" s="25" t="s">
        <v>193</v>
      </c>
      <c r="S110" s="25" t="s">
        <v>193</v>
      </c>
      <c r="T110" s="25">
        <v>34.163330000000002</v>
      </c>
      <c r="U110" s="25">
        <v>34.453277999999997</v>
      </c>
      <c r="V110" s="25" t="s">
        <v>193</v>
      </c>
      <c r="W110" s="25" t="s">
        <v>193</v>
      </c>
      <c r="X110" s="25">
        <v>33.319830000000003</v>
      </c>
      <c r="Y110" s="25">
        <v>33.546393999999999</v>
      </c>
      <c r="Z110" s="25">
        <v>33.758853999999999</v>
      </c>
      <c r="AA110" s="25">
        <v>33.869770000000003</v>
      </c>
      <c r="AB110" s="25">
        <v>33.947139999999997</v>
      </c>
      <c r="AC110" s="25" t="s">
        <v>193</v>
      </c>
      <c r="AD110" s="25" t="s">
        <v>193</v>
      </c>
      <c r="AE110" s="25" t="s">
        <v>193</v>
      </c>
      <c r="AF110" s="25" t="s">
        <v>193</v>
      </c>
      <c r="AG110" s="25" t="s">
        <v>193</v>
      </c>
      <c r="AH110" s="25" t="s">
        <v>193</v>
      </c>
      <c r="AI110" s="25" t="s">
        <v>193</v>
      </c>
      <c r="AJ110" s="25" t="s">
        <v>193</v>
      </c>
      <c r="AK110" s="3">
        <f t="shared" si="1"/>
        <v>33.811547500000003</v>
      </c>
      <c r="AP110" s="22">
        <f>((AK110-AK$36)*100)/AK$36</f>
        <v>-0.50281262563137918</v>
      </c>
    </row>
    <row r="111" spans="1:45" x14ac:dyDescent="0.25">
      <c r="A111" s="25">
        <v>32.442340000000002</v>
      </c>
      <c r="B111" s="26">
        <v>32.520465999999999</v>
      </c>
      <c r="C111" s="25">
        <v>32.583240000000004</v>
      </c>
      <c r="D111" s="25">
        <v>32.61974</v>
      </c>
      <c r="E111" s="25">
        <v>32.641773000000001</v>
      </c>
      <c r="F111" s="25">
        <v>32.66113</v>
      </c>
      <c r="G111" s="25">
        <v>32.675384999999999</v>
      </c>
      <c r="H111" s="25">
        <v>32.685443999999997</v>
      </c>
      <c r="I111" s="25">
        <v>32.694020000000002</v>
      </c>
      <c r="J111" s="25">
        <v>32.714733000000003</v>
      </c>
      <c r="K111" s="25">
        <v>32.680767000000003</v>
      </c>
      <c r="L111" s="25">
        <v>32.67642</v>
      </c>
      <c r="M111" s="25">
        <v>32.687669999999997</v>
      </c>
      <c r="N111" s="25">
        <v>32.698692000000001</v>
      </c>
      <c r="O111" s="25">
        <v>32.731285</v>
      </c>
      <c r="P111" s="25">
        <v>32.856174000000003</v>
      </c>
      <c r="Q111" s="25">
        <v>32.987102999999998</v>
      </c>
      <c r="R111" s="25">
        <v>33.108257000000002</v>
      </c>
      <c r="S111" s="25">
        <v>33.214779999999998</v>
      </c>
      <c r="T111" s="25">
        <v>33.177635000000002</v>
      </c>
      <c r="U111" s="25" t="s">
        <v>193</v>
      </c>
      <c r="V111" s="25" t="s">
        <v>193</v>
      </c>
      <c r="W111" s="25" t="s">
        <v>193</v>
      </c>
      <c r="X111" s="25" t="s">
        <v>193</v>
      </c>
      <c r="Y111" s="25">
        <v>33.123641999999997</v>
      </c>
      <c r="Z111" s="25">
        <v>33.254482000000003</v>
      </c>
      <c r="AA111" s="25">
        <v>33.160595000000001</v>
      </c>
      <c r="AB111" s="25">
        <v>32.904404</v>
      </c>
      <c r="AC111" s="25">
        <v>32.544044</v>
      </c>
      <c r="AD111" s="25">
        <v>32.502963999999999</v>
      </c>
      <c r="AE111" s="25">
        <v>32.451675000000002</v>
      </c>
      <c r="AF111" s="25">
        <v>32.400759999999998</v>
      </c>
      <c r="AG111" s="25">
        <v>32.362537000000003</v>
      </c>
      <c r="AH111" s="25">
        <v>32.411648</v>
      </c>
      <c r="AI111" s="25">
        <v>32.421978000000003</v>
      </c>
      <c r="AJ111" s="25">
        <v>32.408585000000002</v>
      </c>
      <c r="AK111" s="3">
        <f t="shared" si="1"/>
        <v>32.718886500000004</v>
      </c>
      <c r="AP111" s="22">
        <f>((AK111-AK$37)*100)/AK$37</f>
        <v>-0.85900597364606968</v>
      </c>
    </row>
    <row r="112" spans="1:45" x14ac:dyDescent="0.25">
      <c r="A112" t="s">
        <v>198</v>
      </c>
      <c r="AK112" s="17">
        <f>SUM(A76:AJ109)/867</f>
        <v>36.13536633102656</v>
      </c>
      <c r="AP112" s="23">
        <f>((AK112-AK$38)*100)/AK$38</f>
        <v>9.0727438098038942</v>
      </c>
      <c r="AQ112" s="24" t="s">
        <v>125</v>
      </c>
    </row>
    <row r="113" spans="1:47" x14ac:dyDescent="0.25">
      <c r="A113" s="25" t="s">
        <v>193</v>
      </c>
      <c r="B113" s="26" t="s">
        <v>193</v>
      </c>
      <c r="C113" s="25" t="s">
        <v>193</v>
      </c>
      <c r="D113" s="25" t="s">
        <v>193</v>
      </c>
      <c r="E113" s="25" t="s">
        <v>193</v>
      </c>
      <c r="F113" s="25" t="s">
        <v>193</v>
      </c>
      <c r="G113" s="25" t="s">
        <v>193</v>
      </c>
      <c r="H113" s="25" t="s">
        <v>193</v>
      </c>
      <c r="I113" s="25" t="s">
        <v>193</v>
      </c>
      <c r="J113" s="25" t="s">
        <v>193</v>
      </c>
      <c r="K113" s="25" t="s">
        <v>193</v>
      </c>
      <c r="L113" s="25" t="s">
        <v>193</v>
      </c>
      <c r="M113" s="25" t="s">
        <v>193</v>
      </c>
      <c r="N113" s="25" t="s">
        <v>193</v>
      </c>
      <c r="O113" s="25" t="s">
        <v>193</v>
      </c>
      <c r="P113" s="25" t="s">
        <v>193</v>
      </c>
      <c r="Q113" s="25" t="s">
        <v>193</v>
      </c>
      <c r="R113" s="25" t="s">
        <v>193</v>
      </c>
      <c r="S113" s="25" t="s">
        <v>193</v>
      </c>
      <c r="T113" s="25" t="s">
        <v>193</v>
      </c>
      <c r="U113" s="25" t="s">
        <v>193</v>
      </c>
      <c r="V113" s="25" t="s">
        <v>193</v>
      </c>
      <c r="W113" s="25" t="s">
        <v>193</v>
      </c>
      <c r="X113" s="25" t="s">
        <v>193</v>
      </c>
      <c r="Y113" s="25" t="s">
        <v>193</v>
      </c>
      <c r="Z113" s="25" t="s">
        <v>193</v>
      </c>
      <c r="AA113" s="25" t="s">
        <v>193</v>
      </c>
      <c r="AB113" s="25" t="s">
        <v>193</v>
      </c>
      <c r="AC113" s="25" t="s">
        <v>193</v>
      </c>
      <c r="AD113" s="25" t="s">
        <v>193</v>
      </c>
      <c r="AE113" s="25" t="s">
        <v>193</v>
      </c>
      <c r="AF113" s="25" t="s">
        <v>193</v>
      </c>
      <c r="AG113" s="25" t="s">
        <v>193</v>
      </c>
      <c r="AH113" s="25" t="s">
        <v>193</v>
      </c>
      <c r="AI113" s="25" t="s">
        <v>193</v>
      </c>
      <c r="AJ113" s="25" t="s">
        <v>193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193</v>
      </c>
      <c r="B114" s="26">
        <v>34.428252999999998</v>
      </c>
      <c r="C114" s="25">
        <v>34.596474000000001</v>
      </c>
      <c r="D114" s="25">
        <v>34.666798</v>
      </c>
      <c r="E114" s="25">
        <v>34.718254000000002</v>
      </c>
      <c r="F114" s="25">
        <v>34.747233999999999</v>
      </c>
      <c r="G114" s="25">
        <v>34.760142999999999</v>
      </c>
      <c r="H114" s="25">
        <v>34.764954000000003</v>
      </c>
      <c r="I114" s="25">
        <v>34.748665000000003</v>
      </c>
      <c r="J114" s="25">
        <v>34.716970000000003</v>
      </c>
      <c r="K114" s="25">
        <v>34.704900000000002</v>
      </c>
      <c r="L114" s="25">
        <v>34.688876999999998</v>
      </c>
      <c r="M114" s="25">
        <v>34.676872000000003</v>
      </c>
      <c r="N114" s="25">
        <v>34.670887</v>
      </c>
      <c r="O114" s="25">
        <v>34.675789999999999</v>
      </c>
      <c r="P114" s="25">
        <v>34.689895999999997</v>
      </c>
      <c r="Q114" s="25">
        <v>34.704529999999998</v>
      </c>
      <c r="R114" s="25">
        <v>34.730601999999998</v>
      </c>
      <c r="S114" s="25">
        <v>34.735652999999999</v>
      </c>
      <c r="T114" s="25">
        <v>34.704185000000003</v>
      </c>
      <c r="U114" s="25">
        <v>34.684134999999998</v>
      </c>
      <c r="V114" s="25">
        <v>34.682279999999999</v>
      </c>
      <c r="W114" s="25">
        <v>34.673810000000003</v>
      </c>
      <c r="X114" s="25">
        <v>34.679606999999997</v>
      </c>
      <c r="Y114" s="25">
        <v>34.701259999999998</v>
      </c>
      <c r="Z114" s="25">
        <v>34.719901999999998</v>
      </c>
      <c r="AA114" s="25">
        <v>34.715862000000001</v>
      </c>
      <c r="AB114" s="25">
        <v>34.698143000000002</v>
      </c>
      <c r="AC114" s="25">
        <v>34.676623999999997</v>
      </c>
      <c r="AD114" s="25">
        <v>34.627014000000003</v>
      </c>
      <c r="AE114" s="25">
        <v>34.550896000000002</v>
      </c>
      <c r="AF114" s="25">
        <v>34.557569999999998</v>
      </c>
      <c r="AG114" s="25">
        <v>34.720576999999999</v>
      </c>
      <c r="AH114" s="25">
        <v>34.712738000000002</v>
      </c>
      <c r="AI114" s="25">
        <v>34.647849999999998</v>
      </c>
      <c r="AJ114" s="25" t="s">
        <v>193</v>
      </c>
      <c r="AK114" s="3">
        <f>AVERAGE(A114:AJ114)</f>
        <v>34.681711911764708</v>
      </c>
      <c r="AM114" s="6" t="s">
        <v>94</v>
      </c>
      <c r="AO114" s="2">
        <f>SUM(A147:AJ148)/40</f>
        <v>33.057262424999998</v>
      </c>
      <c r="AP114" s="2">
        <f>((AK114-AK$3)*100)/AK$3</f>
        <v>-0.11505574143712616</v>
      </c>
      <c r="AR114" s="6" t="s">
        <v>94</v>
      </c>
      <c r="AS114" s="2"/>
      <c r="AT114" s="2">
        <f>((AO114-AO$3)*100)/AO$3</f>
        <v>-0.42509227451545234</v>
      </c>
    </row>
    <row r="115" spans="1:47" x14ac:dyDescent="0.25">
      <c r="A115" s="27">
        <v>34.651294999999998</v>
      </c>
      <c r="B115" s="28">
        <v>34.633719999999997</v>
      </c>
      <c r="C115" s="27">
        <v>34.680340000000001</v>
      </c>
      <c r="D115" s="27">
        <v>34.706237999999999</v>
      </c>
      <c r="E115" s="27">
        <v>34.731777000000001</v>
      </c>
      <c r="F115" s="27">
        <v>34.758220000000001</v>
      </c>
      <c r="G115" s="27">
        <v>34.764502999999998</v>
      </c>
      <c r="H115" s="27">
        <v>34.766483000000001</v>
      </c>
      <c r="I115" s="27">
        <v>34.757739999999998</v>
      </c>
      <c r="J115" s="27">
        <v>34.749504000000002</v>
      </c>
      <c r="K115" s="27">
        <v>34.741900000000001</v>
      </c>
      <c r="L115" s="27">
        <v>34.738106000000002</v>
      </c>
      <c r="M115" s="27">
        <v>34.736400000000003</v>
      </c>
      <c r="N115" s="27">
        <v>34.734780000000001</v>
      </c>
      <c r="O115" s="27">
        <v>34.737231999999999</v>
      </c>
      <c r="P115" s="27">
        <v>34.747948000000001</v>
      </c>
      <c r="Q115" s="27">
        <v>34.763686999999997</v>
      </c>
      <c r="R115" s="27">
        <v>34.783123000000003</v>
      </c>
      <c r="S115" s="27">
        <v>34.792270000000002</v>
      </c>
      <c r="T115" s="27">
        <v>34.766902999999999</v>
      </c>
      <c r="U115" s="27">
        <v>34.756332</v>
      </c>
      <c r="V115" s="27">
        <v>34.742415999999999</v>
      </c>
      <c r="W115" s="27">
        <v>34.725098000000003</v>
      </c>
      <c r="X115" s="27">
        <v>34.713023999999997</v>
      </c>
      <c r="Y115" s="27">
        <v>34.700386000000002</v>
      </c>
      <c r="Z115" s="27">
        <v>34.65934</v>
      </c>
      <c r="AA115" s="27">
        <v>34.638762999999997</v>
      </c>
      <c r="AB115" s="27">
        <v>34.665559999999999</v>
      </c>
      <c r="AC115" s="27">
        <v>34.678505000000001</v>
      </c>
      <c r="AD115" s="27">
        <v>34.642887000000002</v>
      </c>
      <c r="AE115" s="27">
        <v>34.554409999999997</v>
      </c>
      <c r="AF115" s="27">
        <v>34.649273000000001</v>
      </c>
      <c r="AG115" s="27">
        <v>34.710230000000003</v>
      </c>
      <c r="AH115" s="27">
        <v>34.710075000000003</v>
      </c>
      <c r="AI115" s="27">
        <v>34.728549999999998</v>
      </c>
      <c r="AJ115" s="27">
        <v>34.675640000000001</v>
      </c>
      <c r="AK115" s="3">
        <f t="shared" ref="AK115:AK178" si="2">AVERAGE(A115:AJ115)</f>
        <v>34.713684944444445</v>
      </c>
      <c r="AM115" s="6" t="s">
        <v>116</v>
      </c>
      <c r="AO115" s="2">
        <f>SUM(A113:AJ114)/34</f>
        <v>34.681711911764708</v>
      </c>
      <c r="AP115" s="2">
        <f>((AK115-AK$4)*100)/AK$4</f>
        <v>-4.9988655883013183E-2</v>
      </c>
      <c r="AR115" s="6" t="s">
        <v>116</v>
      </c>
      <c r="AS115" s="2"/>
      <c r="AT115" s="1">
        <f>((AO115-AO$4)*100)/AO$4</f>
        <v>-0.11505574143712616</v>
      </c>
    </row>
    <row r="116" spans="1:47" x14ac:dyDescent="0.25">
      <c r="A116" s="27">
        <v>34.768622999999998</v>
      </c>
      <c r="B116" s="28">
        <v>34.77637</v>
      </c>
      <c r="C116" s="27">
        <v>34.797947000000001</v>
      </c>
      <c r="D116" s="27">
        <v>34.804929999999999</v>
      </c>
      <c r="E116" s="27">
        <v>34.822372000000001</v>
      </c>
      <c r="F116" s="27">
        <v>34.843235</v>
      </c>
      <c r="G116" s="27">
        <v>34.844577999999998</v>
      </c>
      <c r="H116" s="27">
        <v>34.83963</v>
      </c>
      <c r="I116" s="27">
        <v>34.820267000000001</v>
      </c>
      <c r="J116" s="27">
        <v>34.809150000000002</v>
      </c>
      <c r="K116" s="27">
        <v>34.806426999999999</v>
      </c>
      <c r="L116" s="27">
        <v>34.810844000000003</v>
      </c>
      <c r="M116" s="27">
        <v>34.81514</v>
      </c>
      <c r="N116" s="27">
        <v>34.813389999999998</v>
      </c>
      <c r="O116" s="27">
        <v>34.818089999999998</v>
      </c>
      <c r="P116" s="27">
        <v>34.831764</v>
      </c>
      <c r="Q116" s="27">
        <v>34.846629999999998</v>
      </c>
      <c r="R116" s="27">
        <v>34.864063000000002</v>
      </c>
      <c r="S116" s="27">
        <v>34.885002</v>
      </c>
      <c r="T116" s="27">
        <v>34.874794000000001</v>
      </c>
      <c r="U116" s="27">
        <v>34.851173000000003</v>
      </c>
      <c r="V116" s="27">
        <v>34.802765000000001</v>
      </c>
      <c r="W116" s="27">
        <v>34.775803000000003</v>
      </c>
      <c r="X116" s="27">
        <v>34.758299999999998</v>
      </c>
      <c r="Y116" s="27">
        <v>34.742595999999999</v>
      </c>
      <c r="Z116" s="27">
        <v>34.718640000000001</v>
      </c>
      <c r="AA116" s="27">
        <v>34.721786000000002</v>
      </c>
      <c r="AB116" s="27">
        <v>34.743209999999998</v>
      </c>
      <c r="AC116" s="27">
        <v>34.750900000000001</v>
      </c>
      <c r="AD116" s="27">
        <v>34.737769999999998</v>
      </c>
      <c r="AE116" s="27">
        <v>34.692329999999998</v>
      </c>
      <c r="AF116" s="27">
        <v>34.69699</v>
      </c>
      <c r="AG116" s="27">
        <v>34.719814</v>
      </c>
      <c r="AH116" s="27">
        <v>34.725920000000002</v>
      </c>
      <c r="AI116" s="27">
        <v>34.743713</v>
      </c>
      <c r="AJ116" s="27">
        <v>34.756774999999998</v>
      </c>
      <c r="AK116" s="3">
        <f t="shared" si="2"/>
        <v>34.789770305555557</v>
      </c>
      <c r="AM116" s="10" t="s">
        <v>94</v>
      </c>
      <c r="AO116" s="2">
        <f>SUM(A145:AJ146)/26</f>
        <v>34.315358269230771</v>
      </c>
      <c r="AP116" s="2">
        <f>((AK116-AK$5)*100)/AK$5</f>
        <v>-3.6094643737371847E-2</v>
      </c>
      <c r="AR116" s="10" t="s">
        <v>94</v>
      </c>
      <c r="AS116" s="2"/>
      <c r="AT116" s="1">
        <f>((AO116-AO$5)*100)/AO$5</f>
        <v>-8.091067022282955E-2</v>
      </c>
    </row>
    <row r="117" spans="1:47" x14ac:dyDescent="0.25">
      <c r="A117" s="29">
        <v>34.843200000000003</v>
      </c>
      <c r="B117" s="30">
        <v>34.852989999999998</v>
      </c>
      <c r="C117" s="29">
        <v>34.866534999999999</v>
      </c>
      <c r="D117" s="29">
        <v>34.869872999999998</v>
      </c>
      <c r="E117" s="31">
        <v>34.884399999999999</v>
      </c>
      <c r="F117" s="31">
        <v>34.908783</v>
      </c>
      <c r="G117" s="31">
        <v>34.916496000000002</v>
      </c>
      <c r="H117" s="31">
        <v>34.924312999999998</v>
      </c>
      <c r="I117" s="31">
        <v>34.900165999999999</v>
      </c>
      <c r="J117" s="31">
        <v>34.888427999999998</v>
      </c>
      <c r="K117" s="31">
        <v>34.883870000000002</v>
      </c>
      <c r="L117" s="31">
        <v>34.890279999999997</v>
      </c>
      <c r="M117" s="31">
        <v>34.896602999999999</v>
      </c>
      <c r="N117" s="31">
        <v>34.899802999999999</v>
      </c>
      <c r="O117" s="31">
        <v>34.903790000000001</v>
      </c>
      <c r="P117" s="31">
        <v>34.911650000000002</v>
      </c>
      <c r="Q117" s="32">
        <v>34.917293999999998</v>
      </c>
      <c r="R117" s="32">
        <v>34.928046999999999</v>
      </c>
      <c r="S117" s="33">
        <v>34.923465999999998</v>
      </c>
      <c r="T117" s="33" t="s">
        <v>193</v>
      </c>
      <c r="U117" s="33">
        <v>34.843769999999999</v>
      </c>
      <c r="V117" s="33">
        <v>34.810417000000001</v>
      </c>
      <c r="W117" s="33">
        <v>34.790320000000001</v>
      </c>
      <c r="X117" s="33">
        <v>34.783394000000001</v>
      </c>
      <c r="Y117" s="33">
        <v>34.778190000000002</v>
      </c>
      <c r="Z117" s="33">
        <v>34.786119999999997</v>
      </c>
      <c r="AA117" s="33">
        <v>34.808598000000003</v>
      </c>
      <c r="AB117" s="33">
        <v>34.833545999999998</v>
      </c>
      <c r="AC117" s="29">
        <v>34.85</v>
      </c>
      <c r="AD117" s="29">
        <v>34.843066999999998</v>
      </c>
      <c r="AE117" s="29">
        <v>34.811615000000003</v>
      </c>
      <c r="AF117" s="29">
        <v>34.801642999999999</v>
      </c>
      <c r="AG117" s="29">
        <v>34.819099999999999</v>
      </c>
      <c r="AH117" s="29">
        <v>34.821556000000001</v>
      </c>
      <c r="AI117" s="29">
        <v>34.828569999999999</v>
      </c>
      <c r="AJ117" s="29">
        <v>34.832881999999998</v>
      </c>
      <c r="AK117" s="3">
        <f t="shared" si="2"/>
        <v>34.858650714285702</v>
      </c>
      <c r="AM117" s="10" t="s">
        <v>116</v>
      </c>
      <c r="AO117" s="2">
        <f>SUM(A115:AJ116)/72</f>
        <v>34.751727625000001</v>
      </c>
      <c r="AP117" s="2">
        <f>((AK117-AK$6)*100)/AK$6</f>
        <v>-1.1896266669081512E-2</v>
      </c>
      <c r="AR117" s="10" t="s">
        <v>116</v>
      </c>
      <c r="AS117" s="2"/>
      <c r="AT117" s="1">
        <f>((AO117-AO$6)*100)/AO$6</f>
        <v>-4.3034527745980468E-2</v>
      </c>
    </row>
    <row r="118" spans="1:47" x14ac:dyDescent="0.25">
      <c r="A118" s="29">
        <v>34.915627000000001</v>
      </c>
      <c r="B118" s="30">
        <v>34.92116</v>
      </c>
      <c r="C118" s="29">
        <v>34.938876999999998</v>
      </c>
      <c r="D118" s="29">
        <v>34.964759999999998</v>
      </c>
      <c r="E118" s="31">
        <v>34.984104000000002</v>
      </c>
      <c r="F118" s="31">
        <v>34.99971</v>
      </c>
      <c r="G118" s="31">
        <v>35.001446000000001</v>
      </c>
      <c r="H118" s="31">
        <v>35.032249999999998</v>
      </c>
      <c r="I118" s="31">
        <v>35.027790000000003</v>
      </c>
      <c r="J118" s="31">
        <v>35.028404000000002</v>
      </c>
      <c r="K118" s="31">
        <v>35.024000000000001</v>
      </c>
      <c r="L118" s="31">
        <v>35.023895000000003</v>
      </c>
      <c r="M118" s="31">
        <v>35.020184</v>
      </c>
      <c r="N118" s="31">
        <v>35.012535</v>
      </c>
      <c r="O118" s="31">
        <v>35.005580000000002</v>
      </c>
      <c r="P118" s="31">
        <v>35.003444999999999</v>
      </c>
      <c r="Q118" s="32">
        <v>34.992736999999998</v>
      </c>
      <c r="R118" s="32">
        <v>34.988273999999997</v>
      </c>
      <c r="S118" s="33">
        <v>34.982660000000003</v>
      </c>
      <c r="T118" s="33" t="s">
        <v>193</v>
      </c>
      <c r="U118" s="33">
        <v>34.881129999999999</v>
      </c>
      <c r="V118" s="33">
        <v>34.862220000000001</v>
      </c>
      <c r="W118" s="33">
        <v>34.863079999999997</v>
      </c>
      <c r="X118" s="33">
        <v>34.875317000000003</v>
      </c>
      <c r="Y118" s="33">
        <v>34.894799999999996</v>
      </c>
      <c r="Z118" s="33">
        <v>34.919291999999999</v>
      </c>
      <c r="AA118" s="33">
        <v>34.948715</v>
      </c>
      <c r="AB118" s="33">
        <v>34.964058000000001</v>
      </c>
      <c r="AC118" s="29">
        <v>34.977764000000001</v>
      </c>
      <c r="AD118" s="29">
        <v>34.975388000000002</v>
      </c>
      <c r="AE118" s="29">
        <v>34.957740000000001</v>
      </c>
      <c r="AF118" s="29">
        <v>34.926403000000001</v>
      </c>
      <c r="AG118" s="29">
        <v>34.935040000000001</v>
      </c>
      <c r="AH118" s="29">
        <v>34.925907000000002</v>
      </c>
      <c r="AI118" s="29">
        <v>34.918503000000001</v>
      </c>
      <c r="AJ118" s="29">
        <v>34.912770000000002</v>
      </c>
      <c r="AK118" s="3">
        <f t="shared" si="2"/>
        <v>34.960159000000004</v>
      </c>
      <c r="AM118" s="11" t="s">
        <v>99</v>
      </c>
      <c r="AO118" s="2">
        <f>SUM(A140:R144)/56</f>
        <v>34.214771089285719</v>
      </c>
      <c r="AP118" s="2">
        <f>((AK118-AK$7)*100)/AK$7</f>
        <v>2.6617046758087078E-2</v>
      </c>
      <c r="AR118" s="11" t="s">
        <v>99</v>
      </c>
      <c r="AS118" s="2"/>
      <c r="AT118" s="1">
        <f>((AO118-AO$7)*100)/AO$7</f>
        <v>-1.0721923628969092E-2</v>
      </c>
    </row>
    <row r="119" spans="1:47" x14ac:dyDescent="0.25">
      <c r="A119" s="29">
        <v>34.977684000000004</v>
      </c>
      <c r="B119" s="30">
        <v>34.995044999999998</v>
      </c>
      <c r="C119" s="29">
        <v>35.067165000000003</v>
      </c>
      <c r="D119" s="29">
        <v>35.159869999999998</v>
      </c>
      <c r="E119" s="31">
        <v>35.106850000000001</v>
      </c>
      <c r="F119" s="31">
        <v>35.043453</v>
      </c>
      <c r="G119" s="31">
        <v>35.016334999999998</v>
      </c>
      <c r="H119" s="31">
        <v>35.047336999999999</v>
      </c>
      <c r="I119" s="31">
        <v>35.104965</v>
      </c>
      <c r="J119" s="31">
        <v>35.141303999999998</v>
      </c>
      <c r="K119" s="31">
        <v>35.145310000000002</v>
      </c>
      <c r="L119" s="31">
        <v>35.138751999999997</v>
      </c>
      <c r="M119" s="31">
        <v>35.126919999999998</v>
      </c>
      <c r="N119" s="31">
        <v>35.110886000000001</v>
      </c>
      <c r="O119" s="31">
        <v>35.092236</v>
      </c>
      <c r="P119" s="31">
        <v>35.077472999999998</v>
      </c>
      <c r="Q119" s="32">
        <v>35.054313999999998</v>
      </c>
      <c r="R119" s="32">
        <v>35.046990000000001</v>
      </c>
      <c r="S119" s="33">
        <v>35.060409999999997</v>
      </c>
      <c r="T119" s="33" t="s">
        <v>193</v>
      </c>
      <c r="U119" s="33">
        <v>35.084507000000002</v>
      </c>
      <c r="V119" s="33">
        <v>35.162745999999999</v>
      </c>
      <c r="W119" s="33">
        <v>35.19003</v>
      </c>
      <c r="X119" s="33">
        <v>35.172134</v>
      </c>
      <c r="Y119" s="33">
        <v>35.152045999999999</v>
      </c>
      <c r="Z119" s="33">
        <v>35.15157</v>
      </c>
      <c r="AA119" s="33">
        <v>35.14235</v>
      </c>
      <c r="AB119" s="33">
        <v>35.109360000000002</v>
      </c>
      <c r="AC119" s="29">
        <v>35.051932999999998</v>
      </c>
      <c r="AD119" s="29">
        <v>35.017277</v>
      </c>
      <c r="AE119" s="29">
        <v>34.997520000000002</v>
      </c>
      <c r="AF119" s="29">
        <v>34.993225000000002</v>
      </c>
      <c r="AG119" s="29">
        <v>34.995950000000001</v>
      </c>
      <c r="AH119" s="29">
        <v>34.992294000000001</v>
      </c>
      <c r="AI119" s="29">
        <v>34.982680000000002</v>
      </c>
      <c r="AJ119" s="29">
        <v>34.973255000000002</v>
      </c>
      <c r="AK119" s="3">
        <f t="shared" si="2"/>
        <v>35.076633600000001</v>
      </c>
      <c r="AM119" s="11" t="s">
        <v>102</v>
      </c>
      <c r="AO119" s="2">
        <f>SUM(E117:R121)/68</f>
        <v>35.059088250000002</v>
      </c>
      <c r="AP119" s="2">
        <f>((AK119-AK$8)*100)/AK$8</f>
        <v>7.6149134646483096E-2</v>
      </c>
      <c r="AR119" s="11" t="s">
        <v>102</v>
      </c>
      <c r="AS119" s="2"/>
      <c r="AT119" s="1">
        <f>((AO119-AO$8)*100)/AO$8</f>
        <v>6.7799325758659171E-2</v>
      </c>
    </row>
    <row r="120" spans="1:47" x14ac:dyDescent="0.25">
      <c r="A120" s="29">
        <v>35.061653</v>
      </c>
      <c r="B120" s="30">
        <v>35.108817999999999</v>
      </c>
      <c r="C120" s="29">
        <v>35.298428000000001</v>
      </c>
      <c r="D120" s="29">
        <v>35.366889999999998</v>
      </c>
      <c r="E120" s="31" t="s">
        <v>193</v>
      </c>
      <c r="F120" s="31">
        <v>34.932696999999997</v>
      </c>
      <c r="G120" s="31">
        <v>34.956516000000001</v>
      </c>
      <c r="H120" s="31">
        <v>35.042614</v>
      </c>
      <c r="I120" s="31">
        <v>35.13747</v>
      </c>
      <c r="J120" s="31">
        <v>35.212980000000002</v>
      </c>
      <c r="K120" s="31">
        <v>35.233322000000001</v>
      </c>
      <c r="L120" s="31">
        <v>35.226939999999999</v>
      </c>
      <c r="M120" s="31">
        <v>35.213734000000002</v>
      </c>
      <c r="N120" s="31">
        <v>35.196872999999997</v>
      </c>
      <c r="O120" s="31">
        <v>35.1708</v>
      </c>
      <c r="P120" s="31">
        <v>35.146923000000001</v>
      </c>
      <c r="Q120" s="32">
        <v>35.123978000000001</v>
      </c>
      <c r="R120" s="32">
        <v>35.120117</v>
      </c>
      <c r="S120" s="33">
        <v>35.115569999999998</v>
      </c>
      <c r="T120" s="33" t="s">
        <v>193</v>
      </c>
      <c r="U120" s="33">
        <v>35.142753999999996</v>
      </c>
      <c r="V120" s="33">
        <v>35.466568000000002</v>
      </c>
      <c r="W120" s="33">
        <v>35.546770000000002</v>
      </c>
      <c r="X120" s="33">
        <v>35.484969999999997</v>
      </c>
      <c r="Y120" s="33">
        <v>35.413981999999997</v>
      </c>
      <c r="Z120" s="33">
        <v>35.359146000000003</v>
      </c>
      <c r="AA120" s="33">
        <v>35.299624999999999</v>
      </c>
      <c r="AB120" s="33">
        <v>35.189906999999998</v>
      </c>
      <c r="AC120" s="29">
        <v>34.99541</v>
      </c>
      <c r="AD120" s="29">
        <v>34.987760000000002</v>
      </c>
      <c r="AE120" s="29">
        <v>34.943905000000001</v>
      </c>
      <c r="AF120" s="29">
        <v>34.98753</v>
      </c>
      <c r="AG120" s="29">
        <v>35.006630000000001</v>
      </c>
      <c r="AH120" s="29">
        <v>35.013660000000002</v>
      </c>
      <c r="AI120" s="29">
        <v>35.013480000000001</v>
      </c>
      <c r="AJ120" s="29">
        <v>35.023240000000001</v>
      </c>
      <c r="AK120" s="3">
        <f t="shared" si="2"/>
        <v>35.162990000000008</v>
      </c>
      <c r="AM120" s="12" t="s">
        <v>105</v>
      </c>
      <c r="AO120" s="2">
        <f>SUM(S140:Z144)/35</f>
        <v>35.670897028571424</v>
      </c>
      <c r="AP120" s="2">
        <f>((AK120-AK$9)*100)/AK$9</f>
        <v>0.10461501353243471</v>
      </c>
      <c r="AR120" s="12" t="s">
        <v>105</v>
      </c>
      <c r="AS120" s="2"/>
      <c r="AT120" s="1">
        <f>((AO120-AO$9)*100)/AO$9</f>
        <v>0.13249888490553374</v>
      </c>
    </row>
    <row r="121" spans="1:47" x14ac:dyDescent="0.25">
      <c r="A121" s="29">
        <v>35.183537000000001</v>
      </c>
      <c r="B121" s="30">
        <v>35.223488000000003</v>
      </c>
      <c r="C121" s="29">
        <v>35.469043999999997</v>
      </c>
      <c r="D121" s="29" t="s">
        <v>193</v>
      </c>
      <c r="E121" s="31" t="s">
        <v>193</v>
      </c>
      <c r="F121" s="31">
        <v>34.82835</v>
      </c>
      <c r="G121" s="31">
        <v>34.95252</v>
      </c>
      <c r="H121" s="31">
        <v>35.084105999999998</v>
      </c>
      <c r="I121" s="31">
        <v>35.203631999999999</v>
      </c>
      <c r="J121" s="31">
        <v>35.287089999999999</v>
      </c>
      <c r="K121" s="31">
        <v>35.293475999999998</v>
      </c>
      <c r="L121" s="31">
        <v>35.250683000000002</v>
      </c>
      <c r="M121" s="31">
        <v>35.258243999999998</v>
      </c>
      <c r="N121" s="31">
        <v>35.250210000000003</v>
      </c>
      <c r="O121" s="31">
        <v>35.230440000000002</v>
      </c>
      <c r="P121" s="31">
        <v>35.208449999999999</v>
      </c>
      <c r="Q121" s="32">
        <v>35.195346999999998</v>
      </c>
      <c r="R121" s="32">
        <v>35.209086999999997</v>
      </c>
      <c r="S121" s="33">
        <v>35.185448000000001</v>
      </c>
      <c r="T121" s="33" t="s">
        <v>193</v>
      </c>
      <c r="U121" s="33" t="s">
        <v>193</v>
      </c>
      <c r="V121" s="33">
        <v>35.513660000000002</v>
      </c>
      <c r="W121" s="33">
        <v>35.647964000000002</v>
      </c>
      <c r="X121" s="33">
        <v>35.654654999999998</v>
      </c>
      <c r="Y121" s="33">
        <v>35.549987999999999</v>
      </c>
      <c r="Z121" s="33">
        <v>35.452292999999997</v>
      </c>
      <c r="AA121" s="33">
        <v>35.357100000000003</v>
      </c>
      <c r="AB121" s="33">
        <v>35.108730000000001</v>
      </c>
      <c r="AC121" s="29" t="s">
        <v>193</v>
      </c>
      <c r="AD121" s="29">
        <v>34.977673000000003</v>
      </c>
      <c r="AE121" s="29">
        <v>34.902424000000003</v>
      </c>
      <c r="AF121" s="29">
        <v>35.002631999999998</v>
      </c>
      <c r="AG121" s="29">
        <v>34.965846999999997</v>
      </c>
      <c r="AH121" s="29">
        <v>34.994736000000003</v>
      </c>
      <c r="AI121" s="29">
        <v>35.025039999999997</v>
      </c>
      <c r="AJ121" s="29">
        <v>35.086708000000002</v>
      </c>
      <c r="AK121" s="3">
        <f t="shared" si="2"/>
        <v>35.211374258064517</v>
      </c>
      <c r="AM121" s="12" t="s">
        <v>108</v>
      </c>
      <c r="AO121" s="2">
        <f>SUM(S117:AB121)/44</f>
        <v>35.119622181818187</v>
      </c>
      <c r="AP121" s="2">
        <f>((AK121-AK$10)*100)/AK$10</f>
        <v>0.12185751736127404</v>
      </c>
      <c r="AR121" s="12" t="s">
        <v>108</v>
      </c>
      <c r="AS121" s="2"/>
      <c r="AT121" s="1">
        <f>((AO121-AO$10)*100)/AO$10</f>
        <v>6.873096775509123E-2</v>
      </c>
    </row>
    <row r="122" spans="1:47" x14ac:dyDescent="0.25">
      <c r="A122" s="29">
        <v>35.314500000000002</v>
      </c>
      <c r="B122" s="30">
        <v>35.204754000000001</v>
      </c>
      <c r="C122" s="29" t="s">
        <v>193</v>
      </c>
      <c r="D122" s="29" t="s">
        <v>193</v>
      </c>
      <c r="E122" s="34" t="s">
        <v>193</v>
      </c>
      <c r="F122" s="34">
        <v>34.801470000000002</v>
      </c>
      <c r="G122" s="34">
        <v>35.055213999999999</v>
      </c>
      <c r="H122" s="34">
        <v>35.272007000000002</v>
      </c>
      <c r="I122" s="34">
        <v>35.390439999999998</v>
      </c>
      <c r="J122" s="34">
        <v>35.449074000000003</v>
      </c>
      <c r="K122" s="34">
        <v>35.467010000000002</v>
      </c>
      <c r="L122" s="34">
        <v>35.396430000000002</v>
      </c>
      <c r="M122" s="34">
        <v>35.35839</v>
      </c>
      <c r="N122" s="34">
        <v>35.3279</v>
      </c>
      <c r="O122" s="34">
        <v>35.295450000000002</v>
      </c>
      <c r="P122" s="34">
        <v>35.273487000000003</v>
      </c>
      <c r="Q122" s="34">
        <v>35.27572</v>
      </c>
      <c r="R122" s="34">
        <v>35.334811999999999</v>
      </c>
      <c r="S122" s="35">
        <v>35.263373999999999</v>
      </c>
      <c r="T122" s="35" t="s">
        <v>193</v>
      </c>
      <c r="U122" s="35" t="s">
        <v>193</v>
      </c>
      <c r="V122" s="35">
        <v>35.617268000000003</v>
      </c>
      <c r="W122" s="35">
        <v>35.714333000000003</v>
      </c>
      <c r="X122" s="35">
        <v>35.779400000000003</v>
      </c>
      <c r="Y122" s="35">
        <v>35.583069999999999</v>
      </c>
      <c r="Z122" s="35">
        <v>35.479430000000001</v>
      </c>
      <c r="AA122" s="35">
        <v>35.386775999999998</v>
      </c>
      <c r="AB122" s="35">
        <v>35.138424000000001</v>
      </c>
      <c r="AC122" s="36" t="s">
        <v>193</v>
      </c>
      <c r="AD122" s="29">
        <v>34.991959999999999</v>
      </c>
      <c r="AE122" s="29">
        <v>34.889313000000001</v>
      </c>
      <c r="AF122" s="29">
        <v>35.005318000000003</v>
      </c>
      <c r="AG122" s="29">
        <v>35.049816</v>
      </c>
      <c r="AH122" s="29">
        <v>35.077637000000003</v>
      </c>
      <c r="AI122" s="29">
        <v>35.113990000000001</v>
      </c>
      <c r="AJ122" s="29">
        <v>35.199150000000003</v>
      </c>
      <c r="AK122" s="3">
        <f t="shared" si="2"/>
        <v>35.283530566666656</v>
      </c>
      <c r="AM122" s="14" t="s">
        <v>99</v>
      </c>
      <c r="AO122" s="7">
        <f>(SUM(B131:O139)+SUM(P131:R135))/140</f>
        <v>33.733004957142867</v>
      </c>
      <c r="AP122" s="2">
        <f>((AK122-AK$11)*100)/AK$11</f>
        <v>0.13217505659249634</v>
      </c>
      <c r="AR122" s="14" t="s">
        <v>99</v>
      </c>
      <c r="AS122" s="2"/>
      <c r="AT122" s="1">
        <f>((AO122-AO$11)*100)/AO$11</f>
        <v>-9.4112823271346041E-3</v>
      </c>
      <c r="AU122">
        <f>SUM(AT122:AT125)/4</f>
        <v>8.4414676304484765E-2</v>
      </c>
    </row>
    <row r="123" spans="1:47" x14ac:dyDescent="0.25">
      <c r="A123" s="29">
        <v>35.244553000000003</v>
      </c>
      <c r="B123" s="30">
        <v>35.044055999999998</v>
      </c>
      <c r="C123" s="29" t="s">
        <v>193</v>
      </c>
      <c r="D123" s="29" t="s">
        <v>193</v>
      </c>
      <c r="E123" s="34" t="s">
        <v>193</v>
      </c>
      <c r="F123" s="34">
        <v>34.769646000000002</v>
      </c>
      <c r="G123" s="34">
        <v>35.079369999999997</v>
      </c>
      <c r="H123" s="34">
        <v>35.362369999999999</v>
      </c>
      <c r="I123" s="34">
        <v>35.496650000000002</v>
      </c>
      <c r="J123" s="34">
        <v>35.547139999999999</v>
      </c>
      <c r="K123" s="34">
        <v>35.57432</v>
      </c>
      <c r="L123" s="34">
        <v>35.52496</v>
      </c>
      <c r="M123" s="34">
        <v>35.489829999999998</v>
      </c>
      <c r="N123" s="34">
        <v>35.453887999999999</v>
      </c>
      <c r="O123" s="34">
        <v>35.426537000000003</v>
      </c>
      <c r="P123" s="34">
        <v>35.418605999999997</v>
      </c>
      <c r="Q123" s="34">
        <v>35.439819999999997</v>
      </c>
      <c r="R123" s="34">
        <v>35.491149999999998</v>
      </c>
      <c r="S123" s="35">
        <v>35.354275000000001</v>
      </c>
      <c r="T123" s="35" t="s">
        <v>193</v>
      </c>
      <c r="U123" s="35" t="s">
        <v>193</v>
      </c>
      <c r="V123" s="35">
        <v>35.648159999999997</v>
      </c>
      <c r="W123" s="35">
        <v>35.746597000000001</v>
      </c>
      <c r="X123" s="35">
        <v>35.887729999999998</v>
      </c>
      <c r="Y123" s="35">
        <v>35.639426999999998</v>
      </c>
      <c r="Z123" s="35">
        <v>35.546863999999999</v>
      </c>
      <c r="AA123" s="35">
        <v>35.43291</v>
      </c>
      <c r="AB123" s="35">
        <v>35.228416000000003</v>
      </c>
      <c r="AC123" s="36" t="s">
        <v>193</v>
      </c>
      <c r="AD123" s="29">
        <v>34.995716000000002</v>
      </c>
      <c r="AE123" s="29">
        <v>34.817836999999997</v>
      </c>
      <c r="AF123" s="29">
        <v>34.946193999999998</v>
      </c>
      <c r="AG123" s="29">
        <v>34.982475000000001</v>
      </c>
      <c r="AH123" s="29">
        <v>35.042070000000002</v>
      </c>
      <c r="AI123" s="29">
        <v>35.088023999999997</v>
      </c>
      <c r="AJ123" s="29">
        <v>35.159202999999998</v>
      </c>
      <c r="AK123" s="3">
        <f t="shared" si="2"/>
        <v>35.32929313333333</v>
      </c>
      <c r="AM123" s="14" t="s">
        <v>102</v>
      </c>
      <c r="AO123" s="2">
        <f>SUM(E122:R130)/126</f>
        <v>34.377958611111119</v>
      </c>
      <c r="AP123" s="2">
        <f>((AK123-AK$12)*100)/AK$12</f>
        <v>0.13662805675391598</v>
      </c>
      <c r="AR123" s="14" t="s">
        <v>102</v>
      </c>
      <c r="AS123" s="2"/>
      <c r="AT123" s="1">
        <f>((AO123-AO$12)*100)/AO$12</f>
        <v>9.3211717485757822E-2</v>
      </c>
    </row>
    <row r="124" spans="1:47" x14ac:dyDescent="0.25">
      <c r="A124" s="29">
        <v>34.995766000000003</v>
      </c>
      <c r="B124" s="30">
        <v>34.737537000000003</v>
      </c>
      <c r="C124" s="29" t="s">
        <v>193</v>
      </c>
      <c r="D124" s="29" t="s">
        <v>193</v>
      </c>
      <c r="E124" s="34" t="s">
        <v>193</v>
      </c>
      <c r="F124" s="34">
        <v>34.680343999999998</v>
      </c>
      <c r="G124" s="34">
        <v>34.985816999999997</v>
      </c>
      <c r="H124" s="34">
        <v>35.270535000000002</v>
      </c>
      <c r="I124" s="34">
        <v>35.436</v>
      </c>
      <c r="J124" s="34">
        <v>35.533769999999997</v>
      </c>
      <c r="K124" s="34">
        <v>35.59919</v>
      </c>
      <c r="L124" s="34">
        <v>35.602004999999998</v>
      </c>
      <c r="M124" s="34">
        <v>35.62021</v>
      </c>
      <c r="N124" s="34">
        <v>35.612793000000003</v>
      </c>
      <c r="O124" s="34">
        <v>35.612526000000003</v>
      </c>
      <c r="P124" s="34">
        <v>35.619309999999999</v>
      </c>
      <c r="Q124" s="34">
        <v>35.639015000000001</v>
      </c>
      <c r="R124" s="34">
        <v>35.633277999999997</v>
      </c>
      <c r="S124" s="35">
        <v>35.449505000000002</v>
      </c>
      <c r="T124" s="35" t="s">
        <v>193</v>
      </c>
      <c r="U124" s="35" t="s">
        <v>193</v>
      </c>
      <c r="V124" s="35" t="s">
        <v>193</v>
      </c>
      <c r="W124" s="35">
        <v>35.756979999999999</v>
      </c>
      <c r="X124" s="35">
        <v>36.00271</v>
      </c>
      <c r="Y124" s="35">
        <v>35.765236000000002</v>
      </c>
      <c r="Z124" s="35">
        <v>35.633495000000003</v>
      </c>
      <c r="AA124" s="35">
        <v>35.425156000000001</v>
      </c>
      <c r="AB124" s="35" t="s">
        <v>193</v>
      </c>
      <c r="AC124" s="36" t="s">
        <v>193</v>
      </c>
      <c r="AD124" s="29">
        <v>35.000782000000001</v>
      </c>
      <c r="AE124" s="29">
        <v>34.753880000000002</v>
      </c>
      <c r="AF124" s="29">
        <v>34.874245000000002</v>
      </c>
      <c r="AG124" s="29">
        <v>34.878005999999999</v>
      </c>
      <c r="AH124" s="29">
        <v>34.899216000000003</v>
      </c>
      <c r="AI124" s="29">
        <v>34.920254</v>
      </c>
      <c r="AJ124" s="29">
        <v>34.954394999999998</v>
      </c>
      <c r="AK124" s="3">
        <f t="shared" si="2"/>
        <v>35.317569857142857</v>
      </c>
      <c r="AM124" s="15" t="s">
        <v>105</v>
      </c>
      <c r="AO124" s="2">
        <f>(SUM(S131:AB139)+SUM(P136:R139))/67</f>
        <v>35.447387910447766</v>
      </c>
      <c r="AP124" s="2">
        <f>((AK124-AK$13)*100)/AK$13</f>
        <v>0.131391700899568</v>
      </c>
      <c r="AR124" s="15" t="s">
        <v>105</v>
      </c>
      <c r="AS124" s="2"/>
      <c r="AT124" s="1">
        <f>((AO124-AO$13)*100)/AO$13</f>
        <v>8.0541243120740333E-2</v>
      </c>
    </row>
    <row r="125" spans="1:47" x14ac:dyDescent="0.25">
      <c r="A125" s="29">
        <v>34.724766000000002</v>
      </c>
      <c r="B125" s="30">
        <v>34.473705000000002</v>
      </c>
      <c r="C125" s="29" t="s">
        <v>193</v>
      </c>
      <c r="D125" s="29" t="s">
        <v>193</v>
      </c>
      <c r="E125" s="34">
        <v>34.522278</v>
      </c>
      <c r="F125" s="34">
        <v>34.610349999999997</v>
      </c>
      <c r="G125" s="34">
        <v>34.784126000000001</v>
      </c>
      <c r="H125" s="34">
        <v>35.071243000000003</v>
      </c>
      <c r="I125" s="34">
        <v>35.298400000000001</v>
      </c>
      <c r="J125" s="34">
        <v>35.449579999999997</v>
      </c>
      <c r="K125" s="34">
        <v>35.549304999999997</v>
      </c>
      <c r="L125" s="34">
        <v>35.618749999999999</v>
      </c>
      <c r="M125" s="34">
        <v>35.683880000000002</v>
      </c>
      <c r="N125" s="34">
        <v>35.719481999999999</v>
      </c>
      <c r="O125" s="34">
        <v>35.740302999999997</v>
      </c>
      <c r="P125" s="34">
        <v>35.760280000000002</v>
      </c>
      <c r="Q125" s="34">
        <v>35.781306999999998</v>
      </c>
      <c r="R125" s="34">
        <v>35.681908</v>
      </c>
      <c r="S125" s="35">
        <v>35.491397999999997</v>
      </c>
      <c r="T125" s="35" t="s">
        <v>193</v>
      </c>
      <c r="U125" s="35" t="s">
        <v>193</v>
      </c>
      <c r="V125" s="35" t="s">
        <v>193</v>
      </c>
      <c r="W125" s="35">
        <v>35.839953999999999</v>
      </c>
      <c r="X125" s="35">
        <v>36.132584000000001</v>
      </c>
      <c r="Y125" s="35">
        <v>35.969574000000001</v>
      </c>
      <c r="Z125" s="35">
        <v>35.807555999999998</v>
      </c>
      <c r="AA125" s="35">
        <v>35.534059999999997</v>
      </c>
      <c r="AB125" s="35" t="s">
        <v>193</v>
      </c>
      <c r="AC125" s="36" t="s">
        <v>193</v>
      </c>
      <c r="AD125" s="29" t="s">
        <v>193</v>
      </c>
      <c r="AE125" s="29">
        <v>34.711703999999997</v>
      </c>
      <c r="AF125" s="29">
        <v>34.806744000000002</v>
      </c>
      <c r="AG125" s="29">
        <v>34.778190000000002</v>
      </c>
      <c r="AH125" s="29">
        <v>34.761139999999997</v>
      </c>
      <c r="AI125" s="29">
        <v>34.750610000000002</v>
      </c>
      <c r="AJ125" s="29">
        <v>34.737929999999999</v>
      </c>
      <c r="AK125" s="3">
        <f>AVERAGE(A125:AJ125)</f>
        <v>35.278253821428571</v>
      </c>
      <c r="AM125" s="15" t="s">
        <v>108</v>
      </c>
      <c r="AO125" s="2">
        <f>SUM(S122:AB130)/54</f>
        <v>35.685606370370365</v>
      </c>
      <c r="AP125" s="1">
        <f>((AK125-AK$14)*100)/AK$14</f>
        <v>0.12128508539295137</v>
      </c>
      <c r="AR125" s="15" t="s">
        <v>108</v>
      </c>
      <c r="AS125" s="2"/>
      <c r="AT125" s="1">
        <f>((AO125-AO$14)*100)/AO$14</f>
        <v>0.17331702693857551</v>
      </c>
    </row>
    <row r="126" spans="1:47" x14ac:dyDescent="0.25">
      <c r="A126" s="29">
        <v>34.530482999999997</v>
      </c>
      <c r="B126" s="30">
        <v>34.299854000000003</v>
      </c>
      <c r="C126" s="29" t="s">
        <v>193</v>
      </c>
      <c r="D126" s="29" t="s">
        <v>193</v>
      </c>
      <c r="E126" s="34">
        <v>34.376860000000001</v>
      </c>
      <c r="F126" s="34">
        <v>34.397770000000001</v>
      </c>
      <c r="G126" s="34">
        <v>34.578440000000001</v>
      </c>
      <c r="H126" s="34">
        <v>34.860939999999999</v>
      </c>
      <c r="I126" s="34">
        <v>35.152439999999999</v>
      </c>
      <c r="J126" s="34">
        <v>35.375599999999999</v>
      </c>
      <c r="K126" s="34">
        <v>35.529269999999997</v>
      </c>
      <c r="L126" s="34">
        <v>35.642757000000003</v>
      </c>
      <c r="M126" s="34">
        <v>35.701796999999999</v>
      </c>
      <c r="N126" s="34">
        <v>35.737426999999997</v>
      </c>
      <c r="O126" s="34">
        <v>35.752274</v>
      </c>
      <c r="P126" s="34">
        <v>35.772620000000003</v>
      </c>
      <c r="Q126" s="34">
        <v>35.830123999999998</v>
      </c>
      <c r="R126" s="34">
        <v>35.855922999999997</v>
      </c>
      <c r="S126" s="35" t="s">
        <v>193</v>
      </c>
      <c r="T126" s="35" t="s">
        <v>193</v>
      </c>
      <c r="U126" s="35" t="s">
        <v>193</v>
      </c>
      <c r="V126" s="35" t="s">
        <v>193</v>
      </c>
      <c r="W126" s="35">
        <v>35.807229999999997</v>
      </c>
      <c r="X126" s="35">
        <v>36.170720000000003</v>
      </c>
      <c r="Y126" s="35">
        <v>36.078420000000001</v>
      </c>
      <c r="Z126" s="35">
        <v>35.973618000000002</v>
      </c>
      <c r="AA126" s="35">
        <v>35.720440000000004</v>
      </c>
      <c r="AB126" s="35" t="s">
        <v>193</v>
      </c>
      <c r="AC126" s="36" t="s">
        <v>193</v>
      </c>
      <c r="AD126" s="29" t="s">
        <v>193</v>
      </c>
      <c r="AE126" s="29">
        <v>34.7483</v>
      </c>
      <c r="AF126" s="29">
        <v>34.741633999999998</v>
      </c>
      <c r="AG126" s="29">
        <v>34.697166000000003</v>
      </c>
      <c r="AH126" s="29">
        <v>34.653652000000001</v>
      </c>
      <c r="AI126" s="29">
        <v>34.612949999999998</v>
      </c>
      <c r="AJ126" s="29">
        <v>34.562137999999997</v>
      </c>
      <c r="AK126" s="3">
        <f t="shared" si="2"/>
        <v>35.228179518518516</v>
      </c>
      <c r="AM126" s="16" t="s">
        <v>117</v>
      </c>
      <c r="AO126" s="7">
        <f>(SUM(AC117:AJ139)+SUM(A117:D130))/173</f>
        <v>34.635106560693636</v>
      </c>
      <c r="AP126" s="2">
        <f>((AK126-AK$15)*100)/AK$15</f>
        <v>0.10971253133691808</v>
      </c>
      <c r="AR126" s="16" t="s">
        <v>117</v>
      </c>
      <c r="AS126" s="2"/>
      <c r="AT126" s="1">
        <f>((AO126-AO$15)*100)/AO$15</f>
        <v>4.6367311367473671E-2</v>
      </c>
    </row>
    <row r="127" spans="1:47" x14ac:dyDescent="0.25">
      <c r="A127" s="29">
        <v>34.443710000000003</v>
      </c>
      <c r="B127" s="30">
        <v>34.315612999999999</v>
      </c>
      <c r="C127" s="29" t="s">
        <v>193</v>
      </c>
      <c r="D127" s="29" t="s">
        <v>193</v>
      </c>
      <c r="E127" s="34">
        <v>34.247757</v>
      </c>
      <c r="F127" s="34">
        <v>34.177199999999999</v>
      </c>
      <c r="G127" s="34">
        <v>34.345289999999999</v>
      </c>
      <c r="H127" s="34">
        <v>34.667720000000003</v>
      </c>
      <c r="I127" s="34">
        <v>35.028492</v>
      </c>
      <c r="J127" s="34">
        <v>35.331561999999998</v>
      </c>
      <c r="K127" s="34">
        <v>35.503444999999999</v>
      </c>
      <c r="L127" s="34">
        <v>35.615836999999999</v>
      </c>
      <c r="M127" s="34">
        <v>35.663513000000002</v>
      </c>
      <c r="N127" s="34">
        <v>35.681260000000002</v>
      </c>
      <c r="O127" s="34">
        <v>35.672260000000001</v>
      </c>
      <c r="P127" s="34">
        <v>35.669136000000002</v>
      </c>
      <c r="Q127" s="34">
        <v>35.727943000000003</v>
      </c>
      <c r="R127" s="34">
        <v>35.917361999999997</v>
      </c>
      <c r="S127" s="35" t="s">
        <v>193</v>
      </c>
      <c r="T127" s="35" t="s">
        <v>193</v>
      </c>
      <c r="U127" s="35" t="s">
        <v>193</v>
      </c>
      <c r="V127" s="35" t="s">
        <v>193</v>
      </c>
      <c r="W127" s="35">
        <v>35.739339999999999</v>
      </c>
      <c r="X127" s="35">
        <v>36.13693</v>
      </c>
      <c r="Y127" s="35">
        <v>36.08061</v>
      </c>
      <c r="Z127" s="35">
        <v>36.043239999999997</v>
      </c>
      <c r="AA127" s="35">
        <v>35.896659999999997</v>
      </c>
      <c r="AB127" s="35" t="s">
        <v>193</v>
      </c>
      <c r="AC127" s="36" t="s">
        <v>193</v>
      </c>
      <c r="AD127" s="29" t="s">
        <v>193</v>
      </c>
      <c r="AE127" s="29">
        <v>34.74644</v>
      </c>
      <c r="AF127" s="29">
        <v>34.680630000000001</v>
      </c>
      <c r="AG127" s="29">
        <v>34.646659999999997</v>
      </c>
      <c r="AH127" s="29">
        <v>34.600226999999997</v>
      </c>
      <c r="AI127" s="29">
        <v>34.537506</v>
      </c>
      <c r="AJ127" s="29">
        <v>34.445045</v>
      </c>
      <c r="AK127" s="3">
        <f t="shared" si="2"/>
        <v>35.168940296296292</v>
      </c>
      <c r="AM127" t="s">
        <v>118</v>
      </c>
      <c r="AO127" s="2">
        <f>((SUM(A113:Z146)+SUM(AA113:AJ139))/895)</f>
        <v>34.654085487150844</v>
      </c>
      <c r="AP127" s="2">
        <f>((AK127-AK$16)*100)/AK$16</f>
        <v>9.3411737433667305E-2</v>
      </c>
      <c r="AR127" t="s">
        <v>118</v>
      </c>
      <c r="AT127" s="1">
        <f>((AO127-AO$16)*100)/AO$16</f>
        <v>4.0566839042820137E-2</v>
      </c>
    </row>
    <row r="128" spans="1:47" x14ac:dyDescent="0.25">
      <c r="A128" s="29">
        <v>34.385162000000001</v>
      </c>
      <c r="B128" s="30">
        <v>34.20767</v>
      </c>
      <c r="C128" s="29">
        <v>34.163319999999999</v>
      </c>
      <c r="D128" s="29">
        <v>34.172085000000003</v>
      </c>
      <c r="E128" s="34">
        <v>34.057136999999997</v>
      </c>
      <c r="F128" s="34">
        <v>33.991295000000001</v>
      </c>
      <c r="G128" s="34">
        <v>34.1096</v>
      </c>
      <c r="H128" s="34">
        <v>34.468223999999999</v>
      </c>
      <c r="I128" s="34">
        <v>34.946624999999997</v>
      </c>
      <c r="J128" s="34">
        <v>35.275382999999998</v>
      </c>
      <c r="K128" s="34">
        <v>35.462789999999998</v>
      </c>
      <c r="L128" s="34">
        <v>35.567900000000002</v>
      </c>
      <c r="M128" s="34">
        <v>35.60407</v>
      </c>
      <c r="N128" s="34">
        <v>35.600636000000002</v>
      </c>
      <c r="O128" s="34">
        <v>35.559364000000002</v>
      </c>
      <c r="P128" s="34">
        <v>35.507072000000001</v>
      </c>
      <c r="Q128" s="34">
        <v>35.503044000000003</v>
      </c>
      <c r="R128" s="34">
        <v>35.743850000000002</v>
      </c>
      <c r="S128" s="35" t="s">
        <v>193</v>
      </c>
      <c r="T128" s="35" t="s">
        <v>193</v>
      </c>
      <c r="U128" s="35" t="s">
        <v>193</v>
      </c>
      <c r="V128" s="35" t="s">
        <v>193</v>
      </c>
      <c r="W128" s="35">
        <v>35.579349999999998</v>
      </c>
      <c r="X128" s="35">
        <v>36.057082999999999</v>
      </c>
      <c r="Y128" s="35">
        <v>35.992462000000003</v>
      </c>
      <c r="Z128" s="35">
        <v>35.952570000000001</v>
      </c>
      <c r="AA128" s="35">
        <v>35.832832000000003</v>
      </c>
      <c r="AB128" s="35" t="s">
        <v>193</v>
      </c>
      <c r="AC128" s="36" t="s">
        <v>193</v>
      </c>
      <c r="AD128" s="29" t="s">
        <v>193</v>
      </c>
      <c r="AE128" s="29">
        <v>34.753169999999997</v>
      </c>
      <c r="AF128" s="29">
        <v>34.668953000000002</v>
      </c>
      <c r="AG128" s="29">
        <v>34.644449999999999</v>
      </c>
      <c r="AH128" s="29">
        <v>34.598185999999998</v>
      </c>
      <c r="AI128" s="29">
        <v>34.523968000000004</v>
      </c>
      <c r="AJ128" s="29">
        <v>34.351475000000001</v>
      </c>
      <c r="AK128" s="3">
        <f t="shared" si="2"/>
        <v>35.009645724137933</v>
      </c>
      <c r="AM128" t="s">
        <v>119</v>
      </c>
      <c r="AP128" s="2">
        <f>((AK128-AK$17)*100)/AK$17</f>
        <v>6.0210386484838847E-2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34.340890000000002</v>
      </c>
      <c r="B129" s="30">
        <v>34.111539999999998</v>
      </c>
      <c r="C129" s="29">
        <v>33.862476000000001</v>
      </c>
      <c r="D129" s="29">
        <v>34.145184</v>
      </c>
      <c r="E129" s="34">
        <v>33.932963999999998</v>
      </c>
      <c r="F129" s="34">
        <v>33.863273999999997</v>
      </c>
      <c r="G129" s="34">
        <v>33.98189</v>
      </c>
      <c r="H129" s="34">
        <v>34.414459999999998</v>
      </c>
      <c r="I129" s="34">
        <v>34.927287999999997</v>
      </c>
      <c r="J129" s="34">
        <v>35.225997999999997</v>
      </c>
      <c r="K129" s="34">
        <v>35.419376</v>
      </c>
      <c r="L129" s="34">
        <v>35.529434000000002</v>
      </c>
      <c r="M129" s="34">
        <v>35.554595999999997</v>
      </c>
      <c r="N129" s="34">
        <v>35.538510000000002</v>
      </c>
      <c r="O129" s="34">
        <v>35.458644999999997</v>
      </c>
      <c r="P129" s="34">
        <v>35.322623999999998</v>
      </c>
      <c r="Q129" s="34">
        <v>35.208168000000001</v>
      </c>
      <c r="R129" s="34">
        <v>35.338380000000001</v>
      </c>
      <c r="S129" s="35" t="s">
        <v>193</v>
      </c>
      <c r="T129" s="35" t="s">
        <v>193</v>
      </c>
      <c r="U129" s="35" t="s">
        <v>193</v>
      </c>
      <c r="V129" s="35" t="s">
        <v>193</v>
      </c>
      <c r="W129" s="35">
        <v>35.208599999999997</v>
      </c>
      <c r="X129" s="35">
        <v>35.958739999999999</v>
      </c>
      <c r="Y129" s="35">
        <v>35.903550000000003</v>
      </c>
      <c r="Z129" s="35">
        <v>35.874256000000003</v>
      </c>
      <c r="AA129" s="35">
        <v>35.549255000000002</v>
      </c>
      <c r="AB129" s="35" t="s">
        <v>193</v>
      </c>
      <c r="AC129" s="36" t="s">
        <v>193</v>
      </c>
      <c r="AD129" s="29" t="s">
        <v>193</v>
      </c>
      <c r="AE129" s="29">
        <v>34.817770000000003</v>
      </c>
      <c r="AF129" s="29">
        <v>34.688015</v>
      </c>
      <c r="AG129" s="29">
        <v>34.656419999999997</v>
      </c>
      <c r="AH129" s="29">
        <v>34.620019999999997</v>
      </c>
      <c r="AI129" s="29">
        <v>34.538269999999997</v>
      </c>
      <c r="AJ129" s="29">
        <v>34.216169999999998</v>
      </c>
      <c r="AK129" s="3">
        <f t="shared" si="2"/>
        <v>34.903681482758628</v>
      </c>
      <c r="AM129" t="s">
        <v>120</v>
      </c>
      <c r="AP129" s="2">
        <f>((AK129-AK$18)*100)/AK$18</f>
        <v>3.5894184710792858E-2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193</v>
      </c>
      <c r="B130" s="30" t="s">
        <v>193</v>
      </c>
      <c r="C130" s="29">
        <v>33.595547000000003</v>
      </c>
      <c r="D130" s="29">
        <v>33.999459999999999</v>
      </c>
      <c r="E130" s="34">
        <v>33.899450000000002</v>
      </c>
      <c r="F130" s="34">
        <v>33.819854999999997</v>
      </c>
      <c r="G130" s="34">
        <v>33.892940000000003</v>
      </c>
      <c r="H130" s="34">
        <v>34.410125999999998</v>
      </c>
      <c r="I130" s="34">
        <v>34.884079999999997</v>
      </c>
      <c r="J130" s="34">
        <v>35.151760000000003</v>
      </c>
      <c r="K130" s="34">
        <v>35.338135000000001</v>
      </c>
      <c r="L130" s="34">
        <v>35.460242999999998</v>
      </c>
      <c r="M130" s="34">
        <v>35.478554000000003</v>
      </c>
      <c r="N130" s="34">
        <v>35.435237999999998</v>
      </c>
      <c r="O130" s="34">
        <v>35.278362000000001</v>
      </c>
      <c r="P130" s="34">
        <v>35.033816999999999</v>
      </c>
      <c r="Q130" s="34">
        <v>34.83128</v>
      </c>
      <c r="R130" s="34">
        <v>34.895653000000003</v>
      </c>
      <c r="S130" s="35" t="s">
        <v>193</v>
      </c>
      <c r="T130" s="35" t="s">
        <v>193</v>
      </c>
      <c r="U130" s="35" t="s">
        <v>193</v>
      </c>
      <c r="V130" s="35">
        <v>34.215409999999999</v>
      </c>
      <c r="W130" s="35">
        <v>35.269530000000003</v>
      </c>
      <c r="X130" s="35">
        <v>35.784652999999999</v>
      </c>
      <c r="Y130" s="35">
        <v>35.652397000000001</v>
      </c>
      <c r="Z130" s="35">
        <v>35.87697</v>
      </c>
      <c r="AA130" s="35">
        <v>35.413215999999998</v>
      </c>
      <c r="AB130" s="35" t="s">
        <v>193</v>
      </c>
      <c r="AC130" s="36" t="s">
        <v>193</v>
      </c>
      <c r="AD130" s="29" t="s">
        <v>193</v>
      </c>
      <c r="AE130" s="29">
        <v>34.915866999999999</v>
      </c>
      <c r="AF130" s="29">
        <v>34.776139999999998</v>
      </c>
      <c r="AG130" s="29">
        <v>34.718850000000003</v>
      </c>
      <c r="AH130" s="29">
        <v>34.730119999999999</v>
      </c>
      <c r="AI130" s="29">
        <v>34.595750000000002</v>
      </c>
      <c r="AJ130" s="29">
        <v>34.094966999999997</v>
      </c>
      <c r="AK130" s="3">
        <f t="shared" si="2"/>
        <v>34.83744178571429</v>
      </c>
      <c r="AM130" t="s">
        <v>121</v>
      </c>
      <c r="AO130" s="2">
        <f>SUM(U145:W146)/6</f>
        <v>35.338558166666665</v>
      </c>
      <c r="AP130" s="2">
        <f>((AK130-AK$19)*100)/AK$19</f>
        <v>9.8798176769480401E-3</v>
      </c>
      <c r="AR130" t="s">
        <v>124</v>
      </c>
      <c r="AT130" s="1">
        <f>((AO130-AO$19)*100)/AO$19</f>
        <v>4.0102600869012392E-2</v>
      </c>
    </row>
    <row r="131" spans="1:46" x14ac:dyDescent="0.25">
      <c r="A131" t="s">
        <v>193</v>
      </c>
      <c r="B131" s="37" t="s">
        <v>193</v>
      </c>
      <c r="C131" s="34">
        <v>33.616737000000001</v>
      </c>
      <c r="D131" s="34">
        <v>33.971150000000002</v>
      </c>
      <c r="E131" s="34">
        <v>33.928466999999998</v>
      </c>
      <c r="F131" s="34">
        <v>33.850093999999999</v>
      </c>
      <c r="G131" s="34">
        <v>33.906548000000001</v>
      </c>
      <c r="H131" s="34">
        <v>34.391959999999997</v>
      </c>
      <c r="I131" s="34">
        <v>34.753535999999997</v>
      </c>
      <c r="J131" s="34">
        <v>34.966923000000001</v>
      </c>
      <c r="K131" s="34">
        <v>35.143577999999998</v>
      </c>
      <c r="L131" s="34">
        <v>35.274146999999999</v>
      </c>
      <c r="M131" s="34">
        <v>35.29833</v>
      </c>
      <c r="N131" s="34">
        <v>35.228189999999998</v>
      </c>
      <c r="O131" s="34">
        <v>35.001842000000003</v>
      </c>
      <c r="P131" s="34">
        <v>34.711227000000001</v>
      </c>
      <c r="Q131" s="34">
        <v>34.456398</v>
      </c>
      <c r="R131" s="34">
        <v>34.419983000000002</v>
      </c>
      <c r="S131" s="35" t="s">
        <v>193</v>
      </c>
      <c r="T131" s="35" t="s">
        <v>193</v>
      </c>
      <c r="U131" s="35" t="s">
        <v>193</v>
      </c>
      <c r="V131" s="35">
        <v>34.062714</v>
      </c>
      <c r="W131" s="35">
        <v>35.244509999999998</v>
      </c>
      <c r="X131" s="35">
        <v>35.519629999999999</v>
      </c>
      <c r="Y131" s="35">
        <v>35.178744999999999</v>
      </c>
      <c r="Z131" s="35">
        <v>35.742348</v>
      </c>
      <c r="AA131" s="35">
        <v>35.337933</v>
      </c>
      <c r="AB131" s="35" t="s">
        <v>193</v>
      </c>
      <c r="AC131" s="36" t="s">
        <v>193</v>
      </c>
      <c r="AD131" s="29" t="s">
        <v>193</v>
      </c>
      <c r="AE131" s="29">
        <v>35.050800000000002</v>
      </c>
      <c r="AF131" s="29">
        <v>34.893265</v>
      </c>
      <c r="AG131" s="29">
        <v>34.945279999999997</v>
      </c>
      <c r="AH131" s="29">
        <v>34.910736</v>
      </c>
      <c r="AI131" s="29">
        <v>34.740226999999997</v>
      </c>
      <c r="AJ131" s="29">
        <v>34.228912000000001</v>
      </c>
      <c r="AK131" s="3">
        <f t="shared" si="2"/>
        <v>34.741936071428583</v>
      </c>
      <c r="AP131" s="2">
        <f>((AK131-AK$20)*100)/AK$20</f>
        <v>-7.9888827480370135E-3</v>
      </c>
    </row>
    <row r="132" spans="1:46" x14ac:dyDescent="0.25">
      <c r="A132" t="s">
        <v>193</v>
      </c>
      <c r="B132" s="37">
        <v>34.143597</v>
      </c>
      <c r="C132" s="34">
        <v>34.011270000000003</v>
      </c>
      <c r="D132" s="34">
        <v>34.019398000000002</v>
      </c>
      <c r="E132" s="34">
        <v>33.979087999999997</v>
      </c>
      <c r="F132" s="34">
        <v>33.936489999999999</v>
      </c>
      <c r="G132" s="34">
        <v>34.042811999999998</v>
      </c>
      <c r="H132" s="34">
        <v>34.419960000000003</v>
      </c>
      <c r="I132" s="34">
        <v>34.614159999999998</v>
      </c>
      <c r="J132" s="34">
        <v>34.725119999999997</v>
      </c>
      <c r="K132" s="34">
        <v>34.837000000000003</v>
      </c>
      <c r="L132" s="34">
        <v>34.92841</v>
      </c>
      <c r="M132" s="34">
        <v>34.95458</v>
      </c>
      <c r="N132" s="34">
        <v>34.896639999999998</v>
      </c>
      <c r="O132" s="34">
        <v>34.654020000000003</v>
      </c>
      <c r="P132" s="34">
        <v>34.368053000000003</v>
      </c>
      <c r="Q132" s="34">
        <v>34.120747000000001</v>
      </c>
      <c r="R132" s="34">
        <v>34.024684999999998</v>
      </c>
      <c r="S132" s="35" t="s">
        <v>193</v>
      </c>
      <c r="T132" s="35" t="s">
        <v>193</v>
      </c>
      <c r="U132" s="35">
        <v>34.188200000000002</v>
      </c>
      <c r="V132" s="35">
        <v>34.600566999999998</v>
      </c>
      <c r="W132" s="35">
        <v>35.300370000000001</v>
      </c>
      <c r="X132" s="35">
        <v>35.339416999999997</v>
      </c>
      <c r="Y132" s="35">
        <v>34.699559999999998</v>
      </c>
      <c r="Z132" s="35">
        <v>35.61983</v>
      </c>
      <c r="AA132" s="35">
        <v>35.446162999999999</v>
      </c>
      <c r="AB132" s="35" t="s">
        <v>193</v>
      </c>
      <c r="AC132" s="36" t="s">
        <v>193</v>
      </c>
      <c r="AD132" s="29" t="s">
        <v>193</v>
      </c>
      <c r="AE132" s="29">
        <v>35.129660000000001</v>
      </c>
      <c r="AF132" s="29">
        <v>35.053642000000004</v>
      </c>
      <c r="AG132" s="29">
        <v>35.120125000000002</v>
      </c>
      <c r="AH132" s="29">
        <v>35.016579999999998</v>
      </c>
      <c r="AI132" s="29">
        <v>34.87088</v>
      </c>
      <c r="AJ132" s="29">
        <v>34.210456999999998</v>
      </c>
      <c r="AK132" s="3">
        <f t="shared" si="2"/>
        <v>34.642382699999992</v>
      </c>
      <c r="AP132" s="2">
        <f>((AK132-AK$21)*100)/AK$21</f>
        <v>-2.4823537263862838E-2</v>
      </c>
    </row>
    <row r="133" spans="1:46" x14ac:dyDescent="0.25">
      <c r="A133" t="s">
        <v>193</v>
      </c>
      <c r="B133" s="37">
        <v>34.021557000000001</v>
      </c>
      <c r="C133" s="34">
        <v>34.129787</v>
      </c>
      <c r="D133" s="34">
        <v>34.055965</v>
      </c>
      <c r="E133" s="34">
        <v>34.023266</v>
      </c>
      <c r="F133" s="34">
        <v>34.076405000000001</v>
      </c>
      <c r="G133" s="34">
        <v>34.255229999999997</v>
      </c>
      <c r="H133" s="34">
        <v>34.511710000000001</v>
      </c>
      <c r="I133" s="34">
        <v>34.613300000000002</v>
      </c>
      <c r="J133" s="34">
        <v>34.672203000000003</v>
      </c>
      <c r="K133" s="34">
        <v>34.721150000000002</v>
      </c>
      <c r="L133" s="34">
        <v>34.746777000000002</v>
      </c>
      <c r="M133" s="34">
        <v>34.721890000000002</v>
      </c>
      <c r="N133" s="34">
        <v>34.629272</v>
      </c>
      <c r="O133" s="34">
        <v>34.383069999999996</v>
      </c>
      <c r="P133" s="34">
        <v>34.145159999999997</v>
      </c>
      <c r="Q133" s="34">
        <v>34.044693000000002</v>
      </c>
      <c r="R133" s="34">
        <v>33.956305999999998</v>
      </c>
      <c r="S133" s="35" t="s">
        <v>193</v>
      </c>
      <c r="T133" s="35" t="s">
        <v>193</v>
      </c>
      <c r="U133" s="35">
        <v>34.448177000000001</v>
      </c>
      <c r="V133" s="35">
        <v>35.076304999999998</v>
      </c>
      <c r="W133" s="35">
        <v>35.369225</v>
      </c>
      <c r="X133" s="35">
        <v>35.186324999999997</v>
      </c>
      <c r="Y133" s="35">
        <v>34.083019999999998</v>
      </c>
      <c r="Z133" s="35" t="s">
        <v>193</v>
      </c>
      <c r="AA133" s="35" t="s">
        <v>193</v>
      </c>
      <c r="AB133" s="35" t="s">
        <v>193</v>
      </c>
      <c r="AC133" s="36" t="s">
        <v>193</v>
      </c>
      <c r="AD133" s="29" t="s">
        <v>193</v>
      </c>
      <c r="AE133" s="29" t="s">
        <v>193</v>
      </c>
      <c r="AF133" s="29">
        <v>35.042212999999997</v>
      </c>
      <c r="AG133" s="29">
        <v>35.209335000000003</v>
      </c>
      <c r="AH133" s="29">
        <v>34.998095999999997</v>
      </c>
      <c r="AI133" s="29">
        <v>34.918877000000002</v>
      </c>
      <c r="AJ133" s="29">
        <v>34.370373000000001</v>
      </c>
      <c r="AK133" s="3">
        <f t="shared" si="2"/>
        <v>34.533692111111115</v>
      </c>
      <c r="AP133" s="2">
        <f>((AK133-AK$22)*100)/AK$22</f>
        <v>-2.5556264586823463E-2</v>
      </c>
    </row>
    <row r="134" spans="1:46" x14ac:dyDescent="0.25">
      <c r="A134" t="s">
        <v>193</v>
      </c>
      <c r="B134" s="37">
        <v>34.073279999999997</v>
      </c>
      <c r="C134" s="34">
        <v>34.178885999999999</v>
      </c>
      <c r="D134" s="34">
        <v>34.150776</v>
      </c>
      <c r="E134" s="34">
        <v>34.193604000000001</v>
      </c>
      <c r="F134" s="34">
        <v>34.302197</v>
      </c>
      <c r="G134" s="34">
        <v>34.453879999999998</v>
      </c>
      <c r="H134" s="34">
        <v>34.605289999999997</v>
      </c>
      <c r="I134" s="34">
        <v>34.664470000000001</v>
      </c>
      <c r="J134" s="34">
        <v>34.697735000000002</v>
      </c>
      <c r="K134" s="34">
        <v>34.713833000000001</v>
      </c>
      <c r="L134" s="34">
        <v>34.701855000000002</v>
      </c>
      <c r="M134" s="34">
        <v>34.642597000000002</v>
      </c>
      <c r="N134" s="34">
        <v>34.530757999999999</v>
      </c>
      <c r="O134" s="34">
        <v>34.327260000000003</v>
      </c>
      <c r="P134" s="34">
        <v>34.17971</v>
      </c>
      <c r="Q134" s="34">
        <v>34.084119999999999</v>
      </c>
      <c r="R134" s="34">
        <v>34.111080000000001</v>
      </c>
      <c r="S134" s="35" t="s">
        <v>193</v>
      </c>
      <c r="T134" s="35">
        <v>35.203963999999999</v>
      </c>
      <c r="U134" s="35">
        <v>34.965533999999998</v>
      </c>
      <c r="V134" s="35">
        <v>35.351680000000002</v>
      </c>
      <c r="W134" s="35">
        <v>35.515841999999999</v>
      </c>
      <c r="X134" s="35">
        <v>35.253819999999997</v>
      </c>
      <c r="Y134" s="35">
        <v>34.011940000000003</v>
      </c>
      <c r="Z134" s="35" t="s">
        <v>193</v>
      </c>
      <c r="AA134" s="35" t="s">
        <v>193</v>
      </c>
      <c r="AB134" s="35" t="s">
        <v>193</v>
      </c>
      <c r="AC134" s="36" t="s">
        <v>193</v>
      </c>
      <c r="AD134" s="29" t="s">
        <v>193</v>
      </c>
      <c r="AE134" s="29" t="s">
        <v>193</v>
      </c>
      <c r="AF134" s="29">
        <v>35.14817</v>
      </c>
      <c r="AG134" s="29">
        <v>35.32517</v>
      </c>
      <c r="AH134" s="29">
        <v>34.850209999999997</v>
      </c>
      <c r="AI134" s="29">
        <v>34.849196999999997</v>
      </c>
      <c r="AJ134" s="29">
        <v>34.316344999999998</v>
      </c>
      <c r="AK134" s="3">
        <f t="shared" si="2"/>
        <v>34.621542964285723</v>
      </c>
      <c r="AP134" s="2">
        <f>((AK134-AK$23)*100)/AK$23</f>
        <v>-1.1043926275030551E-2</v>
      </c>
    </row>
    <row r="135" spans="1:46" x14ac:dyDescent="0.25">
      <c r="A135" t="s">
        <v>193</v>
      </c>
      <c r="B135" s="37">
        <v>33.950479999999999</v>
      </c>
      <c r="C135" s="34">
        <v>34.22383</v>
      </c>
      <c r="D135" s="34">
        <v>34.269534999999998</v>
      </c>
      <c r="E135" s="34">
        <v>34.357950000000002</v>
      </c>
      <c r="F135" s="34">
        <v>34.482680000000002</v>
      </c>
      <c r="G135" s="34">
        <v>34.596584</v>
      </c>
      <c r="H135" s="34">
        <v>34.691586000000001</v>
      </c>
      <c r="I135" s="34">
        <v>34.725783999999997</v>
      </c>
      <c r="J135" s="34">
        <v>34.744970000000002</v>
      </c>
      <c r="K135" s="34">
        <v>34.751950000000001</v>
      </c>
      <c r="L135" s="34">
        <v>34.721733</v>
      </c>
      <c r="M135" s="34">
        <v>34.668354000000001</v>
      </c>
      <c r="N135" s="34">
        <v>34.589660000000002</v>
      </c>
      <c r="O135" s="34">
        <v>34.47551</v>
      </c>
      <c r="P135" s="34">
        <v>34.481064000000003</v>
      </c>
      <c r="Q135" s="34">
        <v>34.376617000000003</v>
      </c>
      <c r="R135" s="34" t="s">
        <v>193</v>
      </c>
      <c r="S135" s="35">
        <v>35.309395000000002</v>
      </c>
      <c r="T135" s="35">
        <v>35.371516999999997</v>
      </c>
      <c r="U135" s="35">
        <v>35.279350000000001</v>
      </c>
      <c r="V135" s="35">
        <v>35.604767000000002</v>
      </c>
      <c r="W135" s="35">
        <v>35.75797</v>
      </c>
      <c r="X135" s="35">
        <v>35.626057000000003</v>
      </c>
      <c r="Y135" s="35">
        <v>34.924785999999997</v>
      </c>
      <c r="Z135" s="35" t="s">
        <v>193</v>
      </c>
      <c r="AA135" s="35" t="s">
        <v>193</v>
      </c>
      <c r="AB135" s="35" t="s">
        <v>193</v>
      </c>
      <c r="AC135" s="36" t="s">
        <v>193</v>
      </c>
      <c r="AD135" s="29" t="s">
        <v>193</v>
      </c>
      <c r="AE135" s="29" t="s">
        <v>193</v>
      </c>
      <c r="AF135" s="29">
        <v>35.222411999999998</v>
      </c>
      <c r="AG135" s="29">
        <v>35.443626000000002</v>
      </c>
      <c r="AH135" s="29">
        <v>34.591254999999997</v>
      </c>
      <c r="AI135" s="29">
        <v>34.842236</v>
      </c>
      <c r="AJ135" s="29">
        <v>34.328285000000001</v>
      </c>
      <c r="AK135" s="3">
        <f t="shared" si="2"/>
        <v>34.800355107142863</v>
      </c>
      <c r="AP135" s="2">
        <f>((AK135-AK$24)*100)/AK$24</f>
        <v>2.5523801859118653E-2</v>
      </c>
    </row>
    <row r="136" spans="1:46" x14ac:dyDescent="0.25">
      <c r="A136" t="s">
        <v>193</v>
      </c>
      <c r="B136" s="37">
        <v>34.105376999999997</v>
      </c>
      <c r="C136" s="34">
        <v>34.294727000000002</v>
      </c>
      <c r="D136" s="34">
        <v>34.378807000000002</v>
      </c>
      <c r="E136" s="34">
        <v>34.484940000000002</v>
      </c>
      <c r="F136" s="34">
        <v>34.596260000000001</v>
      </c>
      <c r="G136" s="34">
        <v>34.674315999999997</v>
      </c>
      <c r="H136" s="34">
        <v>34.734153999999997</v>
      </c>
      <c r="I136" s="34">
        <v>34.759636</v>
      </c>
      <c r="J136" s="34">
        <v>34.772820000000003</v>
      </c>
      <c r="K136" s="34">
        <v>34.791373999999998</v>
      </c>
      <c r="L136" s="34">
        <v>34.76211</v>
      </c>
      <c r="M136" s="34">
        <v>34.732365000000001</v>
      </c>
      <c r="N136" s="34">
        <v>34.725642999999998</v>
      </c>
      <c r="O136" s="34">
        <v>34.733513000000002</v>
      </c>
      <c r="P136" s="38">
        <v>34.785595000000001</v>
      </c>
      <c r="Q136" s="38" t="s">
        <v>193</v>
      </c>
      <c r="R136" s="38">
        <v>35.237133</v>
      </c>
      <c r="S136" s="35">
        <v>35.467711999999999</v>
      </c>
      <c r="T136" s="35">
        <v>35.537514000000002</v>
      </c>
      <c r="U136" s="35">
        <v>35.567684</v>
      </c>
      <c r="V136" s="35">
        <v>35.867485000000002</v>
      </c>
      <c r="W136" s="35">
        <v>36.035187000000001</v>
      </c>
      <c r="X136" s="35">
        <v>36.044632</v>
      </c>
      <c r="Y136" s="35">
        <v>35.808585999999998</v>
      </c>
      <c r="Z136" s="35" t="s">
        <v>193</v>
      </c>
      <c r="AA136" s="35" t="s">
        <v>193</v>
      </c>
      <c r="AB136" s="35" t="s">
        <v>193</v>
      </c>
      <c r="AC136" s="36" t="s">
        <v>193</v>
      </c>
      <c r="AD136" s="29" t="s">
        <v>193</v>
      </c>
      <c r="AE136" s="29" t="s">
        <v>193</v>
      </c>
      <c r="AF136" s="29">
        <v>35.244903999999998</v>
      </c>
      <c r="AG136" s="29">
        <v>35.547775000000001</v>
      </c>
      <c r="AH136" s="29" t="s">
        <v>193</v>
      </c>
      <c r="AI136" s="29">
        <v>34.758567999999997</v>
      </c>
      <c r="AJ136" s="29">
        <v>34.000045999999998</v>
      </c>
      <c r="AK136" s="3">
        <f t="shared" si="2"/>
        <v>34.979587518518514</v>
      </c>
      <c r="AP136" s="2">
        <f>((AK136-AK$25)*100)/AK$25</f>
        <v>6.2625855562675317E-2</v>
      </c>
    </row>
    <row r="137" spans="1:46" x14ac:dyDescent="0.25">
      <c r="A137" t="s">
        <v>193</v>
      </c>
      <c r="B137" s="37">
        <v>34.172606999999999</v>
      </c>
      <c r="C137" s="34">
        <v>34.316727</v>
      </c>
      <c r="D137" s="34">
        <v>34.436905000000003</v>
      </c>
      <c r="E137" s="34">
        <v>34.534799999999997</v>
      </c>
      <c r="F137" s="34">
        <v>34.591329999999999</v>
      </c>
      <c r="G137" s="34">
        <v>34.616604000000002</v>
      </c>
      <c r="H137" s="34">
        <v>34.669319999999999</v>
      </c>
      <c r="I137" s="34">
        <v>34.710906999999999</v>
      </c>
      <c r="J137" s="34">
        <v>34.727097000000001</v>
      </c>
      <c r="K137" s="34">
        <v>34.734020000000001</v>
      </c>
      <c r="L137" s="34">
        <v>34.755375000000001</v>
      </c>
      <c r="M137" s="34">
        <v>34.728138000000001</v>
      </c>
      <c r="N137" s="34">
        <v>34.774258000000003</v>
      </c>
      <c r="O137" s="34">
        <v>34.874229999999997</v>
      </c>
      <c r="P137" s="38" t="s">
        <v>193</v>
      </c>
      <c r="Q137" s="38">
        <v>35.298026999999998</v>
      </c>
      <c r="R137" s="38">
        <v>35.425415000000001</v>
      </c>
      <c r="S137" s="35">
        <v>35.594344999999997</v>
      </c>
      <c r="T137" s="35">
        <v>35.683219999999999</v>
      </c>
      <c r="U137" s="35">
        <v>35.799255000000002</v>
      </c>
      <c r="V137" s="35">
        <v>36.03304</v>
      </c>
      <c r="W137" s="35">
        <v>36.164549999999998</v>
      </c>
      <c r="X137" s="35">
        <v>36.271233000000002</v>
      </c>
      <c r="Y137" s="35">
        <v>36.178275999999997</v>
      </c>
      <c r="Z137" s="35" t="s">
        <v>193</v>
      </c>
      <c r="AA137" s="35" t="s">
        <v>193</v>
      </c>
      <c r="AB137" s="35" t="s">
        <v>193</v>
      </c>
      <c r="AC137" s="36" t="s">
        <v>193</v>
      </c>
      <c r="AD137" s="29" t="s">
        <v>193</v>
      </c>
      <c r="AE137" s="29" t="s">
        <v>193</v>
      </c>
      <c r="AF137" s="29">
        <v>35.211660000000002</v>
      </c>
      <c r="AG137" s="29">
        <v>35.586269999999999</v>
      </c>
      <c r="AH137" s="29" t="s">
        <v>193</v>
      </c>
      <c r="AI137" s="29" t="s">
        <v>193</v>
      </c>
      <c r="AJ137" s="29" t="s">
        <v>193</v>
      </c>
      <c r="AK137" s="3">
        <f t="shared" si="2"/>
        <v>35.11550436000001</v>
      </c>
      <c r="AP137" s="2">
        <f>((AK137-AK$26)*100)/AK$26</f>
        <v>9.2370976536069238E-2</v>
      </c>
    </row>
    <row r="138" spans="1:46" x14ac:dyDescent="0.25">
      <c r="A138" t="s">
        <v>193</v>
      </c>
      <c r="B138" s="37" t="s">
        <v>193</v>
      </c>
      <c r="C138" s="34">
        <v>34.224674</v>
      </c>
      <c r="D138" s="34">
        <v>34.430016000000002</v>
      </c>
      <c r="E138" s="34">
        <v>34.50779</v>
      </c>
      <c r="F138" s="34">
        <v>34.454352999999998</v>
      </c>
      <c r="G138" s="34">
        <v>34.403602999999997</v>
      </c>
      <c r="H138" s="34">
        <v>34.445700000000002</v>
      </c>
      <c r="I138" s="34">
        <v>34.511887000000002</v>
      </c>
      <c r="J138" s="34">
        <v>34.543790000000001</v>
      </c>
      <c r="K138" s="34">
        <v>34.59845</v>
      </c>
      <c r="L138" s="34">
        <v>34.615498000000002</v>
      </c>
      <c r="M138" s="34">
        <v>34.56035</v>
      </c>
      <c r="N138" s="34">
        <v>34.624070000000003</v>
      </c>
      <c r="O138" s="34">
        <v>34.768917000000002</v>
      </c>
      <c r="P138" s="38" t="s">
        <v>193</v>
      </c>
      <c r="Q138" s="38">
        <v>35.246547999999997</v>
      </c>
      <c r="R138" s="38">
        <v>35.46161</v>
      </c>
      <c r="S138" s="35">
        <v>35.643023999999997</v>
      </c>
      <c r="T138" s="35">
        <v>35.752192999999998</v>
      </c>
      <c r="U138" s="35">
        <v>35.887928000000002</v>
      </c>
      <c r="V138" s="35">
        <v>35.966084000000002</v>
      </c>
      <c r="W138" s="35">
        <v>36.038429999999998</v>
      </c>
      <c r="X138" s="35">
        <v>36.213500000000003</v>
      </c>
      <c r="Y138" s="35">
        <v>36.168456999999997</v>
      </c>
      <c r="Z138" s="35" t="s">
        <v>193</v>
      </c>
      <c r="AA138" s="35" t="s">
        <v>193</v>
      </c>
      <c r="AB138" s="35" t="s">
        <v>193</v>
      </c>
      <c r="AC138" s="36" t="s">
        <v>193</v>
      </c>
      <c r="AD138" s="29" t="s">
        <v>193</v>
      </c>
      <c r="AE138" s="29" t="s">
        <v>193</v>
      </c>
      <c r="AF138" s="29">
        <v>35.155223999999997</v>
      </c>
      <c r="AG138" s="29">
        <v>35.509884</v>
      </c>
      <c r="AH138" s="29" t="s">
        <v>193</v>
      </c>
      <c r="AI138" s="29" t="s">
        <v>193</v>
      </c>
      <c r="AJ138" s="29" t="s">
        <v>193</v>
      </c>
      <c r="AK138" s="3">
        <f t="shared" si="2"/>
        <v>35.072165833333322</v>
      </c>
      <c r="AP138" s="2">
        <f>((AK138-AK$27)*100)/AK$27</f>
        <v>9.0898989016723358E-2</v>
      </c>
    </row>
    <row r="139" spans="1:46" x14ac:dyDescent="0.25">
      <c r="A139" t="s">
        <v>193</v>
      </c>
      <c r="B139" s="37" t="s">
        <v>193</v>
      </c>
      <c r="C139" s="34">
        <v>34.234819999999999</v>
      </c>
      <c r="D139" s="34">
        <v>34.392029999999998</v>
      </c>
      <c r="E139" s="34">
        <v>34.441504999999999</v>
      </c>
      <c r="F139" s="34">
        <v>34.352898000000003</v>
      </c>
      <c r="G139" s="34">
        <v>34.22634</v>
      </c>
      <c r="H139" s="34">
        <v>34.273605000000003</v>
      </c>
      <c r="I139" s="34">
        <v>34.325386000000002</v>
      </c>
      <c r="J139" s="34">
        <v>34.342230000000001</v>
      </c>
      <c r="K139" s="34">
        <v>34.393099999999997</v>
      </c>
      <c r="L139" s="34">
        <v>34.373511999999998</v>
      </c>
      <c r="M139" s="34">
        <v>34.354526999999997</v>
      </c>
      <c r="N139" s="34">
        <v>34.427653999999997</v>
      </c>
      <c r="O139" s="34">
        <v>34.583129999999997</v>
      </c>
      <c r="P139" s="38" t="s">
        <v>193</v>
      </c>
      <c r="Q139" s="38">
        <v>35.062480000000001</v>
      </c>
      <c r="R139" s="38">
        <v>35.243167999999997</v>
      </c>
      <c r="S139" s="35">
        <v>35.567177000000001</v>
      </c>
      <c r="T139" s="35">
        <v>35.719707</v>
      </c>
      <c r="U139" s="35">
        <v>35.815640000000002</v>
      </c>
      <c r="V139" s="35">
        <v>35.840693999999999</v>
      </c>
      <c r="W139" s="35">
        <v>35.860928000000001</v>
      </c>
      <c r="X139" s="35">
        <v>36.029232</v>
      </c>
      <c r="Y139" s="35">
        <v>36.039639999999999</v>
      </c>
      <c r="Z139" s="35" t="s">
        <v>193</v>
      </c>
      <c r="AA139" s="35" t="s">
        <v>193</v>
      </c>
      <c r="AB139" s="35" t="s">
        <v>193</v>
      </c>
      <c r="AC139" s="36" t="s">
        <v>193</v>
      </c>
      <c r="AD139" s="29" t="s">
        <v>193</v>
      </c>
      <c r="AE139" s="29" t="s">
        <v>193</v>
      </c>
      <c r="AF139" s="29" t="s">
        <v>193</v>
      </c>
      <c r="AG139" s="29" t="s">
        <v>193</v>
      </c>
      <c r="AH139" s="29" t="s">
        <v>193</v>
      </c>
      <c r="AI139" s="29" t="s">
        <v>193</v>
      </c>
      <c r="AJ139" s="29" t="s">
        <v>193</v>
      </c>
      <c r="AK139" s="3">
        <f t="shared" si="2"/>
        <v>34.904518318181822</v>
      </c>
      <c r="AP139" s="2">
        <f>((AK139-AK$28)*100)/AK$28</f>
        <v>6.854198743890294E-2</v>
      </c>
    </row>
    <row r="140" spans="1:46" x14ac:dyDescent="0.25">
      <c r="A140" s="32" t="s">
        <v>193</v>
      </c>
      <c r="B140" s="39" t="s">
        <v>193</v>
      </c>
      <c r="C140" s="32">
        <v>34.262979999999999</v>
      </c>
      <c r="D140" s="32">
        <v>34.364615999999998</v>
      </c>
      <c r="E140" s="32">
        <v>34.435917000000003</v>
      </c>
      <c r="F140" s="32">
        <v>34.427720000000001</v>
      </c>
      <c r="G140" s="32">
        <v>34.406075000000001</v>
      </c>
      <c r="H140" s="32">
        <v>34.378951999999998</v>
      </c>
      <c r="I140" s="32">
        <v>34.348100000000002</v>
      </c>
      <c r="J140" s="32">
        <v>34.303843999999998</v>
      </c>
      <c r="K140" s="32">
        <v>34.252690000000001</v>
      </c>
      <c r="L140" s="32">
        <v>34.199440000000003</v>
      </c>
      <c r="M140" s="32">
        <v>34.218136000000001</v>
      </c>
      <c r="N140" s="32">
        <v>34.278896000000003</v>
      </c>
      <c r="O140" s="32">
        <v>34.412502000000003</v>
      </c>
      <c r="P140" s="32" t="s">
        <v>193</v>
      </c>
      <c r="Q140" s="32" t="s">
        <v>193</v>
      </c>
      <c r="R140" s="32" t="s">
        <v>193</v>
      </c>
      <c r="S140" s="33">
        <v>35.5837</v>
      </c>
      <c r="T140" s="33">
        <v>35.706330000000001</v>
      </c>
      <c r="U140" s="33">
        <v>35.761270000000003</v>
      </c>
      <c r="V140" s="33">
        <v>35.761543000000003</v>
      </c>
      <c r="W140" s="33">
        <v>35.712173</v>
      </c>
      <c r="X140" s="33">
        <v>35.866300000000003</v>
      </c>
      <c r="Y140" s="33">
        <v>35.880493000000001</v>
      </c>
      <c r="Z140" s="33" t="s">
        <v>193</v>
      </c>
      <c r="AA140" s="40" t="s">
        <v>193</v>
      </c>
      <c r="AB140" s="40">
        <v>37.962499999999999</v>
      </c>
      <c r="AC140" s="40">
        <v>38.222504000000001</v>
      </c>
      <c r="AD140" s="40" t="s">
        <v>193</v>
      </c>
      <c r="AE140" s="40" t="s">
        <v>193</v>
      </c>
      <c r="AF140" s="40" t="s">
        <v>193</v>
      </c>
      <c r="AG140" s="40" t="s">
        <v>193</v>
      </c>
      <c r="AH140" s="40" t="s">
        <v>193</v>
      </c>
      <c r="AI140" s="40" t="s">
        <v>193</v>
      </c>
      <c r="AJ140" s="40" t="s">
        <v>193</v>
      </c>
      <c r="AK140" s="3">
        <f t="shared" si="2"/>
        <v>35.124849136363636</v>
      </c>
      <c r="AP140" s="2">
        <f>((AK140-AK$29)*100)/AK$29</f>
        <v>7.3707791386806193E-2</v>
      </c>
    </row>
    <row r="141" spans="1:46" x14ac:dyDescent="0.25">
      <c r="A141" s="31" t="s">
        <v>193</v>
      </c>
      <c r="B141" s="41" t="s">
        <v>193</v>
      </c>
      <c r="C141" s="31" t="s">
        <v>193</v>
      </c>
      <c r="D141" s="31">
        <v>34.352930000000001</v>
      </c>
      <c r="E141" s="31">
        <v>34.401542999999997</v>
      </c>
      <c r="F141" s="31">
        <v>34.399039999999999</v>
      </c>
      <c r="G141" s="31">
        <v>34.393368000000002</v>
      </c>
      <c r="H141" s="31">
        <v>34.376846</v>
      </c>
      <c r="I141" s="31">
        <v>34.346637999999999</v>
      </c>
      <c r="J141" s="31">
        <v>34.305213999999999</v>
      </c>
      <c r="K141" s="31">
        <v>34.252994999999999</v>
      </c>
      <c r="L141" s="31">
        <v>34.21067</v>
      </c>
      <c r="M141" s="31">
        <v>34.187049999999999</v>
      </c>
      <c r="N141" s="31">
        <v>34.160614000000002</v>
      </c>
      <c r="O141" s="31" t="s">
        <v>193</v>
      </c>
      <c r="P141" s="31" t="s">
        <v>193</v>
      </c>
      <c r="Q141" s="31" t="s">
        <v>193</v>
      </c>
      <c r="R141" s="31" t="s">
        <v>193</v>
      </c>
      <c r="S141" s="33">
        <v>35.621780000000001</v>
      </c>
      <c r="T141" s="33">
        <v>35.680835999999999</v>
      </c>
      <c r="U141" s="33">
        <v>35.711826000000002</v>
      </c>
      <c r="V141" s="33">
        <v>35.724460000000001</v>
      </c>
      <c r="W141" s="33">
        <v>35.723840000000003</v>
      </c>
      <c r="X141" s="33">
        <v>35.761367999999997</v>
      </c>
      <c r="Y141" s="33">
        <v>35.8108</v>
      </c>
      <c r="Z141" s="33">
        <v>36.226930000000003</v>
      </c>
      <c r="AA141" s="40">
        <v>37.165585</v>
      </c>
      <c r="AB141" s="40">
        <v>37.867381999999999</v>
      </c>
      <c r="AC141" s="40">
        <v>38.090693999999999</v>
      </c>
      <c r="AD141" s="40">
        <v>37.467329999999997</v>
      </c>
      <c r="AE141" s="40" t="s">
        <v>193</v>
      </c>
      <c r="AF141" s="40" t="s">
        <v>193</v>
      </c>
      <c r="AG141" s="40" t="s">
        <v>193</v>
      </c>
      <c r="AH141" s="40" t="s">
        <v>193</v>
      </c>
      <c r="AI141" s="40" t="s">
        <v>193</v>
      </c>
      <c r="AJ141" s="40" t="s">
        <v>193</v>
      </c>
      <c r="AK141" s="3">
        <f t="shared" si="2"/>
        <v>35.401727782608688</v>
      </c>
      <c r="AP141" s="2">
        <f>((AK141-AK$30)*100)/AK$30</f>
        <v>7.428647535675223E-2</v>
      </c>
    </row>
    <row r="142" spans="1:46" x14ac:dyDescent="0.25">
      <c r="A142" s="31" t="s">
        <v>193</v>
      </c>
      <c r="B142" s="41" t="s">
        <v>193</v>
      </c>
      <c r="C142" s="31" t="s">
        <v>193</v>
      </c>
      <c r="D142" s="31">
        <v>34.352283</v>
      </c>
      <c r="E142" s="31">
        <v>34.388390000000001</v>
      </c>
      <c r="F142" s="31">
        <v>34.36844</v>
      </c>
      <c r="G142" s="31">
        <v>34.351599999999998</v>
      </c>
      <c r="H142" s="31">
        <v>34.329880000000003</v>
      </c>
      <c r="I142" s="31">
        <v>34.297890000000002</v>
      </c>
      <c r="J142" s="31">
        <v>34.256912</v>
      </c>
      <c r="K142" s="31">
        <v>34.204211999999998</v>
      </c>
      <c r="L142" s="31">
        <v>34.15164</v>
      </c>
      <c r="M142" s="31">
        <v>34.119877000000002</v>
      </c>
      <c r="N142" s="31">
        <v>34.117035000000001</v>
      </c>
      <c r="O142" s="31" t="s">
        <v>193</v>
      </c>
      <c r="P142" s="31" t="s">
        <v>193</v>
      </c>
      <c r="Q142" s="31" t="s">
        <v>193</v>
      </c>
      <c r="R142" s="31" t="s">
        <v>193</v>
      </c>
      <c r="S142" s="33">
        <v>35.571506999999997</v>
      </c>
      <c r="T142" s="33">
        <v>35.628284000000001</v>
      </c>
      <c r="U142" s="33">
        <v>35.644092999999998</v>
      </c>
      <c r="V142" s="33">
        <v>35.660629999999998</v>
      </c>
      <c r="W142" s="33">
        <v>35.666980000000002</v>
      </c>
      <c r="X142" s="33">
        <v>35.688071999999998</v>
      </c>
      <c r="Y142" s="33">
        <v>35.682986999999997</v>
      </c>
      <c r="Z142" s="33" t="s">
        <v>193</v>
      </c>
      <c r="AA142" s="40">
        <v>37.634360000000001</v>
      </c>
      <c r="AB142" s="40">
        <v>37.908810000000003</v>
      </c>
      <c r="AC142" s="40" t="s">
        <v>193</v>
      </c>
      <c r="AD142" s="40" t="s">
        <v>193</v>
      </c>
      <c r="AE142" s="40" t="s">
        <v>193</v>
      </c>
      <c r="AF142" s="40" t="s">
        <v>193</v>
      </c>
      <c r="AG142" s="40" t="s">
        <v>193</v>
      </c>
      <c r="AH142" s="40" t="s">
        <v>193</v>
      </c>
      <c r="AI142" s="40" t="s">
        <v>193</v>
      </c>
      <c r="AJ142" s="40" t="s">
        <v>193</v>
      </c>
      <c r="AK142" s="3">
        <f t="shared" si="2"/>
        <v>35.101194100000001</v>
      </c>
      <c r="AP142" s="2">
        <f>((AK142-AK$31)*100)/AK$31</f>
        <v>5.9486334136464078E-2</v>
      </c>
    </row>
    <row r="143" spans="1:46" x14ac:dyDescent="0.25">
      <c r="A143" s="31" t="s">
        <v>193</v>
      </c>
      <c r="B143" s="41" t="s">
        <v>193</v>
      </c>
      <c r="C143" s="31" t="s">
        <v>193</v>
      </c>
      <c r="D143" s="31">
        <v>34.323875000000001</v>
      </c>
      <c r="E143" s="31">
        <v>34.319214000000002</v>
      </c>
      <c r="F143" s="31">
        <v>34.273884000000002</v>
      </c>
      <c r="G143" s="31">
        <v>34.236767</v>
      </c>
      <c r="H143" s="31">
        <v>34.208503999999998</v>
      </c>
      <c r="I143" s="31">
        <v>34.18365</v>
      </c>
      <c r="J143" s="31">
        <v>34.156019999999998</v>
      </c>
      <c r="K143" s="31">
        <v>34.110230000000001</v>
      </c>
      <c r="L143" s="31">
        <v>34.052709999999998</v>
      </c>
      <c r="M143" s="31">
        <v>34.022150000000003</v>
      </c>
      <c r="N143" s="31">
        <v>34.048172000000001</v>
      </c>
      <c r="O143" s="31" t="s">
        <v>193</v>
      </c>
      <c r="P143" s="31" t="s">
        <v>193</v>
      </c>
      <c r="Q143" s="31" t="s">
        <v>193</v>
      </c>
      <c r="R143" s="31" t="s">
        <v>193</v>
      </c>
      <c r="S143" s="33" t="s">
        <v>193</v>
      </c>
      <c r="T143" s="33">
        <v>35.497627000000001</v>
      </c>
      <c r="U143" s="33">
        <v>35.564568000000001</v>
      </c>
      <c r="V143" s="33">
        <v>35.597110000000001</v>
      </c>
      <c r="W143" s="33">
        <v>35.609912999999999</v>
      </c>
      <c r="X143" s="33">
        <v>35.616486000000002</v>
      </c>
      <c r="Y143" s="33">
        <v>35.649859999999997</v>
      </c>
      <c r="Z143" s="33">
        <v>35.614350000000002</v>
      </c>
      <c r="AA143" s="40" t="s">
        <v>193</v>
      </c>
      <c r="AB143" s="40" t="s">
        <v>193</v>
      </c>
      <c r="AC143" s="40" t="s">
        <v>193</v>
      </c>
      <c r="AD143" s="40" t="s">
        <v>193</v>
      </c>
      <c r="AE143" s="40" t="s">
        <v>193</v>
      </c>
      <c r="AF143" s="40" t="s">
        <v>193</v>
      </c>
      <c r="AG143" s="40" t="s">
        <v>193</v>
      </c>
      <c r="AH143" s="40" t="s">
        <v>193</v>
      </c>
      <c r="AI143" s="40" t="s">
        <v>193</v>
      </c>
      <c r="AJ143" s="40" t="s">
        <v>193</v>
      </c>
      <c r="AK143" s="3">
        <f t="shared" si="2"/>
        <v>34.726949444444443</v>
      </c>
      <c r="AP143" s="2">
        <f>((AK143-AK$32)*100)/AK$32</f>
        <v>3.8543364759843622E-2</v>
      </c>
    </row>
    <row r="144" spans="1:46" x14ac:dyDescent="0.25">
      <c r="A144" s="31" t="s">
        <v>193</v>
      </c>
      <c r="B144" s="41" t="s">
        <v>193</v>
      </c>
      <c r="C144" s="31" t="s">
        <v>193</v>
      </c>
      <c r="D144" s="31" t="s">
        <v>193</v>
      </c>
      <c r="E144" s="31">
        <v>33.805477000000003</v>
      </c>
      <c r="F144" s="31">
        <v>33.952260000000003</v>
      </c>
      <c r="G144" s="31">
        <v>33.973072000000002</v>
      </c>
      <c r="H144" s="31">
        <v>33.978070000000002</v>
      </c>
      <c r="I144" s="31">
        <v>33.990364</v>
      </c>
      <c r="J144" s="31">
        <v>34.001842000000003</v>
      </c>
      <c r="K144" s="31">
        <v>33.970709999999997</v>
      </c>
      <c r="L144" s="31">
        <v>33.923839999999998</v>
      </c>
      <c r="M144" s="31">
        <v>33.895854999999997</v>
      </c>
      <c r="N144" s="31">
        <v>33.985579999999999</v>
      </c>
      <c r="O144" s="31" t="s">
        <v>193</v>
      </c>
      <c r="P144" s="31" t="s">
        <v>193</v>
      </c>
      <c r="Q144" s="31" t="s">
        <v>193</v>
      </c>
      <c r="R144" s="31" t="s">
        <v>193</v>
      </c>
      <c r="S144" s="33" t="s">
        <v>193</v>
      </c>
      <c r="T144" s="33" t="s">
        <v>193</v>
      </c>
      <c r="U144" s="33">
        <v>35.432537000000004</v>
      </c>
      <c r="V144" s="33">
        <v>35.516064</v>
      </c>
      <c r="W144" s="33">
        <v>35.552554999999998</v>
      </c>
      <c r="X144" s="33">
        <v>35.551986999999997</v>
      </c>
      <c r="Y144" s="33">
        <v>35.588684000000001</v>
      </c>
      <c r="Z144" s="33">
        <v>35.613453</v>
      </c>
      <c r="AA144" s="40" t="s">
        <v>193</v>
      </c>
      <c r="AB144" s="40" t="s">
        <v>193</v>
      </c>
      <c r="AC144" s="40" t="s">
        <v>193</v>
      </c>
      <c r="AD144" s="40" t="s">
        <v>193</v>
      </c>
      <c r="AE144" s="40" t="s">
        <v>193</v>
      </c>
      <c r="AF144" s="40" t="s">
        <v>193</v>
      </c>
      <c r="AG144" s="40" t="s">
        <v>193</v>
      </c>
      <c r="AH144" s="40" t="s">
        <v>193</v>
      </c>
      <c r="AI144" s="40" t="s">
        <v>193</v>
      </c>
      <c r="AJ144" s="40" t="s">
        <v>193</v>
      </c>
      <c r="AK144" s="3">
        <f t="shared" si="2"/>
        <v>34.545771875000007</v>
      </c>
      <c r="AP144" s="2">
        <f>((AK144-AK$33)*100)/AK$33</f>
        <v>7.3668565788716578E-3</v>
      </c>
    </row>
    <row r="145" spans="1:47" x14ac:dyDescent="0.25">
      <c r="A145" s="27" t="s">
        <v>193</v>
      </c>
      <c r="B145" s="28" t="s">
        <v>193</v>
      </c>
      <c r="C145" s="27" t="s">
        <v>193</v>
      </c>
      <c r="D145" s="27" t="s">
        <v>193</v>
      </c>
      <c r="E145" s="27">
        <v>32.883069999999996</v>
      </c>
      <c r="F145" s="27">
        <v>33.596443000000001</v>
      </c>
      <c r="G145" s="27">
        <v>33.693607</v>
      </c>
      <c r="H145" s="27">
        <v>33.656140000000001</v>
      </c>
      <c r="I145" s="27">
        <v>33.754322000000002</v>
      </c>
      <c r="J145" s="27">
        <v>33.820659999999997</v>
      </c>
      <c r="K145" s="27">
        <v>33.797516000000002</v>
      </c>
      <c r="L145" s="27">
        <v>33.766939999999998</v>
      </c>
      <c r="M145" s="27">
        <v>33.692467000000001</v>
      </c>
      <c r="N145" s="27" t="s">
        <v>193</v>
      </c>
      <c r="O145" s="27" t="s">
        <v>193</v>
      </c>
      <c r="P145" s="27" t="s">
        <v>193</v>
      </c>
      <c r="Q145" s="27" t="s">
        <v>193</v>
      </c>
      <c r="R145" s="27" t="s">
        <v>193</v>
      </c>
      <c r="S145" s="27" t="s">
        <v>193</v>
      </c>
      <c r="T145" s="27" t="s">
        <v>193</v>
      </c>
      <c r="U145" s="27">
        <v>35.389792999999997</v>
      </c>
      <c r="V145" s="27">
        <v>35.420216000000003</v>
      </c>
      <c r="W145" s="27">
        <v>35.453667000000003</v>
      </c>
      <c r="X145" s="27">
        <v>35.430022999999998</v>
      </c>
      <c r="Y145" s="27">
        <v>35.41677</v>
      </c>
      <c r="Z145" s="27" t="s">
        <v>193</v>
      </c>
      <c r="AA145" s="27" t="s">
        <v>193</v>
      </c>
      <c r="AB145" s="27" t="s">
        <v>193</v>
      </c>
      <c r="AC145" s="27" t="s">
        <v>193</v>
      </c>
      <c r="AD145" s="27" t="s">
        <v>193</v>
      </c>
      <c r="AE145" s="27" t="s">
        <v>193</v>
      </c>
      <c r="AF145" s="27" t="s">
        <v>193</v>
      </c>
      <c r="AG145" s="27" t="s">
        <v>193</v>
      </c>
      <c r="AH145" s="27" t="s">
        <v>193</v>
      </c>
      <c r="AI145" s="27" t="s">
        <v>193</v>
      </c>
      <c r="AJ145" s="27" t="s">
        <v>193</v>
      </c>
      <c r="AK145" s="3">
        <f t="shared" si="2"/>
        <v>34.269402428571432</v>
      </c>
      <c r="AP145" s="2">
        <f>((AK145-AK$34)*100)/AK$34</f>
        <v>-7.7144255705204015E-2</v>
      </c>
    </row>
    <row r="146" spans="1:47" x14ac:dyDescent="0.25">
      <c r="A146" s="27" t="s">
        <v>193</v>
      </c>
      <c r="B146" s="28" t="s">
        <v>193</v>
      </c>
      <c r="C146" s="27" t="s">
        <v>193</v>
      </c>
      <c r="D146" s="27" t="s">
        <v>193</v>
      </c>
      <c r="E146" s="27" t="s">
        <v>193</v>
      </c>
      <c r="F146" s="27" t="s">
        <v>193</v>
      </c>
      <c r="G146" s="27">
        <v>33.761066</v>
      </c>
      <c r="H146" s="27">
        <v>33.76305</v>
      </c>
      <c r="I146" s="27">
        <v>33.778779999999998</v>
      </c>
      <c r="J146" s="27">
        <v>33.785774000000004</v>
      </c>
      <c r="K146" s="27">
        <v>33.678179999999998</v>
      </c>
      <c r="L146" s="27">
        <v>33.612810000000003</v>
      </c>
      <c r="M146" s="27" t="s">
        <v>193</v>
      </c>
      <c r="N146" s="27" t="s">
        <v>193</v>
      </c>
      <c r="O146" s="27" t="s">
        <v>193</v>
      </c>
      <c r="P146" s="27" t="s">
        <v>193</v>
      </c>
      <c r="Q146" s="27" t="s">
        <v>193</v>
      </c>
      <c r="R146" s="27" t="s">
        <v>193</v>
      </c>
      <c r="S146" s="27" t="s">
        <v>193</v>
      </c>
      <c r="T146" s="27" t="s">
        <v>193</v>
      </c>
      <c r="U146" s="27">
        <v>35.250613999999999</v>
      </c>
      <c r="V146" s="27">
        <v>35.270336</v>
      </c>
      <c r="W146" s="27">
        <v>35.246723000000003</v>
      </c>
      <c r="X146" s="27">
        <v>34.925068000000003</v>
      </c>
      <c r="Y146" s="27">
        <v>34.965780000000002</v>
      </c>
      <c r="Z146" s="27">
        <v>34.389499999999998</v>
      </c>
      <c r="AA146" s="27" t="s">
        <v>193</v>
      </c>
      <c r="AB146" s="27" t="s">
        <v>193</v>
      </c>
      <c r="AC146" s="27" t="s">
        <v>193</v>
      </c>
      <c r="AD146" s="27" t="s">
        <v>193</v>
      </c>
      <c r="AE146" s="27" t="s">
        <v>193</v>
      </c>
      <c r="AF146" s="27" t="s">
        <v>193</v>
      </c>
      <c r="AG146" s="27" t="s">
        <v>193</v>
      </c>
      <c r="AH146" s="27" t="s">
        <v>193</v>
      </c>
      <c r="AI146" s="27" t="s">
        <v>193</v>
      </c>
      <c r="AJ146" s="27" t="s">
        <v>193</v>
      </c>
      <c r="AK146" s="3">
        <f t="shared" si="2"/>
        <v>34.36897341666667</v>
      </c>
      <c r="AP146" s="2">
        <f>((AK146-AK$35)*100)/AK$35</f>
        <v>-8.5291732868639961E-2</v>
      </c>
    </row>
    <row r="147" spans="1:47" x14ac:dyDescent="0.25">
      <c r="A147" s="25" t="s">
        <v>193</v>
      </c>
      <c r="B147" s="26" t="s">
        <v>193</v>
      </c>
      <c r="C147" s="25" t="s">
        <v>193</v>
      </c>
      <c r="D147" s="25" t="s">
        <v>193</v>
      </c>
      <c r="E147" s="25" t="s">
        <v>193</v>
      </c>
      <c r="F147" s="25" t="s">
        <v>193</v>
      </c>
      <c r="G147" s="25" t="s">
        <v>193</v>
      </c>
      <c r="H147" s="25" t="s">
        <v>193</v>
      </c>
      <c r="I147" s="25" t="s">
        <v>193</v>
      </c>
      <c r="J147" s="25">
        <v>33.480870000000003</v>
      </c>
      <c r="K147" s="25" t="s">
        <v>193</v>
      </c>
      <c r="L147" s="25" t="s">
        <v>193</v>
      </c>
      <c r="M147" s="25" t="s">
        <v>193</v>
      </c>
      <c r="N147" s="25" t="s">
        <v>193</v>
      </c>
      <c r="O147" s="25" t="s">
        <v>193</v>
      </c>
      <c r="P147" s="25" t="s">
        <v>193</v>
      </c>
      <c r="Q147" s="25" t="s">
        <v>193</v>
      </c>
      <c r="R147" s="25" t="s">
        <v>193</v>
      </c>
      <c r="S147" s="25" t="s">
        <v>193</v>
      </c>
      <c r="T147" s="25">
        <v>34.189475999999999</v>
      </c>
      <c r="U147" s="25">
        <v>34.453465000000001</v>
      </c>
      <c r="V147" s="25" t="s">
        <v>193</v>
      </c>
      <c r="W147" s="25" t="s">
        <v>193</v>
      </c>
      <c r="X147" s="25">
        <v>33.435789999999997</v>
      </c>
      <c r="Y147" s="25">
        <v>33.676990000000004</v>
      </c>
      <c r="Z147" s="25">
        <v>33.867775000000002</v>
      </c>
      <c r="AA147" s="25">
        <v>33.984844000000002</v>
      </c>
      <c r="AB147" s="25">
        <v>34.049594999999997</v>
      </c>
      <c r="AC147" s="25" t="s">
        <v>193</v>
      </c>
      <c r="AD147" s="25" t="s">
        <v>193</v>
      </c>
      <c r="AE147" s="25" t="s">
        <v>193</v>
      </c>
      <c r="AF147" s="25" t="s">
        <v>193</v>
      </c>
      <c r="AG147" s="25" t="s">
        <v>193</v>
      </c>
      <c r="AH147" s="25" t="s">
        <v>193</v>
      </c>
      <c r="AI147" s="25" t="s">
        <v>193</v>
      </c>
      <c r="AJ147" s="25" t="s">
        <v>193</v>
      </c>
      <c r="AK147" s="3">
        <f t="shared" si="2"/>
        <v>33.892350624999999</v>
      </c>
      <c r="AP147" s="22">
        <f>((AK147-AK$36)*100)/AK$36</f>
        <v>-0.26503339743843429</v>
      </c>
    </row>
    <row r="148" spans="1:47" x14ac:dyDescent="0.25">
      <c r="A148" s="25">
        <v>32.592309999999998</v>
      </c>
      <c r="B148" s="26">
        <v>32.657246000000001</v>
      </c>
      <c r="C148" s="25">
        <v>32.713664999999999</v>
      </c>
      <c r="D148" s="25">
        <v>32.744370000000004</v>
      </c>
      <c r="E148" s="25">
        <v>32.758766000000001</v>
      </c>
      <c r="F148" s="25">
        <v>32.772804000000001</v>
      </c>
      <c r="G148" s="25">
        <v>32.78349</v>
      </c>
      <c r="H148" s="25">
        <v>32.790756000000002</v>
      </c>
      <c r="I148" s="25">
        <v>32.796143000000001</v>
      </c>
      <c r="J148" s="25">
        <v>32.814210000000003</v>
      </c>
      <c r="K148" s="25">
        <v>32.78022</v>
      </c>
      <c r="L148" s="25">
        <v>32.774548000000003</v>
      </c>
      <c r="M148" s="25">
        <v>32.782159999999998</v>
      </c>
      <c r="N148" s="25">
        <v>32.788094000000001</v>
      </c>
      <c r="O148" s="25">
        <v>32.817805999999997</v>
      </c>
      <c r="P148" s="25">
        <v>32.944026999999998</v>
      </c>
      <c r="Q148" s="25">
        <v>33.074897999999997</v>
      </c>
      <c r="R148" s="25">
        <v>33.194626</v>
      </c>
      <c r="S148" s="25">
        <v>33.304226</v>
      </c>
      <c r="T148" s="25">
        <v>33.270916</v>
      </c>
      <c r="U148" s="25" t="s">
        <v>193</v>
      </c>
      <c r="V148" s="25" t="s">
        <v>193</v>
      </c>
      <c r="W148" s="25" t="s">
        <v>193</v>
      </c>
      <c r="X148" s="25" t="s">
        <v>193</v>
      </c>
      <c r="Y148" s="25">
        <v>33.278903999999997</v>
      </c>
      <c r="Z148" s="25">
        <v>33.417811999999998</v>
      </c>
      <c r="AA148" s="25">
        <v>33.324337</v>
      </c>
      <c r="AB148" s="25">
        <v>33.067999999999998</v>
      </c>
      <c r="AC148" s="25">
        <v>32.722340000000003</v>
      </c>
      <c r="AD148" s="25">
        <v>32.683230000000002</v>
      </c>
      <c r="AE148" s="25">
        <v>32.633285999999998</v>
      </c>
      <c r="AF148" s="25">
        <v>32.579859999999996</v>
      </c>
      <c r="AG148" s="25">
        <v>32.539920000000002</v>
      </c>
      <c r="AH148" s="25">
        <v>32.585644000000002</v>
      </c>
      <c r="AI148" s="25">
        <v>32.591743000000001</v>
      </c>
      <c r="AJ148" s="25">
        <v>32.571334999999998</v>
      </c>
      <c r="AK148" s="3">
        <f t="shared" si="2"/>
        <v>32.848490374999997</v>
      </c>
      <c r="AP148" s="22">
        <f>((AK148-AK$37)*100)/AK$37</f>
        <v>-0.46629526825067985</v>
      </c>
    </row>
    <row r="149" spans="1:47" x14ac:dyDescent="0.25">
      <c r="A149" t="s">
        <v>197</v>
      </c>
      <c r="AK149" s="17">
        <f>SUM(A113:AJ146)/867</f>
        <v>36.121944262975795</v>
      </c>
      <c r="AP149" s="23">
        <f>((AK149-AK$38)*100)/AK$38</f>
        <v>9.0322299880679342</v>
      </c>
      <c r="AQ149" s="24" t="s">
        <v>125</v>
      </c>
    </row>
    <row r="150" spans="1:47" x14ac:dyDescent="0.25">
      <c r="A150" s="25" t="s">
        <v>193</v>
      </c>
      <c r="B150" s="26" t="s">
        <v>193</v>
      </c>
      <c r="C150" s="25" t="s">
        <v>193</v>
      </c>
      <c r="D150" s="25" t="s">
        <v>193</v>
      </c>
      <c r="E150" s="25" t="s">
        <v>193</v>
      </c>
      <c r="F150" s="25" t="s">
        <v>193</v>
      </c>
      <c r="G150" s="25" t="s">
        <v>193</v>
      </c>
      <c r="H150" s="25" t="s">
        <v>193</v>
      </c>
      <c r="I150" s="25" t="s">
        <v>193</v>
      </c>
      <c r="J150" s="25" t="s">
        <v>193</v>
      </c>
      <c r="K150" s="25" t="s">
        <v>193</v>
      </c>
      <c r="L150" s="25" t="s">
        <v>193</v>
      </c>
      <c r="M150" s="25" t="s">
        <v>193</v>
      </c>
      <c r="N150" s="25" t="s">
        <v>193</v>
      </c>
      <c r="O150" s="25" t="s">
        <v>193</v>
      </c>
      <c r="P150" s="25" t="s">
        <v>193</v>
      </c>
      <c r="Q150" s="25" t="s">
        <v>193</v>
      </c>
      <c r="R150" s="25" t="s">
        <v>193</v>
      </c>
      <c r="S150" s="25" t="s">
        <v>193</v>
      </c>
      <c r="T150" s="25" t="s">
        <v>193</v>
      </c>
      <c r="U150" s="25" t="s">
        <v>193</v>
      </c>
      <c r="V150" s="25" t="s">
        <v>193</v>
      </c>
      <c r="W150" s="25" t="s">
        <v>193</v>
      </c>
      <c r="X150" s="25" t="s">
        <v>193</v>
      </c>
      <c r="Y150" s="25" t="s">
        <v>193</v>
      </c>
      <c r="Z150" s="25" t="s">
        <v>193</v>
      </c>
      <c r="AA150" s="25" t="s">
        <v>193</v>
      </c>
      <c r="AB150" s="25" t="s">
        <v>193</v>
      </c>
      <c r="AC150" s="25" t="s">
        <v>193</v>
      </c>
      <c r="AD150" s="25" t="s">
        <v>193</v>
      </c>
      <c r="AE150" s="25" t="s">
        <v>193</v>
      </c>
      <c r="AF150" s="25" t="s">
        <v>193</v>
      </c>
      <c r="AG150" s="25" t="s">
        <v>193</v>
      </c>
      <c r="AH150" s="25" t="s">
        <v>193</v>
      </c>
      <c r="AI150" s="25" t="s">
        <v>193</v>
      </c>
      <c r="AJ150" s="25" t="s">
        <v>193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193</v>
      </c>
      <c r="B151" s="26">
        <v>34.398406999999999</v>
      </c>
      <c r="C151" s="25">
        <v>34.540329999999997</v>
      </c>
      <c r="D151" s="25">
        <v>34.632786000000003</v>
      </c>
      <c r="E151" s="25">
        <v>34.694310000000002</v>
      </c>
      <c r="F151" s="25">
        <v>34.724007</v>
      </c>
      <c r="G151" s="25">
        <v>34.728816999999999</v>
      </c>
      <c r="H151" s="25">
        <v>34.717162999999999</v>
      </c>
      <c r="I151" s="25">
        <v>34.707709999999999</v>
      </c>
      <c r="J151" s="25">
        <v>34.698250000000002</v>
      </c>
      <c r="K151" s="25">
        <v>34.692112000000002</v>
      </c>
      <c r="L151" s="25">
        <v>34.671985999999997</v>
      </c>
      <c r="M151" s="25">
        <v>34.663936999999997</v>
      </c>
      <c r="N151" s="25">
        <v>34.654029999999999</v>
      </c>
      <c r="O151" s="25">
        <v>34.665706999999998</v>
      </c>
      <c r="P151" s="25">
        <v>34.659615000000002</v>
      </c>
      <c r="Q151" s="25">
        <v>34.667952999999997</v>
      </c>
      <c r="R151" s="25">
        <v>34.683044000000002</v>
      </c>
      <c r="S151" s="25">
        <v>34.710639999999998</v>
      </c>
      <c r="T151" s="25">
        <v>34.701129999999999</v>
      </c>
      <c r="U151" s="25">
        <v>34.668796999999998</v>
      </c>
      <c r="V151" s="25">
        <v>34.651620000000001</v>
      </c>
      <c r="W151" s="25">
        <v>34.62771</v>
      </c>
      <c r="X151" s="25">
        <v>34.611103</v>
      </c>
      <c r="Y151" s="25">
        <v>34.60192</v>
      </c>
      <c r="Z151" s="25">
        <v>34.608111999999998</v>
      </c>
      <c r="AA151" s="25">
        <v>34.605556</v>
      </c>
      <c r="AB151" s="25">
        <v>34.592967999999999</v>
      </c>
      <c r="AC151" s="25">
        <v>34.573734000000002</v>
      </c>
      <c r="AD151" s="25">
        <v>34.507244</v>
      </c>
      <c r="AE151" s="25">
        <v>34.427219999999998</v>
      </c>
      <c r="AF151" s="25">
        <v>34.473866000000001</v>
      </c>
      <c r="AG151" s="25">
        <v>34.663184999999999</v>
      </c>
      <c r="AH151" s="25">
        <v>34.669989999999999</v>
      </c>
      <c r="AI151" s="25">
        <v>34.630580000000002</v>
      </c>
      <c r="AJ151" s="25" t="s">
        <v>193</v>
      </c>
      <c r="AK151" s="3">
        <f>AVERAGE(A151:AJ151)</f>
        <v>34.633104088235292</v>
      </c>
      <c r="AM151" s="6" t="s">
        <v>94</v>
      </c>
      <c r="AO151" s="2">
        <f>SUM(A184:AJ185)/40</f>
        <v>32.868229799999995</v>
      </c>
      <c r="AP151" s="2">
        <f>((AK151-AK$3)*100)/AK$3</f>
        <v>-0.25504853522187548</v>
      </c>
      <c r="AR151" s="6" t="s">
        <v>94</v>
      </c>
      <c r="AS151" s="2"/>
      <c r="AT151" s="2">
        <f>((AO151-AO$3)*100)/AO$3</f>
        <v>-0.99449532881211855</v>
      </c>
    </row>
    <row r="152" spans="1:47" x14ac:dyDescent="0.25">
      <c r="A152" s="27">
        <v>34.611579999999996</v>
      </c>
      <c r="B152" s="28">
        <v>34.614758000000002</v>
      </c>
      <c r="C152" s="27">
        <v>34.649970000000003</v>
      </c>
      <c r="D152" s="27">
        <v>34.674861999999997</v>
      </c>
      <c r="E152" s="27">
        <v>34.705868000000002</v>
      </c>
      <c r="F152" s="27">
        <v>34.738242999999997</v>
      </c>
      <c r="G152" s="27">
        <v>34.74785</v>
      </c>
      <c r="H152" s="27">
        <v>34.749299999999998</v>
      </c>
      <c r="I152" s="27">
        <v>34.739716000000001</v>
      </c>
      <c r="J152" s="27">
        <v>34.731907</v>
      </c>
      <c r="K152" s="27">
        <v>34.724845999999999</v>
      </c>
      <c r="L152" s="27">
        <v>34.721817000000001</v>
      </c>
      <c r="M152" s="27">
        <v>34.720374999999997</v>
      </c>
      <c r="N152" s="27">
        <v>34.718887000000002</v>
      </c>
      <c r="O152" s="27">
        <v>34.722244000000003</v>
      </c>
      <c r="P152" s="27">
        <v>34.732570000000003</v>
      </c>
      <c r="Q152" s="27">
        <v>34.747382999999999</v>
      </c>
      <c r="R152" s="27">
        <v>34.769675999999997</v>
      </c>
      <c r="S152" s="27">
        <v>34.780909999999999</v>
      </c>
      <c r="T152" s="27">
        <v>34.759010000000004</v>
      </c>
      <c r="U152" s="27">
        <v>34.746673999999999</v>
      </c>
      <c r="V152" s="27">
        <v>34.730820000000001</v>
      </c>
      <c r="W152" s="27">
        <v>34.710033000000003</v>
      </c>
      <c r="X152" s="27">
        <v>34.686672000000002</v>
      </c>
      <c r="Y152" s="27">
        <v>34.664560000000002</v>
      </c>
      <c r="Z152" s="27">
        <v>34.632719999999999</v>
      </c>
      <c r="AA152" s="27">
        <v>34.606400000000001</v>
      </c>
      <c r="AB152" s="27">
        <v>34.621616000000003</v>
      </c>
      <c r="AC152" s="27">
        <v>34.624347999999998</v>
      </c>
      <c r="AD152" s="27">
        <v>34.595672999999998</v>
      </c>
      <c r="AE152" s="27">
        <v>34.543990000000001</v>
      </c>
      <c r="AF152" s="27">
        <v>34.612946000000001</v>
      </c>
      <c r="AG152" s="27">
        <v>34.665225999999997</v>
      </c>
      <c r="AH152" s="27">
        <v>34.667842999999998</v>
      </c>
      <c r="AI152" s="27">
        <v>34.692349999999998</v>
      </c>
      <c r="AJ152" s="27">
        <v>34.639397000000002</v>
      </c>
      <c r="AK152" s="3">
        <f t="shared" si="2"/>
        <v>34.68897333333333</v>
      </c>
      <c r="AM152" s="6" t="s">
        <v>116</v>
      </c>
      <c r="AO152" s="2">
        <f>SUM(A150:AJ151)/34</f>
        <v>34.633104088235292</v>
      </c>
      <c r="AP152" s="2">
        <f>((AK152-AK$4)*100)/AK$4</f>
        <v>-0.12114001347700663</v>
      </c>
      <c r="AR152" s="6" t="s">
        <v>116</v>
      </c>
      <c r="AS152" s="2"/>
      <c r="AT152" s="1">
        <f>((AO152-AO$4)*100)/AO$4</f>
        <v>-0.25504853522187548</v>
      </c>
    </row>
    <row r="153" spans="1:47" x14ac:dyDescent="0.25">
      <c r="A153" s="27">
        <v>34.744723999999998</v>
      </c>
      <c r="B153" s="28">
        <v>34.76023</v>
      </c>
      <c r="C153" s="27">
        <v>34.779483999999997</v>
      </c>
      <c r="D153" s="27">
        <v>34.792149999999999</v>
      </c>
      <c r="E153" s="27">
        <v>34.81353</v>
      </c>
      <c r="F153" s="27">
        <v>34.842747000000003</v>
      </c>
      <c r="G153" s="27">
        <v>34.844833000000001</v>
      </c>
      <c r="H153" s="27">
        <v>34.836039999999997</v>
      </c>
      <c r="I153" s="27">
        <v>34.811500000000002</v>
      </c>
      <c r="J153" s="27">
        <v>34.801600000000001</v>
      </c>
      <c r="K153" s="27">
        <v>34.797203000000003</v>
      </c>
      <c r="L153" s="27">
        <v>34.800685999999999</v>
      </c>
      <c r="M153" s="27">
        <v>34.804360000000003</v>
      </c>
      <c r="N153" s="27">
        <v>34.805965</v>
      </c>
      <c r="O153" s="27">
        <v>34.813065000000002</v>
      </c>
      <c r="P153" s="27">
        <v>34.823985999999998</v>
      </c>
      <c r="Q153" s="27">
        <v>34.838253000000002</v>
      </c>
      <c r="R153" s="27">
        <v>34.857520000000001</v>
      </c>
      <c r="S153" s="27">
        <v>34.881019999999999</v>
      </c>
      <c r="T153" s="27">
        <v>34.873649999999998</v>
      </c>
      <c r="U153" s="27">
        <v>34.848869999999998</v>
      </c>
      <c r="V153" s="27">
        <v>34.79627</v>
      </c>
      <c r="W153" s="27">
        <v>34.76435</v>
      </c>
      <c r="X153" s="27">
        <v>34.743102999999998</v>
      </c>
      <c r="Y153" s="27">
        <v>34.724063999999998</v>
      </c>
      <c r="Z153" s="27">
        <v>34.700490000000002</v>
      </c>
      <c r="AA153" s="27">
        <v>34.700541999999999</v>
      </c>
      <c r="AB153" s="27">
        <v>34.717537</v>
      </c>
      <c r="AC153" s="27">
        <v>34.724162999999997</v>
      </c>
      <c r="AD153" s="27">
        <v>34.706603999999999</v>
      </c>
      <c r="AE153" s="27">
        <v>34.668343</v>
      </c>
      <c r="AF153" s="27">
        <v>34.667520000000003</v>
      </c>
      <c r="AG153" s="27">
        <v>34.686965999999998</v>
      </c>
      <c r="AH153" s="27">
        <v>34.697119999999998</v>
      </c>
      <c r="AI153" s="27">
        <v>34.715564999999998</v>
      </c>
      <c r="AJ153" s="27">
        <v>34.731229999999996</v>
      </c>
      <c r="AK153" s="3">
        <f t="shared" si="2"/>
        <v>34.775424527777794</v>
      </c>
      <c r="AM153" s="10" t="s">
        <v>94</v>
      </c>
      <c r="AO153" s="2">
        <f>SUM(A182:AJ183)/26</f>
        <v>34.277269269230764</v>
      </c>
      <c r="AP153" s="2">
        <f>((AK153-AK$5)*100)/AK$5</f>
        <v>-7.7315380736869693E-2</v>
      </c>
      <c r="AR153" s="10" t="s">
        <v>94</v>
      </c>
      <c r="AS153" s="2"/>
      <c r="AT153" s="1">
        <f>((AO153-AO$5)*100)/AO$5</f>
        <v>-0.1918178087589601</v>
      </c>
    </row>
    <row r="154" spans="1:47" x14ac:dyDescent="0.25">
      <c r="A154" s="29">
        <v>34.835262</v>
      </c>
      <c r="B154" s="30">
        <v>34.849780000000003</v>
      </c>
      <c r="C154" s="29">
        <v>34.863875999999998</v>
      </c>
      <c r="D154" s="29">
        <v>34.871032999999997</v>
      </c>
      <c r="E154" s="31">
        <v>34.891036999999997</v>
      </c>
      <c r="F154" s="31">
        <v>34.921256999999997</v>
      </c>
      <c r="G154" s="31">
        <v>34.932136999999997</v>
      </c>
      <c r="H154" s="31">
        <v>34.933872000000001</v>
      </c>
      <c r="I154" s="31">
        <v>34.901299999999999</v>
      </c>
      <c r="J154" s="31">
        <v>34.891359999999999</v>
      </c>
      <c r="K154" s="31">
        <v>34.888719999999999</v>
      </c>
      <c r="L154" s="31">
        <v>34.893084999999999</v>
      </c>
      <c r="M154" s="31">
        <v>34.897883999999998</v>
      </c>
      <c r="N154" s="31">
        <v>34.900703</v>
      </c>
      <c r="O154" s="31">
        <v>34.904119999999999</v>
      </c>
      <c r="P154" s="31">
        <v>34.913890000000002</v>
      </c>
      <c r="Q154" s="32">
        <v>34.918937999999997</v>
      </c>
      <c r="R154" s="32">
        <v>34.929783</v>
      </c>
      <c r="S154" s="33">
        <v>34.924320000000002</v>
      </c>
      <c r="T154" s="33" t="s">
        <v>193</v>
      </c>
      <c r="U154" s="33">
        <v>34.841079999999998</v>
      </c>
      <c r="V154" s="33">
        <v>34.804676000000001</v>
      </c>
      <c r="W154" s="33">
        <v>34.782963000000002</v>
      </c>
      <c r="X154" s="33">
        <v>34.775447999999997</v>
      </c>
      <c r="Y154" s="33">
        <v>34.770397000000003</v>
      </c>
      <c r="Z154" s="33">
        <v>34.779003000000003</v>
      </c>
      <c r="AA154" s="33">
        <v>34.798865999999997</v>
      </c>
      <c r="AB154" s="33">
        <v>34.820929999999997</v>
      </c>
      <c r="AC154" s="29">
        <v>34.835937999999999</v>
      </c>
      <c r="AD154" s="29">
        <v>34.829543999999999</v>
      </c>
      <c r="AE154" s="29">
        <v>34.807087000000003</v>
      </c>
      <c r="AF154" s="29">
        <v>34.793888000000003</v>
      </c>
      <c r="AG154" s="29">
        <v>34.80603</v>
      </c>
      <c r="AH154" s="29">
        <v>34.812460000000002</v>
      </c>
      <c r="AI154" s="29">
        <v>34.818461999999997</v>
      </c>
      <c r="AJ154" s="29">
        <v>34.823619999999998</v>
      </c>
      <c r="AK154" s="3">
        <f t="shared" si="2"/>
        <v>34.856078542857134</v>
      </c>
      <c r="AM154" s="10" t="s">
        <v>116</v>
      </c>
      <c r="AO154" s="2">
        <f>SUM(A152:AJ153)/72</f>
        <v>34.732198930555548</v>
      </c>
      <c r="AP154" s="2">
        <f>((AK154-AK$6)*100)/AK$6</f>
        <v>-1.9274249991716834E-2</v>
      </c>
      <c r="AR154" s="10" t="s">
        <v>116</v>
      </c>
      <c r="AS154" s="2"/>
      <c r="AT154" s="1">
        <f>((AO154-AO$6)*100)/AO$6</f>
        <v>-9.9205232620466946E-2</v>
      </c>
    </row>
    <row r="155" spans="1:47" x14ac:dyDescent="0.25">
      <c r="A155" s="29">
        <v>34.923656000000001</v>
      </c>
      <c r="B155" s="30">
        <v>34.929786999999997</v>
      </c>
      <c r="C155" s="29">
        <v>34.948715</v>
      </c>
      <c r="D155" s="29">
        <v>34.976219999999998</v>
      </c>
      <c r="E155" s="31">
        <v>34.99982</v>
      </c>
      <c r="F155" s="31">
        <v>35.020493000000002</v>
      </c>
      <c r="G155" s="31">
        <v>35.024990000000003</v>
      </c>
      <c r="H155" s="31">
        <v>35.056885000000001</v>
      </c>
      <c r="I155" s="31">
        <v>35.042099999999998</v>
      </c>
      <c r="J155" s="31">
        <v>35.051124999999999</v>
      </c>
      <c r="K155" s="31">
        <v>35.046039999999998</v>
      </c>
      <c r="L155" s="31">
        <v>35.045529999999999</v>
      </c>
      <c r="M155" s="31">
        <v>35.040492999999998</v>
      </c>
      <c r="N155" s="31">
        <v>35.030354000000003</v>
      </c>
      <c r="O155" s="31">
        <v>35.019463000000002</v>
      </c>
      <c r="P155" s="31">
        <v>35.014510000000001</v>
      </c>
      <c r="Q155" s="32">
        <v>35.004345000000001</v>
      </c>
      <c r="R155" s="32">
        <v>35.001213</v>
      </c>
      <c r="S155" s="33">
        <v>34.99474</v>
      </c>
      <c r="T155" s="33" t="s">
        <v>193</v>
      </c>
      <c r="U155" s="33">
        <v>34.885128000000002</v>
      </c>
      <c r="V155" s="33">
        <v>34.868262999999999</v>
      </c>
      <c r="W155" s="33">
        <v>34.871960000000001</v>
      </c>
      <c r="X155" s="33">
        <v>34.886485999999998</v>
      </c>
      <c r="Y155" s="33">
        <v>34.909939999999999</v>
      </c>
      <c r="Z155" s="33">
        <v>34.932630000000003</v>
      </c>
      <c r="AA155" s="33">
        <v>34.957813000000002</v>
      </c>
      <c r="AB155" s="33">
        <v>34.970103999999999</v>
      </c>
      <c r="AC155" s="29">
        <v>34.987113999999998</v>
      </c>
      <c r="AD155" s="29">
        <v>34.990948000000003</v>
      </c>
      <c r="AE155" s="29">
        <v>34.974445000000003</v>
      </c>
      <c r="AF155" s="29">
        <v>34.940980000000003</v>
      </c>
      <c r="AG155" s="29">
        <v>34.947432999999997</v>
      </c>
      <c r="AH155" s="29">
        <v>34.938243999999997</v>
      </c>
      <c r="AI155" s="29">
        <v>34.927967000000002</v>
      </c>
      <c r="AJ155" s="29">
        <v>34.920765000000003</v>
      </c>
      <c r="AK155" s="3">
        <f t="shared" si="2"/>
        <v>34.973734257142866</v>
      </c>
      <c r="AM155" s="11" t="s">
        <v>99</v>
      </c>
      <c r="AO155" s="2">
        <f>SUM(A177:R181)/56</f>
        <v>34.209821035714292</v>
      </c>
      <c r="AP155" s="2">
        <f>((AK155-AK$7)*100)/AK$7</f>
        <v>6.5458032794227142E-2</v>
      </c>
      <c r="AR155" s="11" t="s">
        <v>99</v>
      </c>
      <c r="AS155" s="2"/>
      <c r="AT155" s="1">
        <f>((AO155-AO$7)*100)/AO$7</f>
        <v>-2.51879646775784E-2</v>
      </c>
    </row>
    <row r="156" spans="1:47" x14ac:dyDescent="0.25">
      <c r="A156" s="29">
        <v>34.998226000000003</v>
      </c>
      <c r="B156" s="30">
        <v>35.015953000000003</v>
      </c>
      <c r="C156" s="29">
        <v>35.092460000000003</v>
      </c>
      <c r="D156" s="29">
        <v>35.192222999999998</v>
      </c>
      <c r="E156" s="31">
        <v>35.136887000000002</v>
      </c>
      <c r="F156" s="31">
        <v>35.079030000000003</v>
      </c>
      <c r="G156" s="31">
        <v>35.056297000000001</v>
      </c>
      <c r="H156" s="31">
        <v>35.089806000000003</v>
      </c>
      <c r="I156" s="31">
        <v>35.147877000000001</v>
      </c>
      <c r="J156" s="31">
        <v>35.191096999999999</v>
      </c>
      <c r="K156" s="31">
        <v>35.192360000000001</v>
      </c>
      <c r="L156" s="31">
        <v>35.182105999999997</v>
      </c>
      <c r="M156" s="31">
        <v>35.165894000000002</v>
      </c>
      <c r="N156" s="31">
        <v>35.144440000000003</v>
      </c>
      <c r="O156" s="31">
        <v>35.119328000000003</v>
      </c>
      <c r="P156" s="31">
        <v>35.099960000000003</v>
      </c>
      <c r="Q156" s="32">
        <v>35.072986999999998</v>
      </c>
      <c r="R156" s="32">
        <v>35.064582999999999</v>
      </c>
      <c r="S156" s="33">
        <v>35.076340000000002</v>
      </c>
      <c r="T156" s="33" t="s">
        <v>193</v>
      </c>
      <c r="U156" s="33">
        <v>35.128104999999998</v>
      </c>
      <c r="V156" s="33">
        <v>35.230277999999998</v>
      </c>
      <c r="W156" s="33">
        <v>35.258952999999998</v>
      </c>
      <c r="X156" s="33">
        <v>35.233640000000001</v>
      </c>
      <c r="Y156" s="33">
        <v>35.206670000000003</v>
      </c>
      <c r="Z156" s="33">
        <v>35.195892000000001</v>
      </c>
      <c r="AA156" s="33">
        <v>35.176212</v>
      </c>
      <c r="AB156" s="33">
        <v>35.135531999999998</v>
      </c>
      <c r="AC156" s="29">
        <v>35.082225999999999</v>
      </c>
      <c r="AD156" s="29">
        <v>35.048769999999998</v>
      </c>
      <c r="AE156" s="29">
        <v>35.029290000000003</v>
      </c>
      <c r="AF156" s="29">
        <v>35.022606000000003</v>
      </c>
      <c r="AG156" s="29">
        <v>35.023131999999997</v>
      </c>
      <c r="AH156" s="29">
        <v>35.017277</v>
      </c>
      <c r="AI156" s="29">
        <v>35.004764999999999</v>
      </c>
      <c r="AJ156" s="29">
        <v>34.992817000000002</v>
      </c>
      <c r="AK156" s="3">
        <f t="shared" si="2"/>
        <v>35.111543399999995</v>
      </c>
      <c r="AM156" s="11" t="s">
        <v>102</v>
      </c>
      <c r="AO156" s="2">
        <f>SUM(E154:R158)/68</f>
        <v>35.087954000000011</v>
      </c>
      <c r="AP156" s="2">
        <f>((AK156-AK$8)*100)/AK$8</f>
        <v>0.17574929556557689</v>
      </c>
      <c r="AR156" s="11" t="s">
        <v>102</v>
      </c>
      <c r="AS156" s="2"/>
      <c r="AT156" s="1">
        <f>((AO156-AO$8)*100)/AO$8</f>
        <v>0.15018971930770889</v>
      </c>
    </row>
    <row r="157" spans="1:47" x14ac:dyDescent="0.25">
      <c r="A157" s="29">
        <v>35.091200000000001</v>
      </c>
      <c r="B157" s="30">
        <v>35.142586000000001</v>
      </c>
      <c r="C157" s="29">
        <v>35.345207000000002</v>
      </c>
      <c r="D157" s="29">
        <v>35.420955999999997</v>
      </c>
      <c r="E157" s="31" t="s">
        <v>193</v>
      </c>
      <c r="F157" s="31">
        <v>34.980854000000001</v>
      </c>
      <c r="G157" s="31">
        <v>35.008633000000003</v>
      </c>
      <c r="H157" s="31">
        <v>35.093089999999997</v>
      </c>
      <c r="I157" s="31">
        <v>35.187373999999998</v>
      </c>
      <c r="J157" s="31">
        <v>35.264220000000002</v>
      </c>
      <c r="K157" s="31">
        <v>35.284846999999999</v>
      </c>
      <c r="L157" s="31">
        <v>35.276004999999998</v>
      </c>
      <c r="M157" s="31">
        <v>35.258980000000001</v>
      </c>
      <c r="N157" s="31">
        <v>35.237409999999997</v>
      </c>
      <c r="O157" s="31">
        <v>35.205210000000001</v>
      </c>
      <c r="P157" s="31">
        <v>35.176242999999999</v>
      </c>
      <c r="Q157" s="32">
        <v>35.149746</v>
      </c>
      <c r="R157" s="32">
        <v>35.14358</v>
      </c>
      <c r="S157" s="33">
        <v>35.135370000000002</v>
      </c>
      <c r="T157" s="33" t="s">
        <v>193</v>
      </c>
      <c r="U157" s="33">
        <v>35.199939999999998</v>
      </c>
      <c r="V157" s="33">
        <v>35.556601999999998</v>
      </c>
      <c r="W157" s="33">
        <v>35.637107999999998</v>
      </c>
      <c r="X157" s="33">
        <v>35.565350000000002</v>
      </c>
      <c r="Y157" s="33">
        <v>35.483497999999997</v>
      </c>
      <c r="Z157" s="33">
        <v>35.417057</v>
      </c>
      <c r="AA157" s="33">
        <v>35.345547000000003</v>
      </c>
      <c r="AB157" s="33">
        <v>35.227290000000004</v>
      </c>
      <c r="AC157" s="29">
        <v>35.023155000000003</v>
      </c>
      <c r="AD157" s="29">
        <v>35.01876</v>
      </c>
      <c r="AE157" s="29">
        <v>34.975647000000002</v>
      </c>
      <c r="AF157" s="29">
        <v>35.022660000000002</v>
      </c>
      <c r="AG157" s="29">
        <v>35.040689999999998</v>
      </c>
      <c r="AH157" s="29">
        <v>35.045174000000003</v>
      </c>
      <c r="AI157" s="29">
        <v>35.043705000000003</v>
      </c>
      <c r="AJ157" s="29">
        <v>35.051969999999997</v>
      </c>
      <c r="AK157" s="3">
        <f t="shared" si="2"/>
        <v>35.207519529411776</v>
      </c>
      <c r="AM157" s="12" t="s">
        <v>105</v>
      </c>
      <c r="AO157" s="2">
        <f>SUM(S177:Z181)/35</f>
        <v>35.723578228571427</v>
      </c>
      <c r="AP157" s="2">
        <f>((AK157-AK$9)*100)/AK$9</f>
        <v>0.23138498953558037</v>
      </c>
      <c r="AR157" s="12" t="s">
        <v>105</v>
      </c>
      <c r="AS157" s="2"/>
      <c r="AT157" s="1">
        <f>((AO157-AO$9)*100)/AO$9</f>
        <v>0.28038135043564033</v>
      </c>
    </row>
    <row r="158" spans="1:47" x14ac:dyDescent="0.25">
      <c r="A158" s="29">
        <v>35.22625</v>
      </c>
      <c r="B158" s="30">
        <v>35.269539999999999</v>
      </c>
      <c r="C158" s="29">
        <v>35.529575000000001</v>
      </c>
      <c r="D158" s="29" t="s">
        <v>193</v>
      </c>
      <c r="E158" s="31" t="s">
        <v>193</v>
      </c>
      <c r="F158" s="31">
        <v>34.878962999999999</v>
      </c>
      <c r="G158" s="31">
        <v>35.00853</v>
      </c>
      <c r="H158" s="31">
        <v>35.13776</v>
      </c>
      <c r="I158" s="31">
        <v>35.258118000000003</v>
      </c>
      <c r="J158" s="31">
        <v>35.344099999999997</v>
      </c>
      <c r="K158" s="31">
        <v>35.349884000000003</v>
      </c>
      <c r="L158" s="31">
        <v>35.302599999999998</v>
      </c>
      <c r="M158" s="31">
        <v>35.305439999999997</v>
      </c>
      <c r="N158" s="31">
        <v>35.292811999999998</v>
      </c>
      <c r="O158" s="31">
        <v>35.268839999999997</v>
      </c>
      <c r="P158" s="31">
        <v>35.243214000000002</v>
      </c>
      <c r="Q158" s="32">
        <v>35.227386000000003</v>
      </c>
      <c r="R158" s="32">
        <v>35.238934</v>
      </c>
      <c r="S158" s="33">
        <v>35.208835999999998</v>
      </c>
      <c r="T158" s="33" t="s">
        <v>193</v>
      </c>
      <c r="U158" s="33" t="s">
        <v>193</v>
      </c>
      <c r="V158" s="33">
        <v>35.603251999999998</v>
      </c>
      <c r="W158" s="33">
        <v>35.734104000000002</v>
      </c>
      <c r="X158" s="33">
        <v>35.738686000000001</v>
      </c>
      <c r="Y158" s="33">
        <v>35.622352999999997</v>
      </c>
      <c r="Z158" s="33">
        <v>35.514766999999999</v>
      </c>
      <c r="AA158" s="33">
        <v>35.412303999999999</v>
      </c>
      <c r="AB158" s="33">
        <v>35.151305999999998</v>
      </c>
      <c r="AC158" s="29" t="s">
        <v>193</v>
      </c>
      <c r="AD158" s="29">
        <v>35.00855</v>
      </c>
      <c r="AE158" s="29">
        <v>34.933033000000002</v>
      </c>
      <c r="AF158" s="29">
        <v>35.042392999999997</v>
      </c>
      <c r="AG158" s="29">
        <v>35.00562</v>
      </c>
      <c r="AH158" s="29">
        <v>35.032226999999999</v>
      </c>
      <c r="AI158" s="29">
        <v>35.062004000000002</v>
      </c>
      <c r="AJ158" s="29">
        <v>35.126392000000003</v>
      </c>
      <c r="AK158" s="3">
        <f t="shared" si="2"/>
        <v>35.26057332258064</v>
      </c>
      <c r="AM158" s="12" t="s">
        <v>108</v>
      </c>
      <c r="AO158" s="2">
        <f>SUM(S154:AB158)/44</f>
        <v>35.153857704545437</v>
      </c>
      <c r="AP158" s="2">
        <f>((AK158-AK$10)*100)/AK$10</f>
        <v>0.2617527026888567</v>
      </c>
      <c r="AR158" s="12" t="s">
        <v>108</v>
      </c>
      <c r="AS158" s="2"/>
      <c r="AT158" s="1">
        <f>((AO158-AO$10)*100)/AO$10</f>
        <v>0.16628057394383136</v>
      </c>
    </row>
    <row r="159" spans="1:47" x14ac:dyDescent="0.25">
      <c r="A159" s="29">
        <v>35.371090000000002</v>
      </c>
      <c r="B159" s="30">
        <v>35.25515</v>
      </c>
      <c r="C159" s="29" t="s">
        <v>193</v>
      </c>
      <c r="D159" s="29" t="s">
        <v>193</v>
      </c>
      <c r="E159" s="34" t="s">
        <v>193</v>
      </c>
      <c r="F159" s="34">
        <v>34.849777000000003</v>
      </c>
      <c r="G159" s="34">
        <v>35.108519999999999</v>
      </c>
      <c r="H159" s="34">
        <v>35.329791999999998</v>
      </c>
      <c r="I159" s="34">
        <v>35.451748000000002</v>
      </c>
      <c r="J159" s="34">
        <v>35.512497000000003</v>
      </c>
      <c r="K159" s="34">
        <v>35.526744999999998</v>
      </c>
      <c r="L159" s="34">
        <v>35.448672999999999</v>
      </c>
      <c r="M159" s="34">
        <v>35.405290000000001</v>
      </c>
      <c r="N159" s="34">
        <v>35.371049999999997</v>
      </c>
      <c r="O159" s="34">
        <v>35.336799999999997</v>
      </c>
      <c r="P159" s="34">
        <v>35.312477000000001</v>
      </c>
      <c r="Q159" s="34">
        <v>35.312427999999997</v>
      </c>
      <c r="R159" s="34">
        <v>35.371406999999998</v>
      </c>
      <c r="S159" s="35">
        <v>35.290923999999997</v>
      </c>
      <c r="T159" s="35" t="s">
        <v>193</v>
      </c>
      <c r="U159" s="35" t="s">
        <v>193</v>
      </c>
      <c r="V159" s="35">
        <v>35.705787999999998</v>
      </c>
      <c r="W159" s="35">
        <v>35.798813000000003</v>
      </c>
      <c r="X159" s="35">
        <v>35.873690000000003</v>
      </c>
      <c r="Y159" s="35">
        <v>35.660316000000002</v>
      </c>
      <c r="Z159" s="35">
        <v>35.549410000000002</v>
      </c>
      <c r="AA159" s="35">
        <v>35.447234999999999</v>
      </c>
      <c r="AB159" s="35">
        <v>35.184116000000003</v>
      </c>
      <c r="AC159" s="36" t="s">
        <v>193</v>
      </c>
      <c r="AD159" s="29">
        <v>35.022736000000002</v>
      </c>
      <c r="AE159" s="29">
        <v>34.917842999999998</v>
      </c>
      <c r="AF159" s="29">
        <v>35.042603</v>
      </c>
      <c r="AG159" s="29">
        <v>35.091540000000002</v>
      </c>
      <c r="AH159" s="29">
        <v>35.120857000000001</v>
      </c>
      <c r="AI159" s="29">
        <v>35.159325000000003</v>
      </c>
      <c r="AJ159" s="29">
        <v>35.249830000000003</v>
      </c>
      <c r="AK159" s="3">
        <f t="shared" si="2"/>
        <v>35.335948999999999</v>
      </c>
      <c r="AM159" s="14" t="s">
        <v>99</v>
      </c>
      <c r="AO159" s="7">
        <f>(SUM(B168:O176)+SUM(P168:R172))/140</f>
        <v>33.731188285714289</v>
      </c>
      <c r="AP159" s="2">
        <f>((AK159-AK$11)*100)/AK$11</f>
        <v>0.28093487904873776</v>
      </c>
      <c r="AR159" s="14" t="s">
        <v>99</v>
      </c>
      <c r="AS159" s="2"/>
      <c r="AT159" s="1">
        <f>((AO159-AO$11)*100)/AO$11</f>
        <v>-1.4796217522825176E-2</v>
      </c>
      <c r="AU159">
        <f>SUM(AT159:AT162)/4</f>
        <v>0.18285788814131687</v>
      </c>
    </row>
    <row r="160" spans="1:47" x14ac:dyDescent="0.25">
      <c r="A160" s="29">
        <v>35.300784999999998</v>
      </c>
      <c r="B160" s="30">
        <v>35.082363000000001</v>
      </c>
      <c r="C160" s="29" t="s">
        <v>193</v>
      </c>
      <c r="D160" s="29" t="s">
        <v>193</v>
      </c>
      <c r="E160" s="34" t="s">
        <v>193</v>
      </c>
      <c r="F160" s="34">
        <v>34.813015</v>
      </c>
      <c r="G160" s="34">
        <v>35.123767999999998</v>
      </c>
      <c r="H160" s="34">
        <v>35.417360000000002</v>
      </c>
      <c r="I160" s="34">
        <v>35.554099999999998</v>
      </c>
      <c r="J160" s="34">
        <v>35.610497000000002</v>
      </c>
      <c r="K160" s="34">
        <v>35.637405000000001</v>
      </c>
      <c r="L160" s="34">
        <v>35.581276000000003</v>
      </c>
      <c r="M160" s="34">
        <v>35.541060000000002</v>
      </c>
      <c r="N160" s="34">
        <v>35.502124999999999</v>
      </c>
      <c r="O160" s="34">
        <v>35.47437</v>
      </c>
      <c r="P160" s="34">
        <v>35.463340000000002</v>
      </c>
      <c r="Q160" s="34">
        <v>35.48357</v>
      </c>
      <c r="R160" s="34">
        <v>35.535423000000002</v>
      </c>
      <c r="S160" s="35">
        <v>35.384746999999997</v>
      </c>
      <c r="T160" s="35" t="s">
        <v>193</v>
      </c>
      <c r="U160" s="35" t="s">
        <v>193</v>
      </c>
      <c r="V160" s="35">
        <v>35.735354999999998</v>
      </c>
      <c r="W160" s="35">
        <v>35.831305999999998</v>
      </c>
      <c r="X160" s="35">
        <v>35.988079999999997</v>
      </c>
      <c r="Y160" s="35">
        <v>35.720579999999998</v>
      </c>
      <c r="Z160" s="35">
        <v>35.622190000000003</v>
      </c>
      <c r="AA160" s="35">
        <v>35.499386000000001</v>
      </c>
      <c r="AB160" s="35">
        <v>35.278087999999997</v>
      </c>
      <c r="AC160" s="36" t="s">
        <v>193</v>
      </c>
      <c r="AD160" s="29">
        <v>35.02534</v>
      </c>
      <c r="AE160" s="29">
        <v>34.841842999999997</v>
      </c>
      <c r="AF160" s="29">
        <v>34.978363000000002</v>
      </c>
      <c r="AG160" s="29">
        <v>35.017887000000002</v>
      </c>
      <c r="AH160" s="29">
        <v>35.082737000000002</v>
      </c>
      <c r="AI160" s="29">
        <v>35.134166999999998</v>
      </c>
      <c r="AJ160" s="29">
        <v>35.210715999999998</v>
      </c>
      <c r="AK160" s="3">
        <f t="shared" si="2"/>
        <v>35.382374733333336</v>
      </c>
      <c r="AM160" s="14" t="s">
        <v>102</v>
      </c>
      <c r="AO160" s="2">
        <f>SUM(E159:R167)/126</f>
        <v>34.414452277777769</v>
      </c>
      <c r="AP160" s="2">
        <f>((AK160-AK$12)*100)/AK$12</f>
        <v>0.28708146140590041</v>
      </c>
      <c r="AR160" s="14" t="s">
        <v>102</v>
      </c>
      <c r="AS160" s="2"/>
      <c r="AT160" s="1">
        <f>((AO160-AO$12)*100)/AO$12</f>
        <v>0.19946492307405728</v>
      </c>
    </row>
    <row r="161" spans="1:46" x14ac:dyDescent="0.25">
      <c r="A161" s="29">
        <v>35.038200000000003</v>
      </c>
      <c r="B161" s="30">
        <v>34.761543000000003</v>
      </c>
      <c r="C161" s="29" t="s">
        <v>193</v>
      </c>
      <c r="D161" s="29" t="s">
        <v>193</v>
      </c>
      <c r="E161" s="34" t="s">
        <v>193</v>
      </c>
      <c r="F161" s="34">
        <v>34.715415999999998</v>
      </c>
      <c r="G161" s="34">
        <v>35.014977000000002</v>
      </c>
      <c r="H161" s="34">
        <v>35.308413999999999</v>
      </c>
      <c r="I161" s="34">
        <v>35.481772999999997</v>
      </c>
      <c r="J161" s="34">
        <v>35.590733</v>
      </c>
      <c r="K161" s="34">
        <v>35.660136999999999</v>
      </c>
      <c r="L161" s="34">
        <v>35.662640000000003</v>
      </c>
      <c r="M161" s="34">
        <v>35.681579999999997</v>
      </c>
      <c r="N161" s="34">
        <v>35.672829999999998</v>
      </c>
      <c r="O161" s="34">
        <v>35.672443000000001</v>
      </c>
      <c r="P161" s="34">
        <v>35.677273</v>
      </c>
      <c r="Q161" s="34">
        <v>35.695037999999997</v>
      </c>
      <c r="R161" s="34">
        <v>35.682746999999999</v>
      </c>
      <c r="S161" s="35">
        <v>35.480873000000003</v>
      </c>
      <c r="T161" s="35" t="s">
        <v>193</v>
      </c>
      <c r="U161" s="35" t="s">
        <v>193</v>
      </c>
      <c r="V161" s="35" t="s">
        <v>193</v>
      </c>
      <c r="W161" s="35">
        <v>35.840736</v>
      </c>
      <c r="X161" s="35">
        <v>36.108013</v>
      </c>
      <c r="Y161" s="35">
        <v>35.855246999999999</v>
      </c>
      <c r="Z161" s="35">
        <v>35.719479999999997</v>
      </c>
      <c r="AA161" s="35">
        <v>35.504016999999997</v>
      </c>
      <c r="AB161" s="35" t="s">
        <v>193</v>
      </c>
      <c r="AC161" s="36" t="s">
        <v>193</v>
      </c>
      <c r="AD161" s="29">
        <v>35.029249999999998</v>
      </c>
      <c r="AE161" s="29">
        <v>34.774459999999998</v>
      </c>
      <c r="AF161" s="29">
        <v>34.900658</v>
      </c>
      <c r="AG161" s="29">
        <v>34.904899999999998</v>
      </c>
      <c r="AH161" s="29">
        <v>34.928677</v>
      </c>
      <c r="AI161" s="29">
        <v>34.953209999999999</v>
      </c>
      <c r="AJ161" s="29">
        <v>34.991759999999999</v>
      </c>
      <c r="AK161" s="3">
        <f t="shared" si="2"/>
        <v>35.368108035714286</v>
      </c>
      <c r="AM161" s="15" t="s">
        <v>105</v>
      </c>
      <c r="AO161" s="2">
        <f>(SUM(S168:AB176)+SUM(P173:R176))/67</f>
        <v>35.48197908955224</v>
      </c>
      <c r="AP161" s="2">
        <f>((AK161-AK$13)*100)/AK$13</f>
        <v>0.27467613906603838</v>
      </c>
      <c r="AR161" s="15" t="s">
        <v>105</v>
      </c>
      <c r="AS161" s="2"/>
      <c r="AT161" s="1">
        <f>((AO161-AO$13)*100)/AO$13</f>
        <v>0.17820440340096913</v>
      </c>
    </row>
    <row r="162" spans="1:46" x14ac:dyDescent="0.25">
      <c r="A162" s="29">
        <v>34.748173000000001</v>
      </c>
      <c r="B162" s="30">
        <v>34.486519999999999</v>
      </c>
      <c r="C162" s="29" t="s">
        <v>193</v>
      </c>
      <c r="D162" s="29" t="s">
        <v>193</v>
      </c>
      <c r="E162" s="34">
        <v>34.545299999999997</v>
      </c>
      <c r="F162" s="34">
        <v>34.637011999999999</v>
      </c>
      <c r="G162" s="34">
        <v>34.793526</v>
      </c>
      <c r="H162" s="34">
        <v>35.08211</v>
      </c>
      <c r="I162" s="34">
        <v>35.328780000000002</v>
      </c>
      <c r="J162" s="34">
        <v>35.498443999999999</v>
      </c>
      <c r="K162" s="34">
        <v>35.607025</v>
      </c>
      <c r="L162" s="34">
        <v>35.683079999999997</v>
      </c>
      <c r="M162" s="34">
        <v>35.752223999999998</v>
      </c>
      <c r="N162" s="34">
        <v>35.789189999999998</v>
      </c>
      <c r="O162" s="34">
        <v>35.810040000000001</v>
      </c>
      <c r="P162" s="34">
        <v>35.828159999999997</v>
      </c>
      <c r="Q162" s="34">
        <v>35.846969999999999</v>
      </c>
      <c r="R162" s="34">
        <v>35.735022999999998</v>
      </c>
      <c r="S162" s="35">
        <v>35.523983000000001</v>
      </c>
      <c r="T162" s="35" t="s">
        <v>193</v>
      </c>
      <c r="U162" s="35" t="s">
        <v>193</v>
      </c>
      <c r="V162" s="35" t="s">
        <v>193</v>
      </c>
      <c r="W162" s="35">
        <v>35.920425000000002</v>
      </c>
      <c r="X162" s="35">
        <v>36.244194</v>
      </c>
      <c r="Y162" s="35">
        <v>36.072575000000001</v>
      </c>
      <c r="Z162" s="35">
        <v>35.906624000000001</v>
      </c>
      <c r="AA162" s="35">
        <v>35.622818000000002</v>
      </c>
      <c r="AB162" s="35" t="s">
        <v>193</v>
      </c>
      <c r="AC162" s="36" t="s">
        <v>193</v>
      </c>
      <c r="AD162" s="29" t="s">
        <v>193</v>
      </c>
      <c r="AE162" s="29">
        <v>34.731186000000001</v>
      </c>
      <c r="AF162" s="29">
        <v>34.826909999999998</v>
      </c>
      <c r="AG162" s="29">
        <v>34.796579999999999</v>
      </c>
      <c r="AH162" s="29">
        <v>34.779285000000002</v>
      </c>
      <c r="AI162" s="29">
        <v>34.769592000000003</v>
      </c>
      <c r="AJ162" s="29">
        <v>34.758811999999999</v>
      </c>
      <c r="AK162" s="3">
        <f t="shared" si="2"/>
        <v>35.325877178571432</v>
      </c>
      <c r="AM162" s="15" t="s">
        <v>108</v>
      </c>
      <c r="AO162" s="2">
        <f>SUM(S159:AB167)/54</f>
        <v>35.755158907407406</v>
      </c>
      <c r="AP162" s="1">
        <f>((AK162-AK$14)*100)/AK$14</f>
        <v>0.25644233385992693</v>
      </c>
      <c r="AR162" s="15" t="s">
        <v>108</v>
      </c>
      <c r="AS162" s="2"/>
      <c r="AT162" s="1">
        <f>((AO162-AO$14)*100)/AO$14</f>
        <v>0.36855844361306622</v>
      </c>
    </row>
    <row r="163" spans="1:46" x14ac:dyDescent="0.25">
      <c r="A163" s="29">
        <v>34.5381</v>
      </c>
      <c r="B163" s="30">
        <v>34.302486000000002</v>
      </c>
      <c r="C163" s="29" t="s">
        <v>193</v>
      </c>
      <c r="D163" s="29" t="s">
        <v>193</v>
      </c>
      <c r="E163" s="34">
        <v>34.390484000000001</v>
      </c>
      <c r="F163" s="34">
        <v>34.412036999999998</v>
      </c>
      <c r="G163" s="34">
        <v>34.569457999999997</v>
      </c>
      <c r="H163" s="34">
        <v>34.847907999999997</v>
      </c>
      <c r="I163" s="34">
        <v>35.166122000000001</v>
      </c>
      <c r="J163" s="34">
        <v>35.417920000000002</v>
      </c>
      <c r="K163" s="34">
        <v>35.585875999999999</v>
      </c>
      <c r="L163" s="34">
        <v>35.710075000000003</v>
      </c>
      <c r="M163" s="34">
        <v>35.772297000000002</v>
      </c>
      <c r="N163" s="34">
        <v>35.808613000000001</v>
      </c>
      <c r="O163" s="34">
        <v>35.821660000000001</v>
      </c>
      <c r="P163" s="34">
        <v>35.839893000000004</v>
      </c>
      <c r="Q163" s="34">
        <v>35.899369999999998</v>
      </c>
      <c r="R163" s="34">
        <v>35.929004999999997</v>
      </c>
      <c r="S163" s="35" t="s">
        <v>193</v>
      </c>
      <c r="T163" s="35" t="s">
        <v>193</v>
      </c>
      <c r="U163" s="35" t="s">
        <v>193</v>
      </c>
      <c r="V163" s="35" t="s">
        <v>193</v>
      </c>
      <c r="W163" s="35">
        <v>35.880650000000003</v>
      </c>
      <c r="X163" s="35">
        <v>36.282393999999996</v>
      </c>
      <c r="Y163" s="35">
        <v>36.186664999999998</v>
      </c>
      <c r="Z163" s="35">
        <v>36.079259999999998</v>
      </c>
      <c r="AA163" s="35">
        <v>35.824855999999997</v>
      </c>
      <c r="AB163" s="35" t="s">
        <v>193</v>
      </c>
      <c r="AC163" s="36" t="s">
        <v>193</v>
      </c>
      <c r="AD163" s="29" t="s">
        <v>193</v>
      </c>
      <c r="AE163" s="29">
        <v>34.765644000000002</v>
      </c>
      <c r="AF163" s="29">
        <v>34.754547000000002</v>
      </c>
      <c r="AG163" s="29">
        <v>34.707397</v>
      </c>
      <c r="AH163" s="29">
        <v>34.661586999999997</v>
      </c>
      <c r="AI163" s="29">
        <v>34.619335</v>
      </c>
      <c r="AJ163" s="29">
        <v>34.567256999999998</v>
      </c>
      <c r="AK163" s="3">
        <f t="shared" si="2"/>
        <v>35.271885037037023</v>
      </c>
      <c r="AM163" s="16" t="s">
        <v>117</v>
      </c>
      <c r="AO163" s="7">
        <f>(SUM(AC154:AJ176)+SUM(A154:D167))/173</f>
        <v>34.6541473468208</v>
      </c>
      <c r="AP163" s="2">
        <f>((AK163-AK$15)*100)/AK$15</f>
        <v>0.23391273000516857</v>
      </c>
      <c r="AR163" s="16" t="s">
        <v>117</v>
      </c>
      <c r="AS163" s="2"/>
      <c r="AT163" s="1">
        <f>((AO163-AO$15)*100)/AO$15</f>
        <v>0.10136819549748816</v>
      </c>
    </row>
    <row r="164" spans="1:46" x14ac:dyDescent="0.25">
      <c r="A164" s="29">
        <v>34.442270000000001</v>
      </c>
      <c r="B164" s="30">
        <v>34.306587</v>
      </c>
      <c r="C164" s="29" t="s">
        <v>193</v>
      </c>
      <c r="D164" s="29" t="s">
        <v>193</v>
      </c>
      <c r="E164" s="34">
        <v>34.248013</v>
      </c>
      <c r="F164" s="34">
        <v>34.179127000000001</v>
      </c>
      <c r="G164" s="34">
        <v>34.324511999999999</v>
      </c>
      <c r="H164" s="34">
        <v>34.640810000000002</v>
      </c>
      <c r="I164" s="34">
        <v>35.026882000000001</v>
      </c>
      <c r="J164" s="34">
        <v>35.371856999999999</v>
      </c>
      <c r="K164" s="34">
        <v>35.561058000000003</v>
      </c>
      <c r="L164" s="34">
        <v>35.683228</v>
      </c>
      <c r="M164" s="34">
        <v>35.732483000000002</v>
      </c>
      <c r="N164" s="34">
        <v>35.748600000000003</v>
      </c>
      <c r="O164" s="34">
        <v>35.735218000000003</v>
      </c>
      <c r="P164" s="34">
        <v>35.726753000000002</v>
      </c>
      <c r="Q164" s="34">
        <v>35.787179999999999</v>
      </c>
      <c r="R164" s="34">
        <v>35.999676000000001</v>
      </c>
      <c r="S164" s="35" t="s">
        <v>193</v>
      </c>
      <c r="T164" s="35" t="s">
        <v>193</v>
      </c>
      <c r="U164" s="35" t="s">
        <v>193</v>
      </c>
      <c r="V164" s="35" t="s">
        <v>193</v>
      </c>
      <c r="W164" s="35">
        <v>35.801425999999999</v>
      </c>
      <c r="X164" s="35">
        <v>36.24295</v>
      </c>
      <c r="Y164" s="35">
        <v>36.184105000000002</v>
      </c>
      <c r="Z164" s="35">
        <v>36.149338</v>
      </c>
      <c r="AA164" s="35">
        <v>36.006909999999998</v>
      </c>
      <c r="AB164" s="35" t="s">
        <v>193</v>
      </c>
      <c r="AC164" s="36" t="s">
        <v>193</v>
      </c>
      <c r="AD164" s="29" t="s">
        <v>193</v>
      </c>
      <c r="AE164" s="29">
        <v>34.761462999999999</v>
      </c>
      <c r="AF164" s="29">
        <v>34.688445999999999</v>
      </c>
      <c r="AG164" s="29">
        <v>34.652766999999997</v>
      </c>
      <c r="AH164" s="29">
        <v>34.604613999999998</v>
      </c>
      <c r="AI164" s="29">
        <v>34.538604999999997</v>
      </c>
      <c r="AJ164" s="29">
        <v>34.440468000000003</v>
      </c>
      <c r="AK164" s="3">
        <f t="shared" si="2"/>
        <v>35.206864666666668</v>
      </c>
      <c r="AM164" t="s">
        <v>118</v>
      </c>
      <c r="AO164" s="2">
        <f>((SUM(A150:Z183)+SUM(AA150:AJ176))/895)</f>
        <v>34.670508053631274</v>
      </c>
      <c r="AP164" s="2">
        <f>((AK164-AK$16)*100)/AK$16</f>
        <v>0.20134730746745591</v>
      </c>
      <c r="AR164" t="s">
        <v>118</v>
      </c>
      <c r="AT164" s="1">
        <f>((AO164-AO$16)*100)/AO$16</f>
        <v>8.7976050296228236E-2</v>
      </c>
    </row>
    <row r="165" spans="1:46" x14ac:dyDescent="0.25">
      <c r="A165" s="29">
        <v>34.379395000000002</v>
      </c>
      <c r="B165" s="30">
        <v>34.193516000000002</v>
      </c>
      <c r="C165" s="29">
        <v>34.148677999999997</v>
      </c>
      <c r="D165" s="29">
        <v>34.159022999999998</v>
      </c>
      <c r="E165" s="34">
        <v>34.035449999999997</v>
      </c>
      <c r="F165" s="34">
        <v>33.976886999999998</v>
      </c>
      <c r="G165" s="34">
        <v>34.083252000000002</v>
      </c>
      <c r="H165" s="34">
        <v>34.431564000000002</v>
      </c>
      <c r="I165" s="34">
        <v>34.936625999999997</v>
      </c>
      <c r="J165" s="34">
        <v>35.312249999999999</v>
      </c>
      <c r="K165" s="34">
        <v>35.519240000000003</v>
      </c>
      <c r="L165" s="34">
        <v>35.633235999999997</v>
      </c>
      <c r="M165" s="34">
        <v>35.670054999999998</v>
      </c>
      <c r="N165" s="34">
        <v>35.66337</v>
      </c>
      <c r="O165" s="34">
        <v>35.614952000000002</v>
      </c>
      <c r="P165" s="34">
        <v>35.5535</v>
      </c>
      <c r="Q165" s="34">
        <v>35.543030000000002</v>
      </c>
      <c r="R165" s="34">
        <v>35.802067000000001</v>
      </c>
      <c r="S165" s="35" t="s">
        <v>193</v>
      </c>
      <c r="T165" s="35" t="s">
        <v>193</v>
      </c>
      <c r="U165" s="35" t="s">
        <v>193</v>
      </c>
      <c r="V165" s="35" t="s">
        <v>193</v>
      </c>
      <c r="W165" s="35">
        <v>35.622050000000002</v>
      </c>
      <c r="X165" s="35">
        <v>36.152760000000001</v>
      </c>
      <c r="Y165" s="35">
        <v>36.083492</v>
      </c>
      <c r="Z165" s="35">
        <v>36.039490000000001</v>
      </c>
      <c r="AA165" s="35">
        <v>35.897779999999997</v>
      </c>
      <c r="AB165" s="35" t="s">
        <v>193</v>
      </c>
      <c r="AC165" s="36" t="s">
        <v>193</v>
      </c>
      <c r="AD165" s="29" t="s">
        <v>193</v>
      </c>
      <c r="AE165" s="29">
        <v>34.767302999999998</v>
      </c>
      <c r="AF165" s="29">
        <v>34.674973000000001</v>
      </c>
      <c r="AG165" s="29">
        <v>34.650579999999998</v>
      </c>
      <c r="AH165" s="29">
        <v>34.602848000000002</v>
      </c>
      <c r="AI165" s="29">
        <v>34.523983000000001</v>
      </c>
      <c r="AJ165" s="29">
        <v>34.339260000000003</v>
      </c>
      <c r="AK165" s="3">
        <f t="shared" si="2"/>
        <v>35.034848620689651</v>
      </c>
      <c r="AM165" t="s">
        <v>119</v>
      </c>
      <c r="AP165" s="2">
        <f>((AK165-AK$17)*100)/AK$17</f>
        <v>0.1322421674170022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34.331429999999997</v>
      </c>
      <c r="B166" s="30">
        <v>34.09122</v>
      </c>
      <c r="C166" s="29">
        <v>33.835590000000003</v>
      </c>
      <c r="D166" s="29">
        <v>34.122259999999997</v>
      </c>
      <c r="E166" s="34">
        <v>33.896545000000003</v>
      </c>
      <c r="F166" s="34">
        <v>33.834052999999997</v>
      </c>
      <c r="G166" s="34">
        <v>33.949420000000003</v>
      </c>
      <c r="H166" s="34">
        <v>34.37914</v>
      </c>
      <c r="I166" s="34">
        <v>34.927019999999999</v>
      </c>
      <c r="J166" s="34">
        <v>35.26182</v>
      </c>
      <c r="K166" s="34">
        <v>35.474148</v>
      </c>
      <c r="L166" s="34">
        <v>35.592834000000003</v>
      </c>
      <c r="M166" s="34">
        <v>35.618490000000001</v>
      </c>
      <c r="N166" s="34">
        <v>35.599476000000003</v>
      </c>
      <c r="O166" s="34">
        <v>35.509990000000002</v>
      </c>
      <c r="P166" s="34">
        <v>35.359313999999998</v>
      </c>
      <c r="Q166" s="34">
        <v>35.230656000000003</v>
      </c>
      <c r="R166" s="34">
        <v>35.355587</v>
      </c>
      <c r="S166" s="35" t="s">
        <v>193</v>
      </c>
      <c r="T166" s="35" t="s">
        <v>193</v>
      </c>
      <c r="U166" s="35" t="s">
        <v>193</v>
      </c>
      <c r="V166" s="35" t="s">
        <v>193</v>
      </c>
      <c r="W166" s="35">
        <v>35.222523000000002</v>
      </c>
      <c r="X166" s="35">
        <v>36.039302999999997</v>
      </c>
      <c r="Y166" s="35">
        <v>35.972416000000003</v>
      </c>
      <c r="Z166" s="35">
        <v>35.942715</v>
      </c>
      <c r="AA166" s="35">
        <v>35.575718000000002</v>
      </c>
      <c r="AB166" s="35" t="s">
        <v>193</v>
      </c>
      <c r="AC166" s="36" t="s">
        <v>193</v>
      </c>
      <c r="AD166" s="29" t="s">
        <v>193</v>
      </c>
      <c r="AE166" s="29">
        <v>34.839095999999998</v>
      </c>
      <c r="AF166" s="29">
        <v>34.694557000000003</v>
      </c>
      <c r="AG166" s="29">
        <v>34.666260000000001</v>
      </c>
      <c r="AH166" s="29">
        <v>34.628300000000003</v>
      </c>
      <c r="AI166" s="29">
        <v>34.540236999999998</v>
      </c>
      <c r="AJ166" s="29">
        <v>34.196779999999997</v>
      </c>
      <c r="AK166" s="3">
        <f t="shared" si="2"/>
        <v>34.920237862068966</v>
      </c>
      <c r="AM166" t="s">
        <v>120</v>
      </c>
      <c r="AP166" s="2">
        <f>((AK166-AK$18)*100)/AK$18</f>
        <v>8.3345689492286296E-2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193</v>
      </c>
      <c r="B167" s="30" t="s">
        <v>193</v>
      </c>
      <c r="C167" s="29">
        <v>33.560986</v>
      </c>
      <c r="D167" s="29">
        <v>33.972892999999999</v>
      </c>
      <c r="E167" s="34">
        <v>33.871490000000001</v>
      </c>
      <c r="F167" s="34">
        <v>33.785656000000003</v>
      </c>
      <c r="G167" s="34">
        <v>33.854770000000002</v>
      </c>
      <c r="H167" s="34">
        <v>34.379795000000001</v>
      </c>
      <c r="I167" s="34">
        <v>34.889893000000001</v>
      </c>
      <c r="J167" s="34">
        <v>35.186058000000003</v>
      </c>
      <c r="K167" s="34">
        <v>35.389977000000002</v>
      </c>
      <c r="L167" s="34">
        <v>35.521895999999998</v>
      </c>
      <c r="M167" s="34">
        <v>35.540016000000001</v>
      </c>
      <c r="N167" s="34">
        <v>35.491230000000002</v>
      </c>
      <c r="O167" s="34">
        <v>35.318060000000003</v>
      </c>
      <c r="P167" s="34">
        <v>35.05198</v>
      </c>
      <c r="Q167" s="34">
        <v>34.830204000000002</v>
      </c>
      <c r="R167" s="34">
        <v>34.882477000000002</v>
      </c>
      <c r="S167" s="35" t="s">
        <v>193</v>
      </c>
      <c r="T167" s="35" t="s">
        <v>193</v>
      </c>
      <c r="U167" s="35" t="s">
        <v>193</v>
      </c>
      <c r="V167" s="35">
        <v>34.099049999999998</v>
      </c>
      <c r="W167" s="35">
        <v>35.281695999999997</v>
      </c>
      <c r="X167" s="35">
        <v>35.829090000000001</v>
      </c>
      <c r="Y167" s="35">
        <v>35.676780000000001</v>
      </c>
      <c r="Z167" s="35">
        <v>35.918827</v>
      </c>
      <c r="AA167" s="35">
        <v>35.417327999999998</v>
      </c>
      <c r="AB167" s="35" t="s">
        <v>193</v>
      </c>
      <c r="AC167" s="36" t="s">
        <v>193</v>
      </c>
      <c r="AD167" s="29" t="s">
        <v>193</v>
      </c>
      <c r="AE167" s="29">
        <v>34.941659999999999</v>
      </c>
      <c r="AF167" s="29">
        <v>34.788525</v>
      </c>
      <c r="AG167" s="29">
        <v>34.735774999999997</v>
      </c>
      <c r="AH167" s="29">
        <v>34.745724000000003</v>
      </c>
      <c r="AI167" s="29">
        <v>34.601593000000001</v>
      </c>
      <c r="AJ167" s="29">
        <v>34.071719999999999</v>
      </c>
      <c r="AK167" s="3">
        <f t="shared" si="2"/>
        <v>34.844112464285715</v>
      </c>
      <c r="AM167" t="s">
        <v>121</v>
      </c>
      <c r="AO167" s="2">
        <f>SUM(U182:W183)/6</f>
        <v>35.353736166666671</v>
      </c>
      <c r="AP167" s="2">
        <f>((AK167-AK$19)*100)/AK$19</f>
        <v>2.9029724444904037E-2</v>
      </c>
      <c r="AR167" t="s">
        <v>124</v>
      </c>
      <c r="AT167" s="1">
        <f>((AO167-AO$19)*100)/AO$19</f>
        <v>8.3070077643682572E-2</v>
      </c>
    </row>
    <row r="168" spans="1:46" x14ac:dyDescent="0.25">
      <c r="A168" t="s">
        <v>193</v>
      </c>
      <c r="B168" s="37" t="s">
        <v>193</v>
      </c>
      <c r="C168" s="34">
        <v>33.582256000000001</v>
      </c>
      <c r="D168" s="34">
        <v>33.946826999999999</v>
      </c>
      <c r="E168" s="34">
        <v>33.901634000000001</v>
      </c>
      <c r="F168" s="34">
        <v>33.815080000000002</v>
      </c>
      <c r="G168" s="34">
        <v>33.867446999999999</v>
      </c>
      <c r="H168" s="34">
        <v>34.367400000000004</v>
      </c>
      <c r="I168" s="34">
        <v>34.757420000000003</v>
      </c>
      <c r="J168" s="34">
        <v>34.990806999999997</v>
      </c>
      <c r="K168" s="34">
        <v>35.182735000000001</v>
      </c>
      <c r="L168" s="34">
        <v>35.323039999999999</v>
      </c>
      <c r="M168" s="34">
        <v>35.347410000000004</v>
      </c>
      <c r="N168" s="34">
        <v>35.269011999999996</v>
      </c>
      <c r="O168" s="34">
        <v>35.021529999999998</v>
      </c>
      <c r="P168" s="34">
        <v>34.706966000000001</v>
      </c>
      <c r="Q168" s="34">
        <v>34.429653000000002</v>
      </c>
      <c r="R168" s="34">
        <v>34.37509</v>
      </c>
      <c r="S168" s="35" t="s">
        <v>193</v>
      </c>
      <c r="T168" s="35" t="s">
        <v>193</v>
      </c>
      <c r="U168" s="35" t="s">
        <v>193</v>
      </c>
      <c r="V168" s="35">
        <v>33.969630000000002</v>
      </c>
      <c r="W168" s="35">
        <v>35.250774</v>
      </c>
      <c r="X168" s="35">
        <v>35.543095000000001</v>
      </c>
      <c r="Y168" s="35">
        <v>35.179470000000002</v>
      </c>
      <c r="Z168" s="35">
        <v>35.758667000000003</v>
      </c>
      <c r="AA168" s="35">
        <v>35.327385</v>
      </c>
      <c r="AB168" s="35" t="s">
        <v>193</v>
      </c>
      <c r="AC168" s="36" t="s">
        <v>193</v>
      </c>
      <c r="AD168" s="29" t="s">
        <v>193</v>
      </c>
      <c r="AE168" s="29">
        <v>35.078896</v>
      </c>
      <c r="AF168" s="29">
        <v>34.914963</v>
      </c>
      <c r="AG168" s="29">
        <v>34.973927000000003</v>
      </c>
      <c r="AH168" s="29">
        <v>34.936638000000002</v>
      </c>
      <c r="AI168" s="29">
        <v>34.752944999999997</v>
      </c>
      <c r="AJ168" s="29">
        <v>34.205067</v>
      </c>
      <c r="AK168" s="3">
        <f t="shared" si="2"/>
        <v>34.741991571428571</v>
      </c>
      <c r="AP168" s="2">
        <f>((AK168-AK$20)*100)/AK$20</f>
        <v>-7.8291462093370637E-3</v>
      </c>
    </row>
    <row r="169" spans="1:46" x14ac:dyDescent="0.25">
      <c r="A169" t="s">
        <v>193</v>
      </c>
      <c r="B169" s="37">
        <v>34.100166000000002</v>
      </c>
      <c r="C169" s="34">
        <v>33.981986999999997</v>
      </c>
      <c r="D169" s="34">
        <v>33.996130000000001</v>
      </c>
      <c r="E169" s="34">
        <v>33.950229999999998</v>
      </c>
      <c r="F169" s="34">
        <v>33.902991999999998</v>
      </c>
      <c r="G169" s="34">
        <v>34.009500000000003</v>
      </c>
      <c r="H169" s="34">
        <v>34.404989999999998</v>
      </c>
      <c r="I169" s="34">
        <v>34.616202999999999</v>
      </c>
      <c r="J169" s="34">
        <v>34.737119999999997</v>
      </c>
      <c r="K169" s="34">
        <v>34.858288000000002</v>
      </c>
      <c r="L169" s="34">
        <v>34.956223000000001</v>
      </c>
      <c r="M169" s="34">
        <v>34.982729999999997</v>
      </c>
      <c r="N169" s="34">
        <v>34.917126000000003</v>
      </c>
      <c r="O169" s="34">
        <v>34.652306000000003</v>
      </c>
      <c r="P169" s="34">
        <v>34.342457000000003</v>
      </c>
      <c r="Q169" s="34">
        <v>34.074800000000003</v>
      </c>
      <c r="R169" s="34">
        <v>33.959650000000003</v>
      </c>
      <c r="S169" s="35" t="s">
        <v>193</v>
      </c>
      <c r="T169" s="35" t="s">
        <v>193</v>
      </c>
      <c r="U169" s="35">
        <v>34.130719999999997</v>
      </c>
      <c r="V169" s="35">
        <v>34.557423</v>
      </c>
      <c r="W169" s="35">
        <v>35.319552999999999</v>
      </c>
      <c r="X169" s="35">
        <v>35.365459999999999</v>
      </c>
      <c r="Y169" s="35">
        <v>34.691580000000002</v>
      </c>
      <c r="Z169" s="35">
        <v>35.616950000000003</v>
      </c>
      <c r="AA169" s="35">
        <v>35.423580000000001</v>
      </c>
      <c r="AB169" s="35" t="s">
        <v>193</v>
      </c>
      <c r="AC169" s="36" t="s">
        <v>193</v>
      </c>
      <c r="AD169" s="29" t="s">
        <v>193</v>
      </c>
      <c r="AE169" s="29">
        <v>35.1599</v>
      </c>
      <c r="AF169" s="29">
        <v>35.084876999999999</v>
      </c>
      <c r="AG169" s="29">
        <v>35.158833000000001</v>
      </c>
      <c r="AH169" s="29">
        <v>35.050530000000002</v>
      </c>
      <c r="AI169" s="29">
        <v>34.893326000000002</v>
      </c>
      <c r="AJ169" s="29">
        <v>34.187508000000001</v>
      </c>
      <c r="AK169" s="3">
        <f t="shared" si="2"/>
        <v>34.636104599999996</v>
      </c>
      <c r="AO169" s="49"/>
      <c r="AP169" s="2">
        <f>((AK169-AK$21)*100)/AK$21</f>
        <v>-4.2941637302931122E-2</v>
      </c>
    </row>
    <row r="170" spans="1:46" x14ac:dyDescent="0.25">
      <c r="A170" t="s">
        <v>193</v>
      </c>
      <c r="B170" s="37">
        <v>33.969119999999997</v>
      </c>
      <c r="C170" s="34">
        <v>34.099820000000001</v>
      </c>
      <c r="D170" s="34">
        <v>34.027769999999997</v>
      </c>
      <c r="E170" s="34">
        <v>33.991996999999998</v>
      </c>
      <c r="F170" s="34">
        <v>34.047330000000002</v>
      </c>
      <c r="G170" s="34">
        <v>34.234271999999997</v>
      </c>
      <c r="H170" s="34">
        <v>34.507652</v>
      </c>
      <c r="I170" s="34">
        <v>34.618473000000002</v>
      </c>
      <c r="J170" s="34">
        <v>34.682580000000002</v>
      </c>
      <c r="K170" s="34">
        <v>34.735427999999999</v>
      </c>
      <c r="L170" s="34">
        <v>34.762394</v>
      </c>
      <c r="M170" s="34">
        <v>34.734454999999997</v>
      </c>
      <c r="N170" s="34">
        <v>34.633189999999999</v>
      </c>
      <c r="O170" s="34">
        <v>34.366855999999999</v>
      </c>
      <c r="P170" s="34">
        <v>34.106827000000003</v>
      </c>
      <c r="Q170" s="34">
        <v>33.994323999999999</v>
      </c>
      <c r="R170" s="34">
        <v>33.883972</v>
      </c>
      <c r="S170" s="35" t="s">
        <v>193</v>
      </c>
      <c r="T170" s="35" t="s">
        <v>193</v>
      </c>
      <c r="U170" s="35">
        <v>34.415646000000002</v>
      </c>
      <c r="V170" s="35">
        <v>35.075133999999998</v>
      </c>
      <c r="W170" s="35">
        <v>35.402405000000002</v>
      </c>
      <c r="X170" s="35">
        <v>35.214573000000001</v>
      </c>
      <c r="Y170" s="35">
        <v>34.062325000000001</v>
      </c>
      <c r="Z170" s="35" t="s">
        <v>193</v>
      </c>
      <c r="AA170" s="35" t="s">
        <v>193</v>
      </c>
      <c r="AB170" s="35" t="s">
        <v>193</v>
      </c>
      <c r="AC170" s="36" t="s">
        <v>193</v>
      </c>
      <c r="AD170" s="29" t="s">
        <v>193</v>
      </c>
      <c r="AE170" s="29" t="s">
        <v>193</v>
      </c>
      <c r="AF170" s="29">
        <v>35.078470000000003</v>
      </c>
      <c r="AG170" s="29">
        <v>35.255333</v>
      </c>
      <c r="AH170" s="29">
        <v>35.034767000000002</v>
      </c>
      <c r="AI170" s="29">
        <v>34.9499</v>
      </c>
      <c r="AJ170" s="29">
        <v>34.348075999999999</v>
      </c>
      <c r="AK170" s="3">
        <f t="shared" si="2"/>
        <v>34.527151444444449</v>
      </c>
      <c r="AP170" s="2">
        <f>((AK170-AK$22)*100)/AK$22</f>
        <v>-4.4491381908041215E-2</v>
      </c>
    </row>
    <row r="171" spans="1:46" x14ac:dyDescent="0.25">
      <c r="A171" t="s">
        <v>193</v>
      </c>
      <c r="B171" s="37">
        <v>34.020958</v>
      </c>
      <c r="C171" s="34">
        <v>34.153260000000003</v>
      </c>
      <c r="D171" s="34">
        <v>34.127018</v>
      </c>
      <c r="E171" s="34">
        <v>34.173349999999999</v>
      </c>
      <c r="F171" s="34">
        <v>34.289140000000003</v>
      </c>
      <c r="G171" s="34">
        <v>34.449753000000001</v>
      </c>
      <c r="H171" s="34">
        <v>34.611145</v>
      </c>
      <c r="I171" s="34">
        <v>34.675136999999999</v>
      </c>
      <c r="J171" s="34">
        <v>34.710887999999997</v>
      </c>
      <c r="K171" s="34">
        <v>34.727898000000003</v>
      </c>
      <c r="L171" s="34">
        <v>34.714221999999999</v>
      </c>
      <c r="M171" s="34">
        <v>34.649403</v>
      </c>
      <c r="N171" s="34">
        <v>34.528019999999998</v>
      </c>
      <c r="O171" s="34">
        <v>34.306310000000003</v>
      </c>
      <c r="P171" s="34">
        <v>34.139854</v>
      </c>
      <c r="Q171" s="34">
        <v>34.024611999999998</v>
      </c>
      <c r="R171" s="34">
        <v>34.028046000000003</v>
      </c>
      <c r="S171" s="35" t="s">
        <v>193</v>
      </c>
      <c r="T171" s="35">
        <v>35.227364000000001</v>
      </c>
      <c r="U171" s="35">
        <v>34.966113999999997</v>
      </c>
      <c r="V171" s="35">
        <v>35.376182999999997</v>
      </c>
      <c r="W171" s="35">
        <v>35.565449999999998</v>
      </c>
      <c r="X171" s="35">
        <v>35.288555000000002</v>
      </c>
      <c r="Y171" s="35">
        <v>33.975679999999997</v>
      </c>
      <c r="Z171" s="35" t="s">
        <v>193</v>
      </c>
      <c r="AA171" s="35" t="s">
        <v>193</v>
      </c>
      <c r="AB171" s="35" t="s">
        <v>193</v>
      </c>
      <c r="AC171" s="36" t="s">
        <v>193</v>
      </c>
      <c r="AD171" s="29" t="s">
        <v>193</v>
      </c>
      <c r="AE171" s="29" t="s">
        <v>193</v>
      </c>
      <c r="AF171" s="29">
        <v>35.192410000000002</v>
      </c>
      <c r="AG171" s="29">
        <v>35.380034999999999</v>
      </c>
      <c r="AH171" s="29">
        <v>34.884815000000003</v>
      </c>
      <c r="AI171" s="29">
        <v>34.878901999999997</v>
      </c>
      <c r="AJ171" s="29">
        <v>34.288040000000002</v>
      </c>
      <c r="AK171" s="3">
        <f t="shared" si="2"/>
        <v>34.61973435714286</v>
      </c>
      <c r="AP171" s="2">
        <f>((AK171-AK$23)*100)/AK$23</f>
        <v>-1.6267285047597984E-2</v>
      </c>
    </row>
    <row r="172" spans="1:46" x14ac:dyDescent="0.25">
      <c r="A172" t="s">
        <v>193</v>
      </c>
      <c r="B172" s="37">
        <v>33.891945</v>
      </c>
      <c r="C172" s="34">
        <v>34.203620000000001</v>
      </c>
      <c r="D172" s="34">
        <v>34.254860000000001</v>
      </c>
      <c r="E172" s="34">
        <v>34.35127</v>
      </c>
      <c r="F172" s="34">
        <v>34.484830000000002</v>
      </c>
      <c r="G172" s="34">
        <v>34.605507000000003</v>
      </c>
      <c r="H172" s="34">
        <v>34.706919999999997</v>
      </c>
      <c r="I172" s="34">
        <v>34.743484000000002</v>
      </c>
      <c r="J172" s="34">
        <v>34.763809999999999</v>
      </c>
      <c r="K172" s="34">
        <v>34.771087999999999</v>
      </c>
      <c r="L172" s="34">
        <v>34.737735999999998</v>
      </c>
      <c r="M172" s="34">
        <v>34.679400000000001</v>
      </c>
      <c r="N172" s="34">
        <v>34.592936999999999</v>
      </c>
      <c r="O172" s="34">
        <v>34.466540000000002</v>
      </c>
      <c r="P172" s="34">
        <v>34.461917999999997</v>
      </c>
      <c r="Q172" s="34">
        <v>34.327697999999998</v>
      </c>
      <c r="R172" s="34" t="s">
        <v>193</v>
      </c>
      <c r="S172" s="35">
        <v>35.342185999999998</v>
      </c>
      <c r="T172" s="35">
        <v>35.402462</v>
      </c>
      <c r="U172" s="35">
        <v>35.301769999999998</v>
      </c>
      <c r="V172" s="35">
        <v>35.649566999999998</v>
      </c>
      <c r="W172" s="35">
        <v>35.825600000000001</v>
      </c>
      <c r="X172" s="35">
        <v>35.677590000000002</v>
      </c>
      <c r="Y172" s="35">
        <v>34.908676</v>
      </c>
      <c r="Z172" s="35" t="s">
        <v>193</v>
      </c>
      <c r="AA172" s="35" t="s">
        <v>193</v>
      </c>
      <c r="AB172" s="35" t="s">
        <v>193</v>
      </c>
      <c r="AC172" s="36" t="s">
        <v>193</v>
      </c>
      <c r="AD172" s="29" t="s">
        <v>193</v>
      </c>
      <c r="AE172" s="29" t="s">
        <v>193</v>
      </c>
      <c r="AF172" s="29">
        <v>35.273380000000003</v>
      </c>
      <c r="AG172" s="29">
        <v>35.507027000000001</v>
      </c>
      <c r="AH172" s="29">
        <v>34.61833</v>
      </c>
      <c r="AI172" s="29">
        <v>34.873283000000001</v>
      </c>
      <c r="AJ172" s="29">
        <v>34.304220000000001</v>
      </c>
      <c r="AK172" s="3">
        <f t="shared" si="2"/>
        <v>34.811701928571431</v>
      </c>
      <c r="AP172" s="2">
        <f>((AK172-AK$24)*100)/AK$24</f>
        <v>5.8137600005266431E-2</v>
      </c>
    </row>
    <row r="173" spans="1:46" x14ac:dyDescent="0.25">
      <c r="A173" t="s">
        <v>193</v>
      </c>
      <c r="B173" s="37">
        <v>34.056328000000001</v>
      </c>
      <c r="C173" s="34">
        <v>34.278976</v>
      </c>
      <c r="D173" s="34">
        <v>34.372540000000001</v>
      </c>
      <c r="E173" s="34">
        <v>34.489643000000001</v>
      </c>
      <c r="F173" s="34">
        <v>34.611514999999997</v>
      </c>
      <c r="G173" s="34">
        <v>34.693995999999999</v>
      </c>
      <c r="H173" s="34">
        <v>34.756675999999999</v>
      </c>
      <c r="I173" s="34">
        <v>34.783042999999999</v>
      </c>
      <c r="J173" s="34">
        <v>34.796779999999998</v>
      </c>
      <c r="K173" s="34">
        <v>34.817585000000001</v>
      </c>
      <c r="L173" s="34">
        <v>34.785248000000003</v>
      </c>
      <c r="M173" s="34">
        <v>34.753723000000001</v>
      </c>
      <c r="N173" s="34">
        <v>34.746777000000002</v>
      </c>
      <c r="O173" s="34">
        <v>34.752296000000001</v>
      </c>
      <c r="P173" s="38">
        <v>34.787125000000003</v>
      </c>
      <c r="Q173" s="38" t="s">
        <v>193</v>
      </c>
      <c r="R173" s="38">
        <v>35.266590000000001</v>
      </c>
      <c r="S173" s="35">
        <v>35.507040000000003</v>
      </c>
      <c r="T173" s="35">
        <v>35.578130000000002</v>
      </c>
      <c r="U173" s="35">
        <v>35.609366999999999</v>
      </c>
      <c r="V173" s="35">
        <v>35.931282000000003</v>
      </c>
      <c r="W173" s="35">
        <v>36.119909999999997</v>
      </c>
      <c r="X173" s="35">
        <v>36.119872999999998</v>
      </c>
      <c r="Y173" s="35">
        <v>35.864879999999999</v>
      </c>
      <c r="Z173" s="35" t="s">
        <v>193</v>
      </c>
      <c r="AA173" s="35" t="s">
        <v>193</v>
      </c>
      <c r="AB173" s="35" t="s">
        <v>193</v>
      </c>
      <c r="AC173" s="36" t="s">
        <v>193</v>
      </c>
      <c r="AD173" s="29" t="s">
        <v>193</v>
      </c>
      <c r="AE173" s="29" t="s">
        <v>193</v>
      </c>
      <c r="AF173" s="29">
        <v>35.293247000000001</v>
      </c>
      <c r="AG173" s="29">
        <v>35.616385999999999</v>
      </c>
      <c r="AH173" s="29" t="s">
        <v>193</v>
      </c>
      <c r="AI173" s="29">
        <v>34.788086</v>
      </c>
      <c r="AJ173" s="29">
        <v>33.958674999999999</v>
      </c>
      <c r="AK173" s="3">
        <f t="shared" si="2"/>
        <v>35.005026555555553</v>
      </c>
      <c r="AP173" s="2">
        <f>((AK173-AK$25)*100)/AK$25</f>
        <v>0.13539677785601001</v>
      </c>
    </row>
    <row r="174" spans="1:46" x14ac:dyDescent="0.25">
      <c r="A174" t="s">
        <v>193</v>
      </c>
      <c r="B174" s="37">
        <v>34.125309999999999</v>
      </c>
      <c r="C174" s="34">
        <v>34.302967000000002</v>
      </c>
      <c r="D174" s="34">
        <v>34.437817000000003</v>
      </c>
      <c r="E174" s="34">
        <v>34.547652999999997</v>
      </c>
      <c r="F174" s="34">
        <v>34.611378000000002</v>
      </c>
      <c r="G174" s="34">
        <v>34.637577</v>
      </c>
      <c r="H174" s="34">
        <v>34.691288</v>
      </c>
      <c r="I174" s="34">
        <v>34.733635</v>
      </c>
      <c r="J174" s="34">
        <v>34.749049999999997</v>
      </c>
      <c r="K174" s="34">
        <v>34.758471999999998</v>
      </c>
      <c r="L174" s="34">
        <v>34.780349999999999</v>
      </c>
      <c r="M174" s="34">
        <v>34.75412</v>
      </c>
      <c r="N174" s="34">
        <v>34.805965</v>
      </c>
      <c r="O174" s="34">
        <v>34.918488000000004</v>
      </c>
      <c r="P174" s="38" t="s">
        <v>193</v>
      </c>
      <c r="Q174" s="38">
        <v>35.328319999999998</v>
      </c>
      <c r="R174" s="38">
        <v>35.463700000000003</v>
      </c>
      <c r="S174" s="35">
        <v>35.642440000000001</v>
      </c>
      <c r="T174" s="35">
        <v>35.736409999999999</v>
      </c>
      <c r="U174" s="35">
        <v>35.862609999999997</v>
      </c>
      <c r="V174" s="35">
        <v>36.104736000000003</v>
      </c>
      <c r="W174" s="35">
        <v>36.250973000000002</v>
      </c>
      <c r="X174" s="35">
        <v>36.367165</v>
      </c>
      <c r="Y174" s="35">
        <v>36.277878000000001</v>
      </c>
      <c r="Z174" s="35" t="s">
        <v>193</v>
      </c>
      <c r="AA174" s="35" t="s">
        <v>193</v>
      </c>
      <c r="AB174" s="35" t="s">
        <v>193</v>
      </c>
      <c r="AC174" s="36" t="s">
        <v>193</v>
      </c>
      <c r="AD174" s="29" t="s">
        <v>193</v>
      </c>
      <c r="AE174" s="29" t="s">
        <v>193</v>
      </c>
      <c r="AF174" s="29">
        <v>35.25535</v>
      </c>
      <c r="AG174" s="29">
        <v>35.655180000000001</v>
      </c>
      <c r="AH174" s="29" t="s">
        <v>193</v>
      </c>
      <c r="AI174" s="29" t="s">
        <v>193</v>
      </c>
      <c r="AJ174" s="29" t="s">
        <v>193</v>
      </c>
      <c r="AK174" s="3">
        <f t="shared" si="2"/>
        <v>35.151953280000001</v>
      </c>
      <c r="AP174" s="2">
        <f>((AK174-AK$26)*100)/AK$26</f>
        <v>0.19626408269600515</v>
      </c>
    </row>
    <row r="175" spans="1:46" x14ac:dyDescent="0.25">
      <c r="A175" t="s">
        <v>193</v>
      </c>
      <c r="B175" s="37" t="s">
        <v>193</v>
      </c>
      <c r="C175" s="34">
        <v>34.211460000000002</v>
      </c>
      <c r="D175" s="34">
        <v>34.432310000000001</v>
      </c>
      <c r="E175" s="34">
        <v>34.522953000000001</v>
      </c>
      <c r="F175" s="34">
        <v>34.471012000000002</v>
      </c>
      <c r="G175" s="34">
        <v>34.417563999999999</v>
      </c>
      <c r="H175" s="34">
        <v>34.460217</v>
      </c>
      <c r="I175" s="34">
        <v>34.525818000000001</v>
      </c>
      <c r="J175" s="34">
        <v>34.557175000000001</v>
      </c>
      <c r="K175" s="34">
        <v>34.613715999999997</v>
      </c>
      <c r="L175" s="34">
        <v>34.630870000000002</v>
      </c>
      <c r="M175" s="34">
        <v>34.575138000000003</v>
      </c>
      <c r="N175" s="34">
        <v>34.650032000000003</v>
      </c>
      <c r="O175" s="34">
        <v>34.810830000000003</v>
      </c>
      <c r="P175" s="38" t="s">
        <v>193</v>
      </c>
      <c r="Q175" s="38">
        <v>35.271805000000001</v>
      </c>
      <c r="R175" s="38">
        <v>35.504111999999999</v>
      </c>
      <c r="S175" s="35">
        <v>35.694360000000003</v>
      </c>
      <c r="T175" s="35">
        <v>35.810825000000001</v>
      </c>
      <c r="U175" s="35">
        <v>35.953952999999998</v>
      </c>
      <c r="V175" s="35">
        <v>36.030436999999999</v>
      </c>
      <c r="W175" s="35">
        <v>36.113148000000002</v>
      </c>
      <c r="X175" s="35">
        <v>36.310715000000002</v>
      </c>
      <c r="Y175" s="35">
        <v>36.27684</v>
      </c>
      <c r="Z175" s="35" t="s">
        <v>193</v>
      </c>
      <c r="AA175" s="35" t="s">
        <v>193</v>
      </c>
      <c r="AB175" s="35" t="s">
        <v>193</v>
      </c>
      <c r="AC175" s="36" t="s">
        <v>193</v>
      </c>
      <c r="AD175" s="29" t="s">
        <v>193</v>
      </c>
      <c r="AE175" s="29" t="s">
        <v>193</v>
      </c>
      <c r="AF175" s="29">
        <v>35.196365</v>
      </c>
      <c r="AG175" s="29">
        <v>35.568882000000002</v>
      </c>
      <c r="AH175" s="29" t="s">
        <v>193</v>
      </c>
      <c r="AI175" s="29" t="s">
        <v>193</v>
      </c>
      <c r="AJ175" s="29" t="s">
        <v>193</v>
      </c>
      <c r="AK175" s="3">
        <f t="shared" si="2"/>
        <v>35.108772375000001</v>
      </c>
      <c r="AP175" s="2">
        <f>((AK175-AK$27)*100)/AK$27</f>
        <v>0.19536877516304765</v>
      </c>
    </row>
    <row r="176" spans="1:46" x14ac:dyDescent="0.25">
      <c r="A176" t="s">
        <v>193</v>
      </c>
      <c r="B176" s="37" t="s">
        <v>193</v>
      </c>
      <c r="C176" s="34">
        <v>34.221339999999998</v>
      </c>
      <c r="D176" s="34">
        <v>34.394035000000002</v>
      </c>
      <c r="E176" s="34">
        <v>34.455424999999998</v>
      </c>
      <c r="F176" s="34">
        <v>34.368668</v>
      </c>
      <c r="G176" s="34">
        <v>34.238247000000001</v>
      </c>
      <c r="H176" s="34">
        <v>34.286957000000001</v>
      </c>
      <c r="I176" s="34">
        <v>34.338276</v>
      </c>
      <c r="J176" s="34">
        <v>34.351546999999997</v>
      </c>
      <c r="K176" s="34">
        <v>34.398339999999997</v>
      </c>
      <c r="L176" s="34">
        <v>34.376224999999998</v>
      </c>
      <c r="M176" s="34">
        <v>34.359969999999997</v>
      </c>
      <c r="N176" s="34">
        <v>34.441257</v>
      </c>
      <c r="O176" s="34">
        <v>34.611539999999998</v>
      </c>
      <c r="P176" s="38" t="s">
        <v>193</v>
      </c>
      <c r="Q176" s="38">
        <v>35.075893000000001</v>
      </c>
      <c r="R176" s="38">
        <v>35.284607000000001</v>
      </c>
      <c r="S176" s="35">
        <v>35.616737000000001</v>
      </c>
      <c r="T176" s="35">
        <v>35.776960000000003</v>
      </c>
      <c r="U176" s="35">
        <v>35.871882999999997</v>
      </c>
      <c r="V176" s="35">
        <v>35.897606000000003</v>
      </c>
      <c r="W176" s="35">
        <v>35.923507999999998</v>
      </c>
      <c r="X176" s="35">
        <v>36.109549999999999</v>
      </c>
      <c r="Y176" s="35">
        <v>36.139664000000003</v>
      </c>
      <c r="Z176" s="35" t="s">
        <v>193</v>
      </c>
      <c r="AA176" s="35" t="s">
        <v>193</v>
      </c>
      <c r="AB176" s="35" t="s">
        <v>193</v>
      </c>
      <c r="AC176" s="36" t="s">
        <v>193</v>
      </c>
      <c r="AD176" s="29" t="s">
        <v>193</v>
      </c>
      <c r="AE176" s="29" t="s">
        <v>193</v>
      </c>
      <c r="AF176" s="29" t="s">
        <v>193</v>
      </c>
      <c r="AG176" s="29" t="s">
        <v>193</v>
      </c>
      <c r="AH176" s="29" t="s">
        <v>193</v>
      </c>
      <c r="AI176" s="29" t="s">
        <v>193</v>
      </c>
      <c r="AJ176" s="29" t="s">
        <v>193</v>
      </c>
      <c r="AK176" s="3">
        <f t="shared" si="2"/>
        <v>34.933556136363642</v>
      </c>
      <c r="AP176" s="2">
        <f>((AK176-AK$28)*100)/AK$28</f>
        <v>0.15179115596954079</v>
      </c>
    </row>
    <row r="177" spans="1:42" x14ac:dyDescent="0.25">
      <c r="A177" s="32" t="s">
        <v>193</v>
      </c>
      <c r="B177" s="39" t="s">
        <v>193</v>
      </c>
      <c r="C177" s="32">
        <v>34.252800000000001</v>
      </c>
      <c r="D177" s="32">
        <v>34.363010000000003</v>
      </c>
      <c r="E177" s="32">
        <v>34.442844000000001</v>
      </c>
      <c r="F177" s="32">
        <v>34.4377</v>
      </c>
      <c r="G177" s="32">
        <v>34.415669999999999</v>
      </c>
      <c r="H177" s="32">
        <v>34.387880000000003</v>
      </c>
      <c r="I177" s="32">
        <v>34.356166999999999</v>
      </c>
      <c r="J177" s="32">
        <v>34.309258</v>
      </c>
      <c r="K177" s="32">
        <v>34.254886999999997</v>
      </c>
      <c r="L177" s="32">
        <v>34.200091999999998</v>
      </c>
      <c r="M177" s="32">
        <v>34.219529999999999</v>
      </c>
      <c r="N177" s="32">
        <v>34.283096</v>
      </c>
      <c r="O177" s="32">
        <v>34.425995</v>
      </c>
      <c r="P177" s="32" t="s">
        <v>193</v>
      </c>
      <c r="Q177" s="32" t="s">
        <v>193</v>
      </c>
      <c r="R177" s="32" t="s">
        <v>193</v>
      </c>
      <c r="S177" s="33">
        <v>35.634757999999998</v>
      </c>
      <c r="T177" s="33">
        <v>35.761420000000001</v>
      </c>
      <c r="U177" s="33">
        <v>35.814373000000003</v>
      </c>
      <c r="V177" s="33">
        <v>35.818317</v>
      </c>
      <c r="W177" s="33">
        <v>35.766910000000003</v>
      </c>
      <c r="X177" s="33">
        <v>35.932456999999999</v>
      </c>
      <c r="Y177" s="33">
        <v>35.966529999999999</v>
      </c>
      <c r="Z177" s="33" t="s">
        <v>193</v>
      </c>
      <c r="AA177" s="40" t="s">
        <v>193</v>
      </c>
      <c r="AB177" s="40">
        <v>38.061787000000002</v>
      </c>
      <c r="AC177" s="40">
        <v>38.331142</v>
      </c>
      <c r="AD177" s="40" t="s">
        <v>193</v>
      </c>
      <c r="AE177" s="40" t="s">
        <v>193</v>
      </c>
      <c r="AF177" s="40" t="s">
        <v>193</v>
      </c>
      <c r="AG177" s="40" t="s">
        <v>193</v>
      </c>
      <c r="AH177" s="40" t="s">
        <v>193</v>
      </c>
      <c r="AI177" s="40" t="s">
        <v>193</v>
      </c>
      <c r="AJ177" s="40" t="s">
        <v>193</v>
      </c>
      <c r="AK177" s="3">
        <f t="shared" si="2"/>
        <v>35.15621013636364</v>
      </c>
      <c r="AP177" s="2">
        <f>((AK177-AK$29)*100)/AK$29</f>
        <v>0.16305797016941004</v>
      </c>
    </row>
    <row r="178" spans="1:42" x14ac:dyDescent="0.25">
      <c r="A178" s="31" t="s">
        <v>193</v>
      </c>
      <c r="B178" s="41" t="s">
        <v>193</v>
      </c>
      <c r="C178" s="31" t="s">
        <v>193</v>
      </c>
      <c r="D178" s="31">
        <v>34.351050000000001</v>
      </c>
      <c r="E178" s="31">
        <v>34.404792999999998</v>
      </c>
      <c r="F178" s="31">
        <v>34.404045000000004</v>
      </c>
      <c r="G178" s="31">
        <v>34.398389999999999</v>
      </c>
      <c r="H178" s="31">
        <v>34.381619999999998</v>
      </c>
      <c r="I178" s="31">
        <v>34.350155000000001</v>
      </c>
      <c r="J178" s="31">
        <v>34.306339999999999</v>
      </c>
      <c r="K178" s="31">
        <v>34.252518000000002</v>
      </c>
      <c r="L178" s="31">
        <v>34.208305000000003</v>
      </c>
      <c r="M178" s="31">
        <v>34.183177999999998</v>
      </c>
      <c r="N178" s="31">
        <v>34.158268</v>
      </c>
      <c r="O178" s="31" t="s">
        <v>193</v>
      </c>
      <c r="P178" s="31" t="s">
        <v>193</v>
      </c>
      <c r="Q178" s="31" t="s">
        <v>193</v>
      </c>
      <c r="R178" s="31" t="s">
        <v>193</v>
      </c>
      <c r="S178" s="33">
        <v>35.678359999999998</v>
      </c>
      <c r="T178" s="33">
        <v>35.739820000000002</v>
      </c>
      <c r="U178" s="33">
        <v>35.768529999999998</v>
      </c>
      <c r="V178" s="33">
        <v>35.780375999999997</v>
      </c>
      <c r="W178" s="33">
        <v>35.776302000000001</v>
      </c>
      <c r="X178" s="33">
        <v>35.819560000000003</v>
      </c>
      <c r="Y178" s="33">
        <v>35.88635</v>
      </c>
      <c r="Z178" s="33">
        <v>36.320602000000001</v>
      </c>
      <c r="AA178" s="40">
        <v>37.266987</v>
      </c>
      <c r="AB178" s="40">
        <v>37.971710000000002</v>
      </c>
      <c r="AC178" s="40">
        <v>38.188236000000003</v>
      </c>
      <c r="AD178" s="40">
        <v>37.485165000000002</v>
      </c>
      <c r="AE178" s="40" t="s">
        <v>193</v>
      </c>
      <c r="AF178" s="40" t="s">
        <v>193</v>
      </c>
      <c r="AG178" s="40" t="s">
        <v>193</v>
      </c>
      <c r="AH178" s="40" t="s">
        <v>193</v>
      </c>
      <c r="AI178" s="40" t="s">
        <v>193</v>
      </c>
      <c r="AJ178" s="40" t="s">
        <v>193</v>
      </c>
      <c r="AK178" s="3">
        <f t="shared" si="2"/>
        <v>35.438289565217396</v>
      </c>
      <c r="AP178" s="2">
        <f>((AK178-AK$30)*100)/AK$30</f>
        <v>0.17764002717494798</v>
      </c>
    </row>
    <row r="179" spans="1:42" x14ac:dyDescent="0.25">
      <c r="A179" s="31" t="s">
        <v>193</v>
      </c>
      <c r="B179" s="41" t="s">
        <v>193</v>
      </c>
      <c r="C179" s="31" t="s">
        <v>193</v>
      </c>
      <c r="D179" s="31">
        <v>34.351143</v>
      </c>
      <c r="E179" s="31">
        <v>34.390140000000002</v>
      </c>
      <c r="F179" s="31">
        <v>34.369909999999997</v>
      </c>
      <c r="G179" s="31">
        <v>34.352919999999997</v>
      </c>
      <c r="H179" s="31">
        <v>34.330146999999997</v>
      </c>
      <c r="I179" s="31">
        <v>34.296585</v>
      </c>
      <c r="J179" s="31">
        <v>34.253467999999998</v>
      </c>
      <c r="K179" s="31">
        <v>34.201847000000001</v>
      </c>
      <c r="L179" s="31">
        <v>34.144733000000002</v>
      </c>
      <c r="M179" s="31">
        <v>34.110045999999997</v>
      </c>
      <c r="N179" s="31">
        <v>34.110878</v>
      </c>
      <c r="O179" s="31" t="s">
        <v>193</v>
      </c>
      <c r="P179" s="31" t="s">
        <v>193</v>
      </c>
      <c r="Q179" s="31" t="s">
        <v>193</v>
      </c>
      <c r="R179" s="31" t="s">
        <v>193</v>
      </c>
      <c r="S179" s="33">
        <v>35.625785999999998</v>
      </c>
      <c r="T179" s="33">
        <v>35.687762999999997</v>
      </c>
      <c r="U179" s="33">
        <v>35.703975999999997</v>
      </c>
      <c r="V179" s="33">
        <v>35.718876000000002</v>
      </c>
      <c r="W179" s="33">
        <v>35.719036000000003</v>
      </c>
      <c r="X179" s="33">
        <v>35.740265000000001</v>
      </c>
      <c r="Y179" s="33">
        <v>35.742150000000002</v>
      </c>
      <c r="Z179" s="33" t="s">
        <v>193</v>
      </c>
      <c r="AA179" s="40">
        <v>37.723950000000002</v>
      </c>
      <c r="AB179" s="40">
        <v>38.00356</v>
      </c>
      <c r="AC179" s="40" t="s">
        <v>193</v>
      </c>
      <c r="AD179" s="40" t="s">
        <v>193</v>
      </c>
      <c r="AE179" s="40" t="s">
        <v>193</v>
      </c>
      <c r="AF179" s="40" t="s">
        <v>193</v>
      </c>
      <c r="AG179" s="40" t="s">
        <v>193</v>
      </c>
      <c r="AH179" s="40" t="s">
        <v>193</v>
      </c>
      <c r="AI179" s="40" t="s">
        <v>193</v>
      </c>
      <c r="AJ179" s="40" t="s">
        <v>193</v>
      </c>
      <c r="AK179" s="3">
        <f t="shared" ref="AK179:AK185" si="3">AVERAGE(A179:AJ179)</f>
        <v>35.128858950000001</v>
      </c>
      <c r="AP179" s="2">
        <f>((AK179-AK$31)*100)/AK$31</f>
        <v>0.13834777322668038</v>
      </c>
    </row>
    <row r="180" spans="1:42" x14ac:dyDescent="0.25">
      <c r="A180" s="31" t="s">
        <v>193</v>
      </c>
      <c r="B180" s="41" t="s">
        <v>193</v>
      </c>
      <c r="C180" s="31" t="s">
        <v>193</v>
      </c>
      <c r="D180" s="31">
        <v>34.319775</v>
      </c>
      <c r="E180" s="31">
        <v>34.318680000000001</v>
      </c>
      <c r="F180" s="31">
        <v>34.272728000000001</v>
      </c>
      <c r="G180" s="31">
        <v>34.232044000000002</v>
      </c>
      <c r="H180" s="31">
        <v>34.201084000000002</v>
      </c>
      <c r="I180" s="31">
        <v>34.175052999999998</v>
      </c>
      <c r="J180" s="31">
        <v>34.146853999999998</v>
      </c>
      <c r="K180" s="31">
        <v>34.098624999999998</v>
      </c>
      <c r="L180" s="31">
        <v>34.037149999999997</v>
      </c>
      <c r="M180" s="31">
        <v>34.005104000000003</v>
      </c>
      <c r="N180" s="31">
        <v>34.034213999999999</v>
      </c>
      <c r="O180" s="31" t="s">
        <v>193</v>
      </c>
      <c r="P180" s="31" t="s">
        <v>193</v>
      </c>
      <c r="Q180" s="31" t="s">
        <v>193</v>
      </c>
      <c r="R180" s="31" t="s">
        <v>193</v>
      </c>
      <c r="S180" s="33" t="s">
        <v>193</v>
      </c>
      <c r="T180" s="33">
        <v>35.552002000000002</v>
      </c>
      <c r="U180" s="33">
        <v>35.624797999999998</v>
      </c>
      <c r="V180" s="33">
        <v>35.655500000000004</v>
      </c>
      <c r="W180" s="33">
        <v>35.657111999999998</v>
      </c>
      <c r="X180" s="33">
        <v>35.655937000000002</v>
      </c>
      <c r="Y180" s="33">
        <v>35.691288</v>
      </c>
      <c r="Z180" s="33">
        <v>35.649338</v>
      </c>
      <c r="AA180" s="40" t="s">
        <v>193</v>
      </c>
      <c r="AB180" s="40" t="s">
        <v>193</v>
      </c>
      <c r="AC180" s="40" t="s">
        <v>193</v>
      </c>
      <c r="AD180" s="40" t="s">
        <v>193</v>
      </c>
      <c r="AE180" s="40" t="s">
        <v>193</v>
      </c>
      <c r="AF180" s="40" t="s">
        <v>193</v>
      </c>
      <c r="AG180" s="40" t="s">
        <v>193</v>
      </c>
      <c r="AH180" s="40" t="s">
        <v>193</v>
      </c>
      <c r="AI180" s="40" t="s">
        <v>193</v>
      </c>
      <c r="AJ180" s="40" t="s">
        <v>193</v>
      </c>
      <c r="AK180" s="3">
        <f t="shared" si="3"/>
        <v>34.740404777777776</v>
      </c>
      <c r="AP180" s="2">
        <f>((AK180-AK$32)*100)/AK$32</f>
        <v>7.7304383757706222E-2</v>
      </c>
    </row>
    <row r="181" spans="1:42" x14ac:dyDescent="0.25">
      <c r="A181" s="31" t="s">
        <v>193</v>
      </c>
      <c r="B181" s="41" t="s">
        <v>193</v>
      </c>
      <c r="C181" s="31" t="s">
        <v>193</v>
      </c>
      <c r="D181" s="31" t="s">
        <v>193</v>
      </c>
      <c r="E181" s="31">
        <v>33.782986000000001</v>
      </c>
      <c r="F181" s="31">
        <v>33.932693</v>
      </c>
      <c r="G181" s="31">
        <v>33.945830000000001</v>
      </c>
      <c r="H181" s="31">
        <v>33.949084999999997</v>
      </c>
      <c r="I181" s="31">
        <v>33.972416000000003</v>
      </c>
      <c r="J181" s="31">
        <v>33.983432999999998</v>
      </c>
      <c r="K181" s="31">
        <v>33.950409999999998</v>
      </c>
      <c r="L181" s="31">
        <v>33.899997999999997</v>
      </c>
      <c r="M181" s="31">
        <v>33.868457999999997</v>
      </c>
      <c r="N181" s="31">
        <v>33.963949999999997</v>
      </c>
      <c r="O181" s="31" t="s">
        <v>193</v>
      </c>
      <c r="P181" s="31" t="s">
        <v>193</v>
      </c>
      <c r="Q181" s="31" t="s">
        <v>193</v>
      </c>
      <c r="R181" s="31" t="s">
        <v>193</v>
      </c>
      <c r="S181" s="33" t="s">
        <v>193</v>
      </c>
      <c r="T181" s="33" t="s">
        <v>193</v>
      </c>
      <c r="U181" s="33">
        <v>35.490543000000002</v>
      </c>
      <c r="V181" s="33">
        <v>35.563395999999997</v>
      </c>
      <c r="W181" s="33">
        <v>35.576819999999998</v>
      </c>
      <c r="X181" s="33">
        <v>35.566360000000003</v>
      </c>
      <c r="Y181" s="33">
        <v>35.601230000000001</v>
      </c>
      <c r="Z181" s="33">
        <v>35.638396999999998</v>
      </c>
      <c r="AA181" s="40" t="s">
        <v>193</v>
      </c>
      <c r="AB181" s="40" t="s">
        <v>193</v>
      </c>
      <c r="AC181" s="40" t="s">
        <v>193</v>
      </c>
      <c r="AD181" s="40" t="s">
        <v>193</v>
      </c>
      <c r="AE181" s="40" t="s">
        <v>193</v>
      </c>
      <c r="AF181" s="40" t="s">
        <v>193</v>
      </c>
      <c r="AG181" s="40" t="s">
        <v>193</v>
      </c>
      <c r="AH181" s="40" t="s">
        <v>193</v>
      </c>
      <c r="AI181" s="40" t="s">
        <v>193</v>
      </c>
      <c r="AJ181" s="40" t="s">
        <v>193</v>
      </c>
      <c r="AK181" s="3">
        <f t="shared" si="3"/>
        <v>34.542875312500001</v>
      </c>
      <c r="AP181" s="2">
        <f>((AK181-AK$33)*100)/AK$33</f>
        <v>-1.0184702741285404E-3</v>
      </c>
    </row>
    <row r="182" spans="1:42" x14ac:dyDescent="0.25">
      <c r="A182" s="27" t="s">
        <v>193</v>
      </c>
      <c r="B182" s="28" t="s">
        <v>193</v>
      </c>
      <c r="C182" s="27" t="s">
        <v>193</v>
      </c>
      <c r="D182" s="27" t="s">
        <v>193</v>
      </c>
      <c r="E182" s="27">
        <v>32.700420000000001</v>
      </c>
      <c r="F182" s="27">
        <v>33.532425000000003</v>
      </c>
      <c r="G182" s="27">
        <v>33.639515000000003</v>
      </c>
      <c r="H182" s="27">
        <v>33.602159999999998</v>
      </c>
      <c r="I182" s="27">
        <v>33.706580000000002</v>
      </c>
      <c r="J182" s="27">
        <v>33.785550000000001</v>
      </c>
      <c r="K182" s="27">
        <v>33.765633000000001</v>
      </c>
      <c r="L182" s="27">
        <v>33.731437999999997</v>
      </c>
      <c r="M182" s="27">
        <v>33.648679999999999</v>
      </c>
      <c r="N182" s="27" t="s">
        <v>193</v>
      </c>
      <c r="O182" s="27" t="s">
        <v>193</v>
      </c>
      <c r="P182" s="27" t="s">
        <v>193</v>
      </c>
      <c r="Q182" s="27" t="s">
        <v>193</v>
      </c>
      <c r="R182" s="27" t="s">
        <v>193</v>
      </c>
      <c r="S182" s="27" t="s">
        <v>193</v>
      </c>
      <c r="T182" s="27" t="s">
        <v>193</v>
      </c>
      <c r="U182" s="27">
        <v>35.426803999999997</v>
      </c>
      <c r="V182" s="27">
        <v>35.455283999999999</v>
      </c>
      <c r="W182" s="27">
        <v>35.460872999999999</v>
      </c>
      <c r="X182" s="27">
        <v>35.375749999999996</v>
      </c>
      <c r="Y182" s="27">
        <v>35.355139999999999</v>
      </c>
      <c r="Z182" s="27" t="s">
        <v>193</v>
      </c>
      <c r="AA182" s="27" t="s">
        <v>193</v>
      </c>
      <c r="AB182" s="27" t="s">
        <v>193</v>
      </c>
      <c r="AC182" s="27" t="s">
        <v>193</v>
      </c>
      <c r="AD182" s="27" t="s">
        <v>193</v>
      </c>
      <c r="AE182" s="27" t="s">
        <v>193</v>
      </c>
      <c r="AF182" s="27" t="s">
        <v>193</v>
      </c>
      <c r="AG182" s="27" t="s">
        <v>193</v>
      </c>
      <c r="AH182" s="27" t="s">
        <v>193</v>
      </c>
      <c r="AI182" s="27" t="s">
        <v>193</v>
      </c>
      <c r="AJ182" s="27" t="s">
        <v>193</v>
      </c>
      <c r="AK182" s="3">
        <f t="shared" si="3"/>
        <v>34.227589428571427</v>
      </c>
      <c r="AP182" s="2">
        <f>((AK182-AK$34)*100)/AK$34</f>
        <v>-0.19906276233645148</v>
      </c>
    </row>
    <row r="183" spans="1:42" x14ac:dyDescent="0.25">
      <c r="A183" s="27" t="s">
        <v>193</v>
      </c>
      <c r="B183" s="28" t="s">
        <v>193</v>
      </c>
      <c r="C183" s="27" t="s">
        <v>193</v>
      </c>
      <c r="D183" s="27" t="s">
        <v>193</v>
      </c>
      <c r="E183" s="27" t="s">
        <v>193</v>
      </c>
      <c r="F183" s="27" t="s">
        <v>193</v>
      </c>
      <c r="G183" s="27">
        <v>33.716293</v>
      </c>
      <c r="H183" s="27">
        <v>33.724063999999998</v>
      </c>
      <c r="I183" s="27">
        <v>33.745773</v>
      </c>
      <c r="J183" s="27">
        <v>33.758232</v>
      </c>
      <c r="K183" s="27">
        <v>33.645572999999999</v>
      </c>
      <c r="L183" s="27">
        <v>33.581325999999997</v>
      </c>
      <c r="M183" s="27" t="s">
        <v>193</v>
      </c>
      <c r="N183" s="27" t="s">
        <v>193</v>
      </c>
      <c r="O183" s="27" t="s">
        <v>193</v>
      </c>
      <c r="P183" s="27" t="s">
        <v>193</v>
      </c>
      <c r="Q183" s="27" t="s">
        <v>193</v>
      </c>
      <c r="R183" s="27" t="s">
        <v>193</v>
      </c>
      <c r="S183" s="27" t="s">
        <v>193</v>
      </c>
      <c r="T183" s="27" t="s">
        <v>193</v>
      </c>
      <c r="U183" s="27">
        <v>35.259632000000003</v>
      </c>
      <c r="V183" s="27">
        <v>35.281309999999998</v>
      </c>
      <c r="W183" s="27">
        <v>35.238514000000002</v>
      </c>
      <c r="X183" s="27">
        <v>34.736910000000002</v>
      </c>
      <c r="Y183" s="27">
        <v>34.835278000000002</v>
      </c>
      <c r="Z183" s="27">
        <v>34.499844000000003</v>
      </c>
      <c r="AA183" s="27" t="s">
        <v>193</v>
      </c>
      <c r="AB183" s="27" t="s">
        <v>193</v>
      </c>
      <c r="AC183" s="27" t="s">
        <v>193</v>
      </c>
      <c r="AD183" s="27" t="s">
        <v>193</v>
      </c>
      <c r="AE183" s="27" t="s">
        <v>193</v>
      </c>
      <c r="AF183" s="27" t="s">
        <v>193</v>
      </c>
      <c r="AG183" s="27" t="s">
        <v>193</v>
      </c>
      <c r="AH183" s="27" t="s">
        <v>193</v>
      </c>
      <c r="AI183" s="27" t="s">
        <v>193</v>
      </c>
      <c r="AJ183" s="27" t="s">
        <v>193</v>
      </c>
      <c r="AK183" s="3">
        <f t="shared" si="3"/>
        <v>34.335229083333338</v>
      </c>
      <c r="AP183" s="2">
        <f>((AK183-AK$35)*100)/AK$35</f>
        <v>-0.18339053785167267</v>
      </c>
    </row>
    <row r="184" spans="1:42" x14ac:dyDescent="0.25">
      <c r="A184" s="25" t="s">
        <v>193</v>
      </c>
      <c r="B184" s="26" t="s">
        <v>193</v>
      </c>
      <c r="C184" s="25" t="s">
        <v>193</v>
      </c>
      <c r="D184" s="25" t="s">
        <v>193</v>
      </c>
      <c r="E184" s="25" t="s">
        <v>193</v>
      </c>
      <c r="F184" s="25" t="s">
        <v>193</v>
      </c>
      <c r="G184" s="25" t="s">
        <v>193</v>
      </c>
      <c r="H184" s="25" t="s">
        <v>193</v>
      </c>
      <c r="I184" s="25" t="s">
        <v>193</v>
      </c>
      <c r="J184" s="25">
        <v>33.414017000000001</v>
      </c>
      <c r="K184" s="25" t="s">
        <v>193</v>
      </c>
      <c r="L184" s="25" t="s">
        <v>193</v>
      </c>
      <c r="M184" s="25" t="s">
        <v>193</v>
      </c>
      <c r="N184" s="25" t="s">
        <v>193</v>
      </c>
      <c r="O184" s="25" t="s">
        <v>193</v>
      </c>
      <c r="P184" s="25" t="s">
        <v>193</v>
      </c>
      <c r="Q184" s="25" t="s">
        <v>193</v>
      </c>
      <c r="R184" s="25" t="s">
        <v>193</v>
      </c>
      <c r="S184" s="25" t="s">
        <v>193</v>
      </c>
      <c r="T184" s="25">
        <v>34.158499999999997</v>
      </c>
      <c r="U184" s="25">
        <v>34.449973999999997</v>
      </c>
      <c r="V184" s="25" t="s">
        <v>193</v>
      </c>
      <c r="W184" s="25" t="s">
        <v>193</v>
      </c>
      <c r="X184" s="25">
        <v>33.210597999999997</v>
      </c>
      <c r="Y184" s="25">
        <v>33.491836999999997</v>
      </c>
      <c r="Z184" s="25">
        <v>33.726410000000001</v>
      </c>
      <c r="AA184" s="25">
        <v>33.827396</v>
      </c>
      <c r="AB184" s="25">
        <v>33.912210000000002</v>
      </c>
      <c r="AC184" s="25" t="s">
        <v>193</v>
      </c>
      <c r="AD184" s="25" t="s">
        <v>193</v>
      </c>
      <c r="AE184" s="25" t="s">
        <v>193</v>
      </c>
      <c r="AF184" s="25" t="s">
        <v>193</v>
      </c>
      <c r="AG184" s="25" t="s">
        <v>193</v>
      </c>
      <c r="AH184" s="25" t="s">
        <v>193</v>
      </c>
      <c r="AI184" s="25" t="s">
        <v>193</v>
      </c>
      <c r="AJ184" s="25" t="s">
        <v>193</v>
      </c>
      <c r="AK184" s="3">
        <f t="shared" si="3"/>
        <v>33.773867750000001</v>
      </c>
      <c r="AP184" s="22">
        <f>((AK184-AK$36)*100)/AK$36</f>
        <v>-0.61369276638712544</v>
      </c>
    </row>
    <row r="185" spans="1:42" x14ac:dyDescent="0.25">
      <c r="A185" s="25">
        <v>32.344279999999998</v>
      </c>
      <c r="B185" s="26">
        <v>32.436011999999998</v>
      </c>
      <c r="C185" s="25">
        <v>32.512535</v>
      </c>
      <c r="D185" s="25">
        <v>32.556449999999998</v>
      </c>
      <c r="E185" s="25">
        <v>32.587209999999999</v>
      </c>
      <c r="F185" s="25">
        <v>32.611899999999999</v>
      </c>
      <c r="G185" s="25">
        <v>32.629689999999997</v>
      </c>
      <c r="H185" s="25">
        <v>32.641795999999999</v>
      </c>
      <c r="I185" s="25">
        <v>32.651380000000003</v>
      </c>
      <c r="J185" s="25">
        <v>32.672775000000001</v>
      </c>
      <c r="K185" s="25">
        <v>32.636369999999999</v>
      </c>
      <c r="L185" s="25">
        <v>32.631034999999997</v>
      </c>
      <c r="M185" s="25">
        <v>32.641308000000002</v>
      </c>
      <c r="N185" s="25">
        <v>32.65146</v>
      </c>
      <c r="O185" s="25">
        <v>32.674410000000002</v>
      </c>
      <c r="P185" s="25">
        <v>32.791533999999999</v>
      </c>
      <c r="Q185" s="25">
        <v>32.923636999999999</v>
      </c>
      <c r="R185" s="25">
        <v>33.057346000000003</v>
      </c>
      <c r="S185" s="25">
        <v>33.162610000000001</v>
      </c>
      <c r="T185" s="25">
        <v>33.120690000000003</v>
      </c>
      <c r="U185" s="25" t="s">
        <v>193</v>
      </c>
      <c r="V185" s="25" t="s">
        <v>193</v>
      </c>
      <c r="W185" s="25" t="s">
        <v>193</v>
      </c>
      <c r="X185" s="25" t="s">
        <v>193</v>
      </c>
      <c r="Y185" s="25">
        <v>33.036903000000002</v>
      </c>
      <c r="Z185" s="25">
        <v>33.156320000000001</v>
      </c>
      <c r="AA185" s="25">
        <v>33.058933000000003</v>
      </c>
      <c r="AB185" s="25">
        <v>32.800240000000002</v>
      </c>
      <c r="AC185" s="25">
        <v>32.419853000000003</v>
      </c>
      <c r="AD185" s="25">
        <v>32.37274</v>
      </c>
      <c r="AE185" s="25">
        <v>32.326000000000001</v>
      </c>
      <c r="AF185" s="25">
        <v>32.279536999999998</v>
      </c>
      <c r="AG185" s="25">
        <v>32.244762000000001</v>
      </c>
      <c r="AH185" s="25">
        <v>32.296824999999998</v>
      </c>
      <c r="AI185" s="25">
        <v>32.310023999999999</v>
      </c>
      <c r="AJ185" s="25">
        <v>32.301684999999999</v>
      </c>
      <c r="AK185" s="3">
        <f t="shared" si="3"/>
        <v>32.641820312500002</v>
      </c>
      <c r="AP185" s="22">
        <f>((AK185-AK$37)*100)/AK$37</f>
        <v>-1.0925230413669265</v>
      </c>
    </row>
    <row r="186" spans="1:42" x14ac:dyDescent="0.25">
      <c r="AK186" s="17">
        <f>SUM(A150:AJ183)/867</f>
        <v>36.139720005767032</v>
      </c>
      <c r="AP186" s="23">
        <f>((AK186-AK$38)*100)/AK$38</f>
        <v>9.0858851529758056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Y275"/>
  <sheetViews>
    <sheetView topLeftCell="F52" zoomScale="70" zoomScaleNormal="70" workbookViewId="0">
      <selection activeCell="AN27" sqref="AN27"/>
    </sheetView>
  </sheetViews>
  <sheetFormatPr defaultRowHeight="15" x14ac:dyDescent="0.25"/>
  <cols>
    <col min="37" max="37" width="12.7109375" style="3" customWidth="1"/>
    <col min="38" max="40" width="8.7109375" style="2"/>
    <col min="41" max="41" width="12" style="2" customWidth="1"/>
    <col min="42" max="42" width="8.7109375" style="2"/>
    <col min="46" max="46" width="13" style="1" bestFit="1" customWidth="1"/>
    <col min="51" max="51" width="12.5703125" style="1" bestFit="1" customWidth="1"/>
  </cols>
  <sheetData>
    <row r="1" spans="1:49" x14ac:dyDescent="0.25">
      <c r="A1" t="s">
        <v>11</v>
      </c>
      <c r="AK1" s="1"/>
      <c r="AL1" s="1"/>
    </row>
    <row r="2" spans="1:49" x14ac:dyDescent="0.25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25">
      <c r="A3" s="25" t="s">
        <v>0</v>
      </c>
      <c r="B3" s="26">
        <v>2.8830999999999999E-2</v>
      </c>
      <c r="C3" s="25">
        <v>2.3558599999999999E-2</v>
      </c>
      <c r="D3" s="25">
        <v>2.1707500000000001E-2</v>
      </c>
      <c r="E3" s="25">
        <v>1.6626599999999998E-2</v>
      </c>
      <c r="F3" s="25">
        <v>4.12714E-2</v>
      </c>
      <c r="G3" s="25">
        <v>4.13928E-2</v>
      </c>
      <c r="H3" s="25">
        <v>1.30174E-2</v>
      </c>
      <c r="I3" s="25">
        <v>1.6852599999999999E-2</v>
      </c>
      <c r="J3" s="25">
        <v>2.4276099999999998E-2</v>
      </c>
      <c r="K3" s="25">
        <v>1.7927100000000001E-2</v>
      </c>
      <c r="L3" s="25">
        <v>2.3868E-2</v>
      </c>
      <c r="M3" s="25">
        <v>2.41427E-2</v>
      </c>
      <c r="N3" s="25">
        <v>2.3943599999999999E-2</v>
      </c>
      <c r="O3" s="25">
        <v>1.83901E-2</v>
      </c>
      <c r="P3" s="25">
        <v>1.7258900000000001E-2</v>
      </c>
      <c r="Q3" s="25">
        <v>4.1887800000000003E-2</v>
      </c>
      <c r="R3" s="25">
        <v>1.27948E-2</v>
      </c>
      <c r="S3" s="25">
        <v>1.21969E-2</v>
      </c>
      <c r="T3" s="25">
        <v>1.8436600000000001E-2</v>
      </c>
      <c r="U3" s="25">
        <v>1.8553E-2</v>
      </c>
      <c r="V3" s="25">
        <v>2.03196E-2</v>
      </c>
      <c r="W3" s="25">
        <v>1.8114999999999999E-2</v>
      </c>
      <c r="X3" s="25">
        <v>2.0372399999999999E-2</v>
      </c>
      <c r="Y3" s="25">
        <v>1.8875099999999999E-2</v>
      </c>
      <c r="Z3" s="25">
        <v>2.3492900000000001E-2</v>
      </c>
      <c r="AA3" s="25">
        <v>2.2838500000000001E-2</v>
      </c>
      <c r="AB3" s="25">
        <v>2.2718700000000001E-2</v>
      </c>
      <c r="AC3" s="25">
        <v>2.38809E-2</v>
      </c>
      <c r="AD3" s="25">
        <v>2.2993199999999998E-2</v>
      </c>
      <c r="AE3" s="25">
        <v>2.84435E-2</v>
      </c>
      <c r="AF3" s="25">
        <v>2.78488E-2</v>
      </c>
      <c r="AG3" s="25">
        <v>1.6042600000000001E-2</v>
      </c>
      <c r="AH3" s="25">
        <v>1.7031500000000001E-2</v>
      </c>
      <c r="AI3" s="25">
        <v>2.1629800000000001E-2</v>
      </c>
      <c r="AJ3" s="25" t="s">
        <v>0</v>
      </c>
      <c r="AK3" s="3">
        <f>AVERAGE(A3:AJ3)</f>
        <v>2.2398117647058825E-2</v>
      </c>
      <c r="AL3" s="4">
        <v>-66.4435</v>
      </c>
      <c r="AM3" s="6" t="s">
        <v>94</v>
      </c>
      <c r="AO3" s="2">
        <f>SUM(A36:AJ37)/40</f>
        <v>2.3269000000000005E-2</v>
      </c>
      <c r="AV3" s="2"/>
      <c r="AW3" s="2"/>
    </row>
    <row r="4" spans="1:49" x14ac:dyDescent="0.25">
      <c r="A4" s="27">
        <v>4.3192399999999999E-2</v>
      </c>
      <c r="B4" s="28">
        <v>4.9775600000000003E-2</v>
      </c>
      <c r="C4" s="27">
        <v>4.3025399999999998E-2</v>
      </c>
      <c r="D4" s="27">
        <v>4.21657E-2</v>
      </c>
      <c r="E4" s="27">
        <v>4.4186000000000003E-2</v>
      </c>
      <c r="F4" s="27">
        <v>3.5574099999999997E-2</v>
      </c>
      <c r="G4" s="27">
        <v>3.4906E-2</v>
      </c>
      <c r="H4" s="27">
        <v>3.11747E-2</v>
      </c>
      <c r="I4" s="27">
        <v>3.2566699999999997E-2</v>
      </c>
      <c r="J4" s="27">
        <v>3.5028799999999999E-2</v>
      </c>
      <c r="K4" s="27">
        <v>3.4909000000000003E-2</v>
      </c>
      <c r="L4" s="27">
        <v>3.5249599999999999E-2</v>
      </c>
      <c r="M4" s="27">
        <v>3.5110299999999997E-2</v>
      </c>
      <c r="N4" s="27">
        <v>3.5194400000000001E-2</v>
      </c>
      <c r="O4" s="27">
        <v>3.5072600000000002E-2</v>
      </c>
      <c r="P4" s="27">
        <v>3.3944200000000001E-2</v>
      </c>
      <c r="Q4" s="27">
        <v>3.4476899999999998E-2</v>
      </c>
      <c r="R4" s="27">
        <v>2.8328200000000001E-2</v>
      </c>
      <c r="S4" s="27">
        <v>2.80871E-2</v>
      </c>
      <c r="T4" s="27">
        <v>3.3153200000000001E-2</v>
      </c>
      <c r="U4" s="27">
        <v>3.1905900000000001E-2</v>
      </c>
      <c r="V4" s="27">
        <v>3.0105799999999999E-2</v>
      </c>
      <c r="W4" s="27">
        <v>4.04365E-2</v>
      </c>
      <c r="X4" s="27">
        <v>6.12604E-2</v>
      </c>
      <c r="Y4" s="27">
        <v>6.3069500000000001E-2</v>
      </c>
      <c r="Z4" s="27">
        <v>6.18352E-2</v>
      </c>
      <c r="AA4" s="27">
        <v>6.3299800000000003E-2</v>
      </c>
      <c r="AB4" s="27">
        <v>6.3840599999999997E-2</v>
      </c>
      <c r="AC4" s="27">
        <v>4.1633499999999997E-2</v>
      </c>
      <c r="AD4" s="27">
        <v>4.3640900000000003E-2</v>
      </c>
      <c r="AE4" s="27">
        <v>5.4010599999999999E-2</v>
      </c>
      <c r="AF4" s="27">
        <v>4.5934200000000001E-2</v>
      </c>
      <c r="AG4" s="27">
        <v>5.7012800000000002E-2</v>
      </c>
      <c r="AH4" s="27">
        <v>5.8973600000000001E-2</v>
      </c>
      <c r="AI4" s="27">
        <v>3.9941900000000002E-2</v>
      </c>
      <c r="AJ4" s="27">
        <v>3.7801599999999998E-2</v>
      </c>
      <c r="AK4" s="3">
        <f t="shared" ref="AK4:AK67" si="0">AVERAGE(A4:AJ4)</f>
        <v>4.2217325000000014E-2</v>
      </c>
      <c r="AL4" s="9">
        <v>-59.441600000000001</v>
      </c>
      <c r="AM4" s="6" t="s">
        <v>116</v>
      </c>
      <c r="AO4" s="2">
        <f>SUM(A2:AJ3)/34</f>
        <v>2.2398117647058825E-2</v>
      </c>
      <c r="AT4" s="44">
        <f>AVERAGE(A2:AJ3)</f>
        <v>2.2398117647058825E-2</v>
      </c>
      <c r="AV4" s="22" t="s">
        <v>95</v>
      </c>
      <c r="AW4" s="2" t="s">
        <v>96</v>
      </c>
    </row>
    <row r="5" spans="1:49" x14ac:dyDescent="0.25">
      <c r="A5" s="27">
        <v>6.4127000000000003E-2</v>
      </c>
      <c r="B5" s="28">
        <v>6.4089900000000005E-2</v>
      </c>
      <c r="C5" s="27">
        <v>6.3543600000000006E-2</v>
      </c>
      <c r="D5" s="27">
        <v>6.4006999999999994E-2</v>
      </c>
      <c r="E5" s="27">
        <v>6.3891100000000006E-2</v>
      </c>
      <c r="F5" s="27">
        <v>6.2746999999999997E-2</v>
      </c>
      <c r="G5" s="27">
        <v>6.0061900000000001E-2</v>
      </c>
      <c r="H5" s="27">
        <v>6.0312400000000002E-2</v>
      </c>
      <c r="I5" s="27">
        <v>6.3325500000000007E-2</v>
      </c>
      <c r="J5" s="27">
        <v>6.4251600000000006E-2</v>
      </c>
      <c r="K5" s="27">
        <v>6.4566399999999996E-2</v>
      </c>
      <c r="L5" s="27">
        <v>6.4852800000000002E-2</v>
      </c>
      <c r="M5" s="27">
        <v>6.4441399999999996E-2</v>
      </c>
      <c r="N5" s="27">
        <v>6.4371999999999999E-2</v>
      </c>
      <c r="O5" s="27">
        <v>6.4206200000000005E-2</v>
      </c>
      <c r="P5" s="27">
        <v>6.3700800000000002E-2</v>
      </c>
      <c r="Q5" s="27">
        <v>6.2952099999999997E-2</v>
      </c>
      <c r="R5" s="27">
        <v>5.9990099999999998E-2</v>
      </c>
      <c r="S5" s="27">
        <v>5.3372799999999998E-2</v>
      </c>
      <c r="T5" s="27">
        <v>5.9886399999999999E-2</v>
      </c>
      <c r="U5" s="27">
        <v>6.3775600000000002E-2</v>
      </c>
      <c r="V5" s="27">
        <v>6.3873100000000002E-2</v>
      </c>
      <c r="W5" s="27">
        <v>6.3447100000000006E-2</v>
      </c>
      <c r="X5" s="27">
        <v>6.3375200000000007E-2</v>
      </c>
      <c r="Y5" s="27">
        <v>6.3255699999999998E-2</v>
      </c>
      <c r="Z5" s="27">
        <v>6.3194600000000004E-2</v>
      </c>
      <c r="AA5" s="27">
        <v>6.3534999999999994E-2</v>
      </c>
      <c r="AB5" s="27">
        <v>6.3883499999999996E-2</v>
      </c>
      <c r="AC5" s="27">
        <v>6.36409E-2</v>
      </c>
      <c r="AD5" s="27">
        <v>6.3675899999999994E-2</v>
      </c>
      <c r="AE5" s="27">
        <v>6.3458100000000003E-2</v>
      </c>
      <c r="AF5" s="27">
        <v>6.3820500000000002E-2</v>
      </c>
      <c r="AG5" s="27">
        <v>6.3895199999999999E-2</v>
      </c>
      <c r="AH5" s="27">
        <v>6.3682100000000005E-2</v>
      </c>
      <c r="AI5" s="27">
        <v>6.40574E-2</v>
      </c>
      <c r="AJ5" s="27">
        <v>6.4229800000000004E-2</v>
      </c>
      <c r="AK5" s="3">
        <f t="shared" si="0"/>
        <v>6.3097158333333334E-2</v>
      </c>
      <c r="AL5" s="1">
        <v>-53.663899999999998</v>
      </c>
      <c r="AM5" s="10" t="s">
        <v>94</v>
      </c>
      <c r="AO5" s="2">
        <f>SUM(A34:AJ35)/26</f>
        <v>5.2688057692307694E-2</v>
      </c>
      <c r="AV5" s="10" t="s">
        <v>97</v>
      </c>
      <c r="AW5" s="2" t="s">
        <v>98</v>
      </c>
    </row>
    <row r="6" spans="1:49" x14ac:dyDescent="0.25">
      <c r="A6" s="29">
        <v>6.34821E-2</v>
      </c>
      <c r="B6" s="30">
        <v>6.3570600000000005E-2</v>
      </c>
      <c r="C6" s="29">
        <v>6.3544500000000004E-2</v>
      </c>
      <c r="D6" s="29">
        <v>6.4043000000000003E-2</v>
      </c>
      <c r="E6" s="31">
        <v>6.4526500000000001E-2</v>
      </c>
      <c r="F6" s="31">
        <v>6.4773600000000001E-2</v>
      </c>
      <c r="G6" s="31">
        <v>6.49391E-2</v>
      </c>
      <c r="H6" s="31">
        <v>6.5565399999999996E-2</v>
      </c>
      <c r="I6" s="31">
        <v>6.5307699999999996E-2</v>
      </c>
      <c r="J6" s="31">
        <v>6.5398399999999995E-2</v>
      </c>
      <c r="K6" s="31">
        <v>6.5370999999999999E-2</v>
      </c>
      <c r="L6" s="31">
        <v>6.5387000000000001E-2</v>
      </c>
      <c r="M6" s="31">
        <v>6.5284400000000006E-2</v>
      </c>
      <c r="N6" s="31">
        <v>6.5291199999999994E-2</v>
      </c>
      <c r="O6" s="31">
        <v>6.4600699999999997E-2</v>
      </c>
      <c r="P6" s="31">
        <v>6.4426399999999995E-2</v>
      </c>
      <c r="Q6" s="32">
        <v>6.4020499999999994E-2</v>
      </c>
      <c r="R6" s="32">
        <v>6.3551800000000006E-2</v>
      </c>
      <c r="S6" s="33">
        <v>6.3144199999999998E-2</v>
      </c>
      <c r="T6" s="33" t="s">
        <v>0</v>
      </c>
      <c r="U6" s="33">
        <v>6.46399E-2</v>
      </c>
      <c r="V6" s="33">
        <v>6.4246499999999998E-2</v>
      </c>
      <c r="W6" s="33">
        <v>6.4146400000000006E-2</v>
      </c>
      <c r="X6" s="33">
        <v>6.4149700000000004E-2</v>
      </c>
      <c r="Y6" s="33">
        <v>6.4230899999999994E-2</v>
      </c>
      <c r="Z6" s="33">
        <v>6.4396400000000006E-2</v>
      </c>
      <c r="AA6" s="33">
        <v>6.4310199999999998E-2</v>
      </c>
      <c r="AB6" s="33">
        <v>6.4335900000000001E-2</v>
      </c>
      <c r="AC6" s="29">
        <v>6.4408699999999999E-2</v>
      </c>
      <c r="AD6" s="29">
        <v>6.44927E-2</v>
      </c>
      <c r="AE6" s="29">
        <v>6.4343899999999996E-2</v>
      </c>
      <c r="AF6" s="29">
        <v>6.4298499999999995E-2</v>
      </c>
      <c r="AG6" s="29">
        <v>6.4805699999999994E-2</v>
      </c>
      <c r="AH6" s="29">
        <v>6.4525100000000002E-2</v>
      </c>
      <c r="AI6" s="29">
        <v>6.3976400000000003E-2</v>
      </c>
      <c r="AJ6" s="29">
        <v>6.4147499999999996E-2</v>
      </c>
      <c r="AK6" s="3">
        <f t="shared" si="0"/>
        <v>6.4448071428571424E-2</v>
      </c>
      <c r="AL6" s="1">
        <v>-48.590400000000002</v>
      </c>
      <c r="AM6" s="10" t="s">
        <v>116</v>
      </c>
      <c r="AO6" s="2">
        <f>SUM(A4:AJ5)/72</f>
        <v>5.2657241666666667E-2</v>
      </c>
      <c r="AV6" s="11" t="s">
        <v>100</v>
      </c>
      <c r="AW6" s="2" t="s">
        <v>101</v>
      </c>
    </row>
    <row r="7" spans="1:49" x14ac:dyDescent="0.25">
      <c r="A7" s="29">
        <v>6.4697299999999999E-2</v>
      </c>
      <c r="B7" s="30">
        <v>6.4984700000000006E-2</v>
      </c>
      <c r="C7" s="29">
        <v>6.5294500000000005E-2</v>
      </c>
      <c r="D7" s="29">
        <v>6.5625299999999998E-2</v>
      </c>
      <c r="E7" s="31">
        <v>6.5944100000000005E-2</v>
      </c>
      <c r="F7" s="31">
        <v>6.5789700000000007E-2</v>
      </c>
      <c r="G7" s="31">
        <v>6.5411200000000003E-2</v>
      </c>
      <c r="H7" s="31">
        <v>6.4711099999999994E-2</v>
      </c>
      <c r="I7" s="31">
        <v>6.5834599999999993E-2</v>
      </c>
      <c r="J7" s="31">
        <v>6.5976800000000002E-2</v>
      </c>
      <c r="K7" s="31">
        <v>6.5965200000000002E-2</v>
      </c>
      <c r="L7" s="31">
        <v>6.5892000000000006E-2</v>
      </c>
      <c r="M7" s="31">
        <v>6.5881499999999996E-2</v>
      </c>
      <c r="N7" s="31">
        <v>6.5895200000000001E-2</v>
      </c>
      <c r="O7" s="31">
        <v>6.5820199999999995E-2</v>
      </c>
      <c r="P7" s="31">
        <v>6.5299599999999999E-2</v>
      </c>
      <c r="Q7" s="32">
        <v>6.5174300000000004E-2</v>
      </c>
      <c r="R7" s="32">
        <v>6.5202899999999994E-2</v>
      </c>
      <c r="S7" s="33">
        <v>6.4883099999999999E-2</v>
      </c>
      <c r="T7" s="33" t="s">
        <v>0</v>
      </c>
      <c r="U7" s="33">
        <v>6.5057000000000004E-2</v>
      </c>
      <c r="V7" s="33">
        <v>6.4874100000000004E-2</v>
      </c>
      <c r="W7" s="33">
        <v>6.4887500000000001E-2</v>
      </c>
      <c r="X7" s="33">
        <v>6.5021200000000001E-2</v>
      </c>
      <c r="Y7" s="33">
        <v>6.5156000000000006E-2</v>
      </c>
      <c r="Z7" s="33">
        <v>6.5305699999999994E-2</v>
      </c>
      <c r="AA7" s="33">
        <v>6.5395900000000007E-2</v>
      </c>
      <c r="AB7" s="33">
        <v>6.5127900000000002E-2</v>
      </c>
      <c r="AC7" s="29">
        <v>6.5668299999999999E-2</v>
      </c>
      <c r="AD7" s="29">
        <v>6.6838099999999998E-2</v>
      </c>
      <c r="AE7" s="29">
        <v>6.6277699999999995E-2</v>
      </c>
      <c r="AF7" s="29">
        <v>6.5941200000000005E-2</v>
      </c>
      <c r="AG7" s="29">
        <v>6.5880400000000006E-2</v>
      </c>
      <c r="AH7" s="29">
        <v>6.4890500000000004E-2</v>
      </c>
      <c r="AI7" s="29">
        <v>6.4668199999999995E-2</v>
      </c>
      <c r="AJ7" s="29">
        <v>6.4470600000000003E-2</v>
      </c>
      <c r="AK7" s="3">
        <f t="shared" si="0"/>
        <v>6.5421245714285731E-2</v>
      </c>
      <c r="AL7" s="1">
        <v>-43.982999999999997</v>
      </c>
      <c r="AM7" s="11" t="s">
        <v>99</v>
      </c>
      <c r="AO7" s="2">
        <f>SUM(A29:R33)/56</f>
        <v>5.85522625E-2</v>
      </c>
      <c r="AV7" s="14" t="s">
        <v>103</v>
      </c>
      <c r="AW7" s="2" t="s">
        <v>104</v>
      </c>
    </row>
    <row r="8" spans="1:49" x14ac:dyDescent="0.25">
      <c r="A8" s="29">
        <v>6.5904400000000002E-2</v>
      </c>
      <c r="B8" s="30">
        <v>6.5964499999999995E-2</v>
      </c>
      <c r="C8" s="29">
        <v>6.5119099999999999E-2</v>
      </c>
      <c r="D8" s="29">
        <v>6.3218499999999997E-2</v>
      </c>
      <c r="E8" s="31">
        <v>6.1641700000000001E-2</v>
      </c>
      <c r="F8" s="31">
        <v>6.0725000000000001E-2</v>
      </c>
      <c r="G8" s="31">
        <v>5.8630000000000002E-2</v>
      </c>
      <c r="H8" s="31">
        <v>6.01253E-2</v>
      </c>
      <c r="I8" s="31">
        <v>6.0727900000000001E-2</v>
      </c>
      <c r="J8" s="31">
        <v>6.1404399999999998E-2</v>
      </c>
      <c r="K8" s="31">
        <v>6.1366900000000002E-2</v>
      </c>
      <c r="L8" s="31">
        <v>6.1310900000000002E-2</v>
      </c>
      <c r="M8" s="31">
        <v>6.1943100000000001E-2</v>
      </c>
      <c r="N8" s="31">
        <v>6.2509700000000001E-2</v>
      </c>
      <c r="O8" s="31">
        <v>6.2876500000000002E-2</v>
      </c>
      <c r="P8" s="31">
        <v>6.3006400000000004E-2</v>
      </c>
      <c r="Q8" s="32">
        <v>6.3008599999999998E-2</v>
      </c>
      <c r="R8" s="32">
        <v>6.2354300000000001E-2</v>
      </c>
      <c r="S8" s="33">
        <v>6.2185200000000003E-2</v>
      </c>
      <c r="T8" s="33" t="s">
        <v>0</v>
      </c>
      <c r="U8" s="33">
        <v>6.0880099999999999E-2</v>
      </c>
      <c r="V8" s="33">
        <v>6.4355399999999993E-2</v>
      </c>
      <c r="W8" s="33">
        <v>6.4934000000000006E-2</v>
      </c>
      <c r="X8" s="33">
        <v>6.5284900000000007E-2</v>
      </c>
      <c r="Y8" s="33">
        <v>6.5126699999999996E-2</v>
      </c>
      <c r="Z8" s="33">
        <v>6.4962000000000006E-2</v>
      </c>
      <c r="AA8" s="33">
        <v>6.5001699999999996E-2</v>
      </c>
      <c r="AB8" s="33">
        <v>6.49724E-2</v>
      </c>
      <c r="AC8" s="29">
        <v>6.6375199999999995E-2</v>
      </c>
      <c r="AD8" s="29">
        <v>6.9437899999999997E-2</v>
      </c>
      <c r="AE8" s="29">
        <v>6.9577200000000006E-2</v>
      </c>
      <c r="AF8" s="29">
        <v>6.8947900000000006E-2</v>
      </c>
      <c r="AG8" s="29">
        <v>6.7216799999999993E-2</v>
      </c>
      <c r="AH8" s="29">
        <v>6.6208100000000006E-2</v>
      </c>
      <c r="AI8" s="29">
        <v>6.5797599999999998E-2</v>
      </c>
      <c r="AJ8" s="29">
        <v>6.5691899999999998E-2</v>
      </c>
      <c r="AK8" s="3">
        <f t="shared" si="0"/>
        <v>6.3965491428571442E-2</v>
      </c>
      <c r="AL8" s="1">
        <v>-39.709000000000003</v>
      </c>
      <c r="AM8" s="11" t="s">
        <v>102</v>
      </c>
      <c r="AO8" s="2">
        <f>SUM(E6:R10)/68</f>
        <v>5.6985238235294104E-2</v>
      </c>
      <c r="AV8" s="24" t="s">
        <v>106</v>
      </c>
      <c r="AW8" s="2" t="s">
        <v>107</v>
      </c>
    </row>
    <row r="9" spans="1:49" x14ac:dyDescent="0.25">
      <c r="A9" s="29">
        <v>6.3166799999999995E-2</v>
      </c>
      <c r="B9" s="30">
        <v>6.0204399999999998E-2</v>
      </c>
      <c r="C9" s="29">
        <v>5.3537800000000003E-2</v>
      </c>
      <c r="D9" s="29">
        <v>5.5460299999999997E-2</v>
      </c>
      <c r="E9" s="31" t="s">
        <v>0</v>
      </c>
      <c r="F9" s="31">
        <v>6.3188499999999995E-2</v>
      </c>
      <c r="G9" s="31">
        <v>5.1546599999999998E-2</v>
      </c>
      <c r="H9" s="31">
        <v>5.067E-2</v>
      </c>
      <c r="I9" s="31">
        <v>5.1720799999999997E-2</v>
      </c>
      <c r="J9" s="31">
        <v>5.1473600000000001E-2</v>
      </c>
      <c r="K9" s="31">
        <v>5.1096700000000002E-2</v>
      </c>
      <c r="L9" s="31">
        <v>5.1148800000000001E-2</v>
      </c>
      <c r="M9" s="31">
        <v>5.18261E-2</v>
      </c>
      <c r="N9" s="31">
        <v>5.2816799999999997E-2</v>
      </c>
      <c r="O9" s="31">
        <v>5.4096900000000003E-2</v>
      </c>
      <c r="P9" s="31">
        <v>5.5315999999999997E-2</v>
      </c>
      <c r="Q9" s="32">
        <v>5.52039E-2</v>
      </c>
      <c r="R9" s="32">
        <v>5.1875699999999997E-2</v>
      </c>
      <c r="S9" s="33">
        <v>5.4379200000000003E-2</v>
      </c>
      <c r="T9" s="33" t="s">
        <v>0</v>
      </c>
      <c r="U9" s="33">
        <v>4.8929399999999998E-2</v>
      </c>
      <c r="V9" s="33">
        <v>5.51824E-2</v>
      </c>
      <c r="W9" s="33">
        <v>6.0095900000000001E-2</v>
      </c>
      <c r="X9" s="33">
        <v>6.1934000000000003E-2</v>
      </c>
      <c r="Y9" s="33">
        <v>6.1745899999999999E-2</v>
      </c>
      <c r="Z9" s="33">
        <v>6.1257399999999997E-2</v>
      </c>
      <c r="AA9" s="33">
        <v>6.0552099999999998E-2</v>
      </c>
      <c r="AB9" s="33">
        <v>6.1114099999999998E-2</v>
      </c>
      <c r="AC9" s="29">
        <v>5.9986600000000001E-2</v>
      </c>
      <c r="AD9" s="29">
        <v>6.0910499999999999E-2</v>
      </c>
      <c r="AE9" s="29">
        <v>5.8978500000000003E-2</v>
      </c>
      <c r="AF9" s="29">
        <v>6.2848600000000004E-2</v>
      </c>
      <c r="AG9" s="29">
        <v>6.4869399999999994E-2</v>
      </c>
      <c r="AH9" s="29">
        <v>6.4934800000000001E-2</v>
      </c>
      <c r="AI9" s="29">
        <v>6.4674700000000002E-2</v>
      </c>
      <c r="AJ9" s="29">
        <v>6.4364500000000005E-2</v>
      </c>
      <c r="AK9" s="3">
        <f t="shared" si="0"/>
        <v>5.7385520588235296E-2</v>
      </c>
      <c r="AL9" s="1">
        <v>-35.685299999999998</v>
      </c>
      <c r="AM9" s="12" t="s">
        <v>105</v>
      </c>
      <c r="AO9" s="2">
        <f>SUM(S29:Z33)/35</f>
        <v>5.7837002857142862E-2</v>
      </c>
      <c r="AV9" s="42" t="s">
        <v>109</v>
      </c>
      <c r="AW9" s="2" t="s">
        <v>110</v>
      </c>
    </row>
    <row r="10" spans="1:49" x14ac:dyDescent="0.25">
      <c r="A10" s="29">
        <v>5.1871500000000001E-2</v>
      </c>
      <c r="B10" s="30">
        <v>5.0387300000000003E-2</v>
      </c>
      <c r="C10" s="29">
        <v>4.2637599999999998E-2</v>
      </c>
      <c r="D10" s="29" t="s">
        <v>0</v>
      </c>
      <c r="E10" s="31" t="s">
        <v>0</v>
      </c>
      <c r="F10" s="31">
        <v>5.3623700000000003E-2</v>
      </c>
      <c r="G10" s="31">
        <v>3.9811399999999997E-2</v>
      </c>
      <c r="H10" s="31">
        <v>3.9690499999999997E-2</v>
      </c>
      <c r="I10" s="31">
        <v>3.8939799999999997E-2</v>
      </c>
      <c r="J10" s="31">
        <v>3.5009400000000003E-2</v>
      </c>
      <c r="K10" s="31">
        <v>2.92556E-2</v>
      </c>
      <c r="L10" s="31">
        <v>2.75403E-2</v>
      </c>
      <c r="M10" s="31">
        <v>3.3424200000000001E-2</v>
      </c>
      <c r="N10" s="31">
        <v>3.8318199999999997E-2</v>
      </c>
      <c r="O10" s="31">
        <v>4.0387300000000001E-2</v>
      </c>
      <c r="P10" s="31">
        <v>4.0803899999999997E-2</v>
      </c>
      <c r="Q10" s="32">
        <v>3.7229999999999999E-2</v>
      </c>
      <c r="R10" s="32">
        <v>4.0108699999999997E-2</v>
      </c>
      <c r="S10" s="33">
        <v>5.0310500000000001E-2</v>
      </c>
      <c r="T10" s="33" t="s">
        <v>0</v>
      </c>
      <c r="U10" s="33" t="s">
        <v>0</v>
      </c>
      <c r="V10" s="33">
        <v>4.2408599999999998E-2</v>
      </c>
      <c r="W10" s="33">
        <v>4.6762100000000001E-2</v>
      </c>
      <c r="X10" s="33">
        <v>5.0948800000000002E-2</v>
      </c>
      <c r="Y10" s="33">
        <v>5.1992900000000002E-2</v>
      </c>
      <c r="Z10" s="33">
        <v>4.8553100000000002E-2</v>
      </c>
      <c r="AA10" s="33">
        <v>4.4353200000000002E-2</v>
      </c>
      <c r="AB10" s="33">
        <v>5.4221499999999999E-2</v>
      </c>
      <c r="AC10" s="29" t="s">
        <v>0</v>
      </c>
      <c r="AD10" s="29">
        <v>4.7353600000000003E-2</v>
      </c>
      <c r="AE10" s="29">
        <v>4.6914699999999997E-2</v>
      </c>
      <c r="AF10" s="29">
        <v>4.1832500000000002E-2</v>
      </c>
      <c r="AG10" s="29">
        <v>3.4153200000000002E-2</v>
      </c>
      <c r="AH10" s="29">
        <v>4.1956100000000003E-2</v>
      </c>
      <c r="AI10" s="29">
        <v>4.6150700000000003E-2</v>
      </c>
      <c r="AJ10" s="29">
        <v>4.7681399999999999E-2</v>
      </c>
      <c r="AK10" s="3">
        <f t="shared" si="0"/>
        <v>4.3052654838709695E-2</v>
      </c>
      <c r="AL10" s="1">
        <v>-31.855</v>
      </c>
      <c r="AM10" s="12" t="s">
        <v>108</v>
      </c>
      <c r="AO10" s="2">
        <f>SUM(S6:AB10)/44</f>
        <v>6.0358000000000023E-2</v>
      </c>
      <c r="AV10" s="43" t="s">
        <v>111</v>
      </c>
      <c r="AW10" s="2" t="s">
        <v>112</v>
      </c>
    </row>
    <row r="11" spans="1:49" x14ac:dyDescent="0.25">
      <c r="A11" s="29">
        <v>4.9604799999999998E-2</v>
      </c>
      <c r="B11" s="30">
        <v>4.9697699999999997E-2</v>
      </c>
      <c r="C11" s="29" t="s">
        <v>0</v>
      </c>
      <c r="D11" s="29" t="s">
        <v>0</v>
      </c>
      <c r="E11" s="34" t="s">
        <v>0</v>
      </c>
      <c r="F11" s="34">
        <v>5.0242599999999998E-2</v>
      </c>
      <c r="G11" s="34">
        <v>4.42402E-2</v>
      </c>
      <c r="H11" s="34">
        <v>4.4278499999999998E-2</v>
      </c>
      <c r="I11" s="34">
        <v>4.2425999999999998E-2</v>
      </c>
      <c r="J11" s="34">
        <v>3.8943100000000001E-2</v>
      </c>
      <c r="K11" s="34">
        <v>3.6737199999999998E-2</v>
      </c>
      <c r="L11" s="34">
        <v>3.3287700000000003E-2</v>
      </c>
      <c r="M11" s="34">
        <v>3.16233E-2</v>
      </c>
      <c r="N11" s="34">
        <v>3.19213E-2</v>
      </c>
      <c r="O11" s="34">
        <v>3.14785E-2</v>
      </c>
      <c r="P11" s="34">
        <v>3.0957499999999999E-2</v>
      </c>
      <c r="Q11" s="34">
        <v>3.1805800000000002E-2</v>
      </c>
      <c r="R11" s="34">
        <v>3.89942E-2</v>
      </c>
      <c r="S11" s="35">
        <v>4.5926799999999997E-2</v>
      </c>
      <c r="T11" s="35" t="s">
        <v>0</v>
      </c>
      <c r="U11" s="35" t="s">
        <v>0</v>
      </c>
      <c r="V11" s="35">
        <v>4.8485599999999997E-2</v>
      </c>
      <c r="W11" s="35">
        <v>4.4426899999999998E-2</v>
      </c>
      <c r="X11" s="35">
        <v>3.6914700000000002E-2</v>
      </c>
      <c r="Y11" s="35">
        <v>3.2241400000000003E-2</v>
      </c>
      <c r="Z11" s="35">
        <v>3.3035799999999997E-2</v>
      </c>
      <c r="AA11" s="35">
        <v>4.9479500000000003E-2</v>
      </c>
      <c r="AB11" s="35">
        <v>5.45321E-2</v>
      </c>
      <c r="AC11" s="36" t="s">
        <v>0</v>
      </c>
      <c r="AD11" s="29">
        <v>4.9720399999999998E-2</v>
      </c>
      <c r="AE11" s="29">
        <v>5.1925899999999997E-2</v>
      </c>
      <c r="AF11" s="29">
        <v>5.0329400000000003E-2</v>
      </c>
      <c r="AG11" s="29">
        <v>4.8647299999999997E-2</v>
      </c>
      <c r="AH11" s="29">
        <v>4.6759000000000002E-2</v>
      </c>
      <c r="AI11" s="29">
        <v>4.6059299999999997E-2</v>
      </c>
      <c r="AJ11" s="29">
        <v>4.6189599999999997E-2</v>
      </c>
      <c r="AK11" s="3">
        <f t="shared" si="0"/>
        <v>4.2363736666666672E-2</v>
      </c>
      <c r="AL11" s="13">
        <v>-28.178599999999999</v>
      </c>
      <c r="AM11" s="14" t="s">
        <v>99</v>
      </c>
      <c r="AO11" s="7">
        <f>(SUM(B20:O28)+SUM(P20:R24))/140</f>
        <v>3.3795377142857151E-2</v>
      </c>
      <c r="AV11" s="16" t="s">
        <v>113</v>
      </c>
      <c r="AW11" s="2" t="s">
        <v>114</v>
      </c>
    </row>
    <row r="12" spans="1:49" x14ac:dyDescent="0.25">
      <c r="A12" s="29">
        <v>4.66489E-2</v>
      </c>
      <c r="B12" s="30">
        <v>4.6071300000000003E-2</v>
      </c>
      <c r="C12" s="29" t="s">
        <v>0</v>
      </c>
      <c r="D12" s="29" t="s">
        <v>0</v>
      </c>
      <c r="E12" s="34" t="s">
        <v>0</v>
      </c>
      <c r="F12" s="34">
        <v>5.4590199999999998E-2</v>
      </c>
      <c r="G12" s="34">
        <v>4.5375499999999999E-2</v>
      </c>
      <c r="H12" s="34">
        <v>4.2841200000000003E-2</v>
      </c>
      <c r="I12" s="34">
        <v>4.1556900000000001E-2</v>
      </c>
      <c r="J12" s="34">
        <v>3.9212200000000003E-2</v>
      </c>
      <c r="K12" s="34">
        <v>3.8340100000000002E-2</v>
      </c>
      <c r="L12" s="34">
        <v>3.5448599999999997E-2</v>
      </c>
      <c r="M12" s="34">
        <v>3.39765E-2</v>
      </c>
      <c r="N12" s="34">
        <v>3.4118700000000002E-2</v>
      </c>
      <c r="O12" s="34">
        <v>3.5199099999999997E-2</v>
      </c>
      <c r="P12" s="34">
        <v>3.6682699999999999E-2</v>
      </c>
      <c r="Q12" s="34">
        <v>3.8351000000000003E-2</v>
      </c>
      <c r="R12" s="34">
        <v>3.9876700000000001E-2</v>
      </c>
      <c r="S12" s="35">
        <v>4.0552600000000001E-2</v>
      </c>
      <c r="T12" s="35" t="s">
        <v>0</v>
      </c>
      <c r="U12" s="35" t="s">
        <v>0</v>
      </c>
      <c r="V12" s="35">
        <v>5.2962299999999997E-2</v>
      </c>
      <c r="W12" s="35">
        <v>4.4161699999999998E-2</v>
      </c>
      <c r="X12" s="35">
        <v>3.7393299999999997E-2</v>
      </c>
      <c r="Y12" s="35">
        <v>3.8608499999999997E-2</v>
      </c>
      <c r="Z12" s="35">
        <v>4.3861200000000003E-2</v>
      </c>
      <c r="AA12" s="35">
        <v>5.0036600000000001E-2</v>
      </c>
      <c r="AB12" s="35">
        <v>5.3013699999999997E-2</v>
      </c>
      <c r="AC12" s="36" t="s">
        <v>0</v>
      </c>
      <c r="AD12" s="29">
        <v>5.3587299999999997E-2</v>
      </c>
      <c r="AE12" s="29">
        <v>5.01594E-2</v>
      </c>
      <c r="AF12" s="29">
        <v>4.8404200000000001E-2</v>
      </c>
      <c r="AG12" s="29">
        <v>4.8705999999999999E-2</v>
      </c>
      <c r="AH12" s="29">
        <v>4.8258500000000003E-2</v>
      </c>
      <c r="AI12" s="29">
        <v>4.8446700000000002E-2</v>
      </c>
      <c r="AJ12" s="29">
        <v>4.79628E-2</v>
      </c>
      <c r="AK12" s="3">
        <f t="shared" si="0"/>
        <v>4.3813480000000002E-2</v>
      </c>
      <c r="AL12" s="13">
        <v>-24.624300000000002</v>
      </c>
      <c r="AM12" s="14" t="s">
        <v>102</v>
      </c>
      <c r="AO12" s="2">
        <f>SUM(E11:R19)/126</f>
        <v>3.6008734920634937E-2</v>
      </c>
      <c r="AV12" s="3" t="s">
        <v>115</v>
      </c>
      <c r="AW12" s="2" t="s">
        <v>116</v>
      </c>
    </row>
    <row r="13" spans="1:49" x14ac:dyDescent="0.25">
      <c r="A13" s="29">
        <v>4.5953500000000001E-2</v>
      </c>
      <c r="B13" s="30">
        <v>3.9550099999999998E-2</v>
      </c>
      <c r="C13" s="29" t="s">
        <v>0</v>
      </c>
      <c r="D13" s="29" t="s">
        <v>0</v>
      </c>
      <c r="E13" s="34" t="s">
        <v>0</v>
      </c>
      <c r="F13" s="34">
        <v>4.9237499999999997E-2</v>
      </c>
      <c r="G13" s="34">
        <v>4.3251400000000002E-2</v>
      </c>
      <c r="H13" s="34">
        <v>3.8261900000000001E-2</v>
      </c>
      <c r="I13" s="34">
        <v>3.5104200000000002E-2</v>
      </c>
      <c r="J13" s="34">
        <v>3.4606400000000002E-2</v>
      </c>
      <c r="K13" s="34">
        <v>3.5584999999999999E-2</v>
      </c>
      <c r="L13" s="34">
        <v>3.5180799999999998E-2</v>
      </c>
      <c r="M13" s="34">
        <v>3.44239E-2</v>
      </c>
      <c r="N13" s="34">
        <v>3.5224600000000002E-2</v>
      </c>
      <c r="O13" s="34">
        <v>3.7437900000000003E-2</v>
      </c>
      <c r="P13" s="34">
        <v>3.9024900000000001E-2</v>
      </c>
      <c r="Q13" s="34">
        <v>4.0010299999999999E-2</v>
      </c>
      <c r="R13" s="34">
        <v>3.9796400000000003E-2</v>
      </c>
      <c r="S13" s="35">
        <v>3.47716E-2</v>
      </c>
      <c r="T13" s="35" t="s">
        <v>0</v>
      </c>
      <c r="U13" s="35" t="s">
        <v>0</v>
      </c>
      <c r="V13" s="35" t="s">
        <v>0</v>
      </c>
      <c r="W13" s="35">
        <v>4.1992099999999997E-2</v>
      </c>
      <c r="X13" s="35">
        <v>4.1499599999999998E-2</v>
      </c>
      <c r="Y13" s="35">
        <v>4.22651E-2</v>
      </c>
      <c r="Z13" s="35">
        <v>4.4846499999999997E-2</v>
      </c>
      <c r="AA13" s="35">
        <v>4.8690499999999998E-2</v>
      </c>
      <c r="AB13" s="35" t="s">
        <v>0</v>
      </c>
      <c r="AC13" s="36" t="s">
        <v>0</v>
      </c>
      <c r="AD13" s="29">
        <v>5.6127999999999997E-2</v>
      </c>
      <c r="AE13" s="29">
        <v>4.7197299999999998E-2</v>
      </c>
      <c r="AF13" s="29">
        <v>4.6469900000000001E-2</v>
      </c>
      <c r="AG13" s="29">
        <v>4.7872600000000001E-2</v>
      </c>
      <c r="AH13" s="29">
        <v>4.8892199999999997E-2</v>
      </c>
      <c r="AI13" s="29">
        <v>4.93233E-2</v>
      </c>
      <c r="AJ13" s="29">
        <v>4.87328E-2</v>
      </c>
      <c r="AK13" s="3">
        <f t="shared" si="0"/>
        <v>4.2190367857142849E-2</v>
      </c>
      <c r="AL13" s="13">
        <v>-21.168500000000002</v>
      </c>
      <c r="AM13" s="15" t="s">
        <v>105</v>
      </c>
      <c r="AO13" s="2">
        <f>(SUM(S20:AB28)+SUM(P25:R28))/67</f>
        <v>3.9482461194029844E-2</v>
      </c>
    </row>
    <row r="14" spans="1:49" x14ac:dyDescent="0.25">
      <c r="A14" s="29">
        <v>4.5541199999999997E-2</v>
      </c>
      <c r="B14" s="30">
        <v>3.6255999999999997E-2</v>
      </c>
      <c r="C14" s="29" t="s">
        <v>0</v>
      </c>
      <c r="D14" s="29" t="s">
        <v>0</v>
      </c>
      <c r="E14" s="34">
        <v>4.9237400000000001E-2</v>
      </c>
      <c r="F14" s="34">
        <v>4.8645300000000002E-2</v>
      </c>
      <c r="G14" s="34">
        <v>4.1792000000000003E-2</v>
      </c>
      <c r="H14" s="34">
        <v>3.4198399999999997E-2</v>
      </c>
      <c r="I14" s="34">
        <v>3.1358999999999998E-2</v>
      </c>
      <c r="J14" s="34">
        <v>3.1655000000000003E-2</v>
      </c>
      <c r="K14" s="34">
        <v>3.0058000000000001E-2</v>
      </c>
      <c r="L14" s="34">
        <v>2.9779E-2</v>
      </c>
      <c r="M14" s="34">
        <v>3.4266499999999998E-2</v>
      </c>
      <c r="N14" s="34">
        <v>3.6287600000000003E-2</v>
      </c>
      <c r="O14" s="34">
        <v>3.8798100000000002E-2</v>
      </c>
      <c r="P14" s="34">
        <v>4.0497499999999999E-2</v>
      </c>
      <c r="Q14" s="34">
        <v>4.1143800000000001E-2</v>
      </c>
      <c r="R14" s="34">
        <v>4.2920800000000002E-2</v>
      </c>
      <c r="S14" s="35">
        <v>3.1955400000000002E-2</v>
      </c>
      <c r="T14" s="35" t="s">
        <v>0</v>
      </c>
      <c r="U14" s="35" t="s">
        <v>0</v>
      </c>
      <c r="V14" s="35" t="s">
        <v>0</v>
      </c>
      <c r="W14" s="35">
        <v>4.4395499999999997E-2</v>
      </c>
      <c r="X14" s="35">
        <v>4.4626399999999997E-2</v>
      </c>
      <c r="Y14" s="35">
        <v>4.5046200000000002E-2</v>
      </c>
      <c r="Z14" s="35">
        <v>4.5594599999999999E-2</v>
      </c>
      <c r="AA14" s="35">
        <v>5.0709700000000003E-2</v>
      </c>
      <c r="AB14" s="35" t="s">
        <v>0</v>
      </c>
      <c r="AC14" s="36" t="s">
        <v>0</v>
      </c>
      <c r="AD14" s="29" t="s">
        <v>0</v>
      </c>
      <c r="AE14" s="29">
        <v>4.2329100000000001E-2</v>
      </c>
      <c r="AF14" s="29">
        <v>4.5429200000000003E-2</v>
      </c>
      <c r="AG14" s="29">
        <v>4.7149499999999997E-2</v>
      </c>
      <c r="AH14" s="29">
        <v>4.9133499999999997E-2</v>
      </c>
      <c r="AI14" s="29">
        <v>5.0255399999999999E-2</v>
      </c>
      <c r="AJ14" s="29">
        <v>4.9774400000000003E-2</v>
      </c>
      <c r="AK14" s="3">
        <f t="shared" si="0"/>
        <v>4.1386946428571422E-2</v>
      </c>
      <c r="AL14" s="13">
        <v>-17.791599999999999</v>
      </c>
      <c r="AM14" s="15" t="s">
        <v>108</v>
      </c>
      <c r="AO14" s="2">
        <f>SUM(S11:AB19)/54</f>
        <v>4.437757962962964E-2</v>
      </c>
    </row>
    <row r="15" spans="1:49" x14ac:dyDescent="0.25">
      <c r="A15" s="29">
        <v>4.6703099999999997E-2</v>
      </c>
      <c r="B15" s="30">
        <v>3.9070599999999997E-2</v>
      </c>
      <c r="C15" s="29" t="s">
        <v>0</v>
      </c>
      <c r="D15" s="29" t="s">
        <v>0</v>
      </c>
      <c r="E15" s="34">
        <v>4.6042600000000003E-2</v>
      </c>
      <c r="F15" s="34">
        <v>4.4896100000000001E-2</v>
      </c>
      <c r="G15" s="34">
        <v>3.7824700000000003E-2</v>
      </c>
      <c r="H15" s="34">
        <v>3.0266000000000001E-2</v>
      </c>
      <c r="I15" s="34">
        <v>2.85188E-2</v>
      </c>
      <c r="J15" s="34">
        <v>2.6916499999999999E-2</v>
      </c>
      <c r="K15" s="34">
        <v>2.8095200000000001E-2</v>
      </c>
      <c r="L15" s="34">
        <v>3.09702E-2</v>
      </c>
      <c r="M15" s="34">
        <v>3.4325099999999997E-2</v>
      </c>
      <c r="N15" s="34">
        <v>3.76738E-2</v>
      </c>
      <c r="O15" s="34">
        <v>4.0474599999999999E-2</v>
      </c>
      <c r="P15" s="34">
        <v>4.27745E-2</v>
      </c>
      <c r="Q15" s="34">
        <v>4.35322E-2</v>
      </c>
      <c r="R15" s="34">
        <v>4.5366700000000003E-2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4.73173E-2</v>
      </c>
      <c r="X15" s="35">
        <v>4.5362600000000003E-2</v>
      </c>
      <c r="Y15" s="35">
        <v>4.6501199999999999E-2</v>
      </c>
      <c r="Z15" s="35">
        <v>4.54069E-2</v>
      </c>
      <c r="AA15" s="35">
        <v>5.2594799999999997E-2</v>
      </c>
      <c r="AB15" s="35" t="s">
        <v>0</v>
      </c>
      <c r="AC15" s="36" t="s">
        <v>0</v>
      </c>
      <c r="AD15" s="29" t="s">
        <v>0</v>
      </c>
      <c r="AE15" s="29">
        <v>4.40592E-2</v>
      </c>
      <c r="AF15" s="29">
        <v>4.3823899999999999E-2</v>
      </c>
      <c r="AG15" s="29">
        <v>4.4341600000000002E-2</v>
      </c>
      <c r="AH15" s="29">
        <v>4.6272300000000002E-2</v>
      </c>
      <c r="AI15" s="29">
        <v>4.8280000000000003E-2</v>
      </c>
      <c r="AJ15" s="29">
        <v>4.9082599999999997E-2</v>
      </c>
      <c r="AK15" s="3">
        <f t="shared" si="0"/>
        <v>4.1351596296296297E-2</v>
      </c>
      <c r="AL15" s="13">
        <v>-14.477499999999999</v>
      </c>
      <c r="AM15" s="16" t="s">
        <v>117</v>
      </c>
      <c r="AO15" s="7">
        <f>(SUM(AC6:AJ28)+SUM(A6:D19))/173</f>
        <v>4.7733226589595383E-2</v>
      </c>
      <c r="AT15" s="44">
        <f>AVERAGE(AC6:AJ28)+AVERAGE(A6:D19)</f>
        <v>9.645754481474586E-2</v>
      </c>
    </row>
    <row r="16" spans="1:49" x14ac:dyDescent="0.25">
      <c r="A16" s="29">
        <v>5.20353E-2</v>
      </c>
      <c r="B16" s="30">
        <v>4.2886000000000001E-2</v>
      </c>
      <c r="C16" s="29" t="s">
        <v>0</v>
      </c>
      <c r="D16" s="29" t="s">
        <v>0</v>
      </c>
      <c r="E16" s="34">
        <v>3.8871700000000002E-2</v>
      </c>
      <c r="F16" s="34">
        <v>4.0722700000000001E-2</v>
      </c>
      <c r="G16" s="34">
        <v>3.4900599999999997E-2</v>
      </c>
      <c r="H16" s="34">
        <v>3.1489400000000001E-2</v>
      </c>
      <c r="I16" s="34">
        <v>2.7024400000000001E-2</v>
      </c>
      <c r="J16" s="34">
        <v>2.5922500000000001E-2</v>
      </c>
      <c r="K16" s="34">
        <v>2.5981600000000001E-2</v>
      </c>
      <c r="L16" s="34">
        <v>2.7194900000000001E-2</v>
      </c>
      <c r="M16" s="34">
        <v>3.0699400000000002E-2</v>
      </c>
      <c r="N16" s="34">
        <v>3.7337299999999997E-2</v>
      </c>
      <c r="O16" s="34">
        <v>4.0616699999999999E-2</v>
      </c>
      <c r="P16" s="34">
        <v>4.3275000000000001E-2</v>
      </c>
      <c r="Q16" s="34">
        <v>4.3543199999999997E-2</v>
      </c>
      <c r="R16" s="34">
        <v>4.8759499999999997E-2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4.4404300000000001E-2</v>
      </c>
      <c r="X16" s="35">
        <v>4.4214700000000003E-2</v>
      </c>
      <c r="Y16" s="35">
        <v>4.5842399999999998E-2</v>
      </c>
      <c r="Z16" s="35">
        <v>4.57674E-2</v>
      </c>
      <c r="AA16" s="35">
        <v>5.1883100000000001E-2</v>
      </c>
      <c r="AB16" s="35" t="s">
        <v>0</v>
      </c>
      <c r="AC16" s="36" t="s">
        <v>0</v>
      </c>
      <c r="AD16" s="29" t="s">
        <v>0</v>
      </c>
      <c r="AE16" s="29">
        <v>4.0805899999999999E-2</v>
      </c>
      <c r="AF16" s="29">
        <v>4.0679899999999998E-2</v>
      </c>
      <c r="AG16" s="29">
        <v>4.2020299999999997E-2</v>
      </c>
      <c r="AH16" s="29">
        <v>4.6403300000000001E-2</v>
      </c>
      <c r="AI16" s="29">
        <v>4.8505600000000003E-2</v>
      </c>
      <c r="AJ16" s="29">
        <v>5.0894300000000003E-2</v>
      </c>
      <c r="AK16" s="3">
        <f t="shared" si="0"/>
        <v>4.0469681481481473E-2</v>
      </c>
      <c r="AL16" s="13">
        <v>-11.212300000000001</v>
      </c>
      <c r="AM16" t="s">
        <v>118</v>
      </c>
      <c r="AO16" s="2">
        <f>((SUM(A2:Z35)+SUM(AA2:AJ28))/895)</f>
        <v>4.5055567262569839E-2</v>
      </c>
    </row>
    <row r="17" spans="1:45" x14ac:dyDescent="0.25">
      <c r="A17" s="29">
        <v>5.6989699999999997E-2</v>
      </c>
      <c r="B17" s="30">
        <v>3.2053400000000003E-2</v>
      </c>
      <c r="C17" s="29">
        <v>2.3853300000000001E-2</v>
      </c>
      <c r="D17" s="29">
        <v>3.30902E-2</v>
      </c>
      <c r="E17" s="34">
        <v>3.81955E-2</v>
      </c>
      <c r="F17" s="34">
        <v>3.3927699999999998E-2</v>
      </c>
      <c r="G17" s="34">
        <v>2.96849E-2</v>
      </c>
      <c r="H17" s="34">
        <v>2.76683E-2</v>
      </c>
      <c r="I17" s="34">
        <v>2.5350399999999999E-2</v>
      </c>
      <c r="J17" s="34">
        <v>2.7729799999999999E-2</v>
      </c>
      <c r="K17" s="34">
        <v>2.7356499999999999E-2</v>
      </c>
      <c r="L17" s="34">
        <v>2.8579199999999999E-2</v>
      </c>
      <c r="M17" s="34">
        <v>3.2481999999999997E-2</v>
      </c>
      <c r="N17" s="34">
        <v>3.8390199999999999E-2</v>
      </c>
      <c r="O17" s="34">
        <v>4.3651299999999997E-2</v>
      </c>
      <c r="P17" s="34">
        <v>4.7032400000000002E-2</v>
      </c>
      <c r="Q17" s="34">
        <v>4.7412500000000003E-2</v>
      </c>
      <c r="R17" s="34">
        <v>5.1361700000000003E-2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3.8661399999999999E-2</v>
      </c>
      <c r="X17" s="35">
        <v>4.27465E-2</v>
      </c>
      <c r="Y17" s="35">
        <v>5.0728799999999998E-2</v>
      </c>
      <c r="Z17" s="35">
        <v>5.2694400000000002E-2</v>
      </c>
      <c r="AA17" s="35">
        <v>5.0666099999999999E-2</v>
      </c>
      <c r="AB17" s="35" t="s">
        <v>0</v>
      </c>
      <c r="AC17" s="36" t="s">
        <v>0</v>
      </c>
      <c r="AD17" s="29" t="s">
        <v>0</v>
      </c>
      <c r="AE17" s="29">
        <v>3.8468200000000001E-2</v>
      </c>
      <c r="AF17" s="29">
        <v>4.2525E-2</v>
      </c>
      <c r="AG17" s="29">
        <v>4.2386300000000002E-2</v>
      </c>
      <c r="AH17" s="29">
        <v>4.5667600000000003E-2</v>
      </c>
      <c r="AI17" s="29">
        <v>4.78967E-2</v>
      </c>
      <c r="AJ17" s="29">
        <v>5.3258300000000001E-2</v>
      </c>
      <c r="AK17" s="3">
        <f t="shared" si="0"/>
        <v>3.9672699999999998E-2</v>
      </c>
      <c r="AL17" s="13">
        <v>-7.9836</v>
      </c>
      <c r="AM17" t="s">
        <v>119</v>
      </c>
    </row>
    <row r="18" spans="1:45" x14ac:dyDescent="0.25">
      <c r="A18" s="29">
        <v>2.95809E-2</v>
      </c>
      <c r="B18" s="30">
        <v>3.3498199999999999E-2</v>
      </c>
      <c r="C18" s="29">
        <v>2.47175E-2</v>
      </c>
      <c r="D18" s="29">
        <v>2.9600499999999998E-2</v>
      </c>
      <c r="E18" s="34">
        <v>3.2201100000000003E-2</v>
      </c>
      <c r="F18" s="34">
        <v>2.8166299999999998E-2</v>
      </c>
      <c r="G18" s="34">
        <v>2.5511900000000001E-2</v>
      </c>
      <c r="H18" s="34">
        <v>2.79242E-2</v>
      </c>
      <c r="I18" s="34">
        <v>3.0013000000000001E-2</v>
      </c>
      <c r="J18" s="34">
        <v>3.3242000000000001E-2</v>
      </c>
      <c r="K18" s="34">
        <v>3.4853099999999998E-2</v>
      </c>
      <c r="L18" s="34">
        <v>3.6213299999999997E-2</v>
      </c>
      <c r="M18" s="34">
        <v>3.9808499999999997E-2</v>
      </c>
      <c r="N18" s="34">
        <v>4.3606699999999998E-2</v>
      </c>
      <c r="O18" s="34">
        <v>4.6800300000000003E-2</v>
      </c>
      <c r="P18" s="34">
        <v>4.9670400000000003E-2</v>
      </c>
      <c r="Q18" s="34">
        <v>5.1910600000000001E-2</v>
      </c>
      <c r="R18" s="34">
        <v>4.82601E-2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3.9668599999999998E-2</v>
      </c>
      <c r="X18" s="35">
        <v>4.50102E-2</v>
      </c>
      <c r="Y18" s="35">
        <v>4.9854900000000001E-2</v>
      </c>
      <c r="Z18" s="35">
        <v>5.3675399999999998E-2</v>
      </c>
      <c r="AA18" s="35">
        <v>5.1916200000000003E-2</v>
      </c>
      <c r="AB18" s="35" t="s">
        <v>0</v>
      </c>
      <c r="AC18" s="36" t="s">
        <v>0</v>
      </c>
      <c r="AD18" s="29" t="s">
        <v>0</v>
      </c>
      <c r="AE18" s="29">
        <v>3.71919E-2</v>
      </c>
      <c r="AF18" s="29">
        <v>3.4791999999999997E-2</v>
      </c>
      <c r="AG18" s="29">
        <v>2.28054E-2</v>
      </c>
      <c r="AH18" s="29">
        <v>2.31641E-2</v>
      </c>
      <c r="AI18" s="29">
        <v>4.01105E-2</v>
      </c>
      <c r="AJ18" s="29">
        <v>5.2940000000000001E-2</v>
      </c>
      <c r="AK18" s="3">
        <f t="shared" si="0"/>
        <v>3.7817510344827582E-2</v>
      </c>
      <c r="AL18" s="13">
        <v>-4.7801999999999998</v>
      </c>
      <c r="AM18" t="s">
        <v>120</v>
      </c>
    </row>
    <row r="19" spans="1:45" x14ac:dyDescent="0.25">
      <c r="A19" s="29" t="s">
        <v>0</v>
      </c>
      <c r="B19" s="30" t="s">
        <v>0</v>
      </c>
      <c r="C19" s="29">
        <v>2.2750900000000001E-2</v>
      </c>
      <c r="D19" s="29">
        <v>1.5596E-2</v>
      </c>
      <c r="E19" s="34">
        <v>1.56542E-2</v>
      </c>
      <c r="F19" s="34">
        <v>1.7587200000000001E-2</v>
      </c>
      <c r="G19" s="34">
        <v>2.2601900000000001E-2</v>
      </c>
      <c r="H19" s="34">
        <v>2.9061799999999999E-2</v>
      </c>
      <c r="I19" s="34">
        <v>3.02242E-2</v>
      </c>
      <c r="J19" s="34">
        <v>3.10806E-2</v>
      </c>
      <c r="K19" s="34">
        <v>3.2110899999999998E-2</v>
      </c>
      <c r="L19" s="34">
        <v>3.3019399999999997E-2</v>
      </c>
      <c r="M19" s="34">
        <v>3.5075099999999998E-2</v>
      </c>
      <c r="N19" s="34">
        <v>3.73034E-2</v>
      </c>
      <c r="O19" s="34">
        <v>3.9789699999999997E-2</v>
      </c>
      <c r="P19" s="34">
        <v>4.3885300000000002E-2</v>
      </c>
      <c r="Q19" s="34">
        <v>4.8220800000000001E-2</v>
      </c>
      <c r="R19" s="34">
        <v>5.0177399999999997E-2</v>
      </c>
      <c r="S19" s="35" t="s">
        <v>0</v>
      </c>
      <c r="T19" s="35" t="s">
        <v>0</v>
      </c>
      <c r="U19" s="35" t="s">
        <v>0</v>
      </c>
      <c r="V19" s="35">
        <v>3.1570800000000003E-2</v>
      </c>
      <c r="W19" s="35">
        <v>3.3291300000000003E-2</v>
      </c>
      <c r="X19" s="35">
        <v>3.4313499999999997E-2</v>
      </c>
      <c r="Y19" s="35">
        <v>3.8682000000000001E-2</v>
      </c>
      <c r="Z19" s="35">
        <v>4.3318700000000002E-2</v>
      </c>
      <c r="AA19" s="35">
        <v>4.8269899999999998E-2</v>
      </c>
      <c r="AB19" s="35" t="s">
        <v>0</v>
      </c>
      <c r="AC19" s="36" t="s">
        <v>0</v>
      </c>
      <c r="AD19" s="29" t="s">
        <v>0</v>
      </c>
      <c r="AE19" s="29">
        <v>3.9181399999999998E-2</v>
      </c>
      <c r="AF19" s="29">
        <v>2.4138300000000001E-2</v>
      </c>
      <c r="AG19" s="29">
        <v>1.9410500000000001E-2</v>
      </c>
      <c r="AH19" s="29">
        <v>2.0278500000000001E-2</v>
      </c>
      <c r="AI19" s="29">
        <v>2.39819E-2</v>
      </c>
      <c r="AJ19" s="29">
        <v>2.7336200000000001E-2</v>
      </c>
      <c r="AK19" s="3">
        <f t="shared" si="0"/>
        <v>3.1711135714285715E-2</v>
      </c>
      <c r="AL19" s="13">
        <v>-1.5918000000000001</v>
      </c>
      <c r="AM19" t="s">
        <v>121</v>
      </c>
      <c r="AO19" s="2">
        <f>SUM(U34:W35)/6</f>
        <v>4.6389733333333343E-2</v>
      </c>
    </row>
    <row r="20" spans="1:45" x14ac:dyDescent="0.25">
      <c r="A20" t="s">
        <v>0</v>
      </c>
      <c r="B20" s="37" t="s">
        <v>0</v>
      </c>
      <c r="C20" s="34">
        <v>1.5095000000000001E-2</v>
      </c>
      <c r="D20" s="34">
        <v>1.3190199999999999E-2</v>
      </c>
      <c r="E20" s="34">
        <v>1.3671000000000001E-2</v>
      </c>
      <c r="F20" s="34">
        <v>1.5406899999999999E-2</v>
      </c>
      <c r="G20" s="34">
        <v>2.3728699999999998E-2</v>
      </c>
      <c r="H20" s="34">
        <v>3.0050400000000001E-2</v>
      </c>
      <c r="I20" s="34">
        <v>3.25581E-2</v>
      </c>
      <c r="J20" s="34">
        <v>3.4246100000000002E-2</v>
      </c>
      <c r="K20" s="34">
        <v>3.4404200000000003E-2</v>
      </c>
      <c r="L20" s="34">
        <v>3.4563000000000003E-2</v>
      </c>
      <c r="M20" s="34">
        <v>3.5552100000000003E-2</v>
      </c>
      <c r="N20" s="34">
        <v>3.7169800000000003E-2</v>
      </c>
      <c r="O20" s="34">
        <v>3.9274499999999997E-2</v>
      </c>
      <c r="P20" s="34">
        <v>4.3343300000000001E-2</v>
      </c>
      <c r="Q20" s="34">
        <v>4.6354899999999997E-2</v>
      </c>
      <c r="R20" s="34">
        <v>4.5851500000000003E-2</v>
      </c>
      <c r="S20" s="35" t="s">
        <v>0</v>
      </c>
      <c r="T20" s="35" t="s">
        <v>0</v>
      </c>
      <c r="U20" s="35" t="s">
        <v>0</v>
      </c>
      <c r="V20" s="35">
        <v>3.9730399999999999E-2</v>
      </c>
      <c r="W20" s="35">
        <v>3.4129300000000001E-2</v>
      </c>
      <c r="X20" s="35">
        <v>3.4742099999999998E-2</v>
      </c>
      <c r="Y20" s="35">
        <v>3.7549199999999998E-2</v>
      </c>
      <c r="Z20" s="35">
        <v>4.1447699999999997E-2</v>
      </c>
      <c r="AA20" s="35">
        <v>4.3820199999999997E-2</v>
      </c>
      <c r="AB20" s="35" t="s">
        <v>0</v>
      </c>
      <c r="AC20" s="36" t="s">
        <v>0</v>
      </c>
      <c r="AD20" s="29" t="s">
        <v>0</v>
      </c>
      <c r="AE20" s="29">
        <v>5.0805500000000003E-2</v>
      </c>
      <c r="AF20" s="29">
        <v>2.0573000000000001E-2</v>
      </c>
      <c r="AG20" s="29">
        <v>1.7554500000000001E-2</v>
      </c>
      <c r="AH20" s="29">
        <v>2.97089E-2</v>
      </c>
      <c r="AI20" s="29">
        <v>3.30487E-2</v>
      </c>
      <c r="AJ20" s="29">
        <v>2.7818200000000001E-2</v>
      </c>
      <c r="AK20" s="19">
        <f t="shared" si="0"/>
        <v>3.2335264285714288E-2</v>
      </c>
      <c r="AL20" s="13">
        <v>1.5918000000000001</v>
      </c>
      <c r="AP20" s="7"/>
      <c r="AQ20" s="7"/>
      <c r="AR20" s="7"/>
      <c r="AS20" s="8"/>
    </row>
    <row r="21" spans="1:45" x14ac:dyDescent="0.25">
      <c r="A21" t="s">
        <v>0</v>
      </c>
      <c r="B21" s="37">
        <v>1.8044899999999999E-2</v>
      </c>
      <c r="C21" s="34">
        <v>1.6512200000000001E-2</v>
      </c>
      <c r="D21" s="34">
        <v>1.34821E-2</v>
      </c>
      <c r="E21" s="34">
        <v>1.6332599999999999E-2</v>
      </c>
      <c r="F21" s="34">
        <v>2.0634699999999999E-2</v>
      </c>
      <c r="G21" s="34">
        <v>2.9292700000000001E-2</v>
      </c>
      <c r="H21" s="34">
        <v>3.5504800000000003E-2</v>
      </c>
      <c r="I21" s="34">
        <v>4.0059200000000003E-2</v>
      </c>
      <c r="J21" s="34">
        <v>4.3776599999999999E-2</v>
      </c>
      <c r="K21" s="34">
        <v>4.5388299999999999E-2</v>
      </c>
      <c r="L21" s="34">
        <v>4.6851900000000002E-2</v>
      </c>
      <c r="M21" s="34">
        <v>4.6052900000000001E-2</v>
      </c>
      <c r="N21" s="34">
        <v>4.3258699999999997E-2</v>
      </c>
      <c r="O21" s="34">
        <v>4.0912400000000002E-2</v>
      </c>
      <c r="P21" s="34">
        <v>4.2243599999999999E-2</v>
      </c>
      <c r="Q21" s="34">
        <v>4.3316800000000003E-2</v>
      </c>
      <c r="R21" s="34">
        <v>4.2281399999999997E-2</v>
      </c>
      <c r="S21" s="35" t="s">
        <v>0</v>
      </c>
      <c r="T21" s="35" t="s">
        <v>0</v>
      </c>
      <c r="U21" s="35">
        <v>3.5483000000000001E-2</v>
      </c>
      <c r="V21" s="35">
        <v>3.9438899999999999E-2</v>
      </c>
      <c r="W21" s="35">
        <v>4.31379E-2</v>
      </c>
      <c r="X21" s="35">
        <v>3.13219E-2</v>
      </c>
      <c r="Y21" s="35">
        <v>2.8943799999999999E-2</v>
      </c>
      <c r="Z21" s="35">
        <v>3.9040900000000003E-2</v>
      </c>
      <c r="AA21" s="35">
        <v>4.2670699999999999E-2</v>
      </c>
      <c r="AB21" s="35" t="s">
        <v>0</v>
      </c>
      <c r="AC21" s="36" t="s">
        <v>0</v>
      </c>
      <c r="AD21" s="29" t="s">
        <v>0</v>
      </c>
      <c r="AE21" s="29">
        <v>4.8682200000000002E-2</v>
      </c>
      <c r="AF21" s="29">
        <v>3.1630400000000003E-2</v>
      </c>
      <c r="AG21" s="29">
        <v>2.5706300000000001E-2</v>
      </c>
      <c r="AH21" s="29">
        <v>3.4361099999999999E-2</v>
      </c>
      <c r="AI21" s="29">
        <v>3.5946699999999998E-2</v>
      </c>
      <c r="AJ21" s="29">
        <v>2.8066299999999999E-2</v>
      </c>
      <c r="AK21" s="3">
        <f t="shared" si="0"/>
        <v>3.4945863333333341E-2</v>
      </c>
      <c r="AL21" s="13">
        <v>4.7801999999999998</v>
      </c>
      <c r="AO21"/>
    </row>
    <row r="22" spans="1:45" x14ac:dyDescent="0.25">
      <c r="A22" t="s">
        <v>0</v>
      </c>
      <c r="B22" s="37">
        <v>2.5035700000000001E-2</v>
      </c>
      <c r="C22" s="34">
        <v>2.66869E-2</v>
      </c>
      <c r="D22" s="34">
        <v>2.36419E-2</v>
      </c>
      <c r="E22" s="34">
        <v>2.42519E-2</v>
      </c>
      <c r="F22" s="34">
        <v>2.6891200000000001E-2</v>
      </c>
      <c r="G22" s="34">
        <v>3.0246499999999999E-2</v>
      </c>
      <c r="H22" s="34">
        <v>3.3790899999999999E-2</v>
      </c>
      <c r="I22" s="34">
        <v>3.8133500000000001E-2</v>
      </c>
      <c r="J22" s="34">
        <v>4.0907199999999998E-2</v>
      </c>
      <c r="K22" s="34">
        <v>4.3957999999999997E-2</v>
      </c>
      <c r="L22" s="34">
        <v>4.5490200000000001E-2</v>
      </c>
      <c r="M22" s="34">
        <v>4.6524599999999999E-2</v>
      </c>
      <c r="N22" s="34">
        <v>4.3476800000000003E-2</v>
      </c>
      <c r="O22" s="34">
        <v>3.2854800000000003E-2</v>
      </c>
      <c r="P22" s="34">
        <v>3.2323499999999998E-2</v>
      </c>
      <c r="Q22" s="34">
        <v>2.7278500000000001E-2</v>
      </c>
      <c r="R22" s="34">
        <v>3.9521100000000003E-2</v>
      </c>
      <c r="S22" s="35" t="s">
        <v>0</v>
      </c>
      <c r="T22" s="35" t="s">
        <v>0</v>
      </c>
      <c r="U22" s="35">
        <v>3.8412799999999997E-2</v>
      </c>
      <c r="V22" s="35">
        <v>4.1581800000000002E-2</v>
      </c>
      <c r="W22" s="35">
        <v>4.0393400000000003E-2</v>
      </c>
      <c r="X22" s="35">
        <v>4.0598099999999998E-2</v>
      </c>
      <c r="Y22" s="35">
        <v>2.3246099999999999E-2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4.7006600000000003E-2</v>
      </c>
      <c r="AG22" s="29">
        <v>3.0972400000000001E-2</v>
      </c>
      <c r="AH22" s="29">
        <v>4.5274799999999997E-2</v>
      </c>
      <c r="AI22" s="29">
        <v>4.5487300000000001E-2</v>
      </c>
      <c r="AJ22" s="29">
        <v>2.8903499999999999E-2</v>
      </c>
      <c r="AK22" s="3">
        <f t="shared" si="0"/>
        <v>3.5662592592592586E-2</v>
      </c>
      <c r="AL22" s="13">
        <v>7.9836</v>
      </c>
      <c r="AO22"/>
    </row>
    <row r="23" spans="1:45" x14ac:dyDescent="0.25">
      <c r="A23" t="s">
        <v>0</v>
      </c>
      <c r="B23" s="37">
        <v>2.7316500000000001E-2</v>
      </c>
      <c r="C23" s="34">
        <v>2.50762E-2</v>
      </c>
      <c r="D23" s="34">
        <v>2.60389E-2</v>
      </c>
      <c r="E23" s="34">
        <v>2.4439800000000001E-2</v>
      </c>
      <c r="F23" s="34">
        <v>2.61687E-2</v>
      </c>
      <c r="G23" s="34">
        <v>2.8729000000000001E-2</v>
      </c>
      <c r="H23" s="34">
        <v>2.95254E-2</v>
      </c>
      <c r="I23" s="34">
        <v>3.1279800000000003E-2</v>
      </c>
      <c r="J23" s="34">
        <v>3.3232299999999999E-2</v>
      </c>
      <c r="K23" s="34">
        <v>3.6150500000000002E-2</v>
      </c>
      <c r="L23" s="34">
        <v>3.66842E-2</v>
      </c>
      <c r="M23" s="34">
        <v>3.8812399999999997E-2</v>
      </c>
      <c r="N23" s="34">
        <v>4.1219100000000002E-2</v>
      </c>
      <c r="O23" s="34">
        <v>3.8139600000000003E-2</v>
      </c>
      <c r="P23" s="34">
        <v>3.1588499999999999E-2</v>
      </c>
      <c r="Q23" s="34">
        <v>3.8532400000000001E-2</v>
      </c>
      <c r="R23" s="34">
        <v>5.0355299999999999E-2</v>
      </c>
      <c r="S23" s="35" t="s">
        <v>0</v>
      </c>
      <c r="T23" s="35">
        <v>4.5212000000000002E-2</v>
      </c>
      <c r="U23" s="35">
        <v>3.9718200000000002E-2</v>
      </c>
      <c r="V23" s="35">
        <v>3.7285800000000001E-2</v>
      </c>
      <c r="W23" s="35">
        <v>3.8450100000000001E-2</v>
      </c>
      <c r="X23" s="35">
        <v>3.6727500000000003E-2</v>
      </c>
      <c r="Y23" s="35">
        <v>2.9904E-2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5.0379800000000002E-2</v>
      </c>
      <c r="AG23" s="29">
        <v>4.2772999999999999E-2</v>
      </c>
      <c r="AH23" s="29">
        <v>3.8290299999999999E-2</v>
      </c>
      <c r="AI23" s="29">
        <v>3.9330700000000003E-2</v>
      </c>
      <c r="AJ23" s="29">
        <v>3.7718099999999997E-2</v>
      </c>
      <c r="AK23" s="3">
        <f t="shared" si="0"/>
        <v>3.5681360714285723E-2</v>
      </c>
      <c r="AL23" s="13">
        <v>11.212300000000001</v>
      </c>
      <c r="AO23" s="20"/>
    </row>
    <row r="24" spans="1:45" x14ac:dyDescent="0.25">
      <c r="A24" t="s">
        <v>0</v>
      </c>
      <c r="B24" s="37">
        <v>3.09012E-2</v>
      </c>
      <c r="C24" s="34">
        <v>2.5992100000000001E-2</v>
      </c>
      <c r="D24" s="34">
        <v>2.66238E-2</v>
      </c>
      <c r="E24" s="34">
        <v>2.5105200000000001E-2</v>
      </c>
      <c r="F24" s="34">
        <v>2.6672700000000001E-2</v>
      </c>
      <c r="G24" s="34">
        <v>2.9564300000000002E-2</v>
      </c>
      <c r="H24" s="34">
        <v>3.21701E-2</v>
      </c>
      <c r="I24" s="34">
        <v>3.56678E-2</v>
      </c>
      <c r="J24" s="34">
        <v>3.8342300000000003E-2</v>
      </c>
      <c r="K24" s="34">
        <v>4.0084099999999998E-2</v>
      </c>
      <c r="L24" s="34">
        <v>3.9292300000000002E-2</v>
      </c>
      <c r="M24" s="34">
        <v>3.9023599999999999E-2</v>
      </c>
      <c r="N24" s="34">
        <v>3.8337299999999998E-2</v>
      </c>
      <c r="O24" s="34">
        <v>3.73596E-2</v>
      </c>
      <c r="P24" s="34">
        <v>3.3013599999999997E-2</v>
      </c>
      <c r="Q24" s="34">
        <v>5.1768500000000002E-2</v>
      </c>
      <c r="R24" s="34" t="s">
        <v>0</v>
      </c>
      <c r="S24" s="35">
        <v>4.3816599999999997E-2</v>
      </c>
      <c r="T24" s="35">
        <v>3.86781E-2</v>
      </c>
      <c r="U24" s="35">
        <v>3.4018600000000003E-2</v>
      </c>
      <c r="V24" s="35">
        <v>3.5508400000000002E-2</v>
      </c>
      <c r="W24" s="35">
        <v>3.5934800000000003E-2</v>
      </c>
      <c r="X24" s="35">
        <v>3.5450299999999997E-2</v>
      </c>
      <c r="Y24" s="35">
        <v>3.4121899999999997E-2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4.8283300000000001E-2</v>
      </c>
      <c r="AG24" s="29">
        <v>4.3714599999999999E-2</v>
      </c>
      <c r="AH24" s="29">
        <v>4.3176300000000001E-2</v>
      </c>
      <c r="AI24" s="29">
        <v>4.3007200000000002E-2</v>
      </c>
      <c r="AJ24" s="29">
        <v>4.3864899999999998E-2</v>
      </c>
      <c r="AK24" s="3">
        <f t="shared" si="0"/>
        <v>3.6767625000000012E-2</v>
      </c>
      <c r="AL24" s="13">
        <v>14.477499999999999</v>
      </c>
    </row>
    <row r="25" spans="1:45" x14ac:dyDescent="0.25">
      <c r="A25" t="s">
        <v>0</v>
      </c>
      <c r="B25" s="37">
        <v>4.1605700000000002E-2</v>
      </c>
      <c r="C25" s="34">
        <v>3.7793300000000002E-2</v>
      </c>
      <c r="D25" s="34">
        <v>3.2428800000000001E-2</v>
      </c>
      <c r="E25" s="34">
        <v>2.9537799999999999E-2</v>
      </c>
      <c r="F25" s="34">
        <v>3.09276E-2</v>
      </c>
      <c r="G25" s="34">
        <v>3.30149E-2</v>
      </c>
      <c r="H25" s="34">
        <v>3.4778099999999999E-2</v>
      </c>
      <c r="I25" s="34">
        <v>3.6987899999999997E-2</v>
      </c>
      <c r="J25" s="34">
        <v>3.69605E-2</v>
      </c>
      <c r="K25" s="34">
        <v>3.7760299999999997E-2</v>
      </c>
      <c r="L25" s="34">
        <v>3.91496E-2</v>
      </c>
      <c r="M25" s="34">
        <v>4.0876099999999999E-2</v>
      </c>
      <c r="N25" s="34">
        <v>4.0436600000000003E-2</v>
      </c>
      <c r="O25" s="34">
        <v>3.7398500000000001E-2</v>
      </c>
      <c r="P25" s="38">
        <v>3.5875400000000002E-2</v>
      </c>
      <c r="Q25" s="38" t="s">
        <v>0</v>
      </c>
      <c r="R25" s="38">
        <v>4.8698100000000001E-2</v>
      </c>
      <c r="S25" s="35">
        <v>3.9110899999999997E-2</v>
      </c>
      <c r="T25" s="35">
        <v>3.7054999999999998E-2</v>
      </c>
      <c r="U25" s="35">
        <v>3.5096299999999997E-2</v>
      </c>
      <c r="V25" s="35">
        <v>3.7707299999999999E-2</v>
      </c>
      <c r="W25" s="35">
        <v>3.8637400000000002E-2</v>
      </c>
      <c r="X25" s="35">
        <v>3.5593199999999998E-2</v>
      </c>
      <c r="Y25" s="35">
        <v>3.7944800000000001E-2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4.7751399999999999E-2</v>
      </c>
      <c r="AG25" s="29">
        <v>4.4374299999999998E-2</v>
      </c>
      <c r="AH25" s="29" t="s">
        <v>0</v>
      </c>
      <c r="AI25" s="29">
        <v>4.9688099999999999E-2</v>
      </c>
      <c r="AJ25" s="29">
        <v>4.26881E-2</v>
      </c>
      <c r="AK25" s="3">
        <f t="shared" si="0"/>
        <v>3.8513925925925917E-2</v>
      </c>
      <c r="AL25" s="13">
        <v>17.791599999999999</v>
      </c>
    </row>
    <row r="26" spans="1:45" x14ac:dyDescent="0.25">
      <c r="A26" t="s">
        <v>0</v>
      </c>
      <c r="B26" s="37">
        <v>4.6965699999999999E-2</v>
      </c>
      <c r="C26" s="34">
        <v>4.2188499999999997E-2</v>
      </c>
      <c r="D26" s="34">
        <v>3.6863100000000003E-2</v>
      </c>
      <c r="E26" s="34">
        <v>3.2810499999999999E-2</v>
      </c>
      <c r="F26" s="34">
        <v>3.2509499999999997E-2</v>
      </c>
      <c r="G26" s="34">
        <v>3.3761800000000002E-2</v>
      </c>
      <c r="H26" s="34">
        <v>3.5284500000000003E-2</v>
      </c>
      <c r="I26" s="34">
        <v>3.6907200000000001E-2</v>
      </c>
      <c r="J26" s="34">
        <v>3.62993E-2</v>
      </c>
      <c r="K26" s="34">
        <v>3.6045899999999999E-2</v>
      </c>
      <c r="L26" s="34">
        <v>3.8647300000000002E-2</v>
      </c>
      <c r="M26" s="34">
        <v>3.9364000000000003E-2</v>
      </c>
      <c r="N26" s="34">
        <v>3.7704599999999998E-2</v>
      </c>
      <c r="O26" s="34">
        <v>3.71632E-2</v>
      </c>
      <c r="P26" s="38" t="s">
        <v>0</v>
      </c>
      <c r="Q26" s="38">
        <v>4.7384599999999999E-2</v>
      </c>
      <c r="R26" s="38">
        <v>4.7725299999999998E-2</v>
      </c>
      <c r="S26" s="35">
        <v>4.5362800000000002E-2</v>
      </c>
      <c r="T26" s="35">
        <v>4.1618500000000003E-2</v>
      </c>
      <c r="U26" s="35">
        <v>3.8605100000000003E-2</v>
      </c>
      <c r="V26" s="35">
        <v>3.8749800000000001E-2</v>
      </c>
      <c r="W26" s="35">
        <v>4.0081100000000001E-2</v>
      </c>
      <c r="X26" s="35">
        <v>4.0252799999999998E-2</v>
      </c>
      <c r="Y26" s="35">
        <v>4.5064800000000002E-2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4.4023600000000003E-2</v>
      </c>
      <c r="AG26" s="29">
        <v>4.6152499999999999E-2</v>
      </c>
      <c r="AH26" s="29" t="s">
        <v>0</v>
      </c>
      <c r="AI26" s="29" t="s">
        <v>0</v>
      </c>
      <c r="AJ26" s="29" t="s">
        <v>0</v>
      </c>
      <c r="AK26" s="3">
        <f t="shared" si="0"/>
        <v>3.9901439999999996E-2</v>
      </c>
      <c r="AL26" s="13">
        <v>21.168500000000002</v>
      </c>
    </row>
    <row r="27" spans="1:45" x14ac:dyDescent="0.25">
      <c r="A27" t="s">
        <v>0</v>
      </c>
      <c r="B27" s="37" t="s">
        <v>0</v>
      </c>
      <c r="C27" s="34">
        <v>4.4663399999999999E-2</v>
      </c>
      <c r="D27" s="34">
        <v>3.6220299999999997E-2</v>
      </c>
      <c r="E27" s="34">
        <v>3.1713400000000003E-2</v>
      </c>
      <c r="F27" s="34">
        <v>3.1616400000000003E-2</v>
      </c>
      <c r="G27" s="34">
        <v>3.4903200000000002E-2</v>
      </c>
      <c r="H27" s="34">
        <v>3.65768E-2</v>
      </c>
      <c r="I27" s="34">
        <v>3.7832999999999999E-2</v>
      </c>
      <c r="J27" s="34">
        <v>3.8304900000000003E-2</v>
      </c>
      <c r="K27" s="34">
        <v>3.8602699999999997E-2</v>
      </c>
      <c r="L27" s="34">
        <v>3.99727E-2</v>
      </c>
      <c r="M27" s="34">
        <v>3.8814899999999999E-2</v>
      </c>
      <c r="N27" s="34">
        <v>3.6410100000000001E-2</v>
      </c>
      <c r="O27" s="34">
        <v>3.7577199999999998E-2</v>
      </c>
      <c r="P27" s="38" t="s">
        <v>0</v>
      </c>
      <c r="Q27" s="38">
        <v>4.77881E-2</v>
      </c>
      <c r="R27" s="38">
        <v>4.5539400000000001E-2</v>
      </c>
      <c r="S27" s="35">
        <v>4.6039099999999999E-2</v>
      </c>
      <c r="T27" s="35">
        <v>4.2000900000000001E-2</v>
      </c>
      <c r="U27" s="35">
        <v>3.9291300000000001E-2</v>
      </c>
      <c r="V27" s="35">
        <v>4.0569099999999997E-2</v>
      </c>
      <c r="W27" s="35">
        <v>4.2498800000000003E-2</v>
      </c>
      <c r="X27" s="35">
        <v>4.3116099999999997E-2</v>
      </c>
      <c r="Y27" s="35">
        <v>4.8304199999999999E-2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4.1040100000000003E-2</v>
      </c>
      <c r="AG27" s="29">
        <v>5.4541600000000003E-2</v>
      </c>
      <c r="AH27" s="29" t="s">
        <v>0</v>
      </c>
      <c r="AI27" s="29" t="s">
        <v>0</v>
      </c>
      <c r="AJ27" s="29" t="s">
        <v>0</v>
      </c>
      <c r="AK27" s="3">
        <f t="shared" si="0"/>
        <v>4.0580737499999998E-2</v>
      </c>
      <c r="AL27" s="13">
        <v>24.624300000000002</v>
      </c>
    </row>
    <row r="28" spans="1:45" x14ac:dyDescent="0.25">
      <c r="A28" t="s">
        <v>0</v>
      </c>
      <c r="B28" s="37" t="s">
        <v>0</v>
      </c>
      <c r="C28" s="34">
        <v>5.67859E-2</v>
      </c>
      <c r="D28" s="34">
        <v>3.6451299999999999E-2</v>
      </c>
      <c r="E28" s="34">
        <v>2.7057600000000001E-2</v>
      </c>
      <c r="F28" s="34">
        <v>2.1224400000000001E-2</v>
      </c>
      <c r="G28" s="34">
        <v>1.8596700000000001E-2</v>
      </c>
      <c r="H28" s="34">
        <v>2.4654499999999999E-2</v>
      </c>
      <c r="I28" s="34">
        <v>2.9206699999999999E-2</v>
      </c>
      <c r="J28" s="34">
        <v>3.1570599999999997E-2</v>
      </c>
      <c r="K28" s="34">
        <v>3.5788399999999998E-2</v>
      </c>
      <c r="L28" s="34">
        <v>3.8541300000000001E-2</v>
      </c>
      <c r="M28" s="34">
        <v>3.84532E-2</v>
      </c>
      <c r="N28" s="34">
        <v>4.11276E-2</v>
      </c>
      <c r="O28" s="34">
        <v>4.3888999999999997E-2</v>
      </c>
      <c r="P28" s="38" t="s">
        <v>0</v>
      </c>
      <c r="Q28" s="38">
        <v>4.9807900000000002E-2</v>
      </c>
      <c r="R28" s="38">
        <v>3.96706E-2</v>
      </c>
      <c r="S28" s="35">
        <v>3.67696E-2</v>
      </c>
      <c r="T28" s="35">
        <v>3.2318300000000001E-2</v>
      </c>
      <c r="U28" s="35">
        <v>3.33262E-2</v>
      </c>
      <c r="V28" s="35">
        <v>3.6329500000000001E-2</v>
      </c>
      <c r="W28" s="35">
        <v>4.1613600000000001E-2</v>
      </c>
      <c r="X28" s="35">
        <v>4.4330300000000003E-2</v>
      </c>
      <c r="Y28" s="35">
        <v>4.4934200000000001E-2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3.6474881818181822E-2</v>
      </c>
      <c r="AL28" s="13">
        <v>28.178599999999999</v>
      </c>
    </row>
    <row r="29" spans="1:45" x14ac:dyDescent="0.25">
      <c r="A29" s="32" t="s">
        <v>0</v>
      </c>
      <c r="B29" s="39" t="s">
        <v>0</v>
      </c>
      <c r="C29" s="32">
        <v>4.8652500000000001E-2</v>
      </c>
      <c r="D29" s="32">
        <v>5.1630500000000003E-2</v>
      </c>
      <c r="E29" s="32">
        <v>5.5154000000000002E-2</v>
      </c>
      <c r="F29" s="32">
        <v>5.5446799999999997E-2</v>
      </c>
      <c r="G29" s="32">
        <v>5.4102499999999998E-2</v>
      </c>
      <c r="H29" s="32">
        <v>5.0721599999999999E-2</v>
      </c>
      <c r="I29" s="32">
        <v>4.5165700000000003E-2</v>
      </c>
      <c r="J29" s="32">
        <v>3.9831100000000001E-2</v>
      </c>
      <c r="K29" s="32">
        <v>3.3969699999999999E-2</v>
      </c>
      <c r="L29" s="32">
        <v>3.01528E-2</v>
      </c>
      <c r="M29" s="32">
        <v>3.43293E-2</v>
      </c>
      <c r="N29" s="32">
        <v>4.8998899999999998E-2</v>
      </c>
      <c r="O29" s="32">
        <v>4.7825699999999999E-2</v>
      </c>
      <c r="P29" s="32" t="s">
        <v>0</v>
      </c>
      <c r="Q29" s="32" t="s">
        <v>0</v>
      </c>
      <c r="R29" s="32" t="s">
        <v>0</v>
      </c>
      <c r="S29" s="33">
        <v>5.08177E-2</v>
      </c>
      <c r="T29" s="33">
        <v>5.1775700000000001E-2</v>
      </c>
      <c r="U29" s="33">
        <v>4.8806299999999997E-2</v>
      </c>
      <c r="V29" s="33">
        <v>3.98757E-2</v>
      </c>
      <c r="W29" s="33">
        <v>2.86206E-2</v>
      </c>
      <c r="X29" s="33">
        <v>4.5278400000000003E-2</v>
      </c>
      <c r="Y29" s="33">
        <v>4.55355E-2</v>
      </c>
      <c r="Z29" s="33" t="s">
        <v>0</v>
      </c>
      <c r="AA29" s="40" t="s">
        <v>0</v>
      </c>
      <c r="AB29" s="40">
        <v>2.86398E-2</v>
      </c>
      <c r="AC29" s="40">
        <v>3.8451300000000001E-2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4.4262822727272715E-2</v>
      </c>
      <c r="AL29" s="1">
        <v>31.855</v>
      </c>
    </row>
    <row r="30" spans="1:45" x14ac:dyDescent="0.25">
      <c r="A30" s="31" t="s">
        <v>0</v>
      </c>
      <c r="B30" s="41" t="s">
        <v>0</v>
      </c>
      <c r="C30" s="31" t="s">
        <v>0</v>
      </c>
      <c r="D30" s="31">
        <v>6.2259399999999999E-2</v>
      </c>
      <c r="E30" s="31">
        <v>6.2235400000000003E-2</v>
      </c>
      <c r="F30" s="31">
        <v>6.2388600000000002E-2</v>
      </c>
      <c r="G30" s="31">
        <v>6.1943199999999997E-2</v>
      </c>
      <c r="H30" s="31">
        <v>6.1403699999999999E-2</v>
      </c>
      <c r="I30" s="31">
        <v>6.0129099999999998E-2</v>
      </c>
      <c r="J30" s="31">
        <v>5.8608E-2</v>
      </c>
      <c r="K30" s="31">
        <v>5.6280999999999998E-2</v>
      </c>
      <c r="L30" s="31">
        <v>5.3087000000000002E-2</v>
      </c>
      <c r="M30" s="31">
        <v>4.84722E-2</v>
      </c>
      <c r="N30" s="31">
        <v>5.3189899999999998E-2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6.3699000000000006E-2</v>
      </c>
      <c r="T30" s="33">
        <v>6.3631599999999996E-2</v>
      </c>
      <c r="U30" s="33">
        <v>6.2504500000000005E-2</v>
      </c>
      <c r="V30" s="33">
        <v>6.0057399999999997E-2</v>
      </c>
      <c r="W30" s="33">
        <v>5.2775200000000001E-2</v>
      </c>
      <c r="X30" s="33">
        <v>4.5316700000000001E-2</v>
      </c>
      <c r="Y30" s="33">
        <v>5.0681299999999999E-2</v>
      </c>
      <c r="Z30" s="33">
        <v>4.70661E-2</v>
      </c>
      <c r="AA30" s="40">
        <v>4.4781700000000001E-2</v>
      </c>
      <c r="AB30" s="40">
        <v>3.9298800000000002E-2</v>
      </c>
      <c r="AC30" s="40">
        <v>3.9156700000000003E-2</v>
      </c>
      <c r="AD30" s="40">
        <v>3.6835300000000001E-2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5.4165295652173914E-2</v>
      </c>
      <c r="AL30" s="1">
        <v>35.685299999999998</v>
      </c>
    </row>
    <row r="31" spans="1:45" x14ac:dyDescent="0.25">
      <c r="A31" s="31" t="s">
        <v>0</v>
      </c>
      <c r="B31" s="41" t="s">
        <v>0</v>
      </c>
      <c r="C31" s="31" t="s">
        <v>0</v>
      </c>
      <c r="D31" s="31">
        <v>6.7352400000000007E-2</v>
      </c>
      <c r="E31" s="31">
        <v>6.6369899999999996E-2</v>
      </c>
      <c r="F31" s="31">
        <v>6.5181500000000003E-2</v>
      </c>
      <c r="G31" s="31">
        <v>6.50337E-2</v>
      </c>
      <c r="H31" s="31">
        <v>6.4693799999999996E-2</v>
      </c>
      <c r="I31" s="31">
        <v>6.4223299999999997E-2</v>
      </c>
      <c r="J31" s="31">
        <v>6.3242300000000001E-2</v>
      </c>
      <c r="K31" s="31">
        <v>6.21383E-2</v>
      </c>
      <c r="L31" s="31">
        <v>6.0704599999999997E-2</v>
      </c>
      <c r="M31" s="31">
        <v>5.66995E-2</v>
      </c>
      <c r="N31" s="31">
        <v>5.36588E-2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6.5021899999999994E-2</v>
      </c>
      <c r="T31" s="33">
        <v>6.4726599999999995E-2</v>
      </c>
      <c r="U31" s="33">
        <v>6.5029199999999995E-2</v>
      </c>
      <c r="V31" s="33">
        <v>6.3990599999999995E-2</v>
      </c>
      <c r="W31" s="33">
        <v>6.2933699999999995E-2</v>
      </c>
      <c r="X31" s="33">
        <v>5.8988499999999999E-2</v>
      </c>
      <c r="Y31" s="33">
        <v>5.4809499999999997E-2</v>
      </c>
      <c r="Z31" s="33" t="s">
        <v>0</v>
      </c>
      <c r="AA31" s="40">
        <v>4.7895699999999999E-2</v>
      </c>
      <c r="AB31" s="40">
        <v>4.1516600000000001E-2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6.071051999999999E-2</v>
      </c>
      <c r="AL31" s="1">
        <v>39.709000000000003</v>
      </c>
    </row>
    <row r="32" spans="1:45" x14ac:dyDescent="0.25">
      <c r="A32" s="31" t="s">
        <v>0</v>
      </c>
      <c r="B32" s="41" t="s">
        <v>0</v>
      </c>
      <c r="C32" s="31" t="s">
        <v>0</v>
      </c>
      <c r="D32" s="31">
        <v>6.63686E-2</v>
      </c>
      <c r="E32" s="31">
        <v>6.4767699999999997E-2</v>
      </c>
      <c r="F32" s="31">
        <v>6.5636200000000006E-2</v>
      </c>
      <c r="G32" s="31">
        <v>6.5571099999999993E-2</v>
      </c>
      <c r="H32" s="31">
        <v>6.5377199999999996E-2</v>
      </c>
      <c r="I32" s="31">
        <v>6.5176399999999995E-2</v>
      </c>
      <c r="J32" s="31">
        <v>6.4736600000000005E-2</v>
      </c>
      <c r="K32" s="31">
        <v>6.4358100000000001E-2</v>
      </c>
      <c r="L32" s="31">
        <v>6.3330800000000007E-2</v>
      </c>
      <c r="M32" s="31">
        <v>6.1912399999999999E-2</v>
      </c>
      <c r="N32" s="31">
        <v>6.0006900000000002E-2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6.5343700000000005E-2</v>
      </c>
      <c r="U32" s="33">
        <v>6.5252000000000004E-2</v>
      </c>
      <c r="V32" s="33">
        <v>6.5613599999999994E-2</v>
      </c>
      <c r="W32" s="33">
        <v>6.4955600000000002E-2</v>
      </c>
      <c r="X32" s="33">
        <v>6.4305399999999999E-2</v>
      </c>
      <c r="Y32" s="33">
        <v>6.2727199999999997E-2</v>
      </c>
      <c r="Z32" s="33">
        <v>6.1390300000000002E-2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6.4268322222222229E-2</v>
      </c>
      <c r="AL32" s="1">
        <v>43.982999999999997</v>
      </c>
    </row>
    <row r="33" spans="1:50" x14ac:dyDescent="0.25">
      <c r="A33" s="31" t="s">
        <v>0</v>
      </c>
      <c r="B33" s="41" t="s">
        <v>0</v>
      </c>
      <c r="C33" s="31" t="s">
        <v>0</v>
      </c>
      <c r="D33" s="31" t="s">
        <v>0</v>
      </c>
      <c r="E33" s="31">
        <v>6.4928299999999994E-2</v>
      </c>
      <c r="F33" s="31">
        <v>6.5244499999999997E-2</v>
      </c>
      <c r="G33" s="31">
        <v>6.5451800000000004E-2</v>
      </c>
      <c r="H33" s="31">
        <v>6.5263100000000004E-2</v>
      </c>
      <c r="I33" s="31">
        <v>6.5164399999999997E-2</v>
      </c>
      <c r="J33" s="31">
        <v>6.4869499999999997E-2</v>
      </c>
      <c r="K33" s="31">
        <v>6.4670000000000005E-2</v>
      </c>
      <c r="L33" s="31">
        <v>6.4323500000000006E-2</v>
      </c>
      <c r="M33" s="31">
        <v>6.3520400000000005E-2</v>
      </c>
      <c r="N33" s="31">
        <v>6.2972500000000001E-2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6.5133399999999994E-2</v>
      </c>
      <c r="V33" s="33">
        <v>6.4919599999999994E-2</v>
      </c>
      <c r="W33" s="33">
        <v>6.3781400000000002E-2</v>
      </c>
      <c r="X33" s="33">
        <v>6.3124799999999995E-2</v>
      </c>
      <c r="Y33" s="33">
        <v>6.3408599999999996E-2</v>
      </c>
      <c r="Z33" s="33">
        <v>6.2397800000000003E-2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6.4323350000000001E-2</v>
      </c>
      <c r="AL33" s="1">
        <v>48.590400000000002</v>
      </c>
    </row>
    <row r="34" spans="1:50" x14ac:dyDescent="0.25">
      <c r="A34" s="27" t="s">
        <v>0</v>
      </c>
      <c r="B34" s="28" t="s">
        <v>0</v>
      </c>
      <c r="C34" s="27" t="s">
        <v>0</v>
      </c>
      <c r="D34" s="27" t="s">
        <v>0</v>
      </c>
      <c r="E34" s="27">
        <v>6.4448800000000001E-2</v>
      </c>
      <c r="F34" s="27">
        <v>5.8079600000000002E-2</v>
      </c>
      <c r="G34" s="27">
        <v>5.98261E-2</v>
      </c>
      <c r="H34" s="27">
        <v>5.4063E-2</v>
      </c>
      <c r="I34" s="27">
        <v>5.8833900000000001E-2</v>
      </c>
      <c r="J34" s="27">
        <v>6.2303799999999999E-2</v>
      </c>
      <c r="K34" s="27">
        <v>6.4280400000000001E-2</v>
      </c>
      <c r="L34" s="27">
        <v>6.44927E-2</v>
      </c>
      <c r="M34" s="27">
        <v>6.3540399999999997E-2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6.0268099999999998E-2</v>
      </c>
      <c r="V34" s="27">
        <v>6.2068900000000003E-2</v>
      </c>
      <c r="W34" s="27">
        <v>5.9873000000000003E-2</v>
      </c>
      <c r="X34" s="27">
        <v>4.7206199999999997E-2</v>
      </c>
      <c r="Y34" s="27">
        <v>4.6414900000000002E-2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5.8978557142857144E-2</v>
      </c>
      <c r="AL34" s="1">
        <v>53.663899999999998</v>
      </c>
    </row>
    <row r="35" spans="1:50" x14ac:dyDescent="0.25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4.9452599999999999E-2</v>
      </c>
      <c r="H35" s="27">
        <v>5.2234000000000003E-2</v>
      </c>
      <c r="I35" s="27">
        <v>5.0436700000000001E-2</v>
      </c>
      <c r="J35" s="27">
        <v>6.0331099999999999E-2</v>
      </c>
      <c r="K35" s="27">
        <v>5.09451E-2</v>
      </c>
      <c r="L35" s="27">
        <v>4.9438700000000002E-2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3.3307999999999997E-2</v>
      </c>
      <c r="V35" s="27">
        <v>3.3314700000000003E-2</v>
      </c>
      <c r="W35" s="27">
        <v>2.9505699999999999E-2</v>
      </c>
      <c r="X35" s="27">
        <v>3.56367E-2</v>
      </c>
      <c r="Y35" s="27">
        <v>3.8956499999999998E-2</v>
      </c>
      <c r="Z35" s="27">
        <v>6.06299E-2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4.5349141666666669E-2</v>
      </c>
      <c r="AL35" s="9">
        <v>59.441600000000001</v>
      </c>
    </row>
    <row r="36" spans="1:50" x14ac:dyDescent="0.25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4.2723200000000003E-2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3.7975700000000001E-2</v>
      </c>
      <c r="U36" s="25">
        <v>3.7302700000000001E-2</v>
      </c>
      <c r="V36" s="25" t="s">
        <v>0</v>
      </c>
      <c r="W36" s="25" t="s">
        <v>0</v>
      </c>
      <c r="X36" s="25">
        <v>3.9906200000000003E-2</v>
      </c>
      <c r="Y36" s="25">
        <v>4.0307500000000003E-2</v>
      </c>
      <c r="Z36" s="25">
        <v>3.8619399999999998E-2</v>
      </c>
      <c r="AA36" s="25">
        <v>3.7862300000000002E-2</v>
      </c>
      <c r="AB36" s="25">
        <v>3.80068E-2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3.9087975000000004E-2</v>
      </c>
      <c r="AL36" s="4">
        <v>66.4435</v>
      </c>
    </row>
    <row r="37" spans="1:50" x14ac:dyDescent="0.25">
      <c r="A37" s="25">
        <v>1.8853499999999999E-2</v>
      </c>
      <c r="B37" s="26">
        <v>1.8784599999999999E-2</v>
      </c>
      <c r="C37" s="25">
        <v>1.8780000000000002E-2</v>
      </c>
      <c r="D37" s="25">
        <v>1.8851400000000001E-2</v>
      </c>
      <c r="E37" s="25">
        <v>1.89946E-2</v>
      </c>
      <c r="F37" s="25">
        <v>1.9068600000000002E-2</v>
      </c>
      <c r="G37" s="25">
        <v>1.9027100000000002E-2</v>
      </c>
      <c r="H37" s="25">
        <v>1.89351E-2</v>
      </c>
      <c r="I37" s="25">
        <v>1.8628599999999999E-2</v>
      </c>
      <c r="J37" s="25">
        <v>1.83894E-2</v>
      </c>
      <c r="K37" s="25">
        <v>1.9143899999999998E-2</v>
      </c>
      <c r="L37" s="25">
        <v>1.9187800000000001E-2</v>
      </c>
      <c r="M37" s="25">
        <v>1.90648E-2</v>
      </c>
      <c r="N37" s="25">
        <v>1.9054000000000001E-2</v>
      </c>
      <c r="O37" s="25">
        <v>1.9085999999999999E-2</v>
      </c>
      <c r="P37" s="25">
        <v>1.8736900000000001E-2</v>
      </c>
      <c r="Q37" s="25">
        <v>1.8545800000000001E-2</v>
      </c>
      <c r="R37" s="25">
        <v>1.8409499999999999E-2</v>
      </c>
      <c r="S37" s="25">
        <v>1.8141000000000001E-2</v>
      </c>
      <c r="T37" s="25">
        <v>1.84146E-2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1.97986E-2</v>
      </c>
      <c r="Z37" s="25">
        <v>1.9521799999999999E-2</v>
      </c>
      <c r="AA37" s="25">
        <v>1.96723E-2</v>
      </c>
      <c r="AB37" s="25">
        <v>2.2431599999999999E-2</v>
      </c>
      <c r="AC37" s="25">
        <v>2.2300500000000001E-2</v>
      </c>
      <c r="AD37" s="25">
        <v>1.9923900000000001E-2</v>
      </c>
      <c r="AE37" s="25">
        <v>1.9786100000000001E-2</v>
      </c>
      <c r="AF37" s="25">
        <v>1.98967E-2</v>
      </c>
      <c r="AG37" s="25">
        <v>2.0075900000000001E-2</v>
      </c>
      <c r="AH37" s="25">
        <v>1.9792299999999999E-2</v>
      </c>
      <c r="AI37" s="25">
        <v>1.96718E-2</v>
      </c>
      <c r="AJ37" s="25">
        <v>1.90875E-2</v>
      </c>
      <c r="AK37" s="3">
        <f t="shared" si="0"/>
        <v>1.9314256250000002E-2</v>
      </c>
      <c r="AL37" s="4">
        <v>76.463800000000006</v>
      </c>
    </row>
    <row r="38" spans="1:50" x14ac:dyDescent="0.25">
      <c r="A38" t="s">
        <v>12</v>
      </c>
      <c r="AK38" s="17">
        <f>SUM(A2:AJ35)/867</f>
        <v>4.687578846597467E-2</v>
      </c>
      <c r="AP38" s="2" t="s">
        <v>123</v>
      </c>
    </row>
    <row r="39" spans="1:50" x14ac:dyDescent="0.25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0</v>
      </c>
      <c r="B40" s="26">
        <v>2.7641499999999999E-2</v>
      </c>
      <c r="C40" s="25">
        <v>2.5120300000000002E-2</v>
      </c>
      <c r="D40" s="25">
        <v>2.18484E-2</v>
      </c>
      <c r="E40" s="25">
        <v>1.8149100000000001E-2</v>
      </c>
      <c r="F40" s="25">
        <v>3.0775299999999998E-2</v>
      </c>
      <c r="G40" s="25">
        <v>3.7934900000000001E-2</v>
      </c>
      <c r="H40" s="25">
        <v>3.5335400000000003E-2</v>
      </c>
      <c r="I40" s="25">
        <v>4.0453099999999999E-2</v>
      </c>
      <c r="J40" s="25">
        <v>1.87441E-2</v>
      </c>
      <c r="K40" s="25">
        <v>2.9453699999999999E-2</v>
      </c>
      <c r="L40" s="25">
        <v>1.8361200000000001E-2</v>
      </c>
      <c r="M40" s="25">
        <v>1.8387299999999999E-2</v>
      </c>
      <c r="N40" s="25">
        <v>1.8444499999999999E-2</v>
      </c>
      <c r="O40" s="25">
        <v>4.0479000000000001E-2</v>
      </c>
      <c r="P40" s="25">
        <v>1.7392999999999999E-2</v>
      </c>
      <c r="Q40" s="25">
        <v>1.73823E-2</v>
      </c>
      <c r="R40" s="25">
        <v>3.8708300000000001E-2</v>
      </c>
      <c r="S40" s="25">
        <v>3.9183999999999997E-2</v>
      </c>
      <c r="T40" s="25">
        <v>3.5121899999999998E-2</v>
      </c>
      <c r="U40" s="25">
        <v>2.46135E-2</v>
      </c>
      <c r="V40" s="25">
        <v>2.18163E-2</v>
      </c>
      <c r="W40" s="25">
        <v>1.88007E-2</v>
      </c>
      <c r="X40" s="25">
        <v>1.9615899999999999E-2</v>
      </c>
      <c r="Y40" s="25">
        <v>1.7496100000000001E-2</v>
      </c>
      <c r="Z40" s="25">
        <v>1.7671300000000001E-2</v>
      </c>
      <c r="AA40" s="25">
        <v>1.8368599999999999E-2</v>
      </c>
      <c r="AB40" s="25">
        <v>1.8591900000000001E-2</v>
      </c>
      <c r="AC40" s="25">
        <v>1.96279E-2</v>
      </c>
      <c r="AD40" s="25">
        <v>2.19227E-2</v>
      </c>
      <c r="AE40" s="25">
        <v>2.8999299999999999E-2</v>
      </c>
      <c r="AF40" s="25">
        <v>2.8599099999999999E-2</v>
      </c>
      <c r="AG40" s="25">
        <v>1.86056E-2</v>
      </c>
      <c r="AH40" s="25">
        <v>1.6218400000000001E-2</v>
      </c>
      <c r="AI40" s="25">
        <v>2.5268599999999999E-2</v>
      </c>
      <c r="AJ40" s="25" t="s">
        <v>0</v>
      </c>
      <c r="AK40" s="3">
        <f>AVERAGE(A40:AJ40)</f>
        <v>2.4856858823529407E-2</v>
      </c>
      <c r="AL40" s="4">
        <v>-66.4435</v>
      </c>
      <c r="AM40" s="6" t="s">
        <v>94</v>
      </c>
      <c r="AO40" s="2">
        <f>SUM(A73:AJ74)/40</f>
        <v>2.3989375E-2</v>
      </c>
      <c r="AP40" s="2">
        <f>((AK40-AK$3)*100)/AK$3</f>
        <v>10.977445583662462</v>
      </c>
      <c r="AQ40" s="2"/>
      <c r="AR40" s="6" t="s">
        <v>94</v>
      </c>
      <c r="AS40" s="2"/>
      <c r="AT40" s="2">
        <f>((AO40-AO$3)*100)/AO$3</f>
        <v>3.0958571489964983</v>
      </c>
      <c r="AU40" s="2"/>
    </row>
    <row r="41" spans="1:50" x14ac:dyDescent="0.25">
      <c r="A41" s="27">
        <v>4.8842900000000002E-2</v>
      </c>
      <c r="B41" s="28">
        <v>4.8417599999999998E-2</v>
      </c>
      <c r="C41" s="27">
        <v>4.8794200000000003E-2</v>
      </c>
      <c r="D41" s="27">
        <v>4.8783300000000002E-2</v>
      </c>
      <c r="E41" s="27">
        <v>4.55459E-2</v>
      </c>
      <c r="F41" s="27">
        <v>4.1122699999999998E-2</v>
      </c>
      <c r="G41" s="27">
        <v>4.2959700000000003E-2</v>
      </c>
      <c r="H41" s="27">
        <v>3.8226700000000002E-2</v>
      </c>
      <c r="I41" s="27">
        <v>3.8705900000000001E-2</v>
      </c>
      <c r="J41" s="27">
        <v>4.01252E-2</v>
      </c>
      <c r="K41" s="27">
        <v>4.0805599999999997E-2</v>
      </c>
      <c r="L41" s="27">
        <v>4.0536500000000003E-2</v>
      </c>
      <c r="M41" s="27">
        <v>4.00357E-2</v>
      </c>
      <c r="N41" s="27">
        <v>4.0220499999999999E-2</v>
      </c>
      <c r="O41" s="27">
        <v>4.0245999999999997E-2</v>
      </c>
      <c r="P41" s="27">
        <v>3.8804600000000002E-2</v>
      </c>
      <c r="Q41" s="27">
        <v>3.75121E-2</v>
      </c>
      <c r="R41" s="27">
        <v>3.4197100000000001E-2</v>
      </c>
      <c r="S41" s="27">
        <v>3.3304899999999998E-2</v>
      </c>
      <c r="T41" s="27">
        <v>3.9177299999999998E-2</v>
      </c>
      <c r="U41" s="27">
        <v>3.6103700000000002E-2</v>
      </c>
      <c r="V41" s="27">
        <v>3.3878199999999997E-2</v>
      </c>
      <c r="W41" s="27">
        <v>3.3215599999999998E-2</v>
      </c>
      <c r="X41" s="27">
        <v>3.6355199999999997E-2</v>
      </c>
      <c r="Y41" s="27">
        <v>5.8447199999999998E-2</v>
      </c>
      <c r="Z41" s="27">
        <v>6.0524599999999998E-2</v>
      </c>
      <c r="AA41" s="27">
        <v>6.0702199999999998E-2</v>
      </c>
      <c r="AB41" s="27">
        <v>6.00498E-2</v>
      </c>
      <c r="AC41" s="27">
        <v>5.9725399999999998E-2</v>
      </c>
      <c r="AD41" s="27">
        <v>6.0200299999999998E-2</v>
      </c>
      <c r="AE41" s="27">
        <v>6.0470000000000003E-2</v>
      </c>
      <c r="AF41" s="27">
        <v>5.7106299999999999E-2</v>
      </c>
      <c r="AG41" s="27">
        <v>4.8048800000000003E-2</v>
      </c>
      <c r="AH41" s="27">
        <v>4.44711E-2</v>
      </c>
      <c r="AI41" s="27">
        <v>4.0578299999999998E-2</v>
      </c>
      <c r="AJ41" s="27">
        <v>4.2919199999999998E-2</v>
      </c>
      <c r="AK41" s="3">
        <f t="shared" si="0"/>
        <v>4.4976674999999994E-2</v>
      </c>
      <c r="AL41" s="9">
        <v>-59.441600000000001</v>
      </c>
      <c r="AM41" s="6" t="s">
        <v>116</v>
      </c>
      <c r="AO41" s="2">
        <f>SUM(A39:AJ40)/34</f>
        <v>2.4856858823529407E-2</v>
      </c>
      <c r="AP41" s="2">
        <f>((AK41-AK$4)*100)/AK$4</f>
        <v>6.5360607286226191</v>
      </c>
      <c r="AQ41" s="2"/>
      <c r="AR41" s="6" t="s">
        <v>116</v>
      </c>
      <c r="AS41" s="2"/>
      <c r="AT41" s="1">
        <f>((AO41-AO$4)*100)/AO$4</f>
        <v>10.977445583662462</v>
      </c>
    </row>
    <row r="42" spans="1:50" x14ac:dyDescent="0.25">
      <c r="A42" s="27">
        <v>6.4874399999999999E-2</v>
      </c>
      <c r="B42" s="28">
        <v>6.4554899999999998E-2</v>
      </c>
      <c r="C42" s="27">
        <v>6.4569799999999997E-2</v>
      </c>
      <c r="D42" s="27">
        <v>6.4635999999999999E-2</v>
      </c>
      <c r="E42" s="27">
        <v>6.4725400000000002E-2</v>
      </c>
      <c r="F42" s="27">
        <v>6.4031000000000005E-2</v>
      </c>
      <c r="G42" s="27">
        <v>6.1504000000000003E-2</v>
      </c>
      <c r="H42" s="27">
        <v>6.2216199999999999E-2</v>
      </c>
      <c r="I42" s="27">
        <v>6.4287700000000003E-2</v>
      </c>
      <c r="J42" s="27">
        <v>6.4608899999999997E-2</v>
      </c>
      <c r="K42" s="27">
        <v>6.5043000000000004E-2</v>
      </c>
      <c r="L42" s="27">
        <v>6.5133899999999995E-2</v>
      </c>
      <c r="M42" s="27">
        <v>6.5301700000000004E-2</v>
      </c>
      <c r="N42" s="27">
        <v>6.4761600000000002E-2</v>
      </c>
      <c r="O42" s="27">
        <v>6.4751600000000006E-2</v>
      </c>
      <c r="P42" s="27">
        <v>6.4488199999999996E-2</v>
      </c>
      <c r="Q42" s="27">
        <v>6.4055399999999998E-2</v>
      </c>
      <c r="R42" s="27">
        <v>6.2769199999999997E-2</v>
      </c>
      <c r="S42" s="27">
        <v>5.6166599999999997E-2</v>
      </c>
      <c r="T42" s="27">
        <v>5.8793900000000003E-2</v>
      </c>
      <c r="U42" s="27">
        <v>6.4264299999999996E-2</v>
      </c>
      <c r="V42" s="27">
        <v>6.3976099999999994E-2</v>
      </c>
      <c r="W42" s="27">
        <v>6.3945799999999997E-2</v>
      </c>
      <c r="X42" s="27">
        <v>6.3802899999999996E-2</v>
      </c>
      <c r="Y42" s="27">
        <v>6.3601099999999994E-2</v>
      </c>
      <c r="Z42" s="27">
        <v>6.3482300000000005E-2</v>
      </c>
      <c r="AA42" s="27">
        <v>6.3698400000000002E-2</v>
      </c>
      <c r="AB42" s="27">
        <v>6.4086500000000005E-2</v>
      </c>
      <c r="AC42" s="27">
        <v>6.3851000000000005E-2</v>
      </c>
      <c r="AD42" s="27">
        <v>6.4117099999999996E-2</v>
      </c>
      <c r="AE42" s="27">
        <v>6.3714699999999999E-2</v>
      </c>
      <c r="AF42" s="27">
        <v>6.3872600000000002E-2</v>
      </c>
      <c r="AG42" s="27">
        <v>6.4143900000000004E-2</v>
      </c>
      <c r="AH42" s="27">
        <v>6.4141699999999996E-2</v>
      </c>
      <c r="AI42" s="27">
        <v>6.4359899999999998E-2</v>
      </c>
      <c r="AJ42" s="27">
        <v>6.4718600000000001E-2</v>
      </c>
      <c r="AK42" s="3">
        <f t="shared" si="0"/>
        <v>6.3751397222222214E-2</v>
      </c>
      <c r="AL42" s="21">
        <v>-53.663899999999998</v>
      </c>
      <c r="AM42" s="10" t="s">
        <v>94</v>
      </c>
      <c r="AO42" s="2">
        <f>SUM(A71:AJ72)/26</f>
        <v>5.4439003846153855E-2</v>
      </c>
      <c r="AP42" s="2">
        <f>((AK42-AK$5)*100)/AK$5</f>
        <v>1.0368753620133404</v>
      </c>
      <c r="AQ42" s="2"/>
      <c r="AR42" s="10" t="s">
        <v>94</v>
      </c>
      <c r="AS42" s="2"/>
      <c r="AT42" s="1">
        <f>((AO42-AO$5)*100)/AO$5</f>
        <v>3.3232315453180852</v>
      </c>
    </row>
    <row r="43" spans="1:50" x14ac:dyDescent="0.25">
      <c r="A43" s="29">
        <v>6.5137200000000006E-2</v>
      </c>
      <c r="B43" s="30">
        <v>6.4486100000000005E-2</v>
      </c>
      <c r="C43" s="29">
        <v>6.4744099999999999E-2</v>
      </c>
      <c r="D43" s="29">
        <v>6.4856700000000003E-2</v>
      </c>
      <c r="E43" s="31">
        <v>6.5132499999999996E-2</v>
      </c>
      <c r="F43" s="31">
        <v>6.5279400000000001E-2</v>
      </c>
      <c r="G43" s="31">
        <v>6.5526399999999999E-2</v>
      </c>
      <c r="H43" s="31">
        <v>6.5836599999999995E-2</v>
      </c>
      <c r="I43" s="31">
        <v>6.5773600000000002E-2</v>
      </c>
      <c r="J43" s="31">
        <v>6.5962800000000002E-2</v>
      </c>
      <c r="K43" s="31">
        <v>6.5940899999999997E-2</v>
      </c>
      <c r="L43" s="31">
        <v>6.5784700000000002E-2</v>
      </c>
      <c r="M43" s="31">
        <v>6.5679199999999993E-2</v>
      </c>
      <c r="N43" s="31">
        <v>6.5598400000000001E-2</v>
      </c>
      <c r="O43" s="31">
        <v>6.5608899999999998E-2</v>
      </c>
      <c r="P43" s="31">
        <v>6.4873200000000006E-2</v>
      </c>
      <c r="Q43" s="32">
        <v>6.4795900000000003E-2</v>
      </c>
      <c r="R43" s="32">
        <v>6.4612100000000006E-2</v>
      </c>
      <c r="S43" s="33">
        <v>6.4035499999999995E-2</v>
      </c>
      <c r="T43" s="33" t="s">
        <v>0</v>
      </c>
      <c r="U43" s="33">
        <v>6.5308099999999994E-2</v>
      </c>
      <c r="V43" s="33">
        <v>6.4939899999999995E-2</v>
      </c>
      <c r="W43" s="33">
        <v>6.4706200000000005E-2</v>
      </c>
      <c r="X43" s="33">
        <v>6.4665200000000006E-2</v>
      </c>
      <c r="Y43" s="33">
        <v>6.4703700000000003E-2</v>
      </c>
      <c r="Z43" s="33">
        <v>6.4796800000000002E-2</v>
      </c>
      <c r="AA43" s="33">
        <v>6.47234E-2</v>
      </c>
      <c r="AB43" s="33">
        <v>6.4630800000000002E-2</v>
      </c>
      <c r="AC43" s="29">
        <v>6.4889299999999997E-2</v>
      </c>
      <c r="AD43" s="29">
        <v>6.4785300000000004E-2</v>
      </c>
      <c r="AE43" s="29">
        <v>6.4771300000000004E-2</v>
      </c>
      <c r="AF43" s="29">
        <v>6.5091899999999994E-2</v>
      </c>
      <c r="AG43" s="29">
        <v>6.5051800000000007E-2</v>
      </c>
      <c r="AH43" s="29">
        <v>6.4995399999999995E-2</v>
      </c>
      <c r="AI43" s="29">
        <v>6.5208799999999997E-2</v>
      </c>
      <c r="AJ43" s="29">
        <v>6.5042799999999998E-2</v>
      </c>
      <c r="AK43" s="3">
        <f t="shared" si="0"/>
        <v>6.5084997142857148E-2</v>
      </c>
      <c r="AL43" s="1">
        <v>-48.590400000000002</v>
      </c>
      <c r="AM43" s="10" t="s">
        <v>116</v>
      </c>
      <c r="AO43" s="2">
        <f>SUM(A41:AJ42)/72</f>
        <v>5.4364036111111111E-2</v>
      </c>
      <c r="AP43" s="2">
        <f>((AK43-AK$6)*100)/AK$6</f>
        <v>0.98827738389602049</v>
      </c>
      <c r="AQ43" s="2"/>
      <c r="AR43" s="10" t="s">
        <v>116</v>
      </c>
      <c r="AS43" s="2"/>
      <c r="AT43" s="1">
        <f>((AO43-AO$6)*100)/AO$6</f>
        <v>3.2413289994353942</v>
      </c>
    </row>
    <row r="44" spans="1:50" x14ac:dyDescent="0.25">
      <c r="A44" s="29">
        <v>6.4946799999999999E-2</v>
      </c>
      <c r="B44" s="30">
        <v>6.5549700000000002E-2</v>
      </c>
      <c r="C44" s="29">
        <v>6.58049E-2</v>
      </c>
      <c r="D44" s="29">
        <v>6.6217999999999999E-2</v>
      </c>
      <c r="E44" s="31">
        <v>6.6046400000000005E-2</v>
      </c>
      <c r="F44" s="31">
        <v>6.5102400000000005E-2</v>
      </c>
      <c r="G44" s="31">
        <v>6.4584299999999997E-2</v>
      </c>
      <c r="H44" s="31">
        <v>6.3722899999999999E-2</v>
      </c>
      <c r="I44" s="31">
        <v>6.5253800000000001E-2</v>
      </c>
      <c r="J44" s="31">
        <v>6.5520599999999998E-2</v>
      </c>
      <c r="K44" s="31">
        <v>6.5562899999999993E-2</v>
      </c>
      <c r="L44" s="31">
        <v>6.5543000000000004E-2</v>
      </c>
      <c r="M44" s="31">
        <v>6.5615099999999996E-2</v>
      </c>
      <c r="N44" s="31">
        <v>6.5728900000000007E-2</v>
      </c>
      <c r="O44" s="31">
        <v>6.5765599999999994E-2</v>
      </c>
      <c r="P44" s="31">
        <v>6.5234600000000004E-2</v>
      </c>
      <c r="Q44" s="32">
        <v>6.5163899999999997E-2</v>
      </c>
      <c r="R44" s="32">
        <v>6.5041299999999996E-2</v>
      </c>
      <c r="S44" s="33">
        <v>6.4441899999999996E-2</v>
      </c>
      <c r="T44" s="33" t="s">
        <v>0</v>
      </c>
      <c r="U44" s="33">
        <v>6.5666199999999994E-2</v>
      </c>
      <c r="V44" s="33">
        <v>6.5506999999999996E-2</v>
      </c>
      <c r="W44" s="33">
        <v>6.5351099999999995E-2</v>
      </c>
      <c r="X44" s="33">
        <v>6.5612000000000004E-2</v>
      </c>
      <c r="Y44" s="33">
        <v>6.5732899999999997E-2</v>
      </c>
      <c r="Z44" s="33">
        <v>6.5704100000000001E-2</v>
      </c>
      <c r="AA44" s="33">
        <v>6.5604599999999999E-2</v>
      </c>
      <c r="AB44" s="33">
        <v>6.5612799999999999E-2</v>
      </c>
      <c r="AC44" s="29">
        <v>6.6118800000000005E-2</v>
      </c>
      <c r="AD44" s="29">
        <v>6.6937399999999994E-2</v>
      </c>
      <c r="AE44" s="29">
        <v>6.6361000000000003E-2</v>
      </c>
      <c r="AF44" s="29">
        <v>6.6348500000000005E-2</v>
      </c>
      <c r="AG44" s="29">
        <v>6.6993999999999998E-2</v>
      </c>
      <c r="AH44" s="29">
        <v>6.5808699999999998E-2</v>
      </c>
      <c r="AI44" s="29">
        <v>6.5499600000000005E-2</v>
      </c>
      <c r="AJ44" s="29">
        <v>6.5047999999999995E-2</v>
      </c>
      <c r="AK44" s="3">
        <f t="shared" si="0"/>
        <v>6.5564391428571414E-2</v>
      </c>
      <c r="AL44" s="1">
        <v>-43.982999999999997</v>
      </c>
      <c r="AM44" s="11" t="s">
        <v>99</v>
      </c>
      <c r="AO44" s="2">
        <f>SUM(A66:R70)/56</f>
        <v>5.7748698214285729E-2</v>
      </c>
      <c r="AP44" s="2">
        <f>((AK44-AK$7)*100)/AK$7</f>
        <v>0.21880615803441572</v>
      </c>
      <c r="AR44" s="11" t="s">
        <v>99</v>
      </c>
      <c r="AS44" s="2"/>
      <c r="AT44" s="1">
        <f>((AO44-AO$7)*100)/AO$7</f>
        <v>-1.3723881049246753</v>
      </c>
    </row>
    <row r="45" spans="1:50" x14ac:dyDescent="0.25">
      <c r="A45" s="29">
        <v>6.5980399999999995E-2</v>
      </c>
      <c r="B45" s="30">
        <v>6.5783900000000006E-2</v>
      </c>
      <c r="C45" s="29">
        <v>6.4202400000000007E-2</v>
      </c>
      <c r="D45" s="29">
        <v>6.1881600000000002E-2</v>
      </c>
      <c r="E45" s="31">
        <v>5.9801399999999998E-2</v>
      </c>
      <c r="F45" s="31">
        <v>5.9277799999999999E-2</v>
      </c>
      <c r="G45" s="31">
        <v>5.7096800000000003E-2</v>
      </c>
      <c r="H45" s="31">
        <v>5.8550600000000001E-2</v>
      </c>
      <c r="I45" s="31">
        <v>5.9053599999999998E-2</v>
      </c>
      <c r="J45" s="31">
        <v>5.9914799999999997E-2</v>
      </c>
      <c r="K45" s="31">
        <v>5.9732899999999998E-2</v>
      </c>
      <c r="L45" s="31">
        <v>5.9682399999999997E-2</v>
      </c>
      <c r="M45" s="31">
        <v>6.03531E-2</v>
      </c>
      <c r="N45" s="31">
        <v>6.12592E-2</v>
      </c>
      <c r="O45" s="31">
        <v>6.1467500000000001E-2</v>
      </c>
      <c r="P45" s="31">
        <v>6.1576800000000001E-2</v>
      </c>
      <c r="Q45" s="32">
        <v>6.1863399999999999E-2</v>
      </c>
      <c r="R45" s="32">
        <v>6.1024799999999997E-2</v>
      </c>
      <c r="S45" s="33">
        <v>6.1057399999999998E-2</v>
      </c>
      <c r="T45" s="33" t="s">
        <v>0</v>
      </c>
      <c r="U45" s="33">
        <v>5.9569700000000003E-2</v>
      </c>
      <c r="V45" s="33">
        <v>6.3837699999999997E-2</v>
      </c>
      <c r="W45" s="33">
        <v>6.4562999999999995E-2</v>
      </c>
      <c r="X45" s="33">
        <v>6.5018099999999995E-2</v>
      </c>
      <c r="Y45" s="33">
        <v>6.4837900000000004E-2</v>
      </c>
      <c r="Z45" s="33">
        <v>6.47205E-2</v>
      </c>
      <c r="AA45" s="33">
        <v>6.4752100000000007E-2</v>
      </c>
      <c r="AB45" s="33">
        <v>6.4832899999999999E-2</v>
      </c>
      <c r="AC45" s="29">
        <v>6.65544E-2</v>
      </c>
      <c r="AD45" s="29">
        <v>6.9622000000000003E-2</v>
      </c>
      <c r="AE45" s="29">
        <v>6.9555900000000004E-2</v>
      </c>
      <c r="AF45" s="29">
        <v>6.9257799999999994E-2</v>
      </c>
      <c r="AG45" s="29">
        <v>6.7862699999999998E-2</v>
      </c>
      <c r="AH45" s="29">
        <v>6.6744899999999996E-2</v>
      </c>
      <c r="AI45" s="29">
        <v>6.6448999999999994E-2</v>
      </c>
      <c r="AJ45" s="29">
        <v>6.5801700000000005E-2</v>
      </c>
      <c r="AK45" s="3">
        <f t="shared" si="0"/>
        <v>6.3244031428571448E-2</v>
      </c>
      <c r="AL45" s="1">
        <v>-39.709000000000003</v>
      </c>
      <c r="AM45" s="11" t="s">
        <v>102</v>
      </c>
      <c r="AO45" s="2">
        <f>SUM(E43:R47)/68</f>
        <v>5.6085652941176456E-2</v>
      </c>
      <c r="AP45" s="2">
        <f>((AK45-AK$8)*100)/AK$8</f>
        <v>-1.1278894039384164</v>
      </c>
      <c r="AR45" s="11" t="s">
        <v>102</v>
      </c>
      <c r="AS45" s="2"/>
      <c r="AT45" s="1">
        <f>((AO45-AO$8)*100)/AO$8</f>
        <v>-1.5786286448487381</v>
      </c>
    </row>
    <row r="46" spans="1:50" x14ac:dyDescent="0.25">
      <c r="A46" s="29">
        <v>6.1895100000000002E-2</v>
      </c>
      <c r="B46" s="30">
        <v>5.8473400000000002E-2</v>
      </c>
      <c r="C46" s="29">
        <v>5.1819499999999998E-2</v>
      </c>
      <c r="D46" s="29">
        <v>5.38345E-2</v>
      </c>
      <c r="E46" s="31" t="s">
        <v>0</v>
      </c>
      <c r="F46" s="31">
        <v>6.2065099999999998E-2</v>
      </c>
      <c r="G46" s="31">
        <v>5.0085600000000001E-2</v>
      </c>
      <c r="H46" s="31">
        <v>4.9098799999999998E-2</v>
      </c>
      <c r="I46" s="31">
        <v>5.0245999999999999E-2</v>
      </c>
      <c r="J46" s="31">
        <v>4.9762800000000003E-2</v>
      </c>
      <c r="K46" s="31">
        <v>4.9490600000000003E-2</v>
      </c>
      <c r="L46" s="31">
        <v>4.9452999999999997E-2</v>
      </c>
      <c r="M46" s="31">
        <v>5.0101199999999999E-2</v>
      </c>
      <c r="N46" s="31">
        <v>5.1063600000000001E-2</v>
      </c>
      <c r="O46" s="31">
        <v>5.2348899999999997E-2</v>
      </c>
      <c r="P46" s="31">
        <v>5.3362800000000002E-2</v>
      </c>
      <c r="Q46" s="32">
        <v>5.3456799999999999E-2</v>
      </c>
      <c r="R46" s="32">
        <v>5.0196999999999999E-2</v>
      </c>
      <c r="S46" s="33">
        <v>5.25481E-2</v>
      </c>
      <c r="T46" s="33" t="s">
        <v>0</v>
      </c>
      <c r="U46" s="33">
        <v>4.8253999999999998E-2</v>
      </c>
      <c r="V46" s="33">
        <v>5.4540199999999997E-2</v>
      </c>
      <c r="W46" s="33">
        <v>5.9275599999999998E-2</v>
      </c>
      <c r="X46" s="33">
        <v>6.1026499999999997E-2</v>
      </c>
      <c r="Y46" s="33">
        <v>6.0770400000000002E-2</v>
      </c>
      <c r="Z46" s="33">
        <v>6.0249499999999998E-2</v>
      </c>
      <c r="AA46" s="33">
        <v>5.94557E-2</v>
      </c>
      <c r="AB46" s="33">
        <v>5.9968399999999998E-2</v>
      </c>
      <c r="AC46" s="29">
        <v>5.95556E-2</v>
      </c>
      <c r="AD46" s="29">
        <v>5.9987400000000003E-2</v>
      </c>
      <c r="AE46" s="29">
        <v>5.8059800000000002E-2</v>
      </c>
      <c r="AF46" s="29">
        <v>6.1776600000000001E-2</v>
      </c>
      <c r="AG46" s="29">
        <v>6.4029799999999998E-2</v>
      </c>
      <c r="AH46" s="29">
        <v>6.4288600000000001E-2</v>
      </c>
      <c r="AI46" s="29">
        <v>6.4093499999999998E-2</v>
      </c>
      <c r="AJ46" s="29">
        <v>6.3518099999999994E-2</v>
      </c>
      <c r="AK46" s="3">
        <f t="shared" si="0"/>
        <v>5.6122132352941188E-2</v>
      </c>
      <c r="AL46" s="1">
        <v>-35.685299999999998</v>
      </c>
      <c r="AM46" s="12" t="s">
        <v>105</v>
      </c>
      <c r="AO46" s="2">
        <f>SUM(S66:Z70)/35</f>
        <v>5.6980765714285724E-2</v>
      </c>
      <c r="AP46" s="2">
        <f>((AK46-AK$9)*100)/AK$9</f>
        <v>-2.2015801587990076</v>
      </c>
      <c r="AR46" s="12" t="s">
        <v>105</v>
      </c>
      <c r="AS46" s="2"/>
      <c r="AT46" s="1">
        <f>((AO46-AO$9)*100)/AO$9</f>
        <v>-1.4804313857203848</v>
      </c>
    </row>
    <row r="47" spans="1:50" x14ac:dyDescent="0.25">
      <c r="A47" s="29">
        <v>5.0205899999999998E-2</v>
      </c>
      <c r="B47" s="30">
        <v>4.8566699999999997E-2</v>
      </c>
      <c r="C47" s="29">
        <v>4.09553E-2</v>
      </c>
      <c r="D47" s="29" t="s">
        <v>0</v>
      </c>
      <c r="E47" s="31" t="s">
        <v>0</v>
      </c>
      <c r="F47" s="31">
        <v>5.2110799999999999E-2</v>
      </c>
      <c r="G47" s="31">
        <v>3.8157900000000002E-2</v>
      </c>
      <c r="H47" s="31">
        <v>3.80384E-2</v>
      </c>
      <c r="I47" s="31">
        <v>3.7339400000000002E-2</v>
      </c>
      <c r="J47" s="31">
        <v>3.3559600000000002E-2</v>
      </c>
      <c r="K47" s="31">
        <v>2.79014E-2</v>
      </c>
      <c r="L47" s="31">
        <v>2.61616E-2</v>
      </c>
      <c r="M47" s="31">
        <v>3.1890300000000003E-2</v>
      </c>
      <c r="N47" s="31">
        <v>3.6284700000000003E-2</v>
      </c>
      <c r="O47" s="31">
        <v>3.8222699999999998E-2</v>
      </c>
      <c r="P47" s="31">
        <v>3.8904800000000003E-2</v>
      </c>
      <c r="Q47" s="32">
        <v>3.5488899999999997E-2</v>
      </c>
      <c r="R47" s="32">
        <v>3.8086299999999997E-2</v>
      </c>
      <c r="S47" s="33">
        <v>4.8246699999999997E-2</v>
      </c>
      <c r="T47" s="33" t="s">
        <v>0</v>
      </c>
      <c r="U47" s="33" t="s">
        <v>0</v>
      </c>
      <c r="V47" s="33">
        <v>4.1281400000000003E-2</v>
      </c>
      <c r="W47" s="33">
        <v>4.57206E-2</v>
      </c>
      <c r="X47" s="33">
        <v>4.9641299999999999E-2</v>
      </c>
      <c r="Y47" s="33">
        <v>5.04012E-2</v>
      </c>
      <c r="Z47" s="33">
        <v>4.7151400000000003E-2</v>
      </c>
      <c r="AA47" s="33">
        <v>4.2838000000000001E-2</v>
      </c>
      <c r="AB47" s="33">
        <v>5.2552399999999999E-2</v>
      </c>
      <c r="AC47" s="29" t="s">
        <v>0</v>
      </c>
      <c r="AD47" s="29">
        <v>4.6257399999999997E-2</v>
      </c>
      <c r="AE47" s="29">
        <v>4.5635099999999998E-2</v>
      </c>
      <c r="AF47" s="29">
        <v>4.0503400000000002E-2</v>
      </c>
      <c r="AG47" s="29">
        <v>3.2678499999999999E-2</v>
      </c>
      <c r="AH47" s="29">
        <v>4.0255800000000001E-2</v>
      </c>
      <c r="AI47" s="29">
        <v>4.4360700000000003E-2</v>
      </c>
      <c r="AJ47" s="29">
        <v>4.5909699999999998E-2</v>
      </c>
      <c r="AK47" s="3">
        <f t="shared" si="0"/>
        <v>4.1461558064516124E-2</v>
      </c>
      <c r="AL47" s="1">
        <v>-31.855</v>
      </c>
      <c r="AM47" s="12" t="s">
        <v>108</v>
      </c>
      <c r="AO47" s="2">
        <f>SUM(S43:AB47)/44</f>
        <v>5.9973929545454545E-2</v>
      </c>
      <c r="AP47" s="2">
        <f>((AK47-AK$10)*100)/AK$10</f>
        <v>-3.6956995570990352</v>
      </c>
      <c r="AR47" s="12" t="s">
        <v>108</v>
      </c>
      <c r="AS47" s="2"/>
      <c r="AT47" s="1">
        <f>((AO47-AO$10)*100)/AO$10</f>
        <v>-0.63632071066880569</v>
      </c>
    </row>
    <row r="48" spans="1:50" x14ac:dyDescent="0.25">
      <c r="A48" s="29">
        <v>4.7922899999999997E-2</v>
      </c>
      <c r="B48" s="30">
        <v>4.7869799999999997E-2</v>
      </c>
      <c r="C48" s="29" t="s">
        <v>0</v>
      </c>
      <c r="D48" s="29" t="s">
        <v>0</v>
      </c>
      <c r="E48" s="34" t="s">
        <v>0</v>
      </c>
      <c r="F48" s="34">
        <v>4.8325100000000003E-2</v>
      </c>
      <c r="G48" s="34">
        <v>4.2296500000000001E-2</v>
      </c>
      <c r="H48" s="34">
        <v>4.2195000000000003E-2</v>
      </c>
      <c r="I48" s="34">
        <v>4.0555500000000001E-2</v>
      </c>
      <c r="J48" s="34">
        <v>3.7121800000000003E-2</v>
      </c>
      <c r="K48" s="34">
        <v>3.5084200000000003E-2</v>
      </c>
      <c r="L48" s="34">
        <v>3.1838100000000001E-2</v>
      </c>
      <c r="M48" s="34">
        <v>3.0377000000000001E-2</v>
      </c>
      <c r="N48" s="34">
        <v>3.0516499999999998E-2</v>
      </c>
      <c r="O48" s="34">
        <v>3.0058499999999998E-2</v>
      </c>
      <c r="P48" s="34">
        <v>2.9589799999999999E-2</v>
      </c>
      <c r="Q48" s="34">
        <v>3.0430599999999999E-2</v>
      </c>
      <c r="R48" s="34">
        <v>3.7313399999999997E-2</v>
      </c>
      <c r="S48" s="35">
        <v>4.3873799999999998E-2</v>
      </c>
      <c r="T48" s="35" t="s">
        <v>0</v>
      </c>
      <c r="U48" s="35" t="s">
        <v>0</v>
      </c>
      <c r="V48" s="35">
        <v>4.7304600000000002E-2</v>
      </c>
      <c r="W48" s="35">
        <v>4.3323500000000001E-2</v>
      </c>
      <c r="X48" s="35">
        <v>3.5521400000000002E-2</v>
      </c>
      <c r="Y48" s="35">
        <v>3.0717899999999999E-2</v>
      </c>
      <c r="Z48" s="35">
        <v>3.1428699999999997E-2</v>
      </c>
      <c r="AA48" s="35">
        <v>4.7799899999999999E-2</v>
      </c>
      <c r="AB48" s="35">
        <v>5.2767799999999997E-2</v>
      </c>
      <c r="AC48" s="36" t="s">
        <v>0</v>
      </c>
      <c r="AD48" s="29">
        <v>4.83624E-2</v>
      </c>
      <c r="AE48" s="29">
        <v>5.0490500000000001E-2</v>
      </c>
      <c r="AF48" s="29">
        <v>4.8639000000000002E-2</v>
      </c>
      <c r="AG48" s="29">
        <v>4.6902600000000003E-2</v>
      </c>
      <c r="AH48" s="29">
        <v>4.50476E-2</v>
      </c>
      <c r="AI48" s="29">
        <v>4.4392899999999999E-2</v>
      </c>
      <c r="AJ48" s="29">
        <v>4.45481E-2</v>
      </c>
      <c r="AK48" s="3">
        <f t="shared" si="0"/>
        <v>4.075384666666667E-2</v>
      </c>
      <c r="AL48" s="13">
        <v>-28.178599999999999</v>
      </c>
      <c r="AM48" s="14" t="s">
        <v>99</v>
      </c>
      <c r="AO48" s="7">
        <f>(SUM(B57:O65)+SUM(P57:R61))/140</f>
        <v>3.1941275714285726E-2</v>
      </c>
      <c r="AP48" s="2">
        <f>((AK48-AK$11)*100)/AK$11</f>
        <v>-3.8001605303781494</v>
      </c>
      <c r="AR48" s="14" t="s">
        <v>99</v>
      </c>
      <c r="AS48" s="2"/>
      <c r="AT48" s="1">
        <f>((AO48-AO$11)*100)/AO$11</f>
        <v>-5.4862575456220357</v>
      </c>
      <c r="AU48">
        <f>SUM(AT48:AT51)/4</f>
        <v>-5.3778689272474933</v>
      </c>
    </row>
    <row r="49" spans="1:46" x14ac:dyDescent="0.25">
      <c r="A49" s="29">
        <v>4.5054499999999997E-2</v>
      </c>
      <c r="B49" s="30">
        <v>4.4219500000000002E-2</v>
      </c>
      <c r="C49" s="29" t="s">
        <v>0</v>
      </c>
      <c r="D49" s="29" t="s">
        <v>0</v>
      </c>
      <c r="E49" s="34" t="s">
        <v>0</v>
      </c>
      <c r="F49" s="34">
        <v>5.2903600000000002E-2</v>
      </c>
      <c r="G49" s="34">
        <v>4.3236999999999998E-2</v>
      </c>
      <c r="H49" s="34">
        <v>4.0282499999999999E-2</v>
      </c>
      <c r="I49" s="34">
        <v>3.9032799999999999E-2</v>
      </c>
      <c r="J49" s="34">
        <v>3.6655E-2</v>
      </c>
      <c r="K49" s="34">
        <v>3.5754399999999999E-2</v>
      </c>
      <c r="L49" s="34">
        <v>3.3688799999999998E-2</v>
      </c>
      <c r="M49" s="34">
        <v>3.2408300000000001E-2</v>
      </c>
      <c r="N49" s="34">
        <v>3.2574499999999999E-2</v>
      </c>
      <c r="O49" s="34">
        <v>3.3679599999999997E-2</v>
      </c>
      <c r="P49" s="34">
        <v>3.50187E-2</v>
      </c>
      <c r="Q49" s="34">
        <v>3.6663300000000003E-2</v>
      </c>
      <c r="R49" s="34">
        <v>3.8125899999999997E-2</v>
      </c>
      <c r="S49" s="35">
        <v>3.8575600000000002E-2</v>
      </c>
      <c r="T49" s="35" t="s">
        <v>0</v>
      </c>
      <c r="U49" s="35" t="s">
        <v>0</v>
      </c>
      <c r="V49" s="35">
        <v>5.1432400000000003E-2</v>
      </c>
      <c r="W49" s="35">
        <v>4.2892199999999998E-2</v>
      </c>
      <c r="X49" s="35">
        <v>3.59651E-2</v>
      </c>
      <c r="Y49" s="35">
        <v>3.7053200000000001E-2</v>
      </c>
      <c r="Z49" s="35">
        <v>4.2207300000000003E-2</v>
      </c>
      <c r="AA49" s="35">
        <v>4.8430099999999997E-2</v>
      </c>
      <c r="AB49" s="35">
        <v>5.1233300000000002E-2</v>
      </c>
      <c r="AC49" s="36" t="s">
        <v>0</v>
      </c>
      <c r="AD49" s="29">
        <v>5.1945900000000003E-2</v>
      </c>
      <c r="AE49" s="29">
        <v>4.8742399999999998E-2</v>
      </c>
      <c r="AF49" s="29">
        <v>4.6988299999999997E-2</v>
      </c>
      <c r="AG49" s="29">
        <v>4.70953E-2</v>
      </c>
      <c r="AH49" s="29">
        <v>4.65152E-2</v>
      </c>
      <c r="AI49" s="29">
        <v>4.6813100000000003E-2</v>
      </c>
      <c r="AJ49" s="29">
        <v>4.64298E-2</v>
      </c>
      <c r="AK49" s="3">
        <f t="shared" si="0"/>
        <v>4.2053920000000009E-2</v>
      </c>
      <c r="AL49" s="13">
        <v>-24.624300000000002</v>
      </c>
      <c r="AM49" s="14" t="s">
        <v>102</v>
      </c>
      <c r="AO49" s="2">
        <f>SUM(E48:R56)/126</f>
        <v>3.3913107142857148E-2</v>
      </c>
      <c r="AP49" s="2">
        <f>((AK49-AK$12)*100)/AK$12</f>
        <v>-4.0160242920671747</v>
      </c>
      <c r="AR49" s="14" t="s">
        <v>102</v>
      </c>
      <c r="AS49" s="2"/>
      <c r="AT49" s="1">
        <f>((AO49-AO$12)*100)/AO$12</f>
        <v>-5.8197761804091659</v>
      </c>
    </row>
    <row r="50" spans="1:46" x14ac:dyDescent="0.25">
      <c r="A50" s="29">
        <v>4.4325099999999999E-2</v>
      </c>
      <c r="B50" s="30">
        <v>3.7679299999999999E-2</v>
      </c>
      <c r="C50" s="29" t="s">
        <v>0</v>
      </c>
      <c r="D50" s="29" t="s">
        <v>0</v>
      </c>
      <c r="E50" s="34" t="s">
        <v>0</v>
      </c>
      <c r="F50" s="34">
        <v>4.7190000000000003E-2</v>
      </c>
      <c r="G50" s="34">
        <v>4.0923399999999999E-2</v>
      </c>
      <c r="H50" s="34">
        <v>3.6234799999999998E-2</v>
      </c>
      <c r="I50" s="34">
        <v>3.3272000000000003E-2</v>
      </c>
      <c r="J50" s="34">
        <v>3.2817800000000001E-2</v>
      </c>
      <c r="K50" s="34">
        <v>3.3818399999999998E-2</v>
      </c>
      <c r="L50" s="34">
        <v>3.3388599999999997E-2</v>
      </c>
      <c r="M50" s="34">
        <v>3.2686899999999998E-2</v>
      </c>
      <c r="N50" s="34">
        <v>3.3487299999999998E-2</v>
      </c>
      <c r="O50" s="34">
        <v>3.5602200000000001E-2</v>
      </c>
      <c r="P50" s="34">
        <v>3.7288300000000003E-2</v>
      </c>
      <c r="Q50" s="34">
        <v>3.8389300000000001E-2</v>
      </c>
      <c r="R50" s="34">
        <v>3.81955E-2</v>
      </c>
      <c r="S50" s="35">
        <v>3.1736899999999998E-2</v>
      </c>
      <c r="T50" s="35" t="s">
        <v>0</v>
      </c>
      <c r="U50" s="35" t="s">
        <v>0</v>
      </c>
      <c r="V50" s="35" t="s">
        <v>0</v>
      </c>
      <c r="W50" s="35">
        <v>4.0413900000000003E-2</v>
      </c>
      <c r="X50" s="35">
        <v>3.9825100000000002E-2</v>
      </c>
      <c r="Y50" s="35">
        <v>4.0597899999999999E-2</v>
      </c>
      <c r="Z50" s="35">
        <v>4.3159799999999998E-2</v>
      </c>
      <c r="AA50" s="35">
        <v>4.6598899999999999E-2</v>
      </c>
      <c r="AB50" s="35" t="s">
        <v>0</v>
      </c>
      <c r="AC50" s="36" t="s">
        <v>0</v>
      </c>
      <c r="AD50" s="29">
        <v>5.46414E-2</v>
      </c>
      <c r="AE50" s="29">
        <v>4.5241099999999999E-2</v>
      </c>
      <c r="AF50" s="29">
        <v>4.5062999999999999E-2</v>
      </c>
      <c r="AG50" s="29">
        <v>4.6271199999999998E-2</v>
      </c>
      <c r="AH50" s="29">
        <v>4.7273500000000003E-2</v>
      </c>
      <c r="AI50" s="29">
        <v>4.7673899999999998E-2</v>
      </c>
      <c r="AJ50" s="29">
        <v>4.7102999999999999E-2</v>
      </c>
      <c r="AK50" s="3">
        <f t="shared" si="0"/>
        <v>4.0389232142857126E-2</v>
      </c>
      <c r="AL50" s="13">
        <v>-21.168500000000002</v>
      </c>
      <c r="AM50" s="15" t="s">
        <v>105</v>
      </c>
      <c r="AO50" s="2">
        <f>(SUM(S57:AB65)+SUM(P62:R65))/67</f>
        <v>3.7235791044776118E-2</v>
      </c>
      <c r="AP50" s="2">
        <f>((AK50-AK$13)*100)/AK$13</f>
        <v>-4.2690685238497865</v>
      </c>
      <c r="AR50" s="15" t="s">
        <v>105</v>
      </c>
      <c r="AS50" s="2"/>
      <c r="AT50" s="1">
        <f>((AO50-AO$13)*100)/AO$13</f>
        <v>-5.6902991386804587</v>
      </c>
    </row>
    <row r="51" spans="1:46" x14ac:dyDescent="0.25">
      <c r="A51" s="29">
        <v>4.3687799999999999E-2</v>
      </c>
      <c r="B51" s="30">
        <v>3.40687E-2</v>
      </c>
      <c r="C51" s="29" t="s">
        <v>0</v>
      </c>
      <c r="D51" s="29" t="s">
        <v>0</v>
      </c>
      <c r="E51" s="34">
        <v>4.7645199999999999E-2</v>
      </c>
      <c r="F51" s="34">
        <v>4.6056699999999999E-2</v>
      </c>
      <c r="G51" s="34">
        <v>3.8953000000000002E-2</v>
      </c>
      <c r="H51" s="34">
        <v>3.1877599999999999E-2</v>
      </c>
      <c r="I51" s="34">
        <v>2.7701900000000002E-2</v>
      </c>
      <c r="J51" s="34">
        <v>2.98146E-2</v>
      </c>
      <c r="K51" s="34">
        <v>2.6868900000000001E-2</v>
      </c>
      <c r="L51" s="34">
        <v>2.8188000000000001E-2</v>
      </c>
      <c r="M51" s="34">
        <v>3.2609899999999997E-2</v>
      </c>
      <c r="N51" s="34">
        <v>3.4554700000000001E-2</v>
      </c>
      <c r="O51" s="34">
        <v>3.69255E-2</v>
      </c>
      <c r="P51" s="34">
        <v>3.8652600000000002E-2</v>
      </c>
      <c r="Q51" s="34">
        <v>3.9401899999999997E-2</v>
      </c>
      <c r="R51" s="34">
        <v>4.1212100000000002E-2</v>
      </c>
      <c r="S51" s="35">
        <v>3.0049099999999999E-2</v>
      </c>
      <c r="T51" s="35" t="s">
        <v>0</v>
      </c>
      <c r="U51" s="35" t="s">
        <v>0</v>
      </c>
      <c r="V51" s="35" t="s">
        <v>0</v>
      </c>
      <c r="W51" s="35">
        <v>4.28329E-2</v>
      </c>
      <c r="X51" s="35">
        <v>4.2933100000000002E-2</v>
      </c>
      <c r="Y51" s="35">
        <v>4.33582E-2</v>
      </c>
      <c r="Z51" s="35">
        <v>4.3698599999999997E-2</v>
      </c>
      <c r="AA51" s="35">
        <v>4.8397700000000002E-2</v>
      </c>
      <c r="AB51" s="35" t="s">
        <v>0</v>
      </c>
      <c r="AC51" s="36" t="s">
        <v>0</v>
      </c>
      <c r="AD51" s="29" t="s">
        <v>0</v>
      </c>
      <c r="AE51" s="29">
        <v>4.0388899999999998E-2</v>
      </c>
      <c r="AF51" s="29">
        <v>4.3828199999999998E-2</v>
      </c>
      <c r="AG51" s="29">
        <v>4.5451499999999999E-2</v>
      </c>
      <c r="AH51" s="29">
        <v>4.7382500000000001E-2</v>
      </c>
      <c r="AI51" s="29">
        <v>4.8470399999999997E-2</v>
      </c>
      <c r="AJ51" s="29">
        <v>4.7998499999999999E-2</v>
      </c>
      <c r="AK51" s="3">
        <f t="shared" si="0"/>
        <v>3.9393167857142856E-2</v>
      </c>
      <c r="AL51" s="13">
        <v>-17.791599999999999</v>
      </c>
      <c r="AM51" s="15" t="s">
        <v>108</v>
      </c>
      <c r="AO51" s="2">
        <f>SUM(S48:AB56)/54</f>
        <v>4.2373868518518508E-2</v>
      </c>
      <c r="AP51" s="1">
        <f>((AK51-AK$14)*100)/AK$14</f>
        <v>-4.8174092158975119</v>
      </c>
      <c r="AR51" s="15" t="s">
        <v>108</v>
      </c>
      <c r="AS51" s="2"/>
      <c r="AT51" s="1">
        <f>((AO51-AO$14)*100)/AO$14</f>
        <v>-4.5151428442783121</v>
      </c>
    </row>
    <row r="52" spans="1:46" x14ac:dyDescent="0.25">
      <c r="A52" s="29">
        <v>4.4587500000000002E-2</v>
      </c>
      <c r="B52" s="30">
        <v>3.6864899999999999E-2</v>
      </c>
      <c r="C52" s="29" t="s">
        <v>0</v>
      </c>
      <c r="D52" s="29" t="s">
        <v>0</v>
      </c>
      <c r="E52" s="34">
        <v>4.3762299999999997E-2</v>
      </c>
      <c r="F52" s="34">
        <v>4.1974499999999998E-2</v>
      </c>
      <c r="G52" s="34">
        <v>3.50595E-2</v>
      </c>
      <c r="H52" s="34">
        <v>2.7960700000000002E-2</v>
      </c>
      <c r="I52" s="34">
        <v>2.6563900000000001E-2</v>
      </c>
      <c r="J52" s="34">
        <v>2.4998900000000001E-2</v>
      </c>
      <c r="K52" s="34">
        <v>2.5989600000000002E-2</v>
      </c>
      <c r="L52" s="34">
        <v>2.8839900000000002E-2</v>
      </c>
      <c r="M52" s="34">
        <v>3.2442499999999999E-2</v>
      </c>
      <c r="N52" s="34">
        <v>3.5838399999999999E-2</v>
      </c>
      <c r="O52" s="34">
        <v>3.8663000000000003E-2</v>
      </c>
      <c r="P52" s="34">
        <v>4.0821700000000002E-2</v>
      </c>
      <c r="Q52" s="34">
        <v>4.1746699999999998E-2</v>
      </c>
      <c r="R52" s="34">
        <v>4.3442000000000001E-2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4.5559500000000003E-2</v>
      </c>
      <c r="X52" s="35">
        <v>4.3517199999999999E-2</v>
      </c>
      <c r="Y52" s="35">
        <v>4.47385E-2</v>
      </c>
      <c r="Z52" s="35">
        <v>4.3452299999999999E-2</v>
      </c>
      <c r="AA52" s="35">
        <v>5.0041200000000001E-2</v>
      </c>
      <c r="AB52" s="35" t="s">
        <v>0</v>
      </c>
      <c r="AC52" s="36" t="s">
        <v>0</v>
      </c>
      <c r="AD52" s="29" t="s">
        <v>0</v>
      </c>
      <c r="AE52" s="29">
        <v>4.2541299999999997E-2</v>
      </c>
      <c r="AF52" s="29">
        <v>4.1774699999999998E-2</v>
      </c>
      <c r="AG52" s="29">
        <v>4.2070200000000002E-2</v>
      </c>
      <c r="AH52" s="29">
        <v>4.4004500000000002E-2</v>
      </c>
      <c r="AI52" s="29">
        <v>4.6046499999999997E-2</v>
      </c>
      <c r="AJ52" s="29">
        <v>4.6952099999999997E-2</v>
      </c>
      <c r="AK52" s="3">
        <f t="shared" si="0"/>
        <v>3.9268666666666667E-2</v>
      </c>
      <c r="AL52" s="13">
        <v>-14.477499999999999</v>
      </c>
      <c r="AM52" s="16" t="s">
        <v>117</v>
      </c>
      <c r="AO52" s="7">
        <f>(SUM(AC43:AJ65)+SUM(A43:D56))/173</f>
        <v>4.638512023121389E-2</v>
      </c>
      <c r="AP52" s="2">
        <f>((AK52-AK$15)*100)/AK$15</f>
        <v>-5.0371202473172492</v>
      </c>
      <c r="AR52" s="16" t="s">
        <v>117</v>
      </c>
      <c r="AS52" s="2"/>
      <c r="AT52" s="1">
        <f>((AO52-AO$15)*100)/AO$15</f>
        <v>-2.8242514799436278</v>
      </c>
    </row>
    <row r="53" spans="1:46" x14ac:dyDescent="0.25">
      <c r="A53" s="29">
        <v>4.9921800000000002E-2</v>
      </c>
      <c r="B53" s="30">
        <v>4.06288E-2</v>
      </c>
      <c r="C53" s="29" t="s">
        <v>0</v>
      </c>
      <c r="D53" s="29" t="s">
        <v>0</v>
      </c>
      <c r="E53" s="34">
        <v>3.62706E-2</v>
      </c>
      <c r="F53" s="34">
        <v>3.7636799999999998E-2</v>
      </c>
      <c r="G53" s="34">
        <v>3.2235300000000001E-2</v>
      </c>
      <c r="H53" s="34">
        <v>2.9445099999999998E-2</v>
      </c>
      <c r="I53" s="34">
        <v>2.5172300000000002E-2</v>
      </c>
      <c r="J53" s="34">
        <v>2.41344E-2</v>
      </c>
      <c r="K53" s="34">
        <v>2.4244100000000001E-2</v>
      </c>
      <c r="L53" s="34">
        <v>2.5398899999999999E-2</v>
      </c>
      <c r="M53" s="34">
        <v>2.84792E-2</v>
      </c>
      <c r="N53" s="34">
        <v>3.49953E-2</v>
      </c>
      <c r="O53" s="34">
        <v>3.84988E-2</v>
      </c>
      <c r="P53" s="34">
        <v>4.0980099999999998E-2</v>
      </c>
      <c r="Q53" s="34">
        <v>4.1363400000000002E-2</v>
      </c>
      <c r="R53" s="34">
        <v>4.6449999999999998E-2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4.2411900000000002E-2</v>
      </c>
      <c r="X53" s="35">
        <v>4.21727E-2</v>
      </c>
      <c r="Y53" s="35">
        <v>4.3077499999999998E-2</v>
      </c>
      <c r="Z53" s="35">
        <v>4.3388099999999999E-2</v>
      </c>
      <c r="AA53" s="35">
        <v>4.88373E-2</v>
      </c>
      <c r="AB53" s="35" t="s">
        <v>0</v>
      </c>
      <c r="AC53" s="36" t="s">
        <v>0</v>
      </c>
      <c r="AD53" s="29" t="s">
        <v>0</v>
      </c>
      <c r="AE53" s="29">
        <v>3.8413999999999997E-2</v>
      </c>
      <c r="AF53" s="29">
        <v>3.8550599999999997E-2</v>
      </c>
      <c r="AG53" s="29">
        <v>3.9833E-2</v>
      </c>
      <c r="AH53" s="29">
        <v>4.4190500000000001E-2</v>
      </c>
      <c r="AI53" s="29">
        <v>4.6268999999999998E-2</v>
      </c>
      <c r="AJ53" s="29">
        <v>4.8693699999999999E-2</v>
      </c>
      <c r="AK53" s="3">
        <f t="shared" si="0"/>
        <v>3.8210859259259253E-2</v>
      </c>
      <c r="AL53" s="13">
        <v>-11.212300000000001</v>
      </c>
      <c r="AM53" t="s">
        <v>118</v>
      </c>
      <c r="AO53" s="2">
        <f>((SUM(A39:Z72)+SUM(AA39:AJ65))/895)</f>
        <v>4.4031432290502777E-2</v>
      </c>
      <c r="AP53" s="2">
        <f>((AK53-AK$16)*100)/AK$16</f>
        <v>-5.5815171741735483</v>
      </c>
      <c r="AR53" t="s">
        <v>118</v>
      </c>
      <c r="AT53" s="1">
        <f>((AO53-AO$16)*100)/AO$16</f>
        <v>-2.2730486692104472</v>
      </c>
    </row>
    <row r="54" spans="1:46" x14ac:dyDescent="0.25">
      <c r="A54" s="29">
        <v>5.4873100000000001E-2</v>
      </c>
      <c r="B54" s="30">
        <v>2.9690500000000002E-2</v>
      </c>
      <c r="C54" s="29">
        <v>2.23789E-2</v>
      </c>
      <c r="D54" s="29">
        <v>3.09263E-2</v>
      </c>
      <c r="E54" s="34">
        <v>3.5621300000000002E-2</v>
      </c>
      <c r="F54" s="34">
        <v>3.12746E-2</v>
      </c>
      <c r="G54" s="34">
        <v>2.73294E-2</v>
      </c>
      <c r="H54" s="34">
        <v>2.5505300000000002E-2</v>
      </c>
      <c r="I54" s="34">
        <v>2.3512399999999999E-2</v>
      </c>
      <c r="J54" s="34">
        <v>2.5583000000000002E-2</v>
      </c>
      <c r="K54" s="34">
        <v>2.54261E-2</v>
      </c>
      <c r="L54" s="34">
        <v>2.65799E-2</v>
      </c>
      <c r="M54" s="34">
        <v>3.0218399999999999E-2</v>
      </c>
      <c r="N54" s="34">
        <v>3.5782799999999997E-2</v>
      </c>
      <c r="O54" s="34">
        <v>4.1061E-2</v>
      </c>
      <c r="P54" s="34">
        <v>4.4413099999999997E-2</v>
      </c>
      <c r="Q54" s="34">
        <v>4.4759800000000002E-2</v>
      </c>
      <c r="R54" s="34">
        <v>4.8562399999999999E-2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3.6148600000000003E-2</v>
      </c>
      <c r="X54" s="35">
        <v>4.0055100000000003E-2</v>
      </c>
      <c r="Y54" s="35">
        <v>4.8110800000000002E-2</v>
      </c>
      <c r="Z54" s="35">
        <v>5.0156199999999998E-2</v>
      </c>
      <c r="AA54" s="35">
        <v>4.7897500000000003E-2</v>
      </c>
      <c r="AB54" s="35" t="s">
        <v>0</v>
      </c>
      <c r="AC54" s="36" t="s">
        <v>0</v>
      </c>
      <c r="AD54" s="29" t="s">
        <v>0</v>
      </c>
      <c r="AE54" s="29">
        <v>3.60317E-2</v>
      </c>
      <c r="AF54" s="29">
        <v>4.0145399999999998E-2</v>
      </c>
      <c r="AG54" s="29">
        <v>3.9935400000000003E-2</v>
      </c>
      <c r="AH54" s="29">
        <v>4.3162199999999998E-2</v>
      </c>
      <c r="AI54" s="29">
        <v>4.5478299999999999E-2</v>
      </c>
      <c r="AJ54" s="29">
        <v>5.1014799999999999E-2</v>
      </c>
      <c r="AK54" s="3">
        <f t="shared" si="0"/>
        <v>3.7297734482758617E-2</v>
      </c>
      <c r="AL54" s="13">
        <v>-7.9836</v>
      </c>
      <c r="AM54" t="s">
        <v>119</v>
      </c>
      <c r="AP54" s="2">
        <f>((AK54-AK$17)*100)/AK$17</f>
        <v>-5.9863974905700434</v>
      </c>
      <c r="AR54" t="s">
        <v>119</v>
      </c>
      <c r="AT54" s="1" t="e">
        <f>((AO54-AO$17)*100)/AO$17</f>
        <v>#DIV/0!</v>
      </c>
    </row>
    <row r="55" spans="1:46" x14ac:dyDescent="0.25">
      <c r="A55" s="29">
        <v>2.6859299999999999E-2</v>
      </c>
      <c r="B55" s="30">
        <v>3.09486E-2</v>
      </c>
      <c r="C55" s="29">
        <v>2.31314E-2</v>
      </c>
      <c r="D55" s="29">
        <v>2.74615E-2</v>
      </c>
      <c r="E55" s="34">
        <v>2.9967799999999999E-2</v>
      </c>
      <c r="F55" s="34">
        <v>2.5983900000000001E-2</v>
      </c>
      <c r="G55" s="34">
        <v>2.33493E-2</v>
      </c>
      <c r="H55" s="34">
        <v>2.5680100000000001E-2</v>
      </c>
      <c r="I55" s="34">
        <v>2.7473600000000001E-2</v>
      </c>
      <c r="J55" s="34">
        <v>3.0506800000000001E-2</v>
      </c>
      <c r="K55" s="34">
        <v>3.21836E-2</v>
      </c>
      <c r="L55" s="34">
        <v>3.3511899999999997E-2</v>
      </c>
      <c r="M55" s="34">
        <v>3.7217699999999999E-2</v>
      </c>
      <c r="N55" s="34">
        <v>4.0843999999999998E-2</v>
      </c>
      <c r="O55" s="34">
        <v>4.4015699999999998E-2</v>
      </c>
      <c r="P55" s="34">
        <v>4.68914E-2</v>
      </c>
      <c r="Q55" s="34">
        <v>4.9189299999999998E-2</v>
      </c>
      <c r="R55" s="34">
        <v>4.5634300000000003E-2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3.7710199999999999E-2</v>
      </c>
      <c r="X55" s="35">
        <v>4.2095899999999999E-2</v>
      </c>
      <c r="Y55" s="35">
        <v>4.7154300000000003E-2</v>
      </c>
      <c r="Z55" s="35">
        <v>5.1570499999999998E-2</v>
      </c>
      <c r="AA55" s="35">
        <v>4.9537200000000003E-2</v>
      </c>
      <c r="AB55" s="35" t="s">
        <v>0</v>
      </c>
      <c r="AC55" s="36" t="s">
        <v>0</v>
      </c>
      <c r="AD55" s="29" t="s">
        <v>0</v>
      </c>
      <c r="AE55" s="29">
        <v>3.4983599999999997E-2</v>
      </c>
      <c r="AF55" s="29">
        <v>3.1885499999999997E-2</v>
      </c>
      <c r="AG55" s="29">
        <v>2.0315E-2</v>
      </c>
      <c r="AH55" s="29">
        <v>2.0740600000000001E-2</v>
      </c>
      <c r="AI55" s="29">
        <v>3.6862699999999998E-2</v>
      </c>
      <c r="AJ55" s="29">
        <v>5.0613699999999998E-2</v>
      </c>
      <c r="AK55" s="3">
        <f t="shared" si="0"/>
        <v>3.5321358620689657E-2</v>
      </c>
      <c r="AL55" s="13">
        <v>-4.7801999999999998</v>
      </c>
      <c r="AM55" t="s">
        <v>120</v>
      </c>
      <c r="AP55" s="2">
        <f>((AK55-AK$18)*100)/AK$18</f>
        <v>-6.6005183878513352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0</v>
      </c>
      <c r="B56" s="30" t="s">
        <v>0</v>
      </c>
      <c r="C56" s="29">
        <v>2.1125600000000001E-2</v>
      </c>
      <c r="D56" s="29">
        <v>1.39966E-2</v>
      </c>
      <c r="E56" s="34">
        <v>1.39144E-2</v>
      </c>
      <c r="F56" s="34">
        <v>1.58493E-2</v>
      </c>
      <c r="G56" s="34">
        <v>2.0677399999999999E-2</v>
      </c>
      <c r="H56" s="34">
        <v>2.6917699999999999E-2</v>
      </c>
      <c r="I56" s="34">
        <v>2.79785E-2</v>
      </c>
      <c r="J56" s="34">
        <v>2.8716700000000001E-2</v>
      </c>
      <c r="K56" s="34">
        <v>2.96476E-2</v>
      </c>
      <c r="L56" s="34">
        <v>3.0481999999999999E-2</v>
      </c>
      <c r="M56" s="34">
        <v>3.2442699999999998E-2</v>
      </c>
      <c r="N56" s="34">
        <v>3.4568000000000002E-2</v>
      </c>
      <c r="O56" s="34">
        <v>3.7187900000000003E-2</v>
      </c>
      <c r="P56" s="34">
        <v>4.1093699999999997E-2</v>
      </c>
      <c r="Q56" s="34">
        <v>4.5118100000000001E-2</v>
      </c>
      <c r="R56" s="34">
        <v>4.74872E-2</v>
      </c>
      <c r="S56" s="35" t="s">
        <v>0</v>
      </c>
      <c r="T56" s="35" t="s">
        <v>0</v>
      </c>
      <c r="U56" s="35" t="s">
        <v>0</v>
      </c>
      <c r="V56" s="35">
        <v>3.0020600000000001E-2</v>
      </c>
      <c r="W56" s="35">
        <v>3.1348800000000003E-2</v>
      </c>
      <c r="X56" s="35">
        <v>3.2104800000000003E-2</v>
      </c>
      <c r="Y56" s="35">
        <v>3.6512099999999999E-2</v>
      </c>
      <c r="Z56" s="35">
        <v>4.0731299999999998E-2</v>
      </c>
      <c r="AA56" s="35">
        <v>4.5709899999999998E-2</v>
      </c>
      <c r="AB56" s="35" t="s">
        <v>0</v>
      </c>
      <c r="AC56" s="36" t="s">
        <v>0</v>
      </c>
      <c r="AD56" s="29" t="s">
        <v>0</v>
      </c>
      <c r="AE56" s="29">
        <v>3.6941500000000002E-2</v>
      </c>
      <c r="AF56" s="29">
        <v>2.1701700000000001E-2</v>
      </c>
      <c r="AG56" s="29">
        <v>1.7537199999999999E-2</v>
      </c>
      <c r="AH56" s="29">
        <v>1.8182899999999998E-2</v>
      </c>
      <c r="AI56" s="29">
        <v>2.1541399999999999E-2</v>
      </c>
      <c r="AJ56" s="29">
        <v>2.47742E-2</v>
      </c>
      <c r="AK56" s="19">
        <f>AVERAGE(A56:AJ56)</f>
        <v>2.9439635714285716E-2</v>
      </c>
      <c r="AL56" s="13">
        <v>-1.5918000000000001</v>
      </c>
      <c r="AM56" t="s">
        <v>121</v>
      </c>
      <c r="AO56" s="2">
        <f>SUM(U71:W72)/6</f>
        <v>4.7812716666666664E-2</v>
      </c>
      <c r="AP56" s="2">
        <f>((AK56-AK$19)*100)/AK$19</f>
        <v>-7.163098857341458</v>
      </c>
      <c r="AR56" t="s">
        <v>124</v>
      </c>
      <c r="AT56" s="1">
        <f>((AO56-AO$19)*100)/AO$19</f>
        <v>3.0674531433679038</v>
      </c>
    </row>
    <row r="57" spans="1:46" x14ac:dyDescent="0.25">
      <c r="A57" t="s">
        <v>0</v>
      </c>
      <c r="B57" s="37" t="s">
        <v>0</v>
      </c>
      <c r="C57" s="34">
        <v>1.37632E-2</v>
      </c>
      <c r="D57" s="34">
        <v>1.18739E-2</v>
      </c>
      <c r="E57" s="34">
        <v>1.23345E-2</v>
      </c>
      <c r="F57" s="34">
        <v>1.40993E-2</v>
      </c>
      <c r="G57" s="34">
        <v>2.16562E-2</v>
      </c>
      <c r="H57" s="34">
        <v>2.7882400000000002E-2</v>
      </c>
      <c r="I57" s="34">
        <v>3.02867E-2</v>
      </c>
      <c r="J57" s="34">
        <v>3.1854E-2</v>
      </c>
      <c r="K57" s="34">
        <v>3.19604E-2</v>
      </c>
      <c r="L57" s="34">
        <v>3.2024200000000003E-2</v>
      </c>
      <c r="M57" s="34">
        <v>3.2964100000000003E-2</v>
      </c>
      <c r="N57" s="34">
        <v>3.4576500000000003E-2</v>
      </c>
      <c r="O57" s="34">
        <v>3.6827100000000002E-2</v>
      </c>
      <c r="P57" s="34">
        <v>4.0798899999999999E-2</v>
      </c>
      <c r="Q57" s="34">
        <v>4.3957299999999998E-2</v>
      </c>
      <c r="R57" s="34">
        <v>4.36263E-2</v>
      </c>
      <c r="S57" s="35" t="s">
        <v>0</v>
      </c>
      <c r="T57" s="35" t="s">
        <v>0</v>
      </c>
      <c r="U57" s="35" t="s">
        <v>0</v>
      </c>
      <c r="V57" s="35">
        <v>3.7979400000000003E-2</v>
      </c>
      <c r="W57" s="35">
        <v>3.2242800000000002E-2</v>
      </c>
      <c r="X57" s="35">
        <v>3.2776699999999999E-2</v>
      </c>
      <c r="Y57" s="35">
        <v>3.5454899999999998E-2</v>
      </c>
      <c r="Z57" s="35">
        <v>3.8841100000000003E-2</v>
      </c>
      <c r="AA57" s="35">
        <v>4.1015700000000002E-2</v>
      </c>
      <c r="AB57" s="35" t="s">
        <v>0</v>
      </c>
      <c r="AC57" s="36" t="s">
        <v>0</v>
      </c>
      <c r="AD57" s="29" t="s">
        <v>0</v>
      </c>
      <c r="AE57" s="29">
        <v>4.8895500000000001E-2</v>
      </c>
      <c r="AF57" s="29">
        <v>1.84999E-2</v>
      </c>
      <c r="AG57" s="29">
        <v>1.5752599999999999E-2</v>
      </c>
      <c r="AH57" s="29">
        <v>2.7503799999999998E-2</v>
      </c>
      <c r="AI57" s="29">
        <v>3.0842899999999999E-2</v>
      </c>
      <c r="AJ57" s="29">
        <v>2.5392700000000001E-2</v>
      </c>
      <c r="AK57" s="3">
        <f t="shared" si="0"/>
        <v>3.0202964285714284E-2</v>
      </c>
      <c r="AL57" s="13">
        <v>1.5918000000000001</v>
      </c>
      <c r="AP57" s="2">
        <f>((AK57-AK$20)*100)/AK$20</f>
        <v>-6.5943484523862486</v>
      </c>
    </row>
    <row r="58" spans="1:46" x14ac:dyDescent="0.25">
      <c r="A58" t="s">
        <v>0</v>
      </c>
      <c r="B58" s="37">
        <v>1.6475400000000001E-2</v>
      </c>
      <c r="C58" s="34">
        <v>1.51059E-2</v>
      </c>
      <c r="D58" s="34">
        <v>1.23497E-2</v>
      </c>
      <c r="E58" s="34">
        <v>1.49146E-2</v>
      </c>
      <c r="F58" s="34">
        <v>1.8745100000000001E-2</v>
      </c>
      <c r="G58" s="34">
        <v>2.6996200000000001E-2</v>
      </c>
      <c r="H58" s="34">
        <v>3.2996400000000002E-2</v>
      </c>
      <c r="I58" s="34">
        <v>3.7432899999999998E-2</v>
      </c>
      <c r="J58" s="34">
        <v>4.1203999999999998E-2</v>
      </c>
      <c r="K58" s="34">
        <v>4.2960600000000002E-2</v>
      </c>
      <c r="L58" s="34">
        <v>4.43758E-2</v>
      </c>
      <c r="M58" s="34">
        <v>4.31905E-2</v>
      </c>
      <c r="N58" s="34">
        <v>4.0221800000000002E-2</v>
      </c>
      <c r="O58" s="34">
        <v>3.7906200000000001E-2</v>
      </c>
      <c r="P58" s="34">
        <v>3.9364700000000002E-2</v>
      </c>
      <c r="Q58" s="34">
        <v>4.0767999999999999E-2</v>
      </c>
      <c r="R58" s="34">
        <v>3.9798399999999998E-2</v>
      </c>
      <c r="S58" s="35" t="s">
        <v>0</v>
      </c>
      <c r="T58" s="35" t="s">
        <v>0</v>
      </c>
      <c r="U58" s="35">
        <v>3.3305000000000001E-2</v>
      </c>
      <c r="V58" s="35">
        <v>3.7062100000000001E-2</v>
      </c>
      <c r="W58" s="35">
        <v>4.0498300000000001E-2</v>
      </c>
      <c r="X58" s="35">
        <v>2.8442800000000001E-2</v>
      </c>
      <c r="Y58" s="35">
        <v>2.6251099999999999E-2</v>
      </c>
      <c r="Z58" s="35">
        <v>3.6679099999999999E-2</v>
      </c>
      <c r="AA58" s="35">
        <v>4.0379199999999997E-2</v>
      </c>
      <c r="AB58" s="35" t="s">
        <v>0</v>
      </c>
      <c r="AC58" s="36" t="s">
        <v>0</v>
      </c>
      <c r="AD58" s="29" t="s">
        <v>0</v>
      </c>
      <c r="AE58" s="29">
        <v>4.68026E-2</v>
      </c>
      <c r="AF58" s="29">
        <v>2.9400300000000001E-2</v>
      </c>
      <c r="AG58" s="29">
        <v>2.3941899999999999E-2</v>
      </c>
      <c r="AH58" s="29">
        <v>3.2177900000000002E-2</v>
      </c>
      <c r="AI58" s="29">
        <v>3.3796699999999999E-2</v>
      </c>
      <c r="AJ58" s="29">
        <v>2.5600700000000001E-2</v>
      </c>
      <c r="AK58" s="3">
        <f t="shared" si="0"/>
        <v>3.2638130000000001E-2</v>
      </c>
      <c r="AL58" s="13">
        <v>4.7801999999999998</v>
      </c>
      <c r="AP58" s="2">
        <f>((AK58-AK$21)*100)/AK$21</f>
        <v>-6.6037382202319002</v>
      </c>
    </row>
    <row r="59" spans="1:46" x14ac:dyDescent="0.25">
      <c r="A59" t="s">
        <v>0</v>
      </c>
      <c r="B59" s="37">
        <v>2.3198300000000002E-2</v>
      </c>
      <c r="C59" s="34">
        <v>2.5073000000000002E-2</v>
      </c>
      <c r="D59" s="34">
        <v>2.20272E-2</v>
      </c>
      <c r="E59" s="34">
        <v>2.2923200000000001E-2</v>
      </c>
      <c r="F59" s="34">
        <v>2.53501E-2</v>
      </c>
      <c r="G59" s="34">
        <v>2.8341600000000002E-2</v>
      </c>
      <c r="H59" s="34">
        <v>3.1544599999999999E-2</v>
      </c>
      <c r="I59" s="34">
        <v>3.5721099999999999E-2</v>
      </c>
      <c r="J59" s="34">
        <v>3.8604300000000001E-2</v>
      </c>
      <c r="K59" s="34">
        <v>4.1605000000000003E-2</v>
      </c>
      <c r="L59" s="34">
        <v>4.3165500000000002E-2</v>
      </c>
      <c r="M59" s="34">
        <v>4.4239899999999999E-2</v>
      </c>
      <c r="N59" s="34">
        <v>4.0597300000000003E-2</v>
      </c>
      <c r="O59" s="34">
        <v>3.0311899999999999E-2</v>
      </c>
      <c r="P59" s="34">
        <v>2.9679500000000001E-2</v>
      </c>
      <c r="Q59" s="34">
        <v>2.49984E-2</v>
      </c>
      <c r="R59" s="34">
        <v>3.6619499999999999E-2</v>
      </c>
      <c r="S59" s="35" t="s">
        <v>0</v>
      </c>
      <c r="T59" s="35" t="s">
        <v>0</v>
      </c>
      <c r="U59" s="35">
        <v>3.5950500000000003E-2</v>
      </c>
      <c r="V59" s="35">
        <v>3.8635900000000001E-2</v>
      </c>
      <c r="W59" s="35">
        <v>3.7573099999999998E-2</v>
      </c>
      <c r="X59" s="35">
        <v>3.7824999999999998E-2</v>
      </c>
      <c r="Y59" s="35">
        <v>2.0872000000000002E-2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4.4865099999999998E-2</v>
      </c>
      <c r="AG59" s="29">
        <v>2.90809E-2</v>
      </c>
      <c r="AH59" s="29">
        <v>4.3073899999999998E-2</v>
      </c>
      <c r="AI59" s="29">
        <v>4.3511000000000001E-2</v>
      </c>
      <c r="AJ59" s="29">
        <v>2.7107599999999999E-2</v>
      </c>
      <c r="AK59" s="3">
        <f t="shared" si="0"/>
        <v>3.3425755555555554E-2</v>
      </c>
      <c r="AL59" s="13">
        <v>7.9836</v>
      </c>
      <c r="AP59" s="2">
        <f>((AK59-AK$22)*100)/AK$22</f>
        <v>-6.2722221645255285</v>
      </c>
    </row>
    <row r="60" spans="1:46" x14ac:dyDescent="0.25">
      <c r="A60" t="s">
        <v>0</v>
      </c>
      <c r="B60" s="37">
        <v>2.5476200000000001E-2</v>
      </c>
      <c r="C60" s="34">
        <v>2.35619E-2</v>
      </c>
      <c r="D60" s="34">
        <v>2.45731E-2</v>
      </c>
      <c r="E60" s="34">
        <v>2.3028E-2</v>
      </c>
      <c r="F60" s="34">
        <v>2.4613900000000001E-2</v>
      </c>
      <c r="G60" s="34">
        <v>2.6946999999999999E-2</v>
      </c>
      <c r="H60" s="34">
        <v>2.76308E-2</v>
      </c>
      <c r="I60" s="34">
        <v>2.9267000000000001E-2</v>
      </c>
      <c r="J60" s="34">
        <v>3.10805E-2</v>
      </c>
      <c r="K60" s="34">
        <v>3.3934300000000001E-2</v>
      </c>
      <c r="L60" s="34">
        <v>3.4496100000000002E-2</v>
      </c>
      <c r="M60" s="34">
        <v>3.6659400000000002E-2</v>
      </c>
      <c r="N60" s="34">
        <v>3.9172800000000001E-2</v>
      </c>
      <c r="O60" s="34">
        <v>3.5835899999999997E-2</v>
      </c>
      <c r="P60" s="34">
        <v>2.95733E-2</v>
      </c>
      <c r="Q60" s="34">
        <v>3.6169E-2</v>
      </c>
      <c r="R60" s="34">
        <v>4.7948299999999999E-2</v>
      </c>
      <c r="S60" s="35" t="s">
        <v>0</v>
      </c>
      <c r="T60" s="35">
        <v>4.25607E-2</v>
      </c>
      <c r="U60" s="35">
        <v>3.6995399999999998E-2</v>
      </c>
      <c r="V60" s="35">
        <v>3.4441800000000002E-2</v>
      </c>
      <c r="W60" s="35">
        <v>3.5453800000000001E-2</v>
      </c>
      <c r="X60" s="35">
        <v>3.4020000000000002E-2</v>
      </c>
      <c r="Y60" s="35">
        <v>2.7275199999999999E-2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4.87625E-2</v>
      </c>
      <c r="AG60" s="29">
        <v>4.1074899999999998E-2</v>
      </c>
      <c r="AH60" s="29">
        <v>3.6360400000000001E-2</v>
      </c>
      <c r="AI60" s="29">
        <v>3.7306699999999998E-2</v>
      </c>
      <c r="AJ60" s="29">
        <v>3.57945E-2</v>
      </c>
      <c r="AK60" s="3">
        <f t="shared" si="0"/>
        <v>3.3571907142857148E-2</v>
      </c>
      <c r="AL60" s="13">
        <v>11.212300000000001</v>
      </c>
      <c r="AP60" s="2">
        <f>((AK60-AK$23)*100)/AK$23</f>
        <v>-5.9119201992316812</v>
      </c>
    </row>
    <row r="61" spans="1:46" x14ac:dyDescent="0.25">
      <c r="A61" t="s">
        <v>0</v>
      </c>
      <c r="B61" s="37">
        <v>2.89798E-2</v>
      </c>
      <c r="C61" s="34">
        <v>2.4310100000000001E-2</v>
      </c>
      <c r="D61" s="34">
        <v>2.51002E-2</v>
      </c>
      <c r="E61" s="34">
        <v>2.3561499999999999E-2</v>
      </c>
      <c r="F61" s="34">
        <v>2.4884300000000002E-2</v>
      </c>
      <c r="G61" s="34">
        <v>2.74369E-2</v>
      </c>
      <c r="H61" s="34">
        <v>2.9950000000000001E-2</v>
      </c>
      <c r="I61" s="34">
        <v>3.3322699999999997E-2</v>
      </c>
      <c r="J61" s="34">
        <v>3.6111799999999999E-2</v>
      </c>
      <c r="K61" s="34">
        <v>3.7898099999999997E-2</v>
      </c>
      <c r="L61" s="34">
        <v>3.6902400000000002E-2</v>
      </c>
      <c r="M61" s="34">
        <v>3.6767099999999997E-2</v>
      </c>
      <c r="N61" s="34">
        <v>3.6191500000000001E-2</v>
      </c>
      <c r="O61" s="34">
        <v>3.5457200000000001E-2</v>
      </c>
      <c r="P61" s="34">
        <v>3.11052E-2</v>
      </c>
      <c r="Q61" s="34">
        <v>4.9710299999999999E-2</v>
      </c>
      <c r="R61" s="34" t="s">
        <v>0</v>
      </c>
      <c r="S61" s="35">
        <v>4.1335700000000003E-2</v>
      </c>
      <c r="T61" s="35">
        <v>3.5883400000000003E-2</v>
      </c>
      <c r="U61" s="35">
        <v>3.1442999999999999E-2</v>
      </c>
      <c r="V61" s="35">
        <v>3.2793999999999997E-2</v>
      </c>
      <c r="W61" s="35">
        <v>3.3222799999999997E-2</v>
      </c>
      <c r="X61" s="35">
        <v>3.2871600000000001E-2</v>
      </c>
      <c r="Y61" s="35">
        <v>3.1048599999999999E-2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4.6842300000000003E-2</v>
      </c>
      <c r="AG61" s="29">
        <v>4.2408500000000002E-2</v>
      </c>
      <c r="AH61" s="29">
        <v>4.1307900000000002E-2</v>
      </c>
      <c r="AI61" s="29">
        <v>4.19922E-2</v>
      </c>
      <c r="AJ61" s="29">
        <v>4.1619000000000003E-2</v>
      </c>
      <c r="AK61" s="3">
        <f t="shared" si="0"/>
        <v>3.4659217857142856E-2</v>
      </c>
      <c r="AL61" s="13">
        <v>14.477499999999999</v>
      </c>
      <c r="AP61" s="2">
        <f>((AK61-AK$24)*100)/AK$24</f>
        <v>-5.734412116249433</v>
      </c>
    </row>
    <row r="62" spans="1:46" x14ac:dyDescent="0.25">
      <c r="A62" t="s">
        <v>0</v>
      </c>
      <c r="B62" s="37">
        <v>3.9919799999999998E-2</v>
      </c>
      <c r="C62" s="34">
        <v>3.5899899999999998E-2</v>
      </c>
      <c r="D62" s="34">
        <v>2.9005400000000001E-2</v>
      </c>
      <c r="E62" s="34">
        <v>2.6503700000000002E-2</v>
      </c>
      <c r="F62" s="34">
        <v>2.9266799999999999E-2</v>
      </c>
      <c r="G62" s="34">
        <v>3.1327000000000001E-2</v>
      </c>
      <c r="H62" s="34">
        <v>3.3023200000000003E-2</v>
      </c>
      <c r="I62" s="34">
        <v>3.4942300000000003E-2</v>
      </c>
      <c r="J62" s="34">
        <v>3.5020299999999997E-2</v>
      </c>
      <c r="K62" s="34">
        <v>3.5888400000000001E-2</v>
      </c>
      <c r="L62" s="34">
        <v>3.7354800000000001E-2</v>
      </c>
      <c r="M62" s="34">
        <v>3.9061699999999998E-2</v>
      </c>
      <c r="N62" s="34">
        <v>3.8763899999999997E-2</v>
      </c>
      <c r="O62" s="34">
        <v>3.5609099999999998E-2</v>
      </c>
      <c r="P62" s="38">
        <v>3.4066699999999998E-2</v>
      </c>
      <c r="Q62" s="38" t="s">
        <v>0</v>
      </c>
      <c r="R62" s="38">
        <v>4.7116600000000002E-2</v>
      </c>
      <c r="S62" s="35">
        <v>3.6378599999999997E-2</v>
      </c>
      <c r="T62" s="35">
        <v>3.4262800000000003E-2</v>
      </c>
      <c r="U62" s="35">
        <v>3.2630800000000001E-2</v>
      </c>
      <c r="V62" s="35">
        <v>3.53732E-2</v>
      </c>
      <c r="W62" s="35">
        <v>3.6379099999999998E-2</v>
      </c>
      <c r="X62" s="35">
        <v>3.3247600000000002E-2</v>
      </c>
      <c r="Y62" s="35">
        <v>3.4818799999999997E-2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4.6275799999999999E-2</v>
      </c>
      <c r="AG62" s="29">
        <v>4.3169800000000001E-2</v>
      </c>
      <c r="AH62" s="29" t="s">
        <v>0</v>
      </c>
      <c r="AI62" s="29">
        <v>4.82104E-2</v>
      </c>
      <c r="AJ62" s="29">
        <v>4.0722800000000003E-2</v>
      </c>
      <c r="AK62" s="3">
        <f t="shared" si="0"/>
        <v>3.6453307407407411E-2</v>
      </c>
      <c r="AL62" s="13">
        <v>17.791599999999999</v>
      </c>
      <c r="AP62" s="2">
        <f>((AK62-AK$25)*100)/AK$25</f>
        <v>-5.3503206151502365</v>
      </c>
    </row>
    <row r="63" spans="1:46" x14ac:dyDescent="0.25">
      <c r="A63" t="s">
        <v>0</v>
      </c>
      <c r="B63" s="37">
        <v>4.5499600000000001E-2</v>
      </c>
      <c r="C63" s="34">
        <v>4.0822200000000003E-2</v>
      </c>
      <c r="D63" s="34">
        <v>3.5389799999999999E-2</v>
      </c>
      <c r="E63" s="34">
        <v>3.09923E-2</v>
      </c>
      <c r="F63" s="34">
        <v>3.1006200000000001E-2</v>
      </c>
      <c r="G63" s="34">
        <v>3.2238500000000003E-2</v>
      </c>
      <c r="H63" s="34">
        <v>3.3681299999999997E-2</v>
      </c>
      <c r="I63" s="34">
        <v>3.5309199999999999E-2</v>
      </c>
      <c r="J63" s="34">
        <v>3.4608800000000002E-2</v>
      </c>
      <c r="K63" s="34">
        <v>3.4485399999999999E-2</v>
      </c>
      <c r="L63" s="34">
        <v>3.7160600000000002E-2</v>
      </c>
      <c r="M63" s="34">
        <v>3.7871799999999997E-2</v>
      </c>
      <c r="N63" s="34">
        <v>3.6345099999999998E-2</v>
      </c>
      <c r="O63" s="34">
        <v>3.5975300000000002E-2</v>
      </c>
      <c r="P63" s="38" t="s">
        <v>0</v>
      </c>
      <c r="Q63" s="38">
        <v>4.6281500000000003E-2</v>
      </c>
      <c r="R63" s="38">
        <v>4.6450900000000003E-2</v>
      </c>
      <c r="S63" s="35">
        <v>4.3621899999999998E-2</v>
      </c>
      <c r="T63" s="35">
        <v>3.9484400000000003E-2</v>
      </c>
      <c r="U63" s="35">
        <v>3.62887E-2</v>
      </c>
      <c r="V63" s="35">
        <v>3.6667699999999998E-2</v>
      </c>
      <c r="W63" s="35">
        <v>3.8025700000000003E-2</v>
      </c>
      <c r="X63" s="35">
        <v>3.7944699999999998E-2</v>
      </c>
      <c r="Y63" s="35">
        <v>4.2220899999999999E-2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4.2557900000000003E-2</v>
      </c>
      <c r="AG63" s="29">
        <v>4.4973399999999997E-2</v>
      </c>
      <c r="AH63" s="29" t="s">
        <v>0</v>
      </c>
      <c r="AI63" s="29" t="s">
        <v>0</v>
      </c>
      <c r="AJ63" s="29" t="s">
        <v>0</v>
      </c>
      <c r="AK63" s="3">
        <f t="shared" si="0"/>
        <v>3.8236151999999995E-2</v>
      </c>
      <c r="AL63" s="13">
        <v>21.168500000000002</v>
      </c>
      <c r="AP63" s="2">
        <f>((AK63-AK$26)*100)/AK$26</f>
        <v>-4.1735035126551852</v>
      </c>
    </row>
    <row r="64" spans="1:46" x14ac:dyDescent="0.25">
      <c r="A64" t="s">
        <v>0</v>
      </c>
      <c r="B64" s="37" t="s">
        <v>0</v>
      </c>
      <c r="C64" s="34">
        <v>4.3429599999999999E-2</v>
      </c>
      <c r="D64" s="34">
        <v>3.5040599999999998E-2</v>
      </c>
      <c r="E64" s="34">
        <v>3.0474399999999999E-2</v>
      </c>
      <c r="F64" s="34">
        <v>3.0134899999999999E-2</v>
      </c>
      <c r="G64" s="34">
        <v>3.3109399999999997E-2</v>
      </c>
      <c r="H64" s="34">
        <v>3.4909200000000001E-2</v>
      </c>
      <c r="I64" s="34">
        <v>3.6317500000000003E-2</v>
      </c>
      <c r="J64" s="34">
        <v>3.6978700000000003E-2</v>
      </c>
      <c r="K64" s="34">
        <v>3.7122799999999997E-2</v>
      </c>
      <c r="L64" s="34">
        <v>3.8487100000000003E-2</v>
      </c>
      <c r="M64" s="34">
        <v>3.7597100000000001E-2</v>
      </c>
      <c r="N64" s="34">
        <v>3.5125799999999999E-2</v>
      </c>
      <c r="O64" s="34">
        <v>3.6339900000000001E-2</v>
      </c>
      <c r="P64" s="38" t="s">
        <v>0</v>
      </c>
      <c r="Q64" s="38">
        <v>4.64479E-2</v>
      </c>
      <c r="R64" s="38">
        <v>4.4270299999999999E-2</v>
      </c>
      <c r="S64" s="35">
        <v>4.4436200000000002E-2</v>
      </c>
      <c r="T64" s="35">
        <v>3.9915300000000001E-2</v>
      </c>
      <c r="U64" s="35">
        <v>3.7253599999999998E-2</v>
      </c>
      <c r="V64" s="35">
        <v>3.8477200000000003E-2</v>
      </c>
      <c r="W64" s="35">
        <v>4.0613299999999998E-2</v>
      </c>
      <c r="X64" s="35">
        <v>4.09471E-2</v>
      </c>
      <c r="Y64" s="35">
        <v>4.55336E-2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3.9417099999999997E-2</v>
      </c>
      <c r="AG64" s="29">
        <v>5.3420000000000002E-2</v>
      </c>
      <c r="AH64" s="29" t="s">
        <v>0</v>
      </c>
      <c r="AI64" s="29" t="s">
        <v>0</v>
      </c>
      <c r="AJ64" s="29" t="s">
        <v>0</v>
      </c>
      <c r="AK64" s="3">
        <f t="shared" si="0"/>
        <v>3.899160833333333E-2</v>
      </c>
      <c r="AL64" s="13">
        <v>24.624300000000002</v>
      </c>
      <c r="AP64" s="2">
        <f>((AK64-AK$27)*100)/AK$27</f>
        <v>-3.915969163119986</v>
      </c>
    </row>
    <row r="65" spans="1:46" x14ac:dyDescent="0.25">
      <c r="A65" t="s">
        <v>0</v>
      </c>
      <c r="B65" s="37" t="s">
        <v>0</v>
      </c>
      <c r="C65" s="34">
        <v>5.5522099999999998E-2</v>
      </c>
      <c r="D65" s="34">
        <v>3.5434100000000003E-2</v>
      </c>
      <c r="E65" s="34">
        <v>2.6300400000000002E-2</v>
      </c>
      <c r="F65" s="34">
        <v>2.01326E-2</v>
      </c>
      <c r="G65" s="34">
        <v>1.7477599999999999E-2</v>
      </c>
      <c r="H65" s="34">
        <v>2.3247799999999999E-2</v>
      </c>
      <c r="I65" s="34">
        <v>2.76496E-2</v>
      </c>
      <c r="J65" s="34">
        <v>3.0069100000000001E-2</v>
      </c>
      <c r="K65" s="34">
        <v>3.4361999999999997E-2</v>
      </c>
      <c r="L65" s="34">
        <v>3.7272899999999998E-2</v>
      </c>
      <c r="M65" s="34">
        <v>3.7216300000000001E-2</v>
      </c>
      <c r="N65" s="34">
        <v>3.9698900000000002E-2</v>
      </c>
      <c r="O65" s="34">
        <v>4.2407599999999997E-2</v>
      </c>
      <c r="P65" s="38" t="s">
        <v>0</v>
      </c>
      <c r="Q65" s="38">
        <v>4.8615800000000001E-2</v>
      </c>
      <c r="R65" s="38">
        <v>3.8718500000000003E-2</v>
      </c>
      <c r="S65" s="35">
        <v>3.5538599999999997E-2</v>
      </c>
      <c r="T65" s="35">
        <v>3.08353E-2</v>
      </c>
      <c r="U65" s="35">
        <v>3.1859800000000001E-2</v>
      </c>
      <c r="V65" s="35">
        <v>3.4733199999999999E-2</v>
      </c>
      <c r="W65" s="35">
        <v>3.9730799999999997E-2</v>
      </c>
      <c r="X65" s="35">
        <v>4.2282E-2</v>
      </c>
      <c r="Y65" s="35">
        <v>4.2198199999999998E-2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3.5059236363636365E-2</v>
      </c>
      <c r="AL65" s="13">
        <v>28.178599999999999</v>
      </c>
      <c r="AP65" s="2">
        <f>((AK65-AK$28)*100)/AK$28</f>
        <v>-3.8811515870074538</v>
      </c>
    </row>
    <row r="66" spans="1:46" x14ac:dyDescent="0.25">
      <c r="A66" s="32" t="s">
        <v>0</v>
      </c>
      <c r="B66" s="39" t="s">
        <v>0</v>
      </c>
      <c r="C66" s="32">
        <v>4.6656999999999997E-2</v>
      </c>
      <c r="D66" s="32">
        <v>5.0079100000000001E-2</v>
      </c>
      <c r="E66" s="32">
        <v>5.2915799999999999E-2</v>
      </c>
      <c r="F66" s="32">
        <v>5.3788700000000002E-2</v>
      </c>
      <c r="G66" s="32">
        <v>5.2276299999999998E-2</v>
      </c>
      <c r="H66" s="32">
        <v>4.9028299999999997E-2</v>
      </c>
      <c r="I66" s="32">
        <v>4.33686E-2</v>
      </c>
      <c r="J66" s="32">
        <v>3.82049E-2</v>
      </c>
      <c r="K66" s="32">
        <v>3.24505E-2</v>
      </c>
      <c r="L66" s="32">
        <v>2.8845099999999999E-2</v>
      </c>
      <c r="M66" s="32">
        <v>3.3027899999999999E-2</v>
      </c>
      <c r="N66" s="32">
        <v>4.7678100000000001E-2</v>
      </c>
      <c r="O66" s="32">
        <v>4.6295700000000002E-2</v>
      </c>
      <c r="P66" s="32" t="s">
        <v>0</v>
      </c>
      <c r="Q66" s="32" t="s">
        <v>0</v>
      </c>
      <c r="R66" s="32" t="s">
        <v>0</v>
      </c>
      <c r="S66" s="33">
        <v>4.98165E-2</v>
      </c>
      <c r="T66" s="33">
        <v>5.0428500000000001E-2</v>
      </c>
      <c r="U66" s="33">
        <v>4.7279700000000001E-2</v>
      </c>
      <c r="V66" s="33">
        <v>3.8365099999999999E-2</v>
      </c>
      <c r="W66" s="33">
        <v>2.7319800000000002E-2</v>
      </c>
      <c r="X66" s="33">
        <v>4.3529600000000002E-2</v>
      </c>
      <c r="Y66" s="33">
        <v>4.3149399999999997E-2</v>
      </c>
      <c r="Z66" s="33" t="s">
        <v>0</v>
      </c>
      <c r="AA66" s="40" t="s">
        <v>0</v>
      </c>
      <c r="AB66" s="40">
        <v>2.5208000000000001E-2</v>
      </c>
      <c r="AC66" s="40">
        <v>3.4850600000000002E-2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4.2480145454545461E-2</v>
      </c>
      <c r="AL66" s="1">
        <v>31.855</v>
      </c>
      <c r="AP66" s="2">
        <f>((AK66-AK$29)*100)/AK$29</f>
        <v>-4.0274821235674381</v>
      </c>
    </row>
    <row r="67" spans="1:46" x14ac:dyDescent="0.25">
      <c r="A67" s="31" t="s">
        <v>0</v>
      </c>
      <c r="B67" s="41" t="s">
        <v>0</v>
      </c>
      <c r="C67" s="31" t="s">
        <v>0</v>
      </c>
      <c r="D67" s="31">
        <v>6.12124E-2</v>
      </c>
      <c r="E67" s="31">
        <v>6.1595999999999998E-2</v>
      </c>
      <c r="F67" s="31">
        <v>6.1373900000000002E-2</v>
      </c>
      <c r="G67" s="31">
        <v>6.1154199999999999E-2</v>
      </c>
      <c r="H67" s="31">
        <v>6.0288000000000001E-2</v>
      </c>
      <c r="I67" s="31">
        <v>5.8963000000000002E-2</v>
      </c>
      <c r="J67" s="31">
        <v>5.7481699999999997E-2</v>
      </c>
      <c r="K67" s="31">
        <v>5.4946099999999998E-2</v>
      </c>
      <c r="L67" s="31">
        <v>5.1713700000000001E-2</v>
      </c>
      <c r="M67" s="31">
        <v>4.71081E-2</v>
      </c>
      <c r="N67" s="31">
        <v>5.18022E-2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6.2942600000000001E-2</v>
      </c>
      <c r="T67" s="33">
        <v>6.3069600000000003E-2</v>
      </c>
      <c r="U67" s="33">
        <v>6.1989500000000003E-2</v>
      </c>
      <c r="V67" s="33">
        <v>5.9011500000000001E-2</v>
      </c>
      <c r="W67" s="33">
        <v>5.1191300000000002E-2</v>
      </c>
      <c r="X67" s="33">
        <v>4.3854200000000003E-2</v>
      </c>
      <c r="Y67" s="33">
        <v>4.8823400000000003E-2</v>
      </c>
      <c r="Z67" s="33">
        <v>4.45674E-2</v>
      </c>
      <c r="AA67" s="40">
        <v>4.1266799999999999E-2</v>
      </c>
      <c r="AB67" s="40">
        <v>3.6181699999999997E-2</v>
      </c>
      <c r="AC67" s="40">
        <v>3.6169699999999999E-2</v>
      </c>
      <c r="AD67" s="40">
        <v>3.1941900000000002E-2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5.2549952173913055E-2</v>
      </c>
      <c r="AL67" s="1">
        <v>35.685299999999998</v>
      </c>
      <c r="AP67" s="2">
        <f>((AK67-AK$30)*100)/AK$30</f>
        <v>-2.9822480590411549</v>
      </c>
    </row>
    <row r="68" spans="1:46" x14ac:dyDescent="0.25">
      <c r="A68" s="31" t="s">
        <v>0</v>
      </c>
      <c r="B68" s="41" t="s">
        <v>0</v>
      </c>
      <c r="C68" s="31" t="s">
        <v>0</v>
      </c>
      <c r="D68" s="31">
        <v>6.7631999999999998E-2</v>
      </c>
      <c r="E68" s="31">
        <v>6.6291199999999995E-2</v>
      </c>
      <c r="F68" s="31">
        <v>6.4923800000000004E-2</v>
      </c>
      <c r="G68" s="31">
        <v>6.4570199999999994E-2</v>
      </c>
      <c r="H68" s="31">
        <v>6.4060400000000003E-2</v>
      </c>
      <c r="I68" s="31">
        <v>6.3327900000000006E-2</v>
      </c>
      <c r="J68" s="31">
        <v>6.2334599999999997E-2</v>
      </c>
      <c r="K68" s="31">
        <v>6.1480199999999999E-2</v>
      </c>
      <c r="L68" s="31">
        <v>5.9749999999999998E-2</v>
      </c>
      <c r="M68" s="31">
        <v>5.5557299999999997E-2</v>
      </c>
      <c r="N68" s="31">
        <v>5.2372500000000002E-2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6.4813499999999996E-2</v>
      </c>
      <c r="T68" s="33">
        <v>6.4477999999999994E-2</v>
      </c>
      <c r="U68" s="33">
        <v>6.4719200000000005E-2</v>
      </c>
      <c r="V68" s="33">
        <v>6.3301700000000002E-2</v>
      </c>
      <c r="W68" s="33">
        <v>6.2136700000000003E-2</v>
      </c>
      <c r="X68" s="33">
        <v>5.7432999999999998E-2</v>
      </c>
      <c r="Y68" s="33">
        <v>5.30575E-2</v>
      </c>
      <c r="Z68" s="33" t="s">
        <v>0</v>
      </c>
      <c r="AA68" s="40">
        <v>4.4174199999999997E-2</v>
      </c>
      <c r="AB68" s="40">
        <v>3.8713499999999998E-2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5.9756370000000017E-2</v>
      </c>
      <c r="AL68" s="1">
        <v>39.709000000000003</v>
      </c>
      <c r="AP68" s="2">
        <f>((AK68-AK$31)*100)/AK$31</f>
        <v>-1.5716386550468902</v>
      </c>
    </row>
    <row r="69" spans="1:46" x14ac:dyDescent="0.25">
      <c r="A69" s="31" t="s">
        <v>0</v>
      </c>
      <c r="B69" s="41" t="s">
        <v>0</v>
      </c>
      <c r="C69" s="31" t="s">
        <v>0</v>
      </c>
      <c r="D69" s="31">
        <v>6.6656300000000002E-2</v>
      </c>
      <c r="E69" s="31">
        <v>6.4199900000000004E-2</v>
      </c>
      <c r="F69" s="31">
        <v>6.5537200000000004E-2</v>
      </c>
      <c r="G69" s="31">
        <v>6.5217499999999998E-2</v>
      </c>
      <c r="H69" s="31">
        <v>6.5058299999999999E-2</v>
      </c>
      <c r="I69" s="31">
        <v>6.5013699999999994E-2</v>
      </c>
      <c r="J69" s="31">
        <v>6.4556699999999995E-2</v>
      </c>
      <c r="K69" s="31">
        <v>6.40574E-2</v>
      </c>
      <c r="L69" s="31">
        <v>6.2993900000000005E-2</v>
      </c>
      <c r="M69" s="31">
        <v>6.1304600000000001E-2</v>
      </c>
      <c r="N69" s="31">
        <v>5.8833700000000003E-2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6.5603300000000003E-2</v>
      </c>
      <c r="U69" s="33">
        <v>6.5176200000000004E-2</v>
      </c>
      <c r="V69" s="33">
        <v>6.5373899999999999E-2</v>
      </c>
      <c r="W69" s="33">
        <v>6.4795900000000003E-2</v>
      </c>
      <c r="X69" s="33">
        <v>6.3952400000000006E-2</v>
      </c>
      <c r="Y69" s="33">
        <v>6.1205000000000002E-2</v>
      </c>
      <c r="Z69" s="33">
        <v>5.94774E-2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6.3834072222222218E-2</v>
      </c>
      <c r="AL69" s="1">
        <v>43.982999999999997</v>
      </c>
      <c r="AP69" s="2">
        <f>((AK69-AK$32)*100)/AK$32</f>
        <v>-0.67568280139396453</v>
      </c>
    </row>
    <row r="70" spans="1:46" x14ac:dyDescent="0.25">
      <c r="A70" s="31" t="s">
        <v>0</v>
      </c>
      <c r="B70" s="41" t="s">
        <v>0</v>
      </c>
      <c r="C70" s="31" t="s">
        <v>0</v>
      </c>
      <c r="D70" s="31" t="s">
        <v>0</v>
      </c>
      <c r="E70" s="31">
        <v>6.45289E-2</v>
      </c>
      <c r="F70" s="31">
        <v>6.5180600000000005E-2</v>
      </c>
      <c r="G70" s="31">
        <v>6.5710400000000002E-2</v>
      </c>
      <c r="H70" s="31">
        <v>6.5448699999999999E-2</v>
      </c>
      <c r="I70" s="31">
        <v>6.5440899999999996E-2</v>
      </c>
      <c r="J70" s="31">
        <v>6.5168500000000004E-2</v>
      </c>
      <c r="K70" s="31">
        <v>6.4965700000000001E-2</v>
      </c>
      <c r="L70" s="31">
        <v>6.4326400000000006E-2</v>
      </c>
      <c r="M70" s="31">
        <v>6.3099199999999994E-2</v>
      </c>
      <c r="N70" s="31">
        <v>6.2073200000000002E-2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6.5562700000000002E-2</v>
      </c>
      <c r="V70" s="33">
        <v>6.5215099999999998E-2</v>
      </c>
      <c r="W70" s="33">
        <v>6.4165700000000006E-2</v>
      </c>
      <c r="X70" s="33">
        <v>6.3692600000000002E-2</v>
      </c>
      <c r="Y70" s="33">
        <v>6.3255699999999998E-2</v>
      </c>
      <c r="Z70" s="33">
        <v>6.1573200000000002E-2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6.4337968750000002E-2</v>
      </c>
      <c r="AL70" s="1">
        <v>48.590400000000002</v>
      </c>
      <c r="AP70" s="2">
        <f>((AK70-AK$33)*100)/AK$33</f>
        <v>2.2726972398049182E-2</v>
      </c>
    </row>
    <row r="71" spans="1:46" x14ac:dyDescent="0.25">
      <c r="A71" s="27" t="s">
        <v>0</v>
      </c>
      <c r="B71" s="28" t="s">
        <v>0</v>
      </c>
      <c r="C71" s="27" t="s">
        <v>0</v>
      </c>
      <c r="D71" s="27" t="s">
        <v>0</v>
      </c>
      <c r="E71" s="27">
        <v>6.4739500000000005E-2</v>
      </c>
      <c r="F71" s="27">
        <v>5.8013000000000002E-2</v>
      </c>
      <c r="G71" s="27">
        <v>5.9623599999999999E-2</v>
      </c>
      <c r="H71" s="27">
        <v>5.3895199999999997E-2</v>
      </c>
      <c r="I71" s="27">
        <v>5.8711100000000002E-2</v>
      </c>
      <c r="J71" s="27">
        <v>6.2405700000000001E-2</v>
      </c>
      <c r="K71" s="27">
        <v>6.4243999999999996E-2</v>
      </c>
      <c r="L71" s="27">
        <v>6.4541699999999994E-2</v>
      </c>
      <c r="M71" s="27">
        <v>6.2654699999999994E-2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6.1640599999999997E-2</v>
      </c>
      <c r="V71" s="27">
        <v>6.2425300000000003E-2</v>
      </c>
      <c r="W71" s="27">
        <v>6.0897600000000003E-2</v>
      </c>
      <c r="X71" s="27">
        <v>5.1809399999999999E-2</v>
      </c>
      <c r="Y71" s="27">
        <v>5.2392399999999999E-2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5.9856700000000006E-2</v>
      </c>
      <c r="AL71" s="21">
        <v>53.663899999999998</v>
      </c>
      <c r="AP71" s="2">
        <f>((AK71-AK$34)*100)/AK$34</f>
        <v>1.4889188540435723</v>
      </c>
    </row>
    <row r="72" spans="1:46" x14ac:dyDescent="0.25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5.06191E-2</v>
      </c>
      <c r="H72" s="27">
        <v>5.3661599999999997E-2</v>
      </c>
      <c r="I72" s="27">
        <v>5.4412000000000002E-2</v>
      </c>
      <c r="J72" s="27">
        <v>6.1431100000000002E-2</v>
      </c>
      <c r="K72" s="27">
        <v>5.49264E-2</v>
      </c>
      <c r="L72" s="27">
        <v>4.7316700000000003E-2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3.3940600000000001E-2</v>
      </c>
      <c r="V72" s="27">
        <v>3.6442299999999997E-2</v>
      </c>
      <c r="W72" s="27">
        <v>3.15299E-2</v>
      </c>
      <c r="X72" s="27">
        <v>4.8097599999999997E-2</v>
      </c>
      <c r="Y72" s="27">
        <v>4.48256E-2</v>
      </c>
      <c r="Z72" s="27">
        <v>6.0217399999999997E-2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4.8118358333333333E-2</v>
      </c>
      <c r="AL72" s="9">
        <v>59.441600000000001</v>
      </c>
      <c r="AP72" s="2">
        <f>((AK72-AK$35)*100)/AK$35</f>
        <v>6.1064367811445104</v>
      </c>
    </row>
    <row r="73" spans="1:46" x14ac:dyDescent="0.25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4.3120899999999997E-2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3.8063300000000001E-2</v>
      </c>
      <c r="U73" s="25">
        <v>4.1251599999999999E-2</v>
      </c>
      <c r="V73" s="25" t="s">
        <v>0</v>
      </c>
      <c r="W73" s="25" t="s">
        <v>0</v>
      </c>
      <c r="X73" s="25">
        <v>3.7540499999999997E-2</v>
      </c>
      <c r="Y73" s="25">
        <v>4.1103800000000003E-2</v>
      </c>
      <c r="Z73" s="25">
        <v>4.11358E-2</v>
      </c>
      <c r="AA73" s="25">
        <v>3.8763499999999999E-2</v>
      </c>
      <c r="AB73" s="25">
        <v>3.8584399999999998E-2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3.9945475000000001E-2</v>
      </c>
      <c r="AL73" s="4">
        <v>66.4435</v>
      </c>
      <c r="AP73" s="22">
        <f>((AK73-AK$36)*100)/AK$36</f>
        <v>2.1937693114058661</v>
      </c>
    </row>
    <row r="74" spans="1:46" x14ac:dyDescent="0.25">
      <c r="A74" s="25">
        <v>2.0654599999999999E-2</v>
      </c>
      <c r="B74" s="26">
        <v>1.9722E-2</v>
      </c>
      <c r="C74" s="25">
        <v>1.9526200000000001E-2</v>
      </c>
      <c r="D74" s="25">
        <v>1.94766E-2</v>
      </c>
      <c r="E74" s="25">
        <v>1.9427400000000001E-2</v>
      </c>
      <c r="F74" s="25">
        <v>1.9419100000000002E-2</v>
      </c>
      <c r="G74" s="25">
        <v>1.93949E-2</v>
      </c>
      <c r="H74" s="25">
        <v>1.9413699999999999E-2</v>
      </c>
      <c r="I74" s="25">
        <v>1.9431500000000001E-2</v>
      </c>
      <c r="J74" s="25">
        <v>1.9426200000000001E-2</v>
      </c>
      <c r="K74" s="25">
        <v>1.9520099999999999E-2</v>
      </c>
      <c r="L74" s="25">
        <v>1.9509800000000001E-2</v>
      </c>
      <c r="M74" s="25">
        <v>1.9504500000000001E-2</v>
      </c>
      <c r="N74" s="25">
        <v>1.9527699999999999E-2</v>
      </c>
      <c r="O74" s="25">
        <v>1.97495E-2</v>
      </c>
      <c r="P74" s="25">
        <v>1.9314499999999998E-2</v>
      </c>
      <c r="Q74" s="25">
        <v>1.9082399999999999E-2</v>
      </c>
      <c r="R74" s="25">
        <v>1.8929100000000001E-2</v>
      </c>
      <c r="S74" s="25">
        <v>1.8578500000000001E-2</v>
      </c>
      <c r="T74" s="25">
        <v>1.9868299999999998E-2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2.0963200000000001E-2</v>
      </c>
      <c r="Z74" s="25">
        <v>2.0235699999999999E-2</v>
      </c>
      <c r="AA74" s="25">
        <v>2.0287800000000002E-2</v>
      </c>
      <c r="AB74" s="25">
        <v>2.2242899999999999E-2</v>
      </c>
      <c r="AC74" s="25">
        <v>2.21453E-2</v>
      </c>
      <c r="AD74" s="25">
        <v>2.0689300000000001E-2</v>
      </c>
      <c r="AE74" s="25">
        <v>2.0450099999999999E-2</v>
      </c>
      <c r="AF74" s="25">
        <v>2.0606699999999999E-2</v>
      </c>
      <c r="AG74" s="25">
        <v>2.08817E-2</v>
      </c>
      <c r="AH74" s="25">
        <v>2.0647700000000001E-2</v>
      </c>
      <c r="AI74" s="25">
        <v>2.05925E-2</v>
      </c>
      <c r="AJ74" s="25">
        <v>2.07917E-2</v>
      </c>
      <c r="AK74" s="3">
        <f t="shared" si="1"/>
        <v>2.000035E-2</v>
      </c>
      <c r="AL74" s="4">
        <v>76.463800000000006</v>
      </c>
      <c r="AP74" s="22">
        <f>((AK74-AK$37)*100)/AK$37</f>
        <v>3.5522659589855978</v>
      </c>
    </row>
    <row r="75" spans="1:46" x14ac:dyDescent="0.25">
      <c r="A75" t="s">
        <v>13</v>
      </c>
      <c r="AK75" s="17">
        <f>SUM(A39:AJ72)/867</f>
        <v>4.5786203344867347E-2</v>
      </c>
      <c r="AL75" s="4"/>
      <c r="AP75" s="23">
        <f>((AK75-AK$38)*100)/AK$38</f>
        <v>-2.324409160388226</v>
      </c>
      <c r="AQ75" s="24" t="s">
        <v>125</v>
      </c>
    </row>
    <row r="76" spans="1:46" x14ac:dyDescent="0.25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0</v>
      </c>
      <c r="B77" s="26">
        <v>2.82472E-2</v>
      </c>
      <c r="C77" s="25">
        <v>2.70864E-2</v>
      </c>
      <c r="D77" s="25">
        <v>2.4074499999999999E-2</v>
      </c>
      <c r="E77" s="25">
        <v>1.86745E-2</v>
      </c>
      <c r="F77" s="25">
        <v>1.7764800000000001E-2</v>
      </c>
      <c r="G77" s="25">
        <v>1.82539E-2</v>
      </c>
      <c r="H77" s="25">
        <v>1.72614E-2</v>
      </c>
      <c r="I77" s="25">
        <v>1.8514699999999999E-2</v>
      </c>
      <c r="J77" s="25">
        <v>2.0089699999999999E-2</v>
      </c>
      <c r="K77" s="25">
        <v>3.8763600000000002E-2</v>
      </c>
      <c r="L77" s="25">
        <v>2.00596E-2</v>
      </c>
      <c r="M77" s="25">
        <v>1.9872500000000001E-2</v>
      </c>
      <c r="N77" s="25">
        <v>1.9907999999999999E-2</v>
      </c>
      <c r="O77" s="25">
        <v>3.8938599999999997E-2</v>
      </c>
      <c r="P77" s="25">
        <v>3.76791E-2</v>
      </c>
      <c r="Q77" s="25">
        <v>1.7230800000000001E-2</v>
      </c>
      <c r="R77" s="25">
        <v>1.6387499999999999E-2</v>
      </c>
      <c r="S77" s="25">
        <v>1.64371E-2</v>
      </c>
      <c r="T77" s="25">
        <v>2.01929E-2</v>
      </c>
      <c r="U77" s="25">
        <v>2.2625099999999999E-2</v>
      </c>
      <c r="V77" s="25">
        <v>1.96425E-2</v>
      </c>
      <c r="W77" s="25">
        <v>1.9186100000000001E-2</v>
      </c>
      <c r="X77" s="25">
        <v>2.0046899999999999E-2</v>
      </c>
      <c r="Y77" s="25">
        <v>1.8542400000000001E-2</v>
      </c>
      <c r="Z77" s="25">
        <v>1.8944699999999998E-2</v>
      </c>
      <c r="AA77" s="25">
        <v>1.8917099999999999E-2</v>
      </c>
      <c r="AB77" s="25">
        <v>2.1766600000000001E-2</v>
      </c>
      <c r="AC77" s="25">
        <v>2.1226700000000001E-2</v>
      </c>
      <c r="AD77" s="25">
        <v>2.4169E-2</v>
      </c>
      <c r="AE77" s="25">
        <v>2.9937100000000001E-2</v>
      </c>
      <c r="AF77" s="25">
        <v>2.8614899999999999E-2</v>
      </c>
      <c r="AG77" s="25">
        <v>2.07432E-2</v>
      </c>
      <c r="AH77" s="25">
        <v>1.7499899999999999E-2</v>
      </c>
      <c r="AI77" s="25">
        <v>3.6465999999999998E-2</v>
      </c>
      <c r="AJ77" s="25" t="s">
        <v>0</v>
      </c>
      <c r="AK77" s="3">
        <f t="shared" si="1"/>
        <v>2.275779411764706E-2</v>
      </c>
      <c r="AM77" s="6" t="s">
        <v>94</v>
      </c>
      <c r="AO77" s="2">
        <f>SUM(A110:AJ111)/40</f>
        <v>2.4416852499999996E-2</v>
      </c>
      <c r="AP77" s="2">
        <f>((AK77-AK$3)*100)/AK$3</f>
        <v>1.6058334734011237</v>
      </c>
      <c r="AR77" s="6" t="s">
        <v>94</v>
      </c>
      <c r="AS77" s="2"/>
      <c r="AT77" s="2">
        <f>((AO77-AO$3)*100)/AO$3</f>
        <v>4.9329687567149012</v>
      </c>
    </row>
    <row r="78" spans="1:46" x14ac:dyDescent="0.25">
      <c r="A78" s="27">
        <v>4.9912499999999999E-2</v>
      </c>
      <c r="B78" s="28">
        <v>5.2612600000000002E-2</v>
      </c>
      <c r="C78" s="27">
        <v>5.0488499999999999E-2</v>
      </c>
      <c r="D78" s="27">
        <v>5.00501E-2</v>
      </c>
      <c r="E78" s="27">
        <v>5.1221900000000001E-2</v>
      </c>
      <c r="F78" s="27">
        <v>4.7078299999999997E-2</v>
      </c>
      <c r="G78" s="27">
        <v>4.5516899999999999E-2</v>
      </c>
      <c r="H78" s="27">
        <v>4.1964099999999997E-2</v>
      </c>
      <c r="I78" s="27">
        <v>4.3149600000000003E-2</v>
      </c>
      <c r="J78" s="27">
        <v>4.6226299999999998E-2</v>
      </c>
      <c r="K78" s="27">
        <v>4.6914999999999998E-2</v>
      </c>
      <c r="L78" s="27">
        <v>4.6088299999999999E-2</v>
      </c>
      <c r="M78" s="27">
        <v>4.5148099999999997E-2</v>
      </c>
      <c r="N78" s="27">
        <v>4.2437999999999997E-2</v>
      </c>
      <c r="O78" s="27">
        <v>4.3319700000000003E-2</v>
      </c>
      <c r="P78" s="27">
        <v>4.0852199999999998E-2</v>
      </c>
      <c r="Q78" s="27">
        <v>3.9885499999999997E-2</v>
      </c>
      <c r="R78" s="27">
        <v>3.7510399999999999E-2</v>
      </c>
      <c r="S78" s="27">
        <v>3.4551499999999999E-2</v>
      </c>
      <c r="T78" s="27">
        <v>3.9509500000000003E-2</v>
      </c>
      <c r="U78" s="27">
        <v>4.1237999999999997E-2</v>
      </c>
      <c r="V78" s="27">
        <v>3.8022100000000003E-2</v>
      </c>
      <c r="W78" s="27">
        <v>3.7296999999999997E-2</v>
      </c>
      <c r="X78" s="27">
        <v>3.8268999999999997E-2</v>
      </c>
      <c r="Y78" s="27">
        <v>4.1580100000000002E-2</v>
      </c>
      <c r="Z78" s="27">
        <v>5.61346E-2</v>
      </c>
      <c r="AA78" s="27">
        <v>5.73959E-2</v>
      </c>
      <c r="AB78" s="27">
        <v>5.5705200000000003E-2</v>
      </c>
      <c r="AC78" s="27">
        <v>4.7669599999999999E-2</v>
      </c>
      <c r="AD78" s="27">
        <v>4.9862299999999998E-2</v>
      </c>
      <c r="AE78" s="27">
        <v>5.3682000000000001E-2</v>
      </c>
      <c r="AF78" s="27">
        <v>5.1109300000000003E-2</v>
      </c>
      <c r="AG78" s="27">
        <v>4.8320299999999997E-2</v>
      </c>
      <c r="AH78" s="27">
        <v>4.87743E-2</v>
      </c>
      <c r="AI78" s="27">
        <v>4.6609200000000003E-2</v>
      </c>
      <c r="AJ78" s="27">
        <v>4.6815000000000002E-2</v>
      </c>
      <c r="AK78" s="3">
        <f t="shared" si="1"/>
        <v>4.5914525000000012E-2</v>
      </c>
      <c r="AM78" s="6" t="s">
        <v>116</v>
      </c>
      <c r="AO78" s="2">
        <f>SUM(A76:AJ77)/34</f>
        <v>2.275779411764706E-2</v>
      </c>
      <c r="AP78" s="2">
        <f>((AK78-AK$4)*100)/AK$4</f>
        <v>8.7575420754393996</v>
      </c>
      <c r="AR78" s="6" t="s">
        <v>116</v>
      </c>
      <c r="AS78" s="2"/>
      <c r="AT78" s="1">
        <f>((AO78-AO$4)*100)/AO$4</f>
        <v>1.6058334734011237</v>
      </c>
    </row>
    <row r="79" spans="1:46" x14ac:dyDescent="0.25">
      <c r="A79" s="27">
        <v>6.5040000000000001E-2</v>
      </c>
      <c r="B79" s="28">
        <v>6.5338300000000002E-2</v>
      </c>
      <c r="C79" s="27">
        <v>6.4949599999999996E-2</v>
      </c>
      <c r="D79" s="27">
        <v>6.5135999999999999E-2</v>
      </c>
      <c r="E79" s="27">
        <v>6.5158999999999995E-2</v>
      </c>
      <c r="F79" s="27">
        <v>6.4772700000000002E-2</v>
      </c>
      <c r="G79" s="27">
        <v>6.3585500000000003E-2</v>
      </c>
      <c r="H79" s="27">
        <v>6.2965300000000002E-2</v>
      </c>
      <c r="I79" s="27">
        <v>6.4774300000000007E-2</v>
      </c>
      <c r="J79" s="27">
        <v>6.4720100000000003E-2</v>
      </c>
      <c r="K79" s="27">
        <v>6.5313800000000005E-2</v>
      </c>
      <c r="L79" s="27">
        <v>6.55226E-2</v>
      </c>
      <c r="M79" s="27">
        <v>6.5663700000000005E-2</v>
      </c>
      <c r="N79" s="27">
        <v>6.4876199999999995E-2</v>
      </c>
      <c r="O79" s="27">
        <v>6.5071799999999999E-2</v>
      </c>
      <c r="P79" s="27">
        <v>6.4898200000000003E-2</v>
      </c>
      <c r="Q79" s="27">
        <v>6.45255E-2</v>
      </c>
      <c r="R79" s="27">
        <v>6.3692100000000001E-2</v>
      </c>
      <c r="S79" s="27">
        <v>5.7353800000000003E-2</v>
      </c>
      <c r="T79" s="27">
        <v>6.14771E-2</v>
      </c>
      <c r="U79" s="27">
        <v>6.4497499999999999E-2</v>
      </c>
      <c r="V79" s="27">
        <v>6.4647999999999997E-2</v>
      </c>
      <c r="W79" s="27">
        <v>6.4459900000000001E-2</v>
      </c>
      <c r="X79" s="27">
        <v>6.4186800000000002E-2</v>
      </c>
      <c r="Y79" s="27">
        <v>6.4067200000000005E-2</v>
      </c>
      <c r="Z79" s="27">
        <v>6.37818E-2</v>
      </c>
      <c r="AA79" s="27">
        <v>6.3884700000000003E-2</v>
      </c>
      <c r="AB79" s="27">
        <v>6.4381499999999994E-2</v>
      </c>
      <c r="AC79" s="27">
        <v>6.4443200000000006E-2</v>
      </c>
      <c r="AD79" s="27">
        <v>6.4249000000000001E-2</v>
      </c>
      <c r="AE79" s="27">
        <v>6.39237E-2</v>
      </c>
      <c r="AF79" s="27">
        <v>6.4179799999999995E-2</v>
      </c>
      <c r="AG79" s="27">
        <v>6.4480599999999999E-2</v>
      </c>
      <c r="AH79" s="27">
        <v>6.4365500000000006E-2</v>
      </c>
      <c r="AI79" s="27">
        <v>6.4713199999999999E-2</v>
      </c>
      <c r="AJ79" s="27">
        <v>6.4892099999999994E-2</v>
      </c>
      <c r="AK79" s="3">
        <f t="shared" si="1"/>
        <v>6.4277502777777759E-2</v>
      </c>
      <c r="AM79" s="10" t="s">
        <v>94</v>
      </c>
      <c r="AO79" s="2">
        <f>SUM(A108:AJ109)/26</f>
        <v>5.5830261538461552E-2</v>
      </c>
      <c r="AP79" s="2">
        <f>((AK79-AK$5)*100)/AK$5</f>
        <v>1.8706776590616543</v>
      </c>
      <c r="AR79" s="10" t="s">
        <v>94</v>
      </c>
      <c r="AS79" s="2"/>
      <c r="AT79" s="1">
        <f>((AO79-AO$5)*100)/AO$5</f>
        <v>5.9637875901669668</v>
      </c>
    </row>
    <row r="80" spans="1:46" x14ac:dyDescent="0.25">
      <c r="A80" s="29">
        <v>6.5432699999999996E-2</v>
      </c>
      <c r="B80" s="30">
        <v>6.5562099999999998E-2</v>
      </c>
      <c r="C80" s="29">
        <v>6.4930500000000002E-2</v>
      </c>
      <c r="D80" s="29">
        <v>6.5177299999999994E-2</v>
      </c>
      <c r="E80" s="31">
        <v>6.54753E-2</v>
      </c>
      <c r="F80" s="31">
        <v>6.5715099999999999E-2</v>
      </c>
      <c r="G80" s="31">
        <v>6.6057099999999994E-2</v>
      </c>
      <c r="H80" s="31">
        <v>6.6035300000000005E-2</v>
      </c>
      <c r="I80" s="31">
        <v>6.6179199999999994E-2</v>
      </c>
      <c r="J80" s="31">
        <v>6.6516699999999998E-2</v>
      </c>
      <c r="K80" s="31">
        <v>6.6416100000000006E-2</v>
      </c>
      <c r="L80" s="31">
        <v>6.6084199999999996E-2</v>
      </c>
      <c r="M80" s="31">
        <v>6.5993999999999997E-2</v>
      </c>
      <c r="N80" s="31">
        <v>6.5921599999999997E-2</v>
      </c>
      <c r="O80" s="31">
        <v>6.5756599999999998E-2</v>
      </c>
      <c r="P80" s="31">
        <v>6.5187300000000004E-2</v>
      </c>
      <c r="Q80" s="32">
        <v>6.5046000000000007E-2</v>
      </c>
      <c r="R80" s="32">
        <v>6.4908900000000005E-2</v>
      </c>
      <c r="S80" s="33">
        <v>6.4379199999999998E-2</v>
      </c>
      <c r="T80" s="33" t="s">
        <v>0</v>
      </c>
      <c r="U80" s="33">
        <v>6.5775799999999995E-2</v>
      </c>
      <c r="V80" s="33">
        <v>6.5460099999999993E-2</v>
      </c>
      <c r="W80" s="33">
        <v>6.5254099999999995E-2</v>
      </c>
      <c r="X80" s="33">
        <v>6.5191600000000002E-2</v>
      </c>
      <c r="Y80" s="33">
        <v>6.5190300000000007E-2</v>
      </c>
      <c r="Z80" s="33">
        <v>6.5260299999999993E-2</v>
      </c>
      <c r="AA80" s="33">
        <v>6.5240199999999998E-2</v>
      </c>
      <c r="AB80" s="33">
        <v>6.5048900000000007E-2</v>
      </c>
      <c r="AC80" s="29">
        <v>6.5063399999999993E-2</v>
      </c>
      <c r="AD80" s="29">
        <v>6.5192799999999995E-2</v>
      </c>
      <c r="AE80" s="29">
        <v>6.5570199999999995E-2</v>
      </c>
      <c r="AF80" s="29">
        <v>6.5691799999999995E-2</v>
      </c>
      <c r="AG80" s="29">
        <v>6.5353700000000001E-2</v>
      </c>
      <c r="AH80" s="29">
        <v>6.5362400000000001E-2</v>
      </c>
      <c r="AI80" s="29">
        <v>6.5335400000000002E-2</v>
      </c>
      <c r="AJ80" s="29">
        <v>6.5362600000000007E-2</v>
      </c>
      <c r="AK80" s="3">
        <f t="shared" si="1"/>
        <v>6.5489394285714292E-2</v>
      </c>
      <c r="AM80" s="10" t="s">
        <v>116</v>
      </c>
      <c r="AO80" s="2">
        <f>SUM(A78:AJ79)/72</f>
        <v>5.5096013888888892E-2</v>
      </c>
      <c r="AP80" s="2">
        <f>((AK80-AK$6)*100)/AK$6</f>
        <v>1.6157548768499281</v>
      </c>
      <c r="AR80" s="10" t="s">
        <v>116</v>
      </c>
      <c r="AS80" s="2"/>
      <c r="AT80" s="1">
        <f>((AO80-AO$6)*100)/AO$6</f>
        <v>4.6314089857958294</v>
      </c>
    </row>
    <row r="81" spans="1:47" x14ac:dyDescent="0.25">
      <c r="A81" s="29">
        <v>6.5509899999999996E-2</v>
      </c>
      <c r="B81" s="30">
        <v>6.5728099999999998E-2</v>
      </c>
      <c r="C81" s="29">
        <v>6.6209299999999999E-2</v>
      </c>
      <c r="D81" s="29">
        <v>6.6409499999999996E-2</v>
      </c>
      <c r="E81" s="31">
        <v>6.5653900000000001E-2</v>
      </c>
      <c r="F81" s="31">
        <v>6.4238900000000002E-2</v>
      </c>
      <c r="G81" s="31">
        <v>6.3676899999999995E-2</v>
      </c>
      <c r="H81" s="31">
        <v>6.2884399999999993E-2</v>
      </c>
      <c r="I81" s="31">
        <v>6.4518500000000006E-2</v>
      </c>
      <c r="J81" s="31">
        <v>6.4612000000000003E-2</v>
      </c>
      <c r="K81" s="31">
        <v>6.4913700000000005E-2</v>
      </c>
      <c r="L81" s="31">
        <v>6.4907900000000004E-2</v>
      </c>
      <c r="M81" s="31">
        <v>6.5044500000000005E-2</v>
      </c>
      <c r="N81" s="31">
        <v>6.5283599999999997E-2</v>
      </c>
      <c r="O81" s="31">
        <v>6.5432699999999996E-2</v>
      </c>
      <c r="P81" s="31">
        <v>6.5312599999999998E-2</v>
      </c>
      <c r="Q81" s="32">
        <v>6.5081899999999998E-2</v>
      </c>
      <c r="R81" s="32">
        <v>6.4663399999999996E-2</v>
      </c>
      <c r="S81" s="33">
        <v>6.39821E-2</v>
      </c>
      <c r="T81" s="33" t="s">
        <v>0</v>
      </c>
      <c r="U81" s="33">
        <v>6.6042900000000002E-2</v>
      </c>
      <c r="V81" s="33">
        <v>6.59E-2</v>
      </c>
      <c r="W81" s="33">
        <v>6.5758499999999998E-2</v>
      </c>
      <c r="X81" s="33">
        <v>6.5984699999999993E-2</v>
      </c>
      <c r="Y81" s="33">
        <v>6.6110799999999997E-2</v>
      </c>
      <c r="Z81" s="33">
        <v>6.6045000000000006E-2</v>
      </c>
      <c r="AA81" s="33">
        <v>6.5954600000000002E-2</v>
      </c>
      <c r="AB81" s="33">
        <v>6.5772999999999998E-2</v>
      </c>
      <c r="AC81" s="29">
        <v>6.6232399999999997E-2</v>
      </c>
      <c r="AD81" s="29">
        <v>6.7143300000000003E-2</v>
      </c>
      <c r="AE81" s="29">
        <v>6.7051200000000005E-2</v>
      </c>
      <c r="AF81" s="29">
        <v>6.6794599999999996E-2</v>
      </c>
      <c r="AG81" s="29">
        <v>6.7177700000000007E-2</v>
      </c>
      <c r="AH81" s="29">
        <v>6.5871700000000005E-2</v>
      </c>
      <c r="AI81" s="29">
        <v>6.5467499999999998E-2</v>
      </c>
      <c r="AJ81" s="29">
        <v>6.5334900000000001E-2</v>
      </c>
      <c r="AK81" s="3">
        <f t="shared" si="1"/>
        <v>6.5505902857142848E-2</v>
      </c>
      <c r="AM81" s="11" t="s">
        <v>99</v>
      </c>
      <c r="AO81" s="2">
        <f>SUM(A103:R107)/56</f>
        <v>5.7133301785714297E-2</v>
      </c>
      <c r="AP81" s="2">
        <f>((AK81-AK$7)*100)/AK$7</f>
        <v>0.12940313491864724</v>
      </c>
      <c r="AR81" s="11" t="s">
        <v>99</v>
      </c>
      <c r="AS81" s="2"/>
      <c r="AT81" s="1">
        <f>((AO81-AO$7)*100)/AO$7</f>
        <v>-2.4234088550988169</v>
      </c>
    </row>
    <row r="82" spans="1:47" x14ac:dyDescent="0.25">
      <c r="A82" s="29">
        <v>6.6502900000000004E-2</v>
      </c>
      <c r="B82" s="30">
        <v>6.5450900000000006E-2</v>
      </c>
      <c r="C82" s="29">
        <v>6.3401600000000002E-2</v>
      </c>
      <c r="D82" s="29">
        <v>6.0654800000000002E-2</v>
      </c>
      <c r="E82" s="31">
        <v>5.8399399999999997E-2</v>
      </c>
      <c r="F82" s="31">
        <v>5.8160200000000002E-2</v>
      </c>
      <c r="G82" s="31">
        <v>5.5928499999999999E-2</v>
      </c>
      <c r="H82" s="31">
        <v>5.6938900000000001E-2</v>
      </c>
      <c r="I82" s="31">
        <v>5.7852199999999999E-2</v>
      </c>
      <c r="J82" s="31">
        <v>5.8644500000000002E-2</v>
      </c>
      <c r="K82" s="31">
        <v>5.8731100000000001E-2</v>
      </c>
      <c r="L82" s="31">
        <v>5.8403799999999999E-2</v>
      </c>
      <c r="M82" s="31">
        <v>5.9184300000000002E-2</v>
      </c>
      <c r="N82" s="31">
        <v>5.9839000000000003E-2</v>
      </c>
      <c r="O82" s="31">
        <v>6.0411100000000002E-2</v>
      </c>
      <c r="P82" s="31">
        <v>6.0604199999999997E-2</v>
      </c>
      <c r="Q82" s="32">
        <v>6.0799400000000003E-2</v>
      </c>
      <c r="R82" s="32">
        <v>5.9802300000000003E-2</v>
      </c>
      <c r="S82" s="33">
        <v>5.9746100000000003E-2</v>
      </c>
      <c r="T82" s="33" t="s">
        <v>0</v>
      </c>
      <c r="U82" s="33">
        <v>5.8899800000000002E-2</v>
      </c>
      <c r="V82" s="33">
        <v>6.3317700000000005E-2</v>
      </c>
      <c r="W82" s="33">
        <v>6.4092099999999999E-2</v>
      </c>
      <c r="X82" s="33">
        <v>6.4593300000000006E-2</v>
      </c>
      <c r="Y82" s="33">
        <v>6.4359799999999995E-2</v>
      </c>
      <c r="Z82" s="33">
        <v>6.4318399999999998E-2</v>
      </c>
      <c r="AA82" s="33">
        <v>6.4414200000000005E-2</v>
      </c>
      <c r="AB82" s="33">
        <v>6.4504000000000006E-2</v>
      </c>
      <c r="AC82" s="29">
        <v>6.6365999999999994E-2</v>
      </c>
      <c r="AD82" s="29">
        <v>6.95857E-2</v>
      </c>
      <c r="AE82" s="29">
        <v>6.9719000000000003E-2</v>
      </c>
      <c r="AF82" s="29">
        <v>6.9425500000000001E-2</v>
      </c>
      <c r="AG82" s="29">
        <v>6.8127800000000002E-2</v>
      </c>
      <c r="AH82" s="29">
        <v>6.7225300000000002E-2</v>
      </c>
      <c r="AI82" s="29">
        <v>6.6690399999999997E-2</v>
      </c>
      <c r="AJ82" s="29">
        <v>6.6085900000000003E-2</v>
      </c>
      <c r="AK82" s="3">
        <f t="shared" si="1"/>
        <v>6.2605145714285729E-2</v>
      </c>
      <c r="AM82" s="11" t="s">
        <v>102</v>
      </c>
      <c r="AO82" s="2">
        <f>SUM(E80:R84)/68</f>
        <v>5.5338014705882371E-2</v>
      </c>
      <c r="AP82" s="2">
        <f>((AK82-AK$8)*100)/AK$8</f>
        <v>-2.126686880542104</v>
      </c>
      <c r="AR82" s="11" t="s">
        <v>102</v>
      </c>
      <c r="AS82" s="2"/>
      <c r="AT82" s="1">
        <f>((AO82-AO$8)*100)/AO$8</f>
        <v>-2.890614447570242</v>
      </c>
    </row>
    <row r="83" spans="1:47" x14ac:dyDescent="0.25">
      <c r="A83" s="29">
        <v>6.0909100000000001E-2</v>
      </c>
      <c r="B83" s="30">
        <v>5.6910799999999998E-2</v>
      </c>
      <c r="C83" s="29">
        <v>5.0521799999999999E-2</v>
      </c>
      <c r="D83" s="29">
        <v>5.25563E-2</v>
      </c>
      <c r="E83" s="31" t="s">
        <v>0</v>
      </c>
      <c r="F83" s="31">
        <v>6.1152900000000003E-2</v>
      </c>
      <c r="G83" s="31">
        <v>4.9030900000000002E-2</v>
      </c>
      <c r="H83" s="31">
        <v>4.7931099999999997E-2</v>
      </c>
      <c r="I83" s="31">
        <v>4.9111700000000001E-2</v>
      </c>
      <c r="J83" s="31">
        <v>4.8700599999999997E-2</v>
      </c>
      <c r="K83" s="31">
        <v>4.8290699999999999E-2</v>
      </c>
      <c r="L83" s="31">
        <v>4.8224900000000001E-2</v>
      </c>
      <c r="M83" s="31">
        <v>4.8801799999999999E-2</v>
      </c>
      <c r="N83" s="31">
        <v>4.9733899999999998E-2</v>
      </c>
      <c r="O83" s="31">
        <v>5.1077900000000002E-2</v>
      </c>
      <c r="P83" s="31">
        <v>5.2088200000000001E-2</v>
      </c>
      <c r="Q83" s="32">
        <v>5.2168899999999997E-2</v>
      </c>
      <c r="R83" s="32">
        <v>4.8746200000000003E-2</v>
      </c>
      <c r="S83" s="33">
        <v>5.07938E-2</v>
      </c>
      <c r="T83" s="33" t="s">
        <v>0</v>
      </c>
      <c r="U83" s="33">
        <v>4.7626399999999999E-2</v>
      </c>
      <c r="V83" s="33">
        <v>5.4011900000000002E-2</v>
      </c>
      <c r="W83" s="33">
        <v>5.8707700000000002E-2</v>
      </c>
      <c r="X83" s="33">
        <v>6.0413099999999997E-2</v>
      </c>
      <c r="Y83" s="33">
        <v>6.0004000000000002E-2</v>
      </c>
      <c r="Z83" s="33">
        <v>5.9492799999999998E-2</v>
      </c>
      <c r="AA83" s="33">
        <v>5.8603700000000002E-2</v>
      </c>
      <c r="AB83" s="33">
        <v>5.9005299999999997E-2</v>
      </c>
      <c r="AC83" s="29">
        <v>5.9042799999999999E-2</v>
      </c>
      <c r="AD83" s="29">
        <v>5.9353299999999998E-2</v>
      </c>
      <c r="AE83" s="29">
        <v>5.7416000000000002E-2</v>
      </c>
      <c r="AF83" s="29">
        <v>6.0916699999999997E-2</v>
      </c>
      <c r="AG83" s="29">
        <v>6.3456600000000002E-2</v>
      </c>
      <c r="AH83" s="29">
        <v>6.3506199999999999E-2</v>
      </c>
      <c r="AI83" s="29">
        <v>6.3331600000000002E-2</v>
      </c>
      <c r="AJ83" s="29">
        <v>6.2767600000000007E-2</v>
      </c>
      <c r="AK83" s="3">
        <f t="shared" si="1"/>
        <v>5.5129623529411746E-2</v>
      </c>
      <c r="AM83" s="12" t="s">
        <v>105</v>
      </c>
      <c r="AO83" s="2">
        <f>SUM(S103:Z107)/35</f>
        <v>5.6083200000000007E-2</v>
      </c>
      <c r="AP83" s="2">
        <f>((AK83-AK$9)*100)/AK$9</f>
        <v>-3.9311258932554414</v>
      </c>
      <c r="AR83" s="12" t="s">
        <v>105</v>
      </c>
      <c r="AS83" s="2"/>
      <c r="AT83" s="1">
        <f>((AO83-AO$9)*100)/AO$9</f>
        <v>-3.0323197442902439</v>
      </c>
    </row>
    <row r="84" spans="1:47" x14ac:dyDescent="0.25">
      <c r="A84" s="29">
        <v>4.8922899999999998E-2</v>
      </c>
      <c r="B84" s="30">
        <v>4.7173199999999998E-2</v>
      </c>
      <c r="C84" s="29">
        <v>3.9618800000000003E-2</v>
      </c>
      <c r="D84" s="29" t="s">
        <v>0</v>
      </c>
      <c r="E84" s="31" t="s">
        <v>0</v>
      </c>
      <c r="F84" s="31">
        <v>5.08061E-2</v>
      </c>
      <c r="G84" s="31">
        <v>3.6978999999999998E-2</v>
      </c>
      <c r="H84" s="31">
        <v>3.69161E-2</v>
      </c>
      <c r="I84" s="31">
        <v>3.6274099999999997E-2</v>
      </c>
      <c r="J84" s="31">
        <v>3.2584799999999997E-2</v>
      </c>
      <c r="K84" s="31">
        <v>2.6944099999999999E-2</v>
      </c>
      <c r="L84" s="31">
        <v>2.5165099999999999E-2</v>
      </c>
      <c r="M84" s="31">
        <v>3.0757799999999998E-2</v>
      </c>
      <c r="N84" s="31">
        <v>3.4999799999999998E-2</v>
      </c>
      <c r="O84" s="31">
        <v>3.6897899999999997E-2</v>
      </c>
      <c r="P84" s="31">
        <v>3.75623E-2</v>
      </c>
      <c r="Q84" s="32">
        <v>3.4176600000000001E-2</v>
      </c>
      <c r="R84" s="32">
        <v>3.6644400000000001E-2</v>
      </c>
      <c r="S84" s="33">
        <v>4.6346100000000001E-2</v>
      </c>
      <c r="T84" s="33" t="s">
        <v>0</v>
      </c>
      <c r="U84" s="33" t="s">
        <v>0</v>
      </c>
      <c r="V84" s="33">
        <v>4.04073E-2</v>
      </c>
      <c r="W84" s="33">
        <v>4.49332E-2</v>
      </c>
      <c r="X84" s="33">
        <v>4.8745299999999998E-2</v>
      </c>
      <c r="Y84" s="33">
        <v>4.9439799999999999E-2</v>
      </c>
      <c r="Z84" s="33">
        <v>4.6206200000000003E-2</v>
      </c>
      <c r="AA84" s="33">
        <v>4.1761E-2</v>
      </c>
      <c r="AB84" s="33">
        <v>5.12402E-2</v>
      </c>
      <c r="AC84" s="29" t="s">
        <v>0</v>
      </c>
      <c r="AD84" s="29">
        <v>4.55203E-2</v>
      </c>
      <c r="AE84" s="29">
        <v>4.4780800000000003E-2</v>
      </c>
      <c r="AF84" s="29">
        <v>3.9605000000000001E-2</v>
      </c>
      <c r="AG84" s="29">
        <v>3.1653199999999999E-2</v>
      </c>
      <c r="AH84" s="29">
        <v>3.90338E-2</v>
      </c>
      <c r="AI84" s="29">
        <v>4.3005300000000003E-2</v>
      </c>
      <c r="AJ84" s="29">
        <v>4.4585600000000003E-2</v>
      </c>
      <c r="AK84" s="3">
        <f t="shared" si="1"/>
        <v>4.0312454838709676E-2</v>
      </c>
      <c r="AM84" s="12" t="s">
        <v>108</v>
      </c>
      <c r="AO84" s="2">
        <f>SUM(S80:AB84)/44</f>
        <v>5.9643984090909118E-2</v>
      </c>
      <c r="AP84" s="2">
        <f>((AK84-AK$10)*100)/AK$10</f>
        <v>-6.3647642875120409</v>
      </c>
      <c r="AR84" s="12" t="s">
        <v>108</v>
      </c>
      <c r="AS84" s="2"/>
      <c r="AT84" s="1">
        <f>((AO84-AO$10)*100)/AO$10</f>
        <v>-1.1829681385912469</v>
      </c>
    </row>
    <row r="85" spans="1:47" x14ac:dyDescent="0.25">
      <c r="A85" s="29">
        <v>4.66366E-2</v>
      </c>
      <c r="B85" s="30">
        <v>4.6497700000000003E-2</v>
      </c>
      <c r="C85" s="29" t="s">
        <v>0</v>
      </c>
      <c r="D85" s="29" t="s">
        <v>0</v>
      </c>
      <c r="E85" s="34" t="s">
        <v>0</v>
      </c>
      <c r="F85" s="34">
        <v>4.7063800000000003E-2</v>
      </c>
      <c r="G85" s="34">
        <v>4.1095600000000003E-2</v>
      </c>
      <c r="H85" s="34">
        <v>4.0816499999999999E-2</v>
      </c>
      <c r="I85" s="34">
        <v>3.9242800000000001E-2</v>
      </c>
      <c r="J85" s="34">
        <v>3.5907399999999999E-2</v>
      </c>
      <c r="K85" s="34">
        <v>3.3990600000000003E-2</v>
      </c>
      <c r="L85" s="34">
        <v>3.0798599999999999E-2</v>
      </c>
      <c r="M85" s="34">
        <v>2.94729E-2</v>
      </c>
      <c r="N85" s="34">
        <v>2.9538700000000001E-2</v>
      </c>
      <c r="O85" s="34">
        <v>2.8795399999999999E-2</v>
      </c>
      <c r="P85" s="34">
        <v>2.8611000000000001E-2</v>
      </c>
      <c r="Q85" s="34">
        <v>2.94179E-2</v>
      </c>
      <c r="R85" s="34">
        <v>3.5982500000000001E-2</v>
      </c>
      <c r="S85" s="35">
        <v>4.20448E-2</v>
      </c>
      <c r="T85" s="35" t="s">
        <v>0</v>
      </c>
      <c r="U85" s="35" t="s">
        <v>0</v>
      </c>
      <c r="V85" s="35">
        <v>4.6390399999999998E-2</v>
      </c>
      <c r="W85" s="35">
        <v>4.2498399999999999E-2</v>
      </c>
      <c r="X85" s="35">
        <v>3.45706E-2</v>
      </c>
      <c r="Y85" s="35">
        <v>2.9705100000000002E-2</v>
      </c>
      <c r="Z85" s="35">
        <v>3.0361900000000001E-2</v>
      </c>
      <c r="AA85" s="35">
        <v>4.6569399999999997E-2</v>
      </c>
      <c r="AB85" s="35">
        <v>5.1356400000000003E-2</v>
      </c>
      <c r="AC85" s="36" t="s">
        <v>0</v>
      </c>
      <c r="AD85" s="29">
        <v>4.7522099999999998E-2</v>
      </c>
      <c r="AE85" s="29">
        <v>4.95243E-2</v>
      </c>
      <c r="AF85" s="29">
        <v>4.7533699999999998E-2</v>
      </c>
      <c r="AG85" s="29">
        <v>4.5738300000000003E-2</v>
      </c>
      <c r="AH85" s="29">
        <v>4.3898199999999998E-2</v>
      </c>
      <c r="AI85" s="29">
        <v>4.3149399999999997E-2</v>
      </c>
      <c r="AJ85" s="29">
        <v>4.3322899999999998E-2</v>
      </c>
      <c r="AK85" s="3">
        <f t="shared" si="1"/>
        <v>3.9601796666666668E-2</v>
      </c>
      <c r="AM85" s="14" t="s">
        <v>99</v>
      </c>
      <c r="AO85" s="7">
        <f>(SUM(B94:O102)+SUM(P94:R98))/140</f>
        <v>3.0637056428571442E-2</v>
      </c>
      <c r="AP85" s="2">
        <f>((AK85-AK$11)*100)/AK$11</f>
        <v>-6.5195854221546963</v>
      </c>
      <c r="AR85" s="14" t="s">
        <v>99</v>
      </c>
      <c r="AS85" s="2"/>
      <c r="AT85" s="1">
        <f>((AO85-AO$11)*100)/AO$11</f>
        <v>-9.3454223071253359</v>
      </c>
      <c r="AU85">
        <f>SUM(AT85:AT88)/4</f>
        <v>-9.2793617557244517</v>
      </c>
    </row>
    <row r="86" spans="1:47" x14ac:dyDescent="0.25">
      <c r="A86" s="29">
        <v>4.3883400000000003E-2</v>
      </c>
      <c r="B86" s="30">
        <v>4.2736000000000003E-2</v>
      </c>
      <c r="C86" s="29" t="s">
        <v>0</v>
      </c>
      <c r="D86" s="29" t="s">
        <v>0</v>
      </c>
      <c r="E86" s="34" t="s">
        <v>0</v>
      </c>
      <c r="F86" s="34">
        <v>5.1532300000000003E-2</v>
      </c>
      <c r="G86" s="34">
        <v>4.1692600000000003E-2</v>
      </c>
      <c r="H86" s="34">
        <v>3.8803499999999998E-2</v>
      </c>
      <c r="I86" s="34">
        <v>3.7471400000000002E-2</v>
      </c>
      <c r="J86" s="34">
        <v>3.5183899999999997E-2</v>
      </c>
      <c r="K86" s="34">
        <v>3.4377600000000001E-2</v>
      </c>
      <c r="L86" s="34">
        <v>3.2485699999999999E-2</v>
      </c>
      <c r="M86" s="34">
        <v>3.1343900000000001E-2</v>
      </c>
      <c r="N86" s="34">
        <v>3.1484699999999997E-2</v>
      </c>
      <c r="O86" s="34">
        <v>3.2585099999999999E-2</v>
      </c>
      <c r="P86" s="34">
        <v>3.3867000000000001E-2</v>
      </c>
      <c r="Q86" s="34">
        <v>3.5435000000000001E-2</v>
      </c>
      <c r="R86" s="34">
        <v>3.6741500000000003E-2</v>
      </c>
      <c r="S86" s="35">
        <v>3.6918300000000001E-2</v>
      </c>
      <c r="T86" s="35" t="s">
        <v>0</v>
      </c>
      <c r="U86" s="35" t="s">
        <v>0</v>
      </c>
      <c r="V86" s="35">
        <v>5.0275300000000002E-2</v>
      </c>
      <c r="W86" s="35">
        <v>4.1970300000000002E-2</v>
      </c>
      <c r="X86" s="35">
        <v>3.5006599999999999E-2</v>
      </c>
      <c r="Y86" s="35">
        <v>3.6003100000000003E-2</v>
      </c>
      <c r="Z86" s="35">
        <v>4.1062099999999997E-2</v>
      </c>
      <c r="AA86" s="35">
        <v>4.7242899999999997E-2</v>
      </c>
      <c r="AB86" s="35">
        <v>4.9802600000000002E-2</v>
      </c>
      <c r="AC86" s="36" t="s">
        <v>0</v>
      </c>
      <c r="AD86" s="29">
        <v>5.1019799999999997E-2</v>
      </c>
      <c r="AE86" s="29">
        <v>4.7732999999999998E-2</v>
      </c>
      <c r="AF86" s="29">
        <v>4.5967500000000001E-2</v>
      </c>
      <c r="AG86" s="29">
        <v>4.5971900000000003E-2</v>
      </c>
      <c r="AH86" s="29">
        <v>4.5353200000000003E-2</v>
      </c>
      <c r="AI86" s="29">
        <v>4.5626800000000002E-2</v>
      </c>
      <c r="AJ86" s="29">
        <v>4.52848E-2</v>
      </c>
      <c r="AK86" s="3">
        <f t="shared" si="1"/>
        <v>4.0828726666666662E-2</v>
      </c>
      <c r="AM86" s="14" t="s">
        <v>102</v>
      </c>
      <c r="AO86" s="2">
        <f>SUM(E85:R93)/126</f>
        <v>3.2405320634920631E-2</v>
      </c>
      <c r="AP86" s="2">
        <f>((AK86-AK$12)*100)/AK$12</f>
        <v>-6.8124087229166452</v>
      </c>
      <c r="AR86" s="14" t="s">
        <v>102</v>
      </c>
      <c r="AS86" s="2"/>
      <c r="AT86" s="1">
        <f>((AO86-AO$12)*100)/AO$12</f>
        <v>-10.007056048085033</v>
      </c>
    </row>
    <row r="87" spans="1:47" x14ac:dyDescent="0.25">
      <c r="A87" s="29">
        <v>4.3173700000000002E-2</v>
      </c>
      <c r="B87" s="30">
        <v>3.6341499999999999E-2</v>
      </c>
      <c r="C87" s="29" t="s">
        <v>0</v>
      </c>
      <c r="D87" s="29" t="s">
        <v>0</v>
      </c>
      <c r="E87" s="34" t="s">
        <v>0</v>
      </c>
      <c r="F87" s="34">
        <v>4.5622200000000002E-2</v>
      </c>
      <c r="G87" s="34">
        <v>3.9248900000000003E-2</v>
      </c>
      <c r="H87" s="34">
        <v>3.4832500000000002E-2</v>
      </c>
      <c r="I87" s="34">
        <v>3.2031499999999997E-2</v>
      </c>
      <c r="J87" s="34">
        <v>3.1494500000000002E-2</v>
      </c>
      <c r="K87" s="34">
        <v>3.2629100000000001E-2</v>
      </c>
      <c r="L87" s="34">
        <v>3.2140200000000001E-2</v>
      </c>
      <c r="M87" s="34">
        <v>3.1450199999999998E-2</v>
      </c>
      <c r="N87" s="34">
        <v>3.2288600000000001E-2</v>
      </c>
      <c r="O87" s="34">
        <v>3.4338199999999999E-2</v>
      </c>
      <c r="P87" s="34">
        <v>3.6059800000000003E-2</v>
      </c>
      <c r="Q87" s="34">
        <v>3.7105300000000001E-2</v>
      </c>
      <c r="R87" s="34">
        <v>3.6895999999999998E-2</v>
      </c>
      <c r="S87" s="35">
        <v>3.02586E-2</v>
      </c>
      <c r="T87" s="35" t="s">
        <v>0</v>
      </c>
      <c r="U87" s="35" t="s">
        <v>0</v>
      </c>
      <c r="V87" s="35" t="s">
        <v>0</v>
      </c>
      <c r="W87" s="35">
        <v>3.92647E-2</v>
      </c>
      <c r="X87" s="35">
        <v>3.8685900000000002E-2</v>
      </c>
      <c r="Y87" s="35">
        <v>3.9460200000000001E-2</v>
      </c>
      <c r="Z87" s="35">
        <v>4.1973000000000003E-2</v>
      </c>
      <c r="AA87" s="35">
        <v>4.50505E-2</v>
      </c>
      <c r="AB87" s="35" t="s">
        <v>0</v>
      </c>
      <c r="AC87" s="36" t="s">
        <v>0</v>
      </c>
      <c r="AD87" s="29">
        <v>5.3749999999999999E-2</v>
      </c>
      <c r="AE87" s="29">
        <v>4.3854700000000003E-2</v>
      </c>
      <c r="AF87" s="29">
        <v>4.3997399999999999E-2</v>
      </c>
      <c r="AG87" s="29">
        <v>4.5157599999999999E-2</v>
      </c>
      <c r="AH87" s="29">
        <v>4.6101900000000001E-2</v>
      </c>
      <c r="AI87" s="29">
        <v>4.6478800000000001E-2</v>
      </c>
      <c r="AJ87" s="29">
        <v>4.5940599999999998E-2</v>
      </c>
      <c r="AK87" s="3">
        <f t="shared" si="1"/>
        <v>3.9129503571428581E-2</v>
      </c>
      <c r="AM87" s="15" t="s">
        <v>105</v>
      </c>
      <c r="AO87" s="2">
        <f>(SUM(S94:AB102)+SUM(P99:R102))/67</f>
        <v>3.5530546268656718E-2</v>
      </c>
      <c r="AP87" s="2">
        <f>((AK87-AK$13)*100)/AK$13</f>
        <v>-7.2548888316840365</v>
      </c>
      <c r="AR87" s="15" t="s">
        <v>105</v>
      </c>
      <c r="AS87" s="2"/>
      <c r="AT87" s="1">
        <f>((AO87-AO$13)*100)/AO$13</f>
        <v>-10.0092922423253</v>
      </c>
    </row>
    <row r="88" spans="1:47" x14ac:dyDescent="0.25">
      <c r="A88" s="29">
        <v>4.23725E-2</v>
      </c>
      <c r="B88" s="30">
        <v>3.26083E-2</v>
      </c>
      <c r="C88" s="29" t="s">
        <v>0</v>
      </c>
      <c r="D88" s="29" t="s">
        <v>0</v>
      </c>
      <c r="E88" s="34">
        <v>4.64047E-2</v>
      </c>
      <c r="F88" s="34">
        <v>4.4115799999999997E-2</v>
      </c>
      <c r="G88" s="34">
        <v>3.5494499999999998E-2</v>
      </c>
      <c r="H88" s="34">
        <v>3.0140699999999999E-2</v>
      </c>
      <c r="I88" s="34">
        <v>2.6355799999999999E-2</v>
      </c>
      <c r="J88" s="34">
        <v>2.8441299999999999E-2</v>
      </c>
      <c r="K88" s="34">
        <v>2.5599E-2</v>
      </c>
      <c r="L88" s="34">
        <v>2.6933599999999999E-2</v>
      </c>
      <c r="M88" s="34">
        <v>3.13774E-2</v>
      </c>
      <c r="N88" s="34">
        <v>3.3294499999999998E-2</v>
      </c>
      <c r="O88" s="34">
        <v>3.5575200000000001E-2</v>
      </c>
      <c r="P88" s="34">
        <v>3.73123E-2</v>
      </c>
      <c r="Q88" s="34">
        <v>3.8083600000000002E-2</v>
      </c>
      <c r="R88" s="34">
        <v>3.9772599999999998E-2</v>
      </c>
      <c r="S88" s="35">
        <v>2.85592E-2</v>
      </c>
      <c r="T88" s="35" t="s">
        <v>0</v>
      </c>
      <c r="U88" s="35" t="s">
        <v>0</v>
      </c>
      <c r="V88" s="35" t="s">
        <v>0</v>
      </c>
      <c r="W88" s="35">
        <v>4.17376E-2</v>
      </c>
      <c r="X88" s="35">
        <v>4.17323E-2</v>
      </c>
      <c r="Y88" s="35">
        <v>4.2119299999999998E-2</v>
      </c>
      <c r="Z88" s="35">
        <v>4.2450300000000003E-2</v>
      </c>
      <c r="AA88" s="35">
        <v>4.6613300000000003E-2</v>
      </c>
      <c r="AB88" s="35" t="s">
        <v>0</v>
      </c>
      <c r="AC88" s="36" t="s">
        <v>0</v>
      </c>
      <c r="AD88" s="29" t="s">
        <v>0</v>
      </c>
      <c r="AE88" s="29">
        <v>3.9017999999999997E-2</v>
      </c>
      <c r="AF88" s="29">
        <v>4.27231E-2</v>
      </c>
      <c r="AG88" s="29">
        <v>4.4251800000000001E-2</v>
      </c>
      <c r="AH88" s="29">
        <v>4.6134300000000003E-2</v>
      </c>
      <c r="AI88" s="29">
        <v>4.7195099999999997E-2</v>
      </c>
      <c r="AJ88" s="29">
        <v>4.67254E-2</v>
      </c>
      <c r="AK88" s="3">
        <f t="shared" si="1"/>
        <v>3.7969339285714283E-2</v>
      </c>
      <c r="AM88" s="15" t="s">
        <v>108</v>
      </c>
      <c r="AO88" s="2">
        <f>SUM(S85:AB93)/54</f>
        <v>4.0935798148148142E-2</v>
      </c>
      <c r="AP88" s="1">
        <f>((AK88-AK$14)*100)/AK$14</f>
        <v>-8.2576933979787359</v>
      </c>
      <c r="AR88" s="15" t="s">
        <v>108</v>
      </c>
      <c r="AS88" s="2"/>
      <c r="AT88" s="1">
        <f>((AO88-AO$14)*100)/AO$14</f>
        <v>-7.7556764253621422</v>
      </c>
    </row>
    <row r="89" spans="1:47" x14ac:dyDescent="0.25">
      <c r="A89" s="29">
        <v>4.3066E-2</v>
      </c>
      <c r="B89" s="30">
        <v>3.5334499999999998E-2</v>
      </c>
      <c r="C89" s="29" t="s">
        <v>0</v>
      </c>
      <c r="D89" s="29" t="s">
        <v>0</v>
      </c>
      <c r="E89" s="34">
        <v>4.2015999999999998E-2</v>
      </c>
      <c r="F89" s="34">
        <v>3.9848000000000001E-2</v>
      </c>
      <c r="G89" s="34">
        <v>3.3177400000000003E-2</v>
      </c>
      <c r="H89" s="34">
        <v>2.6435199999999999E-2</v>
      </c>
      <c r="I89" s="34">
        <v>2.5231300000000002E-2</v>
      </c>
      <c r="J89" s="34">
        <v>2.3650999999999998E-2</v>
      </c>
      <c r="K89" s="34">
        <v>2.4466600000000002E-2</v>
      </c>
      <c r="L89" s="34">
        <v>2.7528500000000001E-2</v>
      </c>
      <c r="M89" s="34">
        <v>3.11151E-2</v>
      </c>
      <c r="N89" s="34">
        <v>3.4388200000000001E-2</v>
      </c>
      <c r="O89" s="34">
        <v>3.72165E-2</v>
      </c>
      <c r="P89" s="34">
        <v>3.9373100000000001E-2</v>
      </c>
      <c r="Q89" s="34">
        <v>4.0362099999999998E-2</v>
      </c>
      <c r="R89" s="34">
        <v>4.19034E-2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4.4382400000000002E-2</v>
      </c>
      <c r="X89" s="35">
        <v>4.22282E-2</v>
      </c>
      <c r="Y89" s="35">
        <v>4.35112E-2</v>
      </c>
      <c r="Z89" s="35">
        <v>4.2181900000000001E-2</v>
      </c>
      <c r="AA89" s="35">
        <v>4.8040699999999999E-2</v>
      </c>
      <c r="AB89" s="35" t="s">
        <v>0</v>
      </c>
      <c r="AC89" s="36" t="s">
        <v>0</v>
      </c>
      <c r="AD89" s="29" t="s">
        <v>0</v>
      </c>
      <c r="AE89" s="29">
        <v>4.1452299999999997E-2</v>
      </c>
      <c r="AF89" s="29">
        <v>4.0265700000000001E-2</v>
      </c>
      <c r="AG89" s="29">
        <v>4.0459799999999997E-2</v>
      </c>
      <c r="AH89" s="29">
        <v>4.2381700000000001E-2</v>
      </c>
      <c r="AI89" s="29">
        <v>4.44453E-2</v>
      </c>
      <c r="AJ89" s="29">
        <v>4.54045E-2</v>
      </c>
      <c r="AK89" s="3">
        <f t="shared" si="1"/>
        <v>3.7772837037037037E-2</v>
      </c>
      <c r="AM89" s="16" t="s">
        <v>117</v>
      </c>
      <c r="AO89" s="7">
        <f>(SUM(AC80:AJ102)+SUM(A80:D93))/173</f>
        <v>4.5386537572254332E-2</v>
      </c>
      <c r="AP89" s="2">
        <f>((AK89-AK$15)*100)/AK$15</f>
        <v>-8.6544645909589626</v>
      </c>
      <c r="AR89" s="16" t="s">
        <v>117</v>
      </c>
      <c r="AS89" s="2"/>
      <c r="AT89" s="1">
        <f>((AO89-AO$15)*100)/AO$15</f>
        <v>-4.9162589353483366</v>
      </c>
    </row>
    <row r="90" spans="1:47" x14ac:dyDescent="0.25">
      <c r="A90" s="29">
        <v>4.8319399999999998E-2</v>
      </c>
      <c r="B90" s="30">
        <v>3.9020800000000001E-2</v>
      </c>
      <c r="C90" s="29" t="s">
        <v>0</v>
      </c>
      <c r="D90" s="29" t="s">
        <v>0</v>
      </c>
      <c r="E90" s="34">
        <v>3.4414E-2</v>
      </c>
      <c r="F90" s="34">
        <v>3.5442500000000002E-2</v>
      </c>
      <c r="G90" s="34">
        <v>3.0385200000000001E-2</v>
      </c>
      <c r="H90" s="34">
        <v>2.7948400000000002E-2</v>
      </c>
      <c r="I90" s="34">
        <v>2.3867300000000001E-2</v>
      </c>
      <c r="J90" s="34">
        <v>2.2845500000000001E-2</v>
      </c>
      <c r="K90" s="34">
        <v>2.2977999999999998E-2</v>
      </c>
      <c r="L90" s="34">
        <v>2.4088200000000001E-2</v>
      </c>
      <c r="M90" s="34">
        <v>2.69725E-2</v>
      </c>
      <c r="N90" s="34">
        <v>3.3366300000000002E-2</v>
      </c>
      <c r="O90" s="34">
        <v>3.6851299999999997E-2</v>
      </c>
      <c r="P90" s="34">
        <v>3.9299800000000003E-2</v>
      </c>
      <c r="Q90" s="34">
        <v>3.9682099999999998E-2</v>
      </c>
      <c r="R90" s="34">
        <v>4.4521100000000001E-2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4.1001999999999997E-2</v>
      </c>
      <c r="X90" s="35">
        <v>4.07147E-2</v>
      </c>
      <c r="Y90" s="35">
        <v>4.1558600000000001E-2</v>
      </c>
      <c r="Z90" s="35">
        <v>4.1692300000000002E-2</v>
      </c>
      <c r="AA90" s="35">
        <v>4.6506699999999998E-2</v>
      </c>
      <c r="AB90" s="35" t="s">
        <v>0</v>
      </c>
      <c r="AC90" s="36" t="s">
        <v>0</v>
      </c>
      <c r="AD90" s="29" t="s">
        <v>0</v>
      </c>
      <c r="AE90" s="29">
        <v>3.67503E-2</v>
      </c>
      <c r="AF90" s="29">
        <v>3.70563E-2</v>
      </c>
      <c r="AG90" s="29">
        <v>3.8234200000000003E-2</v>
      </c>
      <c r="AH90" s="29">
        <v>4.25146E-2</v>
      </c>
      <c r="AI90" s="29">
        <v>4.4625400000000003E-2</v>
      </c>
      <c r="AJ90" s="29">
        <v>4.7029300000000003E-2</v>
      </c>
      <c r="AK90" s="3">
        <f t="shared" si="1"/>
        <v>3.65809925925926E-2</v>
      </c>
      <c r="AM90" t="s">
        <v>118</v>
      </c>
      <c r="AO90" s="2">
        <f>((SUM(A76:Z109)+SUM(AA76:AJ102))/895)</f>
        <v>4.3080637988826803E-2</v>
      </c>
      <c r="AP90" s="2">
        <f>((AK90-AK$16)*100)/AK$16</f>
        <v>-9.6088942302852054</v>
      </c>
      <c r="AR90" t="s">
        <v>118</v>
      </c>
      <c r="AT90" s="1">
        <f>((AO90-AO$16)*100)/AO$16</f>
        <v>-4.3833190740530723</v>
      </c>
    </row>
    <row r="91" spans="1:47" x14ac:dyDescent="0.25">
      <c r="A91" s="29">
        <v>5.3139499999999999E-2</v>
      </c>
      <c r="B91" s="30">
        <v>2.80358E-2</v>
      </c>
      <c r="C91" s="29">
        <v>2.1373900000000001E-2</v>
      </c>
      <c r="D91" s="29">
        <v>2.9423700000000001E-2</v>
      </c>
      <c r="E91" s="34">
        <v>3.3759699999999997E-2</v>
      </c>
      <c r="F91" s="34">
        <v>2.9399100000000001E-2</v>
      </c>
      <c r="G91" s="34">
        <v>2.56289E-2</v>
      </c>
      <c r="H91" s="34">
        <v>2.40118E-2</v>
      </c>
      <c r="I91" s="34">
        <v>2.2268799999999998E-2</v>
      </c>
      <c r="J91" s="34">
        <v>2.41012E-2</v>
      </c>
      <c r="K91" s="34">
        <v>2.40538E-2</v>
      </c>
      <c r="L91" s="34">
        <v>2.51206E-2</v>
      </c>
      <c r="M91" s="34">
        <v>2.85312E-2</v>
      </c>
      <c r="N91" s="34">
        <v>3.3815400000000002E-2</v>
      </c>
      <c r="O91" s="34">
        <v>3.9056199999999999E-2</v>
      </c>
      <c r="P91" s="34">
        <v>4.2306299999999998E-2</v>
      </c>
      <c r="Q91" s="34">
        <v>4.26618E-2</v>
      </c>
      <c r="R91" s="34">
        <v>4.63159E-2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3.4436300000000003E-2</v>
      </c>
      <c r="X91" s="35">
        <v>3.8213499999999997E-2</v>
      </c>
      <c r="Y91" s="35">
        <v>4.6076400000000003E-2</v>
      </c>
      <c r="Z91" s="35">
        <v>4.8160000000000001E-2</v>
      </c>
      <c r="AA91" s="35">
        <v>4.5790999999999998E-2</v>
      </c>
      <c r="AB91" s="35" t="s">
        <v>0</v>
      </c>
      <c r="AC91" s="36" t="s">
        <v>0</v>
      </c>
      <c r="AD91" s="29" t="s">
        <v>0</v>
      </c>
      <c r="AE91" s="29">
        <v>3.4424499999999997E-2</v>
      </c>
      <c r="AF91" s="29">
        <v>3.8441099999999999E-2</v>
      </c>
      <c r="AG91" s="29">
        <v>3.8148000000000001E-2</v>
      </c>
      <c r="AH91" s="29">
        <v>4.1341799999999998E-2</v>
      </c>
      <c r="AI91" s="29">
        <v>4.3681299999999999E-2</v>
      </c>
      <c r="AJ91" s="29">
        <v>4.9292000000000002E-2</v>
      </c>
      <c r="AK91" s="3">
        <f t="shared" si="1"/>
        <v>3.5552051724137931E-2</v>
      </c>
      <c r="AM91" t="s">
        <v>119</v>
      </c>
      <c r="AP91" s="2">
        <f>((AK91-AK$17)*100)/AK$17</f>
        <v>-10.386609118769499</v>
      </c>
      <c r="AR91" t="s">
        <v>119</v>
      </c>
      <c r="AT91" s="1" t="e">
        <f>((AO91-AO$17)*100)/AO$17</f>
        <v>#DIV/0!</v>
      </c>
    </row>
    <row r="92" spans="1:47" x14ac:dyDescent="0.25">
      <c r="A92" s="29">
        <v>2.49459E-2</v>
      </c>
      <c r="B92" s="30">
        <v>2.9205100000000001E-2</v>
      </c>
      <c r="C92" s="29">
        <v>2.2050799999999999E-2</v>
      </c>
      <c r="D92" s="29">
        <v>2.6008099999999999E-2</v>
      </c>
      <c r="E92" s="34">
        <v>2.8369399999999999E-2</v>
      </c>
      <c r="F92" s="34">
        <v>2.4457099999999999E-2</v>
      </c>
      <c r="G92" s="34">
        <v>2.1862099999999999E-2</v>
      </c>
      <c r="H92" s="34">
        <v>2.4156500000000001E-2</v>
      </c>
      <c r="I92" s="34">
        <v>2.5787399999999999E-2</v>
      </c>
      <c r="J92" s="34">
        <v>2.86164E-2</v>
      </c>
      <c r="K92" s="34">
        <v>3.0280700000000001E-2</v>
      </c>
      <c r="L92" s="34">
        <v>3.1544900000000001E-2</v>
      </c>
      <c r="M92" s="34">
        <v>3.5107100000000002E-2</v>
      </c>
      <c r="N92" s="34">
        <v>3.8735600000000002E-2</v>
      </c>
      <c r="O92" s="34">
        <v>4.1837399999999997E-2</v>
      </c>
      <c r="P92" s="34">
        <v>4.4685700000000002E-2</v>
      </c>
      <c r="Q92" s="34">
        <v>4.6975900000000001E-2</v>
      </c>
      <c r="R92" s="34">
        <v>4.3582900000000001E-2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3.6318499999999997E-2</v>
      </c>
      <c r="X92" s="35">
        <v>4.0078200000000001E-2</v>
      </c>
      <c r="Y92" s="35">
        <v>4.5197099999999997E-2</v>
      </c>
      <c r="Z92" s="35">
        <v>4.9764099999999999E-2</v>
      </c>
      <c r="AA92" s="35">
        <v>4.7698299999999999E-2</v>
      </c>
      <c r="AB92" s="35" t="s">
        <v>0</v>
      </c>
      <c r="AC92" s="36" t="s">
        <v>0</v>
      </c>
      <c r="AD92" s="29" t="s">
        <v>0</v>
      </c>
      <c r="AE92" s="29">
        <v>3.33923E-2</v>
      </c>
      <c r="AF92" s="29">
        <v>2.9928199999999999E-2</v>
      </c>
      <c r="AG92" s="29">
        <v>1.8685799999999999E-2</v>
      </c>
      <c r="AH92" s="29">
        <v>1.9088500000000001E-2</v>
      </c>
      <c r="AI92" s="29">
        <v>3.4557200000000003E-2</v>
      </c>
      <c r="AJ92" s="29">
        <v>4.8815400000000002E-2</v>
      </c>
      <c r="AK92" s="3">
        <f t="shared" si="1"/>
        <v>3.3508020689655166E-2</v>
      </c>
      <c r="AM92" t="s">
        <v>120</v>
      </c>
      <c r="AP92" s="2">
        <f>((AK92-AK$18)*100)/AK$18</f>
        <v>-11.395487476244819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0</v>
      </c>
      <c r="B93" s="30" t="s">
        <v>0</v>
      </c>
      <c r="C93" s="29">
        <v>2.0048E-2</v>
      </c>
      <c r="D93" s="29">
        <v>1.29316E-2</v>
      </c>
      <c r="E93" s="34">
        <v>1.26902E-2</v>
      </c>
      <c r="F93" s="34">
        <v>1.46838E-2</v>
      </c>
      <c r="G93" s="34">
        <v>1.9365400000000001E-2</v>
      </c>
      <c r="H93" s="34">
        <v>2.54618E-2</v>
      </c>
      <c r="I93" s="34">
        <v>2.6448099999999999E-2</v>
      </c>
      <c r="J93" s="34">
        <v>2.7090699999999999E-2</v>
      </c>
      <c r="K93" s="34">
        <v>2.7936900000000001E-2</v>
      </c>
      <c r="L93" s="34">
        <v>2.8692499999999999E-2</v>
      </c>
      <c r="M93" s="34">
        <v>3.0554700000000001E-2</v>
      </c>
      <c r="N93" s="34">
        <v>3.2589399999999998E-2</v>
      </c>
      <c r="O93" s="34">
        <v>3.5255500000000002E-2</v>
      </c>
      <c r="P93" s="34">
        <v>3.9025200000000003E-2</v>
      </c>
      <c r="Q93" s="34">
        <v>4.2759900000000003E-2</v>
      </c>
      <c r="R93" s="34">
        <v>4.5336000000000001E-2</v>
      </c>
      <c r="S93" s="35" t="s">
        <v>0</v>
      </c>
      <c r="T93" s="35" t="s">
        <v>0</v>
      </c>
      <c r="U93" s="35" t="s">
        <v>0</v>
      </c>
      <c r="V93" s="35">
        <v>2.8959800000000001E-2</v>
      </c>
      <c r="W93" s="35">
        <v>3.00629E-2</v>
      </c>
      <c r="X93" s="35">
        <v>3.06488E-2</v>
      </c>
      <c r="Y93" s="35">
        <v>3.4945200000000003E-2</v>
      </c>
      <c r="Z93" s="35">
        <v>3.89416E-2</v>
      </c>
      <c r="AA93" s="35">
        <v>4.3739599999999997E-2</v>
      </c>
      <c r="AB93" s="35" t="s">
        <v>0</v>
      </c>
      <c r="AC93" s="36" t="s">
        <v>0</v>
      </c>
      <c r="AD93" s="29" t="s">
        <v>0</v>
      </c>
      <c r="AE93" s="29">
        <v>3.5328900000000003E-2</v>
      </c>
      <c r="AF93" s="29">
        <v>2.0129399999999999E-2</v>
      </c>
      <c r="AG93" s="29">
        <v>1.6120800000000001E-2</v>
      </c>
      <c r="AH93" s="29">
        <v>1.6762800000000001E-2</v>
      </c>
      <c r="AI93" s="29">
        <v>1.98738E-2</v>
      </c>
      <c r="AJ93" s="29">
        <v>2.3002399999999999E-2</v>
      </c>
      <c r="AK93" s="3">
        <f t="shared" si="1"/>
        <v>2.783520357142857E-2</v>
      </c>
      <c r="AM93" t="s">
        <v>121</v>
      </c>
      <c r="AO93" s="2">
        <f>SUM(U108:W109)/6</f>
        <v>4.8794833333333336E-2</v>
      </c>
      <c r="AP93" s="2">
        <f>((AK93-AK$19)*100)/AK$19</f>
        <v>-12.222621661295642</v>
      </c>
      <c r="AR93" t="s">
        <v>124</v>
      </c>
      <c r="AT93" s="1">
        <f>((AO93-AO$19)*100)/AO$19</f>
        <v>5.1845523291072872</v>
      </c>
    </row>
    <row r="94" spans="1:47" x14ac:dyDescent="0.25">
      <c r="A94" t="s">
        <v>0</v>
      </c>
      <c r="B94" s="37" t="s">
        <v>0</v>
      </c>
      <c r="C94" s="34">
        <v>1.28349E-2</v>
      </c>
      <c r="D94" s="34">
        <v>1.09777E-2</v>
      </c>
      <c r="E94" s="34">
        <v>1.14281E-2</v>
      </c>
      <c r="F94" s="34">
        <v>1.32128E-2</v>
      </c>
      <c r="G94" s="34">
        <v>2.02642E-2</v>
      </c>
      <c r="H94" s="34">
        <v>2.6439899999999999E-2</v>
      </c>
      <c r="I94" s="34">
        <v>2.87286E-2</v>
      </c>
      <c r="J94" s="34">
        <v>3.0195199999999998E-2</v>
      </c>
      <c r="K94" s="34">
        <v>3.0248299999999999E-2</v>
      </c>
      <c r="L94" s="34">
        <v>3.0252000000000001E-2</v>
      </c>
      <c r="M94" s="34">
        <v>3.1146299999999998E-2</v>
      </c>
      <c r="N94" s="34">
        <v>3.2713100000000002E-2</v>
      </c>
      <c r="O94" s="34">
        <v>3.50836E-2</v>
      </c>
      <c r="P94" s="34">
        <v>3.8907700000000003E-2</v>
      </c>
      <c r="Q94" s="34">
        <v>4.2055099999999998E-2</v>
      </c>
      <c r="R94" s="34">
        <v>4.1890900000000002E-2</v>
      </c>
      <c r="S94" s="35" t="s">
        <v>0</v>
      </c>
      <c r="T94" s="35" t="s">
        <v>0</v>
      </c>
      <c r="U94" s="35" t="s">
        <v>0</v>
      </c>
      <c r="V94" s="35">
        <v>3.6616900000000001E-2</v>
      </c>
      <c r="W94" s="35">
        <v>3.0944300000000001E-2</v>
      </c>
      <c r="X94" s="35">
        <v>3.1368600000000003E-2</v>
      </c>
      <c r="Y94" s="35">
        <v>3.3886399999999997E-2</v>
      </c>
      <c r="Z94" s="35">
        <v>3.6969799999999997E-2</v>
      </c>
      <c r="AA94" s="35">
        <v>3.8920200000000002E-2</v>
      </c>
      <c r="AB94" s="35" t="s">
        <v>0</v>
      </c>
      <c r="AC94" s="36" t="s">
        <v>0</v>
      </c>
      <c r="AD94" s="29" t="s">
        <v>0</v>
      </c>
      <c r="AE94" s="29">
        <v>4.7392499999999997E-2</v>
      </c>
      <c r="AF94" s="29">
        <v>1.7050300000000001E-2</v>
      </c>
      <c r="AG94" s="29">
        <v>1.4571300000000001E-2</v>
      </c>
      <c r="AH94" s="29">
        <v>2.59759E-2</v>
      </c>
      <c r="AI94" s="29">
        <v>2.92784E-2</v>
      </c>
      <c r="AJ94" s="29">
        <v>2.3737399999999999E-2</v>
      </c>
      <c r="AK94" s="3">
        <f t="shared" si="1"/>
        <v>2.8681799999999997E-2</v>
      </c>
      <c r="AP94" s="2">
        <f>((AK94-AK$20)*100)/AK$20</f>
        <v>-11.298699319208568</v>
      </c>
    </row>
    <row r="95" spans="1:47" x14ac:dyDescent="0.25">
      <c r="A95" t="s">
        <v>0</v>
      </c>
      <c r="B95" s="37">
        <v>1.54594E-2</v>
      </c>
      <c r="C95" s="34">
        <v>1.41823E-2</v>
      </c>
      <c r="D95" s="34">
        <v>1.1557700000000001E-2</v>
      </c>
      <c r="E95" s="34">
        <v>1.39962E-2</v>
      </c>
      <c r="F95" s="34">
        <v>1.7517999999999999E-2</v>
      </c>
      <c r="G95" s="34">
        <v>2.5378100000000001E-2</v>
      </c>
      <c r="H95" s="34">
        <v>3.1193100000000001E-2</v>
      </c>
      <c r="I95" s="34">
        <v>3.5476500000000001E-2</v>
      </c>
      <c r="J95" s="34">
        <v>3.9193800000000001E-2</v>
      </c>
      <c r="K95" s="34">
        <v>4.1108400000000003E-2</v>
      </c>
      <c r="L95" s="34">
        <v>4.2439699999999997E-2</v>
      </c>
      <c r="M95" s="34">
        <v>4.10564E-2</v>
      </c>
      <c r="N95" s="34">
        <v>3.8054699999999997E-2</v>
      </c>
      <c r="O95" s="34">
        <v>3.5823599999999997E-2</v>
      </c>
      <c r="P95" s="34">
        <v>3.7275799999999998E-2</v>
      </c>
      <c r="Q95" s="34">
        <v>3.8779399999999999E-2</v>
      </c>
      <c r="R95" s="34">
        <v>3.7912399999999999E-2</v>
      </c>
      <c r="S95" s="35" t="s">
        <v>0</v>
      </c>
      <c r="T95" s="35" t="s">
        <v>0</v>
      </c>
      <c r="U95" s="35">
        <v>3.17186E-2</v>
      </c>
      <c r="V95" s="35">
        <v>3.5357100000000002E-2</v>
      </c>
      <c r="W95" s="35">
        <v>3.8555399999999997E-2</v>
      </c>
      <c r="X95" s="35">
        <v>2.64427E-2</v>
      </c>
      <c r="Y95" s="35">
        <v>2.44195E-2</v>
      </c>
      <c r="Z95" s="35">
        <v>3.5012500000000002E-2</v>
      </c>
      <c r="AA95" s="35">
        <v>3.8666600000000002E-2</v>
      </c>
      <c r="AB95" s="35" t="s">
        <v>0</v>
      </c>
      <c r="AC95" s="36" t="s">
        <v>0</v>
      </c>
      <c r="AD95" s="29" t="s">
        <v>0</v>
      </c>
      <c r="AE95" s="29">
        <v>4.5742199999999997E-2</v>
      </c>
      <c r="AF95" s="29">
        <v>2.7843300000000001E-2</v>
      </c>
      <c r="AG95" s="29">
        <v>2.2755500000000001E-2</v>
      </c>
      <c r="AH95" s="29">
        <v>3.06442E-2</v>
      </c>
      <c r="AI95" s="29">
        <v>3.2258500000000002E-2</v>
      </c>
      <c r="AJ95" s="29">
        <v>2.3983000000000001E-2</v>
      </c>
      <c r="AK95" s="3">
        <f t="shared" si="1"/>
        <v>3.099348666666667E-2</v>
      </c>
      <c r="AP95" s="2">
        <f>((AK95-AK$21)*100)/AK$21</f>
        <v>-11.309998636939296</v>
      </c>
    </row>
    <row r="96" spans="1:47" x14ac:dyDescent="0.25">
      <c r="A96" t="s">
        <v>0</v>
      </c>
      <c r="B96" s="37">
        <v>2.1983200000000001E-2</v>
      </c>
      <c r="C96" s="34">
        <v>2.39709E-2</v>
      </c>
      <c r="D96" s="34">
        <v>2.0948100000000001E-2</v>
      </c>
      <c r="E96" s="34">
        <v>2.1967E-2</v>
      </c>
      <c r="F96" s="34">
        <v>2.42478E-2</v>
      </c>
      <c r="G96" s="34">
        <v>2.6985100000000001E-2</v>
      </c>
      <c r="H96" s="34">
        <v>2.9928799999999998E-2</v>
      </c>
      <c r="I96" s="34">
        <v>3.3949699999999999E-2</v>
      </c>
      <c r="J96" s="34">
        <v>3.6871099999999997E-2</v>
      </c>
      <c r="K96" s="34">
        <v>3.98634E-2</v>
      </c>
      <c r="L96" s="34">
        <v>4.1414699999999999E-2</v>
      </c>
      <c r="M96" s="34">
        <v>4.2536699999999997E-2</v>
      </c>
      <c r="N96" s="34">
        <v>3.8501500000000001E-2</v>
      </c>
      <c r="O96" s="34">
        <v>2.8434299999999999E-2</v>
      </c>
      <c r="P96" s="34">
        <v>2.7831000000000002E-2</v>
      </c>
      <c r="Q96" s="34">
        <v>2.3283499999999999E-2</v>
      </c>
      <c r="R96" s="34">
        <v>3.4425900000000002E-2</v>
      </c>
      <c r="S96" s="35" t="s">
        <v>0</v>
      </c>
      <c r="T96" s="35" t="s">
        <v>0</v>
      </c>
      <c r="U96" s="35">
        <v>3.4125999999999997E-2</v>
      </c>
      <c r="V96" s="35">
        <v>3.6565E-2</v>
      </c>
      <c r="W96" s="35">
        <v>3.55351E-2</v>
      </c>
      <c r="X96" s="35">
        <v>3.5801899999999998E-2</v>
      </c>
      <c r="Y96" s="35">
        <v>1.92576E-2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4.3284400000000001E-2</v>
      </c>
      <c r="AG96" s="29">
        <v>2.77279E-2</v>
      </c>
      <c r="AH96" s="29">
        <v>4.1446999999999998E-2</v>
      </c>
      <c r="AI96" s="29">
        <v>4.1735700000000001E-2</v>
      </c>
      <c r="AJ96" s="29">
        <v>2.5837700000000002E-2</v>
      </c>
      <c r="AK96" s="3">
        <f t="shared" si="1"/>
        <v>3.1794851851851852E-2</v>
      </c>
      <c r="AP96" s="2">
        <f>((AK96-AK$22)*100)/AK$22</f>
        <v>-10.845371745474544</v>
      </c>
    </row>
    <row r="97" spans="1:45" x14ac:dyDescent="0.25">
      <c r="A97" t="s">
        <v>0</v>
      </c>
      <c r="B97" s="37">
        <v>2.4262200000000001E-2</v>
      </c>
      <c r="C97" s="34">
        <v>2.25221E-2</v>
      </c>
      <c r="D97" s="34">
        <v>2.35274E-2</v>
      </c>
      <c r="E97" s="34">
        <v>2.2017499999999999E-2</v>
      </c>
      <c r="F97" s="34">
        <v>2.3504199999999999E-2</v>
      </c>
      <c r="G97" s="34">
        <v>2.56989E-2</v>
      </c>
      <c r="H97" s="34">
        <v>2.6311500000000002E-2</v>
      </c>
      <c r="I97" s="34">
        <v>2.7865500000000001E-2</v>
      </c>
      <c r="J97" s="34">
        <v>2.95839E-2</v>
      </c>
      <c r="K97" s="34">
        <v>3.2363700000000002E-2</v>
      </c>
      <c r="L97" s="34">
        <v>3.2948600000000001E-2</v>
      </c>
      <c r="M97" s="34">
        <v>3.5118999999999997E-2</v>
      </c>
      <c r="N97" s="34">
        <v>3.7676000000000001E-2</v>
      </c>
      <c r="O97" s="34">
        <v>3.4131700000000001E-2</v>
      </c>
      <c r="P97" s="34">
        <v>2.8160399999999999E-2</v>
      </c>
      <c r="Q97" s="34">
        <v>3.4377199999999997E-2</v>
      </c>
      <c r="R97" s="34">
        <v>4.6111100000000002E-2</v>
      </c>
      <c r="S97" s="35" t="s">
        <v>0</v>
      </c>
      <c r="T97" s="35">
        <v>4.0478500000000001E-2</v>
      </c>
      <c r="U97" s="35">
        <v>3.4945499999999997E-2</v>
      </c>
      <c r="V97" s="35">
        <v>3.2482799999999999E-2</v>
      </c>
      <c r="W97" s="35">
        <v>3.33426E-2</v>
      </c>
      <c r="X97" s="35">
        <v>3.2045799999999999E-2</v>
      </c>
      <c r="Y97" s="35">
        <v>2.5424700000000001E-2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4.7582100000000002E-2</v>
      </c>
      <c r="AG97" s="29">
        <v>3.9765200000000001E-2</v>
      </c>
      <c r="AH97" s="29">
        <v>3.4930500000000003E-2</v>
      </c>
      <c r="AI97" s="29">
        <v>3.5779600000000002E-2</v>
      </c>
      <c r="AJ97" s="29">
        <v>3.4411299999999999E-2</v>
      </c>
      <c r="AK97" s="3">
        <f t="shared" si="1"/>
        <v>3.2048910714285714E-2</v>
      </c>
      <c r="AP97" s="2">
        <f>((AK97-AK$23)*100)/AK$23</f>
        <v>-10.180245168020422</v>
      </c>
      <c r="AS97" t="s">
        <v>127</v>
      </c>
    </row>
    <row r="98" spans="1:45" x14ac:dyDescent="0.25">
      <c r="A98" t="s">
        <v>0</v>
      </c>
      <c r="B98" s="37">
        <v>2.7686800000000001E-2</v>
      </c>
      <c r="C98" s="34">
        <v>2.3218200000000001E-2</v>
      </c>
      <c r="D98" s="34">
        <v>2.4037200000000002E-2</v>
      </c>
      <c r="E98" s="34">
        <v>2.2485100000000001E-2</v>
      </c>
      <c r="F98" s="34">
        <v>2.3674799999999999E-2</v>
      </c>
      <c r="G98" s="34">
        <v>2.60191E-2</v>
      </c>
      <c r="H98" s="34">
        <v>2.8399000000000001E-2</v>
      </c>
      <c r="I98" s="34">
        <v>3.15415E-2</v>
      </c>
      <c r="J98" s="34">
        <v>3.46529E-2</v>
      </c>
      <c r="K98" s="34">
        <v>3.6400299999999997E-2</v>
      </c>
      <c r="L98" s="34">
        <v>3.42253E-2</v>
      </c>
      <c r="M98" s="34">
        <v>3.5180200000000002E-2</v>
      </c>
      <c r="N98" s="34">
        <v>3.4722799999999998E-2</v>
      </c>
      <c r="O98" s="34">
        <v>3.4087899999999997E-2</v>
      </c>
      <c r="P98" s="34">
        <v>2.9689500000000001E-2</v>
      </c>
      <c r="Q98" s="34">
        <v>4.8024400000000002E-2</v>
      </c>
      <c r="R98" s="34" t="s">
        <v>0</v>
      </c>
      <c r="S98" s="35">
        <v>3.9378999999999997E-2</v>
      </c>
      <c r="T98" s="35">
        <v>3.3852599999999997E-2</v>
      </c>
      <c r="U98" s="35">
        <v>2.9629900000000001E-2</v>
      </c>
      <c r="V98" s="35">
        <v>3.09094E-2</v>
      </c>
      <c r="W98" s="35">
        <v>3.1275699999999997E-2</v>
      </c>
      <c r="X98" s="35">
        <v>3.09456E-2</v>
      </c>
      <c r="Y98" s="35">
        <v>2.88366E-2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4.5608999999999997E-2</v>
      </c>
      <c r="AG98" s="29">
        <v>4.14408E-2</v>
      </c>
      <c r="AH98" s="29">
        <v>3.9826500000000001E-2</v>
      </c>
      <c r="AI98" s="29">
        <v>3.9648500000000003E-2</v>
      </c>
      <c r="AJ98" s="29">
        <v>4.00159E-2</v>
      </c>
      <c r="AK98" s="3">
        <f t="shared" si="1"/>
        <v>3.3050517857142858E-2</v>
      </c>
      <c r="AP98" s="2">
        <f>((AK98-AK$24)*100)/AK$24</f>
        <v>-10.109728716111396</v>
      </c>
    </row>
    <row r="99" spans="1:45" x14ac:dyDescent="0.25">
      <c r="A99" t="s">
        <v>0</v>
      </c>
      <c r="B99" s="37">
        <v>3.8739299999999997E-2</v>
      </c>
      <c r="C99" s="34">
        <v>3.3181500000000003E-2</v>
      </c>
      <c r="D99" s="34">
        <v>2.7761899999999999E-2</v>
      </c>
      <c r="E99" s="34">
        <v>2.5207899999999998E-2</v>
      </c>
      <c r="F99" s="34">
        <v>2.7839800000000001E-2</v>
      </c>
      <c r="G99" s="34">
        <v>3.0188699999999999E-2</v>
      </c>
      <c r="H99" s="34">
        <v>3.1785300000000002E-2</v>
      </c>
      <c r="I99" s="34">
        <v>3.35868E-2</v>
      </c>
      <c r="J99" s="34">
        <v>3.3822900000000003E-2</v>
      </c>
      <c r="K99" s="34">
        <v>3.4586100000000002E-2</v>
      </c>
      <c r="L99" s="34">
        <v>3.6205399999999999E-2</v>
      </c>
      <c r="M99" s="34">
        <v>3.7865999999999997E-2</v>
      </c>
      <c r="N99" s="34">
        <v>3.7667899999999997E-2</v>
      </c>
      <c r="O99" s="34">
        <v>3.4375599999999999E-2</v>
      </c>
      <c r="P99" s="38">
        <v>3.2791099999999997E-2</v>
      </c>
      <c r="Q99" s="38" t="s">
        <v>0</v>
      </c>
      <c r="R99" s="38">
        <v>4.54817E-2</v>
      </c>
      <c r="S99" s="35">
        <v>3.4353599999999998E-2</v>
      </c>
      <c r="T99" s="35">
        <v>3.2162999999999997E-2</v>
      </c>
      <c r="U99" s="35">
        <v>3.0799799999999999E-2</v>
      </c>
      <c r="V99" s="35">
        <v>3.3669499999999998E-2</v>
      </c>
      <c r="W99" s="35">
        <v>3.4600600000000002E-2</v>
      </c>
      <c r="X99" s="35">
        <v>3.1427999999999998E-2</v>
      </c>
      <c r="Y99" s="35">
        <v>3.2452799999999997E-2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4.5352700000000003E-2</v>
      </c>
      <c r="AG99" s="29">
        <v>4.2181200000000002E-2</v>
      </c>
      <c r="AH99" s="29" t="s">
        <v>0</v>
      </c>
      <c r="AI99" s="29">
        <v>4.7278800000000003E-2</v>
      </c>
      <c r="AJ99" s="29">
        <v>3.9421499999999998E-2</v>
      </c>
      <c r="AK99" s="3">
        <f t="shared" si="1"/>
        <v>3.4992200000000001E-2</v>
      </c>
      <c r="AP99" s="2">
        <f>((AK99-AK$25)*100)/AK$25</f>
        <v>-9.1440325577280124</v>
      </c>
    </row>
    <row r="100" spans="1:45" x14ac:dyDescent="0.25">
      <c r="A100" t="s">
        <v>0</v>
      </c>
      <c r="B100" s="37">
        <v>4.4351300000000003E-2</v>
      </c>
      <c r="C100" s="34">
        <v>3.98185E-2</v>
      </c>
      <c r="D100" s="34">
        <v>3.4514900000000001E-2</v>
      </c>
      <c r="E100" s="34">
        <v>3.00255E-2</v>
      </c>
      <c r="F100" s="34">
        <v>2.9778800000000001E-2</v>
      </c>
      <c r="G100" s="34">
        <v>3.1275499999999998E-2</v>
      </c>
      <c r="H100" s="34">
        <v>3.2497199999999997E-2</v>
      </c>
      <c r="I100" s="34">
        <v>3.4170199999999998E-2</v>
      </c>
      <c r="J100" s="34">
        <v>3.35933E-2</v>
      </c>
      <c r="K100" s="34">
        <v>3.3416700000000001E-2</v>
      </c>
      <c r="L100" s="34">
        <v>3.6129399999999999E-2</v>
      </c>
      <c r="M100" s="34">
        <v>3.6880299999999998E-2</v>
      </c>
      <c r="N100" s="34">
        <v>3.54849E-2</v>
      </c>
      <c r="O100" s="34">
        <v>3.5137000000000002E-2</v>
      </c>
      <c r="P100" s="38" t="s">
        <v>0</v>
      </c>
      <c r="Q100" s="38">
        <v>4.5354499999999999E-2</v>
      </c>
      <c r="R100" s="38">
        <v>4.5240900000000001E-2</v>
      </c>
      <c r="S100" s="35">
        <v>4.2193399999999999E-2</v>
      </c>
      <c r="T100" s="35">
        <v>3.7793399999999998E-2</v>
      </c>
      <c r="U100" s="35">
        <v>3.4425200000000003E-2</v>
      </c>
      <c r="V100" s="35">
        <v>3.5009999999999999E-2</v>
      </c>
      <c r="W100" s="35">
        <v>3.6315699999999999E-2</v>
      </c>
      <c r="X100" s="35">
        <v>3.6084699999999997E-2</v>
      </c>
      <c r="Y100" s="35">
        <v>3.9944100000000003E-2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4.2088E-2</v>
      </c>
      <c r="AG100" s="29">
        <v>4.4263900000000002E-2</v>
      </c>
      <c r="AH100" s="29" t="s">
        <v>0</v>
      </c>
      <c r="AI100" s="29" t="s">
        <v>0</v>
      </c>
      <c r="AJ100" s="29" t="s">
        <v>0</v>
      </c>
      <c r="AK100" s="3">
        <f t="shared" si="1"/>
        <v>3.7031491999999999E-2</v>
      </c>
      <c r="AP100" s="2">
        <f>((AK100-AK$26)*100)/AK$26</f>
        <v>-7.1925925480383599</v>
      </c>
    </row>
    <row r="101" spans="1:45" x14ac:dyDescent="0.25">
      <c r="A101" t="s">
        <v>0</v>
      </c>
      <c r="B101" s="37" t="s">
        <v>0</v>
      </c>
      <c r="C101" s="34">
        <v>4.25414E-2</v>
      </c>
      <c r="D101" s="34">
        <v>3.4308499999999999E-2</v>
      </c>
      <c r="E101" s="34">
        <v>2.9670100000000001E-2</v>
      </c>
      <c r="F101" s="34">
        <v>2.9181599999999999E-2</v>
      </c>
      <c r="G101" s="34">
        <v>3.2118099999999997E-2</v>
      </c>
      <c r="H101" s="34">
        <v>3.38404E-2</v>
      </c>
      <c r="I101" s="34">
        <v>3.4965299999999998E-2</v>
      </c>
      <c r="J101" s="34">
        <v>3.6003100000000003E-2</v>
      </c>
      <c r="K101" s="34">
        <v>3.6188100000000001E-2</v>
      </c>
      <c r="L101" s="34">
        <v>3.7387999999999998E-2</v>
      </c>
      <c r="M101" s="34">
        <v>3.6782799999999997E-2</v>
      </c>
      <c r="N101" s="34">
        <v>3.4330699999999999E-2</v>
      </c>
      <c r="O101" s="34">
        <v>3.5638599999999999E-2</v>
      </c>
      <c r="P101" s="38" t="s">
        <v>0</v>
      </c>
      <c r="Q101" s="38">
        <v>4.5577600000000003E-2</v>
      </c>
      <c r="R101" s="38">
        <v>4.3280800000000001E-2</v>
      </c>
      <c r="S101" s="35">
        <v>4.3145000000000003E-2</v>
      </c>
      <c r="T101" s="35">
        <v>3.8362399999999998E-2</v>
      </c>
      <c r="U101" s="35">
        <v>3.5652400000000001E-2</v>
      </c>
      <c r="V101" s="35">
        <v>3.6870800000000002E-2</v>
      </c>
      <c r="W101" s="35">
        <v>3.8954599999999999E-2</v>
      </c>
      <c r="X101" s="35">
        <v>3.9105099999999997E-2</v>
      </c>
      <c r="Y101" s="35">
        <v>4.3398100000000002E-2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3.81185E-2</v>
      </c>
      <c r="AG101" s="29">
        <v>5.2342300000000001E-2</v>
      </c>
      <c r="AH101" s="29" t="s">
        <v>0</v>
      </c>
      <c r="AI101" s="29" t="s">
        <v>0</v>
      </c>
      <c r="AJ101" s="29" t="s">
        <v>0</v>
      </c>
      <c r="AK101" s="3">
        <f t="shared" si="1"/>
        <v>3.7823512499999996E-2</v>
      </c>
      <c r="AP101" s="2">
        <f>((AK101-AK$27)*100)/AK$27</f>
        <v>-6.7944181645294206</v>
      </c>
    </row>
    <row r="102" spans="1:45" x14ac:dyDescent="0.25">
      <c r="A102" t="s">
        <v>0</v>
      </c>
      <c r="B102" s="37" t="s">
        <v>0</v>
      </c>
      <c r="C102" s="34">
        <v>5.4704900000000001E-2</v>
      </c>
      <c r="D102" s="34">
        <v>3.4774100000000002E-2</v>
      </c>
      <c r="E102" s="34">
        <v>2.5697399999999999E-2</v>
      </c>
      <c r="F102" s="34">
        <v>1.9450700000000001E-2</v>
      </c>
      <c r="G102" s="34">
        <v>1.6864299999999999E-2</v>
      </c>
      <c r="H102" s="34">
        <v>2.2364499999999999E-2</v>
      </c>
      <c r="I102" s="34">
        <v>2.6652100000000001E-2</v>
      </c>
      <c r="J102" s="34">
        <v>2.90552E-2</v>
      </c>
      <c r="K102" s="34">
        <v>3.3490899999999997E-2</v>
      </c>
      <c r="L102" s="34">
        <v>3.6374299999999998E-2</v>
      </c>
      <c r="M102" s="34">
        <v>3.6355899999999997E-2</v>
      </c>
      <c r="N102" s="34">
        <v>3.8809200000000002E-2</v>
      </c>
      <c r="O102" s="34">
        <v>4.1596599999999997E-2</v>
      </c>
      <c r="P102" s="38" t="s">
        <v>0</v>
      </c>
      <c r="Q102" s="38">
        <v>4.7746900000000002E-2</v>
      </c>
      <c r="R102" s="38">
        <v>3.7968599999999998E-2</v>
      </c>
      <c r="S102" s="35">
        <v>3.4510100000000002E-2</v>
      </c>
      <c r="T102" s="35">
        <v>2.97171E-2</v>
      </c>
      <c r="U102" s="35">
        <v>3.0734600000000001E-2</v>
      </c>
      <c r="V102" s="35">
        <v>3.3338699999999999E-2</v>
      </c>
      <c r="W102" s="35">
        <v>3.8023899999999999E-2</v>
      </c>
      <c r="X102" s="35">
        <v>4.0458599999999997E-2</v>
      </c>
      <c r="Y102" s="35">
        <v>3.9886400000000002E-2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3.402613636363637E-2</v>
      </c>
      <c r="AP102" s="2">
        <f>((AK102-AK$28)*100)/AK$28</f>
        <v>-6.7135116893643048</v>
      </c>
    </row>
    <row r="103" spans="1:45" x14ac:dyDescent="0.25">
      <c r="A103" s="32" t="s">
        <v>0</v>
      </c>
      <c r="B103" s="39" t="s">
        <v>0</v>
      </c>
      <c r="C103" s="32">
        <v>4.5250100000000001E-2</v>
      </c>
      <c r="D103" s="32">
        <v>4.9088199999999999E-2</v>
      </c>
      <c r="E103" s="32">
        <v>5.18133E-2</v>
      </c>
      <c r="F103" s="32">
        <v>5.29192E-2</v>
      </c>
      <c r="G103" s="32">
        <v>5.1328100000000002E-2</v>
      </c>
      <c r="H103" s="32">
        <v>4.79616E-2</v>
      </c>
      <c r="I103" s="32">
        <v>4.2146700000000002E-2</v>
      </c>
      <c r="J103" s="32">
        <v>3.7079599999999997E-2</v>
      </c>
      <c r="K103" s="32">
        <v>3.1390500000000002E-2</v>
      </c>
      <c r="L103" s="32">
        <v>2.7919200000000002E-2</v>
      </c>
      <c r="M103" s="32">
        <v>3.2124600000000003E-2</v>
      </c>
      <c r="N103" s="32">
        <v>4.6772899999999999E-2</v>
      </c>
      <c r="O103" s="32">
        <v>4.5362300000000001E-2</v>
      </c>
      <c r="P103" s="32" t="s">
        <v>0</v>
      </c>
      <c r="Q103" s="32" t="s">
        <v>0</v>
      </c>
      <c r="R103" s="32" t="s">
        <v>0</v>
      </c>
      <c r="S103" s="33">
        <v>4.8980700000000002E-2</v>
      </c>
      <c r="T103" s="33">
        <v>4.9399400000000003E-2</v>
      </c>
      <c r="U103" s="33">
        <v>4.6133E-2</v>
      </c>
      <c r="V103" s="33">
        <v>3.70587E-2</v>
      </c>
      <c r="W103" s="33">
        <v>2.5817699999999999E-2</v>
      </c>
      <c r="X103" s="33">
        <v>4.1874799999999997E-2</v>
      </c>
      <c r="Y103" s="33">
        <v>4.1082599999999997E-2</v>
      </c>
      <c r="Z103" s="33" t="s">
        <v>0</v>
      </c>
      <c r="AA103" s="40" t="s">
        <v>0</v>
      </c>
      <c r="AB103" s="40">
        <v>2.3905900000000001E-2</v>
      </c>
      <c r="AC103" s="40">
        <v>3.3333700000000001E-2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4.1306490909090901E-2</v>
      </c>
      <c r="AP103" s="2">
        <f>((AK103-AK$29)*100)/AK$29</f>
        <v>-6.6790404136613217</v>
      </c>
    </row>
    <row r="104" spans="1:45" x14ac:dyDescent="0.25">
      <c r="A104" s="31" t="s">
        <v>0</v>
      </c>
      <c r="B104" s="41" t="s">
        <v>0</v>
      </c>
      <c r="C104" s="31" t="s">
        <v>0</v>
      </c>
      <c r="D104" s="31">
        <v>6.06434E-2</v>
      </c>
      <c r="E104" s="31">
        <v>6.1015199999999999E-2</v>
      </c>
      <c r="F104" s="31">
        <v>6.0847100000000001E-2</v>
      </c>
      <c r="G104" s="31">
        <v>6.0424100000000001E-2</v>
      </c>
      <c r="H104" s="31">
        <v>5.9141899999999997E-2</v>
      </c>
      <c r="I104" s="31">
        <v>5.8071999999999999E-2</v>
      </c>
      <c r="J104" s="31">
        <v>5.66445E-2</v>
      </c>
      <c r="K104" s="31">
        <v>5.3961599999999998E-2</v>
      </c>
      <c r="L104" s="31">
        <v>5.0737600000000001E-2</v>
      </c>
      <c r="M104" s="31">
        <v>4.6121299999999997E-2</v>
      </c>
      <c r="N104" s="31">
        <v>5.0965200000000002E-2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6.2403199999999999E-2</v>
      </c>
      <c r="T104" s="33">
        <v>6.21863E-2</v>
      </c>
      <c r="U104" s="33">
        <v>6.1149599999999998E-2</v>
      </c>
      <c r="V104" s="33">
        <v>5.79724E-2</v>
      </c>
      <c r="W104" s="33">
        <v>4.9602399999999998E-2</v>
      </c>
      <c r="X104" s="33">
        <v>4.2366500000000001E-2</v>
      </c>
      <c r="Y104" s="33">
        <v>4.7001899999999999E-2</v>
      </c>
      <c r="Z104" s="33">
        <v>4.2406899999999997E-2</v>
      </c>
      <c r="AA104" s="40">
        <v>3.9207699999999998E-2</v>
      </c>
      <c r="AB104" s="40">
        <v>3.4507599999999999E-2</v>
      </c>
      <c r="AC104" s="40">
        <v>3.4425600000000001E-2</v>
      </c>
      <c r="AD104" s="40">
        <v>3.1020800000000001E-2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5.1427165217391317E-2</v>
      </c>
      <c r="AP104" s="2">
        <f>((AK104-AK$30)*100)/AK$30</f>
        <v>-5.0551379842282893</v>
      </c>
    </row>
    <row r="105" spans="1:45" x14ac:dyDescent="0.25">
      <c r="A105" s="31" t="s">
        <v>0</v>
      </c>
      <c r="B105" s="41" t="s">
        <v>0</v>
      </c>
      <c r="C105" s="31" t="s">
        <v>0</v>
      </c>
      <c r="D105" s="31">
        <v>6.7400600000000005E-2</v>
      </c>
      <c r="E105" s="31">
        <v>6.5735299999999997E-2</v>
      </c>
      <c r="F105" s="31">
        <v>6.4628099999999994E-2</v>
      </c>
      <c r="G105" s="31">
        <v>6.4369300000000004E-2</v>
      </c>
      <c r="H105" s="31">
        <v>6.3610200000000006E-2</v>
      </c>
      <c r="I105" s="31">
        <v>6.2759700000000002E-2</v>
      </c>
      <c r="J105" s="31">
        <v>6.1756499999999999E-2</v>
      </c>
      <c r="K105" s="31">
        <v>6.0638400000000002E-2</v>
      </c>
      <c r="L105" s="31">
        <v>5.9117000000000003E-2</v>
      </c>
      <c r="M105" s="31">
        <v>5.4714699999999998E-2</v>
      </c>
      <c r="N105" s="31">
        <v>5.1491500000000003E-2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6.4529299999999998E-2</v>
      </c>
      <c r="T105" s="33">
        <v>6.4286399999999994E-2</v>
      </c>
      <c r="U105" s="33">
        <v>6.4457E-2</v>
      </c>
      <c r="V105" s="33">
        <v>6.2597600000000003E-2</v>
      </c>
      <c r="W105" s="33">
        <v>6.1233500000000003E-2</v>
      </c>
      <c r="X105" s="33">
        <v>5.5951899999999999E-2</v>
      </c>
      <c r="Y105" s="33">
        <v>5.1577600000000001E-2</v>
      </c>
      <c r="Z105" s="33" t="s">
        <v>0</v>
      </c>
      <c r="AA105" s="40">
        <v>4.25175E-2</v>
      </c>
      <c r="AB105" s="40">
        <v>3.7052700000000001E-2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5.9021239999999996E-2</v>
      </c>
      <c r="AP105" s="2">
        <f>((AK105-AK$31)*100)/AK$31</f>
        <v>-2.7825161108815979</v>
      </c>
    </row>
    <row r="106" spans="1:45" x14ac:dyDescent="0.25">
      <c r="A106" s="31" t="s">
        <v>0</v>
      </c>
      <c r="B106" s="41" t="s">
        <v>0</v>
      </c>
      <c r="C106" s="31" t="s">
        <v>0</v>
      </c>
      <c r="D106" s="31">
        <v>6.6624500000000003E-2</v>
      </c>
      <c r="E106" s="31">
        <v>6.3581700000000005E-2</v>
      </c>
      <c r="F106" s="31">
        <v>6.5290200000000007E-2</v>
      </c>
      <c r="G106" s="31">
        <v>6.4990099999999995E-2</v>
      </c>
      <c r="H106" s="31">
        <v>6.4841399999999993E-2</v>
      </c>
      <c r="I106" s="31">
        <v>6.4558699999999997E-2</v>
      </c>
      <c r="J106" s="31">
        <v>6.4312400000000006E-2</v>
      </c>
      <c r="K106" s="31">
        <v>6.3782199999999997E-2</v>
      </c>
      <c r="L106" s="31">
        <v>6.2606700000000001E-2</v>
      </c>
      <c r="M106" s="31">
        <v>6.0708600000000001E-2</v>
      </c>
      <c r="N106" s="31">
        <v>5.8029699999999997E-2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6.5609000000000001E-2</v>
      </c>
      <c r="U106" s="33">
        <v>6.4670400000000003E-2</v>
      </c>
      <c r="V106" s="33">
        <v>6.5024600000000002E-2</v>
      </c>
      <c r="W106" s="33">
        <v>6.4637200000000006E-2</v>
      </c>
      <c r="X106" s="33">
        <v>6.3053399999999996E-2</v>
      </c>
      <c r="Y106" s="33">
        <v>5.9653299999999999E-2</v>
      </c>
      <c r="Z106" s="33">
        <v>5.7992000000000002E-2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6.3331449999999997E-2</v>
      </c>
      <c r="AP106" s="2">
        <f>((AK106-AK$32)*100)/AK$32</f>
        <v>-1.457751174805505</v>
      </c>
    </row>
    <row r="107" spans="1:45" x14ac:dyDescent="0.25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6.4235E-2</v>
      </c>
      <c r="F107" s="31">
        <v>6.4938099999999999E-2</v>
      </c>
      <c r="G107" s="31">
        <v>6.5532400000000005E-2</v>
      </c>
      <c r="H107" s="31">
        <v>6.5457199999999993E-2</v>
      </c>
      <c r="I107" s="31">
        <v>6.5531000000000006E-2</v>
      </c>
      <c r="J107" s="31">
        <v>6.5288899999999997E-2</v>
      </c>
      <c r="K107" s="31">
        <v>6.50091E-2</v>
      </c>
      <c r="L107" s="31">
        <v>6.4111199999999993E-2</v>
      </c>
      <c r="M107" s="31">
        <v>6.2765699999999994E-2</v>
      </c>
      <c r="N107" s="31">
        <v>6.1318600000000001E-2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6.5731999999999999E-2</v>
      </c>
      <c r="V107" s="33">
        <v>6.5293599999999993E-2</v>
      </c>
      <c r="W107" s="33">
        <v>6.4401899999999998E-2</v>
      </c>
      <c r="X107" s="33">
        <v>6.3745800000000005E-2</v>
      </c>
      <c r="Y107" s="33">
        <v>6.2481000000000002E-2</v>
      </c>
      <c r="Z107" s="33">
        <v>6.0548400000000002E-2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6.4149368749999991E-2</v>
      </c>
      <c r="AP107" s="2">
        <f>((AK107-AK$33)*100)/AK$33</f>
        <v>-0.27047914948461238</v>
      </c>
    </row>
    <row r="108" spans="1:45" x14ac:dyDescent="0.25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6.4721000000000001E-2</v>
      </c>
      <c r="F108" s="27">
        <v>5.7833000000000002E-2</v>
      </c>
      <c r="G108" s="27">
        <v>5.9405300000000001E-2</v>
      </c>
      <c r="H108" s="27">
        <v>5.3681199999999998E-2</v>
      </c>
      <c r="I108" s="27">
        <v>5.85677E-2</v>
      </c>
      <c r="J108" s="27">
        <v>6.2413900000000001E-2</v>
      </c>
      <c r="K108" s="27">
        <v>6.4128299999999999E-2</v>
      </c>
      <c r="L108" s="27">
        <v>6.4410999999999996E-2</v>
      </c>
      <c r="M108" s="27">
        <v>6.2045799999999998E-2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6.2017799999999998E-2</v>
      </c>
      <c r="V108" s="27">
        <v>6.2172600000000001E-2</v>
      </c>
      <c r="W108" s="27">
        <v>6.0059899999999999E-2</v>
      </c>
      <c r="X108" s="27">
        <v>5.5726100000000001E-2</v>
      </c>
      <c r="Y108" s="27">
        <v>5.7172199999999999E-2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6.0311128571428577E-2</v>
      </c>
      <c r="AP108" s="2">
        <f>((AK108-AK$34)*100)/AK$34</f>
        <v>2.2594168001494079</v>
      </c>
    </row>
    <row r="109" spans="1:45" x14ac:dyDescent="0.25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5.3949200000000003E-2</v>
      </c>
      <c r="H109" s="27">
        <v>5.6540899999999998E-2</v>
      </c>
      <c r="I109" s="27">
        <v>5.6848000000000003E-2</v>
      </c>
      <c r="J109" s="27">
        <v>6.2125199999999998E-2</v>
      </c>
      <c r="K109" s="27">
        <v>5.4768999999999998E-2</v>
      </c>
      <c r="L109" s="27">
        <v>4.7886699999999997E-2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3.5465799999999999E-2</v>
      </c>
      <c r="V109" s="27">
        <v>3.8423800000000001E-2</v>
      </c>
      <c r="W109" s="27">
        <v>3.4629100000000003E-2</v>
      </c>
      <c r="X109" s="27">
        <v>5.7934300000000001E-2</v>
      </c>
      <c r="Y109" s="27">
        <v>4.91061E-2</v>
      </c>
      <c r="Z109" s="27">
        <v>5.9552899999999999E-2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5.060258333333334E-2</v>
      </c>
      <c r="AP109" s="2">
        <f>((AK109-AK$35)*100)/AK$35</f>
        <v>11.584434619030835</v>
      </c>
    </row>
    <row r="110" spans="1:45" x14ac:dyDescent="0.25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4.34188E-2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4.0536599999999999E-2</v>
      </c>
      <c r="U110" s="25">
        <v>3.7652400000000003E-2</v>
      </c>
      <c r="V110" s="25" t="s">
        <v>0</v>
      </c>
      <c r="W110" s="25" t="s">
        <v>0</v>
      </c>
      <c r="X110" s="25">
        <v>3.7856800000000003E-2</v>
      </c>
      <c r="Y110" s="25">
        <v>4.2638700000000002E-2</v>
      </c>
      <c r="Z110" s="25">
        <v>3.8837900000000002E-2</v>
      </c>
      <c r="AA110" s="25">
        <v>3.9424599999999997E-2</v>
      </c>
      <c r="AB110" s="25">
        <v>3.8524299999999997E-2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3.9861262500000001E-2</v>
      </c>
      <c r="AP110" s="22">
        <f>((AK110-AK$36)*100)/AK$36</f>
        <v>1.9783258150364587</v>
      </c>
    </row>
    <row r="111" spans="1:45" x14ac:dyDescent="0.25">
      <c r="A111" s="25">
        <v>2.1349699999999999E-2</v>
      </c>
      <c r="B111" s="26">
        <v>2.06777E-2</v>
      </c>
      <c r="C111" s="25">
        <v>1.99591E-2</v>
      </c>
      <c r="D111" s="25">
        <v>1.9917399999999998E-2</v>
      </c>
      <c r="E111" s="25">
        <v>1.99486E-2</v>
      </c>
      <c r="F111" s="25">
        <v>1.9967100000000002E-2</v>
      </c>
      <c r="G111" s="25">
        <v>1.9974100000000002E-2</v>
      </c>
      <c r="H111" s="25">
        <v>1.9982900000000001E-2</v>
      </c>
      <c r="I111" s="25">
        <v>1.99942E-2</v>
      </c>
      <c r="J111" s="25">
        <v>1.9780699999999998E-2</v>
      </c>
      <c r="K111" s="25">
        <v>2.0048400000000001E-2</v>
      </c>
      <c r="L111" s="25">
        <v>2.0061200000000001E-2</v>
      </c>
      <c r="M111" s="25">
        <v>2.0056600000000001E-2</v>
      </c>
      <c r="N111" s="25">
        <v>1.9893000000000001E-2</v>
      </c>
      <c r="O111" s="25">
        <v>2.07117E-2</v>
      </c>
      <c r="P111" s="25">
        <v>1.9998599999999998E-2</v>
      </c>
      <c r="Q111" s="25">
        <v>1.96197E-2</v>
      </c>
      <c r="R111" s="25">
        <v>1.9471800000000001E-2</v>
      </c>
      <c r="S111" s="25">
        <v>1.9144899999999999E-2</v>
      </c>
      <c r="T111" s="25">
        <v>2.0315199999999999E-2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2.13092E-2</v>
      </c>
      <c r="Z111" s="25">
        <v>2.08221E-2</v>
      </c>
      <c r="AA111" s="25">
        <v>2.0941899999999999E-2</v>
      </c>
      <c r="AB111" s="25">
        <v>2.2287299999999999E-2</v>
      </c>
      <c r="AC111" s="25">
        <v>2.28154E-2</v>
      </c>
      <c r="AD111" s="25">
        <v>2.1325299999999998E-2</v>
      </c>
      <c r="AE111" s="25">
        <v>2.10323E-2</v>
      </c>
      <c r="AF111" s="25">
        <v>2.1238699999999999E-2</v>
      </c>
      <c r="AG111" s="25">
        <v>2.1296200000000001E-2</v>
      </c>
      <c r="AH111" s="25">
        <v>2.1250499999999999E-2</v>
      </c>
      <c r="AI111" s="25">
        <v>2.1245099999999999E-2</v>
      </c>
      <c r="AJ111" s="25">
        <v>2.1347399999999999E-2</v>
      </c>
      <c r="AK111" s="3">
        <f t="shared" si="1"/>
        <v>2.0555749999999998E-2</v>
      </c>
      <c r="AP111" s="22">
        <f>((AK111-AK$37)*100)/AK$37</f>
        <v>6.4278620617348174</v>
      </c>
    </row>
    <row r="112" spans="1:45" x14ac:dyDescent="0.25">
      <c r="A112" t="s">
        <v>14</v>
      </c>
      <c r="AK112" s="17">
        <f>SUM(A76:AJ109)/867</f>
        <v>4.4790245098039146E-2</v>
      </c>
      <c r="AP112" s="23">
        <f>((AK112-AK$38)*100)/AK$38</f>
        <v>-4.4490843486277356</v>
      </c>
      <c r="AQ112" s="24" t="s">
        <v>125</v>
      </c>
    </row>
    <row r="113" spans="1:47" x14ac:dyDescent="0.25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0</v>
      </c>
      <c r="B114" s="26">
        <v>2.7549500000000001E-2</v>
      </c>
      <c r="C114" s="25">
        <v>2.6302800000000001E-2</v>
      </c>
      <c r="D114" s="25">
        <v>2.9372599999999999E-2</v>
      </c>
      <c r="E114" s="25">
        <v>4.0018400000000003E-2</v>
      </c>
      <c r="F114" s="25">
        <v>1.7721299999999999E-2</v>
      </c>
      <c r="G114" s="25">
        <v>1.66666E-2</v>
      </c>
      <c r="H114" s="25">
        <v>1.5909E-2</v>
      </c>
      <c r="I114" s="25">
        <v>1.7981799999999999E-2</v>
      </c>
      <c r="J114" s="25">
        <v>4.0661500000000003E-2</v>
      </c>
      <c r="K114" s="25">
        <v>1.8894399999999999E-2</v>
      </c>
      <c r="L114" s="25">
        <v>2.9344100000000001E-2</v>
      </c>
      <c r="M114" s="25">
        <v>2.5880899999999998E-2</v>
      </c>
      <c r="N114" s="25">
        <v>2.9886099999999999E-2</v>
      </c>
      <c r="O114" s="25">
        <v>1.9695899999999999E-2</v>
      </c>
      <c r="P114" s="25">
        <v>3.6423799999999999E-2</v>
      </c>
      <c r="Q114" s="25">
        <v>3.6872099999999998E-2</v>
      </c>
      <c r="R114" s="25">
        <v>1.5665700000000001E-2</v>
      </c>
      <c r="S114" s="25">
        <v>1.52906E-2</v>
      </c>
      <c r="T114" s="25">
        <v>2.2445199999999998E-2</v>
      </c>
      <c r="U114" s="25">
        <v>2.3249100000000002E-2</v>
      </c>
      <c r="V114" s="25">
        <v>1.87598E-2</v>
      </c>
      <c r="W114" s="25">
        <v>2.0471900000000001E-2</v>
      </c>
      <c r="X114" s="25">
        <v>1.9727100000000001E-2</v>
      </c>
      <c r="Y114" s="25">
        <v>1.89987E-2</v>
      </c>
      <c r="Z114" s="25">
        <v>1.7877400000000002E-2</v>
      </c>
      <c r="AA114" s="25">
        <v>1.83971E-2</v>
      </c>
      <c r="AB114" s="25">
        <v>1.8556400000000001E-2</v>
      </c>
      <c r="AC114" s="25">
        <v>1.9536999999999999E-2</v>
      </c>
      <c r="AD114" s="25">
        <v>2.3102899999999999E-2</v>
      </c>
      <c r="AE114" s="25">
        <v>2.9301500000000001E-2</v>
      </c>
      <c r="AF114" s="25">
        <v>2.8645799999999999E-2</v>
      </c>
      <c r="AG114" s="25">
        <v>1.68459E-2</v>
      </c>
      <c r="AH114" s="25">
        <v>1.84244E-2</v>
      </c>
      <c r="AI114" s="25">
        <v>2.5429899999999998E-2</v>
      </c>
      <c r="AJ114" s="25" t="s">
        <v>0</v>
      </c>
      <c r="AK114" s="3">
        <f>AVERAGE(A114:AJ114)</f>
        <v>2.352668235294118E-2</v>
      </c>
      <c r="AM114" s="6" t="s">
        <v>94</v>
      </c>
      <c r="AO114" s="2">
        <f>SUM(A147:AJ148)/40</f>
        <v>2.3958410000000003E-2</v>
      </c>
      <c r="AP114" s="2">
        <f>((AK114-AK$3)*100)/AK$3</f>
        <v>5.0386587108160423</v>
      </c>
      <c r="AR114" s="6" t="s">
        <v>94</v>
      </c>
      <c r="AS114" s="2"/>
      <c r="AT114" s="2">
        <f>((AO114-AO$3)*100)/AO$3</f>
        <v>2.962783101981167</v>
      </c>
    </row>
    <row r="115" spans="1:47" x14ac:dyDescent="0.25">
      <c r="A115" s="27">
        <v>4.8325399999999998E-2</v>
      </c>
      <c r="B115" s="28">
        <v>4.90079E-2</v>
      </c>
      <c r="C115" s="27">
        <v>5.0457000000000002E-2</v>
      </c>
      <c r="D115" s="27">
        <v>4.9676600000000001E-2</v>
      </c>
      <c r="E115" s="27">
        <v>4.8054199999999998E-2</v>
      </c>
      <c r="F115" s="27">
        <v>4.13117E-2</v>
      </c>
      <c r="G115" s="27">
        <v>4.20192E-2</v>
      </c>
      <c r="H115" s="27">
        <v>3.9785800000000003E-2</v>
      </c>
      <c r="I115" s="27">
        <v>3.9716500000000002E-2</v>
      </c>
      <c r="J115" s="27">
        <v>4.1060399999999997E-2</v>
      </c>
      <c r="K115" s="27">
        <v>4.1420600000000002E-2</v>
      </c>
      <c r="L115" s="27">
        <v>4.1205800000000001E-2</v>
      </c>
      <c r="M115" s="27">
        <v>4.0821799999999998E-2</v>
      </c>
      <c r="N115" s="27">
        <v>4.0988200000000002E-2</v>
      </c>
      <c r="O115" s="27">
        <v>4.1006000000000001E-2</v>
      </c>
      <c r="P115" s="27">
        <v>4.0560199999999998E-2</v>
      </c>
      <c r="Q115" s="27">
        <v>3.7235799999999999E-2</v>
      </c>
      <c r="R115" s="27">
        <v>3.4602800000000003E-2</v>
      </c>
      <c r="S115" s="27">
        <v>3.4105099999999999E-2</v>
      </c>
      <c r="T115" s="27">
        <v>4.0165399999999997E-2</v>
      </c>
      <c r="U115" s="27">
        <v>3.8319600000000002E-2</v>
      </c>
      <c r="V115" s="27">
        <v>3.7432800000000002E-2</v>
      </c>
      <c r="W115" s="27">
        <v>3.3579999999999999E-2</v>
      </c>
      <c r="X115" s="27">
        <v>3.8348199999999999E-2</v>
      </c>
      <c r="Y115" s="27">
        <v>4.0611800000000003E-2</v>
      </c>
      <c r="Z115" s="27">
        <v>4.8220699999999998E-2</v>
      </c>
      <c r="AA115" s="27">
        <v>4.9156100000000001E-2</v>
      </c>
      <c r="AB115" s="27">
        <v>4.7501000000000002E-2</v>
      </c>
      <c r="AC115" s="27">
        <v>4.2979000000000003E-2</v>
      </c>
      <c r="AD115" s="27">
        <v>4.9727599999999997E-2</v>
      </c>
      <c r="AE115" s="27">
        <v>5.4384599999999998E-2</v>
      </c>
      <c r="AF115" s="27">
        <v>5.5091000000000001E-2</v>
      </c>
      <c r="AG115" s="27">
        <v>4.7188599999999997E-2</v>
      </c>
      <c r="AH115" s="27">
        <v>4.7169099999999999E-2</v>
      </c>
      <c r="AI115" s="27">
        <v>4.0802999999999999E-2</v>
      </c>
      <c r="AJ115" s="27">
        <v>4.3002499999999999E-2</v>
      </c>
      <c r="AK115" s="3">
        <f t="shared" ref="AK115:AK178" si="2">AVERAGE(A115:AJ115)</f>
        <v>4.3195611111111115E-2</v>
      </c>
      <c r="AM115" s="6" t="s">
        <v>116</v>
      </c>
      <c r="AO115" s="2">
        <f>SUM(A113:AJ114)/34</f>
        <v>2.352668235294118E-2</v>
      </c>
      <c r="AP115" s="2">
        <f>((AK115-AK$4)*100)/AK$4</f>
        <v>2.3172621929767008</v>
      </c>
      <c r="AR115" s="6" t="s">
        <v>116</v>
      </c>
      <c r="AS115" s="2"/>
      <c r="AT115" s="1">
        <f>((AO115-AO$4)*100)/AO$4</f>
        <v>5.0386587108160423</v>
      </c>
    </row>
    <row r="116" spans="1:47" x14ac:dyDescent="0.25">
      <c r="A116" s="27">
        <v>6.4943500000000001E-2</v>
      </c>
      <c r="B116" s="28">
        <v>6.4552499999999999E-2</v>
      </c>
      <c r="C116" s="27">
        <v>6.4698599999999995E-2</v>
      </c>
      <c r="D116" s="27">
        <v>6.4808199999999996E-2</v>
      </c>
      <c r="E116" s="27">
        <v>6.4945100000000006E-2</v>
      </c>
      <c r="F116" s="27">
        <v>6.4045000000000005E-2</v>
      </c>
      <c r="G116" s="27">
        <v>6.2135000000000003E-2</v>
      </c>
      <c r="H116" s="27">
        <v>6.2393200000000003E-2</v>
      </c>
      <c r="I116" s="27">
        <v>6.4376100000000006E-2</v>
      </c>
      <c r="J116" s="27">
        <v>6.4606300000000005E-2</v>
      </c>
      <c r="K116" s="27">
        <v>6.5107200000000004E-2</v>
      </c>
      <c r="L116" s="27">
        <v>6.5192E-2</v>
      </c>
      <c r="M116" s="27">
        <v>6.53561E-2</v>
      </c>
      <c r="N116" s="27">
        <v>6.4615099999999995E-2</v>
      </c>
      <c r="O116" s="27">
        <v>6.4836900000000003E-2</v>
      </c>
      <c r="P116" s="27">
        <v>6.46235E-2</v>
      </c>
      <c r="Q116" s="27">
        <v>6.4247100000000001E-2</v>
      </c>
      <c r="R116" s="27">
        <v>6.3031699999999996E-2</v>
      </c>
      <c r="S116" s="27">
        <v>5.5992199999999999E-2</v>
      </c>
      <c r="T116" s="27">
        <v>5.8926199999999998E-2</v>
      </c>
      <c r="U116" s="27">
        <v>6.3882599999999998E-2</v>
      </c>
      <c r="V116" s="27">
        <v>6.4078999999999997E-2</v>
      </c>
      <c r="W116" s="27">
        <v>6.4029500000000003E-2</v>
      </c>
      <c r="X116" s="27">
        <v>6.3916299999999995E-2</v>
      </c>
      <c r="Y116" s="27">
        <v>6.3727699999999998E-2</v>
      </c>
      <c r="Z116" s="27">
        <v>6.3551300000000005E-2</v>
      </c>
      <c r="AA116" s="27">
        <v>6.3767299999999999E-2</v>
      </c>
      <c r="AB116" s="27">
        <v>6.4144800000000002E-2</v>
      </c>
      <c r="AC116" s="27">
        <v>6.3850299999999999E-2</v>
      </c>
      <c r="AD116" s="27">
        <v>6.4176899999999995E-2</v>
      </c>
      <c r="AE116" s="27">
        <v>6.3768500000000006E-2</v>
      </c>
      <c r="AF116" s="27">
        <v>6.3933500000000004E-2</v>
      </c>
      <c r="AG116" s="27">
        <v>6.4208200000000007E-2</v>
      </c>
      <c r="AH116" s="27">
        <v>6.40656E-2</v>
      </c>
      <c r="AI116" s="27">
        <v>6.4431199999999994E-2</v>
      </c>
      <c r="AJ116" s="27">
        <v>6.4790100000000003E-2</v>
      </c>
      <c r="AK116" s="3">
        <f t="shared" si="2"/>
        <v>6.3826508333333351E-2</v>
      </c>
      <c r="AM116" s="10" t="s">
        <v>94</v>
      </c>
      <c r="AO116" s="2">
        <f>SUM(A145:AJ146)/26</f>
        <v>5.5090896153846151E-2</v>
      </c>
      <c r="AP116" s="2">
        <f>((AK116-AK$5)*100)/AK$5</f>
        <v>1.1559157642995028</v>
      </c>
      <c r="AR116" s="10" t="s">
        <v>94</v>
      </c>
      <c r="AS116" s="2"/>
      <c r="AT116" s="1">
        <f>((AO116-AO$5)*100)/AO$5</f>
        <v>4.560499222747521</v>
      </c>
    </row>
    <row r="117" spans="1:47" x14ac:dyDescent="0.25">
      <c r="A117" s="29">
        <v>6.5213999999999994E-2</v>
      </c>
      <c r="B117" s="30">
        <v>6.4603900000000006E-2</v>
      </c>
      <c r="C117" s="29">
        <v>6.4810499999999993E-2</v>
      </c>
      <c r="D117" s="29">
        <v>6.5019099999999996E-2</v>
      </c>
      <c r="E117" s="31">
        <v>6.5231800000000006E-2</v>
      </c>
      <c r="F117" s="31">
        <v>6.5372299999999994E-2</v>
      </c>
      <c r="G117" s="31">
        <v>6.5731100000000001E-2</v>
      </c>
      <c r="H117" s="31">
        <v>6.5892800000000001E-2</v>
      </c>
      <c r="I117" s="31">
        <v>6.5894800000000003E-2</v>
      </c>
      <c r="J117" s="31">
        <v>6.6135899999999997E-2</v>
      </c>
      <c r="K117" s="31">
        <v>6.6151699999999994E-2</v>
      </c>
      <c r="L117" s="31">
        <v>6.5862400000000001E-2</v>
      </c>
      <c r="M117" s="31">
        <v>6.5771999999999997E-2</v>
      </c>
      <c r="N117" s="31">
        <v>6.5675499999999998E-2</v>
      </c>
      <c r="O117" s="31">
        <v>6.5722299999999997E-2</v>
      </c>
      <c r="P117" s="31">
        <v>6.4994700000000002E-2</v>
      </c>
      <c r="Q117" s="32">
        <v>6.4934199999999997E-2</v>
      </c>
      <c r="R117" s="32">
        <v>6.4700499999999994E-2</v>
      </c>
      <c r="S117" s="33">
        <v>6.4126600000000006E-2</v>
      </c>
      <c r="T117" s="33" t="s">
        <v>0</v>
      </c>
      <c r="U117" s="33">
        <v>6.5405500000000005E-2</v>
      </c>
      <c r="V117" s="33">
        <v>6.5034800000000004E-2</v>
      </c>
      <c r="W117" s="33">
        <v>6.48035E-2</v>
      </c>
      <c r="X117" s="33">
        <v>6.4752500000000004E-2</v>
      </c>
      <c r="Y117" s="33">
        <v>6.4792299999999997E-2</v>
      </c>
      <c r="Z117" s="33">
        <v>6.4879699999999998E-2</v>
      </c>
      <c r="AA117" s="33">
        <v>6.4868200000000001E-2</v>
      </c>
      <c r="AB117" s="33">
        <v>6.4713300000000001E-2</v>
      </c>
      <c r="AC117" s="29">
        <v>6.4749899999999999E-2</v>
      </c>
      <c r="AD117" s="29">
        <v>6.4864400000000003E-2</v>
      </c>
      <c r="AE117" s="29">
        <v>6.4948599999999995E-2</v>
      </c>
      <c r="AF117" s="29">
        <v>6.5336199999999997E-2</v>
      </c>
      <c r="AG117" s="29">
        <v>6.5212999999999993E-2</v>
      </c>
      <c r="AH117" s="29">
        <v>6.5088699999999999E-2</v>
      </c>
      <c r="AI117" s="29">
        <v>6.5316700000000005E-2</v>
      </c>
      <c r="AJ117" s="29">
        <v>6.5112699999999996E-2</v>
      </c>
      <c r="AK117" s="3">
        <f t="shared" si="2"/>
        <v>6.5192174285714277E-2</v>
      </c>
      <c r="AM117" s="10" t="s">
        <v>116</v>
      </c>
      <c r="AO117" s="2">
        <f>SUM(A115:AJ116)/72</f>
        <v>5.3511059722222226E-2</v>
      </c>
      <c r="AP117" s="2">
        <f>((AK117-AK$6)*100)/AK$6</f>
        <v>1.1545773840068301</v>
      </c>
      <c r="AR117" s="10" t="s">
        <v>116</v>
      </c>
      <c r="AS117" s="2"/>
      <c r="AT117" s="1">
        <f>((AO117-AO$6)*100)/AO$6</f>
        <v>1.6214636933708726</v>
      </c>
    </row>
    <row r="118" spans="1:47" x14ac:dyDescent="0.25">
      <c r="A118" s="29">
        <v>6.5060099999999996E-2</v>
      </c>
      <c r="B118" s="30">
        <v>6.5505099999999997E-2</v>
      </c>
      <c r="C118" s="29">
        <v>6.5970799999999996E-2</v>
      </c>
      <c r="D118" s="29">
        <v>6.6320900000000002E-2</v>
      </c>
      <c r="E118" s="31">
        <v>6.5992999999999996E-2</v>
      </c>
      <c r="F118" s="31">
        <v>6.4936900000000006E-2</v>
      </c>
      <c r="G118" s="31">
        <v>6.4408599999999996E-2</v>
      </c>
      <c r="H118" s="31">
        <v>6.3554700000000006E-2</v>
      </c>
      <c r="I118" s="31">
        <v>6.5123899999999998E-2</v>
      </c>
      <c r="J118" s="31">
        <v>6.5472100000000005E-2</v>
      </c>
      <c r="K118" s="31">
        <v>6.5490000000000007E-2</v>
      </c>
      <c r="L118" s="31">
        <v>6.5449999999999994E-2</v>
      </c>
      <c r="M118" s="31">
        <v>6.5536800000000006E-2</v>
      </c>
      <c r="N118" s="31">
        <v>6.5697199999999997E-2</v>
      </c>
      <c r="O118" s="31">
        <v>6.5753800000000001E-2</v>
      </c>
      <c r="P118" s="31">
        <v>6.5642300000000001E-2</v>
      </c>
      <c r="Q118" s="32">
        <v>6.51563E-2</v>
      </c>
      <c r="R118" s="32">
        <v>6.4863900000000002E-2</v>
      </c>
      <c r="S118" s="33">
        <v>6.4341999999999996E-2</v>
      </c>
      <c r="T118" s="33" t="s">
        <v>0</v>
      </c>
      <c r="U118" s="33">
        <v>6.5748399999999999E-2</v>
      </c>
      <c r="V118" s="33">
        <v>6.5593399999999996E-2</v>
      </c>
      <c r="W118" s="33">
        <v>6.5437099999999998E-2</v>
      </c>
      <c r="X118" s="33">
        <v>6.5688200000000002E-2</v>
      </c>
      <c r="Y118" s="33">
        <v>6.5817100000000003E-2</v>
      </c>
      <c r="Z118" s="33">
        <v>6.5795400000000004E-2</v>
      </c>
      <c r="AA118" s="33">
        <v>6.5717999999999999E-2</v>
      </c>
      <c r="AB118" s="33">
        <v>6.5548700000000001E-2</v>
      </c>
      <c r="AC118" s="29">
        <v>6.6230899999999995E-2</v>
      </c>
      <c r="AD118" s="29">
        <v>6.6994600000000001E-2</v>
      </c>
      <c r="AE118" s="29">
        <v>6.6442600000000004E-2</v>
      </c>
      <c r="AF118" s="29">
        <v>6.6408099999999998E-2</v>
      </c>
      <c r="AG118" s="29">
        <v>6.7070400000000002E-2</v>
      </c>
      <c r="AH118" s="29">
        <v>6.5641699999999997E-2</v>
      </c>
      <c r="AI118" s="29">
        <v>6.5625900000000001E-2</v>
      </c>
      <c r="AJ118" s="29">
        <v>6.5111000000000002E-2</v>
      </c>
      <c r="AK118" s="3">
        <f t="shared" si="2"/>
        <v>6.5575711428571423E-2</v>
      </c>
      <c r="AM118" s="11" t="s">
        <v>99</v>
      </c>
      <c r="AO118" s="2">
        <f>SUM(A140:R144)/56</f>
        <v>5.7559442857142852E-2</v>
      </c>
      <c r="AP118" s="2">
        <f>((AK118-AK$7)*100)/AK$7</f>
        <v>0.23610940543732661</v>
      </c>
      <c r="AR118" s="11" t="s">
        <v>99</v>
      </c>
      <c r="AS118" s="2"/>
      <c r="AT118" s="1">
        <f>((AO118-AO$7)*100)/AO$7</f>
        <v>-1.6956127747534067</v>
      </c>
    </row>
    <row r="119" spans="1:47" x14ac:dyDescent="0.25">
      <c r="A119" s="29">
        <v>6.6250900000000001E-2</v>
      </c>
      <c r="B119" s="30">
        <v>6.57301E-2</v>
      </c>
      <c r="C119" s="29">
        <v>6.4095700000000005E-2</v>
      </c>
      <c r="D119" s="29">
        <v>6.1669000000000002E-2</v>
      </c>
      <c r="E119" s="31">
        <v>5.95276E-2</v>
      </c>
      <c r="F119" s="31">
        <v>5.9017E-2</v>
      </c>
      <c r="G119" s="31">
        <v>5.6789199999999998E-2</v>
      </c>
      <c r="H119" s="31">
        <v>5.8273699999999998E-2</v>
      </c>
      <c r="I119" s="31">
        <v>5.8776200000000001E-2</v>
      </c>
      <c r="J119" s="31">
        <v>5.9482399999999998E-2</v>
      </c>
      <c r="K119" s="31">
        <v>5.9604299999999999E-2</v>
      </c>
      <c r="L119" s="31">
        <v>5.9389200000000003E-2</v>
      </c>
      <c r="M119" s="31">
        <v>6.0095200000000001E-2</v>
      </c>
      <c r="N119" s="31">
        <v>6.1052599999999999E-2</v>
      </c>
      <c r="O119" s="31">
        <v>6.1296099999999999E-2</v>
      </c>
      <c r="P119" s="31">
        <v>6.1400799999999998E-2</v>
      </c>
      <c r="Q119" s="32">
        <v>6.1677900000000001E-2</v>
      </c>
      <c r="R119" s="32">
        <v>6.0847699999999998E-2</v>
      </c>
      <c r="S119" s="33">
        <v>6.0660499999999999E-2</v>
      </c>
      <c r="T119" s="33" t="s">
        <v>0</v>
      </c>
      <c r="U119" s="33">
        <v>5.9457900000000001E-2</v>
      </c>
      <c r="V119" s="33">
        <v>6.3768500000000006E-2</v>
      </c>
      <c r="W119" s="33">
        <v>6.4511700000000005E-2</v>
      </c>
      <c r="X119" s="33">
        <v>6.4781099999999994E-2</v>
      </c>
      <c r="Y119" s="33">
        <v>6.4794099999999993E-2</v>
      </c>
      <c r="Z119" s="33">
        <v>6.46732E-2</v>
      </c>
      <c r="AA119" s="33">
        <v>6.4717300000000005E-2</v>
      </c>
      <c r="AB119" s="33">
        <v>6.4795500000000006E-2</v>
      </c>
      <c r="AC119" s="29">
        <v>6.6567299999999996E-2</v>
      </c>
      <c r="AD119" s="29">
        <v>6.9718500000000003E-2</v>
      </c>
      <c r="AE119" s="29">
        <v>6.9564299999999996E-2</v>
      </c>
      <c r="AF119" s="29">
        <v>6.9276099999999993E-2</v>
      </c>
      <c r="AG119" s="29">
        <v>6.7940299999999995E-2</v>
      </c>
      <c r="AH119" s="29">
        <v>6.7096600000000006E-2</v>
      </c>
      <c r="AI119" s="29">
        <v>6.6570400000000002E-2</v>
      </c>
      <c r="AJ119" s="29">
        <v>6.5885299999999994E-2</v>
      </c>
      <c r="AK119" s="3">
        <f t="shared" si="2"/>
        <v>6.3135834285714301E-2</v>
      </c>
      <c r="AM119" s="11" t="s">
        <v>102</v>
      </c>
      <c r="AO119" s="2">
        <f>SUM(E117:R121)/68</f>
        <v>5.5938210294117656E-2</v>
      </c>
      <c r="AP119" s="2">
        <f>((AK119-AK$8)*100)/AK$8</f>
        <v>-1.2970386443190174</v>
      </c>
      <c r="AR119" s="11" t="s">
        <v>102</v>
      </c>
      <c r="AS119" s="2"/>
      <c r="AT119" s="1">
        <f>((AO119-AO$8)*100)/AO$8</f>
        <v>-1.8373669630953058</v>
      </c>
    </row>
    <row r="120" spans="1:47" x14ac:dyDescent="0.25">
      <c r="A120" s="29">
        <v>6.17078E-2</v>
      </c>
      <c r="B120" s="30">
        <v>5.80332E-2</v>
      </c>
      <c r="C120" s="29">
        <v>5.1554999999999997E-2</v>
      </c>
      <c r="D120" s="29">
        <v>5.3613500000000001E-2</v>
      </c>
      <c r="E120" s="31" t="s">
        <v>0</v>
      </c>
      <c r="F120" s="31">
        <v>6.1853100000000001E-2</v>
      </c>
      <c r="G120" s="31">
        <v>4.9770500000000002E-2</v>
      </c>
      <c r="H120" s="31">
        <v>4.8795499999999999E-2</v>
      </c>
      <c r="I120" s="31">
        <v>4.9946400000000002E-2</v>
      </c>
      <c r="J120" s="31">
        <v>4.9486299999999997E-2</v>
      </c>
      <c r="K120" s="31">
        <v>4.9168000000000003E-2</v>
      </c>
      <c r="L120" s="31">
        <v>4.9185E-2</v>
      </c>
      <c r="M120" s="31">
        <v>4.98153E-2</v>
      </c>
      <c r="N120" s="31">
        <v>5.0776300000000003E-2</v>
      </c>
      <c r="O120" s="31">
        <v>5.2073500000000002E-2</v>
      </c>
      <c r="P120" s="31">
        <v>5.3063300000000001E-2</v>
      </c>
      <c r="Q120" s="32">
        <v>5.3186499999999998E-2</v>
      </c>
      <c r="R120" s="32">
        <v>4.9911700000000003E-2</v>
      </c>
      <c r="S120" s="33">
        <v>5.2094599999999998E-2</v>
      </c>
      <c r="T120" s="33" t="s">
        <v>0</v>
      </c>
      <c r="U120" s="33">
        <v>4.8110199999999999E-2</v>
      </c>
      <c r="V120" s="33">
        <v>5.4408199999999997E-2</v>
      </c>
      <c r="W120" s="33">
        <v>5.90643E-2</v>
      </c>
      <c r="X120" s="33">
        <v>6.0429900000000002E-2</v>
      </c>
      <c r="Y120" s="33">
        <v>6.0597199999999997E-2</v>
      </c>
      <c r="Z120" s="33">
        <v>6.0089200000000002E-2</v>
      </c>
      <c r="AA120" s="33">
        <v>5.92723E-2</v>
      </c>
      <c r="AB120" s="33">
        <v>5.9801100000000003E-2</v>
      </c>
      <c r="AC120" s="29">
        <v>5.9502899999999997E-2</v>
      </c>
      <c r="AD120" s="29">
        <v>5.9754799999999997E-2</v>
      </c>
      <c r="AE120" s="29">
        <v>5.78293E-2</v>
      </c>
      <c r="AF120" s="29">
        <v>6.1513199999999997E-2</v>
      </c>
      <c r="AG120" s="29">
        <v>6.3940499999999997E-2</v>
      </c>
      <c r="AH120" s="29">
        <v>6.4042600000000005E-2</v>
      </c>
      <c r="AI120" s="29">
        <v>6.3851000000000005E-2</v>
      </c>
      <c r="AJ120" s="29">
        <v>6.3366900000000004E-2</v>
      </c>
      <c r="AK120" s="3">
        <f t="shared" si="2"/>
        <v>5.5870855882352945E-2</v>
      </c>
      <c r="AM120" s="12" t="s">
        <v>105</v>
      </c>
      <c r="AO120" s="2">
        <f>SUM(S140:Z144)/35</f>
        <v>5.6822308571428573E-2</v>
      </c>
      <c r="AP120" s="2">
        <f>((AK120-AK$9)*100)/AK$9</f>
        <v>-2.6394545006408383</v>
      </c>
      <c r="AR120" s="12" t="s">
        <v>105</v>
      </c>
      <c r="AS120" s="2"/>
      <c r="AT120" s="1">
        <f>((AO120-AO$9)*100)/AO$9</f>
        <v>-1.7544032982147768</v>
      </c>
    </row>
    <row r="121" spans="1:47" x14ac:dyDescent="0.25">
      <c r="A121" s="29">
        <v>4.9928300000000002E-2</v>
      </c>
      <c r="B121" s="30">
        <v>4.8305000000000001E-2</v>
      </c>
      <c r="C121" s="29">
        <v>4.0696799999999998E-2</v>
      </c>
      <c r="D121" s="29" t="s">
        <v>0</v>
      </c>
      <c r="E121" s="31" t="s">
        <v>0</v>
      </c>
      <c r="F121" s="31">
        <v>5.1721900000000001E-2</v>
      </c>
      <c r="G121" s="31">
        <v>3.7872000000000003E-2</v>
      </c>
      <c r="H121" s="31">
        <v>3.7742699999999997E-2</v>
      </c>
      <c r="I121" s="31">
        <v>3.7081900000000001E-2</v>
      </c>
      <c r="J121" s="31">
        <v>3.3302400000000003E-2</v>
      </c>
      <c r="K121" s="31">
        <v>2.7656199999999999E-2</v>
      </c>
      <c r="L121" s="31">
        <v>2.5933100000000001E-2</v>
      </c>
      <c r="M121" s="31">
        <v>3.1633599999999998E-2</v>
      </c>
      <c r="N121" s="31">
        <v>3.5977099999999998E-2</v>
      </c>
      <c r="O121" s="31">
        <v>3.7898000000000001E-2</v>
      </c>
      <c r="P121" s="31">
        <v>3.8587099999999999E-2</v>
      </c>
      <c r="Q121" s="32">
        <v>3.5211300000000001E-2</v>
      </c>
      <c r="R121" s="32">
        <v>3.7768200000000002E-2</v>
      </c>
      <c r="S121" s="33">
        <v>4.7747900000000003E-2</v>
      </c>
      <c r="T121" s="33" t="s">
        <v>0</v>
      </c>
      <c r="U121" s="33" t="s">
        <v>0</v>
      </c>
      <c r="V121" s="33">
        <v>4.1069099999999997E-2</v>
      </c>
      <c r="W121" s="33">
        <v>4.5534199999999997E-2</v>
      </c>
      <c r="X121" s="33">
        <v>4.9415599999999997E-2</v>
      </c>
      <c r="Y121" s="33">
        <v>5.0148900000000003E-2</v>
      </c>
      <c r="Z121" s="33">
        <v>4.6908999999999999E-2</v>
      </c>
      <c r="AA121" s="33">
        <v>4.2619999999999998E-2</v>
      </c>
      <c r="AB121" s="33">
        <v>5.2350000000000001E-2</v>
      </c>
      <c r="AC121" s="29" t="s">
        <v>0</v>
      </c>
      <c r="AD121" s="29">
        <v>4.6097199999999998E-2</v>
      </c>
      <c r="AE121" s="29">
        <v>4.53842E-2</v>
      </c>
      <c r="AF121" s="29">
        <v>4.0214199999999999E-2</v>
      </c>
      <c r="AG121" s="29">
        <v>3.23875E-2</v>
      </c>
      <c r="AH121" s="29">
        <v>3.9943199999999998E-2</v>
      </c>
      <c r="AI121" s="29">
        <v>4.4021299999999999E-2</v>
      </c>
      <c r="AJ121" s="29">
        <v>4.5620599999999997E-2</v>
      </c>
      <c r="AK121" s="3">
        <f t="shared" si="2"/>
        <v>4.1186403225806453E-2</v>
      </c>
      <c r="AM121" s="12" t="s">
        <v>108</v>
      </c>
      <c r="AO121" s="2">
        <f>SUM(S117:AB121)/44</f>
        <v>5.9883777272727284E-2</v>
      </c>
      <c r="AP121" s="2">
        <f>((AK121-AK$10)*100)/AK$10</f>
        <v>-4.3348119178593576</v>
      </c>
      <c r="AR121" s="12" t="s">
        <v>108</v>
      </c>
      <c r="AS121" s="2"/>
      <c r="AT121" s="1">
        <f>((AO121-AO$10)*100)/AO$10</f>
        <v>-0.78568330175409762</v>
      </c>
    </row>
    <row r="122" spans="1:47" x14ac:dyDescent="0.25">
      <c r="A122" s="29">
        <v>4.7608900000000003E-2</v>
      </c>
      <c r="B122" s="30">
        <v>4.7597800000000003E-2</v>
      </c>
      <c r="C122" s="29" t="s">
        <v>0</v>
      </c>
      <c r="D122" s="29" t="s">
        <v>0</v>
      </c>
      <c r="E122" s="34" t="s">
        <v>0</v>
      </c>
      <c r="F122" s="34">
        <v>4.8023200000000002E-2</v>
      </c>
      <c r="G122" s="34">
        <v>4.19572E-2</v>
      </c>
      <c r="H122" s="34">
        <v>4.17697E-2</v>
      </c>
      <c r="I122" s="34">
        <v>4.0153700000000001E-2</v>
      </c>
      <c r="J122" s="34">
        <v>3.6749400000000002E-2</v>
      </c>
      <c r="K122" s="34">
        <v>3.4785499999999997E-2</v>
      </c>
      <c r="L122" s="34">
        <v>3.1562300000000001E-2</v>
      </c>
      <c r="M122" s="34">
        <v>3.0166200000000001E-2</v>
      </c>
      <c r="N122" s="34">
        <v>3.0280399999999999E-2</v>
      </c>
      <c r="O122" s="34">
        <v>2.95342E-2</v>
      </c>
      <c r="P122" s="34">
        <v>2.93209E-2</v>
      </c>
      <c r="Q122" s="34">
        <v>3.01674E-2</v>
      </c>
      <c r="R122" s="34">
        <v>3.7003800000000003E-2</v>
      </c>
      <c r="S122" s="35">
        <v>4.3417200000000003E-2</v>
      </c>
      <c r="T122" s="35" t="s">
        <v>0</v>
      </c>
      <c r="U122" s="35" t="s">
        <v>0</v>
      </c>
      <c r="V122" s="35">
        <v>4.7045200000000002E-2</v>
      </c>
      <c r="W122" s="35">
        <v>4.3092999999999999E-2</v>
      </c>
      <c r="X122" s="35">
        <v>3.5291999999999997E-2</v>
      </c>
      <c r="Y122" s="35">
        <v>3.0452400000000001E-2</v>
      </c>
      <c r="Z122" s="35">
        <v>3.1167199999999999E-2</v>
      </c>
      <c r="AA122" s="35">
        <v>4.7565999999999997E-2</v>
      </c>
      <c r="AB122" s="35">
        <v>5.2548699999999997E-2</v>
      </c>
      <c r="AC122" s="36" t="s">
        <v>0</v>
      </c>
      <c r="AD122" s="29">
        <v>4.8138899999999998E-2</v>
      </c>
      <c r="AE122" s="29">
        <v>5.0198199999999998E-2</v>
      </c>
      <c r="AF122" s="29">
        <v>4.8295900000000003E-2</v>
      </c>
      <c r="AG122" s="29">
        <v>4.6564000000000001E-2</v>
      </c>
      <c r="AH122" s="29">
        <v>4.4790700000000003E-2</v>
      </c>
      <c r="AI122" s="29">
        <v>4.4095500000000003E-2</v>
      </c>
      <c r="AJ122" s="29">
        <v>4.4281800000000003E-2</v>
      </c>
      <c r="AK122" s="3">
        <f t="shared" si="2"/>
        <v>4.0454243333333341E-2</v>
      </c>
      <c r="AM122" s="14" t="s">
        <v>99</v>
      </c>
      <c r="AO122" s="7">
        <f>(SUM(B131:O139)+SUM(P131:R135))/140</f>
        <v>3.1617698571428571E-2</v>
      </c>
      <c r="AP122" s="2">
        <f>((AK122-AK$11)*100)/AK$11</f>
        <v>-4.5073770247367957</v>
      </c>
      <c r="AR122" s="14" t="s">
        <v>99</v>
      </c>
      <c r="AS122" s="2"/>
      <c r="AT122" s="1">
        <f>((AO122-AO$11)*100)/AO$11</f>
        <v>-6.4437173232991878</v>
      </c>
      <c r="AU122">
        <f>SUM(AT122:AT125)/4</f>
        <v>-6.2675874654305055</v>
      </c>
    </row>
    <row r="123" spans="1:47" x14ac:dyDescent="0.25">
      <c r="A123" s="29">
        <v>4.4760800000000003E-2</v>
      </c>
      <c r="B123" s="30">
        <v>4.3813499999999998E-2</v>
      </c>
      <c r="C123" s="29" t="s">
        <v>0</v>
      </c>
      <c r="D123" s="29" t="s">
        <v>0</v>
      </c>
      <c r="E123" s="34" t="s">
        <v>0</v>
      </c>
      <c r="F123" s="34">
        <v>5.2592600000000003E-2</v>
      </c>
      <c r="G123" s="34">
        <v>4.2798700000000002E-2</v>
      </c>
      <c r="H123" s="34">
        <v>3.98914E-2</v>
      </c>
      <c r="I123" s="34">
        <v>3.8558799999999997E-2</v>
      </c>
      <c r="J123" s="34">
        <v>3.61176E-2</v>
      </c>
      <c r="K123" s="34">
        <v>3.5387299999999997E-2</v>
      </c>
      <c r="L123" s="34">
        <v>3.3367599999999997E-2</v>
      </c>
      <c r="M123" s="34">
        <v>3.2154599999999998E-2</v>
      </c>
      <c r="N123" s="34">
        <v>3.2310499999999999E-2</v>
      </c>
      <c r="O123" s="34">
        <v>3.3411000000000003E-2</v>
      </c>
      <c r="P123" s="34">
        <v>3.4723799999999999E-2</v>
      </c>
      <c r="Q123" s="34">
        <v>3.6382900000000003E-2</v>
      </c>
      <c r="R123" s="34">
        <v>3.7806699999999999E-2</v>
      </c>
      <c r="S123" s="35">
        <v>3.8209399999999998E-2</v>
      </c>
      <c r="T123" s="35" t="s">
        <v>0</v>
      </c>
      <c r="U123" s="35" t="s">
        <v>0</v>
      </c>
      <c r="V123" s="35">
        <v>5.1170899999999998E-2</v>
      </c>
      <c r="W123" s="35">
        <v>4.2646400000000001E-2</v>
      </c>
      <c r="X123" s="35">
        <v>3.5724600000000002E-2</v>
      </c>
      <c r="Y123" s="35">
        <v>3.6795099999999997E-2</v>
      </c>
      <c r="Z123" s="35">
        <v>4.1961999999999999E-2</v>
      </c>
      <c r="AA123" s="35">
        <v>4.8213199999999998E-2</v>
      </c>
      <c r="AB123" s="35">
        <v>5.0993200000000002E-2</v>
      </c>
      <c r="AC123" s="36" t="s">
        <v>0</v>
      </c>
      <c r="AD123" s="29">
        <v>5.17361E-2</v>
      </c>
      <c r="AE123" s="29">
        <v>4.8466599999999999E-2</v>
      </c>
      <c r="AF123" s="29">
        <v>4.6729100000000003E-2</v>
      </c>
      <c r="AG123" s="29">
        <v>4.6794099999999998E-2</v>
      </c>
      <c r="AH123" s="29">
        <v>4.6224000000000001E-2</v>
      </c>
      <c r="AI123" s="29">
        <v>4.6517700000000002E-2</v>
      </c>
      <c r="AJ123" s="29">
        <v>4.6154000000000001E-2</v>
      </c>
      <c r="AK123" s="3">
        <f t="shared" si="2"/>
        <v>4.1747140000000002E-2</v>
      </c>
      <c r="AM123" s="14" t="s">
        <v>102</v>
      </c>
      <c r="AO123" s="2">
        <f>SUM(E122:R130)/126</f>
        <v>3.3570587301587303E-2</v>
      </c>
      <c r="AP123" s="2">
        <f>((AK123-AK$12)*100)/AK$12</f>
        <v>-4.7162197570245503</v>
      </c>
      <c r="AR123" s="14" t="s">
        <v>102</v>
      </c>
      <c r="AS123" s="2"/>
      <c r="AT123" s="1">
        <f>((AO123-AO$12)*100)/AO$12</f>
        <v>-6.7709893847185532</v>
      </c>
    </row>
    <row r="124" spans="1:47" x14ac:dyDescent="0.25">
      <c r="A124" s="29">
        <v>4.4006499999999997E-2</v>
      </c>
      <c r="B124" s="30">
        <v>3.7331299999999998E-2</v>
      </c>
      <c r="C124" s="29" t="s">
        <v>0</v>
      </c>
      <c r="D124" s="29" t="s">
        <v>0</v>
      </c>
      <c r="E124" s="34" t="s">
        <v>0</v>
      </c>
      <c r="F124" s="34">
        <v>4.6791699999999999E-2</v>
      </c>
      <c r="G124" s="34">
        <v>4.0402300000000002E-2</v>
      </c>
      <c r="H124" s="34">
        <v>3.5957599999999999E-2</v>
      </c>
      <c r="I124" s="34">
        <v>3.2993000000000001E-2</v>
      </c>
      <c r="J124" s="34">
        <v>3.2500000000000001E-2</v>
      </c>
      <c r="K124" s="34">
        <v>3.3537499999999998E-2</v>
      </c>
      <c r="L124" s="34">
        <v>3.3100699999999997E-2</v>
      </c>
      <c r="M124" s="34">
        <v>3.2378999999999998E-2</v>
      </c>
      <c r="N124" s="34">
        <v>3.3198100000000001E-2</v>
      </c>
      <c r="O124" s="34">
        <v>3.5275300000000002E-2</v>
      </c>
      <c r="P124" s="34">
        <v>3.6998299999999998E-2</v>
      </c>
      <c r="Q124" s="34">
        <v>3.80384E-2</v>
      </c>
      <c r="R124" s="34">
        <v>3.7956299999999998E-2</v>
      </c>
      <c r="S124" s="35">
        <v>3.1446399999999999E-2</v>
      </c>
      <c r="T124" s="35" t="s">
        <v>0</v>
      </c>
      <c r="U124" s="35" t="s">
        <v>0</v>
      </c>
      <c r="V124" s="35" t="s">
        <v>0</v>
      </c>
      <c r="W124" s="35">
        <v>4.0099799999999998E-2</v>
      </c>
      <c r="X124" s="35">
        <v>3.9550099999999998E-2</v>
      </c>
      <c r="Y124" s="35">
        <v>4.0374899999999998E-2</v>
      </c>
      <c r="Z124" s="35">
        <v>4.2927800000000002E-2</v>
      </c>
      <c r="AA124" s="35">
        <v>4.6335500000000002E-2</v>
      </c>
      <c r="AB124" s="35" t="s">
        <v>0</v>
      </c>
      <c r="AC124" s="36" t="s">
        <v>0</v>
      </c>
      <c r="AD124" s="29">
        <v>5.4429400000000003E-2</v>
      </c>
      <c r="AE124" s="29">
        <v>4.4863399999999998E-2</v>
      </c>
      <c r="AF124" s="29">
        <v>4.4794599999999997E-2</v>
      </c>
      <c r="AG124" s="29">
        <v>4.5975000000000002E-2</v>
      </c>
      <c r="AH124" s="29">
        <v>4.6973599999999997E-2</v>
      </c>
      <c r="AI124" s="29">
        <v>4.7373100000000001E-2</v>
      </c>
      <c r="AJ124" s="29">
        <v>4.6800799999999997E-2</v>
      </c>
      <c r="AK124" s="3">
        <f t="shared" si="2"/>
        <v>4.00860857142857E-2</v>
      </c>
      <c r="AM124" s="15" t="s">
        <v>105</v>
      </c>
      <c r="AO124" s="2">
        <f>(SUM(S131:AB139)+SUM(P136:R139))/67</f>
        <v>3.6872671641791033E-2</v>
      </c>
      <c r="AP124" s="2">
        <f>((AK124-AK$13)*100)/AK$13</f>
        <v>-4.987588991834051</v>
      </c>
      <c r="AR124" s="15" t="s">
        <v>105</v>
      </c>
      <c r="AS124" s="2"/>
      <c r="AT124" s="1">
        <f>((AO124-AO$13)*100)/AO$13</f>
        <v>-6.6099971311652643</v>
      </c>
    </row>
    <row r="125" spans="1:47" x14ac:dyDescent="0.25">
      <c r="A125" s="29">
        <v>4.3309899999999998E-2</v>
      </c>
      <c r="B125" s="30">
        <v>3.3657100000000002E-2</v>
      </c>
      <c r="C125" s="29" t="s">
        <v>0</v>
      </c>
      <c r="D125" s="29" t="s">
        <v>0</v>
      </c>
      <c r="E125" s="34">
        <v>4.7357200000000002E-2</v>
      </c>
      <c r="F125" s="34">
        <v>4.5542399999999997E-2</v>
      </c>
      <c r="G125" s="34">
        <v>3.6846900000000002E-2</v>
      </c>
      <c r="H125" s="34">
        <v>3.1488200000000001E-2</v>
      </c>
      <c r="I125" s="34">
        <v>2.7401499999999999E-2</v>
      </c>
      <c r="J125" s="34">
        <v>2.9436400000000001E-2</v>
      </c>
      <c r="K125" s="34">
        <v>2.66143E-2</v>
      </c>
      <c r="L125" s="34">
        <v>2.78902E-2</v>
      </c>
      <c r="M125" s="34">
        <v>3.23296E-2</v>
      </c>
      <c r="N125" s="34">
        <v>3.42808E-2</v>
      </c>
      <c r="O125" s="34">
        <v>3.6600399999999998E-2</v>
      </c>
      <c r="P125" s="34">
        <v>3.8364000000000002E-2</v>
      </c>
      <c r="Q125" s="34">
        <v>3.9145199999999998E-2</v>
      </c>
      <c r="R125" s="34">
        <v>4.0926700000000003E-2</v>
      </c>
      <c r="S125" s="35">
        <v>2.9781200000000001E-2</v>
      </c>
      <c r="T125" s="35" t="s">
        <v>0</v>
      </c>
      <c r="U125" s="35" t="s">
        <v>0</v>
      </c>
      <c r="V125" s="35" t="s">
        <v>0</v>
      </c>
      <c r="W125" s="35">
        <v>4.2576500000000003E-2</v>
      </c>
      <c r="X125" s="35">
        <v>4.2663899999999998E-2</v>
      </c>
      <c r="Y125" s="35">
        <v>4.3049999999999998E-2</v>
      </c>
      <c r="Z125" s="35">
        <v>4.33891E-2</v>
      </c>
      <c r="AA125" s="35">
        <v>4.8125000000000001E-2</v>
      </c>
      <c r="AB125" s="35" t="s">
        <v>0</v>
      </c>
      <c r="AC125" s="36" t="s">
        <v>0</v>
      </c>
      <c r="AD125" s="29" t="s">
        <v>0</v>
      </c>
      <c r="AE125" s="29">
        <v>4.0032699999999997E-2</v>
      </c>
      <c r="AF125" s="29">
        <v>4.3550899999999997E-2</v>
      </c>
      <c r="AG125" s="29">
        <v>4.5127E-2</v>
      </c>
      <c r="AH125" s="29">
        <v>4.7049199999999999E-2</v>
      </c>
      <c r="AI125" s="29">
        <v>4.8137300000000001E-2</v>
      </c>
      <c r="AJ125" s="29">
        <v>4.7636699999999997E-2</v>
      </c>
      <c r="AK125" s="3">
        <f>AVERAGE(A125:AJ125)</f>
        <v>3.9011082142857138E-2</v>
      </c>
      <c r="AM125" s="15" t="s">
        <v>108</v>
      </c>
      <c r="AO125" s="2">
        <f>SUM(S122:AB130)/54</f>
        <v>4.2049688888888888E-2</v>
      </c>
      <c r="AP125" s="1">
        <f>((AK125-AK$14)*100)/AK$14</f>
        <v>-5.7406126586669588</v>
      </c>
      <c r="AR125" s="15" t="s">
        <v>108</v>
      </c>
      <c r="AS125" s="2"/>
      <c r="AT125" s="1">
        <f>((AO125-AO$14)*100)/AO$14</f>
        <v>-5.2456460225390176</v>
      </c>
    </row>
    <row r="126" spans="1:47" x14ac:dyDescent="0.25">
      <c r="A126" s="29">
        <v>4.4175100000000002E-2</v>
      </c>
      <c r="B126" s="30">
        <v>3.6453600000000003E-2</v>
      </c>
      <c r="C126" s="29" t="s">
        <v>0</v>
      </c>
      <c r="D126" s="29" t="s">
        <v>0</v>
      </c>
      <c r="E126" s="34">
        <v>4.3360099999999999E-2</v>
      </c>
      <c r="F126" s="34">
        <v>4.1482999999999999E-2</v>
      </c>
      <c r="G126" s="34">
        <v>3.4638299999999997E-2</v>
      </c>
      <c r="H126" s="34">
        <v>2.75952E-2</v>
      </c>
      <c r="I126" s="34">
        <v>2.6280999999999999E-2</v>
      </c>
      <c r="J126" s="34">
        <v>2.4707E-2</v>
      </c>
      <c r="K126" s="34">
        <v>2.56032E-2</v>
      </c>
      <c r="L126" s="34">
        <v>2.8535399999999999E-2</v>
      </c>
      <c r="M126" s="34">
        <v>3.2208500000000001E-2</v>
      </c>
      <c r="N126" s="34">
        <v>3.5549299999999999E-2</v>
      </c>
      <c r="O126" s="34">
        <v>3.8381899999999997E-2</v>
      </c>
      <c r="P126" s="34">
        <v>4.0517400000000002E-2</v>
      </c>
      <c r="Q126" s="34">
        <v>4.1511300000000001E-2</v>
      </c>
      <c r="R126" s="34">
        <v>4.3255000000000002E-2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4.5284100000000001E-2</v>
      </c>
      <c r="X126" s="35">
        <v>4.3243200000000002E-2</v>
      </c>
      <c r="Y126" s="35">
        <v>4.44803E-2</v>
      </c>
      <c r="Z126" s="35">
        <v>4.2581899999999999E-2</v>
      </c>
      <c r="AA126" s="35">
        <v>4.9715299999999997E-2</v>
      </c>
      <c r="AB126" s="35" t="s">
        <v>0</v>
      </c>
      <c r="AC126" s="36" t="s">
        <v>0</v>
      </c>
      <c r="AD126" s="29" t="s">
        <v>0</v>
      </c>
      <c r="AE126" s="29">
        <v>4.2186899999999999E-2</v>
      </c>
      <c r="AF126" s="29">
        <v>4.1320000000000003E-2</v>
      </c>
      <c r="AG126" s="29">
        <v>4.1628600000000002E-2</v>
      </c>
      <c r="AH126" s="29">
        <v>4.3558699999999999E-2</v>
      </c>
      <c r="AI126" s="29">
        <v>4.5594000000000003E-2</v>
      </c>
      <c r="AJ126" s="29">
        <v>4.6542600000000003E-2</v>
      </c>
      <c r="AK126" s="3">
        <f t="shared" si="2"/>
        <v>3.8903366666666668E-2</v>
      </c>
      <c r="AM126" s="16" t="s">
        <v>117</v>
      </c>
      <c r="AO126" s="7">
        <f>(SUM(AC117:AJ139)+SUM(A117:D130))/173</f>
        <v>4.6124312716763018E-2</v>
      </c>
      <c r="AP126" s="2">
        <f>((AK126-AK$15)*100)/AK$15</f>
        <v>-5.9205202432509427</v>
      </c>
      <c r="AR126" s="16" t="s">
        <v>117</v>
      </c>
      <c r="AS126" s="2"/>
      <c r="AT126" s="1">
        <f>((AO126-AO$15)*100)/AO$15</f>
        <v>-3.3706371594478957</v>
      </c>
    </row>
    <row r="127" spans="1:47" x14ac:dyDescent="0.25">
      <c r="A127" s="29">
        <v>4.95337E-2</v>
      </c>
      <c r="B127" s="30">
        <v>4.0191499999999998E-2</v>
      </c>
      <c r="C127" s="29" t="s">
        <v>0</v>
      </c>
      <c r="D127" s="29" t="s">
        <v>0</v>
      </c>
      <c r="E127" s="34">
        <v>3.5836300000000001E-2</v>
      </c>
      <c r="F127" s="34">
        <v>3.7123400000000001E-2</v>
      </c>
      <c r="G127" s="34">
        <v>3.1821099999999998E-2</v>
      </c>
      <c r="H127" s="34">
        <v>2.9128500000000002E-2</v>
      </c>
      <c r="I127" s="34">
        <v>2.4890499999999999E-2</v>
      </c>
      <c r="J127" s="34">
        <v>2.3877200000000001E-2</v>
      </c>
      <c r="K127" s="34">
        <v>2.40088E-2</v>
      </c>
      <c r="L127" s="34">
        <v>2.51539E-2</v>
      </c>
      <c r="M127" s="34">
        <v>2.8147200000000001E-2</v>
      </c>
      <c r="N127" s="34">
        <v>3.4614899999999997E-2</v>
      </c>
      <c r="O127" s="34">
        <v>3.80869E-2</v>
      </c>
      <c r="P127" s="34">
        <v>4.0573499999999998E-2</v>
      </c>
      <c r="Q127" s="34">
        <v>4.1018199999999998E-2</v>
      </c>
      <c r="R127" s="34">
        <v>4.62621E-2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4.2074800000000002E-2</v>
      </c>
      <c r="X127" s="35">
        <v>4.1800499999999997E-2</v>
      </c>
      <c r="Y127" s="35">
        <v>4.2686500000000002E-2</v>
      </c>
      <c r="Z127" s="35">
        <v>4.3013099999999999E-2</v>
      </c>
      <c r="AA127" s="35">
        <v>4.8393199999999997E-2</v>
      </c>
      <c r="AB127" s="35" t="s">
        <v>0</v>
      </c>
      <c r="AC127" s="36" t="s">
        <v>0</v>
      </c>
      <c r="AD127" s="29" t="s">
        <v>0</v>
      </c>
      <c r="AE127" s="29">
        <v>3.7851599999999999E-2</v>
      </c>
      <c r="AF127" s="29">
        <v>3.8198599999999999E-2</v>
      </c>
      <c r="AG127" s="29">
        <v>3.9468499999999997E-2</v>
      </c>
      <c r="AH127" s="29">
        <v>4.3833499999999997E-2</v>
      </c>
      <c r="AI127" s="29">
        <v>4.5907200000000002E-2</v>
      </c>
      <c r="AJ127" s="29">
        <v>4.8318300000000002E-2</v>
      </c>
      <c r="AK127" s="3">
        <f t="shared" si="2"/>
        <v>3.7844944444444445E-2</v>
      </c>
      <c r="AM127" t="s">
        <v>118</v>
      </c>
      <c r="AO127" s="2">
        <f>((SUM(A113:Z146)+SUM(AA113:AJ139))/895)</f>
        <v>4.3701554189944133E-2</v>
      </c>
      <c r="AP127" s="2">
        <f>((AK127-AK$16)*100)/AK$16</f>
        <v>-6.485687410804263</v>
      </c>
      <c r="AR127" t="s">
        <v>118</v>
      </c>
      <c r="AT127" s="1">
        <f>((AO127-AO$16)*100)/AO$16</f>
        <v>-3.0052070252160803</v>
      </c>
    </row>
    <row r="128" spans="1:47" x14ac:dyDescent="0.25">
      <c r="A128" s="29">
        <v>5.4345900000000003E-2</v>
      </c>
      <c r="B128" s="30">
        <v>2.9248900000000001E-2</v>
      </c>
      <c r="C128" s="29">
        <v>2.2103299999999999E-2</v>
      </c>
      <c r="D128" s="29">
        <v>3.05168E-2</v>
      </c>
      <c r="E128" s="34">
        <v>3.5175199999999997E-2</v>
      </c>
      <c r="F128" s="34">
        <v>3.08264E-2</v>
      </c>
      <c r="G128" s="34">
        <v>2.6936100000000001E-2</v>
      </c>
      <c r="H128" s="34">
        <v>2.51598E-2</v>
      </c>
      <c r="I128" s="34">
        <v>2.3228599999999999E-2</v>
      </c>
      <c r="J128" s="34">
        <v>2.5275300000000001E-2</v>
      </c>
      <c r="K128" s="34">
        <v>2.5182400000000001E-2</v>
      </c>
      <c r="L128" s="34">
        <v>2.63491E-2</v>
      </c>
      <c r="M128" s="34">
        <v>2.9962300000000001E-2</v>
      </c>
      <c r="N128" s="34">
        <v>3.5482199999999998E-2</v>
      </c>
      <c r="O128" s="34">
        <v>4.0755399999999997E-2</v>
      </c>
      <c r="P128" s="34">
        <v>4.4101000000000001E-2</v>
      </c>
      <c r="Q128" s="34">
        <v>4.4432600000000003E-2</v>
      </c>
      <c r="R128" s="34">
        <v>4.8165199999999998E-2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3.5729700000000003E-2</v>
      </c>
      <c r="X128" s="35">
        <v>3.9656999999999998E-2</v>
      </c>
      <c r="Y128" s="35">
        <v>4.7706499999999999E-2</v>
      </c>
      <c r="Z128" s="35">
        <v>4.9779799999999999E-2</v>
      </c>
      <c r="AA128" s="35">
        <v>4.7502099999999998E-2</v>
      </c>
      <c r="AB128" s="35" t="s">
        <v>0</v>
      </c>
      <c r="AC128" s="36" t="s">
        <v>0</v>
      </c>
      <c r="AD128" s="29" t="s">
        <v>0</v>
      </c>
      <c r="AE128" s="29">
        <v>3.5554799999999998E-2</v>
      </c>
      <c r="AF128" s="29">
        <v>3.9744700000000001E-2</v>
      </c>
      <c r="AG128" s="29">
        <v>3.9524400000000001E-2</v>
      </c>
      <c r="AH128" s="29">
        <v>4.27832E-2</v>
      </c>
      <c r="AI128" s="29">
        <v>4.5089400000000002E-2</v>
      </c>
      <c r="AJ128" s="29">
        <v>5.0639299999999998E-2</v>
      </c>
      <c r="AK128" s="3">
        <f t="shared" si="2"/>
        <v>3.6929565517241379E-2</v>
      </c>
      <c r="AM128" t="s">
        <v>119</v>
      </c>
      <c r="AP128" s="2">
        <f>((AK128-AK$17)*100)/AK$17</f>
        <v>-6.9144133944970196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2.63812E-2</v>
      </c>
      <c r="B129" s="30">
        <v>3.0464499999999999E-2</v>
      </c>
      <c r="C129" s="29">
        <v>2.2834900000000002E-2</v>
      </c>
      <c r="D129" s="29">
        <v>2.7050299999999999E-2</v>
      </c>
      <c r="E129" s="34">
        <v>2.9566700000000001E-2</v>
      </c>
      <c r="F129" s="34">
        <v>2.5608800000000001E-2</v>
      </c>
      <c r="G129" s="34">
        <v>2.2994400000000002E-2</v>
      </c>
      <c r="H129" s="34">
        <v>2.5310599999999999E-2</v>
      </c>
      <c r="I129" s="34">
        <v>2.7066099999999999E-2</v>
      </c>
      <c r="J129" s="34">
        <v>3.0089600000000001E-2</v>
      </c>
      <c r="K129" s="34">
        <v>3.1819199999999999E-2</v>
      </c>
      <c r="L129" s="34">
        <v>3.3172199999999999E-2</v>
      </c>
      <c r="M129" s="34">
        <v>3.6880000000000003E-2</v>
      </c>
      <c r="N129" s="34">
        <v>4.0503400000000002E-2</v>
      </c>
      <c r="O129" s="34">
        <v>4.3662300000000001E-2</v>
      </c>
      <c r="P129" s="34">
        <v>4.6529800000000003E-2</v>
      </c>
      <c r="Q129" s="34">
        <v>4.8828099999999999E-2</v>
      </c>
      <c r="R129" s="34">
        <v>4.5256400000000002E-2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3.7378099999999997E-2</v>
      </c>
      <c r="X129" s="35">
        <v>4.1661999999999998E-2</v>
      </c>
      <c r="Y129" s="35">
        <v>4.6727100000000001E-2</v>
      </c>
      <c r="Z129" s="35">
        <v>5.1198E-2</v>
      </c>
      <c r="AA129" s="35">
        <v>4.9160299999999997E-2</v>
      </c>
      <c r="AB129" s="35" t="s">
        <v>0</v>
      </c>
      <c r="AC129" s="36" t="s">
        <v>0</v>
      </c>
      <c r="AD129" s="29" t="s">
        <v>0</v>
      </c>
      <c r="AE129" s="29">
        <v>3.4532199999999999E-2</v>
      </c>
      <c r="AF129" s="29">
        <v>3.1350299999999998E-2</v>
      </c>
      <c r="AG129" s="29">
        <v>1.9884300000000001E-2</v>
      </c>
      <c r="AH129" s="29">
        <v>2.0323299999999999E-2</v>
      </c>
      <c r="AI129" s="29">
        <v>3.6264299999999999E-2</v>
      </c>
      <c r="AJ129" s="29">
        <v>5.0220000000000001E-2</v>
      </c>
      <c r="AK129" s="3">
        <f t="shared" si="2"/>
        <v>3.4921324137931038E-2</v>
      </c>
      <c r="AM129" t="s">
        <v>120</v>
      </c>
      <c r="AP129" s="2">
        <f>((AK129-AK$18)*100)/AK$18</f>
        <v>-7.6583206575169598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0</v>
      </c>
      <c r="B130" s="30" t="s">
        <v>0</v>
      </c>
      <c r="C130" s="29">
        <v>2.0823000000000001E-2</v>
      </c>
      <c r="D130" s="29">
        <v>1.37252E-2</v>
      </c>
      <c r="E130" s="34">
        <v>1.3630099999999999E-2</v>
      </c>
      <c r="F130" s="34">
        <v>1.55616E-2</v>
      </c>
      <c r="G130" s="34">
        <v>2.0355700000000001E-2</v>
      </c>
      <c r="H130" s="34">
        <v>2.6558700000000001E-2</v>
      </c>
      <c r="I130" s="34">
        <v>2.7625799999999999E-2</v>
      </c>
      <c r="J130" s="34">
        <v>2.8356699999999999E-2</v>
      </c>
      <c r="K130" s="34">
        <v>2.92877E-2</v>
      </c>
      <c r="L130" s="34">
        <v>3.01295E-2</v>
      </c>
      <c r="M130" s="34">
        <v>3.2085000000000002E-2</v>
      </c>
      <c r="N130" s="34">
        <v>3.4195099999999999E-2</v>
      </c>
      <c r="O130" s="34">
        <v>3.6824599999999999E-2</v>
      </c>
      <c r="P130" s="34">
        <v>4.06988E-2</v>
      </c>
      <c r="Q130" s="34">
        <v>4.4642099999999997E-2</v>
      </c>
      <c r="R130" s="34">
        <v>4.7124899999999997E-2</v>
      </c>
      <c r="S130" s="35" t="s">
        <v>0</v>
      </c>
      <c r="T130" s="35" t="s">
        <v>0</v>
      </c>
      <c r="U130" s="35" t="s">
        <v>0</v>
      </c>
      <c r="V130" s="35">
        <v>2.97421E-2</v>
      </c>
      <c r="W130" s="35">
        <v>3.10391E-2</v>
      </c>
      <c r="X130" s="35">
        <v>3.1753900000000002E-2</v>
      </c>
      <c r="Y130" s="35">
        <v>3.6146200000000003E-2</v>
      </c>
      <c r="Z130" s="35">
        <v>4.0309200000000003E-2</v>
      </c>
      <c r="AA130" s="35">
        <v>4.5302500000000002E-2</v>
      </c>
      <c r="AB130" s="35" t="s">
        <v>0</v>
      </c>
      <c r="AC130" s="36" t="s">
        <v>0</v>
      </c>
      <c r="AD130" s="29" t="s">
        <v>0</v>
      </c>
      <c r="AE130" s="29">
        <v>3.65283E-2</v>
      </c>
      <c r="AF130" s="29">
        <v>2.12579E-2</v>
      </c>
      <c r="AG130" s="29">
        <v>1.72065E-2</v>
      </c>
      <c r="AH130" s="29">
        <v>1.7847100000000001E-2</v>
      </c>
      <c r="AI130" s="29">
        <v>2.11358E-2</v>
      </c>
      <c r="AJ130" s="29">
        <v>2.4387099999999998E-2</v>
      </c>
      <c r="AK130" s="3">
        <f t="shared" si="2"/>
        <v>2.908143571428572E-2</v>
      </c>
      <c r="AM130" t="s">
        <v>121</v>
      </c>
      <c r="AO130" s="2">
        <f>SUM(U145:W146)/6</f>
        <v>4.7710816666666662E-2</v>
      </c>
      <c r="AP130" s="2">
        <f>((AK130-AK$19)*100)/AK$19</f>
        <v>-8.2926705107421554</v>
      </c>
      <c r="AR130" t="s">
        <v>124</v>
      </c>
      <c r="AT130" s="1">
        <f>((AO130-AO$19)*100)/AO$19</f>
        <v>2.8477924713226481</v>
      </c>
    </row>
    <row r="131" spans="1:46" x14ac:dyDescent="0.25">
      <c r="A131" t="s">
        <v>0</v>
      </c>
      <c r="B131" s="37" t="s">
        <v>0</v>
      </c>
      <c r="C131" s="34">
        <v>1.3550400000000001E-2</v>
      </c>
      <c r="D131" s="34">
        <v>1.16691E-2</v>
      </c>
      <c r="E131" s="34">
        <v>1.2129300000000001E-2</v>
      </c>
      <c r="F131" s="34">
        <v>1.38926E-2</v>
      </c>
      <c r="G131" s="34">
        <v>2.1296099999999998E-2</v>
      </c>
      <c r="H131" s="34">
        <v>2.7524400000000001E-2</v>
      </c>
      <c r="I131" s="34">
        <v>2.9934499999999999E-2</v>
      </c>
      <c r="J131" s="34">
        <v>3.1493500000000001E-2</v>
      </c>
      <c r="K131" s="34">
        <v>3.1604800000000002E-2</v>
      </c>
      <c r="L131" s="34">
        <v>3.1641700000000002E-2</v>
      </c>
      <c r="M131" s="34">
        <v>3.2583000000000001E-2</v>
      </c>
      <c r="N131" s="34">
        <v>3.4216400000000001E-2</v>
      </c>
      <c r="O131" s="34">
        <v>3.64774E-2</v>
      </c>
      <c r="P131" s="34">
        <v>4.0444099999999997E-2</v>
      </c>
      <c r="Q131" s="34">
        <v>4.3640699999999998E-2</v>
      </c>
      <c r="R131" s="34">
        <v>4.3346000000000003E-2</v>
      </c>
      <c r="S131" s="35" t="s">
        <v>0</v>
      </c>
      <c r="T131" s="35" t="s">
        <v>0</v>
      </c>
      <c r="U131" s="35" t="s">
        <v>0</v>
      </c>
      <c r="V131" s="35">
        <v>3.7642599999999998E-2</v>
      </c>
      <c r="W131" s="35">
        <v>3.1913200000000003E-2</v>
      </c>
      <c r="X131" s="35">
        <v>3.2435699999999998E-2</v>
      </c>
      <c r="Y131" s="35">
        <v>3.51384E-2</v>
      </c>
      <c r="Z131" s="35">
        <v>3.8396800000000002E-2</v>
      </c>
      <c r="AA131" s="35">
        <v>4.0473299999999997E-2</v>
      </c>
      <c r="AB131" s="35" t="s">
        <v>0</v>
      </c>
      <c r="AC131" s="36" t="s">
        <v>0</v>
      </c>
      <c r="AD131" s="29" t="s">
        <v>0</v>
      </c>
      <c r="AE131" s="29">
        <v>4.8577099999999998E-2</v>
      </c>
      <c r="AF131" s="29">
        <v>1.8140400000000001E-2</v>
      </c>
      <c r="AG131" s="29">
        <v>1.54463E-2</v>
      </c>
      <c r="AH131" s="29">
        <v>2.7104199999999998E-2</v>
      </c>
      <c r="AI131" s="29">
        <v>3.0454700000000001E-2</v>
      </c>
      <c r="AJ131" s="29">
        <v>2.5008499999999999E-2</v>
      </c>
      <c r="AK131" s="3">
        <f t="shared" si="2"/>
        <v>2.9863400000000002E-2</v>
      </c>
      <c r="AP131" s="2">
        <f>((AK131-AK$20)*100)/AK$20</f>
        <v>-7.6444845598690696</v>
      </c>
    </row>
    <row r="132" spans="1:46" x14ac:dyDescent="0.25">
      <c r="A132" t="s">
        <v>0</v>
      </c>
      <c r="B132" s="37">
        <v>1.6200200000000001E-2</v>
      </c>
      <c r="C132" s="34">
        <v>1.4844599999999999E-2</v>
      </c>
      <c r="D132" s="34">
        <v>1.2174600000000001E-2</v>
      </c>
      <c r="E132" s="34">
        <v>1.46693E-2</v>
      </c>
      <c r="F132" s="34">
        <v>1.83965E-2</v>
      </c>
      <c r="G132" s="34">
        <v>2.65905E-2</v>
      </c>
      <c r="H132" s="34">
        <v>3.2577799999999997E-2</v>
      </c>
      <c r="I132" s="34">
        <v>3.6991999999999997E-2</v>
      </c>
      <c r="J132" s="34">
        <v>4.0770199999999999E-2</v>
      </c>
      <c r="K132" s="34">
        <v>4.2586400000000003E-2</v>
      </c>
      <c r="L132" s="34">
        <v>4.3992299999999998E-2</v>
      </c>
      <c r="M132" s="34">
        <v>4.2717199999999997E-2</v>
      </c>
      <c r="N132" s="34">
        <v>3.9714199999999998E-2</v>
      </c>
      <c r="O132" s="34">
        <v>3.7408900000000002E-2</v>
      </c>
      <c r="P132" s="34">
        <v>3.8899499999999997E-2</v>
      </c>
      <c r="Q132" s="34">
        <v>4.0385200000000003E-2</v>
      </c>
      <c r="R132" s="34">
        <v>3.9445300000000003E-2</v>
      </c>
      <c r="S132" s="35" t="s">
        <v>0</v>
      </c>
      <c r="T132" s="35" t="s">
        <v>0</v>
      </c>
      <c r="U132" s="35">
        <v>3.2939000000000003E-2</v>
      </c>
      <c r="V132" s="35">
        <v>3.66497E-2</v>
      </c>
      <c r="W132" s="35">
        <v>4.00668E-2</v>
      </c>
      <c r="X132" s="35">
        <v>2.7938500000000002E-2</v>
      </c>
      <c r="Y132" s="35">
        <v>2.5820599999999999E-2</v>
      </c>
      <c r="Z132" s="35">
        <v>3.6322599999999997E-2</v>
      </c>
      <c r="AA132" s="35">
        <v>4.0019100000000002E-2</v>
      </c>
      <c r="AB132" s="35" t="s">
        <v>0</v>
      </c>
      <c r="AC132" s="36" t="s">
        <v>0</v>
      </c>
      <c r="AD132" s="29" t="s">
        <v>0</v>
      </c>
      <c r="AE132" s="29">
        <v>4.6490299999999998E-2</v>
      </c>
      <c r="AF132" s="29">
        <v>2.8962000000000002E-2</v>
      </c>
      <c r="AG132" s="29">
        <v>2.3595600000000001E-2</v>
      </c>
      <c r="AH132" s="29">
        <v>3.1786300000000003E-2</v>
      </c>
      <c r="AI132" s="29">
        <v>3.3425400000000001E-2</v>
      </c>
      <c r="AJ132" s="29">
        <v>2.5204899999999999E-2</v>
      </c>
      <c r="AK132" s="3">
        <f t="shared" si="2"/>
        <v>3.2252850000000007E-2</v>
      </c>
      <c r="AP132" s="2">
        <f>((AK132-AK$21)*100)/AK$21</f>
        <v>-7.7062435334501682</v>
      </c>
    </row>
    <row r="133" spans="1:46" x14ac:dyDescent="0.25">
      <c r="A133" t="s">
        <v>0</v>
      </c>
      <c r="B133" s="37">
        <v>2.2841500000000001E-2</v>
      </c>
      <c r="C133" s="34">
        <v>2.47748E-2</v>
      </c>
      <c r="D133" s="34">
        <v>2.1713699999999999E-2</v>
      </c>
      <c r="E133" s="34">
        <v>2.27085E-2</v>
      </c>
      <c r="F133" s="34">
        <v>2.5118100000000001E-2</v>
      </c>
      <c r="G133" s="34">
        <v>2.8063999999999999E-2</v>
      </c>
      <c r="H133" s="34">
        <v>3.1223799999999999E-2</v>
      </c>
      <c r="I133" s="34">
        <v>3.5380500000000002E-2</v>
      </c>
      <c r="J133" s="34">
        <v>3.8272100000000003E-2</v>
      </c>
      <c r="K133" s="34">
        <v>4.1279400000000001E-2</v>
      </c>
      <c r="L133" s="34">
        <v>4.2830800000000002E-2</v>
      </c>
      <c r="M133" s="34">
        <v>4.3930200000000003E-2</v>
      </c>
      <c r="N133" s="34">
        <v>4.0128200000000003E-2</v>
      </c>
      <c r="O133" s="34">
        <v>2.9889800000000001E-2</v>
      </c>
      <c r="P133" s="34">
        <v>2.9267600000000001E-2</v>
      </c>
      <c r="Q133" s="34">
        <v>2.4712399999999999E-2</v>
      </c>
      <c r="R133" s="34">
        <v>3.6182400000000003E-2</v>
      </c>
      <c r="S133" s="35" t="s">
        <v>0</v>
      </c>
      <c r="T133" s="35" t="s">
        <v>0</v>
      </c>
      <c r="U133" s="35">
        <v>3.5554799999999998E-2</v>
      </c>
      <c r="V133" s="35">
        <v>3.81646E-2</v>
      </c>
      <c r="W133" s="35">
        <v>3.7147199999999998E-2</v>
      </c>
      <c r="X133" s="35">
        <v>3.7408999999999998E-2</v>
      </c>
      <c r="Y133" s="35">
        <v>2.0550700000000002E-2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4.4414700000000001E-2</v>
      </c>
      <c r="AG133" s="29">
        <v>2.8708500000000001E-2</v>
      </c>
      <c r="AH133" s="29">
        <v>4.25964E-2</v>
      </c>
      <c r="AI133" s="29">
        <v>4.2885E-2</v>
      </c>
      <c r="AJ133" s="29">
        <v>2.6812599999999999E-2</v>
      </c>
      <c r="AK133" s="3">
        <f t="shared" si="2"/>
        <v>3.3057825925925932E-2</v>
      </c>
      <c r="AP133" s="2">
        <f>((AK133-AK$22)*100)/AK$22</f>
        <v>-7.3039184122796641</v>
      </c>
    </row>
    <row r="134" spans="1:46" x14ac:dyDescent="0.25">
      <c r="A134" t="s">
        <v>0</v>
      </c>
      <c r="B134" s="37">
        <v>2.5103400000000001E-2</v>
      </c>
      <c r="C134" s="34">
        <v>2.3265899999999999E-2</v>
      </c>
      <c r="D134" s="34">
        <v>2.4327100000000001E-2</v>
      </c>
      <c r="E134" s="34">
        <v>2.28019E-2</v>
      </c>
      <c r="F134" s="34">
        <v>2.4372899999999999E-2</v>
      </c>
      <c r="G134" s="34">
        <v>2.6681E-2</v>
      </c>
      <c r="H134" s="34">
        <v>2.7338999999999999E-2</v>
      </c>
      <c r="I134" s="34">
        <v>2.89617E-2</v>
      </c>
      <c r="J134" s="34">
        <v>3.0743099999999999E-2</v>
      </c>
      <c r="K134" s="34">
        <v>3.35933E-2</v>
      </c>
      <c r="L134" s="34">
        <v>3.4167200000000002E-2</v>
      </c>
      <c r="M134" s="34">
        <v>3.6362600000000002E-2</v>
      </c>
      <c r="N134" s="34">
        <v>3.8894699999999997E-2</v>
      </c>
      <c r="O134" s="34">
        <v>3.54825E-2</v>
      </c>
      <c r="P134" s="34">
        <v>2.9277600000000001E-2</v>
      </c>
      <c r="Q134" s="34">
        <v>3.5830899999999999E-2</v>
      </c>
      <c r="R134" s="34">
        <v>4.7575100000000002E-2</v>
      </c>
      <c r="S134" s="35" t="s">
        <v>0</v>
      </c>
      <c r="T134" s="35">
        <v>4.21056E-2</v>
      </c>
      <c r="U134" s="35">
        <v>3.6563100000000001E-2</v>
      </c>
      <c r="V134" s="35">
        <v>3.4005599999999997E-2</v>
      </c>
      <c r="W134" s="35">
        <v>3.5037699999999998E-2</v>
      </c>
      <c r="X134" s="35">
        <v>3.3665500000000001E-2</v>
      </c>
      <c r="Y134" s="35">
        <v>2.6973799999999999E-2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4.8287499999999997E-2</v>
      </c>
      <c r="AG134" s="29">
        <v>4.0581399999999997E-2</v>
      </c>
      <c r="AH134" s="29">
        <v>3.5981899999999997E-2</v>
      </c>
      <c r="AI134" s="29">
        <v>3.6871800000000003E-2</v>
      </c>
      <c r="AJ134" s="29">
        <v>3.5477500000000002E-2</v>
      </c>
      <c r="AK134" s="3">
        <f t="shared" si="2"/>
        <v>3.3226117857142863E-2</v>
      </c>
      <c r="AP134" s="2">
        <f>((AK134-AK$23)*100)/AK$23</f>
        <v>-6.8810236156712934</v>
      </c>
    </row>
    <row r="135" spans="1:46" x14ac:dyDescent="0.25">
      <c r="A135" t="s">
        <v>0</v>
      </c>
      <c r="B135" s="37">
        <v>2.8597600000000001E-2</v>
      </c>
      <c r="C135" s="34">
        <v>2.3971200000000002E-2</v>
      </c>
      <c r="D135" s="34">
        <v>2.48402E-2</v>
      </c>
      <c r="E135" s="34">
        <v>2.33095E-2</v>
      </c>
      <c r="F135" s="34">
        <v>2.4596199999999999E-2</v>
      </c>
      <c r="G135" s="34">
        <v>2.7070500000000001E-2</v>
      </c>
      <c r="H135" s="34">
        <v>2.9541000000000001E-2</v>
      </c>
      <c r="I135" s="34">
        <v>3.2829400000000002E-2</v>
      </c>
      <c r="J135" s="34">
        <v>3.5731300000000001E-2</v>
      </c>
      <c r="K135" s="34">
        <v>3.7481800000000003E-2</v>
      </c>
      <c r="L135" s="34">
        <v>3.5364699999999999E-2</v>
      </c>
      <c r="M135" s="34">
        <v>3.6339499999999997E-2</v>
      </c>
      <c r="N135" s="34">
        <v>3.5827600000000001E-2</v>
      </c>
      <c r="O135" s="34">
        <v>3.5190300000000001E-2</v>
      </c>
      <c r="P135" s="34">
        <v>3.0818399999999999E-2</v>
      </c>
      <c r="Q135" s="34">
        <v>4.93093E-2</v>
      </c>
      <c r="R135" s="34" t="s">
        <v>0</v>
      </c>
      <c r="S135" s="35">
        <v>4.0928699999999998E-2</v>
      </c>
      <c r="T135" s="35">
        <v>3.54376E-2</v>
      </c>
      <c r="U135" s="35">
        <v>3.1054100000000001E-2</v>
      </c>
      <c r="V135" s="35">
        <v>3.2349299999999998E-2</v>
      </c>
      <c r="W135" s="35">
        <v>3.2819599999999997E-2</v>
      </c>
      <c r="X135" s="35">
        <v>3.2537999999999997E-2</v>
      </c>
      <c r="Y135" s="35">
        <v>3.0733699999999999E-2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4.6646600000000003E-2</v>
      </c>
      <c r="AG135" s="29">
        <v>4.2156100000000002E-2</v>
      </c>
      <c r="AH135" s="29">
        <v>4.0940999999999998E-2</v>
      </c>
      <c r="AI135" s="29">
        <v>4.05955E-2</v>
      </c>
      <c r="AJ135" s="29">
        <v>4.11353E-2</v>
      </c>
      <c r="AK135" s="3">
        <f t="shared" si="2"/>
        <v>3.421978571428571E-2</v>
      </c>
      <c r="AP135" s="2">
        <f>((AK135-AK$24)*100)/AK$24</f>
        <v>-6.929572649074565</v>
      </c>
    </row>
    <row r="136" spans="1:46" x14ac:dyDescent="0.25">
      <c r="A136" t="s">
        <v>0</v>
      </c>
      <c r="B136" s="37">
        <v>3.95958E-2</v>
      </c>
      <c r="C136" s="34">
        <v>3.5352399999999999E-2</v>
      </c>
      <c r="D136" s="34">
        <v>2.86422E-2</v>
      </c>
      <c r="E136" s="34">
        <v>2.6150099999999999E-2</v>
      </c>
      <c r="F136" s="34">
        <v>2.8816899999999999E-2</v>
      </c>
      <c r="G136" s="34">
        <v>3.10561E-2</v>
      </c>
      <c r="H136" s="34">
        <v>3.2702799999999997E-2</v>
      </c>
      <c r="I136" s="34">
        <v>3.4579899999999997E-2</v>
      </c>
      <c r="J136" s="34">
        <v>3.4731400000000003E-2</v>
      </c>
      <c r="K136" s="34">
        <v>3.5520700000000002E-2</v>
      </c>
      <c r="L136" s="34">
        <v>3.7017399999999999E-2</v>
      </c>
      <c r="M136" s="34">
        <v>3.8765500000000001E-2</v>
      </c>
      <c r="N136" s="34">
        <v>3.8512400000000002E-2</v>
      </c>
      <c r="O136" s="34">
        <v>3.5283599999999998E-2</v>
      </c>
      <c r="P136" s="38">
        <v>3.3755500000000001E-2</v>
      </c>
      <c r="Q136" s="38" t="s">
        <v>0</v>
      </c>
      <c r="R136" s="38">
        <v>4.6719900000000002E-2</v>
      </c>
      <c r="S136" s="35">
        <v>3.5899100000000003E-2</v>
      </c>
      <c r="T136" s="35">
        <v>3.3745400000000002E-2</v>
      </c>
      <c r="U136" s="35">
        <v>3.2235600000000003E-2</v>
      </c>
      <c r="V136" s="35">
        <v>3.5038899999999998E-2</v>
      </c>
      <c r="W136" s="35">
        <v>3.6048200000000002E-2</v>
      </c>
      <c r="X136" s="35">
        <v>3.29541E-2</v>
      </c>
      <c r="Y136" s="35">
        <v>3.4551499999999999E-2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4.6076699999999998E-2</v>
      </c>
      <c r="AG136" s="29">
        <v>4.2756299999999997E-2</v>
      </c>
      <c r="AH136" s="29" t="s">
        <v>0</v>
      </c>
      <c r="AI136" s="29">
        <v>4.8182299999999997E-2</v>
      </c>
      <c r="AJ136" s="29">
        <v>4.0504499999999999E-2</v>
      </c>
      <c r="AK136" s="3">
        <f t="shared" si="2"/>
        <v>3.6118340740740738E-2</v>
      </c>
      <c r="AP136" s="2">
        <f>((AK136-AK$25)*100)/AK$25</f>
        <v>-6.2200493135719865</v>
      </c>
    </row>
    <row r="137" spans="1:46" x14ac:dyDescent="0.25">
      <c r="A137" t="s">
        <v>0</v>
      </c>
      <c r="B137" s="37">
        <v>4.5075700000000003E-2</v>
      </c>
      <c r="C137" s="34">
        <v>4.0543099999999999E-2</v>
      </c>
      <c r="D137" s="34">
        <v>3.51261E-2</v>
      </c>
      <c r="E137" s="34">
        <v>3.07259E-2</v>
      </c>
      <c r="F137" s="34">
        <v>3.0666599999999999E-2</v>
      </c>
      <c r="G137" s="34">
        <v>3.1983900000000003E-2</v>
      </c>
      <c r="H137" s="34">
        <v>3.3364600000000001E-2</v>
      </c>
      <c r="I137" s="34">
        <v>3.5002699999999998E-2</v>
      </c>
      <c r="J137" s="34">
        <v>3.4348999999999998E-2</v>
      </c>
      <c r="K137" s="34">
        <v>3.4225400000000003E-2</v>
      </c>
      <c r="L137" s="34">
        <v>3.6879500000000003E-2</v>
      </c>
      <c r="M137" s="34">
        <v>3.7615000000000003E-2</v>
      </c>
      <c r="N137" s="34">
        <v>3.6125400000000002E-2</v>
      </c>
      <c r="O137" s="34">
        <v>3.5713000000000002E-2</v>
      </c>
      <c r="P137" s="38" t="s">
        <v>0</v>
      </c>
      <c r="Q137" s="38">
        <v>4.5982000000000002E-2</v>
      </c>
      <c r="R137" s="38">
        <v>4.6140800000000003E-2</v>
      </c>
      <c r="S137" s="35">
        <v>4.3320600000000001E-2</v>
      </c>
      <c r="T137" s="35">
        <v>3.9140000000000001E-2</v>
      </c>
      <c r="U137" s="35">
        <v>3.5884399999999997E-2</v>
      </c>
      <c r="V137" s="35">
        <v>3.6309899999999999E-2</v>
      </c>
      <c r="W137" s="35">
        <v>3.7685999999999997E-2</v>
      </c>
      <c r="X137" s="35">
        <v>3.7645499999999998E-2</v>
      </c>
      <c r="Y137" s="35">
        <v>4.1909299999999997E-2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4.2181200000000002E-2</v>
      </c>
      <c r="AG137" s="29">
        <v>4.4862399999999997E-2</v>
      </c>
      <c r="AH137" s="29" t="s">
        <v>0</v>
      </c>
      <c r="AI137" s="29" t="s">
        <v>0</v>
      </c>
      <c r="AJ137" s="29" t="s">
        <v>0</v>
      </c>
      <c r="AK137" s="3">
        <f t="shared" si="2"/>
        <v>3.7938319999999998E-2</v>
      </c>
      <c r="AP137" s="2">
        <f>((AK137-AK$26)*100)/AK$26</f>
        <v>-4.9199226895069428</v>
      </c>
    </row>
    <row r="138" spans="1:46" x14ac:dyDescent="0.25">
      <c r="A138" t="s">
        <v>0</v>
      </c>
      <c r="B138" s="37" t="s">
        <v>0</v>
      </c>
      <c r="C138" s="34">
        <v>4.3124900000000001E-2</v>
      </c>
      <c r="D138" s="34">
        <v>3.4787899999999997E-2</v>
      </c>
      <c r="E138" s="34">
        <v>3.0241400000000002E-2</v>
      </c>
      <c r="F138" s="34">
        <v>2.9828299999999999E-2</v>
      </c>
      <c r="G138" s="34">
        <v>3.2781100000000001E-2</v>
      </c>
      <c r="H138" s="34">
        <v>3.4569299999999997E-2</v>
      </c>
      <c r="I138" s="34">
        <v>3.5876400000000003E-2</v>
      </c>
      <c r="J138" s="34">
        <v>3.6698599999999998E-2</v>
      </c>
      <c r="K138" s="34">
        <v>3.6852000000000003E-2</v>
      </c>
      <c r="L138" s="34">
        <v>3.8040299999999999E-2</v>
      </c>
      <c r="M138" s="34">
        <v>3.7388900000000003E-2</v>
      </c>
      <c r="N138" s="34">
        <v>3.4913699999999999E-2</v>
      </c>
      <c r="O138" s="34">
        <v>3.61287E-2</v>
      </c>
      <c r="P138" s="38" t="s">
        <v>0</v>
      </c>
      <c r="Q138" s="38">
        <v>4.6198099999999999E-2</v>
      </c>
      <c r="R138" s="38">
        <v>4.40124E-2</v>
      </c>
      <c r="S138" s="35">
        <v>4.4166499999999997E-2</v>
      </c>
      <c r="T138" s="35">
        <v>3.9576600000000003E-2</v>
      </c>
      <c r="U138" s="35">
        <v>3.6904199999999998E-2</v>
      </c>
      <c r="V138" s="35">
        <v>3.8128299999999997E-2</v>
      </c>
      <c r="W138" s="35">
        <v>4.02729E-2</v>
      </c>
      <c r="X138" s="35">
        <v>4.0527000000000001E-2</v>
      </c>
      <c r="Y138" s="35">
        <v>4.51487E-2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3.9060600000000001E-2</v>
      </c>
      <c r="AG138" s="29">
        <v>5.2915900000000002E-2</v>
      </c>
      <c r="AH138" s="29" t="s">
        <v>0</v>
      </c>
      <c r="AI138" s="29" t="s">
        <v>0</v>
      </c>
      <c r="AJ138" s="29" t="s">
        <v>0</v>
      </c>
      <c r="AK138" s="3">
        <f t="shared" si="2"/>
        <v>3.8672612500000002E-2</v>
      </c>
      <c r="AP138" s="2">
        <f>((AK138-AK$27)*100)/AK$27</f>
        <v>-4.702046137037299</v>
      </c>
    </row>
    <row r="139" spans="1:46" x14ac:dyDescent="0.25">
      <c r="A139" t="s">
        <v>0</v>
      </c>
      <c r="B139" s="37" t="s">
        <v>0</v>
      </c>
      <c r="C139" s="34">
        <v>5.5337900000000002E-2</v>
      </c>
      <c r="D139" s="34">
        <v>3.5201700000000002E-2</v>
      </c>
      <c r="E139" s="34">
        <v>2.6098199999999998E-2</v>
      </c>
      <c r="F139" s="34">
        <v>1.9913899999999998E-2</v>
      </c>
      <c r="G139" s="34">
        <v>1.7269099999999999E-2</v>
      </c>
      <c r="H139" s="34">
        <v>2.29824E-2</v>
      </c>
      <c r="I139" s="34">
        <v>2.733E-2</v>
      </c>
      <c r="J139" s="34">
        <v>2.97329E-2</v>
      </c>
      <c r="K139" s="34">
        <v>3.4077900000000001E-2</v>
      </c>
      <c r="L139" s="34">
        <v>3.6982599999999997E-2</v>
      </c>
      <c r="M139" s="34">
        <v>3.6897300000000001E-2</v>
      </c>
      <c r="N139" s="34">
        <v>3.94604E-2</v>
      </c>
      <c r="O139" s="34">
        <v>4.2113999999999999E-2</v>
      </c>
      <c r="P139" s="38" t="s">
        <v>0</v>
      </c>
      <c r="Q139" s="38">
        <v>4.8308299999999998E-2</v>
      </c>
      <c r="R139" s="38">
        <v>3.8523099999999998E-2</v>
      </c>
      <c r="S139" s="35">
        <v>3.5304299999999997E-2</v>
      </c>
      <c r="T139" s="35">
        <v>3.0590699999999998E-2</v>
      </c>
      <c r="U139" s="35">
        <v>3.1597399999999998E-2</v>
      </c>
      <c r="V139" s="35">
        <v>3.4416299999999997E-2</v>
      </c>
      <c r="W139" s="35">
        <v>3.93108E-2</v>
      </c>
      <c r="X139" s="35">
        <v>4.19181E-2</v>
      </c>
      <c r="Y139" s="35">
        <v>4.1803699999999999E-2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3.4780499999999992E-2</v>
      </c>
      <c r="AP139" s="2">
        <f>((AK139-AK$28)*100)/AK$28</f>
        <v>-4.6453387474369343</v>
      </c>
    </row>
    <row r="140" spans="1:46" x14ac:dyDescent="0.25">
      <c r="A140" s="32" t="s">
        <v>0</v>
      </c>
      <c r="B140" s="39" t="s">
        <v>0</v>
      </c>
      <c r="C140" s="32">
        <v>4.6198700000000002E-2</v>
      </c>
      <c r="D140" s="32">
        <v>4.97212E-2</v>
      </c>
      <c r="E140" s="32">
        <v>5.26381E-2</v>
      </c>
      <c r="F140" s="32">
        <v>5.3522300000000002E-2</v>
      </c>
      <c r="G140" s="32">
        <v>5.1976000000000001E-2</v>
      </c>
      <c r="H140" s="32">
        <v>4.8692399999999997E-2</v>
      </c>
      <c r="I140" s="32">
        <v>4.2969500000000001E-2</v>
      </c>
      <c r="J140" s="32">
        <v>3.78521E-2</v>
      </c>
      <c r="K140" s="32">
        <v>3.2114900000000002E-2</v>
      </c>
      <c r="L140" s="32">
        <v>2.85539E-2</v>
      </c>
      <c r="M140" s="32">
        <v>3.2744700000000002E-2</v>
      </c>
      <c r="N140" s="32">
        <v>4.7394100000000002E-2</v>
      </c>
      <c r="O140" s="32">
        <v>4.5948700000000002E-2</v>
      </c>
      <c r="P140" s="32" t="s">
        <v>0</v>
      </c>
      <c r="Q140" s="32" t="s">
        <v>0</v>
      </c>
      <c r="R140" s="32" t="s">
        <v>0</v>
      </c>
      <c r="S140" s="33">
        <v>4.9657399999999997E-2</v>
      </c>
      <c r="T140" s="33">
        <v>5.0156399999999997E-2</v>
      </c>
      <c r="U140" s="33">
        <v>4.6970100000000001E-2</v>
      </c>
      <c r="V140" s="33">
        <v>3.8057800000000003E-2</v>
      </c>
      <c r="W140" s="33">
        <v>2.7051700000000001E-2</v>
      </c>
      <c r="X140" s="33">
        <v>4.3203199999999997E-2</v>
      </c>
      <c r="Y140" s="33">
        <v>4.2755300000000003E-2</v>
      </c>
      <c r="Z140" s="33" t="s">
        <v>0</v>
      </c>
      <c r="AA140" s="40" t="s">
        <v>0</v>
      </c>
      <c r="AB140" s="40">
        <v>2.45767E-2</v>
      </c>
      <c r="AC140" s="40">
        <v>3.3993099999999998E-2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4.212492272727273E-2</v>
      </c>
      <c r="AP140" s="2">
        <f>((AK140-AK$29)*100)/AK$29</f>
        <v>-4.8300127923895566</v>
      </c>
    </row>
    <row r="141" spans="1:46" x14ac:dyDescent="0.25">
      <c r="A141" s="31" t="s">
        <v>0</v>
      </c>
      <c r="B141" s="41" t="s">
        <v>0</v>
      </c>
      <c r="C141" s="31" t="s">
        <v>0</v>
      </c>
      <c r="D141" s="31">
        <v>6.0979999999999999E-2</v>
      </c>
      <c r="E141" s="31">
        <v>6.1459300000000001E-2</v>
      </c>
      <c r="F141" s="31">
        <v>6.1255700000000003E-2</v>
      </c>
      <c r="G141" s="31">
        <v>6.0921000000000003E-2</v>
      </c>
      <c r="H141" s="31">
        <v>5.9745800000000002E-2</v>
      </c>
      <c r="I141" s="31">
        <v>5.8673099999999999E-2</v>
      </c>
      <c r="J141" s="31">
        <v>5.7211400000000003E-2</v>
      </c>
      <c r="K141" s="31">
        <v>5.4632500000000001E-2</v>
      </c>
      <c r="L141" s="31">
        <v>5.1401299999999997E-2</v>
      </c>
      <c r="M141" s="31">
        <v>4.6797699999999998E-2</v>
      </c>
      <c r="N141" s="31">
        <v>5.15778E-2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6.28687E-2</v>
      </c>
      <c r="T141" s="33">
        <v>6.2804200000000004E-2</v>
      </c>
      <c r="U141" s="33">
        <v>6.1772000000000001E-2</v>
      </c>
      <c r="V141" s="33">
        <v>5.8798000000000003E-2</v>
      </c>
      <c r="W141" s="33">
        <v>5.0893300000000002E-2</v>
      </c>
      <c r="X141" s="33">
        <v>4.3560799999999997E-2</v>
      </c>
      <c r="Y141" s="33">
        <v>4.8478199999999999E-2</v>
      </c>
      <c r="Z141" s="33">
        <v>4.4209900000000003E-2</v>
      </c>
      <c r="AA141" s="40">
        <v>4.0616100000000002E-2</v>
      </c>
      <c r="AB141" s="40">
        <v>3.5430099999999999E-2</v>
      </c>
      <c r="AC141" s="40">
        <v>3.5153400000000001E-2</v>
      </c>
      <c r="AD141" s="40">
        <v>3.1494899999999999E-2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5.2205878260869566E-2</v>
      </c>
      <c r="AP141" s="2">
        <f>((AK141-AK$30)*100)/AK$30</f>
        <v>-3.6174775152837317</v>
      </c>
    </row>
    <row r="142" spans="1:46" x14ac:dyDescent="0.25">
      <c r="A142" s="31" t="s">
        <v>0</v>
      </c>
      <c r="B142" s="41" t="s">
        <v>0</v>
      </c>
      <c r="C142" s="31" t="s">
        <v>0</v>
      </c>
      <c r="D142" s="31">
        <v>6.7581000000000002E-2</v>
      </c>
      <c r="E142" s="31">
        <v>6.6224500000000006E-2</v>
      </c>
      <c r="F142" s="31">
        <v>6.4874899999999999E-2</v>
      </c>
      <c r="G142" s="31">
        <v>6.4489699999999997E-2</v>
      </c>
      <c r="H142" s="31">
        <v>6.3915700000000006E-2</v>
      </c>
      <c r="I142" s="31">
        <v>6.3148099999999999E-2</v>
      </c>
      <c r="J142" s="31">
        <v>6.2166899999999997E-2</v>
      </c>
      <c r="K142" s="31">
        <v>6.1064199999999999E-2</v>
      </c>
      <c r="L142" s="31">
        <v>5.9554900000000001E-2</v>
      </c>
      <c r="M142" s="31">
        <v>5.5309499999999998E-2</v>
      </c>
      <c r="N142" s="31">
        <v>5.2148100000000003E-2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6.4819199999999993E-2</v>
      </c>
      <c r="T142" s="33">
        <v>6.4512299999999995E-2</v>
      </c>
      <c r="U142" s="33">
        <v>6.4743700000000001E-2</v>
      </c>
      <c r="V142" s="33">
        <v>6.3162399999999994E-2</v>
      </c>
      <c r="W142" s="33">
        <v>6.1957999999999999E-2</v>
      </c>
      <c r="X142" s="33">
        <v>5.7138599999999998E-2</v>
      </c>
      <c r="Y142" s="33">
        <v>5.2759399999999998E-2</v>
      </c>
      <c r="Z142" s="33" t="s">
        <v>0</v>
      </c>
      <c r="AA142" s="40">
        <v>4.3617299999999998E-2</v>
      </c>
      <c r="AB142" s="40">
        <v>3.8021399999999997E-2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5.9560490000000001E-2</v>
      </c>
      <c r="AP142" s="2">
        <f>((AK142-AK$31)*100)/AK$31</f>
        <v>-1.8942845490369538</v>
      </c>
    </row>
    <row r="143" spans="1:46" x14ac:dyDescent="0.25">
      <c r="A143" s="31" t="s">
        <v>0</v>
      </c>
      <c r="B143" s="41" t="s">
        <v>0</v>
      </c>
      <c r="C143" s="31" t="s">
        <v>0</v>
      </c>
      <c r="D143" s="31">
        <v>6.6679299999999997E-2</v>
      </c>
      <c r="E143" s="31">
        <v>6.4038499999999998E-2</v>
      </c>
      <c r="F143" s="31">
        <v>6.5484700000000007E-2</v>
      </c>
      <c r="G143" s="31">
        <v>6.5201300000000004E-2</v>
      </c>
      <c r="H143" s="31">
        <v>6.4993300000000004E-2</v>
      </c>
      <c r="I143" s="31">
        <v>6.4753000000000005E-2</v>
      </c>
      <c r="J143" s="31">
        <v>6.45091E-2</v>
      </c>
      <c r="K143" s="31">
        <v>6.3993099999999997E-2</v>
      </c>
      <c r="L143" s="31">
        <v>6.2893099999999993E-2</v>
      </c>
      <c r="M143" s="31">
        <v>6.1157200000000002E-2</v>
      </c>
      <c r="N143" s="31">
        <v>5.8622E-2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6.56471E-2</v>
      </c>
      <c r="U143" s="33">
        <v>6.5104899999999993E-2</v>
      </c>
      <c r="V143" s="33">
        <v>6.5362400000000001E-2</v>
      </c>
      <c r="W143" s="33">
        <v>6.4768400000000004E-2</v>
      </c>
      <c r="X143" s="33">
        <v>6.3853900000000005E-2</v>
      </c>
      <c r="Y143" s="33">
        <v>6.0986800000000001E-2</v>
      </c>
      <c r="Z143" s="33">
        <v>5.9232100000000003E-2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6.3737788888888883E-2</v>
      </c>
      <c r="AP143" s="2">
        <f>((AK143-AK$32)*100)/AK$32</f>
        <v>-0.82549740679227313</v>
      </c>
    </row>
    <row r="144" spans="1:46" x14ac:dyDescent="0.25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6.4427100000000001E-2</v>
      </c>
      <c r="F144" s="31">
        <v>6.5129599999999996E-2</v>
      </c>
      <c r="G144" s="31">
        <v>6.5717200000000003E-2</v>
      </c>
      <c r="H144" s="31">
        <v>6.5466399999999994E-2</v>
      </c>
      <c r="I144" s="31">
        <v>6.5487600000000007E-2</v>
      </c>
      <c r="J144" s="31">
        <v>6.5246299999999993E-2</v>
      </c>
      <c r="K144" s="31">
        <v>6.4992499999999995E-2</v>
      </c>
      <c r="L144" s="31">
        <v>6.4217899999999994E-2</v>
      </c>
      <c r="M144" s="31">
        <v>6.3036599999999998E-2</v>
      </c>
      <c r="N144" s="31">
        <v>6.1823299999999998E-2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6.54589E-2</v>
      </c>
      <c r="V144" s="33">
        <v>6.5248399999999998E-2</v>
      </c>
      <c r="W144" s="33">
        <v>6.4142599999999994E-2</v>
      </c>
      <c r="X144" s="33">
        <v>6.3897599999999999E-2</v>
      </c>
      <c r="Y144" s="33">
        <v>6.3214900000000004E-2</v>
      </c>
      <c r="Z144" s="33">
        <v>6.1532200000000002E-2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6.4314943750000006E-2</v>
      </c>
      <c r="AP144" s="2">
        <f>((AK144-AK$33)*100)/AK$33</f>
        <v>-1.306873786890048E-2</v>
      </c>
    </row>
    <row r="145" spans="1:47" x14ac:dyDescent="0.25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6.4751199999999995E-2</v>
      </c>
      <c r="F145" s="27">
        <v>5.7975100000000002E-2</v>
      </c>
      <c r="G145" s="27">
        <v>5.9543499999999999E-2</v>
      </c>
      <c r="H145" s="27">
        <v>5.38193E-2</v>
      </c>
      <c r="I145" s="27">
        <v>5.8661400000000002E-2</v>
      </c>
      <c r="J145" s="27">
        <v>6.2396E-2</v>
      </c>
      <c r="K145" s="27">
        <v>6.4218200000000003E-2</v>
      </c>
      <c r="L145" s="27">
        <v>6.4498899999999998E-2</v>
      </c>
      <c r="M145" s="27">
        <v>6.2534900000000004E-2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6.19515E-2</v>
      </c>
      <c r="V145" s="27">
        <v>6.2435299999999999E-2</v>
      </c>
      <c r="W145" s="27">
        <v>5.6998E-2</v>
      </c>
      <c r="X145" s="27">
        <v>5.3519400000000002E-2</v>
      </c>
      <c r="Y145" s="27">
        <v>5.7439200000000003E-2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6.0052992857142863E-2</v>
      </c>
      <c r="AP145" s="2">
        <f>((AK145-AK$34)*100)/AK$34</f>
        <v>1.8217395716942248</v>
      </c>
    </row>
    <row r="146" spans="1:47" x14ac:dyDescent="0.25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5.2498000000000003E-2</v>
      </c>
      <c r="H146" s="27">
        <v>5.5293299999999997E-2</v>
      </c>
      <c r="I146" s="27">
        <v>5.57999E-2</v>
      </c>
      <c r="J146" s="27">
        <v>6.1616999999999998E-2</v>
      </c>
      <c r="K146" s="27">
        <v>5.5444599999999997E-2</v>
      </c>
      <c r="L146" s="27">
        <v>4.9444799999999997E-2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3.44415E-2</v>
      </c>
      <c r="V146" s="27">
        <v>3.7024500000000002E-2</v>
      </c>
      <c r="W146" s="27">
        <v>3.3414100000000002E-2</v>
      </c>
      <c r="X146" s="27">
        <v>4.9635400000000003E-2</v>
      </c>
      <c r="Y146" s="27">
        <v>4.6820100000000003E-2</v>
      </c>
      <c r="Z146" s="27">
        <v>6.0188199999999997E-2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4.9301783333333342E-2</v>
      </c>
      <c r="AP146" s="2">
        <f>((AK146-AK$35)*100)/AK$35</f>
        <v>8.7160231073833394</v>
      </c>
    </row>
    <row r="147" spans="1:47" x14ac:dyDescent="0.25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4.3165099999999998E-2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3.8380900000000003E-2</v>
      </c>
      <c r="U147" s="25">
        <v>3.7851099999999999E-2</v>
      </c>
      <c r="V147" s="25" t="s">
        <v>0</v>
      </c>
      <c r="W147" s="25" t="s">
        <v>0</v>
      </c>
      <c r="X147" s="25">
        <v>3.9273200000000001E-2</v>
      </c>
      <c r="Y147" s="25">
        <v>3.9072700000000002E-2</v>
      </c>
      <c r="Z147" s="25">
        <v>3.9877700000000002E-2</v>
      </c>
      <c r="AA147" s="25">
        <v>3.9277800000000002E-2</v>
      </c>
      <c r="AB147" s="25">
        <v>3.8981099999999998E-2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3.9484950000000005E-2</v>
      </c>
      <c r="AP147" s="22">
        <f>((AK147-AK$36)*100)/AK$36</f>
        <v>1.0155936704318931</v>
      </c>
    </row>
    <row r="148" spans="1:47" x14ac:dyDescent="0.25">
      <c r="A148" s="25">
        <v>2.0766300000000001E-2</v>
      </c>
      <c r="B148" s="26">
        <v>1.9780900000000001E-2</v>
      </c>
      <c r="C148" s="25">
        <v>1.95888E-2</v>
      </c>
      <c r="D148" s="25">
        <v>1.9558599999999999E-2</v>
      </c>
      <c r="E148" s="25">
        <v>1.9508399999999999E-2</v>
      </c>
      <c r="F148" s="25">
        <v>1.9490799999999999E-2</v>
      </c>
      <c r="G148" s="25">
        <v>1.9486400000000001E-2</v>
      </c>
      <c r="H148" s="25">
        <v>1.9493099999999999E-2</v>
      </c>
      <c r="I148" s="25">
        <v>1.95105E-2</v>
      </c>
      <c r="J148" s="25">
        <v>1.9484399999999999E-2</v>
      </c>
      <c r="K148" s="25">
        <v>1.9569199999999998E-2</v>
      </c>
      <c r="L148" s="25">
        <v>1.959E-2</v>
      </c>
      <c r="M148" s="25">
        <v>1.9581100000000001E-2</v>
      </c>
      <c r="N148" s="25">
        <v>1.9585999999999999E-2</v>
      </c>
      <c r="O148" s="25">
        <v>1.9807700000000001E-2</v>
      </c>
      <c r="P148" s="25">
        <v>1.93955E-2</v>
      </c>
      <c r="Q148" s="25">
        <v>1.91215E-2</v>
      </c>
      <c r="R148" s="25">
        <v>1.8972200000000002E-2</v>
      </c>
      <c r="S148" s="25">
        <v>1.86594E-2</v>
      </c>
      <c r="T148" s="25">
        <v>1.9909900000000001E-2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2.1002900000000001E-2</v>
      </c>
      <c r="Z148" s="25">
        <v>2.0337600000000001E-2</v>
      </c>
      <c r="AA148" s="25">
        <v>2.0362100000000001E-2</v>
      </c>
      <c r="AB148" s="25">
        <v>2.2256999999999999E-2</v>
      </c>
      <c r="AC148" s="25">
        <v>2.2208700000000001E-2</v>
      </c>
      <c r="AD148" s="25">
        <v>2.0797900000000001E-2</v>
      </c>
      <c r="AE148" s="25">
        <v>2.0546499999999999E-2</v>
      </c>
      <c r="AF148" s="25">
        <v>2.07169E-2</v>
      </c>
      <c r="AG148" s="25">
        <v>2.0980100000000002E-2</v>
      </c>
      <c r="AH148" s="25">
        <v>2.0750999999999999E-2</v>
      </c>
      <c r="AI148" s="25">
        <v>2.07116E-2</v>
      </c>
      <c r="AJ148" s="25">
        <v>2.0923799999999999E-2</v>
      </c>
      <c r="AK148" s="3">
        <f t="shared" si="2"/>
        <v>2.0076775000000005E-2</v>
      </c>
      <c r="AP148" s="22">
        <f>((AK148-AK$37)*100)/AK$37</f>
        <v>3.9479581306683929</v>
      </c>
    </row>
    <row r="149" spans="1:47" x14ac:dyDescent="0.25">
      <c r="A149" t="s">
        <v>15</v>
      </c>
      <c r="AK149" s="17">
        <f>SUM(A113:AJ146)/867</f>
        <v>4.543920876585926E-2</v>
      </c>
      <c r="AP149" s="23">
        <f>((AK149-AK$38)*100)/AK$38</f>
        <v>-3.0646518109410965</v>
      </c>
      <c r="AQ149" s="24" t="s">
        <v>125</v>
      </c>
    </row>
    <row r="150" spans="1:47" x14ac:dyDescent="0.25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0</v>
      </c>
      <c r="B151" s="26">
        <v>2.97854E-2</v>
      </c>
      <c r="C151" s="25">
        <v>3.3133500000000003E-2</v>
      </c>
      <c r="D151" s="25">
        <v>2.56276E-2</v>
      </c>
      <c r="E151" s="25">
        <v>1.9933900000000001E-2</v>
      </c>
      <c r="F151" s="25">
        <v>1.8970600000000001E-2</v>
      </c>
      <c r="G151" s="25">
        <v>2.0467599999999999E-2</v>
      </c>
      <c r="H151" s="25">
        <v>3.3261199999999998E-2</v>
      </c>
      <c r="I151" s="25">
        <v>3.5870199999999998E-2</v>
      </c>
      <c r="J151" s="25">
        <v>3.6855899999999997E-2</v>
      </c>
      <c r="K151" s="25">
        <v>2.18047E-2</v>
      </c>
      <c r="L151" s="25">
        <v>3.8694399999999997E-2</v>
      </c>
      <c r="M151" s="25">
        <v>2.2512999999999998E-2</v>
      </c>
      <c r="N151" s="25">
        <v>3.8370500000000002E-2</v>
      </c>
      <c r="O151" s="25">
        <v>2.05217E-2</v>
      </c>
      <c r="P151" s="25">
        <v>3.3648200000000003E-2</v>
      </c>
      <c r="Q151" s="25">
        <v>3.1743199999999999E-2</v>
      </c>
      <c r="R151" s="25">
        <v>2.9439199999999999E-2</v>
      </c>
      <c r="S151" s="25">
        <v>1.6957199999999999E-2</v>
      </c>
      <c r="T151" s="25">
        <v>1.8030899999999999E-2</v>
      </c>
      <c r="U151" s="25">
        <v>2.4631900000000002E-2</v>
      </c>
      <c r="V151" s="25">
        <v>2.10978E-2</v>
      </c>
      <c r="W151" s="25">
        <v>2.0662E-2</v>
      </c>
      <c r="X151" s="25">
        <v>1.9664899999999999E-2</v>
      </c>
      <c r="Y151" s="25">
        <v>1.8938900000000002E-2</v>
      </c>
      <c r="Z151" s="25">
        <v>1.8641600000000001E-2</v>
      </c>
      <c r="AA151" s="25">
        <v>1.89105E-2</v>
      </c>
      <c r="AB151" s="25">
        <v>2.0393600000000001E-2</v>
      </c>
      <c r="AC151" s="25">
        <v>2.07841E-2</v>
      </c>
      <c r="AD151" s="25">
        <v>2.53379E-2</v>
      </c>
      <c r="AE151" s="25">
        <v>3.0333499999999999E-2</v>
      </c>
      <c r="AF151" s="25">
        <v>2.7676300000000001E-2</v>
      </c>
      <c r="AG151" s="25">
        <v>2.0581200000000001E-2</v>
      </c>
      <c r="AH151" s="25">
        <v>1.7783299999999998E-2</v>
      </c>
      <c r="AI151" s="25">
        <v>4.1194799999999997E-2</v>
      </c>
      <c r="AJ151" s="25" t="s">
        <v>0</v>
      </c>
      <c r="AK151" s="3">
        <f>AVERAGE(A151:AJ151)</f>
        <v>2.5654741176470583E-2</v>
      </c>
      <c r="AM151" s="6" t="s">
        <v>94</v>
      </c>
      <c r="AO151" s="2">
        <f>SUM(A184:AJ185)/40</f>
        <v>2.5003172499999993E-2</v>
      </c>
      <c r="AP151" s="2">
        <f>((AK151-AK$3)*100)/AK$3</f>
        <v>14.539719724346551</v>
      </c>
      <c r="AR151" s="6" t="s">
        <v>94</v>
      </c>
      <c r="AS151" s="2"/>
      <c r="AT151" s="2">
        <f>((AO151-AO$3)*100)/AO$3</f>
        <v>7.4527160599939331</v>
      </c>
    </row>
    <row r="152" spans="1:47" x14ac:dyDescent="0.25">
      <c r="A152" s="27">
        <v>5.1738100000000002E-2</v>
      </c>
      <c r="B152" s="28">
        <v>5.3261900000000001E-2</v>
      </c>
      <c r="C152" s="27">
        <v>5.4077500000000001E-2</v>
      </c>
      <c r="D152" s="27">
        <v>5.2754099999999998E-2</v>
      </c>
      <c r="E152" s="27">
        <v>4.9995900000000003E-2</v>
      </c>
      <c r="F152" s="27">
        <v>4.8837699999999998E-2</v>
      </c>
      <c r="G152" s="27">
        <v>4.68434E-2</v>
      </c>
      <c r="H152" s="27">
        <v>4.8251700000000002E-2</v>
      </c>
      <c r="I152" s="27">
        <v>4.7423399999999998E-2</v>
      </c>
      <c r="J152" s="27">
        <v>4.9649600000000002E-2</v>
      </c>
      <c r="K152" s="27">
        <v>4.5814199999999999E-2</v>
      </c>
      <c r="L152" s="27">
        <v>4.9934199999999998E-2</v>
      </c>
      <c r="M152" s="27">
        <v>4.9465099999999998E-2</v>
      </c>
      <c r="N152" s="27">
        <v>5.0475100000000002E-2</v>
      </c>
      <c r="O152" s="27">
        <v>4.9338100000000003E-2</v>
      </c>
      <c r="P152" s="27">
        <v>4.9200300000000002E-2</v>
      </c>
      <c r="Q152" s="27">
        <v>4.4121800000000003E-2</v>
      </c>
      <c r="R152" s="27">
        <v>4.2092699999999997E-2</v>
      </c>
      <c r="S152" s="27">
        <v>4.4751300000000001E-2</v>
      </c>
      <c r="T152" s="27">
        <v>4.7199999999999999E-2</v>
      </c>
      <c r="U152" s="27">
        <v>4.6180899999999997E-2</v>
      </c>
      <c r="V152" s="27">
        <v>4.5227700000000003E-2</v>
      </c>
      <c r="W152" s="27">
        <v>4.17685E-2</v>
      </c>
      <c r="X152" s="27">
        <v>4.1754600000000003E-2</v>
      </c>
      <c r="Y152" s="27">
        <v>4.6045999999999997E-2</v>
      </c>
      <c r="Z152" s="27">
        <v>5.1990700000000001E-2</v>
      </c>
      <c r="AA152" s="27">
        <v>5.3171299999999998E-2</v>
      </c>
      <c r="AB152" s="27">
        <v>5.08961E-2</v>
      </c>
      <c r="AC152" s="27">
        <v>5.1263900000000001E-2</v>
      </c>
      <c r="AD152" s="27">
        <v>5.3335500000000001E-2</v>
      </c>
      <c r="AE152" s="27">
        <v>5.6523999999999998E-2</v>
      </c>
      <c r="AF152" s="27">
        <v>5.3076699999999997E-2</v>
      </c>
      <c r="AG152" s="27">
        <v>5.0791299999999998E-2</v>
      </c>
      <c r="AH152" s="27">
        <v>5.32042E-2</v>
      </c>
      <c r="AI152" s="27">
        <v>5.1133600000000001E-2</v>
      </c>
      <c r="AJ152" s="27">
        <v>4.8681000000000002E-2</v>
      </c>
      <c r="AK152" s="3">
        <f t="shared" si="2"/>
        <v>4.9174225000000002E-2</v>
      </c>
      <c r="AM152" s="6" t="s">
        <v>116</v>
      </c>
      <c r="AO152" s="2">
        <f>SUM(A150:AJ151)/34</f>
        <v>2.5654741176470583E-2</v>
      </c>
      <c r="AP152" s="2">
        <f>((AK152-AK$4)*100)/AK$4</f>
        <v>16.4787797426767</v>
      </c>
      <c r="AR152" s="6" t="s">
        <v>116</v>
      </c>
      <c r="AS152" s="2"/>
      <c r="AT152" s="1">
        <f>((AO152-AO$4)*100)/AO$4</f>
        <v>14.539719724346551</v>
      </c>
    </row>
    <row r="153" spans="1:47" x14ac:dyDescent="0.25">
      <c r="A153" s="27">
        <v>6.5304100000000004E-2</v>
      </c>
      <c r="B153" s="28">
        <v>6.5550499999999998E-2</v>
      </c>
      <c r="C153" s="27">
        <v>6.5326899999999993E-2</v>
      </c>
      <c r="D153" s="27">
        <v>6.5883200000000003E-2</v>
      </c>
      <c r="E153" s="27">
        <v>6.5470100000000003E-2</v>
      </c>
      <c r="F153" s="27">
        <v>6.5106700000000003E-2</v>
      </c>
      <c r="G153" s="27">
        <v>6.3824400000000003E-2</v>
      </c>
      <c r="H153" s="27">
        <v>6.3543199999999994E-2</v>
      </c>
      <c r="I153" s="27">
        <v>6.4787800000000006E-2</v>
      </c>
      <c r="J153" s="27">
        <v>6.5509600000000001E-2</v>
      </c>
      <c r="K153" s="27">
        <v>6.5618999999999997E-2</v>
      </c>
      <c r="L153" s="27">
        <v>6.5767800000000001E-2</v>
      </c>
      <c r="M153" s="27">
        <v>6.5737799999999999E-2</v>
      </c>
      <c r="N153" s="27">
        <v>6.5858100000000003E-2</v>
      </c>
      <c r="O153" s="27">
        <v>6.5864400000000003E-2</v>
      </c>
      <c r="P153" s="27">
        <v>6.5286999999999998E-2</v>
      </c>
      <c r="Q153" s="27">
        <v>6.5179500000000001E-2</v>
      </c>
      <c r="R153" s="27">
        <v>6.4045900000000003E-2</v>
      </c>
      <c r="S153" s="27">
        <v>5.8979299999999998E-2</v>
      </c>
      <c r="T153" s="27">
        <v>6.1470999999999998E-2</v>
      </c>
      <c r="U153" s="27">
        <v>6.4763299999999996E-2</v>
      </c>
      <c r="V153" s="27">
        <v>6.4887500000000001E-2</v>
      </c>
      <c r="W153" s="27">
        <v>6.4837500000000006E-2</v>
      </c>
      <c r="X153" s="27">
        <v>6.4613900000000002E-2</v>
      </c>
      <c r="Y153" s="27">
        <v>6.4367900000000006E-2</v>
      </c>
      <c r="Z153" s="27">
        <v>6.4113900000000001E-2</v>
      </c>
      <c r="AA153" s="27">
        <v>6.4184900000000003E-2</v>
      </c>
      <c r="AB153" s="27">
        <v>6.4467700000000003E-2</v>
      </c>
      <c r="AC153" s="27">
        <v>6.4520099999999997E-2</v>
      </c>
      <c r="AD153" s="27">
        <v>6.4367599999999997E-2</v>
      </c>
      <c r="AE153" s="27">
        <v>6.4186199999999999E-2</v>
      </c>
      <c r="AF153" s="27">
        <v>6.4349100000000006E-2</v>
      </c>
      <c r="AG153" s="27">
        <v>6.46066E-2</v>
      </c>
      <c r="AH153" s="27">
        <v>6.4639799999999997E-2</v>
      </c>
      <c r="AI153" s="27">
        <v>6.4984E-2</v>
      </c>
      <c r="AJ153" s="27">
        <v>6.5157499999999993E-2</v>
      </c>
      <c r="AK153" s="3">
        <f t="shared" si="2"/>
        <v>6.4643438888888891E-2</v>
      </c>
      <c r="AM153" s="10" t="s">
        <v>94</v>
      </c>
      <c r="AO153" s="2">
        <f>SUM(A182:AJ183)/26</f>
        <v>5.6858203846153851E-2</v>
      </c>
      <c r="AP153" s="2">
        <f>((AK153-AK$5)*100)/AK$5</f>
        <v>2.4506342225219973</v>
      </c>
      <c r="AR153" s="10" t="s">
        <v>94</v>
      </c>
      <c r="AS153" s="2"/>
      <c r="AT153" s="1">
        <f>((AO153-AO$5)*100)/AO$5</f>
        <v>7.9147843676442582</v>
      </c>
    </row>
    <row r="154" spans="1:47" x14ac:dyDescent="0.25">
      <c r="A154" s="29">
        <v>6.5528500000000003E-2</v>
      </c>
      <c r="B154" s="30">
        <v>6.5872700000000006E-2</v>
      </c>
      <c r="C154" s="29">
        <v>6.5681299999999998E-2</v>
      </c>
      <c r="D154" s="29">
        <v>6.6056299999999998E-2</v>
      </c>
      <c r="E154" s="31">
        <v>6.6227599999999998E-2</v>
      </c>
      <c r="F154" s="31">
        <v>6.6192100000000004E-2</v>
      </c>
      <c r="G154" s="31">
        <v>6.6117099999999998E-2</v>
      </c>
      <c r="H154" s="31">
        <v>6.6195599999999993E-2</v>
      </c>
      <c r="I154" s="31">
        <v>6.6492700000000002E-2</v>
      </c>
      <c r="J154" s="31">
        <v>6.6937899999999995E-2</v>
      </c>
      <c r="K154" s="31">
        <v>6.7048399999999994E-2</v>
      </c>
      <c r="L154" s="31">
        <v>6.6647700000000004E-2</v>
      </c>
      <c r="M154" s="31">
        <v>6.6209199999999996E-2</v>
      </c>
      <c r="N154" s="31">
        <v>6.6164100000000003E-2</v>
      </c>
      <c r="O154" s="31">
        <v>6.6053399999999998E-2</v>
      </c>
      <c r="P154" s="31">
        <v>6.6067799999999996E-2</v>
      </c>
      <c r="Q154" s="32">
        <v>6.5304200000000007E-2</v>
      </c>
      <c r="R154" s="32">
        <v>6.5159800000000004E-2</v>
      </c>
      <c r="S154" s="33">
        <v>6.4724599999999993E-2</v>
      </c>
      <c r="T154" s="33" t="s">
        <v>0</v>
      </c>
      <c r="U154" s="33">
        <v>6.6152500000000003E-2</v>
      </c>
      <c r="V154" s="33">
        <v>6.5883200000000003E-2</v>
      </c>
      <c r="W154" s="33">
        <v>6.5681299999999998E-2</v>
      </c>
      <c r="X154" s="33">
        <v>6.5607299999999993E-2</v>
      </c>
      <c r="Y154" s="33">
        <v>6.5599500000000005E-2</v>
      </c>
      <c r="Z154" s="33">
        <v>6.5626799999999999E-2</v>
      </c>
      <c r="AA154" s="33">
        <v>6.5545999999999993E-2</v>
      </c>
      <c r="AB154" s="33">
        <v>6.5398399999999995E-2</v>
      </c>
      <c r="AC154" s="29">
        <v>6.5389699999999995E-2</v>
      </c>
      <c r="AD154" s="29">
        <v>6.5280900000000003E-2</v>
      </c>
      <c r="AE154" s="29">
        <v>6.5879199999999999E-2</v>
      </c>
      <c r="AF154" s="29">
        <v>6.5995300000000007E-2</v>
      </c>
      <c r="AG154" s="29">
        <v>6.5685900000000005E-2</v>
      </c>
      <c r="AH154" s="29">
        <v>6.5712300000000001E-2</v>
      </c>
      <c r="AI154" s="29">
        <v>6.5591800000000006E-2</v>
      </c>
      <c r="AJ154" s="29">
        <v>6.5701099999999998E-2</v>
      </c>
      <c r="AK154" s="3">
        <f t="shared" si="2"/>
        <v>6.5868919999999997E-2</v>
      </c>
      <c r="AM154" s="10" t="s">
        <v>116</v>
      </c>
      <c r="AO154" s="2">
        <f>SUM(A152:AJ153)/72</f>
        <v>5.6908831944444453E-2</v>
      </c>
      <c r="AP154" s="2">
        <f>((AK154-AK$6)*100)/AK$6</f>
        <v>2.204640945700473</v>
      </c>
      <c r="AR154" s="10" t="s">
        <v>116</v>
      </c>
      <c r="AS154" s="2"/>
      <c r="AT154" s="1">
        <f>((AO154-AO$6)*100)/AO$6</f>
        <v>8.0740846713760703</v>
      </c>
    </row>
    <row r="155" spans="1:47" x14ac:dyDescent="0.25">
      <c r="A155" s="29">
        <v>6.5948400000000004E-2</v>
      </c>
      <c r="B155" s="30">
        <v>6.6181699999999996E-2</v>
      </c>
      <c r="C155" s="29">
        <v>6.6441200000000006E-2</v>
      </c>
      <c r="D155" s="29">
        <v>6.6416500000000003E-2</v>
      </c>
      <c r="E155" s="31">
        <v>6.5259600000000001E-2</v>
      </c>
      <c r="F155" s="31">
        <v>6.3568299999999994E-2</v>
      </c>
      <c r="G155" s="31">
        <v>6.3065899999999994E-2</v>
      </c>
      <c r="H155" s="31">
        <v>6.2248100000000001E-2</v>
      </c>
      <c r="I155" s="31">
        <v>6.3945600000000005E-2</v>
      </c>
      <c r="J155" s="31">
        <v>6.4446600000000007E-2</v>
      </c>
      <c r="K155" s="31">
        <v>6.4322500000000005E-2</v>
      </c>
      <c r="L155" s="31">
        <v>6.4114099999999993E-2</v>
      </c>
      <c r="M155" s="31">
        <v>6.4474900000000002E-2</v>
      </c>
      <c r="N155" s="31">
        <v>6.4765400000000001E-2</v>
      </c>
      <c r="O155" s="31">
        <v>6.5030500000000005E-2</v>
      </c>
      <c r="P155" s="31">
        <v>6.4987600000000006E-2</v>
      </c>
      <c r="Q155" s="32">
        <v>6.4616900000000005E-2</v>
      </c>
      <c r="R155" s="32">
        <v>6.4066399999999996E-2</v>
      </c>
      <c r="S155" s="33">
        <v>6.3180600000000003E-2</v>
      </c>
      <c r="T155" s="33" t="s">
        <v>0</v>
      </c>
      <c r="U155" s="33">
        <v>6.6258200000000003E-2</v>
      </c>
      <c r="V155" s="33">
        <v>6.6156400000000004E-2</v>
      </c>
      <c r="W155" s="33">
        <v>6.6029599999999994E-2</v>
      </c>
      <c r="X155" s="33">
        <v>6.6066200000000005E-2</v>
      </c>
      <c r="Y155" s="33">
        <v>6.6346100000000005E-2</v>
      </c>
      <c r="Z155" s="33">
        <v>6.6230899999999995E-2</v>
      </c>
      <c r="AA155" s="33">
        <v>6.6170000000000007E-2</v>
      </c>
      <c r="AB155" s="33">
        <v>6.5904699999999997E-2</v>
      </c>
      <c r="AC155" s="29">
        <v>6.6413200000000006E-2</v>
      </c>
      <c r="AD155" s="29">
        <v>6.7730299999999993E-2</v>
      </c>
      <c r="AE155" s="29">
        <v>6.7649299999999996E-2</v>
      </c>
      <c r="AF155" s="29">
        <v>6.7254999999999995E-2</v>
      </c>
      <c r="AG155" s="29">
        <v>6.7400199999999993E-2</v>
      </c>
      <c r="AH155" s="29">
        <v>6.6482700000000006E-2</v>
      </c>
      <c r="AI155" s="29">
        <v>6.5947900000000004E-2</v>
      </c>
      <c r="AJ155" s="29">
        <v>6.58971E-2</v>
      </c>
      <c r="AK155" s="3">
        <f t="shared" si="2"/>
        <v>6.5457674285714279E-2</v>
      </c>
      <c r="AM155" s="11" t="s">
        <v>99</v>
      </c>
      <c r="AO155" s="2">
        <f>SUM(A177:R181)/56</f>
        <v>5.6460657142857154E-2</v>
      </c>
      <c r="AP155" s="2">
        <f>((AK155-AK$7)*100)/AK$7</f>
        <v>5.5683090456031543E-2</v>
      </c>
      <c r="AR155" s="11" t="s">
        <v>99</v>
      </c>
      <c r="AS155" s="2"/>
      <c r="AT155" s="1">
        <f>((AO155-AO$7)*100)/AO$7</f>
        <v>-3.572202452711108</v>
      </c>
    </row>
    <row r="156" spans="1:47" x14ac:dyDescent="0.25">
      <c r="A156" s="29">
        <v>6.6235199999999994E-2</v>
      </c>
      <c r="B156" s="30">
        <v>6.4795500000000006E-2</v>
      </c>
      <c r="C156" s="29">
        <v>6.2737200000000007E-2</v>
      </c>
      <c r="D156" s="29">
        <v>5.9876400000000003E-2</v>
      </c>
      <c r="E156" s="31">
        <v>5.7387399999999998E-2</v>
      </c>
      <c r="F156" s="31">
        <v>5.7286499999999997E-2</v>
      </c>
      <c r="G156" s="31">
        <v>5.4980899999999999E-2</v>
      </c>
      <c r="H156" s="31">
        <v>5.5788200000000003E-2</v>
      </c>
      <c r="I156" s="31">
        <v>5.6662700000000003E-2</v>
      </c>
      <c r="J156" s="31">
        <v>5.8244700000000003E-2</v>
      </c>
      <c r="K156" s="31">
        <v>5.7185100000000003E-2</v>
      </c>
      <c r="L156" s="31">
        <v>5.7217400000000002E-2</v>
      </c>
      <c r="M156" s="31">
        <v>5.7968600000000002E-2</v>
      </c>
      <c r="N156" s="31">
        <v>5.8653999999999998E-2</v>
      </c>
      <c r="O156" s="31">
        <v>5.9367200000000002E-2</v>
      </c>
      <c r="P156" s="31">
        <v>5.9654600000000002E-2</v>
      </c>
      <c r="Q156" s="32">
        <v>5.9875699999999997E-2</v>
      </c>
      <c r="R156" s="32">
        <v>5.8595300000000003E-2</v>
      </c>
      <c r="S156" s="33">
        <v>5.8935300000000003E-2</v>
      </c>
      <c r="T156" s="33" t="s">
        <v>0</v>
      </c>
      <c r="U156" s="33">
        <v>5.8088800000000003E-2</v>
      </c>
      <c r="V156" s="33">
        <v>6.2611399999999998E-2</v>
      </c>
      <c r="W156" s="33">
        <v>6.3475699999999996E-2</v>
      </c>
      <c r="X156" s="33">
        <v>6.4014600000000005E-2</v>
      </c>
      <c r="Y156" s="33">
        <v>6.3794900000000002E-2</v>
      </c>
      <c r="Z156" s="33">
        <v>6.3779100000000005E-2</v>
      </c>
      <c r="AA156" s="33">
        <v>6.3953599999999999E-2</v>
      </c>
      <c r="AB156" s="33">
        <v>6.3851199999999997E-2</v>
      </c>
      <c r="AC156" s="29">
        <v>6.6218200000000005E-2</v>
      </c>
      <c r="AD156" s="29">
        <v>6.9537299999999996E-2</v>
      </c>
      <c r="AE156" s="29">
        <v>6.9491300000000006E-2</v>
      </c>
      <c r="AF156" s="29">
        <v>6.8882100000000002E-2</v>
      </c>
      <c r="AG156" s="29">
        <v>6.8224800000000002E-2</v>
      </c>
      <c r="AH156" s="29">
        <v>6.7300200000000004E-2</v>
      </c>
      <c r="AI156" s="29">
        <v>6.62325E-2</v>
      </c>
      <c r="AJ156" s="29">
        <v>6.6104800000000005E-2</v>
      </c>
      <c r="AK156" s="3">
        <f t="shared" si="2"/>
        <v>6.1914525714285698E-2</v>
      </c>
      <c r="AM156" s="11" t="s">
        <v>102</v>
      </c>
      <c r="AO156" s="2">
        <f>SUM(E154:R158)/68</f>
        <v>5.4704776470588246E-2</v>
      </c>
      <c r="AP156" s="2">
        <f>((AK156-AK$8)*100)/AK$8</f>
        <v>-3.2063627879354328</v>
      </c>
      <c r="AR156" s="11" t="s">
        <v>102</v>
      </c>
      <c r="AS156" s="2"/>
      <c r="AT156" s="1">
        <f>((AO156-AO$8)*100)/AO$8</f>
        <v>-4.0018465050365322</v>
      </c>
    </row>
    <row r="157" spans="1:47" x14ac:dyDescent="0.25">
      <c r="A157" s="29">
        <v>6.0096499999999997E-2</v>
      </c>
      <c r="B157" s="30">
        <v>5.58605E-2</v>
      </c>
      <c r="C157" s="29">
        <v>4.95781E-2</v>
      </c>
      <c r="D157" s="29">
        <v>5.1649E-2</v>
      </c>
      <c r="E157" s="31" t="s">
        <v>0</v>
      </c>
      <c r="F157" s="31">
        <v>6.0457999999999998E-2</v>
      </c>
      <c r="G157" s="31">
        <v>4.80147E-2</v>
      </c>
      <c r="H157" s="31">
        <v>4.6951E-2</v>
      </c>
      <c r="I157" s="31">
        <v>4.8142600000000001E-2</v>
      </c>
      <c r="J157" s="31">
        <v>4.7821500000000003E-2</v>
      </c>
      <c r="K157" s="31">
        <v>4.7520800000000002E-2</v>
      </c>
      <c r="L157" s="31">
        <v>4.73429E-2</v>
      </c>
      <c r="M157" s="31">
        <v>4.7679199999999998E-2</v>
      </c>
      <c r="N157" s="31">
        <v>4.8547600000000003E-2</v>
      </c>
      <c r="O157" s="31">
        <v>4.9603599999999998E-2</v>
      </c>
      <c r="P157" s="31">
        <v>5.0785700000000003E-2</v>
      </c>
      <c r="Q157" s="32">
        <v>5.09422E-2</v>
      </c>
      <c r="R157" s="32">
        <v>4.7507899999999999E-2</v>
      </c>
      <c r="S157" s="33">
        <v>4.9527099999999998E-2</v>
      </c>
      <c r="T157" s="33" t="s">
        <v>0</v>
      </c>
      <c r="U157" s="33">
        <v>4.6819699999999999E-2</v>
      </c>
      <c r="V157" s="33">
        <v>5.3472699999999998E-2</v>
      </c>
      <c r="W157" s="33">
        <v>5.7904700000000003E-2</v>
      </c>
      <c r="X157" s="33">
        <v>5.9389900000000002E-2</v>
      </c>
      <c r="Y157" s="33">
        <v>5.9246399999999998E-2</v>
      </c>
      <c r="Z157" s="33">
        <v>5.8679700000000001E-2</v>
      </c>
      <c r="AA157" s="33">
        <v>5.7702799999999999E-2</v>
      </c>
      <c r="AB157" s="33">
        <v>5.8159000000000002E-2</v>
      </c>
      <c r="AC157" s="29">
        <v>5.8593399999999997E-2</v>
      </c>
      <c r="AD157" s="29">
        <v>5.8664500000000001E-2</v>
      </c>
      <c r="AE157" s="29">
        <v>5.6149999999999999E-2</v>
      </c>
      <c r="AF157" s="29">
        <v>5.98401E-2</v>
      </c>
      <c r="AG157" s="29">
        <v>6.2284699999999998E-2</v>
      </c>
      <c r="AH157" s="29">
        <v>6.2811400000000003E-2</v>
      </c>
      <c r="AI157" s="29">
        <v>6.2630199999999997E-2</v>
      </c>
      <c r="AJ157" s="29">
        <v>6.1855300000000002E-2</v>
      </c>
      <c r="AK157" s="3">
        <f t="shared" si="2"/>
        <v>5.4183335294117639E-2</v>
      </c>
      <c r="AM157" s="12" t="s">
        <v>105</v>
      </c>
      <c r="AO157" s="2">
        <f>SUM(S177:Z181)/35</f>
        <v>5.5166839999999995E-2</v>
      </c>
      <c r="AP157" s="2">
        <f>((AK157-AK$9)*100)/AK$9</f>
        <v>-5.5801276372391095</v>
      </c>
      <c r="AR157" s="12" t="s">
        <v>105</v>
      </c>
      <c r="AS157" s="2"/>
      <c r="AT157" s="1">
        <f>((AO157-AO$9)*100)/AO$9</f>
        <v>-4.6167033650380489</v>
      </c>
    </row>
    <row r="158" spans="1:47" x14ac:dyDescent="0.25">
      <c r="A158" s="29">
        <v>4.7914600000000002E-2</v>
      </c>
      <c r="B158" s="30">
        <v>4.6137600000000001E-2</v>
      </c>
      <c r="C158" s="29">
        <v>3.8701899999999997E-2</v>
      </c>
      <c r="D158" s="29" t="s">
        <v>0</v>
      </c>
      <c r="E158" s="31" t="s">
        <v>0</v>
      </c>
      <c r="F158" s="31">
        <v>4.9865199999999998E-2</v>
      </c>
      <c r="G158" s="31">
        <v>3.60638E-2</v>
      </c>
      <c r="H158" s="31">
        <v>3.6059599999999997E-2</v>
      </c>
      <c r="I158" s="31">
        <v>3.5510600000000003E-2</v>
      </c>
      <c r="J158" s="31">
        <v>3.1804300000000001E-2</v>
      </c>
      <c r="K158" s="31">
        <v>2.6198699999999998E-2</v>
      </c>
      <c r="L158" s="31">
        <v>2.4377699999999999E-2</v>
      </c>
      <c r="M158" s="31">
        <v>2.9825299999999999E-2</v>
      </c>
      <c r="N158" s="31">
        <v>3.3892899999999997E-2</v>
      </c>
      <c r="O158" s="31">
        <v>3.5642300000000002E-2</v>
      </c>
      <c r="P158" s="31">
        <v>3.62648E-2</v>
      </c>
      <c r="Q158" s="32">
        <v>3.3024499999999998E-2</v>
      </c>
      <c r="R158" s="32">
        <v>3.54791E-2</v>
      </c>
      <c r="S158" s="33">
        <v>4.4963200000000002E-2</v>
      </c>
      <c r="T158" s="33" t="s">
        <v>0</v>
      </c>
      <c r="U158" s="33" t="s">
        <v>0</v>
      </c>
      <c r="V158" s="33">
        <v>3.9527600000000003E-2</v>
      </c>
      <c r="W158" s="33">
        <v>4.4131700000000003E-2</v>
      </c>
      <c r="X158" s="33">
        <v>4.7751000000000002E-2</v>
      </c>
      <c r="Y158" s="33">
        <v>4.8420299999999999E-2</v>
      </c>
      <c r="Z158" s="33">
        <v>4.5250699999999998E-2</v>
      </c>
      <c r="AA158" s="33">
        <v>4.0790399999999997E-2</v>
      </c>
      <c r="AB158" s="33">
        <v>5.0245199999999997E-2</v>
      </c>
      <c r="AC158" s="29" t="s">
        <v>0</v>
      </c>
      <c r="AD158" s="29">
        <v>4.4790200000000002E-2</v>
      </c>
      <c r="AE158" s="29">
        <v>4.4069299999999999E-2</v>
      </c>
      <c r="AF158" s="29">
        <v>3.8758099999999997E-2</v>
      </c>
      <c r="AG158" s="29">
        <v>3.0742999999999999E-2</v>
      </c>
      <c r="AH158" s="29">
        <v>3.7977700000000003E-2</v>
      </c>
      <c r="AI158" s="29">
        <v>4.1799200000000002E-2</v>
      </c>
      <c r="AJ158" s="29">
        <v>4.3451900000000002E-2</v>
      </c>
      <c r="AK158" s="3">
        <f t="shared" si="2"/>
        <v>3.9336529032258059E-2</v>
      </c>
      <c r="AM158" s="12" t="s">
        <v>108</v>
      </c>
      <c r="AO158" s="2">
        <f>SUM(S154:AB158)/44</f>
        <v>5.9251113636363623E-2</v>
      </c>
      <c r="AP158" s="2">
        <f>((AK158-AK$10)*100)/AK$10</f>
        <v>-8.6315833956664054</v>
      </c>
      <c r="AR158" s="12" t="s">
        <v>108</v>
      </c>
      <c r="AS158" s="2"/>
      <c r="AT158" s="1">
        <f>((AO158-AO$10)*100)/AO$10</f>
        <v>-1.8338685238682524</v>
      </c>
    </row>
    <row r="159" spans="1:47" x14ac:dyDescent="0.25">
      <c r="A159" s="29">
        <v>4.5611400000000003E-2</v>
      </c>
      <c r="B159" s="30">
        <v>4.5153899999999997E-2</v>
      </c>
      <c r="C159" s="29" t="s">
        <v>0</v>
      </c>
      <c r="D159" s="29" t="s">
        <v>0</v>
      </c>
      <c r="E159" s="34" t="s">
        <v>0</v>
      </c>
      <c r="F159" s="34">
        <v>4.6018400000000001E-2</v>
      </c>
      <c r="G159" s="34">
        <v>4.0016099999999999E-2</v>
      </c>
      <c r="H159" s="34">
        <v>3.9708500000000001E-2</v>
      </c>
      <c r="I159" s="34">
        <v>3.8019299999999999E-2</v>
      </c>
      <c r="J159" s="34">
        <v>3.4906399999999997E-2</v>
      </c>
      <c r="K159" s="34">
        <v>3.3124899999999999E-2</v>
      </c>
      <c r="L159" s="34">
        <v>2.99473E-2</v>
      </c>
      <c r="M159" s="34">
        <v>2.86755E-2</v>
      </c>
      <c r="N159" s="34">
        <v>2.8641199999999999E-2</v>
      </c>
      <c r="O159" s="34">
        <v>2.78582E-2</v>
      </c>
      <c r="P159" s="34">
        <v>2.7601799999999999E-2</v>
      </c>
      <c r="Q159" s="34">
        <v>2.8483100000000001E-2</v>
      </c>
      <c r="R159" s="34">
        <v>3.4970099999999997E-2</v>
      </c>
      <c r="S159" s="35">
        <v>4.0521399999999999E-2</v>
      </c>
      <c r="T159" s="35" t="s">
        <v>0</v>
      </c>
      <c r="U159" s="35" t="s">
        <v>0</v>
      </c>
      <c r="V159" s="35">
        <v>4.5411100000000003E-2</v>
      </c>
      <c r="W159" s="35">
        <v>4.1644399999999998E-2</v>
      </c>
      <c r="X159" s="35">
        <v>3.3694399999999999E-2</v>
      </c>
      <c r="Y159" s="35">
        <v>2.8738400000000001E-2</v>
      </c>
      <c r="Z159" s="35">
        <v>2.9375499999999999E-2</v>
      </c>
      <c r="AA159" s="35">
        <v>4.5575999999999998E-2</v>
      </c>
      <c r="AB159" s="35">
        <v>5.0243500000000003E-2</v>
      </c>
      <c r="AC159" s="36" t="s">
        <v>0</v>
      </c>
      <c r="AD159" s="29">
        <v>4.66875E-2</v>
      </c>
      <c r="AE159" s="29">
        <v>4.8617100000000003E-2</v>
      </c>
      <c r="AF159" s="29">
        <v>4.6422699999999997E-2</v>
      </c>
      <c r="AG159" s="29">
        <v>4.4565599999999997E-2</v>
      </c>
      <c r="AH159" s="29">
        <v>4.2819400000000001E-2</v>
      </c>
      <c r="AI159" s="29">
        <v>4.20506E-2</v>
      </c>
      <c r="AJ159" s="29">
        <v>4.2270299999999997E-2</v>
      </c>
      <c r="AK159" s="3">
        <f t="shared" si="2"/>
        <v>3.8579133333333335E-2</v>
      </c>
      <c r="AM159" s="14" t="s">
        <v>99</v>
      </c>
      <c r="AO159" s="7">
        <f>(SUM(B168:O176)+SUM(P168:R172))/140</f>
        <v>2.9554542857142867E-2</v>
      </c>
      <c r="AP159" s="2">
        <f>((AK159-AK$11)*100)/AK$11</f>
        <v>-8.9335918668175474</v>
      </c>
      <c r="AR159" s="14" t="s">
        <v>99</v>
      </c>
      <c r="AS159" s="2"/>
      <c r="AT159" s="1">
        <f>((AO159-AO$11)*100)/AO$11</f>
        <v>-12.548563277716251</v>
      </c>
      <c r="AU159">
        <f>SUM(AT159:AT162)/4</f>
        <v>-12.488304553893963</v>
      </c>
    </row>
    <row r="160" spans="1:47" x14ac:dyDescent="0.25">
      <c r="A160" s="29">
        <v>4.3031399999999997E-2</v>
      </c>
      <c r="B160" s="30">
        <v>4.1495499999999998E-2</v>
      </c>
      <c r="C160" s="29" t="s">
        <v>0</v>
      </c>
      <c r="D160" s="29" t="s">
        <v>0</v>
      </c>
      <c r="E160" s="34" t="s">
        <v>0</v>
      </c>
      <c r="F160" s="34">
        <v>5.0393199999999999E-2</v>
      </c>
      <c r="G160" s="34">
        <v>4.0506199999999999E-2</v>
      </c>
      <c r="H160" s="34">
        <v>3.7626600000000003E-2</v>
      </c>
      <c r="I160" s="34">
        <v>3.6128599999999997E-2</v>
      </c>
      <c r="J160" s="34">
        <v>3.3853300000000003E-2</v>
      </c>
      <c r="K160" s="34">
        <v>3.32953E-2</v>
      </c>
      <c r="L160" s="34">
        <v>3.1520100000000002E-2</v>
      </c>
      <c r="M160" s="34">
        <v>3.0483E-2</v>
      </c>
      <c r="N160" s="34">
        <v>3.0562599999999999E-2</v>
      </c>
      <c r="O160" s="34">
        <v>3.1536799999999997E-2</v>
      </c>
      <c r="P160" s="34">
        <v>3.28706E-2</v>
      </c>
      <c r="Q160" s="34">
        <v>3.4406100000000002E-2</v>
      </c>
      <c r="R160" s="34">
        <v>3.5721000000000003E-2</v>
      </c>
      <c r="S160" s="35">
        <v>3.5830800000000003E-2</v>
      </c>
      <c r="T160" s="35" t="s">
        <v>0</v>
      </c>
      <c r="U160" s="35" t="s">
        <v>0</v>
      </c>
      <c r="V160" s="35">
        <v>4.9024100000000001E-2</v>
      </c>
      <c r="W160" s="35">
        <v>4.09857E-2</v>
      </c>
      <c r="X160" s="35">
        <v>3.4135699999999998E-2</v>
      </c>
      <c r="Y160" s="35">
        <v>3.5062999999999997E-2</v>
      </c>
      <c r="Z160" s="35">
        <v>4.0094200000000003E-2</v>
      </c>
      <c r="AA160" s="35">
        <v>4.6278100000000003E-2</v>
      </c>
      <c r="AB160" s="35">
        <v>4.8567800000000001E-2</v>
      </c>
      <c r="AC160" s="36" t="s">
        <v>0</v>
      </c>
      <c r="AD160" s="29">
        <v>5.0245400000000003E-2</v>
      </c>
      <c r="AE160" s="29">
        <v>4.6691000000000003E-2</v>
      </c>
      <c r="AF160" s="29">
        <v>4.5076999999999999E-2</v>
      </c>
      <c r="AG160" s="29">
        <v>4.5012499999999997E-2</v>
      </c>
      <c r="AH160" s="29">
        <v>4.4458999999999999E-2</v>
      </c>
      <c r="AI160" s="29">
        <v>4.4560200000000001E-2</v>
      </c>
      <c r="AJ160" s="29">
        <v>4.4186299999999998E-2</v>
      </c>
      <c r="AK160" s="3">
        <f t="shared" si="2"/>
        <v>3.9788036666666665E-2</v>
      </c>
      <c r="AM160" s="14" t="s">
        <v>102</v>
      </c>
      <c r="AO160" s="2">
        <f>SUM(E159:R167)/126</f>
        <v>3.1237411111111123E-2</v>
      </c>
      <c r="AP160" s="2">
        <f>((AK160-AK$12)*100)/AK$12</f>
        <v>-9.187682268866423</v>
      </c>
      <c r="AR160" s="14" t="s">
        <v>102</v>
      </c>
      <c r="AS160" s="2"/>
      <c r="AT160" s="1">
        <f>((AO160-AO$12)*100)/AO$12</f>
        <v>-13.250462200463447</v>
      </c>
    </row>
    <row r="161" spans="1:46" x14ac:dyDescent="0.25">
      <c r="A161" s="29">
        <v>4.2179300000000003E-2</v>
      </c>
      <c r="B161" s="30">
        <v>3.5196100000000001E-2</v>
      </c>
      <c r="C161" s="29" t="s">
        <v>0</v>
      </c>
      <c r="D161" s="29" t="s">
        <v>0</v>
      </c>
      <c r="E161" s="34" t="s">
        <v>0</v>
      </c>
      <c r="F161" s="34">
        <v>4.4336199999999999E-2</v>
      </c>
      <c r="G161" s="34">
        <v>3.8154100000000003E-2</v>
      </c>
      <c r="H161" s="34">
        <v>3.3830100000000002E-2</v>
      </c>
      <c r="I161" s="34">
        <v>3.1120999999999999E-2</v>
      </c>
      <c r="J161" s="34">
        <v>3.0355699999999999E-2</v>
      </c>
      <c r="K161" s="34">
        <v>3.1679300000000001E-2</v>
      </c>
      <c r="L161" s="34">
        <v>3.1100599999999999E-2</v>
      </c>
      <c r="M161" s="34">
        <v>3.0422899999999999E-2</v>
      </c>
      <c r="N161" s="34">
        <v>3.1216799999999999E-2</v>
      </c>
      <c r="O161" s="34">
        <v>3.3293999999999997E-2</v>
      </c>
      <c r="P161" s="34">
        <v>3.5045600000000003E-2</v>
      </c>
      <c r="Q161" s="34">
        <v>3.5743200000000003E-2</v>
      </c>
      <c r="R161" s="34">
        <v>3.6063100000000001E-2</v>
      </c>
      <c r="S161" s="35">
        <v>2.9277600000000001E-2</v>
      </c>
      <c r="T161" s="35" t="s">
        <v>0</v>
      </c>
      <c r="U161" s="35" t="s">
        <v>0</v>
      </c>
      <c r="V161" s="35" t="s">
        <v>0</v>
      </c>
      <c r="W161" s="35">
        <v>3.8144600000000001E-2</v>
      </c>
      <c r="X161" s="35">
        <v>3.7672299999999999E-2</v>
      </c>
      <c r="Y161" s="35">
        <v>3.8451300000000001E-2</v>
      </c>
      <c r="Z161" s="35">
        <v>4.1013800000000003E-2</v>
      </c>
      <c r="AA161" s="35">
        <v>4.3865099999999997E-2</v>
      </c>
      <c r="AB161" s="35" t="s">
        <v>0</v>
      </c>
      <c r="AC161" s="36" t="s">
        <v>0</v>
      </c>
      <c r="AD161" s="29">
        <v>5.2682199999999998E-2</v>
      </c>
      <c r="AE161" s="29">
        <v>4.2521700000000003E-2</v>
      </c>
      <c r="AF161" s="29">
        <v>4.30274E-2</v>
      </c>
      <c r="AG161" s="29">
        <v>4.4157500000000002E-2</v>
      </c>
      <c r="AH161" s="29">
        <v>4.5048400000000002E-2</v>
      </c>
      <c r="AI161" s="29">
        <v>4.5416999999999999E-2</v>
      </c>
      <c r="AJ161" s="29">
        <v>4.4925E-2</v>
      </c>
      <c r="AK161" s="3">
        <f t="shared" si="2"/>
        <v>3.8069353571428578E-2</v>
      </c>
      <c r="AM161" s="15" t="s">
        <v>105</v>
      </c>
      <c r="AO161" s="2">
        <f>(SUM(S168:AB176)+SUM(P173:R176))/67</f>
        <v>3.4131899999999993E-2</v>
      </c>
      <c r="AP161" s="2">
        <f>((AK161-AK$13)*100)/AK$13</f>
        <v>-9.7676661641540559</v>
      </c>
      <c r="AR161" s="15" t="s">
        <v>105</v>
      </c>
      <c r="AS161" s="2"/>
      <c r="AT161" s="1">
        <f>((AO161-AO$13)*100)/AO$13</f>
        <v>-13.551741791717157</v>
      </c>
    </row>
    <row r="162" spans="1:46" x14ac:dyDescent="0.25">
      <c r="A162" s="29">
        <v>4.1151199999999999E-2</v>
      </c>
      <c r="B162" s="30">
        <v>3.1343099999999999E-2</v>
      </c>
      <c r="C162" s="29" t="s">
        <v>0</v>
      </c>
      <c r="D162" s="29" t="s">
        <v>0</v>
      </c>
      <c r="E162" s="34">
        <v>4.5645400000000003E-2</v>
      </c>
      <c r="F162" s="34">
        <v>4.2496399999999997E-2</v>
      </c>
      <c r="G162" s="34">
        <v>3.4012800000000003E-2</v>
      </c>
      <c r="H162" s="34">
        <v>2.8802899999999999E-2</v>
      </c>
      <c r="I162" s="34">
        <v>2.5250000000000002E-2</v>
      </c>
      <c r="J162" s="34">
        <v>2.70665E-2</v>
      </c>
      <c r="K162" s="34">
        <v>2.46105E-2</v>
      </c>
      <c r="L162" s="34">
        <v>2.5761300000000001E-2</v>
      </c>
      <c r="M162" s="34">
        <v>3.0456500000000001E-2</v>
      </c>
      <c r="N162" s="34">
        <v>3.2289400000000003E-2</v>
      </c>
      <c r="O162" s="34">
        <v>3.4504899999999998E-2</v>
      </c>
      <c r="P162" s="34">
        <v>3.62752E-2</v>
      </c>
      <c r="Q162" s="34">
        <v>3.7138900000000002E-2</v>
      </c>
      <c r="R162" s="34">
        <v>3.8757399999999997E-2</v>
      </c>
      <c r="S162" s="35">
        <v>2.7654399999999999E-2</v>
      </c>
      <c r="T162" s="35" t="s">
        <v>0</v>
      </c>
      <c r="U162" s="35" t="s">
        <v>0</v>
      </c>
      <c r="V162" s="35" t="s">
        <v>0</v>
      </c>
      <c r="W162" s="35">
        <v>4.0683499999999997E-2</v>
      </c>
      <c r="X162" s="35">
        <v>4.0695500000000003E-2</v>
      </c>
      <c r="Y162" s="35">
        <v>4.1036700000000002E-2</v>
      </c>
      <c r="Z162" s="35">
        <v>4.1418499999999997E-2</v>
      </c>
      <c r="AA162" s="35">
        <v>4.52556E-2</v>
      </c>
      <c r="AB162" s="35" t="s">
        <v>0</v>
      </c>
      <c r="AC162" s="36" t="s">
        <v>0</v>
      </c>
      <c r="AD162" s="29" t="s">
        <v>0</v>
      </c>
      <c r="AE162" s="29">
        <v>3.7713799999999999E-2</v>
      </c>
      <c r="AF162" s="29">
        <v>4.1741599999999997E-2</v>
      </c>
      <c r="AG162" s="29">
        <v>4.3145599999999999E-2</v>
      </c>
      <c r="AH162" s="29">
        <v>4.4992299999999999E-2</v>
      </c>
      <c r="AI162" s="29">
        <v>4.6048100000000002E-2</v>
      </c>
      <c r="AJ162" s="29">
        <v>4.5552599999999999E-2</v>
      </c>
      <c r="AK162" s="3">
        <f t="shared" si="2"/>
        <v>3.6839307142857151E-2</v>
      </c>
      <c r="AM162" s="15" t="s">
        <v>108</v>
      </c>
      <c r="AO162" s="2">
        <f>SUM(S159:AB167)/54</f>
        <v>3.9672468518518522E-2</v>
      </c>
      <c r="AP162" s="1">
        <f>((AK162-AK$14)*100)/AK$14</f>
        <v>-10.988100544124256</v>
      </c>
      <c r="AR162" s="15" t="s">
        <v>108</v>
      </c>
      <c r="AS162" s="2"/>
      <c r="AT162" s="1">
        <f>((AO162-AO$14)*100)/AO$14</f>
        <v>-10.602450945678997</v>
      </c>
    </row>
    <row r="163" spans="1:46" x14ac:dyDescent="0.25">
      <c r="A163" s="29">
        <v>4.1691100000000002E-2</v>
      </c>
      <c r="B163" s="30">
        <v>3.4010600000000002E-2</v>
      </c>
      <c r="C163" s="29" t="s">
        <v>0</v>
      </c>
      <c r="D163" s="29" t="s">
        <v>0</v>
      </c>
      <c r="E163" s="34">
        <v>4.0507399999999999E-2</v>
      </c>
      <c r="F163" s="34">
        <v>3.8114200000000001E-2</v>
      </c>
      <c r="G163" s="34">
        <v>3.1737300000000003E-2</v>
      </c>
      <c r="H163" s="34">
        <v>2.5290400000000001E-2</v>
      </c>
      <c r="I163" s="34">
        <v>2.42594E-2</v>
      </c>
      <c r="J163" s="34">
        <v>2.2627299999999999E-2</v>
      </c>
      <c r="K163" s="34">
        <v>2.32698E-2</v>
      </c>
      <c r="L163" s="34">
        <v>2.6416100000000001E-2</v>
      </c>
      <c r="M163" s="34">
        <v>3.0133900000000002E-2</v>
      </c>
      <c r="N163" s="34">
        <v>3.3203400000000001E-2</v>
      </c>
      <c r="O163" s="34">
        <v>3.6086199999999999E-2</v>
      </c>
      <c r="P163" s="34">
        <v>3.82534E-2</v>
      </c>
      <c r="Q163" s="34">
        <v>3.9372400000000002E-2</v>
      </c>
      <c r="R163" s="34">
        <v>4.0945000000000002E-2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4.3324599999999998E-2</v>
      </c>
      <c r="X163" s="35">
        <v>4.1120499999999997E-2</v>
      </c>
      <c r="Y163" s="35">
        <v>4.2404999999999998E-2</v>
      </c>
      <c r="Z163" s="35">
        <v>4.0888399999999998E-2</v>
      </c>
      <c r="AA163" s="35">
        <v>4.6467799999999997E-2</v>
      </c>
      <c r="AB163" s="35" t="s">
        <v>0</v>
      </c>
      <c r="AC163" s="36" t="s">
        <v>0</v>
      </c>
      <c r="AD163" s="29" t="s">
        <v>0</v>
      </c>
      <c r="AE163" s="29">
        <v>3.9895199999999999E-2</v>
      </c>
      <c r="AF163" s="29">
        <v>3.8806100000000003E-2</v>
      </c>
      <c r="AG163" s="29">
        <v>3.90094E-2</v>
      </c>
      <c r="AH163" s="29">
        <v>4.0900499999999999E-2</v>
      </c>
      <c r="AI163" s="29">
        <v>4.2948199999999999E-2</v>
      </c>
      <c r="AJ163" s="29">
        <v>4.3992299999999998E-2</v>
      </c>
      <c r="AK163" s="3">
        <f t="shared" si="2"/>
        <v>3.6506514814814817E-2</v>
      </c>
      <c r="AM163" s="16" t="s">
        <v>117</v>
      </c>
      <c r="AO163" s="7">
        <f>(SUM(AC154:AJ176)+SUM(A154:D167))/173</f>
        <v>4.4487738150289009E-2</v>
      </c>
      <c r="AP163" s="2">
        <f>((AK163-AK$15)*100)/AK$15</f>
        <v>-11.716794308894517</v>
      </c>
      <c r="AR163" s="16" t="s">
        <v>117</v>
      </c>
      <c r="AS163" s="2"/>
      <c r="AT163" s="1">
        <f>((AO163-AO$15)*100)/AO$15</f>
        <v>-6.7992228290174017</v>
      </c>
    </row>
    <row r="164" spans="1:46" x14ac:dyDescent="0.25">
      <c r="A164" s="29">
        <v>4.68656E-2</v>
      </c>
      <c r="B164" s="30">
        <v>3.7582900000000002E-2</v>
      </c>
      <c r="C164" s="29" t="s">
        <v>0</v>
      </c>
      <c r="D164" s="29" t="s">
        <v>0</v>
      </c>
      <c r="E164" s="34">
        <v>3.2903200000000001E-2</v>
      </c>
      <c r="F164" s="34">
        <v>3.3667900000000001E-2</v>
      </c>
      <c r="G164" s="34">
        <v>2.89442E-2</v>
      </c>
      <c r="H164" s="34">
        <v>2.6799099999999999E-2</v>
      </c>
      <c r="I164" s="34">
        <v>2.2896400000000001E-2</v>
      </c>
      <c r="J164" s="34">
        <v>2.1906499999999999E-2</v>
      </c>
      <c r="K164" s="34">
        <v>2.2066800000000001E-2</v>
      </c>
      <c r="L164" s="34">
        <v>2.3162599999999998E-2</v>
      </c>
      <c r="M164" s="34">
        <v>2.5870799999999999E-2</v>
      </c>
      <c r="N164" s="34">
        <v>3.1917599999999997E-2</v>
      </c>
      <c r="O164" s="34">
        <v>3.5421899999999999E-2</v>
      </c>
      <c r="P164" s="34">
        <v>3.6577600000000002E-2</v>
      </c>
      <c r="Q164" s="34">
        <v>3.8333800000000001E-2</v>
      </c>
      <c r="R164" s="34">
        <v>4.3328899999999997E-2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3.9689599999999998E-2</v>
      </c>
      <c r="X164" s="35">
        <v>3.9364900000000001E-2</v>
      </c>
      <c r="Y164" s="35">
        <v>4.0210900000000001E-2</v>
      </c>
      <c r="Z164" s="35">
        <v>4.0216200000000001E-2</v>
      </c>
      <c r="AA164" s="35">
        <v>4.4628000000000001E-2</v>
      </c>
      <c r="AB164" s="35" t="s">
        <v>0</v>
      </c>
      <c r="AC164" s="36" t="s">
        <v>0</v>
      </c>
      <c r="AD164" s="29" t="s">
        <v>0</v>
      </c>
      <c r="AE164" s="29">
        <v>3.508E-2</v>
      </c>
      <c r="AF164" s="29">
        <v>3.5765400000000003E-2</v>
      </c>
      <c r="AG164" s="29">
        <v>3.6891100000000003E-2</v>
      </c>
      <c r="AH164" s="29">
        <v>4.1097799999999997E-2</v>
      </c>
      <c r="AI164" s="29">
        <v>4.3195900000000002E-2</v>
      </c>
      <c r="AJ164" s="29">
        <v>4.5565000000000001E-2</v>
      </c>
      <c r="AK164" s="3">
        <f t="shared" si="2"/>
        <v>3.5183355555555552E-2</v>
      </c>
      <c r="AM164" t="s">
        <v>118</v>
      </c>
      <c r="AO164" s="2">
        <f>((SUM(A150:Z183)+SUM(AA150:AJ176))/895)</f>
        <v>4.2532625139664777E-2</v>
      </c>
      <c r="AP164" s="2">
        <f>((AK164-AK$16)*100)/AK$16</f>
        <v>-13.062435216706342</v>
      </c>
      <c r="AR164" t="s">
        <v>118</v>
      </c>
      <c r="AT164" s="1">
        <f>((AO164-AO$16)*100)/AO$16</f>
        <v>-5.5996234787193755</v>
      </c>
    </row>
    <row r="165" spans="1:46" x14ac:dyDescent="0.25">
      <c r="A165" s="29">
        <v>5.1381400000000001E-2</v>
      </c>
      <c r="B165" s="30">
        <v>2.664E-2</v>
      </c>
      <c r="C165" s="29">
        <v>2.0504700000000001E-2</v>
      </c>
      <c r="D165" s="29">
        <v>2.8136700000000001E-2</v>
      </c>
      <c r="E165" s="34">
        <v>3.2202700000000001E-2</v>
      </c>
      <c r="F165" s="34">
        <v>2.7894100000000002E-2</v>
      </c>
      <c r="G165" s="34">
        <v>2.43103E-2</v>
      </c>
      <c r="H165" s="34">
        <v>2.2866500000000001E-2</v>
      </c>
      <c r="I165" s="34">
        <v>2.1336000000000001E-2</v>
      </c>
      <c r="J165" s="34">
        <v>2.30298E-2</v>
      </c>
      <c r="K165" s="34">
        <v>2.3098E-2</v>
      </c>
      <c r="L165" s="34">
        <v>2.4159199999999999E-2</v>
      </c>
      <c r="M165" s="34">
        <v>2.7418600000000001E-2</v>
      </c>
      <c r="N165" s="34">
        <v>3.2498199999999998E-2</v>
      </c>
      <c r="O165" s="34">
        <v>3.7691099999999998E-2</v>
      </c>
      <c r="P165" s="34">
        <v>4.0841700000000002E-2</v>
      </c>
      <c r="Q165" s="34">
        <v>4.1218600000000001E-2</v>
      </c>
      <c r="R165" s="34">
        <v>4.4635300000000003E-2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3.2877700000000003E-2</v>
      </c>
      <c r="X165" s="35">
        <v>3.6564899999999997E-2</v>
      </c>
      <c r="Y165" s="35">
        <v>4.4303799999999997E-2</v>
      </c>
      <c r="Z165" s="35">
        <v>4.6403699999999999E-2</v>
      </c>
      <c r="AA165" s="35">
        <v>4.3987999999999999E-2</v>
      </c>
      <c r="AB165" s="35" t="s">
        <v>0</v>
      </c>
      <c r="AC165" s="36" t="s">
        <v>0</v>
      </c>
      <c r="AD165" s="29" t="s">
        <v>0</v>
      </c>
      <c r="AE165" s="29">
        <v>3.2938000000000002E-2</v>
      </c>
      <c r="AF165" s="29">
        <v>3.6987800000000001E-2</v>
      </c>
      <c r="AG165" s="29">
        <v>3.6661199999999998E-2</v>
      </c>
      <c r="AH165" s="29">
        <v>3.9786299999999997E-2</v>
      </c>
      <c r="AI165" s="29">
        <v>4.2145000000000002E-2</v>
      </c>
      <c r="AJ165" s="29">
        <v>4.77799E-2</v>
      </c>
      <c r="AK165" s="3">
        <f t="shared" si="2"/>
        <v>3.4148248275862075E-2</v>
      </c>
      <c r="AM165" t="s">
        <v>119</v>
      </c>
      <c r="AP165" s="2">
        <f>((AK165-AK$17)*100)/AK$17</f>
        <v>-13.925071205483679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2.3359000000000001E-2</v>
      </c>
      <c r="B166" s="30">
        <v>2.77021E-2</v>
      </c>
      <c r="C166" s="29">
        <v>2.1129100000000001E-2</v>
      </c>
      <c r="D166" s="29">
        <v>2.4765700000000002E-2</v>
      </c>
      <c r="E166" s="34">
        <v>2.70385E-2</v>
      </c>
      <c r="F166" s="34">
        <v>2.3231399999999999E-2</v>
      </c>
      <c r="G166" s="34">
        <v>2.07163E-2</v>
      </c>
      <c r="H166" s="34">
        <v>2.2958900000000001E-2</v>
      </c>
      <c r="I166" s="34">
        <v>2.4498099999999998E-2</v>
      </c>
      <c r="J166" s="34">
        <v>2.72161E-2</v>
      </c>
      <c r="K166" s="34">
        <v>2.8944899999999999E-2</v>
      </c>
      <c r="L166" s="34">
        <v>3.0203500000000001E-2</v>
      </c>
      <c r="M166" s="34">
        <v>3.3665300000000002E-2</v>
      </c>
      <c r="N166" s="34">
        <v>3.7286199999999999E-2</v>
      </c>
      <c r="O166" s="34">
        <v>4.0310400000000003E-2</v>
      </c>
      <c r="P166" s="34">
        <v>4.31191E-2</v>
      </c>
      <c r="Q166" s="34">
        <v>4.5384899999999999E-2</v>
      </c>
      <c r="R166" s="34">
        <v>4.2038499999999999E-2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3.4939900000000003E-2</v>
      </c>
      <c r="X166" s="35">
        <v>3.8334699999999999E-2</v>
      </c>
      <c r="Y166" s="35">
        <v>4.3399800000000002E-2</v>
      </c>
      <c r="Z166" s="35">
        <v>4.7992899999999998E-2</v>
      </c>
      <c r="AA166" s="35">
        <v>4.5906099999999998E-2</v>
      </c>
      <c r="AB166" s="35" t="s">
        <v>0</v>
      </c>
      <c r="AC166" s="36" t="s">
        <v>0</v>
      </c>
      <c r="AD166" s="29" t="s">
        <v>0</v>
      </c>
      <c r="AE166" s="29">
        <v>3.1947700000000002E-2</v>
      </c>
      <c r="AF166" s="29">
        <v>2.8249699999999999E-2</v>
      </c>
      <c r="AG166" s="29">
        <v>1.7429099999999999E-2</v>
      </c>
      <c r="AH166" s="29">
        <v>1.7754800000000001E-2</v>
      </c>
      <c r="AI166" s="29">
        <v>3.2573400000000002E-2</v>
      </c>
      <c r="AJ166" s="29">
        <v>4.7266599999999999E-2</v>
      </c>
      <c r="AK166" s="3">
        <f t="shared" si="2"/>
        <v>3.2046989655172414E-2</v>
      </c>
      <c r="AM166" t="s">
        <v>120</v>
      </c>
      <c r="AP166" s="2">
        <f>((AK166-AK$18)*100)/AK$18</f>
        <v>-15.258859287770168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0</v>
      </c>
      <c r="B167" s="30" t="s">
        <v>0</v>
      </c>
      <c r="C167" s="29">
        <v>1.91308E-2</v>
      </c>
      <c r="D167" s="29">
        <v>1.2112700000000001E-2</v>
      </c>
      <c r="E167" s="34">
        <v>1.17964E-2</v>
      </c>
      <c r="F167" s="34">
        <v>1.3772899999999999E-2</v>
      </c>
      <c r="G167" s="34">
        <v>1.82902E-2</v>
      </c>
      <c r="H167" s="34">
        <v>2.4295799999999999E-2</v>
      </c>
      <c r="I167" s="34">
        <v>2.52882E-2</v>
      </c>
      <c r="J167" s="34">
        <v>2.5883099999999999E-2</v>
      </c>
      <c r="K167" s="34">
        <v>2.6687499999999999E-2</v>
      </c>
      <c r="L167" s="34">
        <v>2.74112E-2</v>
      </c>
      <c r="M167" s="34">
        <v>2.9212499999999999E-2</v>
      </c>
      <c r="N167" s="34">
        <v>3.1176499999999999E-2</v>
      </c>
      <c r="O167" s="34">
        <v>3.3767499999999999E-2</v>
      </c>
      <c r="P167" s="34">
        <v>3.7501300000000001E-2</v>
      </c>
      <c r="Q167" s="34">
        <v>4.0947699999999997E-2</v>
      </c>
      <c r="R167" s="34">
        <v>4.3752399999999997E-2</v>
      </c>
      <c r="S167" s="35" t="s">
        <v>0</v>
      </c>
      <c r="T167" s="35" t="s">
        <v>0</v>
      </c>
      <c r="U167" s="35" t="s">
        <v>0</v>
      </c>
      <c r="V167" s="35">
        <v>2.7968199999999999E-2</v>
      </c>
      <c r="W167" s="35">
        <v>2.8852599999999999E-2</v>
      </c>
      <c r="X167" s="35">
        <v>2.9347499999999999E-2</v>
      </c>
      <c r="Y167" s="35">
        <v>3.3498899999999998E-2</v>
      </c>
      <c r="Z167" s="35">
        <v>3.7302299999999997E-2</v>
      </c>
      <c r="AA167" s="35">
        <v>4.1963399999999998E-2</v>
      </c>
      <c r="AB167" s="35" t="s">
        <v>0</v>
      </c>
      <c r="AC167" s="36" t="s">
        <v>0</v>
      </c>
      <c r="AD167" s="29" t="s">
        <v>0</v>
      </c>
      <c r="AE167" s="29">
        <v>3.3945799999999998E-2</v>
      </c>
      <c r="AF167" s="29">
        <v>1.8848199999999999E-2</v>
      </c>
      <c r="AG167" s="29">
        <v>1.48702E-2</v>
      </c>
      <c r="AH167" s="29">
        <v>1.5628800000000002E-2</v>
      </c>
      <c r="AI167" s="29">
        <v>1.8532900000000001E-2</v>
      </c>
      <c r="AJ167" s="29">
        <v>2.16014E-2</v>
      </c>
      <c r="AK167" s="3">
        <f t="shared" si="2"/>
        <v>2.6549532142857137E-2</v>
      </c>
      <c r="AM167" t="s">
        <v>121</v>
      </c>
      <c r="AO167" s="2">
        <f>SUM(U182:W183)/6</f>
        <v>5.0322533333333336E-2</v>
      </c>
      <c r="AP167" s="2">
        <f>((AK167-AK$19)*100)/AK$19</f>
        <v>-16.276943272969252</v>
      </c>
      <c r="AR167" t="s">
        <v>124</v>
      </c>
      <c r="AT167" s="1">
        <f>((AO167-AO$19)*100)/AO$19</f>
        <v>8.477737890280304</v>
      </c>
    </row>
    <row r="168" spans="1:46" x14ac:dyDescent="0.25">
      <c r="A168" t="s">
        <v>0</v>
      </c>
      <c r="B168" s="37" t="s">
        <v>0</v>
      </c>
      <c r="C168" s="34">
        <v>1.21304E-2</v>
      </c>
      <c r="D168" s="34">
        <v>1.0329400000000001E-2</v>
      </c>
      <c r="E168" s="34">
        <v>1.07446E-2</v>
      </c>
      <c r="F168" s="34">
        <v>1.2520099999999999E-2</v>
      </c>
      <c r="G168" s="34">
        <v>1.91389E-2</v>
      </c>
      <c r="H168" s="34">
        <v>2.5257100000000001E-2</v>
      </c>
      <c r="I168" s="34">
        <v>2.7505999999999999E-2</v>
      </c>
      <c r="J168" s="34">
        <v>2.8945700000000001E-2</v>
      </c>
      <c r="K168" s="34">
        <v>2.8989299999999999E-2</v>
      </c>
      <c r="L168" s="34">
        <v>2.8940299999999999E-2</v>
      </c>
      <c r="M168" s="34">
        <v>2.9804799999999999E-2</v>
      </c>
      <c r="N168" s="34">
        <v>3.1371400000000001E-2</v>
      </c>
      <c r="O168" s="34">
        <v>3.3745900000000002E-2</v>
      </c>
      <c r="P168" s="34">
        <v>3.7513499999999998E-2</v>
      </c>
      <c r="Q168" s="34">
        <v>4.0642600000000001E-2</v>
      </c>
      <c r="R168" s="34">
        <v>4.06322E-2</v>
      </c>
      <c r="S168" s="35" t="s">
        <v>0</v>
      </c>
      <c r="T168" s="35" t="s">
        <v>0</v>
      </c>
      <c r="U168" s="35" t="s">
        <v>0</v>
      </c>
      <c r="V168" s="35">
        <v>3.5291999999999997E-2</v>
      </c>
      <c r="W168" s="35">
        <v>2.9704299999999999E-2</v>
      </c>
      <c r="X168" s="35">
        <v>3.0056200000000002E-2</v>
      </c>
      <c r="Y168" s="35">
        <v>3.2522599999999999E-2</v>
      </c>
      <c r="Z168" s="35">
        <v>3.5317300000000003E-2</v>
      </c>
      <c r="AA168" s="35">
        <v>3.7041600000000001E-2</v>
      </c>
      <c r="AB168" s="35" t="s">
        <v>0</v>
      </c>
      <c r="AC168" s="36" t="s">
        <v>0</v>
      </c>
      <c r="AD168" s="29" t="s">
        <v>0</v>
      </c>
      <c r="AE168" s="29">
        <v>4.6072299999999997E-2</v>
      </c>
      <c r="AF168" s="29">
        <v>1.5921500000000002E-2</v>
      </c>
      <c r="AG168" s="29">
        <v>1.36831E-2</v>
      </c>
      <c r="AH168" s="29">
        <v>2.4688600000000002E-2</v>
      </c>
      <c r="AI168" s="29">
        <v>2.7895300000000001E-2</v>
      </c>
      <c r="AJ168" s="29">
        <v>2.22493E-2</v>
      </c>
      <c r="AK168" s="3">
        <f t="shared" si="2"/>
        <v>2.7452010714285709E-2</v>
      </c>
      <c r="AP168" s="2">
        <f>((AK168-AK$20)*100)/AK$20</f>
        <v>-15.101944206424806</v>
      </c>
    </row>
    <row r="169" spans="1:46" x14ac:dyDescent="0.25">
      <c r="A169" t="s">
        <v>0</v>
      </c>
      <c r="B169" s="37">
        <v>1.4635199999999999E-2</v>
      </c>
      <c r="C169" s="34">
        <v>1.34234E-2</v>
      </c>
      <c r="D169" s="34">
        <v>1.09566E-2</v>
      </c>
      <c r="E169" s="34">
        <v>1.32575E-2</v>
      </c>
      <c r="F169" s="34">
        <v>1.64902E-2</v>
      </c>
      <c r="G169" s="34">
        <v>2.4004299999999999E-2</v>
      </c>
      <c r="H169" s="34">
        <v>2.9756600000000001E-2</v>
      </c>
      <c r="I169" s="34">
        <v>3.3890099999999999E-2</v>
      </c>
      <c r="J169" s="34">
        <v>3.75558E-2</v>
      </c>
      <c r="K169" s="34">
        <v>3.9647300000000003E-2</v>
      </c>
      <c r="L169" s="34">
        <v>4.0850299999999999E-2</v>
      </c>
      <c r="M169" s="34">
        <v>3.9320300000000002E-2</v>
      </c>
      <c r="N169" s="34">
        <v>3.6209999999999999E-2</v>
      </c>
      <c r="O169" s="34">
        <v>3.4099999999999998E-2</v>
      </c>
      <c r="P169" s="34">
        <v>3.5547099999999998E-2</v>
      </c>
      <c r="Q169" s="34">
        <v>3.72445E-2</v>
      </c>
      <c r="R169" s="34">
        <v>3.6462300000000003E-2</v>
      </c>
      <c r="S169" s="35" t="s">
        <v>0</v>
      </c>
      <c r="T169" s="35" t="s">
        <v>0</v>
      </c>
      <c r="U169" s="35">
        <v>3.0325899999999999E-2</v>
      </c>
      <c r="V169" s="35">
        <v>3.3819500000000002E-2</v>
      </c>
      <c r="W169" s="35">
        <v>3.6808800000000003E-2</v>
      </c>
      <c r="X169" s="35">
        <v>2.4750600000000001E-2</v>
      </c>
      <c r="Y169" s="35">
        <v>2.3023399999999999E-2</v>
      </c>
      <c r="Z169" s="35">
        <v>3.36435E-2</v>
      </c>
      <c r="AA169" s="35">
        <v>3.72059E-2</v>
      </c>
      <c r="AB169" s="35" t="s">
        <v>0</v>
      </c>
      <c r="AC169" s="36" t="s">
        <v>0</v>
      </c>
      <c r="AD169" s="29" t="s">
        <v>0</v>
      </c>
      <c r="AE169" s="29">
        <v>4.45884E-2</v>
      </c>
      <c r="AF169" s="29">
        <v>2.6514900000000001E-2</v>
      </c>
      <c r="AG169" s="29">
        <v>2.16843E-2</v>
      </c>
      <c r="AH169" s="29">
        <v>2.9337999999999999E-2</v>
      </c>
      <c r="AI169" s="29">
        <v>3.0945799999999999E-2</v>
      </c>
      <c r="AJ169" s="29">
        <v>2.2579999999999999E-2</v>
      </c>
      <c r="AK169" s="3">
        <f t="shared" si="2"/>
        <v>2.9619349999999999E-2</v>
      </c>
      <c r="AO169" s="49"/>
      <c r="AP169" s="2">
        <f>((AK169-AK$21)*100)/AK$21</f>
        <v>-15.242185555772524</v>
      </c>
    </row>
    <row r="170" spans="1:46" x14ac:dyDescent="0.25">
      <c r="A170" t="s">
        <v>0</v>
      </c>
      <c r="B170" s="37">
        <v>2.08817E-2</v>
      </c>
      <c r="C170" s="34">
        <v>2.29935E-2</v>
      </c>
      <c r="D170" s="34">
        <v>1.9985099999999999E-2</v>
      </c>
      <c r="E170" s="34">
        <v>2.12076E-2</v>
      </c>
      <c r="F170" s="34">
        <v>2.3396699999999999E-2</v>
      </c>
      <c r="G170" s="34">
        <v>2.59537E-2</v>
      </c>
      <c r="H170" s="34">
        <v>2.8728E-2</v>
      </c>
      <c r="I170" s="34">
        <v>3.2632899999999999E-2</v>
      </c>
      <c r="J170" s="34">
        <v>3.5571899999999997E-2</v>
      </c>
      <c r="K170" s="34">
        <v>3.85531E-2</v>
      </c>
      <c r="L170" s="34">
        <v>4.0100499999999997E-2</v>
      </c>
      <c r="M170" s="34">
        <v>4.1247499999999999E-2</v>
      </c>
      <c r="N170" s="34">
        <v>3.6808599999999997E-2</v>
      </c>
      <c r="O170" s="34">
        <v>2.69503E-2</v>
      </c>
      <c r="P170" s="34">
        <v>2.6423800000000001E-2</v>
      </c>
      <c r="Q170" s="34">
        <v>2.20897E-2</v>
      </c>
      <c r="R170" s="34">
        <v>3.2716799999999997E-2</v>
      </c>
      <c r="S170" s="35" t="s">
        <v>0</v>
      </c>
      <c r="T170" s="35" t="s">
        <v>0</v>
      </c>
      <c r="U170" s="35">
        <v>3.25668E-2</v>
      </c>
      <c r="V170" s="35">
        <v>3.4825799999999997E-2</v>
      </c>
      <c r="W170" s="35">
        <v>3.3722200000000001E-2</v>
      </c>
      <c r="X170" s="35">
        <v>3.4158899999999999E-2</v>
      </c>
      <c r="Y170" s="35">
        <v>1.8056800000000001E-2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4.1807200000000003E-2</v>
      </c>
      <c r="AG170" s="29">
        <v>2.6574E-2</v>
      </c>
      <c r="AH170" s="29">
        <v>3.9956400000000003E-2</v>
      </c>
      <c r="AI170" s="29">
        <v>4.0082899999999998E-2</v>
      </c>
      <c r="AJ170" s="29">
        <v>2.4743299999999999E-2</v>
      </c>
      <c r="AK170" s="3">
        <f t="shared" si="2"/>
        <v>3.0471692592592595E-2</v>
      </c>
      <c r="AP170" s="2">
        <f>((AK170-AK$22)*100)/AK$22</f>
        <v>-14.555587865695957</v>
      </c>
    </row>
    <row r="171" spans="1:46" x14ac:dyDescent="0.25">
      <c r="A171" t="s">
        <v>0</v>
      </c>
      <c r="B171" s="37">
        <v>2.3127000000000002E-2</v>
      </c>
      <c r="C171" s="34">
        <v>2.1591200000000001E-2</v>
      </c>
      <c r="D171" s="34">
        <v>2.2687100000000002E-2</v>
      </c>
      <c r="E171" s="34">
        <v>2.1211600000000001E-2</v>
      </c>
      <c r="F171" s="34">
        <v>2.2647199999999999E-2</v>
      </c>
      <c r="G171" s="34">
        <v>2.4746199999999999E-2</v>
      </c>
      <c r="H171" s="34">
        <v>2.5308400000000002E-2</v>
      </c>
      <c r="I171" s="34">
        <v>2.68031E-2</v>
      </c>
      <c r="J171" s="34">
        <v>2.84395E-2</v>
      </c>
      <c r="K171" s="34">
        <v>3.1179100000000001E-2</v>
      </c>
      <c r="L171" s="34">
        <v>3.1797499999999999E-2</v>
      </c>
      <c r="M171" s="34">
        <v>3.3945099999999999E-2</v>
      </c>
      <c r="N171" s="34">
        <v>3.65037E-2</v>
      </c>
      <c r="O171" s="34">
        <v>3.2774900000000003E-2</v>
      </c>
      <c r="P171" s="34">
        <v>2.7038800000000002E-2</v>
      </c>
      <c r="Q171" s="34">
        <v>3.3041099999999997E-2</v>
      </c>
      <c r="R171" s="34">
        <v>4.4627800000000002E-2</v>
      </c>
      <c r="S171" s="35" t="s">
        <v>0</v>
      </c>
      <c r="T171" s="35">
        <v>3.8763899999999997E-2</v>
      </c>
      <c r="U171" s="35">
        <v>3.32603E-2</v>
      </c>
      <c r="V171" s="35">
        <v>3.0854599999999999E-2</v>
      </c>
      <c r="W171" s="35">
        <v>3.1679499999999999E-2</v>
      </c>
      <c r="X171" s="35">
        <v>3.0550899999999999E-2</v>
      </c>
      <c r="Y171" s="35">
        <v>2.4181000000000001E-2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4.5410699999999998E-2</v>
      </c>
      <c r="AG171" s="29">
        <v>3.8524000000000003E-2</v>
      </c>
      <c r="AH171" s="29">
        <v>3.3661700000000003E-2</v>
      </c>
      <c r="AI171" s="29">
        <v>3.4531699999999999E-2</v>
      </c>
      <c r="AJ171" s="29">
        <v>3.3187899999999999E-2</v>
      </c>
      <c r="AK171" s="3">
        <f t="shared" si="2"/>
        <v>3.078841071428572E-2</v>
      </c>
      <c r="AP171" s="2">
        <f>((AK171-AK$23)*100)/AK$23</f>
        <v>-13.712901924284004</v>
      </c>
    </row>
    <row r="172" spans="1:46" x14ac:dyDescent="0.25">
      <c r="A172" t="s">
        <v>0</v>
      </c>
      <c r="B172" s="37">
        <v>2.6426100000000001E-2</v>
      </c>
      <c r="C172" s="34">
        <v>2.22575E-2</v>
      </c>
      <c r="D172" s="34">
        <v>2.3168999999999999E-2</v>
      </c>
      <c r="E172" s="34">
        <v>2.164E-2</v>
      </c>
      <c r="F172" s="34">
        <v>2.2708099999999998E-2</v>
      </c>
      <c r="G172" s="34">
        <v>2.4884199999999999E-2</v>
      </c>
      <c r="H172" s="34">
        <v>2.70542E-2</v>
      </c>
      <c r="I172" s="34">
        <v>2.9171699999999998E-2</v>
      </c>
      <c r="J172" s="34">
        <v>3.3523299999999999E-2</v>
      </c>
      <c r="K172" s="34">
        <v>3.5125200000000002E-2</v>
      </c>
      <c r="L172" s="34">
        <v>3.2838699999999998E-2</v>
      </c>
      <c r="M172" s="34">
        <v>3.3803E-2</v>
      </c>
      <c r="N172" s="34">
        <v>3.3505699999999999E-2</v>
      </c>
      <c r="O172" s="34">
        <v>3.3048399999999999E-2</v>
      </c>
      <c r="P172" s="34">
        <v>2.8579799999999999E-2</v>
      </c>
      <c r="Q172" s="34">
        <v>4.6500899999999998E-2</v>
      </c>
      <c r="R172" s="34" t="s">
        <v>0</v>
      </c>
      <c r="S172" s="35">
        <v>3.7820600000000003E-2</v>
      </c>
      <c r="T172" s="35">
        <v>3.2215899999999999E-2</v>
      </c>
      <c r="U172" s="35">
        <v>2.8209499999999998E-2</v>
      </c>
      <c r="V172" s="35">
        <v>2.9378700000000001E-2</v>
      </c>
      <c r="W172" s="35">
        <v>2.9759500000000001E-2</v>
      </c>
      <c r="X172" s="35">
        <v>2.95388E-2</v>
      </c>
      <c r="Y172" s="35">
        <v>2.7423800000000002E-2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4.47293E-2</v>
      </c>
      <c r="AG172" s="29">
        <v>4.0604399999999999E-2</v>
      </c>
      <c r="AH172" s="29">
        <v>3.85338E-2</v>
      </c>
      <c r="AI172" s="29">
        <v>3.8466500000000001E-2</v>
      </c>
      <c r="AJ172" s="29">
        <v>3.8446000000000001E-2</v>
      </c>
      <c r="AK172" s="3">
        <f t="shared" si="2"/>
        <v>3.1762949999999991E-2</v>
      </c>
      <c r="AP172" s="2">
        <f>((AK172-AK$24)*100)/AK$24</f>
        <v>-13.6116352361623</v>
      </c>
    </row>
    <row r="173" spans="1:46" x14ac:dyDescent="0.25">
      <c r="A173" t="s">
        <v>0</v>
      </c>
      <c r="B173" s="37">
        <v>3.7266500000000001E-2</v>
      </c>
      <c r="C173" s="34">
        <v>3.1991600000000002E-2</v>
      </c>
      <c r="D173" s="34">
        <v>2.6484000000000001E-2</v>
      </c>
      <c r="E173" s="34">
        <v>2.40106E-2</v>
      </c>
      <c r="F173" s="34">
        <v>2.65542E-2</v>
      </c>
      <c r="G173" s="34">
        <v>2.9093399999999998E-2</v>
      </c>
      <c r="H173" s="34">
        <v>3.0864599999999999E-2</v>
      </c>
      <c r="I173" s="34">
        <v>3.2472399999999998E-2</v>
      </c>
      <c r="J173" s="34">
        <v>3.2850799999999999E-2</v>
      </c>
      <c r="K173" s="34">
        <v>3.3529799999999998E-2</v>
      </c>
      <c r="L173" s="34">
        <v>3.5187400000000001E-2</v>
      </c>
      <c r="M173" s="34">
        <v>3.67795E-2</v>
      </c>
      <c r="N173" s="34">
        <v>3.6653100000000001E-2</v>
      </c>
      <c r="O173" s="34">
        <v>3.32632E-2</v>
      </c>
      <c r="P173" s="38">
        <v>3.17133E-2</v>
      </c>
      <c r="Q173" s="38" t="s">
        <v>0</v>
      </c>
      <c r="R173" s="38">
        <v>4.3997000000000001E-2</v>
      </c>
      <c r="S173" s="35">
        <v>3.2726900000000003E-2</v>
      </c>
      <c r="T173" s="35">
        <v>3.0444499999999999E-2</v>
      </c>
      <c r="U173" s="35">
        <v>2.9319399999999999E-2</v>
      </c>
      <c r="V173" s="35">
        <v>3.2180199999999999E-2</v>
      </c>
      <c r="W173" s="35">
        <v>3.3232600000000001E-2</v>
      </c>
      <c r="X173" s="35">
        <v>3.0126500000000001E-2</v>
      </c>
      <c r="Y173" s="35">
        <v>3.0951099999999999E-2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4.4556699999999998E-2</v>
      </c>
      <c r="AG173" s="29">
        <v>4.13824E-2</v>
      </c>
      <c r="AH173" s="29" t="s">
        <v>0</v>
      </c>
      <c r="AI173" s="29">
        <v>4.6852600000000001E-2</v>
      </c>
      <c r="AJ173" s="29">
        <v>3.8278100000000002E-2</v>
      </c>
      <c r="AK173" s="3">
        <f t="shared" si="2"/>
        <v>3.3806014814814815E-2</v>
      </c>
      <c r="AP173" s="2">
        <f>((AK173-AK$25)*100)/AK$25</f>
        <v>-12.223919005727584</v>
      </c>
    </row>
    <row r="174" spans="1:46" x14ac:dyDescent="0.25">
      <c r="A174" t="s">
        <v>0</v>
      </c>
      <c r="B174" s="37">
        <v>4.3385899999999998E-2</v>
      </c>
      <c r="C174" s="34">
        <v>3.89802E-2</v>
      </c>
      <c r="D174" s="34">
        <v>3.3677600000000002E-2</v>
      </c>
      <c r="E174" s="34">
        <v>2.9231900000000002E-2</v>
      </c>
      <c r="F174" s="34">
        <v>2.8777500000000001E-2</v>
      </c>
      <c r="G174" s="34">
        <v>3.0174599999999999E-2</v>
      </c>
      <c r="H174" s="34">
        <v>3.1598899999999999E-2</v>
      </c>
      <c r="I174" s="34">
        <v>3.29051E-2</v>
      </c>
      <c r="J174" s="34">
        <v>3.2702500000000002E-2</v>
      </c>
      <c r="K174" s="34">
        <v>3.2309499999999998E-2</v>
      </c>
      <c r="L174" s="34">
        <v>3.5158099999999998E-2</v>
      </c>
      <c r="M174" s="34">
        <v>3.5926300000000001E-2</v>
      </c>
      <c r="N174" s="34">
        <v>3.4696299999999999E-2</v>
      </c>
      <c r="O174" s="34">
        <v>3.4361200000000001E-2</v>
      </c>
      <c r="P174" s="38" t="s">
        <v>0</v>
      </c>
      <c r="Q174" s="38">
        <v>4.4408099999999999E-2</v>
      </c>
      <c r="R174" s="38">
        <v>4.3999099999999999E-2</v>
      </c>
      <c r="S174" s="35">
        <v>4.1036799999999998E-2</v>
      </c>
      <c r="T174" s="35">
        <v>3.6343599999999997E-2</v>
      </c>
      <c r="U174" s="35">
        <v>3.3149199999999997E-2</v>
      </c>
      <c r="V174" s="35">
        <v>3.3793299999999998E-2</v>
      </c>
      <c r="W174" s="35">
        <v>3.5020500000000003E-2</v>
      </c>
      <c r="X174" s="35">
        <v>3.4813799999999999E-2</v>
      </c>
      <c r="Y174" s="35">
        <v>3.79986E-2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4.0700899999999998E-2</v>
      </c>
      <c r="AG174" s="29">
        <v>4.35006E-2</v>
      </c>
      <c r="AH174" s="29" t="s">
        <v>0</v>
      </c>
      <c r="AI174" s="29" t="s">
        <v>0</v>
      </c>
      <c r="AJ174" s="29" t="s">
        <v>0</v>
      </c>
      <c r="AK174" s="3">
        <f t="shared" si="2"/>
        <v>3.5946004000000004E-2</v>
      </c>
      <c r="AP174" s="2">
        <f>((AK174-AK$26)*100)/AK$26</f>
        <v>-9.9130156706123724</v>
      </c>
    </row>
    <row r="175" spans="1:46" x14ac:dyDescent="0.25">
      <c r="A175" t="s">
        <v>0</v>
      </c>
      <c r="B175" s="37" t="s">
        <v>0</v>
      </c>
      <c r="C175" s="34">
        <v>4.1889599999999999E-2</v>
      </c>
      <c r="D175" s="34">
        <v>3.3648400000000002E-2</v>
      </c>
      <c r="E175" s="34">
        <v>2.8974699999999999E-2</v>
      </c>
      <c r="F175" s="34">
        <v>2.8114699999999999E-2</v>
      </c>
      <c r="G175" s="34">
        <v>3.11027E-2</v>
      </c>
      <c r="H175" s="34">
        <v>3.2765200000000001E-2</v>
      </c>
      <c r="I175" s="34">
        <v>3.3984599999999997E-2</v>
      </c>
      <c r="J175" s="34">
        <v>3.5074800000000003E-2</v>
      </c>
      <c r="K175" s="34">
        <v>3.5304000000000002E-2</v>
      </c>
      <c r="L175" s="34">
        <v>3.6435799999999997E-2</v>
      </c>
      <c r="M175" s="34">
        <v>3.60189E-2</v>
      </c>
      <c r="N175" s="34">
        <v>3.3539100000000002E-2</v>
      </c>
      <c r="O175" s="34">
        <v>3.49012E-2</v>
      </c>
      <c r="P175" s="38" t="s">
        <v>0</v>
      </c>
      <c r="Q175" s="38">
        <v>4.4710600000000003E-2</v>
      </c>
      <c r="R175" s="38">
        <v>4.2375700000000002E-2</v>
      </c>
      <c r="S175" s="35">
        <v>4.2086499999999999E-2</v>
      </c>
      <c r="T175" s="35">
        <v>3.7106300000000002E-2</v>
      </c>
      <c r="U175" s="35">
        <v>3.4466499999999997E-2</v>
      </c>
      <c r="V175" s="35">
        <v>3.5471799999999998E-2</v>
      </c>
      <c r="W175" s="35">
        <v>3.75816E-2</v>
      </c>
      <c r="X175" s="35">
        <v>3.75476E-2</v>
      </c>
      <c r="Y175" s="35">
        <v>4.1539699999999999E-2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3.69909E-2</v>
      </c>
      <c r="AG175" s="29">
        <v>5.1658200000000001E-2</v>
      </c>
      <c r="AH175" s="29" t="s">
        <v>0</v>
      </c>
      <c r="AI175" s="29" t="s">
        <v>0</v>
      </c>
      <c r="AJ175" s="29" t="s">
        <v>0</v>
      </c>
      <c r="AK175" s="3">
        <f t="shared" si="2"/>
        <v>3.6803712499999995E-2</v>
      </c>
      <c r="AP175" s="2">
        <f>((AK175-AK$27)*100)/AK$27</f>
        <v>-9.3074331140482691</v>
      </c>
    </row>
    <row r="176" spans="1:46" x14ac:dyDescent="0.25">
      <c r="A176" t="s">
        <v>0</v>
      </c>
      <c r="B176" s="37" t="s">
        <v>0</v>
      </c>
      <c r="C176" s="34">
        <v>5.3808099999999998E-2</v>
      </c>
      <c r="D176" s="34">
        <v>3.4142600000000002E-2</v>
      </c>
      <c r="E176" s="34">
        <v>2.5141199999999999E-2</v>
      </c>
      <c r="F176" s="34">
        <v>1.88802E-2</v>
      </c>
      <c r="G176" s="34">
        <v>1.6219399999999998E-2</v>
      </c>
      <c r="H176" s="34">
        <v>2.1496500000000002E-2</v>
      </c>
      <c r="I176" s="34">
        <v>2.5681300000000001E-2</v>
      </c>
      <c r="J176" s="34">
        <v>2.8034699999999999E-2</v>
      </c>
      <c r="K176" s="34">
        <v>3.2643400000000003E-2</v>
      </c>
      <c r="L176" s="34">
        <v>3.54639E-2</v>
      </c>
      <c r="M176" s="34">
        <v>3.5399600000000003E-2</v>
      </c>
      <c r="N176" s="34">
        <v>3.7828100000000003E-2</v>
      </c>
      <c r="O176" s="34">
        <v>4.0746400000000002E-2</v>
      </c>
      <c r="P176" s="38" t="s">
        <v>0</v>
      </c>
      <c r="Q176" s="38">
        <v>4.6966800000000003E-2</v>
      </c>
      <c r="R176" s="38">
        <v>3.7352799999999999E-2</v>
      </c>
      <c r="S176" s="35">
        <v>3.3584999999999997E-2</v>
      </c>
      <c r="T176" s="35">
        <v>2.8827800000000001E-2</v>
      </c>
      <c r="U176" s="35">
        <v>2.9894199999999999E-2</v>
      </c>
      <c r="V176" s="35">
        <v>3.177E-2</v>
      </c>
      <c r="W176" s="35">
        <v>3.6629200000000001E-2</v>
      </c>
      <c r="X176" s="35">
        <v>3.8954000000000003E-2</v>
      </c>
      <c r="Y176" s="35">
        <v>3.8237599999999997E-2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3.3077400000000007E-2</v>
      </c>
      <c r="AP176" s="2">
        <f>((AK176-AK$28)*100)/AK$28</f>
        <v>-9.3145793730529771</v>
      </c>
    </row>
    <row r="177" spans="1:42" x14ac:dyDescent="0.25">
      <c r="A177" s="32" t="s">
        <v>0</v>
      </c>
      <c r="B177" s="39" t="s">
        <v>0</v>
      </c>
      <c r="C177" s="32">
        <v>4.3988300000000001E-2</v>
      </c>
      <c r="D177" s="32">
        <v>4.8076599999999997E-2</v>
      </c>
      <c r="E177" s="32">
        <v>5.09714E-2</v>
      </c>
      <c r="F177" s="32">
        <v>5.1320499999999998E-2</v>
      </c>
      <c r="G177" s="32">
        <v>5.0118700000000002E-2</v>
      </c>
      <c r="H177" s="32">
        <v>4.6771500000000001E-2</v>
      </c>
      <c r="I177" s="32">
        <v>4.0900300000000001E-2</v>
      </c>
      <c r="J177" s="32">
        <v>3.5939400000000003E-2</v>
      </c>
      <c r="K177" s="32">
        <v>3.0320900000000001E-2</v>
      </c>
      <c r="L177" s="32">
        <v>2.7002200000000001E-2</v>
      </c>
      <c r="M177" s="32">
        <v>3.1131599999999999E-2</v>
      </c>
      <c r="N177" s="32">
        <v>4.5764100000000002E-2</v>
      </c>
      <c r="O177" s="32">
        <v>4.4233799999999997E-2</v>
      </c>
      <c r="P177" s="32" t="s">
        <v>0</v>
      </c>
      <c r="Q177" s="32" t="s">
        <v>0</v>
      </c>
      <c r="R177" s="32" t="s">
        <v>0</v>
      </c>
      <c r="S177" s="33">
        <v>4.8272200000000001E-2</v>
      </c>
      <c r="T177" s="33">
        <v>4.8482999999999998E-2</v>
      </c>
      <c r="U177" s="33">
        <v>4.4892599999999998E-2</v>
      </c>
      <c r="V177" s="33">
        <v>3.4232199999999997E-2</v>
      </c>
      <c r="W177" s="33">
        <v>2.4450699999999999E-2</v>
      </c>
      <c r="X177" s="33">
        <v>4.0450300000000002E-2</v>
      </c>
      <c r="Y177" s="33">
        <v>3.9528500000000001E-2</v>
      </c>
      <c r="Z177" s="33" t="s">
        <v>0</v>
      </c>
      <c r="AA177" s="40" t="s">
        <v>0</v>
      </c>
      <c r="AB177" s="40">
        <v>2.2585500000000001E-2</v>
      </c>
      <c r="AC177" s="40">
        <v>3.2056099999999997E-2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4.0067745454545452E-2</v>
      </c>
      <c r="AP177" s="2">
        <f>((AK177-AK$29)*100)/AK$29</f>
        <v>-9.4776541897822728</v>
      </c>
    </row>
    <row r="178" spans="1:42" x14ac:dyDescent="0.25">
      <c r="A178" s="31" t="s">
        <v>0</v>
      </c>
      <c r="B178" s="41" t="s">
        <v>0</v>
      </c>
      <c r="C178" s="31" t="s">
        <v>0</v>
      </c>
      <c r="D178" s="31">
        <v>5.99663E-2</v>
      </c>
      <c r="E178" s="31">
        <v>6.0266300000000002E-2</v>
      </c>
      <c r="F178" s="31">
        <v>5.9954500000000001E-2</v>
      </c>
      <c r="G178" s="31">
        <v>5.9786699999999998E-2</v>
      </c>
      <c r="H178" s="31">
        <v>5.8408799999999997E-2</v>
      </c>
      <c r="I178" s="31">
        <v>5.7207899999999999E-2</v>
      </c>
      <c r="J178" s="31">
        <v>5.5683799999999999E-2</v>
      </c>
      <c r="K178" s="31">
        <v>5.29846E-2</v>
      </c>
      <c r="L178" s="31">
        <v>4.9746699999999998E-2</v>
      </c>
      <c r="M178" s="31">
        <v>4.5060099999999999E-2</v>
      </c>
      <c r="N178" s="31">
        <v>5.0021599999999999E-2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6.1944600000000002E-2</v>
      </c>
      <c r="T178" s="33">
        <v>6.1376E-2</v>
      </c>
      <c r="U178" s="33">
        <v>5.9994199999999998E-2</v>
      </c>
      <c r="V178" s="33">
        <v>5.6987400000000001E-2</v>
      </c>
      <c r="W178" s="33">
        <v>4.8323600000000001E-2</v>
      </c>
      <c r="X178" s="33">
        <v>4.0834599999999999E-2</v>
      </c>
      <c r="Y178" s="33">
        <v>4.5508699999999999E-2</v>
      </c>
      <c r="Z178" s="33">
        <v>4.0894399999999997E-2</v>
      </c>
      <c r="AA178" s="40">
        <v>3.7140300000000001E-2</v>
      </c>
      <c r="AB178" s="40">
        <v>3.26445E-2</v>
      </c>
      <c r="AC178" s="40">
        <v>3.2572499999999997E-2</v>
      </c>
      <c r="AD178" s="40">
        <v>2.9955599999999999E-2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5.0315813043478257E-2</v>
      </c>
      <c r="AP178" s="2">
        <f>((AK178-AK$30)*100)/AK$30</f>
        <v>-7.1069170071836574</v>
      </c>
    </row>
    <row r="179" spans="1:42" x14ac:dyDescent="0.25">
      <c r="A179" s="31" t="s">
        <v>0</v>
      </c>
      <c r="B179" s="41" t="s">
        <v>0</v>
      </c>
      <c r="C179" s="31" t="s">
        <v>0</v>
      </c>
      <c r="D179" s="31">
        <v>6.7157800000000004E-2</v>
      </c>
      <c r="E179" s="31">
        <v>6.5483899999999998E-2</v>
      </c>
      <c r="F179" s="31">
        <v>6.4227099999999995E-2</v>
      </c>
      <c r="G179" s="31">
        <v>6.3998799999999995E-2</v>
      </c>
      <c r="H179" s="31">
        <v>6.3175099999999998E-2</v>
      </c>
      <c r="I179" s="31">
        <v>6.2183299999999997E-2</v>
      </c>
      <c r="J179" s="31">
        <v>6.1083100000000001E-2</v>
      </c>
      <c r="K179" s="31">
        <v>6.0125100000000001E-2</v>
      </c>
      <c r="L179" s="31">
        <v>5.8300900000000003E-2</v>
      </c>
      <c r="M179" s="31">
        <v>5.3840300000000001E-2</v>
      </c>
      <c r="N179" s="31">
        <v>5.0478299999999997E-2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6.4004900000000003E-2</v>
      </c>
      <c r="T179" s="33">
        <v>6.4022800000000005E-2</v>
      </c>
      <c r="U179" s="33">
        <v>6.4111899999999999E-2</v>
      </c>
      <c r="V179" s="33">
        <v>6.1968700000000002E-2</v>
      </c>
      <c r="W179" s="33">
        <v>6.0091699999999998E-2</v>
      </c>
      <c r="X179" s="33">
        <v>5.4531700000000002E-2</v>
      </c>
      <c r="Y179" s="33">
        <v>5.0250400000000001E-2</v>
      </c>
      <c r="Z179" s="33" t="s">
        <v>0</v>
      </c>
      <c r="AA179" s="40">
        <v>4.09495E-2</v>
      </c>
      <c r="AB179" s="40">
        <v>3.5235500000000003E-2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5.8261039999999986E-2</v>
      </c>
      <c r="AP179" s="2">
        <f>((AK179-AK$31)*100)/AK$31</f>
        <v>-4.0346878926420073</v>
      </c>
    </row>
    <row r="180" spans="1:42" x14ac:dyDescent="0.25">
      <c r="A180" s="31" t="s">
        <v>0</v>
      </c>
      <c r="B180" s="41" t="s">
        <v>0</v>
      </c>
      <c r="C180" s="31" t="s">
        <v>0</v>
      </c>
      <c r="D180" s="31">
        <v>6.6713800000000004E-2</v>
      </c>
      <c r="E180" s="31">
        <v>6.3214900000000004E-2</v>
      </c>
      <c r="F180" s="31">
        <v>6.5055799999999997E-2</v>
      </c>
      <c r="G180" s="31">
        <v>6.4684000000000005E-2</v>
      </c>
      <c r="H180" s="31">
        <v>6.4516100000000007E-2</v>
      </c>
      <c r="I180" s="31">
        <v>6.4172900000000005E-2</v>
      </c>
      <c r="J180" s="31">
        <v>6.3918000000000003E-2</v>
      </c>
      <c r="K180" s="31">
        <v>6.3369700000000001E-2</v>
      </c>
      <c r="L180" s="31">
        <v>6.2161399999999999E-2</v>
      </c>
      <c r="M180" s="31">
        <v>5.9944299999999999E-2</v>
      </c>
      <c r="N180" s="31">
        <v>5.7072299999999999E-2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6.5552799999999994E-2</v>
      </c>
      <c r="U180" s="33">
        <v>6.4265699999999995E-2</v>
      </c>
      <c r="V180" s="33">
        <v>6.4679399999999998E-2</v>
      </c>
      <c r="W180" s="33">
        <v>6.3869599999999999E-2</v>
      </c>
      <c r="X180" s="33">
        <v>6.2303600000000001E-2</v>
      </c>
      <c r="Y180" s="33">
        <v>5.8243700000000002E-2</v>
      </c>
      <c r="Z180" s="33">
        <v>5.6557499999999997E-2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6.2794194444444437E-2</v>
      </c>
      <c r="AP180" s="2">
        <f>((AK180-AK$32)*100)/AK$32</f>
        <v>-2.293708201500364</v>
      </c>
    </row>
    <row r="181" spans="1:42" x14ac:dyDescent="0.25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6.3887700000000006E-2</v>
      </c>
      <c r="F181" s="31">
        <v>6.4569399999999999E-2</v>
      </c>
      <c r="G181" s="31">
        <v>6.5354999999999996E-2</v>
      </c>
      <c r="H181" s="31">
        <v>6.5280199999999997E-2</v>
      </c>
      <c r="I181" s="31">
        <v>6.5397800000000006E-2</v>
      </c>
      <c r="J181" s="31">
        <v>6.5285200000000002E-2</v>
      </c>
      <c r="K181" s="31">
        <v>6.4918900000000002E-2</v>
      </c>
      <c r="L181" s="31">
        <v>6.3863900000000001E-2</v>
      </c>
      <c r="M181" s="31">
        <v>6.2327399999999998E-2</v>
      </c>
      <c r="N181" s="31">
        <v>6.0407799999999998E-2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6.5702399999999994E-2</v>
      </c>
      <c r="V181" s="33">
        <v>6.5298099999999998E-2</v>
      </c>
      <c r="W181" s="33">
        <v>6.4332200000000006E-2</v>
      </c>
      <c r="X181" s="33">
        <v>6.3651399999999997E-2</v>
      </c>
      <c r="Y181" s="33">
        <v>6.1736199999999998E-2</v>
      </c>
      <c r="Z181" s="33">
        <v>5.9491700000000002E-2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6.3844081250000004E-2</v>
      </c>
      <c r="AP181" s="2">
        <f>((AK181-AK$33)*100)/AK$33</f>
        <v>-0.74509295613489901</v>
      </c>
    </row>
    <row r="182" spans="1:42" x14ac:dyDescent="0.25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6.4601099999999995E-2</v>
      </c>
      <c r="F182" s="27">
        <v>5.7558199999999997E-2</v>
      </c>
      <c r="G182" s="27">
        <v>5.8944999999999997E-2</v>
      </c>
      <c r="H182" s="27">
        <v>5.3292399999999997E-2</v>
      </c>
      <c r="I182" s="27">
        <v>5.8108600000000003E-2</v>
      </c>
      <c r="J182" s="27">
        <v>6.2339899999999997E-2</v>
      </c>
      <c r="K182" s="27">
        <v>6.3846E-2</v>
      </c>
      <c r="L182" s="27">
        <v>6.4312499999999995E-2</v>
      </c>
      <c r="M182" s="27">
        <v>6.1352799999999999E-2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6.2783699999999998E-2</v>
      </c>
      <c r="V182" s="27">
        <v>6.3170100000000007E-2</v>
      </c>
      <c r="W182" s="27">
        <v>6.1174600000000003E-2</v>
      </c>
      <c r="X182" s="27">
        <v>6.2735899999999997E-2</v>
      </c>
      <c r="Y182" s="27">
        <v>6.0401299999999998E-2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6.1044435714285708E-2</v>
      </c>
      <c r="AP182" s="2">
        <f>((AK182-AK$34)*100)/AK$34</f>
        <v>3.5027621418825463</v>
      </c>
    </row>
    <row r="183" spans="1:42" x14ac:dyDescent="0.25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5.3263999999999999E-2</v>
      </c>
      <c r="H183" s="27">
        <v>5.8890100000000001E-2</v>
      </c>
      <c r="I183" s="27">
        <v>5.7862799999999999E-2</v>
      </c>
      <c r="J183" s="27">
        <v>6.2550700000000001E-2</v>
      </c>
      <c r="K183" s="27">
        <v>5.2411699999999999E-2</v>
      </c>
      <c r="L183" s="27">
        <v>5.2154800000000001E-2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3.7660100000000002E-2</v>
      </c>
      <c r="V183" s="27">
        <v>4.0467599999999999E-2</v>
      </c>
      <c r="W183" s="27">
        <v>3.6679099999999999E-2</v>
      </c>
      <c r="X183" s="27">
        <v>5.8661499999999998E-2</v>
      </c>
      <c r="Y183" s="27">
        <v>5.339E-2</v>
      </c>
      <c r="Z183" s="27">
        <v>5.9698800000000003E-2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5.1974266666666678E-2</v>
      </c>
      <c r="AP183" s="2">
        <f>((AK183-AK$35)*100)/AK$35</f>
        <v>14.60915191889889</v>
      </c>
    </row>
    <row r="184" spans="1:42" x14ac:dyDescent="0.25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4.3709600000000001E-2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3.8356899999999999E-2</v>
      </c>
      <c r="U184" s="25">
        <v>3.9781999999999998E-2</v>
      </c>
      <c r="V184" s="25" t="s">
        <v>0</v>
      </c>
      <c r="W184" s="25" t="s">
        <v>0</v>
      </c>
      <c r="X184" s="25">
        <v>4.2293499999999998E-2</v>
      </c>
      <c r="Y184" s="25">
        <v>4.1423500000000002E-2</v>
      </c>
      <c r="Z184" s="25">
        <v>4.1339500000000001E-2</v>
      </c>
      <c r="AA184" s="25">
        <v>3.9710299999999997E-2</v>
      </c>
      <c r="AB184" s="25">
        <v>3.9556300000000003E-2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4.0771450000000001E-2</v>
      </c>
      <c r="AP184" s="22">
        <f>((AK184-AK$36)*100)/AK$36</f>
        <v>4.3068872204303155</v>
      </c>
    </row>
    <row r="185" spans="1:42" x14ac:dyDescent="0.25">
      <c r="A185" s="25">
        <v>2.1676000000000001E-2</v>
      </c>
      <c r="B185" s="26">
        <v>2.16008E-2</v>
      </c>
      <c r="C185" s="25">
        <v>2.07111E-2</v>
      </c>
      <c r="D185" s="25">
        <v>2.0361400000000002E-2</v>
      </c>
      <c r="E185" s="25">
        <v>2.0174399999999999E-2</v>
      </c>
      <c r="F185" s="25">
        <v>2.0281E-2</v>
      </c>
      <c r="G185" s="25">
        <v>2.02436E-2</v>
      </c>
      <c r="H185" s="25">
        <v>2.0176800000000002E-2</v>
      </c>
      <c r="I185" s="25">
        <v>2.01975E-2</v>
      </c>
      <c r="J185" s="25">
        <v>2.0178000000000001E-2</v>
      </c>
      <c r="K185" s="25">
        <v>2.0277799999999999E-2</v>
      </c>
      <c r="L185" s="25">
        <v>2.0312400000000001E-2</v>
      </c>
      <c r="M185" s="25">
        <v>2.0304099999999999E-2</v>
      </c>
      <c r="N185" s="25">
        <v>2.03926E-2</v>
      </c>
      <c r="O185" s="25">
        <v>2.1584599999999999E-2</v>
      </c>
      <c r="P185" s="25">
        <v>2.1333600000000001E-2</v>
      </c>
      <c r="Q185" s="25">
        <v>2.0997100000000001E-2</v>
      </c>
      <c r="R185" s="25">
        <v>2.0025899999999999E-2</v>
      </c>
      <c r="S185" s="25">
        <v>2.0073500000000001E-2</v>
      </c>
      <c r="T185" s="25">
        <v>2.0902299999999999E-2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2.1304E-2</v>
      </c>
      <c r="Z185" s="25">
        <v>2.1191999999999999E-2</v>
      </c>
      <c r="AA185" s="25">
        <v>2.1343500000000001E-2</v>
      </c>
      <c r="AB185" s="25">
        <v>2.2698699999999999E-2</v>
      </c>
      <c r="AC185" s="25">
        <v>2.3340300000000001E-2</v>
      </c>
      <c r="AD185" s="25">
        <v>2.2831600000000001E-2</v>
      </c>
      <c r="AE185" s="25">
        <v>2.1532300000000001E-2</v>
      </c>
      <c r="AF185" s="25">
        <v>2.1504599999999999E-2</v>
      </c>
      <c r="AG185" s="25">
        <v>2.1602300000000001E-2</v>
      </c>
      <c r="AH185" s="25">
        <v>2.15686E-2</v>
      </c>
      <c r="AI185" s="25">
        <v>2.1569700000000001E-2</v>
      </c>
      <c r="AJ185" s="25">
        <v>2.1663200000000001E-2</v>
      </c>
      <c r="AK185" s="3">
        <f t="shared" si="3"/>
        <v>2.1061103124999998E-2</v>
      </c>
      <c r="AP185" s="22">
        <f>((AK185-AK$37)*100)/AK$37</f>
        <v>9.0443393335427853</v>
      </c>
    </row>
    <row r="186" spans="1:42" x14ac:dyDescent="0.25">
      <c r="AK186" s="17">
        <f>SUM(A150:AJ185)/867</f>
        <v>4.5363282468281439E-2</v>
      </c>
      <c r="AP186" s="23">
        <f>((AK186-AK$38)*100)/AK$38</f>
        <v>-3.2266251879498533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Y275"/>
  <sheetViews>
    <sheetView topLeftCell="F52" zoomScale="70" zoomScaleNormal="70" workbookViewId="0">
      <selection activeCell="AN27" sqref="AN27"/>
    </sheetView>
  </sheetViews>
  <sheetFormatPr defaultRowHeight="15" x14ac:dyDescent="0.25"/>
  <cols>
    <col min="37" max="37" width="12.7109375" style="3" customWidth="1"/>
    <col min="38" max="40" width="8.7109375" style="2"/>
    <col min="41" max="41" width="12" style="2" customWidth="1"/>
    <col min="42" max="42" width="8.7109375" style="2"/>
    <col min="46" max="46" width="13" style="1" bestFit="1" customWidth="1"/>
    <col min="51" max="51" width="12.5703125" style="1" bestFit="1" customWidth="1"/>
  </cols>
  <sheetData>
    <row r="1" spans="1:49" x14ac:dyDescent="0.25">
      <c r="A1" t="s">
        <v>16</v>
      </c>
      <c r="AK1" s="1"/>
      <c r="AL1" s="1"/>
    </row>
    <row r="2" spans="1:49" x14ac:dyDescent="0.25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25">
      <c r="A3" s="25" t="s">
        <v>0</v>
      </c>
      <c r="B3" s="26">
        <v>0.38236710000000002</v>
      </c>
      <c r="C3" s="25">
        <v>0.49969409999999997</v>
      </c>
      <c r="D3" s="25">
        <v>0.46854109999999999</v>
      </c>
      <c r="E3" s="25">
        <v>0.48390699999999998</v>
      </c>
      <c r="F3" s="25">
        <v>0.3280496</v>
      </c>
      <c r="G3" s="25">
        <v>0.32447520000000002</v>
      </c>
      <c r="H3" s="25">
        <v>0.47703649999999997</v>
      </c>
      <c r="I3" s="25">
        <v>0.44576500000000002</v>
      </c>
      <c r="J3" s="25">
        <v>0.48237049999999998</v>
      </c>
      <c r="K3" s="25">
        <v>0.54735579999999995</v>
      </c>
      <c r="L3" s="25">
        <v>0.40048830000000002</v>
      </c>
      <c r="M3" s="25">
        <v>0.46063320000000002</v>
      </c>
      <c r="N3" s="25">
        <v>0.4116668</v>
      </c>
      <c r="O3" s="25">
        <v>0.55635699999999999</v>
      </c>
      <c r="P3" s="25">
        <v>0.48893740000000002</v>
      </c>
      <c r="Q3" s="25">
        <v>0.32784000000000002</v>
      </c>
      <c r="R3" s="25">
        <v>0.47641610000000001</v>
      </c>
      <c r="S3" s="25">
        <v>0.64448360000000005</v>
      </c>
      <c r="T3" s="25">
        <v>0.48195379999999999</v>
      </c>
      <c r="U3" s="25">
        <v>0.58708740000000004</v>
      </c>
      <c r="V3" s="25">
        <v>0.42054219999999998</v>
      </c>
      <c r="W3" s="25">
        <v>0.44995669999999999</v>
      </c>
      <c r="X3" s="25">
        <v>0.40161029999999998</v>
      </c>
      <c r="Y3" s="25">
        <v>0.4665378</v>
      </c>
      <c r="Z3" s="25">
        <v>0.42708190000000001</v>
      </c>
      <c r="AA3" s="25">
        <v>0.38359569999999998</v>
      </c>
      <c r="AB3" s="25">
        <v>0.43135630000000003</v>
      </c>
      <c r="AC3" s="25">
        <v>0.39084930000000001</v>
      </c>
      <c r="AD3" s="25">
        <v>0.39830280000000001</v>
      </c>
      <c r="AE3" s="25">
        <v>0.4082112</v>
      </c>
      <c r="AF3" s="25">
        <v>0.43978390000000001</v>
      </c>
      <c r="AG3" s="25">
        <v>0.46845540000000002</v>
      </c>
      <c r="AH3" s="25">
        <v>0.43413069999999998</v>
      </c>
      <c r="AI3" s="25">
        <v>0.5326921</v>
      </c>
      <c r="AJ3" s="25" t="s">
        <v>0</v>
      </c>
      <c r="AK3" s="3">
        <f>AVERAGE(A3:AJ3)</f>
        <v>0.45083917058823519</v>
      </c>
      <c r="AL3" s="4">
        <v>-66.4435</v>
      </c>
      <c r="AM3" s="6" t="s">
        <v>94</v>
      </c>
      <c r="AO3" s="2">
        <f>SUM(A36:AJ37)/40</f>
        <v>0.42257321250000002</v>
      </c>
      <c r="AV3" s="2"/>
      <c r="AW3" s="2"/>
    </row>
    <row r="4" spans="1:49" x14ac:dyDescent="0.25">
      <c r="A4" s="27">
        <v>0.35002149999999999</v>
      </c>
      <c r="B4" s="28">
        <v>0.33173049999999998</v>
      </c>
      <c r="C4" s="27">
        <v>0.4241722</v>
      </c>
      <c r="D4" s="27">
        <v>0.4138133</v>
      </c>
      <c r="E4" s="27">
        <v>0.33135920000000002</v>
      </c>
      <c r="F4" s="27">
        <v>0.3124151</v>
      </c>
      <c r="G4" s="27">
        <v>0.4607021</v>
      </c>
      <c r="H4" s="27">
        <v>0.40224900000000002</v>
      </c>
      <c r="I4" s="27">
        <v>0.3653845</v>
      </c>
      <c r="J4" s="27">
        <v>0.3526357</v>
      </c>
      <c r="K4" s="27">
        <v>0.34576630000000003</v>
      </c>
      <c r="L4" s="27">
        <v>0.3435976</v>
      </c>
      <c r="M4" s="27">
        <v>0.34527479999999999</v>
      </c>
      <c r="N4" s="27">
        <v>0.34375070000000002</v>
      </c>
      <c r="O4" s="27">
        <v>0.33962249999999999</v>
      </c>
      <c r="P4" s="27">
        <v>0.4680454</v>
      </c>
      <c r="Q4" s="27">
        <v>0.40148669999999997</v>
      </c>
      <c r="R4" s="27">
        <v>0.3397829</v>
      </c>
      <c r="S4" s="27">
        <v>0.48552729999999999</v>
      </c>
      <c r="T4" s="27">
        <v>0.38714179999999998</v>
      </c>
      <c r="U4" s="27">
        <v>0.4082422</v>
      </c>
      <c r="V4" s="27">
        <v>0.40668939999999998</v>
      </c>
      <c r="W4" s="27">
        <v>0.31513219999999997</v>
      </c>
      <c r="X4" s="27">
        <v>0.29025570000000001</v>
      </c>
      <c r="Y4" s="27">
        <v>0.28723349999999997</v>
      </c>
      <c r="Z4" s="27">
        <v>0.29139779999999998</v>
      </c>
      <c r="AA4" s="27">
        <v>0.28715639999999998</v>
      </c>
      <c r="AB4" s="27">
        <v>0.28534340000000002</v>
      </c>
      <c r="AC4" s="27">
        <v>0.41943950000000002</v>
      </c>
      <c r="AD4" s="27">
        <v>0.35319109999999998</v>
      </c>
      <c r="AE4" s="27">
        <v>0.31670739999999997</v>
      </c>
      <c r="AF4" s="27">
        <v>0.39423829999999999</v>
      </c>
      <c r="AG4" s="27">
        <v>0.29563139999999999</v>
      </c>
      <c r="AH4" s="27">
        <v>0.2956319</v>
      </c>
      <c r="AI4" s="27">
        <v>0.30159960000000002</v>
      </c>
      <c r="AJ4" s="27">
        <v>0.42833579999999999</v>
      </c>
      <c r="AK4" s="3">
        <f t="shared" ref="AK4:AK67" si="0">AVERAGE(A4:AJ4)</f>
        <v>0.35890846388888886</v>
      </c>
      <c r="AL4" s="9">
        <v>-59.441600000000001</v>
      </c>
      <c r="AM4" s="6" t="s">
        <v>116</v>
      </c>
      <c r="AO4" s="2">
        <f>SUM(A2:AJ3)/34</f>
        <v>0.45083917058823519</v>
      </c>
      <c r="AT4" s="44">
        <f>AVERAGE(A2:AJ3)</f>
        <v>0.45083917058823519</v>
      </c>
      <c r="AV4" s="22" t="s">
        <v>95</v>
      </c>
      <c r="AW4" s="2" t="s">
        <v>96</v>
      </c>
    </row>
    <row r="5" spans="1:49" x14ac:dyDescent="0.25">
      <c r="A5" s="27">
        <v>0.2427771</v>
      </c>
      <c r="B5" s="28">
        <v>0.24104519999999999</v>
      </c>
      <c r="C5" s="27">
        <v>0.23746110000000001</v>
      </c>
      <c r="D5" s="27">
        <v>0.236235</v>
      </c>
      <c r="E5" s="27">
        <v>0.2329252</v>
      </c>
      <c r="F5" s="27">
        <v>0.2295162</v>
      </c>
      <c r="G5" s="27">
        <v>0.2298626</v>
      </c>
      <c r="H5" s="27">
        <v>0.2321937</v>
      </c>
      <c r="I5" s="27">
        <v>0.2393353</v>
      </c>
      <c r="J5" s="27">
        <v>0.23961299999999999</v>
      </c>
      <c r="K5" s="27">
        <v>0.23973050000000001</v>
      </c>
      <c r="L5" s="27">
        <v>0.23740320000000001</v>
      </c>
      <c r="M5" s="27">
        <v>0.23513149999999999</v>
      </c>
      <c r="N5" s="27">
        <v>0.23675640000000001</v>
      </c>
      <c r="O5" s="27">
        <v>0.23555280000000001</v>
      </c>
      <c r="P5" s="27">
        <v>0.2325883</v>
      </c>
      <c r="Q5" s="27">
        <v>0.2324397</v>
      </c>
      <c r="R5" s="27">
        <v>0.22652520000000001</v>
      </c>
      <c r="S5" s="27">
        <v>0.22057099999999999</v>
      </c>
      <c r="T5" s="27">
        <v>0.23490330000000001</v>
      </c>
      <c r="U5" s="27">
        <v>0.24196000000000001</v>
      </c>
      <c r="V5" s="27">
        <v>0.25010470000000001</v>
      </c>
      <c r="W5" s="27">
        <v>0.25579970000000002</v>
      </c>
      <c r="X5" s="27">
        <v>0.25770700000000002</v>
      </c>
      <c r="Y5" s="27">
        <v>0.25907069999999999</v>
      </c>
      <c r="Z5" s="27">
        <v>0.26025609999999999</v>
      </c>
      <c r="AA5" s="27">
        <v>0.25722620000000002</v>
      </c>
      <c r="AB5" s="27">
        <v>0.2532355</v>
      </c>
      <c r="AC5" s="27">
        <v>0.25221539999999998</v>
      </c>
      <c r="AD5" s="27">
        <v>0.25267770000000001</v>
      </c>
      <c r="AE5" s="27">
        <v>0.25592900000000002</v>
      </c>
      <c r="AF5" s="27">
        <v>0.25341340000000001</v>
      </c>
      <c r="AG5" s="27">
        <v>0.25069530000000001</v>
      </c>
      <c r="AH5" s="27">
        <v>0.25227379999999999</v>
      </c>
      <c r="AI5" s="27">
        <v>0.2483205</v>
      </c>
      <c r="AJ5" s="27">
        <v>0.24531</v>
      </c>
      <c r="AK5" s="3">
        <f t="shared" si="0"/>
        <v>0.24274336944444444</v>
      </c>
      <c r="AL5" s="1">
        <v>-53.663899999999998</v>
      </c>
      <c r="AM5" s="10" t="s">
        <v>94</v>
      </c>
      <c r="AO5" s="2">
        <f>SUM(A34:AJ35)/26</f>
        <v>0.24798216923076927</v>
      </c>
      <c r="AV5" s="10" t="s">
        <v>97</v>
      </c>
      <c r="AW5" s="2" t="s">
        <v>98</v>
      </c>
    </row>
    <row r="6" spans="1:49" x14ac:dyDescent="0.25">
      <c r="A6" s="29">
        <v>0.2279631</v>
      </c>
      <c r="B6" s="30">
        <v>0.2258937</v>
      </c>
      <c r="C6" s="29">
        <v>0.22307779999999999</v>
      </c>
      <c r="D6" s="29">
        <v>0.22226180000000001</v>
      </c>
      <c r="E6" s="31">
        <v>0.2187508</v>
      </c>
      <c r="F6" s="31">
        <v>0.2138256</v>
      </c>
      <c r="G6" s="31">
        <v>0.210813</v>
      </c>
      <c r="H6" s="31">
        <v>0.21038609999999999</v>
      </c>
      <c r="I6" s="31">
        <v>0.21702969999999999</v>
      </c>
      <c r="J6" s="31">
        <v>0.21844330000000001</v>
      </c>
      <c r="K6" s="31">
        <v>0.2182897</v>
      </c>
      <c r="L6" s="31">
        <v>0.2160234</v>
      </c>
      <c r="M6" s="31">
        <v>0.216082</v>
      </c>
      <c r="N6" s="31">
        <v>0.2154623</v>
      </c>
      <c r="O6" s="31">
        <v>0.2151053</v>
      </c>
      <c r="P6" s="31">
        <v>0.21494650000000001</v>
      </c>
      <c r="Q6" s="32">
        <v>0.21546899999999999</v>
      </c>
      <c r="R6" s="32">
        <v>0.2136575</v>
      </c>
      <c r="S6" s="33">
        <v>0.21084140000000001</v>
      </c>
      <c r="T6" s="33" t="s">
        <v>0</v>
      </c>
      <c r="U6" s="33">
        <v>0.23934250000000001</v>
      </c>
      <c r="V6" s="33">
        <v>0.24340339999999999</v>
      </c>
      <c r="W6" s="33">
        <v>0.2449587</v>
      </c>
      <c r="X6" s="33">
        <v>0.24425269999999999</v>
      </c>
      <c r="Y6" s="33">
        <v>0.2438873</v>
      </c>
      <c r="Z6" s="33">
        <v>0.2423574</v>
      </c>
      <c r="AA6" s="33">
        <v>0.23680760000000001</v>
      </c>
      <c r="AB6" s="33">
        <v>0.2345372</v>
      </c>
      <c r="AC6" s="29">
        <v>0.23242360000000001</v>
      </c>
      <c r="AD6" s="29">
        <v>0.2321944</v>
      </c>
      <c r="AE6" s="29">
        <v>0.234599</v>
      </c>
      <c r="AF6" s="29">
        <v>0.234684</v>
      </c>
      <c r="AG6" s="29">
        <v>0.2294658</v>
      </c>
      <c r="AH6" s="29">
        <v>0.2305451</v>
      </c>
      <c r="AI6" s="29">
        <v>0.22926179999999999</v>
      </c>
      <c r="AJ6" s="29">
        <v>0.22842860000000001</v>
      </c>
      <c r="AK6" s="3">
        <f t="shared" si="0"/>
        <v>0.22587060285714283</v>
      </c>
      <c r="AL6" s="1">
        <v>-48.590400000000002</v>
      </c>
      <c r="AM6" s="10" t="s">
        <v>116</v>
      </c>
      <c r="AO6" s="2">
        <f>SUM(A4:AJ5)/72</f>
        <v>0.30082591666666664</v>
      </c>
      <c r="AV6" s="11" t="s">
        <v>100</v>
      </c>
      <c r="AW6" s="2" t="s">
        <v>101</v>
      </c>
    </row>
    <row r="7" spans="1:49" x14ac:dyDescent="0.25">
      <c r="A7" s="29">
        <v>0.21479090000000001</v>
      </c>
      <c r="B7" s="30">
        <v>0.2134067</v>
      </c>
      <c r="C7" s="29">
        <v>0.20971029999999999</v>
      </c>
      <c r="D7" s="29">
        <v>0.2059677</v>
      </c>
      <c r="E7" s="31">
        <v>0.1996107</v>
      </c>
      <c r="F7" s="31">
        <v>0.17918529999999999</v>
      </c>
      <c r="G7" s="31">
        <v>0.16626479999999999</v>
      </c>
      <c r="H7" s="31">
        <v>0.15001900000000001</v>
      </c>
      <c r="I7" s="31">
        <v>0.1623549</v>
      </c>
      <c r="J7" s="31">
        <v>0.16741020000000001</v>
      </c>
      <c r="K7" s="31">
        <v>0.17338110000000001</v>
      </c>
      <c r="L7" s="31">
        <v>0.176653</v>
      </c>
      <c r="M7" s="31">
        <v>0.18046680000000001</v>
      </c>
      <c r="N7" s="31">
        <v>0.1842232</v>
      </c>
      <c r="O7" s="31">
        <v>0.18706229999999999</v>
      </c>
      <c r="P7" s="31">
        <v>0.1867904</v>
      </c>
      <c r="Q7" s="32">
        <v>0.18989710000000001</v>
      </c>
      <c r="R7" s="32">
        <v>0.18611179999999999</v>
      </c>
      <c r="S7" s="33">
        <v>0.1787822</v>
      </c>
      <c r="T7" s="33" t="s">
        <v>0</v>
      </c>
      <c r="U7" s="33">
        <v>0.2267622</v>
      </c>
      <c r="V7" s="33">
        <v>0.22905890000000001</v>
      </c>
      <c r="W7" s="33">
        <v>0.22957060000000001</v>
      </c>
      <c r="X7" s="33">
        <v>0.2283868</v>
      </c>
      <c r="Y7" s="33">
        <v>0.2280143</v>
      </c>
      <c r="Z7" s="33">
        <v>0.22306819999999999</v>
      </c>
      <c r="AA7" s="33">
        <v>0.22080530000000001</v>
      </c>
      <c r="AB7" s="33">
        <v>0.2206632</v>
      </c>
      <c r="AC7" s="29">
        <v>0.21714349999999999</v>
      </c>
      <c r="AD7" s="29">
        <v>0.2097482</v>
      </c>
      <c r="AE7" s="29">
        <v>0.20950940000000001</v>
      </c>
      <c r="AF7" s="29">
        <v>0.21592749999999999</v>
      </c>
      <c r="AG7" s="29">
        <v>0.2093132</v>
      </c>
      <c r="AH7" s="29">
        <v>0.21265700000000001</v>
      </c>
      <c r="AI7" s="29">
        <v>0.2137183</v>
      </c>
      <c r="AJ7" s="29">
        <v>0.21583169999999999</v>
      </c>
      <c r="AK7" s="3">
        <f t="shared" si="0"/>
        <v>0.20063619142857145</v>
      </c>
      <c r="AL7" s="1">
        <v>-43.982999999999997</v>
      </c>
      <c r="AM7" s="11" t="s">
        <v>99</v>
      </c>
      <c r="AO7" s="2">
        <f>SUM(A29:R33)/56</f>
        <v>0.13043598214285718</v>
      </c>
      <c r="AV7" s="14" t="s">
        <v>103</v>
      </c>
      <c r="AW7" s="2" t="s">
        <v>104</v>
      </c>
    </row>
    <row r="8" spans="1:49" x14ac:dyDescent="0.25">
      <c r="A8" s="29">
        <v>0.20040820000000001</v>
      </c>
      <c r="B8" s="30">
        <v>0.19172690000000001</v>
      </c>
      <c r="C8" s="29">
        <v>0.16700909999999999</v>
      </c>
      <c r="D8" s="29">
        <v>0.1424347</v>
      </c>
      <c r="E8" s="31">
        <v>0.129965</v>
      </c>
      <c r="F8" s="31">
        <v>0.1250443</v>
      </c>
      <c r="G8" s="31">
        <v>0.1104813</v>
      </c>
      <c r="H8" s="31">
        <v>0.11422789999999999</v>
      </c>
      <c r="I8" s="31">
        <v>0.11689040000000001</v>
      </c>
      <c r="J8" s="31">
        <v>0.1189215</v>
      </c>
      <c r="K8" s="31">
        <v>0.1220464</v>
      </c>
      <c r="L8" s="31">
        <v>0.1247355</v>
      </c>
      <c r="M8" s="31">
        <v>0.128856</v>
      </c>
      <c r="N8" s="31">
        <v>0.1334804</v>
      </c>
      <c r="O8" s="31">
        <v>0.13797470000000001</v>
      </c>
      <c r="P8" s="31">
        <v>0.1410333</v>
      </c>
      <c r="Q8" s="32">
        <v>0.14367360000000001</v>
      </c>
      <c r="R8" s="32">
        <v>0.1382447</v>
      </c>
      <c r="S8" s="33">
        <v>0.13293170000000001</v>
      </c>
      <c r="T8" s="33" t="s">
        <v>0</v>
      </c>
      <c r="U8" s="33">
        <v>0.15692710000000001</v>
      </c>
      <c r="V8" s="33">
        <v>0.16958780000000001</v>
      </c>
      <c r="W8" s="33">
        <v>0.17865420000000001</v>
      </c>
      <c r="X8" s="33">
        <v>0.18430560000000001</v>
      </c>
      <c r="Y8" s="33">
        <v>0.1840347</v>
      </c>
      <c r="Z8" s="33">
        <v>0.18546499999999999</v>
      </c>
      <c r="AA8" s="33">
        <v>0.1867509</v>
      </c>
      <c r="AB8" s="33">
        <v>0.19031149999999999</v>
      </c>
      <c r="AC8" s="29">
        <v>0.1958956</v>
      </c>
      <c r="AD8" s="29">
        <v>0.18409400000000001</v>
      </c>
      <c r="AE8" s="29">
        <v>0.18335660000000001</v>
      </c>
      <c r="AF8" s="29">
        <v>0.1897353</v>
      </c>
      <c r="AG8" s="29">
        <v>0.18687239999999999</v>
      </c>
      <c r="AH8" s="29">
        <v>0.19285649999999999</v>
      </c>
      <c r="AI8" s="29">
        <v>0.19951969999999999</v>
      </c>
      <c r="AJ8" s="29">
        <v>0.20183119999999999</v>
      </c>
      <c r="AK8" s="3">
        <f t="shared" si="0"/>
        <v>0.15972239142857142</v>
      </c>
      <c r="AL8" s="1">
        <v>-39.709000000000003</v>
      </c>
      <c r="AM8" s="11" t="s">
        <v>102</v>
      </c>
      <c r="AO8" s="2">
        <f>SUM(E6:R10)/68</f>
        <v>0.13218027794117648</v>
      </c>
      <c r="AV8" s="24" t="s">
        <v>106</v>
      </c>
      <c r="AW8" s="2" t="s">
        <v>107</v>
      </c>
    </row>
    <row r="9" spans="1:49" x14ac:dyDescent="0.25">
      <c r="A9" s="29">
        <v>0.14709610000000001</v>
      </c>
      <c r="B9" s="30">
        <v>0.1227032</v>
      </c>
      <c r="C9" s="29">
        <v>9.2320600000000003E-2</v>
      </c>
      <c r="D9" s="29">
        <v>9.1792499999999999E-2</v>
      </c>
      <c r="E9" s="31" t="s">
        <v>0</v>
      </c>
      <c r="F9" s="31">
        <v>0.13367809999999999</v>
      </c>
      <c r="G9" s="31">
        <v>8.6110300000000001E-2</v>
      </c>
      <c r="H9" s="31">
        <v>7.8755000000000006E-2</v>
      </c>
      <c r="I9" s="31">
        <v>8.1981600000000002E-2</v>
      </c>
      <c r="J9" s="31">
        <v>8.1656599999999996E-2</v>
      </c>
      <c r="K9" s="31">
        <v>8.1083500000000003E-2</v>
      </c>
      <c r="L9" s="31">
        <v>8.03532E-2</v>
      </c>
      <c r="M9" s="31">
        <v>8.2226400000000005E-2</v>
      </c>
      <c r="N9" s="31">
        <v>8.5705699999999996E-2</v>
      </c>
      <c r="O9" s="31">
        <v>9.0489299999999995E-2</v>
      </c>
      <c r="P9" s="31">
        <v>9.4734600000000002E-2</v>
      </c>
      <c r="Q9" s="32">
        <v>9.5411499999999996E-2</v>
      </c>
      <c r="R9" s="32">
        <v>8.4661299999999995E-2</v>
      </c>
      <c r="S9" s="33">
        <v>8.6713299999999993E-2</v>
      </c>
      <c r="T9" s="33" t="s">
        <v>0</v>
      </c>
      <c r="U9" s="33">
        <v>0.10067570000000001</v>
      </c>
      <c r="V9" s="33">
        <v>0.1114849</v>
      </c>
      <c r="W9" s="33">
        <v>0.12375700000000001</v>
      </c>
      <c r="X9" s="33">
        <v>0.13268440000000001</v>
      </c>
      <c r="Y9" s="33">
        <v>0.13620599999999999</v>
      </c>
      <c r="Z9" s="33">
        <v>0.13563919999999999</v>
      </c>
      <c r="AA9" s="33">
        <v>0.13263620000000001</v>
      </c>
      <c r="AB9" s="33">
        <v>0.1411502</v>
      </c>
      <c r="AC9" s="29">
        <v>0.1638732</v>
      </c>
      <c r="AD9" s="29">
        <v>0.1195693</v>
      </c>
      <c r="AE9" s="29">
        <v>0.1028027</v>
      </c>
      <c r="AF9" s="29">
        <v>0.1209397</v>
      </c>
      <c r="AG9" s="29">
        <v>0.14030390000000001</v>
      </c>
      <c r="AH9" s="29">
        <v>0.15501799999999999</v>
      </c>
      <c r="AI9" s="29">
        <v>0.16405239999999999</v>
      </c>
      <c r="AJ9" s="29">
        <v>0.16308890000000001</v>
      </c>
      <c r="AK9" s="3">
        <f t="shared" si="0"/>
        <v>0.11298101470588236</v>
      </c>
      <c r="AL9" s="1">
        <v>-35.685299999999998</v>
      </c>
      <c r="AM9" s="12" t="s">
        <v>105</v>
      </c>
      <c r="AO9" s="2">
        <f>SUM(S29:Z33)/35</f>
        <v>0.13951792571428573</v>
      </c>
      <c r="AV9" s="42" t="s">
        <v>109</v>
      </c>
      <c r="AW9" s="2" t="s">
        <v>110</v>
      </c>
    </row>
    <row r="10" spans="1:49" x14ac:dyDescent="0.25">
      <c r="A10" s="29">
        <v>8.0335000000000004E-2</v>
      </c>
      <c r="B10" s="30">
        <v>7.2462700000000005E-2</v>
      </c>
      <c r="C10" s="29">
        <v>5.3827699999999999E-2</v>
      </c>
      <c r="D10" s="29" t="s">
        <v>0</v>
      </c>
      <c r="E10" s="31" t="s">
        <v>0</v>
      </c>
      <c r="F10" s="31">
        <v>9.5674700000000001E-2</v>
      </c>
      <c r="G10" s="31">
        <v>4.8390000000000002E-2</v>
      </c>
      <c r="H10" s="31">
        <v>4.6279099999999997E-2</v>
      </c>
      <c r="I10" s="31">
        <v>4.4586099999999997E-2</v>
      </c>
      <c r="J10" s="31">
        <v>3.5110200000000001E-2</v>
      </c>
      <c r="K10" s="31">
        <v>1.7887E-2</v>
      </c>
      <c r="L10" s="31">
        <v>1.3573399999999999E-2</v>
      </c>
      <c r="M10" s="31">
        <v>2.6826699999999998E-2</v>
      </c>
      <c r="N10" s="31">
        <v>4.0975999999999999E-2</v>
      </c>
      <c r="O10" s="31">
        <v>4.5929299999999999E-2</v>
      </c>
      <c r="P10" s="31">
        <v>4.6143499999999997E-2</v>
      </c>
      <c r="Q10" s="32">
        <v>3.5328699999999998E-2</v>
      </c>
      <c r="R10" s="32">
        <v>4.5417300000000001E-2</v>
      </c>
      <c r="S10" s="33">
        <v>6.8617700000000004E-2</v>
      </c>
      <c r="T10" s="33" t="s">
        <v>0</v>
      </c>
      <c r="U10" s="33" t="s">
        <v>0</v>
      </c>
      <c r="V10" s="33">
        <v>5.6172199999999999E-2</v>
      </c>
      <c r="W10" s="33">
        <v>7.0171499999999998E-2</v>
      </c>
      <c r="X10" s="33">
        <v>8.0776200000000006E-2</v>
      </c>
      <c r="Y10" s="33">
        <v>8.4172499999999997E-2</v>
      </c>
      <c r="Z10" s="33">
        <v>7.3091199999999995E-2</v>
      </c>
      <c r="AA10" s="33">
        <v>5.7238700000000003E-2</v>
      </c>
      <c r="AB10" s="33">
        <v>9.1147699999999998E-2</v>
      </c>
      <c r="AC10" s="29" t="s">
        <v>0</v>
      </c>
      <c r="AD10" s="29">
        <v>7.6267600000000005E-2</v>
      </c>
      <c r="AE10" s="29">
        <v>6.6625799999999999E-2</v>
      </c>
      <c r="AF10" s="29">
        <v>5.3006200000000003E-2</v>
      </c>
      <c r="AG10" s="29">
        <v>2.6785799999999998E-2</v>
      </c>
      <c r="AH10" s="29">
        <v>5.1814899999999997E-2</v>
      </c>
      <c r="AI10" s="29">
        <v>6.6835400000000003E-2</v>
      </c>
      <c r="AJ10" s="29">
        <v>6.7744100000000002E-2</v>
      </c>
      <c r="AK10" s="3">
        <f t="shared" si="0"/>
        <v>5.6103706451612917E-2</v>
      </c>
      <c r="AL10" s="1">
        <v>-31.855</v>
      </c>
      <c r="AM10" s="12" t="s">
        <v>108</v>
      </c>
      <c r="AO10" s="2">
        <f>SUM(S6:AB10)/44</f>
        <v>0.16765461363636366</v>
      </c>
      <c r="AV10" s="43" t="s">
        <v>111</v>
      </c>
      <c r="AW10" s="2" t="s">
        <v>112</v>
      </c>
    </row>
    <row r="11" spans="1:49" x14ac:dyDescent="0.25">
      <c r="A11" s="29">
        <v>6.4272499999999996E-2</v>
      </c>
      <c r="B11" s="30">
        <v>6.5289299999999995E-2</v>
      </c>
      <c r="C11" s="29" t="s">
        <v>0</v>
      </c>
      <c r="D11" s="29" t="s">
        <v>0</v>
      </c>
      <c r="E11" s="34" t="s">
        <v>0</v>
      </c>
      <c r="F11" s="34">
        <v>7.8494499999999995E-2</v>
      </c>
      <c r="G11" s="34">
        <v>5.7322499999999998E-2</v>
      </c>
      <c r="H11" s="34">
        <v>5.60048E-2</v>
      </c>
      <c r="I11" s="34">
        <v>5.2524899999999999E-2</v>
      </c>
      <c r="J11" s="34">
        <v>4.38273E-2</v>
      </c>
      <c r="K11" s="34">
        <v>3.7137099999999999E-2</v>
      </c>
      <c r="L11" s="34">
        <v>2.9607399999999999E-2</v>
      </c>
      <c r="M11" s="34">
        <v>2.5895000000000001E-2</v>
      </c>
      <c r="N11" s="34">
        <v>2.5731500000000001E-2</v>
      </c>
      <c r="O11" s="34">
        <v>2.4211300000000002E-2</v>
      </c>
      <c r="P11" s="34">
        <v>2.2488399999999999E-2</v>
      </c>
      <c r="Q11" s="34">
        <v>2.4609700000000002E-2</v>
      </c>
      <c r="R11" s="34">
        <v>4.0464E-2</v>
      </c>
      <c r="S11" s="35">
        <v>5.4518999999999998E-2</v>
      </c>
      <c r="T11" s="35" t="s">
        <v>0</v>
      </c>
      <c r="U11" s="35" t="s">
        <v>0</v>
      </c>
      <c r="V11" s="35">
        <v>8.1337199999999998E-2</v>
      </c>
      <c r="W11" s="35">
        <v>6.2402600000000003E-2</v>
      </c>
      <c r="X11" s="35">
        <v>3.8808299999999997E-2</v>
      </c>
      <c r="Y11" s="35">
        <v>2.2284499999999999E-2</v>
      </c>
      <c r="Z11" s="35">
        <v>2.1931900000000001E-2</v>
      </c>
      <c r="AA11" s="35">
        <v>6.6793599999999995E-2</v>
      </c>
      <c r="AB11" s="35">
        <v>8.6770399999999998E-2</v>
      </c>
      <c r="AC11" s="36" t="s">
        <v>0</v>
      </c>
      <c r="AD11" s="29">
        <v>7.8353999999999993E-2</v>
      </c>
      <c r="AE11" s="29">
        <v>7.3845300000000003E-2</v>
      </c>
      <c r="AF11" s="29">
        <v>6.7603700000000003E-2</v>
      </c>
      <c r="AG11" s="29">
        <v>6.1543399999999998E-2</v>
      </c>
      <c r="AH11" s="29">
        <v>5.81659E-2</v>
      </c>
      <c r="AI11" s="29">
        <v>5.7126499999999997E-2</v>
      </c>
      <c r="AJ11" s="29">
        <v>5.6855799999999998E-2</v>
      </c>
      <c r="AK11" s="3">
        <f t="shared" si="0"/>
        <v>5.1207409999999995E-2</v>
      </c>
      <c r="AL11" s="13">
        <v>-28.178599999999999</v>
      </c>
      <c r="AM11" s="14" t="s">
        <v>99</v>
      </c>
      <c r="AO11" s="7">
        <f>(SUM(B20:O28)+SUM(P20:R24))/140</f>
        <v>2.3269998571428564E-2</v>
      </c>
      <c r="AV11" s="16" t="s">
        <v>113</v>
      </c>
      <c r="AW11" s="2" t="s">
        <v>114</v>
      </c>
    </row>
    <row r="12" spans="1:49" x14ac:dyDescent="0.25">
      <c r="A12" s="29">
        <v>5.0017600000000002E-2</v>
      </c>
      <c r="B12" s="30">
        <v>4.8433700000000003E-2</v>
      </c>
      <c r="C12" s="29" t="s">
        <v>0</v>
      </c>
      <c r="D12" s="29" t="s">
        <v>0</v>
      </c>
      <c r="E12" s="34" t="s">
        <v>0</v>
      </c>
      <c r="F12" s="34">
        <v>8.6417900000000006E-2</v>
      </c>
      <c r="G12" s="34">
        <v>5.1239800000000002E-2</v>
      </c>
      <c r="H12" s="34">
        <v>4.5433399999999999E-2</v>
      </c>
      <c r="I12" s="34">
        <v>4.47071E-2</v>
      </c>
      <c r="J12" s="34">
        <v>4.0448699999999997E-2</v>
      </c>
      <c r="K12" s="34">
        <v>3.8622499999999997E-2</v>
      </c>
      <c r="L12" s="34">
        <v>3.1169100000000002E-2</v>
      </c>
      <c r="M12" s="34">
        <v>2.7855700000000001E-2</v>
      </c>
      <c r="N12" s="34">
        <v>2.7337799999999999E-2</v>
      </c>
      <c r="O12" s="34">
        <v>2.8637800000000001E-2</v>
      </c>
      <c r="P12" s="34">
        <v>3.1044100000000002E-2</v>
      </c>
      <c r="Q12" s="34">
        <v>3.4884900000000003E-2</v>
      </c>
      <c r="R12" s="34">
        <v>3.9171200000000003E-2</v>
      </c>
      <c r="S12" s="35">
        <v>3.8748499999999998E-2</v>
      </c>
      <c r="T12" s="35" t="s">
        <v>0</v>
      </c>
      <c r="U12" s="35" t="s">
        <v>0</v>
      </c>
      <c r="V12" s="35">
        <v>8.7234599999999995E-2</v>
      </c>
      <c r="W12" s="35">
        <v>5.8101100000000003E-2</v>
      </c>
      <c r="X12" s="35">
        <v>3.8518900000000002E-2</v>
      </c>
      <c r="Y12" s="35">
        <v>3.9448299999999999E-2</v>
      </c>
      <c r="Z12" s="35">
        <v>4.9722099999999998E-2</v>
      </c>
      <c r="AA12" s="35">
        <v>6.9493600000000003E-2</v>
      </c>
      <c r="AB12" s="35">
        <v>8.2010299999999994E-2</v>
      </c>
      <c r="AC12" s="36" t="s">
        <v>0</v>
      </c>
      <c r="AD12" s="29">
        <v>8.6047499999999999E-2</v>
      </c>
      <c r="AE12" s="29">
        <v>6.5876299999999999E-2</v>
      </c>
      <c r="AF12" s="29">
        <v>5.6774999999999999E-2</v>
      </c>
      <c r="AG12" s="29">
        <v>5.6456600000000003E-2</v>
      </c>
      <c r="AH12" s="29">
        <v>5.5638800000000002E-2</v>
      </c>
      <c r="AI12" s="29">
        <v>5.6432000000000003E-2</v>
      </c>
      <c r="AJ12" s="29">
        <v>5.4166600000000002E-2</v>
      </c>
      <c r="AK12" s="3">
        <f t="shared" si="0"/>
        <v>5.0669716666666677E-2</v>
      </c>
      <c r="AL12" s="13">
        <v>-24.624300000000002</v>
      </c>
      <c r="AM12" s="14" t="s">
        <v>102</v>
      </c>
      <c r="AO12" s="2">
        <f>SUM(E11:R19)/126</f>
        <v>2.847564603174604E-2</v>
      </c>
      <c r="AV12" s="3" t="s">
        <v>115</v>
      </c>
      <c r="AW12" s="2" t="s">
        <v>116</v>
      </c>
    </row>
    <row r="13" spans="1:49" x14ac:dyDescent="0.25">
      <c r="A13" s="29">
        <v>4.3810300000000003E-2</v>
      </c>
      <c r="B13" s="30">
        <v>2.70175E-2</v>
      </c>
      <c r="C13" s="29" t="s">
        <v>0</v>
      </c>
      <c r="D13" s="29" t="s">
        <v>0</v>
      </c>
      <c r="E13" s="34" t="s">
        <v>0</v>
      </c>
      <c r="F13" s="34">
        <v>6.4428399999999997E-2</v>
      </c>
      <c r="G13" s="34">
        <v>4.2256599999999998E-2</v>
      </c>
      <c r="H13" s="34">
        <v>3.0651899999999999E-2</v>
      </c>
      <c r="I13" s="34">
        <v>2.4473000000000002E-2</v>
      </c>
      <c r="J13" s="34">
        <v>2.3924000000000001E-2</v>
      </c>
      <c r="K13" s="34">
        <v>2.6400799999999999E-2</v>
      </c>
      <c r="L13" s="34">
        <v>2.5986100000000002E-2</v>
      </c>
      <c r="M13" s="34">
        <v>2.5351200000000001E-2</v>
      </c>
      <c r="N13" s="34">
        <v>2.6824600000000001E-2</v>
      </c>
      <c r="O13" s="34">
        <v>3.0879E-2</v>
      </c>
      <c r="P13" s="34">
        <v>3.43334E-2</v>
      </c>
      <c r="Q13" s="34">
        <v>3.7161899999999998E-2</v>
      </c>
      <c r="R13" s="34">
        <v>3.7255099999999999E-2</v>
      </c>
      <c r="S13" s="35">
        <v>2.6042800000000001E-2</v>
      </c>
      <c r="T13" s="35" t="s">
        <v>0</v>
      </c>
      <c r="U13" s="35" t="s">
        <v>0</v>
      </c>
      <c r="V13" s="35" t="s">
        <v>0</v>
      </c>
      <c r="W13" s="35">
        <v>4.6343299999999997E-2</v>
      </c>
      <c r="X13" s="35">
        <v>4.3263900000000001E-2</v>
      </c>
      <c r="Y13" s="35">
        <v>4.3360099999999999E-2</v>
      </c>
      <c r="Z13" s="35">
        <v>5.0035200000000002E-2</v>
      </c>
      <c r="AA13" s="35">
        <v>5.3873400000000002E-2</v>
      </c>
      <c r="AB13" s="35" t="s">
        <v>0</v>
      </c>
      <c r="AC13" s="36" t="s">
        <v>0</v>
      </c>
      <c r="AD13" s="29">
        <v>9.6669199999999997E-2</v>
      </c>
      <c r="AE13" s="29">
        <v>5.4369800000000003E-2</v>
      </c>
      <c r="AF13" s="29">
        <v>5.0279799999999999E-2</v>
      </c>
      <c r="AG13" s="29">
        <v>5.0642300000000001E-2</v>
      </c>
      <c r="AH13" s="29">
        <v>5.2533299999999998E-2</v>
      </c>
      <c r="AI13" s="29">
        <v>5.35775E-2</v>
      </c>
      <c r="AJ13" s="29">
        <v>5.1401799999999997E-2</v>
      </c>
      <c r="AK13" s="3">
        <f t="shared" si="0"/>
        <v>4.1898078571428576E-2</v>
      </c>
      <c r="AL13" s="13">
        <v>-21.168500000000002</v>
      </c>
      <c r="AM13" s="15" t="s">
        <v>105</v>
      </c>
      <c r="AO13" s="2">
        <f>(SUM(S20:AB28)+SUM(P25:R28))/67</f>
        <v>3.3254658208955214E-2</v>
      </c>
    </row>
    <row r="14" spans="1:49" x14ac:dyDescent="0.25">
      <c r="A14" s="29">
        <v>4.3279400000000003E-2</v>
      </c>
      <c r="B14" s="30">
        <v>2.0995E-2</v>
      </c>
      <c r="C14" s="29" t="s">
        <v>0</v>
      </c>
      <c r="D14" s="29" t="s">
        <v>0</v>
      </c>
      <c r="E14" s="34">
        <v>6.7139099999999993E-2</v>
      </c>
      <c r="F14" s="34">
        <v>6.1652999999999999E-2</v>
      </c>
      <c r="G14" s="34">
        <v>3.8059299999999997E-2</v>
      </c>
      <c r="H14" s="34">
        <v>1.9222699999999999E-2</v>
      </c>
      <c r="I14" s="34">
        <v>1.6254299999999999E-2</v>
      </c>
      <c r="J14" s="34">
        <v>1.6983399999999999E-2</v>
      </c>
      <c r="K14" s="34">
        <v>1.4782E-2</v>
      </c>
      <c r="L14" s="34">
        <v>1.4882100000000001E-2</v>
      </c>
      <c r="M14" s="34">
        <v>2.2234E-2</v>
      </c>
      <c r="N14" s="34">
        <v>2.6301999999999999E-2</v>
      </c>
      <c r="O14" s="34">
        <v>3.1372299999999999E-2</v>
      </c>
      <c r="P14" s="34">
        <v>3.5137700000000001E-2</v>
      </c>
      <c r="Q14" s="34">
        <v>3.7802500000000003E-2</v>
      </c>
      <c r="R14" s="34">
        <v>4.4024099999999997E-2</v>
      </c>
      <c r="S14" s="35">
        <v>1.60304E-2</v>
      </c>
      <c r="T14" s="35" t="s">
        <v>0</v>
      </c>
      <c r="U14" s="35" t="s">
        <v>0</v>
      </c>
      <c r="V14" s="35" t="s">
        <v>0</v>
      </c>
      <c r="W14" s="35">
        <v>5.06068E-2</v>
      </c>
      <c r="X14" s="35">
        <v>4.8042799999999997E-2</v>
      </c>
      <c r="Y14" s="35">
        <v>4.8838199999999998E-2</v>
      </c>
      <c r="Z14" s="35">
        <v>5.1826700000000003E-2</v>
      </c>
      <c r="AA14" s="35">
        <v>5.9020299999999998E-2</v>
      </c>
      <c r="AB14" s="35" t="s">
        <v>0</v>
      </c>
      <c r="AC14" s="36" t="s">
        <v>0</v>
      </c>
      <c r="AD14" s="29" t="s">
        <v>0</v>
      </c>
      <c r="AE14" s="29">
        <v>3.6951600000000001E-2</v>
      </c>
      <c r="AF14" s="29">
        <v>4.8235800000000002E-2</v>
      </c>
      <c r="AG14" s="29">
        <v>4.8620900000000002E-2</v>
      </c>
      <c r="AH14" s="29">
        <v>5.2724800000000002E-2</v>
      </c>
      <c r="AI14" s="29">
        <v>5.6228599999999997E-2</v>
      </c>
      <c r="AJ14" s="29">
        <v>5.5016500000000003E-2</v>
      </c>
      <c r="AK14" s="3">
        <f t="shared" si="0"/>
        <v>3.8652367857142864E-2</v>
      </c>
      <c r="AL14" s="13">
        <v>-17.791599999999999</v>
      </c>
      <c r="AM14" s="15" t="s">
        <v>108</v>
      </c>
      <c r="AO14" s="2">
        <f>SUM(S11:AB19)/54</f>
        <v>4.7982816666666664E-2</v>
      </c>
    </row>
    <row r="15" spans="1:49" x14ac:dyDescent="0.25">
      <c r="A15" s="29">
        <v>4.5431100000000002E-2</v>
      </c>
      <c r="B15" s="30">
        <v>2.79119E-2</v>
      </c>
      <c r="C15" s="29" t="s">
        <v>0</v>
      </c>
      <c r="D15" s="29" t="s">
        <v>0</v>
      </c>
      <c r="E15" s="34">
        <v>4.8912799999999999E-2</v>
      </c>
      <c r="F15" s="34">
        <v>3.9204299999999997E-2</v>
      </c>
      <c r="G15" s="34">
        <v>2.1677100000000001E-2</v>
      </c>
      <c r="H15" s="34">
        <v>1.2034700000000001E-2</v>
      </c>
      <c r="I15" s="34">
        <v>9.3544000000000006E-3</v>
      </c>
      <c r="J15" s="34">
        <v>7.8753999999999994E-3</v>
      </c>
      <c r="K15" s="34">
        <v>1.0677799999999999E-2</v>
      </c>
      <c r="L15" s="34">
        <v>1.6001499999999998E-2</v>
      </c>
      <c r="M15" s="34">
        <v>2.1111000000000001E-2</v>
      </c>
      <c r="N15" s="34">
        <v>2.65676E-2</v>
      </c>
      <c r="O15" s="34">
        <v>3.17519E-2</v>
      </c>
      <c r="P15" s="34">
        <v>3.6973899999999997E-2</v>
      </c>
      <c r="Q15" s="34">
        <v>4.0957899999999998E-2</v>
      </c>
      <c r="R15" s="34">
        <v>5.1189100000000001E-2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5.8491899999999999E-2</v>
      </c>
      <c r="X15" s="35">
        <v>4.8527399999999998E-2</v>
      </c>
      <c r="Y15" s="35">
        <v>5.2304499999999997E-2</v>
      </c>
      <c r="Z15" s="35">
        <v>5.0751499999999998E-2</v>
      </c>
      <c r="AA15" s="35">
        <v>6.6273399999999996E-2</v>
      </c>
      <c r="AB15" s="35" t="s">
        <v>0</v>
      </c>
      <c r="AC15" s="36" t="s">
        <v>0</v>
      </c>
      <c r="AD15" s="29" t="s">
        <v>0</v>
      </c>
      <c r="AE15" s="29">
        <v>5.0176900000000003E-2</v>
      </c>
      <c r="AF15" s="29">
        <v>4.3256099999999999E-2</v>
      </c>
      <c r="AG15" s="29">
        <v>3.94901E-2</v>
      </c>
      <c r="AH15" s="29">
        <v>4.52428E-2</v>
      </c>
      <c r="AI15" s="29">
        <v>5.25377E-2</v>
      </c>
      <c r="AJ15" s="29">
        <v>5.3903600000000003E-2</v>
      </c>
      <c r="AK15" s="3">
        <f t="shared" si="0"/>
        <v>3.7355122222222224E-2</v>
      </c>
      <c r="AL15" s="13">
        <v>-14.477499999999999</v>
      </c>
      <c r="AM15" s="16" t="s">
        <v>117</v>
      </c>
      <c r="AO15" s="7">
        <f>(SUM(AC6:AJ28)+SUM(A6:D19))/173</f>
        <v>8.5489169364161857E-2</v>
      </c>
      <c r="AT15" s="44">
        <f>AVERAGE(AC6:AJ28)+AVERAGE(A6:D19)</f>
        <v>0.1777488576242785</v>
      </c>
    </row>
    <row r="16" spans="1:49" x14ac:dyDescent="0.25">
      <c r="A16" s="29">
        <v>6.0800699999999999E-2</v>
      </c>
      <c r="B16" s="30">
        <v>3.4452900000000002E-2</v>
      </c>
      <c r="C16" s="29" t="s">
        <v>0</v>
      </c>
      <c r="D16" s="29" t="s">
        <v>0</v>
      </c>
      <c r="E16" s="34">
        <v>2.55518E-2</v>
      </c>
      <c r="F16" s="34">
        <v>2.8890800000000001E-2</v>
      </c>
      <c r="G16" s="34">
        <v>1.6857500000000001E-2</v>
      </c>
      <c r="H16" s="34">
        <v>1.2327899999999999E-2</v>
      </c>
      <c r="I16" s="34">
        <v>8.0456999999999994E-3</v>
      </c>
      <c r="J16" s="34">
        <v>6.9341999999999997E-3</v>
      </c>
      <c r="K16" s="34">
        <v>6.9048E-3</v>
      </c>
      <c r="L16" s="34">
        <v>8.0062999999999992E-3</v>
      </c>
      <c r="M16" s="34">
        <v>1.24283E-2</v>
      </c>
      <c r="N16" s="34">
        <v>2.5646100000000002E-2</v>
      </c>
      <c r="O16" s="34">
        <v>3.2088199999999997E-2</v>
      </c>
      <c r="P16" s="34">
        <v>3.8204399999999999E-2</v>
      </c>
      <c r="Q16" s="34">
        <v>4.0075699999999999E-2</v>
      </c>
      <c r="R16" s="34">
        <v>6.2243600000000003E-2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4.8312800000000003E-2</v>
      </c>
      <c r="X16" s="35">
        <v>4.55524E-2</v>
      </c>
      <c r="Y16" s="35">
        <v>5.0965200000000002E-2</v>
      </c>
      <c r="Z16" s="35">
        <v>4.4240599999999998E-2</v>
      </c>
      <c r="AA16" s="35">
        <v>6.2923499999999993E-2</v>
      </c>
      <c r="AB16" s="35" t="s">
        <v>0</v>
      </c>
      <c r="AC16" s="36" t="s">
        <v>0</v>
      </c>
      <c r="AD16" s="29" t="s">
        <v>0</v>
      </c>
      <c r="AE16" s="29">
        <v>3.6963000000000003E-2</v>
      </c>
      <c r="AF16" s="29">
        <v>2.6516999999999999E-2</v>
      </c>
      <c r="AG16" s="29">
        <v>2.9420600000000002E-2</v>
      </c>
      <c r="AH16" s="29">
        <v>4.0985899999999999E-2</v>
      </c>
      <c r="AI16" s="29">
        <v>4.8268600000000002E-2</v>
      </c>
      <c r="AJ16" s="29">
        <v>5.6904099999999999E-2</v>
      </c>
      <c r="AK16" s="3">
        <f t="shared" si="0"/>
        <v>3.3722688888888887E-2</v>
      </c>
      <c r="AL16" s="13">
        <v>-11.212300000000001</v>
      </c>
      <c r="AM16" t="s">
        <v>118</v>
      </c>
      <c r="AO16" s="2">
        <f>((SUM(A2:Z35)+SUM(AA2:AJ28))/895)</f>
        <v>0.10999176558659216</v>
      </c>
    </row>
    <row r="17" spans="1:45" x14ac:dyDescent="0.25">
      <c r="A17" s="29">
        <v>8.7470500000000007E-2</v>
      </c>
      <c r="B17" s="30">
        <v>2.8086099999999999E-2</v>
      </c>
      <c r="C17" s="29">
        <v>1.0479E-2</v>
      </c>
      <c r="D17" s="29">
        <v>1.8107600000000001E-2</v>
      </c>
      <c r="E17" s="34">
        <v>2.3191699999999999E-2</v>
      </c>
      <c r="F17" s="34">
        <v>2.07075E-2</v>
      </c>
      <c r="G17" s="34">
        <v>1.46182E-2</v>
      </c>
      <c r="H17" s="34">
        <v>1.19583E-2</v>
      </c>
      <c r="I17" s="34">
        <v>7.8504000000000004E-3</v>
      </c>
      <c r="J17" s="34">
        <v>8.7396000000000001E-3</v>
      </c>
      <c r="K17" s="34">
        <v>8.1819000000000006E-3</v>
      </c>
      <c r="L17" s="34">
        <v>9.1473000000000006E-3</v>
      </c>
      <c r="M17" s="34">
        <v>1.3046E-2</v>
      </c>
      <c r="N17" s="34">
        <v>2.1217300000000001E-2</v>
      </c>
      <c r="O17" s="34">
        <v>3.2759499999999997E-2</v>
      </c>
      <c r="P17" s="34">
        <v>4.2801699999999998E-2</v>
      </c>
      <c r="Q17" s="34">
        <v>4.4965900000000003E-2</v>
      </c>
      <c r="R17" s="34">
        <v>6.6079899999999997E-2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2.4671999999999999E-2</v>
      </c>
      <c r="X17" s="35">
        <v>3.2167800000000003E-2</v>
      </c>
      <c r="Y17" s="35">
        <v>5.7606400000000002E-2</v>
      </c>
      <c r="Z17" s="35">
        <v>6.6105399999999995E-2</v>
      </c>
      <c r="AA17" s="35">
        <v>5.6294400000000001E-2</v>
      </c>
      <c r="AB17" s="35" t="s">
        <v>0</v>
      </c>
      <c r="AC17" s="36" t="s">
        <v>0</v>
      </c>
      <c r="AD17" s="29" t="s">
        <v>0</v>
      </c>
      <c r="AE17" s="29">
        <v>2.47421E-2</v>
      </c>
      <c r="AF17" s="29">
        <v>2.99279E-2</v>
      </c>
      <c r="AG17" s="29">
        <v>2.99139E-2</v>
      </c>
      <c r="AH17" s="29">
        <v>3.7981399999999998E-2</v>
      </c>
      <c r="AI17" s="29">
        <v>4.4811799999999999E-2</v>
      </c>
      <c r="AJ17" s="29">
        <v>6.3819200000000006E-2</v>
      </c>
      <c r="AK17" s="3">
        <f t="shared" si="0"/>
        <v>3.2325886206896547E-2</v>
      </c>
      <c r="AL17" s="13">
        <v>-7.9836</v>
      </c>
      <c r="AM17" t="s">
        <v>119</v>
      </c>
    </row>
    <row r="18" spans="1:45" x14ac:dyDescent="0.25">
      <c r="A18" s="29">
        <v>2.6372699999999999E-2</v>
      </c>
      <c r="B18" s="30">
        <v>2.2811000000000001E-2</v>
      </c>
      <c r="C18" s="29">
        <v>1.0041599999999999E-2</v>
      </c>
      <c r="D18" s="29">
        <v>1.3487000000000001E-2</v>
      </c>
      <c r="E18" s="34">
        <v>1.4437999999999999E-2</v>
      </c>
      <c r="F18" s="34">
        <v>1.37327E-2</v>
      </c>
      <c r="G18" s="34">
        <v>1.26766E-2</v>
      </c>
      <c r="H18" s="34">
        <v>1.1769099999999999E-2</v>
      </c>
      <c r="I18" s="34">
        <v>1.20821E-2</v>
      </c>
      <c r="J18" s="34">
        <v>1.40974E-2</v>
      </c>
      <c r="K18" s="34">
        <v>1.57079E-2</v>
      </c>
      <c r="L18" s="34">
        <v>1.7362099999999998E-2</v>
      </c>
      <c r="M18" s="34">
        <v>2.3315599999999999E-2</v>
      </c>
      <c r="N18" s="34">
        <v>3.2064799999999997E-2</v>
      </c>
      <c r="O18" s="34">
        <v>4.10009E-2</v>
      </c>
      <c r="P18" s="34">
        <v>5.03901E-2</v>
      </c>
      <c r="Q18" s="34">
        <v>5.8777000000000003E-2</v>
      </c>
      <c r="R18" s="34">
        <v>4.8990100000000002E-2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2.2880399999999999E-2</v>
      </c>
      <c r="X18" s="35">
        <v>3.6153699999999997E-2</v>
      </c>
      <c r="Y18" s="35">
        <v>5.2558000000000001E-2</v>
      </c>
      <c r="Z18" s="35">
        <v>7.1885099999999993E-2</v>
      </c>
      <c r="AA18" s="35">
        <v>6.2900200000000003E-2</v>
      </c>
      <c r="AB18" s="35" t="s">
        <v>0</v>
      </c>
      <c r="AC18" s="36" t="s">
        <v>0</v>
      </c>
      <c r="AD18" s="29" t="s">
        <v>0</v>
      </c>
      <c r="AE18" s="29">
        <v>1.9137000000000001E-2</v>
      </c>
      <c r="AF18" s="29">
        <v>2.2023600000000001E-2</v>
      </c>
      <c r="AG18" s="29">
        <v>1.41189E-2</v>
      </c>
      <c r="AH18" s="29">
        <v>1.5351E-2</v>
      </c>
      <c r="AI18" s="29">
        <v>3.6388799999999999E-2</v>
      </c>
      <c r="AJ18" s="29">
        <v>6.1701899999999997E-2</v>
      </c>
      <c r="AK18" s="3">
        <f t="shared" si="0"/>
        <v>2.9455700000000001E-2</v>
      </c>
      <c r="AL18" s="13">
        <v>-4.7801999999999998</v>
      </c>
      <c r="AM18" t="s">
        <v>120</v>
      </c>
    </row>
    <row r="19" spans="1:45" x14ac:dyDescent="0.25">
      <c r="A19" s="29" t="s">
        <v>0</v>
      </c>
      <c r="B19" s="30" t="s">
        <v>0</v>
      </c>
      <c r="C19" s="29">
        <v>8.3528999999999999E-3</v>
      </c>
      <c r="D19" s="29">
        <v>8.0514000000000002E-3</v>
      </c>
      <c r="E19" s="34">
        <v>9.6311000000000001E-3</v>
      </c>
      <c r="F19" s="34">
        <v>8.3052000000000004E-3</v>
      </c>
      <c r="G19" s="34">
        <v>9.5025999999999999E-3</v>
      </c>
      <c r="H19" s="34">
        <v>1.0708799999999999E-2</v>
      </c>
      <c r="I19" s="34">
        <v>1.10782E-2</v>
      </c>
      <c r="J19" s="34">
        <v>1.17517E-2</v>
      </c>
      <c r="K19" s="34">
        <v>1.26702E-2</v>
      </c>
      <c r="L19" s="34">
        <v>1.35408E-2</v>
      </c>
      <c r="M19" s="34">
        <v>1.58277E-2</v>
      </c>
      <c r="N19" s="34">
        <v>1.8722200000000001E-2</v>
      </c>
      <c r="O19" s="34">
        <v>2.3499599999999999E-2</v>
      </c>
      <c r="P19" s="34">
        <v>3.3067699999999998E-2</v>
      </c>
      <c r="Q19" s="34">
        <v>4.6389699999999999E-2</v>
      </c>
      <c r="R19" s="34">
        <v>5.2008699999999998E-2</v>
      </c>
      <c r="S19" s="35" t="s">
        <v>0</v>
      </c>
      <c r="T19" s="35" t="s">
        <v>0</v>
      </c>
      <c r="U19" s="35" t="s">
        <v>0</v>
      </c>
      <c r="V19" s="35">
        <v>1.24408E-2</v>
      </c>
      <c r="W19" s="35">
        <v>1.36224E-2</v>
      </c>
      <c r="X19" s="35">
        <v>1.4891E-2</v>
      </c>
      <c r="Y19" s="35">
        <v>2.1500200000000001E-2</v>
      </c>
      <c r="Z19" s="35">
        <v>3.2353E-2</v>
      </c>
      <c r="AA19" s="35">
        <v>4.9289300000000001E-2</v>
      </c>
      <c r="AB19" s="35" t="s">
        <v>0</v>
      </c>
      <c r="AC19" s="36" t="s">
        <v>0</v>
      </c>
      <c r="AD19" s="29" t="s">
        <v>0</v>
      </c>
      <c r="AE19" s="29">
        <v>2.33837E-2</v>
      </c>
      <c r="AF19" s="29">
        <v>1.30428E-2</v>
      </c>
      <c r="AG19" s="29">
        <v>1.2690099999999999E-2</v>
      </c>
      <c r="AH19" s="29">
        <v>1.22863E-2</v>
      </c>
      <c r="AI19" s="29">
        <v>1.5538099999999999E-2</v>
      </c>
      <c r="AJ19" s="29">
        <v>2.2804899999999999E-2</v>
      </c>
      <c r="AK19" s="3">
        <f t="shared" si="0"/>
        <v>1.9176825000000002E-2</v>
      </c>
      <c r="AL19" s="13">
        <v>-1.5918000000000001</v>
      </c>
      <c r="AM19" t="s">
        <v>121</v>
      </c>
      <c r="AO19" s="2">
        <f>SUM(U34:W35)/6</f>
        <v>0.29052623333333333</v>
      </c>
    </row>
    <row r="20" spans="1:45" x14ac:dyDescent="0.25">
      <c r="A20" t="s">
        <v>0</v>
      </c>
      <c r="B20" s="37" t="s">
        <v>0</v>
      </c>
      <c r="C20" s="34">
        <v>7.0695999999999997E-3</v>
      </c>
      <c r="D20" s="34">
        <v>7.1457999999999999E-3</v>
      </c>
      <c r="E20" s="34">
        <v>7.1748999999999997E-3</v>
      </c>
      <c r="F20" s="34">
        <v>6.3398999999999999E-3</v>
      </c>
      <c r="G20" s="34">
        <v>8.9578000000000001E-3</v>
      </c>
      <c r="H20" s="34">
        <v>1.1293600000000001E-2</v>
      </c>
      <c r="I20" s="34">
        <v>1.32505E-2</v>
      </c>
      <c r="J20" s="34">
        <v>1.4971999999999999E-2</v>
      </c>
      <c r="K20" s="34">
        <v>1.50221E-2</v>
      </c>
      <c r="L20" s="34">
        <v>1.5116900000000001E-2</v>
      </c>
      <c r="M20" s="34">
        <v>1.62682E-2</v>
      </c>
      <c r="N20" s="34">
        <v>1.8408399999999998E-2</v>
      </c>
      <c r="O20" s="34">
        <v>2.2503200000000001E-2</v>
      </c>
      <c r="P20" s="34">
        <v>3.17541E-2</v>
      </c>
      <c r="Q20" s="34">
        <v>3.9676900000000001E-2</v>
      </c>
      <c r="R20" s="34">
        <v>3.8604899999999998E-2</v>
      </c>
      <c r="S20" s="35" t="s">
        <v>0</v>
      </c>
      <c r="T20" s="35" t="s">
        <v>0</v>
      </c>
      <c r="U20" s="35" t="s">
        <v>0</v>
      </c>
      <c r="V20" s="35">
        <v>2.3818099999999998E-2</v>
      </c>
      <c r="W20" s="35">
        <v>1.45673E-2</v>
      </c>
      <c r="X20" s="35">
        <v>1.5273399999999999E-2</v>
      </c>
      <c r="Y20" s="35">
        <v>1.9548200000000002E-2</v>
      </c>
      <c r="Z20" s="35">
        <v>2.8920299999999999E-2</v>
      </c>
      <c r="AA20" s="35">
        <v>4.4725599999999997E-2</v>
      </c>
      <c r="AB20" s="35" t="s">
        <v>0</v>
      </c>
      <c r="AC20" s="36" t="s">
        <v>0</v>
      </c>
      <c r="AD20" s="29" t="s">
        <v>0</v>
      </c>
      <c r="AE20" s="29">
        <v>6.1948499999999997E-2</v>
      </c>
      <c r="AF20" s="29">
        <v>1.23984E-2</v>
      </c>
      <c r="AG20" s="29">
        <v>9.5522000000000003E-3</v>
      </c>
      <c r="AH20" s="29">
        <v>1.5066299999999999E-2</v>
      </c>
      <c r="AI20" s="29">
        <v>1.6400700000000001E-2</v>
      </c>
      <c r="AJ20" s="29">
        <v>1.9967700000000001E-2</v>
      </c>
      <c r="AK20" s="19">
        <f t="shared" si="0"/>
        <v>1.9848053571428572E-2</v>
      </c>
      <c r="AL20" s="13">
        <v>1.5918000000000001</v>
      </c>
      <c r="AP20" s="7"/>
      <c r="AQ20" s="7"/>
      <c r="AR20" s="7"/>
      <c r="AS20" s="8"/>
    </row>
    <row r="21" spans="1:45" x14ac:dyDescent="0.25">
      <c r="A21" t="s">
        <v>0</v>
      </c>
      <c r="B21" s="37">
        <v>9.1912999999999995E-3</v>
      </c>
      <c r="C21" s="34">
        <v>6.3261999999999997E-3</v>
      </c>
      <c r="D21" s="34">
        <v>6.0143999999999996E-3</v>
      </c>
      <c r="E21" s="34">
        <v>5.9359E-3</v>
      </c>
      <c r="F21" s="34">
        <v>7.3902999999999998E-3</v>
      </c>
      <c r="G21" s="34">
        <v>1.17374E-2</v>
      </c>
      <c r="H21" s="34">
        <v>1.6665800000000001E-2</v>
      </c>
      <c r="I21" s="34">
        <v>2.4689800000000001E-2</v>
      </c>
      <c r="J21" s="34">
        <v>3.2736399999999999E-2</v>
      </c>
      <c r="K21" s="34">
        <v>3.6913599999999998E-2</v>
      </c>
      <c r="L21" s="34">
        <v>4.11102E-2</v>
      </c>
      <c r="M21" s="34">
        <v>3.9567400000000003E-2</v>
      </c>
      <c r="N21" s="34">
        <v>3.4482699999999998E-2</v>
      </c>
      <c r="O21" s="34">
        <v>2.9784399999999999E-2</v>
      </c>
      <c r="P21" s="34">
        <v>3.2322999999999998E-2</v>
      </c>
      <c r="Q21" s="34">
        <v>3.3445900000000001E-2</v>
      </c>
      <c r="R21" s="34">
        <v>3.24382E-2</v>
      </c>
      <c r="S21" s="35" t="s">
        <v>0</v>
      </c>
      <c r="T21" s="35" t="s">
        <v>0</v>
      </c>
      <c r="U21" s="35">
        <v>1.6203100000000002E-2</v>
      </c>
      <c r="V21" s="35">
        <v>2.3043600000000001E-2</v>
      </c>
      <c r="W21" s="35">
        <v>3.1260700000000002E-2</v>
      </c>
      <c r="X21" s="35">
        <v>1.9783599999999998E-2</v>
      </c>
      <c r="Y21" s="35">
        <v>1.7436299999999998E-2</v>
      </c>
      <c r="Z21" s="35">
        <v>2.5384199999999999E-2</v>
      </c>
      <c r="AA21" s="35">
        <v>3.6724100000000003E-2</v>
      </c>
      <c r="AB21" s="35" t="s">
        <v>0</v>
      </c>
      <c r="AC21" s="36" t="s">
        <v>0</v>
      </c>
      <c r="AD21" s="29" t="s">
        <v>0</v>
      </c>
      <c r="AE21" s="29">
        <v>6.3895199999999999E-2</v>
      </c>
      <c r="AF21" s="29">
        <v>2.1180500000000001E-2</v>
      </c>
      <c r="AG21" s="29">
        <v>1.2712299999999999E-2</v>
      </c>
      <c r="AH21" s="29">
        <v>1.9007799999999998E-2</v>
      </c>
      <c r="AI21" s="29">
        <v>2.0424399999999999E-2</v>
      </c>
      <c r="AJ21" s="29">
        <v>2.3812900000000001E-2</v>
      </c>
      <c r="AK21" s="3">
        <f t="shared" si="0"/>
        <v>2.438738666666667E-2</v>
      </c>
      <c r="AL21" s="13">
        <v>4.7801999999999998</v>
      </c>
      <c r="AO21"/>
    </row>
    <row r="22" spans="1:45" x14ac:dyDescent="0.25">
      <c r="A22" t="s">
        <v>0</v>
      </c>
      <c r="B22" s="37">
        <v>1.08364E-2</v>
      </c>
      <c r="C22" s="34">
        <v>8.0003000000000001E-3</v>
      </c>
      <c r="D22" s="34">
        <v>6.5281000000000002E-3</v>
      </c>
      <c r="E22" s="34">
        <v>6.0016999999999996E-3</v>
      </c>
      <c r="F22" s="34">
        <v>7.9305999999999995E-3</v>
      </c>
      <c r="G22" s="34">
        <v>1.06798E-2</v>
      </c>
      <c r="H22" s="34">
        <v>1.41283E-2</v>
      </c>
      <c r="I22" s="34">
        <v>1.95824E-2</v>
      </c>
      <c r="J22" s="34">
        <v>2.53186E-2</v>
      </c>
      <c r="K22" s="34">
        <v>3.2499699999999999E-2</v>
      </c>
      <c r="L22" s="34">
        <v>3.6669399999999998E-2</v>
      </c>
      <c r="M22" s="34">
        <v>3.9728300000000001E-2</v>
      </c>
      <c r="N22" s="34">
        <v>3.4946499999999998E-2</v>
      </c>
      <c r="O22" s="34">
        <v>2.4035299999999999E-2</v>
      </c>
      <c r="P22" s="34">
        <v>2.49126E-2</v>
      </c>
      <c r="Q22" s="34">
        <v>2.5379499999999999E-2</v>
      </c>
      <c r="R22" s="34">
        <v>4.4780300000000002E-2</v>
      </c>
      <c r="S22" s="35" t="s">
        <v>0</v>
      </c>
      <c r="T22" s="35" t="s">
        <v>0</v>
      </c>
      <c r="U22" s="35">
        <v>2.0014400000000002E-2</v>
      </c>
      <c r="V22" s="35">
        <v>2.73739E-2</v>
      </c>
      <c r="W22" s="35">
        <v>2.4771399999999999E-2</v>
      </c>
      <c r="X22" s="35">
        <v>2.54115E-2</v>
      </c>
      <c r="Y22" s="35">
        <v>1.49981E-2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4.7604599999999997E-2</v>
      </c>
      <c r="AG22" s="29">
        <v>1.6977099999999998E-2</v>
      </c>
      <c r="AH22" s="29">
        <v>5.2993400000000003E-2</v>
      </c>
      <c r="AI22" s="29">
        <v>5.8987999999999999E-2</v>
      </c>
      <c r="AJ22" s="29">
        <v>2.0658099999999999E-2</v>
      </c>
      <c r="AK22" s="3">
        <f t="shared" si="0"/>
        <v>2.5249937037037033E-2</v>
      </c>
      <c r="AL22" s="13">
        <v>7.9836</v>
      </c>
      <c r="AO22"/>
    </row>
    <row r="23" spans="1:45" x14ac:dyDescent="0.25">
      <c r="A23" t="s">
        <v>0</v>
      </c>
      <c r="B23" s="37">
        <v>1.1644E-2</v>
      </c>
      <c r="C23" s="34">
        <v>6.5744000000000002E-3</v>
      </c>
      <c r="D23" s="34">
        <v>7.1136000000000003E-3</v>
      </c>
      <c r="E23" s="34">
        <v>5.4675000000000001E-3</v>
      </c>
      <c r="F23" s="34">
        <v>6.8421999999999997E-3</v>
      </c>
      <c r="G23" s="34">
        <v>9.0834999999999996E-3</v>
      </c>
      <c r="H23" s="34">
        <v>9.8919999999999998E-3</v>
      </c>
      <c r="I23" s="34">
        <v>1.1653200000000001E-2</v>
      </c>
      <c r="J23" s="34">
        <v>1.4013299999999999E-2</v>
      </c>
      <c r="K23" s="34">
        <v>1.7817800000000002E-2</v>
      </c>
      <c r="L23" s="34">
        <v>1.8484199999999999E-2</v>
      </c>
      <c r="M23" s="34">
        <v>2.1552700000000001E-2</v>
      </c>
      <c r="N23" s="34">
        <v>2.6004200000000002E-2</v>
      </c>
      <c r="O23" s="34">
        <v>2.1356E-2</v>
      </c>
      <c r="P23" s="34">
        <v>1.96303E-2</v>
      </c>
      <c r="Q23" s="34">
        <v>3.3216599999999999E-2</v>
      </c>
      <c r="R23" s="34">
        <v>6.3927899999999996E-2</v>
      </c>
      <c r="S23" s="35" t="s">
        <v>0</v>
      </c>
      <c r="T23" s="35">
        <v>3.8081299999999998E-2</v>
      </c>
      <c r="U23" s="35">
        <v>2.2530000000000001E-2</v>
      </c>
      <c r="V23" s="35">
        <v>1.90466E-2</v>
      </c>
      <c r="W23" s="35">
        <v>2.0852300000000001E-2</v>
      </c>
      <c r="X23" s="35">
        <v>1.7927100000000001E-2</v>
      </c>
      <c r="Y23" s="35">
        <v>1.13416E-2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7.5380000000000003E-2</v>
      </c>
      <c r="AG23" s="29">
        <v>5.1739300000000002E-2</v>
      </c>
      <c r="AH23" s="29">
        <v>3.8953399999999999E-2</v>
      </c>
      <c r="AI23" s="29">
        <v>4.3446899999999997E-2</v>
      </c>
      <c r="AJ23" s="29">
        <v>3.8726499999999997E-2</v>
      </c>
      <c r="AK23" s="3">
        <f t="shared" si="0"/>
        <v>2.4367800000000002E-2</v>
      </c>
      <c r="AL23" s="13">
        <v>11.212300000000001</v>
      </c>
      <c r="AO23" s="20"/>
    </row>
    <row r="24" spans="1:45" x14ac:dyDescent="0.25">
      <c r="A24" t="s">
        <v>0</v>
      </c>
      <c r="B24" s="37">
        <v>1.6260699999999999E-2</v>
      </c>
      <c r="C24" s="34">
        <v>8.1735000000000002E-3</v>
      </c>
      <c r="D24" s="34">
        <v>7.3448000000000003E-3</v>
      </c>
      <c r="E24" s="34">
        <v>5.6226999999999996E-3</v>
      </c>
      <c r="F24" s="34">
        <v>7.0993999999999996E-3</v>
      </c>
      <c r="G24" s="34">
        <v>1.0881500000000001E-2</v>
      </c>
      <c r="H24" s="34">
        <v>1.4748900000000001E-2</v>
      </c>
      <c r="I24" s="34">
        <v>2.1029800000000001E-2</v>
      </c>
      <c r="J24" s="34">
        <v>2.52445E-2</v>
      </c>
      <c r="K24" s="34">
        <v>2.8064100000000002E-2</v>
      </c>
      <c r="L24" s="34">
        <v>2.7290499999999999E-2</v>
      </c>
      <c r="M24" s="34">
        <v>2.5843000000000001E-2</v>
      </c>
      <c r="N24" s="34">
        <v>2.2546900000000002E-2</v>
      </c>
      <c r="O24" s="34">
        <v>1.9628300000000001E-2</v>
      </c>
      <c r="P24" s="34">
        <v>2.50469E-2</v>
      </c>
      <c r="Q24" s="34">
        <v>7.9506999999999994E-2</v>
      </c>
      <c r="R24" s="34" t="s">
        <v>0</v>
      </c>
      <c r="S24" s="35">
        <v>3.4134900000000003E-2</v>
      </c>
      <c r="T24" s="35">
        <v>2.3565800000000001E-2</v>
      </c>
      <c r="U24" s="35">
        <v>1.4729300000000001E-2</v>
      </c>
      <c r="V24" s="35">
        <v>1.7500399999999999E-2</v>
      </c>
      <c r="W24" s="35">
        <v>1.80962E-2</v>
      </c>
      <c r="X24" s="35">
        <v>1.63716E-2</v>
      </c>
      <c r="Y24" s="35">
        <v>1.50286E-2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7.5964199999999996E-2</v>
      </c>
      <c r="AG24" s="29">
        <v>5.7281199999999997E-2</v>
      </c>
      <c r="AH24" s="29">
        <v>5.4256600000000002E-2</v>
      </c>
      <c r="AI24" s="29">
        <v>6.8067600000000006E-2</v>
      </c>
      <c r="AJ24" s="29">
        <v>7.3368900000000001E-2</v>
      </c>
      <c r="AK24" s="3">
        <f t="shared" si="0"/>
        <v>2.902492142857143E-2</v>
      </c>
      <c r="AL24" s="13">
        <v>14.477499999999999</v>
      </c>
    </row>
    <row r="25" spans="1:45" x14ac:dyDescent="0.25">
      <c r="A25" t="s">
        <v>0</v>
      </c>
      <c r="B25" s="37">
        <v>4.37998E-2</v>
      </c>
      <c r="C25" s="34">
        <v>3.1716099999999997E-2</v>
      </c>
      <c r="D25" s="34">
        <v>1.9285699999999999E-2</v>
      </c>
      <c r="E25" s="34">
        <v>1.24504E-2</v>
      </c>
      <c r="F25" s="34">
        <v>1.4167900000000001E-2</v>
      </c>
      <c r="G25" s="34">
        <v>1.7616300000000001E-2</v>
      </c>
      <c r="H25" s="34">
        <v>2.0698100000000001E-2</v>
      </c>
      <c r="I25" s="34">
        <v>2.42245E-2</v>
      </c>
      <c r="J25" s="34">
        <v>2.4235699999999999E-2</v>
      </c>
      <c r="K25" s="34">
        <v>2.5314799999999998E-2</v>
      </c>
      <c r="L25" s="34">
        <v>2.7498399999999999E-2</v>
      </c>
      <c r="M25" s="34">
        <v>3.05654E-2</v>
      </c>
      <c r="N25" s="34">
        <v>3.0512000000000001E-2</v>
      </c>
      <c r="O25" s="34">
        <v>2.2897399999999998E-2</v>
      </c>
      <c r="P25" s="38">
        <v>3.1157899999999999E-2</v>
      </c>
      <c r="Q25" s="38" t="s">
        <v>0</v>
      </c>
      <c r="R25" s="38">
        <v>6.2913700000000003E-2</v>
      </c>
      <c r="S25" s="35">
        <v>2.7368199999999999E-2</v>
      </c>
      <c r="T25" s="35">
        <v>2.41281E-2</v>
      </c>
      <c r="U25" s="35">
        <v>1.84561E-2</v>
      </c>
      <c r="V25" s="35">
        <v>2.40807E-2</v>
      </c>
      <c r="W25" s="35">
        <v>2.69106E-2</v>
      </c>
      <c r="X25" s="35">
        <v>2.0090199999999999E-2</v>
      </c>
      <c r="Y25" s="35">
        <v>2.5723200000000002E-2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8.1669099999999994E-2</v>
      </c>
      <c r="AG25" s="29">
        <v>6.4556000000000002E-2</v>
      </c>
      <c r="AH25" s="29" t="s">
        <v>0</v>
      </c>
      <c r="AI25" s="29">
        <v>8.6767899999999995E-2</v>
      </c>
      <c r="AJ25" s="29">
        <v>6.9039799999999998E-2</v>
      </c>
      <c r="AK25" s="3">
        <f t="shared" si="0"/>
        <v>3.3623851851851856E-2</v>
      </c>
      <c r="AL25" s="13">
        <v>17.791599999999999</v>
      </c>
    </row>
    <row r="26" spans="1:45" x14ac:dyDescent="0.25">
      <c r="A26" t="s">
        <v>0</v>
      </c>
      <c r="B26" s="37">
        <v>6.2309400000000001E-2</v>
      </c>
      <c r="C26" s="34">
        <v>4.6204200000000001E-2</v>
      </c>
      <c r="D26" s="34">
        <v>2.8804799999999998E-2</v>
      </c>
      <c r="E26" s="34">
        <v>1.8486800000000001E-2</v>
      </c>
      <c r="F26" s="34">
        <v>1.7654E-2</v>
      </c>
      <c r="G26" s="34">
        <v>2.0561900000000001E-2</v>
      </c>
      <c r="H26" s="34">
        <v>2.3754000000000001E-2</v>
      </c>
      <c r="I26" s="34">
        <v>2.6833599999999999E-2</v>
      </c>
      <c r="J26" s="34">
        <v>2.5351499999999999E-2</v>
      </c>
      <c r="K26" s="34">
        <v>2.4908099999999999E-2</v>
      </c>
      <c r="L26" s="34">
        <v>2.96177E-2</v>
      </c>
      <c r="M26" s="34">
        <v>3.08591E-2</v>
      </c>
      <c r="N26" s="34">
        <v>2.7633999999999999E-2</v>
      </c>
      <c r="O26" s="34">
        <v>2.9021499999999999E-2</v>
      </c>
      <c r="P26" s="38" t="s">
        <v>0</v>
      </c>
      <c r="Q26" s="38">
        <v>6.23311E-2</v>
      </c>
      <c r="R26" s="38">
        <v>6.3266299999999998E-2</v>
      </c>
      <c r="S26" s="35">
        <v>5.2491700000000002E-2</v>
      </c>
      <c r="T26" s="35">
        <v>3.7522300000000001E-2</v>
      </c>
      <c r="U26" s="35">
        <v>2.8497999999999999E-2</v>
      </c>
      <c r="V26" s="35">
        <v>3.0814000000000001E-2</v>
      </c>
      <c r="W26" s="35">
        <v>3.4657500000000001E-2</v>
      </c>
      <c r="X26" s="35">
        <v>3.5539599999999998E-2</v>
      </c>
      <c r="Y26" s="35">
        <v>5.0204400000000003E-2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8.3402400000000002E-2</v>
      </c>
      <c r="AG26" s="29">
        <v>7.6306200000000005E-2</v>
      </c>
      <c r="AH26" s="29" t="s">
        <v>0</v>
      </c>
      <c r="AI26" s="29" t="s">
        <v>0</v>
      </c>
      <c r="AJ26" s="29" t="s">
        <v>0</v>
      </c>
      <c r="AK26" s="3">
        <f t="shared" si="0"/>
        <v>3.8681364000000003E-2</v>
      </c>
      <c r="AL26" s="13">
        <v>21.168500000000002</v>
      </c>
    </row>
    <row r="27" spans="1:45" x14ac:dyDescent="0.25">
      <c r="A27" t="s">
        <v>0</v>
      </c>
      <c r="B27" s="37" t="s">
        <v>0</v>
      </c>
      <c r="C27" s="34">
        <v>5.5276800000000001E-2</v>
      </c>
      <c r="D27" s="34">
        <v>3.3400300000000001E-2</v>
      </c>
      <c r="E27" s="34">
        <v>2.0497499999999998E-2</v>
      </c>
      <c r="F27" s="34">
        <v>1.8884000000000001E-2</v>
      </c>
      <c r="G27" s="34">
        <v>2.34983E-2</v>
      </c>
      <c r="H27" s="34">
        <v>2.78797E-2</v>
      </c>
      <c r="I27" s="34">
        <v>3.1317999999999999E-2</v>
      </c>
      <c r="J27" s="34">
        <v>3.1985399999999997E-2</v>
      </c>
      <c r="K27" s="34">
        <v>3.2451399999999998E-2</v>
      </c>
      <c r="L27" s="34">
        <v>3.5693700000000002E-2</v>
      </c>
      <c r="M27" s="34">
        <v>3.2850299999999999E-2</v>
      </c>
      <c r="N27" s="34">
        <v>2.7168299999999999E-2</v>
      </c>
      <c r="O27" s="34">
        <v>3.4052499999999999E-2</v>
      </c>
      <c r="P27" s="38" t="s">
        <v>0</v>
      </c>
      <c r="Q27" s="38">
        <v>6.7199999999999996E-2</v>
      </c>
      <c r="R27" s="38">
        <v>6.1677999999999997E-2</v>
      </c>
      <c r="S27" s="35">
        <v>5.8765499999999998E-2</v>
      </c>
      <c r="T27" s="35">
        <v>4.2015799999999999E-2</v>
      </c>
      <c r="U27" s="35">
        <v>3.4936399999999999E-2</v>
      </c>
      <c r="V27" s="35">
        <v>3.9222100000000003E-2</v>
      </c>
      <c r="W27" s="35">
        <v>4.3366500000000002E-2</v>
      </c>
      <c r="X27" s="35">
        <v>4.6480599999999997E-2</v>
      </c>
      <c r="Y27" s="35">
        <v>6.4722000000000002E-2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3.9297100000000001E-2</v>
      </c>
      <c r="AG27" s="29">
        <v>0.1038453</v>
      </c>
      <c r="AH27" s="29" t="s">
        <v>0</v>
      </c>
      <c r="AI27" s="29" t="s">
        <v>0</v>
      </c>
      <c r="AJ27" s="29" t="s">
        <v>0</v>
      </c>
      <c r="AK27" s="3">
        <f t="shared" si="0"/>
        <v>4.1936895833333328E-2</v>
      </c>
      <c r="AL27" s="13">
        <v>24.624300000000002</v>
      </c>
    </row>
    <row r="28" spans="1:45" x14ac:dyDescent="0.25">
      <c r="A28" t="s">
        <v>0</v>
      </c>
      <c r="B28" s="37" t="s">
        <v>0</v>
      </c>
      <c r="C28" s="34">
        <v>9.5654100000000006E-2</v>
      </c>
      <c r="D28" s="34">
        <v>3.9123699999999997E-2</v>
      </c>
      <c r="E28" s="34">
        <v>1.6121099999999999E-2</v>
      </c>
      <c r="F28" s="34">
        <v>5.6852999999999999E-3</v>
      </c>
      <c r="G28" s="34">
        <v>4.0838999999999997E-3</v>
      </c>
      <c r="H28" s="34">
        <v>8.6529999999999992E-3</v>
      </c>
      <c r="I28" s="34">
        <v>1.4304799999999999E-2</v>
      </c>
      <c r="J28" s="34">
        <v>1.89339E-2</v>
      </c>
      <c r="K28" s="34">
        <v>3.2218299999999998E-2</v>
      </c>
      <c r="L28" s="34">
        <v>3.7495399999999998E-2</v>
      </c>
      <c r="M28" s="34">
        <v>3.6387500000000003E-2</v>
      </c>
      <c r="N28" s="34">
        <v>3.9209300000000002E-2</v>
      </c>
      <c r="O28" s="34">
        <v>5.3114799999999997E-2</v>
      </c>
      <c r="P28" s="38" t="s">
        <v>0</v>
      </c>
      <c r="Q28" s="38">
        <v>7.9142599999999994E-2</v>
      </c>
      <c r="R28" s="38">
        <v>5.0225199999999998E-2</v>
      </c>
      <c r="S28" s="35">
        <v>4.02864E-2</v>
      </c>
      <c r="T28" s="35">
        <v>2.9115499999999999E-2</v>
      </c>
      <c r="U28" s="35">
        <v>3.0161899999999998E-2</v>
      </c>
      <c r="V28" s="35">
        <v>3.6555299999999999E-2</v>
      </c>
      <c r="W28" s="35">
        <v>4.5512999999999998E-2</v>
      </c>
      <c r="X28" s="35">
        <v>5.2362699999999998E-2</v>
      </c>
      <c r="Y28" s="35">
        <v>5.1695499999999998E-2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3.7092872727272727E-2</v>
      </c>
      <c r="AL28" s="13">
        <v>28.178599999999999</v>
      </c>
    </row>
    <row r="29" spans="1:45" x14ac:dyDescent="0.25">
      <c r="A29" s="32" t="s">
        <v>0</v>
      </c>
      <c r="B29" s="39" t="s">
        <v>0</v>
      </c>
      <c r="C29" s="32">
        <v>4.7590199999999999E-2</v>
      </c>
      <c r="D29" s="32">
        <v>7.8831100000000001E-2</v>
      </c>
      <c r="E29" s="32">
        <v>8.4495000000000001E-2</v>
      </c>
      <c r="F29" s="32">
        <v>8.1179200000000007E-2</v>
      </c>
      <c r="G29" s="32">
        <v>7.5686000000000003E-2</v>
      </c>
      <c r="H29" s="32">
        <v>6.9433599999999998E-2</v>
      </c>
      <c r="I29" s="32">
        <v>5.2162100000000003E-2</v>
      </c>
      <c r="J29" s="32">
        <v>3.8911800000000003E-2</v>
      </c>
      <c r="K29" s="32">
        <v>2.3991700000000001E-2</v>
      </c>
      <c r="L29" s="32">
        <v>1.6547599999999999E-2</v>
      </c>
      <c r="M29" s="32">
        <v>2.56393E-2</v>
      </c>
      <c r="N29" s="32">
        <v>6.4278600000000005E-2</v>
      </c>
      <c r="O29" s="32">
        <v>6.5973599999999993E-2</v>
      </c>
      <c r="P29" s="32" t="s">
        <v>0</v>
      </c>
      <c r="Q29" s="32" t="s">
        <v>0</v>
      </c>
      <c r="R29" s="32" t="s">
        <v>0</v>
      </c>
      <c r="S29" s="33">
        <v>8.8980900000000002E-2</v>
      </c>
      <c r="T29" s="33">
        <v>8.2435499999999995E-2</v>
      </c>
      <c r="U29" s="33">
        <v>7.4564400000000003E-2</v>
      </c>
      <c r="V29" s="33">
        <v>4.8719899999999997E-2</v>
      </c>
      <c r="W29" s="33">
        <v>1.54447E-2</v>
      </c>
      <c r="X29" s="33">
        <v>5.8927E-2</v>
      </c>
      <c r="Y29" s="33">
        <v>5.9013999999999997E-2</v>
      </c>
      <c r="Z29" s="33" t="s">
        <v>0</v>
      </c>
      <c r="AA29" s="40" t="s">
        <v>0</v>
      </c>
      <c r="AB29" s="40">
        <v>1.7757499999999999E-2</v>
      </c>
      <c r="AC29" s="40">
        <v>4.5594299999999997E-2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5.5279909090909081E-2</v>
      </c>
      <c r="AL29" s="1">
        <v>31.855</v>
      </c>
    </row>
    <row r="30" spans="1:45" x14ac:dyDescent="0.25">
      <c r="A30" s="31" t="s">
        <v>0</v>
      </c>
      <c r="B30" s="41" t="s">
        <v>0</v>
      </c>
      <c r="C30" s="31" t="s">
        <v>0</v>
      </c>
      <c r="D30" s="31">
        <v>0.1284863</v>
      </c>
      <c r="E30" s="31">
        <v>0.12432799999999999</v>
      </c>
      <c r="F30" s="31">
        <v>0.1243595</v>
      </c>
      <c r="G30" s="31">
        <v>0.12500410000000001</v>
      </c>
      <c r="H30" s="31">
        <v>0.1261166</v>
      </c>
      <c r="I30" s="31">
        <v>0.1225842</v>
      </c>
      <c r="J30" s="31">
        <v>0.1154739</v>
      </c>
      <c r="K30" s="31">
        <v>0.1014394</v>
      </c>
      <c r="L30" s="31">
        <v>8.5794200000000001E-2</v>
      </c>
      <c r="M30" s="31">
        <v>6.9423799999999994E-2</v>
      </c>
      <c r="N30" s="31">
        <v>8.0998299999999995E-2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0.1521875</v>
      </c>
      <c r="T30" s="33">
        <v>0.14549590000000001</v>
      </c>
      <c r="U30" s="33">
        <v>0.13453580000000001</v>
      </c>
      <c r="V30" s="33">
        <v>0.12240860000000001</v>
      </c>
      <c r="W30" s="33">
        <v>9.6759499999999998E-2</v>
      </c>
      <c r="X30" s="33">
        <v>6.8521600000000002E-2</v>
      </c>
      <c r="Y30" s="33">
        <v>8.4769600000000001E-2</v>
      </c>
      <c r="Z30" s="33">
        <v>6.6998699999999994E-2</v>
      </c>
      <c r="AA30" s="40">
        <v>5.6975199999999997E-2</v>
      </c>
      <c r="AB30" s="40">
        <v>4.91353E-2</v>
      </c>
      <c r="AC30" s="40">
        <v>5.4338499999999998E-2</v>
      </c>
      <c r="AD30" s="40">
        <v>4.1896700000000002E-2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9.9044834782608712E-2</v>
      </c>
      <c r="AL30" s="1">
        <v>35.685299999999998</v>
      </c>
    </row>
    <row r="31" spans="1:45" x14ac:dyDescent="0.25">
      <c r="A31" s="31" t="s">
        <v>0</v>
      </c>
      <c r="B31" s="41" t="s">
        <v>0</v>
      </c>
      <c r="C31" s="31" t="s">
        <v>0</v>
      </c>
      <c r="D31" s="31">
        <v>0.1826517</v>
      </c>
      <c r="E31" s="31">
        <v>0.1665027</v>
      </c>
      <c r="F31" s="31">
        <v>0.15960849999999999</v>
      </c>
      <c r="G31" s="31">
        <v>0.16053990000000001</v>
      </c>
      <c r="H31" s="31">
        <v>0.16086320000000001</v>
      </c>
      <c r="I31" s="31">
        <v>0.15896979999999999</v>
      </c>
      <c r="J31" s="31">
        <v>0.1530251</v>
      </c>
      <c r="K31" s="31">
        <v>0.14532690000000001</v>
      </c>
      <c r="L31" s="31">
        <v>0.1335317</v>
      </c>
      <c r="M31" s="31">
        <v>0.1089233</v>
      </c>
      <c r="N31" s="31">
        <v>9.1845800000000005E-2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0.17882780000000001</v>
      </c>
      <c r="T31" s="33">
        <v>0.17007439999999999</v>
      </c>
      <c r="U31" s="33">
        <v>0.1693392</v>
      </c>
      <c r="V31" s="33">
        <v>0.16076180000000001</v>
      </c>
      <c r="W31" s="33">
        <v>0.15408649999999999</v>
      </c>
      <c r="X31" s="33">
        <v>0.13388159999999999</v>
      </c>
      <c r="Y31" s="33">
        <v>0.1051525</v>
      </c>
      <c r="Z31" s="33" t="s">
        <v>0</v>
      </c>
      <c r="AA31" s="40">
        <v>7.6486100000000001E-2</v>
      </c>
      <c r="AB31" s="40">
        <v>6.5772800000000006E-2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0.141808565</v>
      </c>
      <c r="AL31" s="1">
        <v>39.709000000000003</v>
      </c>
    </row>
    <row r="32" spans="1:45" x14ac:dyDescent="0.25">
      <c r="A32" s="31" t="s">
        <v>0</v>
      </c>
      <c r="B32" s="41" t="s">
        <v>0</v>
      </c>
      <c r="C32" s="31" t="s">
        <v>0</v>
      </c>
      <c r="D32" s="31">
        <v>0.20123170000000001</v>
      </c>
      <c r="E32" s="31">
        <v>0.1739443</v>
      </c>
      <c r="F32" s="31">
        <v>0.17896110000000001</v>
      </c>
      <c r="G32" s="31">
        <v>0.17954970000000001</v>
      </c>
      <c r="H32" s="31">
        <v>0.1810175</v>
      </c>
      <c r="I32" s="31">
        <v>0.18059140000000001</v>
      </c>
      <c r="J32" s="31">
        <v>0.1800928</v>
      </c>
      <c r="K32" s="31">
        <v>0.17514550000000001</v>
      </c>
      <c r="L32" s="31">
        <v>0.16308919999999999</v>
      </c>
      <c r="M32" s="31">
        <v>0.1410093</v>
      </c>
      <c r="N32" s="31">
        <v>0.12156939999999999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0.20267270000000001</v>
      </c>
      <c r="U32" s="33">
        <v>0.19080849999999999</v>
      </c>
      <c r="V32" s="33">
        <v>0.19651299999999999</v>
      </c>
      <c r="W32" s="33">
        <v>0.19114639999999999</v>
      </c>
      <c r="X32" s="33">
        <v>0.18681680000000001</v>
      </c>
      <c r="Y32" s="33">
        <v>0.15938820000000001</v>
      </c>
      <c r="Z32" s="33">
        <v>0.14132990000000001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0.17471541111111114</v>
      </c>
      <c r="AL32" s="1">
        <v>43.982999999999997</v>
      </c>
    </row>
    <row r="33" spans="1:50" x14ac:dyDescent="0.25">
      <c r="A33" s="31" t="s">
        <v>0</v>
      </c>
      <c r="B33" s="41" t="s">
        <v>0</v>
      </c>
      <c r="C33" s="31" t="s">
        <v>0</v>
      </c>
      <c r="D33" s="31" t="s">
        <v>0</v>
      </c>
      <c r="E33" s="31">
        <v>0.18898690000000001</v>
      </c>
      <c r="F33" s="31">
        <v>0.1935143</v>
      </c>
      <c r="G33" s="31">
        <v>0.19761419999999999</v>
      </c>
      <c r="H33" s="31">
        <v>0.19352549999999999</v>
      </c>
      <c r="I33" s="31">
        <v>0.19660069999999999</v>
      </c>
      <c r="J33" s="31">
        <v>0.20066609999999999</v>
      </c>
      <c r="K33" s="31">
        <v>0.1993684</v>
      </c>
      <c r="L33" s="31">
        <v>0.18602360000000001</v>
      </c>
      <c r="M33" s="31">
        <v>0.16250000000000001</v>
      </c>
      <c r="N33" s="31">
        <v>0.1588967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0.21382670000000001</v>
      </c>
      <c r="V33" s="33">
        <v>0.2173117</v>
      </c>
      <c r="W33" s="33">
        <v>0.21587300000000001</v>
      </c>
      <c r="X33" s="33">
        <v>0.2144894</v>
      </c>
      <c r="Y33" s="33">
        <v>0.2031596</v>
      </c>
      <c r="Z33" s="33">
        <v>0.17790410000000001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0.19501630624999999</v>
      </c>
      <c r="AL33" s="1">
        <v>48.590400000000002</v>
      </c>
    </row>
    <row r="34" spans="1:50" x14ac:dyDescent="0.25">
      <c r="A34" s="27" t="s">
        <v>0</v>
      </c>
      <c r="B34" s="28" t="s">
        <v>0</v>
      </c>
      <c r="C34" s="27" t="s">
        <v>0</v>
      </c>
      <c r="D34" s="27" t="s">
        <v>0</v>
      </c>
      <c r="E34" s="27">
        <v>0.1738788</v>
      </c>
      <c r="F34" s="27">
        <v>0.1774935</v>
      </c>
      <c r="G34" s="27">
        <v>0.175731</v>
      </c>
      <c r="H34" s="27">
        <v>0.14008619999999999</v>
      </c>
      <c r="I34" s="27">
        <v>0.17285629999999999</v>
      </c>
      <c r="J34" s="27">
        <v>0.2134499</v>
      </c>
      <c r="K34" s="27">
        <v>0.20928450000000001</v>
      </c>
      <c r="L34" s="27">
        <v>0.20514779999999999</v>
      </c>
      <c r="M34" s="27">
        <v>0.17738899999999999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0.24163560000000001</v>
      </c>
      <c r="V34" s="27">
        <v>0.2398489</v>
      </c>
      <c r="W34" s="27">
        <v>0.26843349999999999</v>
      </c>
      <c r="X34" s="27">
        <v>0.34930830000000002</v>
      </c>
      <c r="Y34" s="27">
        <v>0.26046200000000003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0.21464323571428573</v>
      </c>
      <c r="AL34" s="1">
        <v>53.663899999999998</v>
      </c>
    </row>
    <row r="35" spans="1:50" x14ac:dyDescent="0.25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0.2762346</v>
      </c>
      <c r="H35" s="27">
        <v>0.29997590000000002</v>
      </c>
      <c r="I35" s="27">
        <v>0.26663029999999999</v>
      </c>
      <c r="J35" s="27">
        <v>0.2318462</v>
      </c>
      <c r="K35" s="27">
        <v>0.2863464</v>
      </c>
      <c r="L35" s="27">
        <v>0.26243899999999998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0.29525499999999999</v>
      </c>
      <c r="V35" s="27">
        <v>0.28011989999999998</v>
      </c>
      <c r="W35" s="27">
        <v>0.41786450000000003</v>
      </c>
      <c r="X35" s="27">
        <v>0.31151600000000002</v>
      </c>
      <c r="Y35" s="27">
        <v>0.27547840000000001</v>
      </c>
      <c r="Z35" s="27">
        <v>0.23882490000000001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0.28687759166666665</v>
      </c>
      <c r="AL35" s="9">
        <v>59.441600000000001</v>
      </c>
    </row>
    <row r="36" spans="1:50" x14ac:dyDescent="0.25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0.2997166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0.38040200000000002</v>
      </c>
      <c r="U36" s="25">
        <v>0.31427850000000002</v>
      </c>
      <c r="V36" s="25" t="s">
        <v>0</v>
      </c>
      <c r="W36" s="25" t="s">
        <v>0</v>
      </c>
      <c r="X36" s="25">
        <v>0.315135</v>
      </c>
      <c r="Y36" s="25">
        <v>0.32918920000000002</v>
      </c>
      <c r="Z36" s="25">
        <v>0.35136499999999998</v>
      </c>
      <c r="AA36" s="25">
        <v>0.30013440000000002</v>
      </c>
      <c r="AB36" s="25">
        <v>0.37136249999999998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0.33269789999999999</v>
      </c>
      <c r="AL36" s="4">
        <v>66.4435</v>
      </c>
    </row>
    <row r="37" spans="1:50" x14ac:dyDescent="0.25">
      <c r="A37" s="25">
        <v>0.4599164</v>
      </c>
      <c r="B37" s="26">
        <v>0.45199030000000001</v>
      </c>
      <c r="C37" s="25">
        <v>0.4493376</v>
      </c>
      <c r="D37" s="25">
        <v>0.44236710000000001</v>
      </c>
      <c r="E37" s="25">
        <v>0.44200699999999998</v>
      </c>
      <c r="F37" s="25">
        <v>0.44087660000000001</v>
      </c>
      <c r="G37" s="25">
        <v>0.43638250000000001</v>
      </c>
      <c r="H37" s="25">
        <v>0.42036390000000001</v>
      </c>
      <c r="I37" s="25">
        <v>0.39051940000000002</v>
      </c>
      <c r="J37" s="25">
        <v>0.49990089999999998</v>
      </c>
      <c r="K37" s="25">
        <v>0.43231069999999999</v>
      </c>
      <c r="L37" s="25">
        <v>0.43100280000000002</v>
      </c>
      <c r="M37" s="25">
        <v>0.38876139999999998</v>
      </c>
      <c r="N37" s="25">
        <v>0.38779799999999998</v>
      </c>
      <c r="O37" s="25">
        <v>0.39884560000000002</v>
      </c>
      <c r="P37" s="25">
        <v>0.398285</v>
      </c>
      <c r="Q37" s="25">
        <v>0.40014840000000002</v>
      </c>
      <c r="R37" s="25">
        <v>0.4003369</v>
      </c>
      <c r="S37" s="25">
        <v>0.4027674</v>
      </c>
      <c r="T37" s="25">
        <v>0.45973999999999998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0.48131879999999999</v>
      </c>
      <c r="Z37" s="25">
        <v>0.4983341</v>
      </c>
      <c r="AA37" s="25">
        <v>0.49515619999999999</v>
      </c>
      <c r="AB37" s="25">
        <v>0.4126782</v>
      </c>
      <c r="AC37" s="25">
        <v>0.40384239999999999</v>
      </c>
      <c r="AD37" s="25">
        <v>0.49301329999999999</v>
      </c>
      <c r="AE37" s="25">
        <v>0.49767109999999998</v>
      </c>
      <c r="AF37" s="25">
        <v>0.48491610000000002</v>
      </c>
      <c r="AG37" s="25">
        <v>0.42563790000000001</v>
      </c>
      <c r="AH37" s="25">
        <v>0.4964133</v>
      </c>
      <c r="AI37" s="25">
        <v>0.48579230000000001</v>
      </c>
      <c r="AJ37" s="25">
        <v>0.53291370000000005</v>
      </c>
      <c r="AK37" s="3">
        <f t="shared" si="0"/>
        <v>0.44504204062499997</v>
      </c>
      <c r="AL37" s="4">
        <v>76.463800000000006</v>
      </c>
    </row>
    <row r="38" spans="1:50" x14ac:dyDescent="0.25">
      <c r="A38" t="s">
        <v>17</v>
      </c>
      <c r="AK38" s="17">
        <f>SUM(A2:AJ35)/867</f>
        <v>0.11401451741637832</v>
      </c>
      <c r="AP38" s="2" t="s">
        <v>123</v>
      </c>
    </row>
    <row r="39" spans="1:50" x14ac:dyDescent="0.25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0</v>
      </c>
      <c r="B40" s="26">
        <v>0.41479260000000001</v>
      </c>
      <c r="C40" s="25">
        <v>0.50821039999999995</v>
      </c>
      <c r="D40" s="25">
        <v>0.44591769999999997</v>
      </c>
      <c r="E40" s="25">
        <v>0.43640699999999999</v>
      </c>
      <c r="F40" s="25">
        <v>0.37834810000000002</v>
      </c>
      <c r="G40" s="25">
        <v>0.32073839999999998</v>
      </c>
      <c r="H40" s="25">
        <v>0.37229459999999998</v>
      </c>
      <c r="I40" s="25">
        <v>0.32640059999999999</v>
      </c>
      <c r="J40" s="25">
        <v>0.4511713</v>
      </c>
      <c r="K40" s="25">
        <v>0.3994413</v>
      </c>
      <c r="L40" s="25">
        <v>0.43986969999999997</v>
      </c>
      <c r="M40" s="25">
        <v>0.46310289999999998</v>
      </c>
      <c r="N40" s="25">
        <v>0.46435320000000002</v>
      </c>
      <c r="O40" s="25">
        <v>0.32615159999999999</v>
      </c>
      <c r="P40" s="25">
        <v>0.53879580000000005</v>
      </c>
      <c r="Q40" s="25">
        <v>0.5950242</v>
      </c>
      <c r="R40" s="25">
        <v>0.32214559999999998</v>
      </c>
      <c r="S40" s="25">
        <v>0.32203700000000002</v>
      </c>
      <c r="T40" s="25">
        <v>0.30678739999999999</v>
      </c>
      <c r="U40" s="25">
        <v>0.39797339999999998</v>
      </c>
      <c r="V40" s="25">
        <v>0.49246319999999999</v>
      </c>
      <c r="W40" s="25">
        <v>0.41153620000000002</v>
      </c>
      <c r="X40" s="25">
        <v>0.5398136</v>
      </c>
      <c r="Y40" s="25">
        <v>0.53933379999999997</v>
      </c>
      <c r="Z40" s="25">
        <v>0.51415540000000004</v>
      </c>
      <c r="AA40" s="25">
        <v>0.45886110000000002</v>
      </c>
      <c r="AB40" s="25">
        <v>0.46369579999999999</v>
      </c>
      <c r="AC40" s="25">
        <v>0.52315029999999996</v>
      </c>
      <c r="AD40" s="25">
        <v>0.53167120000000001</v>
      </c>
      <c r="AE40" s="25">
        <v>0.39991919999999997</v>
      </c>
      <c r="AF40" s="25">
        <v>0.38632119999999998</v>
      </c>
      <c r="AG40" s="25">
        <v>0.52976889999999999</v>
      </c>
      <c r="AH40" s="25">
        <v>0.46463910000000003</v>
      </c>
      <c r="AI40" s="25">
        <v>0.46246300000000001</v>
      </c>
      <c r="AJ40" s="25" t="s">
        <v>0</v>
      </c>
      <c r="AK40" s="3">
        <f>AVERAGE(A40:AJ40)</f>
        <v>0.43963984705882347</v>
      </c>
      <c r="AL40" s="4">
        <v>-66.4435</v>
      </c>
      <c r="AM40" s="6" t="s">
        <v>94</v>
      </c>
      <c r="AO40" s="2">
        <f>SUM(A73:AJ74)/40</f>
        <v>0.42021039749999989</v>
      </c>
      <c r="AP40" s="2">
        <f>((AK40-AK$3)*100)/AK$3</f>
        <v>-2.4841061425073896</v>
      </c>
      <c r="AQ40" s="2"/>
      <c r="AR40" s="6" t="s">
        <v>94</v>
      </c>
      <c r="AS40" s="2"/>
      <c r="AT40" s="2">
        <f>((AO40-AO$3)*100)/AO$3</f>
        <v>-0.55914926221219685</v>
      </c>
      <c r="AU40" s="2"/>
    </row>
    <row r="41" spans="1:50" x14ac:dyDescent="0.25">
      <c r="A41" s="27">
        <v>0.30409269999999999</v>
      </c>
      <c r="B41" s="28">
        <v>0.30059819999999998</v>
      </c>
      <c r="C41" s="27">
        <v>0.3155715</v>
      </c>
      <c r="D41" s="27">
        <v>0.29708760000000001</v>
      </c>
      <c r="E41" s="27">
        <v>0.29667769999999999</v>
      </c>
      <c r="F41" s="27">
        <v>0.28491899999999998</v>
      </c>
      <c r="G41" s="27">
        <v>0.29499409999999998</v>
      </c>
      <c r="H41" s="27">
        <v>0.4273767</v>
      </c>
      <c r="I41" s="27">
        <v>0.40219650000000001</v>
      </c>
      <c r="J41" s="27">
        <v>0.43107509999999999</v>
      </c>
      <c r="K41" s="27">
        <v>0.42693969999999998</v>
      </c>
      <c r="L41" s="27">
        <v>0.4339363</v>
      </c>
      <c r="M41" s="27">
        <v>0.44178250000000002</v>
      </c>
      <c r="N41" s="27">
        <v>0.44034060000000003</v>
      </c>
      <c r="O41" s="27">
        <v>0.43195</v>
      </c>
      <c r="P41" s="27">
        <v>0.36623230000000001</v>
      </c>
      <c r="Q41" s="27">
        <v>0.3060389</v>
      </c>
      <c r="R41" s="27">
        <v>0.3142856</v>
      </c>
      <c r="S41" s="27">
        <v>0.3521572</v>
      </c>
      <c r="T41" s="27">
        <v>0.42931150000000001</v>
      </c>
      <c r="U41" s="27">
        <v>0.37207889999999999</v>
      </c>
      <c r="V41" s="27">
        <v>0.40806700000000001</v>
      </c>
      <c r="W41" s="27">
        <v>0.35746840000000002</v>
      </c>
      <c r="X41" s="27">
        <v>0.4677557</v>
      </c>
      <c r="Y41" s="27">
        <v>0.29385240000000001</v>
      </c>
      <c r="Z41" s="27">
        <v>0.28977969999999997</v>
      </c>
      <c r="AA41" s="27">
        <v>0.28939189999999998</v>
      </c>
      <c r="AB41" s="27">
        <v>0.29380509999999999</v>
      </c>
      <c r="AC41" s="27">
        <v>0.29340080000000002</v>
      </c>
      <c r="AD41" s="27">
        <v>0.2915142</v>
      </c>
      <c r="AE41" s="27">
        <v>0.28948580000000002</v>
      </c>
      <c r="AF41" s="27">
        <v>0.2943074</v>
      </c>
      <c r="AG41" s="27">
        <v>0.42455209999999999</v>
      </c>
      <c r="AH41" s="27">
        <v>0.35647309999999999</v>
      </c>
      <c r="AI41" s="27">
        <v>0.33994160000000001</v>
      </c>
      <c r="AJ41" s="27">
        <v>0.33043210000000001</v>
      </c>
      <c r="AK41" s="3">
        <f t="shared" si="0"/>
        <v>0.35249638611111112</v>
      </c>
      <c r="AL41" s="9">
        <v>-59.441600000000001</v>
      </c>
      <c r="AM41" s="6" t="s">
        <v>116</v>
      </c>
      <c r="AO41" s="2">
        <f>SUM(A39:AJ40)/34</f>
        <v>0.43963984705882347</v>
      </c>
      <c r="AP41" s="2">
        <f>((AK41-AK$4)*100)/AK$4</f>
        <v>-1.7865496144339474</v>
      </c>
      <c r="AQ41" s="2"/>
      <c r="AR41" s="6" t="s">
        <v>116</v>
      </c>
      <c r="AS41" s="2"/>
      <c r="AT41" s="1">
        <f>((AO41-AO$4)*100)/AO$4</f>
        <v>-2.4841061425073896</v>
      </c>
    </row>
    <row r="42" spans="1:50" x14ac:dyDescent="0.25">
      <c r="A42" s="27">
        <v>0.2373122</v>
      </c>
      <c r="B42" s="28">
        <v>0.23373050000000001</v>
      </c>
      <c r="C42" s="27">
        <v>0.23124259999999999</v>
      </c>
      <c r="D42" s="27">
        <v>0.2299167</v>
      </c>
      <c r="E42" s="27">
        <v>0.2258165</v>
      </c>
      <c r="F42" s="27">
        <v>0.22232640000000001</v>
      </c>
      <c r="G42" s="27">
        <v>0.22401299999999999</v>
      </c>
      <c r="H42" s="27">
        <v>0.22620489999999999</v>
      </c>
      <c r="I42" s="27">
        <v>0.23313510000000001</v>
      </c>
      <c r="J42" s="27">
        <v>0.23216709999999999</v>
      </c>
      <c r="K42" s="27">
        <v>0.23356399999999999</v>
      </c>
      <c r="L42" s="27">
        <v>0.23200989999999999</v>
      </c>
      <c r="M42" s="27">
        <v>0.230596</v>
      </c>
      <c r="N42" s="27">
        <v>0.22881850000000001</v>
      </c>
      <c r="O42" s="27">
        <v>0.2293972</v>
      </c>
      <c r="P42" s="27">
        <v>0.22719500000000001</v>
      </c>
      <c r="Q42" s="27">
        <v>0.2251775</v>
      </c>
      <c r="R42" s="27">
        <v>0.22269249999999999</v>
      </c>
      <c r="S42" s="27">
        <v>0.21288119999999999</v>
      </c>
      <c r="T42" s="27">
        <v>0.22475500000000001</v>
      </c>
      <c r="U42" s="27">
        <v>0.23358390000000001</v>
      </c>
      <c r="V42" s="27">
        <v>0.24436930000000001</v>
      </c>
      <c r="W42" s="27">
        <v>0.25023000000000001</v>
      </c>
      <c r="X42" s="27">
        <v>0.25200899999999998</v>
      </c>
      <c r="Y42" s="27">
        <v>0.25387209999999999</v>
      </c>
      <c r="Z42" s="27">
        <v>0.25542209999999999</v>
      </c>
      <c r="AA42" s="27">
        <v>0.25302059999999998</v>
      </c>
      <c r="AB42" s="27">
        <v>0.24857219999999999</v>
      </c>
      <c r="AC42" s="27">
        <v>0.2456586</v>
      </c>
      <c r="AD42" s="27">
        <v>0.24803049999999999</v>
      </c>
      <c r="AE42" s="27">
        <v>0.25163259999999998</v>
      </c>
      <c r="AF42" s="27">
        <v>0.2498523</v>
      </c>
      <c r="AG42" s="27">
        <v>0.24648339999999999</v>
      </c>
      <c r="AH42" s="27">
        <v>0.24691289999999999</v>
      </c>
      <c r="AI42" s="27">
        <v>0.24356059999999999</v>
      </c>
      <c r="AJ42" s="27">
        <v>0.23999470000000001</v>
      </c>
      <c r="AK42" s="3">
        <f t="shared" si="0"/>
        <v>0.23683768333333333</v>
      </c>
      <c r="AL42" s="21">
        <v>-53.663899999999998</v>
      </c>
      <c r="AM42" s="10" t="s">
        <v>94</v>
      </c>
      <c r="AO42" s="2">
        <f>SUM(A71:AJ72)/26</f>
        <v>0.23152855</v>
      </c>
      <c r="AP42" s="2">
        <f>((AK42-AK$5)*100)/AK$5</f>
        <v>-2.4328928632024782</v>
      </c>
      <c r="AQ42" s="2"/>
      <c r="AR42" s="10" t="s">
        <v>94</v>
      </c>
      <c r="AS42" s="2"/>
      <c r="AT42" s="1">
        <f>((AO42-AO$5)*100)/AO$5</f>
        <v>-6.6350009284166411</v>
      </c>
    </row>
    <row r="43" spans="1:50" x14ac:dyDescent="0.25">
      <c r="A43" s="29">
        <v>0.2203117</v>
      </c>
      <c r="B43" s="30">
        <v>0.21784529999999999</v>
      </c>
      <c r="C43" s="29">
        <v>0.21442020000000001</v>
      </c>
      <c r="D43" s="29">
        <v>0.21391270000000001</v>
      </c>
      <c r="E43" s="31">
        <v>0.2114752</v>
      </c>
      <c r="F43" s="31">
        <v>0.20400779999999999</v>
      </c>
      <c r="G43" s="31">
        <v>0.20127970000000001</v>
      </c>
      <c r="H43" s="31">
        <v>0.2025054</v>
      </c>
      <c r="I43" s="31">
        <v>0.2094974</v>
      </c>
      <c r="J43" s="31">
        <v>0.21253639999999999</v>
      </c>
      <c r="K43" s="31">
        <v>0.2113893</v>
      </c>
      <c r="L43" s="31">
        <v>0.21008869999999999</v>
      </c>
      <c r="M43" s="31">
        <v>0.20891580000000001</v>
      </c>
      <c r="N43" s="31">
        <v>0.2094126</v>
      </c>
      <c r="O43" s="31">
        <v>0.20883979999999999</v>
      </c>
      <c r="P43" s="31">
        <v>0.20723050000000001</v>
      </c>
      <c r="Q43" s="32">
        <v>0.2070765</v>
      </c>
      <c r="R43" s="32">
        <v>0.20550180000000001</v>
      </c>
      <c r="S43" s="33">
        <v>0.20163809999999999</v>
      </c>
      <c r="T43" s="33" t="s">
        <v>0</v>
      </c>
      <c r="U43" s="33">
        <v>0.23305219999999999</v>
      </c>
      <c r="V43" s="33">
        <v>0.2375584</v>
      </c>
      <c r="W43" s="33">
        <v>0.23961650000000001</v>
      </c>
      <c r="X43" s="33">
        <v>0.23868780000000001</v>
      </c>
      <c r="Y43" s="33">
        <v>0.2383149</v>
      </c>
      <c r="Z43" s="33">
        <v>0.23695260000000001</v>
      </c>
      <c r="AA43" s="33">
        <v>0.23080220000000001</v>
      </c>
      <c r="AB43" s="33">
        <v>0.22894129999999999</v>
      </c>
      <c r="AC43" s="29">
        <v>0.2268599</v>
      </c>
      <c r="AD43" s="29">
        <v>0.22660469999999999</v>
      </c>
      <c r="AE43" s="29">
        <v>0.22916349999999999</v>
      </c>
      <c r="AF43" s="29">
        <v>0.23028019999999999</v>
      </c>
      <c r="AG43" s="29">
        <v>0.22407579999999999</v>
      </c>
      <c r="AH43" s="29">
        <v>0.2249206</v>
      </c>
      <c r="AI43" s="29">
        <v>0.22300619999999999</v>
      </c>
      <c r="AJ43" s="29">
        <v>0.22296289999999999</v>
      </c>
      <c r="AK43" s="3">
        <f t="shared" si="0"/>
        <v>0.21913384571428574</v>
      </c>
      <c r="AL43" s="1">
        <v>-48.590400000000002</v>
      </c>
      <c r="AM43" s="10" t="s">
        <v>116</v>
      </c>
      <c r="AO43" s="2">
        <f>SUM(A41:AJ42)/72</f>
        <v>0.29466703472222211</v>
      </c>
      <c r="AP43" s="2">
        <f>((AK43-AK$6)*100)/AK$6</f>
        <v>-2.9825736760962722</v>
      </c>
      <c r="AQ43" s="2"/>
      <c r="AR43" s="10" t="s">
        <v>116</v>
      </c>
      <c r="AS43" s="2"/>
      <c r="AT43" s="1">
        <f>((AO43-AO$6)*100)/AO$6</f>
        <v>-2.0473242507456373</v>
      </c>
    </row>
    <row r="44" spans="1:50" x14ac:dyDescent="0.25">
      <c r="A44" s="29">
        <v>0.20806849999999999</v>
      </c>
      <c r="B44" s="30">
        <v>0.20516690000000001</v>
      </c>
      <c r="C44" s="29">
        <v>0.20030039999999999</v>
      </c>
      <c r="D44" s="29">
        <v>0.19697719999999999</v>
      </c>
      <c r="E44" s="31">
        <v>0.1823003</v>
      </c>
      <c r="F44" s="31">
        <v>0.15952350000000001</v>
      </c>
      <c r="G44" s="31">
        <v>0.1491015</v>
      </c>
      <c r="H44" s="31">
        <v>0.13612949999999999</v>
      </c>
      <c r="I44" s="31">
        <v>0.1499152</v>
      </c>
      <c r="J44" s="31">
        <v>0.15399650000000001</v>
      </c>
      <c r="K44" s="31">
        <v>0.15927669999999999</v>
      </c>
      <c r="L44" s="31">
        <v>0.1620933</v>
      </c>
      <c r="M44" s="31">
        <v>0.16603519999999999</v>
      </c>
      <c r="N44" s="31">
        <v>0.17031869999999999</v>
      </c>
      <c r="O44" s="31">
        <v>0.1739337</v>
      </c>
      <c r="P44" s="31">
        <v>0.17404249999999999</v>
      </c>
      <c r="Q44" s="32">
        <v>0.17488819999999999</v>
      </c>
      <c r="R44" s="32">
        <v>0.16993759999999999</v>
      </c>
      <c r="S44" s="33">
        <v>0.16398969999999999</v>
      </c>
      <c r="T44" s="33" t="s">
        <v>0</v>
      </c>
      <c r="U44" s="33">
        <v>0.2171602</v>
      </c>
      <c r="V44" s="33">
        <v>0.22027089999999999</v>
      </c>
      <c r="W44" s="33">
        <v>0.2215163</v>
      </c>
      <c r="X44" s="33">
        <v>0.21934999999999999</v>
      </c>
      <c r="Y44" s="33">
        <v>0.21913769999999999</v>
      </c>
      <c r="Z44" s="33">
        <v>0.21588579999999999</v>
      </c>
      <c r="AA44" s="33">
        <v>0.21356030000000001</v>
      </c>
      <c r="AB44" s="33">
        <v>0.21247289999999999</v>
      </c>
      <c r="AC44" s="29">
        <v>0.20894380000000001</v>
      </c>
      <c r="AD44" s="29">
        <v>0.20442869999999999</v>
      </c>
      <c r="AE44" s="29">
        <v>0.20506440000000001</v>
      </c>
      <c r="AF44" s="29">
        <v>0.2105013</v>
      </c>
      <c r="AG44" s="29">
        <v>0.2057706</v>
      </c>
      <c r="AH44" s="29">
        <v>0.2042368</v>
      </c>
      <c r="AI44" s="29">
        <v>0.2064696</v>
      </c>
      <c r="AJ44" s="29">
        <v>0.2088062</v>
      </c>
      <c r="AK44" s="3">
        <f t="shared" si="0"/>
        <v>0.18998773142857145</v>
      </c>
      <c r="AL44" s="1">
        <v>-43.982999999999997</v>
      </c>
      <c r="AM44" s="11" t="s">
        <v>99</v>
      </c>
      <c r="AO44" s="2">
        <f>SUM(A66:R70)/56</f>
        <v>0.12015775357142856</v>
      </c>
      <c r="AP44" s="2">
        <f>((AK44-AK$7)*100)/AK$7</f>
        <v>-5.3073475548856592</v>
      </c>
      <c r="AR44" s="11" t="s">
        <v>99</v>
      </c>
      <c r="AS44" s="2"/>
      <c r="AT44" s="1">
        <f>((AO44-AO$7)*100)/AO$7</f>
        <v>-7.8799027711322838</v>
      </c>
    </row>
    <row r="45" spans="1:50" x14ac:dyDescent="0.25">
      <c r="A45" s="29">
        <v>0.18808830000000001</v>
      </c>
      <c r="B45" s="30">
        <v>0.17507780000000001</v>
      </c>
      <c r="C45" s="29">
        <v>0.15016750000000001</v>
      </c>
      <c r="D45" s="29">
        <v>0.12703400000000001</v>
      </c>
      <c r="E45" s="31">
        <v>0.1144927</v>
      </c>
      <c r="F45" s="31">
        <v>0.1125425</v>
      </c>
      <c r="G45" s="31">
        <v>9.9560800000000005E-2</v>
      </c>
      <c r="H45" s="31">
        <v>0.1027266</v>
      </c>
      <c r="I45" s="31">
        <v>0.1060668</v>
      </c>
      <c r="J45" s="31">
        <v>0.10762380000000001</v>
      </c>
      <c r="K45" s="31">
        <v>0.1105932</v>
      </c>
      <c r="L45" s="31">
        <v>0.1129145</v>
      </c>
      <c r="M45" s="31">
        <v>0.11604150000000001</v>
      </c>
      <c r="N45" s="31">
        <v>0.121116</v>
      </c>
      <c r="O45" s="31">
        <v>0.12528120000000001</v>
      </c>
      <c r="P45" s="31">
        <v>0.12722120000000001</v>
      </c>
      <c r="Q45" s="32">
        <v>0.12992709999999999</v>
      </c>
      <c r="R45" s="32">
        <v>0.1244402</v>
      </c>
      <c r="S45" s="33">
        <v>0.12046519999999999</v>
      </c>
      <c r="T45" s="33" t="s">
        <v>0</v>
      </c>
      <c r="U45" s="33">
        <v>0.13983300000000001</v>
      </c>
      <c r="V45" s="33">
        <v>0.1544719</v>
      </c>
      <c r="W45" s="33">
        <v>0.16394349999999999</v>
      </c>
      <c r="X45" s="33">
        <v>0.1692273</v>
      </c>
      <c r="Y45" s="33">
        <v>0.16805110000000001</v>
      </c>
      <c r="Z45" s="33">
        <v>0.16951459999999999</v>
      </c>
      <c r="AA45" s="33">
        <v>0.17101450000000001</v>
      </c>
      <c r="AB45" s="33">
        <v>0.1743557</v>
      </c>
      <c r="AC45" s="29">
        <v>0.18219179999999999</v>
      </c>
      <c r="AD45" s="29">
        <v>0.17521349999999999</v>
      </c>
      <c r="AE45" s="29">
        <v>0.1746954</v>
      </c>
      <c r="AF45" s="29">
        <v>0.18248619999999999</v>
      </c>
      <c r="AG45" s="29">
        <v>0.18076709999999999</v>
      </c>
      <c r="AH45" s="29">
        <v>0.18376390000000001</v>
      </c>
      <c r="AI45" s="29">
        <v>0.19012580000000001</v>
      </c>
      <c r="AJ45" s="29">
        <v>0.19246650000000001</v>
      </c>
      <c r="AK45" s="3">
        <f t="shared" si="0"/>
        <v>0.14695721999999997</v>
      </c>
      <c r="AL45" s="1">
        <v>-39.709000000000003</v>
      </c>
      <c r="AM45" s="11" t="s">
        <v>102</v>
      </c>
      <c r="AO45" s="2">
        <f>SUM(E43:R47)/68</f>
        <v>0.12238907647058819</v>
      </c>
      <c r="AP45" s="2">
        <f>((AK45-AK$8)*100)/AK$8</f>
        <v>-7.9920988625318019</v>
      </c>
      <c r="AR45" s="11" t="s">
        <v>102</v>
      </c>
      <c r="AS45" s="2"/>
      <c r="AT45" s="1">
        <f>((AO45-AO$8)*100)/AO$8</f>
        <v>-7.4074601923182657</v>
      </c>
    </row>
    <row r="46" spans="1:50" x14ac:dyDescent="0.25">
      <c r="A46" s="29">
        <v>0.1318106</v>
      </c>
      <c r="B46" s="30">
        <v>0.10948910000000001</v>
      </c>
      <c r="C46" s="29">
        <v>8.3488999999999994E-2</v>
      </c>
      <c r="D46" s="29">
        <v>8.3459800000000001E-2</v>
      </c>
      <c r="E46" s="31" t="s">
        <v>0</v>
      </c>
      <c r="F46" s="31">
        <v>0.1223448</v>
      </c>
      <c r="G46" s="31">
        <v>7.7318899999999996E-2</v>
      </c>
      <c r="H46" s="31">
        <v>7.1256E-2</v>
      </c>
      <c r="I46" s="31">
        <v>7.4628899999999998E-2</v>
      </c>
      <c r="J46" s="31">
        <v>7.4705400000000005E-2</v>
      </c>
      <c r="K46" s="31">
        <v>7.3854500000000003E-2</v>
      </c>
      <c r="L46" s="31">
        <v>7.2250999999999996E-2</v>
      </c>
      <c r="M46" s="31">
        <v>7.38008E-2</v>
      </c>
      <c r="N46" s="31">
        <v>7.68152E-2</v>
      </c>
      <c r="O46" s="31">
        <v>8.1235699999999994E-2</v>
      </c>
      <c r="P46" s="31">
        <v>8.4402599999999994E-2</v>
      </c>
      <c r="Q46" s="32">
        <v>8.5096199999999997E-2</v>
      </c>
      <c r="R46" s="32">
        <v>7.5308100000000003E-2</v>
      </c>
      <c r="S46" s="33">
        <v>7.7831999999999998E-2</v>
      </c>
      <c r="T46" s="33" t="s">
        <v>0</v>
      </c>
      <c r="U46" s="33">
        <v>9.1811100000000007E-2</v>
      </c>
      <c r="V46" s="33">
        <v>0.1048577</v>
      </c>
      <c r="W46" s="33">
        <v>0.1148704</v>
      </c>
      <c r="X46" s="33">
        <v>0.12274160000000001</v>
      </c>
      <c r="Y46" s="33">
        <v>0.12490660000000001</v>
      </c>
      <c r="Z46" s="33">
        <v>0.123694</v>
      </c>
      <c r="AA46" s="33">
        <v>0.1204426</v>
      </c>
      <c r="AB46" s="33">
        <v>0.12746979999999999</v>
      </c>
      <c r="AC46" s="29">
        <v>0.15091850000000001</v>
      </c>
      <c r="AD46" s="29">
        <v>0.11213239999999999</v>
      </c>
      <c r="AE46" s="29">
        <v>9.6942600000000004E-2</v>
      </c>
      <c r="AF46" s="29">
        <v>0.11083129999999999</v>
      </c>
      <c r="AG46" s="29">
        <v>0.12929560000000001</v>
      </c>
      <c r="AH46" s="29">
        <v>0.14146710000000001</v>
      </c>
      <c r="AI46" s="29">
        <v>0.14904419999999999</v>
      </c>
      <c r="AJ46" s="29">
        <v>0.14690110000000001</v>
      </c>
      <c r="AK46" s="3">
        <f t="shared" si="0"/>
        <v>0.10286544705882353</v>
      </c>
      <c r="AL46" s="1">
        <v>-35.685299999999998</v>
      </c>
      <c r="AM46" s="12" t="s">
        <v>105</v>
      </c>
      <c r="AO46" s="2">
        <f>SUM(S66:Z70)/35</f>
        <v>0.12758191714285713</v>
      </c>
      <c r="AP46" s="2">
        <f>((AK46-AK$9)*100)/AK$9</f>
        <v>-8.953334038813658</v>
      </c>
      <c r="AR46" s="12" t="s">
        <v>105</v>
      </c>
      <c r="AS46" s="2"/>
      <c r="AT46" s="1">
        <f>((AO46-AO$9)*100)/AO$9</f>
        <v>-8.5551792074890542</v>
      </c>
    </row>
    <row r="47" spans="1:50" x14ac:dyDescent="0.25">
      <c r="A47" s="29">
        <v>7.1900199999999997E-2</v>
      </c>
      <c r="B47" s="30">
        <v>6.4851000000000006E-2</v>
      </c>
      <c r="C47" s="29">
        <v>4.8197499999999997E-2</v>
      </c>
      <c r="D47" s="29" t="s">
        <v>0</v>
      </c>
      <c r="E47" s="31" t="s">
        <v>0</v>
      </c>
      <c r="F47" s="31">
        <v>8.6473700000000001E-2</v>
      </c>
      <c r="G47" s="31">
        <v>4.2237400000000001E-2</v>
      </c>
      <c r="H47" s="31">
        <v>4.1147999999999997E-2</v>
      </c>
      <c r="I47" s="31">
        <v>4.0178899999999997E-2</v>
      </c>
      <c r="J47" s="31">
        <v>3.1576300000000002E-2</v>
      </c>
      <c r="K47" s="31">
        <v>1.53928E-2</v>
      </c>
      <c r="L47" s="31">
        <v>1.14974E-2</v>
      </c>
      <c r="M47" s="31">
        <v>2.33078E-2</v>
      </c>
      <c r="N47" s="31">
        <v>3.56514E-2</v>
      </c>
      <c r="O47" s="31">
        <v>3.9592700000000002E-2</v>
      </c>
      <c r="P47" s="31">
        <v>4.0578000000000003E-2</v>
      </c>
      <c r="Q47" s="32">
        <v>3.05962E-2</v>
      </c>
      <c r="R47" s="32">
        <v>3.9411099999999998E-2</v>
      </c>
      <c r="S47" s="33">
        <v>6.04366E-2</v>
      </c>
      <c r="T47" s="33" t="s">
        <v>0</v>
      </c>
      <c r="U47" s="33" t="s">
        <v>0</v>
      </c>
      <c r="V47" s="33">
        <v>5.1102599999999998E-2</v>
      </c>
      <c r="W47" s="33">
        <v>6.5280400000000002E-2</v>
      </c>
      <c r="X47" s="33">
        <v>7.4164999999999995E-2</v>
      </c>
      <c r="Y47" s="33">
        <v>7.6382500000000006E-2</v>
      </c>
      <c r="Z47" s="33">
        <v>6.5813899999999995E-2</v>
      </c>
      <c r="AA47" s="33">
        <v>5.1109599999999998E-2</v>
      </c>
      <c r="AB47" s="33">
        <v>8.0806699999999995E-2</v>
      </c>
      <c r="AC47" s="29" t="s">
        <v>0</v>
      </c>
      <c r="AD47" s="29">
        <v>7.0715399999999998E-2</v>
      </c>
      <c r="AE47" s="29">
        <v>6.10915E-2</v>
      </c>
      <c r="AF47" s="29">
        <v>4.8048800000000003E-2</v>
      </c>
      <c r="AG47" s="29">
        <v>2.3544200000000001E-2</v>
      </c>
      <c r="AH47" s="29">
        <v>4.5022800000000002E-2</v>
      </c>
      <c r="AI47" s="29">
        <v>5.8234000000000001E-2</v>
      </c>
      <c r="AJ47" s="29">
        <v>5.9742499999999997E-2</v>
      </c>
      <c r="AK47" s="3">
        <f t="shared" si="0"/>
        <v>5.0131835483870964E-2</v>
      </c>
      <c r="AL47" s="1">
        <v>-31.855</v>
      </c>
      <c r="AM47" s="12" t="s">
        <v>108</v>
      </c>
      <c r="AO47" s="2">
        <f>SUM(S43:AB47)/44</f>
        <v>0.15803426590909098</v>
      </c>
      <c r="AP47" s="2">
        <f>((AK47-AK$10)*100)/AK$10</f>
        <v>-10.644343030869878</v>
      </c>
      <c r="AR47" s="12" t="s">
        <v>108</v>
      </c>
      <c r="AS47" s="2"/>
      <c r="AT47" s="1">
        <f>((AO47-AO$10)*100)/AO$10</f>
        <v>-5.7381944454799481</v>
      </c>
    </row>
    <row r="48" spans="1:50" x14ac:dyDescent="0.25">
      <c r="A48" s="29">
        <v>5.7626200000000002E-2</v>
      </c>
      <c r="B48" s="30">
        <v>5.80016E-2</v>
      </c>
      <c r="C48" s="29" t="s">
        <v>0</v>
      </c>
      <c r="D48" s="29" t="s">
        <v>0</v>
      </c>
      <c r="E48" s="34" t="s">
        <v>0</v>
      </c>
      <c r="F48" s="34">
        <v>7.0359400000000002E-2</v>
      </c>
      <c r="G48" s="34">
        <v>5.0780400000000003E-2</v>
      </c>
      <c r="H48" s="34">
        <v>4.9138599999999998E-2</v>
      </c>
      <c r="I48" s="34">
        <v>4.6392000000000003E-2</v>
      </c>
      <c r="J48" s="34">
        <v>3.8318699999999997E-2</v>
      </c>
      <c r="K48" s="34">
        <v>3.2923000000000001E-2</v>
      </c>
      <c r="L48" s="34">
        <v>2.6295300000000001E-2</v>
      </c>
      <c r="M48" s="34">
        <v>2.2984299999999999E-2</v>
      </c>
      <c r="N48" s="34">
        <v>2.2404E-2</v>
      </c>
      <c r="O48" s="34">
        <v>2.09488E-2</v>
      </c>
      <c r="P48" s="34">
        <v>1.9468699999999999E-2</v>
      </c>
      <c r="Q48" s="34">
        <v>2.15119E-2</v>
      </c>
      <c r="R48" s="34">
        <v>3.58874E-2</v>
      </c>
      <c r="S48" s="35">
        <v>4.73371E-2</v>
      </c>
      <c r="T48" s="35" t="s">
        <v>0</v>
      </c>
      <c r="U48" s="35" t="s">
        <v>0</v>
      </c>
      <c r="V48" s="35">
        <v>7.5061900000000001E-2</v>
      </c>
      <c r="W48" s="35">
        <v>5.7796500000000001E-2</v>
      </c>
      <c r="X48" s="35">
        <v>3.5205500000000001E-2</v>
      </c>
      <c r="Y48" s="35">
        <v>1.91565E-2</v>
      </c>
      <c r="Z48" s="35">
        <v>1.88329E-2</v>
      </c>
      <c r="AA48" s="35">
        <v>6.0203699999999999E-2</v>
      </c>
      <c r="AB48" s="35">
        <v>7.5520500000000004E-2</v>
      </c>
      <c r="AC48" s="36" t="s">
        <v>0</v>
      </c>
      <c r="AD48" s="29">
        <v>7.2121400000000002E-2</v>
      </c>
      <c r="AE48" s="29">
        <v>6.7314600000000002E-2</v>
      </c>
      <c r="AF48" s="29">
        <v>6.0851599999999999E-2</v>
      </c>
      <c r="AG48" s="29">
        <v>5.5330400000000002E-2</v>
      </c>
      <c r="AH48" s="29">
        <v>5.2048999999999998E-2</v>
      </c>
      <c r="AI48" s="29">
        <v>5.1495899999999997E-2</v>
      </c>
      <c r="AJ48" s="29">
        <v>5.1104200000000002E-2</v>
      </c>
      <c r="AK48" s="3">
        <f t="shared" si="0"/>
        <v>4.5747399999999994E-2</v>
      </c>
      <c r="AL48" s="13">
        <v>-28.178599999999999</v>
      </c>
      <c r="AM48" s="14" t="s">
        <v>99</v>
      </c>
      <c r="AO48" s="7">
        <f>(SUM(B57:O65)+SUM(P57:R61))/140</f>
        <v>2.0172444285714276E-2</v>
      </c>
      <c r="AP48" s="2">
        <f>((AK48-AK$11)*100)/AK$11</f>
        <v>-10.662538878650574</v>
      </c>
      <c r="AR48" s="14" t="s">
        <v>99</v>
      </c>
      <c r="AS48" s="2"/>
      <c r="AT48" s="1">
        <f>((AO48-AO$11)*100)/AO$11</f>
        <v>-13.311364314037972</v>
      </c>
      <c r="AU48">
        <f>SUM(AT48:AT51)/4</f>
        <v>-14.052596226446582</v>
      </c>
    </row>
    <row r="49" spans="1:46" x14ac:dyDescent="0.25">
      <c r="A49" s="29">
        <v>4.4980600000000003E-2</v>
      </c>
      <c r="B49" s="30">
        <v>4.28457E-2</v>
      </c>
      <c r="C49" s="29" t="s">
        <v>0</v>
      </c>
      <c r="D49" s="29" t="s">
        <v>0</v>
      </c>
      <c r="E49" s="34" t="s">
        <v>0</v>
      </c>
      <c r="F49" s="34">
        <v>7.7649899999999994E-2</v>
      </c>
      <c r="G49" s="34">
        <v>4.4998799999999999E-2</v>
      </c>
      <c r="H49" s="34">
        <v>3.8069800000000001E-2</v>
      </c>
      <c r="I49" s="34">
        <v>3.6793600000000003E-2</v>
      </c>
      <c r="J49" s="34">
        <v>3.25492E-2</v>
      </c>
      <c r="K49" s="34">
        <v>3.1325600000000002E-2</v>
      </c>
      <c r="L49" s="34">
        <v>2.6854300000000001E-2</v>
      </c>
      <c r="M49" s="34">
        <v>2.4050800000000001E-2</v>
      </c>
      <c r="N49" s="34">
        <v>2.3605299999999999E-2</v>
      </c>
      <c r="O49" s="34">
        <v>2.5000399999999999E-2</v>
      </c>
      <c r="P49" s="34">
        <v>2.7230899999999999E-2</v>
      </c>
      <c r="Q49" s="34">
        <v>3.0857300000000001E-2</v>
      </c>
      <c r="R49" s="34">
        <v>3.4504100000000003E-2</v>
      </c>
      <c r="S49" s="35">
        <v>3.3532899999999997E-2</v>
      </c>
      <c r="T49" s="35" t="s">
        <v>0</v>
      </c>
      <c r="U49" s="35" t="s">
        <v>0</v>
      </c>
      <c r="V49" s="35">
        <v>7.7112200000000006E-2</v>
      </c>
      <c r="W49" s="35">
        <v>5.3255700000000003E-2</v>
      </c>
      <c r="X49" s="35">
        <v>3.4795699999999999E-2</v>
      </c>
      <c r="Y49" s="35">
        <v>3.5494999999999999E-2</v>
      </c>
      <c r="Z49" s="35">
        <v>4.4882400000000003E-2</v>
      </c>
      <c r="AA49" s="35">
        <v>6.1822799999999997E-2</v>
      </c>
      <c r="AB49" s="35">
        <v>7.1191699999999997E-2</v>
      </c>
      <c r="AC49" s="36" t="s">
        <v>0</v>
      </c>
      <c r="AD49" s="29">
        <v>7.8354800000000002E-2</v>
      </c>
      <c r="AE49" s="29">
        <v>6.0328100000000003E-2</v>
      </c>
      <c r="AF49" s="29">
        <v>5.1631099999999999E-2</v>
      </c>
      <c r="AG49" s="29">
        <v>5.0581599999999997E-2</v>
      </c>
      <c r="AH49" s="29">
        <v>4.9462199999999998E-2</v>
      </c>
      <c r="AI49" s="29">
        <v>5.0522200000000003E-2</v>
      </c>
      <c r="AJ49" s="29">
        <v>4.8951300000000003E-2</v>
      </c>
      <c r="AK49" s="3">
        <f t="shared" si="0"/>
        <v>4.4774533333333331E-2</v>
      </c>
      <c r="AL49" s="13">
        <v>-24.624300000000002</v>
      </c>
      <c r="AM49" s="14" t="s">
        <v>102</v>
      </c>
      <c r="AO49" s="2">
        <f>SUM(E48:R56)/126</f>
        <v>2.4214311111111116E-2</v>
      </c>
      <c r="AP49" s="2">
        <f>((AK49-AK$12)*100)/AK$12</f>
        <v>-11.634529895075415</v>
      </c>
      <c r="AR49" s="14" t="s">
        <v>102</v>
      </c>
      <c r="AS49" s="2"/>
      <c r="AT49" s="1">
        <f>((AO49-AO$12)*100)/AO$12</f>
        <v>-14.9648401861864</v>
      </c>
    </row>
    <row r="50" spans="1:46" x14ac:dyDescent="0.25">
      <c r="A50" s="29">
        <v>3.9262999999999999E-2</v>
      </c>
      <c r="B50" s="30">
        <v>2.3155100000000001E-2</v>
      </c>
      <c r="C50" s="29" t="s">
        <v>0</v>
      </c>
      <c r="D50" s="29" t="s">
        <v>0</v>
      </c>
      <c r="E50" s="34" t="s">
        <v>0</v>
      </c>
      <c r="F50" s="34">
        <v>5.6533199999999999E-2</v>
      </c>
      <c r="G50" s="34">
        <v>3.6306699999999997E-2</v>
      </c>
      <c r="H50" s="34">
        <v>2.63614E-2</v>
      </c>
      <c r="I50" s="34">
        <v>2.0731099999999999E-2</v>
      </c>
      <c r="J50" s="34">
        <v>2.0225E-2</v>
      </c>
      <c r="K50" s="34">
        <v>2.27318E-2</v>
      </c>
      <c r="L50" s="34">
        <v>2.2252299999999999E-2</v>
      </c>
      <c r="M50" s="34">
        <v>2.1494300000000001E-2</v>
      </c>
      <c r="N50" s="34">
        <v>2.2899099999999999E-2</v>
      </c>
      <c r="O50" s="34">
        <v>2.6438099999999999E-2</v>
      </c>
      <c r="P50" s="34">
        <v>2.99478E-2</v>
      </c>
      <c r="Q50" s="34">
        <v>3.2846E-2</v>
      </c>
      <c r="R50" s="34">
        <v>3.3210200000000002E-2</v>
      </c>
      <c r="S50" s="35">
        <v>1.89456E-2</v>
      </c>
      <c r="T50" s="35" t="s">
        <v>0</v>
      </c>
      <c r="U50" s="35" t="s">
        <v>0</v>
      </c>
      <c r="V50" s="35" t="s">
        <v>0</v>
      </c>
      <c r="W50" s="35">
        <v>4.1789199999999999E-2</v>
      </c>
      <c r="X50" s="35">
        <v>3.8849300000000003E-2</v>
      </c>
      <c r="Y50" s="35">
        <v>3.9058299999999997E-2</v>
      </c>
      <c r="Z50" s="35">
        <v>4.4864000000000001E-2</v>
      </c>
      <c r="AA50" s="35">
        <v>4.52462E-2</v>
      </c>
      <c r="AB50" s="35" t="s">
        <v>0</v>
      </c>
      <c r="AC50" s="36" t="s">
        <v>0</v>
      </c>
      <c r="AD50" s="29">
        <v>8.8468099999999994E-2</v>
      </c>
      <c r="AE50" s="29">
        <v>4.7024200000000002E-2</v>
      </c>
      <c r="AF50" s="29">
        <v>4.6055600000000002E-2</v>
      </c>
      <c r="AG50" s="29">
        <v>4.5606599999999997E-2</v>
      </c>
      <c r="AH50" s="29">
        <v>4.7161099999999997E-2</v>
      </c>
      <c r="AI50" s="29">
        <v>4.8017999999999998E-2</v>
      </c>
      <c r="AJ50" s="29">
        <v>4.6173400000000003E-2</v>
      </c>
      <c r="AK50" s="3">
        <f t="shared" si="0"/>
        <v>3.6844810714285713E-2</v>
      </c>
      <c r="AL50" s="13">
        <v>-21.168500000000002</v>
      </c>
      <c r="AM50" s="15" t="s">
        <v>105</v>
      </c>
      <c r="AO50" s="2">
        <f>(SUM(S57:AB65)+SUM(P62:R65))/67</f>
        <v>2.8501722388059703E-2</v>
      </c>
      <c r="AP50" s="2">
        <f>((AK50-AK$13)*100)/AK$13</f>
        <v>-12.060858228923228</v>
      </c>
      <c r="AR50" s="15" t="s">
        <v>105</v>
      </c>
      <c r="AS50" s="2"/>
      <c r="AT50" s="1">
        <f>((AO50-AO$13)*100)/AO$13</f>
        <v>-14.292541487061753</v>
      </c>
    </row>
    <row r="51" spans="1:46" x14ac:dyDescent="0.25">
      <c r="A51" s="29">
        <v>3.7753799999999997E-2</v>
      </c>
      <c r="B51" s="30">
        <v>1.7796200000000002E-2</v>
      </c>
      <c r="C51" s="29" t="s">
        <v>0</v>
      </c>
      <c r="D51" s="29" t="s">
        <v>0</v>
      </c>
      <c r="E51" s="34">
        <v>6.1415900000000002E-2</v>
      </c>
      <c r="F51" s="34">
        <v>5.1811999999999997E-2</v>
      </c>
      <c r="G51" s="34">
        <v>3.0919599999999998E-2</v>
      </c>
      <c r="H51" s="34">
        <v>1.49426E-2</v>
      </c>
      <c r="I51" s="34">
        <v>1.01934E-2</v>
      </c>
      <c r="J51" s="34">
        <v>1.4116800000000001E-2</v>
      </c>
      <c r="K51" s="34">
        <v>9.6185999999999997E-3</v>
      </c>
      <c r="L51" s="34">
        <v>1.2652399999999999E-2</v>
      </c>
      <c r="M51" s="34">
        <v>1.9148200000000001E-2</v>
      </c>
      <c r="N51" s="34">
        <v>2.2745000000000001E-2</v>
      </c>
      <c r="O51" s="34">
        <v>2.7116000000000001E-2</v>
      </c>
      <c r="P51" s="34">
        <v>3.0627999999999999E-2</v>
      </c>
      <c r="Q51" s="34">
        <v>3.3376700000000002E-2</v>
      </c>
      <c r="R51" s="34">
        <v>3.9200899999999997E-2</v>
      </c>
      <c r="S51" s="35">
        <v>1.36054E-2</v>
      </c>
      <c r="T51" s="35" t="s">
        <v>0</v>
      </c>
      <c r="U51" s="35" t="s">
        <v>0</v>
      </c>
      <c r="V51" s="35" t="s">
        <v>0</v>
      </c>
      <c r="W51" s="35">
        <v>4.59129E-2</v>
      </c>
      <c r="X51" s="35">
        <v>4.2938299999999999E-2</v>
      </c>
      <c r="Y51" s="35">
        <v>4.3654100000000001E-2</v>
      </c>
      <c r="Z51" s="35">
        <v>4.5869500000000001E-2</v>
      </c>
      <c r="AA51" s="35">
        <v>4.8838800000000002E-2</v>
      </c>
      <c r="AB51" s="35" t="s">
        <v>0</v>
      </c>
      <c r="AC51" s="36" t="s">
        <v>0</v>
      </c>
      <c r="AD51" s="29" t="s">
        <v>0</v>
      </c>
      <c r="AE51" s="29">
        <v>3.1732999999999997E-2</v>
      </c>
      <c r="AF51" s="29">
        <v>4.3096000000000002E-2</v>
      </c>
      <c r="AG51" s="29">
        <v>4.3479200000000003E-2</v>
      </c>
      <c r="AH51" s="29">
        <v>4.6987500000000001E-2</v>
      </c>
      <c r="AI51" s="29">
        <v>4.99157E-2</v>
      </c>
      <c r="AJ51" s="29">
        <v>4.9057099999999999E-2</v>
      </c>
      <c r="AK51" s="3">
        <f t="shared" si="0"/>
        <v>3.3518699999999998E-2</v>
      </c>
      <c r="AL51" s="13">
        <v>-17.791599999999999</v>
      </c>
      <c r="AM51" s="15" t="s">
        <v>108</v>
      </c>
      <c r="AO51" s="2">
        <f>SUM(S48:AB56)/54</f>
        <v>4.1437174074074067E-2</v>
      </c>
      <c r="AP51" s="1">
        <f>((AK51-AK$14)*100)/AK$14</f>
        <v>-13.281638724221589</v>
      </c>
      <c r="AR51" s="15" t="s">
        <v>108</v>
      </c>
      <c r="AS51" s="2"/>
      <c r="AT51" s="1">
        <f>((AO51-AO$14)*100)/AO$14</f>
        <v>-13.641638918500195</v>
      </c>
    </row>
    <row r="52" spans="1:46" x14ac:dyDescent="0.25">
      <c r="A52" s="29">
        <v>3.85992E-2</v>
      </c>
      <c r="B52" s="30">
        <v>2.3900999999999999E-2</v>
      </c>
      <c r="C52" s="29" t="s">
        <v>0</v>
      </c>
      <c r="D52" s="29" t="s">
        <v>0</v>
      </c>
      <c r="E52" s="34">
        <v>4.0794700000000003E-2</v>
      </c>
      <c r="F52" s="34">
        <v>3.1700199999999998E-2</v>
      </c>
      <c r="G52" s="34">
        <v>1.7534000000000001E-2</v>
      </c>
      <c r="H52" s="34">
        <v>9.5069999999999998E-3</v>
      </c>
      <c r="I52" s="34">
        <v>7.6559999999999996E-3</v>
      </c>
      <c r="J52" s="34">
        <v>6.1790999999999999E-3</v>
      </c>
      <c r="K52" s="34">
        <v>7.7945999999999996E-3</v>
      </c>
      <c r="L52" s="34">
        <v>1.2840499999999999E-2</v>
      </c>
      <c r="M52" s="34">
        <v>1.8126300000000001E-2</v>
      </c>
      <c r="N52" s="34">
        <v>2.32342E-2</v>
      </c>
      <c r="O52" s="34">
        <v>2.79802E-2</v>
      </c>
      <c r="P52" s="34">
        <v>3.2389500000000002E-2</v>
      </c>
      <c r="Q52" s="34">
        <v>3.6340799999999999E-2</v>
      </c>
      <c r="R52" s="34">
        <v>4.4595900000000001E-2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5.2181600000000002E-2</v>
      </c>
      <c r="X52" s="35">
        <v>4.29118E-2</v>
      </c>
      <c r="Y52" s="35">
        <v>4.6105699999999999E-2</v>
      </c>
      <c r="Z52" s="35">
        <v>4.4128300000000002E-2</v>
      </c>
      <c r="AA52" s="35">
        <v>5.4386999999999998E-2</v>
      </c>
      <c r="AB52" s="35" t="s">
        <v>0</v>
      </c>
      <c r="AC52" s="36" t="s">
        <v>0</v>
      </c>
      <c r="AD52" s="29" t="s">
        <v>0</v>
      </c>
      <c r="AE52" s="29">
        <v>4.5312199999999997E-2</v>
      </c>
      <c r="AF52" s="29">
        <v>3.6360099999999999E-2</v>
      </c>
      <c r="AG52" s="29">
        <v>3.2354000000000001E-2</v>
      </c>
      <c r="AH52" s="29">
        <v>3.7379200000000001E-2</v>
      </c>
      <c r="AI52" s="29">
        <v>4.3700700000000002E-2</v>
      </c>
      <c r="AJ52" s="29">
        <v>4.5449999999999997E-2</v>
      </c>
      <c r="AK52" s="3">
        <f t="shared" si="0"/>
        <v>3.1831251851851851E-2</v>
      </c>
      <c r="AL52" s="13">
        <v>-14.477499999999999</v>
      </c>
      <c r="AM52" s="16" t="s">
        <v>117</v>
      </c>
      <c r="AO52" s="7">
        <f>(SUM(AC43:AJ65)+SUM(A43:D56))/173</f>
        <v>7.9165933526011548E-2</v>
      </c>
      <c r="AP52" s="2">
        <f>((AK52-AK$15)*100)/AK$15</f>
        <v>-14.787450935133799</v>
      </c>
      <c r="AR52" s="16" t="s">
        <v>117</v>
      </c>
      <c r="AS52" s="2"/>
      <c r="AT52" s="1">
        <f>((AO52-AO$15)*100)/AO$15</f>
        <v>-7.3965344208866419</v>
      </c>
    </row>
    <row r="53" spans="1:46" x14ac:dyDescent="0.25">
      <c r="A53" s="29">
        <v>5.2289000000000002E-2</v>
      </c>
      <c r="B53" s="30">
        <v>2.9867000000000001E-2</v>
      </c>
      <c r="C53" s="29" t="s">
        <v>0</v>
      </c>
      <c r="D53" s="29" t="s">
        <v>0</v>
      </c>
      <c r="E53" s="34">
        <v>2.13701E-2</v>
      </c>
      <c r="F53" s="34">
        <v>2.3657500000000001E-2</v>
      </c>
      <c r="G53" s="34">
        <v>1.4064200000000001E-2</v>
      </c>
      <c r="H53" s="34">
        <v>1.0561900000000001E-2</v>
      </c>
      <c r="I53" s="34">
        <v>6.7685999999999996E-3</v>
      </c>
      <c r="J53" s="34">
        <v>5.6917000000000001E-3</v>
      </c>
      <c r="K53" s="34">
        <v>5.5817000000000002E-3</v>
      </c>
      <c r="L53" s="34">
        <v>6.4628000000000003E-3</v>
      </c>
      <c r="M53" s="34">
        <v>9.8470999999999993E-3</v>
      </c>
      <c r="N53" s="34">
        <v>2.1494300000000001E-2</v>
      </c>
      <c r="O53" s="34">
        <v>2.7624699999999999E-2</v>
      </c>
      <c r="P53" s="34">
        <v>3.2668700000000002E-2</v>
      </c>
      <c r="Q53" s="34">
        <v>3.3608600000000002E-2</v>
      </c>
      <c r="R53" s="34">
        <v>5.2676199999999999E-2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4.2400899999999998E-2</v>
      </c>
      <c r="X53" s="35">
        <v>3.9362899999999999E-2</v>
      </c>
      <c r="Y53" s="35">
        <v>4.0975499999999998E-2</v>
      </c>
      <c r="Z53" s="35">
        <v>3.6539200000000001E-2</v>
      </c>
      <c r="AA53" s="35">
        <v>5.0287199999999997E-2</v>
      </c>
      <c r="AB53" s="35" t="s">
        <v>0</v>
      </c>
      <c r="AC53" s="36" t="s">
        <v>0</v>
      </c>
      <c r="AD53" s="29" t="s">
        <v>0</v>
      </c>
      <c r="AE53" s="29">
        <v>2.8627E-2</v>
      </c>
      <c r="AF53" s="29">
        <v>2.2393300000000001E-2</v>
      </c>
      <c r="AG53" s="29">
        <v>2.49722E-2</v>
      </c>
      <c r="AH53" s="29">
        <v>3.4870100000000001E-2</v>
      </c>
      <c r="AI53" s="29">
        <v>4.1066199999999997E-2</v>
      </c>
      <c r="AJ53" s="29">
        <v>4.85236E-2</v>
      </c>
      <c r="AK53" s="3">
        <f t="shared" si="0"/>
        <v>2.8305637037037031E-2</v>
      </c>
      <c r="AL53" s="13">
        <v>-11.212300000000001</v>
      </c>
      <c r="AM53" t="s">
        <v>118</v>
      </c>
      <c r="AO53" s="2">
        <f>((SUM(A39:Z72)+SUM(AA39:AJ65))/895)</f>
        <v>0.10320867541899439</v>
      </c>
      <c r="AP53" s="2">
        <f>((AK53-AK$16)*100)/AK$16</f>
        <v>-16.063522899079057</v>
      </c>
      <c r="AR53" t="s">
        <v>118</v>
      </c>
      <c r="AT53" s="1">
        <f>((AO53-AO$16)*100)/AO$16</f>
        <v>-6.1669072511229972</v>
      </c>
    </row>
    <row r="54" spans="1:46" x14ac:dyDescent="0.25">
      <c r="A54" s="29">
        <v>7.5352199999999994E-2</v>
      </c>
      <c r="B54" s="30">
        <v>2.4185399999999999E-2</v>
      </c>
      <c r="C54" s="29">
        <v>9.2969999999999997E-3</v>
      </c>
      <c r="D54" s="29">
        <v>1.5511E-2</v>
      </c>
      <c r="E54" s="34">
        <v>1.9513800000000001E-2</v>
      </c>
      <c r="F54" s="34">
        <v>1.7440799999999999E-2</v>
      </c>
      <c r="G54" s="34">
        <v>1.2291099999999999E-2</v>
      </c>
      <c r="H54" s="34">
        <v>1.02991E-2</v>
      </c>
      <c r="I54" s="34">
        <v>6.7292999999999997E-3</v>
      </c>
      <c r="J54" s="34">
        <v>7.2950000000000003E-3</v>
      </c>
      <c r="K54" s="34">
        <v>6.7802000000000001E-3</v>
      </c>
      <c r="L54" s="34">
        <v>7.6115999999999996E-3</v>
      </c>
      <c r="M54" s="34">
        <v>1.08264E-2</v>
      </c>
      <c r="N54" s="34">
        <v>1.7381500000000001E-2</v>
      </c>
      <c r="O54" s="34">
        <v>2.6738899999999999E-2</v>
      </c>
      <c r="P54" s="34">
        <v>3.5080399999999998E-2</v>
      </c>
      <c r="Q54" s="34">
        <v>3.6745600000000003E-2</v>
      </c>
      <c r="R54" s="34">
        <v>5.3272699999999999E-2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1.9916900000000001E-2</v>
      </c>
      <c r="X54" s="35">
        <v>2.5860600000000001E-2</v>
      </c>
      <c r="Y54" s="35">
        <v>4.68434E-2</v>
      </c>
      <c r="Z54" s="35">
        <v>5.3926500000000002E-2</v>
      </c>
      <c r="AA54" s="35">
        <v>4.5783699999999997E-2</v>
      </c>
      <c r="AB54" s="35" t="s">
        <v>0</v>
      </c>
      <c r="AC54" s="36" t="s">
        <v>0</v>
      </c>
      <c r="AD54" s="29" t="s">
        <v>0</v>
      </c>
      <c r="AE54" s="29">
        <v>2.0357699999999999E-2</v>
      </c>
      <c r="AF54" s="29">
        <v>2.52678E-2</v>
      </c>
      <c r="AG54" s="29">
        <v>2.5311400000000001E-2</v>
      </c>
      <c r="AH54" s="29">
        <v>3.2168099999999998E-2</v>
      </c>
      <c r="AI54" s="29">
        <v>3.8009099999999997E-2</v>
      </c>
      <c r="AJ54" s="29">
        <v>5.4475599999999999E-2</v>
      </c>
      <c r="AK54" s="3">
        <f t="shared" si="0"/>
        <v>2.6905958620689653E-2</v>
      </c>
      <c r="AL54" s="13">
        <v>-7.9836</v>
      </c>
      <c r="AM54" t="s">
        <v>119</v>
      </c>
      <c r="AP54" s="2">
        <f>((AK54-AK$17)*100)/AK$17</f>
        <v>-16.766524362294462</v>
      </c>
      <c r="AR54" t="s">
        <v>119</v>
      </c>
      <c r="AT54" s="1" t="e">
        <f>((AO54-AO$17)*100)/AO$17</f>
        <v>#DIV/0!</v>
      </c>
    </row>
    <row r="55" spans="1:46" x14ac:dyDescent="0.25">
      <c r="A55" s="29">
        <v>2.1354000000000001E-2</v>
      </c>
      <c r="B55" s="30">
        <v>1.9842499999999999E-2</v>
      </c>
      <c r="C55" s="29">
        <v>9.0384999999999997E-3</v>
      </c>
      <c r="D55" s="29">
        <v>1.1780000000000001E-2</v>
      </c>
      <c r="E55" s="34">
        <v>1.24574E-2</v>
      </c>
      <c r="F55" s="34">
        <v>1.1979399999999999E-2</v>
      </c>
      <c r="G55" s="34">
        <v>1.08935E-2</v>
      </c>
      <c r="H55" s="34">
        <v>1.01393E-2</v>
      </c>
      <c r="I55" s="34">
        <v>1.01209E-2</v>
      </c>
      <c r="J55" s="34">
        <v>1.1665E-2</v>
      </c>
      <c r="K55" s="34">
        <v>1.29876E-2</v>
      </c>
      <c r="L55" s="34">
        <v>1.42892E-2</v>
      </c>
      <c r="M55" s="34">
        <v>1.8846100000000001E-2</v>
      </c>
      <c r="N55" s="34">
        <v>2.6057899999999998E-2</v>
      </c>
      <c r="O55" s="34">
        <v>3.3397799999999998E-2</v>
      </c>
      <c r="P55" s="34">
        <v>4.12929E-2</v>
      </c>
      <c r="Q55" s="34">
        <v>4.8367399999999998E-2</v>
      </c>
      <c r="R55" s="34">
        <v>4.0426900000000002E-2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1.9617300000000001E-2</v>
      </c>
      <c r="X55" s="35">
        <v>2.90896E-2</v>
      </c>
      <c r="Y55" s="35">
        <v>4.2851599999999997E-2</v>
      </c>
      <c r="Z55" s="35">
        <v>5.8955599999999997E-2</v>
      </c>
      <c r="AA55" s="35">
        <v>5.25271E-2</v>
      </c>
      <c r="AB55" s="35" t="s">
        <v>0</v>
      </c>
      <c r="AC55" s="36" t="s">
        <v>0</v>
      </c>
      <c r="AD55" s="29" t="s">
        <v>0</v>
      </c>
      <c r="AE55" s="29">
        <v>1.63045E-2</v>
      </c>
      <c r="AF55" s="29">
        <v>1.83708E-2</v>
      </c>
      <c r="AG55" s="29">
        <v>1.18294E-2</v>
      </c>
      <c r="AH55" s="29">
        <v>1.28039E-2</v>
      </c>
      <c r="AI55" s="29">
        <v>2.9931200000000002E-2</v>
      </c>
      <c r="AJ55" s="29">
        <v>5.3102000000000003E-2</v>
      </c>
      <c r="AK55" s="3">
        <f t="shared" si="0"/>
        <v>2.4493768965517242E-2</v>
      </c>
      <c r="AL55" s="13">
        <v>-4.7801999999999998</v>
      </c>
      <c r="AM55" t="s">
        <v>120</v>
      </c>
      <c r="AP55" s="2">
        <f>((AK55-AK$18)*100)/AK$18</f>
        <v>-16.845401855948964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0</v>
      </c>
      <c r="B56" s="30" t="s">
        <v>0</v>
      </c>
      <c r="C56" s="29">
        <v>7.5709000000000002E-3</v>
      </c>
      <c r="D56" s="29">
        <v>7.2646999999999998E-3</v>
      </c>
      <c r="E56" s="34">
        <v>8.5380999999999999E-3</v>
      </c>
      <c r="F56" s="34">
        <v>7.4256000000000001E-3</v>
      </c>
      <c r="G56" s="34">
        <v>8.3940999999999998E-3</v>
      </c>
      <c r="H56" s="34">
        <v>9.3383000000000008E-3</v>
      </c>
      <c r="I56" s="34">
        <v>9.4318000000000006E-3</v>
      </c>
      <c r="J56" s="34">
        <v>9.8852999999999996E-3</v>
      </c>
      <c r="K56" s="34">
        <v>1.0562200000000001E-2</v>
      </c>
      <c r="L56" s="34">
        <v>1.1214500000000001E-2</v>
      </c>
      <c r="M56" s="34">
        <v>1.3074799999999999E-2</v>
      </c>
      <c r="N56" s="34">
        <v>1.53983E-2</v>
      </c>
      <c r="O56" s="34">
        <v>1.9080199999999999E-2</v>
      </c>
      <c r="P56" s="34">
        <v>2.70379E-2</v>
      </c>
      <c r="Q56" s="34">
        <v>3.7861199999999998E-2</v>
      </c>
      <c r="R56" s="34">
        <v>4.3316500000000001E-2</v>
      </c>
      <c r="S56" s="35" t="s">
        <v>0</v>
      </c>
      <c r="T56" s="35" t="s">
        <v>0</v>
      </c>
      <c r="U56" s="35" t="s">
        <v>0</v>
      </c>
      <c r="V56" s="35">
        <v>1.10857E-2</v>
      </c>
      <c r="W56" s="35">
        <v>1.1905600000000001E-2</v>
      </c>
      <c r="X56" s="35">
        <v>1.2689300000000001E-2</v>
      </c>
      <c r="Y56" s="35">
        <v>1.8064199999999999E-2</v>
      </c>
      <c r="Z56" s="35">
        <v>2.67762E-2</v>
      </c>
      <c r="AA56" s="35">
        <v>4.1659399999999999E-2</v>
      </c>
      <c r="AB56" s="35" t="s">
        <v>0</v>
      </c>
      <c r="AC56" s="36" t="s">
        <v>0</v>
      </c>
      <c r="AD56" s="29" t="s">
        <v>0</v>
      </c>
      <c r="AE56" s="29">
        <v>1.99353E-2</v>
      </c>
      <c r="AF56" s="29">
        <v>1.1084800000000001E-2</v>
      </c>
      <c r="AG56" s="29">
        <v>1.08536E-2</v>
      </c>
      <c r="AH56" s="29">
        <v>1.0551400000000001E-2</v>
      </c>
      <c r="AI56" s="29">
        <v>1.3102900000000001E-2</v>
      </c>
      <c r="AJ56" s="29">
        <v>1.84023E-2</v>
      </c>
      <c r="AK56" s="19">
        <f>AVERAGE(A56:AJ56)</f>
        <v>1.6125182142857148E-2</v>
      </c>
      <c r="AL56" s="13">
        <v>-1.5918000000000001</v>
      </c>
      <c r="AM56" t="s">
        <v>121</v>
      </c>
      <c r="AO56" s="2">
        <f>SUM(U71:W72)/6</f>
        <v>0.27950153333333333</v>
      </c>
      <c r="AP56" s="2">
        <f>((AK56-AK$19)*100)/AK$19</f>
        <v>-15.913180920944177</v>
      </c>
      <c r="AR56" t="s">
        <v>124</v>
      </c>
      <c r="AT56" s="1">
        <f>((AO56-AO$19)*100)/AO$19</f>
        <v>-3.794734772660231</v>
      </c>
    </row>
    <row r="57" spans="1:46" x14ac:dyDescent="0.25">
      <c r="A57" t="s">
        <v>0</v>
      </c>
      <c r="B57" s="37" t="s">
        <v>0</v>
      </c>
      <c r="C57" s="34">
        <v>6.4358999999999996E-3</v>
      </c>
      <c r="D57" s="34">
        <v>6.4574999999999997E-3</v>
      </c>
      <c r="E57" s="34">
        <v>6.5291000000000004E-3</v>
      </c>
      <c r="F57" s="34">
        <v>5.7783000000000001E-3</v>
      </c>
      <c r="G57" s="34">
        <v>7.9121999999999994E-3</v>
      </c>
      <c r="H57" s="34">
        <v>9.8615000000000005E-3</v>
      </c>
      <c r="I57" s="34">
        <v>1.1384399999999999E-2</v>
      </c>
      <c r="J57" s="34">
        <v>1.27399E-2</v>
      </c>
      <c r="K57" s="34">
        <v>1.26874E-2</v>
      </c>
      <c r="L57" s="34">
        <v>1.26295E-2</v>
      </c>
      <c r="M57" s="34">
        <v>1.3546000000000001E-2</v>
      </c>
      <c r="N57" s="34">
        <v>1.5350600000000001E-2</v>
      </c>
      <c r="O57" s="34">
        <v>1.8597499999999999E-2</v>
      </c>
      <c r="P57" s="34">
        <v>2.6515400000000001E-2</v>
      </c>
      <c r="Q57" s="34">
        <v>3.3713199999999999E-2</v>
      </c>
      <c r="R57" s="34">
        <v>3.31715E-2</v>
      </c>
      <c r="S57" s="35" t="s">
        <v>0</v>
      </c>
      <c r="T57" s="35" t="s">
        <v>0</v>
      </c>
      <c r="U57" s="35" t="s">
        <v>0</v>
      </c>
      <c r="V57" s="35">
        <v>2.12158E-2</v>
      </c>
      <c r="W57" s="35">
        <v>1.2848999999999999E-2</v>
      </c>
      <c r="X57" s="35">
        <v>1.341E-2</v>
      </c>
      <c r="Y57" s="35">
        <v>1.6641699999999999E-2</v>
      </c>
      <c r="Z57" s="35">
        <v>2.41718E-2</v>
      </c>
      <c r="AA57" s="35">
        <v>3.7123000000000003E-2</v>
      </c>
      <c r="AB57" s="35" t="s">
        <v>0</v>
      </c>
      <c r="AC57" s="36" t="s">
        <v>0</v>
      </c>
      <c r="AD57" s="29" t="s">
        <v>0</v>
      </c>
      <c r="AE57" s="29">
        <v>5.3376699999999999E-2</v>
      </c>
      <c r="AF57" s="29">
        <v>1.0675799999999999E-2</v>
      </c>
      <c r="AG57" s="29">
        <v>8.3751999999999993E-3</v>
      </c>
      <c r="AH57" s="29">
        <v>1.31223E-2</v>
      </c>
      <c r="AI57" s="29">
        <v>1.43999E-2</v>
      </c>
      <c r="AJ57" s="29">
        <v>1.71965E-2</v>
      </c>
      <c r="AK57" s="3">
        <f t="shared" si="0"/>
        <v>1.6995271428571428E-2</v>
      </c>
      <c r="AL57" s="13">
        <v>1.5918000000000001</v>
      </c>
      <c r="AP57" s="2">
        <f>((AK57-AK$20)*100)/AK$20</f>
        <v>-14.373107834431414</v>
      </c>
    </row>
    <row r="58" spans="1:46" x14ac:dyDescent="0.25">
      <c r="A58" t="s">
        <v>0</v>
      </c>
      <c r="B58" s="37">
        <v>8.1653999999999997E-3</v>
      </c>
      <c r="C58" s="34">
        <v>5.7079000000000001E-3</v>
      </c>
      <c r="D58" s="34">
        <v>5.5297999999999996E-3</v>
      </c>
      <c r="E58" s="34">
        <v>5.3686999999999997E-3</v>
      </c>
      <c r="F58" s="34">
        <v>6.5475999999999998E-3</v>
      </c>
      <c r="G58" s="34">
        <v>1.02574E-2</v>
      </c>
      <c r="H58" s="34">
        <v>1.42086E-2</v>
      </c>
      <c r="I58" s="34">
        <v>2.0628899999999999E-2</v>
      </c>
      <c r="J58" s="34">
        <v>2.7363800000000001E-2</v>
      </c>
      <c r="K58" s="34">
        <v>3.0939500000000002E-2</v>
      </c>
      <c r="L58" s="34">
        <v>3.4337600000000003E-2</v>
      </c>
      <c r="M58" s="34">
        <v>3.2537200000000002E-2</v>
      </c>
      <c r="N58" s="34">
        <v>2.8192700000000001E-2</v>
      </c>
      <c r="O58" s="34">
        <v>2.4568900000000001E-2</v>
      </c>
      <c r="P58" s="34">
        <v>2.6979300000000001E-2</v>
      </c>
      <c r="Q58" s="34">
        <v>2.8671800000000001E-2</v>
      </c>
      <c r="R58" s="34">
        <v>2.8135400000000001E-2</v>
      </c>
      <c r="S58" s="35" t="s">
        <v>0</v>
      </c>
      <c r="T58" s="35" t="s">
        <v>0</v>
      </c>
      <c r="U58" s="35">
        <v>1.39163E-2</v>
      </c>
      <c r="V58" s="35">
        <v>1.9320299999999999E-2</v>
      </c>
      <c r="W58" s="35">
        <v>2.5823599999999999E-2</v>
      </c>
      <c r="X58" s="35">
        <v>1.6185600000000001E-2</v>
      </c>
      <c r="Y58" s="35">
        <v>1.43605E-2</v>
      </c>
      <c r="Z58" s="35">
        <v>2.0906399999999999E-2</v>
      </c>
      <c r="AA58" s="35">
        <v>3.0427200000000001E-2</v>
      </c>
      <c r="AB58" s="35" t="s">
        <v>0</v>
      </c>
      <c r="AC58" s="36" t="s">
        <v>0</v>
      </c>
      <c r="AD58" s="29" t="s">
        <v>0</v>
      </c>
      <c r="AE58" s="29">
        <v>5.7417500000000003E-2</v>
      </c>
      <c r="AF58" s="29">
        <v>1.8232399999999999E-2</v>
      </c>
      <c r="AG58" s="29">
        <v>1.11492E-2</v>
      </c>
      <c r="AH58" s="29">
        <v>1.6340199999999999E-2</v>
      </c>
      <c r="AI58" s="29">
        <v>1.76639E-2</v>
      </c>
      <c r="AJ58" s="29">
        <v>1.9936300000000001E-2</v>
      </c>
      <c r="AK58" s="3">
        <f t="shared" si="0"/>
        <v>2.0660663333333332E-2</v>
      </c>
      <c r="AL58" s="13">
        <v>4.7801999999999998</v>
      </c>
      <c r="AP58" s="2">
        <f>((AK58-AK$21)*100)/AK$21</f>
        <v>-15.281355826563912</v>
      </c>
    </row>
    <row r="59" spans="1:46" x14ac:dyDescent="0.25">
      <c r="A59" t="s">
        <v>0</v>
      </c>
      <c r="B59" s="37">
        <v>9.4798E-3</v>
      </c>
      <c r="C59" s="34">
        <v>7.0829999999999999E-3</v>
      </c>
      <c r="D59" s="34">
        <v>5.8460999999999999E-3</v>
      </c>
      <c r="E59" s="34">
        <v>5.4047000000000001E-3</v>
      </c>
      <c r="F59" s="34">
        <v>7.0935E-3</v>
      </c>
      <c r="G59" s="34">
        <v>9.3427000000000007E-3</v>
      </c>
      <c r="H59" s="34">
        <v>1.20853E-2</v>
      </c>
      <c r="I59" s="34">
        <v>1.6572300000000002E-2</v>
      </c>
      <c r="J59" s="34">
        <v>2.12918E-2</v>
      </c>
      <c r="K59" s="34">
        <v>2.73096E-2</v>
      </c>
      <c r="L59" s="34">
        <v>3.0833099999999999E-2</v>
      </c>
      <c r="M59" s="34">
        <v>3.3510400000000003E-2</v>
      </c>
      <c r="N59" s="34">
        <v>2.89529E-2</v>
      </c>
      <c r="O59" s="34">
        <v>2.01192E-2</v>
      </c>
      <c r="P59" s="34">
        <v>2.0895899999999999E-2</v>
      </c>
      <c r="Q59" s="34">
        <v>2.03967E-2</v>
      </c>
      <c r="R59" s="34">
        <v>3.6768099999999998E-2</v>
      </c>
      <c r="S59" s="35" t="s">
        <v>0</v>
      </c>
      <c r="T59" s="35" t="s">
        <v>0</v>
      </c>
      <c r="U59" s="35">
        <v>1.6691999999999999E-2</v>
      </c>
      <c r="V59" s="35">
        <v>2.17071E-2</v>
      </c>
      <c r="W59" s="35">
        <v>1.96057E-2</v>
      </c>
      <c r="X59" s="35">
        <v>2.0649600000000001E-2</v>
      </c>
      <c r="Y59" s="35">
        <v>1.22547E-2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4.0802100000000001E-2</v>
      </c>
      <c r="AG59" s="29">
        <v>1.46791E-2</v>
      </c>
      <c r="AH59" s="29">
        <v>4.3574000000000002E-2</v>
      </c>
      <c r="AI59" s="29">
        <v>4.8854599999999998E-2</v>
      </c>
      <c r="AJ59" s="29">
        <v>1.8270600000000001E-2</v>
      </c>
      <c r="AK59" s="3">
        <f t="shared" si="0"/>
        <v>2.1113874074074074E-2</v>
      </c>
      <c r="AL59" s="13">
        <v>7.9836</v>
      </c>
      <c r="AP59" s="2">
        <f>((AK59-AK$22)*100)/AK$22</f>
        <v>-16.380488224173043</v>
      </c>
    </row>
    <row r="60" spans="1:46" x14ac:dyDescent="0.25">
      <c r="A60" t="s">
        <v>0</v>
      </c>
      <c r="B60" s="37">
        <v>1.0046299999999999E-2</v>
      </c>
      <c r="C60" s="34">
        <v>5.6715999999999997E-3</v>
      </c>
      <c r="D60" s="34">
        <v>6.3166000000000003E-3</v>
      </c>
      <c r="E60" s="34">
        <v>4.7548E-3</v>
      </c>
      <c r="F60" s="34">
        <v>5.8802999999999998E-3</v>
      </c>
      <c r="G60" s="34">
        <v>7.8082999999999998E-3</v>
      </c>
      <c r="H60" s="34">
        <v>8.3783999999999994E-3</v>
      </c>
      <c r="I60" s="34">
        <v>9.8150000000000008E-3</v>
      </c>
      <c r="J60" s="34">
        <v>1.1667800000000001E-2</v>
      </c>
      <c r="K60" s="34">
        <v>1.4876199999999999E-2</v>
      </c>
      <c r="L60" s="34">
        <v>1.55079E-2</v>
      </c>
      <c r="M60" s="34">
        <v>1.82556E-2</v>
      </c>
      <c r="N60" s="34">
        <v>2.2065600000000001E-2</v>
      </c>
      <c r="O60" s="34">
        <v>1.8103600000000001E-2</v>
      </c>
      <c r="P60" s="34">
        <v>1.6971199999999999E-2</v>
      </c>
      <c r="Q60" s="34">
        <v>2.8750600000000001E-2</v>
      </c>
      <c r="R60" s="34">
        <v>5.2519099999999999E-2</v>
      </c>
      <c r="S60" s="35" t="s">
        <v>0</v>
      </c>
      <c r="T60" s="35">
        <v>3.07125E-2</v>
      </c>
      <c r="U60" s="35">
        <v>1.8144500000000001E-2</v>
      </c>
      <c r="V60" s="35">
        <v>1.52354E-2</v>
      </c>
      <c r="W60" s="35">
        <v>1.6527199999999999E-2</v>
      </c>
      <c r="X60" s="35">
        <v>1.45924E-2</v>
      </c>
      <c r="Y60" s="35">
        <v>9.2458999999999996E-3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6.8039000000000002E-2</v>
      </c>
      <c r="AG60" s="29">
        <v>4.69182E-2</v>
      </c>
      <c r="AH60" s="29">
        <v>3.3311800000000003E-2</v>
      </c>
      <c r="AI60" s="29">
        <v>3.7583900000000003E-2</v>
      </c>
      <c r="AJ60" s="29">
        <v>3.3618299999999997E-2</v>
      </c>
      <c r="AK60" s="3">
        <f t="shared" si="0"/>
        <v>2.0761357142857144E-2</v>
      </c>
      <c r="AL60" s="13">
        <v>11.212300000000001</v>
      </c>
      <c r="AP60" s="2">
        <f>((AK60-AK$23)*100)/AK$23</f>
        <v>-14.800034706222382</v>
      </c>
    </row>
    <row r="61" spans="1:46" x14ac:dyDescent="0.25">
      <c r="A61" t="s">
        <v>0</v>
      </c>
      <c r="B61" s="37">
        <v>1.41923E-2</v>
      </c>
      <c r="C61" s="34">
        <v>6.9471999999999997E-3</v>
      </c>
      <c r="D61" s="34">
        <v>6.3118000000000002E-3</v>
      </c>
      <c r="E61" s="34">
        <v>4.8114999999999998E-3</v>
      </c>
      <c r="F61" s="34">
        <v>5.7415000000000001E-3</v>
      </c>
      <c r="G61" s="34">
        <v>8.5363000000000001E-3</v>
      </c>
      <c r="H61" s="34">
        <v>1.19176E-2</v>
      </c>
      <c r="I61" s="34">
        <v>1.7521100000000001E-2</v>
      </c>
      <c r="J61" s="34">
        <v>2.1740900000000001E-2</v>
      </c>
      <c r="K61" s="34">
        <v>2.42805E-2</v>
      </c>
      <c r="L61" s="34">
        <v>2.2713000000000001E-2</v>
      </c>
      <c r="M61" s="34">
        <v>2.11136E-2</v>
      </c>
      <c r="N61" s="34">
        <v>1.8726900000000001E-2</v>
      </c>
      <c r="O61" s="34">
        <v>1.6929400000000001E-2</v>
      </c>
      <c r="P61" s="34">
        <v>2.1688599999999999E-2</v>
      </c>
      <c r="Q61" s="34">
        <v>6.7045900000000005E-2</v>
      </c>
      <c r="R61" s="34" t="s">
        <v>0</v>
      </c>
      <c r="S61" s="35">
        <v>2.7760699999999999E-2</v>
      </c>
      <c r="T61" s="35">
        <v>1.8575100000000001E-2</v>
      </c>
      <c r="U61" s="35">
        <v>1.1793400000000001E-2</v>
      </c>
      <c r="V61" s="35">
        <v>1.3691500000000001E-2</v>
      </c>
      <c r="W61" s="35">
        <v>1.4244700000000001E-2</v>
      </c>
      <c r="X61" s="35">
        <v>1.3209200000000001E-2</v>
      </c>
      <c r="Y61" s="35">
        <v>1.1398200000000001E-2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6.9739099999999998E-2</v>
      </c>
      <c r="AG61" s="29">
        <v>5.3271800000000001E-2</v>
      </c>
      <c r="AH61" s="29">
        <v>4.7400400000000002E-2</v>
      </c>
      <c r="AI61" s="29">
        <v>6.1564399999999998E-2</v>
      </c>
      <c r="AJ61" s="29">
        <v>6.2325999999999999E-2</v>
      </c>
      <c r="AK61" s="3">
        <f t="shared" si="0"/>
        <v>2.4828307142857144E-2</v>
      </c>
      <c r="AL61" s="13">
        <v>14.477499999999999</v>
      </c>
      <c r="AP61" s="2">
        <f>((AK61-AK$24)*100)/AK$24</f>
        <v>-14.458658556723055</v>
      </c>
    </row>
    <row r="62" spans="1:46" x14ac:dyDescent="0.25">
      <c r="A62" t="s">
        <v>0</v>
      </c>
      <c r="B62" s="37">
        <v>3.9511400000000002E-2</v>
      </c>
      <c r="C62" s="34">
        <v>2.7342700000000001E-2</v>
      </c>
      <c r="D62" s="34">
        <v>1.2968E-2</v>
      </c>
      <c r="E62" s="34">
        <v>8.1732999999999997E-3</v>
      </c>
      <c r="F62" s="34">
        <v>1.20036E-2</v>
      </c>
      <c r="G62" s="34">
        <v>1.5199000000000001E-2</v>
      </c>
      <c r="H62" s="34">
        <v>1.8030299999999999E-2</v>
      </c>
      <c r="I62" s="34">
        <v>2.08548E-2</v>
      </c>
      <c r="J62" s="34">
        <v>2.1034799999999999E-2</v>
      </c>
      <c r="K62" s="34">
        <v>2.2220400000000001E-2</v>
      </c>
      <c r="L62" s="34">
        <v>2.4246400000000001E-2</v>
      </c>
      <c r="M62" s="34">
        <v>2.6901499999999998E-2</v>
      </c>
      <c r="N62" s="34">
        <v>2.71489E-2</v>
      </c>
      <c r="O62" s="34">
        <v>1.93861E-2</v>
      </c>
      <c r="P62" s="38">
        <v>2.6639699999999999E-2</v>
      </c>
      <c r="Q62" s="38" t="s">
        <v>0</v>
      </c>
      <c r="R62" s="38">
        <v>5.6142499999999998E-2</v>
      </c>
      <c r="S62" s="35">
        <v>2.11212E-2</v>
      </c>
      <c r="T62" s="35">
        <v>1.7982000000000001E-2</v>
      </c>
      <c r="U62" s="35">
        <v>1.4862500000000001E-2</v>
      </c>
      <c r="V62" s="35">
        <v>2.0135199999999999E-2</v>
      </c>
      <c r="W62" s="35">
        <v>2.2816300000000001E-2</v>
      </c>
      <c r="X62" s="35">
        <v>1.6305900000000002E-2</v>
      </c>
      <c r="Y62" s="35">
        <v>1.9632299999999998E-2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7.5906899999999999E-2</v>
      </c>
      <c r="AG62" s="29">
        <v>5.9847499999999998E-2</v>
      </c>
      <c r="AH62" s="29" t="s">
        <v>0</v>
      </c>
      <c r="AI62" s="29">
        <v>8.1082699999999994E-2</v>
      </c>
      <c r="AJ62" s="29">
        <v>5.8818299999999997E-2</v>
      </c>
      <c r="AK62" s="3">
        <f t="shared" si="0"/>
        <v>2.9122748148148147E-2</v>
      </c>
      <c r="AL62" s="13">
        <v>17.791599999999999</v>
      </c>
      <c r="AP62" s="2">
        <f>((AK62-AK$25)*100)/AK$25</f>
        <v>-13.386639114209064</v>
      </c>
    </row>
    <row r="63" spans="1:46" x14ac:dyDescent="0.25">
      <c r="A63" t="s">
        <v>0</v>
      </c>
      <c r="B63" s="37">
        <v>5.7027500000000002E-2</v>
      </c>
      <c r="C63" s="34">
        <v>4.2532599999999997E-2</v>
      </c>
      <c r="D63" s="34">
        <v>2.6120500000000001E-2</v>
      </c>
      <c r="E63" s="34">
        <v>1.5749599999999999E-2</v>
      </c>
      <c r="F63" s="34">
        <v>1.5368100000000001E-2</v>
      </c>
      <c r="G63" s="34">
        <v>1.7913499999999999E-2</v>
      </c>
      <c r="H63" s="34">
        <v>2.0875299999999999E-2</v>
      </c>
      <c r="I63" s="34">
        <v>2.37786E-2</v>
      </c>
      <c r="J63" s="34">
        <v>2.2235499999999998E-2</v>
      </c>
      <c r="K63" s="34">
        <v>2.2079000000000001E-2</v>
      </c>
      <c r="L63" s="34">
        <v>2.6423499999999999E-2</v>
      </c>
      <c r="M63" s="34">
        <v>2.7638900000000001E-2</v>
      </c>
      <c r="N63" s="34">
        <v>2.4911200000000001E-2</v>
      </c>
      <c r="O63" s="34">
        <v>2.6750300000000001E-2</v>
      </c>
      <c r="P63" s="38" t="s">
        <v>0</v>
      </c>
      <c r="Q63" s="38">
        <v>5.7860099999999998E-2</v>
      </c>
      <c r="R63" s="38">
        <v>5.80776E-2</v>
      </c>
      <c r="S63" s="35">
        <v>4.6549E-2</v>
      </c>
      <c r="T63" s="35">
        <v>3.2332899999999998E-2</v>
      </c>
      <c r="U63" s="35">
        <v>2.40626E-2</v>
      </c>
      <c r="V63" s="35">
        <v>2.6340499999999999E-2</v>
      </c>
      <c r="W63" s="35">
        <v>2.9843399999999999E-2</v>
      </c>
      <c r="X63" s="35">
        <v>2.9738799999999999E-2</v>
      </c>
      <c r="Y63" s="35">
        <v>4.1154900000000001E-2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7.7158000000000004E-2</v>
      </c>
      <c r="AG63" s="29">
        <v>7.1293800000000004E-2</v>
      </c>
      <c r="AH63" s="29" t="s">
        <v>0</v>
      </c>
      <c r="AI63" s="29" t="s">
        <v>0</v>
      </c>
      <c r="AJ63" s="29" t="s">
        <v>0</v>
      </c>
      <c r="AK63" s="3">
        <f t="shared" si="0"/>
        <v>3.4552628000000002E-2</v>
      </c>
      <c r="AL63" s="13">
        <v>21.168500000000002</v>
      </c>
      <c r="AP63" s="2">
        <f>((AK63-AK$26)*100)/AK$26</f>
        <v>-10.673708403871178</v>
      </c>
    </row>
    <row r="64" spans="1:46" x14ac:dyDescent="0.25">
      <c r="A64" t="s">
        <v>0</v>
      </c>
      <c r="B64" s="37" t="s">
        <v>0</v>
      </c>
      <c r="C64" s="34">
        <v>5.1124599999999999E-2</v>
      </c>
      <c r="D64" s="34">
        <v>3.0804399999999999E-2</v>
      </c>
      <c r="E64" s="34">
        <v>1.8359400000000001E-2</v>
      </c>
      <c r="F64" s="34">
        <v>1.6575099999999999E-2</v>
      </c>
      <c r="G64" s="34">
        <v>2.0476399999999999E-2</v>
      </c>
      <c r="H64" s="34">
        <v>2.46445E-2</v>
      </c>
      <c r="I64" s="34">
        <v>2.7933800000000002E-2</v>
      </c>
      <c r="J64" s="34">
        <v>2.9132000000000002E-2</v>
      </c>
      <c r="K64" s="34">
        <v>2.9119800000000001E-2</v>
      </c>
      <c r="L64" s="34">
        <v>3.1956400000000003E-2</v>
      </c>
      <c r="M64" s="34">
        <v>2.9892100000000001E-2</v>
      </c>
      <c r="N64" s="34">
        <v>2.4470800000000001E-2</v>
      </c>
      <c r="O64" s="34">
        <v>3.1177300000000002E-2</v>
      </c>
      <c r="P64" s="38" t="s">
        <v>0</v>
      </c>
      <c r="Q64" s="38">
        <v>6.1837900000000001E-2</v>
      </c>
      <c r="R64" s="38">
        <v>5.68812E-2</v>
      </c>
      <c r="S64" s="35">
        <v>5.3150099999999999E-2</v>
      </c>
      <c r="T64" s="35">
        <v>3.6570100000000001E-2</v>
      </c>
      <c r="U64" s="35">
        <v>3.0218600000000002E-2</v>
      </c>
      <c r="V64" s="35">
        <v>3.37364E-2</v>
      </c>
      <c r="W64" s="35">
        <v>3.8070100000000003E-2</v>
      </c>
      <c r="X64" s="35">
        <v>3.9857499999999997E-2</v>
      </c>
      <c r="Y64" s="35">
        <v>5.4496099999999999E-2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3.4877699999999998E-2</v>
      </c>
      <c r="AG64" s="29">
        <v>9.7558400000000003E-2</v>
      </c>
      <c r="AH64" s="29" t="s">
        <v>0</v>
      </c>
      <c r="AI64" s="29" t="s">
        <v>0</v>
      </c>
      <c r="AJ64" s="29" t="s">
        <v>0</v>
      </c>
      <c r="AK64" s="3">
        <f t="shared" si="0"/>
        <v>3.7621695833333337E-2</v>
      </c>
      <c r="AL64" s="13">
        <v>24.624300000000002</v>
      </c>
      <c r="AP64" s="2">
        <f>((AK64-AK$27)*100)/AK$27</f>
        <v>-10.289745853268608</v>
      </c>
    </row>
    <row r="65" spans="1:46" x14ac:dyDescent="0.25">
      <c r="A65" t="s">
        <v>0</v>
      </c>
      <c r="B65" s="37" t="s">
        <v>0</v>
      </c>
      <c r="C65" s="34">
        <v>8.7404899999999994E-2</v>
      </c>
      <c r="D65" s="34">
        <v>3.6501600000000002E-2</v>
      </c>
      <c r="E65" s="34">
        <v>1.47624E-2</v>
      </c>
      <c r="F65" s="34">
        <v>4.9611999999999998E-3</v>
      </c>
      <c r="G65" s="34">
        <v>3.5333999999999999E-3</v>
      </c>
      <c r="H65" s="34">
        <v>7.2021000000000003E-3</v>
      </c>
      <c r="I65" s="34">
        <v>1.2036699999999999E-2</v>
      </c>
      <c r="J65" s="34">
        <v>1.593E-2</v>
      </c>
      <c r="K65" s="34">
        <v>2.8803800000000001E-2</v>
      </c>
      <c r="L65" s="34">
        <v>3.4287100000000001E-2</v>
      </c>
      <c r="M65" s="34">
        <v>3.3369299999999998E-2</v>
      </c>
      <c r="N65" s="34">
        <v>3.5358800000000003E-2</v>
      </c>
      <c r="O65" s="34">
        <v>4.7856500000000003E-2</v>
      </c>
      <c r="P65" s="38" t="s">
        <v>0</v>
      </c>
      <c r="Q65" s="38">
        <v>7.3280700000000004E-2</v>
      </c>
      <c r="R65" s="38">
        <v>4.6984600000000001E-2</v>
      </c>
      <c r="S65" s="35">
        <v>3.5770200000000002E-2</v>
      </c>
      <c r="T65" s="35">
        <v>2.58602E-2</v>
      </c>
      <c r="U65" s="35">
        <v>2.6742499999999999E-2</v>
      </c>
      <c r="V65" s="35">
        <v>3.2432799999999998E-2</v>
      </c>
      <c r="W65" s="35">
        <v>4.0257000000000001E-2</v>
      </c>
      <c r="X65" s="35">
        <v>4.5741799999999999E-2</v>
      </c>
      <c r="Y65" s="35">
        <v>4.3739199999999999E-2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3.3309854545454549E-2</v>
      </c>
      <c r="AL65" s="13">
        <v>28.178599999999999</v>
      </c>
      <c r="AP65" s="2">
        <f>((AK65-AK$28)*100)/AK$28</f>
        <v>-10.198773790407163</v>
      </c>
    </row>
    <row r="66" spans="1:46" x14ac:dyDescent="0.25">
      <c r="A66" s="32" t="s">
        <v>0</v>
      </c>
      <c r="B66" s="39" t="s">
        <v>0</v>
      </c>
      <c r="C66" s="32">
        <v>4.0646300000000003E-2</v>
      </c>
      <c r="D66" s="32">
        <v>7.1139999999999995E-2</v>
      </c>
      <c r="E66" s="32">
        <v>7.5185699999999994E-2</v>
      </c>
      <c r="F66" s="32">
        <v>7.4924199999999996E-2</v>
      </c>
      <c r="G66" s="32">
        <v>6.7661799999999994E-2</v>
      </c>
      <c r="H66" s="32">
        <v>6.1886999999999998E-2</v>
      </c>
      <c r="I66" s="32">
        <v>4.5882399999999997E-2</v>
      </c>
      <c r="J66" s="32">
        <v>3.3970899999999998E-2</v>
      </c>
      <c r="K66" s="32">
        <v>2.0664800000000001E-2</v>
      </c>
      <c r="L66" s="32">
        <v>1.44569E-2</v>
      </c>
      <c r="M66" s="32">
        <v>2.24368E-2</v>
      </c>
      <c r="N66" s="32">
        <v>5.76418E-2</v>
      </c>
      <c r="O66" s="32">
        <v>6.0472999999999999E-2</v>
      </c>
      <c r="P66" s="32" t="s">
        <v>0</v>
      </c>
      <c r="Q66" s="32" t="s">
        <v>0</v>
      </c>
      <c r="R66" s="32" t="s">
        <v>0</v>
      </c>
      <c r="S66" s="33">
        <v>8.3068500000000003E-2</v>
      </c>
      <c r="T66" s="33">
        <v>7.5465199999999996E-2</v>
      </c>
      <c r="U66" s="33">
        <v>6.7086300000000001E-2</v>
      </c>
      <c r="V66" s="33">
        <v>4.3370300000000001E-2</v>
      </c>
      <c r="W66" s="33">
        <v>1.34588E-2</v>
      </c>
      <c r="X66" s="33">
        <v>5.2207299999999998E-2</v>
      </c>
      <c r="Y66" s="33">
        <v>5.0855600000000001E-2</v>
      </c>
      <c r="Z66" s="33" t="s">
        <v>0</v>
      </c>
      <c r="AA66" s="40" t="s">
        <v>0</v>
      </c>
      <c r="AB66" s="40">
        <v>1.18972E-2</v>
      </c>
      <c r="AC66" s="40">
        <v>3.43129E-2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4.903153181818181E-2</v>
      </c>
      <c r="AL66" s="1">
        <v>31.855</v>
      </c>
      <c r="AP66" s="2">
        <f>((AK66-AK$29)*100)/AK$29</f>
        <v>-11.303161266874861</v>
      </c>
    </row>
    <row r="67" spans="1:46" x14ac:dyDescent="0.25">
      <c r="A67" s="31" t="s">
        <v>0</v>
      </c>
      <c r="B67" s="41" t="s">
        <v>0</v>
      </c>
      <c r="C67" s="31" t="s">
        <v>0</v>
      </c>
      <c r="D67" s="31">
        <v>0.1187682</v>
      </c>
      <c r="E67" s="31">
        <v>0.117768</v>
      </c>
      <c r="F67" s="31">
        <v>0.1143604</v>
      </c>
      <c r="G67" s="31">
        <v>0.1151987</v>
      </c>
      <c r="H67" s="31">
        <v>0.1148874</v>
      </c>
      <c r="I67" s="31">
        <v>0.1114595</v>
      </c>
      <c r="J67" s="31">
        <v>0.1049616</v>
      </c>
      <c r="K67" s="31">
        <v>9.1462399999999999E-2</v>
      </c>
      <c r="L67" s="31">
        <v>7.7320299999999995E-2</v>
      </c>
      <c r="M67" s="31">
        <v>6.2606800000000004E-2</v>
      </c>
      <c r="N67" s="31">
        <v>7.4539999999999995E-2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0.14169599999999999</v>
      </c>
      <c r="T67" s="33">
        <v>0.1357903</v>
      </c>
      <c r="U67" s="33">
        <v>0.12594240000000001</v>
      </c>
      <c r="V67" s="33">
        <v>0.1124266</v>
      </c>
      <c r="W67" s="33">
        <v>8.6334400000000006E-2</v>
      </c>
      <c r="X67" s="33">
        <v>6.0055499999999998E-2</v>
      </c>
      <c r="Y67" s="33">
        <v>7.35209E-2</v>
      </c>
      <c r="Z67" s="33">
        <v>5.7536299999999999E-2</v>
      </c>
      <c r="AA67" s="40">
        <v>4.5378799999999997E-2</v>
      </c>
      <c r="AB67" s="40">
        <v>3.6687400000000002E-2</v>
      </c>
      <c r="AC67" s="40">
        <v>4.2299400000000001E-2</v>
      </c>
      <c r="AD67" s="40">
        <v>2.4626100000000001E-2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8.8940321739130426E-2</v>
      </c>
      <c r="AL67" s="1">
        <v>35.685299999999998</v>
      </c>
      <c r="AP67" s="2">
        <f>((AK67-AK$30)*100)/AK$30</f>
        <v>-10.201958603552072</v>
      </c>
    </row>
    <row r="68" spans="1:46" x14ac:dyDescent="0.25">
      <c r="A68" s="31" t="s">
        <v>0</v>
      </c>
      <c r="B68" s="41" t="s">
        <v>0</v>
      </c>
      <c r="C68" s="31" t="s">
        <v>0</v>
      </c>
      <c r="D68" s="31">
        <v>0.1731625</v>
      </c>
      <c r="E68" s="31">
        <v>0.15547030000000001</v>
      </c>
      <c r="F68" s="31">
        <v>0.14802870000000001</v>
      </c>
      <c r="G68" s="31">
        <v>0.14818780000000001</v>
      </c>
      <c r="H68" s="31">
        <v>0.14753759999999999</v>
      </c>
      <c r="I68" s="31">
        <v>0.14596729999999999</v>
      </c>
      <c r="J68" s="31">
        <v>0.14068700000000001</v>
      </c>
      <c r="K68" s="31">
        <v>0.1336387</v>
      </c>
      <c r="L68" s="31">
        <v>0.1224488</v>
      </c>
      <c r="M68" s="31">
        <v>9.9351400000000006E-2</v>
      </c>
      <c r="N68" s="31">
        <v>8.4202700000000005E-2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0.16742280000000001</v>
      </c>
      <c r="T68" s="33">
        <v>0.1594814</v>
      </c>
      <c r="U68" s="33">
        <v>0.15771060000000001</v>
      </c>
      <c r="V68" s="33">
        <v>0.1478043</v>
      </c>
      <c r="W68" s="33">
        <v>0.1407214</v>
      </c>
      <c r="X68" s="33">
        <v>0.11860030000000001</v>
      </c>
      <c r="Y68" s="33">
        <v>9.2673400000000003E-2</v>
      </c>
      <c r="Z68" s="33" t="s">
        <v>0</v>
      </c>
      <c r="AA68" s="40">
        <v>6.11721E-2</v>
      </c>
      <c r="AB68" s="40">
        <v>5.1138500000000003E-2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0.12977037999999999</v>
      </c>
      <c r="AL68" s="1">
        <v>39.709000000000003</v>
      </c>
      <c r="AP68" s="2">
        <f>((AK68-AK$31)*100)/AK$31</f>
        <v>-8.4890394314335005</v>
      </c>
    </row>
    <row r="69" spans="1:46" x14ac:dyDescent="0.25">
      <c r="A69" s="31" t="s">
        <v>0</v>
      </c>
      <c r="B69" s="41" t="s">
        <v>0</v>
      </c>
      <c r="C69" s="31" t="s">
        <v>0</v>
      </c>
      <c r="D69" s="31">
        <v>0.18918679999999999</v>
      </c>
      <c r="E69" s="31">
        <v>0.1603803</v>
      </c>
      <c r="F69" s="31">
        <v>0.16623789999999999</v>
      </c>
      <c r="G69" s="31">
        <v>0.16664950000000001</v>
      </c>
      <c r="H69" s="31">
        <v>0.16777410000000001</v>
      </c>
      <c r="I69" s="31">
        <v>0.16687299999999999</v>
      </c>
      <c r="J69" s="31">
        <v>0.16636500000000001</v>
      </c>
      <c r="K69" s="31">
        <v>0.16170399999999999</v>
      </c>
      <c r="L69" s="31">
        <v>0.1505408</v>
      </c>
      <c r="M69" s="31">
        <v>0.1298733</v>
      </c>
      <c r="N69" s="31">
        <v>0.1125338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0.19195209999999999</v>
      </c>
      <c r="U69" s="33">
        <v>0.17715890000000001</v>
      </c>
      <c r="V69" s="33">
        <v>0.1822174</v>
      </c>
      <c r="W69" s="33">
        <v>0.17679239999999999</v>
      </c>
      <c r="X69" s="33">
        <v>0.1678808</v>
      </c>
      <c r="Y69" s="33">
        <v>0.13700280000000001</v>
      </c>
      <c r="Z69" s="33">
        <v>0.1224938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0.16075648333333334</v>
      </c>
      <c r="AL69" s="1">
        <v>43.982999999999997</v>
      </c>
      <c r="AP69" s="2">
        <f>((AK69-AK$32)*100)/AK$32</f>
        <v>-7.9895228984125204</v>
      </c>
    </row>
    <row r="70" spans="1:46" x14ac:dyDescent="0.25">
      <c r="A70" s="31" t="s">
        <v>0</v>
      </c>
      <c r="B70" s="41" t="s">
        <v>0</v>
      </c>
      <c r="C70" s="31" t="s">
        <v>0</v>
      </c>
      <c r="D70" s="31" t="s">
        <v>0</v>
      </c>
      <c r="E70" s="31">
        <v>0.17433280000000001</v>
      </c>
      <c r="F70" s="31">
        <v>0.17940490000000001</v>
      </c>
      <c r="G70" s="31">
        <v>0.18413160000000001</v>
      </c>
      <c r="H70" s="31">
        <v>0.1805648</v>
      </c>
      <c r="I70" s="31">
        <v>0.18346960000000001</v>
      </c>
      <c r="J70" s="31">
        <v>0.1871707</v>
      </c>
      <c r="K70" s="31">
        <v>0.1857057</v>
      </c>
      <c r="L70" s="31">
        <v>0.17161599999999999</v>
      </c>
      <c r="M70" s="31">
        <v>0.14989369999999999</v>
      </c>
      <c r="N70" s="31">
        <v>0.14543819999999999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0.20351379999999999</v>
      </c>
      <c r="V70" s="33">
        <v>0.20627300000000001</v>
      </c>
      <c r="W70" s="33">
        <v>0.204399</v>
      </c>
      <c r="X70" s="33">
        <v>0.2015245</v>
      </c>
      <c r="Y70" s="33">
        <v>0.1770632</v>
      </c>
      <c r="Z70" s="33">
        <v>0.1538668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0.18052301875000001</v>
      </c>
      <c r="AL70" s="1">
        <v>48.590400000000002</v>
      </c>
      <c r="AP70" s="2">
        <f>((AK70-AK$33)*100)/AK$33</f>
        <v>-7.4318336649348682</v>
      </c>
    </row>
    <row r="71" spans="1:46" x14ac:dyDescent="0.25">
      <c r="A71" s="27" t="s">
        <v>0</v>
      </c>
      <c r="B71" s="28" t="s">
        <v>0</v>
      </c>
      <c r="C71" s="27" t="s">
        <v>0</v>
      </c>
      <c r="D71" s="27" t="s">
        <v>0</v>
      </c>
      <c r="E71" s="27">
        <v>0.15491450000000001</v>
      </c>
      <c r="F71" s="27">
        <v>0.16155710000000001</v>
      </c>
      <c r="G71" s="27">
        <v>0.1609053</v>
      </c>
      <c r="H71" s="27">
        <v>0.12806339999999999</v>
      </c>
      <c r="I71" s="27">
        <v>0.15931419999999999</v>
      </c>
      <c r="J71" s="27">
        <v>0.19866130000000001</v>
      </c>
      <c r="K71" s="27">
        <v>0.1935221</v>
      </c>
      <c r="L71" s="27">
        <v>0.18933359999999999</v>
      </c>
      <c r="M71" s="27">
        <v>0.16226309999999999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0.23143240000000001</v>
      </c>
      <c r="V71" s="27">
        <v>0.22953680000000001</v>
      </c>
      <c r="W71" s="27">
        <v>0.25304260000000001</v>
      </c>
      <c r="X71" s="27">
        <v>0.2437559</v>
      </c>
      <c r="Y71" s="27">
        <v>0.22057679999999999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0.19191993571428573</v>
      </c>
      <c r="AL71" s="21">
        <v>53.663899999999998</v>
      </c>
      <c r="AP71" s="2">
        <f>((AK71-AK$34)*100)/AK$34</f>
        <v>-10.586543724232367</v>
      </c>
    </row>
    <row r="72" spans="1:46" x14ac:dyDescent="0.25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0.26426670000000002</v>
      </c>
      <c r="H72" s="27">
        <v>0.27953220000000001</v>
      </c>
      <c r="I72" s="27">
        <v>0.27060489999999998</v>
      </c>
      <c r="J72" s="27">
        <v>0.219024</v>
      </c>
      <c r="K72" s="27">
        <v>0.30282029999999999</v>
      </c>
      <c r="L72" s="27">
        <v>0.22548689999999999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0.34745959999999998</v>
      </c>
      <c r="V72" s="27">
        <v>0.31376379999999998</v>
      </c>
      <c r="W72" s="27">
        <v>0.30177399999999999</v>
      </c>
      <c r="X72" s="27">
        <v>0.25268570000000001</v>
      </c>
      <c r="Y72" s="27">
        <v>0.3406535</v>
      </c>
      <c r="Z72" s="27">
        <v>0.2147916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0.2777386</v>
      </c>
      <c r="AL72" s="9">
        <v>59.441600000000001</v>
      </c>
      <c r="AP72" s="2">
        <f>((AK72-AK$35)*100)/AK$35</f>
        <v>-3.1856763763150848</v>
      </c>
    </row>
    <row r="73" spans="1:46" x14ac:dyDescent="0.25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0.28461839999999999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0.2977168</v>
      </c>
      <c r="U73" s="25">
        <v>0.32047560000000003</v>
      </c>
      <c r="V73" s="25" t="s">
        <v>0</v>
      </c>
      <c r="W73" s="25" t="s">
        <v>0</v>
      </c>
      <c r="X73" s="25">
        <v>0.24137439999999999</v>
      </c>
      <c r="Y73" s="25">
        <v>0.31237569999999998</v>
      </c>
      <c r="Z73" s="25">
        <v>0.27685710000000002</v>
      </c>
      <c r="AA73" s="25">
        <v>0.28151799999999999</v>
      </c>
      <c r="AB73" s="25">
        <v>0.2759896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0.2863657</v>
      </c>
      <c r="AL73" s="4">
        <v>66.4435</v>
      </c>
      <c r="AP73" s="22">
        <f>((AK73-AK$36)*100)/AK$36</f>
        <v>-13.926207529413317</v>
      </c>
    </row>
    <row r="74" spans="1:46" x14ac:dyDescent="0.25">
      <c r="A74" s="25">
        <v>0.45812009999999997</v>
      </c>
      <c r="B74" s="26">
        <v>0.48602889999999999</v>
      </c>
      <c r="C74" s="25">
        <v>0.51145640000000003</v>
      </c>
      <c r="D74" s="25">
        <v>0.52937849999999997</v>
      </c>
      <c r="E74" s="25">
        <v>0.52197079999999996</v>
      </c>
      <c r="F74" s="25">
        <v>0.47854530000000001</v>
      </c>
      <c r="G74" s="25">
        <v>0.44406630000000002</v>
      </c>
      <c r="H74" s="25">
        <v>0.4397701</v>
      </c>
      <c r="I74" s="25">
        <v>0.4364826</v>
      </c>
      <c r="J74" s="25">
        <v>0.43423400000000001</v>
      </c>
      <c r="K74" s="25">
        <v>0.46564949999999999</v>
      </c>
      <c r="L74" s="25">
        <v>0.43550650000000002</v>
      </c>
      <c r="M74" s="25">
        <v>0.4323053</v>
      </c>
      <c r="N74" s="25">
        <v>0.43347819999999998</v>
      </c>
      <c r="O74" s="25">
        <v>0.5231055</v>
      </c>
      <c r="P74" s="25">
        <v>0.45584720000000001</v>
      </c>
      <c r="Q74" s="25">
        <v>0.45582529999999999</v>
      </c>
      <c r="R74" s="25">
        <v>0.45338270000000003</v>
      </c>
      <c r="S74" s="25">
        <v>0.45755319999999999</v>
      </c>
      <c r="T74" s="25">
        <v>0.49062060000000002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0.3496937</v>
      </c>
      <c r="Z74" s="25">
        <v>0.3515992</v>
      </c>
      <c r="AA74" s="25">
        <v>0.36754320000000001</v>
      </c>
      <c r="AB74" s="25">
        <v>0.40974110000000002</v>
      </c>
      <c r="AC74" s="25">
        <v>0.40960429999999998</v>
      </c>
      <c r="AD74" s="25">
        <v>0.47150900000000001</v>
      </c>
      <c r="AE74" s="25">
        <v>0.4033118</v>
      </c>
      <c r="AF74" s="25">
        <v>0.48468109999999998</v>
      </c>
      <c r="AG74" s="25">
        <v>0.4809911</v>
      </c>
      <c r="AH74" s="25">
        <v>0.4841492</v>
      </c>
      <c r="AI74" s="25">
        <v>0.48325509999999999</v>
      </c>
      <c r="AJ74" s="25">
        <v>0.47808450000000002</v>
      </c>
      <c r="AK74" s="3">
        <f t="shared" si="1"/>
        <v>0.4536715718749999</v>
      </c>
      <c r="AL74" s="4">
        <v>76.463800000000006</v>
      </c>
      <c r="AP74" s="22">
        <f>((AK74-AK$37)*100)/AK$37</f>
        <v>1.9390373183353533</v>
      </c>
    </row>
    <row r="75" spans="1:46" x14ac:dyDescent="0.25">
      <c r="A75" t="s">
        <v>18</v>
      </c>
      <c r="AK75" s="17">
        <f>SUM(A39:AJ72)/867</f>
        <v>0.10689651314878898</v>
      </c>
      <c r="AL75" s="4"/>
      <c r="AP75" s="23">
        <f>((AK75-AK$38)*100)/AK$38</f>
        <v>-6.2430683643509663</v>
      </c>
      <c r="AQ75" s="24" t="s">
        <v>125</v>
      </c>
    </row>
    <row r="76" spans="1:46" x14ac:dyDescent="0.25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0</v>
      </c>
      <c r="B77" s="26">
        <v>0.4716706</v>
      </c>
      <c r="C77" s="25">
        <v>0.5028608</v>
      </c>
      <c r="D77" s="25">
        <v>0.50749699999999998</v>
      </c>
      <c r="E77" s="25">
        <v>0.56033279999999996</v>
      </c>
      <c r="F77" s="25">
        <v>0.5929027</v>
      </c>
      <c r="G77" s="25">
        <v>0.46256419999999998</v>
      </c>
      <c r="H77" s="25">
        <v>0.54251769999999999</v>
      </c>
      <c r="I77" s="25">
        <v>0.41133989999999998</v>
      </c>
      <c r="J77" s="25">
        <v>0.42781920000000001</v>
      </c>
      <c r="K77" s="25">
        <v>0.32183070000000003</v>
      </c>
      <c r="L77" s="25">
        <v>0.52213129999999996</v>
      </c>
      <c r="M77" s="25">
        <v>0.4998764</v>
      </c>
      <c r="N77" s="25">
        <v>0.4982665</v>
      </c>
      <c r="O77" s="25">
        <v>0.32095299999999999</v>
      </c>
      <c r="P77" s="25">
        <v>0.33619759999999999</v>
      </c>
      <c r="Q77" s="25">
        <v>0.59198090000000003</v>
      </c>
      <c r="R77" s="25">
        <v>0.4368707</v>
      </c>
      <c r="S77" s="25">
        <v>0.44361230000000001</v>
      </c>
      <c r="T77" s="25">
        <v>0.47811160000000003</v>
      </c>
      <c r="U77" s="25">
        <v>0.48212490000000002</v>
      </c>
      <c r="V77" s="25">
        <v>0.44063570000000002</v>
      </c>
      <c r="W77" s="25">
        <v>0.53899649999999999</v>
      </c>
      <c r="X77" s="25">
        <v>0.53831989999999996</v>
      </c>
      <c r="Y77" s="25">
        <v>0.48064960000000001</v>
      </c>
      <c r="Z77" s="25">
        <v>0.5348908</v>
      </c>
      <c r="AA77" s="25">
        <v>0.49560310000000002</v>
      </c>
      <c r="AB77" s="25">
        <v>0.52587200000000001</v>
      </c>
      <c r="AC77" s="25">
        <v>0.44154369999999998</v>
      </c>
      <c r="AD77" s="25">
        <v>0.45432020000000001</v>
      </c>
      <c r="AE77" s="25">
        <v>0.36569849999999998</v>
      </c>
      <c r="AF77" s="25">
        <v>0.37859219999999999</v>
      </c>
      <c r="AG77" s="25">
        <v>0.39491359999999998</v>
      </c>
      <c r="AH77" s="25">
        <v>0.50402119999999995</v>
      </c>
      <c r="AI77" s="25">
        <v>0.3766468</v>
      </c>
      <c r="AJ77" s="25" t="s">
        <v>0</v>
      </c>
      <c r="AK77" s="3">
        <f t="shared" si="1"/>
        <v>0.46712248823529412</v>
      </c>
      <c r="AM77" s="6" t="s">
        <v>94</v>
      </c>
      <c r="AO77" s="2">
        <f>SUM(A110:AJ111)/40</f>
        <v>0.42362629749999997</v>
      </c>
      <c r="AP77" s="2">
        <f>((AK77-AK$3)*100)/AK$3</f>
        <v>3.6117797009104526</v>
      </c>
      <c r="AR77" s="6" t="s">
        <v>94</v>
      </c>
      <c r="AS77" s="2"/>
      <c r="AT77" s="2">
        <f>((AO77-AO$3)*100)/AO$3</f>
        <v>0.24920770386029939</v>
      </c>
    </row>
    <row r="78" spans="1:46" x14ac:dyDescent="0.25">
      <c r="A78" s="27">
        <v>0.2992496</v>
      </c>
      <c r="B78" s="28">
        <v>0.33080120000000002</v>
      </c>
      <c r="C78" s="27">
        <v>0.27580929999999998</v>
      </c>
      <c r="D78" s="27">
        <v>0.26580779999999998</v>
      </c>
      <c r="E78" s="27">
        <v>0.28121839999999998</v>
      </c>
      <c r="F78" s="27">
        <v>0.25932959999999999</v>
      </c>
      <c r="G78" s="27">
        <v>0.3650814</v>
      </c>
      <c r="H78" s="27">
        <v>0.27899829999999998</v>
      </c>
      <c r="I78" s="27">
        <v>0.31576989999999999</v>
      </c>
      <c r="J78" s="27">
        <v>0.36564259999999998</v>
      </c>
      <c r="K78" s="27">
        <v>0.3730694</v>
      </c>
      <c r="L78" s="27">
        <v>0.36913790000000002</v>
      </c>
      <c r="M78" s="27">
        <v>0.36284749999999999</v>
      </c>
      <c r="N78" s="27">
        <v>0.38234810000000002</v>
      </c>
      <c r="O78" s="27">
        <v>0.40359980000000001</v>
      </c>
      <c r="P78" s="27">
        <v>0.31184689999999998</v>
      </c>
      <c r="Q78" s="27">
        <v>0.2929698</v>
      </c>
      <c r="R78" s="27">
        <v>0.4215296</v>
      </c>
      <c r="S78" s="27">
        <v>0.31214760000000003</v>
      </c>
      <c r="T78" s="27">
        <v>0.31237549999999997</v>
      </c>
      <c r="U78" s="27">
        <v>0.36933690000000002</v>
      </c>
      <c r="V78" s="27">
        <v>0.45081080000000001</v>
      </c>
      <c r="W78" s="27">
        <v>0.46144940000000001</v>
      </c>
      <c r="X78" s="27">
        <v>0.38770100000000002</v>
      </c>
      <c r="Y78" s="27">
        <v>0.36278820000000001</v>
      </c>
      <c r="Z78" s="27">
        <v>0.30250329999999997</v>
      </c>
      <c r="AA78" s="27">
        <v>0.29144750000000003</v>
      </c>
      <c r="AB78" s="27">
        <v>0.30087419999999998</v>
      </c>
      <c r="AC78" s="27">
        <v>0.33669199999999999</v>
      </c>
      <c r="AD78" s="27">
        <v>0.33882200000000001</v>
      </c>
      <c r="AE78" s="27">
        <v>0.30595080000000002</v>
      </c>
      <c r="AF78" s="27">
        <v>0.30332239999999999</v>
      </c>
      <c r="AG78" s="27">
        <v>0.32050620000000002</v>
      </c>
      <c r="AH78" s="27">
        <v>0.31903540000000002</v>
      </c>
      <c r="AI78" s="27">
        <v>0.33526929999999999</v>
      </c>
      <c r="AJ78" s="27">
        <v>0.35863800000000001</v>
      </c>
      <c r="AK78" s="3">
        <f t="shared" si="1"/>
        <v>0.33679798888888901</v>
      </c>
      <c r="AM78" s="6" t="s">
        <v>116</v>
      </c>
      <c r="AO78" s="2">
        <f>SUM(A76:AJ77)/34</f>
        <v>0.46712248823529412</v>
      </c>
      <c r="AP78" s="2">
        <f>((AK78-AK$4)*100)/AK$4</f>
        <v>-6.1604774544533525</v>
      </c>
      <c r="AR78" s="6" t="s">
        <v>116</v>
      </c>
      <c r="AS78" s="2"/>
      <c r="AT78" s="1">
        <f>((AO78-AO$4)*100)/AO$4</f>
        <v>3.6117797009104526</v>
      </c>
    </row>
    <row r="79" spans="1:46" x14ac:dyDescent="0.25">
      <c r="A79" s="27">
        <v>0.233571</v>
      </c>
      <c r="B79" s="28">
        <v>0.23006380000000001</v>
      </c>
      <c r="C79" s="27">
        <v>0.22550190000000001</v>
      </c>
      <c r="D79" s="27">
        <v>0.2240723</v>
      </c>
      <c r="E79" s="27">
        <v>0.2206002</v>
      </c>
      <c r="F79" s="27">
        <v>0.21529970000000001</v>
      </c>
      <c r="G79" s="27">
        <v>0.21827060000000001</v>
      </c>
      <c r="H79" s="27">
        <v>0.2204499</v>
      </c>
      <c r="I79" s="27">
        <v>0.22688639999999999</v>
      </c>
      <c r="J79" s="27">
        <v>0.22759480000000001</v>
      </c>
      <c r="K79" s="27">
        <v>0.2287622</v>
      </c>
      <c r="L79" s="27">
        <v>0.2265143</v>
      </c>
      <c r="M79" s="27">
        <v>0.22499720000000001</v>
      </c>
      <c r="N79" s="27">
        <v>0.2240461</v>
      </c>
      <c r="O79" s="27">
        <v>0.22337979999999999</v>
      </c>
      <c r="P79" s="27">
        <v>0.22198709999999999</v>
      </c>
      <c r="Q79" s="27">
        <v>0.22012039999999999</v>
      </c>
      <c r="R79" s="27">
        <v>0.21831200000000001</v>
      </c>
      <c r="S79" s="27">
        <v>0.21395169999999999</v>
      </c>
      <c r="T79" s="27">
        <v>0.22211719999999999</v>
      </c>
      <c r="U79" s="27">
        <v>0.23045180000000001</v>
      </c>
      <c r="V79" s="27">
        <v>0.24074329999999999</v>
      </c>
      <c r="W79" s="27">
        <v>0.24535860000000001</v>
      </c>
      <c r="X79" s="27">
        <v>0.24764069999999999</v>
      </c>
      <c r="Y79" s="27">
        <v>0.2489036</v>
      </c>
      <c r="Z79" s="27">
        <v>0.2515886</v>
      </c>
      <c r="AA79" s="27">
        <v>0.2495655</v>
      </c>
      <c r="AB79" s="27">
        <v>0.2450918</v>
      </c>
      <c r="AC79" s="27">
        <v>0.24341409999999999</v>
      </c>
      <c r="AD79" s="27">
        <v>0.24495600000000001</v>
      </c>
      <c r="AE79" s="27">
        <v>0.24863009999999999</v>
      </c>
      <c r="AF79" s="27">
        <v>0.24614269999999999</v>
      </c>
      <c r="AG79" s="27">
        <v>0.24275250000000001</v>
      </c>
      <c r="AH79" s="27">
        <v>0.2430283</v>
      </c>
      <c r="AI79" s="27">
        <v>0.23918049999999999</v>
      </c>
      <c r="AJ79" s="27">
        <v>0.236209</v>
      </c>
      <c r="AK79" s="3">
        <f t="shared" si="1"/>
        <v>0.23250432499999998</v>
      </c>
      <c r="AM79" s="10" t="s">
        <v>94</v>
      </c>
      <c r="AO79" s="2">
        <f>SUM(A108:AJ109)/26</f>
        <v>0.21554287692307694</v>
      </c>
      <c r="AP79" s="2">
        <f>((AK79-AK$5)*100)/AK$5</f>
        <v>-4.2180531925045308</v>
      </c>
      <c r="AR79" s="10" t="s">
        <v>94</v>
      </c>
      <c r="AS79" s="2"/>
      <c r="AT79" s="1">
        <f>((AO79-AO$5)*100)/AO$5</f>
        <v>-13.081300324260292</v>
      </c>
    </row>
    <row r="80" spans="1:46" x14ac:dyDescent="0.25">
      <c r="A80" s="29">
        <v>0.2162673</v>
      </c>
      <c r="B80" s="30">
        <v>0.2130088</v>
      </c>
      <c r="C80" s="29">
        <v>0.20921429999999999</v>
      </c>
      <c r="D80" s="29">
        <v>0.2082495</v>
      </c>
      <c r="E80" s="31">
        <v>0.20465949999999999</v>
      </c>
      <c r="F80" s="31">
        <v>0.1958811</v>
      </c>
      <c r="G80" s="31">
        <v>0.1928588</v>
      </c>
      <c r="H80" s="31">
        <v>0.19442219999999999</v>
      </c>
      <c r="I80" s="31">
        <v>0.20321220000000001</v>
      </c>
      <c r="J80" s="31">
        <v>0.20625160000000001</v>
      </c>
      <c r="K80" s="31">
        <v>0.2046608</v>
      </c>
      <c r="L80" s="31">
        <v>0.2028652</v>
      </c>
      <c r="M80" s="31">
        <v>0.20177690000000001</v>
      </c>
      <c r="N80" s="31">
        <v>0.2025256</v>
      </c>
      <c r="O80" s="31">
        <v>0.20332420000000001</v>
      </c>
      <c r="P80" s="31">
        <v>0.2014495</v>
      </c>
      <c r="Q80" s="32">
        <v>0.20082050000000001</v>
      </c>
      <c r="R80" s="32">
        <v>0.1984312</v>
      </c>
      <c r="S80" s="33">
        <v>0.1927644</v>
      </c>
      <c r="T80" s="33" t="s">
        <v>0</v>
      </c>
      <c r="U80" s="33">
        <v>0.22806589999999999</v>
      </c>
      <c r="V80" s="33">
        <v>0.23263110000000001</v>
      </c>
      <c r="W80" s="33">
        <v>0.23477290000000001</v>
      </c>
      <c r="X80" s="33">
        <v>0.23366310000000001</v>
      </c>
      <c r="Y80" s="33">
        <v>0.2332274</v>
      </c>
      <c r="Z80" s="33">
        <v>0.23211979999999999</v>
      </c>
      <c r="AA80" s="33">
        <v>0.22685179999999999</v>
      </c>
      <c r="AB80" s="33">
        <v>0.22439890000000001</v>
      </c>
      <c r="AC80" s="29">
        <v>0.222687</v>
      </c>
      <c r="AD80" s="29">
        <v>0.22218889999999999</v>
      </c>
      <c r="AE80" s="29">
        <v>0.22724520000000001</v>
      </c>
      <c r="AF80" s="29">
        <v>0.22668340000000001</v>
      </c>
      <c r="AG80" s="29">
        <v>0.2200078</v>
      </c>
      <c r="AH80" s="29">
        <v>0.21984490000000001</v>
      </c>
      <c r="AI80" s="29">
        <v>0.21858320000000001</v>
      </c>
      <c r="AJ80" s="29">
        <v>0.2181971</v>
      </c>
      <c r="AK80" s="3">
        <f t="shared" si="1"/>
        <v>0.21353748571428574</v>
      </c>
      <c r="AM80" s="10" t="s">
        <v>116</v>
      </c>
      <c r="AO80" s="2">
        <f>SUM(A78:AJ79)/72</f>
        <v>0.28465115694444443</v>
      </c>
      <c r="AP80" s="2">
        <f>((AK80-AK$6)*100)/AK$6</f>
        <v>-5.4602577700903661</v>
      </c>
      <c r="AR80" s="10" t="s">
        <v>116</v>
      </c>
      <c r="AS80" s="2"/>
      <c r="AT80" s="1">
        <f>((AO80-AO$6)*100)/AO$6</f>
        <v>-5.3767839890420159</v>
      </c>
    </row>
    <row r="81" spans="1:47" x14ac:dyDescent="0.25">
      <c r="A81" s="29">
        <v>0.20339679999999999</v>
      </c>
      <c r="B81" s="30">
        <v>0.19927110000000001</v>
      </c>
      <c r="C81" s="29">
        <v>0.1915347</v>
      </c>
      <c r="D81" s="29">
        <v>0.18368399999999999</v>
      </c>
      <c r="E81" s="31">
        <v>0.1673915</v>
      </c>
      <c r="F81" s="31">
        <v>0.14564589999999999</v>
      </c>
      <c r="G81" s="31">
        <v>0.13688429999999999</v>
      </c>
      <c r="H81" s="31">
        <v>0.126167</v>
      </c>
      <c r="I81" s="31">
        <v>0.1396057</v>
      </c>
      <c r="J81" s="31">
        <v>0.14321420000000001</v>
      </c>
      <c r="K81" s="31">
        <v>0.14731839999999999</v>
      </c>
      <c r="L81" s="31">
        <v>0.15018909999999999</v>
      </c>
      <c r="M81" s="31">
        <v>0.15417719999999999</v>
      </c>
      <c r="N81" s="31">
        <v>0.15893270000000001</v>
      </c>
      <c r="O81" s="31">
        <v>0.1632854</v>
      </c>
      <c r="P81" s="31">
        <v>0.16359460000000001</v>
      </c>
      <c r="Q81" s="32">
        <v>0.1634892</v>
      </c>
      <c r="R81" s="32">
        <v>0.15631329999999999</v>
      </c>
      <c r="S81" s="33">
        <v>0.14836750000000001</v>
      </c>
      <c r="T81" s="33" t="s">
        <v>0</v>
      </c>
      <c r="U81" s="33">
        <v>0.20852219999999999</v>
      </c>
      <c r="V81" s="33">
        <v>0.21197940000000001</v>
      </c>
      <c r="W81" s="33">
        <v>0.2133526</v>
      </c>
      <c r="X81" s="33">
        <v>0.2109046</v>
      </c>
      <c r="Y81" s="33">
        <v>0.21103040000000001</v>
      </c>
      <c r="Z81" s="33">
        <v>0.20849690000000001</v>
      </c>
      <c r="AA81" s="33">
        <v>0.20680509999999999</v>
      </c>
      <c r="AB81" s="33">
        <v>0.20651810000000001</v>
      </c>
      <c r="AC81" s="29">
        <v>0.2029947</v>
      </c>
      <c r="AD81" s="29">
        <v>0.19937270000000001</v>
      </c>
      <c r="AE81" s="29">
        <v>0.20053989999999999</v>
      </c>
      <c r="AF81" s="29">
        <v>0.20593990000000001</v>
      </c>
      <c r="AG81" s="29">
        <v>0.20127059999999999</v>
      </c>
      <c r="AH81" s="29">
        <v>0.20092599999999999</v>
      </c>
      <c r="AI81" s="29">
        <v>0.2022255</v>
      </c>
      <c r="AJ81" s="29">
        <v>0.20440920000000001</v>
      </c>
      <c r="AK81" s="3">
        <f t="shared" si="1"/>
        <v>0.18107858285714284</v>
      </c>
      <c r="AM81" s="11" t="s">
        <v>99</v>
      </c>
      <c r="AO81" s="2">
        <f>SUM(A103:R107)/56</f>
        <v>0.11323781249999999</v>
      </c>
      <c r="AP81" s="2">
        <f>((AK81-AK$7)*100)/AK$7</f>
        <v>-9.7477969613429956</v>
      </c>
      <c r="AR81" s="11" t="s">
        <v>99</v>
      </c>
      <c r="AS81" s="2"/>
      <c r="AT81" s="1">
        <f>((AO81-AO$7)*100)/AO$7</f>
        <v>-13.185142136639307</v>
      </c>
    </row>
    <row r="82" spans="1:47" x14ac:dyDescent="0.25">
      <c r="A82" s="29">
        <v>0.17686979999999999</v>
      </c>
      <c r="B82" s="30">
        <v>0.16169359999999999</v>
      </c>
      <c r="C82" s="29">
        <v>0.13807230000000001</v>
      </c>
      <c r="D82" s="29">
        <v>0.1164997</v>
      </c>
      <c r="E82" s="31">
        <v>0.1048482</v>
      </c>
      <c r="F82" s="31">
        <v>0.1044703</v>
      </c>
      <c r="G82" s="31">
        <v>9.24455E-2</v>
      </c>
      <c r="H82" s="31">
        <v>9.45328E-2</v>
      </c>
      <c r="I82" s="31">
        <v>9.8728200000000002E-2</v>
      </c>
      <c r="J82" s="31">
        <v>0.10038270000000001</v>
      </c>
      <c r="K82" s="31">
        <v>0.10340580000000001</v>
      </c>
      <c r="L82" s="31">
        <v>0.1044288</v>
      </c>
      <c r="M82" s="31">
        <v>0.10786370000000001</v>
      </c>
      <c r="N82" s="31">
        <v>0.1118567</v>
      </c>
      <c r="O82" s="31">
        <v>0.1160356</v>
      </c>
      <c r="P82" s="31">
        <v>0.1179682</v>
      </c>
      <c r="Q82" s="32">
        <v>0.1195338</v>
      </c>
      <c r="R82" s="32">
        <v>0.11371489999999999</v>
      </c>
      <c r="S82" s="33">
        <v>0.1097984</v>
      </c>
      <c r="T82" s="33" t="s">
        <v>0</v>
      </c>
      <c r="U82" s="33">
        <v>0.1308444</v>
      </c>
      <c r="V82" s="33">
        <v>0.14454439999999999</v>
      </c>
      <c r="W82" s="33">
        <v>0.15362809999999999</v>
      </c>
      <c r="X82" s="33">
        <v>0.15828449999999999</v>
      </c>
      <c r="Y82" s="33">
        <v>0.15666569999999999</v>
      </c>
      <c r="Z82" s="33">
        <v>0.1586948</v>
      </c>
      <c r="AA82" s="33">
        <v>0.16102159999999999</v>
      </c>
      <c r="AB82" s="33">
        <v>0.16325509999999999</v>
      </c>
      <c r="AC82" s="29">
        <v>0.17246529999999999</v>
      </c>
      <c r="AD82" s="29">
        <v>0.16814419999999999</v>
      </c>
      <c r="AE82" s="29">
        <v>0.16818530000000001</v>
      </c>
      <c r="AF82" s="29">
        <v>0.17679159999999999</v>
      </c>
      <c r="AG82" s="29">
        <v>0.17441950000000001</v>
      </c>
      <c r="AH82" s="29">
        <v>0.1771655</v>
      </c>
      <c r="AI82" s="29">
        <v>0.18098310000000001</v>
      </c>
      <c r="AJ82" s="29">
        <v>0.18220990000000001</v>
      </c>
      <c r="AK82" s="3">
        <f t="shared" si="1"/>
        <v>0.13772719999999999</v>
      </c>
      <c r="AM82" s="11" t="s">
        <v>102</v>
      </c>
      <c r="AO82" s="2">
        <f>SUM(E80:R84)/68</f>
        <v>0.11500345147058826</v>
      </c>
      <c r="AP82" s="2">
        <f>((AK82-AK$8)*100)/AK$8</f>
        <v>-13.770887871039532</v>
      </c>
      <c r="AR82" s="11" t="s">
        <v>102</v>
      </c>
      <c r="AS82" s="2"/>
      <c r="AT82" s="1">
        <f>((AO82-AO$8)*100)/AO$8</f>
        <v>-12.994999509860573</v>
      </c>
    </row>
    <row r="83" spans="1:47" x14ac:dyDescent="0.25">
      <c r="A83" s="29">
        <v>0.12159739999999999</v>
      </c>
      <c r="B83" s="30">
        <v>0.1005308</v>
      </c>
      <c r="C83" s="29">
        <v>7.6410800000000001E-2</v>
      </c>
      <c r="D83" s="29">
        <v>7.7846299999999993E-2</v>
      </c>
      <c r="E83" s="31" t="s">
        <v>0</v>
      </c>
      <c r="F83" s="31">
        <v>0.1143904</v>
      </c>
      <c r="G83" s="31">
        <v>7.1558200000000002E-2</v>
      </c>
      <c r="H83" s="31">
        <v>6.6246700000000006E-2</v>
      </c>
      <c r="I83" s="31">
        <v>6.9734099999999993E-2</v>
      </c>
      <c r="J83" s="31">
        <v>7.0068400000000003E-2</v>
      </c>
      <c r="K83" s="31">
        <v>6.8306000000000006E-2</v>
      </c>
      <c r="L83" s="31">
        <v>6.6910700000000004E-2</v>
      </c>
      <c r="M83" s="31">
        <v>6.7672300000000005E-2</v>
      </c>
      <c r="N83" s="31">
        <v>7.0575399999999996E-2</v>
      </c>
      <c r="O83" s="31">
        <v>7.4072499999999999E-2</v>
      </c>
      <c r="P83" s="31">
        <v>7.7448100000000006E-2</v>
      </c>
      <c r="Q83" s="32">
        <v>7.7387499999999998E-2</v>
      </c>
      <c r="R83" s="32">
        <v>6.8624199999999996E-2</v>
      </c>
      <c r="S83" s="33">
        <v>7.0329699999999995E-2</v>
      </c>
      <c r="T83" s="33" t="s">
        <v>0</v>
      </c>
      <c r="U83" s="33">
        <v>8.56185E-2</v>
      </c>
      <c r="V83" s="33">
        <v>0.1004847</v>
      </c>
      <c r="W83" s="33">
        <v>0.10945290000000001</v>
      </c>
      <c r="X83" s="33">
        <v>0.1158848</v>
      </c>
      <c r="Y83" s="33">
        <v>0.117812</v>
      </c>
      <c r="Z83" s="33">
        <v>0.11635909999999999</v>
      </c>
      <c r="AA83" s="33">
        <v>0.11276609999999999</v>
      </c>
      <c r="AB83" s="33">
        <v>0.1180749</v>
      </c>
      <c r="AC83" s="29">
        <v>0.14256759999999999</v>
      </c>
      <c r="AD83" s="29">
        <v>0.10751189999999999</v>
      </c>
      <c r="AE83" s="29">
        <v>9.25203E-2</v>
      </c>
      <c r="AF83" s="29">
        <v>0.1045739</v>
      </c>
      <c r="AG83" s="29">
        <v>0.1225641</v>
      </c>
      <c r="AH83" s="29">
        <v>0.1321522</v>
      </c>
      <c r="AI83" s="29">
        <v>0.13792950000000001</v>
      </c>
      <c r="AJ83" s="29">
        <v>0.1356446</v>
      </c>
      <c r="AK83" s="3">
        <f t="shared" si="1"/>
        <v>9.5930194117647041E-2</v>
      </c>
      <c r="AM83" s="12" t="s">
        <v>105</v>
      </c>
      <c r="AO83" s="2">
        <f>SUM(S103:Z107)/35</f>
        <v>0.11733793714285716</v>
      </c>
      <c r="AP83" s="2">
        <f>((AK83-AK$9)*100)/AK$9</f>
        <v>-15.091757347571038</v>
      </c>
      <c r="AR83" s="12" t="s">
        <v>105</v>
      </c>
      <c r="AS83" s="2"/>
      <c r="AT83" s="1">
        <f>((AO83-AO$9)*100)/AO$9</f>
        <v>-15.897590548221205</v>
      </c>
    </row>
    <row r="84" spans="1:47" x14ac:dyDescent="0.25">
      <c r="A84" s="29">
        <v>6.6174200000000002E-2</v>
      </c>
      <c r="B84" s="30">
        <v>5.9646600000000001E-2</v>
      </c>
      <c r="C84" s="29">
        <v>4.4239899999999999E-2</v>
      </c>
      <c r="D84" s="29" t="s">
        <v>0</v>
      </c>
      <c r="E84" s="31" t="s">
        <v>0</v>
      </c>
      <c r="F84" s="31">
        <v>8.0476500000000006E-2</v>
      </c>
      <c r="G84" s="31">
        <v>3.8539400000000001E-2</v>
      </c>
      <c r="H84" s="31">
        <v>3.8064000000000001E-2</v>
      </c>
      <c r="I84" s="31">
        <v>3.7537599999999997E-2</v>
      </c>
      <c r="J84" s="31">
        <v>2.9457199999999999E-2</v>
      </c>
      <c r="K84" s="31">
        <v>1.38359E-2</v>
      </c>
      <c r="L84" s="31">
        <v>1.0137E-2</v>
      </c>
      <c r="M84" s="31">
        <v>2.0925599999999999E-2</v>
      </c>
      <c r="N84" s="31">
        <v>3.2415399999999997E-2</v>
      </c>
      <c r="O84" s="31">
        <v>3.6177899999999999E-2</v>
      </c>
      <c r="P84" s="31">
        <v>3.71458E-2</v>
      </c>
      <c r="Q84" s="32">
        <v>2.7433300000000001E-2</v>
      </c>
      <c r="R84" s="32">
        <v>3.5531600000000003E-2</v>
      </c>
      <c r="S84" s="33">
        <v>5.4250600000000003E-2</v>
      </c>
      <c r="T84" s="33" t="s">
        <v>0</v>
      </c>
      <c r="U84" s="33" t="s">
        <v>0</v>
      </c>
      <c r="V84" s="33">
        <v>4.7816200000000003E-2</v>
      </c>
      <c r="W84" s="33">
        <v>6.1969400000000001E-2</v>
      </c>
      <c r="X84" s="33">
        <v>7.0038199999999995E-2</v>
      </c>
      <c r="Y84" s="33">
        <v>7.1654099999999998E-2</v>
      </c>
      <c r="Z84" s="33">
        <v>6.1423100000000001E-2</v>
      </c>
      <c r="AA84" s="33">
        <v>4.7217799999999997E-2</v>
      </c>
      <c r="AB84" s="33">
        <v>7.3788300000000001E-2</v>
      </c>
      <c r="AC84" s="29" t="s">
        <v>0</v>
      </c>
      <c r="AD84" s="29">
        <v>6.7394800000000005E-2</v>
      </c>
      <c r="AE84" s="29">
        <v>5.77504E-2</v>
      </c>
      <c r="AF84" s="29">
        <v>4.5337599999999999E-2</v>
      </c>
      <c r="AG84" s="29">
        <v>2.15172E-2</v>
      </c>
      <c r="AH84" s="29">
        <v>4.0606400000000001E-2</v>
      </c>
      <c r="AI84" s="29">
        <v>5.2538700000000001E-2</v>
      </c>
      <c r="AJ84" s="29">
        <v>5.4354800000000002E-2</v>
      </c>
      <c r="AK84" s="3">
        <f t="shared" si="1"/>
        <v>4.6303080645161275E-2</v>
      </c>
      <c r="AM84" s="12" t="s">
        <v>108</v>
      </c>
      <c r="AO84" s="2">
        <f>SUM(S80:AB84)/44</f>
        <v>0.1508215795454545</v>
      </c>
      <c r="AP84" s="2">
        <f>((AK84-AK$10)*100)/AK$10</f>
        <v>-17.468767085654616</v>
      </c>
      <c r="AR84" s="12" t="s">
        <v>108</v>
      </c>
      <c r="AS84" s="2"/>
      <c r="AT84" s="1">
        <f>((AO84-AO$10)*100)/AO$10</f>
        <v>-10.040304722791204</v>
      </c>
    </row>
    <row r="85" spans="1:47" x14ac:dyDescent="0.25">
      <c r="A85" s="29">
        <v>5.3007600000000002E-2</v>
      </c>
      <c r="B85" s="30">
        <v>5.3299399999999997E-2</v>
      </c>
      <c r="C85" s="29" t="s">
        <v>0</v>
      </c>
      <c r="D85" s="29" t="s">
        <v>0</v>
      </c>
      <c r="E85" s="34" t="s">
        <v>0</v>
      </c>
      <c r="F85" s="34">
        <v>6.5233799999999995E-2</v>
      </c>
      <c r="G85" s="34">
        <v>4.7103100000000002E-2</v>
      </c>
      <c r="H85" s="34">
        <v>4.5073500000000002E-2</v>
      </c>
      <c r="I85" s="34">
        <v>4.25262E-2</v>
      </c>
      <c r="J85" s="34">
        <v>3.5214299999999997E-2</v>
      </c>
      <c r="K85" s="34">
        <v>3.0329200000000001E-2</v>
      </c>
      <c r="L85" s="34">
        <v>2.3959600000000001E-2</v>
      </c>
      <c r="M85" s="34">
        <v>2.09792E-2</v>
      </c>
      <c r="N85" s="34">
        <v>2.02945E-2</v>
      </c>
      <c r="O85" s="34">
        <v>1.8244E-2</v>
      </c>
      <c r="P85" s="34">
        <v>1.74261E-2</v>
      </c>
      <c r="Q85" s="34">
        <v>1.93522E-2</v>
      </c>
      <c r="R85" s="34">
        <v>3.2418799999999998E-2</v>
      </c>
      <c r="S85" s="35">
        <v>4.2273600000000001E-2</v>
      </c>
      <c r="T85" s="35" t="s">
        <v>0</v>
      </c>
      <c r="U85" s="35" t="s">
        <v>0</v>
      </c>
      <c r="V85" s="35">
        <v>7.0965E-2</v>
      </c>
      <c r="W85" s="35">
        <v>5.4808999999999997E-2</v>
      </c>
      <c r="X85" s="35">
        <v>3.2918000000000003E-2</v>
      </c>
      <c r="Y85" s="35">
        <v>1.7352800000000002E-2</v>
      </c>
      <c r="Z85" s="35">
        <v>1.7037E-2</v>
      </c>
      <c r="AA85" s="35">
        <v>5.5906600000000001E-2</v>
      </c>
      <c r="AB85" s="35">
        <v>6.8126099999999995E-2</v>
      </c>
      <c r="AC85" s="36" t="s">
        <v>0</v>
      </c>
      <c r="AD85" s="29">
        <v>6.8473400000000004E-2</v>
      </c>
      <c r="AE85" s="29">
        <v>6.3436199999999998E-2</v>
      </c>
      <c r="AF85" s="29">
        <v>5.6486399999999999E-2</v>
      </c>
      <c r="AG85" s="29">
        <v>5.15983E-2</v>
      </c>
      <c r="AH85" s="29">
        <v>4.8661000000000003E-2</v>
      </c>
      <c r="AI85" s="29">
        <v>4.7552900000000002E-2</v>
      </c>
      <c r="AJ85" s="29">
        <v>4.7383799999999997E-2</v>
      </c>
      <c r="AK85" s="3">
        <f t="shared" si="1"/>
        <v>4.2248053333333334E-2</v>
      </c>
      <c r="AM85" s="14" t="s">
        <v>99</v>
      </c>
      <c r="AO85" s="7">
        <f>(SUM(B94:O102)+SUM(P94:R98))/140</f>
        <v>1.8269235714285712E-2</v>
      </c>
      <c r="AP85" s="2">
        <f>((AK85-AK$11)*100)/AK$11</f>
        <v>-17.496211323061765</v>
      </c>
      <c r="AR85" s="14" t="s">
        <v>99</v>
      </c>
      <c r="AS85" s="2"/>
      <c r="AT85" s="1">
        <f>((AO85-AO$11)*100)/AO$11</f>
        <v>-21.490172600538543</v>
      </c>
      <c r="AU85">
        <f>SUM(AT85:AT88)/4</f>
        <v>-22.913107345297561</v>
      </c>
    </row>
    <row r="86" spans="1:47" x14ac:dyDescent="0.25">
      <c r="A86" s="29">
        <v>4.1583599999999998E-2</v>
      </c>
      <c r="B86" s="30">
        <v>3.8985600000000002E-2</v>
      </c>
      <c r="C86" s="29" t="s">
        <v>0</v>
      </c>
      <c r="D86" s="29" t="s">
        <v>0</v>
      </c>
      <c r="E86" s="34" t="s">
        <v>0</v>
      </c>
      <c r="F86" s="34">
        <v>7.2039300000000001E-2</v>
      </c>
      <c r="G86" s="34">
        <v>4.08583E-2</v>
      </c>
      <c r="H86" s="34">
        <v>3.4444299999999997E-2</v>
      </c>
      <c r="I86" s="34">
        <v>3.2922E-2</v>
      </c>
      <c r="J86" s="34">
        <v>2.9067099999999998E-2</v>
      </c>
      <c r="K86" s="34">
        <v>2.7955299999999999E-2</v>
      </c>
      <c r="L86" s="34">
        <v>2.4140100000000001E-2</v>
      </c>
      <c r="M86" s="34">
        <v>2.17714E-2</v>
      </c>
      <c r="N86" s="34">
        <v>2.1344399999999999E-2</v>
      </c>
      <c r="O86" s="34">
        <v>2.2595500000000001E-2</v>
      </c>
      <c r="P86" s="34">
        <v>2.4692800000000001E-2</v>
      </c>
      <c r="Q86" s="34">
        <v>2.8090500000000001E-2</v>
      </c>
      <c r="R86" s="34">
        <v>3.1139099999999999E-2</v>
      </c>
      <c r="S86" s="35">
        <v>2.9751400000000001E-2</v>
      </c>
      <c r="T86" s="35" t="s">
        <v>0</v>
      </c>
      <c r="U86" s="35" t="s">
        <v>0</v>
      </c>
      <c r="V86" s="35">
        <v>7.0739700000000003E-2</v>
      </c>
      <c r="W86" s="35">
        <v>5.0132799999999998E-2</v>
      </c>
      <c r="X86" s="35">
        <v>3.2474099999999999E-2</v>
      </c>
      <c r="Y86" s="35">
        <v>3.3024900000000003E-2</v>
      </c>
      <c r="Z86" s="35">
        <v>4.1839000000000001E-2</v>
      </c>
      <c r="AA86" s="35">
        <v>5.6834299999999997E-2</v>
      </c>
      <c r="AB86" s="35">
        <v>6.40767E-2</v>
      </c>
      <c r="AC86" s="36" t="s">
        <v>0</v>
      </c>
      <c r="AD86" s="29">
        <v>7.4095999999999995E-2</v>
      </c>
      <c r="AE86" s="29">
        <v>5.6647999999999997E-2</v>
      </c>
      <c r="AF86" s="29">
        <v>4.8306399999999999E-2</v>
      </c>
      <c r="AG86" s="29">
        <v>4.6904000000000001E-2</v>
      </c>
      <c r="AH86" s="29">
        <v>4.5882600000000003E-2</v>
      </c>
      <c r="AI86" s="29">
        <v>4.67529E-2</v>
      </c>
      <c r="AJ86" s="29">
        <v>4.53391E-2</v>
      </c>
      <c r="AK86" s="3">
        <f t="shared" si="1"/>
        <v>4.1147706666666672E-2</v>
      </c>
      <c r="AM86" s="14" t="s">
        <v>102</v>
      </c>
      <c r="AO86" s="2">
        <f>SUM(E85:R93)/126</f>
        <v>2.1541013492063502E-2</v>
      </c>
      <c r="AP86" s="2">
        <f>((AK86-AK$12)*100)/AK$12</f>
        <v>-18.792309541892713</v>
      </c>
      <c r="AR86" s="14" t="s">
        <v>102</v>
      </c>
      <c r="AS86" s="2"/>
      <c r="AT86" s="1">
        <f>((AO86-AO$12)*100)/AO$12</f>
        <v>-24.352854126475204</v>
      </c>
    </row>
    <row r="87" spans="1:47" x14ac:dyDescent="0.25">
      <c r="A87" s="29">
        <v>3.6361999999999998E-2</v>
      </c>
      <c r="B87" s="30">
        <v>2.07479E-2</v>
      </c>
      <c r="C87" s="29" t="s">
        <v>0</v>
      </c>
      <c r="D87" s="29" t="s">
        <v>0</v>
      </c>
      <c r="E87" s="34" t="s">
        <v>0</v>
      </c>
      <c r="F87" s="34">
        <v>5.1435799999999997E-2</v>
      </c>
      <c r="G87" s="34">
        <v>3.25902E-2</v>
      </c>
      <c r="H87" s="34">
        <v>2.37355E-2</v>
      </c>
      <c r="I87" s="34">
        <v>1.8474899999999999E-2</v>
      </c>
      <c r="J87" s="34">
        <v>1.7873E-2</v>
      </c>
      <c r="K87" s="34">
        <v>2.0406799999999999E-2</v>
      </c>
      <c r="L87" s="34">
        <v>1.9868799999999999E-2</v>
      </c>
      <c r="M87" s="34">
        <v>1.9148200000000001E-2</v>
      </c>
      <c r="N87" s="34">
        <v>2.04715E-2</v>
      </c>
      <c r="O87" s="34">
        <v>2.3773099999999998E-2</v>
      </c>
      <c r="P87" s="34">
        <v>2.7161999999999999E-2</v>
      </c>
      <c r="Q87" s="34">
        <v>2.9819399999999999E-2</v>
      </c>
      <c r="R87" s="34">
        <v>3.01867E-2</v>
      </c>
      <c r="S87" s="35">
        <v>1.6338399999999999E-2</v>
      </c>
      <c r="T87" s="35" t="s">
        <v>0</v>
      </c>
      <c r="U87" s="35" t="s">
        <v>0</v>
      </c>
      <c r="V87" s="35" t="s">
        <v>0</v>
      </c>
      <c r="W87" s="35">
        <v>3.87891E-2</v>
      </c>
      <c r="X87" s="35">
        <v>3.6067099999999998E-2</v>
      </c>
      <c r="Y87" s="35">
        <v>3.6382400000000002E-2</v>
      </c>
      <c r="Z87" s="35">
        <v>4.1599299999999999E-2</v>
      </c>
      <c r="AA87" s="35">
        <v>3.99476E-2</v>
      </c>
      <c r="AB87" s="35" t="s">
        <v>0</v>
      </c>
      <c r="AC87" s="36" t="s">
        <v>0</v>
      </c>
      <c r="AD87" s="29">
        <v>8.2835300000000001E-2</v>
      </c>
      <c r="AE87" s="29">
        <v>4.2670300000000001E-2</v>
      </c>
      <c r="AF87" s="29">
        <v>4.3071400000000003E-2</v>
      </c>
      <c r="AG87" s="29">
        <v>4.2450000000000002E-2</v>
      </c>
      <c r="AH87" s="29">
        <v>4.3720500000000002E-2</v>
      </c>
      <c r="AI87" s="29">
        <v>4.4428099999999998E-2</v>
      </c>
      <c r="AJ87" s="29">
        <v>4.28061E-2</v>
      </c>
      <c r="AK87" s="3">
        <f t="shared" si="1"/>
        <v>3.3684335714285717E-2</v>
      </c>
      <c r="AM87" s="15" t="s">
        <v>105</v>
      </c>
      <c r="AO87" s="2">
        <f>(SUM(S94:AB102)+SUM(P99:R102))/67</f>
        <v>2.5306202985074619E-2</v>
      </c>
      <c r="AP87" s="2">
        <f>((AK87-AK$13)*100)/AK$13</f>
        <v>-19.604103904526141</v>
      </c>
      <c r="AR87" s="15" t="s">
        <v>105</v>
      </c>
      <c r="AS87" s="2"/>
      <c r="AT87" s="1">
        <f>((AO87-AO$13)*100)/AO$13</f>
        <v>-23.901779936923663</v>
      </c>
    </row>
    <row r="88" spans="1:47" x14ac:dyDescent="0.25">
      <c r="A88" s="29">
        <v>3.42709E-2</v>
      </c>
      <c r="B88" s="30">
        <v>1.5949999999999999E-2</v>
      </c>
      <c r="C88" s="29" t="s">
        <v>0</v>
      </c>
      <c r="D88" s="29" t="s">
        <v>0</v>
      </c>
      <c r="E88" s="34">
        <v>5.7582099999999997E-2</v>
      </c>
      <c r="F88" s="34">
        <v>4.4992900000000002E-2</v>
      </c>
      <c r="G88" s="34">
        <v>2.3017599999999999E-2</v>
      </c>
      <c r="H88" s="34">
        <v>1.23815E-2</v>
      </c>
      <c r="I88" s="34">
        <v>8.5667999999999994E-3</v>
      </c>
      <c r="J88" s="34">
        <v>1.21753E-2</v>
      </c>
      <c r="K88" s="34">
        <v>8.2054999999999993E-3</v>
      </c>
      <c r="L88" s="34">
        <v>1.10554E-2</v>
      </c>
      <c r="M88" s="34">
        <v>1.7030300000000002E-2</v>
      </c>
      <c r="N88" s="34">
        <v>2.0439200000000001E-2</v>
      </c>
      <c r="O88" s="34">
        <v>2.4458199999999999E-2</v>
      </c>
      <c r="P88" s="34">
        <v>2.7768399999999999E-2</v>
      </c>
      <c r="Q88" s="34">
        <v>3.0389699999999999E-2</v>
      </c>
      <c r="R88" s="34">
        <v>3.5545300000000002E-2</v>
      </c>
      <c r="S88" s="35">
        <v>1.19141E-2</v>
      </c>
      <c r="T88" s="35" t="s">
        <v>0</v>
      </c>
      <c r="U88" s="35" t="s">
        <v>0</v>
      </c>
      <c r="V88" s="35" t="s">
        <v>0</v>
      </c>
      <c r="W88" s="35">
        <v>4.2824300000000003E-2</v>
      </c>
      <c r="X88" s="35">
        <v>3.9704400000000001E-2</v>
      </c>
      <c r="Y88" s="35">
        <v>4.0282900000000003E-2</v>
      </c>
      <c r="Z88" s="35">
        <v>4.2357199999999998E-2</v>
      </c>
      <c r="AA88" s="35">
        <v>4.2547500000000002E-2</v>
      </c>
      <c r="AB88" s="35" t="s">
        <v>0</v>
      </c>
      <c r="AC88" s="36" t="s">
        <v>0</v>
      </c>
      <c r="AD88" s="29" t="s">
        <v>0</v>
      </c>
      <c r="AE88" s="29">
        <v>2.86521E-2</v>
      </c>
      <c r="AF88" s="29">
        <v>4.0071000000000002E-2</v>
      </c>
      <c r="AG88" s="29">
        <v>4.0296600000000002E-2</v>
      </c>
      <c r="AH88" s="29">
        <v>4.3390900000000003E-2</v>
      </c>
      <c r="AI88" s="29">
        <v>4.59846E-2</v>
      </c>
      <c r="AJ88" s="29">
        <v>4.5246500000000002E-2</v>
      </c>
      <c r="AK88" s="3">
        <f t="shared" si="1"/>
        <v>3.025361428571428E-2</v>
      </c>
      <c r="AM88" s="15" t="s">
        <v>108</v>
      </c>
      <c r="AO88" s="2">
        <f>SUM(S85:AB93)/54</f>
        <v>3.7470922222222217E-2</v>
      </c>
      <c r="AP88" s="1">
        <f>((AK88-AK$14)*100)/AK$14</f>
        <v>-21.728949704892436</v>
      </c>
      <c r="AR88" s="15" t="s">
        <v>108</v>
      </c>
      <c r="AS88" s="2"/>
      <c r="AT88" s="1">
        <f>((AO88-AO$14)*100)/AO$14</f>
        <v>-21.907622717252838</v>
      </c>
    </row>
    <row r="89" spans="1:47" x14ac:dyDescent="0.25">
      <c r="A89" s="29">
        <v>3.4565400000000003E-2</v>
      </c>
      <c r="B89" s="30">
        <v>2.1502400000000001E-2</v>
      </c>
      <c r="C89" s="29" t="s">
        <v>0</v>
      </c>
      <c r="D89" s="29" t="s">
        <v>0</v>
      </c>
      <c r="E89" s="34">
        <v>3.5736499999999997E-2</v>
      </c>
      <c r="F89" s="34">
        <v>2.7238200000000001E-2</v>
      </c>
      <c r="G89" s="34">
        <v>1.51874E-2</v>
      </c>
      <c r="H89" s="34">
        <v>8.1463000000000004E-3</v>
      </c>
      <c r="I89" s="34">
        <v>6.6400000000000001E-3</v>
      </c>
      <c r="J89" s="34">
        <v>5.2188E-3</v>
      </c>
      <c r="K89" s="34">
        <v>6.2817999999999997E-3</v>
      </c>
      <c r="L89" s="34">
        <v>1.11004E-2</v>
      </c>
      <c r="M89" s="34">
        <v>1.62553E-2</v>
      </c>
      <c r="N89" s="34">
        <v>2.0904900000000001E-2</v>
      </c>
      <c r="O89" s="34">
        <v>2.5284299999999999E-2</v>
      </c>
      <c r="P89" s="34">
        <v>2.9262900000000001E-2</v>
      </c>
      <c r="Q89" s="34">
        <v>3.3134499999999997E-2</v>
      </c>
      <c r="R89" s="34">
        <v>4.0319399999999998E-2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4.8505899999999998E-2</v>
      </c>
      <c r="X89" s="35">
        <v>3.9454299999999998E-2</v>
      </c>
      <c r="Y89" s="35">
        <v>4.24917E-2</v>
      </c>
      <c r="Z89" s="35">
        <v>4.0322499999999997E-2</v>
      </c>
      <c r="AA89" s="35">
        <v>4.7039600000000001E-2</v>
      </c>
      <c r="AB89" s="35" t="s">
        <v>0</v>
      </c>
      <c r="AC89" s="36" t="s">
        <v>0</v>
      </c>
      <c r="AD89" s="29" t="s">
        <v>0</v>
      </c>
      <c r="AE89" s="29">
        <v>4.2214000000000002E-2</v>
      </c>
      <c r="AF89" s="29">
        <v>3.1777699999999999E-2</v>
      </c>
      <c r="AG89" s="29">
        <v>2.8350799999999999E-2</v>
      </c>
      <c r="AH89" s="29">
        <v>3.2852600000000003E-2</v>
      </c>
      <c r="AI89" s="29">
        <v>3.8541899999999997E-2</v>
      </c>
      <c r="AJ89" s="29">
        <v>4.0484300000000001E-2</v>
      </c>
      <c r="AK89" s="3">
        <f t="shared" si="1"/>
        <v>2.847458518518519E-2</v>
      </c>
      <c r="AM89" s="16" t="s">
        <v>117</v>
      </c>
      <c r="AO89" s="7">
        <f>(SUM(AC80:AJ102)+SUM(A80:D93))/173</f>
        <v>7.4872484393063571E-2</v>
      </c>
      <c r="AP89" s="2">
        <f>((AK89-AK$15)*100)/AK$15</f>
        <v>-23.773277956922552</v>
      </c>
      <c r="AR89" s="16" t="s">
        <v>117</v>
      </c>
      <c r="AS89" s="2"/>
      <c r="AT89" s="1">
        <f>((AO89-AO$15)*100)/AO$15</f>
        <v>-12.418748538629428</v>
      </c>
    </row>
    <row r="90" spans="1:47" x14ac:dyDescent="0.25">
      <c r="A90" s="29">
        <v>4.6985800000000001E-2</v>
      </c>
      <c r="B90" s="30">
        <v>2.7066699999999999E-2</v>
      </c>
      <c r="C90" s="29" t="s">
        <v>0</v>
      </c>
      <c r="D90" s="29" t="s">
        <v>0</v>
      </c>
      <c r="E90" s="34">
        <v>1.8800299999999999E-2</v>
      </c>
      <c r="F90" s="34">
        <v>2.0511100000000001E-2</v>
      </c>
      <c r="G90" s="34">
        <v>1.2415799999999999E-2</v>
      </c>
      <c r="H90" s="34">
        <v>9.4734999999999993E-3</v>
      </c>
      <c r="I90" s="34">
        <v>5.9677999999999997E-3</v>
      </c>
      <c r="J90" s="34">
        <v>4.9144999999999996E-3</v>
      </c>
      <c r="K90" s="34">
        <v>4.7829999999999999E-3</v>
      </c>
      <c r="L90" s="34">
        <v>5.5094999999999996E-3</v>
      </c>
      <c r="M90" s="34">
        <v>8.4030000000000007E-3</v>
      </c>
      <c r="N90" s="34">
        <v>1.8958200000000001E-2</v>
      </c>
      <c r="O90" s="34">
        <v>2.4407600000000002E-2</v>
      </c>
      <c r="P90" s="34">
        <v>2.8977699999999999E-2</v>
      </c>
      <c r="Q90" s="34">
        <v>2.94337E-2</v>
      </c>
      <c r="R90" s="34">
        <v>4.6094299999999998E-2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3.8659600000000002E-2</v>
      </c>
      <c r="X90" s="35">
        <v>3.5691100000000003E-2</v>
      </c>
      <c r="Y90" s="35">
        <v>3.6538800000000003E-2</v>
      </c>
      <c r="Z90" s="35">
        <v>3.2005100000000002E-2</v>
      </c>
      <c r="AA90" s="35">
        <v>4.2674400000000001E-2</v>
      </c>
      <c r="AB90" s="35" t="s">
        <v>0</v>
      </c>
      <c r="AC90" s="36" t="s">
        <v>0</v>
      </c>
      <c r="AD90" s="29" t="s">
        <v>0</v>
      </c>
      <c r="AE90" s="29">
        <v>2.4585900000000001E-2</v>
      </c>
      <c r="AF90" s="29">
        <v>1.9953700000000001E-2</v>
      </c>
      <c r="AG90" s="29">
        <v>2.2265500000000001E-2</v>
      </c>
      <c r="AH90" s="29">
        <v>3.10934E-2</v>
      </c>
      <c r="AI90" s="29">
        <v>3.6634300000000002E-2</v>
      </c>
      <c r="AJ90" s="29">
        <v>4.3350600000000003E-2</v>
      </c>
      <c r="AK90" s="3">
        <f t="shared" si="1"/>
        <v>2.5042774074074077E-2</v>
      </c>
      <c r="AM90" t="s">
        <v>118</v>
      </c>
      <c r="AO90" s="2">
        <f>((SUM(A76:Z109)+SUM(AA76:AJ102))/895)</f>
        <v>9.9250768826815661E-2</v>
      </c>
      <c r="AP90" s="2">
        <f>((AK90-AK$16)*100)/AK$16</f>
        <v>-25.739094659425898</v>
      </c>
      <c r="AR90" t="s">
        <v>118</v>
      </c>
      <c r="AT90" s="1">
        <f>((AO90-AO$16)*100)/AO$16</f>
        <v>-9.765273520698722</v>
      </c>
    </row>
    <row r="91" spans="1:47" x14ac:dyDescent="0.25">
      <c r="A91" s="29">
        <v>6.7403299999999999E-2</v>
      </c>
      <c r="B91" s="30">
        <v>2.1815899999999999E-2</v>
      </c>
      <c r="C91" s="29">
        <v>8.5874999999999996E-3</v>
      </c>
      <c r="D91" s="29">
        <v>1.3945300000000001E-2</v>
      </c>
      <c r="E91" s="34">
        <v>1.72649E-2</v>
      </c>
      <c r="F91" s="34">
        <v>1.5423299999999999E-2</v>
      </c>
      <c r="G91" s="34">
        <v>1.0948599999999999E-2</v>
      </c>
      <c r="H91" s="34">
        <v>9.2957999999999999E-3</v>
      </c>
      <c r="I91" s="34">
        <v>6.0572000000000004E-3</v>
      </c>
      <c r="J91" s="34">
        <v>6.3950999999999999E-3</v>
      </c>
      <c r="K91" s="34">
        <v>5.8504999999999998E-3</v>
      </c>
      <c r="L91" s="34">
        <v>6.5890000000000002E-3</v>
      </c>
      <c r="M91" s="34">
        <v>9.4024999999999994E-3</v>
      </c>
      <c r="N91" s="34">
        <v>1.49762E-2</v>
      </c>
      <c r="O91" s="34">
        <v>2.2835600000000001E-2</v>
      </c>
      <c r="P91" s="34">
        <v>3.0040899999999999E-2</v>
      </c>
      <c r="Q91" s="34">
        <v>3.1494300000000003E-2</v>
      </c>
      <c r="R91" s="34">
        <v>4.5310000000000003E-2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1.7294400000000001E-2</v>
      </c>
      <c r="X91" s="35">
        <v>2.22375E-2</v>
      </c>
      <c r="Y91" s="35">
        <v>4.0468499999999998E-2</v>
      </c>
      <c r="Z91" s="35">
        <v>4.6654599999999997E-2</v>
      </c>
      <c r="AA91" s="35">
        <v>3.9585299999999997E-2</v>
      </c>
      <c r="AB91" s="35" t="s">
        <v>0</v>
      </c>
      <c r="AC91" s="36" t="s">
        <v>0</v>
      </c>
      <c r="AD91" s="29" t="s">
        <v>0</v>
      </c>
      <c r="AE91" s="29">
        <v>1.7977E-2</v>
      </c>
      <c r="AF91" s="29">
        <v>2.25087E-2</v>
      </c>
      <c r="AG91" s="29">
        <v>2.2514300000000001E-2</v>
      </c>
      <c r="AH91" s="29">
        <v>2.8577499999999999E-2</v>
      </c>
      <c r="AI91" s="29">
        <v>3.3850900000000003E-2</v>
      </c>
      <c r="AJ91" s="29">
        <v>4.8631899999999999E-2</v>
      </c>
      <c r="AK91" s="3">
        <f t="shared" si="1"/>
        <v>2.3584017241379315E-2</v>
      </c>
      <c r="AM91" t="s">
        <v>119</v>
      </c>
      <c r="AP91" s="2">
        <f>((AK91-AK$17)*100)/AK$17</f>
        <v>-27.042936764567969</v>
      </c>
      <c r="AR91" t="s">
        <v>119</v>
      </c>
      <c r="AT91" s="1" t="e">
        <f>((AO91-AO$17)*100)/AO$17</f>
        <v>#DIV/0!</v>
      </c>
    </row>
    <row r="92" spans="1:47" x14ac:dyDescent="0.25">
      <c r="A92" s="29">
        <v>1.8391899999999999E-2</v>
      </c>
      <c r="B92" s="30">
        <v>1.8047899999999999E-2</v>
      </c>
      <c r="C92" s="29">
        <v>8.4376E-3</v>
      </c>
      <c r="D92" s="29">
        <v>1.0755900000000001E-2</v>
      </c>
      <c r="E92" s="34">
        <v>1.1246600000000001E-2</v>
      </c>
      <c r="F92" s="34">
        <v>1.08954E-2</v>
      </c>
      <c r="G92" s="34">
        <v>9.8201999999999994E-3</v>
      </c>
      <c r="H92" s="34">
        <v>9.1766E-3</v>
      </c>
      <c r="I92" s="34">
        <v>8.9940999999999997E-3</v>
      </c>
      <c r="J92" s="34">
        <v>1.02367E-2</v>
      </c>
      <c r="K92" s="34">
        <v>1.1356399999999999E-2</v>
      </c>
      <c r="L92" s="34">
        <v>1.24192E-2</v>
      </c>
      <c r="M92" s="34">
        <v>1.62273E-2</v>
      </c>
      <c r="N92" s="34">
        <v>2.2267100000000001E-2</v>
      </c>
      <c r="O92" s="34">
        <v>2.8546999999999999E-2</v>
      </c>
      <c r="P92" s="34">
        <v>3.5399300000000002E-2</v>
      </c>
      <c r="Q92" s="34">
        <v>4.1603899999999999E-2</v>
      </c>
      <c r="R92" s="34">
        <v>3.4944299999999998E-2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1.7790400000000001E-2</v>
      </c>
      <c r="X92" s="35">
        <v>2.5125399999999999E-2</v>
      </c>
      <c r="Y92" s="35">
        <v>3.72206E-2</v>
      </c>
      <c r="Z92" s="35">
        <v>5.1304900000000001E-2</v>
      </c>
      <c r="AA92" s="35">
        <v>4.6135599999999999E-2</v>
      </c>
      <c r="AB92" s="35" t="s">
        <v>0</v>
      </c>
      <c r="AC92" s="36" t="s">
        <v>0</v>
      </c>
      <c r="AD92" s="29" t="s">
        <v>0</v>
      </c>
      <c r="AE92" s="29">
        <v>1.4721E-2</v>
      </c>
      <c r="AF92" s="29">
        <v>1.63009E-2</v>
      </c>
      <c r="AG92" s="29">
        <v>1.0558700000000001E-2</v>
      </c>
      <c r="AH92" s="29">
        <v>1.13416E-2</v>
      </c>
      <c r="AI92" s="29">
        <v>2.6130400000000002E-2</v>
      </c>
      <c r="AJ92" s="29">
        <v>4.7589300000000001E-2</v>
      </c>
      <c r="AK92" s="3">
        <f t="shared" si="1"/>
        <v>2.1482282758620689E-2</v>
      </c>
      <c r="AM92" t="s">
        <v>120</v>
      </c>
      <c r="AP92" s="2">
        <f>((AK92-AK$18)*100)/AK$18</f>
        <v>-27.069182675608836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0</v>
      </c>
      <c r="B93" s="30" t="s">
        <v>0</v>
      </c>
      <c r="C93" s="29">
        <v>7.1117000000000003E-3</v>
      </c>
      <c r="D93" s="29">
        <v>6.7587000000000003E-3</v>
      </c>
      <c r="E93" s="34">
        <v>7.7742000000000002E-3</v>
      </c>
      <c r="F93" s="34">
        <v>6.9096000000000001E-3</v>
      </c>
      <c r="G93" s="34">
        <v>7.7200000000000003E-3</v>
      </c>
      <c r="H93" s="34">
        <v>8.5278000000000003E-3</v>
      </c>
      <c r="I93" s="34">
        <v>8.4630999999999994E-3</v>
      </c>
      <c r="J93" s="34">
        <v>8.7788999999999992E-3</v>
      </c>
      <c r="K93" s="34">
        <v>9.3069999999999993E-3</v>
      </c>
      <c r="L93" s="34">
        <v>9.8131999999999994E-3</v>
      </c>
      <c r="M93" s="34">
        <v>1.141E-2</v>
      </c>
      <c r="N93" s="34">
        <v>1.33989E-2</v>
      </c>
      <c r="O93" s="34">
        <v>1.6447799999999999E-2</v>
      </c>
      <c r="P93" s="34">
        <v>2.3354699999999999E-2</v>
      </c>
      <c r="Q93" s="34">
        <v>3.2503600000000001E-2</v>
      </c>
      <c r="R93" s="34">
        <v>3.7611499999999999E-2</v>
      </c>
      <c r="S93" s="35" t="s">
        <v>0</v>
      </c>
      <c r="T93" s="35" t="s">
        <v>0</v>
      </c>
      <c r="U93" s="35" t="s">
        <v>0</v>
      </c>
      <c r="V93" s="35">
        <v>1.02986E-2</v>
      </c>
      <c r="W93" s="35">
        <v>1.09233E-2</v>
      </c>
      <c r="X93" s="35">
        <v>1.1453700000000001E-2</v>
      </c>
      <c r="Y93" s="35">
        <v>1.6107E-2</v>
      </c>
      <c r="Z93" s="35">
        <v>2.3567100000000001E-2</v>
      </c>
      <c r="AA93" s="35">
        <v>3.6864599999999997E-2</v>
      </c>
      <c r="AB93" s="35" t="s">
        <v>0</v>
      </c>
      <c r="AC93" s="36" t="s">
        <v>0</v>
      </c>
      <c r="AD93" s="29" t="s">
        <v>0</v>
      </c>
      <c r="AE93" s="29">
        <v>1.7864000000000001E-2</v>
      </c>
      <c r="AF93" s="29">
        <v>9.9819000000000001E-3</v>
      </c>
      <c r="AG93" s="29">
        <v>9.5942000000000006E-3</v>
      </c>
      <c r="AH93" s="29">
        <v>9.5709000000000002E-3</v>
      </c>
      <c r="AI93" s="29">
        <v>1.16886E-2</v>
      </c>
      <c r="AJ93" s="29">
        <v>1.5847300000000002E-2</v>
      </c>
      <c r="AK93" s="3">
        <f t="shared" si="1"/>
        <v>1.4273282142857141E-2</v>
      </c>
      <c r="AM93" t="s">
        <v>121</v>
      </c>
      <c r="AO93" s="2">
        <f>SUM(U108:W109)/6</f>
        <v>0.26984754999999999</v>
      </c>
      <c r="AP93" s="2">
        <f>((AK93-AK$19)*100)/AK$19</f>
        <v>-25.570149684021523</v>
      </c>
      <c r="AR93" t="s">
        <v>124</v>
      </c>
      <c r="AT93" s="1">
        <f>((AO93-AO$19)*100)/AO$19</f>
        <v>-7.1176647616560631</v>
      </c>
    </row>
    <row r="94" spans="1:47" x14ac:dyDescent="0.25">
      <c r="A94" t="s">
        <v>0</v>
      </c>
      <c r="B94" s="37" t="s">
        <v>0</v>
      </c>
      <c r="C94" s="34">
        <v>6.0445000000000004E-3</v>
      </c>
      <c r="D94" s="34">
        <v>6.0340000000000003E-3</v>
      </c>
      <c r="E94" s="34">
        <v>6.1174999999999997E-3</v>
      </c>
      <c r="F94" s="34">
        <v>5.4324000000000004E-3</v>
      </c>
      <c r="G94" s="34">
        <v>7.2862999999999999E-3</v>
      </c>
      <c r="H94" s="34">
        <v>9.0221999999999993E-3</v>
      </c>
      <c r="I94" s="34">
        <v>1.0275899999999999E-2</v>
      </c>
      <c r="J94" s="34">
        <v>1.14103E-2</v>
      </c>
      <c r="K94" s="34">
        <v>1.1288899999999999E-2</v>
      </c>
      <c r="L94" s="34">
        <v>1.11597E-2</v>
      </c>
      <c r="M94" s="34">
        <v>1.1935400000000001E-2</v>
      </c>
      <c r="N94" s="34">
        <v>1.35072E-2</v>
      </c>
      <c r="O94" s="34">
        <v>1.62676E-2</v>
      </c>
      <c r="P94" s="34">
        <v>2.3267599999999999E-2</v>
      </c>
      <c r="Q94" s="34">
        <v>2.9714000000000001E-2</v>
      </c>
      <c r="R94" s="34">
        <v>2.9573499999999999E-2</v>
      </c>
      <c r="S94" s="35" t="s">
        <v>0</v>
      </c>
      <c r="T94" s="35" t="s">
        <v>0</v>
      </c>
      <c r="U94" s="35" t="s">
        <v>0</v>
      </c>
      <c r="V94" s="35">
        <v>1.9445299999999999E-2</v>
      </c>
      <c r="W94" s="35">
        <v>1.1827000000000001E-2</v>
      </c>
      <c r="X94" s="35">
        <v>1.2278499999999999E-2</v>
      </c>
      <c r="Y94" s="35">
        <v>1.4910100000000001E-2</v>
      </c>
      <c r="Z94" s="35">
        <v>2.1324699999999999E-2</v>
      </c>
      <c r="AA94" s="35">
        <v>3.2391999999999997E-2</v>
      </c>
      <c r="AB94" s="35" t="s">
        <v>0</v>
      </c>
      <c r="AC94" s="36" t="s">
        <v>0</v>
      </c>
      <c r="AD94" s="29" t="s">
        <v>0</v>
      </c>
      <c r="AE94" s="29">
        <v>4.7877200000000002E-2</v>
      </c>
      <c r="AF94" s="29">
        <v>9.6013999999999995E-3</v>
      </c>
      <c r="AG94" s="29">
        <v>7.6682E-3</v>
      </c>
      <c r="AH94" s="29">
        <v>1.1934500000000001E-2</v>
      </c>
      <c r="AI94" s="29">
        <v>1.31865E-2</v>
      </c>
      <c r="AJ94" s="29">
        <v>1.5531E-2</v>
      </c>
      <c r="AK94" s="3">
        <f t="shared" si="1"/>
        <v>1.522547857142857E-2</v>
      </c>
      <c r="AP94" s="2">
        <f>((AK94-AK$20)*100)/AK$20</f>
        <v>-23.289815212178965</v>
      </c>
    </row>
    <row r="95" spans="1:47" x14ac:dyDescent="0.25">
      <c r="A95" t="s">
        <v>0</v>
      </c>
      <c r="B95" s="37">
        <v>7.5935000000000004E-3</v>
      </c>
      <c r="C95" s="34">
        <v>5.3318999999999997E-3</v>
      </c>
      <c r="D95" s="34">
        <v>5.2009999999999999E-3</v>
      </c>
      <c r="E95" s="34">
        <v>5.0340000000000003E-3</v>
      </c>
      <c r="F95" s="34">
        <v>6.0511999999999996E-3</v>
      </c>
      <c r="G95" s="34">
        <v>9.3620999999999999E-3</v>
      </c>
      <c r="H95" s="34">
        <v>1.27463E-2</v>
      </c>
      <c r="I95" s="34">
        <v>1.8174599999999999E-2</v>
      </c>
      <c r="J95" s="34">
        <v>2.40041E-2</v>
      </c>
      <c r="K95" s="34">
        <v>2.7232800000000001E-2</v>
      </c>
      <c r="L95" s="34">
        <v>3.0064199999999999E-2</v>
      </c>
      <c r="M95" s="34">
        <v>2.8237499999999999E-2</v>
      </c>
      <c r="N95" s="34">
        <v>2.44389E-2</v>
      </c>
      <c r="O95" s="34">
        <v>2.14886E-2</v>
      </c>
      <c r="P95" s="34">
        <v>2.3686599999999999E-2</v>
      </c>
      <c r="Q95" s="34">
        <v>2.5468899999999999E-2</v>
      </c>
      <c r="R95" s="34">
        <v>2.5225299999999999E-2</v>
      </c>
      <c r="S95" s="35" t="s">
        <v>0</v>
      </c>
      <c r="T95" s="35" t="s">
        <v>0</v>
      </c>
      <c r="U95" s="35">
        <v>1.2504700000000001E-2</v>
      </c>
      <c r="V95" s="35">
        <v>1.7058899999999998E-2</v>
      </c>
      <c r="W95" s="35">
        <v>2.2530999999999999E-2</v>
      </c>
      <c r="X95" s="35">
        <v>1.4075300000000001E-2</v>
      </c>
      <c r="Y95" s="35">
        <v>1.2546E-2</v>
      </c>
      <c r="Z95" s="35">
        <v>1.8222100000000001E-2</v>
      </c>
      <c r="AA95" s="35">
        <v>2.65811E-2</v>
      </c>
      <c r="AB95" s="35" t="s">
        <v>0</v>
      </c>
      <c r="AC95" s="36" t="s">
        <v>0</v>
      </c>
      <c r="AD95" s="29" t="s">
        <v>0</v>
      </c>
      <c r="AE95" s="29">
        <v>5.4040600000000001E-2</v>
      </c>
      <c r="AF95" s="29">
        <v>1.6456100000000001E-2</v>
      </c>
      <c r="AG95" s="29">
        <v>1.0226600000000001E-2</v>
      </c>
      <c r="AH95" s="29">
        <v>1.46973E-2</v>
      </c>
      <c r="AI95" s="29">
        <v>1.59825E-2</v>
      </c>
      <c r="AJ95" s="29">
        <v>1.7696400000000001E-2</v>
      </c>
      <c r="AK95" s="3">
        <f t="shared" si="1"/>
        <v>1.8398670000000002E-2</v>
      </c>
      <c r="AP95" s="2">
        <f>((AK95-AK$21)*100)/AK$21</f>
        <v>-24.556615058932106</v>
      </c>
    </row>
    <row r="96" spans="1:47" x14ac:dyDescent="0.25">
      <c r="A96" t="s">
        <v>0</v>
      </c>
      <c r="B96" s="37">
        <v>8.7177999999999995E-3</v>
      </c>
      <c r="C96" s="34">
        <v>6.5485999999999999E-3</v>
      </c>
      <c r="D96" s="34">
        <v>5.4378999999999999E-3</v>
      </c>
      <c r="E96" s="34">
        <v>5.0302999999999997E-3</v>
      </c>
      <c r="F96" s="34">
        <v>6.5738000000000003E-3</v>
      </c>
      <c r="G96" s="34">
        <v>8.5229999999999993E-3</v>
      </c>
      <c r="H96" s="34">
        <v>1.08422E-2</v>
      </c>
      <c r="I96" s="34">
        <v>1.4737500000000001E-2</v>
      </c>
      <c r="J96" s="34">
        <v>1.8770100000000001E-2</v>
      </c>
      <c r="K96" s="34">
        <v>2.4092100000000002E-2</v>
      </c>
      <c r="L96" s="34">
        <v>2.7194699999999999E-2</v>
      </c>
      <c r="M96" s="34">
        <v>2.9693299999999999E-2</v>
      </c>
      <c r="N96" s="34">
        <v>2.5363799999999999E-2</v>
      </c>
      <c r="O96" s="34">
        <v>1.77503E-2</v>
      </c>
      <c r="P96" s="34">
        <v>1.84502E-2</v>
      </c>
      <c r="Q96" s="34">
        <v>1.73548E-2</v>
      </c>
      <c r="R96" s="34">
        <v>3.1548300000000001E-2</v>
      </c>
      <c r="S96" s="35" t="s">
        <v>0</v>
      </c>
      <c r="T96" s="35" t="s">
        <v>0</v>
      </c>
      <c r="U96" s="35">
        <v>1.47457E-2</v>
      </c>
      <c r="V96" s="35">
        <v>1.84198E-2</v>
      </c>
      <c r="W96" s="35">
        <v>1.6634400000000001E-2</v>
      </c>
      <c r="X96" s="35">
        <v>1.7707799999999999E-2</v>
      </c>
      <c r="Y96" s="35">
        <v>1.0708199999999999E-2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3.6631999999999998E-2</v>
      </c>
      <c r="AG96" s="29">
        <v>1.3294200000000001E-2</v>
      </c>
      <c r="AH96" s="29">
        <v>3.8301500000000002E-2</v>
      </c>
      <c r="AI96" s="29">
        <v>4.2232199999999998E-2</v>
      </c>
      <c r="AJ96" s="29">
        <v>1.6787400000000001E-2</v>
      </c>
      <c r="AK96" s="3">
        <f t="shared" si="1"/>
        <v>1.859599629629629E-2</v>
      </c>
      <c r="AP96" s="2">
        <f>((AK96-AK$22)*100)/AK$22</f>
        <v>-26.352306269043883</v>
      </c>
    </row>
    <row r="97" spans="1:45" x14ac:dyDescent="0.25">
      <c r="A97" t="s">
        <v>0</v>
      </c>
      <c r="B97" s="37">
        <v>9.1483999999999992E-3</v>
      </c>
      <c r="C97" s="34">
        <v>5.1598E-3</v>
      </c>
      <c r="D97" s="34">
        <v>5.8225000000000004E-3</v>
      </c>
      <c r="E97" s="34">
        <v>4.3350999999999997E-3</v>
      </c>
      <c r="F97" s="34">
        <v>5.2927E-3</v>
      </c>
      <c r="G97" s="34">
        <v>7.0305999999999997E-3</v>
      </c>
      <c r="H97" s="34">
        <v>7.4679000000000004E-3</v>
      </c>
      <c r="I97" s="34">
        <v>8.7233999999999992E-3</v>
      </c>
      <c r="J97" s="34">
        <v>1.03039E-2</v>
      </c>
      <c r="K97" s="34">
        <v>1.31448E-2</v>
      </c>
      <c r="L97" s="34">
        <v>1.37494E-2</v>
      </c>
      <c r="M97" s="34">
        <v>1.6277900000000001E-2</v>
      </c>
      <c r="N97" s="34">
        <v>1.9623000000000002E-2</v>
      </c>
      <c r="O97" s="34">
        <v>1.6198000000000001E-2</v>
      </c>
      <c r="P97" s="34">
        <v>1.52794E-2</v>
      </c>
      <c r="Q97" s="34">
        <v>2.5731799999999999E-2</v>
      </c>
      <c r="R97" s="34">
        <v>4.5565599999999998E-2</v>
      </c>
      <c r="S97" s="35" t="s">
        <v>0</v>
      </c>
      <c r="T97" s="35">
        <v>2.615E-2</v>
      </c>
      <c r="U97" s="35">
        <v>1.5652800000000001E-2</v>
      </c>
      <c r="V97" s="35">
        <v>1.30711E-2</v>
      </c>
      <c r="W97" s="35">
        <v>1.40225E-2</v>
      </c>
      <c r="X97" s="35">
        <v>1.2552300000000001E-2</v>
      </c>
      <c r="Y97" s="35">
        <v>7.9278000000000005E-3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6.2867400000000004E-2</v>
      </c>
      <c r="AG97" s="29">
        <v>4.3426699999999999E-2</v>
      </c>
      <c r="AH97" s="29">
        <v>2.99385E-2</v>
      </c>
      <c r="AI97" s="29">
        <v>3.3915099999999997E-2</v>
      </c>
      <c r="AJ97" s="29">
        <v>3.0515400000000002E-2</v>
      </c>
      <c r="AK97" s="3">
        <f t="shared" si="1"/>
        <v>1.8531921428571428E-2</v>
      </c>
      <c r="AP97" s="2">
        <f>((AK97-AK$23)*100)/AK$23</f>
        <v>-23.949140141615466</v>
      </c>
      <c r="AS97" t="s">
        <v>127</v>
      </c>
    </row>
    <row r="98" spans="1:45" x14ac:dyDescent="0.25">
      <c r="A98" t="s">
        <v>0</v>
      </c>
      <c r="B98" s="37">
        <v>1.3002100000000001E-2</v>
      </c>
      <c r="C98" s="34">
        <v>6.2762E-3</v>
      </c>
      <c r="D98" s="34">
        <v>5.7080000000000004E-3</v>
      </c>
      <c r="E98" s="34">
        <v>4.3686000000000003E-3</v>
      </c>
      <c r="F98" s="34">
        <v>5.0010999999999996E-3</v>
      </c>
      <c r="G98" s="34">
        <v>7.2380999999999999E-3</v>
      </c>
      <c r="H98" s="34">
        <v>1.01502E-2</v>
      </c>
      <c r="I98" s="34">
        <v>1.4869200000000001E-2</v>
      </c>
      <c r="J98" s="34">
        <v>1.966E-2</v>
      </c>
      <c r="K98" s="34">
        <v>2.2032099999999999E-2</v>
      </c>
      <c r="L98" s="34">
        <v>1.7633599999999999E-2</v>
      </c>
      <c r="M98" s="34">
        <v>1.8335199999999999E-2</v>
      </c>
      <c r="N98" s="34">
        <v>1.6590299999999999E-2</v>
      </c>
      <c r="O98" s="34">
        <v>1.52809E-2</v>
      </c>
      <c r="P98" s="34">
        <v>1.9538099999999999E-2</v>
      </c>
      <c r="Q98" s="34">
        <v>5.87465E-2</v>
      </c>
      <c r="R98" s="34" t="s">
        <v>0</v>
      </c>
      <c r="S98" s="35">
        <v>2.3661600000000001E-2</v>
      </c>
      <c r="T98" s="35">
        <v>1.5646400000000001E-2</v>
      </c>
      <c r="U98" s="35">
        <v>1.00663E-2</v>
      </c>
      <c r="V98" s="35">
        <v>1.1560900000000001E-2</v>
      </c>
      <c r="W98" s="35">
        <v>1.19624E-2</v>
      </c>
      <c r="X98" s="35">
        <v>1.12157E-2</v>
      </c>
      <c r="Y98" s="35">
        <v>9.2355000000000007E-3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6.5486100000000005E-2</v>
      </c>
      <c r="AG98" s="29">
        <v>5.0493299999999998E-2</v>
      </c>
      <c r="AH98" s="29">
        <v>4.2919100000000002E-2</v>
      </c>
      <c r="AI98" s="29">
        <v>5.4414900000000002E-2</v>
      </c>
      <c r="AJ98" s="29">
        <v>5.46267E-2</v>
      </c>
      <c r="AK98" s="3">
        <f t="shared" si="1"/>
        <v>2.1989967857142859E-2</v>
      </c>
      <c r="AP98" s="2">
        <f>((AK98-AK$24)*100)/AK$24</f>
        <v>-24.237631749464558</v>
      </c>
    </row>
    <row r="99" spans="1:45" x14ac:dyDescent="0.25">
      <c r="A99" t="s">
        <v>0</v>
      </c>
      <c r="B99" s="37">
        <v>3.6837399999999999E-2</v>
      </c>
      <c r="C99" s="34">
        <v>2.0995199999999999E-2</v>
      </c>
      <c r="D99" s="34">
        <v>1.1228800000000001E-2</v>
      </c>
      <c r="E99" s="34">
        <v>6.8671000000000001E-3</v>
      </c>
      <c r="F99" s="34">
        <v>1.03222E-2</v>
      </c>
      <c r="G99" s="34">
        <v>1.37258E-2</v>
      </c>
      <c r="H99" s="34">
        <v>1.62817E-2</v>
      </c>
      <c r="I99" s="34">
        <v>1.89357E-2</v>
      </c>
      <c r="J99" s="34">
        <v>1.9304000000000002E-2</v>
      </c>
      <c r="K99" s="34">
        <v>2.0229400000000002E-2</v>
      </c>
      <c r="L99" s="34">
        <v>2.2230099999999999E-2</v>
      </c>
      <c r="M99" s="34">
        <v>2.4861299999999999E-2</v>
      </c>
      <c r="N99" s="34">
        <v>2.5242199999999999E-2</v>
      </c>
      <c r="O99" s="34">
        <v>1.7427600000000001E-2</v>
      </c>
      <c r="P99" s="38">
        <v>2.3921700000000001E-2</v>
      </c>
      <c r="Q99" s="38" t="s">
        <v>0</v>
      </c>
      <c r="R99" s="38">
        <v>4.9529700000000003E-2</v>
      </c>
      <c r="S99" s="35">
        <v>1.7625399999999999E-2</v>
      </c>
      <c r="T99" s="35">
        <v>1.45109E-2</v>
      </c>
      <c r="U99" s="35">
        <v>1.2505499999999999E-2</v>
      </c>
      <c r="V99" s="35">
        <v>1.76066E-2</v>
      </c>
      <c r="W99" s="35">
        <v>1.9883700000000001E-2</v>
      </c>
      <c r="X99" s="35">
        <v>1.3774099999999999E-2</v>
      </c>
      <c r="Y99" s="35">
        <v>1.5839300000000001E-2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7.2080099999999994E-2</v>
      </c>
      <c r="AG99" s="29">
        <v>5.6165E-2</v>
      </c>
      <c r="AH99" s="29" t="s">
        <v>0</v>
      </c>
      <c r="AI99" s="29">
        <v>7.6314699999999999E-2</v>
      </c>
      <c r="AJ99" s="29">
        <v>5.3632899999999997E-2</v>
      </c>
      <c r="AK99" s="3">
        <f t="shared" si="1"/>
        <v>2.6217707407407406E-2</v>
      </c>
      <c r="AP99" s="2">
        <f>((AK99-AK$25)*100)/AK$25</f>
        <v>-22.026460493212504</v>
      </c>
    </row>
    <row r="100" spans="1:45" x14ac:dyDescent="0.25">
      <c r="A100" t="s">
        <v>0</v>
      </c>
      <c r="B100" s="37">
        <v>5.35758E-2</v>
      </c>
      <c r="C100" s="34">
        <v>4.01889E-2</v>
      </c>
      <c r="D100" s="34">
        <v>2.4737800000000001E-2</v>
      </c>
      <c r="E100" s="34">
        <v>1.4501999999999999E-2</v>
      </c>
      <c r="F100" s="34">
        <v>1.3734700000000001E-2</v>
      </c>
      <c r="G100" s="34">
        <v>1.65135E-2</v>
      </c>
      <c r="H100" s="34">
        <v>1.8964700000000001E-2</v>
      </c>
      <c r="I100" s="34">
        <v>2.1800400000000001E-2</v>
      </c>
      <c r="J100" s="34">
        <v>2.06053E-2</v>
      </c>
      <c r="K100" s="34">
        <v>2.0183300000000001E-2</v>
      </c>
      <c r="L100" s="34">
        <v>2.4428600000000002E-2</v>
      </c>
      <c r="M100" s="34">
        <v>2.5712499999999999E-2</v>
      </c>
      <c r="N100" s="34">
        <v>2.3337299999999998E-2</v>
      </c>
      <c r="O100" s="34">
        <v>2.5330499999999999E-2</v>
      </c>
      <c r="P100" s="38" t="s">
        <v>0</v>
      </c>
      <c r="Q100" s="38">
        <v>5.4588900000000003E-2</v>
      </c>
      <c r="R100" s="38">
        <v>5.3617400000000003E-2</v>
      </c>
      <c r="S100" s="35">
        <v>4.2310500000000001E-2</v>
      </c>
      <c r="T100" s="35">
        <v>2.8712100000000001E-2</v>
      </c>
      <c r="U100" s="35">
        <v>2.06771E-2</v>
      </c>
      <c r="V100" s="35">
        <v>2.2953000000000001E-2</v>
      </c>
      <c r="W100" s="35">
        <v>2.6113299999999999E-2</v>
      </c>
      <c r="X100" s="35">
        <v>2.5645999999999999E-2</v>
      </c>
      <c r="Y100" s="35">
        <v>3.50595E-2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7.3336299999999993E-2</v>
      </c>
      <c r="AG100" s="29">
        <v>6.7800399999999997E-2</v>
      </c>
      <c r="AH100" s="29" t="s">
        <v>0</v>
      </c>
      <c r="AI100" s="29" t="s">
        <v>0</v>
      </c>
      <c r="AJ100" s="29" t="s">
        <v>0</v>
      </c>
      <c r="AK100" s="3">
        <f t="shared" si="1"/>
        <v>3.1777191999999996E-2</v>
      </c>
      <c r="AP100" s="2">
        <f>((AK100-AK$26)*100)/AK$26</f>
        <v>-17.848832838469725</v>
      </c>
    </row>
    <row r="101" spans="1:45" x14ac:dyDescent="0.25">
      <c r="A101" t="s">
        <v>0</v>
      </c>
      <c r="B101" s="37" t="s">
        <v>0</v>
      </c>
      <c r="C101" s="34">
        <v>4.8440999999999998E-2</v>
      </c>
      <c r="D101" s="34">
        <v>2.9316399999999999E-2</v>
      </c>
      <c r="E101" s="34">
        <v>1.71632E-2</v>
      </c>
      <c r="F101" s="34">
        <v>1.52648E-2</v>
      </c>
      <c r="G101" s="34">
        <v>1.8971700000000001E-2</v>
      </c>
      <c r="H101" s="34">
        <v>2.27855E-2</v>
      </c>
      <c r="I101" s="34">
        <v>2.5310300000000001E-2</v>
      </c>
      <c r="J101" s="34">
        <v>2.7161899999999999E-2</v>
      </c>
      <c r="K101" s="34">
        <v>2.71869E-2</v>
      </c>
      <c r="L101" s="34">
        <v>2.9579100000000001E-2</v>
      </c>
      <c r="M101" s="34">
        <v>2.8079099999999999E-2</v>
      </c>
      <c r="N101" s="34">
        <v>2.30408E-2</v>
      </c>
      <c r="O101" s="34">
        <v>2.9729999999999999E-2</v>
      </c>
      <c r="P101" s="38" t="s">
        <v>0</v>
      </c>
      <c r="Q101" s="38">
        <v>5.8493799999999999E-2</v>
      </c>
      <c r="R101" s="38">
        <v>5.34409E-2</v>
      </c>
      <c r="S101" s="35">
        <v>4.9228800000000003E-2</v>
      </c>
      <c r="T101" s="35">
        <v>3.2900100000000002E-2</v>
      </c>
      <c r="U101" s="35">
        <v>2.6719400000000001E-2</v>
      </c>
      <c r="V101" s="35">
        <v>2.9936000000000001E-2</v>
      </c>
      <c r="W101" s="35">
        <v>3.39041E-2</v>
      </c>
      <c r="X101" s="35">
        <v>3.4827999999999998E-2</v>
      </c>
      <c r="Y101" s="35">
        <v>4.7590599999999997E-2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3.1799500000000001E-2</v>
      </c>
      <c r="AG101" s="29">
        <v>9.2328599999999997E-2</v>
      </c>
      <c r="AH101" s="29" t="s">
        <v>0</v>
      </c>
      <c r="AI101" s="29" t="s">
        <v>0</v>
      </c>
      <c r="AJ101" s="29" t="s">
        <v>0</v>
      </c>
      <c r="AK101" s="3">
        <f t="shared" si="1"/>
        <v>3.4716687499999989E-2</v>
      </c>
      <c r="AP101" s="2">
        <f>((AK101-AK$27)*100)/AK$27</f>
        <v>-17.216840182993213</v>
      </c>
    </row>
    <row r="102" spans="1:45" x14ac:dyDescent="0.25">
      <c r="A102" t="s">
        <v>0</v>
      </c>
      <c r="B102" s="37" t="s">
        <v>0</v>
      </c>
      <c r="C102" s="34">
        <v>8.2384899999999997E-2</v>
      </c>
      <c r="D102" s="34">
        <v>3.4914000000000001E-2</v>
      </c>
      <c r="E102" s="34">
        <v>1.39966E-2</v>
      </c>
      <c r="F102" s="34">
        <v>4.5840999999999998E-3</v>
      </c>
      <c r="G102" s="34">
        <v>3.2586E-3</v>
      </c>
      <c r="H102" s="34">
        <v>6.4498000000000003E-3</v>
      </c>
      <c r="I102" s="34">
        <v>1.0785299999999999E-2</v>
      </c>
      <c r="J102" s="34">
        <v>1.42615E-2</v>
      </c>
      <c r="K102" s="34">
        <v>2.6890399999999998E-2</v>
      </c>
      <c r="L102" s="34">
        <v>3.2200600000000003E-2</v>
      </c>
      <c r="M102" s="34">
        <v>3.13885E-2</v>
      </c>
      <c r="N102" s="34">
        <v>3.3287600000000001E-2</v>
      </c>
      <c r="O102" s="34">
        <v>4.5565000000000001E-2</v>
      </c>
      <c r="P102" s="38" t="s">
        <v>0</v>
      </c>
      <c r="Q102" s="38">
        <v>6.9231299999999996E-2</v>
      </c>
      <c r="R102" s="38">
        <v>4.4463700000000002E-2</v>
      </c>
      <c r="S102" s="35">
        <v>3.2482400000000002E-2</v>
      </c>
      <c r="T102" s="35">
        <v>2.3519200000000001E-2</v>
      </c>
      <c r="U102" s="35">
        <v>2.4132899999999999E-2</v>
      </c>
      <c r="V102" s="35">
        <v>2.89226E-2</v>
      </c>
      <c r="W102" s="35">
        <v>3.57658E-2</v>
      </c>
      <c r="X102" s="35">
        <v>4.04874E-2</v>
      </c>
      <c r="Y102" s="35">
        <v>3.7955999999999997E-2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3.0769463636363636E-2</v>
      </c>
      <c r="AP102" s="2">
        <f>((AK102-AK$28)*100)/AK$28</f>
        <v>-17.047504347809038</v>
      </c>
    </row>
    <row r="103" spans="1:45" x14ac:dyDescent="0.25">
      <c r="A103" s="32" t="s">
        <v>0</v>
      </c>
      <c r="B103" s="39" t="s">
        <v>0</v>
      </c>
      <c r="C103" s="32">
        <v>3.6495100000000003E-2</v>
      </c>
      <c r="D103" s="32">
        <v>6.6829799999999995E-2</v>
      </c>
      <c r="E103" s="32">
        <v>7.1311100000000002E-2</v>
      </c>
      <c r="F103" s="32">
        <v>7.1359000000000006E-2</v>
      </c>
      <c r="G103" s="32">
        <v>6.3851599999999994E-2</v>
      </c>
      <c r="H103" s="32">
        <v>5.7520500000000002E-2</v>
      </c>
      <c r="I103" s="32">
        <v>4.2118000000000003E-2</v>
      </c>
      <c r="J103" s="32">
        <v>3.0971100000000001E-2</v>
      </c>
      <c r="K103" s="32">
        <v>1.8683100000000001E-2</v>
      </c>
      <c r="L103" s="32">
        <v>1.31635E-2</v>
      </c>
      <c r="M103" s="32">
        <v>2.0562899999999999E-2</v>
      </c>
      <c r="N103" s="32">
        <v>5.4170799999999998E-2</v>
      </c>
      <c r="O103" s="32">
        <v>5.69741E-2</v>
      </c>
      <c r="P103" s="32" t="s">
        <v>0</v>
      </c>
      <c r="Q103" s="32" t="s">
        <v>0</v>
      </c>
      <c r="R103" s="32" t="s">
        <v>0</v>
      </c>
      <c r="S103" s="33">
        <v>7.8401499999999999E-2</v>
      </c>
      <c r="T103" s="33">
        <v>7.0108500000000004E-2</v>
      </c>
      <c r="U103" s="33">
        <v>6.1982799999999998E-2</v>
      </c>
      <c r="V103" s="33">
        <v>3.9169299999999997E-2</v>
      </c>
      <c r="W103" s="33">
        <v>1.1410099999999999E-2</v>
      </c>
      <c r="X103" s="33">
        <v>4.6784600000000003E-2</v>
      </c>
      <c r="Y103" s="33">
        <v>4.4621300000000003E-2</v>
      </c>
      <c r="Z103" s="33" t="s">
        <v>0</v>
      </c>
      <c r="AA103" s="40" t="s">
        <v>0</v>
      </c>
      <c r="AB103" s="40">
        <v>1.0139E-2</v>
      </c>
      <c r="AC103" s="40">
        <v>3.0424799999999998E-2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4.5320568181818184E-2</v>
      </c>
      <c r="AP103" s="2">
        <f>((AK103-AK$29)*100)/AK$29</f>
        <v>-18.016203486717991</v>
      </c>
    </row>
    <row r="104" spans="1:45" x14ac:dyDescent="0.25">
      <c r="A104" s="31" t="s">
        <v>0</v>
      </c>
      <c r="B104" s="41" t="s">
        <v>0</v>
      </c>
      <c r="C104" s="31" t="s">
        <v>0</v>
      </c>
      <c r="D104" s="31">
        <v>0.1127066</v>
      </c>
      <c r="E104" s="31">
        <v>0.11257490000000001</v>
      </c>
      <c r="F104" s="31">
        <v>0.10975600000000001</v>
      </c>
      <c r="G104" s="31">
        <v>0.10903259999999999</v>
      </c>
      <c r="H104" s="31">
        <v>0.107961</v>
      </c>
      <c r="I104" s="31">
        <v>0.10429140000000001</v>
      </c>
      <c r="J104" s="31">
        <v>9.8278099999999993E-2</v>
      </c>
      <c r="K104" s="31">
        <v>8.5234000000000004E-2</v>
      </c>
      <c r="L104" s="31">
        <v>7.1266300000000005E-2</v>
      </c>
      <c r="M104" s="31">
        <v>5.8397600000000001E-2</v>
      </c>
      <c r="N104" s="31">
        <v>6.9821999999999995E-2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0.1338483</v>
      </c>
      <c r="T104" s="33">
        <v>0.1280396</v>
      </c>
      <c r="U104" s="33">
        <v>0.1182358</v>
      </c>
      <c r="V104" s="33">
        <v>0.1041502</v>
      </c>
      <c r="W104" s="33">
        <v>7.7643599999999993E-2</v>
      </c>
      <c r="X104" s="33">
        <v>5.3545799999999998E-2</v>
      </c>
      <c r="Y104" s="33">
        <v>6.5142900000000004E-2</v>
      </c>
      <c r="Z104" s="33">
        <v>5.04451E-2</v>
      </c>
      <c r="AA104" s="40">
        <v>3.8962900000000002E-2</v>
      </c>
      <c r="AB104" s="40">
        <v>3.2030500000000003E-2</v>
      </c>
      <c r="AC104" s="40">
        <v>3.7481199999999999E-2</v>
      </c>
      <c r="AD104" s="40">
        <v>2.17742E-2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8.263567826086958E-2</v>
      </c>
      <c r="AP104" s="2">
        <f>((AK104-AK$30)*100)/AK$30</f>
        <v>-16.567402588691497</v>
      </c>
    </row>
    <row r="105" spans="1:45" x14ac:dyDescent="0.25">
      <c r="A105" s="31" t="s">
        <v>0</v>
      </c>
      <c r="B105" s="41" t="s">
        <v>0</v>
      </c>
      <c r="C105" s="31" t="s">
        <v>0</v>
      </c>
      <c r="D105" s="31">
        <v>0.16421810000000001</v>
      </c>
      <c r="E105" s="31">
        <v>0.14677029999999999</v>
      </c>
      <c r="F105" s="31">
        <v>0.14035700000000001</v>
      </c>
      <c r="G105" s="31">
        <v>0.13982720000000001</v>
      </c>
      <c r="H105" s="31">
        <v>0.13875119999999999</v>
      </c>
      <c r="I105" s="31">
        <v>0.1369659</v>
      </c>
      <c r="J105" s="31">
        <v>0.1321716</v>
      </c>
      <c r="K105" s="31">
        <v>0.12603800000000001</v>
      </c>
      <c r="L105" s="31">
        <v>0.11513470000000001</v>
      </c>
      <c r="M105" s="31">
        <v>9.3242400000000003E-2</v>
      </c>
      <c r="N105" s="31">
        <v>7.9487199999999994E-2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0.15742329999999999</v>
      </c>
      <c r="T105" s="33">
        <v>0.15006639999999999</v>
      </c>
      <c r="U105" s="33">
        <v>0.1479375</v>
      </c>
      <c r="V105" s="33">
        <v>0.13702520000000001</v>
      </c>
      <c r="W105" s="33">
        <v>0.12914129999999999</v>
      </c>
      <c r="X105" s="33">
        <v>0.1066756</v>
      </c>
      <c r="Y105" s="33">
        <v>8.2852400000000007E-2</v>
      </c>
      <c r="Z105" s="33" t="s">
        <v>0</v>
      </c>
      <c r="AA105" s="40">
        <v>5.4604899999999998E-2</v>
      </c>
      <c r="AB105" s="40">
        <v>4.5782700000000003E-2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0.12122364500000005</v>
      </c>
      <c r="AP105" s="2">
        <f>((AK105-AK$31)*100)/AK$31</f>
        <v>-14.515992034754705</v>
      </c>
    </row>
    <row r="106" spans="1:45" x14ac:dyDescent="0.25">
      <c r="A106" s="31" t="s">
        <v>0</v>
      </c>
      <c r="B106" s="41" t="s">
        <v>0</v>
      </c>
      <c r="C106" s="31" t="s">
        <v>0</v>
      </c>
      <c r="D106" s="31">
        <v>0.17804030000000001</v>
      </c>
      <c r="E106" s="31">
        <v>0.15033579999999999</v>
      </c>
      <c r="F106" s="31">
        <v>0.1572981</v>
      </c>
      <c r="G106" s="31">
        <v>0.15742210000000001</v>
      </c>
      <c r="H106" s="31">
        <v>0.1583321</v>
      </c>
      <c r="I106" s="31">
        <v>0.15784609999999999</v>
      </c>
      <c r="J106" s="31">
        <v>0.15683749999999999</v>
      </c>
      <c r="K106" s="31">
        <v>0.1524847</v>
      </c>
      <c r="L106" s="31">
        <v>0.14212820000000001</v>
      </c>
      <c r="M106" s="31">
        <v>0.1225098</v>
      </c>
      <c r="N106" s="31">
        <v>0.1064051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0.18039740000000001</v>
      </c>
      <c r="U106" s="33">
        <v>0.16363800000000001</v>
      </c>
      <c r="V106" s="33">
        <v>0.16781840000000001</v>
      </c>
      <c r="W106" s="33">
        <v>0.1636358</v>
      </c>
      <c r="X106" s="33">
        <v>0.15023990000000001</v>
      </c>
      <c r="Y106" s="33">
        <v>0.1216602</v>
      </c>
      <c r="Z106" s="33">
        <v>0.1092105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0.1497911111111111</v>
      </c>
      <c r="AP106" s="2">
        <f>((AK106-AK$32)*100)/AK$32</f>
        <v>-14.26565627009818</v>
      </c>
    </row>
    <row r="107" spans="1:45" x14ac:dyDescent="0.25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0.16395899999999999</v>
      </c>
      <c r="F107" s="31">
        <v>0.1687205</v>
      </c>
      <c r="G107" s="31">
        <v>0.17402999999999999</v>
      </c>
      <c r="H107" s="31">
        <v>0.17059659999999999</v>
      </c>
      <c r="I107" s="31">
        <v>0.173956</v>
      </c>
      <c r="J107" s="31">
        <v>0.17734369999999999</v>
      </c>
      <c r="K107" s="31">
        <v>0.17556160000000001</v>
      </c>
      <c r="L107" s="31">
        <v>0.16174450000000001</v>
      </c>
      <c r="M107" s="31">
        <v>0.14142540000000001</v>
      </c>
      <c r="N107" s="31">
        <v>0.13804569999999999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0.1925135</v>
      </c>
      <c r="V107" s="33">
        <v>0.1945981</v>
      </c>
      <c r="W107" s="33">
        <v>0.1916725</v>
      </c>
      <c r="X107" s="33">
        <v>0.18171419999999999</v>
      </c>
      <c r="Y107" s="33">
        <v>0.15626780000000001</v>
      </c>
      <c r="Z107" s="33">
        <v>0.1388104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0.16880996875000001</v>
      </c>
      <c r="AP107" s="2">
        <f>((AK107-AK$33)*100)/AK$33</f>
        <v>-13.438023724234078</v>
      </c>
    </row>
    <row r="108" spans="1:45" x14ac:dyDescent="0.25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0.14151820000000001</v>
      </c>
      <c r="F108" s="27">
        <v>0.15064920000000001</v>
      </c>
      <c r="G108" s="27">
        <v>0.15087010000000001</v>
      </c>
      <c r="H108" s="27">
        <v>0.11986819999999999</v>
      </c>
      <c r="I108" s="27">
        <v>0.1502203</v>
      </c>
      <c r="J108" s="27">
        <v>0.1881302</v>
      </c>
      <c r="K108" s="27">
        <v>0.18253639999999999</v>
      </c>
      <c r="L108" s="27">
        <v>0.17908180000000001</v>
      </c>
      <c r="M108" s="27">
        <v>0.15426219999999999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0.2240395</v>
      </c>
      <c r="V108" s="27">
        <v>0.22107969999999999</v>
      </c>
      <c r="W108" s="27">
        <v>0.21856999999999999</v>
      </c>
      <c r="X108" s="27">
        <v>0.21266740000000001</v>
      </c>
      <c r="Y108" s="27">
        <v>0.19062670000000001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0.17743713571428571</v>
      </c>
      <c r="AP108" s="2">
        <f>((AK108-AK$34)*100)/AK$34</f>
        <v>-17.333926166453026</v>
      </c>
    </row>
    <row r="109" spans="1:45" x14ac:dyDescent="0.25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0.289414</v>
      </c>
      <c r="H109" s="27">
        <v>0.2781769</v>
      </c>
      <c r="I109" s="27">
        <v>0.26769330000000002</v>
      </c>
      <c r="J109" s="27">
        <v>0.2096922</v>
      </c>
      <c r="K109" s="27">
        <v>0.23700379999999999</v>
      </c>
      <c r="L109" s="27">
        <v>0.22250800000000001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0.36477290000000001</v>
      </c>
      <c r="V109" s="27">
        <v>0.34339570000000003</v>
      </c>
      <c r="W109" s="27">
        <v>0.24722749999999999</v>
      </c>
      <c r="X109" s="27">
        <v>0.21767039999999999</v>
      </c>
      <c r="Y109" s="27">
        <v>0.24971889999999999</v>
      </c>
      <c r="Z109" s="27">
        <v>0.19272130000000001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0.25999957499999998</v>
      </c>
      <c r="AP109" s="2">
        <f>((AK109-AK$35)*100)/AK$35</f>
        <v>-9.3691586402806948</v>
      </c>
    </row>
    <row r="110" spans="1:45" x14ac:dyDescent="0.25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0.27178859999999999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0.3411904</v>
      </c>
      <c r="U110" s="25">
        <v>0.33513039999999999</v>
      </c>
      <c r="V110" s="25" t="s">
        <v>0</v>
      </c>
      <c r="W110" s="25" t="s">
        <v>0</v>
      </c>
      <c r="X110" s="25">
        <v>0.2526197</v>
      </c>
      <c r="Y110" s="25">
        <v>0.24414230000000001</v>
      </c>
      <c r="Z110" s="25">
        <v>0.25719910000000001</v>
      </c>
      <c r="AA110" s="25">
        <v>0.31440620000000002</v>
      </c>
      <c r="AB110" s="25">
        <v>0.25635330000000001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0.28410374999999999</v>
      </c>
      <c r="AP110" s="22">
        <f>((AK110-AK$36)*100)/AK$36</f>
        <v>-14.606088586672776</v>
      </c>
    </row>
    <row r="111" spans="1:45" x14ac:dyDescent="0.25">
      <c r="A111" s="25">
        <v>0.47100579999999997</v>
      </c>
      <c r="B111" s="26">
        <v>0.38029689999999999</v>
      </c>
      <c r="C111" s="25">
        <v>0.44990370000000002</v>
      </c>
      <c r="D111" s="25">
        <v>0.48803099999999999</v>
      </c>
      <c r="E111" s="25">
        <v>0.50216950000000005</v>
      </c>
      <c r="F111" s="25">
        <v>0.50491600000000003</v>
      </c>
      <c r="G111" s="25">
        <v>0.50717140000000005</v>
      </c>
      <c r="H111" s="25">
        <v>0.50841610000000004</v>
      </c>
      <c r="I111" s="25">
        <v>0.50907360000000001</v>
      </c>
      <c r="J111" s="25">
        <v>0.49990790000000002</v>
      </c>
      <c r="K111" s="25">
        <v>0.50647640000000005</v>
      </c>
      <c r="L111" s="25">
        <v>0.50546939999999996</v>
      </c>
      <c r="M111" s="25">
        <v>0.50510509999999997</v>
      </c>
      <c r="N111" s="25">
        <v>0.49604009999999998</v>
      </c>
      <c r="O111" s="25">
        <v>0.34855140000000001</v>
      </c>
      <c r="P111" s="25">
        <v>0.51505330000000005</v>
      </c>
      <c r="Q111" s="25">
        <v>0.52404110000000004</v>
      </c>
      <c r="R111" s="25">
        <v>0.52130379999999998</v>
      </c>
      <c r="S111" s="25">
        <v>0.52911410000000003</v>
      </c>
      <c r="T111" s="25">
        <v>0.4858519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0.33326889999999998</v>
      </c>
      <c r="Z111" s="25">
        <v>0.3691546</v>
      </c>
      <c r="AA111" s="25">
        <v>0.3430648</v>
      </c>
      <c r="AB111" s="25">
        <v>0.40654760000000001</v>
      </c>
      <c r="AC111" s="25">
        <v>0.4071322</v>
      </c>
      <c r="AD111" s="25">
        <v>0.33065109999999998</v>
      </c>
      <c r="AE111" s="25">
        <v>0.34115659999999998</v>
      </c>
      <c r="AF111" s="25">
        <v>0.4782497</v>
      </c>
      <c r="AG111" s="25">
        <v>0.4750394</v>
      </c>
      <c r="AH111" s="25">
        <v>0.47958630000000002</v>
      </c>
      <c r="AI111" s="25">
        <v>0.47846620000000001</v>
      </c>
      <c r="AJ111" s="25">
        <v>0.47200599999999998</v>
      </c>
      <c r="AK111" s="3">
        <f t="shared" si="1"/>
        <v>0.45850693437499995</v>
      </c>
      <c r="AP111" s="22">
        <f>((AK111-AK$37)*100)/AK$37</f>
        <v>3.0255329880948785</v>
      </c>
    </row>
    <row r="112" spans="1:45" x14ac:dyDescent="0.25">
      <c r="A112" t="s">
        <v>19</v>
      </c>
      <c r="AK112" s="17">
        <f>SUM(A76:AJ109)/867</f>
        <v>0.10276890230680497</v>
      </c>
      <c r="AP112" s="23">
        <f>((AK112-AK$38)*100)/AK$38</f>
        <v>-9.8633186057391544</v>
      </c>
      <c r="AQ112" s="24" t="s">
        <v>125</v>
      </c>
    </row>
    <row r="113" spans="1:47" x14ac:dyDescent="0.25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0</v>
      </c>
      <c r="B114" s="26">
        <v>0.41608060000000002</v>
      </c>
      <c r="C114" s="25">
        <v>0.47114509999999998</v>
      </c>
      <c r="D114" s="25">
        <v>0.50287029999999999</v>
      </c>
      <c r="E114" s="25">
        <v>0.323432</v>
      </c>
      <c r="F114" s="25">
        <v>0.42090309999999997</v>
      </c>
      <c r="G114" s="25">
        <v>0.42120150000000001</v>
      </c>
      <c r="H114" s="25">
        <v>0.42222749999999998</v>
      </c>
      <c r="I114" s="25">
        <v>0.48343520000000001</v>
      </c>
      <c r="J114" s="25">
        <v>0.3276345</v>
      </c>
      <c r="K114" s="25">
        <v>0.4213383</v>
      </c>
      <c r="L114" s="25">
        <v>0.37459500000000001</v>
      </c>
      <c r="M114" s="25">
        <v>0.36950539999999998</v>
      </c>
      <c r="N114" s="25">
        <v>0.39330929999999997</v>
      </c>
      <c r="O114" s="25">
        <v>0.45258900000000002</v>
      </c>
      <c r="P114" s="25">
        <v>0.31309680000000001</v>
      </c>
      <c r="Q114" s="25">
        <v>0.31459409999999999</v>
      </c>
      <c r="R114" s="25">
        <v>0.61464759999999996</v>
      </c>
      <c r="S114" s="25">
        <v>0.42307919999999999</v>
      </c>
      <c r="T114" s="25">
        <v>0.53802309999999998</v>
      </c>
      <c r="U114" s="25">
        <v>0.38551609999999997</v>
      </c>
      <c r="V114" s="25">
        <v>0.41579240000000001</v>
      </c>
      <c r="W114" s="25">
        <v>0.38819979999999998</v>
      </c>
      <c r="X114" s="25">
        <v>0.54636739999999995</v>
      </c>
      <c r="Y114" s="25">
        <v>0.39622099999999999</v>
      </c>
      <c r="Z114" s="25">
        <v>0.57435040000000004</v>
      </c>
      <c r="AA114" s="25">
        <v>0.43308099999999999</v>
      </c>
      <c r="AB114" s="25">
        <v>0.41213880000000003</v>
      </c>
      <c r="AC114" s="25">
        <v>0.4781319</v>
      </c>
      <c r="AD114" s="25">
        <v>0.48610189999999998</v>
      </c>
      <c r="AE114" s="25">
        <v>0.38739620000000002</v>
      </c>
      <c r="AF114" s="25">
        <v>0.38377840000000002</v>
      </c>
      <c r="AG114" s="25">
        <v>0.61689340000000004</v>
      </c>
      <c r="AH114" s="25">
        <v>0.52019090000000001</v>
      </c>
      <c r="AI114" s="25">
        <v>0.48027219999999998</v>
      </c>
      <c r="AJ114" s="25" t="s">
        <v>0</v>
      </c>
      <c r="AK114" s="3">
        <f>AVERAGE(A114:AJ114)</f>
        <v>0.43847468823529412</v>
      </c>
      <c r="AM114" s="6" t="s">
        <v>94</v>
      </c>
      <c r="AO114" s="2">
        <f>SUM(A147:AJ148)/40</f>
        <v>0.44122396999999997</v>
      </c>
      <c r="AP114" s="2">
        <f>((AK114-AK$3)*100)/AK$3</f>
        <v>-2.7425483763552401</v>
      </c>
      <c r="AR114" s="6" t="s">
        <v>94</v>
      </c>
      <c r="AS114" s="2"/>
      <c r="AT114" s="2">
        <f>((AO114-AO$3)*100)/AO$3</f>
        <v>4.413615664291533</v>
      </c>
    </row>
    <row r="115" spans="1:47" x14ac:dyDescent="0.25">
      <c r="A115" s="27">
        <v>0.29914289999999999</v>
      </c>
      <c r="B115" s="28">
        <v>0.3021044</v>
      </c>
      <c r="C115" s="27">
        <v>0.33092909999999998</v>
      </c>
      <c r="D115" s="27">
        <v>0.29839510000000002</v>
      </c>
      <c r="E115" s="27">
        <v>0.28158080000000002</v>
      </c>
      <c r="F115" s="27">
        <v>0.28763559999999999</v>
      </c>
      <c r="G115" s="27">
        <v>0.28651739999999998</v>
      </c>
      <c r="H115" s="27">
        <v>0.37937389999999999</v>
      </c>
      <c r="I115" s="27">
        <v>0.40782829999999998</v>
      </c>
      <c r="J115" s="27">
        <v>0.4117209</v>
      </c>
      <c r="K115" s="27">
        <v>0.40578900000000001</v>
      </c>
      <c r="L115" s="27">
        <v>0.41426980000000002</v>
      </c>
      <c r="M115" s="27">
        <v>0.42867430000000001</v>
      </c>
      <c r="N115" s="27">
        <v>0.42260740000000002</v>
      </c>
      <c r="O115" s="27">
        <v>0.41288170000000002</v>
      </c>
      <c r="P115" s="27">
        <v>0.40751759999999998</v>
      </c>
      <c r="Q115" s="27">
        <v>0.30666080000000001</v>
      </c>
      <c r="R115" s="27">
        <v>0.31878060000000003</v>
      </c>
      <c r="S115" s="27">
        <v>0.35824210000000001</v>
      </c>
      <c r="T115" s="27">
        <v>0.40831410000000001</v>
      </c>
      <c r="U115" s="27">
        <v>0.43664779999999997</v>
      </c>
      <c r="V115" s="27">
        <v>0.44371919999999998</v>
      </c>
      <c r="W115" s="27">
        <v>0.37259399999999998</v>
      </c>
      <c r="X115" s="27">
        <v>0.38764579999999998</v>
      </c>
      <c r="Y115" s="27">
        <v>0.3576858</v>
      </c>
      <c r="Z115" s="27">
        <v>0.3630929</v>
      </c>
      <c r="AA115" s="27">
        <v>0.32231650000000001</v>
      </c>
      <c r="AB115" s="27">
        <v>0.33078950000000001</v>
      </c>
      <c r="AC115" s="27">
        <v>0.3734519</v>
      </c>
      <c r="AD115" s="27">
        <v>0.35568139999999998</v>
      </c>
      <c r="AE115" s="27">
        <v>0.31361470000000002</v>
      </c>
      <c r="AF115" s="27">
        <v>0.30199609999999999</v>
      </c>
      <c r="AG115" s="27">
        <v>0.356294</v>
      </c>
      <c r="AH115" s="27">
        <v>0.38715139999999998</v>
      </c>
      <c r="AI115" s="27">
        <v>0.36968220000000002</v>
      </c>
      <c r="AJ115" s="27">
        <v>0.33282309999999998</v>
      </c>
      <c r="AK115" s="3">
        <f t="shared" ref="AK115:AK178" si="2">AVERAGE(A115:AJ115)</f>
        <v>0.36039311388888889</v>
      </c>
      <c r="AM115" s="6" t="s">
        <v>116</v>
      </c>
      <c r="AO115" s="2">
        <f>SUM(A113:AJ114)/34</f>
        <v>0.43847468823529412</v>
      </c>
      <c r="AP115" s="2">
        <f>((AK115-AK$4)*100)/AK$4</f>
        <v>0.41365700432733477</v>
      </c>
      <c r="AR115" s="6" t="s">
        <v>116</v>
      </c>
      <c r="AS115" s="2"/>
      <c r="AT115" s="1">
        <f>((AO115-AO$4)*100)/AO$4</f>
        <v>-2.7425483763552401</v>
      </c>
    </row>
    <row r="116" spans="1:47" x14ac:dyDescent="0.25">
      <c r="A116" s="27">
        <v>0.23649899999999999</v>
      </c>
      <c r="B116" s="28">
        <v>0.23247709999999999</v>
      </c>
      <c r="C116" s="27">
        <v>0.23043269999999999</v>
      </c>
      <c r="D116" s="27">
        <v>0.2285789</v>
      </c>
      <c r="E116" s="27">
        <v>0.22517909999999999</v>
      </c>
      <c r="F116" s="27">
        <v>0.22065670000000001</v>
      </c>
      <c r="G116" s="27">
        <v>0.22332850000000001</v>
      </c>
      <c r="H116" s="27">
        <v>0.226602</v>
      </c>
      <c r="I116" s="27">
        <v>0.2322359</v>
      </c>
      <c r="J116" s="27">
        <v>0.23094690000000001</v>
      </c>
      <c r="K116" s="27">
        <v>0.2327854</v>
      </c>
      <c r="L116" s="27">
        <v>0.23137969999999999</v>
      </c>
      <c r="M116" s="27">
        <v>0.2299697</v>
      </c>
      <c r="N116" s="27">
        <v>0.22892019999999999</v>
      </c>
      <c r="O116" s="27">
        <v>0.2281803</v>
      </c>
      <c r="P116" s="27">
        <v>0.22659899999999999</v>
      </c>
      <c r="Q116" s="27">
        <v>0.224581</v>
      </c>
      <c r="R116" s="27">
        <v>0.2232442</v>
      </c>
      <c r="S116" s="27">
        <v>0.21147850000000001</v>
      </c>
      <c r="T116" s="27">
        <v>0.2223946</v>
      </c>
      <c r="U116" s="27">
        <v>0.23483329999999999</v>
      </c>
      <c r="V116" s="27">
        <v>0.24406720000000001</v>
      </c>
      <c r="W116" s="27">
        <v>0.24939159999999999</v>
      </c>
      <c r="X116" s="27">
        <v>0.25138939999999999</v>
      </c>
      <c r="Y116" s="27">
        <v>0.25289460000000002</v>
      </c>
      <c r="Z116" s="27">
        <v>0.25459019999999999</v>
      </c>
      <c r="AA116" s="27">
        <v>0.25231160000000002</v>
      </c>
      <c r="AB116" s="27">
        <v>0.24789710000000001</v>
      </c>
      <c r="AC116" s="27">
        <v>0.2448919</v>
      </c>
      <c r="AD116" s="27">
        <v>0.247367</v>
      </c>
      <c r="AE116" s="27">
        <v>0.25099769999999999</v>
      </c>
      <c r="AF116" s="27">
        <v>0.24925269999999999</v>
      </c>
      <c r="AG116" s="27">
        <v>0.2458043</v>
      </c>
      <c r="AH116" s="27">
        <v>0.24668229999999999</v>
      </c>
      <c r="AI116" s="27">
        <v>0.24274290000000001</v>
      </c>
      <c r="AJ116" s="27">
        <v>0.23918059999999999</v>
      </c>
      <c r="AK116" s="3">
        <f t="shared" si="2"/>
        <v>0.23613232777777776</v>
      </c>
      <c r="AM116" s="10" t="s">
        <v>94</v>
      </c>
      <c r="AO116" s="2">
        <f>SUM(A145:AJ146)/26</f>
        <v>0.23269669615384619</v>
      </c>
      <c r="AP116" s="2">
        <f>((AK116-AK$5)*100)/AK$5</f>
        <v>-2.7234695150673178</v>
      </c>
      <c r="AR116" s="10" t="s">
        <v>94</v>
      </c>
      <c r="AS116" s="2"/>
      <c r="AT116" s="1">
        <f>((AO116-AO$5)*100)/AO$5</f>
        <v>-6.1639403850438104</v>
      </c>
    </row>
    <row r="117" spans="1:47" x14ac:dyDescent="0.25">
      <c r="A117" s="29">
        <v>0.21947630000000001</v>
      </c>
      <c r="B117" s="30">
        <v>0.21704409999999999</v>
      </c>
      <c r="C117" s="29">
        <v>0.21337600000000001</v>
      </c>
      <c r="D117" s="29">
        <v>0.21254290000000001</v>
      </c>
      <c r="E117" s="31">
        <v>0.21010100000000001</v>
      </c>
      <c r="F117" s="31">
        <v>0.20252529999999999</v>
      </c>
      <c r="G117" s="31">
        <v>0.2020409</v>
      </c>
      <c r="H117" s="31">
        <v>0.20108819999999999</v>
      </c>
      <c r="I117" s="31">
        <v>0.20845920000000001</v>
      </c>
      <c r="J117" s="31">
        <v>0.211701</v>
      </c>
      <c r="K117" s="31">
        <v>0.21070420000000001</v>
      </c>
      <c r="L117" s="31">
        <v>0.20915810000000001</v>
      </c>
      <c r="M117" s="31">
        <v>0.20806160000000001</v>
      </c>
      <c r="N117" s="31">
        <v>0.20861679999999999</v>
      </c>
      <c r="O117" s="31">
        <v>0.20795630000000001</v>
      </c>
      <c r="P117" s="31">
        <v>0.206263</v>
      </c>
      <c r="Q117" s="32">
        <v>0.20574880000000001</v>
      </c>
      <c r="R117" s="32">
        <v>0.20424490000000001</v>
      </c>
      <c r="S117" s="33">
        <v>0.20050879999999999</v>
      </c>
      <c r="T117" s="33" t="s">
        <v>0</v>
      </c>
      <c r="U117" s="33">
        <v>0.2323286</v>
      </c>
      <c r="V117" s="33">
        <v>0.23677210000000001</v>
      </c>
      <c r="W117" s="33">
        <v>0.23887059999999999</v>
      </c>
      <c r="X117" s="33">
        <v>0.23801149999999999</v>
      </c>
      <c r="Y117" s="33">
        <v>0.2376144</v>
      </c>
      <c r="Z117" s="33">
        <v>0.23622750000000001</v>
      </c>
      <c r="AA117" s="33">
        <v>0.23001959999999999</v>
      </c>
      <c r="AB117" s="33">
        <v>0.22815640000000001</v>
      </c>
      <c r="AC117" s="29">
        <v>0.22652649999999999</v>
      </c>
      <c r="AD117" s="29">
        <v>0.2257922</v>
      </c>
      <c r="AE117" s="29">
        <v>0.228551</v>
      </c>
      <c r="AF117" s="29">
        <v>0.23069899999999999</v>
      </c>
      <c r="AG117" s="29">
        <v>0.22342590000000001</v>
      </c>
      <c r="AH117" s="29">
        <v>0.22388420000000001</v>
      </c>
      <c r="AI117" s="29">
        <v>0.22210949999999999</v>
      </c>
      <c r="AJ117" s="29">
        <v>0.22207560000000001</v>
      </c>
      <c r="AK117" s="3">
        <f t="shared" si="2"/>
        <v>0.2183052</v>
      </c>
      <c r="AM117" s="10" t="s">
        <v>116</v>
      </c>
      <c r="AO117" s="2">
        <f>SUM(A115:AJ116)/72</f>
        <v>0.29826272083333316</v>
      </c>
      <c r="AP117" s="2">
        <f>((AK117-AK$6)*100)/AK$6</f>
        <v>-3.3494411231229346</v>
      </c>
      <c r="AR117" s="10" t="s">
        <v>116</v>
      </c>
      <c r="AS117" s="2"/>
      <c r="AT117" s="1">
        <f>((AO117-AO$6)*100)/AO$6</f>
        <v>-0.85205286224512777</v>
      </c>
    </row>
    <row r="118" spans="1:47" x14ac:dyDescent="0.25">
      <c r="A118" s="29">
        <v>0.20774899999999999</v>
      </c>
      <c r="B118" s="30">
        <v>0.20516970000000001</v>
      </c>
      <c r="C118" s="29">
        <v>0.19891990000000001</v>
      </c>
      <c r="D118" s="29">
        <v>0.19322600000000001</v>
      </c>
      <c r="E118" s="31">
        <v>0.17905219999999999</v>
      </c>
      <c r="F118" s="31">
        <v>0.15627869999999999</v>
      </c>
      <c r="G118" s="31">
        <v>0.1465282</v>
      </c>
      <c r="H118" s="31">
        <v>0.1338298</v>
      </c>
      <c r="I118" s="31">
        <v>0.14789550000000001</v>
      </c>
      <c r="J118" s="31">
        <v>0.15212129999999999</v>
      </c>
      <c r="K118" s="31">
        <v>0.15725130000000001</v>
      </c>
      <c r="L118" s="31">
        <v>0.1602539</v>
      </c>
      <c r="M118" s="31">
        <v>0.16377820000000001</v>
      </c>
      <c r="N118" s="31">
        <v>0.1683462</v>
      </c>
      <c r="O118" s="31">
        <v>0.17229230000000001</v>
      </c>
      <c r="P118" s="31">
        <v>0.17212050000000001</v>
      </c>
      <c r="Q118" s="32">
        <v>0.1722582</v>
      </c>
      <c r="R118" s="32">
        <v>0.16803080000000001</v>
      </c>
      <c r="S118" s="33">
        <v>0.1604032</v>
      </c>
      <c r="T118" s="33" t="s">
        <v>0</v>
      </c>
      <c r="U118" s="33">
        <v>0.21597740000000001</v>
      </c>
      <c r="V118" s="33">
        <v>0.2191167</v>
      </c>
      <c r="W118" s="33">
        <v>0.2204979</v>
      </c>
      <c r="X118" s="33">
        <v>0.2183303</v>
      </c>
      <c r="Y118" s="33">
        <v>0.21821399999999999</v>
      </c>
      <c r="Z118" s="33">
        <v>0.2149556</v>
      </c>
      <c r="AA118" s="33">
        <v>0.21248310000000001</v>
      </c>
      <c r="AB118" s="33">
        <v>0.21223320000000001</v>
      </c>
      <c r="AC118" s="29">
        <v>0.2076944</v>
      </c>
      <c r="AD118" s="29">
        <v>0.20352149999999999</v>
      </c>
      <c r="AE118" s="29">
        <v>0.20415659999999999</v>
      </c>
      <c r="AF118" s="29">
        <v>0.2091954</v>
      </c>
      <c r="AG118" s="29">
        <v>0.2046721</v>
      </c>
      <c r="AH118" s="29">
        <v>0.20364399999999999</v>
      </c>
      <c r="AI118" s="29">
        <v>0.20578350000000001</v>
      </c>
      <c r="AJ118" s="29">
        <v>0.20799960000000001</v>
      </c>
      <c r="AK118" s="3">
        <f t="shared" si="2"/>
        <v>0.18839943428571423</v>
      </c>
      <c r="AM118" s="11" t="s">
        <v>99</v>
      </c>
      <c r="AO118" s="2">
        <f>SUM(A140:R144)/56</f>
        <v>0.11821681785714286</v>
      </c>
      <c r="AP118" s="2">
        <f>((AK118-AK$7)*100)/AK$7</f>
        <v>-6.0989779838467602</v>
      </c>
      <c r="AR118" s="11" t="s">
        <v>99</v>
      </c>
      <c r="AS118" s="2"/>
      <c r="AT118" s="1">
        <f>((AO118-AO$7)*100)/AO$7</f>
        <v>-9.3679398007917367</v>
      </c>
    </row>
    <row r="119" spans="1:47" x14ac:dyDescent="0.25">
      <c r="A119" s="29">
        <v>0.18725739999999999</v>
      </c>
      <c r="B119" s="30">
        <v>0.17255760000000001</v>
      </c>
      <c r="C119" s="29">
        <v>0.1479637</v>
      </c>
      <c r="D119" s="29">
        <v>0.12501490000000001</v>
      </c>
      <c r="E119" s="31">
        <v>0.1124098</v>
      </c>
      <c r="F119" s="31">
        <v>0.11064400000000001</v>
      </c>
      <c r="G119" s="31">
        <v>9.7657499999999994E-2</v>
      </c>
      <c r="H119" s="31">
        <v>0.1009555</v>
      </c>
      <c r="I119" s="31">
        <v>0.1047029</v>
      </c>
      <c r="J119" s="31">
        <v>0.1058622</v>
      </c>
      <c r="K119" s="31">
        <v>0.1094604</v>
      </c>
      <c r="L119" s="31">
        <v>0.1109134</v>
      </c>
      <c r="M119" s="31">
        <v>0.114063</v>
      </c>
      <c r="N119" s="31">
        <v>0.11919</v>
      </c>
      <c r="O119" s="31">
        <v>0.1234961</v>
      </c>
      <c r="P119" s="31">
        <v>0.1251448</v>
      </c>
      <c r="Q119" s="32">
        <v>0.12787870000000001</v>
      </c>
      <c r="R119" s="32">
        <v>0.1220311</v>
      </c>
      <c r="S119" s="33">
        <v>0.11725579999999999</v>
      </c>
      <c r="T119" s="33" t="s">
        <v>0</v>
      </c>
      <c r="U119" s="33">
        <v>0.13824210000000001</v>
      </c>
      <c r="V119" s="33">
        <v>0.15265329999999999</v>
      </c>
      <c r="W119" s="33">
        <v>0.16220219999999999</v>
      </c>
      <c r="X119" s="33">
        <v>0.16768</v>
      </c>
      <c r="Y119" s="33">
        <v>0.1661871</v>
      </c>
      <c r="Z119" s="33">
        <v>0.1674213</v>
      </c>
      <c r="AA119" s="33">
        <v>0.16925789999999999</v>
      </c>
      <c r="AB119" s="33">
        <v>0.17211470000000001</v>
      </c>
      <c r="AC119" s="29">
        <v>0.1801673</v>
      </c>
      <c r="AD119" s="29">
        <v>0.1735312</v>
      </c>
      <c r="AE119" s="29">
        <v>0.17302490000000001</v>
      </c>
      <c r="AF119" s="29">
        <v>0.18108450000000001</v>
      </c>
      <c r="AG119" s="29">
        <v>0.17930109999999999</v>
      </c>
      <c r="AH119" s="29">
        <v>0.183368</v>
      </c>
      <c r="AI119" s="29">
        <v>0.188248</v>
      </c>
      <c r="AJ119" s="29">
        <v>0.19032009999999999</v>
      </c>
      <c r="AK119" s="3">
        <f t="shared" si="2"/>
        <v>0.14512178571428566</v>
      </c>
      <c r="AM119" s="11" t="s">
        <v>102</v>
      </c>
      <c r="AO119" s="2">
        <f>SUM(E117:R121)/68</f>
        <v>0.12087961176470588</v>
      </c>
      <c r="AP119" s="2">
        <f>((AK119-AK$8)*100)/AK$8</f>
        <v>-9.1412391109954143</v>
      </c>
      <c r="AR119" s="11" t="s">
        <v>102</v>
      </c>
      <c r="AS119" s="2"/>
      <c r="AT119" s="1">
        <f>((AO119-AO$8)*100)/AO$8</f>
        <v>-8.5494344182720532</v>
      </c>
    </row>
    <row r="120" spans="1:47" x14ac:dyDescent="0.25">
      <c r="A120" s="29">
        <v>0.12980259999999999</v>
      </c>
      <c r="B120" s="30">
        <v>0.10729610000000001</v>
      </c>
      <c r="C120" s="29">
        <v>8.1347799999999998E-2</v>
      </c>
      <c r="D120" s="29">
        <v>8.2348900000000003E-2</v>
      </c>
      <c r="E120" s="31" t="s">
        <v>0</v>
      </c>
      <c r="F120" s="31">
        <v>0.1203168</v>
      </c>
      <c r="G120" s="31">
        <v>7.5704599999999997E-2</v>
      </c>
      <c r="H120" s="31">
        <v>6.9920899999999994E-2</v>
      </c>
      <c r="I120" s="31">
        <v>7.3326199999999994E-2</v>
      </c>
      <c r="J120" s="31">
        <v>7.3507000000000003E-2</v>
      </c>
      <c r="K120" s="31">
        <v>7.19307E-2</v>
      </c>
      <c r="L120" s="31">
        <v>7.1017899999999995E-2</v>
      </c>
      <c r="M120" s="31">
        <v>7.2381299999999996E-2</v>
      </c>
      <c r="N120" s="31">
        <v>7.5290399999999993E-2</v>
      </c>
      <c r="O120" s="31">
        <v>7.8955300000000006E-2</v>
      </c>
      <c r="P120" s="31">
        <v>8.2684599999999997E-2</v>
      </c>
      <c r="Q120" s="32">
        <v>8.2925399999999996E-2</v>
      </c>
      <c r="R120" s="32">
        <v>7.3633699999999996E-2</v>
      </c>
      <c r="S120" s="33">
        <v>7.5576599999999994E-2</v>
      </c>
      <c r="T120" s="33" t="s">
        <v>0</v>
      </c>
      <c r="U120" s="33">
        <v>9.03143E-2</v>
      </c>
      <c r="V120" s="33">
        <v>0.1035292</v>
      </c>
      <c r="W120" s="33">
        <v>0.1130746</v>
      </c>
      <c r="X120" s="33">
        <v>0.1203943</v>
      </c>
      <c r="Y120" s="33">
        <v>0.1231304</v>
      </c>
      <c r="Z120" s="33">
        <v>0.1219804</v>
      </c>
      <c r="AA120" s="33">
        <v>0.1186123</v>
      </c>
      <c r="AB120" s="33">
        <v>0.1256565</v>
      </c>
      <c r="AC120" s="29">
        <v>0.14879790000000001</v>
      </c>
      <c r="AD120" s="29">
        <v>0.11054700000000001</v>
      </c>
      <c r="AE120" s="29">
        <v>9.5702400000000007E-2</v>
      </c>
      <c r="AF120" s="29">
        <v>0.10895100000000001</v>
      </c>
      <c r="AG120" s="29">
        <v>0.1276465</v>
      </c>
      <c r="AH120" s="29">
        <v>0.13896749999999999</v>
      </c>
      <c r="AI120" s="29">
        <v>0.14623929999999999</v>
      </c>
      <c r="AJ120" s="29">
        <v>0.14428289999999999</v>
      </c>
      <c r="AK120" s="3">
        <f t="shared" si="2"/>
        <v>0.10105274411764706</v>
      </c>
      <c r="AM120" s="12" t="s">
        <v>105</v>
      </c>
      <c r="AO120" s="2">
        <f>SUM(S140:Z144)/35</f>
        <v>0.1256832142857143</v>
      </c>
      <c r="AP120" s="2">
        <f>((AK120-AK$9)*100)/AK$9</f>
        <v>-10.557765496519526</v>
      </c>
      <c r="AR120" s="12" t="s">
        <v>105</v>
      </c>
      <c r="AS120" s="2"/>
      <c r="AT120" s="1">
        <f>((AO120-AO$9)*100)/AO$9</f>
        <v>-9.9160816488220203</v>
      </c>
    </row>
    <row r="121" spans="1:47" x14ac:dyDescent="0.25">
      <c r="A121" s="29">
        <v>7.0578500000000002E-2</v>
      </c>
      <c r="B121" s="30">
        <v>6.37818E-2</v>
      </c>
      <c r="C121" s="29">
        <v>4.7345499999999999E-2</v>
      </c>
      <c r="D121" s="29" t="s">
        <v>0</v>
      </c>
      <c r="E121" s="31" t="s">
        <v>0</v>
      </c>
      <c r="F121" s="31">
        <v>8.4918499999999994E-2</v>
      </c>
      <c r="G121" s="31">
        <v>4.1211600000000001E-2</v>
      </c>
      <c r="H121" s="31">
        <v>4.0263E-2</v>
      </c>
      <c r="I121" s="31">
        <v>3.9408100000000001E-2</v>
      </c>
      <c r="J121" s="31">
        <v>3.0891600000000002E-2</v>
      </c>
      <c r="K121" s="31">
        <v>1.4940800000000001E-2</v>
      </c>
      <c r="L121" s="31">
        <v>1.11623E-2</v>
      </c>
      <c r="M121" s="31">
        <v>2.2733099999999999E-2</v>
      </c>
      <c r="N121" s="31">
        <v>3.48522E-2</v>
      </c>
      <c r="O121" s="31">
        <v>3.8704000000000002E-2</v>
      </c>
      <c r="P121" s="31">
        <v>3.9756600000000003E-2</v>
      </c>
      <c r="Q121" s="32">
        <v>2.9898600000000001E-2</v>
      </c>
      <c r="R121" s="32">
        <v>3.8362599999999997E-2</v>
      </c>
      <c r="S121" s="33">
        <v>5.86642E-2</v>
      </c>
      <c r="T121" s="33" t="s">
        <v>0</v>
      </c>
      <c r="U121" s="33" t="s">
        <v>0</v>
      </c>
      <c r="V121" s="33">
        <v>5.0108E-2</v>
      </c>
      <c r="W121" s="33">
        <v>6.4405299999999999E-2</v>
      </c>
      <c r="X121" s="33">
        <v>7.2869299999999998E-2</v>
      </c>
      <c r="Y121" s="33">
        <v>7.5037099999999995E-2</v>
      </c>
      <c r="Z121" s="33">
        <v>6.4564899999999995E-2</v>
      </c>
      <c r="AA121" s="33">
        <v>5.0281199999999998E-2</v>
      </c>
      <c r="AB121" s="33">
        <v>7.9697199999999996E-2</v>
      </c>
      <c r="AC121" s="29" t="s">
        <v>0</v>
      </c>
      <c r="AD121" s="29">
        <v>6.9810499999999998E-2</v>
      </c>
      <c r="AE121" s="29">
        <v>6.0043100000000002E-2</v>
      </c>
      <c r="AF121" s="29">
        <v>4.7176500000000003E-2</v>
      </c>
      <c r="AG121" s="29">
        <v>2.28982E-2</v>
      </c>
      <c r="AH121" s="29">
        <v>4.3754000000000001E-2</v>
      </c>
      <c r="AI121" s="29">
        <v>5.6730299999999997E-2</v>
      </c>
      <c r="AJ121" s="29">
        <v>5.8549700000000003E-2</v>
      </c>
      <c r="AK121" s="3">
        <f t="shared" si="2"/>
        <v>4.9141880645161284E-2</v>
      </c>
      <c r="AM121" s="12" t="s">
        <v>108</v>
      </c>
      <c r="AO121" s="2">
        <f>SUM(S117:AB121)/44</f>
        <v>0.15662797954545449</v>
      </c>
      <c r="AP121" s="2">
        <f>((AK121-AK$10)*100)/AK$10</f>
        <v>-12.408851833088628</v>
      </c>
      <c r="AR121" s="12" t="s">
        <v>108</v>
      </c>
      <c r="AS121" s="2"/>
      <c r="AT121" s="1">
        <f>((AO121-AO$10)*100)/AO$10</f>
        <v>-6.5769941260462526</v>
      </c>
    </row>
    <row r="122" spans="1:47" x14ac:dyDescent="0.25">
      <c r="A122" s="29">
        <v>5.6251099999999998E-2</v>
      </c>
      <c r="B122" s="30">
        <v>5.6998800000000002E-2</v>
      </c>
      <c r="C122" s="29" t="s">
        <v>0</v>
      </c>
      <c r="D122" s="29" t="s">
        <v>0</v>
      </c>
      <c r="E122" s="34" t="s">
        <v>0</v>
      </c>
      <c r="F122" s="34">
        <v>6.8979299999999993E-2</v>
      </c>
      <c r="G122" s="34">
        <v>4.9756500000000002E-2</v>
      </c>
      <c r="H122" s="34">
        <v>4.78255E-2</v>
      </c>
      <c r="I122" s="34">
        <v>4.5124600000000001E-2</v>
      </c>
      <c r="J122" s="34">
        <v>3.7287599999999997E-2</v>
      </c>
      <c r="K122" s="34">
        <v>3.2166500000000001E-2</v>
      </c>
      <c r="L122" s="34">
        <v>2.56749E-2</v>
      </c>
      <c r="M122" s="34">
        <v>2.2489700000000001E-2</v>
      </c>
      <c r="N122" s="34">
        <v>2.18531E-2</v>
      </c>
      <c r="O122" s="34">
        <v>1.9734600000000001E-2</v>
      </c>
      <c r="P122" s="34">
        <v>1.8808499999999999E-2</v>
      </c>
      <c r="Q122" s="34">
        <v>2.0851000000000001E-2</v>
      </c>
      <c r="R122" s="34">
        <v>3.5003800000000002E-2</v>
      </c>
      <c r="S122" s="35">
        <v>4.5958699999999998E-2</v>
      </c>
      <c r="T122" s="35" t="s">
        <v>0</v>
      </c>
      <c r="U122" s="35" t="s">
        <v>0</v>
      </c>
      <c r="V122" s="35">
        <v>7.4092099999999994E-2</v>
      </c>
      <c r="W122" s="35">
        <v>5.6938200000000001E-2</v>
      </c>
      <c r="X122" s="35">
        <v>3.4607800000000001E-2</v>
      </c>
      <c r="Y122" s="35">
        <v>1.8586399999999999E-2</v>
      </c>
      <c r="Z122" s="35">
        <v>1.8329700000000001E-2</v>
      </c>
      <c r="AA122" s="35">
        <v>5.9268500000000002E-2</v>
      </c>
      <c r="AB122" s="35">
        <v>7.4245699999999998E-2</v>
      </c>
      <c r="AC122" s="36" t="s">
        <v>0</v>
      </c>
      <c r="AD122" s="29">
        <v>7.1122400000000002E-2</v>
      </c>
      <c r="AE122" s="29">
        <v>6.6098799999999999E-2</v>
      </c>
      <c r="AF122" s="29">
        <v>5.9202100000000001E-2</v>
      </c>
      <c r="AG122" s="29">
        <v>5.41436E-2</v>
      </c>
      <c r="AH122" s="29">
        <v>5.1340200000000003E-2</v>
      </c>
      <c r="AI122" s="29">
        <v>5.0476800000000002E-2</v>
      </c>
      <c r="AJ122" s="29">
        <v>5.02745E-2</v>
      </c>
      <c r="AK122" s="3">
        <f t="shared" si="2"/>
        <v>4.4783033333333333E-2</v>
      </c>
      <c r="AM122" s="14" t="s">
        <v>99</v>
      </c>
      <c r="AO122" s="7">
        <f>(SUM(B131:O139)+SUM(P131:R135))/140</f>
        <v>1.9657975714285715E-2</v>
      </c>
      <c r="AP122" s="2">
        <f>((AK122-AK$11)*100)/AK$11</f>
        <v>-12.545794967303879</v>
      </c>
      <c r="AR122" s="14" t="s">
        <v>99</v>
      </c>
      <c r="AS122" s="2"/>
      <c r="AT122" s="1">
        <f>((AO122-AO$11)*100)/AO$11</f>
        <v>-15.522230678508821</v>
      </c>
      <c r="AU122">
        <f>SUM(AT122:AT125)/4</f>
        <v>-16.276257866112619</v>
      </c>
    </row>
    <row r="123" spans="1:47" x14ac:dyDescent="0.25">
      <c r="A123" s="29">
        <v>4.4101599999999998E-2</v>
      </c>
      <c r="B123" s="30">
        <v>4.18498E-2</v>
      </c>
      <c r="C123" s="29" t="s">
        <v>0</v>
      </c>
      <c r="D123" s="29" t="s">
        <v>0</v>
      </c>
      <c r="E123" s="34" t="s">
        <v>0</v>
      </c>
      <c r="F123" s="34">
        <v>7.6343800000000003E-2</v>
      </c>
      <c r="G123" s="34">
        <v>4.3784700000000003E-2</v>
      </c>
      <c r="H123" s="34">
        <v>3.7013400000000002E-2</v>
      </c>
      <c r="I123" s="34">
        <v>3.5489199999999999E-2</v>
      </c>
      <c r="J123" s="34">
        <v>3.1182999999999999E-2</v>
      </c>
      <c r="K123" s="34">
        <v>3.0287700000000001E-2</v>
      </c>
      <c r="L123" s="34">
        <v>2.6060400000000001E-2</v>
      </c>
      <c r="M123" s="34">
        <v>2.3458199999999998E-2</v>
      </c>
      <c r="N123" s="34">
        <v>2.3018500000000001E-2</v>
      </c>
      <c r="O123" s="34">
        <v>2.4347299999999999E-2</v>
      </c>
      <c r="P123" s="34">
        <v>2.6560899999999998E-2</v>
      </c>
      <c r="Q123" s="34">
        <v>3.0210000000000001E-2</v>
      </c>
      <c r="R123" s="34">
        <v>3.3692600000000003E-2</v>
      </c>
      <c r="S123" s="35">
        <v>3.26462E-2</v>
      </c>
      <c r="T123" s="35" t="s">
        <v>0</v>
      </c>
      <c r="U123" s="35" t="s">
        <v>0</v>
      </c>
      <c r="V123" s="35">
        <v>7.5229400000000002E-2</v>
      </c>
      <c r="W123" s="35">
        <v>5.2316399999999999E-2</v>
      </c>
      <c r="X123" s="35">
        <v>3.4173700000000001E-2</v>
      </c>
      <c r="Y123" s="35">
        <v>3.4809699999999999E-2</v>
      </c>
      <c r="Z123" s="35">
        <v>4.4194999999999998E-2</v>
      </c>
      <c r="AA123" s="35">
        <v>6.0720299999999998E-2</v>
      </c>
      <c r="AB123" s="35">
        <v>6.9919400000000007E-2</v>
      </c>
      <c r="AC123" s="36" t="s">
        <v>0</v>
      </c>
      <c r="AD123" s="29">
        <v>7.7172699999999997E-2</v>
      </c>
      <c r="AE123" s="29">
        <v>5.9254300000000003E-2</v>
      </c>
      <c r="AF123" s="29">
        <v>5.0656800000000002E-2</v>
      </c>
      <c r="AG123" s="29">
        <v>4.9473499999999997E-2</v>
      </c>
      <c r="AH123" s="29">
        <v>4.8518400000000003E-2</v>
      </c>
      <c r="AI123" s="29">
        <v>4.9558900000000003E-2</v>
      </c>
      <c r="AJ123" s="29">
        <v>4.8057200000000001E-2</v>
      </c>
      <c r="AK123" s="3">
        <f t="shared" si="2"/>
        <v>4.3803433333333336E-2</v>
      </c>
      <c r="AM123" s="14" t="s">
        <v>102</v>
      </c>
      <c r="AO123" s="2">
        <f>SUM(E122:R130)/126</f>
        <v>2.3539117460317466E-2</v>
      </c>
      <c r="AP123" s="2">
        <f>((AK123-AK$12)*100)/AK$12</f>
        <v>-13.551059261893128</v>
      </c>
      <c r="AR123" s="14" t="s">
        <v>102</v>
      </c>
      <c r="AS123" s="2"/>
      <c r="AT123" s="1">
        <f>((AO123-AO$12)*100)/AO$12</f>
        <v>-17.33596690282317</v>
      </c>
    </row>
    <row r="124" spans="1:47" x14ac:dyDescent="0.25">
      <c r="A124" s="29">
        <v>3.8445199999999999E-2</v>
      </c>
      <c r="B124" s="30">
        <v>2.24543E-2</v>
      </c>
      <c r="C124" s="29" t="s">
        <v>0</v>
      </c>
      <c r="D124" s="29" t="s">
        <v>0</v>
      </c>
      <c r="E124" s="34" t="s">
        <v>0</v>
      </c>
      <c r="F124" s="34">
        <v>5.5184900000000002E-2</v>
      </c>
      <c r="G124" s="34">
        <v>3.5187099999999999E-2</v>
      </c>
      <c r="H124" s="34">
        <v>2.5833800000000001E-2</v>
      </c>
      <c r="I124" s="34">
        <v>2.02297E-2</v>
      </c>
      <c r="J124" s="34">
        <v>1.9608E-2</v>
      </c>
      <c r="K124" s="34">
        <v>2.2095699999999999E-2</v>
      </c>
      <c r="L124" s="34">
        <v>2.1634799999999999E-2</v>
      </c>
      <c r="M124" s="34">
        <v>2.0835699999999999E-2</v>
      </c>
      <c r="N124" s="34">
        <v>2.22189E-2</v>
      </c>
      <c r="O124" s="34">
        <v>2.5644199999999999E-2</v>
      </c>
      <c r="P124" s="34">
        <v>2.91919E-2</v>
      </c>
      <c r="Q124" s="34">
        <v>3.1923199999999999E-2</v>
      </c>
      <c r="R124" s="34">
        <v>3.2588600000000002E-2</v>
      </c>
      <c r="S124" s="35">
        <v>1.8269899999999999E-2</v>
      </c>
      <c r="T124" s="35" t="s">
        <v>0</v>
      </c>
      <c r="U124" s="35" t="s">
        <v>0</v>
      </c>
      <c r="V124" s="35" t="s">
        <v>0</v>
      </c>
      <c r="W124" s="35">
        <v>4.0861399999999999E-2</v>
      </c>
      <c r="X124" s="35">
        <v>3.8135500000000003E-2</v>
      </c>
      <c r="Y124" s="35">
        <v>3.8485400000000003E-2</v>
      </c>
      <c r="Z124" s="35">
        <v>4.4219500000000002E-2</v>
      </c>
      <c r="AA124" s="35">
        <v>4.4061000000000003E-2</v>
      </c>
      <c r="AB124" s="35" t="s">
        <v>0</v>
      </c>
      <c r="AC124" s="36" t="s">
        <v>0</v>
      </c>
      <c r="AD124" s="29">
        <v>8.6754999999999999E-2</v>
      </c>
      <c r="AE124" s="29">
        <v>4.5654699999999999E-2</v>
      </c>
      <c r="AF124" s="29">
        <v>4.5232700000000001E-2</v>
      </c>
      <c r="AG124" s="29">
        <v>4.47544E-2</v>
      </c>
      <c r="AH124" s="29">
        <v>4.6261700000000003E-2</v>
      </c>
      <c r="AI124" s="29">
        <v>4.7097800000000002E-2</v>
      </c>
      <c r="AJ124" s="29">
        <v>4.52672E-2</v>
      </c>
      <c r="AK124" s="3">
        <f t="shared" si="2"/>
        <v>3.6004721428571425E-2</v>
      </c>
      <c r="AM124" s="15" t="s">
        <v>105</v>
      </c>
      <c r="AO124" s="2">
        <f>(SUM(S131:AB139)+SUM(P136:R139))/67</f>
        <v>2.7749577611940295E-2</v>
      </c>
      <c r="AP124" s="2">
        <f>((AK124-AK$13)*100)/AK$13</f>
        <v>-14.065936538855961</v>
      </c>
      <c r="AR124" s="15" t="s">
        <v>105</v>
      </c>
      <c r="AS124" s="2"/>
      <c r="AT124" s="1">
        <f>((AO124-AO$13)*100)/AO$13</f>
        <v>-16.554314172841043</v>
      </c>
    </row>
    <row r="125" spans="1:47" x14ac:dyDescent="0.25">
      <c r="A125" s="29">
        <v>3.6677500000000002E-2</v>
      </c>
      <c r="B125" s="30">
        <v>1.7238699999999999E-2</v>
      </c>
      <c r="C125" s="29" t="s">
        <v>0</v>
      </c>
      <c r="D125" s="29" t="s">
        <v>0</v>
      </c>
      <c r="E125" s="34">
        <v>6.0563899999999997E-2</v>
      </c>
      <c r="F125" s="34">
        <v>4.9722099999999998E-2</v>
      </c>
      <c r="G125" s="34">
        <v>2.5696199999999999E-2</v>
      </c>
      <c r="H125" s="34">
        <v>1.42367E-2</v>
      </c>
      <c r="I125" s="34">
        <v>9.7795999999999994E-3</v>
      </c>
      <c r="J125" s="34">
        <v>1.35155E-2</v>
      </c>
      <c r="K125" s="34">
        <v>9.2783999999999991E-3</v>
      </c>
      <c r="L125" s="34">
        <v>1.22445E-2</v>
      </c>
      <c r="M125" s="34">
        <v>1.8625099999999999E-2</v>
      </c>
      <c r="N125" s="34">
        <v>2.21674E-2</v>
      </c>
      <c r="O125" s="34">
        <v>2.6370600000000001E-2</v>
      </c>
      <c r="P125" s="34">
        <v>2.9918699999999999E-2</v>
      </c>
      <c r="Q125" s="34">
        <v>3.2708599999999997E-2</v>
      </c>
      <c r="R125" s="34">
        <v>3.82995E-2</v>
      </c>
      <c r="S125" s="35">
        <v>1.3299200000000001E-2</v>
      </c>
      <c r="T125" s="35" t="s">
        <v>0</v>
      </c>
      <c r="U125" s="35" t="s">
        <v>0</v>
      </c>
      <c r="V125" s="35" t="s">
        <v>0</v>
      </c>
      <c r="W125" s="35">
        <v>4.5096499999999998E-2</v>
      </c>
      <c r="X125" s="35">
        <v>4.2150300000000002E-2</v>
      </c>
      <c r="Y125" s="35">
        <v>4.2746399999999997E-2</v>
      </c>
      <c r="Z125" s="35">
        <v>4.4977400000000001E-2</v>
      </c>
      <c r="AA125" s="35">
        <v>4.7672199999999998E-2</v>
      </c>
      <c r="AB125" s="35" t="s">
        <v>0</v>
      </c>
      <c r="AC125" s="36" t="s">
        <v>0</v>
      </c>
      <c r="AD125" s="29" t="s">
        <v>0</v>
      </c>
      <c r="AE125" s="29">
        <v>3.07826E-2</v>
      </c>
      <c r="AF125" s="29">
        <v>4.2300499999999998E-2</v>
      </c>
      <c r="AG125" s="29">
        <v>4.25887E-2</v>
      </c>
      <c r="AH125" s="29">
        <v>4.6022399999999998E-2</v>
      </c>
      <c r="AI125" s="29">
        <v>4.8856200000000002E-2</v>
      </c>
      <c r="AJ125" s="29">
        <v>4.7951199999999999E-2</v>
      </c>
      <c r="AK125" s="3">
        <f>AVERAGE(A125:AJ125)</f>
        <v>3.2553092857142855E-2</v>
      </c>
      <c r="AM125" s="15" t="s">
        <v>108</v>
      </c>
      <c r="AO125" s="2">
        <f>SUM(S122:AB130)/54</f>
        <v>4.0453103703703711E-2</v>
      </c>
      <c r="AP125" s="1">
        <f>((AK125-AK$14)*100)/AK$14</f>
        <v>-15.779822396761334</v>
      </c>
      <c r="AR125" s="15" t="s">
        <v>108</v>
      </c>
      <c r="AS125" s="2"/>
      <c r="AT125" s="1">
        <f>((AO125-AO$14)*100)/AO$14</f>
        <v>-15.692519710277438</v>
      </c>
    </row>
    <row r="126" spans="1:47" x14ac:dyDescent="0.25">
      <c r="A126" s="29">
        <v>3.73741E-2</v>
      </c>
      <c r="B126" s="30">
        <v>2.3200599999999998E-2</v>
      </c>
      <c r="C126" s="29" t="s">
        <v>0</v>
      </c>
      <c r="D126" s="29" t="s">
        <v>0</v>
      </c>
      <c r="E126" s="34">
        <v>3.9376899999999999E-2</v>
      </c>
      <c r="F126" s="34">
        <v>3.0555100000000002E-2</v>
      </c>
      <c r="G126" s="34">
        <v>1.69564E-2</v>
      </c>
      <c r="H126" s="34">
        <v>9.1502000000000007E-3</v>
      </c>
      <c r="I126" s="34">
        <v>7.4289999999999998E-3</v>
      </c>
      <c r="J126" s="34">
        <v>5.9487999999999997E-3</v>
      </c>
      <c r="K126" s="34">
        <v>7.2969000000000003E-3</v>
      </c>
      <c r="L126" s="34">
        <v>1.23949E-2</v>
      </c>
      <c r="M126" s="34">
        <v>1.78087E-2</v>
      </c>
      <c r="N126" s="34">
        <v>2.2729800000000001E-2</v>
      </c>
      <c r="O126" s="34">
        <v>2.7397999999999999E-2</v>
      </c>
      <c r="P126" s="34">
        <v>3.1668000000000002E-2</v>
      </c>
      <c r="Q126" s="34">
        <v>3.57665E-2</v>
      </c>
      <c r="R126" s="34">
        <v>4.3961600000000003E-2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5.1285699999999997E-2</v>
      </c>
      <c r="X126" s="35">
        <v>4.2102599999999997E-2</v>
      </c>
      <c r="Y126" s="35">
        <v>4.5269299999999998E-2</v>
      </c>
      <c r="Z126" s="35">
        <v>4.0801700000000003E-2</v>
      </c>
      <c r="AA126" s="35">
        <v>5.2962500000000003E-2</v>
      </c>
      <c r="AB126" s="35" t="s">
        <v>0</v>
      </c>
      <c r="AC126" s="36" t="s">
        <v>0</v>
      </c>
      <c r="AD126" s="29" t="s">
        <v>0</v>
      </c>
      <c r="AE126" s="29">
        <v>4.43915E-2</v>
      </c>
      <c r="AF126" s="29">
        <v>3.4680200000000001E-2</v>
      </c>
      <c r="AG126" s="29">
        <v>3.10421E-2</v>
      </c>
      <c r="AH126" s="29">
        <v>3.5937999999999998E-2</v>
      </c>
      <c r="AI126" s="29">
        <v>4.2046699999999999E-2</v>
      </c>
      <c r="AJ126" s="29">
        <v>4.3957599999999999E-2</v>
      </c>
      <c r="AK126" s="3">
        <f t="shared" si="2"/>
        <v>3.0870125925925928E-2</v>
      </c>
      <c r="AM126" s="16" t="s">
        <v>117</v>
      </c>
      <c r="AO126" s="7">
        <f>(SUM(AC117:AJ139)+SUM(A117:D130))/173</f>
        <v>7.8068917919075109E-2</v>
      </c>
      <c r="AP126" s="2">
        <f>((AK126-AK$15)*100)/AK$15</f>
        <v>-17.360393730524137</v>
      </c>
      <c r="AR126" s="16" t="s">
        <v>117</v>
      </c>
      <c r="AS126" s="2"/>
      <c r="AT126" s="1">
        <f>((AO126-AO$15)*100)/AO$15</f>
        <v>-8.6797561612493705</v>
      </c>
    </row>
    <row r="127" spans="1:47" x14ac:dyDescent="0.25">
      <c r="A127" s="29">
        <v>5.0884600000000002E-2</v>
      </c>
      <c r="B127" s="30">
        <v>2.9047799999999999E-2</v>
      </c>
      <c r="C127" s="29" t="s">
        <v>0</v>
      </c>
      <c r="D127" s="29" t="s">
        <v>0</v>
      </c>
      <c r="E127" s="34">
        <v>2.0739400000000002E-2</v>
      </c>
      <c r="F127" s="34">
        <v>2.2891700000000001E-2</v>
      </c>
      <c r="G127" s="34">
        <v>1.3683499999999999E-2</v>
      </c>
      <c r="H127" s="34">
        <v>1.0319999999999999E-2</v>
      </c>
      <c r="I127" s="34">
        <v>6.5938000000000004E-3</v>
      </c>
      <c r="J127" s="34">
        <v>5.5389999999999997E-3</v>
      </c>
      <c r="K127" s="34">
        <v>5.4241000000000003E-3</v>
      </c>
      <c r="L127" s="34">
        <v>6.2744000000000003E-3</v>
      </c>
      <c r="M127" s="34">
        <v>9.4643999999999995E-3</v>
      </c>
      <c r="N127" s="34">
        <v>2.0843199999999999E-2</v>
      </c>
      <c r="O127" s="34">
        <v>2.6691900000000001E-2</v>
      </c>
      <c r="P127" s="34">
        <v>3.1660800000000003E-2</v>
      </c>
      <c r="Q127" s="34">
        <v>3.2575699999999999E-2</v>
      </c>
      <c r="R127" s="34">
        <v>5.1564199999999998E-2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4.13865E-2</v>
      </c>
      <c r="X127" s="35">
        <v>3.8341800000000002E-2</v>
      </c>
      <c r="Y127" s="35">
        <v>3.9659600000000003E-2</v>
      </c>
      <c r="Z127" s="35">
        <v>3.5359000000000002E-2</v>
      </c>
      <c r="AA127" s="35">
        <v>4.8641200000000002E-2</v>
      </c>
      <c r="AB127" s="35" t="s">
        <v>0</v>
      </c>
      <c r="AC127" s="36" t="s">
        <v>0</v>
      </c>
      <c r="AD127" s="29" t="s">
        <v>0</v>
      </c>
      <c r="AE127" s="29">
        <v>2.6892300000000001E-2</v>
      </c>
      <c r="AF127" s="29">
        <v>2.1763600000000001E-2</v>
      </c>
      <c r="AG127" s="29">
        <v>2.4300800000000001E-2</v>
      </c>
      <c r="AH127" s="29">
        <v>3.3993900000000001E-2</v>
      </c>
      <c r="AI127" s="29">
        <v>3.9998499999999999E-2</v>
      </c>
      <c r="AJ127" s="29">
        <v>4.7232000000000003E-2</v>
      </c>
      <c r="AK127" s="3">
        <f t="shared" si="2"/>
        <v>2.7472877777777783E-2</v>
      </c>
      <c r="AM127" t="s">
        <v>118</v>
      </c>
      <c r="AO127" s="2">
        <f>((SUM(A113:Z146)+SUM(AA113:AJ139))/895)</f>
        <v>0.1026048334078213</v>
      </c>
      <c r="AP127" s="2">
        <f>((AK127-AK$16)*100)/AK$16</f>
        <v>-18.532956051349519</v>
      </c>
      <c r="AR127" t="s">
        <v>118</v>
      </c>
      <c r="AT127" s="1">
        <f>((AO127-AO$16)*100)/AO$16</f>
        <v>-6.7158956303464539</v>
      </c>
    </row>
    <row r="128" spans="1:47" x14ac:dyDescent="0.25">
      <c r="A128" s="29">
        <v>7.3103899999999999E-2</v>
      </c>
      <c r="B128" s="30">
        <v>2.35158E-2</v>
      </c>
      <c r="C128" s="29">
        <v>9.0792000000000008E-3</v>
      </c>
      <c r="D128" s="29">
        <v>1.5044099999999999E-2</v>
      </c>
      <c r="E128" s="34">
        <v>1.8933999999999999E-2</v>
      </c>
      <c r="F128" s="34">
        <v>1.69412E-2</v>
      </c>
      <c r="G128" s="34">
        <v>1.19744E-2</v>
      </c>
      <c r="H128" s="34">
        <v>1.0064399999999999E-2</v>
      </c>
      <c r="I128" s="34">
        <v>6.5737E-3</v>
      </c>
      <c r="J128" s="34">
        <v>7.1140999999999999E-3</v>
      </c>
      <c r="K128" s="34">
        <v>6.6194000000000001E-3</v>
      </c>
      <c r="L128" s="34">
        <v>7.4532000000000001E-3</v>
      </c>
      <c r="M128" s="34">
        <v>1.0601899999999999E-2</v>
      </c>
      <c r="N128" s="34">
        <v>1.6976499999999999E-2</v>
      </c>
      <c r="O128" s="34">
        <v>2.6108699999999999E-2</v>
      </c>
      <c r="P128" s="34">
        <v>3.4258999999999998E-2</v>
      </c>
      <c r="Q128" s="34">
        <v>3.5840999999999998E-2</v>
      </c>
      <c r="R128" s="34">
        <v>5.1584499999999998E-2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1.9208200000000002E-2</v>
      </c>
      <c r="X128" s="35">
        <v>2.4994800000000001E-2</v>
      </c>
      <c r="Y128" s="35">
        <v>4.5496000000000002E-2</v>
      </c>
      <c r="Z128" s="35">
        <v>5.2365099999999998E-2</v>
      </c>
      <c r="AA128" s="35">
        <v>4.4386500000000002E-2</v>
      </c>
      <c r="AB128" s="35" t="s">
        <v>0</v>
      </c>
      <c r="AC128" s="36" t="s">
        <v>0</v>
      </c>
      <c r="AD128" s="29" t="s">
        <v>0</v>
      </c>
      <c r="AE128" s="29">
        <v>1.95573E-2</v>
      </c>
      <c r="AF128" s="29">
        <v>2.45679E-2</v>
      </c>
      <c r="AG128" s="29">
        <v>2.4633499999999999E-2</v>
      </c>
      <c r="AH128" s="29">
        <v>3.1322599999999999E-2</v>
      </c>
      <c r="AI128" s="29">
        <v>3.7018099999999998E-2</v>
      </c>
      <c r="AJ128" s="29">
        <v>5.3081700000000002E-2</v>
      </c>
      <c r="AK128" s="3">
        <f t="shared" si="2"/>
        <v>2.6152437931034479E-2</v>
      </c>
      <c r="AM128" t="s">
        <v>119</v>
      </c>
      <c r="AP128" s="2">
        <f>((AK128-AK$17)*100)/AK$17</f>
        <v>-19.097537609177742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2.0596400000000001E-2</v>
      </c>
      <c r="B129" s="30">
        <v>1.93347E-2</v>
      </c>
      <c r="C129" s="29">
        <v>8.8567000000000003E-3</v>
      </c>
      <c r="D129" s="29">
        <v>1.14752E-2</v>
      </c>
      <c r="E129" s="34">
        <v>1.21358E-2</v>
      </c>
      <c r="F129" s="34">
        <v>1.1697300000000001E-2</v>
      </c>
      <c r="G129" s="34">
        <v>1.0626500000000001E-2</v>
      </c>
      <c r="H129" s="34">
        <v>9.8962000000000008E-3</v>
      </c>
      <c r="I129" s="34">
        <v>9.8408999999999996E-3</v>
      </c>
      <c r="J129" s="34">
        <v>1.1342E-2</v>
      </c>
      <c r="K129" s="34">
        <v>1.26608E-2</v>
      </c>
      <c r="L129" s="34">
        <v>1.3950300000000001E-2</v>
      </c>
      <c r="M129" s="34">
        <v>1.83895E-2</v>
      </c>
      <c r="N129" s="34">
        <v>2.5418400000000001E-2</v>
      </c>
      <c r="O129" s="34">
        <v>3.2556500000000002E-2</v>
      </c>
      <c r="P129" s="34">
        <v>4.0246700000000003E-2</v>
      </c>
      <c r="Q129" s="34">
        <v>4.7148599999999999E-2</v>
      </c>
      <c r="R129" s="34">
        <v>3.9315599999999999E-2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1.9144600000000001E-2</v>
      </c>
      <c r="X129" s="35">
        <v>2.8191000000000001E-2</v>
      </c>
      <c r="Y129" s="35">
        <v>4.1534399999999999E-2</v>
      </c>
      <c r="Z129" s="35">
        <v>5.7161999999999998E-2</v>
      </c>
      <c r="AA129" s="35">
        <v>5.1134400000000003E-2</v>
      </c>
      <c r="AB129" s="35" t="s">
        <v>0</v>
      </c>
      <c r="AC129" s="36" t="s">
        <v>0</v>
      </c>
      <c r="AD129" s="29" t="s">
        <v>0</v>
      </c>
      <c r="AE129" s="29">
        <v>1.58196E-2</v>
      </c>
      <c r="AF129" s="29">
        <v>1.7787899999999999E-2</v>
      </c>
      <c r="AG129" s="29">
        <v>1.14672E-2</v>
      </c>
      <c r="AH129" s="29">
        <v>1.2404699999999999E-2</v>
      </c>
      <c r="AI129" s="29">
        <v>2.8939599999999999E-2</v>
      </c>
      <c r="AJ129" s="29">
        <v>5.1833900000000002E-2</v>
      </c>
      <c r="AK129" s="3">
        <f t="shared" si="2"/>
        <v>2.382439310344828E-2</v>
      </c>
      <c r="AM129" t="s">
        <v>120</v>
      </c>
      <c r="AP129" s="2">
        <f>((AK129-AK$18)*100)/AK$18</f>
        <v>-19.117885151436635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0</v>
      </c>
      <c r="B130" s="30" t="s">
        <v>0</v>
      </c>
      <c r="C130" s="29">
        <v>7.4289000000000004E-3</v>
      </c>
      <c r="D130" s="29">
        <v>7.1205000000000001E-3</v>
      </c>
      <c r="E130" s="34">
        <v>8.3546000000000002E-3</v>
      </c>
      <c r="F130" s="34">
        <v>7.2870000000000001E-3</v>
      </c>
      <c r="G130" s="34">
        <v>8.2232999999999994E-3</v>
      </c>
      <c r="H130" s="34">
        <v>9.1284999999999995E-3</v>
      </c>
      <c r="I130" s="34">
        <v>9.1937000000000008E-3</v>
      </c>
      <c r="J130" s="34">
        <v>9.6269000000000007E-3</v>
      </c>
      <c r="K130" s="34">
        <v>1.02852E-2</v>
      </c>
      <c r="L130" s="34">
        <v>1.0926399999999999E-2</v>
      </c>
      <c r="M130" s="34">
        <v>1.27452E-2</v>
      </c>
      <c r="N130" s="34">
        <v>1.50029E-2</v>
      </c>
      <c r="O130" s="34">
        <v>1.8545099999999998E-2</v>
      </c>
      <c r="P130" s="34">
        <v>2.6293299999999999E-2</v>
      </c>
      <c r="Q130" s="34">
        <v>3.6761599999999998E-2</v>
      </c>
      <c r="R130" s="34">
        <v>4.2268500000000001E-2</v>
      </c>
      <c r="S130" s="35" t="s">
        <v>0</v>
      </c>
      <c r="T130" s="35" t="s">
        <v>0</v>
      </c>
      <c r="U130" s="35" t="s">
        <v>0</v>
      </c>
      <c r="V130" s="35">
        <v>1.08612E-2</v>
      </c>
      <c r="W130" s="35">
        <v>1.1649100000000001E-2</v>
      </c>
      <c r="X130" s="35">
        <v>1.2371699999999999E-2</v>
      </c>
      <c r="Y130" s="35">
        <v>1.7551600000000001E-2</v>
      </c>
      <c r="Z130" s="35">
        <v>2.5966800000000002E-2</v>
      </c>
      <c r="AA130" s="35">
        <v>4.0628400000000002E-2</v>
      </c>
      <c r="AB130" s="35" t="s">
        <v>0</v>
      </c>
      <c r="AC130" s="36" t="s">
        <v>0</v>
      </c>
      <c r="AD130" s="29" t="s">
        <v>0</v>
      </c>
      <c r="AE130" s="29">
        <v>1.93522E-2</v>
      </c>
      <c r="AF130" s="29">
        <v>1.0763399999999999E-2</v>
      </c>
      <c r="AG130" s="29">
        <v>1.0537400000000001E-2</v>
      </c>
      <c r="AH130" s="29">
        <v>1.0308899999999999E-2</v>
      </c>
      <c r="AI130" s="29">
        <v>1.27534E-2</v>
      </c>
      <c r="AJ130" s="29">
        <v>1.7821E-2</v>
      </c>
      <c r="AK130" s="3">
        <f t="shared" si="2"/>
        <v>1.5705596428571427E-2</v>
      </c>
      <c r="AM130" t="s">
        <v>121</v>
      </c>
      <c r="AO130" s="2">
        <f>SUM(U145:W146)/6</f>
        <v>0.28088988333333331</v>
      </c>
      <c r="AP130" s="2">
        <f>((AK130-AK$19)*100)/AK$19</f>
        <v>-18.101164146977272</v>
      </c>
      <c r="AR130" t="s">
        <v>124</v>
      </c>
      <c r="AT130" s="1">
        <f>((AO130-AO$19)*100)/AO$19</f>
        <v>-3.3168605428287825</v>
      </c>
    </row>
    <row r="131" spans="1:46" x14ac:dyDescent="0.25">
      <c r="A131" t="s">
        <v>0</v>
      </c>
      <c r="B131" s="37" t="s">
        <v>0</v>
      </c>
      <c r="C131" s="34">
        <v>6.3336E-3</v>
      </c>
      <c r="D131" s="34">
        <v>6.3571000000000001E-3</v>
      </c>
      <c r="E131" s="34">
        <v>6.4254000000000004E-3</v>
      </c>
      <c r="F131" s="34">
        <v>5.6968000000000001E-3</v>
      </c>
      <c r="G131" s="34">
        <v>7.7459E-3</v>
      </c>
      <c r="H131" s="34">
        <v>9.6491000000000007E-3</v>
      </c>
      <c r="I131" s="34">
        <v>1.11229E-2</v>
      </c>
      <c r="J131" s="34">
        <v>1.24399E-2</v>
      </c>
      <c r="K131" s="34">
        <v>1.2386100000000001E-2</v>
      </c>
      <c r="L131" s="34">
        <v>1.22948E-2</v>
      </c>
      <c r="M131" s="34">
        <v>1.3190500000000001E-2</v>
      </c>
      <c r="N131" s="34">
        <v>1.49798E-2</v>
      </c>
      <c r="O131" s="34">
        <v>1.8113199999999999E-2</v>
      </c>
      <c r="P131" s="34">
        <v>2.5878000000000002E-2</v>
      </c>
      <c r="Q131" s="34">
        <v>3.3022500000000003E-2</v>
      </c>
      <c r="R131" s="34">
        <v>3.2563500000000002E-2</v>
      </c>
      <c r="S131" s="35" t="s">
        <v>0</v>
      </c>
      <c r="T131" s="35" t="s">
        <v>0</v>
      </c>
      <c r="U131" s="35" t="s">
        <v>0</v>
      </c>
      <c r="V131" s="35">
        <v>2.0760500000000001E-2</v>
      </c>
      <c r="W131" s="35">
        <v>1.25705E-2</v>
      </c>
      <c r="X131" s="35">
        <v>1.31229E-2</v>
      </c>
      <c r="Y131" s="35">
        <v>1.6269100000000002E-2</v>
      </c>
      <c r="Z131" s="35">
        <v>2.3473999999999998E-2</v>
      </c>
      <c r="AA131" s="35">
        <v>3.5994499999999999E-2</v>
      </c>
      <c r="AB131" s="35" t="s">
        <v>0</v>
      </c>
      <c r="AC131" s="36" t="s">
        <v>0</v>
      </c>
      <c r="AD131" s="29" t="s">
        <v>0</v>
      </c>
      <c r="AE131" s="29">
        <v>5.1933899999999998E-2</v>
      </c>
      <c r="AF131" s="29">
        <v>1.039E-2</v>
      </c>
      <c r="AG131" s="29">
        <v>8.1899E-3</v>
      </c>
      <c r="AH131" s="29">
        <v>1.2821300000000001E-2</v>
      </c>
      <c r="AI131" s="29">
        <v>1.4115300000000001E-2</v>
      </c>
      <c r="AJ131" s="29">
        <v>1.6813999999999999E-2</v>
      </c>
      <c r="AK131" s="3">
        <f t="shared" si="2"/>
        <v>1.6594821428571428E-2</v>
      </c>
      <c r="AP131" s="2">
        <f>((AK131-AK$20)*100)/AK$20</f>
        <v>-16.390686024448247</v>
      </c>
    </row>
    <row r="132" spans="1:46" x14ac:dyDescent="0.25">
      <c r="A132" t="s">
        <v>0</v>
      </c>
      <c r="B132" s="37">
        <v>7.9799999999999992E-3</v>
      </c>
      <c r="C132" s="34">
        <v>5.5932000000000004E-3</v>
      </c>
      <c r="D132" s="34">
        <v>5.4501000000000003E-3</v>
      </c>
      <c r="E132" s="34">
        <v>5.2767999999999999E-3</v>
      </c>
      <c r="F132" s="34">
        <v>6.4051999999999998E-3</v>
      </c>
      <c r="G132" s="34">
        <v>1.0031399999999999E-2</v>
      </c>
      <c r="H132" s="34">
        <v>1.3861399999999999E-2</v>
      </c>
      <c r="I132" s="34">
        <v>2.00602E-2</v>
      </c>
      <c r="J132" s="34">
        <v>2.6613499999999998E-2</v>
      </c>
      <c r="K132" s="34">
        <v>3.0147899999999998E-2</v>
      </c>
      <c r="L132" s="34">
        <v>3.3422899999999998E-2</v>
      </c>
      <c r="M132" s="34">
        <v>3.15724E-2</v>
      </c>
      <c r="N132" s="34">
        <v>2.7323E-2</v>
      </c>
      <c r="O132" s="34">
        <v>2.3860099999999999E-2</v>
      </c>
      <c r="P132" s="34">
        <v>2.6275400000000001E-2</v>
      </c>
      <c r="Q132" s="34">
        <v>2.8103099999999999E-2</v>
      </c>
      <c r="R132" s="34">
        <v>2.7663E-2</v>
      </c>
      <c r="S132" s="35" t="s">
        <v>0</v>
      </c>
      <c r="T132" s="35" t="s">
        <v>0</v>
      </c>
      <c r="U132" s="35">
        <v>1.3576899999999999E-2</v>
      </c>
      <c r="V132" s="35">
        <v>1.8743200000000002E-2</v>
      </c>
      <c r="W132" s="35">
        <v>2.5034500000000001E-2</v>
      </c>
      <c r="X132" s="35">
        <v>1.56518E-2</v>
      </c>
      <c r="Y132" s="35">
        <v>1.3964600000000001E-2</v>
      </c>
      <c r="Z132" s="35">
        <v>2.02823E-2</v>
      </c>
      <c r="AA132" s="35">
        <v>2.94775E-2</v>
      </c>
      <c r="AB132" s="35" t="s">
        <v>0</v>
      </c>
      <c r="AC132" s="36" t="s">
        <v>0</v>
      </c>
      <c r="AD132" s="29" t="s">
        <v>0</v>
      </c>
      <c r="AE132" s="29">
        <v>5.6529500000000003E-2</v>
      </c>
      <c r="AF132" s="29">
        <v>1.77282E-2</v>
      </c>
      <c r="AG132" s="29">
        <v>1.08705E-2</v>
      </c>
      <c r="AH132" s="29">
        <v>1.5903400000000002E-2</v>
      </c>
      <c r="AI132" s="29">
        <v>1.7244900000000001E-2</v>
      </c>
      <c r="AJ132" s="29">
        <v>1.9379400000000001E-2</v>
      </c>
      <c r="AK132" s="3">
        <f t="shared" si="2"/>
        <v>2.013421E-2</v>
      </c>
      <c r="AP132" s="2">
        <f>((AK132-AK$21)*100)/AK$21</f>
        <v>-17.44006737909325</v>
      </c>
    </row>
    <row r="133" spans="1:46" x14ac:dyDescent="0.25">
      <c r="A133" t="s">
        <v>0</v>
      </c>
      <c r="B133" s="37">
        <v>9.2233999999999997E-3</v>
      </c>
      <c r="C133" s="34">
        <v>6.9166999999999996E-3</v>
      </c>
      <c r="D133" s="34">
        <v>5.7225000000000002E-3</v>
      </c>
      <c r="E133" s="34">
        <v>5.3121000000000002E-3</v>
      </c>
      <c r="F133" s="34">
        <v>6.9814999999999999E-3</v>
      </c>
      <c r="G133" s="34">
        <v>9.1702999999999993E-3</v>
      </c>
      <c r="H133" s="34">
        <v>1.1828E-2</v>
      </c>
      <c r="I133" s="34">
        <v>1.6199000000000002E-2</v>
      </c>
      <c r="J133" s="34">
        <v>2.0790200000000002E-2</v>
      </c>
      <c r="K133" s="34">
        <v>2.66664E-2</v>
      </c>
      <c r="L133" s="34">
        <v>3.0098400000000001E-2</v>
      </c>
      <c r="M133" s="34">
        <v>3.2789600000000002E-2</v>
      </c>
      <c r="N133" s="34">
        <v>2.8178499999999999E-2</v>
      </c>
      <c r="O133" s="34">
        <v>1.9591399999999998E-2</v>
      </c>
      <c r="P133" s="34">
        <v>2.03746E-2</v>
      </c>
      <c r="Q133" s="34">
        <v>1.9848000000000001E-2</v>
      </c>
      <c r="R133" s="34">
        <v>3.5780199999999998E-2</v>
      </c>
      <c r="S133" s="35" t="s">
        <v>0</v>
      </c>
      <c r="T133" s="35" t="s">
        <v>0</v>
      </c>
      <c r="U133" s="35">
        <v>1.6241999999999999E-2</v>
      </c>
      <c r="V133" s="35">
        <v>2.0915599999999999E-2</v>
      </c>
      <c r="W133" s="35">
        <v>1.8933800000000001E-2</v>
      </c>
      <c r="X133" s="35">
        <v>2.00532E-2</v>
      </c>
      <c r="Y133" s="35">
        <v>1.1955800000000001E-2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3.9462799999999999E-2</v>
      </c>
      <c r="AG133" s="29">
        <v>1.4280299999999999E-2</v>
      </c>
      <c r="AH133" s="29">
        <v>4.1624300000000003E-2</v>
      </c>
      <c r="AI133" s="29">
        <v>4.6223E-2</v>
      </c>
      <c r="AJ133" s="29">
        <v>1.7934599999999998E-2</v>
      </c>
      <c r="AK133" s="3">
        <f t="shared" si="2"/>
        <v>2.0485044444444447E-2</v>
      </c>
      <c r="AP133" s="2">
        <f>((AK133-AK$22)*100)/AK$22</f>
        <v>-18.870908809013507</v>
      </c>
    </row>
    <row r="134" spans="1:46" x14ac:dyDescent="0.25">
      <c r="A134" t="s">
        <v>0</v>
      </c>
      <c r="B134" s="37">
        <v>9.7316E-3</v>
      </c>
      <c r="C134" s="34">
        <v>5.5008000000000001E-3</v>
      </c>
      <c r="D134" s="34">
        <v>6.1891999999999997E-3</v>
      </c>
      <c r="E134" s="34">
        <v>4.6528000000000003E-3</v>
      </c>
      <c r="F134" s="34">
        <v>5.7472000000000001E-3</v>
      </c>
      <c r="G134" s="34">
        <v>7.6347000000000003E-3</v>
      </c>
      <c r="H134" s="34">
        <v>8.1638000000000006E-3</v>
      </c>
      <c r="I134" s="34">
        <v>9.5568000000000007E-3</v>
      </c>
      <c r="J134" s="34">
        <v>1.13297E-2</v>
      </c>
      <c r="K134" s="34">
        <v>1.44563E-2</v>
      </c>
      <c r="L134" s="34">
        <v>1.5093000000000001E-2</v>
      </c>
      <c r="M134" s="34">
        <v>1.78385E-2</v>
      </c>
      <c r="N134" s="34">
        <v>2.15902E-2</v>
      </c>
      <c r="O134" s="34">
        <v>1.77164E-2</v>
      </c>
      <c r="P134" s="34">
        <v>1.6654100000000002E-2</v>
      </c>
      <c r="Q134" s="34">
        <v>2.8245300000000001E-2</v>
      </c>
      <c r="R134" s="34">
        <v>5.0898199999999998E-2</v>
      </c>
      <c r="S134" s="35" t="s">
        <v>0</v>
      </c>
      <c r="T134" s="35">
        <v>2.9647400000000001E-2</v>
      </c>
      <c r="U134" s="35">
        <v>1.7579000000000001E-2</v>
      </c>
      <c r="V134" s="35">
        <v>1.47212E-2</v>
      </c>
      <c r="W134" s="35">
        <v>1.6007400000000001E-2</v>
      </c>
      <c r="X134" s="35">
        <v>1.4211700000000001E-2</v>
      </c>
      <c r="Y134" s="35">
        <v>9.0626999999999999E-3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6.6223599999999994E-2</v>
      </c>
      <c r="AG134" s="29">
        <v>4.5643400000000001E-2</v>
      </c>
      <c r="AH134" s="29">
        <v>3.2205900000000003E-2</v>
      </c>
      <c r="AI134" s="29">
        <v>3.6399599999999997E-2</v>
      </c>
      <c r="AJ134" s="29">
        <v>3.2884400000000001E-2</v>
      </c>
      <c r="AK134" s="3">
        <f t="shared" si="2"/>
        <v>2.0199460714285716E-2</v>
      </c>
      <c r="AP134" s="2">
        <f>((AK134-AK$23)*100)/AK$23</f>
        <v>-17.105931950008966</v>
      </c>
    </row>
    <row r="135" spans="1:46" x14ac:dyDescent="0.25">
      <c r="A135" t="s">
        <v>0</v>
      </c>
      <c r="B135" s="37">
        <v>1.3793E-2</v>
      </c>
      <c r="C135" s="34">
        <v>6.7060000000000002E-3</v>
      </c>
      <c r="D135" s="34">
        <v>6.1447999999999997E-3</v>
      </c>
      <c r="E135" s="34">
        <v>4.7004999999999998E-3</v>
      </c>
      <c r="F135" s="34">
        <v>5.5444999999999999E-3</v>
      </c>
      <c r="G135" s="34">
        <v>8.1513000000000002E-3</v>
      </c>
      <c r="H135" s="34">
        <v>1.1380700000000001E-2</v>
      </c>
      <c r="I135" s="34">
        <v>1.6753899999999999E-2</v>
      </c>
      <c r="J135" s="34">
        <v>2.1200199999999999E-2</v>
      </c>
      <c r="K135" s="34">
        <v>2.36717E-2</v>
      </c>
      <c r="L135" s="34">
        <v>1.93399E-2</v>
      </c>
      <c r="M135" s="34">
        <v>2.02145E-2</v>
      </c>
      <c r="N135" s="34">
        <v>1.8128399999999999E-2</v>
      </c>
      <c r="O135" s="34">
        <v>1.6585800000000001E-2</v>
      </c>
      <c r="P135" s="34">
        <v>2.12578E-2</v>
      </c>
      <c r="Q135" s="34">
        <v>6.4727000000000007E-2</v>
      </c>
      <c r="R135" s="34" t="s">
        <v>0</v>
      </c>
      <c r="S135" s="35">
        <v>2.68287E-2</v>
      </c>
      <c r="T135" s="35">
        <v>1.7861499999999999E-2</v>
      </c>
      <c r="U135" s="35">
        <v>1.1405500000000001E-2</v>
      </c>
      <c r="V135" s="35">
        <v>1.31416E-2</v>
      </c>
      <c r="W135" s="35">
        <v>1.37228E-2</v>
      </c>
      <c r="X135" s="35">
        <v>1.28498E-2</v>
      </c>
      <c r="Y135" s="35">
        <v>1.1081499999999999E-2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6.8445599999999995E-2</v>
      </c>
      <c r="AG135" s="29">
        <v>5.2596200000000003E-2</v>
      </c>
      <c r="AH135" s="29">
        <v>4.61868E-2</v>
      </c>
      <c r="AI135" s="29">
        <v>5.7137800000000002E-2</v>
      </c>
      <c r="AJ135" s="29">
        <v>5.9371800000000002E-2</v>
      </c>
      <c r="AK135" s="3">
        <f t="shared" si="2"/>
        <v>2.3890342857142855E-2</v>
      </c>
      <c r="AP135" s="2">
        <f>((AK135-AK$24)*100)/AK$24</f>
        <v>-17.690241071158319</v>
      </c>
    </row>
    <row r="136" spans="1:46" x14ac:dyDescent="0.25">
      <c r="A136" t="s">
        <v>0</v>
      </c>
      <c r="B136" s="37">
        <v>3.8710300000000003E-2</v>
      </c>
      <c r="C136" s="34">
        <v>2.5957399999999999E-2</v>
      </c>
      <c r="D136" s="34">
        <v>1.23594E-2</v>
      </c>
      <c r="E136" s="34">
        <v>7.7397999999999998E-3</v>
      </c>
      <c r="F136" s="34">
        <v>1.13936E-2</v>
      </c>
      <c r="G136" s="34">
        <v>1.47904E-2</v>
      </c>
      <c r="H136" s="34">
        <v>1.75306E-2</v>
      </c>
      <c r="I136" s="34">
        <v>2.0321499999999999E-2</v>
      </c>
      <c r="J136" s="34">
        <v>2.0592900000000001E-2</v>
      </c>
      <c r="K136" s="34">
        <v>2.16305E-2</v>
      </c>
      <c r="L136" s="34">
        <v>2.3602499999999998E-2</v>
      </c>
      <c r="M136" s="34">
        <v>2.6399499999999999E-2</v>
      </c>
      <c r="N136" s="34">
        <v>2.6717299999999999E-2</v>
      </c>
      <c r="O136" s="34">
        <v>1.8733900000000001E-2</v>
      </c>
      <c r="P136" s="38">
        <v>2.5914900000000001E-2</v>
      </c>
      <c r="Q136" s="38" t="s">
        <v>0</v>
      </c>
      <c r="R136" s="38">
        <v>5.45678E-2</v>
      </c>
      <c r="S136" s="35">
        <v>2.01648E-2</v>
      </c>
      <c r="T136" s="35">
        <v>1.6926299999999998E-2</v>
      </c>
      <c r="U136" s="35">
        <v>1.4292900000000001E-2</v>
      </c>
      <c r="V136" s="35">
        <v>1.9646199999999999E-2</v>
      </c>
      <c r="W136" s="35">
        <v>2.2227E-2</v>
      </c>
      <c r="X136" s="35">
        <v>1.58488E-2</v>
      </c>
      <c r="Y136" s="35">
        <v>1.9139400000000001E-2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7.4210600000000002E-2</v>
      </c>
      <c r="AG136" s="29">
        <v>5.8198399999999997E-2</v>
      </c>
      <c r="AH136" s="29" t="s">
        <v>0</v>
      </c>
      <c r="AI136" s="29">
        <v>7.9476000000000005E-2</v>
      </c>
      <c r="AJ136" s="29">
        <v>5.7121499999999999E-2</v>
      </c>
      <c r="AK136" s="3">
        <f t="shared" si="2"/>
        <v>2.8304229629629633E-2</v>
      </c>
      <c r="AP136" s="2">
        <f>((AK136-AK$25)*100)/AK$25</f>
        <v>-15.820978053498177</v>
      </c>
    </row>
    <row r="137" spans="1:46" x14ac:dyDescent="0.25">
      <c r="A137" t="s">
        <v>0</v>
      </c>
      <c r="B137" s="37">
        <v>5.5706100000000001E-2</v>
      </c>
      <c r="C137" s="34">
        <v>4.1880500000000001E-2</v>
      </c>
      <c r="D137" s="34">
        <v>2.5659100000000001E-2</v>
      </c>
      <c r="E137" s="34">
        <v>1.53486E-2</v>
      </c>
      <c r="F137" s="34">
        <v>1.48459E-2</v>
      </c>
      <c r="G137" s="34">
        <v>1.74769E-2</v>
      </c>
      <c r="H137" s="34">
        <v>2.0275600000000001E-2</v>
      </c>
      <c r="I137" s="34">
        <v>2.3194300000000001E-2</v>
      </c>
      <c r="J137" s="34">
        <v>2.1794299999999999E-2</v>
      </c>
      <c r="K137" s="34">
        <v>2.1511599999999999E-2</v>
      </c>
      <c r="L137" s="34">
        <v>2.5818199999999999E-2</v>
      </c>
      <c r="M137" s="34">
        <v>2.71115E-2</v>
      </c>
      <c r="N137" s="34">
        <v>2.4472899999999999E-2</v>
      </c>
      <c r="O137" s="34">
        <v>2.6385700000000002E-2</v>
      </c>
      <c r="P137" s="38" t="s">
        <v>0</v>
      </c>
      <c r="Q137" s="38">
        <v>5.6783800000000002E-2</v>
      </c>
      <c r="R137" s="38">
        <v>5.6900699999999999E-2</v>
      </c>
      <c r="S137" s="35">
        <v>4.5600300000000003E-2</v>
      </c>
      <c r="T137" s="35">
        <v>3.15567E-2</v>
      </c>
      <c r="U137" s="35">
        <v>2.3292299999999998E-2</v>
      </c>
      <c r="V137" s="35">
        <v>2.5537199999999999E-2</v>
      </c>
      <c r="W137" s="35">
        <v>2.9047300000000002E-2</v>
      </c>
      <c r="X137" s="35">
        <v>2.9018200000000001E-2</v>
      </c>
      <c r="Y137" s="35">
        <v>4.0338199999999998E-2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7.6116900000000001E-2</v>
      </c>
      <c r="AG137" s="29">
        <v>7.0000999999999994E-2</v>
      </c>
      <c r="AH137" s="29" t="s">
        <v>0</v>
      </c>
      <c r="AI137" s="29" t="s">
        <v>0</v>
      </c>
      <c r="AJ137" s="29" t="s">
        <v>0</v>
      </c>
      <c r="AK137" s="3">
        <f t="shared" si="2"/>
        <v>3.3826952000000007E-2</v>
      </c>
      <c r="AP137" s="2">
        <f>((AK137-AK$26)*100)/AK$26</f>
        <v>-12.54974359228903</v>
      </c>
    </row>
    <row r="138" spans="1:46" x14ac:dyDescent="0.25">
      <c r="A138" t="s">
        <v>0</v>
      </c>
      <c r="B138" s="37" t="s">
        <v>0</v>
      </c>
      <c r="C138" s="34">
        <v>5.0196900000000003E-2</v>
      </c>
      <c r="D138" s="34">
        <v>3.0236200000000001E-2</v>
      </c>
      <c r="E138" s="34">
        <v>1.7934599999999998E-2</v>
      </c>
      <c r="F138" s="34">
        <v>1.6092499999999999E-2</v>
      </c>
      <c r="G138" s="34">
        <v>1.99008E-2</v>
      </c>
      <c r="H138" s="34">
        <v>2.3992900000000001E-2</v>
      </c>
      <c r="I138" s="34">
        <v>2.6976400000000001E-2</v>
      </c>
      <c r="J138" s="34">
        <v>2.85545E-2</v>
      </c>
      <c r="K138" s="34">
        <v>2.8509699999999999E-2</v>
      </c>
      <c r="L138" s="34">
        <v>3.09755E-2</v>
      </c>
      <c r="M138" s="34">
        <v>2.9398799999999999E-2</v>
      </c>
      <c r="N138" s="34">
        <v>2.40761E-2</v>
      </c>
      <c r="O138" s="34">
        <v>3.0600499999999999E-2</v>
      </c>
      <c r="P138" s="38" t="s">
        <v>0</v>
      </c>
      <c r="Q138" s="38">
        <v>6.0701400000000003E-2</v>
      </c>
      <c r="R138" s="38">
        <v>5.5902800000000002E-2</v>
      </c>
      <c r="S138" s="35">
        <v>5.2254399999999999E-2</v>
      </c>
      <c r="T138" s="35">
        <v>3.5778900000000002E-2</v>
      </c>
      <c r="U138" s="35">
        <v>2.9404400000000001E-2</v>
      </c>
      <c r="V138" s="35">
        <v>3.2900400000000003E-2</v>
      </c>
      <c r="W138" s="35">
        <v>3.7219500000000003E-2</v>
      </c>
      <c r="X138" s="35">
        <v>3.8533100000000001E-2</v>
      </c>
      <c r="Y138" s="35">
        <v>5.2509E-2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3.3964300000000003E-2</v>
      </c>
      <c r="AG138" s="29">
        <v>9.5459799999999997E-2</v>
      </c>
      <c r="AH138" s="29" t="s">
        <v>0</v>
      </c>
      <c r="AI138" s="29" t="s">
        <v>0</v>
      </c>
      <c r="AJ138" s="29" t="s">
        <v>0</v>
      </c>
      <c r="AK138" s="3">
        <f t="shared" si="2"/>
        <v>3.6753058333333338E-2</v>
      </c>
      <c r="AP138" s="2">
        <f>((AK138-AK$27)*100)/AK$27</f>
        <v>-12.36104245913128</v>
      </c>
    </row>
    <row r="139" spans="1:46" x14ac:dyDescent="0.25">
      <c r="A139" t="s">
        <v>0</v>
      </c>
      <c r="B139" s="37" t="s">
        <v>0</v>
      </c>
      <c r="C139" s="34">
        <v>8.5623599999999994E-2</v>
      </c>
      <c r="D139" s="34">
        <v>3.5909099999999999E-2</v>
      </c>
      <c r="E139" s="34">
        <v>1.44335E-2</v>
      </c>
      <c r="F139" s="34">
        <v>4.8252E-3</v>
      </c>
      <c r="G139" s="34">
        <v>3.4396000000000001E-3</v>
      </c>
      <c r="H139" s="34">
        <v>6.9394000000000001E-3</v>
      </c>
      <c r="I139" s="34">
        <v>1.15677E-2</v>
      </c>
      <c r="J139" s="34">
        <v>1.52465E-2</v>
      </c>
      <c r="K139" s="34">
        <v>2.811E-2</v>
      </c>
      <c r="L139" s="34">
        <v>3.3581800000000002E-2</v>
      </c>
      <c r="M139" s="34">
        <v>3.25487E-2</v>
      </c>
      <c r="N139" s="34">
        <v>3.4828600000000001E-2</v>
      </c>
      <c r="O139" s="34">
        <v>4.7048600000000003E-2</v>
      </c>
      <c r="P139" s="38" t="s">
        <v>0</v>
      </c>
      <c r="Q139" s="38">
        <v>7.1766899999999995E-2</v>
      </c>
      <c r="R139" s="38">
        <v>4.6225500000000003E-2</v>
      </c>
      <c r="S139" s="35">
        <v>3.4841900000000002E-2</v>
      </c>
      <c r="T139" s="35">
        <v>2.5251800000000001E-2</v>
      </c>
      <c r="U139" s="35">
        <v>2.6100000000000002E-2</v>
      </c>
      <c r="V139" s="35">
        <v>3.1529099999999997E-2</v>
      </c>
      <c r="W139" s="35">
        <v>3.9162299999999997E-2</v>
      </c>
      <c r="X139" s="35">
        <v>4.4584100000000002E-2</v>
      </c>
      <c r="Y139" s="35">
        <v>4.2609899999999999E-2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3.2553354545454542E-2</v>
      </c>
      <c r="AP139" s="2">
        <f>((AK139-AK$28)*100)/AK$28</f>
        <v>-12.238249151515516</v>
      </c>
    </row>
    <row r="140" spans="1:46" x14ac:dyDescent="0.25">
      <c r="A140" s="32" t="s">
        <v>0</v>
      </c>
      <c r="B140" s="39" t="s">
        <v>0</v>
      </c>
      <c r="C140" s="32">
        <v>3.9126899999999999E-2</v>
      </c>
      <c r="D140" s="32">
        <v>6.9441799999999998E-2</v>
      </c>
      <c r="E140" s="32">
        <v>7.4221700000000002E-2</v>
      </c>
      <c r="F140" s="32">
        <v>7.3830400000000004E-2</v>
      </c>
      <c r="G140" s="32">
        <v>6.63995E-2</v>
      </c>
      <c r="H140" s="32">
        <v>6.03273E-2</v>
      </c>
      <c r="I140" s="32">
        <v>4.4569999999999999E-2</v>
      </c>
      <c r="J140" s="32">
        <v>3.2889099999999998E-2</v>
      </c>
      <c r="K140" s="32">
        <v>1.9944900000000002E-2</v>
      </c>
      <c r="L140" s="32">
        <v>1.4007199999999999E-2</v>
      </c>
      <c r="M140" s="32">
        <v>2.1722000000000002E-2</v>
      </c>
      <c r="N140" s="32">
        <v>5.6522999999999997E-2</v>
      </c>
      <c r="O140" s="32">
        <v>5.8908500000000003E-2</v>
      </c>
      <c r="P140" s="32" t="s">
        <v>0</v>
      </c>
      <c r="Q140" s="32" t="s">
        <v>0</v>
      </c>
      <c r="R140" s="32" t="s">
        <v>0</v>
      </c>
      <c r="S140" s="33">
        <v>8.1987099999999993E-2</v>
      </c>
      <c r="T140" s="33">
        <v>7.3843199999999998E-2</v>
      </c>
      <c r="U140" s="33">
        <v>6.5783499999999995E-2</v>
      </c>
      <c r="V140" s="33">
        <v>4.2381299999999997E-2</v>
      </c>
      <c r="W140" s="33">
        <v>1.3068099999999999E-2</v>
      </c>
      <c r="X140" s="33">
        <v>5.1084600000000001E-2</v>
      </c>
      <c r="Y140" s="33">
        <v>4.94736E-2</v>
      </c>
      <c r="Z140" s="33" t="s">
        <v>0</v>
      </c>
      <c r="AA140" s="40" t="s">
        <v>0</v>
      </c>
      <c r="AB140" s="40">
        <v>1.09795E-2</v>
      </c>
      <c r="AC140" s="40">
        <v>3.1778399999999998E-2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4.7831436363636362E-2</v>
      </c>
      <c r="AP140" s="2">
        <f>((AK140-AK$29)*100)/AK$29</f>
        <v>-13.474104516025044</v>
      </c>
    </row>
    <row r="141" spans="1:46" x14ac:dyDescent="0.25">
      <c r="A141" s="31" t="s">
        <v>0</v>
      </c>
      <c r="B141" s="41" t="s">
        <v>0</v>
      </c>
      <c r="C141" s="31" t="s">
        <v>0</v>
      </c>
      <c r="D141" s="31">
        <v>0.1168406</v>
      </c>
      <c r="E141" s="31">
        <v>0.1159174</v>
      </c>
      <c r="F141" s="31">
        <v>0.1133845</v>
      </c>
      <c r="G141" s="31">
        <v>0.113173</v>
      </c>
      <c r="H141" s="31">
        <v>0.11259570000000001</v>
      </c>
      <c r="I141" s="31">
        <v>0.1090745</v>
      </c>
      <c r="J141" s="31">
        <v>0.10279489999999999</v>
      </c>
      <c r="K141" s="31">
        <v>8.9358599999999996E-2</v>
      </c>
      <c r="L141" s="31">
        <v>7.4728100000000006E-2</v>
      </c>
      <c r="M141" s="31">
        <v>6.1135599999999998E-2</v>
      </c>
      <c r="N141" s="31">
        <v>7.2732400000000003E-2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0.1398615</v>
      </c>
      <c r="T141" s="33">
        <v>0.13377620000000001</v>
      </c>
      <c r="U141" s="33">
        <v>0.1243862</v>
      </c>
      <c r="V141" s="33">
        <v>0.1106323</v>
      </c>
      <c r="W141" s="33">
        <v>8.4420599999999998E-2</v>
      </c>
      <c r="X141" s="33">
        <v>5.8670899999999998E-2</v>
      </c>
      <c r="Y141" s="33">
        <v>7.1447399999999994E-2</v>
      </c>
      <c r="Z141" s="33">
        <v>5.6166800000000003E-2</v>
      </c>
      <c r="AA141" s="40">
        <v>4.3207200000000001E-2</v>
      </c>
      <c r="AB141" s="40">
        <v>3.4112799999999999E-2</v>
      </c>
      <c r="AC141" s="40">
        <v>3.89112E-2</v>
      </c>
      <c r="AD141" s="40">
        <v>2.2831799999999999E-2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8.6963486956521729E-2</v>
      </c>
      <c r="AP141" s="2">
        <f>((AK141-AK$30)*100)/AK$30</f>
        <v>-12.197857518369396</v>
      </c>
    </row>
    <row r="142" spans="1:46" x14ac:dyDescent="0.25">
      <c r="A142" s="31" t="s">
        <v>0</v>
      </c>
      <c r="B142" s="41" t="s">
        <v>0</v>
      </c>
      <c r="C142" s="31" t="s">
        <v>0</v>
      </c>
      <c r="D142" s="31">
        <v>0.17127899999999999</v>
      </c>
      <c r="E142" s="31">
        <v>0.1541033</v>
      </c>
      <c r="F142" s="31">
        <v>0.14594309999999999</v>
      </c>
      <c r="G142" s="31">
        <v>0.14601539999999999</v>
      </c>
      <c r="H142" s="31">
        <v>0.14498720000000001</v>
      </c>
      <c r="I142" s="31">
        <v>0.14323900000000001</v>
      </c>
      <c r="J142" s="31">
        <v>0.13819200000000001</v>
      </c>
      <c r="K142" s="31">
        <v>0.13169159999999999</v>
      </c>
      <c r="L142" s="31">
        <v>0.12014030000000001</v>
      </c>
      <c r="M142" s="31">
        <v>9.7359600000000004E-2</v>
      </c>
      <c r="N142" s="31">
        <v>8.2783499999999996E-2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0.16527410000000001</v>
      </c>
      <c r="T142" s="33">
        <v>0.15759210000000001</v>
      </c>
      <c r="U142" s="33">
        <v>0.1558967</v>
      </c>
      <c r="V142" s="33">
        <v>0.14552300000000001</v>
      </c>
      <c r="W142" s="33">
        <v>0.1380101</v>
      </c>
      <c r="X142" s="33">
        <v>0.11628910000000001</v>
      </c>
      <c r="Y142" s="33">
        <v>9.0554399999999993E-2</v>
      </c>
      <c r="Z142" s="33" t="s">
        <v>0</v>
      </c>
      <c r="AA142" s="40">
        <v>5.8558699999999998E-2</v>
      </c>
      <c r="AB142" s="40">
        <v>4.8461799999999999E-2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0.12759469999999998</v>
      </c>
      <c r="AP142" s="2">
        <f>((AK142-AK$31)*100)/AK$31</f>
        <v>-10.023276802779874</v>
      </c>
    </row>
    <row r="143" spans="1:46" x14ac:dyDescent="0.25">
      <c r="A143" s="31" t="s">
        <v>0</v>
      </c>
      <c r="B143" s="41" t="s">
        <v>0</v>
      </c>
      <c r="C143" s="31" t="s">
        <v>0</v>
      </c>
      <c r="D143" s="31">
        <v>0.18659129999999999</v>
      </c>
      <c r="E143" s="31">
        <v>0.15791759999999999</v>
      </c>
      <c r="F143" s="31">
        <v>0.16407540000000001</v>
      </c>
      <c r="G143" s="31">
        <v>0.16449559999999999</v>
      </c>
      <c r="H143" s="31">
        <v>0.16537959999999999</v>
      </c>
      <c r="I143" s="31">
        <v>0.1648937</v>
      </c>
      <c r="J143" s="31">
        <v>0.16380410000000001</v>
      </c>
      <c r="K143" s="31">
        <v>0.15917790000000001</v>
      </c>
      <c r="L143" s="31">
        <v>0.1483218</v>
      </c>
      <c r="M143" s="31">
        <v>0.1278841</v>
      </c>
      <c r="N143" s="31">
        <v>0.11095149999999999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0.1901236</v>
      </c>
      <c r="U143" s="33">
        <v>0.17472789999999999</v>
      </c>
      <c r="V143" s="33">
        <v>0.17969599999999999</v>
      </c>
      <c r="W143" s="33">
        <v>0.1744088</v>
      </c>
      <c r="X143" s="33">
        <v>0.165217</v>
      </c>
      <c r="Y143" s="33">
        <v>0.13381950000000001</v>
      </c>
      <c r="Z143" s="33">
        <v>0.1200145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0.15841666111111111</v>
      </c>
      <c r="AP143" s="2">
        <f>((AK143-AK$32)*100)/AK$32</f>
        <v>-9.3287420361760525</v>
      </c>
    </row>
    <row r="144" spans="1:46" x14ac:dyDescent="0.25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0.1712099</v>
      </c>
      <c r="F144" s="31">
        <v>0.17682490000000001</v>
      </c>
      <c r="G144" s="31">
        <v>0.1816152</v>
      </c>
      <c r="H144" s="31">
        <v>0.17823130000000001</v>
      </c>
      <c r="I144" s="31">
        <v>0.18139369999999999</v>
      </c>
      <c r="J144" s="31">
        <v>0.18490680000000001</v>
      </c>
      <c r="K144" s="31">
        <v>0.1830859</v>
      </c>
      <c r="L144" s="31">
        <v>0.1688933</v>
      </c>
      <c r="M144" s="31">
        <v>0.14762249999999999</v>
      </c>
      <c r="N144" s="31">
        <v>0.1434841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0.20277729999999999</v>
      </c>
      <c r="V144" s="33">
        <v>0.2046675</v>
      </c>
      <c r="W144" s="33">
        <v>0.20399249999999999</v>
      </c>
      <c r="X144" s="33">
        <v>0.19805629999999999</v>
      </c>
      <c r="Y144" s="33">
        <v>0.1738777</v>
      </c>
      <c r="Z144" s="33">
        <v>0.15141109999999999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0.17825312499999998</v>
      </c>
      <c r="AP144" s="2">
        <f>((AK144-AK$33)*100)/AK$33</f>
        <v>-8.5957844102074965</v>
      </c>
    </row>
    <row r="145" spans="1:47" x14ac:dyDescent="0.25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0.1516267</v>
      </c>
      <c r="F145" s="27">
        <v>0.15879370000000001</v>
      </c>
      <c r="G145" s="27">
        <v>0.15799189999999999</v>
      </c>
      <c r="H145" s="27">
        <v>0.1256681</v>
      </c>
      <c r="I145" s="27">
        <v>0.15692449999999999</v>
      </c>
      <c r="J145" s="27">
        <v>0.195936</v>
      </c>
      <c r="K145" s="27">
        <v>0.19081600000000001</v>
      </c>
      <c r="L145" s="27">
        <v>0.1866893</v>
      </c>
      <c r="M145" s="27">
        <v>0.160222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0.2297363</v>
      </c>
      <c r="V145" s="27">
        <v>0.22831000000000001</v>
      </c>
      <c r="W145" s="27">
        <v>0.22231300000000001</v>
      </c>
      <c r="X145" s="27">
        <v>0.2482645</v>
      </c>
      <c r="Y145" s="27">
        <v>0.2433466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0.18975990000000004</v>
      </c>
      <c r="AP145" s="2">
        <f>((AK145-AK$34)*100)/AK$34</f>
        <v>-11.592881383603538</v>
      </c>
    </row>
    <row r="146" spans="1:47" x14ac:dyDescent="0.25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0.28221750000000001</v>
      </c>
      <c r="H146" s="27">
        <v>0.28569129999999998</v>
      </c>
      <c r="I146" s="27">
        <v>0.27571259999999997</v>
      </c>
      <c r="J146" s="27">
        <v>0.2169642</v>
      </c>
      <c r="K146" s="27">
        <v>0.28079159999999997</v>
      </c>
      <c r="L146" s="27">
        <v>0.2440949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0.35983779999999999</v>
      </c>
      <c r="V146" s="27">
        <v>0.32791569999999998</v>
      </c>
      <c r="W146" s="27">
        <v>0.31722650000000002</v>
      </c>
      <c r="X146" s="27">
        <v>0.27382139999999999</v>
      </c>
      <c r="Y146" s="27">
        <v>0.31760319999999997</v>
      </c>
      <c r="Z146" s="27">
        <v>0.2115988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0.28278962499999999</v>
      </c>
      <c r="AP146" s="2">
        <f>((AK146-AK$35)*100)/AK$35</f>
        <v>-1.4249864002681045</v>
      </c>
    </row>
    <row r="147" spans="1:47" x14ac:dyDescent="0.25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0.28303790000000001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0.30172979999999999</v>
      </c>
      <c r="U147" s="25">
        <v>0.3354742</v>
      </c>
      <c r="V147" s="25" t="s">
        <v>0</v>
      </c>
      <c r="W147" s="25" t="s">
        <v>0</v>
      </c>
      <c r="X147" s="25">
        <v>0.26587050000000001</v>
      </c>
      <c r="Y147" s="25">
        <v>0.27610299999999999</v>
      </c>
      <c r="Z147" s="25">
        <v>0.33319910000000003</v>
      </c>
      <c r="AA147" s="25">
        <v>0.3424623</v>
      </c>
      <c r="AB147" s="25">
        <v>0.345142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0.31037735</v>
      </c>
      <c r="AP147" s="22">
        <f>((AK147-AK$36)*100)/AK$36</f>
        <v>-6.7089542795430912</v>
      </c>
    </row>
    <row r="148" spans="1:47" x14ac:dyDescent="0.25">
      <c r="A148" s="25">
        <v>0.46717379999999997</v>
      </c>
      <c r="B148" s="26">
        <v>0.48092479999999999</v>
      </c>
      <c r="C148" s="25">
        <v>0.50728740000000005</v>
      </c>
      <c r="D148" s="25">
        <v>0.51485029999999998</v>
      </c>
      <c r="E148" s="25">
        <v>0.52211470000000004</v>
      </c>
      <c r="F148" s="25">
        <v>0.51939069999999998</v>
      </c>
      <c r="G148" s="25">
        <v>0.51691089999999995</v>
      </c>
      <c r="H148" s="25">
        <v>0.48508030000000002</v>
      </c>
      <c r="I148" s="25">
        <v>0.50326950000000004</v>
      </c>
      <c r="J148" s="25">
        <v>0.46442420000000001</v>
      </c>
      <c r="K148" s="25">
        <v>0.5079108</v>
      </c>
      <c r="L148" s="25">
        <v>0.50719890000000001</v>
      </c>
      <c r="M148" s="25">
        <v>0.50702749999999996</v>
      </c>
      <c r="N148" s="25">
        <v>0.45759080000000002</v>
      </c>
      <c r="O148" s="25">
        <v>0.52373959999999997</v>
      </c>
      <c r="P148" s="25">
        <v>0.52747909999999998</v>
      </c>
      <c r="Q148" s="25">
        <v>0.45910289999999998</v>
      </c>
      <c r="R148" s="25">
        <v>0.45590239999999999</v>
      </c>
      <c r="S148" s="25">
        <v>0.53209010000000001</v>
      </c>
      <c r="T148" s="25">
        <v>0.49217379999999999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0.34893099999999999</v>
      </c>
      <c r="Z148" s="25">
        <v>0.34687449999999997</v>
      </c>
      <c r="AA148" s="25">
        <v>0.3660564</v>
      </c>
      <c r="AB148" s="25">
        <v>0.40957470000000001</v>
      </c>
      <c r="AC148" s="25">
        <v>0.41074480000000002</v>
      </c>
      <c r="AD148" s="25">
        <v>0.4370078</v>
      </c>
      <c r="AE148" s="25">
        <v>0.48940280000000003</v>
      </c>
      <c r="AF148" s="25">
        <v>0.48344189999999998</v>
      </c>
      <c r="AG148" s="25">
        <v>0.47962169999999998</v>
      </c>
      <c r="AH148" s="25">
        <v>0.48293940000000002</v>
      </c>
      <c r="AI148" s="25">
        <v>0.48199419999999998</v>
      </c>
      <c r="AJ148" s="25">
        <v>0.47770829999999997</v>
      </c>
      <c r="AK148" s="3">
        <f t="shared" si="2"/>
        <v>0.47393562499999997</v>
      </c>
      <c r="AP148" s="22">
        <f>((AK148-AK$37)*100)/AK$37</f>
        <v>6.4923269573415947</v>
      </c>
    </row>
    <row r="149" spans="1:47" x14ac:dyDescent="0.25">
      <c r="A149" t="s">
        <v>20</v>
      </c>
      <c r="AK149" s="17">
        <f>SUM(A113:AJ146)/867</f>
        <v>0.10625163471741629</v>
      </c>
      <c r="AP149" s="23">
        <f>((AK149-AK$38)*100)/AK$38</f>
        <v>-6.8086791707517058</v>
      </c>
      <c r="AQ149" s="24" t="s">
        <v>125</v>
      </c>
    </row>
    <row r="150" spans="1:47" x14ac:dyDescent="0.25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0</v>
      </c>
      <c r="B151" s="26">
        <v>0.36543530000000002</v>
      </c>
      <c r="C151" s="25">
        <v>0.43861020000000001</v>
      </c>
      <c r="D151" s="25">
        <v>0.51144449999999997</v>
      </c>
      <c r="E151" s="25">
        <v>0.5765652</v>
      </c>
      <c r="F151" s="25">
        <v>0.44037280000000001</v>
      </c>
      <c r="G151" s="25">
        <v>0.54267679999999996</v>
      </c>
      <c r="H151" s="25">
        <v>0.37342639999999999</v>
      </c>
      <c r="I151" s="25">
        <v>0.37166179999999999</v>
      </c>
      <c r="J151" s="25">
        <v>0.36448009999999997</v>
      </c>
      <c r="K151" s="25">
        <v>0.47778910000000002</v>
      </c>
      <c r="L151" s="25">
        <v>0.32453070000000001</v>
      </c>
      <c r="M151" s="25">
        <v>0.44348409999999999</v>
      </c>
      <c r="N151" s="25">
        <v>0.33901480000000001</v>
      </c>
      <c r="O151" s="25">
        <v>0.39782210000000001</v>
      </c>
      <c r="P151" s="25">
        <v>0.37319340000000001</v>
      </c>
      <c r="Q151" s="25">
        <v>0.3661392</v>
      </c>
      <c r="R151" s="25">
        <v>0.36185529999999999</v>
      </c>
      <c r="S151" s="25">
        <v>0.4287822</v>
      </c>
      <c r="T151" s="25">
        <v>0.58878909999999995</v>
      </c>
      <c r="U151" s="25">
        <v>0.44507200000000002</v>
      </c>
      <c r="V151" s="25">
        <v>0.55495260000000002</v>
      </c>
      <c r="W151" s="25">
        <v>0.56756300000000004</v>
      </c>
      <c r="X151" s="25">
        <v>0.51529650000000005</v>
      </c>
      <c r="Y151" s="25">
        <v>0.4809542</v>
      </c>
      <c r="Z151" s="25">
        <v>0.5395972</v>
      </c>
      <c r="AA151" s="25">
        <v>0.55902479999999999</v>
      </c>
      <c r="AB151" s="25">
        <v>0.4371082</v>
      </c>
      <c r="AC151" s="25">
        <v>0.49317329999999998</v>
      </c>
      <c r="AD151" s="25">
        <v>0.39312469999999999</v>
      </c>
      <c r="AE151" s="25">
        <v>0.35810950000000003</v>
      </c>
      <c r="AF151" s="25">
        <v>0.4156183</v>
      </c>
      <c r="AG151" s="25">
        <v>0.48608390000000001</v>
      </c>
      <c r="AH151" s="25">
        <v>0.58539549999999996</v>
      </c>
      <c r="AI151" s="25">
        <v>0.32324730000000002</v>
      </c>
      <c r="AJ151" s="25" t="s">
        <v>0</v>
      </c>
      <c r="AK151" s="3">
        <f>AVERAGE(A151:AJ151)</f>
        <v>0.44824688529411766</v>
      </c>
      <c r="AM151" s="6" t="s">
        <v>94</v>
      </c>
      <c r="AO151" s="2">
        <f>SUM(A184:AJ185)/40</f>
        <v>0.37513756749999999</v>
      </c>
      <c r="AP151" s="2">
        <f>((AK151-AK$3)*100)/AK$3</f>
        <v>-0.57499114168257281</v>
      </c>
      <c r="AR151" s="6" t="s">
        <v>94</v>
      </c>
      <c r="AS151" s="2"/>
      <c r="AT151" s="2">
        <f>((AO151-AO$3)*100)/AO$3</f>
        <v>-11.22542641057732</v>
      </c>
    </row>
    <row r="152" spans="1:47" x14ac:dyDescent="0.25">
      <c r="A152" s="27">
        <v>0.28176970000000001</v>
      </c>
      <c r="B152" s="28">
        <v>0.2763099</v>
      </c>
      <c r="C152" s="27">
        <v>0.30258020000000002</v>
      </c>
      <c r="D152" s="27">
        <v>0.27116210000000002</v>
      </c>
      <c r="E152" s="27">
        <v>0.248558</v>
      </c>
      <c r="F152" s="27">
        <v>0.26484940000000001</v>
      </c>
      <c r="G152" s="27">
        <v>0.25659300000000002</v>
      </c>
      <c r="H152" s="27">
        <v>0.32874599999999998</v>
      </c>
      <c r="I152" s="27">
        <v>0.3596336</v>
      </c>
      <c r="J152" s="27">
        <v>0.37257879999999999</v>
      </c>
      <c r="K152" s="27">
        <v>0.3220557</v>
      </c>
      <c r="L152" s="27">
        <v>0.37859540000000003</v>
      </c>
      <c r="M152" s="27">
        <v>0.37878849999999997</v>
      </c>
      <c r="N152" s="27">
        <v>0.37829990000000002</v>
      </c>
      <c r="O152" s="27">
        <v>0.32933210000000002</v>
      </c>
      <c r="P152" s="27">
        <v>0.36972310000000003</v>
      </c>
      <c r="Q152" s="27">
        <v>0.28606320000000002</v>
      </c>
      <c r="R152" s="27">
        <v>0.27139340000000001</v>
      </c>
      <c r="S152" s="27">
        <v>0.3237968</v>
      </c>
      <c r="T152" s="27">
        <v>0.35886679999999999</v>
      </c>
      <c r="U152" s="27">
        <v>0.36130509999999999</v>
      </c>
      <c r="V152" s="27">
        <v>0.34345189999999998</v>
      </c>
      <c r="W152" s="27">
        <v>0.35486849999999998</v>
      </c>
      <c r="X152" s="27">
        <v>0.44252190000000002</v>
      </c>
      <c r="Y152" s="27">
        <v>0.39751189999999997</v>
      </c>
      <c r="Z152" s="27">
        <v>0.305697</v>
      </c>
      <c r="AA152" s="27">
        <v>0.31083889999999997</v>
      </c>
      <c r="AB152" s="27">
        <v>0.3004791</v>
      </c>
      <c r="AC152" s="27">
        <v>0.31987169999999998</v>
      </c>
      <c r="AD152" s="27">
        <v>0.32329259999999999</v>
      </c>
      <c r="AE152" s="27">
        <v>0.31568960000000001</v>
      </c>
      <c r="AF152" s="27">
        <v>0.30980649999999998</v>
      </c>
      <c r="AG152" s="27">
        <v>0.29222930000000003</v>
      </c>
      <c r="AH152" s="27">
        <v>0.29612889999999997</v>
      </c>
      <c r="AI152" s="27">
        <v>0.31408930000000002</v>
      </c>
      <c r="AJ152" s="27">
        <v>0.29128999999999999</v>
      </c>
      <c r="AK152" s="3">
        <f t="shared" si="2"/>
        <v>0.32329910555555563</v>
      </c>
      <c r="AM152" s="6" t="s">
        <v>116</v>
      </c>
      <c r="AO152" s="2">
        <f>SUM(A150:AJ151)/34</f>
        <v>0.44824688529411766</v>
      </c>
      <c r="AP152" s="2">
        <f>((AK152-AK$4)*100)/AK$4</f>
        <v>-9.9215710734415001</v>
      </c>
      <c r="AR152" s="6" t="s">
        <v>116</v>
      </c>
      <c r="AS152" s="2"/>
      <c r="AT152" s="1">
        <f>((AO152-AO$4)*100)/AO$4</f>
        <v>-0.57499114168257281</v>
      </c>
    </row>
    <row r="153" spans="1:47" x14ac:dyDescent="0.25">
      <c r="A153" s="27">
        <v>0.23054759999999999</v>
      </c>
      <c r="B153" s="28">
        <v>0.22680069999999999</v>
      </c>
      <c r="C153" s="27">
        <v>0.22315489999999999</v>
      </c>
      <c r="D153" s="27">
        <v>0.22087560000000001</v>
      </c>
      <c r="E153" s="27">
        <v>0.21504429999999999</v>
      </c>
      <c r="F153" s="27">
        <v>0.21176239999999999</v>
      </c>
      <c r="G153" s="27">
        <v>0.21203169999999999</v>
      </c>
      <c r="H153" s="27">
        <v>0.2156286</v>
      </c>
      <c r="I153" s="27">
        <v>0.22158340000000001</v>
      </c>
      <c r="J153" s="27">
        <v>0.22533539999999999</v>
      </c>
      <c r="K153" s="27">
        <v>0.2252238</v>
      </c>
      <c r="L153" s="27">
        <v>0.2233861</v>
      </c>
      <c r="M153" s="27">
        <v>0.22281780000000001</v>
      </c>
      <c r="N153" s="27">
        <v>0.22190029999999999</v>
      </c>
      <c r="O153" s="27">
        <v>0.22046170000000001</v>
      </c>
      <c r="P153" s="27">
        <v>0.21753739999999999</v>
      </c>
      <c r="Q153" s="27">
        <v>0.21604719999999999</v>
      </c>
      <c r="R153" s="27">
        <v>0.21287510000000001</v>
      </c>
      <c r="S153" s="27">
        <v>0.20697650000000001</v>
      </c>
      <c r="T153" s="27">
        <v>0.21481230000000001</v>
      </c>
      <c r="U153" s="27">
        <v>0.22450890000000001</v>
      </c>
      <c r="V153" s="27">
        <v>0.2369781</v>
      </c>
      <c r="W153" s="27">
        <v>0.24079719999999999</v>
      </c>
      <c r="X153" s="27">
        <v>0.243368</v>
      </c>
      <c r="Y153" s="27">
        <v>0.24550839999999999</v>
      </c>
      <c r="Z153" s="27">
        <v>0.24781619999999999</v>
      </c>
      <c r="AA153" s="27">
        <v>0.24622649999999999</v>
      </c>
      <c r="AB153" s="27">
        <v>0.24252319999999999</v>
      </c>
      <c r="AC153" s="27">
        <v>0.24093870000000001</v>
      </c>
      <c r="AD153" s="27">
        <v>0.24262600000000001</v>
      </c>
      <c r="AE153" s="27">
        <v>0.24546399999999999</v>
      </c>
      <c r="AF153" s="27">
        <v>0.243704</v>
      </c>
      <c r="AG153" s="27">
        <v>0.24018030000000001</v>
      </c>
      <c r="AH153" s="27">
        <v>0.23964279999999999</v>
      </c>
      <c r="AI153" s="27">
        <v>0.2360787</v>
      </c>
      <c r="AJ153" s="27">
        <v>0.23316799999999999</v>
      </c>
      <c r="AK153" s="3">
        <f t="shared" si="2"/>
        <v>0.22873143888888892</v>
      </c>
      <c r="AM153" s="10" t="s">
        <v>94</v>
      </c>
      <c r="AO153" s="2">
        <f>SUM(A182:AJ183)/26</f>
        <v>0.20220187307692308</v>
      </c>
      <c r="AP153" s="2">
        <f>((AK153-AK$5)*100)/AK$5</f>
        <v>-5.7723226746106322</v>
      </c>
      <c r="AR153" s="10" t="s">
        <v>94</v>
      </c>
      <c r="AS153" s="2"/>
      <c r="AT153" s="1">
        <f>((AO153-AO$5)*100)/AO$5</f>
        <v>-18.461124158988863</v>
      </c>
    </row>
    <row r="154" spans="1:47" x14ac:dyDescent="0.25">
      <c r="A154" s="29">
        <v>0.2129103</v>
      </c>
      <c r="B154" s="30">
        <v>0.20984359999999999</v>
      </c>
      <c r="C154" s="29">
        <v>0.20645440000000001</v>
      </c>
      <c r="D154" s="29">
        <v>0.20393710000000001</v>
      </c>
      <c r="E154" s="31">
        <v>0.1984476</v>
      </c>
      <c r="F154" s="31">
        <v>0.18937190000000001</v>
      </c>
      <c r="G154" s="31">
        <v>0.18455469999999999</v>
      </c>
      <c r="H154" s="31">
        <v>0.18792610000000001</v>
      </c>
      <c r="I154" s="31">
        <v>0.1996125</v>
      </c>
      <c r="J154" s="31">
        <v>0.2029571</v>
      </c>
      <c r="K154" s="31">
        <v>0.20154369999999999</v>
      </c>
      <c r="L154" s="31">
        <v>0.19706399999999999</v>
      </c>
      <c r="M154" s="31">
        <v>0.19685130000000001</v>
      </c>
      <c r="N154" s="31">
        <v>0.1970278</v>
      </c>
      <c r="O154" s="31">
        <v>0.197602</v>
      </c>
      <c r="P154" s="31">
        <v>0.19559009999999999</v>
      </c>
      <c r="Q154" s="32">
        <v>0.19399060000000001</v>
      </c>
      <c r="R154" s="32">
        <v>0.18981609999999999</v>
      </c>
      <c r="S154" s="33">
        <v>0.18432689999999999</v>
      </c>
      <c r="T154" s="33" t="s">
        <v>0</v>
      </c>
      <c r="U154" s="33">
        <v>0.2229632</v>
      </c>
      <c r="V154" s="33">
        <v>0.22781019999999999</v>
      </c>
      <c r="W154" s="33">
        <v>0.23002719999999999</v>
      </c>
      <c r="X154" s="33">
        <v>0.22902829999999999</v>
      </c>
      <c r="Y154" s="33">
        <v>0.22878029999999999</v>
      </c>
      <c r="Z154" s="33">
        <v>0.22798019999999999</v>
      </c>
      <c r="AA154" s="33">
        <v>0.22402250000000001</v>
      </c>
      <c r="AB154" s="33">
        <v>0.2208512</v>
      </c>
      <c r="AC154" s="29">
        <v>0.2192856</v>
      </c>
      <c r="AD154" s="29">
        <v>0.2194054</v>
      </c>
      <c r="AE154" s="29">
        <v>0.2235164</v>
      </c>
      <c r="AF154" s="29">
        <v>0.2231117</v>
      </c>
      <c r="AG154" s="29">
        <v>0.21696689999999999</v>
      </c>
      <c r="AH154" s="29">
        <v>0.21600559999999999</v>
      </c>
      <c r="AI154" s="29">
        <v>0.21570520000000001</v>
      </c>
      <c r="AJ154" s="29">
        <v>0.2144944</v>
      </c>
      <c r="AK154" s="3">
        <f t="shared" si="2"/>
        <v>0.20885091714285722</v>
      </c>
      <c r="AM154" s="10" t="s">
        <v>116</v>
      </c>
      <c r="AO154" s="2">
        <f>SUM(A152:AJ153)/72</f>
        <v>0.27601527222222222</v>
      </c>
      <c r="AP154" s="2">
        <f>((AK154-AK$6)*100)/AK$6</f>
        <v>-7.535148664321806</v>
      </c>
      <c r="AR154" s="10" t="s">
        <v>116</v>
      </c>
      <c r="AS154" s="2"/>
      <c r="AT154" s="1">
        <f>((AO154-AO$6)*100)/AO$6</f>
        <v>-8.24750896444076</v>
      </c>
    </row>
    <row r="155" spans="1:47" x14ac:dyDescent="0.25">
      <c r="A155" s="29">
        <v>0.1983618</v>
      </c>
      <c r="B155" s="30">
        <v>0.1947055</v>
      </c>
      <c r="C155" s="29">
        <v>0.1856363</v>
      </c>
      <c r="D155" s="29">
        <v>0.1743422</v>
      </c>
      <c r="E155" s="31">
        <v>0.15685450000000001</v>
      </c>
      <c r="F155" s="31">
        <v>0.1365046</v>
      </c>
      <c r="G155" s="31">
        <v>0.12936210000000001</v>
      </c>
      <c r="H155" s="31">
        <v>0.1200801</v>
      </c>
      <c r="I155" s="31">
        <v>0.13447400000000001</v>
      </c>
      <c r="J155" s="31">
        <v>0.13766510000000001</v>
      </c>
      <c r="K155" s="31">
        <v>0.13815060000000001</v>
      </c>
      <c r="L155" s="31">
        <v>0.14001449999999999</v>
      </c>
      <c r="M155" s="31">
        <v>0.14363980000000001</v>
      </c>
      <c r="N155" s="31">
        <v>0.14865909999999999</v>
      </c>
      <c r="O155" s="31">
        <v>0.1535521</v>
      </c>
      <c r="P155" s="31">
        <v>0.15464729999999999</v>
      </c>
      <c r="Q155" s="32">
        <v>0.154172</v>
      </c>
      <c r="R155" s="32">
        <v>0.1468148</v>
      </c>
      <c r="S155" s="33">
        <v>0.14017869999999999</v>
      </c>
      <c r="T155" s="33" t="s">
        <v>0</v>
      </c>
      <c r="U155" s="33">
        <v>0.1982315</v>
      </c>
      <c r="V155" s="33">
        <v>0.20237620000000001</v>
      </c>
      <c r="W155" s="33">
        <v>0.20421919999999999</v>
      </c>
      <c r="X155" s="33">
        <v>0.20225979999999999</v>
      </c>
      <c r="Y155" s="33">
        <v>0.20237079999999999</v>
      </c>
      <c r="Z155" s="33">
        <v>0.201181</v>
      </c>
      <c r="AA155" s="33">
        <v>0.1995015</v>
      </c>
      <c r="AB155" s="33">
        <v>0.19919780000000001</v>
      </c>
      <c r="AC155" s="29">
        <v>0.1956908</v>
      </c>
      <c r="AD155" s="29">
        <v>0.19377230000000001</v>
      </c>
      <c r="AE155" s="29">
        <v>0.1963683</v>
      </c>
      <c r="AF155" s="29">
        <v>0.2013684</v>
      </c>
      <c r="AG155" s="29">
        <v>0.19779250000000001</v>
      </c>
      <c r="AH155" s="29">
        <v>0.19701550000000001</v>
      </c>
      <c r="AI155" s="29">
        <v>0.19819880000000001</v>
      </c>
      <c r="AJ155" s="29">
        <v>0.19895199999999999</v>
      </c>
      <c r="AK155" s="3">
        <f t="shared" si="2"/>
        <v>0.17360890000000004</v>
      </c>
      <c r="AM155" s="11" t="s">
        <v>99</v>
      </c>
      <c r="AO155" s="2">
        <f>SUM(A177:R181)/56</f>
        <v>0.10710483035714288</v>
      </c>
      <c r="AP155" s="2">
        <f>((AK155-AK$7)*100)/AK$7</f>
        <v>-13.470795690513993</v>
      </c>
      <c r="AR155" s="11" t="s">
        <v>99</v>
      </c>
      <c r="AS155" s="2"/>
      <c r="AT155" s="1">
        <f>((AO155-AO$7)*100)/AO$7</f>
        <v>-17.887051872052727</v>
      </c>
    </row>
    <row r="156" spans="1:47" x14ac:dyDescent="0.25">
      <c r="A156" s="29">
        <v>0.16755339999999999</v>
      </c>
      <c r="B156" s="30">
        <v>0.15299560000000001</v>
      </c>
      <c r="C156" s="29">
        <v>0.1296486</v>
      </c>
      <c r="D156" s="29">
        <v>0.1099265</v>
      </c>
      <c r="E156" s="31">
        <v>9.8739400000000005E-2</v>
      </c>
      <c r="F156" s="31">
        <v>9.8729399999999995E-2</v>
      </c>
      <c r="G156" s="31">
        <v>8.6593400000000001E-2</v>
      </c>
      <c r="H156" s="31">
        <v>8.8656799999999994E-2</v>
      </c>
      <c r="I156" s="31">
        <v>9.3209700000000006E-2</v>
      </c>
      <c r="J156" s="31">
        <v>9.7356799999999993E-2</v>
      </c>
      <c r="K156" s="31">
        <v>9.5709600000000006E-2</v>
      </c>
      <c r="L156" s="31">
        <v>9.7092200000000004E-2</v>
      </c>
      <c r="M156" s="31">
        <v>0.100272</v>
      </c>
      <c r="N156" s="31">
        <v>0.1040169</v>
      </c>
      <c r="O156" s="31">
        <v>0.1081763</v>
      </c>
      <c r="P156" s="31">
        <v>0.11044030000000001</v>
      </c>
      <c r="Q156" s="32">
        <v>0.1118474</v>
      </c>
      <c r="R156" s="32">
        <v>0.10622620000000001</v>
      </c>
      <c r="S156" s="33">
        <v>0.1036316</v>
      </c>
      <c r="T156" s="33" t="s">
        <v>0</v>
      </c>
      <c r="U156" s="33">
        <v>0.1219167</v>
      </c>
      <c r="V156" s="33">
        <v>0.13535220000000001</v>
      </c>
      <c r="W156" s="33">
        <v>0.14441519999999999</v>
      </c>
      <c r="X156" s="33">
        <v>0.14878050000000001</v>
      </c>
      <c r="Y156" s="33">
        <v>0.14715529999999999</v>
      </c>
      <c r="Z156" s="33">
        <v>0.14910390000000001</v>
      </c>
      <c r="AA156" s="33">
        <v>0.15154860000000001</v>
      </c>
      <c r="AB156" s="33">
        <v>0.15373519999999999</v>
      </c>
      <c r="AC156" s="29">
        <v>0.16467570000000001</v>
      </c>
      <c r="AD156" s="29">
        <v>0.1626166</v>
      </c>
      <c r="AE156" s="29">
        <v>0.15989239999999999</v>
      </c>
      <c r="AF156" s="29">
        <v>0.16988639999999999</v>
      </c>
      <c r="AG156" s="29">
        <v>0.1691686</v>
      </c>
      <c r="AH156" s="29">
        <v>0.1699349</v>
      </c>
      <c r="AI156" s="29">
        <v>0.1732785</v>
      </c>
      <c r="AJ156" s="29">
        <v>0.17336869999999999</v>
      </c>
      <c r="AK156" s="3">
        <f t="shared" si="2"/>
        <v>0.13016147142857146</v>
      </c>
      <c r="AM156" s="11" t="s">
        <v>102</v>
      </c>
      <c r="AO156" s="2">
        <f>SUM(E154:R158)/68</f>
        <v>0.10925683088235291</v>
      </c>
      <c r="AP156" s="2">
        <f>((AK156-AK$8)*100)/AK$8</f>
        <v>-18.507686828130009</v>
      </c>
      <c r="AR156" s="11" t="s">
        <v>102</v>
      </c>
      <c r="AS156" s="2"/>
      <c r="AT156" s="1">
        <f>((AO156-AO$8)*100)/AO$8</f>
        <v>-17.342562306477426</v>
      </c>
    </row>
    <row r="157" spans="1:47" x14ac:dyDescent="0.25">
      <c r="A157" s="29">
        <v>0.11405510000000001</v>
      </c>
      <c r="B157" s="30">
        <v>9.38195E-2</v>
      </c>
      <c r="C157" s="29">
        <v>7.1956000000000006E-2</v>
      </c>
      <c r="D157" s="29">
        <v>7.3976700000000006E-2</v>
      </c>
      <c r="E157" s="31" t="s">
        <v>0</v>
      </c>
      <c r="F157" s="31">
        <v>0.1081008</v>
      </c>
      <c r="G157" s="31">
        <v>6.7127099999999995E-2</v>
      </c>
      <c r="H157" s="31">
        <v>6.23767E-2</v>
      </c>
      <c r="I157" s="31">
        <v>6.5649299999999994E-2</v>
      </c>
      <c r="J157" s="31">
        <v>6.5724099999999994E-2</v>
      </c>
      <c r="K157" s="31">
        <v>6.4903299999999997E-2</v>
      </c>
      <c r="L157" s="31">
        <v>6.2809199999999996E-2</v>
      </c>
      <c r="M157" s="31">
        <v>6.2476499999999997E-2</v>
      </c>
      <c r="N157" s="31">
        <v>6.5745899999999996E-2</v>
      </c>
      <c r="O157" s="31">
        <v>6.8349599999999996E-2</v>
      </c>
      <c r="P157" s="31">
        <v>7.1430999999999994E-2</v>
      </c>
      <c r="Q157" s="32">
        <v>7.1779300000000004E-2</v>
      </c>
      <c r="R157" s="32">
        <v>6.3456200000000004E-2</v>
      </c>
      <c r="S157" s="33">
        <v>6.5046000000000007E-2</v>
      </c>
      <c r="T157" s="33" t="s">
        <v>0</v>
      </c>
      <c r="U157" s="33">
        <v>7.8961100000000006E-2</v>
      </c>
      <c r="V157" s="33">
        <v>9.5797199999999999E-2</v>
      </c>
      <c r="W157" s="33">
        <v>0.1039157</v>
      </c>
      <c r="X157" s="33">
        <v>0.1095637</v>
      </c>
      <c r="Y157" s="33">
        <v>0.1111278</v>
      </c>
      <c r="Z157" s="33">
        <v>0.1096404</v>
      </c>
      <c r="AA157" s="33">
        <v>0.1058562</v>
      </c>
      <c r="AB157" s="33">
        <v>0.1109579</v>
      </c>
      <c r="AC157" s="29">
        <v>0.13536029999999999</v>
      </c>
      <c r="AD157" s="29">
        <v>0.10283639999999999</v>
      </c>
      <c r="AE157" s="29">
        <v>8.6979500000000001E-2</v>
      </c>
      <c r="AF157" s="29">
        <v>9.7725000000000006E-2</v>
      </c>
      <c r="AG157" s="29">
        <v>0.11568290000000001</v>
      </c>
      <c r="AH157" s="29">
        <v>0.12538759999999999</v>
      </c>
      <c r="AI157" s="29">
        <v>0.13106979999999999</v>
      </c>
      <c r="AJ157" s="29">
        <v>0.12623100000000001</v>
      </c>
      <c r="AK157" s="3">
        <f t="shared" si="2"/>
        <v>9.0172788235294121E-2</v>
      </c>
      <c r="AM157" s="12" t="s">
        <v>105</v>
      </c>
      <c r="AO157" s="2">
        <f>SUM(S177:Z181)/35</f>
        <v>0.10989621142857144</v>
      </c>
      <c r="AP157" s="2">
        <f>((AK157-AK$9)*100)/AK$9</f>
        <v>-20.187662971485707</v>
      </c>
      <c r="AR157" s="12" t="s">
        <v>105</v>
      </c>
      <c r="AS157" s="2"/>
      <c r="AT157" s="1">
        <f>((AO157-AO$9)*100)/AO$9</f>
        <v>-21.231475549869948</v>
      </c>
    </row>
    <row r="158" spans="1:47" x14ac:dyDescent="0.25">
      <c r="A158" s="29">
        <v>6.1976799999999999E-2</v>
      </c>
      <c r="B158" s="30">
        <v>5.5688799999999997E-2</v>
      </c>
      <c r="C158" s="29">
        <v>4.1696400000000002E-2</v>
      </c>
      <c r="D158" s="29" t="s">
        <v>0</v>
      </c>
      <c r="E158" s="31" t="s">
        <v>0</v>
      </c>
      <c r="F158" s="31">
        <v>7.6051599999999997E-2</v>
      </c>
      <c r="G158" s="31">
        <v>3.5883199999999997E-2</v>
      </c>
      <c r="H158" s="31">
        <v>3.5853299999999998E-2</v>
      </c>
      <c r="I158" s="31">
        <v>3.5594199999999999E-2</v>
      </c>
      <c r="J158" s="31">
        <v>2.7741499999999999E-2</v>
      </c>
      <c r="K158" s="31">
        <v>1.26753E-2</v>
      </c>
      <c r="L158" s="31">
        <v>9.1239000000000008E-3</v>
      </c>
      <c r="M158" s="31">
        <v>1.9112500000000001E-2</v>
      </c>
      <c r="N158" s="31">
        <v>2.9672199999999999E-2</v>
      </c>
      <c r="O158" s="31">
        <v>3.2931099999999998E-2</v>
      </c>
      <c r="P158" s="31">
        <v>3.36686E-2</v>
      </c>
      <c r="Q158" s="32">
        <v>2.4730700000000001E-2</v>
      </c>
      <c r="R158" s="32">
        <v>3.2484899999999997E-2</v>
      </c>
      <c r="S158" s="33">
        <v>4.9959099999999999E-2</v>
      </c>
      <c r="T158" s="33" t="s">
        <v>0</v>
      </c>
      <c r="U158" s="33" t="s">
        <v>0</v>
      </c>
      <c r="V158" s="33">
        <v>4.4542999999999999E-2</v>
      </c>
      <c r="W158" s="33">
        <v>5.8661499999999998E-2</v>
      </c>
      <c r="X158" s="33">
        <v>6.5748500000000001E-2</v>
      </c>
      <c r="Y158" s="33">
        <v>6.6964499999999996E-2</v>
      </c>
      <c r="Z158" s="33">
        <v>5.7386199999999998E-2</v>
      </c>
      <c r="AA158" s="33">
        <v>4.3939100000000002E-2</v>
      </c>
      <c r="AB158" s="33">
        <v>6.9009600000000004E-2</v>
      </c>
      <c r="AC158" s="29" t="s">
        <v>0</v>
      </c>
      <c r="AD158" s="29">
        <v>6.4244599999999999E-2</v>
      </c>
      <c r="AE158" s="29">
        <v>5.5013199999999998E-2</v>
      </c>
      <c r="AF158" s="29">
        <v>4.2912400000000003E-2</v>
      </c>
      <c r="AG158" s="29">
        <v>1.97541E-2</v>
      </c>
      <c r="AH158" s="29">
        <v>3.6786899999999997E-2</v>
      </c>
      <c r="AI158" s="29">
        <v>4.7435499999999998E-2</v>
      </c>
      <c r="AJ158" s="29">
        <v>4.9803500000000001E-2</v>
      </c>
      <c r="AK158" s="3">
        <f t="shared" si="2"/>
        <v>4.3130538709677438E-2</v>
      </c>
      <c r="AM158" s="12" t="s">
        <v>108</v>
      </c>
      <c r="AO158" s="2">
        <f>SUM(S154:AB158)/44</f>
        <v>0.1442732545454545</v>
      </c>
      <c r="AP158" s="2">
        <f>((AK158-AK$10)*100)/AK$10</f>
        <v>-23.123548447060781</v>
      </c>
      <c r="AR158" s="12" t="s">
        <v>108</v>
      </c>
      <c r="AS158" s="2"/>
      <c r="AT158" s="1">
        <f>((AO158-AO$10)*100)/AO$10</f>
        <v>-13.946147131758876</v>
      </c>
    </row>
    <row r="159" spans="1:47" x14ac:dyDescent="0.25">
      <c r="A159" s="29">
        <v>5.0020299999999997E-2</v>
      </c>
      <c r="B159" s="30">
        <v>4.9100199999999997E-2</v>
      </c>
      <c r="C159" s="29" t="s">
        <v>0</v>
      </c>
      <c r="D159" s="29" t="s">
        <v>0</v>
      </c>
      <c r="E159" s="34" t="s">
        <v>0</v>
      </c>
      <c r="F159" s="34">
        <v>6.1555499999999999E-2</v>
      </c>
      <c r="G159" s="34">
        <v>4.4141399999999997E-2</v>
      </c>
      <c r="H159" s="34">
        <v>4.1966700000000003E-2</v>
      </c>
      <c r="I159" s="34">
        <v>3.9022000000000001E-2</v>
      </c>
      <c r="J159" s="34">
        <v>3.2775899999999997E-2</v>
      </c>
      <c r="K159" s="34">
        <v>2.83372E-2</v>
      </c>
      <c r="L159" s="34">
        <v>2.21242E-2</v>
      </c>
      <c r="M159" s="34">
        <v>1.93055E-2</v>
      </c>
      <c r="N159" s="34">
        <v>1.84151E-2</v>
      </c>
      <c r="O159" s="34">
        <v>1.63115E-2</v>
      </c>
      <c r="P159" s="34">
        <v>1.53937E-2</v>
      </c>
      <c r="Q159" s="34">
        <v>1.7326100000000001E-2</v>
      </c>
      <c r="R159" s="34">
        <v>2.99308E-2</v>
      </c>
      <c r="S159" s="35">
        <v>3.8142500000000003E-2</v>
      </c>
      <c r="T159" s="35" t="s">
        <v>0</v>
      </c>
      <c r="U159" s="35" t="s">
        <v>0</v>
      </c>
      <c r="V159" s="35">
        <v>6.6636399999999998E-2</v>
      </c>
      <c r="W159" s="35">
        <v>5.18092E-2</v>
      </c>
      <c r="X159" s="35">
        <v>3.08644E-2</v>
      </c>
      <c r="Y159" s="35">
        <v>1.5628099999999999E-2</v>
      </c>
      <c r="Z159" s="35">
        <v>1.54377E-2</v>
      </c>
      <c r="AA159" s="35">
        <v>5.2551500000000001E-2</v>
      </c>
      <c r="AB159" s="35">
        <v>6.3045100000000007E-2</v>
      </c>
      <c r="AC159" s="36" t="s">
        <v>0</v>
      </c>
      <c r="AD159" s="29">
        <v>6.5246399999999996E-2</v>
      </c>
      <c r="AE159" s="29">
        <v>6.0037100000000003E-2</v>
      </c>
      <c r="AF159" s="29">
        <v>5.22689E-2</v>
      </c>
      <c r="AG159" s="29">
        <v>4.7961400000000001E-2</v>
      </c>
      <c r="AH159" s="29">
        <v>4.5519999999999998E-2</v>
      </c>
      <c r="AI159" s="29">
        <v>4.4147499999999999E-2</v>
      </c>
      <c r="AJ159" s="29">
        <v>4.4300699999999998E-2</v>
      </c>
      <c r="AK159" s="3">
        <f t="shared" si="2"/>
        <v>3.9310766666666663E-2</v>
      </c>
      <c r="AM159" s="14" t="s">
        <v>99</v>
      </c>
      <c r="AO159" s="7">
        <f>(SUM(B168:O176)+SUM(P168:R172))/140</f>
        <v>1.6805552857142858E-2</v>
      </c>
      <c r="AP159" s="2">
        <f>((AK159-AK$11)*100)/AK$11</f>
        <v>-23.232269183958596</v>
      </c>
      <c r="AR159" s="14" t="s">
        <v>99</v>
      </c>
      <c r="AS159" s="2"/>
      <c r="AT159" s="1">
        <f>((AO159-AO$11)*100)/AO$11</f>
        <v>-27.780172372777454</v>
      </c>
      <c r="AU159">
        <f>SUM(AT159:AT162)/4</f>
        <v>-29.628523822017215</v>
      </c>
    </row>
    <row r="160" spans="1:47" x14ac:dyDescent="0.25">
      <c r="A160" s="29">
        <v>3.93902E-2</v>
      </c>
      <c r="B160" s="30">
        <v>3.6041999999999998E-2</v>
      </c>
      <c r="C160" s="29" t="s">
        <v>0</v>
      </c>
      <c r="D160" s="29" t="s">
        <v>0</v>
      </c>
      <c r="E160" s="34" t="s">
        <v>0</v>
      </c>
      <c r="F160" s="34">
        <v>6.7654500000000006E-2</v>
      </c>
      <c r="G160" s="34">
        <v>3.78632E-2</v>
      </c>
      <c r="H160" s="34">
        <v>3.1706400000000003E-2</v>
      </c>
      <c r="I160" s="34">
        <v>2.9703299999999998E-2</v>
      </c>
      <c r="J160" s="34">
        <v>2.61763E-2</v>
      </c>
      <c r="K160" s="34">
        <v>2.5500800000000001E-2</v>
      </c>
      <c r="L160" s="34">
        <v>2.2033799999999999E-2</v>
      </c>
      <c r="M160" s="34">
        <v>2.0048099999999999E-2</v>
      </c>
      <c r="N160" s="34">
        <v>1.9545900000000001E-2</v>
      </c>
      <c r="O160" s="34">
        <v>2.0431700000000001E-2</v>
      </c>
      <c r="P160" s="34">
        <v>2.2488000000000001E-2</v>
      </c>
      <c r="Q160" s="34">
        <v>2.58742E-2</v>
      </c>
      <c r="R160" s="34">
        <v>2.8825900000000002E-2</v>
      </c>
      <c r="S160" s="35">
        <v>2.7251999999999998E-2</v>
      </c>
      <c r="T160" s="35" t="s">
        <v>0</v>
      </c>
      <c r="U160" s="35" t="s">
        <v>0</v>
      </c>
      <c r="V160" s="35">
        <v>6.4952399999999993E-2</v>
      </c>
      <c r="W160" s="35">
        <v>4.7090600000000003E-2</v>
      </c>
      <c r="X160" s="35">
        <v>3.0421E-2</v>
      </c>
      <c r="Y160" s="35">
        <v>3.0940499999999999E-2</v>
      </c>
      <c r="Z160" s="35">
        <v>3.9416699999999999E-2</v>
      </c>
      <c r="AA160" s="35">
        <v>5.3187199999999997E-2</v>
      </c>
      <c r="AB160" s="35">
        <v>5.7889099999999999E-2</v>
      </c>
      <c r="AC160" s="36" t="s">
        <v>0</v>
      </c>
      <c r="AD160" s="29">
        <v>7.0275599999999994E-2</v>
      </c>
      <c r="AE160" s="29">
        <v>5.3291400000000003E-2</v>
      </c>
      <c r="AF160" s="29">
        <v>4.5532000000000003E-2</v>
      </c>
      <c r="AG160" s="29">
        <v>4.3995699999999999E-2</v>
      </c>
      <c r="AH160" s="29">
        <v>4.3152099999999999E-2</v>
      </c>
      <c r="AI160" s="29">
        <v>4.3475899999999998E-2</v>
      </c>
      <c r="AJ160" s="29">
        <v>4.2141499999999998E-2</v>
      </c>
      <c r="AK160" s="3">
        <f t="shared" si="2"/>
        <v>3.8209933333333335E-2</v>
      </c>
      <c r="AM160" s="14" t="s">
        <v>102</v>
      </c>
      <c r="AO160" s="2">
        <f>SUM(E159:R167)/126</f>
        <v>1.9605507936507931E-2</v>
      </c>
      <c r="AP160" s="2">
        <f>((AK160-AK$12)*100)/AK$12</f>
        <v>-24.59019736640855</v>
      </c>
      <c r="AR160" s="14" t="s">
        <v>102</v>
      </c>
      <c r="AS160" s="2"/>
      <c r="AT160" s="1">
        <f>((AO160-AO$12)*100)/AO$12</f>
        <v>-31.149909945323966</v>
      </c>
    </row>
    <row r="161" spans="1:46" x14ac:dyDescent="0.25">
      <c r="A161" s="29">
        <v>3.4105900000000001E-2</v>
      </c>
      <c r="B161" s="30">
        <v>1.8812200000000001E-2</v>
      </c>
      <c r="C161" s="29" t="s">
        <v>0</v>
      </c>
      <c r="D161" s="29" t="s">
        <v>0</v>
      </c>
      <c r="E161" s="34" t="s">
        <v>0</v>
      </c>
      <c r="F161" s="34">
        <v>4.76467E-2</v>
      </c>
      <c r="G161" s="34">
        <v>3.0388700000000001E-2</v>
      </c>
      <c r="H161" s="34">
        <v>2.2051999999999999E-2</v>
      </c>
      <c r="I161" s="34">
        <v>1.7012599999999999E-2</v>
      </c>
      <c r="J161" s="34">
        <v>1.5960499999999999E-2</v>
      </c>
      <c r="K161" s="34">
        <v>1.8644000000000001E-2</v>
      </c>
      <c r="L161" s="34">
        <v>1.79659E-2</v>
      </c>
      <c r="M161" s="34">
        <v>1.7295499999999998E-2</v>
      </c>
      <c r="N161" s="34">
        <v>1.84174E-2</v>
      </c>
      <c r="O161" s="34">
        <v>2.15283E-2</v>
      </c>
      <c r="P161" s="34">
        <v>2.4837999999999999E-2</v>
      </c>
      <c r="Q161" s="34">
        <v>2.6842600000000001E-2</v>
      </c>
      <c r="R161" s="34">
        <v>2.83214E-2</v>
      </c>
      <c r="S161" s="35">
        <v>1.4348E-2</v>
      </c>
      <c r="T161" s="35" t="s">
        <v>0</v>
      </c>
      <c r="U161" s="35" t="s">
        <v>0</v>
      </c>
      <c r="V161" s="35" t="s">
        <v>0</v>
      </c>
      <c r="W161" s="35">
        <v>3.60059E-2</v>
      </c>
      <c r="X161" s="35">
        <v>3.3714099999999997E-2</v>
      </c>
      <c r="Y161" s="35">
        <v>3.40986E-2</v>
      </c>
      <c r="Z161" s="35">
        <v>3.9164699999999997E-2</v>
      </c>
      <c r="AA161" s="35">
        <v>3.6073000000000001E-2</v>
      </c>
      <c r="AB161" s="35" t="s">
        <v>0</v>
      </c>
      <c r="AC161" s="36" t="s">
        <v>0</v>
      </c>
      <c r="AD161" s="29">
        <v>7.7915100000000001E-2</v>
      </c>
      <c r="AE161" s="29">
        <v>3.8801299999999997E-2</v>
      </c>
      <c r="AF161" s="29">
        <v>4.0537400000000001E-2</v>
      </c>
      <c r="AG161" s="29">
        <v>3.9816699999999997E-2</v>
      </c>
      <c r="AH161" s="29">
        <v>4.0754400000000003E-2</v>
      </c>
      <c r="AI161" s="29">
        <v>4.1445900000000001E-2</v>
      </c>
      <c r="AJ161" s="29">
        <v>4.01689E-2</v>
      </c>
      <c r="AK161" s="3">
        <f t="shared" si="2"/>
        <v>3.1166989285714292E-2</v>
      </c>
      <c r="AM161" s="15" t="s">
        <v>105</v>
      </c>
      <c r="AO161" s="2">
        <f>(SUM(S168:AB176)+SUM(P173:R176))/67</f>
        <v>2.2920353731343289E-2</v>
      </c>
      <c r="AP161" s="2">
        <f>((AK161-AK$13)*100)/AK$13</f>
        <v>-25.612366131348331</v>
      </c>
      <c r="AR161" s="15" t="s">
        <v>105</v>
      </c>
      <c r="AS161" s="2"/>
      <c r="AT161" s="1">
        <f>((AO161-AO$13)*100)/AO$13</f>
        <v>-31.076261294512353</v>
      </c>
    </row>
    <row r="162" spans="1:46" x14ac:dyDescent="0.25">
      <c r="A162" s="29">
        <v>3.1131599999999999E-2</v>
      </c>
      <c r="B162" s="30">
        <v>1.44805E-2</v>
      </c>
      <c r="C162" s="29" t="s">
        <v>0</v>
      </c>
      <c r="D162" s="29" t="s">
        <v>0</v>
      </c>
      <c r="E162" s="34">
        <v>5.4880499999999999E-2</v>
      </c>
      <c r="F162" s="34">
        <v>3.9303499999999998E-2</v>
      </c>
      <c r="G162" s="34">
        <v>2.00317E-2</v>
      </c>
      <c r="H162" s="34">
        <v>1.0654500000000001E-2</v>
      </c>
      <c r="I162" s="34">
        <v>7.2881999999999999E-3</v>
      </c>
      <c r="J162" s="34">
        <v>1.0245300000000001E-2</v>
      </c>
      <c r="K162" s="34">
        <v>7.1352999999999998E-3</v>
      </c>
      <c r="L162" s="34">
        <v>9.5537999999999994E-3</v>
      </c>
      <c r="M162" s="34">
        <v>1.55154E-2</v>
      </c>
      <c r="N162" s="34">
        <v>1.8649200000000001E-2</v>
      </c>
      <c r="O162" s="34">
        <v>2.2367100000000001E-2</v>
      </c>
      <c r="P162" s="34">
        <v>2.5600299999999999E-2</v>
      </c>
      <c r="Q162" s="34">
        <v>2.8297599999999999E-2</v>
      </c>
      <c r="R162" s="34">
        <v>3.3072600000000001E-2</v>
      </c>
      <c r="S162" s="35">
        <v>1.1033100000000001E-2</v>
      </c>
      <c r="T162" s="35" t="s">
        <v>0</v>
      </c>
      <c r="U162" s="35" t="s">
        <v>0</v>
      </c>
      <c r="V162" s="35" t="s">
        <v>0</v>
      </c>
      <c r="W162" s="35">
        <v>4.0058999999999997E-2</v>
      </c>
      <c r="X162" s="35">
        <v>3.7094299999999997E-2</v>
      </c>
      <c r="Y162" s="35">
        <v>3.7570399999999997E-2</v>
      </c>
      <c r="Z162" s="35">
        <v>3.9668500000000002E-2</v>
      </c>
      <c r="AA162" s="35">
        <v>3.8297699999999997E-2</v>
      </c>
      <c r="AB162" s="35" t="s">
        <v>0</v>
      </c>
      <c r="AC162" s="36" t="s">
        <v>0</v>
      </c>
      <c r="AD162" s="29" t="s">
        <v>0</v>
      </c>
      <c r="AE162" s="29">
        <v>2.5824900000000001E-2</v>
      </c>
      <c r="AF162" s="29">
        <v>3.7558000000000001E-2</v>
      </c>
      <c r="AG162" s="29">
        <v>3.7700699999999997E-2</v>
      </c>
      <c r="AH162" s="29">
        <v>4.0318600000000003E-2</v>
      </c>
      <c r="AI162" s="29">
        <v>4.2792799999999999E-2</v>
      </c>
      <c r="AJ162" s="29">
        <v>4.20653E-2</v>
      </c>
      <c r="AK162" s="3">
        <f t="shared" si="2"/>
        <v>2.7792514285714286E-2</v>
      </c>
      <c r="AM162" s="15" t="s">
        <v>108</v>
      </c>
      <c r="AO162" s="2">
        <f>SUM(S159:AB167)/54</f>
        <v>3.4303994444444458E-2</v>
      </c>
      <c r="AP162" s="1">
        <f>((AK162-AK$14)*100)/AK$14</f>
        <v>-28.096218093458155</v>
      </c>
      <c r="AR162" s="15" t="s">
        <v>108</v>
      </c>
      <c r="AS162" s="2"/>
      <c r="AT162" s="1">
        <f>((AO162-AO$14)*100)/AO$14</f>
        <v>-28.507751675455083</v>
      </c>
    </row>
    <row r="163" spans="1:46" x14ac:dyDescent="0.25">
      <c r="A163" s="29">
        <v>3.1261900000000002E-2</v>
      </c>
      <c r="B163" s="30">
        <v>1.95538E-2</v>
      </c>
      <c r="C163" s="29" t="s">
        <v>0</v>
      </c>
      <c r="D163" s="29" t="s">
        <v>0</v>
      </c>
      <c r="E163" s="34">
        <v>3.1762400000000003E-2</v>
      </c>
      <c r="F163" s="34">
        <v>2.4016599999999999E-2</v>
      </c>
      <c r="G163" s="34">
        <v>1.35999E-2</v>
      </c>
      <c r="H163" s="34">
        <v>7.2351000000000004E-3</v>
      </c>
      <c r="I163" s="34">
        <v>5.9735999999999999E-3</v>
      </c>
      <c r="J163" s="34">
        <v>4.6398000000000003E-3</v>
      </c>
      <c r="K163" s="34">
        <v>5.2769000000000002E-3</v>
      </c>
      <c r="L163" s="34">
        <v>9.6985999999999999E-3</v>
      </c>
      <c r="M163" s="34">
        <v>1.49298E-2</v>
      </c>
      <c r="N163" s="34">
        <v>1.9105400000000002E-2</v>
      </c>
      <c r="O163" s="34">
        <v>2.32675E-2</v>
      </c>
      <c r="P163" s="34">
        <v>2.70701E-2</v>
      </c>
      <c r="Q163" s="34">
        <v>3.0962199999999999E-2</v>
      </c>
      <c r="R163" s="34">
        <v>3.7879400000000001E-2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4.5399500000000002E-2</v>
      </c>
      <c r="X163" s="35">
        <v>3.6723199999999998E-2</v>
      </c>
      <c r="Y163" s="35">
        <v>3.9602600000000002E-2</v>
      </c>
      <c r="Z163" s="35">
        <v>3.6568700000000003E-2</v>
      </c>
      <c r="AA163" s="35">
        <v>4.1927800000000001E-2</v>
      </c>
      <c r="AB163" s="35" t="s">
        <v>0</v>
      </c>
      <c r="AC163" s="36" t="s">
        <v>0</v>
      </c>
      <c r="AD163" s="29" t="s">
        <v>0</v>
      </c>
      <c r="AE163" s="29">
        <v>3.79817E-2</v>
      </c>
      <c r="AF163" s="29">
        <v>2.7488700000000001E-2</v>
      </c>
      <c r="AG163" s="29">
        <v>2.5067800000000001E-2</v>
      </c>
      <c r="AH163" s="29">
        <v>2.9173999999999999E-2</v>
      </c>
      <c r="AI163" s="29">
        <v>3.4291599999999998E-2</v>
      </c>
      <c r="AJ163" s="29">
        <v>3.6450400000000001E-2</v>
      </c>
      <c r="AK163" s="3">
        <f t="shared" si="2"/>
        <v>2.5811444444444446E-2</v>
      </c>
      <c r="AM163" s="16" t="s">
        <v>117</v>
      </c>
      <c r="AO163" s="7">
        <f>(SUM(AC154:AJ176)+SUM(A154:D167))/173</f>
        <v>7.1312572832370025E-2</v>
      </c>
      <c r="AP163" s="2">
        <f>((AK163-AK$15)*100)/AK$15</f>
        <v>-30.902529803290403</v>
      </c>
      <c r="AR163" s="16" t="s">
        <v>117</v>
      </c>
      <c r="AS163" s="2"/>
      <c r="AT163" s="1">
        <f>((AO163-AO$15)*100)/AO$15</f>
        <v>-16.582915282991205</v>
      </c>
    </row>
    <row r="164" spans="1:46" x14ac:dyDescent="0.25">
      <c r="A164" s="29">
        <v>4.2742799999999997E-2</v>
      </c>
      <c r="B164" s="30">
        <v>2.4757600000000001E-2</v>
      </c>
      <c r="C164" s="29" t="s">
        <v>0</v>
      </c>
      <c r="D164" s="29" t="s">
        <v>0</v>
      </c>
      <c r="E164" s="34">
        <v>1.6882600000000001E-2</v>
      </c>
      <c r="F164" s="34">
        <v>1.8245299999999999E-2</v>
      </c>
      <c r="G164" s="34">
        <v>1.12903E-2</v>
      </c>
      <c r="H164" s="34">
        <v>8.7448999999999999E-3</v>
      </c>
      <c r="I164" s="34">
        <v>5.4302999999999999E-3</v>
      </c>
      <c r="J164" s="34">
        <v>4.4333999999999997E-3</v>
      </c>
      <c r="K164" s="34">
        <v>4.3625000000000001E-3</v>
      </c>
      <c r="L164" s="34">
        <v>4.9262000000000004E-3</v>
      </c>
      <c r="M164" s="34">
        <v>7.4012000000000001E-3</v>
      </c>
      <c r="N164" s="34">
        <v>1.65246E-2</v>
      </c>
      <c r="O164" s="34">
        <v>2.1869E-2</v>
      </c>
      <c r="P164" s="34">
        <v>2.25962E-2</v>
      </c>
      <c r="Q164" s="34">
        <v>2.6293400000000001E-2</v>
      </c>
      <c r="R164" s="34">
        <v>4.1767499999999999E-2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3.5549299999999999E-2</v>
      </c>
      <c r="X164" s="35">
        <v>3.2562099999999997E-2</v>
      </c>
      <c r="Y164" s="35">
        <v>3.2827000000000002E-2</v>
      </c>
      <c r="Z164" s="35">
        <v>2.8537799999999999E-2</v>
      </c>
      <c r="AA164" s="35">
        <v>3.73478E-2</v>
      </c>
      <c r="AB164" s="35" t="s">
        <v>0</v>
      </c>
      <c r="AC164" s="36" t="s">
        <v>0</v>
      </c>
      <c r="AD164" s="29" t="s">
        <v>0</v>
      </c>
      <c r="AE164" s="29">
        <v>2.1051199999999999E-2</v>
      </c>
      <c r="AF164" s="29">
        <v>1.81148E-2</v>
      </c>
      <c r="AG164" s="29">
        <v>2.02226E-2</v>
      </c>
      <c r="AH164" s="29">
        <v>2.8271600000000001E-2</v>
      </c>
      <c r="AI164" s="29">
        <v>3.3271700000000001E-2</v>
      </c>
      <c r="AJ164" s="29">
        <v>3.9339100000000002E-2</v>
      </c>
      <c r="AK164" s="3">
        <f t="shared" si="2"/>
        <v>2.2420844444444438E-2</v>
      </c>
      <c r="AM164" t="s">
        <v>118</v>
      </c>
      <c r="AO164" s="2">
        <f>((SUM(A150:Z183)+SUM(AA150:AJ176))/895)</f>
        <v>9.4458875865921763E-2</v>
      </c>
      <c r="AP164" s="2">
        <f>((AK164-AK$16)*100)/AK$16</f>
        <v>-33.514066691663587</v>
      </c>
      <c r="AR164" t="s">
        <v>118</v>
      </c>
      <c r="AT164" s="1">
        <f>((AO164-AO$16)*100)/AO$16</f>
        <v>-14.121865975905228</v>
      </c>
    </row>
    <row r="165" spans="1:46" x14ac:dyDescent="0.25">
      <c r="A165" s="29">
        <v>6.0789299999999998E-2</v>
      </c>
      <c r="B165" s="30">
        <v>1.9973999999999999E-2</v>
      </c>
      <c r="C165" s="29">
        <v>7.9948999999999992E-3</v>
      </c>
      <c r="D165" s="29">
        <v>1.26905E-2</v>
      </c>
      <c r="E165" s="34">
        <v>1.55695E-2</v>
      </c>
      <c r="F165" s="34">
        <v>1.3944E-2</v>
      </c>
      <c r="G165" s="34">
        <v>1.00229E-2</v>
      </c>
      <c r="H165" s="34">
        <v>8.6093000000000003E-3</v>
      </c>
      <c r="I165" s="34">
        <v>5.6071999999999997E-3</v>
      </c>
      <c r="J165" s="34">
        <v>5.8063000000000003E-3</v>
      </c>
      <c r="K165" s="34">
        <v>5.2762E-3</v>
      </c>
      <c r="L165" s="34">
        <v>5.9683999999999996E-3</v>
      </c>
      <c r="M165" s="34">
        <v>8.5676999999999993E-3</v>
      </c>
      <c r="N165" s="34">
        <v>1.35526E-2</v>
      </c>
      <c r="O165" s="34">
        <v>2.0498800000000001E-2</v>
      </c>
      <c r="P165" s="34">
        <v>2.6998899999999999E-2</v>
      </c>
      <c r="Q165" s="34">
        <v>2.8360199999999999E-2</v>
      </c>
      <c r="R165" s="34">
        <v>4.0017999999999998E-2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1.5181E-2</v>
      </c>
      <c r="X165" s="35">
        <v>1.94989E-2</v>
      </c>
      <c r="Y165" s="35">
        <v>3.5652299999999998E-2</v>
      </c>
      <c r="Z165" s="35">
        <v>4.1241699999999999E-2</v>
      </c>
      <c r="AA165" s="35">
        <v>3.4993000000000003E-2</v>
      </c>
      <c r="AB165" s="35" t="s">
        <v>0</v>
      </c>
      <c r="AC165" s="36" t="s">
        <v>0</v>
      </c>
      <c r="AD165" s="29" t="s">
        <v>0</v>
      </c>
      <c r="AE165" s="29">
        <v>1.59767E-2</v>
      </c>
      <c r="AF165" s="29">
        <v>2.0420799999999999E-2</v>
      </c>
      <c r="AG165" s="29">
        <v>2.0444E-2</v>
      </c>
      <c r="AH165" s="29">
        <v>2.59122E-2</v>
      </c>
      <c r="AI165" s="29">
        <v>3.0728599999999998E-2</v>
      </c>
      <c r="AJ165" s="29">
        <v>4.4138400000000001E-2</v>
      </c>
      <c r="AK165" s="3">
        <f t="shared" si="2"/>
        <v>2.1187458620689655E-2</v>
      </c>
      <c r="AM165" t="s">
        <v>119</v>
      </c>
      <c r="AP165" s="2">
        <f>((AK165-AK$17)*100)/AK$17</f>
        <v>-34.456681295347039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1.6281500000000001E-2</v>
      </c>
      <c r="B166" s="30">
        <v>1.6619600000000002E-2</v>
      </c>
      <c r="C166" s="29">
        <v>7.9384999999999994E-3</v>
      </c>
      <c r="D166" s="29">
        <v>9.9436000000000004E-3</v>
      </c>
      <c r="E166" s="34">
        <v>1.03357E-2</v>
      </c>
      <c r="F166" s="34">
        <v>1.00734E-2</v>
      </c>
      <c r="G166" s="34">
        <v>9.0577000000000001E-3</v>
      </c>
      <c r="H166" s="34">
        <v>8.4931999999999994E-3</v>
      </c>
      <c r="I166" s="34">
        <v>8.2185000000000001E-3</v>
      </c>
      <c r="J166" s="34">
        <v>9.2977000000000008E-3</v>
      </c>
      <c r="K166" s="34">
        <v>1.03389E-2</v>
      </c>
      <c r="L166" s="34">
        <v>1.12969E-2</v>
      </c>
      <c r="M166" s="34">
        <v>1.46952E-2</v>
      </c>
      <c r="N166" s="34">
        <v>2.0012599999999998E-2</v>
      </c>
      <c r="O166" s="34">
        <v>2.5615200000000001E-2</v>
      </c>
      <c r="P166" s="34">
        <v>3.17425E-2</v>
      </c>
      <c r="Q166" s="34">
        <v>3.7394400000000001E-2</v>
      </c>
      <c r="R166" s="34">
        <v>3.1354699999999999E-2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1.6192499999999999E-2</v>
      </c>
      <c r="X166" s="35">
        <v>2.2114600000000002E-2</v>
      </c>
      <c r="Y166" s="35">
        <v>3.2826000000000001E-2</v>
      </c>
      <c r="Z166" s="35">
        <v>4.5332900000000002E-2</v>
      </c>
      <c r="AA166" s="35">
        <v>4.1138800000000003E-2</v>
      </c>
      <c r="AB166" s="35" t="s">
        <v>0</v>
      </c>
      <c r="AC166" s="36" t="s">
        <v>0</v>
      </c>
      <c r="AD166" s="29" t="s">
        <v>0</v>
      </c>
      <c r="AE166" s="29">
        <v>1.34176E-2</v>
      </c>
      <c r="AF166" s="29">
        <v>1.4727799999999999E-2</v>
      </c>
      <c r="AG166" s="29">
        <v>9.6819000000000002E-3</v>
      </c>
      <c r="AH166" s="29">
        <v>1.0305399999999999E-2</v>
      </c>
      <c r="AI166" s="29">
        <v>2.3322200000000001E-2</v>
      </c>
      <c r="AJ166" s="29">
        <v>4.3378600000000003E-2</v>
      </c>
      <c r="AK166" s="3">
        <f t="shared" si="2"/>
        <v>1.934993448275862E-2</v>
      </c>
      <c r="AM166" t="s">
        <v>120</v>
      </c>
      <c r="AP166" s="2">
        <f>((AK166-AK$18)*100)/AK$18</f>
        <v>-34.30835294099743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0</v>
      </c>
      <c r="B167" s="30" t="s">
        <v>0</v>
      </c>
      <c r="C167" s="29">
        <v>6.7225000000000002E-3</v>
      </c>
      <c r="D167" s="29">
        <v>6.3837E-3</v>
      </c>
      <c r="E167" s="34">
        <v>7.2807999999999996E-3</v>
      </c>
      <c r="F167" s="34">
        <v>6.4717000000000004E-3</v>
      </c>
      <c r="G167" s="34">
        <v>7.2059999999999997E-3</v>
      </c>
      <c r="H167" s="34">
        <v>7.9366999999999997E-3</v>
      </c>
      <c r="I167" s="34">
        <v>7.7869999999999997E-3</v>
      </c>
      <c r="J167" s="34">
        <v>8.0260999999999996E-3</v>
      </c>
      <c r="K167" s="34">
        <v>8.4755000000000004E-3</v>
      </c>
      <c r="L167" s="34">
        <v>8.9125999999999997E-3</v>
      </c>
      <c r="M167" s="34">
        <v>1.03637E-2</v>
      </c>
      <c r="N167" s="34">
        <v>1.2149399999999999E-2</v>
      </c>
      <c r="O167" s="34">
        <v>1.48757E-2</v>
      </c>
      <c r="P167" s="34">
        <v>2.1006500000000001E-2</v>
      </c>
      <c r="Q167" s="34">
        <v>2.8980100000000002E-2</v>
      </c>
      <c r="R167" s="34">
        <v>3.3944599999999998E-2</v>
      </c>
      <c r="S167" s="35" t="s">
        <v>0</v>
      </c>
      <c r="T167" s="35" t="s">
        <v>0</v>
      </c>
      <c r="U167" s="35" t="s">
        <v>0</v>
      </c>
      <c r="V167" s="35">
        <v>9.6117000000000008E-3</v>
      </c>
      <c r="W167" s="35">
        <v>1.00514E-2</v>
      </c>
      <c r="X167" s="35">
        <v>1.04396E-2</v>
      </c>
      <c r="Y167" s="35">
        <v>1.46035E-2</v>
      </c>
      <c r="Z167" s="35">
        <v>2.1007399999999999E-2</v>
      </c>
      <c r="AA167" s="35">
        <v>3.3092900000000001E-2</v>
      </c>
      <c r="AB167" s="35" t="s">
        <v>0</v>
      </c>
      <c r="AC167" s="36" t="s">
        <v>0</v>
      </c>
      <c r="AD167" s="29" t="s">
        <v>0</v>
      </c>
      <c r="AE167" s="29">
        <v>1.6241599999999998E-2</v>
      </c>
      <c r="AF167" s="29">
        <v>9.1707999999999998E-3</v>
      </c>
      <c r="AG167" s="29">
        <v>8.5664000000000001E-3</v>
      </c>
      <c r="AH167" s="29">
        <v>8.8423000000000009E-3</v>
      </c>
      <c r="AI167" s="29">
        <v>1.06672E-2</v>
      </c>
      <c r="AJ167" s="29">
        <v>1.41295E-2</v>
      </c>
      <c r="AK167" s="3">
        <f t="shared" si="2"/>
        <v>1.2962389285714285E-2</v>
      </c>
      <c r="AM167" t="s">
        <v>121</v>
      </c>
      <c r="AO167" s="2">
        <f>SUM(U182:W183)/6</f>
        <v>0.25308789999999998</v>
      </c>
      <c r="AP167" s="2">
        <f>((AK167-AK$19)*100)/AK$19</f>
        <v>-32.405967694264909</v>
      </c>
      <c r="AR167" t="s">
        <v>124</v>
      </c>
      <c r="AT167" s="1">
        <f>((AO167-AO$19)*100)/AO$19</f>
        <v>-12.886386507609704</v>
      </c>
    </row>
    <row r="168" spans="1:46" x14ac:dyDescent="0.25">
      <c r="A168" t="s">
        <v>0</v>
      </c>
      <c r="B168" s="37" t="s">
        <v>0</v>
      </c>
      <c r="C168" s="34">
        <v>5.7239999999999999E-3</v>
      </c>
      <c r="D168" s="34">
        <v>5.7603999999999997E-3</v>
      </c>
      <c r="E168" s="34">
        <v>5.7911999999999998E-3</v>
      </c>
      <c r="F168" s="34">
        <v>5.1631999999999997E-3</v>
      </c>
      <c r="G168" s="34">
        <v>6.8098000000000004E-3</v>
      </c>
      <c r="H168" s="34">
        <v>8.4116999999999994E-3</v>
      </c>
      <c r="I168" s="34">
        <v>9.5038999999999992E-3</v>
      </c>
      <c r="J168" s="34">
        <v>1.0518100000000001E-2</v>
      </c>
      <c r="K168" s="34">
        <v>1.0367299999999999E-2</v>
      </c>
      <c r="L168" s="34">
        <v>1.0176299999999999E-2</v>
      </c>
      <c r="M168" s="34">
        <v>1.08728E-2</v>
      </c>
      <c r="N168" s="34">
        <v>1.2333999999999999E-2</v>
      </c>
      <c r="O168" s="34">
        <v>1.4853999999999999E-2</v>
      </c>
      <c r="P168" s="34">
        <v>2.11767E-2</v>
      </c>
      <c r="Q168" s="34">
        <v>2.7154299999999999E-2</v>
      </c>
      <c r="R168" s="34">
        <v>2.72727E-2</v>
      </c>
      <c r="S168" s="35" t="s">
        <v>0</v>
      </c>
      <c r="T168" s="35" t="s">
        <v>0</v>
      </c>
      <c r="U168" s="35" t="s">
        <v>0</v>
      </c>
      <c r="V168" s="35">
        <v>1.7840200000000001E-2</v>
      </c>
      <c r="W168" s="35">
        <v>1.09067E-2</v>
      </c>
      <c r="X168" s="35">
        <v>1.13008E-2</v>
      </c>
      <c r="Y168" s="35">
        <v>1.3647100000000001E-2</v>
      </c>
      <c r="Z168" s="35">
        <v>1.91127E-2</v>
      </c>
      <c r="AA168" s="35">
        <v>2.8767899999999999E-2</v>
      </c>
      <c r="AB168" s="35" t="s">
        <v>0</v>
      </c>
      <c r="AC168" s="36" t="s">
        <v>0</v>
      </c>
      <c r="AD168" s="29" t="s">
        <v>0</v>
      </c>
      <c r="AE168" s="29">
        <v>4.3563699999999997E-2</v>
      </c>
      <c r="AF168" s="29">
        <v>8.8643999999999997E-3</v>
      </c>
      <c r="AG168" s="29">
        <v>7.2445000000000001E-3</v>
      </c>
      <c r="AH168" s="29">
        <v>1.10267E-2</v>
      </c>
      <c r="AI168" s="29">
        <v>1.22352E-2</v>
      </c>
      <c r="AJ168" s="29">
        <v>1.4110599999999999E-2</v>
      </c>
      <c r="AK168" s="3">
        <f t="shared" si="2"/>
        <v>1.3946817857142855E-2</v>
      </c>
      <c r="AP168" s="2">
        <f>((AK168-AK$20)*100)/AK$20</f>
        <v>-29.732062607794404</v>
      </c>
    </row>
    <row r="169" spans="1:46" x14ac:dyDescent="0.25">
      <c r="A169" t="s">
        <v>0</v>
      </c>
      <c r="B169" s="37">
        <v>7.0788999999999999E-3</v>
      </c>
      <c r="C169" s="34">
        <v>5.0232999999999996E-3</v>
      </c>
      <c r="D169" s="34">
        <v>4.9562E-3</v>
      </c>
      <c r="E169" s="34">
        <v>4.7664999999999999E-3</v>
      </c>
      <c r="F169" s="34">
        <v>5.6757999999999999E-3</v>
      </c>
      <c r="G169" s="34">
        <v>8.6853E-3</v>
      </c>
      <c r="H169" s="34">
        <v>1.1729099999999999E-2</v>
      </c>
      <c r="I169" s="34">
        <v>1.64697E-2</v>
      </c>
      <c r="J169" s="34">
        <v>2.1697000000000001E-2</v>
      </c>
      <c r="K169" s="34">
        <v>2.4747700000000001E-2</v>
      </c>
      <c r="L169" s="34">
        <v>2.7107900000000001E-2</v>
      </c>
      <c r="M169" s="34">
        <v>2.5314400000000001E-2</v>
      </c>
      <c r="N169" s="34">
        <v>2.1830599999999999E-2</v>
      </c>
      <c r="O169" s="34">
        <v>1.9398200000000001E-2</v>
      </c>
      <c r="P169" s="34">
        <v>2.1389499999999999E-2</v>
      </c>
      <c r="Q169" s="34">
        <v>2.3397299999999999E-2</v>
      </c>
      <c r="R169" s="34">
        <v>2.33253E-2</v>
      </c>
      <c r="S169" s="35" t="s">
        <v>0</v>
      </c>
      <c r="T169" s="35" t="s">
        <v>0</v>
      </c>
      <c r="U169" s="35">
        <v>1.1384999999999999E-2</v>
      </c>
      <c r="V169" s="35">
        <v>1.5200399999999999E-2</v>
      </c>
      <c r="W169" s="35">
        <v>1.9941899999999999E-2</v>
      </c>
      <c r="X169" s="35">
        <v>1.2490899999999999E-2</v>
      </c>
      <c r="Y169" s="35">
        <v>1.14108E-2</v>
      </c>
      <c r="Z169" s="35">
        <v>1.6257000000000001E-2</v>
      </c>
      <c r="AA169" s="35">
        <v>2.3735099999999999E-2</v>
      </c>
      <c r="AB169" s="35" t="s">
        <v>0</v>
      </c>
      <c r="AC169" s="36" t="s">
        <v>0</v>
      </c>
      <c r="AD169" s="29" t="s">
        <v>0</v>
      </c>
      <c r="AE169" s="29">
        <v>5.0944000000000003E-2</v>
      </c>
      <c r="AF169" s="29">
        <v>1.5092700000000001E-2</v>
      </c>
      <c r="AG169" s="29">
        <v>9.4508999999999999E-3</v>
      </c>
      <c r="AH169" s="29">
        <v>1.34282E-2</v>
      </c>
      <c r="AI169" s="29">
        <v>1.4686100000000001E-2</v>
      </c>
      <c r="AJ169" s="29">
        <v>1.5851400000000002E-2</v>
      </c>
      <c r="AK169" s="3">
        <f t="shared" si="2"/>
        <v>1.6748903333333336E-2</v>
      </c>
      <c r="AO169" s="49"/>
      <c r="AP169" s="2">
        <f>((AK169-AK$21)*100)/AK$21</f>
        <v>-31.321450870231278</v>
      </c>
    </row>
    <row r="170" spans="1:46" x14ac:dyDescent="0.25">
      <c r="A170" t="s">
        <v>0</v>
      </c>
      <c r="B170" s="37">
        <v>8.0350999999999999E-3</v>
      </c>
      <c r="C170" s="34">
        <v>6.0937999999999999E-3</v>
      </c>
      <c r="D170" s="34">
        <v>5.0880999999999999E-3</v>
      </c>
      <c r="E170" s="34">
        <v>4.7368000000000002E-3</v>
      </c>
      <c r="F170" s="34">
        <v>6.2116000000000003E-3</v>
      </c>
      <c r="G170" s="34">
        <v>7.9620999999999997E-3</v>
      </c>
      <c r="H170" s="34">
        <v>1.0021E-2</v>
      </c>
      <c r="I170" s="34">
        <v>1.35426E-2</v>
      </c>
      <c r="J170" s="34">
        <v>1.7130800000000002E-2</v>
      </c>
      <c r="K170" s="34">
        <v>2.2042900000000001E-2</v>
      </c>
      <c r="L170" s="34">
        <v>2.4883700000000002E-2</v>
      </c>
      <c r="M170" s="34">
        <v>2.7233299999999998E-2</v>
      </c>
      <c r="N170" s="34">
        <v>2.2934199999999998E-2</v>
      </c>
      <c r="O170" s="34">
        <v>1.61409E-2</v>
      </c>
      <c r="P170" s="34">
        <v>1.6802500000000001E-2</v>
      </c>
      <c r="Q170" s="34">
        <v>1.5484899999999999E-2</v>
      </c>
      <c r="R170" s="34">
        <v>2.8041300000000002E-2</v>
      </c>
      <c r="S170" s="35" t="s">
        <v>0</v>
      </c>
      <c r="T170" s="35" t="s">
        <v>0</v>
      </c>
      <c r="U170" s="35">
        <v>1.32852E-2</v>
      </c>
      <c r="V170" s="35">
        <v>1.5966999999999999E-2</v>
      </c>
      <c r="W170" s="35">
        <v>1.46535E-2</v>
      </c>
      <c r="X170" s="35">
        <v>1.5638099999999999E-2</v>
      </c>
      <c r="Y170" s="35">
        <v>9.7350000000000006E-3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3.3187300000000003E-2</v>
      </c>
      <c r="AG170" s="29">
        <v>1.21888E-2</v>
      </c>
      <c r="AH170" s="29">
        <v>3.3805799999999997E-2</v>
      </c>
      <c r="AI170" s="29">
        <v>3.6530600000000003E-2</v>
      </c>
      <c r="AJ170" s="29">
        <v>1.5629799999999999E-2</v>
      </c>
      <c r="AK170" s="3">
        <f t="shared" si="2"/>
        <v>1.6778025925925925E-2</v>
      </c>
      <c r="AP170" s="2">
        <f>((AK170-AK$22)*100)/AK$22</f>
        <v>-33.552206877523567</v>
      </c>
    </row>
    <row r="171" spans="1:46" x14ac:dyDescent="0.25">
      <c r="A171" t="s">
        <v>0</v>
      </c>
      <c r="B171" s="37">
        <v>8.3304E-3</v>
      </c>
      <c r="C171" s="34">
        <v>4.7137000000000004E-3</v>
      </c>
      <c r="D171" s="34">
        <v>5.4511999999999998E-3</v>
      </c>
      <c r="E171" s="34">
        <v>4.0610000000000004E-3</v>
      </c>
      <c r="F171" s="34">
        <v>4.8827000000000002E-3</v>
      </c>
      <c r="G171" s="34">
        <v>6.4901000000000004E-3</v>
      </c>
      <c r="H171" s="34">
        <v>6.8348999999999997E-3</v>
      </c>
      <c r="I171" s="34">
        <v>7.9740000000000002E-3</v>
      </c>
      <c r="J171" s="34">
        <v>9.3650999999999995E-3</v>
      </c>
      <c r="K171" s="34">
        <v>1.1975299999999999E-2</v>
      </c>
      <c r="L171" s="34">
        <v>1.25752E-2</v>
      </c>
      <c r="M171" s="34">
        <v>1.4937799999999999E-2</v>
      </c>
      <c r="N171" s="34">
        <v>1.80231E-2</v>
      </c>
      <c r="O171" s="34">
        <v>1.49064E-2</v>
      </c>
      <c r="P171" s="34">
        <v>1.41517E-2</v>
      </c>
      <c r="Q171" s="34">
        <v>2.3764799999999999E-2</v>
      </c>
      <c r="R171" s="34">
        <v>4.0657699999999998E-2</v>
      </c>
      <c r="S171" s="35" t="s">
        <v>0</v>
      </c>
      <c r="T171" s="35">
        <v>2.2914299999999999E-2</v>
      </c>
      <c r="U171" s="35">
        <v>1.3883599999999999E-2</v>
      </c>
      <c r="V171" s="35">
        <v>1.15038E-2</v>
      </c>
      <c r="W171" s="35">
        <v>1.23286E-2</v>
      </c>
      <c r="X171" s="35">
        <v>1.1204799999999999E-2</v>
      </c>
      <c r="Y171" s="35">
        <v>7.1793999999999998E-3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5.4822799999999998E-2</v>
      </c>
      <c r="AG171" s="29">
        <v>4.0100999999999998E-2</v>
      </c>
      <c r="AH171" s="29">
        <v>2.7104400000000001E-2</v>
      </c>
      <c r="AI171" s="29">
        <v>3.1152599999999999E-2</v>
      </c>
      <c r="AJ171" s="29">
        <v>2.7938899999999999E-2</v>
      </c>
      <c r="AK171" s="3">
        <f t="shared" si="2"/>
        <v>1.6758189285714285E-2</v>
      </c>
      <c r="AP171" s="2">
        <f>((AK171-AK$23)*100)/AK$23</f>
        <v>-31.228140063057463</v>
      </c>
    </row>
    <row r="172" spans="1:46" x14ac:dyDescent="0.25">
      <c r="A172" t="s">
        <v>0</v>
      </c>
      <c r="B172" s="37">
        <v>1.1853000000000001E-2</v>
      </c>
      <c r="C172" s="34">
        <v>5.7009000000000001E-3</v>
      </c>
      <c r="D172" s="34">
        <v>5.2521E-3</v>
      </c>
      <c r="E172" s="34">
        <v>4.0490999999999999E-3</v>
      </c>
      <c r="F172" s="34">
        <v>4.5336999999999999E-3</v>
      </c>
      <c r="G172" s="34">
        <v>6.3106999999999998E-3</v>
      </c>
      <c r="H172" s="34">
        <v>8.7028000000000001E-3</v>
      </c>
      <c r="I172" s="34">
        <v>1.1492E-2</v>
      </c>
      <c r="J172" s="34">
        <v>1.8209099999999999E-2</v>
      </c>
      <c r="K172" s="34">
        <v>2.0194899999999998E-2</v>
      </c>
      <c r="L172" s="34">
        <v>1.55541E-2</v>
      </c>
      <c r="M172" s="34">
        <v>1.60994E-2</v>
      </c>
      <c r="N172" s="34">
        <v>1.49853E-2</v>
      </c>
      <c r="O172" s="34">
        <v>1.4140099999999999E-2</v>
      </c>
      <c r="P172" s="34">
        <v>1.80343E-2</v>
      </c>
      <c r="Q172" s="34">
        <v>5.1881700000000003E-2</v>
      </c>
      <c r="R172" s="34" t="s">
        <v>0</v>
      </c>
      <c r="S172" s="35">
        <v>2.0786599999999999E-2</v>
      </c>
      <c r="T172" s="35">
        <v>1.36084E-2</v>
      </c>
      <c r="U172" s="35">
        <v>8.8681000000000003E-3</v>
      </c>
      <c r="V172" s="35">
        <v>1.00514E-2</v>
      </c>
      <c r="W172" s="35">
        <v>1.04268E-2</v>
      </c>
      <c r="X172" s="35">
        <v>9.9389999999999999E-3</v>
      </c>
      <c r="Y172" s="35">
        <v>8.0082E-3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6.1575999999999999E-2</v>
      </c>
      <c r="AG172" s="29">
        <v>4.8250399999999999E-2</v>
      </c>
      <c r="AH172" s="29">
        <v>3.9349099999999998E-2</v>
      </c>
      <c r="AI172" s="29">
        <v>5.1055200000000002E-2</v>
      </c>
      <c r="AJ172" s="29">
        <v>4.8514300000000003E-2</v>
      </c>
      <c r="AK172" s="3">
        <f t="shared" si="2"/>
        <v>1.9908096428571432E-2</v>
      </c>
      <c r="AP172" s="2">
        <f>((AK172-AK$24)*100)/AK$24</f>
        <v>-31.410334813260224</v>
      </c>
    </row>
    <row r="173" spans="1:46" x14ac:dyDescent="0.25">
      <c r="A173" t="s">
        <v>0</v>
      </c>
      <c r="B173" s="37">
        <v>3.3375799999999997E-2</v>
      </c>
      <c r="C173" s="34">
        <v>1.8472700000000002E-2</v>
      </c>
      <c r="D173" s="34">
        <v>9.3854999999999997E-3</v>
      </c>
      <c r="E173" s="34">
        <v>5.7383E-3</v>
      </c>
      <c r="F173" s="34">
        <v>8.9306000000000003E-3</v>
      </c>
      <c r="G173" s="34">
        <v>1.23117E-2</v>
      </c>
      <c r="H173" s="34">
        <v>1.5063099999999999E-2</v>
      </c>
      <c r="I173" s="34">
        <v>1.7394699999999999E-2</v>
      </c>
      <c r="J173" s="34">
        <v>1.7930100000000001E-2</v>
      </c>
      <c r="K173" s="34">
        <v>1.86968E-2</v>
      </c>
      <c r="L173" s="34">
        <v>2.0667499999999998E-2</v>
      </c>
      <c r="M173" s="34">
        <v>2.3050500000000002E-2</v>
      </c>
      <c r="N173" s="34">
        <v>2.3434099999999999E-2</v>
      </c>
      <c r="O173" s="34">
        <v>1.5718300000000001E-2</v>
      </c>
      <c r="P173" s="38">
        <v>2.1788999999999999E-2</v>
      </c>
      <c r="Q173" s="38" t="s">
        <v>0</v>
      </c>
      <c r="R173" s="38">
        <v>4.4392099999999997E-2</v>
      </c>
      <c r="S173" s="35">
        <v>1.51991E-2</v>
      </c>
      <c r="T173" s="35">
        <v>1.21674E-2</v>
      </c>
      <c r="U173" s="35">
        <v>1.0749E-2</v>
      </c>
      <c r="V173" s="35">
        <v>1.5510400000000001E-2</v>
      </c>
      <c r="W173" s="35">
        <v>1.7805399999999999E-2</v>
      </c>
      <c r="X173" s="35">
        <v>1.20926E-2</v>
      </c>
      <c r="Y173" s="35">
        <v>1.36346E-2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6.8297700000000003E-2</v>
      </c>
      <c r="AG173" s="29">
        <v>5.3813199999999999E-2</v>
      </c>
      <c r="AH173" s="29" t="s">
        <v>0</v>
      </c>
      <c r="AI173" s="29">
        <v>7.3478399999999999E-2</v>
      </c>
      <c r="AJ173" s="29">
        <v>4.9505500000000001E-2</v>
      </c>
      <c r="AK173" s="3">
        <f t="shared" si="2"/>
        <v>2.4022374074074065E-2</v>
      </c>
      <c r="AP173" s="2">
        <f>((AK173-AK$25)*100)/AK$25</f>
        <v>-28.555555800335775</v>
      </c>
    </row>
    <row r="174" spans="1:46" x14ac:dyDescent="0.25">
      <c r="A174" t="s">
        <v>0</v>
      </c>
      <c r="B174" s="37">
        <v>5.0728700000000002E-2</v>
      </c>
      <c r="C174" s="34">
        <v>3.8040200000000003E-2</v>
      </c>
      <c r="D174" s="34">
        <v>2.3407600000000001E-2</v>
      </c>
      <c r="E174" s="34">
        <v>1.35391E-2</v>
      </c>
      <c r="F174" s="34">
        <v>1.24543E-2</v>
      </c>
      <c r="G174" s="34">
        <v>1.49509E-2</v>
      </c>
      <c r="H174" s="34">
        <v>1.75184E-2</v>
      </c>
      <c r="I174" s="34">
        <v>1.9713499999999998E-2</v>
      </c>
      <c r="J174" s="34">
        <v>1.9151499999999998E-2</v>
      </c>
      <c r="K174" s="34">
        <v>1.8328199999999999E-2</v>
      </c>
      <c r="L174" s="34">
        <v>2.2621100000000002E-2</v>
      </c>
      <c r="M174" s="34">
        <v>2.3871300000000002E-2</v>
      </c>
      <c r="N174" s="34">
        <v>2.1933000000000001E-2</v>
      </c>
      <c r="O174" s="34">
        <v>2.4073299999999999E-2</v>
      </c>
      <c r="P174" s="38" t="s">
        <v>0</v>
      </c>
      <c r="Q174" s="38">
        <v>5.1276500000000003E-2</v>
      </c>
      <c r="R174" s="38">
        <v>4.9644000000000001E-2</v>
      </c>
      <c r="S174" s="35">
        <v>3.9279799999999997E-2</v>
      </c>
      <c r="T174" s="35">
        <v>2.6041600000000002E-2</v>
      </c>
      <c r="U174" s="35">
        <v>1.8652100000000001E-2</v>
      </c>
      <c r="V174" s="35">
        <v>2.0767899999999999E-2</v>
      </c>
      <c r="W174" s="35">
        <v>2.3535299999999999E-2</v>
      </c>
      <c r="X174" s="35">
        <v>2.3064500000000002E-2</v>
      </c>
      <c r="Y174" s="35">
        <v>3.0479599999999999E-2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6.9675799999999996E-2</v>
      </c>
      <c r="AG174" s="29">
        <v>6.4590400000000006E-2</v>
      </c>
      <c r="AH174" s="29" t="s">
        <v>0</v>
      </c>
      <c r="AI174" s="29" t="s">
        <v>0</v>
      </c>
      <c r="AJ174" s="29" t="s">
        <v>0</v>
      </c>
      <c r="AK174" s="3">
        <f t="shared" si="2"/>
        <v>2.9493543999999997E-2</v>
      </c>
      <c r="AP174" s="2">
        <f>((AK174-AK$26)*100)/AK$26</f>
        <v>-23.752575012608155</v>
      </c>
    </row>
    <row r="175" spans="1:46" x14ac:dyDescent="0.25">
      <c r="A175" t="s">
        <v>0</v>
      </c>
      <c r="B175" s="37" t="s">
        <v>0</v>
      </c>
      <c r="C175" s="34">
        <v>4.6565099999999998E-2</v>
      </c>
      <c r="D175" s="34">
        <v>2.8038500000000001E-2</v>
      </c>
      <c r="E175" s="34">
        <v>1.6168399999999999E-2</v>
      </c>
      <c r="F175" s="34">
        <v>1.38786E-2</v>
      </c>
      <c r="G175" s="34">
        <v>1.738E-2</v>
      </c>
      <c r="H175" s="34">
        <v>2.0828900000000001E-2</v>
      </c>
      <c r="I175" s="34">
        <v>2.3519000000000002E-2</v>
      </c>
      <c r="J175" s="34">
        <v>2.53923E-2</v>
      </c>
      <c r="K175" s="34">
        <v>2.5304500000000001E-2</v>
      </c>
      <c r="L175" s="34">
        <v>2.7488800000000001E-2</v>
      </c>
      <c r="M175" s="34">
        <v>2.64304E-2</v>
      </c>
      <c r="N175" s="34">
        <v>2.1578300000000002E-2</v>
      </c>
      <c r="O175" s="34">
        <v>2.80953E-2</v>
      </c>
      <c r="P175" s="38" t="s">
        <v>0</v>
      </c>
      <c r="Q175" s="38">
        <v>5.5560900000000003E-2</v>
      </c>
      <c r="R175" s="38">
        <v>5.0609399999999999E-2</v>
      </c>
      <c r="S175" s="35">
        <v>4.6205700000000002E-2</v>
      </c>
      <c r="T175" s="35">
        <v>3.0156599999999999E-2</v>
      </c>
      <c r="U175" s="35">
        <v>2.4312E-2</v>
      </c>
      <c r="V175" s="35">
        <v>2.7126299999999999E-2</v>
      </c>
      <c r="W175" s="35">
        <v>3.0756800000000001E-2</v>
      </c>
      <c r="X175" s="35">
        <v>3.0909900000000001E-2</v>
      </c>
      <c r="Y175" s="35">
        <v>4.1574100000000003E-2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2.9439E-2</v>
      </c>
      <c r="AG175" s="29">
        <v>8.8810299999999995E-2</v>
      </c>
      <c r="AH175" s="29" t="s">
        <v>0</v>
      </c>
      <c r="AI175" s="29" t="s">
        <v>0</v>
      </c>
      <c r="AJ175" s="29" t="s">
        <v>0</v>
      </c>
      <c r="AK175" s="3">
        <f t="shared" si="2"/>
        <v>3.2338712500000005E-2</v>
      </c>
      <c r="AP175" s="2">
        <f>((AK175-AK$27)*100)/AK$27</f>
        <v>-22.887205031766456</v>
      </c>
    </row>
    <row r="176" spans="1:46" x14ac:dyDescent="0.25">
      <c r="A176" t="s">
        <v>0</v>
      </c>
      <c r="B176" s="37" t="s">
        <v>0</v>
      </c>
      <c r="C176" s="34">
        <v>7.8279000000000001E-2</v>
      </c>
      <c r="D176" s="34">
        <v>3.3530900000000002E-2</v>
      </c>
      <c r="E176" s="34">
        <v>1.3254E-2</v>
      </c>
      <c r="F176" s="34">
        <v>4.2560999999999996E-3</v>
      </c>
      <c r="G176" s="34">
        <v>2.9742000000000002E-3</v>
      </c>
      <c r="H176" s="34">
        <v>5.7117000000000001E-3</v>
      </c>
      <c r="I176" s="34">
        <v>9.5724E-3</v>
      </c>
      <c r="J176" s="34">
        <v>1.2610400000000001E-2</v>
      </c>
      <c r="K176" s="34">
        <v>2.5078300000000001E-2</v>
      </c>
      <c r="L176" s="34">
        <v>3.0074500000000001E-2</v>
      </c>
      <c r="M176" s="34">
        <v>2.9134899999999998E-2</v>
      </c>
      <c r="N176" s="34">
        <v>3.09387E-2</v>
      </c>
      <c r="O176" s="34">
        <v>4.3236400000000001E-2</v>
      </c>
      <c r="P176" s="38" t="s">
        <v>0</v>
      </c>
      <c r="Q176" s="38">
        <v>6.5698000000000006E-2</v>
      </c>
      <c r="R176" s="38">
        <v>4.2303500000000001E-2</v>
      </c>
      <c r="S176" s="35">
        <v>2.9682E-2</v>
      </c>
      <c r="T176" s="35">
        <v>2.1656700000000001E-2</v>
      </c>
      <c r="U176" s="35">
        <v>2.2322600000000001E-2</v>
      </c>
      <c r="V176" s="35">
        <v>2.57865E-2</v>
      </c>
      <c r="W176" s="35">
        <v>3.2564500000000003E-2</v>
      </c>
      <c r="X176" s="35">
        <v>3.64757E-2</v>
      </c>
      <c r="Y176" s="35">
        <v>3.3903299999999997E-2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2.8592922727272728E-2</v>
      </c>
      <c r="AP176" s="2">
        <f>((AK176-AK$28)*100)/AK$28</f>
        <v>-22.915318698813984</v>
      </c>
    </row>
    <row r="177" spans="1:42" x14ac:dyDescent="0.25">
      <c r="A177" s="32" t="s">
        <v>0</v>
      </c>
      <c r="B177" s="39" t="s">
        <v>0</v>
      </c>
      <c r="C177" s="32">
        <v>3.3250700000000001E-2</v>
      </c>
      <c r="D177" s="32">
        <v>6.2488799999999997E-2</v>
      </c>
      <c r="E177" s="32">
        <v>6.7983699999999994E-2</v>
      </c>
      <c r="F177" s="32">
        <v>6.5699999999999995E-2</v>
      </c>
      <c r="G177" s="32">
        <v>5.9372500000000002E-2</v>
      </c>
      <c r="H177" s="32">
        <v>5.3340600000000002E-2</v>
      </c>
      <c r="I177" s="32">
        <v>3.8552799999999998E-2</v>
      </c>
      <c r="J177" s="32">
        <v>2.80977E-2</v>
      </c>
      <c r="K177" s="32">
        <v>1.6801300000000002E-2</v>
      </c>
      <c r="L177" s="32">
        <v>1.18862E-2</v>
      </c>
      <c r="M177" s="32">
        <v>1.85296E-2</v>
      </c>
      <c r="N177" s="32">
        <v>5.0582299999999997E-2</v>
      </c>
      <c r="O177" s="32">
        <v>5.2994300000000001E-2</v>
      </c>
      <c r="P177" s="32" t="s">
        <v>0</v>
      </c>
      <c r="Q177" s="32" t="s">
        <v>0</v>
      </c>
      <c r="R177" s="32" t="s">
        <v>0</v>
      </c>
      <c r="S177" s="33">
        <v>7.4738499999999999E-2</v>
      </c>
      <c r="T177" s="33">
        <v>6.6083600000000006E-2</v>
      </c>
      <c r="U177" s="33">
        <v>5.7176400000000002E-2</v>
      </c>
      <c r="V177" s="33">
        <v>2.9178200000000001E-2</v>
      </c>
      <c r="W177" s="33">
        <v>9.7949999999999999E-3</v>
      </c>
      <c r="X177" s="33">
        <v>4.2569200000000001E-2</v>
      </c>
      <c r="Y177" s="33">
        <v>4.0089800000000002E-2</v>
      </c>
      <c r="Z177" s="33" t="s">
        <v>0</v>
      </c>
      <c r="AA177" s="40" t="s">
        <v>0</v>
      </c>
      <c r="AB177" s="40">
        <v>8.2471999999999997E-3</v>
      </c>
      <c r="AC177" s="40">
        <v>2.5688200000000001E-2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4.1506663636363642E-2</v>
      </c>
      <c r="AP177" s="2">
        <f>((AK177-AK$29)*100)/AK$29</f>
        <v>-24.915463286842641</v>
      </c>
    </row>
    <row r="178" spans="1:42" x14ac:dyDescent="0.25">
      <c r="A178" s="31" t="s">
        <v>0</v>
      </c>
      <c r="B178" s="41" t="s">
        <v>0</v>
      </c>
      <c r="C178" s="31" t="s">
        <v>0</v>
      </c>
      <c r="D178" s="31">
        <v>0.1074671</v>
      </c>
      <c r="E178" s="31">
        <v>0.1083377</v>
      </c>
      <c r="F178" s="31">
        <v>0.1056194</v>
      </c>
      <c r="G178" s="31">
        <v>0.1033681</v>
      </c>
      <c r="H178" s="31">
        <v>0.1018386</v>
      </c>
      <c r="I178" s="31">
        <v>9.7952600000000001E-2</v>
      </c>
      <c r="J178" s="31">
        <v>9.1605599999999995E-2</v>
      </c>
      <c r="K178" s="31">
        <v>7.9087099999999994E-2</v>
      </c>
      <c r="L178" s="31">
        <v>6.5927799999999995E-2</v>
      </c>
      <c r="M178" s="31">
        <v>5.4345600000000001E-2</v>
      </c>
      <c r="N178" s="31">
        <v>6.5681900000000001E-2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0.12723799999999999</v>
      </c>
      <c r="T178" s="33">
        <v>0.12218850000000001</v>
      </c>
      <c r="U178" s="33">
        <v>0.1107477</v>
      </c>
      <c r="V178" s="33">
        <v>9.74164E-2</v>
      </c>
      <c r="W178" s="33">
        <v>7.0639099999999996E-2</v>
      </c>
      <c r="X178" s="33">
        <v>4.7507500000000001E-2</v>
      </c>
      <c r="Y178" s="33">
        <v>5.92436E-2</v>
      </c>
      <c r="Z178" s="33">
        <v>4.5857799999999997E-2</v>
      </c>
      <c r="AA178" s="40">
        <v>3.2415100000000002E-2</v>
      </c>
      <c r="AB178" s="40">
        <v>2.6990799999999999E-2</v>
      </c>
      <c r="AC178" s="40">
        <v>3.0929000000000002E-2</v>
      </c>
      <c r="AD178" s="40">
        <v>1.8075500000000001E-2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7.6977413043478243E-2</v>
      </c>
      <c r="AP178" s="2">
        <f>((AK178-AK$30)*100)/AK$30</f>
        <v>-22.280234792218856</v>
      </c>
    </row>
    <row r="179" spans="1:42" x14ac:dyDescent="0.25">
      <c r="A179" s="31" t="s">
        <v>0</v>
      </c>
      <c r="B179" s="41" t="s">
        <v>0</v>
      </c>
      <c r="C179" s="31" t="s">
        <v>0</v>
      </c>
      <c r="D179" s="31">
        <v>0.1591012</v>
      </c>
      <c r="E179" s="31">
        <v>0.141261</v>
      </c>
      <c r="F179" s="31">
        <v>0.1342921</v>
      </c>
      <c r="G179" s="31">
        <v>0.13326740000000001</v>
      </c>
      <c r="H179" s="31">
        <v>0.13147900000000001</v>
      </c>
      <c r="I179" s="31">
        <v>0.12919939999999999</v>
      </c>
      <c r="J179" s="31">
        <v>0.1244541</v>
      </c>
      <c r="K179" s="31">
        <v>0.1197362</v>
      </c>
      <c r="L179" s="31">
        <v>0.1074828</v>
      </c>
      <c r="M179" s="31">
        <v>8.7251200000000001E-2</v>
      </c>
      <c r="N179" s="31">
        <v>7.4463199999999993E-2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0.14990129999999999</v>
      </c>
      <c r="T179" s="33">
        <v>0.1429492</v>
      </c>
      <c r="U179" s="33">
        <v>0.14076849999999999</v>
      </c>
      <c r="V179" s="33">
        <v>0.12962099999999999</v>
      </c>
      <c r="W179" s="33">
        <v>0.1199612</v>
      </c>
      <c r="X179" s="33">
        <v>9.7658800000000004E-2</v>
      </c>
      <c r="Y179" s="33">
        <v>7.6636899999999994E-2</v>
      </c>
      <c r="Z179" s="33" t="s">
        <v>0</v>
      </c>
      <c r="AA179" s="40">
        <v>4.7624399999999997E-2</v>
      </c>
      <c r="AB179" s="40">
        <v>4.0404000000000002E-2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0.11437564500000004</v>
      </c>
      <c r="AP179" s="2">
        <f>((AK179-AK$31)*100)/AK$31</f>
        <v>-19.345037445375713</v>
      </c>
    </row>
    <row r="180" spans="1:42" x14ac:dyDescent="0.25">
      <c r="A180" s="31" t="s">
        <v>0</v>
      </c>
      <c r="B180" s="41" t="s">
        <v>0</v>
      </c>
      <c r="C180" s="31" t="s">
        <v>0</v>
      </c>
      <c r="D180" s="31">
        <v>0.1713886</v>
      </c>
      <c r="E180" s="31">
        <v>0.14355509999999999</v>
      </c>
      <c r="F180" s="31">
        <v>0.15071390000000001</v>
      </c>
      <c r="G180" s="31">
        <v>0.1496239</v>
      </c>
      <c r="H180" s="31">
        <v>0.15018110000000001</v>
      </c>
      <c r="I180" s="31">
        <v>0.14927199999999999</v>
      </c>
      <c r="J180" s="31">
        <v>0.14837259999999999</v>
      </c>
      <c r="K180" s="31">
        <v>0.14411840000000001</v>
      </c>
      <c r="L180" s="31">
        <v>0.1343105</v>
      </c>
      <c r="M180" s="31">
        <v>0.11558060000000001</v>
      </c>
      <c r="N180" s="31">
        <v>0.1000619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0.17174700000000001</v>
      </c>
      <c r="U180" s="33">
        <v>0.15483450000000001</v>
      </c>
      <c r="V180" s="33">
        <v>0.1578688</v>
      </c>
      <c r="W180" s="33">
        <v>0.153617</v>
      </c>
      <c r="X180" s="33">
        <v>0.13944770000000001</v>
      </c>
      <c r="Y180" s="33">
        <v>0.1123161</v>
      </c>
      <c r="Z180" s="33">
        <v>0.1007485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0.14154212222222223</v>
      </c>
      <c r="AP180" s="2">
        <f>((AK180-AK$32)*100)/AK$32</f>
        <v>-18.987042229372761</v>
      </c>
    </row>
    <row r="181" spans="1:42" x14ac:dyDescent="0.25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0.15584329999999999</v>
      </c>
      <c r="F181" s="31">
        <v>0.15948899999999999</v>
      </c>
      <c r="G181" s="31">
        <v>0.16400680000000001</v>
      </c>
      <c r="H181" s="31">
        <v>0.16110260000000001</v>
      </c>
      <c r="I181" s="31">
        <v>0.1663289</v>
      </c>
      <c r="J181" s="31">
        <v>0.16791729999999999</v>
      </c>
      <c r="K181" s="31">
        <v>0.16633439999999999</v>
      </c>
      <c r="L181" s="31">
        <v>0.15330659999999999</v>
      </c>
      <c r="M181" s="31">
        <v>0.13316040000000001</v>
      </c>
      <c r="N181" s="31">
        <v>0.13040299999999999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0.18549389999999999</v>
      </c>
      <c r="V181" s="33">
        <v>0.1860964</v>
      </c>
      <c r="W181" s="33">
        <v>0.18169469999999999</v>
      </c>
      <c r="X181" s="33">
        <v>0.16971020000000001</v>
      </c>
      <c r="Y181" s="33">
        <v>0.1450728</v>
      </c>
      <c r="Z181" s="33">
        <v>0.1297536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0.15973211874999999</v>
      </c>
      <c r="AP181" s="2">
        <f>((AK181-AK$33)*100)/AK$33</f>
        <v>-18.092942163906876</v>
      </c>
    </row>
    <row r="182" spans="1:42" x14ac:dyDescent="0.25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0.13035579999999999</v>
      </c>
      <c r="F182" s="27">
        <v>0.14169129999999999</v>
      </c>
      <c r="G182" s="27">
        <v>0.14134260000000001</v>
      </c>
      <c r="H182" s="27">
        <v>0.1115165</v>
      </c>
      <c r="I182" s="27">
        <v>0.13930709999999999</v>
      </c>
      <c r="J182" s="27">
        <v>0.17757700000000001</v>
      </c>
      <c r="K182" s="27">
        <v>0.17335719999999999</v>
      </c>
      <c r="L182" s="27">
        <v>0.1688915</v>
      </c>
      <c r="M182" s="27">
        <v>0.1456636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0.2204142</v>
      </c>
      <c r="V182" s="27">
        <v>0.21650849999999999</v>
      </c>
      <c r="W182" s="27">
        <v>0.2117986</v>
      </c>
      <c r="X182" s="27">
        <v>0.2139749</v>
      </c>
      <c r="Y182" s="27">
        <v>0.1766865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0.16922037857142858</v>
      </c>
      <c r="AP182" s="2">
        <f>((AK182-AK$34)*100)/AK$34</f>
        <v>-21.162025903914383</v>
      </c>
    </row>
    <row r="183" spans="1:42" x14ac:dyDescent="0.25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0.21338699999999999</v>
      </c>
      <c r="H183" s="27">
        <v>0.26390740000000001</v>
      </c>
      <c r="I183" s="27">
        <v>0.22226650000000001</v>
      </c>
      <c r="J183" s="27">
        <v>0.2012487</v>
      </c>
      <c r="K183" s="27">
        <v>0.20770549999999999</v>
      </c>
      <c r="L183" s="27">
        <v>0.24500140000000001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0.28091329999999998</v>
      </c>
      <c r="V183" s="27">
        <v>0.2364889</v>
      </c>
      <c r="W183" s="27">
        <v>0.35240389999999999</v>
      </c>
      <c r="X183" s="27">
        <v>0.21208759999999999</v>
      </c>
      <c r="Y183" s="27">
        <v>0.26025419999999999</v>
      </c>
      <c r="Z183" s="27">
        <v>0.192499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0.24068028333333333</v>
      </c>
      <c r="AP183" s="2">
        <f>((AK183-AK$35)*100)/AK$35</f>
        <v>-16.103491410723926</v>
      </c>
    </row>
    <row r="184" spans="1:42" x14ac:dyDescent="0.25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0.26330219999999999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0.32186330000000002</v>
      </c>
      <c r="U184" s="25">
        <v>0.34774179999999999</v>
      </c>
      <c r="V184" s="25" t="s">
        <v>0</v>
      </c>
      <c r="W184" s="25" t="s">
        <v>0</v>
      </c>
      <c r="X184" s="25">
        <v>0.18352489999999999</v>
      </c>
      <c r="Y184" s="25">
        <v>0.2647176</v>
      </c>
      <c r="Z184" s="25">
        <v>0.29237610000000003</v>
      </c>
      <c r="AA184" s="25">
        <v>0.26433610000000002</v>
      </c>
      <c r="AB184" s="25">
        <v>0.25084250000000002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0.27358806250000001</v>
      </c>
      <c r="AP184" s="22">
        <f>((AK184-AK$36)*100)/AK$36</f>
        <v>-17.76682013923141</v>
      </c>
    </row>
    <row r="185" spans="1:42" x14ac:dyDescent="0.25">
      <c r="A185" s="25">
        <v>0.33063710000000002</v>
      </c>
      <c r="B185" s="26">
        <v>0.35651470000000002</v>
      </c>
      <c r="C185" s="25">
        <v>0.44526369999999998</v>
      </c>
      <c r="D185" s="25">
        <v>0.39244040000000002</v>
      </c>
      <c r="E185" s="25">
        <v>0.35065459999999998</v>
      </c>
      <c r="F185" s="25">
        <v>0.3543346</v>
      </c>
      <c r="G185" s="25">
        <v>0.37413580000000002</v>
      </c>
      <c r="H185" s="25">
        <v>0.48796299999999998</v>
      </c>
      <c r="I185" s="25">
        <v>0.49310730000000003</v>
      </c>
      <c r="J185" s="25">
        <v>0.5003204</v>
      </c>
      <c r="K185" s="25">
        <v>0.4884136</v>
      </c>
      <c r="L185" s="25">
        <v>0.48564160000000001</v>
      </c>
      <c r="M185" s="25">
        <v>0.46374130000000002</v>
      </c>
      <c r="N185" s="25">
        <v>0.45338010000000001</v>
      </c>
      <c r="O185" s="25">
        <v>0.45078059999999998</v>
      </c>
      <c r="P185" s="25">
        <v>0.46856730000000002</v>
      </c>
      <c r="Q185" s="25">
        <v>0.46986280000000002</v>
      </c>
      <c r="R185" s="25">
        <v>0.41831740000000001</v>
      </c>
      <c r="S185" s="25">
        <v>0.41105150000000001</v>
      </c>
      <c r="T185" s="25">
        <v>0.4846261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0.32347949999999998</v>
      </c>
      <c r="Z185" s="25">
        <v>0.33207900000000001</v>
      </c>
      <c r="AA185" s="25">
        <v>0.34175240000000001</v>
      </c>
      <c r="AB185" s="25">
        <v>0.4063599</v>
      </c>
      <c r="AC185" s="25">
        <v>0.39767170000000002</v>
      </c>
      <c r="AD185" s="25">
        <v>0.33945009999999998</v>
      </c>
      <c r="AE185" s="25">
        <v>0.36505890000000002</v>
      </c>
      <c r="AF185" s="25">
        <v>0.32778299999999999</v>
      </c>
      <c r="AG185" s="25">
        <v>0.32353159999999997</v>
      </c>
      <c r="AH185" s="25">
        <v>0.32719100000000001</v>
      </c>
      <c r="AI185" s="25">
        <v>0.32793899999999998</v>
      </c>
      <c r="AJ185" s="25">
        <v>0.32474819999999999</v>
      </c>
      <c r="AK185" s="3">
        <f t="shared" si="3"/>
        <v>0.40052494375000008</v>
      </c>
      <c r="AP185" s="22">
        <f>((AK185-AK$37)*100)/AK$37</f>
        <v>-10.002896987547913</v>
      </c>
    </row>
    <row r="186" spans="1:42" x14ac:dyDescent="0.25">
      <c r="AK186" s="17">
        <f>SUM(A150:AJ185)/867</f>
        <v>0.11508254994232968</v>
      </c>
      <c r="AP186" s="23">
        <f>((AK186-AK$38)*100)/AK$38</f>
        <v>0.93675134548956851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Y275"/>
  <sheetViews>
    <sheetView topLeftCell="F52" zoomScale="70" zoomScaleNormal="70" workbookViewId="0">
      <selection activeCell="AN27" sqref="AN27"/>
    </sheetView>
  </sheetViews>
  <sheetFormatPr defaultRowHeight="15" x14ac:dyDescent="0.25"/>
  <cols>
    <col min="37" max="37" width="12.7109375" style="3" customWidth="1"/>
    <col min="38" max="40" width="8.7109375" style="2"/>
    <col min="41" max="41" width="12" style="2" customWidth="1"/>
    <col min="42" max="42" width="8.7109375" style="2"/>
    <col min="46" max="46" width="13" style="1" bestFit="1" customWidth="1"/>
    <col min="51" max="51" width="12.5703125" style="1" bestFit="1" customWidth="1"/>
  </cols>
  <sheetData>
    <row r="1" spans="1:49" x14ac:dyDescent="0.25">
      <c r="A1" t="s">
        <v>21</v>
      </c>
      <c r="AK1" s="1"/>
      <c r="AL1" s="1"/>
    </row>
    <row r="2" spans="1:49" x14ac:dyDescent="0.25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25">
      <c r="A3" s="25" t="s">
        <v>0</v>
      </c>
      <c r="B3" s="26">
        <v>2.6810400000000002E-2</v>
      </c>
      <c r="C3" s="25">
        <v>2.5197199999999999E-2</v>
      </c>
      <c r="D3" s="25">
        <v>2.6320900000000001E-2</v>
      </c>
      <c r="E3" s="25">
        <v>1.90747E-2</v>
      </c>
      <c r="F3" s="25">
        <v>4.3895999999999998E-2</v>
      </c>
      <c r="G3" s="25">
        <v>4.4329899999999998E-2</v>
      </c>
      <c r="H3" s="25">
        <v>9.9999999999999995E-8</v>
      </c>
      <c r="I3" s="25">
        <v>1.8329000000000002E-2</v>
      </c>
      <c r="J3" s="25">
        <v>2.4096900000000001E-2</v>
      </c>
      <c r="K3" s="25">
        <v>2.0616599999999999E-2</v>
      </c>
      <c r="L3" s="25">
        <v>2.3749200000000002E-2</v>
      </c>
      <c r="M3" s="25">
        <v>2.3941500000000001E-2</v>
      </c>
      <c r="N3" s="25">
        <v>2.4067600000000001E-2</v>
      </c>
      <c r="O3" s="25">
        <v>2.19968E-2</v>
      </c>
      <c r="P3" s="25">
        <v>1.7973200000000002E-2</v>
      </c>
      <c r="Q3" s="25">
        <v>4.3791400000000001E-2</v>
      </c>
      <c r="R3" s="25">
        <v>0</v>
      </c>
      <c r="S3" s="25">
        <v>0</v>
      </c>
      <c r="T3" s="25">
        <v>2.3286299999999999E-2</v>
      </c>
      <c r="U3" s="25">
        <v>2.0979899999999999E-2</v>
      </c>
      <c r="V3" s="25">
        <v>2.3874699999999999E-2</v>
      </c>
      <c r="W3" s="25">
        <v>2.1542800000000001E-2</v>
      </c>
      <c r="X3" s="25">
        <v>2.58578E-2</v>
      </c>
      <c r="Y3" s="25">
        <v>2.7669200000000001E-2</v>
      </c>
      <c r="Z3" s="25">
        <v>2.6414199999999999E-2</v>
      </c>
      <c r="AA3" s="25">
        <v>2.6528400000000001E-2</v>
      </c>
      <c r="AB3" s="25">
        <v>2.5949199999999999E-2</v>
      </c>
      <c r="AC3" s="25">
        <v>2.6276899999999999E-2</v>
      </c>
      <c r="AD3" s="25">
        <v>2.8084999999999999E-2</v>
      </c>
      <c r="AE3" s="25">
        <v>2.9001599999999999E-2</v>
      </c>
      <c r="AF3" s="25">
        <v>2.8631199999999999E-2</v>
      </c>
      <c r="AG3" s="25">
        <v>1.4740700000000001E-2</v>
      </c>
      <c r="AH3" s="25">
        <v>2.09115E-2</v>
      </c>
      <c r="AI3" s="25">
        <v>2.7667199999999999E-2</v>
      </c>
      <c r="AJ3" s="25" t="s">
        <v>0</v>
      </c>
      <c r="AK3" s="3">
        <f>AVERAGE(A3:AJ3)</f>
        <v>2.3576705882352944E-2</v>
      </c>
      <c r="AL3" s="4">
        <v>-66.4435</v>
      </c>
      <c r="AM3" s="6" t="s">
        <v>94</v>
      </c>
      <c r="AO3" s="2">
        <f>SUM(A36:AJ37)/40</f>
        <v>1.0031524999999999E-2</v>
      </c>
      <c r="AV3" s="2"/>
      <c r="AW3" s="2"/>
    </row>
    <row r="4" spans="1:49" x14ac:dyDescent="0.25">
      <c r="A4" s="27">
        <v>4.0135200000000003E-2</v>
      </c>
      <c r="B4" s="28">
        <v>4.1841400000000001E-2</v>
      </c>
      <c r="C4" s="27">
        <v>3.9240700000000003E-2</v>
      </c>
      <c r="D4" s="27">
        <v>3.92751E-2</v>
      </c>
      <c r="E4" s="27">
        <v>3.9465300000000002E-2</v>
      </c>
      <c r="F4" s="27">
        <v>3.6200200000000002E-2</v>
      </c>
      <c r="G4" s="27">
        <v>3.5772400000000003E-2</v>
      </c>
      <c r="H4" s="27">
        <v>3.4492700000000001E-2</v>
      </c>
      <c r="I4" s="27">
        <v>3.4848799999999999E-2</v>
      </c>
      <c r="J4" s="27">
        <v>3.6151500000000003E-2</v>
      </c>
      <c r="K4" s="27">
        <v>3.6180200000000003E-2</v>
      </c>
      <c r="L4" s="27">
        <v>3.63869E-2</v>
      </c>
      <c r="M4" s="27">
        <v>3.5754399999999999E-2</v>
      </c>
      <c r="N4" s="27">
        <v>3.5974199999999998E-2</v>
      </c>
      <c r="O4" s="27">
        <v>3.5852200000000001E-2</v>
      </c>
      <c r="P4" s="27">
        <v>3.5410799999999999E-2</v>
      </c>
      <c r="Q4" s="27">
        <v>3.4970899999999999E-2</v>
      </c>
      <c r="R4" s="27">
        <v>3.18651E-2</v>
      </c>
      <c r="S4" s="27">
        <v>3.0691699999999999E-2</v>
      </c>
      <c r="T4" s="27">
        <v>3.46787E-2</v>
      </c>
      <c r="U4" s="27">
        <v>3.2860199999999999E-2</v>
      </c>
      <c r="V4" s="27">
        <v>3.0242000000000002E-2</v>
      </c>
      <c r="W4" s="27">
        <v>3.7575400000000002E-2</v>
      </c>
      <c r="X4" s="27">
        <v>5.8269899999999999E-2</v>
      </c>
      <c r="Y4" s="27">
        <v>5.8776099999999998E-2</v>
      </c>
      <c r="Z4" s="27">
        <v>5.60779E-2</v>
      </c>
      <c r="AA4" s="27">
        <v>5.8259499999999999E-2</v>
      </c>
      <c r="AB4" s="27">
        <v>5.9701499999999998E-2</v>
      </c>
      <c r="AC4" s="27">
        <v>3.8577100000000003E-2</v>
      </c>
      <c r="AD4" s="27">
        <v>4.1297199999999999E-2</v>
      </c>
      <c r="AE4" s="27">
        <v>4.8397999999999997E-2</v>
      </c>
      <c r="AF4" s="27">
        <v>4.1988999999999999E-2</v>
      </c>
      <c r="AG4" s="27">
        <v>5.6974200000000003E-2</v>
      </c>
      <c r="AH4" s="27">
        <v>5.7453900000000002E-2</v>
      </c>
      <c r="AI4" s="27">
        <v>3.9981000000000003E-2</v>
      </c>
      <c r="AJ4" s="27">
        <v>3.89399E-2</v>
      </c>
      <c r="AK4" s="3">
        <f t="shared" ref="AK4:AK67" si="0">AVERAGE(A4:AJ4)</f>
        <v>4.1126699999999995E-2</v>
      </c>
      <c r="AL4" s="9">
        <v>-59.441600000000001</v>
      </c>
      <c r="AM4" s="6" t="s">
        <v>116</v>
      </c>
      <c r="AO4" s="2">
        <f>SUM(A2:AJ3)/34</f>
        <v>2.3576705882352944E-2</v>
      </c>
      <c r="AT4" s="44">
        <f>AVERAGE(A2:AJ3)</f>
        <v>2.3576705882352944E-2</v>
      </c>
      <c r="AV4" s="22" t="s">
        <v>95</v>
      </c>
      <c r="AW4" s="2" t="s">
        <v>96</v>
      </c>
    </row>
    <row r="5" spans="1:49" x14ac:dyDescent="0.25">
      <c r="A5" s="27">
        <v>7.7915600000000002E-2</v>
      </c>
      <c r="B5" s="28">
        <v>7.7103699999999997E-2</v>
      </c>
      <c r="C5" s="27">
        <v>7.6727199999999995E-2</v>
      </c>
      <c r="D5" s="27">
        <v>7.7305600000000002E-2</v>
      </c>
      <c r="E5" s="27">
        <v>7.7068999999999999E-2</v>
      </c>
      <c r="F5" s="27">
        <v>7.3014200000000001E-2</v>
      </c>
      <c r="G5" s="27">
        <v>6.9222400000000003E-2</v>
      </c>
      <c r="H5" s="27">
        <v>6.9126000000000007E-2</v>
      </c>
      <c r="I5" s="27">
        <v>7.1585800000000005E-2</v>
      </c>
      <c r="J5" s="27">
        <v>7.7917700000000006E-2</v>
      </c>
      <c r="K5" s="27">
        <v>7.87157E-2</v>
      </c>
      <c r="L5" s="27">
        <v>7.8994400000000006E-2</v>
      </c>
      <c r="M5" s="27">
        <v>7.8825099999999995E-2</v>
      </c>
      <c r="N5" s="27">
        <v>7.6902300000000007E-2</v>
      </c>
      <c r="O5" s="27">
        <v>7.6184699999999994E-2</v>
      </c>
      <c r="P5" s="27">
        <v>7.5378700000000007E-2</v>
      </c>
      <c r="Q5" s="27">
        <v>7.0031899999999994E-2</v>
      </c>
      <c r="R5" s="27">
        <v>6.6632800000000006E-2</v>
      </c>
      <c r="S5" s="27">
        <v>5.6201800000000003E-2</v>
      </c>
      <c r="T5" s="27">
        <v>6.00604E-2</v>
      </c>
      <c r="U5" s="27">
        <v>6.2072200000000001E-2</v>
      </c>
      <c r="V5" s="27">
        <v>6.9563E-2</v>
      </c>
      <c r="W5" s="27">
        <v>7.0429000000000005E-2</v>
      </c>
      <c r="X5" s="27">
        <v>7.06093E-2</v>
      </c>
      <c r="Y5" s="27">
        <v>7.0207400000000003E-2</v>
      </c>
      <c r="Z5" s="27">
        <v>6.9556800000000002E-2</v>
      </c>
      <c r="AA5" s="27">
        <v>7.1873800000000002E-2</v>
      </c>
      <c r="AB5" s="27">
        <v>7.2750999999999996E-2</v>
      </c>
      <c r="AC5" s="27">
        <v>7.2849399999999995E-2</v>
      </c>
      <c r="AD5" s="27">
        <v>7.3892100000000002E-2</v>
      </c>
      <c r="AE5" s="27">
        <v>7.3266200000000004E-2</v>
      </c>
      <c r="AF5" s="27">
        <v>7.5285599999999994E-2</v>
      </c>
      <c r="AG5" s="27">
        <v>7.7583399999999997E-2</v>
      </c>
      <c r="AH5" s="27">
        <v>7.7301300000000003E-2</v>
      </c>
      <c r="AI5" s="27">
        <v>7.9026700000000005E-2</v>
      </c>
      <c r="AJ5" s="27">
        <v>7.9280299999999998E-2</v>
      </c>
      <c r="AK5" s="3">
        <f t="shared" si="0"/>
        <v>7.3068402777777777E-2</v>
      </c>
      <c r="AL5" s="1">
        <v>-53.663899999999998</v>
      </c>
      <c r="AM5" s="10" t="s">
        <v>94</v>
      </c>
      <c r="AO5" s="2">
        <f>SUM(A34:AJ35)/26</f>
        <v>4.3411342307692308E-2</v>
      </c>
      <c r="AV5" s="10" t="s">
        <v>97</v>
      </c>
      <c r="AW5" s="2" t="s">
        <v>98</v>
      </c>
    </row>
    <row r="6" spans="1:49" x14ac:dyDescent="0.25">
      <c r="A6" s="29">
        <v>7.6891600000000004E-2</v>
      </c>
      <c r="B6" s="30">
        <v>7.6643299999999998E-2</v>
      </c>
      <c r="C6" s="29">
        <v>7.5548100000000007E-2</v>
      </c>
      <c r="D6" s="29">
        <v>7.5773900000000005E-2</v>
      </c>
      <c r="E6" s="31">
        <v>7.5973499999999999E-2</v>
      </c>
      <c r="F6" s="31">
        <v>7.5396699999999997E-2</v>
      </c>
      <c r="G6" s="31">
        <v>7.5221999999999997E-2</v>
      </c>
      <c r="H6" s="31">
        <v>7.5096599999999999E-2</v>
      </c>
      <c r="I6" s="31">
        <v>7.5103299999999998E-2</v>
      </c>
      <c r="J6" s="31">
        <v>7.45865E-2</v>
      </c>
      <c r="K6" s="31">
        <v>7.3987499999999998E-2</v>
      </c>
      <c r="L6" s="31">
        <v>7.4027499999999996E-2</v>
      </c>
      <c r="M6" s="31">
        <v>7.3971400000000007E-2</v>
      </c>
      <c r="N6" s="31">
        <v>7.4381500000000003E-2</v>
      </c>
      <c r="O6" s="31">
        <v>7.4160699999999996E-2</v>
      </c>
      <c r="P6" s="31">
        <v>7.2067999999999993E-2</v>
      </c>
      <c r="Q6" s="32">
        <v>7.0048200000000005E-2</v>
      </c>
      <c r="R6" s="32">
        <v>6.7388400000000001E-2</v>
      </c>
      <c r="S6" s="33">
        <v>5.8393100000000003E-2</v>
      </c>
      <c r="T6" s="33" t="s">
        <v>0</v>
      </c>
      <c r="U6" s="33">
        <v>6.85114E-2</v>
      </c>
      <c r="V6" s="33">
        <v>6.8102300000000004E-2</v>
      </c>
      <c r="W6" s="33">
        <v>6.9050299999999995E-2</v>
      </c>
      <c r="X6" s="33">
        <v>7.0169999999999996E-2</v>
      </c>
      <c r="Y6" s="33">
        <v>7.13308E-2</v>
      </c>
      <c r="Z6" s="33">
        <v>7.3237899999999995E-2</v>
      </c>
      <c r="AA6" s="33">
        <v>7.6346300000000006E-2</v>
      </c>
      <c r="AB6" s="33">
        <v>7.6949000000000004E-2</v>
      </c>
      <c r="AC6" s="29">
        <v>7.7735700000000005E-2</v>
      </c>
      <c r="AD6" s="29">
        <v>7.8985399999999997E-2</v>
      </c>
      <c r="AE6" s="29">
        <v>7.8712500000000005E-2</v>
      </c>
      <c r="AF6" s="29">
        <v>7.8569299999999995E-2</v>
      </c>
      <c r="AG6" s="29">
        <v>8.0950099999999997E-2</v>
      </c>
      <c r="AH6" s="29">
        <v>8.0974099999999993E-2</v>
      </c>
      <c r="AI6" s="29">
        <v>8.0925800000000006E-2</v>
      </c>
      <c r="AJ6" s="29">
        <v>8.0334900000000001E-2</v>
      </c>
      <c r="AK6" s="3">
        <f t="shared" si="0"/>
        <v>7.4444217142857136E-2</v>
      </c>
      <c r="AL6" s="1">
        <v>-48.590400000000002</v>
      </c>
      <c r="AM6" s="10" t="s">
        <v>116</v>
      </c>
      <c r="AO6" s="2">
        <f>SUM(A4:AJ5)/72</f>
        <v>5.7097551388888869E-2</v>
      </c>
      <c r="AV6" s="11" t="s">
        <v>100</v>
      </c>
      <c r="AW6" s="2" t="s">
        <v>101</v>
      </c>
    </row>
    <row r="7" spans="1:49" x14ac:dyDescent="0.25">
      <c r="A7" s="29">
        <v>7.6081499999999996E-2</v>
      </c>
      <c r="B7" s="30">
        <v>7.3881199999999994E-2</v>
      </c>
      <c r="C7" s="29">
        <v>7.04259E-2</v>
      </c>
      <c r="D7" s="29">
        <v>6.8295300000000003E-2</v>
      </c>
      <c r="E7" s="31">
        <v>6.3422199999999998E-2</v>
      </c>
      <c r="F7" s="31">
        <v>5.2115500000000002E-2</v>
      </c>
      <c r="G7" s="31">
        <v>4.7310999999999999E-2</v>
      </c>
      <c r="H7" s="31">
        <v>4.3044600000000002E-2</v>
      </c>
      <c r="I7" s="31">
        <v>4.4005599999999999E-2</v>
      </c>
      <c r="J7" s="31">
        <v>4.9849200000000003E-2</v>
      </c>
      <c r="K7" s="31">
        <v>5.2673200000000003E-2</v>
      </c>
      <c r="L7" s="31">
        <v>5.4272800000000003E-2</v>
      </c>
      <c r="M7" s="31">
        <v>5.5987500000000003E-2</v>
      </c>
      <c r="N7" s="31">
        <v>5.7556900000000001E-2</v>
      </c>
      <c r="O7" s="31">
        <v>5.8561200000000001E-2</v>
      </c>
      <c r="P7" s="31">
        <v>5.8772999999999999E-2</v>
      </c>
      <c r="Q7" s="32">
        <v>5.7806299999999998E-2</v>
      </c>
      <c r="R7" s="32">
        <v>5.3647500000000001E-2</v>
      </c>
      <c r="S7" s="33">
        <v>5.3259599999999997E-2</v>
      </c>
      <c r="T7" s="33" t="s">
        <v>0</v>
      </c>
      <c r="U7" s="33">
        <v>5.8004699999999999E-2</v>
      </c>
      <c r="V7" s="33">
        <v>6.0440800000000003E-2</v>
      </c>
      <c r="W7" s="33">
        <v>6.1822700000000001E-2</v>
      </c>
      <c r="X7" s="33">
        <v>6.3216599999999998E-2</v>
      </c>
      <c r="Y7" s="33">
        <v>6.5294199999999997E-2</v>
      </c>
      <c r="Z7" s="33">
        <v>6.9312200000000004E-2</v>
      </c>
      <c r="AA7" s="33">
        <v>7.12806E-2</v>
      </c>
      <c r="AB7" s="33">
        <v>7.0343299999999997E-2</v>
      </c>
      <c r="AC7" s="29">
        <v>7.2503300000000007E-2</v>
      </c>
      <c r="AD7" s="29">
        <v>7.9457E-2</v>
      </c>
      <c r="AE7" s="29">
        <v>8.1028199999999995E-2</v>
      </c>
      <c r="AF7" s="29">
        <v>7.8962900000000003E-2</v>
      </c>
      <c r="AG7" s="29">
        <v>8.1404599999999994E-2</v>
      </c>
      <c r="AH7" s="29">
        <v>7.9302700000000004E-2</v>
      </c>
      <c r="AI7" s="29">
        <v>7.9164499999999999E-2</v>
      </c>
      <c r="AJ7" s="29">
        <v>7.7383800000000003E-2</v>
      </c>
      <c r="AK7" s="3">
        <f t="shared" si="0"/>
        <v>6.3996917142857129E-2</v>
      </c>
      <c r="AL7" s="1">
        <v>-43.982999999999997</v>
      </c>
      <c r="AM7" s="11" t="s">
        <v>99</v>
      </c>
      <c r="AO7" s="2">
        <f>SUM(A29:R33)/56</f>
        <v>3.1670951785714288E-2</v>
      </c>
      <c r="AV7" s="14" t="s">
        <v>103</v>
      </c>
      <c r="AW7" s="2" t="s">
        <v>104</v>
      </c>
    </row>
    <row r="8" spans="1:49" x14ac:dyDescent="0.25">
      <c r="A8" s="29">
        <v>6.3119599999999998E-2</v>
      </c>
      <c r="B8" s="30">
        <v>5.4914299999999999E-2</v>
      </c>
      <c r="C8" s="29">
        <v>4.3332200000000001E-2</v>
      </c>
      <c r="D8" s="29">
        <v>3.5189499999999999E-2</v>
      </c>
      <c r="E8" s="31">
        <v>2.8624900000000002E-2</v>
      </c>
      <c r="F8" s="31">
        <v>2.79971E-2</v>
      </c>
      <c r="G8" s="31">
        <v>2.3073199999999999E-2</v>
      </c>
      <c r="H8" s="31">
        <v>2.5965599999999998E-2</v>
      </c>
      <c r="I8" s="31">
        <v>2.79054E-2</v>
      </c>
      <c r="J8" s="31">
        <v>3.0770599999999999E-2</v>
      </c>
      <c r="K8" s="31">
        <v>3.12074E-2</v>
      </c>
      <c r="L8" s="31">
        <v>3.0542400000000001E-2</v>
      </c>
      <c r="M8" s="31">
        <v>3.1180300000000001E-2</v>
      </c>
      <c r="N8" s="31">
        <v>3.2087499999999998E-2</v>
      </c>
      <c r="O8" s="31">
        <v>3.2974499999999997E-2</v>
      </c>
      <c r="P8" s="31">
        <v>3.3063500000000003E-2</v>
      </c>
      <c r="Q8" s="32">
        <v>3.20603E-2</v>
      </c>
      <c r="R8" s="32">
        <v>2.8205500000000001E-2</v>
      </c>
      <c r="S8" s="33">
        <v>3.1478800000000001E-2</v>
      </c>
      <c r="T8" s="33" t="s">
        <v>0</v>
      </c>
      <c r="U8" s="33">
        <v>3.07382E-2</v>
      </c>
      <c r="V8" s="33">
        <v>4.0359699999999998E-2</v>
      </c>
      <c r="W8" s="33">
        <v>4.5974599999999997E-2</v>
      </c>
      <c r="X8" s="33">
        <v>4.9111399999999999E-2</v>
      </c>
      <c r="Y8" s="33">
        <v>5.0652599999999999E-2</v>
      </c>
      <c r="Z8" s="33">
        <v>5.1875600000000001E-2</v>
      </c>
      <c r="AA8" s="33">
        <v>5.2096799999999999E-2</v>
      </c>
      <c r="AB8" s="33">
        <v>5.0922200000000001E-2</v>
      </c>
      <c r="AC8" s="29">
        <v>5.7075399999999998E-2</v>
      </c>
      <c r="AD8" s="29">
        <v>6.8642900000000007E-2</v>
      </c>
      <c r="AE8" s="29">
        <v>7.1912599999999993E-2</v>
      </c>
      <c r="AF8" s="29">
        <v>7.5121800000000002E-2</v>
      </c>
      <c r="AG8" s="29">
        <v>7.6234200000000002E-2</v>
      </c>
      <c r="AH8" s="29">
        <v>7.4456499999999995E-2</v>
      </c>
      <c r="AI8" s="29">
        <v>7.1478200000000006E-2</v>
      </c>
      <c r="AJ8" s="29">
        <v>6.83946E-2</v>
      </c>
      <c r="AK8" s="3">
        <f t="shared" si="0"/>
        <v>4.5106854285714287E-2</v>
      </c>
      <c r="AL8" s="1">
        <v>-39.709000000000003</v>
      </c>
      <c r="AM8" s="11" t="s">
        <v>102</v>
      </c>
      <c r="AO8" s="2">
        <f>SUM(E6:R10)/68</f>
        <v>3.5623107352941184E-2</v>
      </c>
      <c r="AV8" s="24" t="s">
        <v>106</v>
      </c>
      <c r="AW8" s="2" t="s">
        <v>107</v>
      </c>
    </row>
    <row r="9" spans="1:49" x14ac:dyDescent="0.25">
      <c r="A9" s="29">
        <v>2.9746600000000002E-2</v>
      </c>
      <c r="B9" s="30">
        <v>2.30537E-2</v>
      </c>
      <c r="C9" s="29">
        <v>1.6001499999999998E-2</v>
      </c>
      <c r="D9" s="29">
        <v>1.7777100000000001E-2</v>
      </c>
      <c r="E9" s="31" t="s">
        <v>0</v>
      </c>
      <c r="F9" s="31">
        <v>3.2808799999999999E-2</v>
      </c>
      <c r="G9" s="31">
        <v>1.6024299999999998E-2</v>
      </c>
      <c r="H9" s="31">
        <v>1.3962E-2</v>
      </c>
      <c r="I9" s="31">
        <v>1.52268E-2</v>
      </c>
      <c r="J9" s="31">
        <v>1.4848800000000001E-2</v>
      </c>
      <c r="K9" s="31">
        <v>1.3767700000000001E-2</v>
      </c>
      <c r="L9" s="31">
        <v>1.2620299999999999E-2</v>
      </c>
      <c r="M9" s="31">
        <v>1.2360400000000001E-2</v>
      </c>
      <c r="N9" s="31">
        <v>1.28083E-2</v>
      </c>
      <c r="O9" s="31">
        <v>1.3831700000000001E-2</v>
      </c>
      <c r="P9" s="31">
        <v>1.47019E-2</v>
      </c>
      <c r="Q9" s="32">
        <v>1.43401E-2</v>
      </c>
      <c r="R9" s="32">
        <v>1.03077E-2</v>
      </c>
      <c r="S9" s="33">
        <v>1.05218E-2</v>
      </c>
      <c r="T9" s="33" t="s">
        <v>0</v>
      </c>
      <c r="U9" s="33">
        <v>1.51153E-2</v>
      </c>
      <c r="V9" s="33">
        <v>2.27675E-2</v>
      </c>
      <c r="W9" s="33">
        <v>2.92257E-2</v>
      </c>
      <c r="X9" s="33">
        <v>3.3384799999999999E-2</v>
      </c>
      <c r="Y9" s="33">
        <v>3.30301E-2</v>
      </c>
      <c r="Z9" s="33">
        <v>3.0500300000000001E-2</v>
      </c>
      <c r="AA9" s="33">
        <v>2.53262E-2</v>
      </c>
      <c r="AB9" s="33">
        <v>2.65372E-2</v>
      </c>
      <c r="AC9" s="29">
        <v>3.3092799999999999E-2</v>
      </c>
      <c r="AD9" s="29">
        <v>2.9178099999999998E-2</v>
      </c>
      <c r="AE9" s="29">
        <v>2.56066E-2</v>
      </c>
      <c r="AF9" s="29">
        <v>3.1315200000000001E-2</v>
      </c>
      <c r="AG9" s="29">
        <v>3.8059299999999997E-2</v>
      </c>
      <c r="AH9" s="29">
        <v>4.07731E-2</v>
      </c>
      <c r="AI9" s="29">
        <v>3.9824499999999999E-2</v>
      </c>
      <c r="AJ9" s="29">
        <v>3.5785699999999997E-2</v>
      </c>
      <c r="AK9" s="3">
        <f t="shared" si="0"/>
        <v>2.3065644117647065E-2</v>
      </c>
      <c r="AL9" s="1">
        <v>-35.685299999999998</v>
      </c>
      <c r="AM9" s="12" t="s">
        <v>105</v>
      </c>
      <c r="AO9" s="2">
        <f>SUM(S29:Z33)/35</f>
        <v>4.8195517142857143E-2</v>
      </c>
      <c r="AV9" s="42" t="s">
        <v>109</v>
      </c>
      <c r="AW9" s="2" t="s">
        <v>110</v>
      </c>
    </row>
    <row r="10" spans="1:49" x14ac:dyDescent="0.25">
      <c r="A10" s="29">
        <v>1.08521E-2</v>
      </c>
      <c r="B10" s="30">
        <v>8.5127999999999992E-3</v>
      </c>
      <c r="C10" s="29">
        <v>2.8349E-3</v>
      </c>
      <c r="D10" s="29" t="s">
        <v>0</v>
      </c>
      <c r="E10" s="31" t="s">
        <v>0</v>
      </c>
      <c r="F10" s="31">
        <v>1.7959099999999999E-2</v>
      </c>
      <c r="G10" s="31">
        <v>3.9933E-3</v>
      </c>
      <c r="H10" s="31">
        <v>2.8879999999999999E-3</v>
      </c>
      <c r="I10" s="31">
        <v>1.8622000000000001E-3</v>
      </c>
      <c r="J10" s="31">
        <v>3.0800000000000003E-5</v>
      </c>
      <c r="K10" s="31">
        <v>0</v>
      </c>
      <c r="L10" s="31">
        <v>0</v>
      </c>
      <c r="M10" s="31">
        <v>0</v>
      </c>
      <c r="N10" s="31">
        <v>2.329E-4</v>
      </c>
      <c r="O10" s="31">
        <v>7.1460000000000002E-4</v>
      </c>
      <c r="P10" s="31">
        <v>6.1530000000000005E-4</v>
      </c>
      <c r="Q10" s="32">
        <v>0</v>
      </c>
      <c r="R10" s="32">
        <v>3.6979999999999999E-4</v>
      </c>
      <c r="S10" s="33">
        <v>4.9078999999999998E-3</v>
      </c>
      <c r="T10" s="33" t="s">
        <v>0</v>
      </c>
      <c r="U10" s="33" t="s">
        <v>0</v>
      </c>
      <c r="V10" s="33">
        <v>5.6930000000000001E-3</v>
      </c>
      <c r="W10" s="33">
        <v>1.05738E-2</v>
      </c>
      <c r="X10" s="33">
        <v>1.27844E-2</v>
      </c>
      <c r="Y10" s="33">
        <v>1.2881200000000001E-2</v>
      </c>
      <c r="Z10" s="33">
        <v>8.5114000000000006E-3</v>
      </c>
      <c r="AA10" s="33">
        <v>3.6283000000000001E-3</v>
      </c>
      <c r="AB10" s="33">
        <v>1.2826000000000001E-2</v>
      </c>
      <c r="AC10" s="29" t="s">
        <v>0</v>
      </c>
      <c r="AD10" s="29">
        <v>1.37146E-2</v>
      </c>
      <c r="AE10" s="29">
        <v>8.9668999999999999E-3</v>
      </c>
      <c r="AF10" s="29">
        <v>3.0260999999999999E-3</v>
      </c>
      <c r="AG10" s="29">
        <v>0</v>
      </c>
      <c r="AH10" s="29">
        <v>3.8143999999999999E-3</v>
      </c>
      <c r="AI10" s="29">
        <v>7.1235999999999999E-3</v>
      </c>
      <c r="AJ10" s="29">
        <v>7.0746999999999997E-3</v>
      </c>
      <c r="AK10" s="3">
        <f t="shared" si="0"/>
        <v>5.3674870967741935E-3</v>
      </c>
      <c r="AL10" s="1">
        <v>-31.855</v>
      </c>
      <c r="AM10" s="12" t="s">
        <v>108</v>
      </c>
      <c r="AO10" s="2">
        <f>SUM(S6:AB10)/44</f>
        <v>4.3329331818181813E-2</v>
      </c>
      <c r="AV10" s="43" t="s">
        <v>111</v>
      </c>
      <c r="AW10" s="2" t="s">
        <v>112</v>
      </c>
    </row>
    <row r="11" spans="1:49" x14ac:dyDescent="0.25">
      <c r="A11" s="29">
        <v>5.9385999999999996E-3</v>
      </c>
      <c r="B11" s="30">
        <v>6.1796000000000004E-3</v>
      </c>
      <c r="C11" s="29" t="s">
        <v>0</v>
      </c>
      <c r="D11" s="29" t="s">
        <v>0</v>
      </c>
      <c r="E11" s="34" t="s">
        <v>0</v>
      </c>
      <c r="F11" s="34">
        <v>1.3956700000000001E-2</v>
      </c>
      <c r="G11" s="34">
        <v>6.1295000000000004E-3</v>
      </c>
      <c r="H11" s="34">
        <v>5.1996999999999998E-3</v>
      </c>
      <c r="I11" s="34">
        <v>3.8092999999999998E-3</v>
      </c>
      <c r="J11" s="34">
        <v>1.2152E-3</v>
      </c>
      <c r="K11" s="34">
        <v>6.7500000000000001E-5</v>
      </c>
      <c r="L11" s="34">
        <v>0</v>
      </c>
      <c r="M11" s="34">
        <v>0</v>
      </c>
      <c r="N11" s="34">
        <v>0</v>
      </c>
      <c r="O11" s="34">
        <v>0</v>
      </c>
      <c r="P11" s="34">
        <v>0</v>
      </c>
      <c r="Q11" s="34">
        <v>0</v>
      </c>
      <c r="R11" s="34">
        <v>0</v>
      </c>
      <c r="S11" s="35">
        <v>1.5142000000000001E-3</v>
      </c>
      <c r="T11" s="35" t="s">
        <v>0</v>
      </c>
      <c r="U11" s="35" t="s">
        <v>0</v>
      </c>
      <c r="V11" s="35">
        <v>1.35353E-2</v>
      </c>
      <c r="W11" s="35">
        <v>7.9793999999999993E-3</v>
      </c>
      <c r="X11" s="35">
        <v>1.7650000000000001E-4</v>
      </c>
      <c r="Y11" s="35">
        <v>0</v>
      </c>
      <c r="Z11" s="35">
        <v>0</v>
      </c>
      <c r="AA11" s="35">
        <v>6.4587999999999998E-3</v>
      </c>
      <c r="AB11" s="35">
        <v>1.17001E-2</v>
      </c>
      <c r="AC11" s="36" t="s">
        <v>0</v>
      </c>
      <c r="AD11" s="29">
        <v>1.3655199999999999E-2</v>
      </c>
      <c r="AE11" s="29">
        <v>1.1577199999999999E-2</v>
      </c>
      <c r="AF11" s="29">
        <v>9.0817999999999992E-3</v>
      </c>
      <c r="AG11" s="29">
        <v>5.8627000000000002E-3</v>
      </c>
      <c r="AH11" s="29">
        <v>4.4282999999999996E-3</v>
      </c>
      <c r="AI11" s="29">
        <v>3.9919999999999999E-3</v>
      </c>
      <c r="AJ11" s="29">
        <v>3.8005999999999999E-3</v>
      </c>
      <c r="AK11" s="3">
        <f t="shared" si="0"/>
        <v>4.5419399999999995E-3</v>
      </c>
      <c r="AL11" s="13">
        <v>-28.178599999999999</v>
      </c>
      <c r="AM11" s="14" t="s">
        <v>99</v>
      </c>
      <c r="AO11" s="7">
        <f>(SUM(B20:O28)+SUM(P20:R24))/140</f>
        <v>6.5036571428571442E-4</v>
      </c>
      <c r="AV11" s="16" t="s">
        <v>113</v>
      </c>
      <c r="AW11" s="2" t="s">
        <v>114</v>
      </c>
    </row>
    <row r="12" spans="1:49" x14ac:dyDescent="0.25">
      <c r="A12" s="29">
        <v>2.2282999999999999E-3</v>
      </c>
      <c r="B12" s="30">
        <v>1.6523E-3</v>
      </c>
      <c r="C12" s="29" t="s">
        <v>0</v>
      </c>
      <c r="D12" s="29" t="s">
        <v>0</v>
      </c>
      <c r="E12" s="34" t="s">
        <v>0</v>
      </c>
      <c r="F12" s="34">
        <v>1.5830199999999999E-2</v>
      </c>
      <c r="G12" s="34">
        <v>3.9157000000000003E-3</v>
      </c>
      <c r="H12" s="34">
        <v>1.8018999999999999E-3</v>
      </c>
      <c r="I12" s="34">
        <v>1.4067000000000001E-3</v>
      </c>
      <c r="J12" s="34">
        <v>5.6340000000000003E-4</v>
      </c>
      <c r="K12" s="34">
        <v>2.875E-4</v>
      </c>
      <c r="L12" s="34">
        <v>0</v>
      </c>
      <c r="M12" s="34">
        <v>0</v>
      </c>
      <c r="N12" s="34">
        <v>0</v>
      </c>
      <c r="O12" s="34">
        <v>0</v>
      </c>
      <c r="P12" s="34">
        <v>0</v>
      </c>
      <c r="Q12" s="34">
        <v>0</v>
      </c>
      <c r="R12" s="34">
        <v>0</v>
      </c>
      <c r="S12" s="35">
        <v>0</v>
      </c>
      <c r="T12" s="35" t="s">
        <v>0</v>
      </c>
      <c r="U12" s="35" t="s">
        <v>0</v>
      </c>
      <c r="V12" s="35">
        <v>1.1531100000000001E-2</v>
      </c>
      <c r="W12" s="35">
        <v>6.8694999999999997E-3</v>
      </c>
      <c r="X12" s="35">
        <v>1.7100000000000001E-4</v>
      </c>
      <c r="Y12" s="35">
        <v>7.9400000000000006E-5</v>
      </c>
      <c r="Z12" s="35">
        <v>1.8956999999999999E-3</v>
      </c>
      <c r="AA12" s="35">
        <v>8.0417000000000006E-3</v>
      </c>
      <c r="AB12" s="35">
        <v>1.07315E-2</v>
      </c>
      <c r="AC12" s="36" t="s">
        <v>0</v>
      </c>
      <c r="AD12" s="29">
        <v>1.55263E-2</v>
      </c>
      <c r="AE12" s="29">
        <v>9.4500999999999995E-3</v>
      </c>
      <c r="AF12" s="29">
        <v>5.1732000000000002E-3</v>
      </c>
      <c r="AG12" s="29">
        <v>4.7280000000000004E-3</v>
      </c>
      <c r="AH12" s="29">
        <v>4.1487E-3</v>
      </c>
      <c r="AI12" s="29">
        <v>4.3433999999999999E-3</v>
      </c>
      <c r="AJ12" s="29">
        <v>3.5140000000000002E-3</v>
      </c>
      <c r="AK12" s="3">
        <f t="shared" si="0"/>
        <v>3.7963200000000002E-3</v>
      </c>
      <c r="AL12" s="13">
        <v>-24.624300000000002</v>
      </c>
      <c r="AM12" s="14" t="s">
        <v>102</v>
      </c>
      <c r="AO12" s="2">
        <f>SUM(E11:R19)/126</f>
        <v>1.1148150793650793E-3</v>
      </c>
      <c r="AV12" s="3" t="s">
        <v>115</v>
      </c>
      <c r="AW12" s="2" t="s">
        <v>116</v>
      </c>
    </row>
    <row r="13" spans="1:49" x14ac:dyDescent="0.25">
      <c r="A13" s="29">
        <v>1.56E-3</v>
      </c>
      <c r="B13" s="30">
        <v>0</v>
      </c>
      <c r="C13" s="29" t="s">
        <v>0</v>
      </c>
      <c r="D13" s="29" t="s">
        <v>0</v>
      </c>
      <c r="E13" s="34" t="s">
        <v>0</v>
      </c>
      <c r="F13" s="34">
        <v>9.0270999999999997E-3</v>
      </c>
      <c r="G13" s="34">
        <v>1.691E-3</v>
      </c>
      <c r="H13" s="34">
        <v>0</v>
      </c>
      <c r="I13" s="34">
        <v>0</v>
      </c>
      <c r="J13" s="34">
        <v>0</v>
      </c>
      <c r="K13" s="34">
        <v>0</v>
      </c>
      <c r="L13" s="34">
        <v>0</v>
      </c>
      <c r="M13" s="34">
        <v>0</v>
      </c>
      <c r="N13" s="34">
        <v>0</v>
      </c>
      <c r="O13" s="34">
        <v>0</v>
      </c>
      <c r="P13" s="34">
        <v>0</v>
      </c>
      <c r="Q13" s="34">
        <v>0</v>
      </c>
      <c r="R13" s="34">
        <v>0</v>
      </c>
      <c r="S13" s="35">
        <v>0</v>
      </c>
      <c r="T13" s="35" t="s">
        <v>0</v>
      </c>
      <c r="U13" s="35" t="s">
        <v>0</v>
      </c>
      <c r="V13" s="35" t="s">
        <v>0</v>
      </c>
      <c r="W13" s="35">
        <v>2.7445E-3</v>
      </c>
      <c r="X13" s="35">
        <v>1.1506000000000001E-3</v>
      </c>
      <c r="Y13" s="35">
        <v>8.1919999999999996E-4</v>
      </c>
      <c r="Z13" s="35">
        <v>2.2913E-3</v>
      </c>
      <c r="AA13" s="35">
        <v>3.4280999999999999E-3</v>
      </c>
      <c r="AB13" s="35" t="s">
        <v>0</v>
      </c>
      <c r="AC13" s="36" t="s">
        <v>0</v>
      </c>
      <c r="AD13" s="29">
        <v>1.68647E-2</v>
      </c>
      <c r="AE13" s="29">
        <v>4.8405999999999996E-3</v>
      </c>
      <c r="AF13" s="29">
        <v>3.8920999999999999E-3</v>
      </c>
      <c r="AG13" s="29">
        <v>3.5671000000000001E-3</v>
      </c>
      <c r="AH13" s="29">
        <v>4.0597000000000003E-3</v>
      </c>
      <c r="AI13" s="29">
        <v>4.3836999999999999E-3</v>
      </c>
      <c r="AJ13" s="29">
        <v>3.6541999999999998E-3</v>
      </c>
      <c r="AK13" s="3">
        <f t="shared" si="0"/>
        <v>2.2847821428571427E-3</v>
      </c>
      <c r="AL13" s="13">
        <v>-21.168500000000002</v>
      </c>
      <c r="AM13" s="15" t="s">
        <v>105</v>
      </c>
      <c r="AO13" s="2">
        <f>(SUM(S20:AB28)+SUM(P25:R28))/67</f>
        <v>1.5512985074626867E-3</v>
      </c>
    </row>
    <row r="14" spans="1:49" x14ac:dyDescent="0.25">
      <c r="A14" s="29">
        <v>2.3613000000000002E-3</v>
      </c>
      <c r="B14" s="30">
        <v>0</v>
      </c>
      <c r="C14" s="29" t="s">
        <v>0</v>
      </c>
      <c r="D14" s="29" t="s">
        <v>0</v>
      </c>
      <c r="E14" s="34">
        <v>1.04876E-2</v>
      </c>
      <c r="F14" s="34">
        <v>7.293E-3</v>
      </c>
      <c r="G14" s="34">
        <v>1.3565000000000001E-3</v>
      </c>
      <c r="H14" s="34">
        <v>0</v>
      </c>
      <c r="I14" s="34">
        <v>0</v>
      </c>
      <c r="J14" s="34">
        <v>0</v>
      </c>
      <c r="K14" s="34">
        <v>0</v>
      </c>
      <c r="L14" s="34">
        <v>0</v>
      </c>
      <c r="M14" s="34">
        <v>0</v>
      </c>
      <c r="N14" s="34">
        <v>0</v>
      </c>
      <c r="O14" s="34">
        <v>0</v>
      </c>
      <c r="P14" s="34">
        <v>0</v>
      </c>
      <c r="Q14" s="34">
        <v>1.8499999999999999E-5</v>
      </c>
      <c r="R14" s="34">
        <v>1.4235999999999999E-3</v>
      </c>
      <c r="S14" s="35">
        <v>0</v>
      </c>
      <c r="T14" s="35" t="s">
        <v>0</v>
      </c>
      <c r="U14" s="35" t="s">
        <v>0</v>
      </c>
      <c r="V14" s="35" t="s">
        <v>0</v>
      </c>
      <c r="W14" s="35">
        <v>3.9667000000000001E-3</v>
      </c>
      <c r="X14" s="35">
        <v>2.7829999999999999E-3</v>
      </c>
      <c r="Y14" s="35">
        <v>2.7139E-3</v>
      </c>
      <c r="Z14" s="35">
        <v>3.7456999999999998E-3</v>
      </c>
      <c r="AA14" s="35">
        <v>4.3449999999999999E-3</v>
      </c>
      <c r="AB14" s="35" t="s">
        <v>0</v>
      </c>
      <c r="AC14" s="36" t="s">
        <v>0</v>
      </c>
      <c r="AD14" s="29" t="s">
        <v>0</v>
      </c>
      <c r="AE14" s="29">
        <v>1.4767000000000001E-3</v>
      </c>
      <c r="AF14" s="29">
        <v>3.8433E-3</v>
      </c>
      <c r="AG14" s="29">
        <v>3.7023999999999998E-3</v>
      </c>
      <c r="AH14" s="29">
        <v>4.6788000000000003E-3</v>
      </c>
      <c r="AI14" s="29">
        <v>5.5706000000000002E-3</v>
      </c>
      <c r="AJ14" s="29">
        <v>5.3493000000000004E-3</v>
      </c>
      <c r="AK14" s="3">
        <f t="shared" si="0"/>
        <v>2.3255678571428573E-3</v>
      </c>
      <c r="AL14" s="13">
        <v>-17.791599999999999</v>
      </c>
      <c r="AM14" s="15" t="s">
        <v>108</v>
      </c>
      <c r="AO14" s="2">
        <f>SUM(S11:AB19)/54</f>
        <v>3.408033333333334E-3</v>
      </c>
    </row>
    <row r="15" spans="1:49" x14ac:dyDescent="0.25">
      <c r="A15" s="29">
        <v>2.9432999999999998E-3</v>
      </c>
      <c r="B15" s="30">
        <v>5.8580000000000004E-4</v>
      </c>
      <c r="C15" s="29" t="s">
        <v>0</v>
      </c>
      <c r="D15" s="29" t="s">
        <v>0</v>
      </c>
      <c r="E15" s="34">
        <v>4.4336999999999996E-3</v>
      </c>
      <c r="F15" s="34">
        <v>2.2008000000000002E-3</v>
      </c>
      <c r="G15" s="34">
        <v>0</v>
      </c>
      <c r="H15" s="34">
        <v>0</v>
      </c>
      <c r="I15" s="34">
        <v>0</v>
      </c>
      <c r="J15" s="34">
        <v>0</v>
      </c>
      <c r="K15" s="34">
        <v>0</v>
      </c>
      <c r="L15" s="34">
        <v>0</v>
      </c>
      <c r="M15" s="34">
        <v>0</v>
      </c>
      <c r="N15" s="34">
        <v>0</v>
      </c>
      <c r="O15" s="34">
        <v>0</v>
      </c>
      <c r="P15" s="34">
        <v>2.678E-4</v>
      </c>
      <c r="Q15" s="34">
        <v>1.0422000000000001E-3</v>
      </c>
      <c r="R15" s="34">
        <v>4.3555E-3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6.5826000000000001E-3</v>
      </c>
      <c r="X15" s="35">
        <v>3.5222999999999999E-3</v>
      </c>
      <c r="Y15" s="35">
        <v>4.5598000000000001E-3</v>
      </c>
      <c r="Z15" s="35">
        <v>4.3651999999999996E-3</v>
      </c>
      <c r="AA15" s="35">
        <v>5.4587999999999998E-3</v>
      </c>
      <c r="AB15" s="35" t="s">
        <v>0</v>
      </c>
      <c r="AC15" s="36" t="s">
        <v>0</v>
      </c>
      <c r="AD15" s="29" t="s">
        <v>0</v>
      </c>
      <c r="AE15" s="29">
        <v>5.3102000000000002E-3</v>
      </c>
      <c r="AF15" s="29">
        <v>2.8779999999999999E-3</v>
      </c>
      <c r="AG15" s="29">
        <v>1.8087000000000001E-3</v>
      </c>
      <c r="AH15" s="29">
        <v>2.8389000000000001E-3</v>
      </c>
      <c r="AI15" s="29">
        <v>4.2734000000000001E-3</v>
      </c>
      <c r="AJ15" s="29">
        <v>4.3474999999999998E-3</v>
      </c>
      <c r="AK15" s="3">
        <f t="shared" si="0"/>
        <v>2.2879444444444444E-3</v>
      </c>
      <c r="AL15" s="13">
        <v>-14.477499999999999</v>
      </c>
      <c r="AM15" s="16" t="s">
        <v>117</v>
      </c>
      <c r="AO15" s="7">
        <f>(SUM(AC6:AJ28)+SUM(A6:D19))/173</f>
        <v>2.0513584393063611E-2</v>
      </c>
      <c r="AT15" s="44">
        <f>AVERAGE(AC6:AJ28)+AVERAGE(A6:D19)</f>
        <v>4.2931834500093129E-2</v>
      </c>
    </row>
    <row r="16" spans="1:49" x14ac:dyDescent="0.25">
      <c r="A16" s="29">
        <v>5.3274999999999998E-3</v>
      </c>
      <c r="B16" s="30">
        <v>1.7451000000000001E-3</v>
      </c>
      <c r="C16" s="29" t="s">
        <v>0</v>
      </c>
      <c r="D16" s="29" t="s">
        <v>0</v>
      </c>
      <c r="E16" s="34">
        <v>3.0039999999999998E-4</v>
      </c>
      <c r="F16" s="34">
        <v>8.7460000000000001E-4</v>
      </c>
      <c r="G16" s="34">
        <v>0</v>
      </c>
      <c r="H16" s="34">
        <v>0</v>
      </c>
      <c r="I16" s="34">
        <v>0</v>
      </c>
      <c r="J16" s="34">
        <v>0</v>
      </c>
      <c r="K16" s="34">
        <v>0</v>
      </c>
      <c r="L16" s="34">
        <v>0</v>
      </c>
      <c r="M16" s="34">
        <v>0</v>
      </c>
      <c r="N16" s="34">
        <v>0</v>
      </c>
      <c r="O16" s="34">
        <v>0</v>
      </c>
      <c r="P16" s="34">
        <v>1.1039999999999999E-3</v>
      </c>
      <c r="Q16" s="34">
        <v>1.7049999999999999E-3</v>
      </c>
      <c r="R16" s="34">
        <v>6.6204999999999996E-3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4.0115000000000003E-3</v>
      </c>
      <c r="X16" s="35">
        <v>3.2247E-3</v>
      </c>
      <c r="Y16" s="35">
        <v>4.6134000000000001E-3</v>
      </c>
      <c r="Z16" s="35">
        <v>2.3514999999999999E-3</v>
      </c>
      <c r="AA16" s="35">
        <v>5.0217999999999999E-3</v>
      </c>
      <c r="AB16" s="35" t="s">
        <v>0</v>
      </c>
      <c r="AC16" s="36" t="s">
        <v>0</v>
      </c>
      <c r="AD16" s="29" t="s">
        <v>0</v>
      </c>
      <c r="AE16" s="29">
        <v>1.8544E-3</v>
      </c>
      <c r="AF16" s="29">
        <v>1.4889999999999999E-4</v>
      </c>
      <c r="AG16" s="29">
        <v>5.5869999999999997E-4</v>
      </c>
      <c r="AH16" s="29">
        <v>2.0950999999999999E-3</v>
      </c>
      <c r="AI16" s="29">
        <v>3.1511999999999998E-3</v>
      </c>
      <c r="AJ16" s="29">
        <v>4.5741000000000002E-3</v>
      </c>
      <c r="AK16" s="3">
        <f t="shared" si="0"/>
        <v>1.8252740740740741E-3</v>
      </c>
      <c r="AL16" s="13">
        <v>-11.212300000000001</v>
      </c>
      <c r="AM16" t="s">
        <v>118</v>
      </c>
      <c r="AO16" s="2">
        <f>((SUM(A2:Z35)+SUM(AA2:AJ28))/895)</f>
        <v>1.9998819776536302E-2</v>
      </c>
    </row>
    <row r="17" spans="1:45" x14ac:dyDescent="0.25">
      <c r="A17" s="29">
        <v>1.07533E-2</v>
      </c>
      <c r="B17" s="30">
        <v>2.1113E-3</v>
      </c>
      <c r="C17" s="29">
        <v>0</v>
      </c>
      <c r="D17" s="29">
        <v>0</v>
      </c>
      <c r="E17" s="34">
        <v>1.526E-4</v>
      </c>
      <c r="F17" s="34">
        <v>2.3890000000000001E-4</v>
      </c>
      <c r="G17" s="34">
        <v>0</v>
      </c>
      <c r="H17" s="34">
        <v>0</v>
      </c>
      <c r="I17" s="34">
        <v>0</v>
      </c>
      <c r="J17" s="34">
        <v>0</v>
      </c>
      <c r="K17" s="34">
        <v>0</v>
      </c>
      <c r="L17" s="34">
        <v>0</v>
      </c>
      <c r="M17" s="34">
        <v>0</v>
      </c>
      <c r="N17" s="34">
        <v>0</v>
      </c>
      <c r="O17" s="34">
        <v>6.9019999999999997E-4</v>
      </c>
      <c r="P17" s="34">
        <v>1.9446000000000001E-3</v>
      </c>
      <c r="Q17" s="34">
        <v>2.3567000000000002E-3</v>
      </c>
      <c r="R17" s="34">
        <v>6.3594000000000003E-3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0</v>
      </c>
      <c r="X17" s="35">
        <v>6.4579999999999998E-4</v>
      </c>
      <c r="Y17" s="35">
        <v>3.7304E-3</v>
      </c>
      <c r="Z17" s="35">
        <v>4.9027999999999997E-3</v>
      </c>
      <c r="AA17" s="35">
        <v>3.8324000000000001E-3</v>
      </c>
      <c r="AB17" s="35" t="s">
        <v>0</v>
      </c>
      <c r="AC17" s="36" t="s">
        <v>0</v>
      </c>
      <c r="AD17" s="29" t="s">
        <v>0</v>
      </c>
      <c r="AE17" s="29">
        <v>1.2300000000000001E-5</v>
      </c>
      <c r="AF17" s="29">
        <v>8.2330000000000001E-4</v>
      </c>
      <c r="AG17" s="29">
        <v>9.8360000000000006E-4</v>
      </c>
      <c r="AH17" s="29">
        <v>1.9281000000000001E-3</v>
      </c>
      <c r="AI17" s="29">
        <v>2.7269999999999998E-3</v>
      </c>
      <c r="AJ17" s="29">
        <v>5.5659000000000004E-3</v>
      </c>
      <c r="AK17" s="3">
        <f t="shared" si="0"/>
        <v>1.7158137931034482E-3</v>
      </c>
      <c r="AL17" s="13">
        <v>-7.9836</v>
      </c>
      <c r="AM17" t="s">
        <v>119</v>
      </c>
    </row>
    <row r="18" spans="1:45" x14ac:dyDescent="0.25">
      <c r="A18" s="29">
        <v>2.2877000000000002E-3</v>
      </c>
      <c r="B18" s="30">
        <v>8.2890000000000004E-4</v>
      </c>
      <c r="C18" s="29">
        <v>0</v>
      </c>
      <c r="D18" s="29">
        <v>0</v>
      </c>
      <c r="E18" s="34">
        <v>0</v>
      </c>
      <c r="F18" s="34">
        <v>0</v>
      </c>
      <c r="G18" s="34">
        <v>0</v>
      </c>
      <c r="H18" s="34">
        <v>0</v>
      </c>
      <c r="I18" s="34">
        <v>0</v>
      </c>
      <c r="J18" s="34">
        <v>0</v>
      </c>
      <c r="K18" s="34">
        <v>0</v>
      </c>
      <c r="L18" s="34">
        <v>0</v>
      </c>
      <c r="M18" s="34">
        <v>0</v>
      </c>
      <c r="N18" s="34">
        <v>7.8490000000000005E-4</v>
      </c>
      <c r="O18" s="34">
        <v>1.7488E-3</v>
      </c>
      <c r="P18" s="34">
        <v>2.8132000000000001E-3</v>
      </c>
      <c r="Q18" s="34">
        <v>4.0017999999999998E-3</v>
      </c>
      <c r="R18" s="34">
        <v>3.3425E-3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0</v>
      </c>
      <c r="X18" s="35">
        <v>1.243E-3</v>
      </c>
      <c r="Y18" s="35">
        <v>2.9761000000000002E-3</v>
      </c>
      <c r="Z18" s="35">
        <v>5.5703000000000003E-3</v>
      </c>
      <c r="AA18" s="35">
        <v>4.6014000000000003E-3</v>
      </c>
      <c r="AB18" s="35" t="s">
        <v>0</v>
      </c>
      <c r="AC18" s="36" t="s">
        <v>0</v>
      </c>
      <c r="AD18" s="29" t="s">
        <v>0</v>
      </c>
      <c r="AE18" s="29">
        <v>0</v>
      </c>
      <c r="AF18" s="29">
        <v>5.622E-4</v>
      </c>
      <c r="AG18" s="29">
        <v>6.9669999999999997E-4</v>
      </c>
      <c r="AH18" s="29">
        <v>9.794999999999999E-4</v>
      </c>
      <c r="AI18" s="29">
        <v>2.5397000000000002E-3</v>
      </c>
      <c r="AJ18" s="29">
        <v>5.4384000000000004E-3</v>
      </c>
      <c r="AK18" s="3">
        <f t="shared" si="0"/>
        <v>1.3936241379310346E-3</v>
      </c>
      <c r="AL18" s="13">
        <v>-4.7801999999999998</v>
      </c>
      <c r="AM18" t="s">
        <v>120</v>
      </c>
    </row>
    <row r="19" spans="1:45" x14ac:dyDescent="0.25">
      <c r="A19" s="29" t="s">
        <v>0</v>
      </c>
      <c r="B19" s="30" t="s">
        <v>0</v>
      </c>
      <c r="C19" s="29">
        <v>0</v>
      </c>
      <c r="D19" s="29">
        <v>0</v>
      </c>
      <c r="E19" s="34">
        <v>4.9209999999999998E-4</v>
      </c>
      <c r="F19" s="34">
        <v>0</v>
      </c>
      <c r="G19" s="34">
        <v>0</v>
      </c>
      <c r="H19" s="34">
        <v>0</v>
      </c>
      <c r="I19" s="34">
        <v>0</v>
      </c>
      <c r="J19" s="34">
        <v>0</v>
      </c>
      <c r="K19" s="34">
        <v>0</v>
      </c>
      <c r="L19" s="34">
        <v>0</v>
      </c>
      <c r="M19" s="34">
        <v>0</v>
      </c>
      <c r="N19" s="34">
        <v>0</v>
      </c>
      <c r="O19" s="34">
        <v>9.9999999999999995E-8</v>
      </c>
      <c r="P19" s="34">
        <v>1.0591999999999999E-3</v>
      </c>
      <c r="Q19" s="34">
        <v>2.6587E-3</v>
      </c>
      <c r="R19" s="34">
        <v>3.4378999999999998E-3</v>
      </c>
      <c r="S19" s="35" t="s">
        <v>0</v>
      </c>
      <c r="T19" s="35" t="s">
        <v>0</v>
      </c>
      <c r="U19" s="35" t="s">
        <v>0</v>
      </c>
      <c r="V19" s="35">
        <v>0</v>
      </c>
      <c r="W19" s="35">
        <v>0</v>
      </c>
      <c r="X19" s="35">
        <v>0</v>
      </c>
      <c r="Y19" s="35">
        <v>0</v>
      </c>
      <c r="Z19" s="35">
        <v>1.0835E-3</v>
      </c>
      <c r="AA19" s="35">
        <v>3.0642999999999998E-3</v>
      </c>
      <c r="AB19" s="35" t="s">
        <v>0</v>
      </c>
      <c r="AC19" s="36" t="s">
        <v>0</v>
      </c>
      <c r="AD19" s="29" t="s">
        <v>0</v>
      </c>
      <c r="AE19" s="29">
        <v>2.0159999999999999E-4</v>
      </c>
      <c r="AF19" s="29">
        <v>1.8870000000000001E-4</v>
      </c>
      <c r="AG19" s="29">
        <v>1.245E-3</v>
      </c>
      <c r="AH19" s="29">
        <v>6.7719999999999998E-4</v>
      </c>
      <c r="AI19" s="29">
        <v>9.4059999999999999E-4</v>
      </c>
      <c r="AJ19" s="29">
        <v>2.1778000000000001E-3</v>
      </c>
      <c r="AK19" s="3">
        <f t="shared" si="0"/>
        <v>6.1523928571428563E-4</v>
      </c>
      <c r="AL19" s="13">
        <v>-1.5918000000000001</v>
      </c>
      <c r="AM19" t="s">
        <v>121</v>
      </c>
      <c r="AO19" s="2">
        <f>SUM(U34:W35)/6</f>
        <v>6.0401333333333335E-2</v>
      </c>
    </row>
    <row r="20" spans="1:45" x14ac:dyDescent="0.25">
      <c r="A20" t="s">
        <v>0</v>
      </c>
      <c r="B20" s="37" t="s">
        <v>0</v>
      </c>
      <c r="C20" s="34">
        <v>0</v>
      </c>
      <c r="D20" s="34">
        <v>2.2200000000000001E-5</v>
      </c>
      <c r="E20" s="34">
        <v>0</v>
      </c>
      <c r="F20" s="34">
        <v>0</v>
      </c>
      <c r="G20" s="34">
        <v>0</v>
      </c>
      <c r="H20" s="34">
        <v>0</v>
      </c>
      <c r="I20" s="34">
        <v>0</v>
      </c>
      <c r="J20" s="34">
        <v>0</v>
      </c>
      <c r="K20" s="34">
        <v>0</v>
      </c>
      <c r="L20" s="34">
        <v>0</v>
      </c>
      <c r="M20" s="34">
        <v>0</v>
      </c>
      <c r="N20" s="34">
        <v>0</v>
      </c>
      <c r="O20" s="34">
        <v>0</v>
      </c>
      <c r="P20" s="34">
        <v>9.8149999999999995E-4</v>
      </c>
      <c r="Q20" s="34">
        <v>1.9127E-3</v>
      </c>
      <c r="R20" s="34">
        <v>1.8630999999999999E-3</v>
      </c>
      <c r="S20" s="35" t="s">
        <v>0</v>
      </c>
      <c r="T20" s="35" t="s">
        <v>0</v>
      </c>
      <c r="U20" s="35" t="s">
        <v>0</v>
      </c>
      <c r="V20" s="35">
        <v>2.3350000000000001E-4</v>
      </c>
      <c r="W20" s="35">
        <v>0</v>
      </c>
      <c r="X20" s="35">
        <v>0</v>
      </c>
      <c r="Y20" s="35">
        <v>0</v>
      </c>
      <c r="Z20" s="35">
        <v>8.8480000000000004E-4</v>
      </c>
      <c r="AA20" s="35">
        <v>2.9991000000000002E-3</v>
      </c>
      <c r="AB20" s="35" t="s">
        <v>0</v>
      </c>
      <c r="AC20" s="36" t="s">
        <v>0</v>
      </c>
      <c r="AD20" s="29" t="s">
        <v>0</v>
      </c>
      <c r="AE20" s="29">
        <v>5.3788999999999998E-3</v>
      </c>
      <c r="AF20" s="29">
        <v>5.9230000000000003E-4</v>
      </c>
      <c r="AG20" s="29">
        <v>2.786E-4</v>
      </c>
      <c r="AH20" s="29">
        <v>0</v>
      </c>
      <c r="AI20" s="29">
        <v>0</v>
      </c>
      <c r="AJ20" s="29">
        <v>1.1827000000000001E-3</v>
      </c>
      <c r="AK20" s="19">
        <f t="shared" si="0"/>
        <v>5.8319285714285719E-4</v>
      </c>
      <c r="AL20" s="13">
        <v>1.5918000000000001</v>
      </c>
      <c r="AP20" s="7"/>
      <c r="AQ20" s="7"/>
      <c r="AR20" s="7"/>
      <c r="AS20" s="8"/>
    </row>
    <row r="21" spans="1:45" x14ac:dyDescent="0.25">
      <c r="A21" t="s">
        <v>0</v>
      </c>
      <c r="B21" s="37">
        <v>0</v>
      </c>
      <c r="C21" s="34">
        <v>0</v>
      </c>
      <c r="D21" s="34">
        <v>0</v>
      </c>
      <c r="E21" s="34">
        <v>0</v>
      </c>
      <c r="F21" s="34">
        <v>0</v>
      </c>
      <c r="G21" s="34">
        <v>0</v>
      </c>
      <c r="H21" s="34">
        <v>0</v>
      </c>
      <c r="I21" s="34">
        <v>3.567E-4</v>
      </c>
      <c r="J21" s="34">
        <v>1.1266E-3</v>
      </c>
      <c r="K21" s="34">
        <v>1.5068E-3</v>
      </c>
      <c r="L21" s="34">
        <v>1.9078999999999999E-3</v>
      </c>
      <c r="M21" s="34">
        <v>1.7836E-3</v>
      </c>
      <c r="N21" s="34">
        <v>1.3787999999999999E-3</v>
      </c>
      <c r="O21" s="34">
        <v>9.6750000000000004E-4</v>
      </c>
      <c r="P21" s="34">
        <v>1.2681000000000001E-3</v>
      </c>
      <c r="Q21" s="34">
        <v>1.3910999999999999E-3</v>
      </c>
      <c r="R21" s="34">
        <v>1.4039E-3</v>
      </c>
      <c r="S21" s="35" t="s">
        <v>0</v>
      </c>
      <c r="T21" s="35" t="s">
        <v>0</v>
      </c>
      <c r="U21" s="35">
        <v>0</v>
      </c>
      <c r="V21" s="35">
        <v>1.192E-4</v>
      </c>
      <c r="W21" s="35">
        <v>9.7409999999999999E-4</v>
      </c>
      <c r="X21" s="35">
        <v>5.5099999999999995E-4</v>
      </c>
      <c r="Y21" s="35">
        <v>3.7950000000000001E-4</v>
      </c>
      <c r="Z21" s="35">
        <v>3.2489999999999998E-4</v>
      </c>
      <c r="AA21" s="35">
        <v>1.8453E-3</v>
      </c>
      <c r="AB21" s="35" t="s">
        <v>0</v>
      </c>
      <c r="AC21" s="36" t="s">
        <v>0</v>
      </c>
      <c r="AD21" s="29" t="s">
        <v>0</v>
      </c>
      <c r="AE21" s="29">
        <v>8.6654999999999996E-3</v>
      </c>
      <c r="AF21" s="29">
        <v>7.0470000000000005E-4</v>
      </c>
      <c r="AG21" s="29">
        <v>0</v>
      </c>
      <c r="AH21" s="29">
        <v>0</v>
      </c>
      <c r="AI21" s="29">
        <v>2.5899999999999999E-5</v>
      </c>
      <c r="AJ21" s="29">
        <v>2.0872999999999998E-3</v>
      </c>
      <c r="AK21" s="3">
        <f t="shared" si="0"/>
        <v>9.5894666666666644E-4</v>
      </c>
      <c r="AL21" s="13">
        <v>4.7801999999999998</v>
      </c>
      <c r="AO21"/>
    </row>
    <row r="22" spans="1:45" x14ac:dyDescent="0.25">
      <c r="A22" t="s">
        <v>0</v>
      </c>
      <c r="B22" s="37">
        <v>0</v>
      </c>
      <c r="C22" s="34">
        <v>0</v>
      </c>
      <c r="D22" s="34">
        <v>0</v>
      </c>
      <c r="E22" s="34">
        <v>0</v>
      </c>
      <c r="F22" s="34">
        <v>0</v>
      </c>
      <c r="G22" s="34">
        <v>0</v>
      </c>
      <c r="H22" s="34">
        <v>0</v>
      </c>
      <c r="I22" s="34">
        <v>0</v>
      </c>
      <c r="J22" s="34">
        <v>1.73E-4</v>
      </c>
      <c r="K22" s="34">
        <v>8.6149999999999996E-4</v>
      </c>
      <c r="L22" s="34">
        <v>1.2823999999999999E-3</v>
      </c>
      <c r="M22" s="34">
        <v>1.6424E-3</v>
      </c>
      <c r="N22" s="34">
        <v>1.3862E-3</v>
      </c>
      <c r="O22" s="34">
        <v>9.7570000000000003E-4</v>
      </c>
      <c r="P22" s="34">
        <v>1.2424999999999999E-3</v>
      </c>
      <c r="Q22" s="34">
        <v>2.3586000000000002E-3</v>
      </c>
      <c r="R22" s="34">
        <v>3.9379000000000003E-3</v>
      </c>
      <c r="S22" s="35" t="s">
        <v>0</v>
      </c>
      <c r="T22" s="35" t="s">
        <v>0</v>
      </c>
      <c r="U22" s="35">
        <v>0</v>
      </c>
      <c r="V22" s="35">
        <v>4.28E-4</v>
      </c>
      <c r="W22" s="35">
        <v>1.384E-4</v>
      </c>
      <c r="X22" s="35">
        <v>3.5359999999999998E-4</v>
      </c>
      <c r="Y22" s="35">
        <v>6.6040000000000001E-4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3.3241E-3</v>
      </c>
      <c r="AG22" s="29">
        <v>0</v>
      </c>
      <c r="AH22" s="29">
        <v>5.0553000000000004E-3</v>
      </c>
      <c r="AI22" s="29">
        <v>7.0555000000000001E-3</v>
      </c>
      <c r="AJ22" s="29">
        <v>6.9019999999999997E-4</v>
      </c>
      <c r="AK22" s="3">
        <f t="shared" si="0"/>
        <v>1.1691000000000002E-3</v>
      </c>
      <c r="AL22" s="13">
        <v>7.9836</v>
      </c>
      <c r="AO22"/>
    </row>
    <row r="23" spans="1:45" x14ac:dyDescent="0.25">
      <c r="A23" t="s">
        <v>0</v>
      </c>
      <c r="B23" s="37">
        <v>0</v>
      </c>
      <c r="C23" s="34">
        <v>0</v>
      </c>
      <c r="D23" s="34">
        <v>0</v>
      </c>
      <c r="E23" s="34">
        <v>0</v>
      </c>
      <c r="F23" s="34">
        <v>0</v>
      </c>
      <c r="G23" s="34">
        <v>0</v>
      </c>
      <c r="H23" s="34">
        <v>0</v>
      </c>
      <c r="I23" s="34">
        <v>0</v>
      </c>
      <c r="J23" s="34">
        <v>0</v>
      </c>
      <c r="K23" s="34">
        <v>0</v>
      </c>
      <c r="L23" s="34">
        <v>0</v>
      </c>
      <c r="M23" s="34">
        <v>0</v>
      </c>
      <c r="N23" s="34">
        <v>4.0899999999999998E-5</v>
      </c>
      <c r="O23" s="34">
        <v>0</v>
      </c>
      <c r="P23" s="34">
        <v>9.2999999999999997E-5</v>
      </c>
      <c r="Q23" s="34">
        <v>1.8224999999999999E-3</v>
      </c>
      <c r="R23" s="34">
        <v>6.3961E-3</v>
      </c>
      <c r="S23" s="35" t="s">
        <v>0</v>
      </c>
      <c r="T23" s="35">
        <v>1.4912E-3</v>
      </c>
      <c r="U23" s="35">
        <v>0</v>
      </c>
      <c r="V23" s="35">
        <v>0</v>
      </c>
      <c r="W23" s="35">
        <v>0</v>
      </c>
      <c r="X23" s="35">
        <v>0</v>
      </c>
      <c r="Y23" s="35">
        <v>0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1.1710399999999999E-2</v>
      </c>
      <c r="AG23" s="29">
        <v>6.2284000000000003E-3</v>
      </c>
      <c r="AH23" s="29">
        <v>2.7723000000000001E-3</v>
      </c>
      <c r="AI23" s="29">
        <v>3.8349999999999999E-3</v>
      </c>
      <c r="AJ23" s="29">
        <v>3.2721E-3</v>
      </c>
      <c r="AK23" s="3">
        <f t="shared" si="0"/>
        <v>1.345067857142857E-3</v>
      </c>
      <c r="AL23" s="13">
        <v>11.212300000000001</v>
      </c>
      <c r="AO23" s="20"/>
    </row>
    <row r="24" spans="1:45" x14ac:dyDescent="0.25">
      <c r="A24" t="s">
        <v>0</v>
      </c>
      <c r="B24" s="37">
        <v>0</v>
      </c>
      <c r="C24" s="34">
        <v>0</v>
      </c>
      <c r="D24" s="34">
        <v>0</v>
      </c>
      <c r="E24" s="34">
        <v>0</v>
      </c>
      <c r="F24" s="34">
        <v>0</v>
      </c>
      <c r="G24" s="34">
        <v>0</v>
      </c>
      <c r="H24" s="34">
        <v>0</v>
      </c>
      <c r="I24" s="34">
        <v>0</v>
      </c>
      <c r="J24" s="34">
        <v>0</v>
      </c>
      <c r="K24" s="34">
        <v>0</v>
      </c>
      <c r="L24" s="34">
        <v>0</v>
      </c>
      <c r="M24" s="34">
        <v>0</v>
      </c>
      <c r="N24" s="34">
        <v>0</v>
      </c>
      <c r="O24" s="34">
        <v>0</v>
      </c>
      <c r="P24" s="34">
        <v>7.6530000000000001E-4</v>
      </c>
      <c r="Q24" s="34">
        <v>1.008E-2</v>
      </c>
      <c r="R24" s="34" t="s">
        <v>0</v>
      </c>
      <c r="S24" s="35">
        <v>9.1279999999999996E-4</v>
      </c>
      <c r="T24" s="35">
        <v>0</v>
      </c>
      <c r="U24" s="35">
        <v>0</v>
      </c>
      <c r="V24" s="35">
        <v>0</v>
      </c>
      <c r="W24" s="35">
        <v>0</v>
      </c>
      <c r="X24" s="35">
        <v>0</v>
      </c>
      <c r="Y24" s="35">
        <v>0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1.3358E-2</v>
      </c>
      <c r="AG24" s="29">
        <v>7.5633000000000002E-3</v>
      </c>
      <c r="AH24" s="29">
        <v>5.1716000000000002E-3</v>
      </c>
      <c r="AI24" s="29">
        <v>1.09192E-2</v>
      </c>
      <c r="AJ24" s="29">
        <v>1.10396E-2</v>
      </c>
      <c r="AK24" s="3">
        <f t="shared" si="0"/>
        <v>2.1360642857142856E-3</v>
      </c>
      <c r="AL24" s="13">
        <v>14.477499999999999</v>
      </c>
    </row>
    <row r="25" spans="1:45" x14ac:dyDescent="0.25">
      <c r="A25" t="s">
        <v>0</v>
      </c>
      <c r="B25" s="37">
        <v>3.0691E-3</v>
      </c>
      <c r="C25" s="34">
        <v>2.4169999999999999E-4</v>
      </c>
      <c r="D25" s="34">
        <v>0</v>
      </c>
      <c r="E25" s="34">
        <v>0</v>
      </c>
      <c r="F25" s="34">
        <v>0</v>
      </c>
      <c r="G25" s="34">
        <v>0</v>
      </c>
      <c r="H25" s="34">
        <v>0</v>
      </c>
      <c r="I25" s="34">
        <v>0</v>
      </c>
      <c r="J25" s="34">
        <v>0</v>
      </c>
      <c r="K25" s="34">
        <v>0</v>
      </c>
      <c r="L25" s="34">
        <v>0</v>
      </c>
      <c r="M25" s="34">
        <v>0</v>
      </c>
      <c r="N25" s="34">
        <v>0</v>
      </c>
      <c r="O25" s="34">
        <v>0</v>
      </c>
      <c r="P25" s="38">
        <v>1.0698000000000001E-3</v>
      </c>
      <c r="Q25" s="38" t="s">
        <v>0</v>
      </c>
      <c r="R25" s="38">
        <v>7.4209000000000002E-3</v>
      </c>
      <c r="S25" s="35">
        <v>0</v>
      </c>
      <c r="T25" s="35">
        <v>0</v>
      </c>
      <c r="U25" s="35">
        <v>0</v>
      </c>
      <c r="V25" s="35">
        <v>0</v>
      </c>
      <c r="W25" s="35">
        <v>0</v>
      </c>
      <c r="X25" s="35">
        <v>0</v>
      </c>
      <c r="Y25" s="35">
        <v>0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1.69769E-2</v>
      </c>
      <c r="AG25" s="29">
        <v>9.9774000000000009E-3</v>
      </c>
      <c r="AH25" s="29" t="s">
        <v>0</v>
      </c>
      <c r="AI25" s="29">
        <v>1.8326499999999999E-2</v>
      </c>
      <c r="AJ25" s="29">
        <v>9.5829999999999995E-3</v>
      </c>
      <c r="AK25" s="3">
        <f t="shared" si="0"/>
        <v>2.4690851851851851E-3</v>
      </c>
      <c r="AL25" s="13">
        <v>17.791599999999999</v>
      </c>
    </row>
    <row r="26" spans="1:45" x14ac:dyDescent="0.25">
      <c r="A26" t="s">
        <v>0</v>
      </c>
      <c r="B26" s="37">
        <v>7.9976999999999999E-3</v>
      </c>
      <c r="C26" s="34">
        <v>3.1893999999999998E-3</v>
      </c>
      <c r="D26" s="34">
        <v>0</v>
      </c>
      <c r="E26" s="34">
        <v>0</v>
      </c>
      <c r="F26" s="34">
        <v>0</v>
      </c>
      <c r="G26" s="34">
        <v>0</v>
      </c>
      <c r="H26" s="34">
        <v>0</v>
      </c>
      <c r="I26" s="34">
        <v>0</v>
      </c>
      <c r="J26" s="34">
        <v>0</v>
      </c>
      <c r="K26" s="34">
        <v>0</v>
      </c>
      <c r="L26" s="34">
        <v>0</v>
      </c>
      <c r="M26" s="34">
        <v>0</v>
      </c>
      <c r="N26" s="34">
        <v>0</v>
      </c>
      <c r="O26" s="34">
        <v>0</v>
      </c>
      <c r="P26" s="38" t="s">
        <v>0</v>
      </c>
      <c r="Q26" s="38">
        <v>7.8101999999999998E-3</v>
      </c>
      <c r="R26" s="38">
        <v>8.3490999999999999E-3</v>
      </c>
      <c r="S26" s="35">
        <v>5.1285999999999997E-3</v>
      </c>
      <c r="T26" s="35">
        <v>5.5679999999999998E-4</v>
      </c>
      <c r="U26" s="35">
        <v>0</v>
      </c>
      <c r="V26" s="35">
        <v>0</v>
      </c>
      <c r="W26" s="35">
        <v>0</v>
      </c>
      <c r="X26" s="35">
        <v>0</v>
      </c>
      <c r="Y26" s="35">
        <v>2.127E-3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1.6976100000000001E-2</v>
      </c>
      <c r="AG26" s="29">
        <v>1.42589E-2</v>
      </c>
      <c r="AH26" s="29" t="s">
        <v>0</v>
      </c>
      <c r="AI26" s="29" t="s">
        <v>0</v>
      </c>
      <c r="AJ26" s="29" t="s">
        <v>0</v>
      </c>
      <c r="AK26" s="3">
        <f t="shared" si="0"/>
        <v>2.6557519999999999E-3</v>
      </c>
      <c r="AL26" s="13">
        <v>21.168500000000002</v>
      </c>
    </row>
    <row r="27" spans="1:45" x14ac:dyDescent="0.25">
      <c r="A27" t="s">
        <v>0</v>
      </c>
      <c r="B27" s="37" t="s">
        <v>0</v>
      </c>
      <c r="C27" s="34">
        <v>5.6604999999999997E-3</v>
      </c>
      <c r="D27" s="34">
        <v>0</v>
      </c>
      <c r="E27" s="34">
        <v>0</v>
      </c>
      <c r="F27" s="34">
        <v>0</v>
      </c>
      <c r="G27" s="34">
        <v>0</v>
      </c>
      <c r="H27" s="34">
        <v>0</v>
      </c>
      <c r="I27" s="34">
        <v>0</v>
      </c>
      <c r="J27" s="34">
        <v>0</v>
      </c>
      <c r="K27" s="34">
        <v>0</v>
      </c>
      <c r="L27" s="34">
        <v>0</v>
      </c>
      <c r="M27" s="34">
        <v>0</v>
      </c>
      <c r="N27" s="34">
        <v>0</v>
      </c>
      <c r="O27" s="34">
        <v>0</v>
      </c>
      <c r="P27" s="38" t="s">
        <v>0</v>
      </c>
      <c r="Q27" s="38">
        <v>9.0349999999999996E-3</v>
      </c>
      <c r="R27" s="38">
        <v>7.8303999999999995E-3</v>
      </c>
      <c r="S27" s="35">
        <v>6.8951000000000004E-3</v>
      </c>
      <c r="T27" s="35">
        <v>1.168E-3</v>
      </c>
      <c r="U27" s="35">
        <v>0</v>
      </c>
      <c r="V27" s="35">
        <v>2.9460000000000001E-4</v>
      </c>
      <c r="W27" s="35">
        <v>8.3480000000000002E-4</v>
      </c>
      <c r="X27" s="35">
        <v>1.1452000000000001E-3</v>
      </c>
      <c r="Y27" s="35">
        <v>6.7821000000000001E-3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1.9724E-3</v>
      </c>
      <c r="AG27" s="29">
        <v>3.0731899999999999E-2</v>
      </c>
      <c r="AH27" s="29" t="s">
        <v>0</v>
      </c>
      <c r="AI27" s="29" t="s">
        <v>0</v>
      </c>
      <c r="AJ27" s="29" t="s">
        <v>0</v>
      </c>
      <c r="AK27" s="3">
        <f t="shared" si="0"/>
        <v>3.0145833333333331E-3</v>
      </c>
      <c r="AL27" s="13">
        <v>24.624300000000002</v>
      </c>
    </row>
    <row r="28" spans="1:45" x14ac:dyDescent="0.25">
      <c r="A28" t="s">
        <v>0</v>
      </c>
      <c r="B28" s="37" t="s">
        <v>0</v>
      </c>
      <c r="C28" s="34">
        <v>1.76399E-2</v>
      </c>
      <c r="D28" s="34">
        <v>8.43E-4</v>
      </c>
      <c r="E28" s="34">
        <v>0</v>
      </c>
      <c r="F28" s="34">
        <v>0</v>
      </c>
      <c r="G28" s="34">
        <v>0</v>
      </c>
      <c r="H28" s="34">
        <v>0</v>
      </c>
      <c r="I28" s="34">
        <v>0</v>
      </c>
      <c r="J28" s="34">
        <v>0</v>
      </c>
      <c r="K28" s="34">
        <v>0</v>
      </c>
      <c r="L28" s="34">
        <v>0</v>
      </c>
      <c r="M28" s="34">
        <v>0</v>
      </c>
      <c r="N28" s="34">
        <v>0</v>
      </c>
      <c r="O28" s="34">
        <v>1.4813999999999999E-3</v>
      </c>
      <c r="P28" s="38" t="s">
        <v>0</v>
      </c>
      <c r="Q28" s="38">
        <v>1.31799E-2</v>
      </c>
      <c r="R28" s="38">
        <v>4.4682999999999997E-3</v>
      </c>
      <c r="S28" s="35">
        <v>1.9651999999999998E-3</v>
      </c>
      <c r="T28" s="35">
        <v>0</v>
      </c>
      <c r="U28" s="35">
        <v>0</v>
      </c>
      <c r="V28" s="35">
        <v>5.0099999999999998E-5</v>
      </c>
      <c r="W28" s="35">
        <v>1.4375E-3</v>
      </c>
      <c r="X28" s="35">
        <v>2.2853999999999999E-3</v>
      </c>
      <c r="Y28" s="35">
        <v>1.8071999999999999E-3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2.0526318181818184E-3</v>
      </c>
      <c r="AL28" s="13">
        <v>28.178599999999999</v>
      </c>
    </row>
    <row r="29" spans="1:45" x14ac:dyDescent="0.25">
      <c r="A29" s="32" t="s">
        <v>0</v>
      </c>
      <c r="B29" s="39" t="s">
        <v>0</v>
      </c>
      <c r="C29" s="32">
        <v>1.4211E-3</v>
      </c>
      <c r="D29" s="32">
        <v>1.3684399999999999E-2</v>
      </c>
      <c r="E29" s="32">
        <v>1.7355800000000001E-2</v>
      </c>
      <c r="F29" s="32">
        <v>1.52315E-2</v>
      </c>
      <c r="G29" s="32">
        <v>1.02843E-2</v>
      </c>
      <c r="H29" s="32">
        <v>7.535E-3</v>
      </c>
      <c r="I29" s="32">
        <v>2.4421999999999998E-3</v>
      </c>
      <c r="J29" s="32">
        <v>1.4760000000000001E-4</v>
      </c>
      <c r="K29" s="32">
        <v>0</v>
      </c>
      <c r="L29" s="32">
        <v>0</v>
      </c>
      <c r="M29" s="32">
        <v>0</v>
      </c>
      <c r="N29" s="32">
        <v>2.777E-3</v>
      </c>
      <c r="O29" s="32">
        <v>5.1142999999999996E-3</v>
      </c>
      <c r="P29" s="32" t="s">
        <v>0</v>
      </c>
      <c r="Q29" s="32" t="s">
        <v>0</v>
      </c>
      <c r="R29" s="32" t="s">
        <v>0</v>
      </c>
      <c r="S29" s="33">
        <v>1.9058700000000001E-2</v>
      </c>
      <c r="T29" s="33">
        <v>1.5714100000000002E-2</v>
      </c>
      <c r="U29" s="33">
        <v>1.19013E-2</v>
      </c>
      <c r="V29" s="33">
        <v>2.8303E-3</v>
      </c>
      <c r="W29" s="33">
        <v>0</v>
      </c>
      <c r="X29" s="33">
        <v>4.3727000000000002E-3</v>
      </c>
      <c r="Y29" s="33">
        <v>3.2112E-3</v>
      </c>
      <c r="Z29" s="33" t="s">
        <v>0</v>
      </c>
      <c r="AA29" s="40" t="s">
        <v>0</v>
      </c>
      <c r="AB29" s="40">
        <v>0</v>
      </c>
      <c r="AC29" s="40">
        <v>0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6.049159090909092E-3</v>
      </c>
      <c r="AL29" s="1">
        <v>31.855</v>
      </c>
    </row>
    <row r="30" spans="1:45" x14ac:dyDescent="0.25">
      <c r="A30" s="31" t="s">
        <v>0</v>
      </c>
      <c r="B30" s="41" t="s">
        <v>0</v>
      </c>
      <c r="C30" s="31" t="s">
        <v>0</v>
      </c>
      <c r="D30" s="31">
        <v>3.2946000000000003E-2</v>
      </c>
      <c r="E30" s="31">
        <v>3.5564900000000003E-2</v>
      </c>
      <c r="F30" s="31">
        <v>3.4323600000000003E-2</v>
      </c>
      <c r="G30" s="31">
        <v>3.3801100000000001E-2</v>
      </c>
      <c r="H30" s="31">
        <v>3.1657200000000003E-2</v>
      </c>
      <c r="I30" s="31">
        <v>2.7129299999999999E-2</v>
      </c>
      <c r="J30" s="31">
        <v>2.0832099999999999E-2</v>
      </c>
      <c r="K30" s="31">
        <v>1.6036100000000001E-2</v>
      </c>
      <c r="L30" s="31">
        <v>1.07983E-2</v>
      </c>
      <c r="M30" s="31">
        <v>4.8621999999999997E-3</v>
      </c>
      <c r="N30" s="31">
        <v>7.2459000000000004E-3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5.3182E-2</v>
      </c>
      <c r="T30" s="33">
        <v>5.4901800000000001E-2</v>
      </c>
      <c r="U30" s="33">
        <v>4.8188300000000003E-2</v>
      </c>
      <c r="V30" s="33">
        <v>3.53768E-2</v>
      </c>
      <c r="W30" s="33">
        <v>1.7805499999999998E-2</v>
      </c>
      <c r="X30" s="33">
        <v>7.8822000000000007E-3</v>
      </c>
      <c r="Y30" s="33">
        <v>1.2452E-2</v>
      </c>
      <c r="Z30" s="33">
        <v>4.4837999999999996E-3</v>
      </c>
      <c r="AA30" s="40">
        <v>1.1295999999999999E-3</v>
      </c>
      <c r="AB30" s="40">
        <v>0</v>
      </c>
      <c r="AC30" s="40">
        <v>0</v>
      </c>
      <c r="AD30" s="40">
        <v>0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2.1330378260869566E-2</v>
      </c>
      <c r="AL30" s="1">
        <v>35.685299999999998</v>
      </c>
    </row>
    <row r="31" spans="1:45" x14ac:dyDescent="0.25">
      <c r="A31" s="31" t="s">
        <v>0</v>
      </c>
      <c r="B31" s="41" t="s">
        <v>0</v>
      </c>
      <c r="C31" s="31" t="s">
        <v>0</v>
      </c>
      <c r="D31" s="31">
        <v>6.1972800000000001E-2</v>
      </c>
      <c r="E31" s="31">
        <v>5.6526800000000002E-2</v>
      </c>
      <c r="F31" s="31">
        <v>4.7903899999999999E-2</v>
      </c>
      <c r="G31" s="31">
        <v>4.7509099999999999E-2</v>
      </c>
      <c r="H31" s="31">
        <v>4.6914200000000003E-2</v>
      </c>
      <c r="I31" s="31">
        <v>4.3723699999999997E-2</v>
      </c>
      <c r="J31" s="31">
        <v>3.80939E-2</v>
      </c>
      <c r="K31" s="31">
        <v>3.2095100000000001E-2</v>
      </c>
      <c r="L31" s="31">
        <v>2.5534100000000001E-2</v>
      </c>
      <c r="M31" s="31">
        <v>1.7195700000000001E-2</v>
      </c>
      <c r="N31" s="31">
        <v>9.8154999999999996E-3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7.07256E-2</v>
      </c>
      <c r="T31" s="33">
        <v>6.6095399999999999E-2</v>
      </c>
      <c r="U31" s="33">
        <v>6.7860500000000004E-2</v>
      </c>
      <c r="V31" s="33">
        <v>6.1932599999999997E-2</v>
      </c>
      <c r="W31" s="33">
        <v>5.2916199999999997E-2</v>
      </c>
      <c r="X31" s="33">
        <v>3.45694E-2</v>
      </c>
      <c r="Y31" s="33">
        <v>2.1326999999999999E-2</v>
      </c>
      <c r="Z31" s="33" t="s">
        <v>0</v>
      </c>
      <c r="AA31" s="40">
        <v>3.7980000000000002E-3</v>
      </c>
      <c r="AB31" s="40">
        <v>8.6370000000000001E-4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4.0368659999999994E-2</v>
      </c>
      <c r="AL31" s="1">
        <v>39.709000000000003</v>
      </c>
    </row>
    <row r="32" spans="1:45" x14ac:dyDescent="0.25">
      <c r="A32" s="31" t="s">
        <v>0</v>
      </c>
      <c r="B32" s="41" t="s">
        <v>0</v>
      </c>
      <c r="C32" s="31" t="s">
        <v>0</v>
      </c>
      <c r="D32" s="31">
        <v>7.1299299999999996E-2</v>
      </c>
      <c r="E32" s="31">
        <v>5.1424900000000003E-2</v>
      </c>
      <c r="F32" s="31">
        <v>5.3400099999999999E-2</v>
      </c>
      <c r="G32" s="31">
        <v>5.3905500000000002E-2</v>
      </c>
      <c r="H32" s="31">
        <v>5.3990700000000003E-2</v>
      </c>
      <c r="I32" s="31">
        <v>5.2524099999999997E-2</v>
      </c>
      <c r="J32" s="31">
        <v>4.9727100000000003E-2</v>
      </c>
      <c r="K32" s="31">
        <v>4.5433800000000003E-2</v>
      </c>
      <c r="L32" s="31">
        <v>3.7864099999999998E-2</v>
      </c>
      <c r="M32" s="31">
        <v>2.9217E-2</v>
      </c>
      <c r="N32" s="31">
        <v>2.1510600000000001E-2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8.6774699999999996E-2</v>
      </c>
      <c r="U32" s="33">
        <v>7.7655299999999997E-2</v>
      </c>
      <c r="V32" s="33">
        <v>8.6565299999999998E-2</v>
      </c>
      <c r="W32" s="33">
        <v>8.6647000000000002E-2</v>
      </c>
      <c r="X32" s="33">
        <v>7.2626999999999997E-2</v>
      </c>
      <c r="Y32" s="33">
        <v>4.99444E-2</v>
      </c>
      <c r="Z32" s="33">
        <v>4.0606999999999997E-2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5.672877222222223E-2</v>
      </c>
      <c r="AL32" s="1">
        <v>43.982999999999997</v>
      </c>
    </row>
    <row r="33" spans="1:50" x14ac:dyDescent="0.25">
      <c r="A33" s="31" t="s">
        <v>0</v>
      </c>
      <c r="B33" s="41" t="s">
        <v>0</v>
      </c>
      <c r="C33" s="31" t="s">
        <v>0</v>
      </c>
      <c r="D33" s="31" t="s">
        <v>0</v>
      </c>
      <c r="E33" s="31">
        <v>4.9967499999999998E-2</v>
      </c>
      <c r="F33" s="31">
        <v>5.3274799999999997E-2</v>
      </c>
      <c r="G33" s="31">
        <v>5.48236E-2</v>
      </c>
      <c r="H33" s="31">
        <v>5.2075499999999997E-2</v>
      </c>
      <c r="I33" s="31">
        <v>5.60709E-2</v>
      </c>
      <c r="J33" s="31">
        <v>5.8054399999999999E-2</v>
      </c>
      <c r="K33" s="31">
        <v>5.5124699999999999E-2</v>
      </c>
      <c r="L33" s="31">
        <v>4.6211000000000002E-2</v>
      </c>
      <c r="M33" s="31">
        <v>3.5950599999999999E-2</v>
      </c>
      <c r="N33" s="31">
        <v>3.3248399999999997E-2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9.70916E-2</v>
      </c>
      <c r="V33" s="33">
        <v>0.1016838</v>
      </c>
      <c r="W33" s="33">
        <v>0.1009656</v>
      </c>
      <c r="X33" s="33">
        <v>9.2103299999999999E-2</v>
      </c>
      <c r="Y33" s="33">
        <v>7.6092300000000002E-2</v>
      </c>
      <c r="Z33" s="33">
        <v>5.1298400000000001E-2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6.3377274999999997E-2</v>
      </c>
      <c r="AL33" s="1">
        <v>48.590400000000002</v>
      </c>
    </row>
    <row r="34" spans="1:50" x14ac:dyDescent="0.25">
      <c r="A34" s="27" t="s">
        <v>0</v>
      </c>
      <c r="B34" s="28" t="s">
        <v>0</v>
      </c>
      <c r="C34" s="27" t="s">
        <v>0</v>
      </c>
      <c r="D34" s="27" t="s">
        <v>0</v>
      </c>
      <c r="E34" s="27">
        <v>2.8691299999999999E-2</v>
      </c>
      <c r="F34" s="27">
        <v>3.8001699999999999E-2</v>
      </c>
      <c r="G34" s="27">
        <v>3.8245899999999999E-2</v>
      </c>
      <c r="H34" s="27">
        <v>2.51206E-2</v>
      </c>
      <c r="I34" s="27">
        <v>3.71499E-2</v>
      </c>
      <c r="J34" s="27">
        <v>5.5482900000000002E-2</v>
      </c>
      <c r="K34" s="27">
        <v>5.1718500000000001E-2</v>
      </c>
      <c r="L34" s="27">
        <v>4.24234E-2</v>
      </c>
      <c r="M34" s="27">
        <v>2.60862E-2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8.3585099999999996E-2</v>
      </c>
      <c r="V34" s="27">
        <v>8.4168999999999994E-2</v>
      </c>
      <c r="W34" s="27">
        <v>7.2931300000000004E-2</v>
      </c>
      <c r="X34" s="27">
        <v>5.9824299999999997E-2</v>
      </c>
      <c r="Y34" s="27">
        <v>5.3755499999999998E-2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4.9798971428571426E-2</v>
      </c>
      <c r="AL34" s="1">
        <v>53.663899999999998</v>
      </c>
    </row>
    <row r="35" spans="1:50" x14ac:dyDescent="0.25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3.3874399999999999E-2</v>
      </c>
      <c r="H35" s="27">
        <v>3.4563000000000003E-2</v>
      </c>
      <c r="I35" s="27">
        <v>3.3241800000000002E-2</v>
      </c>
      <c r="J35" s="27">
        <v>4.4579899999999999E-2</v>
      </c>
      <c r="K35" s="27">
        <v>2.7894800000000001E-2</v>
      </c>
      <c r="L35" s="27">
        <v>1.8391299999999999E-2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4.6255400000000002E-2</v>
      </c>
      <c r="V35" s="27">
        <v>4.08508E-2</v>
      </c>
      <c r="W35" s="27">
        <v>3.4616399999999999E-2</v>
      </c>
      <c r="X35" s="27">
        <v>3.8817699999999997E-2</v>
      </c>
      <c r="Y35" s="27">
        <v>3.8054200000000003E-2</v>
      </c>
      <c r="Z35" s="27">
        <v>4.0369599999999999E-2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3.595910833333333E-2</v>
      </c>
      <c r="AL35" s="9">
        <v>59.441600000000001</v>
      </c>
    </row>
    <row r="36" spans="1:50" x14ac:dyDescent="0.25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2.40089E-2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2.6794399999999999E-2</v>
      </c>
      <c r="U36" s="25">
        <v>3.02172E-2</v>
      </c>
      <c r="V36" s="25" t="s">
        <v>0</v>
      </c>
      <c r="W36" s="25" t="s">
        <v>0</v>
      </c>
      <c r="X36" s="25">
        <v>8.6251999999999995E-3</v>
      </c>
      <c r="Y36" s="25">
        <v>2.2374000000000002E-2</v>
      </c>
      <c r="Z36" s="25">
        <v>2.2802200000000002E-2</v>
      </c>
      <c r="AA36" s="25">
        <v>2.4147999999999999E-2</v>
      </c>
      <c r="AB36" s="25">
        <v>2.239E-2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2.2669987499999999E-2</v>
      </c>
      <c r="AL36" s="4">
        <v>66.4435</v>
      </c>
    </row>
    <row r="37" spans="1:50" x14ac:dyDescent="0.25">
      <c r="A37" s="25">
        <v>5.2310000000000004E-3</v>
      </c>
      <c r="B37" s="26">
        <v>4.8865999999999996E-3</v>
      </c>
      <c r="C37" s="25">
        <v>4.5799999999999999E-3</v>
      </c>
      <c r="D37" s="25">
        <v>3.3977999999999999E-3</v>
      </c>
      <c r="E37" s="25">
        <v>1.2466000000000001E-3</v>
      </c>
      <c r="F37" s="25">
        <v>5.8499999999999999E-5</v>
      </c>
      <c r="G37" s="25">
        <v>0</v>
      </c>
      <c r="H37" s="25">
        <v>0</v>
      </c>
      <c r="I37" s="25">
        <v>0</v>
      </c>
      <c r="J37" s="25">
        <v>0</v>
      </c>
      <c r="K37" s="25">
        <v>0</v>
      </c>
      <c r="L37" s="25">
        <v>0</v>
      </c>
      <c r="M37" s="25">
        <v>0</v>
      </c>
      <c r="N37" s="25">
        <v>0</v>
      </c>
      <c r="O37" s="25">
        <v>0</v>
      </c>
      <c r="P37" s="25">
        <v>1.6599E-3</v>
      </c>
      <c r="Q37" s="25">
        <v>4.3395999999999999E-3</v>
      </c>
      <c r="R37" s="25">
        <v>6.0587000000000002E-3</v>
      </c>
      <c r="S37" s="25">
        <v>9.4766E-3</v>
      </c>
      <c r="T37" s="25">
        <v>1.03502E-2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1.0998600000000001E-2</v>
      </c>
      <c r="Z37" s="25">
        <v>1.9579800000000001E-2</v>
      </c>
      <c r="AA37" s="25">
        <v>1.8981700000000001E-2</v>
      </c>
      <c r="AB37" s="25">
        <v>1.6194199999999999E-2</v>
      </c>
      <c r="AC37" s="25">
        <v>1.3912300000000001E-2</v>
      </c>
      <c r="AD37" s="25">
        <v>1.2662400000000001E-2</v>
      </c>
      <c r="AE37" s="25">
        <v>1.48614E-2</v>
      </c>
      <c r="AF37" s="25">
        <v>1.3393499999999999E-2</v>
      </c>
      <c r="AG37" s="25">
        <v>1.1213799999999999E-2</v>
      </c>
      <c r="AH37" s="25">
        <v>1.39825E-2</v>
      </c>
      <c r="AI37" s="25">
        <v>1.40284E-2</v>
      </c>
      <c r="AJ37" s="25">
        <v>8.8070000000000006E-3</v>
      </c>
      <c r="AK37" s="3">
        <f t="shared" si="0"/>
        <v>6.8719093749999996E-3</v>
      </c>
      <c r="AL37" s="4">
        <v>76.463800000000006</v>
      </c>
    </row>
    <row r="38" spans="1:50" x14ac:dyDescent="0.25">
      <c r="A38" t="s">
        <v>22</v>
      </c>
      <c r="AK38" s="17">
        <f>SUM(A2:AJ35)/867</f>
        <v>2.0651366782006901E-2</v>
      </c>
      <c r="AP38" s="2" t="s">
        <v>123</v>
      </c>
    </row>
    <row r="39" spans="1:50" x14ac:dyDescent="0.25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0</v>
      </c>
      <c r="B40" s="26">
        <v>2.4700400000000001E-2</v>
      </c>
      <c r="C40" s="25">
        <v>2.4217900000000001E-2</v>
      </c>
      <c r="D40" s="25">
        <v>2.5076000000000001E-2</v>
      </c>
      <c r="E40" s="25">
        <v>2.7380100000000001E-2</v>
      </c>
      <c r="F40" s="25">
        <v>6.0667800000000001E-2</v>
      </c>
      <c r="G40" s="25">
        <v>4.11884E-2</v>
      </c>
      <c r="H40" s="25">
        <v>3.9303900000000003E-2</v>
      </c>
      <c r="I40" s="25">
        <v>4.30035E-2</v>
      </c>
      <c r="J40" s="25">
        <v>2.65501E-2</v>
      </c>
      <c r="K40" s="25">
        <v>2.8301400000000001E-2</v>
      </c>
      <c r="L40" s="25">
        <v>2.3574700000000001E-2</v>
      </c>
      <c r="M40" s="25">
        <v>2.27295E-2</v>
      </c>
      <c r="N40" s="25">
        <v>2.28247E-2</v>
      </c>
      <c r="O40" s="25">
        <v>4.03588E-2</v>
      </c>
      <c r="P40" s="25">
        <v>2.0633100000000001E-2</v>
      </c>
      <c r="Q40" s="25">
        <v>1.70096E-2</v>
      </c>
      <c r="R40" s="25">
        <v>4.1909299999999997E-2</v>
      </c>
      <c r="S40" s="25">
        <v>4.2640499999999998E-2</v>
      </c>
      <c r="T40" s="25">
        <v>4.4287199999999999E-2</v>
      </c>
      <c r="U40" s="25">
        <v>2.53934E-2</v>
      </c>
      <c r="V40" s="25">
        <v>2.6631700000000001E-2</v>
      </c>
      <c r="W40" s="25">
        <v>2.2644600000000001E-2</v>
      </c>
      <c r="X40" s="25">
        <v>2.74959E-2</v>
      </c>
      <c r="Y40" s="25">
        <v>1.86833E-2</v>
      </c>
      <c r="Z40" s="25">
        <v>2.2497300000000001E-2</v>
      </c>
      <c r="AA40" s="25">
        <v>2.4488200000000002E-2</v>
      </c>
      <c r="AB40" s="25">
        <v>2.3878300000000002E-2</v>
      </c>
      <c r="AC40" s="25">
        <v>2.71448E-2</v>
      </c>
      <c r="AD40" s="25">
        <v>3.2186600000000003E-2</v>
      </c>
      <c r="AE40" s="25">
        <v>2.8944000000000001E-2</v>
      </c>
      <c r="AF40" s="25">
        <v>2.8842E-2</v>
      </c>
      <c r="AG40" s="25">
        <v>2.77349E-2</v>
      </c>
      <c r="AH40" s="25">
        <v>1.6216299999999999E-2</v>
      </c>
      <c r="AI40" s="25">
        <v>2.5037899999999998E-2</v>
      </c>
      <c r="AJ40" s="25" t="s">
        <v>0</v>
      </c>
      <c r="AK40" s="3">
        <f>AVERAGE(A40:AJ40)</f>
        <v>2.924047352941176E-2</v>
      </c>
      <c r="AL40" s="4">
        <v>-66.4435</v>
      </c>
      <c r="AM40" s="6" t="s">
        <v>94</v>
      </c>
      <c r="AO40" s="2">
        <f>SUM(A73:AJ74)/40</f>
        <v>6.3701375000000003E-3</v>
      </c>
      <c r="AP40" s="2">
        <f>((AK40-AK$3)*100)/AK$3</f>
        <v>24.022726819093588</v>
      </c>
      <c r="AQ40" s="2"/>
      <c r="AR40" s="6" t="s">
        <v>94</v>
      </c>
      <c r="AS40" s="2"/>
      <c r="AT40" s="2">
        <f>((AO40-AO$3)*100)/AO$3</f>
        <v>-36.498812493613876</v>
      </c>
      <c r="AU40" s="2"/>
    </row>
    <row r="41" spans="1:50" x14ac:dyDescent="0.25">
      <c r="A41" s="27">
        <v>4.3204300000000001E-2</v>
      </c>
      <c r="B41" s="28">
        <v>4.2964700000000002E-2</v>
      </c>
      <c r="C41" s="27">
        <v>4.2263599999999998E-2</v>
      </c>
      <c r="D41" s="27">
        <v>4.3095300000000003E-2</v>
      </c>
      <c r="E41" s="27">
        <v>4.1730799999999998E-2</v>
      </c>
      <c r="F41" s="27">
        <v>3.9549099999999997E-2</v>
      </c>
      <c r="G41" s="27">
        <v>4.1094100000000001E-2</v>
      </c>
      <c r="H41" s="27">
        <v>3.8529300000000002E-2</v>
      </c>
      <c r="I41" s="27">
        <v>4.0179800000000002E-2</v>
      </c>
      <c r="J41" s="27">
        <v>3.9492100000000002E-2</v>
      </c>
      <c r="K41" s="27">
        <v>3.9253499999999997E-2</v>
      </c>
      <c r="L41" s="27">
        <v>4.0298300000000002E-2</v>
      </c>
      <c r="M41" s="27">
        <v>3.9835599999999999E-2</v>
      </c>
      <c r="N41" s="27">
        <v>4.0115499999999998E-2</v>
      </c>
      <c r="O41" s="27">
        <v>3.8741699999999997E-2</v>
      </c>
      <c r="P41" s="27">
        <v>3.9621099999999999E-2</v>
      </c>
      <c r="Q41" s="27">
        <v>3.83608E-2</v>
      </c>
      <c r="R41" s="27">
        <v>3.6363199999999998E-2</v>
      </c>
      <c r="S41" s="27">
        <v>3.5216499999999998E-2</v>
      </c>
      <c r="T41" s="27">
        <v>3.7477099999999999E-2</v>
      </c>
      <c r="U41" s="27">
        <v>3.7030100000000003E-2</v>
      </c>
      <c r="V41" s="27">
        <v>3.4882400000000001E-2</v>
      </c>
      <c r="W41" s="27">
        <v>3.3678699999999999E-2</v>
      </c>
      <c r="X41" s="27">
        <v>3.5042900000000002E-2</v>
      </c>
      <c r="Y41" s="27">
        <v>5.5155299999999997E-2</v>
      </c>
      <c r="Z41" s="27">
        <v>5.5661200000000001E-2</v>
      </c>
      <c r="AA41" s="27">
        <v>5.5465599999999997E-2</v>
      </c>
      <c r="AB41" s="27">
        <v>5.55188E-2</v>
      </c>
      <c r="AC41" s="27">
        <v>5.6333500000000002E-2</v>
      </c>
      <c r="AD41" s="27">
        <v>5.5627099999999999E-2</v>
      </c>
      <c r="AE41" s="27">
        <v>5.4979399999999998E-2</v>
      </c>
      <c r="AF41" s="27">
        <v>5.4717500000000002E-2</v>
      </c>
      <c r="AG41" s="27">
        <v>4.1435899999999998E-2</v>
      </c>
      <c r="AH41" s="27">
        <v>4.2384499999999999E-2</v>
      </c>
      <c r="AI41" s="27">
        <v>4.1389000000000002E-2</v>
      </c>
      <c r="AJ41" s="27">
        <v>4.1240499999999999E-2</v>
      </c>
      <c r="AK41" s="3">
        <f t="shared" si="0"/>
        <v>4.2998022222222217E-2</v>
      </c>
      <c r="AL41" s="9">
        <v>-59.441600000000001</v>
      </c>
      <c r="AM41" s="6" t="s">
        <v>116</v>
      </c>
      <c r="AO41" s="2">
        <f>SUM(A39:AJ40)/34</f>
        <v>2.924047352941176E-2</v>
      </c>
      <c r="AP41" s="2">
        <f>((AK41-AK$4)*100)/AK$4</f>
        <v>4.5501395011567221</v>
      </c>
      <c r="AQ41" s="2"/>
      <c r="AR41" s="6" t="s">
        <v>116</v>
      </c>
      <c r="AS41" s="2"/>
      <c r="AT41" s="1">
        <f>((AO41-AO$4)*100)/AO$4</f>
        <v>24.022726819093588</v>
      </c>
    </row>
    <row r="42" spans="1:50" x14ac:dyDescent="0.25">
      <c r="A42" s="27">
        <v>7.9825099999999996E-2</v>
      </c>
      <c r="B42" s="28">
        <v>7.9851099999999994E-2</v>
      </c>
      <c r="C42" s="27">
        <v>7.9065200000000002E-2</v>
      </c>
      <c r="D42" s="27">
        <v>7.86216E-2</v>
      </c>
      <c r="E42" s="27">
        <v>7.87273E-2</v>
      </c>
      <c r="F42" s="27">
        <v>7.5631599999999993E-2</v>
      </c>
      <c r="G42" s="27">
        <v>7.0564299999999996E-2</v>
      </c>
      <c r="H42" s="27">
        <v>7.17941E-2</v>
      </c>
      <c r="I42" s="27">
        <v>7.4224399999999996E-2</v>
      </c>
      <c r="J42" s="27">
        <v>8.0083299999999996E-2</v>
      </c>
      <c r="K42" s="27">
        <v>7.97205E-2</v>
      </c>
      <c r="L42" s="27">
        <v>7.9345600000000002E-2</v>
      </c>
      <c r="M42" s="27">
        <v>7.9642699999999997E-2</v>
      </c>
      <c r="N42" s="27">
        <v>7.9585199999999995E-2</v>
      </c>
      <c r="O42" s="27">
        <v>7.7932899999999999E-2</v>
      </c>
      <c r="P42" s="27">
        <v>7.6656699999999994E-2</v>
      </c>
      <c r="Q42" s="27">
        <v>7.4970599999999998E-2</v>
      </c>
      <c r="R42" s="27">
        <v>6.9181000000000006E-2</v>
      </c>
      <c r="S42" s="27">
        <v>6.0142800000000003E-2</v>
      </c>
      <c r="T42" s="27">
        <v>6.12527E-2</v>
      </c>
      <c r="U42" s="27">
        <v>6.8049200000000004E-2</v>
      </c>
      <c r="V42" s="27">
        <v>7.2111700000000001E-2</v>
      </c>
      <c r="W42" s="27">
        <v>7.1233900000000003E-2</v>
      </c>
      <c r="X42" s="27">
        <v>7.1004899999999996E-2</v>
      </c>
      <c r="Y42" s="27">
        <v>7.1135000000000004E-2</v>
      </c>
      <c r="Z42" s="27">
        <v>7.0621000000000003E-2</v>
      </c>
      <c r="AA42" s="27">
        <v>7.2628399999999996E-2</v>
      </c>
      <c r="AB42" s="27">
        <v>7.5163199999999999E-2</v>
      </c>
      <c r="AC42" s="27">
        <v>7.6376899999999998E-2</v>
      </c>
      <c r="AD42" s="27">
        <v>7.6536699999999999E-2</v>
      </c>
      <c r="AE42" s="27">
        <v>7.3513300000000004E-2</v>
      </c>
      <c r="AF42" s="27">
        <v>7.4818499999999996E-2</v>
      </c>
      <c r="AG42" s="27">
        <v>7.7404100000000003E-2</v>
      </c>
      <c r="AH42" s="27">
        <v>7.7857399999999993E-2</v>
      </c>
      <c r="AI42" s="27">
        <v>7.89797E-2</v>
      </c>
      <c r="AJ42" s="27">
        <v>7.9811400000000005E-2</v>
      </c>
      <c r="AK42" s="3">
        <f t="shared" si="0"/>
        <v>7.483511111111113E-2</v>
      </c>
      <c r="AL42" s="21">
        <v>-53.663899999999998</v>
      </c>
      <c r="AM42" s="10" t="s">
        <v>94</v>
      </c>
      <c r="AO42" s="2">
        <f>SUM(A71:AJ72)/26</f>
        <v>4.208736923076923E-2</v>
      </c>
      <c r="AP42" s="2">
        <f>((AK42-AK$5)*100)/AK$5</f>
        <v>2.4178827867723149</v>
      </c>
      <c r="AQ42" s="2"/>
      <c r="AR42" s="10" t="s">
        <v>94</v>
      </c>
      <c r="AS42" s="2"/>
      <c r="AT42" s="1">
        <f>((AO42-AO$5)*100)/AO$5</f>
        <v>-3.0498321557047907</v>
      </c>
    </row>
    <row r="43" spans="1:50" x14ac:dyDescent="0.25">
      <c r="A43" s="29">
        <v>8.0194399999999999E-2</v>
      </c>
      <c r="B43" s="30">
        <v>7.8922300000000001E-2</v>
      </c>
      <c r="C43" s="29">
        <v>7.7655199999999994E-2</v>
      </c>
      <c r="D43" s="29">
        <v>7.6580400000000007E-2</v>
      </c>
      <c r="E43" s="31">
        <v>7.5317099999999998E-2</v>
      </c>
      <c r="F43" s="31">
        <v>7.4227699999999994E-2</v>
      </c>
      <c r="G43" s="31">
        <v>7.3204900000000003E-2</v>
      </c>
      <c r="H43" s="31">
        <v>7.3196600000000001E-2</v>
      </c>
      <c r="I43" s="31">
        <v>7.3974700000000004E-2</v>
      </c>
      <c r="J43" s="31">
        <v>7.2891200000000003E-2</v>
      </c>
      <c r="K43" s="31">
        <v>7.2925599999999993E-2</v>
      </c>
      <c r="L43" s="31">
        <v>7.2555800000000004E-2</v>
      </c>
      <c r="M43" s="31">
        <v>7.2763400000000006E-2</v>
      </c>
      <c r="N43" s="31">
        <v>7.2995199999999996E-2</v>
      </c>
      <c r="O43" s="31">
        <v>7.3342299999999999E-2</v>
      </c>
      <c r="P43" s="31">
        <v>7.2482900000000003E-2</v>
      </c>
      <c r="Q43" s="32">
        <v>7.0228399999999996E-2</v>
      </c>
      <c r="R43" s="32">
        <v>6.7532499999999995E-2</v>
      </c>
      <c r="S43" s="33">
        <v>6.1602700000000003E-2</v>
      </c>
      <c r="T43" s="33" t="s">
        <v>0</v>
      </c>
      <c r="U43" s="33">
        <v>6.8365200000000001E-2</v>
      </c>
      <c r="V43" s="33">
        <v>6.8251099999999995E-2</v>
      </c>
      <c r="W43" s="33">
        <v>6.8549299999999994E-2</v>
      </c>
      <c r="X43" s="33">
        <v>6.9412600000000005E-2</v>
      </c>
      <c r="Y43" s="33">
        <v>7.0776000000000006E-2</v>
      </c>
      <c r="Z43" s="33">
        <v>7.2880200000000006E-2</v>
      </c>
      <c r="AA43" s="33">
        <v>7.6487700000000006E-2</v>
      </c>
      <c r="AB43" s="33">
        <v>7.6590000000000005E-2</v>
      </c>
      <c r="AC43" s="29">
        <v>7.7765100000000004E-2</v>
      </c>
      <c r="AD43" s="29">
        <v>7.8708299999999995E-2</v>
      </c>
      <c r="AE43" s="29">
        <v>7.8408800000000001E-2</v>
      </c>
      <c r="AF43" s="29">
        <v>7.80666E-2</v>
      </c>
      <c r="AG43" s="29">
        <v>8.0494200000000002E-2</v>
      </c>
      <c r="AH43" s="29">
        <v>8.0955100000000002E-2</v>
      </c>
      <c r="AI43" s="29">
        <v>8.1855899999999995E-2</v>
      </c>
      <c r="AJ43" s="29">
        <v>8.0764199999999994E-2</v>
      </c>
      <c r="AK43" s="3">
        <f t="shared" si="0"/>
        <v>7.4312102857142848E-2</v>
      </c>
      <c r="AL43" s="1">
        <v>-48.590400000000002</v>
      </c>
      <c r="AM43" s="10" t="s">
        <v>116</v>
      </c>
      <c r="AO43" s="2">
        <f>SUM(A41:AJ42)/72</f>
        <v>5.8916566666666656E-2</v>
      </c>
      <c r="AP43" s="2">
        <f>((AK43-AK$6)*100)/AK$6</f>
        <v>-0.17746749282185775</v>
      </c>
      <c r="AQ43" s="2"/>
      <c r="AR43" s="10" t="s">
        <v>116</v>
      </c>
      <c r="AS43" s="2"/>
      <c r="AT43" s="1">
        <f>((AO43-AO$6)*100)/AO$6</f>
        <v>3.185802601916421</v>
      </c>
    </row>
    <row r="44" spans="1:50" x14ac:dyDescent="0.25">
      <c r="A44" s="29">
        <v>7.4217699999999998E-2</v>
      </c>
      <c r="B44" s="30">
        <v>7.2300500000000004E-2</v>
      </c>
      <c r="C44" s="29">
        <v>6.8151100000000006E-2</v>
      </c>
      <c r="D44" s="29">
        <v>6.4433500000000005E-2</v>
      </c>
      <c r="E44" s="31">
        <v>5.6417299999999997E-2</v>
      </c>
      <c r="F44" s="31">
        <v>4.4742900000000002E-2</v>
      </c>
      <c r="G44" s="31">
        <v>4.1851699999999999E-2</v>
      </c>
      <c r="H44" s="31">
        <v>3.9035800000000002E-2</v>
      </c>
      <c r="I44" s="31">
        <v>4.0239999999999998E-2</v>
      </c>
      <c r="J44" s="31">
        <v>4.4688400000000003E-2</v>
      </c>
      <c r="K44" s="31">
        <v>4.68692E-2</v>
      </c>
      <c r="L44" s="31">
        <v>4.8476900000000003E-2</v>
      </c>
      <c r="M44" s="31">
        <v>5.0145000000000002E-2</v>
      </c>
      <c r="N44" s="31">
        <v>5.18903E-2</v>
      </c>
      <c r="O44" s="31">
        <v>5.33625E-2</v>
      </c>
      <c r="P44" s="31">
        <v>5.2418300000000001E-2</v>
      </c>
      <c r="Q44" s="32">
        <v>5.2030600000000003E-2</v>
      </c>
      <c r="R44" s="32">
        <v>4.7392400000000001E-2</v>
      </c>
      <c r="S44" s="33">
        <v>4.77712E-2</v>
      </c>
      <c r="T44" s="33" t="s">
        <v>0</v>
      </c>
      <c r="U44" s="33">
        <v>5.61597E-2</v>
      </c>
      <c r="V44" s="33">
        <v>5.8912399999999997E-2</v>
      </c>
      <c r="W44" s="33">
        <v>5.9965600000000001E-2</v>
      </c>
      <c r="X44" s="33">
        <v>6.16026E-2</v>
      </c>
      <c r="Y44" s="33">
        <v>6.4034499999999994E-2</v>
      </c>
      <c r="Z44" s="33">
        <v>6.7722099999999993E-2</v>
      </c>
      <c r="AA44" s="33">
        <v>6.9373099999999993E-2</v>
      </c>
      <c r="AB44" s="33">
        <v>6.9003499999999995E-2</v>
      </c>
      <c r="AC44" s="29">
        <v>7.07589E-2</v>
      </c>
      <c r="AD44" s="29">
        <v>7.7408000000000005E-2</v>
      </c>
      <c r="AE44" s="29">
        <v>7.9152799999999995E-2</v>
      </c>
      <c r="AF44" s="29">
        <v>7.7653399999999997E-2</v>
      </c>
      <c r="AG44" s="29">
        <v>8.0342399999999994E-2</v>
      </c>
      <c r="AH44" s="29">
        <v>8.0905000000000005E-2</v>
      </c>
      <c r="AI44" s="29">
        <v>7.9301300000000005E-2</v>
      </c>
      <c r="AJ44" s="29">
        <v>7.6562099999999994E-2</v>
      </c>
      <c r="AK44" s="3">
        <f t="shared" si="0"/>
        <v>6.0722648571428561E-2</v>
      </c>
      <c r="AL44" s="1">
        <v>-43.982999999999997</v>
      </c>
      <c r="AM44" s="11" t="s">
        <v>99</v>
      </c>
      <c r="AO44" s="2">
        <f>SUM(A66:R70)/56</f>
        <v>2.9267132142857148E-2</v>
      </c>
      <c r="AP44" s="2">
        <f>((AK44-AK$7)*100)/AK$7</f>
        <v>-5.1162910927718306</v>
      </c>
      <c r="AR44" s="11" t="s">
        <v>99</v>
      </c>
      <c r="AS44" s="2"/>
      <c r="AT44" s="1">
        <f>((AO44-AO$7)*100)/AO$7</f>
        <v>-7.5899823255119969</v>
      </c>
    </row>
    <row r="45" spans="1:50" x14ac:dyDescent="0.25">
      <c r="A45" s="29">
        <v>5.833E-2</v>
      </c>
      <c r="B45" s="30">
        <v>4.8261699999999998E-2</v>
      </c>
      <c r="C45" s="29">
        <v>3.7932599999999997E-2</v>
      </c>
      <c r="D45" s="29">
        <v>3.1284399999999997E-2</v>
      </c>
      <c r="E45" s="31">
        <v>2.41385E-2</v>
      </c>
      <c r="F45" s="31">
        <v>2.52871E-2</v>
      </c>
      <c r="G45" s="31">
        <v>2.0601600000000001E-2</v>
      </c>
      <c r="H45" s="31">
        <v>2.2905499999999999E-2</v>
      </c>
      <c r="I45" s="31">
        <v>2.4649799999999999E-2</v>
      </c>
      <c r="J45" s="31">
        <v>2.7683599999999999E-2</v>
      </c>
      <c r="K45" s="31">
        <v>2.8097799999999999E-2</v>
      </c>
      <c r="L45" s="31">
        <v>2.7300100000000001E-2</v>
      </c>
      <c r="M45" s="31">
        <v>2.7664000000000001E-2</v>
      </c>
      <c r="N45" s="31">
        <v>2.8506099999999999E-2</v>
      </c>
      <c r="O45" s="31">
        <v>2.8941100000000001E-2</v>
      </c>
      <c r="P45" s="31">
        <v>2.9045100000000001E-2</v>
      </c>
      <c r="Q45" s="32">
        <v>2.8443199999999998E-2</v>
      </c>
      <c r="R45" s="32">
        <v>2.48402E-2</v>
      </c>
      <c r="S45" s="33">
        <v>2.8126999999999999E-2</v>
      </c>
      <c r="T45" s="33" t="s">
        <v>0</v>
      </c>
      <c r="U45" s="33">
        <v>2.5874999999999999E-2</v>
      </c>
      <c r="V45" s="33">
        <v>3.66772E-2</v>
      </c>
      <c r="W45" s="33">
        <v>4.2098200000000002E-2</v>
      </c>
      <c r="X45" s="33">
        <v>4.48606E-2</v>
      </c>
      <c r="Y45" s="33">
        <v>4.58463E-2</v>
      </c>
      <c r="Z45" s="33">
        <v>4.68914E-2</v>
      </c>
      <c r="AA45" s="33">
        <v>4.7119099999999997E-2</v>
      </c>
      <c r="AB45" s="33">
        <v>4.5597499999999999E-2</v>
      </c>
      <c r="AC45" s="29">
        <v>5.2724E-2</v>
      </c>
      <c r="AD45" s="29">
        <v>6.6250400000000001E-2</v>
      </c>
      <c r="AE45" s="29">
        <v>6.99235E-2</v>
      </c>
      <c r="AF45" s="29">
        <v>7.3478299999999996E-2</v>
      </c>
      <c r="AG45" s="29">
        <v>7.44808E-2</v>
      </c>
      <c r="AH45" s="29">
        <v>7.2651499999999994E-2</v>
      </c>
      <c r="AI45" s="29">
        <v>6.9539599999999993E-2</v>
      </c>
      <c r="AJ45" s="29">
        <v>6.5209600000000006E-2</v>
      </c>
      <c r="AK45" s="3">
        <f t="shared" si="0"/>
        <v>4.146463999999999E-2</v>
      </c>
      <c r="AL45" s="1">
        <v>-39.709000000000003</v>
      </c>
      <c r="AM45" s="11" t="s">
        <v>102</v>
      </c>
      <c r="AO45" s="2">
        <f>SUM(E43:R47)/68</f>
        <v>3.3044816176470579E-2</v>
      </c>
      <c r="AP45" s="2">
        <f>((AK45-AK$8)*100)/AK$8</f>
        <v>-8.0746359802523759</v>
      </c>
      <c r="AR45" s="11" t="s">
        <v>102</v>
      </c>
      <c r="AS45" s="2"/>
      <c r="AT45" s="1">
        <f>((AO45-AO$8)*100)/AO$8</f>
        <v>-7.2376930819813259</v>
      </c>
    </row>
    <row r="46" spans="1:50" x14ac:dyDescent="0.25">
      <c r="A46" s="29">
        <v>2.64713E-2</v>
      </c>
      <c r="B46" s="30">
        <v>2.0566999999999998E-2</v>
      </c>
      <c r="C46" s="29">
        <v>1.3642100000000001E-2</v>
      </c>
      <c r="D46" s="29">
        <v>1.5107799999999999E-2</v>
      </c>
      <c r="E46" s="31" t="s">
        <v>0</v>
      </c>
      <c r="F46" s="31">
        <v>3.0363299999999999E-2</v>
      </c>
      <c r="G46" s="31">
        <v>1.42104E-2</v>
      </c>
      <c r="H46" s="31">
        <v>1.20527E-2</v>
      </c>
      <c r="I46" s="31">
        <v>1.34179E-2</v>
      </c>
      <c r="J46" s="31">
        <v>1.2944199999999999E-2</v>
      </c>
      <c r="K46" s="31">
        <v>1.2010099999999999E-2</v>
      </c>
      <c r="L46" s="31">
        <v>1.0583499999999999E-2</v>
      </c>
      <c r="M46" s="31">
        <v>1.0234699999999999E-2</v>
      </c>
      <c r="N46" s="31">
        <v>1.0541399999999999E-2</v>
      </c>
      <c r="O46" s="31">
        <v>1.14538E-2</v>
      </c>
      <c r="P46" s="31">
        <v>1.17251E-2</v>
      </c>
      <c r="Q46" s="32">
        <v>1.17079E-2</v>
      </c>
      <c r="R46" s="32">
        <v>8.1002000000000001E-3</v>
      </c>
      <c r="S46" s="33">
        <v>8.1805000000000003E-3</v>
      </c>
      <c r="T46" s="33" t="s">
        <v>0</v>
      </c>
      <c r="U46" s="33">
        <v>1.3941E-2</v>
      </c>
      <c r="V46" s="33">
        <v>2.1940000000000001E-2</v>
      </c>
      <c r="W46" s="33">
        <v>2.77857E-2</v>
      </c>
      <c r="X46" s="33">
        <v>3.1682700000000001E-2</v>
      </c>
      <c r="Y46" s="33">
        <v>3.09836E-2</v>
      </c>
      <c r="Z46" s="33">
        <v>2.82326E-2</v>
      </c>
      <c r="AA46" s="33">
        <v>2.3077400000000001E-2</v>
      </c>
      <c r="AB46" s="33">
        <v>2.4158900000000001E-2</v>
      </c>
      <c r="AC46" s="29">
        <v>3.0699899999999999E-2</v>
      </c>
      <c r="AD46" s="29">
        <v>2.80953E-2</v>
      </c>
      <c r="AE46" s="29">
        <v>2.4174299999999999E-2</v>
      </c>
      <c r="AF46" s="29">
        <v>2.9028600000000002E-2</v>
      </c>
      <c r="AG46" s="29">
        <v>3.5290700000000001E-2</v>
      </c>
      <c r="AH46" s="29">
        <v>3.70481E-2</v>
      </c>
      <c r="AI46" s="29">
        <v>3.54287E-2</v>
      </c>
      <c r="AJ46" s="29">
        <v>3.1613599999999999E-2</v>
      </c>
      <c r="AK46" s="3">
        <f t="shared" si="0"/>
        <v>2.0779264705882351E-2</v>
      </c>
      <c r="AL46" s="1">
        <v>-35.685299999999998</v>
      </c>
      <c r="AM46" s="12" t="s">
        <v>105</v>
      </c>
      <c r="AO46" s="2">
        <f>SUM(S66:Z70)/35</f>
        <v>4.2694028571428573E-2</v>
      </c>
      <c r="AP46" s="2">
        <f>((AK46-AK$9)*100)/AK$9</f>
        <v>-9.9124888951852448</v>
      </c>
      <c r="AR46" s="12" t="s">
        <v>105</v>
      </c>
      <c r="AS46" s="2"/>
      <c r="AT46" s="1">
        <f>((AO46-AO$9)*100)/AO$9</f>
        <v>-11.414938354373323</v>
      </c>
    </row>
    <row r="47" spans="1:50" x14ac:dyDescent="0.25">
      <c r="A47" s="29">
        <v>8.9380999999999992E-3</v>
      </c>
      <c r="B47" s="30">
        <v>6.6426999999999996E-3</v>
      </c>
      <c r="C47" s="29">
        <v>1.8297000000000001E-3</v>
      </c>
      <c r="D47" s="29" t="s">
        <v>0</v>
      </c>
      <c r="E47" s="31" t="s">
        <v>0</v>
      </c>
      <c r="F47" s="31">
        <v>1.6415099999999998E-2</v>
      </c>
      <c r="G47" s="31">
        <v>2.7204999999999998E-3</v>
      </c>
      <c r="H47" s="31">
        <v>1.8396E-3</v>
      </c>
      <c r="I47" s="31">
        <v>1.1931000000000001E-3</v>
      </c>
      <c r="J47" s="31">
        <v>0</v>
      </c>
      <c r="K47" s="31">
        <v>0</v>
      </c>
      <c r="L47" s="31">
        <v>0</v>
      </c>
      <c r="M47" s="31">
        <v>0</v>
      </c>
      <c r="N47" s="31">
        <v>0</v>
      </c>
      <c r="O47" s="31">
        <v>1.044E-4</v>
      </c>
      <c r="P47" s="31">
        <v>1.2300000000000001E-4</v>
      </c>
      <c r="Q47" s="32">
        <v>0</v>
      </c>
      <c r="R47" s="32">
        <v>3.3000000000000002E-6</v>
      </c>
      <c r="S47" s="33">
        <v>3.0111000000000001E-3</v>
      </c>
      <c r="T47" s="33" t="s">
        <v>0</v>
      </c>
      <c r="U47" s="33" t="s">
        <v>0</v>
      </c>
      <c r="V47" s="33">
        <v>4.8225000000000004E-3</v>
      </c>
      <c r="W47" s="33">
        <v>9.6334000000000003E-3</v>
      </c>
      <c r="X47" s="33">
        <v>1.11985E-2</v>
      </c>
      <c r="Y47" s="33">
        <v>1.06626E-2</v>
      </c>
      <c r="Z47" s="33">
        <v>6.8458E-3</v>
      </c>
      <c r="AA47" s="33">
        <v>2.4810000000000001E-3</v>
      </c>
      <c r="AB47" s="33">
        <v>1.0857E-2</v>
      </c>
      <c r="AC47" s="29" t="s">
        <v>0</v>
      </c>
      <c r="AD47" s="29">
        <v>1.2728400000000001E-2</v>
      </c>
      <c r="AE47" s="29">
        <v>7.7835999999999999E-3</v>
      </c>
      <c r="AF47" s="29">
        <v>2.271E-3</v>
      </c>
      <c r="AG47" s="29">
        <v>0</v>
      </c>
      <c r="AH47" s="29">
        <v>2.4539000000000002E-3</v>
      </c>
      <c r="AI47" s="29">
        <v>5.4708999999999999E-3</v>
      </c>
      <c r="AJ47" s="29">
        <v>5.5196999999999998E-3</v>
      </c>
      <c r="AK47" s="3">
        <f t="shared" si="0"/>
        <v>4.3725451612903216E-3</v>
      </c>
      <c r="AL47" s="1">
        <v>-31.855</v>
      </c>
      <c r="AM47" s="12" t="s">
        <v>108</v>
      </c>
      <c r="AO47" s="2">
        <f>SUM(S43:AB47)/44</f>
        <v>4.1364684090909085E-2</v>
      </c>
      <c r="AP47" s="2">
        <f>((AK47-AK$10)*100)/AK$10</f>
        <v>-18.536456959194592</v>
      </c>
      <c r="AR47" s="12" t="s">
        <v>108</v>
      </c>
      <c r="AS47" s="2"/>
      <c r="AT47" s="1">
        <f>((AO47-AO$10)*100)/AO$10</f>
        <v>-4.5342211495823816</v>
      </c>
    </row>
    <row r="48" spans="1:50" x14ac:dyDescent="0.25">
      <c r="A48" s="29">
        <v>4.4854999999999999E-3</v>
      </c>
      <c r="B48" s="30">
        <v>4.4646E-3</v>
      </c>
      <c r="C48" s="29" t="s">
        <v>0</v>
      </c>
      <c r="D48" s="29" t="s">
        <v>0</v>
      </c>
      <c r="E48" s="34" t="s">
        <v>0</v>
      </c>
      <c r="F48" s="34">
        <v>1.22287E-2</v>
      </c>
      <c r="G48" s="34">
        <v>4.5221999999999997E-3</v>
      </c>
      <c r="H48" s="34">
        <v>3.5152999999999998E-3</v>
      </c>
      <c r="I48" s="34">
        <v>2.5484000000000001E-3</v>
      </c>
      <c r="J48" s="34">
        <v>5.6840000000000005E-4</v>
      </c>
      <c r="K48" s="34">
        <v>0</v>
      </c>
      <c r="L48" s="34">
        <v>0</v>
      </c>
      <c r="M48" s="34">
        <v>0</v>
      </c>
      <c r="N48" s="34">
        <v>0</v>
      </c>
      <c r="O48" s="34">
        <v>0</v>
      </c>
      <c r="P48" s="34">
        <v>0</v>
      </c>
      <c r="Q48" s="34">
        <v>0</v>
      </c>
      <c r="R48" s="34">
        <v>0</v>
      </c>
      <c r="S48" s="35">
        <v>5.6179999999999999E-4</v>
      </c>
      <c r="T48" s="35" t="s">
        <v>0</v>
      </c>
      <c r="U48" s="35" t="s">
        <v>0</v>
      </c>
      <c r="V48" s="35">
        <v>1.24981E-2</v>
      </c>
      <c r="W48" s="35">
        <v>7.2217000000000002E-3</v>
      </c>
      <c r="X48" s="35">
        <v>4.3000000000000003E-6</v>
      </c>
      <c r="Y48" s="35">
        <v>0</v>
      </c>
      <c r="Z48" s="35">
        <v>0</v>
      </c>
      <c r="AA48" s="35">
        <v>4.9959000000000002E-3</v>
      </c>
      <c r="AB48" s="35">
        <v>9.6725000000000005E-3</v>
      </c>
      <c r="AC48" s="36" t="s">
        <v>0</v>
      </c>
      <c r="AD48" s="29">
        <v>1.2493199999999999E-2</v>
      </c>
      <c r="AE48" s="29">
        <v>1.02162E-2</v>
      </c>
      <c r="AF48" s="29">
        <v>6.8217E-3</v>
      </c>
      <c r="AG48" s="29">
        <v>4.4456000000000001E-3</v>
      </c>
      <c r="AH48" s="29">
        <v>3.2166E-3</v>
      </c>
      <c r="AI48" s="29">
        <v>2.9911999999999998E-3</v>
      </c>
      <c r="AJ48" s="29">
        <v>2.7398000000000001E-3</v>
      </c>
      <c r="AK48" s="3">
        <f t="shared" si="0"/>
        <v>3.6737233333333326E-3</v>
      </c>
      <c r="AL48" s="13">
        <v>-28.178599999999999</v>
      </c>
      <c r="AM48" s="14" t="s">
        <v>99</v>
      </c>
      <c r="AO48" s="7">
        <f>(SUM(B57:O65)+SUM(P57:R61))/140</f>
        <v>5.290078571428573E-4</v>
      </c>
      <c r="AP48" s="2">
        <f>((AK48-AK$11)*100)/AK$11</f>
        <v>-19.115546807458202</v>
      </c>
      <c r="AR48" s="14" t="s">
        <v>99</v>
      </c>
      <c r="AS48" s="2"/>
      <c r="AT48" s="1">
        <f>((AO48-AO$11)*100)/AO$11</f>
        <v>-18.659940780571802</v>
      </c>
      <c r="AU48">
        <f>SUM(AT48:AT51)/4</f>
        <v>-23.771559341606608</v>
      </c>
    </row>
    <row r="49" spans="1:46" x14ac:dyDescent="0.25">
      <c r="A49" s="29">
        <v>1.5139999999999999E-3</v>
      </c>
      <c r="B49" s="30">
        <v>8.9349999999999998E-4</v>
      </c>
      <c r="C49" s="29" t="s">
        <v>0</v>
      </c>
      <c r="D49" s="29" t="s">
        <v>0</v>
      </c>
      <c r="E49" s="34" t="s">
        <v>0</v>
      </c>
      <c r="F49" s="34">
        <v>1.4050200000000001E-2</v>
      </c>
      <c r="G49" s="34">
        <v>2.5791999999999998E-3</v>
      </c>
      <c r="H49" s="34">
        <v>6.447E-4</v>
      </c>
      <c r="I49" s="34">
        <v>3.7419999999999999E-4</v>
      </c>
      <c r="J49" s="34">
        <v>0</v>
      </c>
      <c r="K49" s="34">
        <v>0</v>
      </c>
      <c r="L49" s="34">
        <v>0</v>
      </c>
      <c r="M49" s="34">
        <v>0</v>
      </c>
      <c r="N49" s="34">
        <v>0</v>
      </c>
      <c r="O49" s="34">
        <v>0</v>
      </c>
      <c r="P49" s="34">
        <v>0</v>
      </c>
      <c r="Q49" s="34">
        <v>0</v>
      </c>
      <c r="R49" s="34">
        <v>0</v>
      </c>
      <c r="S49" s="35">
        <v>0</v>
      </c>
      <c r="T49" s="35" t="s">
        <v>0</v>
      </c>
      <c r="U49" s="35" t="s">
        <v>0</v>
      </c>
      <c r="V49" s="35">
        <v>9.9042999999999996E-3</v>
      </c>
      <c r="W49" s="35">
        <v>6.0463000000000001E-3</v>
      </c>
      <c r="X49" s="35">
        <v>1.1000000000000001E-6</v>
      </c>
      <c r="Y49" s="35">
        <v>0</v>
      </c>
      <c r="Z49" s="35">
        <v>1.2474000000000001E-3</v>
      </c>
      <c r="AA49" s="35">
        <v>6.4561999999999996E-3</v>
      </c>
      <c r="AB49" s="35">
        <v>8.7805000000000001E-3</v>
      </c>
      <c r="AC49" s="36" t="s">
        <v>0</v>
      </c>
      <c r="AD49" s="29">
        <v>1.4058899999999999E-2</v>
      </c>
      <c r="AE49" s="29">
        <v>8.4367000000000001E-3</v>
      </c>
      <c r="AF49" s="29">
        <v>4.1907000000000003E-3</v>
      </c>
      <c r="AG49" s="29">
        <v>3.5279999999999999E-3</v>
      </c>
      <c r="AH49" s="29">
        <v>2.9635999999999998E-3</v>
      </c>
      <c r="AI49" s="29">
        <v>3.2038000000000001E-3</v>
      </c>
      <c r="AJ49" s="29">
        <v>2.6251E-3</v>
      </c>
      <c r="AK49" s="3">
        <f t="shared" si="0"/>
        <v>3.0499466666666672E-3</v>
      </c>
      <c r="AL49" s="13">
        <v>-24.624300000000002</v>
      </c>
      <c r="AM49" s="14" t="s">
        <v>102</v>
      </c>
      <c r="AO49" s="2">
        <f>SUM(E48:R56)/126</f>
        <v>8.0891190476190477E-4</v>
      </c>
      <c r="AP49" s="2">
        <f>((AK49-AK$12)*100)/AK$12</f>
        <v>-19.660443095769931</v>
      </c>
      <c r="AR49" s="14" t="s">
        <v>102</v>
      </c>
      <c r="AS49" s="2"/>
      <c r="AT49" s="1">
        <f>((AO49-AO$12)*100)/AO$12</f>
        <v>-27.43981313720618</v>
      </c>
    </row>
    <row r="50" spans="1:46" x14ac:dyDescent="0.25">
      <c r="A50" s="29">
        <v>1.0096E-3</v>
      </c>
      <c r="B50" s="30">
        <v>0</v>
      </c>
      <c r="C50" s="29" t="s">
        <v>0</v>
      </c>
      <c r="D50" s="29" t="s">
        <v>0</v>
      </c>
      <c r="E50" s="34" t="s">
        <v>0</v>
      </c>
      <c r="F50" s="34">
        <v>7.4476999999999998E-3</v>
      </c>
      <c r="G50" s="34">
        <v>7.9290000000000003E-4</v>
      </c>
      <c r="H50" s="34">
        <v>0</v>
      </c>
      <c r="I50" s="34">
        <v>0</v>
      </c>
      <c r="J50" s="34">
        <v>0</v>
      </c>
      <c r="K50" s="34">
        <v>0</v>
      </c>
      <c r="L50" s="34">
        <v>0</v>
      </c>
      <c r="M50" s="34">
        <v>0</v>
      </c>
      <c r="N50" s="34">
        <v>0</v>
      </c>
      <c r="O50" s="34">
        <v>0</v>
      </c>
      <c r="P50" s="34">
        <v>0</v>
      </c>
      <c r="Q50" s="34">
        <v>0</v>
      </c>
      <c r="R50" s="34">
        <v>0</v>
      </c>
      <c r="S50" s="35">
        <v>0</v>
      </c>
      <c r="T50" s="35" t="s">
        <v>0</v>
      </c>
      <c r="U50" s="35" t="s">
        <v>0</v>
      </c>
      <c r="V50" s="35" t="s">
        <v>0</v>
      </c>
      <c r="W50" s="35">
        <v>2.0607999999999998E-3</v>
      </c>
      <c r="X50" s="35">
        <v>6.7920000000000003E-4</v>
      </c>
      <c r="Y50" s="35">
        <v>4.2289999999999998E-4</v>
      </c>
      <c r="Z50" s="35">
        <v>1.513E-3</v>
      </c>
      <c r="AA50" s="35">
        <v>2.0750999999999999E-3</v>
      </c>
      <c r="AB50" s="35" t="s">
        <v>0</v>
      </c>
      <c r="AC50" s="36" t="s">
        <v>0</v>
      </c>
      <c r="AD50" s="29">
        <v>1.5665100000000001E-2</v>
      </c>
      <c r="AE50" s="29">
        <v>3.6878000000000002E-3</v>
      </c>
      <c r="AF50" s="29">
        <v>3.2055999999999999E-3</v>
      </c>
      <c r="AG50" s="29">
        <v>2.7035000000000002E-3</v>
      </c>
      <c r="AH50" s="29">
        <v>3.0512E-3</v>
      </c>
      <c r="AI50" s="29">
        <v>3.3092999999999998E-3</v>
      </c>
      <c r="AJ50" s="29">
        <v>2.735E-3</v>
      </c>
      <c r="AK50" s="3">
        <f t="shared" si="0"/>
        <v>1.798525E-3</v>
      </c>
      <c r="AL50" s="13">
        <v>-21.168500000000002</v>
      </c>
      <c r="AM50" s="15" t="s">
        <v>105</v>
      </c>
      <c r="AO50" s="2">
        <f>(SUM(S57:AB65)+SUM(P62:R65))/67</f>
        <v>1.1642701492537314E-3</v>
      </c>
      <c r="AP50" s="2">
        <f>((AK50-AK$13)*100)/AK$13</f>
        <v>-21.282429240674709</v>
      </c>
      <c r="AR50" s="15" t="s">
        <v>105</v>
      </c>
      <c r="AS50" s="2"/>
      <c r="AT50" s="1">
        <f>((AO50-AO$13)*100)/AO$13</f>
        <v>-24.948670829444762</v>
      </c>
    </row>
    <row r="51" spans="1:46" x14ac:dyDescent="0.25">
      <c r="A51" s="29">
        <v>1.6156E-3</v>
      </c>
      <c r="B51" s="30">
        <v>0</v>
      </c>
      <c r="C51" s="29" t="s">
        <v>0</v>
      </c>
      <c r="D51" s="29" t="s">
        <v>0</v>
      </c>
      <c r="E51" s="34">
        <v>9.6211999999999999E-3</v>
      </c>
      <c r="F51" s="34">
        <v>5.4822999999999998E-3</v>
      </c>
      <c r="G51" s="34">
        <v>4.0269999999999998E-4</v>
      </c>
      <c r="H51" s="34">
        <v>0</v>
      </c>
      <c r="I51" s="34">
        <v>0</v>
      </c>
      <c r="J51" s="34">
        <v>0</v>
      </c>
      <c r="K51" s="34">
        <v>0</v>
      </c>
      <c r="L51" s="34">
        <v>0</v>
      </c>
      <c r="M51" s="34">
        <v>0</v>
      </c>
      <c r="N51" s="34">
        <v>0</v>
      </c>
      <c r="O51" s="34">
        <v>0</v>
      </c>
      <c r="P51" s="34">
        <v>0</v>
      </c>
      <c r="Q51" s="34">
        <v>0</v>
      </c>
      <c r="R51" s="34">
        <v>8.0869999999999998E-4</v>
      </c>
      <c r="S51" s="35">
        <v>0</v>
      </c>
      <c r="T51" s="35" t="s">
        <v>0</v>
      </c>
      <c r="U51" s="35" t="s">
        <v>0</v>
      </c>
      <c r="V51" s="35" t="s">
        <v>0</v>
      </c>
      <c r="W51" s="35">
        <v>3.1878000000000002E-3</v>
      </c>
      <c r="X51" s="35">
        <v>1.9349E-3</v>
      </c>
      <c r="Y51" s="35">
        <v>1.867E-3</v>
      </c>
      <c r="Z51" s="35">
        <v>2.5457000000000001E-3</v>
      </c>
      <c r="AA51" s="35">
        <v>2.8928999999999999E-3</v>
      </c>
      <c r="AB51" s="35" t="s">
        <v>0</v>
      </c>
      <c r="AC51" s="36" t="s">
        <v>0</v>
      </c>
      <c r="AD51" s="29" t="s">
        <v>0</v>
      </c>
      <c r="AE51" s="29">
        <v>8.9099999999999997E-4</v>
      </c>
      <c r="AF51" s="29">
        <v>3.0197000000000002E-3</v>
      </c>
      <c r="AG51" s="29">
        <v>2.8777999999999998E-3</v>
      </c>
      <c r="AH51" s="29">
        <v>3.6765999999999999E-3</v>
      </c>
      <c r="AI51" s="29">
        <v>4.4403000000000003E-3</v>
      </c>
      <c r="AJ51" s="29">
        <v>4.2931999999999996E-3</v>
      </c>
      <c r="AK51" s="3">
        <f t="shared" si="0"/>
        <v>1.7699071428571428E-3</v>
      </c>
      <c r="AL51" s="13">
        <v>-17.791599999999999</v>
      </c>
      <c r="AM51" s="15" t="s">
        <v>108</v>
      </c>
      <c r="AO51" s="2">
        <f>SUM(S48:AB56)/54</f>
        <v>2.5888166666666657E-3</v>
      </c>
      <c r="AP51" s="1">
        <f>((AK51-AK$14)*100)/AK$14</f>
        <v>-23.893549808879254</v>
      </c>
      <c r="AR51" s="15" t="s">
        <v>108</v>
      </c>
      <c r="AS51" s="2"/>
      <c r="AT51" s="1">
        <f>((AO51-AO$14)*100)/AO$14</f>
        <v>-24.037812619203688</v>
      </c>
    </row>
    <row r="52" spans="1:46" x14ac:dyDescent="0.25">
      <c r="A52" s="29">
        <v>2.0569E-3</v>
      </c>
      <c r="B52" s="30">
        <v>2.8899999999999998E-4</v>
      </c>
      <c r="C52" s="29" t="s">
        <v>0</v>
      </c>
      <c r="D52" s="29" t="s">
        <v>0</v>
      </c>
      <c r="E52" s="34">
        <v>3.0324000000000002E-3</v>
      </c>
      <c r="F52" s="34">
        <v>1.2153999999999999E-3</v>
      </c>
      <c r="G52" s="34">
        <v>0</v>
      </c>
      <c r="H52" s="34">
        <v>0</v>
      </c>
      <c r="I52" s="34">
        <v>0</v>
      </c>
      <c r="J52" s="34">
        <v>0</v>
      </c>
      <c r="K52" s="34">
        <v>0</v>
      </c>
      <c r="L52" s="34">
        <v>0</v>
      </c>
      <c r="M52" s="34">
        <v>0</v>
      </c>
      <c r="N52" s="34">
        <v>0</v>
      </c>
      <c r="O52" s="34">
        <v>0</v>
      </c>
      <c r="P52" s="34">
        <v>0</v>
      </c>
      <c r="Q52" s="34">
        <v>5.0830000000000005E-4</v>
      </c>
      <c r="R52" s="34">
        <v>3.0228999999999998E-3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5.3597999999999996E-3</v>
      </c>
      <c r="X52" s="35">
        <v>2.4551999999999998E-3</v>
      </c>
      <c r="Y52" s="35">
        <v>3.3460999999999999E-3</v>
      </c>
      <c r="Z52" s="35">
        <v>3.0726999999999998E-3</v>
      </c>
      <c r="AA52" s="35">
        <v>3.9042E-3</v>
      </c>
      <c r="AB52" s="35" t="s">
        <v>0</v>
      </c>
      <c r="AC52" s="36" t="s">
        <v>0</v>
      </c>
      <c r="AD52" s="29" t="s">
        <v>0</v>
      </c>
      <c r="AE52" s="29">
        <v>4.5494999999999997E-3</v>
      </c>
      <c r="AF52" s="29">
        <v>1.6999999999999999E-3</v>
      </c>
      <c r="AG52" s="29">
        <v>8.8980000000000005E-4</v>
      </c>
      <c r="AH52" s="29">
        <v>1.7003999999999999E-3</v>
      </c>
      <c r="AI52" s="29">
        <v>2.8289000000000001E-3</v>
      </c>
      <c r="AJ52" s="29">
        <v>3.0948999999999998E-3</v>
      </c>
      <c r="AK52" s="3">
        <f t="shared" si="0"/>
        <v>1.5935703703703703E-3</v>
      </c>
      <c r="AL52" s="13">
        <v>-14.477499999999999</v>
      </c>
      <c r="AM52" s="16" t="s">
        <v>117</v>
      </c>
      <c r="AO52" s="7">
        <f>(SUM(AC43:AJ65)+SUM(A43:D56))/173</f>
        <v>1.9482342774566473E-2</v>
      </c>
      <c r="AP52" s="2">
        <f>((AK52-AK$15)*100)/AK$15</f>
        <v>-30.349254142081278</v>
      </c>
      <c r="AR52" s="16" t="s">
        <v>117</v>
      </c>
      <c r="AS52" s="2"/>
      <c r="AT52" s="1">
        <f>((AO52-AO$15)*100)/AO$15</f>
        <v>-5.0271156845989236</v>
      </c>
    </row>
    <row r="53" spans="1:46" x14ac:dyDescent="0.25">
      <c r="A53" s="29">
        <v>4.2637999999999999E-3</v>
      </c>
      <c r="B53" s="30">
        <v>1.3265E-3</v>
      </c>
      <c r="C53" s="29" t="s">
        <v>0</v>
      </c>
      <c r="D53" s="29" t="s">
        <v>0</v>
      </c>
      <c r="E53" s="34">
        <v>3.6900000000000002E-5</v>
      </c>
      <c r="F53" s="34">
        <v>4.3990000000000001E-4</v>
      </c>
      <c r="G53" s="34">
        <v>0</v>
      </c>
      <c r="H53" s="34">
        <v>0</v>
      </c>
      <c r="I53" s="34">
        <v>0</v>
      </c>
      <c r="J53" s="34">
        <v>0</v>
      </c>
      <c r="K53" s="34">
        <v>0</v>
      </c>
      <c r="L53" s="34">
        <v>0</v>
      </c>
      <c r="M53" s="34">
        <v>0</v>
      </c>
      <c r="N53" s="34">
        <v>0</v>
      </c>
      <c r="O53" s="34">
        <v>0</v>
      </c>
      <c r="P53" s="34">
        <v>4.0020000000000002E-4</v>
      </c>
      <c r="Q53" s="34">
        <v>8.5139999999999999E-4</v>
      </c>
      <c r="R53" s="34">
        <v>5.0279000000000001E-3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2.9466000000000002E-3</v>
      </c>
      <c r="X53" s="35">
        <v>2.1094999999999998E-3</v>
      </c>
      <c r="Y53" s="35">
        <v>2.4241000000000002E-3</v>
      </c>
      <c r="Z53" s="35">
        <v>1.3801E-3</v>
      </c>
      <c r="AA53" s="35">
        <v>3.4462999999999998E-3</v>
      </c>
      <c r="AB53" s="35" t="s">
        <v>0</v>
      </c>
      <c r="AC53" s="36" t="s">
        <v>0</v>
      </c>
      <c r="AD53" s="29" t="s">
        <v>0</v>
      </c>
      <c r="AE53" s="29">
        <v>5.9489999999999999E-4</v>
      </c>
      <c r="AF53" s="29">
        <v>0</v>
      </c>
      <c r="AG53" s="29">
        <v>2.6580000000000001E-4</v>
      </c>
      <c r="AH53" s="29">
        <v>1.5468000000000001E-3</v>
      </c>
      <c r="AI53" s="29">
        <v>2.4248E-3</v>
      </c>
      <c r="AJ53" s="29">
        <v>3.5604999999999999E-3</v>
      </c>
      <c r="AK53" s="3">
        <f t="shared" si="0"/>
        <v>1.2239259259259258E-3</v>
      </c>
      <c r="AL53" s="13">
        <v>-11.212300000000001</v>
      </c>
      <c r="AM53" t="s">
        <v>118</v>
      </c>
      <c r="AO53" s="2">
        <f>((SUM(A39:Z72)+SUM(AA39:AJ65))/895)</f>
        <v>1.9324040223463682E-2</v>
      </c>
      <c r="AP53" s="2">
        <f>((AK53-AK$16)*100)/AK$16</f>
        <v>-32.945635764491996</v>
      </c>
      <c r="AR53" t="s">
        <v>118</v>
      </c>
      <c r="AT53" s="1">
        <f>((AO53-AO$16)*100)/AO$16</f>
        <v>-3.3740968747781168</v>
      </c>
    </row>
    <row r="54" spans="1:46" x14ac:dyDescent="0.25">
      <c r="A54" s="29">
        <v>8.4127999999999998E-3</v>
      </c>
      <c r="B54" s="30">
        <v>1.7949000000000001E-3</v>
      </c>
      <c r="C54" s="29">
        <v>0</v>
      </c>
      <c r="D54" s="29">
        <v>0</v>
      </c>
      <c r="E54" s="34">
        <v>1.9999999999999999E-7</v>
      </c>
      <c r="F54" s="34">
        <v>6.4999999999999994E-5</v>
      </c>
      <c r="G54" s="34">
        <v>0</v>
      </c>
      <c r="H54" s="34">
        <v>0</v>
      </c>
      <c r="I54" s="34">
        <v>0</v>
      </c>
      <c r="J54" s="34">
        <v>0</v>
      </c>
      <c r="K54" s="34">
        <v>0</v>
      </c>
      <c r="L54" s="34">
        <v>0</v>
      </c>
      <c r="M54" s="34">
        <v>0</v>
      </c>
      <c r="N54" s="34">
        <v>0</v>
      </c>
      <c r="O54" s="34">
        <v>2.276E-4</v>
      </c>
      <c r="P54" s="34">
        <v>1.2061999999999999E-3</v>
      </c>
      <c r="Q54" s="34">
        <v>1.4796E-3</v>
      </c>
      <c r="R54" s="34">
        <v>4.4070000000000003E-3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0</v>
      </c>
      <c r="X54" s="35">
        <v>1.3750000000000001E-4</v>
      </c>
      <c r="Y54" s="35">
        <v>2.6343E-3</v>
      </c>
      <c r="Z54" s="35">
        <v>3.5244E-3</v>
      </c>
      <c r="AA54" s="35">
        <v>2.7464E-3</v>
      </c>
      <c r="AB54" s="35" t="s">
        <v>0</v>
      </c>
      <c r="AC54" s="36" t="s">
        <v>0</v>
      </c>
      <c r="AD54" s="29" t="s">
        <v>0</v>
      </c>
      <c r="AE54" s="29">
        <v>0</v>
      </c>
      <c r="AF54" s="29">
        <v>5.2519999999999997E-4</v>
      </c>
      <c r="AG54" s="29">
        <v>6.7840000000000001E-4</v>
      </c>
      <c r="AH54" s="29">
        <v>1.511E-3</v>
      </c>
      <c r="AI54" s="29">
        <v>2.1616000000000001E-3</v>
      </c>
      <c r="AJ54" s="29">
        <v>4.4130000000000003E-3</v>
      </c>
      <c r="AK54" s="3">
        <f t="shared" si="0"/>
        <v>1.2387965517241376E-3</v>
      </c>
      <c r="AL54" s="13">
        <v>-7.9836</v>
      </c>
      <c r="AM54" t="s">
        <v>119</v>
      </c>
      <c r="AP54" s="2">
        <f>((AK54-AK$17)*100)/AK$17</f>
        <v>-27.801224310973392</v>
      </c>
      <c r="AR54" t="s">
        <v>119</v>
      </c>
      <c r="AT54" s="1" t="e">
        <f>((AO54-AO$17)*100)/AO$17</f>
        <v>#DIV/0!</v>
      </c>
    </row>
    <row r="55" spans="1:46" x14ac:dyDescent="0.25">
      <c r="A55" s="29">
        <v>1.9189000000000001E-3</v>
      </c>
      <c r="B55" s="30">
        <v>7.0290000000000001E-4</v>
      </c>
      <c r="C55" s="29">
        <v>0</v>
      </c>
      <c r="D55" s="29">
        <v>0</v>
      </c>
      <c r="E55" s="34">
        <v>0</v>
      </c>
      <c r="F55" s="34">
        <v>0</v>
      </c>
      <c r="G55" s="34">
        <v>0</v>
      </c>
      <c r="H55" s="34">
        <v>0</v>
      </c>
      <c r="I55" s="34">
        <v>0</v>
      </c>
      <c r="J55" s="34">
        <v>0</v>
      </c>
      <c r="K55" s="34">
        <v>0</v>
      </c>
      <c r="L55" s="34">
        <v>0</v>
      </c>
      <c r="M55" s="34">
        <v>0</v>
      </c>
      <c r="N55" s="34">
        <v>3.6469999999999997E-4</v>
      </c>
      <c r="O55" s="34">
        <v>1.1313E-3</v>
      </c>
      <c r="P55" s="34">
        <v>2.0271E-3</v>
      </c>
      <c r="Q55" s="34">
        <v>2.9179000000000002E-3</v>
      </c>
      <c r="R55" s="34">
        <v>2.3584000000000001E-3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0</v>
      </c>
      <c r="X55" s="35">
        <v>7.1009999999999997E-4</v>
      </c>
      <c r="Y55" s="35">
        <v>2.1611E-3</v>
      </c>
      <c r="Z55" s="35">
        <v>4.0889000000000003E-3</v>
      </c>
      <c r="AA55" s="35">
        <v>3.5785999999999999E-3</v>
      </c>
      <c r="AB55" s="35" t="s">
        <v>0</v>
      </c>
      <c r="AC55" s="36" t="s">
        <v>0</v>
      </c>
      <c r="AD55" s="29" t="s">
        <v>0</v>
      </c>
      <c r="AE55" s="29">
        <v>0</v>
      </c>
      <c r="AF55" s="29">
        <v>3.5209999999999999E-4</v>
      </c>
      <c r="AG55" s="29">
        <v>5.5719999999999999E-4</v>
      </c>
      <c r="AH55" s="29">
        <v>8.1740000000000003E-4</v>
      </c>
      <c r="AI55" s="29">
        <v>2.0571999999999999E-3</v>
      </c>
      <c r="AJ55" s="29">
        <v>4.4492000000000004E-3</v>
      </c>
      <c r="AK55" s="3">
        <f t="shared" si="0"/>
        <v>1.0411379310344827E-3</v>
      </c>
      <c r="AL55" s="13">
        <v>-4.7801999999999998</v>
      </c>
      <c r="AM55" t="s">
        <v>120</v>
      </c>
      <c r="AP55" s="2">
        <f>((AK55-AK$18)*100)/AK$18</f>
        <v>-25.292774235372431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0</v>
      </c>
      <c r="B56" s="30" t="s">
        <v>0</v>
      </c>
      <c r="C56" s="29">
        <v>0</v>
      </c>
      <c r="D56" s="29">
        <v>0</v>
      </c>
      <c r="E56" s="34">
        <v>4.4460000000000002E-4</v>
      </c>
      <c r="F56" s="34">
        <v>0</v>
      </c>
      <c r="G56" s="34">
        <v>0</v>
      </c>
      <c r="H56" s="34">
        <v>0</v>
      </c>
      <c r="I56" s="34">
        <v>0</v>
      </c>
      <c r="J56" s="34">
        <v>0</v>
      </c>
      <c r="K56" s="34">
        <v>0</v>
      </c>
      <c r="L56" s="34">
        <v>0</v>
      </c>
      <c r="M56" s="34">
        <v>0</v>
      </c>
      <c r="N56" s="34">
        <v>0</v>
      </c>
      <c r="O56" s="34">
        <v>0</v>
      </c>
      <c r="P56" s="34">
        <v>6.2960000000000002E-4</v>
      </c>
      <c r="Q56" s="34">
        <v>1.9521E-3</v>
      </c>
      <c r="R56" s="34">
        <v>2.5894999999999998E-3</v>
      </c>
      <c r="S56" s="35" t="s">
        <v>0</v>
      </c>
      <c r="T56" s="35" t="s">
        <v>0</v>
      </c>
      <c r="U56" s="35" t="s">
        <v>0</v>
      </c>
      <c r="V56" s="35">
        <v>0</v>
      </c>
      <c r="W56" s="35">
        <v>0</v>
      </c>
      <c r="X56" s="35">
        <v>0</v>
      </c>
      <c r="Y56" s="35">
        <v>0</v>
      </c>
      <c r="Z56" s="35">
        <v>6.9550000000000005E-4</v>
      </c>
      <c r="AA56" s="35">
        <v>2.5052999999999998E-3</v>
      </c>
      <c r="AB56" s="35" t="s">
        <v>0</v>
      </c>
      <c r="AC56" s="36" t="s">
        <v>0</v>
      </c>
      <c r="AD56" s="29" t="s">
        <v>0</v>
      </c>
      <c r="AE56" s="29">
        <v>3.1000000000000001E-5</v>
      </c>
      <c r="AF56" s="29">
        <v>8.6000000000000003E-5</v>
      </c>
      <c r="AG56" s="29">
        <v>1.098E-3</v>
      </c>
      <c r="AH56" s="29">
        <v>5.8250000000000001E-4</v>
      </c>
      <c r="AI56" s="29">
        <v>8.1340000000000004E-4</v>
      </c>
      <c r="AJ56" s="29">
        <v>1.8454000000000001E-3</v>
      </c>
      <c r="AK56" s="19">
        <f>AVERAGE(A56:AJ56)</f>
        <v>4.7403214285714283E-4</v>
      </c>
      <c r="AL56" s="13">
        <v>-1.5918000000000001</v>
      </c>
      <c r="AM56" t="s">
        <v>121</v>
      </c>
      <c r="AO56" s="2">
        <f>SUM(U71:W72)/6</f>
        <v>6.3031416666666673E-2</v>
      </c>
      <c r="AP56" s="2">
        <f>((AK56-AK$19)*100)/AK$19</f>
        <v>-22.951580976042997</v>
      </c>
      <c r="AR56" t="s">
        <v>124</v>
      </c>
      <c r="AT56" s="1">
        <f>((AO56-AO$19)*100)/AO$19</f>
        <v>4.3543464824176148</v>
      </c>
    </row>
    <row r="57" spans="1:46" x14ac:dyDescent="0.25">
      <c r="A57" t="s">
        <v>0</v>
      </c>
      <c r="B57" s="37" t="s">
        <v>0</v>
      </c>
      <c r="C57" s="34">
        <v>0</v>
      </c>
      <c r="D57" s="34">
        <v>1.3499999999999999E-5</v>
      </c>
      <c r="E57" s="34">
        <v>0</v>
      </c>
      <c r="F57" s="34">
        <v>0</v>
      </c>
      <c r="G57" s="34">
        <v>0</v>
      </c>
      <c r="H57" s="34">
        <v>0</v>
      </c>
      <c r="I57" s="34">
        <v>0</v>
      </c>
      <c r="J57" s="34">
        <v>0</v>
      </c>
      <c r="K57" s="34">
        <v>0</v>
      </c>
      <c r="L57" s="34">
        <v>0</v>
      </c>
      <c r="M57" s="34">
        <v>0</v>
      </c>
      <c r="N57" s="34">
        <v>0</v>
      </c>
      <c r="O57" s="34">
        <v>0</v>
      </c>
      <c r="P57" s="34">
        <v>6.3949999999999999E-4</v>
      </c>
      <c r="Q57" s="34">
        <v>1.4915E-3</v>
      </c>
      <c r="R57" s="34">
        <v>1.4778E-3</v>
      </c>
      <c r="S57" s="35" t="s">
        <v>0</v>
      </c>
      <c r="T57" s="35" t="s">
        <v>0</v>
      </c>
      <c r="U57" s="35" t="s">
        <v>0</v>
      </c>
      <c r="V57" s="35">
        <v>1.582E-4</v>
      </c>
      <c r="W57" s="35">
        <v>0</v>
      </c>
      <c r="X57" s="35">
        <v>0</v>
      </c>
      <c r="Y57" s="35">
        <v>0</v>
      </c>
      <c r="Z57" s="35">
        <v>5.7930000000000004E-4</v>
      </c>
      <c r="AA57" s="35">
        <v>2.4321E-3</v>
      </c>
      <c r="AB57" s="35" t="s">
        <v>0</v>
      </c>
      <c r="AC57" s="36" t="s">
        <v>0</v>
      </c>
      <c r="AD57" s="29" t="s">
        <v>0</v>
      </c>
      <c r="AE57" s="29">
        <v>4.3166000000000003E-3</v>
      </c>
      <c r="AF57" s="29">
        <v>4.9390000000000002E-4</v>
      </c>
      <c r="AG57" s="29">
        <v>2.1220000000000001E-4</v>
      </c>
      <c r="AH57" s="29">
        <v>0</v>
      </c>
      <c r="AI57" s="29">
        <v>0</v>
      </c>
      <c r="AJ57" s="29">
        <v>1.0463E-3</v>
      </c>
      <c r="AK57" s="3">
        <f t="shared" si="0"/>
        <v>4.5931785714285712E-4</v>
      </c>
      <c r="AL57" s="13">
        <v>1.5918000000000001</v>
      </c>
      <c r="AP57" s="2">
        <f>((AK57-AK$20)*100)/AK$20</f>
        <v>-21.2408294242287</v>
      </c>
    </row>
    <row r="58" spans="1:46" x14ac:dyDescent="0.25">
      <c r="A58" t="s">
        <v>0</v>
      </c>
      <c r="B58" s="37">
        <v>0</v>
      </c>
      <c r="C58" s="34">
        <v>0</v>
      </c>
      <c r="D58" s="34">
        <v>0</v>
      </c>
      <c r="E58" s="34">
        <v>0</v>
      </c>
      <c r="F58" s="34">
        <v>0</v>
      </c>
      <c r="G58" s="34">
        <v>0</v>
      </c>
      <c r="H58" s="34">
        <v>0</v>
      </c>
      <c r="I58" s="34">
        <v>1.372E-4</v>
      </c>
      <c r="J58" s="34">
        <v>7.9020000000000002E-4</v>
      </c>
      <c r="K58" s="34">
        <v>1.0977000000000001E-3</v>
      </c>
      <c r="L58" s="34">
        <v>1.4287E-3</v>
      </c>
      <c r="M58" s="34">
        <v>1.2787E-3</v>
      </c>
      <c r="N58" s="34">
        <v>9.4539999999999999E-4</v>
      </c>
      <c r="O58" s="34">
        <v>6.4809999999999998E-4</v>
      </c>
      <c r="P58" s="34">
        <v>9.255E-4</v>
      </c>
      <c r="Q58" s="34">
        <v>1.1088000000000001E-3</v>
      </c>
      <c r="R58" s="34">
        <v>1.1837E-3</v>
      </c>
      <c r="S58" s="35" t="s">
        <v>0</v>
      </c>
      <c r="T58" s="35" t="s">
        <v>0</v>
      </c>
      <c r="U58" s="35">
        <v>0</v>
      </c>
      <c r="V58" s="35">
        <v>0</v>
      </c>
      <c r="W58" s="35">
        <v>6.1370000000000001E-4</v>
      </c>
      <c r="X58" s="35">
        <v>3.2370000000000001E-4</v>
      </c>
      <c r="Y58" s="35">
        <v>1.775E-4</v>
      </c>
      <c r="Z58" s="35">
        <v>2.72E-5</v>
      </c>
      <c r="AA58" s="35">
        <v>1.2107000000000001E-3</v>
      </c>
      <c r="AB58" s="35" t="s">
        <v>0</v>
      </c>
      <c r="AC58" s="36" t="s">
        <v>0</v>
      </c>
      <c r="AD58" s="29" t="s">
        <v>0</v>
      </c>
      <c r="AE58" s="29">
        <v>7.548E-3</v>
      </c>
      <c r="AF58" s="29">
        <v>5.22E-4</v>
      </c>
      <c r="AG58" s="29">
        <v>0</v>
      </c>
      <c r="AH58" s="29">
        <v>0</v>
      </c>
      <c r="AI58" s="29">
        <v>0</v>
      </c>
      <c r="AJ58" s="29">
        <v>1.7947E-3</v>
      </c>
      <c r="AK58" s="3">
        <f t="shared" si="0"/>
        <v>7.2538333333333339E-4</v>
      </c>
      <c r="AL58" s="13">
        <v>4.7801999999999998</v>
      </c>
      <c r="AP58" s="2">
        <f>((AK58-AK$21)*100)/AK$21</f>
        <v>-24.356238094575971</v>
      </c>
    </row>
    <row r="59" spans="1:46" x14ac:dyDescent="0.25">
      <c r="A59" t="s">
        <v>0</v>
      </c>
      <c r="B59" s="37">
        <v>0</v>
      </c>
      <c r="C59" s="34">
        <v>0</v>
      </c>
      <c r="D59" s="34">
        <v>0</v>
      </c>
      <c r="E59" s="34">
        <v>0</v>
      </c>
      <c r="F59" s="34">
        <v>0</v>
      </c>
      <c r="G59" s="34">
        <v>0</v>
      </c>
      <c r="H59" s="34">
        <v>0</v>
      </c>
      <c r="I59" s="34">
        <v>0</v>
      </c>
      <c r="J59" s="34">
        <v>4.9999999999999998E-7</v>
      </c>
      <c r="K59" s="34">
        <v>5.463E-4</v>
      </c>
      <c r="L59" s="34">
        <v>8.9550000000000003E-4</v>
      </c>
      <c r="M59" s="34">
        <v>1.2029E-3</v>
      </c>
      <c r="N59" s="34">
        <v>9.9559999999999991E-4</v>
      </c>
      <c r="O59" s="34">
        <v>7.226E-4</v>
      </c>
      <c r="P59" s="34">
        <v>9.8550000000000005E-4</v>
      </c>
      <c r="Q59" s="34">
        <v>1.9449999999999999E-3</v>
      </c>
      <c r="R59" s="34">
        <v>3.1762000000000001E-3</v>
      </c>
      <c r="S59" s="35" t="s">
        <v>0</v>
      </c>
      <c r="T59" s="35" t="s">
        <v>0</v>
      </c>
      <c r="U59" s="35">
        <v>0</v>
      </c>
      <c r="V59" s="35">
        <v>3.65E-5</v>
      </c>
      <c r="W59" s="35">
        <v>0</v>
      </c>
      <c r="X59" s="35">
        <v>3.7799999999999997E-5</v>
      </c>
      <c r="Y59" s="35">
        <v>4.5980000000000001E-4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2.6643999999999999E-3</v>
      </c>
      <c r="AG59" s="29">
        <v>0</v>
      </c>
      <c r="AH59" s="29">
        <v>3.5366999999999998E-3</v>
      </c>
      <c r="AI59" s="29">
        <v>4.9255000000000002E-3</v>
      </c>
      <c r="AJ59" s="29">
        <v>5.8009999999999995E-4</v>
      </c>
      <c r="AK59" s="3">
        <f t="shared" si="0"/>
        <v>8.411444444444444E-4</v>
      </c>
      <c r="AL59" s="13">
        <v>7.9836</v>
      </c>
      <c r="AP59" s="2">
        <f>((AK59-AK$22)*100)/AK$22</f>
        <v>-28.051967800492321</v>
      </c>
    </row>
    <row r="60" spans="1:46" x14ac:dyDescent="0.25">
      <c r="A60" t="s">
        <v>0</v>
      </c>
      <c r="B60" s="37">
        <v>0</v>
      </c>
      <c r="C60" s="34">
        <v>0</v>
      </c>
      <c r="D60" s="34">
        <v>0</v>
      </c>
      <c r="E60" s="34">
        <v>0</v>
      </c>
      <c r="F60" s="34">
        <v>0</v>
      </c>
      <c r="G60" s="34">
        <v>0</v>
      </c>
      <c r="H60" s="34">
        <v>0</v>
      </c>
      <c r="I60" s="34">
        <v>0</v>
      </c>
      <c r="J60" s="34">
        <v>0</v>
      </c>
      <c r="K60" s="34">
        <v>0</v>
      </c>
      <c r="L60" s="34">
        <v>0</v>
      </c>
      <c r="M60" s="34">
        <v>0</v>
      </c>
      <c r="N60" s="34">
        <v>0</v>
      </c>
      <c r="O60" s="34">
        <v>0</v>
      </c>
      <c r="P60" s="34">
        <v>5.9999999999999997E-7</v>
      </c>
      <c r="Q60" s="34">
        <v>1.5120999999999999E-3</v>
      </c>
      <c r="R60" s="34">
        <v>4.5592999999999996E-3</v>
      </c>
      <c r="S60" s="35" t="s">
        <v>0</v>
      </c>
      <c r="T60" s="35">
        <v>8.4110000000000001E-4</v>
      </c>
      <c r="U60" s="35">
        <v>0</v>
      </c>
      <c r="V60" s="35">
        <v>0</v>
      </c>
      <c r="W60" s="35">
        <v>0</v>
      </c>
      <c r="X60" s="35">
        <v>0</v>
      </c>
      <c r="Y60" s="35">
        <v>0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1.00172E-2</v>
      </c>
      <c r="AG60" s="29">
        <v>5.4524999999999999E-3</v>
      </c>
      <c r="AH60" s="29">
        <v>2.0666E-3</v>
      </c>
      <c r="AI60" s="29">
        <v>3.0931000000000001E-3</v>
      </c>
      <c r="AJ60" s="29">
        <v>2.5595000000000001E-3</v>
      </c>
      <c r="AK60" s="3">
        <f t="shared" si="0"/>
        <v>1.0750714285714285E-3</v>
      </c>
      <c r="AL60" s="13">
        <v>11.212300000000001</v>
      </c>
      <c r="AP60" s="2">
        <f>((AK60-AK$23)*100)/AK$23</f>
        <v>-20.073071193965252</v>
      </c>
    </row>
    <row r="61" spans="1:46" x14ac:dyDescent="0.25">
      <c r="A61" t="s">
        <v>0</v>
      </c>
      <c r="B61" s="37">
        <v>0</v>
      </c>
      <c r="C61" s="34">
        <v>0</v>
      </c>
      <c r="D61" s="34">
        <v>0</v>
      </c>
      <c r="E61" s="34">
        <v>0</v>
      </c>
      <c r="F61" s="34">
        <v>0</v>
      </c>
      <c r="G61" s="34">
        <v>0</v>
      </c>
      <c r="H61" s="34">
        <v>0</v>
      </c>
      <c r="I61" s="34">
        <v>0</v>
      </c>
      <c r="J61" s="34">
        <v>0</v>
      </c>
      <c r="K61" s="34">
        <v>0</v>
      </c>
      <c r="L61" s="34">
        <v>0</v>
      </c>
      <c r="M61" s="34">
        <v>0</v>
      </c>
      <c r="N61" s="34">
        <v>0</v>
      </c>
      <c r="O61" s="34">
        <v>0</v>
      </c>
      <c r="P61" s="34">
        <v>5.0790000000000004E-4</v>
      </c>
      <c r="Q61" s="34">
        <v>7.9035000000000008E-3</v>
      </c>
      <c r="R61" s="34" t="s">
        <v>0</v>
      </c>
      <c r="S61" s="35">
        <v>3.7659999999999999E-4</v>
      </c>
      <c r="T61" s="35">
        <v>0</v>
      </c>
      <c r="U61" s="35">
        <v>0</v>
      </c>
      <c r="V61" s="35">
        <v>0</v>
      </c>
      <c r="W61" s="35">
        <v>0</v>
      </c>
      <c r="X61" s="35">
        <v>0</v>
      </c>
      <c r="Y61" s="35">
        <v>0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1.2082300000000001E-2</v>
      </c>
      <c r="AG61" s="29">
        <v>7.0457999999999996E-3</v>
      </c>
      <c r="AH61" s="29">
        <v>4.3271999999999998E-3</v>
      </c>
      <c r="AI61" s="29">
        <v>9.6196000000000007E-3</v>
      </c>
      <c r="AJ61" s="29">
        <v>8.7092999999999997E-3</v>
      </c>
      <c r="AK61" s="3">
        <f t="shared" si="0"/>
        <v>1.8061499999999999E-3</v>
      </c>
      <c r="AL61" s="13">
        <v>14.477499999999999</v>
      </c>
      <c r="AP61" s="2">
        <f>((AK61-AK$24)*100)/AK$24</f>
        <v>-15.44496052486382</v>
      </c>
    </row>
    <row r="62" spans="1:46" x14ac:dyDescent="0.25">
      <c r="A62" t="s">
        <v>0</v>
      </c>
      <c r="B62" s="37">
        <v>2.6002999999999998E-3</v>
      </c>
      <c r="C62" s="34">
        <v>1.1600000000000001E-5</v>
      </c>
      <c r="D62" s="34">
        <v>0</v>
      </c>
      <c r="E62" s="34">
        <v>0</v>
      </c>
      <c r="F62" s="34">
        <v>0</v>
      </c>
      <c r="G62" s="34">
        <v>0</v>
      </c>
      <c r="H62" s="34">
        <v>0</v>
      </c>
      <c r="I62" s="34">
        <v>0</v>
      </c>
      <c r="J62" s="34">
        <v>0</v>
      </c>
      <c r="K62" s="34">
        <v>0</v>
      </c>
      <c r="L62" s="34">
        <v>0</v>
      </c>
      <c r="M62" s="34">
        <v>0</v>
      </c>
      <c r="N62" s="34">
        <v>0</v>
      </c>
      <c r="O62" s="34">
        <v>0</v>
      </c>
      <c r="P62" s="38">
        <v>5.9159999999999996E-4</v>
      </c>
      <c r="Q62" s="38" t="s">
        <v>0</v>
      </c>
      <c r="R62" s="38">
        <v>6.1434000000000002E-3</v>
      </c>
      <c r="S62" s="35">
        <v>0</v>
      </c>
      <c r="T62" s="35">
        <v>0</v>
      </c>
      <c r="U62" s="35">
        <v>0</v>
      </c>
      <c r="V62" s="35">
        <v>0</v>
      </c>
      <c r="W62" s="35">
        <v>0</v>
      </c>
      <c r="X62" s="35">
        <v>0</v>
      </c>
      <c r="Y62" s="35">
        <v>0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1.58301E-2</v>
      </c>
      <c r="AG62" s="29">
        <v>9.1342000000000003E-3</v>
      </c>
      <c r="AH62" s="29" t="s">
        <v>0</v>
      </c>
      <c r="AI62" s="29">
        <v>1.7634500000000001E-2</v>
      </c>
      <c r="AJ62" s="29">
        <v>8.0534999999999999E-3</v>
      </c>
      <c r="AK62" s="3">
        <f t="shared" si="0"/>
        <v>2.2221925925925926E-3</v>
      </c>
      <c r="AL62" s="13">
        <v>17.791599999999999</v>
      </c>
      <c r="AP62" s="2">
        <f>((AK62-AK$25)*100)/AK$25</f>
        <v>-9.9993549867772238</v>
      </c>
    </row>
    <row r="63" spans="1:46" x14ac:dyDescent="0.25">
      <c r="A63" t="s">
        <v>0</v>
      </c>
      <c r="B63" s="37">
        <v>7.1980000000000004E-3</v>
      </c>
      <c r="C63" s="34">
        <v>2.8392999999999999E-3</v>
      </c>
      <c r="D63" s="34">
        <v>0</v>
      </c>
      <c r="E63" s="34">
        <v>0</v>
      </c>
      <c r="F63" s="34">
        <v>0</v>
      </c>
      <c r="G63" s="34">
        <v>0</v>
      </c>
      <c r="H63" s="34">
        <v>0</v>
      </c>
      <c r="I63" s="34">
        <v>0</v>
      </c>
      <c r="J63" s="34">
        <v>0</v>
      </c>
      <c r="K63" s="34">
        <v>0</v>
      </c>
      <c r="L63" s="34">
        <v>0</v>
      </c>
      <c r="M63" s="34">
        <v>0</v>
      </c>
      <c r="N63" s="34">
        <v>0</v>
      </c>
      <c r="O63" s="34">
        <v>0</v>
      </c>
      <c r="P63" s="38" t="s">
        <v>0</v>
      </c>
      <c r="Q63" s="38">
        <v>7.1716999999999996E-3</v>
      </c>
      <c r="R63" s="38">
        <v>7.2963000000000004E-3</v>
      </c>
      <c r="S63" s="35">
        <v>3.9417999999999996E-3</v>
      </c>
      <c r="T63" s="35">
        <v>3.5800000000000003E-5</v>
      </c>
      <c r="U63" s="35">
        <v>0</v>
      </c>
      <c r="V63" s="35">
        <v>0</v>
      </c>
      <c r="W63" s="35">
        <v>0</v>
      </c>
      <c r="X63" s="35">
        <v>0</v>
      </c>
      <c r="Y63" s="35">
        <v>5.2369999999999999E-4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1.55412E-2</v>
      </c>
      <c r="AG63" s="29">
        <v>1.33016E-2</v>
      </c>
      <c r="AH63" s="29" t="s">
        <v>0</v>
      </c>
      <c r="AI63" s="29" t="s">
        <v>0</v>
      </c>
      <c r="AJ63" s="29" t="s">
        <v>0</v>
      </c>
      <c r="AK63" s="3">
        <f t="shared" si="0"/>
        <v>2.3139759999999997E-3</v>
      </c>
      <c r="AL63" s="13">
        <v>21.168500000000002</v>
      </c>
      <c r="AP63" s="2">
        <f>((AK63-AK$26)*100)/AK$26</f>
        <v>-12.869273938229181</v>
      </c>
    </row>
    <row r="64" spans="1:46" x14ac:dyDescent="0.25">
      <c r="A64" t="s">
        <v>0</v>
      </c>
      <c r="B64" s="37" t="s">
        <v>0</v>
      </c>
      <c r="C64" s="34">
        <v>5.2161000000000004E-3</v>
      </c>
      <c r="D64" s="34">
        <v>0</v>
      </c>
      <c r="E64" s="34">
        <v>0</v>
      </c>
      <c r="F64" s="34">
        <v>0</v>
      </c>
      <c r="G64" s="34">
        <v>0</v>
      </c>
      <c r="H64" s="34">
        <v>0</v>
      </c>
      <c r="I64" s="34">
        <v>0</v>
      </c>
      <c r="J64" s="34">
        <v>0</v>
      </c>
      <c r="K64" s="34">
        <v>0</v>
      </c>
      <c r="L64" s="34">
        <v>0</v>
      </c>
      <c r="M64" s="34">
        <v>0</v>
      </c>
      <c r="N64" s="34">
        <v>0</v>
      </c>
      <c r="O64" s="34">
        <v>0</v>
      </c>
      <c r="P64" s="38" t="s">
        <v>0</v>
      </c>
      <c r="Q64" s="38">
        <v>8.0654000000000003E-3</v>
      </c>
      <c r="R64" s="38">
        <v>7.0083000000000003E-3</v>
      </c>
      <c r="S64" s="35">
        <v>5.6741999999999999E-3</v>
      </c>
      <c r="T64" s="35">
        <v>4.4040000000000003E-4</v>
      </c>
      <c r="U64" s="35">
        <v>0</v>
      </c>
      <c r="V64" s="35">
        <v>0</v>
      </c>
      <c r="W64" s="35">
        <v>2.5149999999999999E-4</v>
      </c>
      <c r="X64" s="35">
        <v>3.0249999999999998E-4</v>
      </c>
      <c r="Y64" s="35">
        <v>3.4697999999999999E-3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1.6777999999999999E-3</v>
      </c>
      <c r="AG64" s="29">
        <v>2.8859300000000001E-2</v>
      </c>
      <c r="AH64" s="29" t="s">
        <v>0</v>
      </c>
      <c r="AI64" s="29" t="s">
        <v>0</v>
      </c>
      <c r="AJ64" s="29" t="s">
        <v>0</v>
      </c>
      <c r="AK64" s="3">
        <f t="shared" si="0"/>
        <v>2.5402208333333335E-3</v>
      </c>
      <c r="AL64" s="13">
        <v>24.624300000000002</v>
      </c>
      <c r="AP64" s="2">
        <f>((AK64-AK$27)*100)/AK$27</f>
        <v>-15.735590877677941</v>
      </c>
    </row>
    <row r="65" spans="1:46" x14ac:dyDescent="0.25">
      <c r="A65" t="s">
        <v>0</v>
      </c>
      <c r="B65" s="37" t="s">
        <v>0</v>
      </c>
      <c r="C65" s="34">
        <v>1.6365500000000002E-2</v>
      </c>
      <c r="D65" s="34">
        <v>7.7010000000000002E-4</v>
      </c>
      <c r="E65" s="34">
        <v>0</v>
      </c>
      <c r="F65" s="34">
        <v>0</v>
      </c>
      <c r="G65" s="34">
        <v>0</v>
      </c>
      <c r="H65" s="34">
        <v>0</v>
      </c>
      <c r="I65" s="34">
        <v>0</v>
      </c>
      <c r="J65" s="34">
        <v>0</v>
      </c>
      <c r="K65" s="34">
        <v>0</v>
      </c>
      <c r="L65" s="34">
        <v>0</v>
      </c>
      <c r="M65" s="34">
        <v>0</v>
      </c>
      <c r="N65" s="34">
        <v>0</v>
      </c>
      <c r="O65" s="34">
        <v>9.4039999999999998E-4</v>
      </c>
      <c r="P65" s="38" t="s">
        <v>0</v>
      </c>
      <c r="Q65" s="38">
        <v>1.1975899999999999E-2</v>
      </c>
      <c r="R65" s="38">
        <v>4.1187000000000003E-3</v>
      </c>
      <c r="S65" s="35">
        <v>1.3190999999999999E-3</v>
      </c>
      <c r="T65" s="35">
        <v>0</v>
      </c>
      <c r="U65" s="35">
        <v>0</v>
      </c>
      <c r="V65" s="35">
        <v>0</v>
      </c>
      <c r="W65" s="35">
        <v>7.0929999999999995E-4</v>
      </c>
      <c r="X65" s="35">
        <v>1.1506999999999999E-3</v>
      </c>
      <c r="Y65" s="35">
        <v>5.4180000000000005E-4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1.7223409090909093E-3</v>
      </c>
      <c r="AL65" s="13">
        <v>28.178599999999999</v>
      </c>
      <c r="AP65" s="2">
        <f>((AK65-AK$28)*100)/AK$28</f>
        <v>-16.091093695676726</v>
      </c>
    </row>
    <row r="66" spans="1:46" x14ac:dyDescent="0.25">
      <c r="A66" s="32" t="s">
        <v>0</v>
      </c>
      <c r="B66" s="39" t="s">
        <v>0</v>
      </c>
      <c r="C66" s="32">
        <v>7.9409999999999995E-4</v>
      </c>
      <c r="D66" s="32">
        <v>1.17039E-2</v>
      </c>
      <c r="E66" s="32">
        <v>1.3496299999999999E-2</v>
      </c>
      <c r="F66" s="32">
        <v>1.3563499999999999E-2</v>
      </c>
      <c r="G66" s="32">
        <v>8.3523E-3</v>
      </c>
      <c r="H66" s="32">
        <v>5.9756999999999996E-3</v>
      </c>
      <c r="I66" s="32">
        <v>1.5539E-3</v>
      </c>
      <c r="J66" s="32">
        <v>0</v>
      </c>
      <c r="K66" s="32">
        <v>0</v>
      </c>
      <c r="L66" s="32">
        <v>0</v>
      </c>
      <c r="M66" s="32">
        <v>0</v>
      </c>
      <c r="N66" s="32">
        <v>1.8263000000000001E-3</v>
      </c>
      <c r="O66" s="32">
        <v>3.8414E-3</v>
      </c>
      <c r="P66" s="32" t="s">
        <v>0</v>
      </c>
      <c r="Q66" s="32" t="s">
        <v>0</v>
      </c>
      <c r="R66" s="32" t="s">
        <v>0</v>
      </c>
      <c r="S66" s="33">
        <v>1.7608800000000001E-2</v>
      </c>
      <c r="T66" s="33">
        <v>1.36382E-2</v>
      </c>
      <c r="U66" s="33">
        <v>9.9021999999999999E-3</v>
      </c>
      <c r="V66" s="33">
        <v>1.8446999999999999E-3</v>
      </c>
      <c r="W66" s="33">
        <v>0</v>
      </c>
      <c r="X66" s="33">
        <v>2.7855000000000002E-3</v>
      </c>
      <c r="Y66" s="33">
        <v>1.4832999999999999E-3</v>
      </c>
      <c r="Z66" s="33" t="s">
        <v>0</v>
      </c>
      <c r="AA66" s="40" t="s">
        <v>0</v>
      </c>
      <c r="AB66" s="40">
        <v>0</v>
      </c>
      <c r="AC66" s="40">
        <v>0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4.9259136363636359E-3</v>
      </c>
      <c r="AL66" s="1">
        <v>31.855</v>
      </c>
      <c r="AP66" s="2">
        <f>((AK66-AK$29)*100)/AK$29</f>
        <v>-18.568621483827602</v>
      </c>
    </row>
    <row r="67" spans="1:46" x14ac:dyDescent="0.25">
      <c r="A67" s="31" t="s">
        <v>0</v>
      </c>
      <c r="B67" s="41" t="s">
        <v>0</v>
      </c>
      <c r="C67" s="31" t="s">
        <v>0</v>
      </c>
      <c r="D67" s="31">
        <v>3.1422400000000003E-2</v>
      </c>
      <c r="E67" s="31">
        <v>3.46307E-2</v>
      </c>
      <c r="F67" s="31">
        <v>3.2144100000000002E-2</v>
      </c>
      <c r="G67" s="31">
        <v>3.1354100000000003E-2</v>
      </c>
      <c r="H67" s="31">
        <v>2.92094E-2</v>
      </c>
      <c r="I67" s="31">
        <v>2.47753E-2</v>
      </c>
      <c r="J67" s="31">
        <v>1.8816800000000002E-2</v>
      </c>
      <c r="K67" s="31">
        <v>1.39559E-2</v>
      </c>
      <c r="L67" s="31">
        <v>8.9016000000000008E-3</v>
      </c>
      <c r="M67" s="31">
        <v>3.6137000000000001E-3</v>
      </c>
      <c r="N67" s="31">
        <v>5.5456000000000004E-3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4.9103399999999998E-2</v>
      </c>
      <c r="T67" s="33">
        <v>5.0312700000000002E-2</v>
      </c>
      <c r="U67" s="33">
        <v>4.37858E-2</v>
      </c>
      <c r="V67" s="33">
        <v>3.0997899999999998E-2</v>
      </c>
      <c r="W67" s="33">
        <v>1.4900099999999999E-2</v>
      </c>
      <c r="X67" s="33">
        <v>5.4520000000000002E-3</v>
      </c>
      <c r="Y67" s="33">
        <v>8.5553999999999995E-3</v>
      </c>
      <c r="Z67" s="33">
        <v>2.1511999999999998E-3</v>
      </c>
      <c r="AA67" s="40">
        <v>0</v>
      </c>
      <c r="AB67" s="40">
        <v>0</v>
      </c>
      <c r="AC67" s="40">
        <v>0</v>
      </c>
      <c r="AD67" s="40">
        <v>0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1.9114265217391308E-2</v>
      </c>
      <c r="AL67" s="1">
        <v>35.685299999999998</v>
      </c>
      <c r="AP67" s="2">
        <f>((AK67-AK$30)*100)/AK$30</f>
        <v>-10.389469030390812</v>
      </c>
    </row>
    <row r="68" spans="1:46" x14ac:dyDescent="0.25">
      <c r="A68" s="31" t="s">
        <v>0</v>
      </c>
      <c r="B68" s="41" t="s">
        <v>0</v>
      </c>
      <c r="C68" s="31" t="s">
        <v>0</v>
      </c>
      <c r="D68" s="31">
        <v>5.9464900000000001E-2</v>
      </c>
      <c r="E68" s="31">
        <v>5.4200999999999999E-2</v>
      </c>
      <c r="F68" s="31">
        <v>4.54098E-2</v>
      </c>
      <c r="G68" s="31">
        <v>4.4632400000000003E-2</v>
      </c>
      <c r="H68" s="31">
        <v>4.3650799999999997E-2</v>
      </c>
      <c r="I68" s="31">
        <v>4.0216200000000001E-2</v>
      </c>
      <c r="J68" s="31">
        <v>3.51734E-2</v>
      </c>
      <c r="K68" s="31">
        <v>2.9801999999999999E-2</v>
      </c>
      <c r="L68" s="31">
        <v>2.32178E-2</v>
      </c>
      <c r="M68" s="31">
        <v>1.5105800000000001E-2</v>
      </c>
      <c r="N68" s="31">
        <v>8.0211999999999992E-3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6.6687399999999994E-2</v>
      </c>
      <c r="T68" s="33">
        <v>6.2209300000000002E-2</v>
      </c>
      <c r="U68" s="33">
        <v>6.2397800000000003E-2</v>
      </c>
      <c r="V68" s="33">
        <v>5.5894199999999998E-2</v>
      </c>
      <c r="W68" s="33">
        <v>4.6249800000000001E-2</v>
      </c>
      <c r="X68" s="33">
        <v>2.82741E-2</v>
      </c>
      <c r="Y68" s="33">
        <v>1.6280800000000002E-2</v>
      </c>
      <c r="Z68" s="33" t="s">
        <v>0</v>
      </c>
      <c r="AA68" s="40">
        <v>6.2850000000000004E-4</v>
      </c>
      <c r="AB68" s="40">
        <v>0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3.6875860000000003E-2</v>
      </c>
      <c r="AL68" s="1">
        <v>39.709000000000003</v>
      </c>
      <c r="AP68" s="2">
        <f>((AK68-AK$31)*100)/AK$31</f>
        <v>-8.6522564781689333</v>
      </c>
    </row>
    <row r="69" spans="1:46" x14ac:dyDescent="0.25">
      <c r="A69" s="31" t="s">
        <v>0</v>
      </c>
      <c r="B69" s="41" t="s">
        <v>0</v>
      </c>
      <c r="C69" s="31" t="s">
        <v>0</v>
      </c>
      <c r="D69" s="31">
        <v>6.8186700000000003E-2</v>
      </c>
      <c r="E69" s="31">
        <v>4.8028099999999997E-2</v>
      </c>
      <c r="F69" s="31">
        <v>5.0109399999999998E-2</v>
      </c>
      <c r="G69" s="31">
        <v>4.97726E-2</v>
      </c>
      <c r="H69" s="31">
        <v>4.96652E-2</v>
      </c>
      <c r="I69" s="31">
        <v>4.8976600000000002E-2</v>
      </c>
      <c r="J69" s="31">
        <v>4.6541899999999997E-2</v>
      </c>
      <c r="K69" s="31">
        <v>4.2387899999999999E-2</v>
      </c>
      <c r="L69" s="31">
        <v>3.55421E-2</v>
      </c>
      <c r="M69" s="31">
        <v>2.7011400000000001E-2</v>
      </c>
      <c r="N69" s="31">
        <v>1.8404E-2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8.1728800000000004E-2</v>
      </c>
      <c r="U69" s="33">
        <v>7.1205599999999994E-2</v>
      </c>
      <c r="V69" s="33">
        <v>7.7659900000000004E-2</v>
      </c>
      <c r="W69" s="33">
        <v>7.5166399999999994E-2</v>
      </c>
      <c r="X69" s="33">
        <v>5.9142699999999999E-2</v>
      </c>
      <c r="Y69" s="33">
        <v>4.0049399999999999E-2</v>
      </c>
      <c r="Z69" s="33">
        <v>3.1010699999999999E-2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5.1143855555555548E-2</v>
      </c>
      <c r="AL69" s="1">
        <v>43.982999999999997</v>
      </c>
      <c r="AP69" s="2">
        <f>((AK69-AK$32)*100)/AK$32</f>
        <v>-9.8449454269678629</v>
      </c>
    </row>
    <row r="70" spans="1:46" x14ac:dyDescent="0.25">
      <c r="A70" s="31" t="s">
        <v>0</v>
      </c>
      <c r="B70" s="41" t="s">
        <v>0</v>
      </c>
      <c r="C70" s="31" t="s">
        <v>0</v>
      </c>
      <c r="D70" s="31" t="s">
        <v>0</v>
      </c>
      <c r="E70" s="31">
        <v>4.5725399999999999E-2</v>
      </c>
      <c r="F70" s="31">
        <v>4.9283500000000001E-2</v>
      </c>
      <c r="G70" s="31">
        <v>5.09948E-2</v>
      </c>
      <c r="H70" s="31">
        <v>4.8857200000000003E-2</v>
      </c>
      <c r="I70" s="31">
        <v>5.2302599999999998E-2</v>
      </c>
      <c r="J70" s="31">
        <v>5.4519499999999999E-2</v>
      </c>
      <c r="K70" s="31">
        <v>5.1691399999999998E-2</v>
      </c>
      <c r="L70" s="31">
        <v>4.3181600000000001E-2</v>
      </c>
      <c r="M70" s="31">
        <v>3.2998199999999998E-2</v>
      </c>
      <c r="N70" s="31">
        <v>3.0407E-2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9.2437099999999994E-2</v>
      </c>
      <c r="V70" s="33">
        <v>9.6965300000000004E-2</v>
      </c>
      <c r="W70" s="33">
        <v>9.4843800000000006E-2</v>
      </c>
      <c r="X70" s="33">
        <v>8.1815499999999999E-2</v>
      </c>
      <c r="Y70" s="33">
        <v>6.0510300000000003E-2</v>
      </c>
      <c r="Z70" s="33">
        <v>4.1240899999999997E-2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5.798588125000001E-2</v>
      </c>
      <c r="AL70" s="1">
        <v>48.590400000000002</v>
      </c>
      <c r="AP70" s="2">
        <f>((AK70-AK$33)*100)/AK$33</f>
        <v>-8.5068248043166683</v>
      </c>
    </row>
    <row r="71" spans="1:46" x14ac:dyDescent="0.25">
      <c r="A71" s="27" t="s">
        <v>0</v>
      </c>
      <c r="B71" s="28" t="s">
        <v>0</v>
      </c>
      <c r="C71" s="27" t="s">
        <v>0</v>
      </c>
      <c r="D71" s="27" t="s">
        <v>0</v>
      </c>
      <c r="E71" s="27">
        <v>2.39978E-2</v>
      </c>
      <c r="F71" s="27">
        <v>3.5369299999999999E-2</v>
      </c>
      <c r="G71" s="27">
        <v>3.5871899999999998E-2</v>
      </c>
      <c r="H71" s="27">
        <v>2.3265899999999999E-2</v>
      </c>
      <c r="I71" s="27">
        <v>3.4955399999999998E-2</v>
      </c>
      <c r="J71" s="27">
        <v>5.1932199999999998E-2</v>
      </c>
      <c r="K71" s="27">
        <v>4.81672E-2</v>
      </c>
      <c r="L71" s="27">
        <v>4.0610599999999997E-2</v>
      </c>
      <c r="M71" s="27">
        <v>2.1813099999999998E-2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8.9198100000000002E-2</v>
      </c>
      <c r="V71" s="27">
        <v>8.7147699999999995E-2</v>
      </c>
      <c r="W71" s="27">
        <v>7.2169999999999998E-2</v>
      </c>
      <c r="X71" s="27">
        <v>6.2386400000000002E-2</v>
      </c>
      <c r="Y71" s="27">
        <v>4.8592499999999997E-2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4.8248435714285713E-2</v>
      </c>
      <c r="AL71" s="21">
        <v>53.663899999999998</v>
      </c>
      <c r="AP71" s="2">
        <f>((AK71-AK$34)*100)/AK$34</f>
        <v>-3.1135898389180698</v>
      </c>
    </row>
    <row r="72" spans="1:46" x14ac:dyDescent="0.25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3.1619500000000002E-2</v>
      </c>
      <c r="H72" s="27">
        <v>3.1972199999999999E-2</v>
      </c>
      <c r="I72" s="27">
        <v>3.1483999999999998E-2</v>
      </c>
      <c r="J72" s="27">
        <v>4.4131900000000002E-2</v>
      </c>
      <c r="K72" s="27">
        <v>2.7439499999999999E-2</v>
      </c>
      <c r="L72" s="27">
        <v>1.6574800000000001E-2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5.06051E-2</v>
      </c>
      <c r="V72" s="27">
        <v>4.3086100000000002E-2</v>
      </c>
      <c r="W72" s="27">
        <v>3.59815E-2</v>
      </c>
      <c r="X72" s="27">
        <v>4.2823600000000003E-2</v>
      </c>
      <c r="Y72" s="27">
        <v>3.1132900000000002E-2</v>
      </c>
      <c r="Z72" s="27">
        <v>3.1942400000000003E-2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3.4899458333333334E-2</v>
      </c>
      <c r="AL72" s="9">
        <v>59.441600000000001</v>
      </c>
      <c r="AP72" s="2">
        <f>((AK72-AK$35)*100)/AK$35</f>
        <v>-2.9468194544126733</v>
      </c>
    </row>
    <row r="73" spans="1:46" x14ac:dyDescent="0.25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1.8629400000000001E-2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2.32447E-2</v>
      </c>
      <c r="U73" s="25">
        <v>3.19568E-2</v>
      </c>
      <c r="V73" s="25" t="s">
        <v>0</v>
      </c>
      <c r="W73" s="25" t="s">
        <v>0</v>
      </c>
      <c r="X73" s="25">
        <v>1.5728999999999999E-3</v>
      </c>
      <c r="Y73" s="25">
        <v>1.5907899999999999E-2</v>
      </c>
      <c r="Z73" s="25">
        <v>1.5667799999999999E-2</v>
      </c>
      <c r="AA73" s="25">
        <v>1.5036000000000001E-2</v>
      </c>
      <c r="AB73" s="25">
        <v>1.4153199999999999E-2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1.70210875E-2</v>
      </c>
      <c r="AL73" s="4">
        <v>66.4435</v>
      </c>
      <c r="AP73" s="22">
        <f>((AK73-AK$36)*100)/AK$36</f>
        <v>-24.917966981675658</v>
      </c>
    </row>
    <row r="74" spans="1:46" x14ac:dyDescent="0.25">
      <c r="A74" s="25">
        <v>2.7636000000000002E-3</v>
      </c>
      <c r="B74" s="26">
        <v>1.963E-4</v>
      </c>
      <c r="C74" s="25">
        <v>1.4854E-3</v>
      </c>
      <c r="D74" s="25">
        <v>1.3139E-3</v>
      </c>
      <c r="E74" s="25">
        <v>9.9999999999999995E-8</v>
      </c>
      <c r="F74" s="25">
        <v>0</v>
      </c>
      <c r="G74" s="25">
        <v>0</v>
      </c>
      <c r="H74" s="25">
        <v>0</v>
      </c>
      <c r="I74" s="25">
        <v>0</v>
      </c>
      <c r="J74" s="25">
        <v>0</v>
      </c>
      <c r="K74" s="25">
        <v>0</v>
      </c>
      <c r="L74" s="25">
        <v>0</v>
      </c>
      <c r="M74" s="25">
        <v>0</v>
      </c>
      <c r="N74" s="25">
        <v>0</v>
      </c>
      <c r="O74" s="25">
        <v>0</v>
      </c>
      <c r="P74" s="25">
        <v>2.5700000000000001E-5</v>
      </c>
      <c r="Q74" s="25">
        <v>2.3487E-3</v>
      </c>
      <c r="R74" s="25">
        <v>3.6947999999999998E-3</v>
      </c>
      <c r="S74" s="25">
        <v>7.7930999999999999E-3</v>
      </c>
      <c r="T74" s="25">
        <v>1.2819000000000001E-2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1.0291E-3</v>
      </c>
      <c r="Z74" s="25">
        <v>1.27343E-2</v>
      </c>
      <c r="AA74" s="25">
        <v>1.1583E-2</v>
      </c>
      <c r="AB74" s="25">
        <v>1.3547699999999999E-2</v>
      </c>
      <c r="AC74" s="25">
        <v>1.0657E-2</v>
      </c>
      <c r="AD74" s="25">
        <v>5.5434999999999998E-3</v>
      </c>
      <c r="AE74" s="25">
        <v>9.2955999999999993E-3</v>
      </c>
      <c r="AF74" s="25">
        <v>5.5177000000000004E-3</v>
      </c>
      <c r="AG74" s="25">
        <v>2.3319E-3</v>
      </c>
      <c r="AH74" s="25">
        <v>5.1015000000000001E-3</v>
      </c>
      <c r="AI74" s="25">
        <v>5.6677999999999997E-3</v>
      </c>
      <c r="AJ74" s="25">
        <v>3.1871E-3</v>
      </c>
      <c r="AK74" s="3">
        <f t="shared" si="1"/>
        <v>3.7073999999999992E-3</v>
      </c>
      <c r="AL74" s="4">
        <v>76.463800000000006</v>
      </c>
      <c r="AP74" s="22">
        <f>((AK74-AK$37)*100)/AK$37</f>
        <v>-46.049928808905463</v>
      </c>
    </row>
    <row r="75" spans="1:46" x14ac:dyDescent="0.25">
      <c r="A75" t="s">
        <v>23</v>
      </c>
      <c r="AK75" s="17">
        <f>SUM(A39:AJ72)/867</f>
        <v>1.9948840253748552E-2</v>
      </c>
      <c r="AL75" s="4"/>
      <c r="AP75" s="23">
        <f>((AK75-AK$38)*100)/AK$38</f>
        <v>-3.4018403511696147</v>
      </c>
      <c r="AQ75" s="24" t="s">
        <v>125</v>
      </c>
    </row>
    <row r="76" spans="1:46" x14ac:dyDescent="0.25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0</v>
      </c>
      <c r="B77" s="26">
        <v>2.2776100000000001E-2</v>
      </c>
      <c r="C77" s="25">
        <v>2.3950599999999999E-2</v>
      </c>
      <c r="D77" s="25">
        <v>2.4960799999999998E-2</v>
      </c>
      <c r="E77" s="25">
        <v>2.8765700000000002E-2</v>
      </c>
      <c r="F77" s="25">
        <v>2.6968200000000001E-2</v>
      </c>
      <c r="G77" s="25">
        <v>2.5116900000000001E-2</v>
      </c>
      <c r="H77" s="25">
        <v>2.4066400000000002E-2</v>
      </c>
      <c r="I77" s="25">
        <v>2.55692E-2</v>
      </c>
      <c r="J77" s="25">
        <v>2.6329600000000002E-2</v>
      </c>
      <c r="K77" s="25">
        <v>3.9789199999999997E-2</v>
      </c>
      <c r="L77" s="25">
        <v>2.63088E-2</v>
      </c>
      <c r="M77" s="25">
        <v>2.60214E-2</v>
      </c>
      <c r="N77" s="25">
        <v>2.6192699999999999E-2</v>
      </c>
      <c r="O77" s="25">
        <v>3.99049E-2</v>
      </c>
      <c r="P77" s="25">
        <v>3.94848E-2</v>
      </c>
      <c r="Q77" s="25">
        <v>2.16481E-2</v>
      </c>
      <c r="R77" s="25">
        <v>1.9488499999999999E-2</v>
      </c>
      <c r="S77" s="25">
        <v>1.7886099999999999E-2</v>
      </c>
      <c r="T77" s="25">
        <v>2.91498E-2</v>
      </c>
      <c r="U77" s="25">
        <v>2.1911300000000002E-2</v>
      </c>
      <c r="V77" s="25">
        <v>2.4601499999999998E-2</v>
      </c>
      <c r="W77" s="25">
        <v>2.3307899999999999E-2</v>
      </c>
      <c r="X77" s="25">
        <v>2.5851300000000001E-2</v>
      </c>
      <c r="Y77" s="25">
        <v>2.0077000000000001E-2</v>
      </c>
      <c r="Z77" s="25">
        <v>2.42507E-2</v>
      </c>
      <c r="AA77" s="25">
        <v>2.6065100000000001E-2</v>
      </c>
      <c r="AB77" s="25">
        <v>2.60646E-2</v>
      </c>
      <c r="AC77" s="25">
        <v>2.6547899999999999E-2</v>
      </c>
      <c r="AD77" s="25">
        <v>2.7753799999999999E-2</v>
      </c>
      <c r="AE77" s="25">
        <v>2.8575E-2</v>
      </c>
      <c r="AF77" s="25">
        <v>2.8322300000000002E-2</v>
      </c>
      <c r="AG77" s="25">
        <v>2.4652299999999999E-2</v>
      </c>
      <c r="AH77" s="25">
        <v>2.15973E-2</v>
      </c>
      <c r="AI77" s="25">
        <v>3.6496500000000001E-2</v>
      </c>
      <c r="AJ77" s="25" t="s">
        <v>0</v>
      </c>
      <c r="AK77" s="3">
        <f t="shared" si="1"/>
        <v>2.6483891176470591E-2</v>
      </c>
      <c r="AM77" s="6" t="s">
        <v>94</v>
      </c>
      <c r="AO77" s="2">
        <f>SUM(A110:AJ111)/40</f>
        <v>3.4970449999999998E-3</v>
      </c>
      <c r="AP77" s="2">
        <f>((AK77-AK$3)*100)/AK$3</f>
        <v>12.330752687098929</v>
      </c>
      <c r="AR77" s="6" t="s">
        <v>94</v>
      </c>
      <c r="AS77" s="2"/>
      <c r="AT77" s="2">
        <f>((AO77-AO$3)*100)/AO$3</f>
        <v>-65.139447890525119</v>
      </c>
    </row>
    <row r="78" spans="1:46" x14ac:dyDescent="0.25">
      <c r="A78" s="27">
        <v>4.4723899999999997E-2</v>
      </c>
      <c r="B78" s="28">
        <v>4.4172799999999998E-2</v>
      </c>
      <c r="C78" s="27">
        <v>4.3658599999999999E-2</v>
      </c>
      <c r="D78" s="27">
        <v>4.4305600000000001E-2</v>
      </c>
      <c r="E78" s="27">
        <v>4.4503099999999997E-2</v>
      </c>
      <c r="F78" s="27">
        <v>4.2087600000000003E-2</v>
      </c>
      <c r="G78" s="27">
        <v>4.0518400000000003E-2</v>
      </c>
      <c r="H78" s="27">
        <v>4.1051600000000001E-2</v>
      </c>
      <c r="I78" s="27">
        <v>4.13368E-2</v>
      </c>
      <c r="J78" s="27">
        <v>4.2029700000000003E-2</v>
      </c>
      <c r="K78" s="27">
        <v>4.2031300000000001E-2</v>
      </c>
      <c r="L78" s="27">
        <v>4.1433499999999998E-2</v>
      </c>
      <c r="M78" s="27">
        <v>4.1168299999999998E-2</v>
      </c>
      <c r="N78" s="27">
        <v>4.0047399999999997E-2</v>
      </c>
      <c r="O78" s="27">
        <v>4.0177600000000001E-2</v>
      </c>
      <c r="P78" s="27">
        <v>4.0097599999999997E-2</v>
      </c>
      <c r="Q78" s="27">
        <v>3.9378999999999997E-2</v>
      </c>
      <c r="R78" s="27">
        <v>3.73888E-2</v>
      </c>
      <c r="S78" s="27">
        <v>3.6695899999999997E-2</v>
      </c>
      <c r="T78" s="27">
        <v>3.83953E-2</v>
      </c>
      <c r="U78" s="27">
        <v>3.7873299999999999E-2</v>
      </c>
      <c r="V78" s="27">
        <v>3.7468399999999999E-2</v>
      </c>
      <c r="W78" s="27">
        <v>3.6726599999999998E-2</v>
      </c>
      <c r="X78" s="27">
        <v>3.8075999999999999E-2</v>
      </c>
      <c r="Y78" s="27">
        <v>4.0602100000000002E-2</v>
      </c>
      <c r="Z78" s="27">
        <v>5.2960899999999998E-2</v>
      </c>
      <c r="AA78" s="27">
        <v>5.3541199999999997E-2</v>
      </c>
      <c r="AB78" s="27">
        <v>5.3153100000000002E-2</v>
      </c>
      <c r="AC78" s="27">
        <v>4.26915E-2</v>
      </c>
      <c r="AD78" s="27">
        <v>4.4502800000000002E-2</v>
      </c>
      <c r="AE78" s="27">
        <v>4.7550599999999998E-2</v>
      </c>
      <c r="AF78" s="27">
        <v>4.64631E-2</v>
      </c>
      <c r="AG78" s="27">
        <v>4.4246899999999999E-2</v>
      </c>
      <c r="AH78" s="27">
        <v>4.4378899999999999E-2</v>
      </c>
      <c r="AI78" s="27">
        <v>4.2684199999999999E-2</v>
      </c>
      <c r="AJ78" s="27">
        <v>4.26478E-2</v>
      </c>
      <c r="AK78" s="3">
        <f t="shared" si="1"/>
        <v>4.2521394444444451E-2</v>
      </c>
      <c r="AM78" s="6" t="s">
        <v>116</v>
      </c>
      <c r="AO78" s="2">
        <f>SUM(A76:AJ77)/34</f>
        <v>2.6483891176470591E-2</v>
      </c>
      <c r="AP78" s="2">
        <f>((AK78-AK$4)*100)/AK$4</f>
        <v>3.3912140882795252</v>
      </c>
      <c r="AR78" s="6" t="s">
        <v>116</v>
      </c>
      <c r="AS78" s="2"/>
      <c r="AT78" s="1">
        <f>((AO78-AO$4)*100)/AO$4</f>
        <v>12.330752687098929</v>
      </c>
    </row>
    <row r="79" spans="1:46" x14ac:dyDescent="0.25">
      <c r="A79" s="27">
        <v>7.9775700000000005E-2</v>
      </c>
      <c r="B79" s="28">
        <v>8.0642000000000005E-2</v>
      </c>
      <c r="C79" s="27">
        <v>8.0810999999999994E-2</v>
      </c>
      <c r="D79" s="27">
        <v>8.0415399999999998E-2</v>
      </c>
      <c r="E79" s="27">
        <v>7.92823E-2</v>
      </c>
      <c r="F79" s="27">
        <v>7.8539100000000001E-2</v>
      </c>
      <c r="G79" s="27">
        <v>7.3589600000000005E-2</v>
      </c>
      <c r="H79" s="27">
        <v>7.2756500000000002E-2</v>
      </c>
      <c r="I79" s="27">
        <v>7.6829400000000006E-2</v>
      </c>
      <c r="J79" s="27">
        <v>8.0338599999999996E-2</v>
      </c>
      <c r="K79" s="27">
        <v>7.9510300000000006E-2</v>
      </c>
      <c r="L79" s="27">
        <v>7.94517E-2</v>
      </c>
      <c r="M79" s="27">
        <v>7.9816899999999996E-2</v>
      </c>
      <c r="N79" s="27">
        <v>7.9561800000000002E-2</v>
      </c>
      <c r="O79" s="27">
        <v>7.8984899999999997E-2</v>
      </c>
      <c r="P79" s="27">
        <v>7.7289700000000003E-2</v>
      </c>
      <c r="Q79" s="27">
        <v>7.5623399999999993E-2</v>
      </c>
      <c r="R79" s="27">
        <v>7.0049500000000001E-2</v>
      </c>
      <c r="S79" s="27">
        <v>5.95119E-2</v>
      </c>
      <c r="T79" s="27">
        <v>6.3145699999999999E-2</v>
      </c>
      <c r="U79" s="27">
        <v>7.0475499999999996E-2</v>
      </c>
      <c r="V79" s="27">
        <v>7.2935200000000006E-2</v>
      </c>
      <c r="W79" s="27">
        <v>7.2559799999999994E-2</v>
      </c>
      <c r="X79" s="27">
        <v>7.1945599999999998E-2</v>
      </c>
      <c r="Y79" s="27">
        <v>7.2363200000000003E-2</v>
      </c>
      <c r="Z79" s="27">
        <v>7.1393300000000007E-2</v>
      </c>
      <c r="AA79" s="27">
        <v>7.3220599999999997E-2</v>
      </c>
      <c r="AB79" s="27">
        <v>7.6087699999999994E-2</v>
      </c>
      <c r="AC79" s="27">
        <v>7.7167299999999994E-2</v>
      </c>
      <c r="AD79" s="27">
        <v>7.6450900000000002E-2</v>
      </c>
      <c r="AE79" s="27">
        <v>7.3624400000000007E-2</v>
      </c>
      <c r="AF79" s="27">
        <v>7.5203999999999993E-2</v>
      </c>
      <c r="AG79" s="27">
        <v>7.7662400000000006E-2</v>
      </c>
      <c r="AH79" s="27">
        <v>7.7843999999999997E-2</v>
      </c>
      <c r="AI79" s="27">
        <v>7.9421000000000005E-2</v>
      </c>
      <c r="AJ79" s="27">
        <v>7.9753699999999997E-2</v>
      </c>
      <c r="AK79" s="3">
        <f t="shared" si="1"/>
        <v>7.5667611111111116E-2</v>
      </c>
      <c r="AM79" s="10" t="s">
        <v>94</v>
      </c>
      <c r="AO79" s="2">
        <f>SUM(A108:AJ109)/26</f>
        <v>4.0085334615384619E-2</v>
      </c>
      <c r="AP79" s="2">
        <f>((AK79-AK$5)*100)/AK$5</f>
        <v>3.5572261531955007</v>
      </c>
      <c r="AR79" s="10" t="s">
        <v>94</v>
      </c>
      <c r="AS79" s="2"/>
      <c r="AT79" s="1">
        <f>((AO79-AO$5)*100)/AO$5</f>
        <v>-7.6616098823517254</v>
      </c>
    </row>
    <row r="80" spans="1:46" x14ac:dyDescent="0.25">
      <c r="A80" s="29">
        <v>7.9753000000000004E-2</v>
      </c>
      <c r="B80" s="30">
        <v>7.9289700000000005E-2</v>
      </c>
      <c r="C80" s="29">
        <v>7.7690599999999999E-2</v>
      </c>
      <c r="D80" s="29">
        <v>7.6016100000000003E-2</v>
      </c>
      <c r="E80" s="31">
        <v>7.4041099999999999E-2</v>
      </c>
      <c r="F80" s="31">
        <v>7.2474399999999994E-2</v>
      </c>
      <c r="G80" s="31">
        <v>7.0446900000000007E-2</v>
      </c>
      <c r="H80" s="31">
        <v>7.1332999999999994E-2</v>
      </c>
      <c r="I80" s="31">
        <v>7.2524099999999994E-2</v>
      </c>
      <c r="J80" s="31">
        <v>7.1124999999999994E-2</v>
      </c>
      <c r="K80" s="31">
        <v>7.1294999999999997E-2</v>
      </c>
      <c r="L80" s="31">
        <v>7.0973900000000006E-2</v>
      </c>
      <c r="M80" s="31">
        <v>7.1401599999999996E-2</v>
      </c>
      <c r="N80" s="31">
        <v>7.1742299999999995E-2</v>
      </c>
      <c r="O80" s="31">
        <v>7.1951200000000007E-2</v>
      </c>
      <c r="P80" s="31">
        <v>7.1066199999999996E-2</v>
      </c>
      <c r="Q80" s="32">
        <v>6.9267999999999996E-2</v>
      </c>
      <c r="R80" s="32">
        <v>6.5993599999999999E-2</v>
      </c>
      <c r="S80" s="33">
        <v>6.0535199999999997E-2</v>
      </c>
      <c r="T80" s="33" t="s">
        <v>0</v>
      </c>
      <c r="U80" s="33">
        <v>6.7852599999999999E-2</v>
      </c>
      <c r="V80" s="33">
        <v>6.8083400000000002E-2</v>
      </c>
      <c r="W80" s="33">
        <v>6.8536600000000003E-2</v>
      </c>
      <c r="X80" s="33">
        <v>6.9396799999999995E-2</v>
      </c>
      <c r="Y80" s="33">
        <v>7.0774500000000004E-2</v>
      </c>
      <c r="Z80" s="33">
        <v>7.3047000000000001E-2</v>
      </c>
      <c r="AA80" s="33">
        <v>7.6592800000000003E-2</v>
      </c>
      <c r="AB80" s="33">
        <v>7.69952E-2</v>
      </c>
      <c r="AC80" s="29">
        <v>7.7405699999999994E-2</v>
      </c>
      <c r="AD80" s="29">
        <v>7.8800099999999998E-2</v>
      </c>
      <c r="AE80" s="29">
        <v>7.7426400000000006E-2</v>
      </c>
      <c r="AF80" s="29">
        <v>7.7485200000000004E-2</v>
      </c>
      <c r="AG80" s="29">
        <v>7.99459E-2</v>
      </c>
      <c r="AH80" s="29">
        <v>8.06751E-2</v>
      </c>
      <c r="AI80" s="29">
        <v>8.1386899999999998E-2</v>
      </c>
      <c r="AJ80" s="29">
        <v>8.0690799999999993E-2</v>
      </c>
      <c r="AK80" s="3">
        <f t="shared" si="1"/>
        <v>7.3543311428571428E-2</v>
      </c>
      <c r="AM80" s="10" t="s">
        <v>116</v>
      </c>
      <c r="AO80" s="2">
        <f>SUM(A78:AJ79)/72</f>
        <v>5.9094502777777787E-2</v>
      </c>
      <c r="AP80" s="2">
        <f>((AK80-AK$6)*100)/AK$6</f>
        <v>-1.2101755500455935</v>
      </c>
      <c r="AR80" s="10" t="s">
        <v>116</v>
      </c>
      <c r="AS80" s="2"/>
      <c r="AT80" s="1">
        <f>((AO80-AO$6)*100)/AO$6</f>
        <v>3.4974378766048502</v>
      </c>
    </row>
    <row r="81" spans="1:47" x14ac:dyDescent="0.25">
      <c r="A81" s="29">
        <v>7.3541499999999996E-2</v>
      </c>
      <c r="B81" s="30">
        <v>7.0461599999999999E-2</v>
      </c>
      <c r="C81" s="29">
        <v>6.6014600000000007E-2</v>
      </c>
      <c r="D81" s="29">
        <v>6.0927000000000002E-2</v>
      </c>
      <c r="E81" s="31">
        <v>5.0281100000000002E-2</v>
      </c>
      <c r="F81" s="31">
        <v>4.0543299999999997E-2</v>
      </c>
      <c r="G81" s="31">
        <v>3.8515199999999999E-2</v>
      </c>
      <c r="H81" s="31">
        <v>3.5943799999999998E-2</v>
      </c>
      <c r="I81" s="31">
        <v>3.7337099999999998E-2</v>
      </c>
      <c r="J81" s="31">
        <v>4.0664499999999999E-2</v>
      </c>
      <c r="K81" s="31">
        <v>4.3046300000000003E-2</v>
      </c>
      <c r="L81" s="31">
        <v>4.4243499999999998E-2</v>
      </c>
      <c r="M81" s="31">
        <v>4.5782999999999997E-2</v>
      </c>
      <c r="N81" s="31">
        <v>4.7561699999999998E-2</v>
      </c>
      <c r="O81" s="31">
        <v>4.9178100000000002E-2</v>
      </c>
      <c r="P81" s="31">
        <v>4.8876999999999997E-2</v>
      </c>
      <c r="Q81" s="32">
        <v>4.6949600000000001E-2</v>
      </c>
      <c r="R81" s="32">
        <v>4.2408300000000003E-2</v>
      </c>
      <c r="S81" s="33">
        <v>4.3800600000000002E-2</v>
      </c>
      <c r="T81" s="33" t="s">
        <v>0</v>
      </c>
      <c r="U81" s="33">
        <v>5.45649E-2</v>
      </c>
      <c r="V81" s="33">
        <v>5.7550200000000003E-2</v>
      </c>
      <c r="W81" s="33">
        <v>5.8732399999999997E-2</v>
      </c>
      <c r="X81" s="33">
        <v>6.0394700000000003E-2</v>
      </c>
      <c r="Y81" s="33">
        <v>6.2982700000000003E-2</v>
      </c>
      <c r="Z81" s="33">
        <v>6.6798399999999994E-2</v>
      </c>
      <c r="AA81" s="33">
        <v>6.8684899999999993E-2</v>
      </c>
      <c r="AB81" s="33">
        <v>6.7501900000000004E-2</v>
      </c>
      <c r="AC81" s="29">
        <v>6.9014000000000006E-2</v>
      </c>
      <c r="AD81" s="29">
        <v>7.5892699999999993E-2</v>
      </c>
      <c r="AE81" s="29">
        <v>7.7688099999999996E-2</v>
      </c>
      <c r="AF81" s="29">
        <v>7.6834799999999995E-2</v>
      </c>
      <c r="AG81" s="29">
        <v>7.9188800000000004E-2</v>
      </c>
      <c r="AH81" s="29">
        <v>7.8909400000000005E-2</v>
      </c>
      <c r="AI81" s="29">
        <v>7.8085600000000005E-2</v>
      </c>
      <c r="AJ81" s="29">
        <v>7.5784099999999993E-2</v>
      </c>
      <c r="AK81" s="3">
        <f t="shared" si="1"/>
        <v>5.8133868571428583E-2</v>
      </c>
      <c r="AM81" s="11" t="s">
        <v>99</v>
      </c>
      <c r="AO81" s="2">
        <f>SUM(A103:R107)/56</f>
        <v>2.7761826785714289E-2</v>
      </c>
      <c r="AP81" s="2">
        <f>((AK81-AK$7)*100)/AK$7</f>
        <v>-9.1614546968579056</v>
      </c>
      <c r="AR81" s="11" t="s">
        <v>99</v>
      </c>
      <c r="AS81" s="2"/>
      <c r="AT81" s="1">
        <f>((AO81-AO$7)*100)/AO$7</f>
        <v>-12.342935022758853</v>
      </c>
    </row>
    <row r="82" spans="1:47" x14ac:dyDescent="0.25">
      <c r="A82" s="29">
        <v>5.4369599999999997E-2</v>
      </c>
      <c r="B82" s="30">
        <v>4.3770999999999997E-2</v>
      </c>
      <c r="C82" s="29">
        <v>3.4731900000000003E-2</v>
      </c>
      <c r="D82" s="29">
        <v>2.87163E-2</v>
      </c>
      <c r="E82" s="31">
        <v>2.1905899999999999E-2</v>
      </c>
      <c r="F82" s="31">
        <v>2.3455799999999999E-2</v>
      </c>
      <c r="G82" s="31">
        <v>1.8829200000000001E-2</v>
      </c>
      <c r="H82" s="31">
        <v>2.0326400000000001E-2</v>
      </c>
      <c r="I82" s="31">
        <v>2.2713199999999999E-2</v>
      </c>
      <c r="J82" s="31">
        <v>2.58146E-2</v>
      </c>
      <c r="K82" s="31">
        <v>2.5977299999999998E-2</v>
      </c>
      <c r="L82" s="31">
        <v>2.5044400000000001E-2</v>
      </c>
      <c r="M82" s="31">
        <v>2.5254700000000001E-2</v>
      </c>
      <c r="N82" s="31">
        <v>2.5662000000000001E-2</v>
      </c>
      <c r="O82" s="31">
        <v>2.65951E-2</v>
      </c>
      <c r="P82" s="31">
        <v>2.6768799999999999E-2</v>
      </c>
      <c r="Q82" s="32">
        <v>2.5978399999999999E-2</v>
      </c>
      <c r="R82" s="32">
        <v>2.2205099999999998E-2</v>
      </c>
      <c r="S82" s="33">
        <v>2.4594700000000001E-2</v>
      </c>
      <c r="T82" s="33" t="s">
        <v>0</v>
      </c>
      <c r="U82" s="33">
        <v>2.44639E-2</v>
      </c>
      <c r="V82" s="33">
        <v>3.4840999999999997E-2</v>
      </c>
      <c r="W82" s="33">
        <v>4.0011100000000001E-2</v>
      </c>
      <c r="X82" s="33">
        <v>4.2392600000000003E-2</v>
      </c>
      <c r="Y82" s="33">
        <v>4.3154199999999997E-2</v>
      </c>
      <c r="Z82" s="33">
        <v>4.4214299999999998E-2</v>
      </c>
      <c r="AA82" s="33">
        <v>4.4316300000000003E-2</v>
      </c>
      <c r="AB82" s="33">
        <v>4.2435500000000001E-2</v>
      </c>
      <c r="AC82" s="29">
        <v>4.9896099999999999E-2</v>
      </c>
      <c r="AD82" s="29">
        <v>6.4527200000000007E-2</v>
      </c>
      <c r="AE82" s="29">
        <v>6.83256E-2</v>
      </c>
      <c r="AF82" s="29">
        <v>7.2533299999999995E-2</v>
      </c>
      <c r="AG82" s="29">
        <v>7.3428900000000005E-2</v>
      </c>
      <c r="AH82" s="29">
        <v>7.0356600000000005E-2</v>
      </c>
      <c r="AI82" s="29">
        <v>6.7165100000000005E-2</v>
      </c>
      <c r="AJ82" s="29">
        <v>6.2017700000000002E-2</v>
      </c>
      <c r="AK82" s="3">
        <f t="shared" si="1"/>
        <v>3.9051251428571424E-2</v>
      </c>
      <c r="AM82" s="11" t="s">
        <v>102</v>
      </c>
      <c r="AO82" s="2">
        <f>SUM(E80:R84)/68</f>
        <v>3.107596029411766E-2</v>
      </c>
      <c r="AP82" s="2">
        <f>((AK82-AK$8)*100)/AK$8</f>
        <v>-13.425017002484083</v>
      </c>
      <c r="AR82" s="11" t="s">
        <v>102</v>
      </c>
      <c r="AS82" s="2"/>
      <c r="AT82" s="1">
        <f>((AO82-AO$8)*100)/AO$8</f>
        <v>-12.764599712686472</v>
      </c>
    </row>
    <row r="83" spans="1:47" x14ac:dyDescent="0.25">
      <c r="A83" s="29">
        <v>2.4403500000000002E-2</v>
      </c>
      <c r="B83" s="30">
        <v>1.8492100000000001E-2</v>
      </c>
      <c r="C83" s="29">
        <v>1.172E-2</v>
      </c>
      <c r="D83" s="29">
        <v>1.33049E-2</v>
      </c>
      <c r="E83" s="31" t="s">
        <v>0</v>
      </c>
      <c r="F83" s="31">
        <v>2.8695700000000001E-2</v>
      </c>
      <c r="G83" s="31">
        <v>1.29274E-2</v>
      </c>
      <c r="H83" s="31">
        <v>1.0818599999999999E-2</v>
      </c>
      <c r="I83" s="31">
        <v>1.2239E-2</v>
      </c>
      <c r="J83" s="31">
        <v>1.1887399999999999E-2</v>
      </c>
      <c r="K83" s="31">
        <v>1.0748000000000001E-2</v>
      </c>
      <c r="L83" s="31">
        <v>9.1871000000000001E-3</v>
      </c>
      <c r="M83" s="31">
        <v>8.6853999999999994E-3</v>
      </c>
      <c r="N83" s="31">
        <v>8.9546000000000001E-3</v>
      </c>
      <c r="O83" s="31">
        <v>9.6419000000000001E-3</v>
      </c>
      <c r="P83" s="31">
        <v>1.00721E-2</v>
      </c>
      <c r="Q83" s="32">
        <v>9.7584000000000004E-3</v>
      </c>
      <c r="R83" s="32">
        <v>6.3422000000000001E-3</v>
      </c>
      <c r="S83" s="33">
        <v>6.0759999999999998E-3</v>
      </c>
      <c r="T83" s="33" t="s">
        <v>0</v>
      </c>
      <c r="U83" s="33">
        <v>1.3142600000000001E-2</v>
      </c>
      <c r="V83" s="33">
        <v>2.1757800000000001E-2</v>
      </c>
      <c r="W83" s="33">
        <v>2.7161600000000001E-2</v>
      </c>
      <c r="X83" s="33">
        <v>3.07722E-2</v>
      </c>
      <c r="Y83" s="33">
        <v>2.9923600000000002E-2</v>
      </c>
      <c r="Z83" s="33">
        <v>2.69853E-2</v>
      </c>
      <c r="AA83" s="33">
        <v>2.17714E-2</v>
      </c>
      <c r="AB83" s="33">
        <v>2.25536E-2</v>
      </c>
      <c r="AC83" s="29">
        <v>2.92684E-2</v>
      </c>
      <c r="AD83" s="29">
        <v>2.7618400000000001E-2</v>
      </c>
      <c r="AE83" s="29">
        <v>2.3315200000000001E-2</v>
      </c>
      <c r="AF83" s="29">
        <v>2.77256E-2</v>
      </c>
      <c r="AG83" s="29">
        <v>3.3643300000000001E-2</v>
      </c>
      <c r="AH83" s="29">
        <v>3.4836600000000002E-2</v>
      </c>
      <c r="AI83" s="29">
        <v>3.26491E-2</v>
      </c>
      <c r="AJ83" s="29">
        <v>2.91247E-2</v>
      </c>
      <c r="AK83" s="3">
        <f t="shared" si="1"/>
        <v>1.9300108823529411E-2</v>
      </c>
      <c r="AM83" s="12" t="s">
        <v>105</v>
      </c>
      <c r="AO83" s="2">
        <f>SUM(S103:Z107)/35</f>
        <v>3.775414571428571E-2</v>
      </c>
      <c r="AP83" s="2">
        <f>((AK83-AK$9)*100)/AK$9</f>
        <v>-16.325298677597814</v>
      </c>
      <c r="AR83" s="12" t="s">
        <v>105</v>
      </c>
      <c r="AS83" s="2"/>
      <c r="AT83" s="1">
        <f>((AO83-AO$9)*100)/AO$9</f>
        <v>-21.66461124926202</v>
      </c>
    </row>
    <row r="84" spans="1:47" x14ac:dyDescent="0.25">
      <c r="A84" s="29">
        <v>7.7587000000000003E-3</v>
      </c>
      <c r="B84" s="30">
        <v>5.3171E-3</v>
      </c>
      <c r="C84" s="29">
        <v>1.2137000000000001E-3</v>
      </c>
      <c r="D84" s="29" t="s">
        <v>0</v>
      </c>
      <c r="E84" s="31" t="s">
        <v>0</v>
      </c>
      <c r="F84" s="31">
        <v>1.5423900000000001E-2</v>
      </c>
      <c r="G84" s="31">
        <v>2.0035999999999999E-3</v>
      </c>
      <c r="H84" s="31">
        <v>1.369E-3</v>
      </c>
      <c r="I84" s="31">
        <v>9.1129999999999998E-4</v>
      </c>
      <c r="J84" s="31">
        <v>0</v>
      </c>
      <c r="K84" s="31">
        <v>0</v>
      </c>
      <c r="L84" s="31">
        <v>0</v>
      </c>
      <c r="M84" s="31">
        <v>0</v>
      </c>
      <c r="N84" s="31">
        <v>0</v>
      </c>
      <c r="O84" s="31">
        <v>0</v>
      </c>
      <c r="P84" s="31">
        <v>0</v>
      </c>
      <c r="Q84" s="32">
        <v>0</v>
      </c>
      <c r="R84" s="32">
        <v>0</v>
      </c>
      <c r="S84" s="33">
        <v>1.7482000000000001E-3</v>
      </c>
      <c r="T84" s="33" t="s">
        <v>0</v>
      </c>
      <c r="U84" s="33" t="s">
        <v>0</v>
      </c>
      <c r="V84" s="33">
        <v>4.2919000000000004E-3</v>
      </c>
      <c r="W84" s="33">
        <v>9.0036999999999999E-3</v>
      </c>
      <c r="X84" s="33">
        <v>1.03141E-2</v>
      </c>
      <c r="Y84" s="33">
        <v>9.5902000000000001E-3</v>
      </c>
      <c r="Z84" s="33">
        <v>5.9484999999999998E-3</v>
      </c>
      <c r="AA84" s="33">
        <v>1.8607000000000001E-3</v>
      </c>
      <c r="AB84" s="33">
        <v>9.3831000000000001E-3</v>
      </c>
      <c r="AC84" s="29" t="s">
        <v>0</v>
      </c>
      <c r="AD84" s="29">
        <v>1.2219600000000001E-2</v>
      </c>
      <c r="AE84" s="29">
        <v>7.0905999999999999E-3</v>
      </c>
      <c r="AF84" s="29">
        <v>1.9429E-3</v>
      </c>
      <c r="AG84" s="29">
        <v>0</v>
      </c>
      <c r="AH84" s="29">
        <v>1.6877999999999999E-3</v>
      </c>
      <c r="AI84" s="29">
        <v>4.3055000000000003E-3</v>
      </c>
      <c r="AJ84" s="29">
        <v>4.4520999999999996E-3</v>
      </c>
      <c r="AK84" s="3">
        <f t="shared" si="1"/>
        <v>3.8011677419354842E-3</v>
      </c>
      <c r="AM84" s="12" t="s">
        <v>108</v>
      </c>
      <c r="AO84" s="2">
        <f>SUM(S80:AB84)/44</f>
        <v>4.0125747727272718E-2</v>
      </c>
      <c r="AP84" s="2">
        <f>((AK84-AK$10)*100)/AK$10</f>
        <v>-29.181613790558558</v>
      </c>
      <c r="AR84" s="12" t="s">
        <v>108</v>
      </c>
      <c r="AS84" s="2"/>
      <c r="AT84" s="1">
        <f>((AO84-AO$10)*100)/AO$10</f>
        <v>-7.3935691054548185</v>
      </c>
    </row>
    <row r="85" spans="1:47" x14ac:dyDescent="0.25">
      <c r="A85" s="29">
        <v>3.5742999999999999E-3</v>
      </c>
      <c r="B85" s="30">
        <v>3.4681E-3</v>
      </c>
      <c r="C85" s="29" t="s">
        <v>0</v>
      </c>
      <c r="D85" s="29" t="s">
        <v>0</v>
      </c>
      <c r="E85" s="34" t="s">
        <v>0</v>
      </c>
      <c r="F85" s="34">
        <v>1.1143699999999999E-2</v>
      </c>
      <c r="G85" s="34">
        <v>3.7350999999999999E-3</v>
      </c>
      <c r="H85" s="34">
        <v>2.7303000000000002E-3</v>
      </c>
      <c r="I85" s="34">
        <v>1.9031E-3</v>
      </c>
      <c r="J85" s="34">
        <v>3.0289999999999999E-4</v>
      </c>
      <c r="K85" s="34">
        <v>0</v>
      </c>
      <c r="L85" s="34">
        <v>0</v>
      </c>
      <c r="M85" s="34">
        <v>0</v>
      </c>
      <c r="N85" s="34">
        <v>0</v>
      </c>
      <c r="O85" s="34">
        <v>0</v>
      </c>
      <c r="P85" s="34">
        <v>0</v>
      </c>
      <c r="Q85" s="34">
        <v>0</v>
      </c>
      <c r="R85" s="34">
        <v>0</v>
      </c>
      <c r="S85" s="35">
        <v>5.5600000000000003E-5</v>
      </c>
      <c r="T85" s="35" t="s">
        <v>0</v>
      </c>
      <c r="U85" s="35" t="s">
        <v>0</v>
      </c>
      <c r="V85" s="35">
        <v>1.18196E-2</v>
      </c>
      <c r="W85" s="35">
        <v>6.7229000000000004E-3</v>
      </c>
      <c r="X85" s="35">
        <v>0</v>
      </c>
      <c r="Y85" s="35">
        <v>0</v>
      </c>
      <c r="Z85" s="35">
        <v>0</v>
      </c>
      <c r="AA85" s="35">
        <v>4.0699000000000004E-3</v>
      </c>
      <c r="AB85" s="35">
        <v>8.2605999999999999E-3</v>
      </c>
      <c r="AC85" s="36" t="s">
        <v>0</v>
      </c>
      <c r="AD85" s="29">
        <v>1.1929E-2</v>
      </c>
      <c r="AE85" s="29">
        <v>9.4196999999999996E-3</v>
      </c>
      <c r="AF85" s="29">
        <v>5.7511000000000003E-3</v>
      </c>
      <c r="AG85" s="29">
        <v>3.7391E-3</v>
      </c>
      <c r="AH85" s="29">
        <v>2.6457999999999998E-3</v>
      </c>
      <c r="AI85" s="29">
        <v>2.3138E-3</v>
      </c>
      <c r="AJ85" s="29">
        <v>2.1339000000000002E-3</v>
      </c>
      <c r="AK85" s="3">
        <f t="shared" si="1"/>
        <v>3.1906166666666666E-3</v>
      </c>
      <c r="AM85" s="14" t="s">
        <v>99</v>
      </c>
      <c r="AO85" s="7">
        <f>(SUM(B94:O102)+SUM(P94:R98))/140</f>
        <v>4.6129071428571434E-4</v>
      </c>
      <c r="AP85" s="2">
        <f>((AK85-AK$11)*100)/AK$11</f>
        <v>-29.752117670716327</v>
      </c>
      <c r="AR85" s="14" t="s">
        <v>99</v>
      </c>
      <c r="AS85" s="2"/>
      <c r="AT85" s="1">
        <f>((AO85-AO$11)*100)/AO$11</f>
        <v>-29.072104486267072</v>
      </c>
      <c r="AU85">
        <f>SUM(AT85:AT88)/4</f>
        <v>-36.979464649246836</v>
      </c>
    </row>
    <row r="86" spans="1:47" x14ac:dyDescent="0.25">
      <c r="A86" s="29">
        <v>1.0979E-3</v>
      </c>
      <c r="B86" s="30">
        <v>4.5810000000000002E-4</v>
      </c>
      <c r="C86" s="29" t="s">
        <v>0</v>
      </c>
      <c r="D86" s="29" t="s">
        <v>0</v>
      </c>
      <c r="E86" s="34" t="s">
        <v>0</v>
      </c>
      <c r="F86" s="34">
        <v>1.29211E-2</v>
      </c>
      <c r="G86" s="34">
        <v>1.8613E-3</v>
      </c>
      <c r="H86" s="34">
        <v>2.6840000000000002E-4</v>
      </c>
      <c r="I86" s="34">
        <v>2.0699999999999998E-5</v>
      </c>
      <c r="J86" s="34">
        <v>0</v>
      </c>
      <c r="K86" s="34">
        <v>0</v>
      </c>
      <c r="L86" s="34">
        <v>0</v>
      </c>
      <c r="M86" s="34">
        <v>0</v>
      </c>
      <c r="N86" s="34">
        <v>0</v>
      </c>
      <c r="O86" s="34">
        <v>0</v>
      </c>
      <c r="P86" s="34">
        <v>0</v>
      </c>
      <c r="Q86" s="34">
        <v>0</v>
      </c>
      <c r="R86" s="34">
        <v>0</v>
      </c>
      <c r="S86" s="35">
        <v>0</v>
      </c>
      <c r="T86" s="35" t="s">
        <v>0</v>
      </c>
      <c r="U86" s="35" t="s">
        <v>0</v>
      </c>
      <c r="V86" s="35">
        <v>8.7834000000000002E-3</v>
      </c>
      <c r="W86" s="35">
        <v>5.4885999999999997E-3</v>
      </c>
      <c r="X86" s="35">
        <v>0</v>
      </c>
      <c r="Y86" s="35">
        <v>0</v>
      </c>
      <c r="Z86" s="35">
        <v>9.1839999999999999E-4</v>
      </c>
      <c r="AA86" s="35">
        <v>5.4197999999999998E-3</v>
      </c>
      <c r="AB86" s="35">
        <v>7.4245999999999999E-3</v>
      </c>
      <c r="AC86" s="36" t="s">
        <v>0</v>
      </c>
      <c r="AD86" s="29">
        <v>1.33977E-2</v>
      </c>
      <c r="AE86" s="29">
        <v>7.7818000000000002E-3</v>
      </c>
      <c r="AF86" s="29">
        <v>3.6189E-3</v>
      </c>
      <c r="AG86" s="29">
        <v>2.8663999999999999E-3</v>
      </c>
      <c r="AH86" s="29">
        <v>2.3727000000000002E-3</v>
      </c>
      <c r="AI86" s="29">
        <v>2.5625000000000001E-3</v>
      </c>
      <c r="AJ86" s="29">
        <v>2.0612E-3</v>
      </c>
      <c r="AK86" s="3">
        <f t="shared" si="1"/>
        <v>2.6441166666666669E-3</v>
      </c>
      <c r="AM86" s="14" t="s">
        <v>102</v>
      </c>
      <c r="AO86" s="2">
        <f>SUM(E85:R93)/126</f>
        <v>6.4412222222222251E-4</v>
      </c>
      <c r="AP86" s="2">
        <f>((AK86-AK$12)*100)/AK$12</f>
        <v>-30.350532445455947</v>
      </c>
      <c r="AR86" s="14" t="s">
        <v>102</v>
      </c>
      <c r="AS86" s="2"/>
      <c r="AT86" s="1">
        <f>((AO86-AO$12)*100)/AO$12</f>
        <v>-42.221608395441741</v>
      </c>
    </row>
    <row r="87" spans="1:47" x14ac:dyDescent="0.25">
      <c r="A87" s="29">
        <v>7.1330000000000005E-4</v>
      </c>
      <c r="B87" s="30">
        <v>0</v>
      </c>
      <c r="C87" s="29" t="s">
        <v>0</v>
      </c>
      <c r="D87" s="29" t="s">
        <v>0</v>
      </c>
      <c r="E87" s="34" t="s">
        <v>0</v>
      </c>
      <c r="F87" s="34">
        <v>6.4440000000000001E-3</v>
      </c>
      <c r="G87" s="34">
        <v>3.434E-4</v>
      </c>
      <c r="H87" s="34">
        <v>0</v>
      </c>
      <c r="I87" s="34">
        <v>0</v>
      </c>
      <c r="J87" s="34">
        <v>0</v>
      </c>
      <c r="K87" s="34">
        <v>0</v>
      </c>
      <c r="L87" s="34">
        <v>0</v>
      </c>
      <c r="M87" s="34">
        <v>0</v>
      </c>
      <c r="N87" s="34">
        <v>0</v>
      </c>
      <c r="O87" s="34">
        <v>0</v>
      </c>
      <c r="P87" s="34">
        <v>0</v>
      </c>
      <c r="Q87" s="34">
        <v>0</v>
      </c>
      <c r="R87" s="34">
        <v>0</v>
      </c>
      <c r="S87" s="35">
        <v>0</v>
      </c>
      <c r="T87" s="35" t="s">
        <v>0</v>
      </c>
      <c r="U87" s="35" t="s">
        <v>0</v>
      </c>
      <c r="V87" s="35" t="s">
        <v>0</v>
      </c>
      <c r="W87" s="35">
        <v>1.6754000000000001E-3</v>
      </c>
      <c r="X87" s="35">
        <v>4.4210000000000001E-4</v>
      </c>
      <c r="Y87" s="35">
        <v>2.2770000000000001E-4</v>
      </c>
      <c r="Z87" s="35">
        <v>1.1098E-3</v>
      </c>
      <c r="AA87" s="35">
        <v>1.3320999999999999E-3</v>
      </c>
      <c r="AB87" s="35" t="s">
        <v>0</v>
      </c>
      <c r="AC87" s="36" t="s">
        <v>0</v>
      </c>
      <c r="AD87" s="29">
        <v>1.4819499999999999E-2</v>
      </c>
      <c r="AE87" s="29">
        <v>3.0699999999999998E-3</v>
      </c>
      <c r="AF87" s="29">
        <v>2.7539999999999999E-3</v>
      </c>
      <c r="AG87" s="29">
        <v>2.2277999999999998E-3</v>
      </c>
      <c r="AH87" s="29">
        <v>2.4799000000000002E-3</v>
      </c>
      <c r="AI87" s="29">
        <v>2.6897000000000002E-3</v>
      </c>
      <c r="AJ87" s="29">
        <v>2.2052E-3</v>
      </c>
      <c r="AK87" s="3">
        <f t="shared" si="1"/>
        <v>1.5190678571428574E-3</v>
      </c>
      <c r="AM87" s="15" t="s">
        <v>105</v>
      </c>
      <c r="AO87" s="2">
        <f>(SUM(S94:AB102)+SUM(P99:R102))/67</f>
        <v>9.4236865671641775E-4</v>
      </c>
      <c r="AP87" s="2">
        <f>((AK87-AK$13)*100)/AK$13</f>
        <v>-33.51366729244269</v>
      </c>
      <c r="AR87" s="15" t="s">
        <v>105</v>
      </c>
      <c r="AS87" s="2"/>
      <c r="AT87" s="1">
        <f>((AO87-AO$13)*100)/AO$13</f>
        <v>-39.252912822190382</v>
      </c>
    </row>
    <row r="88" spans="1:47" x14ac:dyDescent="0.25">
      <c r="A88" s="29">
        <v>1.2079E-3</v>
      </c>
      <c r="B88" s="30">
        <v>0</v>
      </c>
      <c r="C88" s="29" t="s">
        <v>0</v>
      </c>
      <c r="D88" s="29" t="s">
        <v>0</v>
      </c>
      <c r="E88" s="34">
        <v>9.0419000000000003E-3</v>
      </c>
      <c r="F88" s="34">
        <v>4.2227999999999996E-3</v>
      </c>
      <c r="G88" s="34">
        <v>0</v>
      </c>
      <c r="H88" s="34">
        <v>0</v>
      </c>
      <c r="I88" s="34">
        <v>0</v>
      </c>
      <c r="J88" s="34">
        <v>0</v>
      </c>
      <c r="K88" s="34">
        <v>0</v>
      </c>
      <c r="L88" s="34">
        <v>0</v>
      </c>
      <c r="M88" s="34">
        <v>0</v>
      </c>
      <c r="N88" s="34">
        <v>0</v>
      </c>
      <c r="O88" s="34">
        <v>0</v>
      </c>
      <c r="P88" s="34">
        <v>0</v>
      </c>
      <c r="Q88" s="34">
        <v>0</v>
      </c>
      <c r="R88" s="34">
        <v>3.9859999999999999E-4</v>
      </c>
      <c r="S88" s="35">
        <v>0</v>
      </c>
      <c r="T88" s="35" t="s">
        <v>0</v>
      </c>
      <c r="U88" s="35" t="s">
        <v>0</v>
      </c>
      <c r="V88" s="35" t="s">
        <v>0</v>
      </c>
      <c r="W88" s="35">
        <v>2.7317000000000001E-3</v>
      </c>
      <c r="X88" s="35">
        <v>1.4723E-3</v>
      </c>
      <c r="Y88" s="35">
        <v>1.3803000000000001E-3</v>
      </c>
      <c r="Z88" s="35">
        <v>1.9428E-3</v>
      </c>
      <c r="AA88" s="35">
        <v>2.0633000000000001E-3</v>
      </c>
      <c r="AB88" s="35" t="s">
        <v>0</v>
      </c>
      <c r="AC88" s="36" t="s">
        <v>0</v>
      </c>
      <c r="AD88" s="29" t="s">
        <v>0</v>
      </c>
      <c r="AE88" s="29">
        <v>6.1220000000000003E-4</v>
      </c>
      <c r="AF88" s="29">
        <v>2.5888999999999999E-3</v>
      </c>
      <c r="AG88" s="29">
        <v>2.4069E-3</v>
      </c>
      <c r="AH88" s="29">
        <v>3.1044000000000002E-3</v>
      </c>
      <c r="AI88" s="29">
        <v>3.7799999999999999E-3</v>
      </c>
      <c r="AJ88" s="29">
        <v>3.6725999999999998E-3</v>
      </c>
      <c r="AK88" s="3">
        <f t="shared" si="1"/>
        <v>1.4509499999999997E-3</v>
      </c>
      <c r="AM88" s="15" t="s">
        <v>108</v>
      </c>
      <c r="AO88" s="2">
        <f>SUM(S85:AB93)/54</f>
        <v>2.1344092592592589E-3</v>
      </c>
      <c r="AP88" s="1">
        <f>((AK88-AK$14)*100)/AK$14</f>
        <v>-37.60878679400885</v>
      </c>
      <c r="AR88" s="15" t="s">
        <v>108</v>
      </c>
      <c r="AS88" s="2"/>
      <c r="AT88" s="1">
        <f>((AO88-AO$14)*100)/AO$14</f>
        <v>-37.371232893088141</v>
      </c>
    </row>
    <row r="89" spans="1:47" x14ac:dyDescent="0.25">
      <c r="A89" s="29">
        <v>1.6092999999999999E-3</v>
      </c>
      <c r="B89" s="30">
        <v>1.44E-4</v>
      </c>
      <c r="C89" s="29" t="s">
        <v>0</v>
      </c>
      <c r="D89" s="29" t="s">
        <v>0</v>
      </c>
      <c r="E89" s="34">
        <v>2.2483E-3</v>
      </c>
      <c r="F89" s="34">
        <v>7.3169999999999995E-4</v>
      </c>
      <c r="G89" s="34">
        <v>0</v>
      </c>
      <c r="H89" s="34">
        <v>0</v>
      </c>
      <c r="I89" s="34">
        <v>0</v>
      </c>
      <c r="J89" s="34">
        <v>0</v>
      </c>
      <c r="K89" s="34">
        <v>0</v>
      </c>
      <c r="L89" s="34">
        <v>0</v>
      </c>
      <c r="M89" s="34">
        <v>0</v>
      </c>
      <c r="N89" s="34">
        <v>0</v>
      </c>
      <c r="O89" s="34">
        <v>0</v>
      </c>
      <c r="P89" s="34">
        <v>0</v>
      </c>
      <c r="Q89" s="34">
        <v>1.9330000000000001E-4</v>
      </c>
      <c r="R89" s="34">
        <v>2.1247000000000002E-3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4.7028E-3</v>
      </c>
      <c r="X89" s="35">
        <v>1.882E-3</v>
      </c>
      <c r="Y89" s="35">
        <v>2.6491000000000002E-3</v>
      </c>
      <c r="Z89" s="35">
        <v>2.3904999999999998E-3</v>
      </c>
      <c r="AA89" s="35">
        <v>3.0132000000000002E-3</v>
      </c>
      <c r="AB89" s="35" t="s">
        <v>0</v>
      </c>
      <c r="AC89" s="36" t="s">
        <v>0</v>
      </c>
      <c r="AD89" s="29" t="s">
        <v>0</v>
      </c>
      <c r="AE89" s="29">
        <v>4.0518999999999998E-3</v>
      </c>
      <c r="AF89" s="29">
        <v>1.0426000000000001E-3</v>
      </c>
      <c r="AG89" s="29">
        <v>5.017E-4</v>
      </c>
      <c r="AH89" s="29">
        <v>1.1719E-3</v>
      </c>
      <c r="AI89" s="29">
        <v>2.1207000000000001E-3</v>
      </c>
      <c r="AJ89" s="29">
        <v>2.4510000000000001E-3</v>
      </c>
      <c r="AK89" s="3">
        <f t="shared" si="1"/>
        <v>1.2232851851851853E-3</v>
      </c>
      <c r="AM89" s="16" t="s">
        <v>117</v>
      </c>
      <c r="AO89" s="7">
        <f>(SUM(AC80:AJ102)+SUM(A80:D93))/173</f>
        <v>1.8726385549132946E-2</v>
      </c>
      <c r="AP89" s="2">
        <f>((AK89-AK$15)*100)/AK$15</f>
        <v>-46.533440173534387</v>
      </c>
      <c r="AR89" s="16" t="s">
        <v>117</v>
      </c>
      <c r="AS89" s="2"/>
      <c r="AT89" s="1">
        <f>((AO89-AO$15)*100)/AO$15</f>
        <v>-8.7122699265321089</v>
      </c>
    </row>
    <row r="90" spans="1:47" x14ac:dyDescent="0.25">
      <c r="A90" s="29">
        <v>3.6641999999999998E-3</v>
      </c>
      <c r="B90" s="30">
        <v>1.1068E-3</v>
      </c>
      <c r="C90" s="29" t="s">
        <v>0</v>
      </c>
      <c r="D90" s="29" t="s">
        <v>0</v>
      </c>
      <c r="E90" s="34">
        <v>0</v>
      </c>
      <c r="F90" s="34">
        <v>2.1919999999999999E-4</v>
      </c>
      <c r="G90" s="34">
        <v>0</v>
      </c>
      <c r="H90" s="34">
        <v>0</v>
      </c>
      <c r="I90" s="34">
        <v>0</v>
      </c>
      <c r="J90" s="34">
        <v>0</v>
      </c>
      <c r="K90" s="34">
        <v>0</v>
      </c>
      <c r="L90" s="34">
        <v>0</v>
      </c>
      <c r="M90" s="34">
        <v>0</v>
      </c>
      <c r="N90" s="34">
        <v>0</v>
      </c>
      <c r="O90" s="34">
        <v>0</v>
      </c>
      <c r="P90" s="34">
        <v>5.24E-5</v>
      </c>
      <c r="Q90" s="34">
        <v>3.792E-4</v>
      </c>
      <c r="R90" s="34">
        <v>3.8823E-3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2.3265999999999998E-3</v>
      </c>
      <c r="X90" s="35">
        <v>1.5009000000000001E-3</v>
      </c>
      <c r="Y90" s="35">
        <v>1.7225999999999999E-3</v>
      </c>
      <c r="Z90" s="35">
        <v>8.8730000000000005E-4</v>
      </c>
      <c r="AA90" s="35">
        <v>2.5834E-3</v>
      </c>
      <c r="AB90" s="35" t="s">
        <v>0</v>
      </c>
      <c r="AC90" s="36" t="s">
        <v>0</v>
      </c>
      <c r="AD90" s="29" t="s">
        <v>0</v>
      </c>
      <c r="AE90" s="29">
        <v>1.638E-4</v>
      </c>
      <c r="AF90" s="29">
        <v>0</v>
      </c>
      <c r="AG90" s="29">
        <v>1.111E-4</v>
      </c>
      <c r="AH90" s="29">
        <v>1.2463000000000001E-3</v>
      </c>
      <c r="AI90" s="29">
        <v>2.0176999999999999E-3</v>
      </c>
      <c r="AJ90" s="29">
        <v>3.0018000000000002E-3</v>
      </c>
      <c r="AK90" s="3">
        <f t="shared" si="1"/>
        <v>9.2094814814814793E-4</v>
      </c>
      <c r="AM90" t="s">
        <v>118</v>
      </c>
      <c r="AO90" s="2">
        <f>((SUM(A76:Z109)+SUM(AA76:AJ102))/895)</f>
        <v>1.8453667486033522E-2</v>
      </c>
      <c r="AP90" s="2">
        <f>((AK90-AK$16)*100)/AK$16</f>
        <v>-49.54466503254713</v>
      </c>
      <c r="AR90" t="s">
        <v>118</v>
      </c>
      <c r="AT90" s="1">
        <f>((AO90-AO$16)*100)/AO$16</f>
        <v>-7.7262173856661063</v>
      </c>
    </row>
    <row r="91" spans="1:47" x14ac:dyDescent="0.25">
      <c r="A91" s="29">
        <v>7.1998000000000001E-3</v>
      </c>
      <c r="B91" s="30">
        <v>1.6207000000000001E-3</v>
      </c>
      <c r="C91" s="29">
        <v>0</v>
      </c>
      <c r="D91" s="29">
        <v>0</v>
      </c>
      <c r="E91" s="34">
        <v>0</v>
      </c>
      <c r="F91" s="34">
        <v>5.9999999999999997E-7</v>
      </c>
      <c r="G91" s="34">
        <v>0</v>
      </c>
      <c r="H91" s="34">
        <v>0</v>
      </c>
      <c r="I91" s="34">
        <v>0</v>
      </c>
      <c r="J91" s="34">
        <v>0</v>
      </c>
      <c r="K91" s="34">
        <v>0</v>
      </c>
      <c r="L91" s="34">
        <v>0</v>
      </c>
      <c r="M91" s="34">
        <v>0</v>
      </c>
      <c r="N91" s="34">
        <v>0</v>
      </c>
      <c r="O91" s="34">
        <v>3.1E-6</v>
      </c>
      <c r="P91" s="34">
        <v>7.6820000000000002E-4</v>
      </c>
      <c r="Q91" s="34">
        <v>9.7919999999999995E-4</v>
      </c>
      <c r="R91" s="34">
        <v>3.2954E-3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0</v>
      </c>
      <c r="X91" s="35">
        <v>0</v>
      </c>
      <c r="Y91" s="35">
        <v>2.0625999999999999E-3</v>
      </c>
      <c r="Z91" s="35">
        <v>2.8061000000000002E-3</v>
      </c>
      <c r="AA91" s="35">
        <v>2.1833999999999998E-3</v>
      </c>
      <c r="AB91" s="35" t="s">
        <v>0</v>
      </c>
      <c r="AC91" s="36" t="s">
        <v>0</v>
      </c>
      <c r="AD91" s="29" t="s">
        <v>0</v>
      </c>
      <c r="AE91" s="29">
        <v>0</v>
      </c>
      <c r="AF91" s="29">
        <v>3.6610000000000001E-4</v>
      </c>
      <c r="AG91" s="29">
        <v>5.0750000000000003E-4</v>
      </c>
      <c r="AH91" s="29">
        <v>1.2599E-3</v>
      </c>
      <c r="AI91" s="29">
        <v>1.8564E-3</v>
      </c>
      <c r="AJ91" s="29">
        <v>3.7721999999999999E-3</v>
      </c>
      <c r="AK91" s="3">
        <f t="shared" si="1"/>
        <v>9.8900689655172431E-4</v>
      </c>
      <c r="AM91" t="s">
        <v>119</v>
      </c>
      <c r="AP91" s="2">
        <f>((AK91-AK$17)*100)/AK$17</f>
        <v>-42.359310752312155</v>
      </c>
      <c r="AR91" t="s">
        <v>119</v>
      </c>
      <c r="AT91" s="1" t="e">
        <f>((AO91-AO$17)*100)/AO$17</f>
        <v>#DIV/0!</v>
      </c>
    </row>
    <row r="92" spans="1:47" x14ac:dyDescent="0.25">
      <c r="A92" s="29">
        <v>1.7125E-3</v>
      </c>
      <c r="B92" s="30">
        <v>6.4349999999999997E-4</v>
      </c>
      <c r="C92" s="29">
        <v>0</v>
      </c>
      <c r="D92" s="29">
        <v>0</v>
      </c>
      <c r="E92" s="34">
        <v>0</v>
      </c>
      <c r="F92" s="34">
        <v>0</v>
      </c>
      <c r="G92" s="34">
        <v>0</v>
      </c>
      <c r="H92" s="34">
        <v>0</v>
      </c>
      <c r="I92" s="34">
        <v>0</v>
      </c>
      <c r="J92" s="34">
        <v>0</v>
      </c>
      <c r="K92" s="34">
        <v>0</v>
      </c>
      <c r="L92" s="34">
        <v>0</v>
      </c>
      <c r="M92" s="34">
        <v>0</v>
      </c>
      <c r="N92" s="34">
        <v>1.125E-4</v>
      </c>
      <c r="O92" s="34">
        <v>7.6800000000000002E-4</v>
      </c>
      <c r="P92" s="34">
        <v>1.5527E-3</v>
      </c>
      <c r="Q92" s="34">
        <v>2.3046999999999998E-3</v>
      </c>
      <c r="R92" s="34">
        <v>1.7614E-3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0</v>
      </c>
      <c r="X92" s="35">
        <v>4.3770000000000001E-4</v>
      </c>
      <c r="Y92" s="35">
        <v>1.7435E-3</v>
      </c>
      <c r="Z92" s="35">
        <v>3.3395999999999999E-3</v>
      </c>
      <c r="AA92" s="35">
        <v>3.0181000000000001E-3</v>
      </c>
      <c r="AB92" s="35" t="s">
        <v>0</v>
      </c>
      <c r="AC92" s="36" t="s">
        <v>0</v>
      </c>
      <c r="AD92" s="29" t="s">
        <v>0</v>
      </c>
      <c r="AE92" s="29">
        <v>0</v>
      </c>
      <c r="AF92" s="29">
        <v>2.4269999999999999E-4</v>
      </c>
      <c r="AG92" s="29">
        <v>4.7610000000000003E-4</v>
      </c>
      <c r="AH92" s="29">
        <v>7.2679999999999999E-4</v>
      </c>
      <c r="AI92" s="29">
        <v>1.7963E-3</v>
      </c>
      <c r="AJ92" s="29">
        <v>3.8896999999999998E-3</v>
      </c>
      <c r="AK92" s="3">
        <f t="shared" si="1"/>
        <v>8.4571724137931026E-4</v>
      </c>
      <c r="AM92" t="s">
        <v>120</v>
      </c>
      <c r="AP92" s="2">
        <f>((AK92-AK$18)*100)/AK$18</f>
        <v>-39.315255931570142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0</v>
      </c>
      <c r="B93" s="30" t="s">
        <v>0</v>
      </c>
      <c r="C93" s="29">
        <v>0</v>
      </c>
      <c r="D93" s="29">
        <v>0</v>
      </c>
      <c r="E93" s="34">
        <v>4.1100000000000002E-4</v>
      </c>
      <c r="F93" s="34">
        <v>0</v>
      </c>
      <c r="G93" s="34">
        <v>0</v>
      </c>
      <c r="H93" s="34">
        <v>0</v>
      </c>
      <c r="I93" s="34">
        <v>0</v>
      </c>
      <c r="J93" s="34">
        <v>0</v>
      </c>
      <c r="K93" s="34">
        <v>0</v>
      </c>
      <c r="L93" s="34">
        <v>0</v>
      </c>
      <c r="M93" s="34">
        <v>0</v>
      </c>
      <c r="N93" s="34">
        <v>0</v>
      </c>
      <c r="O93" s="34">
        <v>0</v>
      </c>
      <c r="P93" s="34">
        <v>3.8259999999999998E-4</v>
      </c>
      <c r="Q93" s="34">
        <v>1.5522000000000001E-3</v>
      </c>
      <c r="R93" s="34">
        <v>2.0994E-3</v>
      </c>
      <c r="S93" s="35" t="s">
        <v>0</v>
      </c>
      <c r="T93" s="35" t="s">
        <v>0</v>
      </c>
      <c r="U93" s="35" t="s">
        <v>0</v>
      </c>
      <c r="V93" s="35">
        <v>0</v>
      </c>
      <c r="W93" s="35">
        <v>0</v>
      </c>
      <c r="X93" s="35">
        <v>0</v>
      </c>
      <c r="Y93" s="35">
        <v>0</v>
      </c>
      <c r="Z93" s="35">
        <v>4.8680000000000001E-4</v>
      </c>
      <c r="AA93" s="35">
        <v>2.1810000000000002E-3</v>
      </c>
      <c r="AB93" s="35" t="s">
        <v>0</v>
      </c>
      <c r="AC93" s="36" t="s">
        <v>0</v>
      </c>
      <c r="AD93" s="29" t="s">
        <v>0</v>
      </c>
      <c r="AE93" s="29">
        <v>0</v>
      </c>
      <c r="AF93" s="29">
        <v>3.1600000000000002E-5</v>
      </c>
      <c r="AG93" s="29">
        <v>9.9599999999999992E-4</v>
      </c>
      <c r="AH93" s="29">
        <v>5.2879999999999995E-4</v>
      </c>
      <c r="AI93" s="29">
        <v>7.4350000000000002E-4</v>
      </c>
      <c r="AJ93" s="29">
        <v>1.6567000000000001E-3</v>
      </c>
      <c r="AK93" s="3">
        <f t="shared" si="1"/>
        <v>3.953428571428571E-4</v>
      </c>
      <c r="AM93" t="s">
        <v>121</v>
      </c>
      <c r="AO93" s="2">
        <f>SUM(U108:W109)/6</f>
        <v>6.3387949999999998E-2</v>
      </c>
      <c r="AP93" s="2">
        <f>((AK93-AK$19)*100)/AK$19</f>
        <v>-35.741610407100602</v>
      </c>
      <c r="AR93" t="s">
        <v>124</v>
      </c>
      <c r="AT93" s="1">
        <f>((AO93-AO$19)*100)/AO$19</f>
        <v>4.9446204278051207</v>
      </c>
    </row>
    <row r="94" spans="1:47" x14ac:dyDescent="0.25">
      <c r="A94" t="s">
        <v>0</v>
      </c>
      <c r="B94" s="37" t="s">
        <v>0</v>
      </c>
      <c r="C94" s="34">
        <v>0</v>
      </c>
      <c r="D94" s="34">
        <v>1.27E-5</v>
      </c>
      <c r="E94" s="34">
        <v>0</v>
      </c>
      <c r="F94" s="34">
        <v>0</v>
      </c>
      <c r="G94" s="34">
        <v>0</v>
      </c>
      <c r="H94" s="34">
        <v>0</v>
      </c>
      <c r="I94" s="34">
        <v>0</v>
      </c>
      <c r="J94" s="34">
        <v>0</v>
      </c>
      <c r="K94" s="34">
        <v>0</v>
      </c>
      <c r="L94" s="34">
        <v>0</v>
      </c>
      <c r="M94" s="34">
        <v>0</v>
      </c>
      <c r="N94" s="34">
        <v>0</v>
      </c>
      <c r="O94" s="34">
        <v>0</v>
      </c>
      <c r="P94" s="34">
        <v>4.392E-4</v>
      </c>
      <c r="Q94" s="34">
        <v>1.2176000000000001E-3</v>
      </c>
      <c r="R94" s="34">
        <v>1.242E-3</v>
      </c>
      <c r="S94" s="35" t="s">
        <v>0</v>
      </c>
      <c r="T94" s="35" t="s">
        <v>0</v>
      </c>
      <c r="U94" s="35" t="s">
        <v>0</v>
      </c>
      <c r="V94" s="35">
        <v>1.03E-4</v>
      </c>
      <c r="W94" s="35">
        <v>0</v>
      </c>
      <c r="X94" s="35">
        <v>0</v>
      </c>
      <c r="Y94" s="35">
        <v>0</v>
      </c>
      <c r="Z94" s="35">
        <v>4.037E-4</v>
      </c>
      <c r="AA94" s="35">
        <v>2.0969000000000001E-3</v>
      </c>
      <c r="AB94" s="35" t="s">
        <v>0</v>
      </c>
      <c r="AC94" s="36" t="s">
        <v>0</v>
      </c>
      <c r="AD94" s="29" t="s">
        <v>0</v>
      </c>
      <c r="AE94" s="29">
        <v>3.7155000000000001E-3</v>
      </c>
      <c r="AF94" s="29">
        <v>4.3120000000000002E-4</v>
      </c>
      <c r="AG94" s="29">
        <v>1.7320000000000001E-4</v>
      </c>
      <c r="AH94" s="29">
        <v>0</v>
      </c>
      <c r="AI94" s="29">
        <v>0</v>
      </c>
      <c r="AJ94" s="29">
        <v>9.7559999999999997E-4</v>
      </c>
      <c r="AK94" s="3">
        <f t="shared" si="1"/>
        <v>3.8609285714285717E-4</v>
      </c>
      <c r="AP94" s="2">
        <f>((AK94-AK$20)*100)/AK$20</f>
        <v>-33.796710228177396</v>
      </c>
    </row>
    <row r="95" spans="1:47" x14ac:dyDescent="0.25">
      <c r="A95" t="s">
        <v>0</v>
      </c>
      <c r="B95" s="37">
        <v>0</v>
      </c>
      <c r="C95" s="34">
        <v>0</v>
      </c>
      <c r="D95" s="34">
        <v>0</v>
      </c>
      <c r="E95" s="34">
        <v>0</v>
      </c>
      <c r="F95" s="34">
        <v>0</v>
      </c>
      <c r="G95" s="34">
        <v>0</v>
      </c>
      <c r="H95" s="34">
        <v>0</v>
      </c>
      <c r="I95" s="34">
        <v>2.0599999999999999E-5</v>
      </c>
      <c r="J95" s="34">
        <v>5.9540000000000005E-4</v>
      </c>
      <c r="K95" s="34">
        <v>8.6439999999999998E-4</v>
      </c>
      <c r="L95" s="34">
        <v>1.1367E-3</v>
      </c>
      <c r="M95" s="34">
        <v>9.9050000000000006E-4</v>
      </c>
      <c r="N95" s="34">
        <v>7.0600000000000003E-4</v>
      </c>
      <c r="O95" s="34">
        <v>4.7120000000000002E-4</v>
      </c>
      <c r="P95" s="34">
        <v>7.3079999999999998E-4</v>
      </c>
      <c r="Q95" s="34">
        <v>9.2659999999999997E-4</v>
      </c>
      <c r="R95" s="34">
        <v>1.0355E-3</v>
      </c>
      <c r="S95" s="35" t="s">
        <v>0</v>
      </c>
      <c r="T95" s="35" t="s">
        <v>0</v>
      </c>
      <c r="U95" s="35">
        <v>0</v>
      </c>
      <c r="V95" s="35">
        <v>0</v>
      </c>
      <c r="W95" s="35">
        <v>4.0069999999999998E-4</v>
      </c>
      <c r="X95" s="35">
        <v>1.929E-4</v>
      </c>
      <c r="Y95" s="35">
        <v>5.8100000000000003E-5</v>
      </c>
      <c r="Z95" s="35">
        <v>0</v>
      </c>
      <c r="AA95" s="35">
        <v>8.6530000000000005E-4</v>
      </c>
      <c r="AB95" s="35" t="s">
        <v>0</v>
      </c>
      <c r="AC95" s="36" t="s">
        <v>0</v>
      </c>
      <c r="AD95" s="29" t="s">
        <v>0</v>
      </c>
      <c r="AE95" s="29">
        <v>6.9693999999999997E-3</v>
      </c>
      <c r="AF95" s="29">
        <v>4.2099999999999999E-4</v>
      </c>
      <c r="AG95" s="29">
        <v>0</v>
      </c>
      <c r="AH95" s="29">
        <v>0</v>
      </c>
      <c r="AI95" s="29">
        <v>0</v>
      </c>
      <c r="AJ95" s="29">
        <v>1.6451E-3</v>
      </c>
      <c r="AK95" s="3">
        <f t="shared" si="1"/>
        <v>6.0100666666666671E-4</v>
      </c>
      <c r="AP95" s="2">
        <f>((AK95-AK$21)*100)/AK$21</f>
        <v>-37.326371991490646</v>
      </c>
    </row>
    <row r="96" spans="1:47" x14ac:dyDescent="0.25">
      <c r="A96" t="s">
        <v>0</v>
      </c>
      <c r="B96" s="37">
        <v>0</v>
      </c>
      <c r="C96" s="34">
        <v>0</v>
      </c>
      <c r="D96" s="34">
        <v>0</v>
      </c>
      <c r="E96" s="34">
        <v>0</v>
      </c>
      <c r="F96" s="34">
        <v>0</v>
      </c>
      <c r="G96" s="34">
        <v>0</v>
      </c>
      <c r="H96" s="34">
        <v>0</v>
      </c>
      <c r="I96" s="34">
        <v>0</v>
      </c>
      <c r="J96" s="34">
        <v>0</v>
      </c>
      <c r="K96" s="34">
        <v>3.6319999999999999E-4</v>
      </c>
      <c r="L96" s="34">
        <v>6.736E-4</v>
      </c>
      <c r="M96" s="34">
        <v>9.6000000000000002E-4</v>
      </c>
      <c r="N96" s="34">
        <v>7.7870000000000001E-4</v>
      </c>
      <c r="O96" s="34">
        <v>5.7930000000000004E-4</v>
      </c>
      <c r="P96" s="34">
        <v>8.3250000000000002E-4</v>
      </c>
      <c r="Q96" s="34">
        <v>1.6892000000000001E-3</v>
      </c>
      <c r="R96" s="34">
        <v>2.6973000000000001E-3</v>
      </c>
      <c r="S96" s="35" t="s">
        <v>0</v>
      </c>
      <c r="T96" s="35" t="s">
        <v>0</v>
      </c>
      <c r="U96" s="35">
        <v>0</v>
      </c>
      <c r="V96" s="35">
        <v>0</v>
      </c>
      <c r="W96" s="35">
        <v>0</v>
      </c>
      <c r="X96" s="35">
        <v>0</v>
      </c>
      <c r="Y96" s="35">
        <v>3.1339999999999997E-4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2.2972999999999999E-3</v>
      </c>
      <c r="AG96" s="29">
        <v>0</v>
      </c>
      <c r="AH96" s="29">
        <v>2.8343000000000001E-3</v>
      </c>
      <c r="AI96" s="29">
        <v>3.7678E-3</v>
      </c>
      <c r="AJ96" s="29">
        <v>5.3180000000000002E-4</v>
      </c>
      <c r="AK96" s="3">
        <f t="shared" si="1"/>
        <v>6.7845925925925921E-4</v>
      </c>
      <c r="AP96" s="2">
        <f>((AK96-AK$22)*100)/AK$22</f>
        <v>-41.967388652873225</v>
      </c>
    </row>
    <row r="97" spans="1:45" x14ac:dyDescent="0.25">
      <c r="A97" t="s">
        <v>0</v>
      </c>
      <c r="B97" s="37">
        <v>0</v>
      </c>
      <c r="C97" s="34">
        <v>0</v>
      </c>
      <c r="D97" s="34">
        <v>0</v>
      </c>
      <c r="E97" s="34">
        <v>0</v>
      </c>
      <c r="F97" s="34">
        <v>0</v>
      </c>
      <c r="G97" s="34">
        <v>0</v>
      </c>
      <c r="H97" s="34">
        <v>0</v>
      </c>
      <c r="I97" s="34">
        <v>0</v>
      </c>
      <c r="J97" s="34">
        <v>0</v>
      </c>
      <c r="K97" s="34">
        <v>0</v>
      </c>
      <c r="L97" s="34">
        <v>0</v>
      </c>
      <c r="M97" s="34">
        <v>0</v>
      </c>
      <c r="N97" s="34">
        <v>0</v>
      </c>
      <c r="O97" s="34">
        <v>0</v>
      </c>
      <c r="P97" s="34">
        <v>0</v>
      </c>
      <c r="Q97" s="34">
        <v>1.3079000000000001E-3</v>
      </c>
      <c r="R97" s="34">
        <v>3.5474E-3</v>
      </c>
      <c r="S97" s="35" t="s">
        <v>0</v>
      </c>
      <c r="T97" s="35">
        <v>4.7639999999999998E-4</v>
      </c>
      <c r="U97" s="35">
        <v>0</v>
      </c>
      <c r="V97" s="35">
        <v>0</v>
      </c>
      <c r="W97" s="35">
        <v>0</v>
      </c>
      <c r="X97" s="35">
        <v>0</v>
      </c>
      <c r="Y97" s="35">
        <v>0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9.0673999999999998E-3</v>
      </c>
      <c r="AG97" s="29">
        <v>4.9046000000000003E-3</v>
      </c>
      <c r="AH97" s="29">
        <v>1.6969999999999999E-3</v>
      </c>
      <c r="AI97" s="29">
        <v>2.6686000000000001E-3</v>
      </c>
      <c r="AJ97" s="29">
        <v>2.1746000000000001E-3</v>
      </c>
      <c r="AK97" s="3">
        <f t="shared" si="1"/>
        <v>9.229964285714286E-4</v>
      </c>
      <c r="AP97" s="2">
        <f>((AK97-AK$23)*100)/AK$23</f>
        <v>-31.379192234061474</v>
      </c>
      <c r="AS97" t="s">
        <v>127</v>
      </c>
    </row>
    <row r="98" spans="1:45" x14ac:dyDescent="0.25">
      <c r="A98" t="s">
        <v>0</v>
      </c>
      <c r="B98" s="37">
        <v>0</v>
      </c>
      <c r="C98" s="34">
        <v>0</v>
      </c>
      <c r="D98" s="34">
        <v>0</v>
      </c>
      <c r="E98" s="34">
        <v>0</v>
      </c>
      <c r="F98" s="34">
        <v>0</v>
      </c>
      <c r="G98" s="34">
        <v>0</v>
      </c>
      <c r="H98" s="34">
        <v>0</v>
      </c>
      <c r="I98" s="34">
        <v>0</v>
      </c>
      <c r="J98" s="34">
        <v>0</v>
      </c>
      <c r="K98" s="34">
        <v>0</v>
      </c>
      <c r="L98" s="34">
        <v>0</v>
      </c>
      <c r="M98" s="34">
        <v>0</v>
      </c>
      <c r="N98" s="34">
        <v>0</v>
      </c>
      <c r="O98" s="34">
        <v>0</v>
      </c>
      <c r="P98" s="34">
        <v>3.6069999999999999E-4</v>
      </c>
      <c r="Q98" s="34">
        <v>6.3216000000000001E-3</v>
      </c>
      <c r="R98" s="34" t="s">
        <v>0</v>
      </c>
      <c r="S98" s="35">
        <v>7.36E-5</v>
      </c>
      <c r="T98" s="35">
        <v>0</v>
      </c>
      <c r="U98" s="35">
        <v>0</v>
      </c>
      <c r="V98" s="35">
        <v>0</v>
      </c>
      <c r="W98" s="35">
        <v>0</v>
      </c>
      <c r="X98" s="35">
        <v>0</v>
      </c>
      <c r="Y98" s="35">
        <v>0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1.1277300000000001E-2</v>
      </c>
      <c r="AG98" s="29">
        <v>6.6752000000000001E-3</v>
      </c>
      <c r="AH98" s="29">
        <v>3.8127999999999999E-3</v>
      </c>
      <c r="AI98" s="29">
        <v>7.7292000000000003E-3</v>
      </c>
      <c r="AJ98" s="29">
        <v>7.4888000000000003E-3</v>
      </c>
      <c r="AK98" s="3">
        <f t="shared" si="1"/>
        <v>1.5621142857142854E-3</v>
      </c>
      <c r="AP98" s="2">
        <f>((AK98-AK$24)*100)/AK$24</f>
        <v>-26.869509679015824</v>
      </c>
    </row>
    <row r="99" spans="1:45" x14ac:dyDescent="0.25">
      <c r="A99" t="s">
        <v>0</v>
      </c>
      <c r="B99" s="37">
        <v>2.3676000000000001E-3</v>
      </c>
      <c r="C99" s="34">
        <v>0</v>
      </c>
      <c r="D99" s="34">
        <v>0</v>
      </c>
      <c r="E99" s="34">
        <v>0</v>
      </c>
      <c r="F99" s="34">
        <v>0</v>
      </c>
      <c r="G99" s="34">
        <v>0</v>
      </c>
      <c r="H99" s="34">
        <v>0</v>
      </c>
      <c r="I99" s="34">
        <v>0</v>
      </c>
      <c r="J99" s="34">
        <v>0</v>
      </c>
      <c r="K99" s="34">
        <v>0</v>
      </c>
      <c r="L99" s="34">
        <v>0</v>
      </c>
      <c r="M99" s="34">
        <v>0</v>
      </c>
      <c r="N99" s="34">
        <v>0</v>
      </c>
      <c r="O99" s="34">
        <v>0</v>
      </c>
      <c r="P99" s="38">
        <v>3.5829999999999998E-4</v>
      </c>
      <c r="Q99" s="38" t="s">
        <v>0</v>
      </c>
      <c r="R99" s="38">
        <v>4.8697999999999996E-3</v>
      </c>
      <c r="S99" s="35">
        <v>0</v>
      </c>
      <c r="T99" s="35">
        <v>0</v>
      </c>
      <c r="U99" s="35">
        <v>0</v>
      </c>
      <c r="V99" s="35">
        <v>0</v>
      </c>
      <c r="W99" s="35">
        <v>0</v>
      </c>
      <c r="X99" s="35">
        <v>0</v>
      </c>
      <c r="Y99" s="35">
        <v>0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1.5026400000000001E-2</v>
      </c>
      <c r="AG99" s="29">
        <v>8.4294000000000001E-3</v>
      </c>
      <c r="AH99" s="29" t="s">
        <v>0</v>
      </c>
      <c r="AI99" s="29">
        <v>1.6883599999999999E-2</v>
      </c>
      <c r="AJ99" s="29">
        <v>7.3622999999999996E-3</v>
      </c>
      <c r="AK99" s="3">
        <f t="shared" si="1"/>
        <v>2.0480518518518516E-3</v>
      </c>
      <c r="AP99" s="2">
        <f>((AK99-AK$25)*100)/AK$25</f>
        <v>-17.052199570091197</v>
      </c>
    </row>
    <row r="100" spans="1:45" x14ac:dyDescent="0.25">
      <c r="A100" t="s">
        <v>0</v>
      </c>
      <c r="B100" s="37">
        <v>6.8104999999999997E-3</v>
      </c>
      <c r="C100" s="34">
        <v>2.6570000000000001E-3</v>
      </c>
      <c r="D100" s="34">
        <v>0</v>
      </c>
      <c r="E100" s="34">
        <v>0</v>
      </c>
      <c r="F100" s="34">
        <v>0</v>
      </c>
      <c r="G100" s="34">
        <v>0</v>
      </c>
      <c r="H100" s="34">
        <v>0</v>
      </c>
      <c r="I100" s="34">
        <v>0</v>
      </c>
      <c r="J100" s="34">
        <v>0</v>
      </c>
      <c r="K100" s="34">
        <v>0</v>
      </c>
      <c r="L100" s="34">
        <v>0</v>
      </c>
      <c r="M100" s="34">
        <v>0</v>
      </c>
      <c r="N100" s="34">
        <v>0</v>
      </c>
      <c r="O100" s="34">
        <v>0</v>
      </c>
      <c r="P100" s="38" t="s">
        <v>0</v>
      </c>
      <c r="Q100" s="38">
        <v>6.6791999999999997E-3</v>
      </c>
      <c r="R100" s="38">
        <v>6.3362000000000002E-3</v>
      </c>
      <c r="S100" s="35">
        <v>3.0287999999999999E-3</v>
      </c>
      <c r="T100" s="35">
        <v>0</v>
      </c>
      <c r="U100" s="35">
        <v>0</v>
      </c>
      <c r="V100" s="35">
        <v>0</v>
      </c>
      <c r="W100" s="35">
        <v>0</v>
      </c>
      <c r="X100" s="35">
        <v>0</v>
      </c>
      <c r="Y100" s="35">
        <v>9.9999999999999995E-8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1.4585900000000001E-2</v>
      </c>
      <c r="AG100" s="29">
        <v>1.2630000000000001E-2</v>
      </c>
      <c r="AH100" s="29" t="s">
        <v>0</v>
      </c>
      <c r="AI100" s="29" t="s">
        <v>0</v>
      </c>
      <c r="AJ100" s="29" t="s">
        <v>0</v>
      </c>
      <c r="AK100" s="3">
        <f t="shared" si="1"/>
        <v>2.1091080000000002E-3</v>
      </c>
      <c r="AP100" s="2">
        <f>((AK100-AK$26)*100)/AK$26</f>
        <v>-20.583397847389357</v>
      </c>
    </row>
    <row r="101" spans="1:45" x14ac:dyDescent="0.25">
      <c r="A101" t="s">
        <v>0</v>
      </c>
      <c r="B101" s="37" t="s">
        <v>0</v>
      </c>
      <c r="C101" s="34">
        <v>4.9661999999999996E-3</v>
      </c>
      <c r="D101" s="34">
        <v>0</v>
      </c>
      <c r="E101" s="34">
        <v>0</v>
      </c>
      <c r="F101" s="34">
        <v>0</v>
      </c>
      <c r="G101" s="34">
        <v>0</v>
      </c>
      <c r="H101" s="34">
        <v>0</v>
      </c>
      <c r="I101" s="34">
        <v>0</v>
      </c>
      <c r="J101" s="34">
        <v>0</v>
      </c>
      <c r="K101" s="34">
        <v>0</v>
      </c>
      <c r="L101" s="34">
        <v>0</v>
      </c>
      <c r="M101" s="34">
        <v>0</v>
      </c>
      <c r="N101" s="34">
        <v>0</v>
      </c>
      <c r="O101" s="34">
        <v>0</v>
      </c>
      <c r="P101" s="38" t="s">
        <v>0</v>
      </c>
      <c r="Q101" s="38">
        <v>7.5247999999999999E-3</v>
      </c>
      <c r="R101" s="38">
        <v>6.3642999999999998E-3</v>
      </c>
      <c r="S101" s="35">
        <v>4.7654000000000004E-3</v>
      </c>
      <c r="T101" s="35">
        <v>6.4499999999999996E-5</v>
      </c>
      <c r="U101" s="35">
        <v>0</v>
      </c>
      <c r="V101" s="35">
        <v>0</v>
      </c>
      <c r="W101" s="35">
        <v>0</v>
      </c>
      <c r="X101" s="35">
        <v>0</v>
      </c>
      <c r="Y101" s="35">
        <v>1.7795E-3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1.4609E-3</v>
      </c>
      <c r="AG101" s="29">
        <v>2.7235800000000001E-2</v>
      </c>
      <c r="AH101" s="29" t="s">
        <v>0</v>
      </c>
      <c r="AI101" s="29" t="s">
        <v>0</v>
      </c>
      <c r="AJ101" s="29" t="s">
        <v>0</v>
      </c>
      <c r="AK101" s="3">
        <f t="shared" si="1"/>
        <v>2.2567249999999998E-3</v>
      </c>
      <c r="AP101" s="2">
        <f>((AK101-AK$27)*100)/AK$27</f>
        <v>-25.139737387698688</v>
      </c>
    </row>
    <row r="102" spans="1:45" x14ac:dyDescent="0.25">
      <c r="A102" t="s">
        <v>0</v>
      </c>
      <c r="B102" s="37" t="s">
        <v>0</v>
      </c>
      <c r="C102" s="34">
        <v>1.5644600000000002E-2</v>
      </c>
      <c r="D102" s="34">
        <v>7.7510000000000003E-4</v>
      </c>
      <c r="E102" s="34">
        <v>0</v>
      </c>
      <c r="F102" s="34">
        <v>0</v>
      </c>
      <c r="G102" s="34">
        <v>0</v>
      </c>
      <c r="H102" s="34">
        <v>0</v>
      </c>
      <c r="I102" s="34">
        <v>0</v>
      </c>
      <c r="J102" s="34">
        <v>0</v>
      </c>
      <c r="K102" s="34">
        <v>0</v>
      </c>
      <c r="L102" s="34">
        <v>0</v>
      </c>
      <c r="M102" s="34">
        <v>0</v>
      </c>
      <c r="N102" s="34">
        <v>0</v>
      </c>
      <c r="O102" s="34">
        <v>8.5910000000000001E-4</v>
      </c>
      <c r="P102" s="38" t="s">
        <v>0</v>
      </c>
      <c r="Q102" s="38">
        <v>1.11582E-2</v>
      </c>
      <c r="R102" s="38">
        <v>3.7686999999999998E-3</v>
      </c>
      <c r="S102" s="35">
        <v>8.6560000000000001E-4</v>
      </c>
      <c r="T102" s="35">
        <v>0</v>
      </c>
      <c r="U102" s="35">
        <v>0</v>
      </c>
      <c r="V102" s="35">
        <v>0</v>
      </c>
      <c r="W102" s="35">
        <v>1.7799999999999999E-4</v>
      </c>
      <c r="X102" s="35">
        <v>4.1169999999999998E-4</v>
      </c>
      <c r="Y102" s="35">
        <v>1.5999999999999999E-6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1.5301181818181818E-3</v>
      </c>
      <c r="AP102" s="2">
        <f>((AK102-AK$28)*100)/AK$28</f>
        <v>-25.455789573917304</v>
      </c>
    </row>
    <row r="103" spans="1:45" x14ac:dyDescent="0.25">
      <c r="A103" s="32" t="s">
        <v>0</v>
      </c>
      <c r="B103" s="39" t="s">
        <v>0</v>
      </c>
      <c r="C103" s="32">
        <v>4.8999999999999998E-4</v>
      </c>
      <c r="D103" s="32">
        <v>1.07776E-2</v>
      </c>
      <c r="E103" s="32">
        <v>1.2582100000000001E-2</v>
      </c>
      <c r="F103" s="32">
        <v>1.27835E-2</v>
      </c>
      <c r="G103" s="32">
        <v>7.7381000000000004E-3</v>
      </c>
      <c r="H103" s="32">
        <v>5.2510999999999999E-3</v>
      </c>
      <c r="I103" s="32">
        <v>1.1354E-3</v>
      </c>
      <c r="J103" s="32">
        <v>0</v>
      </c>
      <c r="K103" s="32">
        <v>0</v>
      </c>
      <c r="L103" s="32">
        <v>0</v>
      </c>
      <c r="M103" s="32">
        <v>0</v>
      </c>
      <c r="N103" s="32">
        <v>1.5051999999999999E-3</v>
      </c>
      <c r="O103" s="32">
        <v>3.4372000000000001E-3</v>
      </c>
      <c r="P103" s="32" t="s">
        <v>0</v>
      </c>
      <c r="Q103" s="32" t="s">
        <v>0</v>
      </c>
      <c r="R103" s="32" t="s">
        <v>0</v>
      </c>
      <c r="S103" s="33">
        <v>1.6311900000000001E-2</v>
      </c>
      <c r="T103" s="33">
        <v>1.21075E-2</v>
      </c>
      <c r="U103" s="33">
        <v>8.4211000000000008E-3</v>
      </c>
      <c r="V103" s="33">
        <v>1.0685E-3</v>
      </c>
      <c r="W103" s="33">
        <v>0</v>
      </c>
      <c r="X103" s="33">
        <v>1.5663000000000001E-3</v>
      </c>
      <c r="Y103" s="33">
        <v>4.9620000000000003E-4</v>
      </c>
      <c r="Z103" s="33" t="s">
        <v>0</v>
      </c>
      <c r="AA103" s="40" t="s">
        <v>0</v>
      </c>
      <c r="AB103" s="40">
        <v>0</v>
      </c>
      <c r="AC103" s="40">
        <v>0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4.3487136363636377E-3</v>
      </c>
      <c r="AP103" s="2">
        <f>((AK103-AK$29)*100)/AK$29</f>
        <v>-28.110443600350152</v>
      </c>
    </row>
    <row r="104" spans="1:45" x14ac:dyDescent="0.25">
      <c r="A104" s="31" t="s">
        <v>0</v>
      </c>
      <c r="B104" s="41" t="s">
        <v>0</v>
      </c>
      <c r="C104" s="31" t="s">
        <v>0</v>
      </c>
      <c r="D104" s="31">
        <v>3.0728100000000001E-2</v>
      </c>
      <c r="E104" s="31">
        <v>3.3799599999999999E-2</v>
      </c>
      <c r="F104" s="31">
        <v>3.1219799999999999E-2</v>
      </c>
      <c r="G104" s="31">
        <v>3.0180100000000001E-2</v>
      </c>
      <c r="H104" s="31">
        <v>2.7480600000000001E-2</v>
      </c>
      <c r="I104" s="31">
        <v>2.3265399999999999E-2</v>
      </c>
      <c r="J104" s="31">
        <v>1.75861E-2</v>
      </c>
      <c r="K104" s="31">
        <v>1.2600699999999999E-2</v>
      </c>
      <c r="L104" s="31">
        <v>7.6048000000000001E-3</v>
      </c>
      <c r="M104" s="31">
        <v>3.0125999999999998E-3</v>
      </c>
      <c r="N104" s="31">
        <v>4.7746999999999998E-3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4.6098899999999998E-2</v>
      </c>
      <c r="T104" s="33">
        <v>4.5981000000000001E-2</v>
      </c>
      <c r="U104" s="33">
        <v>3.9895800000000002E-2</v>
      </c>
      <c r="V104" s="33">
        <v>2.7314000000000001E-2</v>
      </c>
      <c r="W104" s="33">
        <v>1.21032E-2</v>
      </c>
      <c r="X104" s="33">
        <v>3.4754E-3</v>
      </c>
      <c r="Y104" s="33">
        <v>5.6757999999999999E-3</v>
      </c>
      <c r="Z104" s="33">
        <v>8.3279999999999997E-4</v>
      </c>
      <c r="AA104" s="40">
        <v>0</v>
      </c>
      <c r="AB104" s="40">
        <v>0</v>
      </c>
      <c r="AC104" s="40">
        <v>0</v>
      </c>
      <c r="AD104" s="40">
        <v>0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1.7549104347826083E-2</v>
      </c>
      <c r="AP104" s="2">
        <f>((AK104-AK$30)*100)/AK$30</f>
        <v>-17.727177018610139</v>
      </c>
    </row>
    <row r="105" spans="1:45" x14ac:dyDescent="0.25">
      <c r="A105" s="31" t="s">
        <v>0</v>
      </c>
      <c r="B105" s="41" t="s">
        <v>0</v>
      </c>
      <c r="C105" s="31" t="s">
        <v>0</v>
      </c>
      <c r="D105" s="31">
        <v>5.4997400000000002E-2</v>
      </c>
      <c r="E105" s="31">
        <v>5.1840900000000002E-2</v>
      </c>
      <c r="F105" s="31">
        <v>4.3583999999999998E-2</v>
      </c>
      <c r="G105" s="31">
        <v>4.2969199999999999E-2</v>
      </c>
      <c r="H105" s="31">
        <v>4.1774699999999998E-2</v>
      </c>
      <c r="I105" s="31">
        <v>3.8398000000000002E-2</v>
      </c>
      <c r="J105" s="31">
        <v>3.3606499999999997E-2</v>
      </c>
      <c r="K105" s="31">
        <v>2.79703E-2</v>
      </c>
      <c r="L105" s="31">
        <v>2.1932E-2</v>
      </c>
      <c r="M105" s="31">
        <v>1.38047E-2</v>
      </c>
      <c r="N105" s="31">
        <v>7.1745000000000003E-3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6.2865599999999994E-2</v>
      </c>
      <c r="T105" s="33">
        <v>5.8050600000000001E-2</v>
      </c>
      <c r="U105" s="33">
        <v>5.7628899999999997E-2</v>
      </c>
      <c r="V105" s="33">
        <v>5.0213899999999999E-2</v>
      </c>
      <c r="W105" s="33">
        <v>3.9620299999999997E-2</v>
      </c>
      <c r="X105" s="33">
        <v>2.31097E-2</v>
      </c>
      <c r="Y105" s="33">
        <v>1.1801900000000001E-2</v>
      </c>
      <c r="Z105" s="33" t="s">
        <v>0</v>
      </c>
      <c r="AA105" s="40">
        <v>1.3200000000000001E-5</v>
      </c>
      <c r="AB105" s="40">
        <v>0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3.4067815000000008E-2</v>
      </c>
      <c r="AP105" s="2">
        <f>((AK105-AK$31)*100)/AK$31</f>
        <v>-15.608258981100654</v>
      </c>
    </row>
    <row r="106" spans="1:45" x14ac:dyDescent="0.25">
      <c r="A106" s="31" t="s">
        <v>0</v>
      </c>
      <c r="B106" s="41" t="s">
        <v>0</v>
      </c>
      <c r="C106" s="31" t="s">
        <v>0</v>
      </c>
      <c r="D106" s="31">
        <v>6.4416799999999996E-2</v>
      </c>
      <c r="E106" s="31">
        <v>4.5785800000000001E-2</v>
      </c>
      <c r="F106" s="31">
        <v>4.8002099999999999E-2</v>
      </c>
      <c r="G106" s="31">
        <v>4.7695099999999997E-2</v>
      </c>
      <c r="H106" s="31">
        <v>4.7495799999999998E-2</v>
      </c>
      <c r="I106" s="31">
        <v>4.6379400000000001E-2</v>
      </c>
      <c r="J106" s="31">
        <v>4.4609700000000002E-2</v>
      </c>
      <c r="K106" s="31">
        <v>4.0664100000000002E-2</v>
      </c>
      <c r="L106" s="31">
        <v>3.4177699999999998E-2</v>
      </c>
      <c r="M106" s="31">
        <v>2.5568199999999999E-2</v>
      </c>
      <c r="N106" s="31">
        <v>1.6770699999999999E-2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7.6072899999999999E-2</v>
      </c>
      <c r="U106" s="33">
        <v>6.4725900000000003E-2</v>
      </c>
      <c r="V106" s="33">
        <v>6.96523E-2</v>
      </c>
      <c r="W106" s="33">
        <v>6.5701700000000002E-2</v>
      </c>
      <c r="X106" s="33">
        <v>4.95624E-2</v>
      </c>
      <c r="Y106" s="33">
        <v>3.1950800000000001E-2</v>
      </c>
      <c r="Z106" s="33">
        <v>2.4150999999999999E-2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4.6854577777777767E-2</v>
      </c>
      <c r="AP106" s="2">
        <f>((AK106-AK$32)*100)/AK$32</f>
        <v>-17.405972415134464</v>
      </c>
    </row>
    <row r="107" spans="1:45" x14ac:dyDescent="0.25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4.3665599999999999E-2</v>
      </c>
      <c r="F107" s="31">
        <v>4.6661399999999999E-2</v>
      </c>
      <c r="G107" s="31">
        <v>4.7761499999999998E-2</v>
      </c>
      <c r="H107" s="31">
        <v>4.6503099999999999E-2</v>
      </c>
      <c r="I107" s="31">
        <v>4.9701000000000002E-2</v>
      </c>
      <c r="J107" s="31">
        <v>5.2205399999999999E-2</v>
      </c>
      <c r="K107" s="31">
        <v>4.9401399999999998E-2</v>
      </c>
      <c r="L107" s="31">
        <v>4.1341000000000003E-2</v>
      </c>
      <c r="M107" s="31">
        <v>3.1509700000000002E-2</v>
      </c>
      <c r="N107" s="31">
        <v>2.83419E-2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8.6333900000000005E-2</v>
      </c>
      <c r="V107" s="33">
        <v>8.9904700000000004E-2</v>
      </c>
      <c r="W107" s="33">
        <v>8.6115700000000003E-2</v>
      </c>
      <c r="X107" s="33">
        <v>6.8963300000000005E-2</v>
      </c>
      <c r="Y107" s="33">
        <v>5.0235000000000002E-2</v>
      </c>
      <c r="Z107" s="33">
        <v>3.3386199999999998E-2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5.3251925000000006E-2</v>
      </c>
      <c r="AP107" s="2">
        <f>((AK107-AK$33)*100)/AK$33</f>
        <v>-15.976310120622875</v>
      </c>
    </row>
    <row r="108" spans="1:45" x14ac:dyDescent="0.25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2.1010399999999999E-2</v>
      </c>
      <c r="F108" s="27">
        <v>3.3607400000000003E-2</v>
      </c>
      <c r="G108" s="27">
        <v>3.41225E-2</v>
      </c>
      <c r="H108" s="27">
        <v>2.2006499999999998E-2</v>
      </c>
      <c r="I108" s="27">
        <v>3.3610800000000003E-2</v>
      </c>
      <c r="J108" s="27">
        <v>4.9659599999999998E-2</v>
      </c>
      <c r="K108" s="27">
        <v>4.5891500000000002E-2</v>
      </c>
      <c r="L108" s="27">
        <v>3.9566299999999999E-2</v>
      </c>
      <c r="M108" s="27">
        <v>1.9345999999999999E-2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9.0835399999999997E-2</v>
      </c>
      <c r="V108" s="27">
        <v>8.7039000000000005E-2</v>
      </c>
      <c r="W108" s="27">
        <v>7.1162500000000004E-2</v>
      </c>
      <c r="X108" s="27">
        <v>5.6449699999999998E-2</v>
      </c>
      <c r="Y108" s="27">
        <v>4.1457500000000001E-2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4.6126078571428579E-2</v>
      </c>
      <c r="AP108" s="2">
        <f>((AK108-AK$34)*100)/AK$34</f>
        <v>-7.3754391943837989</v>
      </c>
    </row>
    <row r="109" spans="1:45" x14ac:dyDescent="0.25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3.0433399999999999E-2</v>
      </c>
      <c r="H109" s="27">
        <v>3.0420300000000001E-2</v>
      </c>
      <c r="I109" s="27">
        <v>3.00722E-2</v>
      </c>
      <c r="J109" s="27">
        <v>4.3146499999999997E-2</v>
      </c>
      <c r="K109" s="27">
        <v>2.6273700000000001E-2</v>
      </c>
      <c r="L109" s="27">
        <v>1.6266800000000001E-2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5.3368899999999997E-2</v>
      </c>
      <c r="V109" s="27">
        <v>4.1469800000000001E-2</v>
      </c>
      <c r="W109" s="27">
        <v>3.6452100000000001E-2</v>
      </c>
      <c r="X109" s="27">
        <v>3.99826E-2</v>
      </c>
      <c r="Y109" s="27">
        <v>2.68731E-2</v>
      </c>
      <c r="Z109" s="27">
        <v>2.16942E-2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3.3037799999999999E-2</v>
      </c>
      <c r="AP109" s="2">
        <f>((AK109-AK$35)*100)/AK$35</f>
        <v>-8.1239732260695128</v>
      </c>
    </row>
    <row r="110" spans="1:45" x14ac:dyDescent="0.25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1.4691299999999999E-2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2.2119E-2</v>
      </c>
      <c r="U110" s="25">
        <v>2.6538099999999998E-2</v>
      </c>
      <c r="V110" s="25" t="s">
        <v>0</v>
      </c>
      <c r="W110" s="25" t="s">
        <v>0</v>
      </c>
      <c r="X110" s="25">
        <v>0</v>
      </c>
      <c r="Y110" s="25">
        <v>1.0434300000000001E-2</v>
      </c>
      <c r="Z110" s="25">
        <v>7.5158999999999998E-3</v>
      </c>
      <c r="AA110" s="25">
        <v>8.0175999999999997E-3</v>
      </c>
      <c r="AB110" s="25">
        <v>7.2840999999999999E-3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1.2075037500000002E-2</v>
      </c>
      <c r="AP110" s="22">
        <f>((AK110-AK$36)*100)/AK$36</f>
        <v>-46.735579364567343</v>
      </c>
    </row>
    <row r="111" spans="1:45" x14ac:dyDescent="0.25">
      <c r="A111" s="25">
        <v>0</v>
      </c>
      <c r="B111" s="26">
        <v>0</v>
      </c>
      <c r="C111" s="25">
        <v>0</v>
      </c>
      <c r="D111" s="25">
        <v>0</v>
      </c>
      <c r="E111" s="25">
        <v>0</v>
      </c>
      <c r="F111" s="25">
        <v>0</v>
      </c>
      <c r="G111" s="25">
        <v>0</v>
      </c>
      <c r="H111" s="25">
        <v>0</v>
      </c>
      <c r="I111" s="25">
        <v>0</v>
      </c>
      <c r="J111" s="25">
        <v>0</v>
      </c>
      <c r="K111" s="25">
        <v>0</v>
      </c>
      <c r="L111" s="25">
        <v>0</v>
      </c>
      <c r="M111" s="25">
        <v>0</v>
      </c>
      <c r="N111" s="25">
        <v>0</v>
      </c>
      <c r="O111" s="25">
        <v>0</v>
      </c>
      <c r="P111" s="25">
        <v>9.9999999999999995E-8</v>
      </c>
      <c r="Q111" s="25">
        <v>1.9799999999999999E-4</v>
      </c>
      <c r="R111" s="25">
        <v>1.144E-4</v>
      </c>
      <c r="S111" s="25">
        <v>5.3949999999999996E-3</v>
      </c>
      <c r="T111" s="25">
        <v>9.6857999999999996E-3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0</v>
      </c>
      <c r="Z111" s="25">
        <v>6.8713000000000003E-3</v>
      </c>
      <c r="AA111" s="25">
        <v>2.9794999999999999E-3</v>
      </c>
      <c r="AB111" s="25">
        <v>9.9054E-3</v>
      </c>
      <c r="AC111" s="25">
        <v>4.9696999999999996E-3</v>
      </c>
      <c r="AD111" s="25">
        <v>4.5399999999999999E-5</v>
      </c>
      <c r="AE111" s="25">
        <v>3.0598000000000001E-3</v>
      </c>
      <c r="AF111" s="25">
        <v>5.66E-5</v>
      </c>
      <c r="AG111" s="25">
        <v>0</v>
      </c>
      <c r="AH111" s="25">
        <v>3.9999999999999998E-7</v>
      </c>
      <c r="AI111" s="25">
        <v>9.9999999999999995E-8</v>
      </c>
      <c r="AJ111" s="25">
        <v>0</v>
      </c>
      <c r="AK111" s="3">
        <f t="shared" si="1"/>
        <v>1.352546875E-3</v>
      </c>
      <c r="AP111" s="22">
        <f>((AK111-AK$37)*100)/AK$37</f>
        <v>-80.317742839849373</v>
      </c>
    </row>
    <row r="112" spans="1:45" x14ac:dyDescent="0.25">
      <c r="A112" t="s">
        <v>24</v>
      </c>
      <c r="AK112" s="17">
        <f>SUM(A76:AJ109)/867</f>
        <v>1.904964890426759E-2</v>
      </c>
      <c r="AP112" s="23">
        <f>((AK112-AK$38)*100)/AK$38</f>
        <v>-7.7559896865269655</v>
      </c>
      <c r="AQ112" s="24" t="s">
        <v>125</v>
      </c>
    </row>
    <row r="113" spans="1:47" x14ac:dyDescent="0.25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0</v>
      </c>
      <c r="B114" s="26">
        <v>2.5073600000000001E-2</v>
      </c>
      <c r="C114" s="25">
        <v>2.4512599999999999E-2</v>
      </c>
      <c r="D114" s="25">
        <v>2.8680799999999999E-2</v>
      </c>
      <c r="E114" s="25">
        <v>4.2505800000000003E-2</v>
      </c>
      <c r="F114" s="25">
        <v>2.0117099999999999E-2</v>
      </c>
      <c r="G114" s="25">
        <v>2.0970099999999998E-2</v>
      </c>
      <c r="H114" s="25">
        <v>1.7658699999999999E-2</v>
      </c>
      <c r="I114" s="25">
        <v>2.40964E-2</v>
      </c>
      <c r="J114" s="25">
        <v>4.1849900000000002E-2</v>
      </c>
      <c r="K114" s="25">
        <v>2.3344500000000001E-2</v>
      </c>
      <c r="L114" s="25">
        <v>2.80965E-2</v>
      </c>
      <c r="M114" s="25">
        <v>4.1049200000000001E-2</v>
      </c>
      <c r="N114" s="25">
        <v>2.8892500000000002E-2</v>
      </c>
      <c r="O114" s="25">
        <v>2.0424399999999999E-2</v>
      </c>
      <c r="P114" s="25">
        <v>4.3913000000000001E-2</v>
      </c>
      <c r="Q114" s="25">
        <v>3.9750300000000002E-2</v>
      </c>
      <c r="R114" s="25">
        <v>1.6541899999999998E-2</v>
      </c>
      <c r="S114" s="25">
        <v>8.6589000000000006E-3</v>
      </c>
      <c r="T114" s="25">
        <v>3.2252900000000001E-2</v>
      </c>
      <c r="U114" s="25">
        <v>2.2047000000000001E-2</v>
      </c>
      <c r="V114" s="25">
        <v>2.21757E-2</v>
      </c>
      <c r="W114" s="25">
        <v>2.8853E-2</v>
      </c>
      <c r="X114" s="25">
        <v>2.68796E-2</v>
      </c>
      <c r="Y114" s="25">
        <v>2.6446999999999998E-2</v>
      </c>
      <c r="Z114" s="25">
        <v>2.0989399999999998E-2</v>
      </c>
      <c r="AA114" s="25">
        <v>2.40503E-2</v>
      </c>
      <c r="AB114" s="25">
        <v>2.52129E-2</v>
      </c>
      <c r="AC114" s="25">
        <v>2.7638200000000002E-2</v>
      </c>
      <c r="AD114" s="25">
        <v>3.3333099999999997E-2</v>
      </c>
      <c r="AE114" s="25">
        <v>2.8824099999999998E-2</v>
      </c>
      <c r="AF114" s="25">
        <v>2.8343699999999999E-2</v>
      </c>
      <c r="AG114" s="25">
        <v>1.7992899999999999E-2</v>
      </c>
      <c r="AH114" s="25">
        <v>2.77459E-2</v>
      </c>
      <c r="AI114" s="25">
        <v>2.5400900000000001E-2</v>
      </c>
      <c r="AJ114" s="25" t="s">
        <v>0</v>
      </c>
      <c r="AK114" s="3">
        <f>AVERAGE(A114:AJ114)</f>
        <v>2.6891847058823533E-2</v>
      </c>
      <c r="AM114" s="6" t="s">
        <v>94</v>
      </c>
      <c r="AO114" s="2">
        <f>SUM(A147:AJ148)/40</f>
        <v>5.8883450000000006E-3</v>
      </c>
      <c r="AP114" s="2">
        <f>((AK114-AK$3)*100)/AK$3</f>
        <v>14.061087214698455</v>
      </c>
      <c r="AR114" s="6" t="s">
        <v>94</v>
      </c>
      <c r="AS114" s="2"/>
      <c r="AT114" s="2">
        <f>((AO114-AO$3)*100)/AO$3</f>
        <v>-41.301596716351696</v>
      </c>
    </row>
    <row r="115" spans="1:47" x14ac:dyDescent="0.25">
      <c r="A115" s="27">
        <v>4.3547200000000001E-2</v>
      </c>
      <c r="B115" s="28">
        <v>4.3329199999999998E-2</v>
      </c>
      <c r="C115" s="27">
        <v>4.2566E-2</v>
      </c>
      <c r="D115" s="27">
        <v>4.3425199999999997E-2</v>
      </c>
      <c r="E115" s="27">
        <v>4.3721299999999998E-2</v>
      </c>
      <c r="F115" s="27">
        <v>4.0155000000000003E-2</v>
      </c>
      <c r="G115" s="27">
        <v>4.1473400000000001E-2</v>
      </c>
      <c r="H115" s="27">
        <v>3.92237E-2</v>
      </c>
      <c r="I115" s="27">
        <v>4.0512399999999997E-2</v>
      </c>
      <c r="J115" s="27">
        <v>3.9478100000000002E-2</v>
      </c>
      <c r="K115" s="27">
        <v>3.93581E-2</v>
      </c>
      <c r="L115" s="27">
        <v>4.0616399999999997E-2</v>
      </c>
      <c r="M115" s="27">
        <v>4.0723799999999998E-2</v>
      </c>
      <c r="N115" s="27">
        <v>4.0748699999999999E-2</v>
      </c>
      <c r="O115" s="27">
        <v>3.8972100000000003E-2</v>
      </c>
      <c r="P115" s="27">
        <v>3.9237599999999997E-2</v>
      </c>
      <c r="Q115" s="27">
        <v>3.8573700000000002E-2</v>
      </c>
      <c r="R115" s="27">
        <v>3.6693400000000001E-2</v>
      </c>
      <c r="S115" s="27">
        <v>3.5542700000000003E-2</v>
      </c>
      <c r="T115" s="27">
        <v>3.75232E-2</v>
      </c>
      <c r="U115" s="27">
        <v>3.78439E-2</v>
      </c>
      <c r="V115" s="27">
        <v>3.54948E-2</v>
      </c>
      <c r="W115" s="27">
        <v>3.41756E-2</v>
      </c>
      <c r="X115" s="27">
        <v>3.7036100000000002E-2</v>
      </c>
      <c r="Y115" s="27">
        <v>3.7804200000000003E-2</v>
      </c>
      <c r="Z115" s="27">
        <v>4.2327700000000003E-2</v>
      </c>
      <c r="AA115" s="27">
        <v>4.3781500000000001E-2</v>
      </c>
      <c r="AB115" s="27">
        <v>4.2579499999999999E-2</v>
      </c>
      <c r="AC115" s="27">
        <v>4.0797E-2</v>
      </c>
      <c r="AD115" s="27">
        <v>4.31968E-2</v>
      </c>
      <c r="AE115" s="27">
        <v>4.7761199999999997E-2</v>
      </c>
      <c r="AF115" s="27">
        <v>5.3883300000000002E-2</v>
      </c>
      <c r="AG115" s="27">
        <v>4.2905600000000002E-2</v>
      </c>
      <c r="AH115" s="27">
        <v>4.3403299999999999E-2</v>
      </c>
      <c r="AI115" s="27">
        <v>4.18556E-2</v>
      </c>
      <c r="AJ115" s="27">
        <v>4.1409799999999997E-2</v>
      </c>
      <c r="AK115" s="3">
        <f t="shared" ref="AK115:AK178" si="2">AVERAGE(A115:AJ115)</f>
        <v>4.0879919444444454E-2</v>
      </c>
      <c r="AM115" s="6" t="s">
        <v>116</v>
      </c>
      <c r="AO115" s="2">
        <f>SUM(A113:AJ114)/34</f>
        <v>2.6891847058823533E-2</v>
      </c>
      <c r="AP115" s="2">
        <f>((AK115-AK$4)*100)/AK$4</f>
        <v>-0.60004949474560587</v>
      </c>
      <c r="AR115" s="6" t="s">
        <v>116</v>
      </c>
      <c r="AS115" s="2"/>
      <c r="AT115" s="1">
        <f>((AO115-AO$4)*100)/AO$4</f>
        <v>14.061087214698455</v>
      </c>
    </row>
    <row r="116" spans="1:47" x14ac:dyDescent="0.25">
      <c r="A116" s="27">
        <v>7.9881400000000005E-2</v>
      </c>
      <c r="B116" s="28">
        <v>8.0442399999999997E-2</v>
      </c>
      <c r="C116" s="27">
        <v>7.9221700000000006E-2</v>
      </c>
      <c r="D116" s="27">
        <v>7.9498899999999997E-2</v>
      </c>
      <c r="E116" s="27">
        <v>7.9055399999999998E-2</v>
      </c>
      <c r="F116" s="27">
        <v>7.6637999999999998E-2</v>
      </c>
      <c r="G116" s="27">
        <v>7.1453199999999994E-2</v>
      </c>
      <c r="H116" s="27">
        <v>7.0882299999999995E-2</v>
      </c>
      <c r="I116" s="27">
        <v>7.4256600000000006E-2</v>
      </c>
      <c r="J116" s="27">
        <v>8.0496899999999996E-2</v>
      </c>
      <c r="K116" s="27">
        <v>7.9693299999999995E-2</v>
      </c>
      <c r="L116" s="27">
        <v>7.9358799999999993E-2</v>
      </c>
      <c r="M116" s="27">
        <v>7.9792799999999997E-2</v>
      </c>
      <c r="N116" s="27">
        <v>7.9332700000000006E-2</v>
      </c>
      <c r="O116" s="27">
        <v>7.8758099999999998E-2</v>
      </c>
      <c r="P116" s="27">
        <v>7.6821100000000003E-2</v>
      </c>
      <c r="Q116" s="27">
        <v>7.5134999999999993E-2</v>
      </c>
      <c r="R116" s="27">
        <v>6.9186499999999998E-2</v>
      </c>
      <c r="S116" s="27">
        <v>6.0114399999999998E-2</v>
      </c>
      <c r="T116" s="27">
        <v>6.1559000000000003E-2</v>
      </c>
      <c r="U116" s="27">
        <v>6.8182199999999998E-2</v>
      </c>
      <c r="V116" s="27">
        <v>7.2169700000000003E-2</v>
      </c>
      <c r="W116" s="27">
        <v>7.1432700000000002E-2</v>
      </c>
      <c r="X116" s="27">
        <v>7.1512300000000001E-2</v>
      </c>
      <c r="Y116" s="27">
        <v>7.1466199999999994E-2</v>
      </c>
      <c r="Z116" s="27">
        <v>7.0665500000000006E-2</v>
      </c>
      <c r="AA116" s="27">
        <v>7.2807800000000006E-2</v>
      </c>
      <c r="AB116" s="27">
        <v>7.5328500000000007E-2</v>
      </c>
      <c r="AC116" s="27">
        <v>7.6717300000000002E-2</v>
      </c>
      <c r="AD116" s="27">
        <v>7.6530200000000007E-2</v>
      </c>
      <c r="AE116" s="27">
        <v>7.3603799999999997E-2</v>
      </c>
      <c r="AF116" s="27">
        <v>7.4894699999999995E-2</v>
      </c>
      <c r="AG116" s="27">
        <v>7.7526300000000006E-2</v>
      </c>
      <c r="AH116" s="27">
        <v>7.7379100000000006E-2</v>
      </c>
      <c r="AI116" s="27">
        <v>7.8989299999999998E-2</v>
      </c>
      <c r="AJ116" s="27">
        <v>7.9858999999999999E-2</v>
      </c>
      <c r="AK116" s="3">
        <f t="shared" si="2"/>
        <v>7.5017863888888883E-2</v>
      </c>
      <c r="AM116" s="10" t="s">
        <v>94</v>
      </c>
      <c r="AO116" s="2">
        <f>SUM(A145:AJ146)/26</f>
        <v>4.2085730769230764E-2</v>
      </c>
      <c r="AP116" s="2">
        <f>((AK116-AK$5)*100)/AK$5</f>
        <v>2.6679946967500894</v>
      </c>
      <c r="AR116" s="10" t="s">
        <v>94</v>
      </c>
      <c r="AS116" s="2"/>
      <c r="AT116" s="1">
        <f>((AO116-AO$5)*100)/AO$5</f>
        <v>-3.0536064263247873</v>
      </c>
    </row>
    <row r="117" spans="1:47" x14ac:dyDescent="0.25">
      <c r="A117" s="29">
        <v>8.0133899999999994E-2</v>
      </c>
      <c r="B117" s="30">
        <v>7.8915700000000005E-2</v>
      </c>
      <c r="C117" s="29">
        <v>7.7630000000000005E-2</v>
      </c>
      <c r="D117" s="29">
        <v>7.69701E-2</v>
      </c>
      <c r="E117" s="31">
        <v>7.5323200000000007E-2</v>
      </c>
      <c r="F117" s="31">
        <v>7.3858999999999994E-2</v>
      </c>
      <c r="G117" s="31">
        <v>7.1818499999999993E-2</v>
      </c>
      <c r="H117" s="31">
        <v>7.2708800000000004E-2</v>
      </c>
      <c r="I117" s="31">
        <v>7.3612700000000003E-2</v>
      </c>
      <c r="J117" s="31">
        <v>7.2462299999999993E-2</v>
      </c>
      <c r="K117" s="31">
        <v>7.2528800000000004E-2</v>
      </c>
      <c r="L117" s="31">
        <v>7.2244299999999997E-2</v>
      </c>
      <c r="M117" s="31">
        <v>7.2534399999999999E-2</v>
      </c>
      <c r="N117" s="31">
        <v>7.2763400000000006E-2</v>
      </c>
      <c r="O117" s="31">
        <v>7.3403300000000005E-2</v>
      </c>
      <c r="P117" s="31">
        <v>7.2365399999999996E-2</v>
      </c>
      <c r="Q117" s="32">
        <v>7.0457800000000001E-2</v>
      </c>
      <c r="R117" s="32">
        <v>6.7380700000000002E-2</v>
      </c>
      <c r="S117" s="33">
        <v>6.1698200000000002E-2</v>
      </c>
      <c r="T117" s="33" t="s">
        <v>0</v>
      </c>
      <c r="U117" s="33">
        <v>6.8217799999999995E-2</v>
      </c>
      <c r="V117" s="33">
        <v>6.8186200000000002E-2</v>
      </c>
      <c r="W117" s="33">
        <v>6.8568199999999996E-2</v>
      </c>
      <c r="X117" s="33">
        <v>6.9500000000000006E-2</v>
      </c>
      <c r="Y117" s="33">
        <v>7.0761199999999996E-2</v>
      </c>
      <c r="Z117" s="33">
        <v>7.2847800000000004E-2</v>
      </c>
      <c r="AA117" s="33">
        <v>7.6596300000000006E-2</v>
      </c>
      <c r="AB117" s="33">
        <v>7.6567300000000005E-2</v>
      </c>
      <c r="AC117" s="29">
        <v>7.7199599999999993E-2</v>
      </c>
      <c r="AD117" s="29">
        <v>7.8653100000000004E-2</v>
      </c>
      <c r="AE117" s="29">
        <v>7.83364E-2</v>
      </c>
      <c r="AF117" s="29">
        <v>7.7538700000000002E-2</v>
      </c>
      <c r="AG117" s="29">
        <v>8.0430199999999993E-2</v>
      </c>
      <c r="AH117" s="29">
        <v>8.0833000000000002E-2</v>
      </c>
      <c r="AI117" s="29">
        <v>8.18498E-2</v>
      </c>
      <c r="AJ117" s="29">
        <v>8.0713099999999996E-2</v>
      </c>
      <c r="AK117" s="3">
        <f t="shared" si="2"/>
        <v>7.4160262857142847E-2</v>
      </c>
      <c r="AM117" s="10" t="s">
        <v>116</v>
      </c>
      <c r="AO117" s="2">
        <f>SUM(A115:AJ116)/72</f>
        <v>5.7948891666666676E-2</v>
      </c>
      <c r="AP117" s="2">
        <f>((AK117-AK$6)*100)/AK$6</f>
        <v>-0.38143229469306561</v>
      </c>
      <c r="AR117" s="10" t="s">
        <v>116</v>
      </c>
      <c r="AS117" s="2"/>
      <c r="AT117" s="1">
        <f>((AO117-AO$6)*100)/AO$6</f>
        <v>1.4910276484176461</v>
      </c>
    </row>
    <row r="118" spans="1:47" x14ac:dyDescent="0.25">
      <c r="A118" s="29">
        <v>7.3670200000000005E-2</v>
      </c>
      <c r="B118" s="30">
        <v>7.1390800000000004E-2</v>
      </c>
      <c r="C118" s="29">
        <v>6.7571400000000004E-2</v>
      </c>
      <c r="D118" s="29">
        <v>6.4241500000000007E-2</v>
      </c>
      <c r="E118" s="31">
        <v>5.4928699999999997E-2</v>
      </c>
      <c r="F118" s="31">
        <v>4.3551800000000002E-2</v>
      </c>
      <c r="G118" s="31">
        <v>4.0705199999999997E-2</v>
      </c>
      <c r="H118" s="31">
        <v>3.8237300000000002E-2</v>
      </c>
      <c r="I118" s="31">
        <v>3.9528599999999997E-2</v>
      </c>
      <c r="J118" s="31">
        <v>4.3764400000000002E-2</v>
      </c>
      <c r="K118" s="31">
        <v>4.60326E-2</v>
      </c>
      <c r="L118" s="31">
        <v>4.7325899999999997E-2</v>
      </c>
      <c r="M118" s="31">
        <v>4.9126200000000002E-2</v>
      </c>
      <c r="N118" s="31">
        <v>5.1025599999999997E-2</v>
      </c>
      <c r="O118" s="31">
        <v>5.2611199999999997E-2</v>
      </c>
      <c r="P118" s="31">
        <v>5.2072300000000002E-2</v>
      </c>
      <c r="Q118" s="32">
        <v>5.0756700000000002E-2</v>
      </c>
      <c r="R118" s="32">
        <v>4.5509099999999997E-2</v>
      </c>
      <c r="S118" s="33">
        <v>4.6323599999999999E-2</v>
      </c>
      <c r="T118" s="33" t="s">
        <v>0</v>
      </c>
      <c r="U118" s="33">
        <v>5.5928600000000002E-2</v>
      </c>
      <c r="V118" s="33">
        <v>5.8697399999999997E-2</v>
      </c>
      <c r="W118" s="33">
        <v>5.9785100000000001E-2</v>
      </c>
      <c r="X118" s="33">
        <v>6.1400799999999998E-2</v>
      </c>
      <c r="Y118" s="33">
        <v>6.3788999999999998E-2</v>
      </c>
      <c r="Z118" s="33">
        <v>6.7478300000000005E-2</v>
      </c>
      <c r="AA118" s="33">
        <v>6.9160299999999994E-2</v>
      </c>
      <c r="AB118" s="33">
        <v>6.8174299999999993E-2</v>
      </c>
      <c r="AC118" s="29">
        <v>7.0425100000000004E-2</v>
      </c>
      <c r="AD118" s="29">
        <v>7.7038599999999999E-2</v>
      </c>
      <c r="AE118" s="29">
        <v>7.88156E-2</v>
      </c>
      <c r="AF118" s="29">
        <v>7.7339699999999997E-2</v>
      </c>
      <c r="AG118" s="29">
        <v>7.9934900000000003E-2</v>
      </c>
      <c r="AH118" s="29">
        <v>7.9971399999999998E-2</v>
      </c>
      <c r="AI118" s="29">
        <v>7.9215900000000006E-2</v>
      </c>
      <c r="AJ118" s="29">
        <v>7.6260800000000004E-2</v>
      </c>
      <c r="AK118" s="3">
        <f t="shared" si="2"/>
        <v>6.005111142857144E-2</v>
      </c>
      <c r="AM118" s="11" t="s">
        <v>99</v>
      </c>
      <c r="AO118" s="2">
        <f>SUM(A140:R144)/56</f>
        <v>2.8630044642857143E-2</v>
      </c>
      <c r="AP118" s="2">
        <f>((AK118-AK$7)*100)/AK$7</f>
        <v>-6.165618424208879</v>
      </c>
      <c r="AR118" s="11" t="s">
        <v>99</v>
      </c>
      <c r="AS118" s="2"/>
      <c r="AT118" s="1">
        <f>((AO118-AO$7)*100)/AO$7</f>
        <v>-9.6015653821581619</v>
      </c>
    </row>
    <row r="119" spans="1:47" x14ac:dyDescent="0.25">
      <c r="A119" s="29">
        <v>5.7272499999999997E-2</v>
      </c>
      <c r="B119" s="30">
        <v>4.7214100000000002E-2</v>
      </c>
      <c r="C119" s="29">
        <v>3.7149599999999998E-2</v>
      </c>
      <c r="D119" s="29">
        <v>3.0745499999999999E-2</v>
      </c>
      <c r="E119" s="31">
        <v>2.36198E-2</v>
      </c>
      <c r="F119" s="31">
        <v>2.4769099999999999E-2</v>
      </c>
      <c r="G119" s="31">
        <v>2.00533E-2</v>
      </c>
      <c r="H119" s="31">
        <v>2.2372099999999999E-2</v>
      </c>
      <c r="I119" s="31">
        <v>2.4220200000000001E-2</v>
      </c>
      <c r="J119" s="31">
        <v>2.7081899999999999E-2</v>
      </c>
      <c r="K119" s="31">
        <v>2.73399E-2</v>
      </c>
      <c r="L119" s="31">
        <v>2.65752E-2</v>
      </c>
      <c r="M119" s="31">
        <v>2.6979300000000001E-2</v>
      </c>
      <c r="N119" s="31">
        <v>2.7892299999999998E-2</v>
      </c>
      <c r="O119" s="31">
        <v>2.8357500000000001E-2</v>
      </c>
      <c r="P119" s="31">
        <v>2.83897E-2</v>
      </c>
      <c r="Q119" s="32">
        <v>2.77722E-2</v>
      </c>
      <c r="R119" s="32">
        <v>2.3996300000000002E-2</v>
      </c>
      <c r="S119" s="33">
        <v>2.6682500000000001E-2</v>
      </c>
      <c r="T119" s="33" t="s">
        <v>0</v>
      </c>
      <c r="U119" s="33">
        <v>2.55651E-2</v>
      </c>
      <c r="V119" s="33">
        <v>3.6199799999999997E-2</v>
      </c>
      <c r="W119" s="33">
        <v>4.1548000000000002E-2</v>
      </c>
      <c r="X119" s="33">
        <v>4.3825999999999997E-2</v>
      </c>
      <c r="Y119" s="33">
        <v>4.5109299999999998E-2</v>
      </c>
      <c r="Z119" s="33">
        <v>4.6148500000000002E-2</v>
      </c>
      <c r="AA119" s="33">
        <v>4.6184099999999999E-2</v>
      </c>
      <c r="AB119" s="33">
        <v>4.4733700000000001E-2</v>
      </c>
      <c r="AC119" s="29">
        <v>5.1981199999999998E-2</v>
      </c>
      <c r="AD119" s="29">
        <v>6.5537899999999996E-2</v>
      </c>
      <c r="AE119" s="29">
        <v>6.9247699999999995E-2</v>
      </c>
      <c r="AF119" s="29">
        <v>7.3004600000000003E-2</v>
      </c>
      <c r="AG119" s="29">
        <v>7.3936199999999994E-2</v>
      </c>
      <c r="AH119" s="29">
        <v>7.1618899999999999E-2</v>
      </c>
      <c r="AI119" s="29">
        <v>6.8949099999999999E-2</v>
      </c>
      <c r="AJ119" s="29">
        <v>6.4381499999999994E-2</v>
      </c>
      <c r="AK119" s="3">
        <f t="shared" si="2"/>
        <v>4.0755845714285713E-2</v>
      </c>
      <c r="AM119" s="11" t="s">
        <v>102</v>
      </c>
      <c r="AO119" s="2">
        <f>SUM(E117:R121)/68</f>
        <v>3.2540558823529415E-2</v>
      </c>
      <c r="AP119" s="2">
        <f>((AK119-AK$8)*100)/AK$8</f>
        <v>-9.6460031193232094</v>
      </c>
      <c r="AR119" s="11" t="s">
        <v>102</v>
      </c>
      <c r="AS119" s="2"/>
      <c r="AT119" s="1">
        <f>((AO119-AO$8)*100)/AO$8</f>
        <v>-8.653227521313525</v>
      </c>
    </row>
    <row r="120" spans="1:47" x14ac:dyDescent="0.25">
      <c r="A120" s="29">
        <v>2.5915199999999999E-2</v>
      </c>
      <c r="B120" s="30">
        <v>1.97559E-2</v>
      </c>
      <c r="C120" s="29">
        <v>1.3048499999999999E-2</v>
      </c>
      <c r="D120" s="29">
        <v>1.47838E-2</v>
      </c>
      <c r="E120" s="31" t="s">
        <v>0</v>
      </c>
      <c r="F120" s="31">
        <v>2.9775099999999999E-2</v>
      </c>
      <c r="G120" s="31">
        <v>1.3767E-2</v>
      </c>
      <c r="H120" s="31">
        <v>1.16531E-2</v>
      </c>
      <c r="I120" s="31">
        <v>1.3026899999999999E-2</v>
      </c>
      <c r="J120" s="31">
        <v>1.2574500000000001E-2</v>
      </c>
      <c r="K120" s="31">
        <v>1.1546300000000001E-2</v>
      </c>
      <c r="L120" s="31">
        <v>1.02361E-2</v>
      </c>
      <c r="M120" s="31">
        <v>9.8536000000000006E-3</v>
      </c>
      <c r="N120" s="31">
        <v>1.01142E-2</v>
      </c>
      <c r="O120" s="31">
        <v>1.07396E-2</v>
      </c>
      <c r="P120" s="31">
        <v>1.12459E-2</v>
      </c>
      <c r="Q120" s="32">
        <v>1.10852E-2</v>
      </c>
      <c r="R120" s="32">
        <v>7.6122999999999998E-3</v>
      </c>
      <c r="S120" s="33">
        <v>7.4514000000000004E-3</v>
      </c>
      <c r="T120" s="33" t="s">
        <v>0</v>
      </c>
      <c r="U120" s="33">
        <v>1.3723300000000001E-2</v>
      </c>
      <c r="V120" s="33">
        <v>2.1615100000000002E-2</v>
      </c>
      <c r="W120" s="33">
        <v>2.7260199999999998E-2</v>
      </c>
      <c r="X120" s="33">
        <v>3.0622099999999999E-2</v>
      </c>
      <c r="Y120" s="33">
        <v>3.0409499999999999E-2</v>
      </c>
      <c r="Z120" s="33">
        <v>2.7693300000000001E-2</v>
      </c>
      <c r="AA120" s="33">
        <v>2.2675600000000001E-2</v>
      </c>
      <c r="AB120" s="33">
        <v>2.38131E-2</v>
      </c>
      <c r="AC120" s="29">
        <v>3.0222200000000001E-2</v>
      </c>
      <c r="AD120" s="29">
        <v>2.76677E-2</v>
      </c>
      <c r="AE120" s="29">
        <v>2.36419E-2</v>
      </c>
      <c r="AF120" s="29">
        <v>2.8442800000000001E-2</v>
      </c>
      <c r="AG120" s="29">
        <v>3.4411499999999998E-2</v>
      </c>
      <c r="AH120" s="29">
        <v>3.6209999999999999E-2</v>
      </c>
      <c r="AI120" s="29">
        <v>3.4424000000000003E-2</v>
      </c>
      <c r="AJ120" s="29">
        <v>3.0836200000000001E-2</v>
      </c>
      <c r="AK120" s="3">
        <f t="shared" si="2"/>
        <v>2.023097352941176E-2</v>
      </c>
      <c r="AM120" s="12" t="s">
        <v>105</v>
      </c>
      <c r="AO120" s="2">
        <f>SUM(S140:Z144)/35</f>
        <v>4.1761208571428565E-2</v>
      </c>
      <c r="AP120" s="2">
        <f>((AK120-AK$9)*100)/AK$9</f>
        <v>-12.289579141067884</v>
      </c>
      <c r="AR120" s="12" t="s">
        <v>105</v>
      </c>
      <c r="AS120" s="2"/>
      <c r="AT120" s="1">
        <f>((AO120-AO$9)*100)/AO$9</f>
        <v>-13.350429568701452</v>
      </c>
    </row>
    <row r="121" spans="1:47" x14ac:dyDescent="0.25">
      <c r="A121" s="29">
        <v>8.6756999999999997E-3</v>
      </c>
      <c r="B121" s="30">
        <v>6.411E-3</v>
      </c>
      <c r="C121" s="29">
        <v>1.6957999999999999E-3</v>
      </c>
      <c r="D121" s="29" t="s">
        <v>0</v>
      </c>
      <c r="E121" s="31" t="s">
        <v>0</v>
      </c>
      <c r="F121" s="31">
        <v>1.6098500000000002E-2</v>
      </c>
      <c r="G121" s="31">
        <v>2.5014999999999998E-3</v>
      </c>
      <c r="H121" s="31">
        <v>1.6726E-3</v>
      </c>
      <c r="I121" s="31">
        <v>1.0820000000000001E-3</v>
      </c>
      <c r="J121" s="31">
        <v>0</v>
      </c>
      <c r="K121" s="31">
        <v>0</v>
      </c>
      <c r="L121" s="31">
        <v>0</v>
      </c>
      <c r="M121" s="31">
        <v>0</v>
      </c>
      <c r="N121" s="31">
        <v>0</v>
      </c>
      <c r="O121" s="31">
        <v>4.8300000000000002E-5</v>
      </c>
      <c r="P121" s="31">
        <v>6.8300000000000007E-5</v>
      </c>
      <c r="Q121" s="32">
        <v>0</v>
      </c>
      <c r="R121" s="32">
        <v>0</v>
      </c>
      <c r="S121" s="33">
        <v>2.5812000000000001E-3</v>
      </c>
      <c r="T121" s="33" t="s">
        <v>0</v>
      </c>
      <c r="U121" s="33" t="s">
        <v>0</v>
      </c>
      <c r="V121" s="33">
        <v>4.6281999999999998E-3</v>
      </c>
      <c r="W121" s="33">
        <v>9.4079999999999997E-3</v>
      </c>
      <c r="X121" s="33">
        <v>1.0819499999999999E-2</v>
      </c>
      <c r="Y121" s="33">
        <v>1.0267E-2</v>
      </c>
      <c r="Z121" s="33">
        <v>6.5392000000000002E-3</v>
      </c>
      <c r="AA121" s="33">
        <v>2.3536E-3</v>
      </c>
      <c r="AB121" s="33">
        <v>1.06461E-2</v>
      </c>
      <c r="AC121" s="29" t="s">
        <v>0</v>
      </c>
      <c r="AD121" s="29">
        <v>1.25261E-2</v>
      </c>
      <c r="AE121" s="29">
        <v>7.4917999999999998E-3</v>
      </c>
      <c r="AF121" s="29">
        <v>2.1029E-3</v>
      </c>
      <c r="AG121" s="29">
        <v>0</v>
      </c>
      <c r="AH121" s="29">
        <v>2.1941999999999999E-3</v>
      </c>
      <c r="AI121" s="29">
        <v>5.1503E-3</v>
      </c>
      <c r="AJ121" s="29">
        <v>5.2729999999999999E-3</v>
      </c>
      <c r="AK121" s="3">
        <f t="shared" si="2"/>
        <v>4.2011225806451611E-3</v>
      </c>
      <c r="AM121" s="12" t="s">
        <v>108</v>
      </c>
      <c r="AO121" s="2">
        <f>SUM(S117:AB121)/44</f>
        <v>4.0958722727272717E-2</v>
      </c>
      <c r="AP121" s="2">
        <f>((AK121-AK$10)*100)/AK$10</f>
        <v>-21.730178295724379</v>
      </c>
      <c r="AR121" s="12" t="s">
        <v>108</v>
      </c>
      <c r="AS121" s="2"/>
      <c r="AT121" s="1">
        <f>((AO121-AO$10)*100)/AO$10</f>
        <v>-5.4711415833888832</v>
      </c>
    </row>
    <row r="122" spans="1:47" x14ac:dyDescent="0.25">
      <c r="A122" s="29">
        <v>4.1837999999999997E-3</v>
      </c>
      <c r="B122" s="30">
        <v>4.2553000000000001E-3</v>
      </c>
      <c r="C122" s="29" t="s">
        <v>0</v>
      </c>
      <c r="D122" s="29" t="s">
        <v>0</v>
      </c>
      <c r="E122" s="34" t="s">
        <v>0</v>
      </c>
      <c r="F122" s="34">
        <v>1.18817E-2</v>
      </c>
      <c r="G122" s="34">
        <v>4.2465999999999997E-3</v>
      </c>
      <c r="H122" s="34">
        <v>3.1821000000000002E-3</v>
      </c>
      <c r="I122" s="34">
        <v>2.2621E-3</v>
      </c>
      <c r="J122" s="34">
        <v>4.4020000000000002E-4</v>
      </c>
      <c r="K122" s="34">
        <v>0</v>
      </c>
      <c r="L122" s="34">
        <v>0</v>
      </c>
      <c r="M122" s="34">
        <v>0</v>
      </c>
      <c r="N122" s="34">
        <v>0</v>
      </c>
      <c r="O122" s="34">
        <v>0</v>
      </c>
      <c r="P122" s="34">
        <v>0</v>
      </c>
      <c r="Q122" s="34">
        <v>0</v>
      </c>
      <c r="R122" s="34">
        <v>0</v>
      </c>
      <c r="S122" s="35">
        <v>3.9520000000000001E-4</v>
      </c>
      <c r="T122" s="35" t="s">
        <v>0</v>
      </c>
      <c r="U122" s="35" t="s">
        <v>0</v>
      </c>
      <c r="V122" s="35">
        <v>1.2194999999999999E-2</v>
      </c>
      <c r="W122" s="35">
        <v>7.0269E-3</v>
      </c>
      <c r="X122" s="35">
        <v>5.9999999999999997E-7</v>
      </c>
      <c r="Y122" s="35">
        <v>0</v>
      </c>
      <c r="Z122" s="35">
        <v>0</v>
      </c>
      <c r="AA122" s="35">
        <v>4.8015999999999996E-3</v>
      </c>
      <c r="AB122" s="35">
        <v>9.3705000000000004E-3</v>
      </c>
      <c r="AC122" s="36" t="s">
        <v>0</v>
      </c>
      <c r="AD122" s="29">
        <v>1.22804E-2</v>
      </c>
      <c r="AE122" s="29">
        <v>9.9100000000000004E-3</v>
      </c>
      <c r="AF122" s="29">
        <v>6.2747999999999996E-3</v>
      </c>
      <c r="AG122" s="29">
        <v>4.1519E-3</v>
      </c>
      <c r="AH122" s="29">
        <v>3.0829999999999998E-3</v>
      </c>
      <c r="AI122" s="29">
        <v>2.8167000000000001E-3</v>
      </c>
      <c r="AJ122" s="29">
        <v>2.594E-3</v>
      </c>
      <c r="AK122" s="3">
        <f t="shared" si="2"/>
        <v>3.5117466666666672E-3</v>
      </c>
      <c r="AM122" s="14" t="s">
        <v>99</v>
      </c>
      <c r="AO122" s="7">
        <f>(SUM(B131:O139)+SUM(P131:R135))/140</f>
        <v>5.0937000000000009E-4</v>
      </c>
      <c r="AP122" s="2">
        <f>((AK122-AK$11)*100)/AK$11</f>
        <v>-22.681790894052593</v>
      </c>
      <c r="AR122" s="14" t="s">
        <v>99</v>
      </c>
      <c r="AS122" s="2"/>
      <c r="AT122" s="1">
        <f>((AO122-AO$11)*100)/AO$11</f>
        <v>-21.679450682692817</v>
      </c>
      <c r="AU122">
        <f>SUM(AT122:AT125)/4</f>
        <v>-27.584435044505195</v>
      </c>
    </row>
    <row r="123" spans="1:47" x14ac:dyDescent="0.25">
      <c r="A123" s="29">
        <v>1.3923E-3</v>
      </c>
      <c r="B123" s="30">
        <v>7.6420000000000004E-4</v>
      </c>
      <c r="C123" s="29" t="s">
        <v>0</v>
      </c>
      <c r="D123" s="29" t="s">
        <v>0</v>
      </c>
      <c r="E123" s="34" t="s">
        <v>0</v>
      </c>
      <c r="F123" s="34">
        <v>1.37238E-2</v>
      </c>
      <c r="G123" s="34">
        <v>2.323E-3</v>
      </c>
      <c r="H123" s="34">
        <v>5.0449999999999996E-4</v>
      </c>
      <c r="I123" s="34">
        <v>2.1499999999999999E-4</v>
      </c>
      <c r="J123" s="34">
        <v>0</v>
      </c>
      <c r="K123" s="34">
        <v>0</v>
      </c>
      <c r="L123" s="34">
        <v>0</v>
      </c>
      <c r="M123" s="34">
        <v>0</v>
      </c>
      <c r="N123" s="34">
        <v>0</v>
      </c>
      <c r="O123" s="34">
        <v>0</v>
      </c>
      <c r="P123" s="34">
        <v>0</v>
      </c>
      <c r="Q123" s="34">
        <v>0</v>
      </c>
      <c r="R123" s="34">
        <v>0</v>
      </c>
      <c r="S123" s="35">
        <v>0</v>
      </c>
      <c r="T123" s="35" t="s">
        <v>0</v>
      </c>
      <c r="U123" s="35" t="s">
        <v>0</v>
      </c>
      <c r="V123" s="35">
        <v>9.5350999999999995E-3</v>
      </c>
      <c r="W123" s="35">
        <v>5.8265000000000001E-3</v>
      </c>
      <c r="X123" s="35">
        <v>9.9999999999999995E-8</v>
      </c>
      <c r="Y123" s="35">
        <v>0</v>
      </c>
      <c r="Z123" s="35">
        <v>1.1701000000000001E-3</v>
      </c>
      <c r="AA123" s="35">
        <v>6.2401999999999996E-3</v>
      </c>
      <c r="AB123" s="35">
        <v>8.4691000000000002E-3</v>
      </c>
      <c r="AC123" s="36" t="s">
        <v>0</v>
      </c>
      <c r="AD123" s="29">
        <v>1.3825799999999999E-2</v>
      </c>
      <c r="AE123" s="29">
        <v>8.2047000000000005E-3</v>
      </c>
      <c r="AF123" s="29">
        <v>3.9874000000000003E-3</v>
      </c>
      <c r="AG123" s="29">
        <v>3.2834000000000001E-3</v>
      </c>
      <c r="AH123" s="29">
        <v>2.7774000000000002E-3</v>
      </c>
      <c r="AI123" s="29">
        <v>3.0206E-3</v>
      </c>
      <c r="AJ123" s="29">
        <v>2.4627E-3</v>
      </c>
      <c r="AK123" s="3">
        <f t="shared" si="2"/>
        <v>2.9241966666666672E-3</v>
      </c>
      <c r="AM123" s="14" t="s">
        <v>102</v>
      </c>
      <c r="AO123" s="2">
        <f>SUM(E122:R130)/126</f>
        <v>7.6204285714285734E-4</v>
      </c>
      <c r="AP123" s="2">
        <f>((AK123-AK$12)*100)/AK$12</f>
        <v>-22.972861437743205</v>
      </c>
      <c r="AR123" s="14" t="s">
        <v>102</v>
      </c>
      <c r="AS123" s="2"/>
      <c r="AT123" s="1">
        <f>((AO123-AO$12)*100)/AO$12</f>
        <v>-31.644012424296982</v>
      </c>
    </row>
    <row r="124" spans="1:47" x14ac:dyDescent="0.25">
      <c r="A124" s="29">
        <v>9.0510000000000005E-4</v>
      </c>
      <c r="B124" s="30">
        <v>0</v>
      </c>
      <c r="C124" s="29" t="s">
        <v>0</v>
      </c>
      <c r="D124" s="29" t="s">
        <v>0</v>
      </c>
      <c r="E124" s="34" t="s">
        <v>0</v>
      </c>
      <c r="F124" s="34">
        <v>7.1507000000000003E-3</v>
      </c>
      <c r="G124" s="34">
        <v>6.1070000000000004E-4</v>
      </c>
      <c r="H124" s="34">
        <v>0</v>
      </c>
      <c r="I124" s="34">
        <v>0</v>
      </c>
      <c r="J124" s="34">
        <v>0</v>
      </c>
      <c r="K124" s="34">
        <v>0</v>
      </c>
      <c r="L124" s="34">
        <v>0</v>
      </c>
      <c r="M124" s="34">
        <v>0</v>
      </c>
      <c r="N124" s="34">
        <v>0</v>
      </c>
      <c r="O124" s="34">
        <v>0</v>
      </c>
      <c r="P124" s="34">
        <v>0</v>
      </c>
      <c r="Q124" s="34">
        <v>0</v>
      </c>
      <c r="R124" s="34">
        <v>0</v>
      </c>
      <c r="S124" s="35">
        <v>0</v>
      </c>
      <c r="T124" s="35" t="s">
        <v>0</v>
      </c>
      <c r="U124" s="35" t="s">
        <v>0</v>
      </c>
      <c r="V124" s="35" t="s">
        <v>0</v>
      </c>
      <c r="W124" s="35">
        <v>1.908E-3</v>
      </c>
      <c r="X124" s="35">
        <v>6.0499999999999996E-4</v>
      </c>
      <c r="Y124" s="35">
        <v>3.8430000000000002E-4</v>
      </c>
      <c r="Z124" s="35">
        <v>1.4395E-3</v>
      </c>
      <c r="AA124" s="35">
        <v>1.9021999999999999E-3</v>
      </c>
      <c r="AB124" s="35" t="s">
        <v>0</v>
      </c>
      <c r="AC124" s="36" t="s">
        <v>0</v>
      </c>
      <c r="AD124" s="29">
        <v>1.5369000000000001E-2</v>
      </c>
      <c r="AE124" s="29">
        <v>3.4635E-3</v>
      </c>
      <c r="AF124" s="29">
        <v>3.0603000000000002E-3</v>
      </c>
      <c r="AG124" s="29">
        <v>2.5568000000000001E-3</v>
      </c>
      <c r="AH124" s="29">
        <v>2.8814999999999999E-3</v>
      </c>
      <c r="AI124" s="29">
        <v>3.1327999999999998E-3</v>
      </c>
      <c r="AJ124" s="29">
        <v>2.5647999999999999E-3</v>
      </c>
      <c r="AK124" s="3">
        <f t="shared" si="2"/>
        <v>1.7119357142857145E-3</v>
      </c>
      <c r="AM124" s="15" t="s">
        <v>105</v>
      </c>
      <c r="AO124" s="2">
        <f>(SUM(S131:AB139)+SUM(P136:R139))/67</f>
        <v>1.0994567164179106E-3</v>
      </c>
      <c r="AP124" s="2">
        <f>((AK124-AK$13)*100)/AK$13</f>
        <v>-25.072256029411982</v>
      </c>
      <c r="AR124" s="15" t="s">
        <v>105</v>
      </c>
      <c r="AS124" s="2"/>
      <c r="AT124" s="1">
        <f>((AO124-AO$13)*100)/AO$13</f>
        <v>-29.126682509597153</v>
      </c>
    </row>
    <row r="125" spans="1:47" x14ac:dyDescent="0.25">
      <c r="A125" s="29">
        <v>1.4656000000000001E-3</v>
      </c>
      <c r="B125" s="30">
        <v>0</v>
      </c>
      <c r="C125" s="29" t="s">
        <v>0</v>
      </c>
      <c r="D125" s="29" t="s">
        <v>0</v>
      </c>
      <c r="E125" s="34">
        <v>9.4821999999999997E-3</v>
      </c>
      <c r="F125" s="34">
        <v>5.0530999999999996E-3</v>
      </c>
      <c r="G125" s="34">
        <v>1.1999999999999999E-6</v>
      </c>
      <c r="H125" s="34">
        <v>0</v>
      </c>
      <c r="I125" s="34">
        <v>0</v>
      </c>
      <c r="J125" s="34">
        <v>0</v>
      </c>
      <c r="K125" s="34">
        <v>0</v>
      </c>
      <c r="L125" s="34">
        <v>0</v>
      </c>
      <c r="M125" s="34">
        <v>0</v>
      </c>
      <c r="N125" s="34">
        <v>0</v>
      </c>
      <c r="O125" s="34">
        <v>0</v>
      </c>
      <c r="P125" s="34">
        <v>0</v>
      </c>
      <c r="Q125" s="34">
        <v>0</v>
      </c>
      <c r="R125" s="34">
        <v>7.1049999999999998E-4</v>
      </c>
      <c r="S125" s="35">
        <v>0</v>
      </c>
      <c r="T125" s="35" t="s">
        <v>0</v>
      </c>
      <c r="U125" s="35" t="s">
        <v>0</v>
      </c>
      <c r="V125" s="35" t="s">
        <v>0</v>
      </c>
      <c r="W125" s="35">
        <v>3.0501999999999999E-3</v>
      </c>
      <c r="X125" s="35">
        <v>1.8087000000000001E-3</v>
      </c>
      <c r="Y125" s="35">
        <v>1.7271999999999999E-3</v>
      </c>
      <c r="Z125" s="35">
        <v>2.4026E-3</v>
      </c>
      <c r="AA125" s="35">
        <v>2.7409000000000001E-3</v>
      </c>
      <c r="AB125" s="35" t="s">
        <v>0</v>
      </c>
      <c r="AC125" s="36" t="s">
        <v>0</v>
      </c>
      <c r="AD125" s="29" t="s">
        <v>0</v>
      </c>
      <c r="AE125" s="29">
        <v>7.8799999999999996E-4</v>
      </c>
      <c r="AF125" s="29">
        <v>2.8914000000000001E-3</v>
      </c>
      <c r="AG125" s="29">
        <v>2.7303000000000002E-3</v>
      </c>
      <c r="AH125" s="29">
        <v>3.5144999999999998E-3</v>
      </c>
      <c r="AI125" s="29">
        <v>4.2487000000000002E-3</v>
      </c>
      <c r="AJ125" s="29">
        <v>4.0962999999999998E-3</v>
      </c>
      <c r="AK125" s="3">
        <f>AVERAGE(A125:AJ125)</f>
        <v>1.6682642857142854E-3</v>
      </c>
      <c r="AM125" s="15" t="s">
        <v>108</v>
      </c>
      <c r="AO125" s="2">
        <f>SUM(S122:AB130)/54</f>
        <v>2.4576148148148149E-3</v>
      </c>
      <c r="AP125" s="1">
        <f>((AK125-AK$14)*100)/AK$14</f>
        <v>-28.26421810955544</v>
      </c>
      <c r="AR125" s="15" t="s">
        <v>108</v>
      </c>
      <c r="AS125" s="2"/>
      <c r="AT125" s="1">
        <f>((AO125-AO$14)*100)/AO$14</f>
        <v>-27.887594561433833</v>
      </c>
    </row>
    <row r="126" spans="1:47" x14ac:dyDescent="0.25">
      <c r="A126" s="29">
        <v>1.8986999999999999E-3</v>
      </c>
      <c r="B126" s="30">
        <v>2.3680000000000001E-4</v>
      </c>
      <c r="C126" s="29" t="s">
        <v>0</v>
      </c>
      <c r="D126" s="29" t="s">
        <v>0</v>
      </c>
      <c r="E126" s="34">
        <v>2.7826999999999999E-3</v>
      </c>
      <c r="F126" s="34">
        <v>1.0774999999999999E-3</v>
      </c>
      <c r="G126" s="34">
        <v>0</v>
      </c>
      <c r="H126" s="34">
        <v>0</v>
      </c>
      <c r="I126" s="34">
        <v>0</v>
      </c>
      <c r="J126" s="34">
        <v>0</v>
      </c>
      <c r="K126" s="34">
        <v>0</v>
      </c>
      <c r="L126" s="34">
        <v>0</v>
      </c>
      <c r="M126" s="34">
        <v>0</v>
      </c>
      <c r="N126" s="34">
        <v>0</v>
      </c>
      <c r="O126" s="34">
        <v>0</v>
      </c>
      <c r="P126" s="34">
        <v>0</v>
      </c>
      <c r="Q126" s="34">
        <v>4.6539999999999998E-4</v>
      </c>
      <c r="R126" s="34">
        <v>2.9629000000000001E-3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5.1888999999999998E-3</v>
      </c>
      <c r="X126" s="35">
        <v>2.3162999999999999E-3</v>
      </c>
      <c r="Y126" s="35">
        <v>3.1694000000000002E-3</v>
      </c>
      <c r="Z126" s="35">
        <v>2.2074E-3</v>
      </c>
      <c r="AA126" s="35">
        <v>3.7277999999999999E-3</v>
      </c>
      <c r="AB126" s="35" t="s">
        <v>0</v>
      </c>
      <c r="AC126" s="36" t="s">
        <v>0</v>
      </c>
      <c r="AD126" s="29" t="s">
        <v>0</v>
      </c>
      <c r="AE126" s="29">
        <v>4.3937999999999998E-3</v>
      </c>
      <c r="AF126" s="29">
        <v>1.4097000000000001E-3</v>
      </c>
      <c r="AG126" s="29">
        <v>7.3769999999999999E-4</v>
      </c>
      <c r="AH126" s="29">
        <v>1.5035999999999999E-3</v>
      </c>
      <c r="AI126" s="29">
        <v>2.5653E-3</v>
      </c>
      <c r="AJ126" s="29">
        <v>2.8744E-3</v>
      </c>
      <c r="AK126" s="3">
        <f t="shared" si="2"/>
        <v>1.4636407407407407E-3</v>
      </c>
      <c r="AM126" s="16" t="s">
        <v>117</v>
      </c>
      <c r="AO126" s="7">
        <f>(SUM(AC117:AJ139)+SUM(A117:D130))/173</f>
        <v>1.922792832369943E-2</v>
      </c>
      <c r="AP126" s="2">
        <f>((AK126-AK$15)*100)/AK$15</f>
        <v>-36.02813458627751</v>
      </c>
      <c r="AR126" s="16" t="s">
        <v>117</v>
      </c>
      <c r="AS126" s="2"/>
      <c r="AT126" s="1">
        <f>((AO126-AO$15)*100)/AO$15</f>
        <v>-6.267339947663694</v>
      </c>
    </row>
    <row r="127" spans="1:47" x14ac:dyDescent="0.25">
      <c r="A127" s="29">
        <v>4.0901000000000002E-3</v>
      </c>
      <c r="B127" s="30">
        <v>1.2477E-3</v>
      </c>
      <c r="C127" s="29" t="s">
        <v>0</v>
      </c>
      <c r="D127" s="29" t="s">
        <v>0</v>
      </c>
      <c r="E127" s="34">
        <v>1.3499999999999999E-5</v>
      </c>
      <c r="F127" s="34">
        <v>3.8170000000000001E-4</v>
      </c>
      <c r="G127" s="34">
        <v>0</v>
      </c>
      <c r="H127" s="34">
        <v>0</v>
      </c>
      <c r="I127" s="34">
        <v>0</v>
      </c>
      <c r="J127" s="34">
        <v>0</v>
      </c>
      <c r="K127" s="34">
        <v>0</v>
      </c>
      <c r="L127" s="34">
        <v>0</v>
      </c>
      <c r="M127" s="34">
        <v>0</v>
      </c>
      <c r="N127" s="34">
        <v>0</v>
      </c>
      <c r="O127" s="34">
        <v>0</v>
      </c>
      <c r="P127" s="34">
        <v>3.0390000000000001E-4</v>
      </c>
      <c r="Q127" s="34">
        <v>7.3609999999999995E-4</v>
      </c>
      <c r="R127" s="34">
        <v>4.7850999999999996E-3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2.748E-3</v>
      </c>
      <c r="X127" s="35">
        <v>1.9315000000000001E-3</v>
      </c>
      <c r="Y127" s="35">
        <v>2.1957999999999999E-3</v>
      </c>
      <c r="Z127" s="35">
        <v>1.2421000000000001E-3</v>
      </c>
      <c r="AA127" s="35">
        <v>3.2540999999999998E-3</v>
      </c>
      <c r="AB127" s="35" t="s">
        <v>0</v>
      </c>
      <c r="AC127" s="36" t="s">
        <v>0</v>
      </c>
      <c r="AD127" s="29" t="s">
        <v>0</v>
      </c>
      <c r="AE127" s="29">
        <v>3.681E-4</v>
      </c>
      <c r="AF127" s="29">
        <v>0</v>
      </c>
      <c r="AG127" s="29">
        <v>2.2599999999999999E-4</v>
      </c>
      <c r="AH127" s="29">
        <v>1.4748999999999999E-3</v>
      </c>
      <c r="AI127" s="29">
        <v>2.3222999999999998E-3</v>
      </c>
      <c r="AJ127" s="29">
        <v>3.4104000000000001E-3</v>
      </c>
      <c r="AK127" s="3">
        <f t="shared" si="2"/>
        <v>1.1381962962962965E-3</v>
      </c>
      <c r="AM127" t="s">
        <v>118</v>
      </c>
      <c r="AO127" s="2">
        <f>((SUM(A113:Z146)+SUM(AA113:AJ139))/895)</f>
        <v>1.8950697430167578E-2</v>
      </c>
      <c r="AP127" s="2">
        <f>((AK127-AK$16)*100)/AK$16</f>
        <v>-37.642444361475896</v>
      </c>
      <c r="AR127" t="s">
        <v>118</v>
      </c>
      <c r="AT127" s="1">
        <f>((AO127-AO$16)*100)/AO$16</f>
        <v>-5.2409210047406791</v>
      </c>
    </row>
    <row r="128" spans="1:47" x14ac:dyDescent="0.25">
      <c r="A128" s="29">
        <v>8.0271000000000006E-3</v>
      </c>
      <c r="B128" s="30">
        <v>1.7366E-3</v>
      </c>
      <c r="C128" s="29">
        <v>0</v>
      </c>
      <c r="D128" s="29">
        <v>0</v>
      </c>
      <c r="E128" s="34">
        <v>0</v>
      </c>
      <c r="F128" s="34">
        <v>4.1199999999999999E-5</v>
      </c>
      <c r="G128" s="34">
        <v>0</v>
      </c>
      <c r="H128" s="34">
        <v>0</v>
      </c>
      <c r="I128" s="34">
        <v>0</v>
      </c>
      <c r="J128" s="34">
        <v>0</v>
      </c>
      <c r="K128" s="34">
        <v>0</v>
      </c>
      <c r="L128" s="34">
        <v>0</v>
      </c>
      <c r="M128" s="34">
        <v>0</v>
      </c>
      <c r="N128" s="34">
        <v>0</v>
      </c>
      <c r="O128" s="34">
        <v>1.928E-4</v>
      </c>
      <c r="P128" s="34">
        <v>1.1417E-3</v>
      </c>
      <c r="Q128" s="34">
        <v>1.3988E-3</v>
      </c>
      <c r="R128" s="34">
        <v>4.1593000000000003E-3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0</v>
      </c>
      <c r="X128" s="35">
        <v>8.3599999999999999E-5</v>
      </c>
      <c r="Y128" s="35">
        <v>2.5098E-3</v>
      </c>
      <c r="Z128" s="35">
        <v>3.3638000000000001E-3</v>
      </c>
      <c r="AA128" s="35">
        <v>2.6151E-3</v>
      </c>
      <c r="AB128" s="35" t="s">
        <v>0</v>
      </c>
      <c r="AC128" s="36" t="s">
        <v>0</v>
      </c>
      <c r="AD128" s="29" t="s">
        <v>0</v>
      </c>
      <c r="AE128" s="29">
        <v>0</v>
      </c>
      <c r="AF128" s="29">
        <v>4.8240000000000002E-4</v>
      </c>
      <c r="AG128" s="29">
        <v>6.3599999999999996E-4</v>
      </c>
      <c r="AH128" s="29">
        <v>1.4496999999999999E-3</v>
      </c>
      <c r="AI128" s="29">
        <v>2.0849000000000002E-3</v>
      </c>
      <c r="AJ128" s="29">
        <v>4.2525000000000002E-3</v>
      </c>
      <c r="AK128" s="3">
        <f t="shared" si="2"/>
        <v>1.1784586206896551E-3</v>
      </c>
      <c r="AM128" t="s">
        <v>119</v>
      </c>
      <c r="AP128" s="2">
        <f>((AK128-AK$17)*100)/AK$17</f>
        <v>-31.317802349744568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1.8633E-3</v>
      </c>
      <c r="B129" s="30">
        <v>6.7840000000000001E-4</v>
      </c>
      <c r="C129" s="29">
        <v>0</v>
      </c>
      <c r="D129" s="29">
        <v>0</v>
      </c>
      <c r="E129" s="34">
        <v>0</v>
      </c>
      <c r="F129" s="34">
        <v>0</v>
      </c>
      <c r="G129" s="34">
        <v>0</v>
      </c>
      <c r="H129" s="34">
        <v>0</v>
      </c>
      <c r="I129" s="34">
        <v>0</v>
      </c>
      <c r="J129" s="34">
        <v>0</v>
      </c>
      <c r="K129" s="34">
        <v>0</v>
      </c>
      <c r="L129" s="34">
        <v>0</v>
      </c>
      <c r="M129" s="34">
        <v>0</v>
      </c>
      <c r="N129" s="34">
        <v>3.2890000000000003E-4</v>
      </c>
      <c r="O129" s="34">
        <v>1.0735E-3</v>
      </c>
      <c r="P129" s="34">
        <v>1.9484999999999999E-3</v>
      </c>
      <c r="Q129" s="34">
        <v>2.8092E-3</v>
      </c>
      <c r="R129" s="34">
        <v>2.2379000000000001E-3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0</v>
      </c>
      <c r="X129" s="35">
        <v>6.4959999999999996E-4</v>
      </c>
      <c r="Y129" s="35">
        <v>2.0600000000000002E-3</v>
      </c>
      <c r="Z129" s="35">
        <v>3.9047000000000001E-3</v>
      </c>
      <c r="AA129" s="35">
        <v>3.4605E-3</v>
      </c>
      <c r="AB129" s="35" t="s">
        <v>0</v>
      </c>
      <c r="AC129" s="36" t="s">
        <v>0</v>
      </c>
      <c r="AD129" s="29" t="s">
        <v>0</v>
      </c>
      <c r="AE129" s="29">
        <v>0</v>
      </c>
      <c r="AF129" s="29">
        <v>3.1819999999999998E-4</v>
      </c>
      <c r="AG129" s="29">
        <v>5.3470000000000004E-4</v>
      </c>
      <c r="AH129" s="29">
        <v>7.9219999999999996E-4</v>
      </c>
      <c r="AI129" s="29">
        <v>1.9889999999999999E-3</v>
      </c>
      <c r="AJ129" s="29">
        <v>4.3198999999999998E-3</v>
      </c>
      <c r="AK129" s="3">
        <f t="shared" si="2"/>
        <v>9.9891379310344829E-4</v>
      </c>
      <c r="AM129" t="s">
        <v>120</v>
      </c>
      <c r="AP129" s="2">
        <f>((AK129-AK$18)*100)/AK$18</f>
        <v>-28.322582401132255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0</v>
      </c>
      <c r="B130" s="30" t="s">
        <v>0</v>
      </c>
      <c r="C130" s="29">
        <v>0</v>
      </c>
      <c r="D130" s="29">
        <v>0</v>
      </c>
      <c r="E130" s="34">
        <v>4.3199999999999998E-4</v>
      </c>
      <c r="F130" s="34">
        <v>0</v>
      </c>
      <c r="G130" s="34">
        <v>0</v>
      </c>
      <c r="H130" s="34">
        <v>0</v>
      </c>
      <c r="I130" s="34">
        <v>0</v>
      </c>
      <c r="J130" s="34">
        <v>0</v>
      </c>
      <c r="K130" s="34">
        <v>0</v>
      </c>
      <c r="L130" s="34">
        <v>0</v>
      </c>
      <c r="M130" s="34">
        <v>0</v>
      </c>
      <c r="N130" s="34">
        <v>0</v>
      </c>
      <c r="O130" s="34">
        <v>0</v>
      </c>
      <c r="P130" s="34">
        <v>5.8160000000000004E-4</v>
      </c>
      <c r="Q130" s="34">
        <v>1.8730999999999999E-3</v>
      </c>
      <c r="R130" s="34">
        <v>2.5027000000000001E-3</v>
      </c>
      <c r="S130" s="35" t="s">
        <v>0</v>
      </c>
      <c r="T130" s="35" t="s">
        <v>0</v>
      </c>
      <c r="U130" s="35" t="s">
        <v>0</v>
      </c>
      <c r="V130" s="35">
        <v>0</v>
      </c>
      <c r="W130" s="35">
        <v>0</v>
      </c>
      <c r="X130" s="35">
        <v>0</v>
      </c>
      <c r="Y130" s="35">
        <v>0</v>
      </c>
      <c r="Z130" s="35">
        <v>6.4170000000000004E-4</v>
      </c>
      <c r="AA130" s="35">
        <v>2.4415999999999999E-3</v>
      </c>
      <c r="AB130" s="35" t="s">
        <v>0</v>
      </c>
      <c r="AC130" s="36" t="s">
        <v>0</v>
      </c>
      <c r="AD130" s="29" t="s">
        <v>0</v>
      </c>
      <c r="AE130" s="29">
        <v>1.08E-5</v>
      </c>
      <c r="AF130" s="29">
        <v>6.9200000000000002E-5</v>
      </c>
      <c r="AG130" s="29">
        <v>1.0713999999999999E-3</v>
      </c>
      <c r="AH130" s="29">
        <v>5.7030000000000004E-4</v>
      </c>
      <c r="AI130" s="29">
        <v>7.9790000000000004E-4</v>
      </c>
      <c r="AJ130" s="29">
        <v>1.8059E-3</v>
      </c>
      <c r="AK130" s="3">
        <f t="shared" si="2"/>
        <v>4.5707857142857138E-4</v>
      </c>
      <c r="AM130" t="s">
        <v>121</v>
      </c>
      <c r="AO130" s="2">
        <f>SUM(U145:W146)/6</f>
        <v>6.4304583333333346E-2</v>
      </c>
      <c r="AP130" s="2">
        <f>((AK130-AK$19)*100)/AK$19</f>
        <v>-25.707187099096171</v>
      </c>
      <c r="AR130" t="s">
        <v>124</v>
      </c>
      <c r="AT130" s="1">
        <f>((AO130-AO$19)*100)/AO$19</f>
        <v>6.4621917838458494</v>
      </c>
    </row>
    <row r="131" spans="1:46" x14ac:dyDescent="0.25">
      <c r="A131" t="s">
        <v>0</v>
      </c>
      <c r="B131" s="37" t="s">
        <v>0</v>
      </c>
      <c r="C131" s="34">
        <v>0</v>
      </c>
      <c r="D131" s="34">
        <v>9.9000000000000001E-6</v>
      </c>
      <c r="E131" s="34">
        <v>0</v>
      </c>
      <c r="F131" s="34">
        <v>0</v>
      </c>
      <c r="G131" s="34">
        <v>0</v>
      </c>
      <c r="H131" s="34">
        <v>0</v>
      </c>
      <c r="I131" s="34">
        <v>0</v>
      </c>
      <c r="J131" s="34">
        <v>0</v>
      </c>
      <c r="K131" s="34">
        <v>0</v>
      </c>
      <c r="L131" s="34">
        <v>0</v>
      </c>
      <c r="M131" s="34">
        <v>0</v>
      </c>
      <c r="N131" s="34">
        <v>0</v>
      </c>
      <c r="O131" s="34">
        <v>0</v>
      </c>
      <c r="P131" s="34">
        <v>6.0320000000000003E-4</v>
      </c>
      <c r="Q131" s="34">
        <v>1.4515999999999999E-3</v>
      </c>
      <c r="R131" s="34">
        <v>1.4465000000000001E-3</v>
      </c>
      <c r="S131" s="35" t="s">
        <v>0</v>
      </c>
      <c r="T131" s="35" t="s">
        <v>0</v>
      </c>
      <c r="U131" s="35" t="s">
        <v>0</v>
      </c>
      <c r="V131" s="35">
        <v>1.4129999999999999E-4</v>
      </c>
      <c r="W131" s="35">
        <v>0</v>
      </c>
      <c r="X131" s="35">
        <v>0</v>
      </c>
      <c r="Y131" s="35">
        <v>0</v>
      </c>
      <c r="Z131" s="35">
        <v>5.3770000000000001E-4</v>
      </c>
      <c r="AA131" s="35">
        <v>2.3579E-3</v>
      </c>
      <c r="AB131" s="35" t="s">
        <v>0</v>
      </c>
      <c r="AC131" s="36" t="s">
        <v>0</v>
      </c>
      <c r="AD131" s="29" t="s">
        <v>0</v>
      </c>
      <c r="AE131" s="29">
        <v>4.1317999999999997E-3</v>
      </c>
      <c r="AF131" s="29">
        <v>4.7649999999999998E-4</v>
      </c>
      <c r="AG131" s="29">
        <v>2.03E-4</v>
      </c>
      <c r="AH131" s="29">
        <v>0</v>
      </c>
      <c r="AI131" s="29">
        <v>0</v>
      </c>
      <c r="AJ131" s="29">
        <v>1.0329E-3</v>
      </c>
      <c r="AK131" s="3">
        <f t="shared" si="2"/>
        <v>4.4258214285714279E-4</v>
      </c>
      <c r="AP131" s="2">
        <f>((AK131-AK$20)*100)/AK$20</f>
        <v>-24.110500079611025</v>
      </c>
    </row>
    <row r="132" spans="1:46" x14ac:dyDescent="0.25">
      <c r="A132" t="s">
        <v>0</v>
      </c>
      <c r="B132" s="37">
        <v>0</v>
      </c>
      <c r="C132" s="34">
        <v>0</v>
      </c>
      <c r="D132" s="34">
        <v>0</v>
      </c>
      <c r="E132" s="34">
        <v>0</v>
      </c>
      <c r="F132" s="34">
        <v>0</v>
      </c>
      <c r="G132" s="34">
        <v>0</v>
      </c>
      <c r="H132" s="34">
        <v>0</v>
      </c>
      <c r="I132" s="34">
        <v>1.0959999999999999E-4</v>
      </c>
      <c r="J132" s="34">
        <v>7.4629999999999998E-4</v>
      </c>
      <c r="K132" s="34">
        <v>1.0471E-3</v>
      </c>
      <c r="L132" s="34">
        <v>1.3645E-3</v>
      </c>
      <c r="M132" s="34">
        <v>1.2141999999999999E-3</v>
      </c>
      <c r="N132" s="34">
        <v>8.9139999999999998E-4</v>
      </c>
      <c r="O132" s="34">
        <v>6.1050000000000004E-4</v>
      </c>
      <c r="P132" s="34">
        <v>8.8829999999999996E-4</v>
      </c>
      <c r="Q132" s="34">
        <v>1.0876E-3</v>
      </c>
      <c r="R132" s="34">
        <v>1.1747999999999999E-3</v>
      </c>
      <c r="S132" s="35" t="s">
        <v>0</v>
      </c>
      <c r="T132" s="35" t="s">
        <v>0</v>
      </c>
      <c r="U132" s="35">
        <v>0</v>
      </c>
      <c r="V132" s="35">
        <v>0</v>
      </c>
      <c r="W132" s="35">
        <v>5.622E-4</v>
      </c>
      <c r="X132" s="35">
        <v>2.9240000000000001E-4</v>
      </c>
      <c r="Y132" s="35">
        <v>1.593E-4</v>
      </c>
      <c r="Z132" s="35">
        <v>7.9999999999999996E-6</v>
      </c>
      <c r="AA132" s="35">
        <v>1.1244E-3</v>
      </c>
      <c r="AB132" s="35" t="s">
        <v>0</v>
      </c>
      <c r="AC132" s="36" t="s">
        <v>0</v>
      </c>
      <c r="AD132" s="29" t="s">
        <v>0</v>
      </c>
      <c r="AE132" s="29">
        <v>7.4072000000000001E-3</v>
      </c>
      <c r="AF132" s="29">
        <v>4.8890000000000001E-4</v>
      </c>
      <c r="AG132" s="29">
        <v>0</v>
      </c>
      <c r="AH132" s="29">
        <v>0</v>
      </c>
      <c r="AI132" s="29">
        <v>0</v>
      </c>
      <c r="AJ132" s="29">
        <v>1.7602E-3</v>
      </c>
      <c r="AK132" s="3">
        <f t="shared" si="2"/>
        <v>6.9789666666666657E-4</v>
      </c>
      <c r="AP132" s="2">
        <f>((AK132-AK$21)*100)/AK$21</f>
        <v>-27.222577550367756</v>
      </c>
    </row>
    <row r="133" spans="1:46" x14ac:dyDescent="0.25">
      <c r="A133" t="s">
        <v>0</v>
      </c>
      <c r="B133" s="37">
        <v>0</v>
      </c>
      <c r="C133" s="34">
        <v>0</v>
      </c>
      <c r="D133" s="34">
        <v>0</v>
      </c>
      <c r="E133" s="34">
        <v>0</v>
      </c>
      <c r="F133" s="34">
        <v>0</v>
      </c>
      <c r="G133" s="34">
        <v>0</v>
      </c>
      <c r="H133" s="34">
        <v>0</v>
      </c>
      <c r="I133" s="34">
        <v>0</v>
      </c>
      <c r="J133" s="34">
        <v>9.9999999999999995E-8</v>
      </c>
      <c r="K133" s="34">
        <v>5.1219999999999998E-4</v>
      </c>
      <c r="L133" s="34">
        <v>8.5240000000000001E-4</v>
      </c>
      <c r="M133" s="34">
        <v>1.1605999999999999E-3</v>
      </c>
      <c r="N133" s="34">
        <v>9.5350000000000003E-4</v>
      </c>
      <c r="O133" s="34">
        <v>6.9450000000000002E-4</v>
      </c>
      <c r="P133" s="34">
        <v>9.5810000000000003E-4</v>
      </c>
      <c r="Q133" s="34">
        <v>1.9082000000000001E-3</v>
      </c>
      <c r="R133" s="34">
        <v>3.1018E-3</v>
      </c>
      <c r="S133" s="35" t="s">
        <v>0</v>
      </c>
      <c r="T133" s="35" t="s">
        <v>0</v>
      </c>
      <c r="U133" s="35">
        <v>0</v>
      </c>
      <c r="V133" s="35">
        <v>8.6999999999999997E-6</v>
      </c>
      <c r="W133" s="35">
        <v>0</v>
      </c>
      <c r="X133" s="35">
        <v>1.6500000000000001E-5</v>
      </c>
      <c r="Y133" s="35">
        <v>4.4299999999999998E-4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2.5295000000000001E-3</v>
      </c>
      <c r="AG133" s="29">
        <v>0</v>
      </c>
      <c r="AH133" s="29">
        <v>3.2323E-3</v>
      </c>
      <c r="AI133" s="29">
        <v>4.3912999999999999E-3</v>
      </c>
      <c r="AJ133" s="29">
        <v>5.7319999999999995E-4</v>
      </c>
      <c r="AK133" s="3">
        <f t="shared" si="2"/>
        <v>7.9021851851851857E-4</v>
      </c>
      <c r="AP133" s="2">
        <f>((AK133-AK$22)*100)/AK$22</f>
        <v>-32.407961806644558</v>
      </c>
    </row>
    <row r="134" spans="1:46" x14ac:dyDescent="0.25">
      <c r="A134" t="s">
        <v>0</v>
      </c>
      <c r="B134" s="37">
        <v>0</v>
      </c>
      <c r="C134" s="34">
        <v>0</v>
      </c>
      <c r="D134" s="34">
        <v>0</v>
      </c>
      <c r="E134" s="34">
        <v>0</v>
      </c>
      <c r="F134" s="34">
        <v>0</v>
      </c>
      <c r="G134" s="34">
        <v>0</v>
      </c>
      <c r="H134" s="34">
        <v>0</v>
      </c>
      <c r="I134" s="34">
        <v>0</v>
      </c>
      <c r="J134" s="34">
        <v>0</v>
      </c>
      <c r="K134" s="34">
        <v>0</v>
      </c>
      <c r="L134" s="34">
        <v>0</v>
      </c>
      <c r="M134" s="34">
        <v>0</v>
      </c>
      <c r="N134" s="34">
        <v>0</v>
      </c>
      <c r="O134" s="34">
        <v>0</v>
      </c>
      <c r="P134" s="34">
        <v>3.9999999999999998E-7</v>
      </c>
      <c r="Q134" s="34">
        <v>1.4913000000000001E-3</v>
      </c>
      <c r="R134" s="34">
        <v>4.3141999999999998E-3</v>
      </c>
      <c r="S134" s="35" t="s">
        <v>0</v>
      </c>
      <c r="T134" s="35">
        <v>7.5549999999999999E-4</v>
      </c>
      <c r="U134" s="35">
        <v>0</v>
      </c>
      <c r="V134" s="35">
        <v>0</v>
      </c>
      <c r="W134" s="35">
        <v>0</v>
      </c>
      <c r="X134" s="35">
        <v>0</v>
      </c>
      <c r="Y134" s="35">
        <v>0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9.5534999999999995E-3</v>
      </c>
      <c r="AG134" s="29">
        <v>5.2087000000000001E-3</v>
      </c>
      <c r="AH134" s="29">
        <v>1.9254000000000001E-3</v>
      </c>
      <c r="AI134" s="29">
        <v>2.9358000000000001E-3</v>
      </c>
      <c r="AJ134" s="29">
        <v>2.4732000000000001E-3</v>
      </c>
      <c r="AK134" s="3">
        <f t="shared" si="2"/>
        <v>1.0235000000000001E-3</v>
      </c>
      <c r="AP134" s="2">
        <f>((AK134-AK$23)*100)/AK$23</f>
        <v>-23.907184714525808</v>
      </c>
    </row>
    <row r="135" spans="1:46" x14ac:dyDescent="0.25">
      <c r="A135" t="s">
        <v>0</v>
      </c>
      <c r="B135" s="37">
        <v>0</v>
      </c>
      <c r="C135" s="34">
        <v>0</v>
      </c>
      <c r="D135" s="34">
        <v>0</v>
      </c>
      <c r="E135" s="34">
        <v>0</v>
      </c>
      <c r="F135" s="34">
        <v>0</v>
      </c>
      <c r="G135" s="34">
        <v>0</v>
      </c>
      <c r="H135" s="34">
        <v>0</v>
      </c>
      <c r="I135" s="34">
        <v>0</v>
      </c>
      <c r="J135" s="34">
        <v>0</v>
      </c>
      <c r="K135" s="34">
        <v>0</v>
      </c>
      <c r="L135" s="34">
        <v>0</v>
      </c>
      <c r="M135" s="34">
        <v>0</v>
      </c>
      <c r="N135" s="34">
        <v>0</v>
      </c>
      <c r="O135" s="34">
        <v>0</v>
      </c>
      <c r="P135" s="34">
        <v>4.8319999999999998E-4</v>
      </c>
      <c r="Q135" s="34">
        <v>7.4329000000000001E-3</v>
      </c>
      <c r="R135" s="34" t="s">
        <v>0</v>
      </c>
      <c r="S135" s="35">
        <v>3.0810000000000001E-4</v>
      </c>
      <c r="T135" s="35">
        <v>0</v>
      </c>
      <c r="U135" s="35">
        <v>0</v>
      </c>
      <c r="V135" s="35">
        <v>0</v>
      </c>
      <c r="W135" s="35">
        <v>0</v>
      </c>
      <c r="X135" s="35">
        <v>0</v>
      </c>
      <c r="Y135" s="35">
        <v>0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1.17728E-2</v>
      </c>
      <c r="AG135" s="29">
        <v>6.9665999999999999E-3</v>
      </c>
      <c r="AH135" s="29">
        <v>4.1710000000000002E-3</v>
      </c>
      <c r="AI135" s="29">
        <v>8.1574999999999998E-3</v>
      </c>
      <c r="AJ135" s="29">
        <v>8.2038000000000007E-3</v>
      </c>
      <c r="AK135" s="3">
        <f t="shared" si="2"/>
        <v>1.6962821428571431E-3</v>
      </c>
      <c r="AP135" s="2">
        <f>((AK135-AK$24)*100)/AK$24</f>
        <v>-20.588431996094268</v>
      </c>
    </row>
    <row r="136" spans="1:46" x14ac:dyDescent="0.25">
      <c r="A136" t="s">
        <v>0</v>
      </c>
      <c r="B136" s="37">
        <v>2.5011999999999999E-3</v>
      </c>
      <c r="C136" s="34">
        <v>0</v>
      </c>
      <c r="D136" s="34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0</v>
      </c>
      <c r="N136" s="34">
        <v>0</v>
      </c>
      <c r="O136" s="34">
        <v>0</v>
      </c>
      <c r="P136" s="38">
        <v>5.2260000000000002E-4</v>
      </c>
      <c r="Q136" s="38" t="s">
        <v>0</v>
      </c>
      <c r="R136" s="38">
        <v>5.7758999999999996E-3</v>
      </c>
      <c r="S136" s="35">
        <v>0</v>
      </c>
      <c r="T136" s="35">
        <v>0</v>
      </c>
      <c r="U136" s="35">
        <v>0</v>
      </c>
      <c r="V136" s="35">
        <v>0</v>
      </c>
      <c r="W136" s="35">
        <v>0</v>
      </c>
      <c r="X136" s="35">
        <v>0</v>
      </c>
      <c r="Y136" s="35">
        <v>0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1.5523500000000001E-2</v>
      </c>
      <c r="AG136" s="29">
        <v>8.7037E-3</v>
      </c>
      <c r="AH136" s="29" t="s">
        <v>0</v>
      </c>
      <c r="AI136" s="29">
        <v>1.7221299999999998E-2</v>
      </c>
      <c r="AJ136" s="29">
        <v>7.8021999999999996E-3</v>
      </c>
      <c r="AK136" s="3">
        <f t="shared" si="2"/>
        <v>2.150014814814815E-3</v>
      </c>
      <c r="AP136" s="2">
        <f>((AK136-AK$25)*100)/AK$25</f>
        <v>-12.922614913605718</v>
      </c>
    </row>
    <row r="137" spans="1:46" x14ac:dyDescent="0.25">
      <c r="A137" t="s">
        <v>0</v>
      </c>
      <c r="B137" s="37">
        <v>6.9274999999999996E-3</v>
      </c>
      <c r="C137" s="34">
        <v>2.735E-3</v>
      </c>
      <c r="D137" s="34">
        <v>0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4">
        <v>0</v>
      </c>
      <c r="N137" s="34">
        <v>0</v>
      </c>
      <c r="O137" s="34">
        <v>0</v>
      </c>
      <c r="P137" s="38" t="s">
        <v>0</v>
      </c>
      <c r="Q137" s="38">
        <v>6.9489E-3</v>
      </c>
      <c r="R137" s="38">
        <v>7.0185000000000004E-3</v>
      </c>
      <c r="S137" s="35">
        <v>3.7634000000000001E-3</v>
      </c>
      <c r="T137" s="35">
        <v>8.1000000000000004E-6</v>
      </c>
      <c r="U137" s="35">
        <v>0</v>
      </c>
      <c r="V137" s="35">
        <v>0</v>
      </c>
      <c r="W137" s="35">
        <v>0</v>
      </c>
      <c r="X137" s="35">
        <v>0</v>
      </c>
      <c r="Y137" s="35">
        <v>4.4900000000000002E-4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1.50653E-2</v>
      </c>
      <c r="AG137" s="29">
        <v>1.29287E-2</v>
      </c>
      <c r="AH137" s="29" t="s">
        <v>0</v>
      </c>
      <c r="AI137" s="29" t="s">
        <v>0</v>
      </c>
      <c r="AJ137" s="29" t="s">
        <v>0</v>
      </c>
      <c r="AK137" s="3">
        <f t="shared" si="2"/>
        <v>2.2337760000000003E-3</v>
      </c>
      <c r="AP137" s="2">
        <f>((AK137-AK$26)*100)/AK$26</f>
        <v>-15.889134226388597</v>
      </c>
    </row>
    <row r="138" spans="1:46" x14ac:dyDescent="0.25">
      <c r="A138" t="s">
        <v>0</v>
      </c>
      <c r="B138" s="37" t="s">
        <v>0</v>
      </c>
      <c r="C138" s="34">
        <v>5.0419000000000002E-3</v>
      </c>
      <c r="D138" s="34">
        <v>0</v>
      </c>
      <c r="E138" s="34">
        <v>0</v>
      </c>
      <c r="F138" s="34">
        <v>0</v>
      </c>
      <c r="G138" s="34">
        <v>0</v>
      </c>
      <c r="H138" s="34">
        <v>0</v>
      </c>
      <c r="I138" s="34">
        <v>0</v>
      </c>
      <c r="J138" s="34">
        <v>0</v>
      </c>
      <c r="K138" s="34">
        <v>0</v>
      </c>
      <c r="L138" s="34">
        <v>0</v>
      </c>
      <c r="M138" s="34">
        <v>0</v>
      </c>
      <c r="N138" s="34">
        <v>0</v>
      </c>
      <c r="O138" s="34">
        <v>0</v>
      </c>
      <c r="P138" s="38" t="s">
        <v>0</v>
      </c>
      <c r="Q138" s="38">
        <v>7.8044000000000004E-3</v>
      </c>
      <c r="R138" s="38">
        <v>6.7980999999999996E-3</v>
      </c>
      <c r="S138" s="35">
        <v>5.4815999999999997E-3</v>
      </c>
      <c r="T138" s="35">
        <v>3.5799999999999997E-4</v>
      </c>
      <c r="U138" s="35">
        <v>0</v>
      </c>
      <c r="V138" s="35">
        <v>0</v>
      </c>
      <c r="W138" s="35">
        <v>1.751E-4</v>
      </c>
      <c r="X138" s="35">
        <v>1.6129999999999999E-4</v>
      </c>
      <c r="Y138" s="35">
        <v>3.0065999999999999E-3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1.6069000000000001E-3</v>
      </c>
      <c r="AG138" s="29">
        <v>2.77992E-2</v>
      </c>
      <c r="AH138" s="29" t="s">
        <v>0</v>
      </c>
      <c r="AI138" s="29" t="s">
        <v>0</v>
      </c>
      <c r="AJ138" s="29" t="s">
        <v>0</v>
      </c>
      <c r="AK138" s="3">
        <f t="shared" si="2"/>
        <v>2.4263791666666664E-3</v>
      </c>
      <c r="AP138" s="2">
        <f>((AK138-AK$27)*100)/AK$27</f>
        <v>-19.511955770559783</v>
      </c>
    </row>
    <row r="139" spans="1:46" x14ac:dyDescent="0.25">
      <c r="A139" t="s">
        <v>0</v>
      </c>
      <c r="B139" s="37" t="s">
        <v>0</v>
      </c>
      <c r="C139" s="34">
        <v>1.6016800000000001E-2</v>
      </c>
      <c r="D139" s="34">
        <v>7.161E-4</v>
      </c>
      <c r="E139" s="34">
        <v>0</v>
      </c>
      <c r="F139" s="34">
        <v>0</v>
      </c>
      <c r="G139" s="34">
        <v>0</v>
      </c>
      <c r="H139" s="34">
        <v>0</v>
      </c>
      <c r="I139" s="34">
        <v>0</v>
      </c>
      <c r="J139" s="34">
        <v>0</v>
      </c>
      <c r="K139" s="34">
        <v>0</v>
      </c>
      <c r="L139" s="34">
        <v>0</v>
      </c>
      <c r="M139" s="34">
        <v>0</v>
      </c>
      <c r="N139" s="34">
        <v>0</v>
      </c>
      <c r="O139" s="34">
        <v>8.6439999999999998E-4</v>
      </c>
      <c r="P139" s="38" t="s">
        <v>0</v>
      </c>
      <c r="Q139" s="38">
        <v>1.15592E-2</v>
      </c>
      <c r="R139" s="38">
        <v>3.9706999999999998E-3</v>
      </c>
      <c r="S139" s="35">
        <v>1.1774000000000001E-3</v>
      </c>
      <c r="T139" s="35">
        <v>0</v>
      </c>
      <c r="U139" s="35">
        <v>0</v>
      </c>
      <c r="V139" s="35">
        <v>0</v>
      </c>
      <c r="W139" s="35">
        <v>5.6879999999999995E-4</v>
      </c>
      <c r="X139" s="35">
        <v>9.8170000000000006E-4</v>
      </c>
      <c r="Y139" s="35">
        <v>4.193E-4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1.648836363636364E-3</v>
      </c>
      <c r="AP139" s="2">
        <f>((AK139-AK$28)*100)/AK$28</f>
        <v>-19.672083954302565</v>
      </c>
    </row>
    <row r="140" spans="1:46" x14ac:dyDescent="0.25">
      <c r="A140" s="32" t="s">
        <v>0</v>
      </c>
      <c r="B140" s="39" t="s">
        <v>0</v>
      </c>
      <c r="C140" s="32">
        <v>6.4809999999999998E-4</v>
      </c>
      <c r="D140" s="32">
        <v>1.1178E-2</v>
      </c>
      <c r="E140" s="32">
        <v>1.31634E-2</v>
      </c>
      <c r="F140" s="32">
        <v>1.30936E-2</v>
      </c>
      <c r="G140" s="32">
        <v>8.0322999999999992E-3</v>
      </c>
      <c r="H140" s="32">
        <v>5.6122999999999998E-3</v>
      </c>
      <c r="I140" s="32">
        <v>1.3512999999999999E-3</v>
      </c>
      <c r="J140" s="32">
        <v>0</v>
      </c>
      <c r="K140" s="32">
        <v>0</v>
      </c>
      <c r="L140" s="32">
        <v>0</v>
      </c>
      <c r="M140" s="32">
        <v>0</v>
      </c>
      <c r="N140" s="32">
        <v>1.6666999999999999E-3</v>
      </c>
      <c r="O140" s="32">
        <v>3.5563000000000001E-3</v>
      </c>
      <c r="P140" s="32" t="s">
        <v>0</v>
      </c>
      <c r="Q140" s="32" t="s">
        <v>0</v>
      </c>
      <c r="R140" s="32" t="s">
        <v>0</v>
      </c>
      <c r="S140" s="33">
        <v>1.7274500000000002E-2</v>
      </c>
      <c r="T140" s="33">
        <v>1.31892E-2</v>
      </c>
      <c r="U140" s="33">
        <v>9.5013000000000007E-3</v>
      </c>
      <c r="V140" s="33">
        <v>1.6558E-3</v>
      </c>
      <c r="W140" s="33">
        <v>0</v>
      </c>
      <c r="X140" s="33">
        <v>2.5233999999999999E-3</v>
      </c>
      <c r="Y140" s="33">
        <v>1.2497999999999999E-3</v>
      </c>
      <c r="Z140" s="33" t="s">
        <v>0</v>
      </c>
      <c r="AA140" s="40" t="s">
        <v>0</v>
      </c>
      <c r="AB140" s="40">
        <v>0</v>
      </c>
      <c r="AC140" s="40">
        <v>0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4.713454545454545E-3</v>
      </c>
      <c r="AP140" s="2">
        <f>((AK140-AK$29)*100)/AK$29</f>
        <v>-22.080830167979794</v>
      </c>
    </row>
    <row r="141" spans="1:46" x14ac:dyDescent="0.25">
      <c r="A141" s="31" t="s">
        <v>0</v>
      </c>
      <c r="B141" s="41" t="s">
        <v>0</v>
      </c>
      <c r="C141" s="31" t="s">
        <v>0</v>
      </c>
      <c r="D141" s="31">
        <v>3.0932000000000001E-2</v>
      </c>
      <c r="E141" s="31">
        <v>3.3904900000000002E-2</v>
      </c>
      <c r="F141" s="31">
        <v>3.1515500000000002E-2</v>
      </c>
      <c r="G141" s="31">
        <v>3.0675000000000001E-2</v>
      </c>
      <c r="H141" s="31">
        <v>2.8180899999999998E-2</v>
      </c>
      <c r="I141" s="31">
        <v>2.4014799999999999E-2</v>
      </c>
      <c r="J141" s="31">
        <v>1.8287399999999999E-2</v>
      </c>
      <c r="K141" s="31">
        <v>1.33808E-2</v>
      </c>
      <c r="L141" s="31">
        <v>8.1375000000000006E-3</v>
      </c>
      <c r="M141" s="31">
        <v>3.3175000000000001E-3</v>
      </c>
      <c r="N141" s="31">
        <v>5.1248999999999999E-3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4.8368000000000001E-2</v>
      </c>
      <c r="T141" s="33">
        <v>4.9399999999999999E-2</v>
      </c>
      <c r="U141" s="33">
        <v>4.2902500000000003E-2</v>
      </c>
      <c r="V141" s="33">
        <v>3.0186899999999999E-2</v>
      </c>
      <c r="W141" s="33">
        <v>1.43524E-2</v>
      </c>
      <c r="X141" s="33">
        <v>5.0670000000000003E-3</v>
      </c>
      <c r="Y141" s="33">
        <v>7.8496E-3</v>
      </c>
      <c r="Z141" s="33">
        <v>1.9067999999999999E-3</v>
      </c>
      <c r="AA141" s="40">
        <v>0</v>
      </c>
      <c r="AB141" s="40">
        <v>0</v>
      </c>
      <c r="AC141" s="40">
        <v>0</v>
      </c>
      <c r="AD141" s="40">
        <v>0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1.8587147826086958E-2</v>
      </c>
      <c r="AP141" s="2">
        <f>((AK141-AK$30)*100)/AK$30</f>
        <v>-12.860674111040245</v>
      </c>
    </row>
    <row r="142" spans="1:46" x14ac:dyDescent="0.25">
      <c r="A142" s="31" t="s">
        <v>0</v>
      </c>
      <c r="B142" s="41" t="s">
        <v>0</v>
      </c>
      <c r="C142" s="31" t="s">
        <v>0</v>
      </c>
      <c r="D142" s="31">
        <v>5.8556900000000002E-2</v>
      </c>
      <c r="E142" s="31">
        <v>5.3320899999999997E-2</v>
      </c>
      <c r="F142" s="31">
        <v>4.4732500000000001E-2</v>
      </c>
      <c r="G142" s="31">
        <v>4.38874E-2</v>
      </c>
      <c r="H142" s="31">
        <v>4.2747100000000003E-2</v>
      </c>
      <c r="I142" s="31">
        <v>3.9319399999999997E-2</v>
      </c>
      <c r="J142" s="31">
        <v>3.4412699999999997E-2</v>
      </c>
      <c r="K142" s="31">
        <v>2.8691999999999999E-2</v>
      </c>
      <c r="L142" s="31">
        <v>2.2676000000000002E-2</v>
      </c>
      <c r="M142" s="31">
        <v>1.4535299999999999E-2</v>
      </c>
      <c r="N142" s="31">
        <v>7.6864000000000004E-3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6.5748699999999993E-2</v>
      </c>
      <c r="T142" s="33">
        <v>6.1281200000000001E-2</v>
      </c>
      <c r="U142" s="33">
        <v>6.1349099999999997E-2</v>
      </c>
      <c r="V142" s="33">
        <v>5.4698299999999998E-2</v>
      </c>
      <c r="W142" s="33">
        <v>4.4755400000000001E-2</v>
      </c>
      <c r="X142" s="33">
        <v>2.72757E-2</v>
      </c>
      <c r="Y142" s="33">
        <v>1.4867099999999999E-2</v>
      </c>
      <c r="Z142" s="33" t="s">
        <v>0</v>
      </c>
      <c r="AA142" s="40">
        <v>3.1710000000000001E-4</v>
      </c>
      <c r="AB142" s="40">
        <v>0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3.6042959999999999E-2</v>
      </c>
      <c r="AP142" s="2">
        <f>((AK142-AK$31)*100)/AK$31</f>
        <v>-10.715490680146418</v>
      </c>
    </row>
    <row r="143" spans="1:46" x14ac:dyDescent="0.25">
      <c r="A143" s="31" t="s">
        <v>0</v>
      </c>
      <c r="B143" s="41" t="s">
        <v>0</v>
      </c>
      <c r="C143" s="31" t="s">
        <v>0</v>
      </c>
      <c r="D143" s="31">
        <v>6.7133799999999993E-2</v>
      </c>
      <c r="E143" s="31">
        <v>4.7262199999999997E-2</v>
      </c>
      <c r="F143" s="31">
        <v>4.9365899999999997E-2</v>
      </c>
      <c r="G143" s="31">
        <v>4.9024199999999997E-2</v>
      </c>
      <c r="H143" s="31">
        <v>4.8793999999999997E-2</v>
      </c>
      <c r="I143" s="31">
        <v>4.7584000000000001E-2</v>
      </c>
      <c r="J143" s="31">
        <v>4.5700999999999999E-2</v>
      </c>
      <c r="K143" s="31">
        <v>4.1605499999999997E-2</v>
      </c>
      <c r="L143" s="31">
        <v>3.4958999999999997E-2</v>
      </c>
      <c r="M143" s="31">
        <v>2.64636E-2</v>
      </c>
      <c r="N143" s="31">
        <v>1.7793E-2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8.0649799999999994E-2</v>
      </c>
      <c r="U143" s="33">
        <v>6.9981699999999994E-2</v>
      </c>
      <c r="V143" s="33">
        <v>7.6216500000000006E-2</v>
      </c>
      <c r="W143" s="33">
        <v>7.3382799999999998E-2</v>
      </c>
      <c r="X143" s="33">
        <v>5.7590000000000002E-2</v>
      </c>
      <c r="Y143" s="33">
        <v>3.8406099999999999E-2</v>
      </c>
      <c r="Z143" s="33">
        <v>2.9744E-2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5.0092061111111114E-2</v>
      </c>
      <c r="AP143" s="2">
        <f>((AK143-AK$32)*100)/AK$32</f>
        <v>-11.699021239369134</v>
      </c>
    </row>
    <row r="144" spans="1:46" x14ac:dyDescent="0.25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4.4743199999999997E-2</v>
      </c>
      <c r="F144" s="31">
        <v>4.8411999999999997E-2</v>
      </c>
      <c r="G144" s="31">
        <v>5.0051100000000001E-2</v>
      </c>
      <c r="H144" s="31">
        <v>4.8033300000000001E-2</v>
      </c>
      <c r="I144" s="31">
        <v>5.1303300000000003E-2</v>
      </c>
      <c r="J144" s="31">
        <v>5.3713900000000002E-2</v>
      </c>
      <c r="K144" s="31">
        <v>5.0779699999999997E-2</v>
      </c>
      <c r="L144" s="31">
        <v>4.23621E-2</v>
      </c>
      <c r="M144" s="31">
        <v>3.2444500000000001E-2</v>
      </c>
      <c r="N144" s="31">
        <v>2.9413399999999999E-2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9.0646199999999996E-2</v>
      </c>
      <c r="V144" s="33">
        <v>9.6134300000000006E-2</v>
      </c>
      <c r="W144" s="33">
        <v>9.3374799999999994E-2</v>
      </c>
      <c r="X144" s="33">
        <v>8.0529000000000003E-2</v>
      </c>
      <c r="Y144" s="33">
        <v>5.8966999999999999E-2</v>
      </c>
      <c r="Z144" s="33">
        <v>4.0617399999999998E-2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5.6970324999999995E-2</v>
      </c>
      <c r="AP144" s="2">
        <f>((AK144-AK$33)*100)/AK$33</f>
        <v>-10.109222903635414</v>
      </c>
    </row>
    <row r="145" spans="1:47" x14ac:dyDescent="0.25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2.3223799999999999E-2</v>
      </c>
      <c r="F145" s="27">
        <v>3.4781699999999999E-2</v>
      </c>
      <c r="G145" s="27">
        <v>3.50496E-2</v>
      </c>
      <c r="H145" s="27">
        <v>2.27587E-2</v>
      </c>
      <c r="I145" s="27">
        <v>3.4435500000000001E-2</v>
      </c>
      <c r="J145" s="27">
        <v>5.10204E-2</v>
      </c>
      <c r="K145" s="27">
        <v>4.7373699999999998E-2</v>
      </c>
      <c r="L145" s="27">
        <v>4.0384799999999998E-2</v>
      </c>
      <c r="M145" s="27">
        <v>2.07069E-2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9.0508000000000005E-2</v>
      </c>
      <c r="V145" s="27">
        <v>8.8230900000000001E-2</v>
      </c>
      <c r="W145" s="27">
        <v>7.3185899999999998E-2</v>
      </c>
      <c r="X145" s="27">
        <v>6.2164999999999998E-2</v>
      </c>
      <c r="Y145" s="27">
        <v>5.0114899999999997E-2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4.8138557142857141E-2</v>
      </c>
      <c r="AP145" s="2">
        <f>((AK145-AK$34)*100)/AK$34</f>
        <v>-3.334234097778265</v>
      </c>
    </row>
    <row r="146" spans="1:47" x14ac:dyDescent="0.25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3.1613099999999998E-2</v>
      </c>
      <c r="H146" s="27">
        <v>3.1460099999999998E-2</v>
      </c>
      <c r="I146" s="27">
        <v>3.1245999999999999E-2</v>
      </c>
      <c r="J146" s="27">
        <v>4.3714099999999999E-2</v>
      </c>
      <c r="K146" s="27">
        <v>2.72237E-2</v>
      </c>
      <c r="L146" s="27">
        <v>1.7464E-2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5.17134E-2</v>
      </c>
      <c r="V146" s="27">
        <v>4.3175199999999997E-2</v>
      </c>
      <c r="W146" s="27">
        <v>3.9014100000000003E-2</v>
      </c>
      <c r="X146" s="27">
        <v>4.14572E-2</v>
      </c>
      <c r="Y146" s="27">
        <v>3.1281299999999998E-2</v>
      </c>
      <c r="Z146" s="27">
        <v>3.0927E-2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3.5024100000000002E-2</v>
      </c>
      <c r="AP146" s="2">
        <f>((AK146-AK$35)*100)/AK$35</f>
        <v>-2.600198883314897</v>
      </c>
    </row>
    <row r="147" spans="1:47" x14ac:dyDescent="0.25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1.81739E-2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2.40135E-2</v>
      </c>
      <c r="U147" s="25">
        <v>2.8796599999999999E-2</v>
      </c>
      <c r="V147" s="25" t="s">
        <v>0</v>
      </c>
      <c r="W147" s="25" t="s">
        <v>0</v>
      </c>
      <c r="X147" s="25">
        <v>1.7116E-3</v>
      </c>
      <c r="Y147" s="25">
        <v>1.3139100000000001E-2</v>
      </c>
      <c r="Z147" s="25">
        <v>1.30417E-2</v>
      </c>
      <c r="AA147" s="25">
        <v>1.3377099999999999E-2</v>
      </c>
      <c r="AB147" s="25">
        <v>1.34068E-2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1.57075375E-2</v>
      </c>
      <c r="AP147" s="22">
        <f>((AK147-AK$36)*100)/AK$36</f>
        <v>-30.712191614574113</v>
      </c>
    </row>
    <row r="148" spans="1:47" x14ac:dyDescent="0.25">
      <c r="A148" s="25">
        <v>2.8273999999999999E-3</v>
      </c>
      <c r="B148" s="26">
        <v>6.3E-5</v>
      </c>
      <c r="C148" s="25">
        <v>1.2191000000000001E-3</v>
      </c>
      <c r="D148" s="25">
        <v>1.3246E-3</v>
      </c>
      <c r="E148" s="25">
        <v>9.9999999999999995E-8</v>
      </c>
      <c r="F148" s="25">
        <v>0</v>
      </c>
      <c r="G148" s="25">
        <v>0</v>
      </c>
      <c r="H148" s="25">
        <v>0</v>
      </c>
      <c r="I148" s="25">
        <v>0</v>
      </c>
      <c r="J148" s="25">
        <v>0</v>
      </c>
      <c r="K148" s="25">
        <v>0</v>
      </c>
      <c r="L148" s="25">
        <v>0</v>
      </c>
      <c r="M148" s="25">
        <v>0</v>
      </c>
      <c r="N148" s="25">
        <v>0</v>
      </c>
      <c r="O148" s="25">
        <v>0</v>
      </c>
      <c r="P148" s="25">
        <v>3.4900000000000001E-5</v>
      </c>
      <c r="Q148" s="25">
        <v>2.4575E-3</v>
      </c>
      <c r="R148" s="25">
        <v>3.4480999999999999E-3</v>
      </c>
      <c r="S148" s="25">
        <v>8.3286000000000002E-3</v>
      </c>
      <c r="T148" s="25">
        <v>1.31255E-2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1.1187E-3</v>
      </c>
      <c r="Z148" s="25">
        <v>1.22483E-2</v>
      </c>
      <c r="AA148" s="25">
        <v>1.0577100000000001E-2</v>
      </c>
      <c r="AB148" s="25">
        <v>1.33411E-2</v>
      </c>
      <c r="AC148" s="25">
        <v>1.00929E-2</v>
      </c>
      <c r="AD148" s="25">
        <v>4.9421999999999999E-3</v>
      </c>
      <c r="AE148" s="25">
        <v>7.9281000000000004E-3</v>
      </c>
      <c r="AF148" s="25">
        <v>4.6192000000000004E-3</v>
      </c>
      <c r="AG148" s="25">
        <v>1.5058000000000001E-3</v>
      </c>
      <c r="AH148" s="25">
        <v>4.1796999999999997E-3</v>
      </c>
      <c r="AI148" s="25">
        <v>4.4776E-3</v>
      </c>
      <c r="AJ148" s="25">
        <v>2.0140000000000002E-3</v>
      </c>
      <c r="AK148" s="3">
        <f t="shared" si="2"/>
        <v>3.433546875E-3</v>
      </c>
      <c r="AP148" s="22">
        <f>((AK148-AK$37)*100)/AK$37</f>
        <v>-50.035038478661541</v>
      </c>
    </row>
    <row r="149" spans="1:47" x14ac:dyDescent="0.25">
      <c r="A149" t="s">
        <v>25</v>
      </c>
      <c r="AK149" s="17">
        <f>SUM(A113:AJ146)/867</f>
        <v>1.9563081084198353E-2</v>
      </c>
      <c r="AP149" s="23">
        <f>((AK149-AK$38)*100)/AK$38</f>
        <v>-5.2697998602046461</v>
      </c>
      <c r="AQ149" s="24" t="s">
        <v>125</v>
      </c>
    </row>
    <row r="150" spans="1:47" x14ac:dyDescent="0.25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0</v>
      </c>
      <c r="B151" s="26">
        <v>2.3426099999999998E-2</v>
      </c>
      <c r="C151" s="25">
        <v>2.93694E-2</v>
      </c>
      <c r="D151" s="25">
        <v>2.6353499999999998E-2</v>
      </c>
      <c r="E151" s="25">
        <v>2.9598099999999999E-2</v>
      </c>
      <c r="F151" s="25">
        <v>3.0768899999999998E-2</v>
      </c>
      <c r="G151" s="25">
        <v>3.11659E-2</v>
      </c>
      <c r="H151" s="25">
        <v>3.41319E-2</v>
      </c>
      <c r="I151" s="25">
        <v>3.8494800000000003E-2</v>
      </c>
      <c r="J151" s="25">
        <v>3.9185699999999997E-2</v>
      </c>
      <c r="K151" s="25">
        <v>2.48962E-2</v>
      </c>
      <c r="L151" s="25">
        <v>3.9694599999999997E-2</v>
      </c>
      <c r="M151" s="25">
        <v>2.5808000000000001E-2</v>
      </c>
      <c r="N151" s="25">
        <v>4.07029E-2</v>
      </c>
      <c r="O151" s="25">
        <v>2.8528600000000001E-2</v>
      </c>
      <c r="P151" s="25">
        <v>4.8730999999999997E-2</v>
      </c>
      <c r="Q151" s="25">
        <v>4.9125299999999997E-2</v>
      </c>
      <c r="R151" s="25">
        <v>5.0296100000000003E-2</v>
      </c>
      <c r="S151" s="25">
        <v>2.3184E-2</v>
      </c>
      <c r="T151" s="25">
        <v>2.3145800000000001E-2</v>
      </c>
      <c r="U151" s="25">
        <v>2.4824599999999999E-2</v>
      </c>
      <c r="V151" s="25">
        <v>2.13794E-2</v>
      </c>
      <c r="W151" s="25">
        <v>2.1427100000000001E-2</v>
      </c>
      <c r="X151" s="25">
        <v>2.4464E-2</v>
      </c>
      <c r="Y151" s="25">
        <v>2.1591099999999998E-2</v>
      </c>
      <c r="Z151" s="25">
        <v>2.1071099999999999E-2</v>
      </c>
      <c r="AA151" s="25">
        <v>2.4939699999999999E-2</v>
      </c>
      <c r="AB151" s="25">
        <v>2.5292599999999998E-2</v>
      </c>
      <c r="AC151" s="25">
        <v>2.66419E-2</v>
      </c>
      <c r="AD151" s="25">
        <v>2.8721099999999999E-2</v>
      </c>
      <c r="AE151" s="25">
        <v>2.8322900000000002E-2</v>
      </c>
      <c r="AF151" s="25">
        <v>2.7553399999999999E-2</v>
      </c>
      <c r="AG151" s="25">
        <v>3.3201599999999998E-2</v>
      </c>
      <c r="AH151" s="25">
        <v>2.26593E-2</v>
      </c>
      <c r="AI151" s="25">
        <v>4.1327200000000001E-2</v>
      </c>
      <c r="AJ151" s="25" t="s">
        <v>0</v>
      </c>
      <c r="AK151" s="3">
        <f>AVERAGE(A151:AJ151)</f>
        <v>3.0294817647058821E-2</v>
      </c>
      <c r="AM151" s="6" t="s">
        <v>94</v>
      </c>
      <c r="AO151" s="2">
        <f>SUM(A184:AJ185)/40</f>
        <v>2.5021374999999999E-3</v>
      </c>
      <c r="AP151" s="2">
        <f>((AK151-AK$3)*100)/AK$3</f>
        <v>28.494700651690078</v>
      </c>
      <c r="AR151" s="6" t="s">
        <v>94</v>
      </c>
      <c r="AS151" s="2"/>
      <c r="AT151" s="2">
        <f>((AO151-AO$3)*100)/AO$3</f>
        <v>-75.05725699731596</v>
      </c>
    </row>
    <row r="152" spans="1:47" x14ac:dyDescent="0.25">
      <c r="A152" s="27">
        <v>4.6509500000000002E-2</v>
      </c>
      <c r="B152" s="28">
        <v>4.7668599999999998E-2</v>
      </c>
      <c r="C152" s="27">
        <v>4.5484499999999997E-2</v>
      </c>
      <c r="D152" s="27">
        <v>4.6204299999999997E-2</v>
      </c>
      <c r="E152" s="27">
        <v>4.5912700000000001E-2</v>
      </c>
      <c r="F152" s="27">
        <v>4.4967800000000002E-2</v>
      </c>
      <c r="G152" s="27">
        <v>4.4812900000000003E-2</v>
      </c>
      <c r="H152" s="27">
        <v>4.09261E-2</v>
      </c>
      <c r="I152" s="27">
        <v>4.2161900000000002E-2</v>
      </c>
      <c r="J152" s="27">
        <v>4.2655600000000002E-2</v>
      </c>
      <c r="K152" s="27">
        <v>4.2755300000000003E-2</v>
      </c>
      <c r="L152" s="27">
        <v>4.2667200000000002E-2</v>
      </c>
      <c r="M152" s="27">
        <v>4.26582E-2</v>
      </c>
      <c r="N152" s="27">
        <v>4.2712300000000002E-2</v>
      </c>
      <c r="O152" s="27">
        <v>4.2530400000000003E-2</v>
      </c>
      <c r="P152" s="27">
        <v>4.2301600000000002E-2</v>
      </c>
      <c r="Q152" s="27">
        <v>4.1378199999999997E-2</v>
      </c>
      <c r="R152" s="27">
        <v>3.9307099999999998E-2</v>
      </c>
      <c r="S152" s="27">
        <v>3.85169E-2</v>
      </c>
      <c r="T152" s="27">
        <v>4.0868500000000002E-2</v>
      </c>
      <c r="U152" s="27">
        <v>4.0188700000000001E-2</v>
      </c>
      <c r="V152" s="27">
        <v>3.90579E-2</v>
      </c>
      <c r="W152" s="27">
        <v>4.0601600000000002E-2</v>
      </c>
      <c r="X152" s="27">
        <v>3.9830299999999999E-2</v>
      </c>
      <c r="Y152" s="27">
        <v>4.1581399999999998E-2</v>
      </c>
      <c r="Z152" s="27">
        <v>4.5500199999999998E-2</v>
      </c>
      <c r="AA152" s="27">
        <v>4.9370999999999998E-2</v>
      </c>
      <c r="AB152" s="27">
        <v>4.5608999999999997E-2</v>
      </c>
      <c r="AC152" s="27">
        <v>4.4497200000000001E-2</v>
      </c>
      <c r="AD152" s="27">
        <v>4.6109700000000003E-2</v>
      </c>
      <c r="AE152" s="27">
        <v>4.7302299999999999E-2</v>
      </c>
      <c r="AF152" s="27">
        <v>4.7160800000000003E-2</v>
      </c>
      <c r="AG152" s="27">
        <v>4.7433700000000002E-2</v>
      </c>
      <c r="AH152" s="27">
        <v>4.7052400000000001E-2</v>
      </c>
      <c r="AI152" s="27">
        <v>4.4297299999999998E-2</v>
      </c>
      <c r="AJ152" s="27">
        <v>4.4569699999999997E-2</v>
      </c>
      <c r="AK152" s="3">
        <f t="shared" si="2"/>
        <v>4.3698966666666665E-2</v>
      </c>
      <c r="AM152" s="6" t="s">
        <v>116</v>
      </c>
      <c r="AO152" s="2">
        <f>SUM(A150:AJ151)/34</f>
        <v>3.0294817647058821E-2</v>
      </c>
      <c r="AP152" s="2">
        <f>((AK152-AK$4)*100)/AK$4</f>
        <v>6.2544932286487125</v>
      </c>
      <c r="AR152" s="6" t="s">
        <v>116</v>
      </c>
      <c r="AS152" s="2"/>
      <c r="AT152" s="1">
        <f>((AO152-AO$4)*100)/AO$4</f>
        <v>28.494700651690078</v>
      </c>
    </row>
    <row r="153" spans="1:47" x14ac:dyDescent="0.25">
      <c r="A153" s="27">
        <v>7.9744399999999993E-2</v>
      </c>
      <c r="B153" s="28">
        <v>8.0795099999999995E-2</v>
      </c>
      <c r="C153" s="27">
        <v>8.11775E-2</v>
      </c>
      <c r="D153" s="27">
        <v>8.0874699999999994E-2</v>
      </c>
      <c r="E153" s="27">
        <v>8.0185999999999993E-2</v>
      </c>
      <c r="F153" s="27">
        <v>7.7970700000000004E-2</v>
      </c>
      <c r="G153" s="27">
        <v>7.6526499999999997E-2</v>
      </c>
      <c r="H153" s="27">
        <v>7.4027099999999998E-2</v>
      </c>
      <c r="I153" s="27">
        <v>7.8972100000000003E-2</v>
      </c>
      <c r="J153" s="27">
        <v>8.0105200000000001E-2</v>
      </c>
      <c r="K153" s="27">
        <v>7.9432100000000005E-2</v>
      </c>
      <c r="L153" s="27">
        <v>7.9291799999999996E-2</v>
      </c>
      <c r="M153" s="27">
        <v>7.92905E-2</v>
      </c>
      <c r="N153" s="27">
        <v>7.9674499999999995E-2</v>
      </c>
      <c r="O153" s="27">
        <v>7.9491000000000006E-2</v>
      </c>
      <c r="P153" s="27">
        <v>7.8395199999999998E-2</v>
      </c>
      <c r="Q153" s="27">
        <v>7.6295600000000005E-2</v>
      </c>
      <c r="R153" s="27">
        <v>7.2736400000000007E-2</v>
      </c>
      <c r="S153" s="27">
        <v>6.2667700000000007E-2</v>
      </c>
      <c r="T153" s="27">
        <v>6.7341600000000001E-2</v>
      </c>
      <c r="U153" s="27">
        <v>6.9193099999999993E-2</v>
      </c>
      <c r="V153" s="27">
        <v>7.2787099999999993E-2</v>
      </c>
      <c r="W153" s="27">
        <v>7.3035199999999995E-2</v>
      </c>
      <c r="X153" s="27">
        <v>7.2425299999999998E-2</v>
      </c>
      <c r="Y153" s="27">
        <v>7.2388499999999995E-2</v>
      </c>
      <c r="Z153" s="27">
        <v>7.1787900000000002E-2</v>
      </c>
      <c r="AA153" s="27">
        <v>7.3506199999999994E-2</v>
      </c>
      <c r="AB153" s="27">
        <v>7.5512499999999996E-2</v>
      </c>
      <c r="AC153" s="27">
        <v>7.6532000000000003E-2</v>
      </c>
      <c r="AD153" s="27">
        <v>7.5783400000000001E-2</v>
      </c>
      <c r="AE153" s="27">
        <v>7.3906799999999995E-2</v>
      </c>
      <c r="AF153" s="27">
        <v>7.4832200000000001E-2</v>
      </c>
      <c r="AG153" s="27">
        <v>7.7066200000000001E-2</v>
      </c>
      <c r="AH153" s="27">
        <v>7.7917899999999998E-2</v>
      </c>
      <c r="AI153" s="27">
        <v>7.9346299999999995E-2</v>
      </c>
      <c r="AJ153" s="27">
        <v>7.9746999999999998E-2</v>
      </c>
      <c r="AK153" s="3">
        <f t="shared" si="2"/>
        <v>7.6132313888888872E-2</v>
      </c>
      <c r="AM153" s="10" t="s">
        <v>94</v>
      </c>
      <c r="AO153" s="2">
        <f>SUM(A182:AJ183)/26</f>
        <v>3.9007957692307693E-2</v>
      </c>
      <c r="AP153" s="2">
        <f>((AK153-AK$5)*100)/AK$5</f>
        <v>4.1932093690748085</v>
      </c>
      <c r="AR153" s="10" t="s">
        <v>94</v>
      </c>
      <c r="AS153" s="2"/>
      <c r="AT153" s="1">
        <f>((AO153-AO$5)*100)/AO$5</f>
        <v>-10.143396590167988</v>
      </c>
    </row>
    <row r="154" spans="1:47" x14ac:dyDescent="0.25">
      <c r="A154" s="29">
        <v>7.8745899999999994E-2</v>
      </c>
      <c r="B154" s="30">
        <v>7.8568899999999997E-2</v>
      </c>
      <c r="C154" s="29">
        <v>7.6658500000000004E-2</v>
      </c>
      <c r="D154" s="29">
        <v>7.5237700000000005E-2</v>
      </c>
      <c r="E154" s="31">
        <v>7.2637999999999994E-2</v>
      </c>
      <c r="F154" s="31">
        <v>6.9556099999999996E-2</v>
      </c>
      <c r="G154" s="31">
        <v>6.7018099999999997E-2</v>
      </c>
      <c r="H154" s="31">
        <v>6.9023799999999996E-2</v>
      </c>
      <c r="I154" s="31">
        <v>7.0588700000000004E-2</v>
      </c>
      <c r="J154" s="31">
        <v>6.8691799999999997E-2</v>
      </c>
      <c r="K154" s="31">
        <v>6.8457699999999996E-2</v>
      </c>
      <c r="L154" s="31">
        <v>6.8850700000000001E-2</v>
      </c>
      <c r="M154" s="31">
        <v>6.9102499999999997E-2</v>
      </c>
      <c r="N154" s="31">
        <v>6.9885900000000001E-2</v>
      </c>
      <c r="O154" s="31">
        <v>7.0149299999999998E-2</v>
      </c>
      <c r="P154" s="31">
        <v>6.9980100000000003E-2</v>
      </c>
      <c r="Q154" s="32">
        <v>6.8110900000000002E-2</v>
      </c>
      <c r="R154" s="32">
        <v>6.4548099999999997E-2</v>
      </c>
      <c r="S154" s="33">
        <v>5.8995100000000002E-2</v>
      </c>
      <c r="T154" s="33" t="s">
        <v>0</v>
      </c>
      <c r="U154" s="33">
        <v>6.7222799999999999E-2</v>
      </c>
      <c r="V154" s="33">
        <v>6.7461900000000005E-2</v>
      </c>
      <c r="W154" s="33">
        <v>6.7873600000000006E-2</v>
      </c>
      <c r="X154" s="33">
        <v>6.8578E-2</v>
      </c>
      <c r="Y154" s="33">
        <v>6.9973199999999999E-2</v>
      </c>
      <c r="Z154" s="33">
        <v>7.2303900000000004E-2</v>
      </c>
      <c r="AA154" s="33">
        <v>7.4985800000000005E-2</v>
      </c>
      <c r="AB154" s="33">
        <v>7.6136800000000004E-2</v>
      </c>
      <c r="AC154" s="29">
        <v>7.6522199999999999E-2</v>
      </c>
      <c r="AD154" s="29">
        <v>7.7387800000000007E-2</v>
      </c>
      <c r="AE154" s="29">
        <v>7.6831099999999999E-2</v>
      </c>
      <c r="AF154" s="29">
        <v>7.6917700000000006E-2</v>
      </c>
      <c r="AG154" s="29">
        <v>7.9246300000000006E-2</v>
      </c>
      <c r="AH154" s="29">
        <v>8.0338199999999999E-2</v>
      </c>
      <c r="AI154" s="29">
        <v>8.0493899999999993E-2</v>
      </c>
      <c r="AJ154" s="29">
        <v>8.0284999999999995E-2</v>
      </c>
      <c r="AK154" s="3">
        <f t="shared" si="2"/>
        <v>7.2210457142857148E-2</v>
      </c>
      <c r="AM154" s="10" t="s">
        <v>116</v>
      </c>
      <c r="AO154" s="2">
        <f>SUM(A152:AJ153)/72</f>
        <v>5.9915640277777786E-2</v>
      </c>
      <c r="AP154" s="2">
        <f>((AK154-AK$6)*100)/AK$6</f>
        <v>-3.0005822960209811</v>
      </c>
      <c r="AR154" s="10" t="s">
        <v>116</v>
      </c>
      <c r="AS154" s="2"/>
      <c r="AT154" s="1">
        <f>((AO154-AO$6)*100)/AO$6</f>
        <v>4.935568724646421</v>
      </c>
    </row>
    <row r="155" spans="1:47" x14ac:dyDescent="0.25">
      <c r="A155" s="29">
        <v>7.2268299999999994E-2</v>
      </c>
      <c r="B155" s="30">
        <v>6.8550600000000003E-2</v>
      </c>
      <c r="C155" s="29">
        <v>6.2036399999999998E-2</v>
      </c>
      <c r="D155" s="29">
        <v>5.6598799999999998E-2</v>
      </c>
      <c r="E155" s="31">
        <v>4.6134599999999998E-2</v>
      </c>
      <c r="F155" s="31">
        <v>3.7805400000000003E-2</v>
      </c>
      <c r="G155" s="31">
        <v>3.6049999999999999E-2</v>
      </c>
      <c r="H155" s="31">
        <v>3.3933999999999999E-2</v>
      </c>
      <c r="I155" s="31">
        <v>3.5261000000000001E-2</v>
      </c>
      <c r="J155" s="31">
        <v>3.7244899999999997E-2</v>
      </c>
      <c r="K155" s="31">
        <v>3.8524900000000001E-2</v>
      </c>
      <c r="L155" s="31">
        <v>3.9756399999999997E-2</v>
      </c>
      <c r="M155" s="31">
        <v>4.1693000000000001E-2</v>
      </c>
      <c r="N155" s="31">
        <v>4.35281E-2</v>
      </c>
      <c r="O155" s="31">
        <v>4.5295799999999997E-2</v>
      </c>
      <c r="P155" s="31">
        <v>4.5510000000000002E-2</v>
      </c>
      <c r="Q155" s="32">
        <v>4.3709499999999998E-2</v>
      </c>
      <c r="R155" s="32">
        <v>3.9244099999999997E-2</v>
      </c>
      <c r="S155" s="33">
        <v>4.0556099999999998E-2</v>
      </c>
      <c r="T155" s="33" t="s">
        <v>0</v>
      </c>
      <c r="U155" s="33">
        <v>5.1472900000000002E-2</v>
      </c>
      <c r="V155" s="33">
        <v>5.5265099999999998E-2</v>
      </c>
      <c r="W155" s="33">
        <v>5.66826E-2</v>
      </c>
      <c r="X155" s="33">
        <v>5.7582899999999999E-2</v>
      </c>
      <c r="Y155" s="33">
        <v>6.0770900000000003E-2</v>
      </c>
      <c r="Z155" s="33">
        <v>6.4745200000000003E-2</v>
      </c>
      <c r="AA155" s="33">
        <v>6.6899799999999995E-2</v>
      </c>
      <c r="AB155" s="33">
        <v>6.5307799999999999E-2</v>
      </c>
      <c r="AC155" s="29">
        <v>6.6915799999999998E-2</v>
      </c>
      <c r="AD155" s="29">
        <v>7.4275499999999994E-2</v>
      </c>
      <c r="AE155" s="29">
        <v>7.6044500000000001E-2</v>
      </c>
      <c r="AF155" s="29">
        <v>7.5614000000000001E-2</v>
      </c>
      <c r="AG155" s="29">
        <v>7.7400200000000002E-2</v>
      </c>
      <c r="AH155" s="29">
        <v>7.7542E-2</v>
      </c>
      <c r="AI155" s="29">
        <v>7.6919399999999999E-2</v>
      </c>
      <c r="AJ155" s="29">
        <v>7.5367000000000003E-2</v>
      </c>
      <c r="AK155" s="3">
        <f t="shared" si="2"/>
        <v>5.5500214285714292E-2</v>
      </c>
      <c r="AM155" s="11" t="s">
        <v>99</v>
      </c>
      <c r="AO155" s="2">
        <f>SUM(A177:R181)/56</f>
        <v>2.6073583928571432E-2</v>
      </c>
      <c r="AP155" s="2">
        <f>((AK155-AK$7)*100)/AK$7</f>
        <v>-13.276737750001411</v>
      </c>
      <c r="AR155" s="11" t="s">
        <v>99</v>
      </c>
      <c r="AS155" s="2"/>
      <c r="AT155" s="1">
        <f>((AO155-AO$7)*100)/AO$7</f>
        <v>-17.673506925256479</v>
      </c>
    </row>
    <row r="156" spans="1:47" x14ac:dyDescent="0.25">
      <c r="A156" s="29">
        <v>5.04936E-2</v>
      </c>
      <c r="B156" s="30">
        <v>4.0120000000000003E-2</v>
      </c>
      <c r="C156" s="29">
        <v>3.2400499999999999E-2</v>
      </c>
      <c r="D156" s="29">
        <v>2.65752E-2</v>
      </c>
      <c r="E156" s="31">
        <v>2.03267E-2</v>
      </c>
      <c r="F156" s="31">
        <v>2.19092E-2</v>
      </c>
      <c r="G156" s="31">
        <v>1.7031299999999999E-2</v>
      </c>
      <c r="H156" s="31">
        <v>1.8508E-2</v>
      </c>
      <c r="I156" s="31">
        <v>2.0986299999999999E-2</v>
      </c>
      <c r="J156" s="31">
        <v>2.30174E-2</v>
      </c>
      <c r="K156" s="31">
        <v>2.25863E-2</v>
      </c>
      <c r="L156" s="31">
        <v>2.23901E-2</v>
      </c>
      <c r="M156" s="31">
        <v>2.27727E-2</v>
      </c>
      <c r="N156" s="31">
        <v>2.3317000000000001E-2</v>
      </c>
      <c r="O156" s="31">
        <v>2.4272599999999998E-2</v>
      </c>
      <c r="P156" s="31">
        <v>2.4669199999999999E-2</v>
      </c>
      <c r="Q156" s="32">
        <v>2.39434E-2</v>
      </c>
      <c r="R156" s="32">
        <v>1.9973999999999999E-2</v>
      </c>
      <c r="S156" s="33">
        <v>2.2613100000000001E-2</v>
      </c>
      <c r="T156" s="33" t="s">
        <v>0</v>
      </c>
      <c r="U156" s="33">
        <v>2.2882099999999999E-2</v>
      </c>
      <c r="V156" s="33">
        <v>3.27538E-2</v>
      </c>
      <c r="W156" s="33">
        <v>3.76738E-2</v>
      </c>
      <c r="X156" s="33">
        <v>3.97331E-2</v>
      </c>
      <c r="Y156" s="33">
        <v>4.0230799999999997E-2</v>
      </c>
      <c r="Z156" s="33">
        <v>4.1264500000000003E-2</v>
      </c>
      <c r="AA156" s="33">
        <v>4.1243500000000002E-2</v>
      </c>
      <c r="AB156" s="33">
        <v>3.8776600000000001E-2</v>
      </c>
      <c r="AC156" s="29">
        <v>4.7575100000000002E-2</v>
      </c>
      <c r="AD156" s="29">
        <v>6.2513299999999994E-2</v>
      </c>
      <c r="AE156" s="29">
        <v>6.4829100000000001E-2</v>
      </c>
      <c r="AF156" s="29">
        <v>6.9542599999999996E-2</v>
      </c>
      <c r="AG156" s="29">
        <v>7.0748099999999994E-2</v>
      </c>
      <c r="AH156" s="29">
        <v>6.7312399999999994E-2</v>
      </c>
      <c r="AI156" s="29">
        <v>6.3093999999999997E-2</v>
      </c>
      <c r="AJ156" s="29">
        <v>5.8192199999999999E-2</v>
      </c>
      <c r="AK156" s="3">
        <f t="shared" si="2"/>
        <v>3.6464902857142857E-2</v>
      </c>
      <c r="AM156" s="11" t="s">
        <v>102</v>
      </c>
      <c r="AO156" s="2">
        <f>SUM(E154:R158)/68</f>
        <v>2.9210204411764695E-2</v>
      </c>
      <c r="AP156" s="2">
        <f>((AK156-AK$8)*100)/AK$8</f>
        <v>-19.158843074783885</v>
      </c>
      <c r="AR156" s="11" t="s">
        <v>102</v>
      </c>
      <c r="AS156" s="2"/>
      <c r="AT156" s="1">
        <f>((AO156-AO$8)*100)/AO$8</f>
        <v>-18.002087458681547</v>
      </c>
    </row>
    <row r="157" spans="1:47" x14ac:dyDescent="0.25">
      <c r="A157" s="29">
        <v>2.2656699999999998E-2</v>
      </c>
      <c r="B157" s="30">
        <v>1.6992500000000001E-2</v>
      </c>
      <c r="C157" s="29">
        <v>1.0579399999999999E-2</v>
      </c>
      <c r="D157" s="29">
        <v>1.20809E-2</v>
      </c>
      <c r="E157" s="31" t="s">
        <v>0</v>
      </c>
      <c r="F157" s="31">
        <v>2.7090599999999999E-2</v>
      </c>
      <c r="G157" s="31">
        <v>1.1766E-2</v>
      </c>
      <c r="H157" s="31">
        <v>9.6626999999999998E-3</v>
      </c>
      <c r="I157" s="31">
        <v>1.1153E-2</v>
      </c>
      <c r="J157" s="31">
        <v>1.0876200000000001E-2</v>
      </c>
      <c r="K157" s="31">
        <v>9.9351000000000005E-3</v>
      </c>
      <c r="L157" s="31">
        <v>8.0786E-3</v>
      </c>
      <c r="M157" s="31">
        <v>7.2116000000000003E-3</v>
      </c>
      <c r="N157" s="31">
        <v>7.4669999999999997E-3</v>
      </c>
      <c r="O157" s="31">
        <v>7.718E-3</v>
      </c>
      <c r="P157" s="31">
        <v>8.3245999999999997E-3</v>
      </c>
      <c r="Q157" s="32">
        <v>8.1054999999999999E-3</v>
      </c>
      <c r="R157" s="32">
        <v>4.9757999999999998E-3</v>
      </c>
      <c r="S157" s="33">
        <v>4.6386999999999999E-3</v>
      </c>
      <c r="T157" s="33" t="s">
        <v>0</v>
      </c>
      <c r="U157" s="33">
        <v>1.21134E-2</v>
      </c>
      <c r="V157" s="33">
        <v>2.1026400000000001E-2</v>
      </c>
      <c r="W157" s="33">
        <v>2.5822899999999999E-2</v>
      </c>
      <c r="X157" s="33">
        <v>2.8671800000000001E-2</v>
      </c>
      <c r="Y157" s="33">
        <v>2.8094299999999999E-2</v>
      </c>
      <c r="Z157" s="33">
        <v>2.51614E-2</v>
      </c>
      <c r="AA157" s="33">
        <v>2.0258499999999999E-2</v>
      </c>
      <c r="AB157" s="33">
        <v>2.1202800000000001E-2</v>
      </c>
      <c r="AC157" s="29">
        <v>2.7845200000000001E-2</v>
      </c>
      <c r="AD157" s="29">
        <v>2.65823E-2</v>
      </c>
      <c r="AE157" s="29">
        <v>2.01572E-2</v>
      </c>
      <c r="AF157" s="29">
        <v>2.5656499999999999E-2</v>
      </c>
      <c r="AG157" s="29">
        <v>3.1310900000000003E-2</v>
      </c>
      <c r="AH157" s="29">
        <v>3.24044E-2</v>
      </c>
      <c r="AI157" s="29">
        <v>2.95289E-2</v>
      </c>
      <c r="AJ157" s="29">
        <v>2.6717899999999999E-2</v>
      </c>
      <c r="AK157" s="3">
        <f t="shared" si="2"/>
        <v>1.7701991176470588E-2</v>
      </c>
      <c r="AM157" s="12" t="s">
        <v>105</v>
      </c>
      <c r="AO157" s="2">
        <f>SUM(S177:Z181)/35</f>
        <v>3.411783999999999E-2</v>
      </c>
      <c r="AP157" s="2">
        <f>((AK157-AK$9)*100)/AK$9</f>
        <v>-23.253861517237461</v>
      </c>
      <c r="AR157" s="12" t="s">
        <v>105</v>
      </c>
      <c r="AS157" s="2"/>
      <c r="AT157" s="1">
        <f>((AO157-AO$9)*100)/AO$9</f>
        <v>-29.209515692360501</v>
      </c>
    </row>
    <row r="158" spans="1:47" x14ac:dyDescent="0.25">
      <c r="A158" s="29">
        <v>6.8065000000000001E-3</v>
      </c>
      <c r="B158" s="30">
        <v>4.3918000000000004E-3</v>
      </c>
      <c r="C158" s="29">
        <v>9.1359999999999998E-4</v>
      </c>
      <c r="D158" s="29" t="s">
        <v>0</v>
      </c>
      <c r="E158" s="31" t="s">
        <v>0</v>
      </c>
      <c r="F158" s="31">
        <v>1.45845E-2</v>
      </c>
      <c r="G158" s="31">
        <v>1.5342000000000001E-3</v>
      </c>
      <c r="H158" s="31">
        <v>1.0789E-3</v>
      </c>
      <c r="I158" s="31">
        <v>7.3399999999999995E-4</v>
      </c>
      <c r="J158" s="31">
        <v>0</v>
      </c>
      <c r="K158" s="31">
        <v>0</v>
      </c>
      <c r="L158" s="31">
        <v>0</v>
      </c>
      <c r="M158" s="31">
        <v>0</v>
      </c>
      <c r="N158" s="31">
        <v>0</v>
      </c>
      <c r="O158" s="31">
        <v>0</v>
      </c>
      <c r="P158" s="31">
        <v>0</v>
      </c>
      <c r="Q158" s="32">
        <v>0</v>
      </c>
      <c r="R158" s="32">
        <v>0</v>
      </c>
      <c r="S158" s="33">
        <v>1.0868E-3</v>
      </c>
      <c r="T158" s="33" t="s">
        <v>0</v>
      </c>
      <c r="U158" s="33" t="s">
        <v>0</v>
      </c>
      <c r="V158" s="33">
        <v>3.6955E-3</v>
      </c>
      <c r="W158" s="33">
        <v>8.1525E-3</v>
      </c>
      <c r="X158" s="33">
        <v>9.1506999999999995E-3</v>
      </c>
      <c r="Y158" s="33">
        <v>8.3729000000000008E-3</v>
      </c>
      <c r="Z158" s="33">
        <v>4.9668000000000004E-3</v>
      </c>
      <c r="AA158" s="33">
        <v>1.361E-3</v>
      </c>
      <c r="AB158" s="33">
        <v>8.3126999999999993E-3</v>
      </c>
      <c r="AC158" s="29" t="s">
        <v>0</v>
      </c>
      <c r="AD158" s="29">
        <v>1.1567300000000001E-2</v>
      </c>
      <c r="AE158" s="29">
        <v>6.4254999999999998E-3</v>
      </c>
      <c r="AF158" s="29">
        <v>1.5878000000000001E-3</v>
      </c>
      <c r="AG158" s="29">
        <v>0</v>
      </c>
      <c r="AH158" s="29">
        <v>1.0694000000000001E-3</v>
      </c>
      <c r="AI158" s="29">
        <v>3.1568999999999998E-3</v>
      </c>
      <c r="AJ158" s="29">
        <v>3.4694999999999999E-3</v>
      </c>
      <c r="AK158" s="3">
        <f t="shared" si="2"/>
        <v>3.3038322580645164E-3</v>
      </c>
      <c r="AM158" s="12" t="s">
        <v>108</v>
      </c>
      <c r="AO158" s="2">
        <f>SUM(S154:AB158)/44</f>
        <v>3.8456245454545464E-2</v>
      </c>
      <c r="AP158" s="2">
        <f>((AK158-AK$10)*100)/AK$10</f>
        <v>-38.44731811185747</v>
      </c>
      <c r="AR158" s="12" t="s">
        <v>108</v>
      </c>
      <c r="AS158" s="2"/>
      <c r="AT158" s="1">
        <f>((AO158-AO$10)*100)/AO$10</f>
        <v>-11.246622459087884</v>
      </c>
    </row>
    <row r="159" spans="1:47" x14ac:dyDescent="0.25">
      <c r="A159" s="29">
        <v>3.0097000000000001E-3</v>
      </c>
      <c r="B159" s="30">
        <v>2.5089999999999999E-3</v>
      </c>
      <c r="C159" s="29" t="s">
        <v>0</v>
      </c>
      <c r="D159" s="29" t="s">
        <v>0</v>
      </c>
      <c r="E159" s="34" t="s">
        <v>0</v>
      </c>
      <c r="F159" s="34">
        <v>1.03353E-2</v>
      </c>
      <c r="G159" s="34">
        <v>3.0959999999999998E-3</v>
      </c>
      <c r="H159" s="34">
        <v>2.14E-3</v>
      </c>
      <c r="I159" s="34">
        <v>1.3012E-3</v>
      </c>
      <c r="J159" s="34">
        <v>1.013E-4</v>
      </c>
      <c r="K159" s="34">
        <v>0</v>
      </c>
      <c r="L159" s="34">
        <v>0</v>
      </c>
      <c r="M159" s="34">
        <v>0</v>
      </c>
      <c r="N159" s="34">
        <v>0</v>
      </c>
      <c r="O159" s="34">
        <v>0</v>
      </c>
      <c r="P159" s="34">
        <v>0</v>
      </c>
      <c r="Q159" s="34">
        <v>0</v>
      </c>
      <c r="R159" s="34">
        <v>0</v>
      </c>
      <c r="S159" s="35">
        <v>0</v>
      </c>
      <c r="T159" s="35" t="s">
        <v>0</v>
      </c>
      <c r="U159" s="35" t="s">
        <v>0</v>
      </c>
      <c r="V159" s="35">
        <v>1.1084500000000001E-2</v>
      </c>
      <c r="W159" s="35">
        <v>5.9936E-3</v>
      </c>
      <c r="X159" s="35">
        <v>0</v>
      </c>
      <c r="Y159" s="35">
        <v>0</v>
      </c>
      <c r="Z159" s="35">
        <v>0</v>
      </c>
      <c r="AA159" s="35">
        <v>3.3798999999999999E-3</v>
      </c>
      <c r="AB159" s="35">
        <v>6.9782000000000004E-3</v>
      </c>
      <c r="AC159" s="36" t="s">
        <v>0</v>
      </c>
      <c r="AD159" s="29">
        <v>1.12627E-2</v>
      </c>
      <c r="AE159" s="29">
        <v>8.5725999999999997E-3</v>
      </c>
      <c r="AF159" s="29">
        <v>4.6537999999999996E-3</v>
      </c>
      <c r="AG159" s="29">
        <v>2.9177000000000001E-3</v>
      </c>
      <c r="AH159" s="29">
        <v>2.0769999999999999E-3</v>
      </c>
      <c r="AI159" s="29">
        <v>1.6868E-3</v>
      </c>
      <c r="AJ159" s="29">
        <v>1.6178E-3</v>
      </c>
      <c r="AK159" s="3">
        <f t="shared" si="2"/>
        <v>2.7572366666666665E-3</v>
      </c>
      <c r="AM159" s="14" t="s">
        <v>99</v>
      </c>
      <c r="AO159" s="7">
        <f>(SUM(B168:O176)+SUM(P168:R172))/140</f>
        <v>4.1026714285714291E-4</v>
      </c>
      <c r="AP159" s="2">
        <f>((AK159-AK$11)*100)/AK$11</f>
        <v>-39.29385534228399</v>
      </c>
      <c r="AR159" s="14" t="s">
        <v>99</v>
      </c>
      <c r="AS159" s="2"/>
      <c r="AT159" s="1">
        <f>((AO159-AO$11)*100)/AO$11</f>
        <v>-36.917470609942548</v>
      </c>
      <c r="AU159">
        <f>SUM(AT159:AT162)/4</f>
        <v>-46.458202761010817</v>
      </c>
    </row>
    <row r="160" spans="1:47" x14ac:dyDescent="0.25">
      <c r="A160" s="29">
        <v>8.5439999999999995E-4</v>
      </c>
      <c r="B160" s="30">
        <v>1.896E-4</v>
      </c>
      <c r="C160" s="29" t="s">
        <v>0</v>
      </c>
      <c r="D160" s="29" t="s">
        <v>0</v>
      </c>
      <c r="E160" s="34" t="s">
        <v>0</v>
      </c>
      <c r="F160" s="34">
        <v>1.19922E-2</v>
      </c>
      <c r="G160" s="34">
        <v>1.3868000000000001E-3</v>
      </c>
      <c r="H160" s="34">
        <v>2.8900000000000001E-5</v>
      </c>
      <c r="I160" s="34">
        <v>0</v>
      </c>
      <c r="J160" s="34">
        <v>0</v>
      </c>
      <c r="K160" s="34">
        <v>0</v>
      </c>
      <c r="L160" s="34">
        <v>0</v>
      </c>
      <c r="M160" s="34">
        <v>0</v>
      </c>
      <c r="N160" s="34">
        <v>0</v>
      </c>
      <c r="O160" s="34">
        <v>0</v>
      </c>
      <c r="P160" s="34">
        <v>0</v>
      </c>
      <c r="Q160" s="34">
        <v>0</v>
      </c>
      <c r="R160" s="34">
        <v>0</v>
      </c>
      <c r="S160" s="35">
        <v>0</v>
      </c>
      <c r="T160" s="35" t="s">
        <v>0</v>
      </c>
      <c r="U160" s="35" t="s">
        <v>0</v>
      </c>
      <c r="V160" s="35">
        <v>7.7551E-3</v>
      </c>
      <c r="W160" s="35">
        <v>4.8044999999999997E-3</v>
      </c>
      <c r="X160" s="35">
        <v>0</v>
      </c>
      <c r="Y160" s="35">
        <v>0</v>
      </c>
      <c r="Z160" s="35">
        <v>6.7380000000000001E-4</v>
      </c>
      <c r="AA160" s="35">
        <v>4.5691999999999998E-3</v>
      </c>
      <c r="AB160" s="35">
        <v>5.8294999999999996E-3</v>
      </c>
      <c r="AC160" s="36" t="s">
        <v>0</v>
      </c>
      <c r="AD160" s="29">
        <v>1.2640999999999999E-2</v>
      </c>
      <c r="AE160" s="29">
        <v>7.0416999999999997E-3</v>
      </c>
      <c r="AF160" s="29">
        <v>3.1113E-3</v>
      </c>
      <c r="AG160" s="29">
        <v>2.3421000000000002E-3</v>
      </c>
      <c r="AH160" s="29">
        <v>1.9143999999999999E-3</v>
      </c>
      <c r="AI160" s="29">
        <v>1.9651E-3</v>
      </c>
      <c r="AJ160" s="29">
        <v>1.5678999999999999E-3</v>
      </c>
      <c r="AK160" s="3">
        <f t="shared" si="2"/>
        <v>2.2889166666666665E-3</v>
      </c>
      <c r="AM160" s="14" t="s">
        <v>102</v>
      </c>
      <c r="AO160" s="2">
        <f>SUM(E159:R167)/126</f>
        <v>5.3971031746031736E-4</v>
      </c>
      <c r="AP160" s="2">
        <f>((AK160-AK$12)*100)/AK$12</f>
        <v>-39.706961829701754</v>
      </c>
      <c r="AR160" s="14" t="s">
        <v>102</v>
      </c>
      <c r="AS160" s="2"/>
      <c r="AT160" s="1">
        <f>((AO160-AO$12)*100)/AO$12</f>
        <v>-51.587458095050295</v>
      </c>
    </row>
    <row r="161" spans="1:46" x14ac:dyDescent="0.25">
      <c r="A161" s="29">
        <v>4.8879999999999996E-4</v>
      </c>
      <c r="B161" s="30">
        <v>0</v>
      </c>
      <c r="C161" s="29" t="s">
        <v>0</v>
      </c>
      <c r="D161" s="29" t="s">
        <v>0</v>
      </c>
      <c r="E161" s="34" t="s">
        <v>0</v>
      </c>
      <c r="F161" s="34">
        <v>5.6410999999999996E-3</v>
      </c>
      <c r="G161" s="34">
        <v>1.638E-4</v>
      </c>
      <c r="H161" s="34">
        <v>0</v>
      </c>
      <c r="I161" s="34">
        <v>0</v>
      </c>
      <c r="J161" s="34">
        <v>0</v>
      </c>
      <c r="K161" s="34">
        <v>0</v>
      </c>
      <c r="L161" s="34">
        <v>0</v>
      </c>
      <c r="M161" s="34">
        <v>0</v>
      </c>
      <c r="N161" s="34">
        <v>0</v>
      </c>
      <c r="O161" s="34">
        <v>0</v>
      </c>
      <c r="P161" s="34">
        <v>0</v>
      </c>
      <c r="Q161" s="34">
        <v>0</v>
      </c>
      <c r="R161" s="34">
        <v>0</v>
      </c>
      <c r="S161" s="35">
        <v>0</v>
      </c>
      <c r="T161" s="35" t="s">
        <v>0</v>
      </c>
      <c r="U161" s="35" t="s">
        <v>0</v>
      </c>
      <c r="V161" s="35" t="s">
        <v>0</v>
      </c>
      <c r="W161" s="35">
        <v>1.2749E-3</v>
      </c>
      <c r="X161" s="35">
        <v>2.4509999999999999E-4</v>
      </c>
      <c r="Y161" s="35">
        <v>7.4200000000000001E-5</v>
      </c>
      <c r="Z161" s="35">
        <v>8.4570000000000001E-4</v>
      </c>
      <c r="AA161" s="35">
        <v>8.5349999999999998E-4</v>
      </c>
      <c r="AB161" s="35" t="s">
        <v>0</v>
      </c>
      <c r="AC161" s="36" t="s">
        <v>0</v>
      </c>
      <c r="AD161" s="29">
        <v>1.3919900000000001E-2</v>
      </c>
      <c r="AE161" s="29">
        <v>2.5111000000000001E-3</v>
      </c>
      <c r="AF161" s="29">
        <v>2.3663999999999998E-3</v>
      </c>
      <c r="AG161" s="29">
        <v>1.8227E-3</v>
      </c>
      <c r="AH161" s="29">
        <v>1.9746999999999998E-3</v>
      </c>
      <c r="AI161" s="29">
        <v>2.1554E-3</v>
      </c>
      <c r="AJ161" s="29">
        <v>1.7849999999999999E-3</v>
      </c>
      <c r="AK161" s="3">
        <f t="shared" si="2"/>
        <v>1.2900821428571429E-3</v>
      </c>
      <c r="AM161" s="15" t="s">
        <v>105</v>
      </c>
      <c r="AO161" s="2">
        <f>(SUM(S168:AB176)+SUM(P173:R176))/67</f>
        <v>7.9084328358208962E-4</v>
      </c>
      <c r="AP161" s="2">
        <f>((AK161-AK$13)*100)/AK$13</f>
        <v>-43.535879475848745</v>
      </c>
      <c r="AR161" s="15" t="s">
        <v>105</v>
      </c>
      <c r="AS161" s="2"/>
      <c r="AT161" s="1">
        <f>((AO161-AO$13)*100)/AO$13</f>
        <v>-49.020560531860639</v>
      </c>
    </row>
    <row r="162" spans="1:46" x14ac:dyDescent="0.25">
      <c r="A162" s="29">
        <v>8.3980000000000003E-4</v>
      </c>
      <c r="B162" s="30">
        <v>0</v>
      </c>
      <c r="C162" s="29" t="s">
        <v>0</v>
      </c>
      <c r="D162" s="29" t="s">
        <v>0</v>
      </c>
      <c r="E162" s="34">
        <v>8.6184999999999994E-3</v>
      </c>
      <c r="F162" s="34">
        <v>3.0468000000000001E-3</v>
      </c>
      <c r="G162" s="34">
        <v>0</v>
      </c>
      <c r="H162" s="34">
        <v>0</v>
      </c>
      <c r="I162" s="34">
        <v>0</v>
      </c>
      <c r="J162" s="34">
        <v>0</v>
      </c>
      <c r="K162" s="34">
        <v>0</v>
      </c>
      <c r="L162" s="34">
        <v>0</v>
      </c>
      <c r="M162" s="34">
        <v>0</v>
      </c>
      <c r="N162" s="34">
        <v>0</v>
      </c>
      <c r="O162" s="34">
        <v>0</v>
      </c>
      <c r="P162" s="34">
        <v>0</v>
      </c>
      <c r="Q162" s="34">
        <v>0</v>
      </c>
      <c r="R162" s="34">
        <v>1.875E-4</v>
      </c>
      <c r="S162" s="35">
        <v>0</v>
      </c>
      <c r="T162" s="35" t="s">
        <v>0</v>
      </c>
      <c r="U162" s="35" t="s">
        <v>0</v>
      </c>
      <c r="V162" s="35" t="s">
        <v>0</v>
      </c>
      <c r="W162" s="35">
        <v>2.2544000000000002E-3</v>
      </c>
      <c r="X162" s="35">
        <v>1.1119000000000001E-3</v>
      </c>
      <c r="Y162" s="35">
        <v>1.0158000000000001E-3</v>
      </c>
      <c r="Z162" s="35">
        <v>1.5250000000000001E-3</v>
      </c>
      <c r="AA162" s="35">
        <v>1.5522000000000001E-3</v>
      </c>
      <c r="AB162" s="35" t="s">
        <v>0</v>
      </c>
      <c r="AC162" s="36" t="s">
        <v>0</v>
      </c>
      <c r="AD162" s="29" t="s">
        <v>0</v>
      </c>
      <c r="AE162" s="29">
        <v>3.5970000000000002E-4</v>
      </c>
      <c r="AF162" s="29">
        <v>2.1927000000000001E-3</v>
      </c>
      <c r="AG162" s="29">
        <v>2.0000999999999999E-3</v>
      </c>
      <c r="AH162" s="29">
        <v>2.6113E-3</v>
      </c>
      <c r="AI162" s="29">
        <v>3.2320999999999999E-3</v>
      </c>
      <c r="AJ162" s="29">
        <v>3.1383000000000001E-3</v>
      </c>
      <c r="AK162" s="3">
        <f t="shared" si="2"/>
        <v>1.2030749999999998E-3</v>
      </c>
      <c r="AM162" s="15" t="s">
        <v>108</v>
      </c>
      <c r="AO162" s="2">
        <f>SUM(S159:AB167)/54</f>
        <v>1.7617037037037033E-3</v>
      </c>
      <c r="AP162" s="1">
        <f>((AK162-AK$14)*100)/AK$14</f>
        <v>-48.267473842794168</v>
      </c>
      <c r="AR162" s="15" t="s">
        <v>108</v>
      </c>
      <c r="AS162" s="2"/>
      <c r="AT162" s="1">
        <f>((AO162-AO$14)*100)/AO$14</f>
        <v>-48.307321807189787</v>
      </c>
    </row>
    <row r="163" spans="1:46" x14ac:dyDescent="0.25">
      <c r="A163" s="29">
        <v>1.2508E-3</v>
      </c>
      <c r="B163" s="30">
        <v>3.1099999999999997E-5</v>
      </c>
      <c r="C163" s="29" t="s">
        <v>0</v>
      </c>
      <c r="D163" s="29" t="s">
        <v>0</v>
      </c>
      <c r="E163" s="34">
        <v>1.6628000000000001E-3</v>
      </c>
      <c r="F163" s="34">
        <v>4.2220000000000002E-4</v>
      </c>
      <c r="G163" s="34">
        <v>0</v>
      </c>
      <c r="H163" s="34">
        <v>0</v>
      </c>
      <c r="I163" s="34">
        <v>0</v>
      </c>
      <c r="J163" s="34">
        <v>0</v>
      </c>
      <c r="K163" s="34">
        <v>0</v>
      </c>
      <c r="L163" s="34">
        <v>0</v>
      </c>
      <c r="M163" s="34">
        <v>0</v>
      </c>
      <c r="N163" s="34">
        <v>0</v>
      </c>
      <c r="O163" s="34">
        <v>0</v>
      </c>
      <c r="P163" s="34">
        <v>0</v>
      </c>
      <c r="Q163" s="34">
        <v>5.0099999999999998E-5</v>
      </c>
      <c r="R163" s="34">
        <v>1.7637E-3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4.1193000000000002E-3</v>
      </c>
      <c r="X163" s="35">
        <v>1.4521E-3</v>
      </c>
      <c r="Y163" s="35">
        <v>2.1075999999999998E-3</v>
      </c>
      <c r="Z163" s="35">
        <v>1.7239E-3</v>
      </c>
      <c r="AA163" s="35">
        <v>2.3963999999999999E-3</v>
      </c>
      <c r="AB163" s="35" t="s">
        <v>0</v>
      </c>
      <c r="AC163" s="36" t="s">
        <v>0</v>
      </c>
      <c r="AD163" s="29" t="s">
        <v>0</v>
      </c>
      <c r="AE163" s="29">
        <v>3.0582999999999999E-3</v>
      </c>
      <c r="AF163" s="29">
        <v>5.0089999999999998E-4</v>
      </c>
      <c r="AG163" s="29">
        <v>2.1990000000000001E-4</v>
      </c>
      <c r="AH163" s="29">
        <v>7.7990000000000004E-4</v>
      </c>
      <c r="AI163" s="29">
        <v>1.5735E-3</v>
      </c>
      <c r="AJ163" s="29">
        <v>1.9483E-3</v>
      </c>
      <c r="AK163" s="3">
        <f t="shared" si="2"/>
        <v>9.2817777777777759E-4</v>
      </c>
      <c r="AM163" s="16" t="s">
        <v>117</v>
      </c>
      <c r="AO163" s="7">
        <f>(SUM(AC154:AJ176)+SUM(A154:D167))/173</f>
        <v>1.7909178612716761E-2</v>
      </c>
      <c r="AP163" s="2">
        <f>((AK163-AK$15)*100)/AK$15</f>
        <v>-59.431804385304623</v>
      </c>
      <c r="AR163" s="16" t="s">
        <v>117</v>
      </c>
      <c r="AS163" s="2"/>
      <c r="AT163" s="1">
        <f>((AO163-AO$15)*100)/AO$15</f>
        <v>-12.696005390591292</v>
      </c>
    </row>
    <row r="164" spans="1:46" x14ac:dyDescent="0.25">
      <c r="A164" s="29">
        <v>3.1944999999999999E-3</v>
      </c>
      <c r="B164" s="30">
        <v>9.1699999999999995E-4</v>
      </c>
      <c r="C164" s="29" t="s">
        <v>0</v>
      </c>
      <c r="D164" s="29" t="s">
        <v>0</v>
      </c>
      <c r="E164" s="34">
        <v>0</v>
      </c>
      <c r="F164" s="34">
        <v>6.9999999999999994E-5</v>
      </c>
      <c r="G164" s="34">
        <v>0</v>
      </c>
      <c r="H164" s="34">
        <v>0</v>
      </c>
      <c r="I164" s="34">
        <v>0</v>
      </c>
      <c r="J164" s="34">
        <v>0</v>
      </c>
      <c r="K164" s="34">
        <v>0</v>
      </c>
      <c r="L164" s="34">
        <v>0</v>
      </c>
      <c r="M164" s="34">
        <v>0</v>
      </c>
      <c r="N164" s="34">
        <v>0</v>
      </c>
      <c r="O164" s="34">
        <v>0</v>
      </c>
      <c r="P164" s="34">
        <v>0</v>
      </c>
      <c r="Q164" s="34">
        <v>9.7499999999999998E-5</v>
      </c>
      <c r="R164" s="34">
        <v>3.0853E-3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1.7755E-3</v>
      </c>
      <c r="X164" s="35">
        <v>1.0027E-3</v>
      </c>
      <c r="Y164" s="35">
        <v>1.181E-3</v>
      </c>
      <c r="Z164" s="35">
        <v>5.486E-4</v>
      </c>
      <c r="AA164" s="35">
        <v>1.9762E-3</v>
      </c>
      <c r="AB164" s="35" t="s">
        <v>0</v>
      </c>
      <c r="AC164" s="36" t="s">
        <v>0</v>
      </c>
      <c r="AD164" s="29" t="s">
        <v>0</v>
      </c>
      <c r="AE164" s="29">
        <v>0</v>
      </c>
      <c r="AF164" s="29">
        <v>0</v>
      </c>
      <c r="AG164" s="29">
        <v>1.5999999999999999E-5</v>
      </c>
      <c r="AH164" s="29">
        <v>1.031E-3</v>
      </c>
      <c r="AI164" s="29">
        <v>1.7095000000000001E-3</v>
      </c>
      <c r="AJ164" s="29">
        <v>2.5864999999999998E-3</v>
      </c>
      <c r="AK164" s="3">
        <f t="shared" si="2"/>
        <v>7.1078888888888899E-4</v>
      </c>
      <c r="AM164" t="s">
        <v>118</v>
      </c>
      <c r="AO164" s="2">
        <f>((SUM(A150:Z183)+SUM(AA150:AJ176))/895)</f>
        <v>1.7947059106145243E-2</v>
      </c>
      <c r="AP164" s="2">
        <f>((AK164-AK$16)*100)/AK$16</f>
        <v>-61.058511760790857</v>
      </c>
      <c r="AR164" t="s">
        <v>118</v>
      </c>
      <c r="AT164" s="1">
        <f>((AO164-AO$16)*100)/AO$16</f>
        <v>-10.259408771703095</v>
      </c>
    </row>
    <row r="165" spans="1:46" x14ac:dyDescent="0.25">
      <c r="A165" s="29">
        <v>6.3227999999999999E-3</v>
      </c>
      <c r="B165" s="30">
        <v>1.4762E-3</v>
      </c>
      <c r="C165" s="29">
        <v>0</v>
      </c>
      <c r="D165" s="29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>
        <v>0</v>
      </c>
      <c r="N165" s="34">
        <v>0</v>
      </c>
      <c r="O165" s="34">
        <v>0</v>
      </c>
      <c r="P165" s="34">
        <v>5.3850000000000002E-4</v>
      </c>
      <c r="Q165" s="34">
        <v>7.2349999999999997E-4</v>
      </c>
      <c r="R165" s="34">
        <v>2.5874000000000001E-3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0</v>
      </c>
      <c r="X165" s="35">
        <v>0</v>
      </c>
      <c r="Y165" s="35">
        <v>1.6236E-3</v>
      </c>
      <c r="Z165" s="35">
        <v>2.3111999999999998E-3</v>
      </c>
      <c r="AA165" s="35">
        <v>1.7891000000000001E-3</v>
      </c>
      <c r="AB165" s="35" t="s">
        <v>0</v>
      </c>
      <c r="AC165" s="36" t="s">
        <v>0</v>
      </c>
      <c r="AD165" s="29" t="s">
        <v>0</v>
      </c>
      <c r="AE165" s="29">
        <v>0</v>
      </c>
      <c r="AF165" s="29">
        <v>2.4439999999999998E-4</v>
      </c>
      <c r="AG165" s="29">
        <v>3.8109999999999999E-4</v>
      </c>
      <c r="AH165" s="29">
        <v>1.0771999999999999E-3</v>
      </c>
      <c r="AI165" s="29">
        <v>1.6329000000000001E-3</v>
      </c>
      <c r="AJ165" s="29">
        <v>3.3084E-3</v>
      </c>
      <c r="AK165" s="3">
        <f t="shared" si="2"/>
        <v>8.2814827586206888E-4</v>
      </c>
      <c r="AM165" t="s">
        <v>119</v>
      </c>
      <c r="AP165" s="2">
        <f>((AK165-AK$17)*100)/AK$17</f>
        <v>-51.734373555526084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1.5583999999999999E-3</v>
      </c>
      <c r="B166" s="30">
        <v>5.8560000000000003E-4</v>
      </c>
      <c r="C166" s="29">
        <v>0</v>
      </c>
      <c r="D166" s="29">
        <v>0</v>
      </c>
      <c r="E166" s="34">
        <v>0</v>
      </c>
      <c r="F166" s="34">
        <v>0</v>
      </c>
      <c r="G166" s="34">
        <v>0</v>
      </c>
      <c r="H166" s="34">
        <v>0</v>
      </c>
      <c r="I166" s="34">
        <v>0</v>
      </c>
      <c r="J166" s="34">
        <v>0</v>
      </c>
      <c r="K166" s="34">
        <v>0</v>
      </c>
      <c r="L166" s="34">
        <v>0</v>
      </c>
      <c r="M166" s="34">
        <v>0</v>
      </c>
      <c r="N166" s="34">
        <v>9.7999999999999993E-6</v>
      </c>
      <c r="O166" s="34">
        <v>5.7010000000000003E-4</v>
      </c>
      <c r="P166" s="34">
        <v>1.2696999999999999E-3</v>
      </c>
      <c r="Q166" s="34">
        <v>1.9697999999999998E-3</v>
      </c>
      <c r="R166" s="34">
        <v>1.4124999999999999E-3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0</v>
      </c>
      <c r="X166" s="35">
        <v>2.2929999999999999E-4</v>
      </c>
      <c r="Y166" s="35">
        <v>1.4119E-3</v>
      </c>
      <c r="Z166" s="35">
        <v>2.8023000000000002E-3</v>
      </c>
      <c r="AA166" s="35">
        <v>2.6153000000000001E-3</v>
      </c>
      <c r="AB166" s="35" t="s">
        <v>0</v>
      </c>
      <c r="AC166" s="36" t="s">
        <v>0</v>
      </c>
      <c r="AD166" s="29" t="s">
        <v>0</v>
      </c>
      <c r="AE166" s="29">
        <v>0</v>
      </c>
      <c r="AF166" s="29">
        <v>1.562E-4</v>
      </c>
      <c r="AG166" s="29">
        <v>4.1219999999999999E-4</v>
      </c>
      <c r="AH166" s="29">
        <v>6.5769999999999999E-4</v>
      </c>
      <c r="AI166" s="29">
        <v>1.6087E-3</v>
      </c>
      <c r="AJ166" s="29">
        <v>3.4941E-3</v>
      </c>
      <c r="AK166" s="3">
        <f t="shared" si="2"/>
        <v>7.1598620689655181E-4</v>
      </c>
      <c r="AM166" t="s">
        <v>120</v>
      </c>
      <c r="AP166" s="2">
        <f>((AK166-AK$18)*100)/AK$18</f>
        <v>-48.624152853760101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0</v>
      </c>
      <c r="B167" s="30" t="s">
        <v>0</v>
      </c>
      <c r="C167" s="29">
        <v>0</v>
      </c>
      <c r="D167" s="29">
        <v>0</v>
      </c>
      <c r="E167" s="34">
        <v>3.8190000000000001E-4</v>
      </c>
      <c r="F167" s="34">
        <v>0</v>
      </c>
      <c r="G167" s="34">
        <v>0</v>
      </c>
      <c r="H167" s="34">
        <v>0</v>
      </c>
      <c r="I167" s="34">
        <v>0</v>
      </c>
      <c r="J167" s="34">
        <v>0</v>
      </c>
      <c r="K167" s="34">
        <v>0</v>
      </c>
      <c r="L167" s="34">
        <v>0</v>
      </c>
      <c r="M167" s="34">
        <v>0</v>
      </c>
      <c r="N167" s="34">
        <v>0</v>
      </c>
      <c r="O167" s="34">
        <v>0</v>
      </c>
      <c r="P167" s="34">
        <v>2.3489999999999999E-4</v>
      </c>
      <c r="Q167" s="34">
        <v>1.2925E-3</v>
      </c>
      <c r="R167" s="34">
        <v>1.8219E-3</v>
      </c>
      <c r="S167" s="35" t="s">
        <v>0</v>
      </c>
      <c r="T167" s="35" t="s">
        <v>0</v>
      </c>
      <c r="U167" s="35" t="s">
        <v>0</v>
      </c>
      <c r="V167" s="35">
        <v>0</v>
      </c>
      <c r="W167" s="35">
        <v>0</v>
      </c>
      <c r="X167" s="35">
        <v>0</v>
      </c>
      <c r="Y167" s="35">
        <v>0</v>
      </c>
      <c r="Z167" s="35">
        <v>3.1330000000000003E-4</v>
      </c>
      <c r="AA167" s="35">
        <v>1.9317E-3</v>
      </c>
      <c r="AB167" s="35" t="s">
        <v>0</v>
      </c>
      <c r="AC167" s="36" t="s">
        <v>0</v>
      </c>
      <c r="AD167" s="29" t="s">
        <v>0</v>
      </c>
      <c r="AE167" s="29">
        <v>0</v>
      </c>
      <c r="AF167" s="29">
        <v>2.3999999999999999E-6</v>
      </c>
      <c r="AG167" s="29">
        <v>9.0140000000000001E-4</v>
      </c>
      <c r="AH167" s="29">
        <v>4.883E-4</v>
      </c>
      <c r="AI167" s="29">
        <v>6.912E-4</v>
      </c>
      <c r="AJ167" s="29">
        <v>1.5280000000000001E-3</v>
      </c>
      <c r="AK167" s="3">
        <f t="shared" si="2"/>
        <v>3.4241071428571426E-4</v>
      </c>
      <c r="AM167" t="s">
        <v>121</v>
      </c>
      <c r="AO167" s="2">
        <f>SUM(U182:W183)/6</f>
        <v>6.5445649999999994E-2</v>
      </c>
      <c r="AP167" s="2">
        <f>((AK167-AK$19)*100)/AK$19</f>
        <v>-44.345115431278188</v>
      </c>
      <c r="AR167" t="s">
        <v>124</v>
      </c>
      <c r="AT167" s="1">
        <f>((AO167-AO$19)*100)/AO$19</f>
        <v>8.3513333039005637</v>
      </c>
    </row>
    <row r="168" spans="1:46" x14ac:dyDescent="0.25">
      <c r="A168" t="s">
        <v>0</v>
      </c>
      <c r="B168" s="37" t="s">
        <v>0</v>
      </c>
      <c r="C168" s="34">
        <v>0</v>
      </c>
      <c r="D168" s="34">
        <v>6.9E-6</v>
      </c>
      <c r="E168" s="34">
        <v>0</v>
      </c>
      <c r="F168" s="34">
        <v>0</v>
      </c>
      <c r="G168" s="34">
        <v>0</v>
      </c>
      <c r="H168" s="34">
        <v>0</v>
      </c>
      <c r="I168" s="34">
        <v>0</v>
      </c>
      <c r="J168" s="34">
        <v>0</v>
      </c>
      <c r="K168" s="34">
        <v>0</v>
      </c>
      <c r="L168" s="34">
        <v>0</v>
      </c>
      <c r="M168" s="34">
        <v>0</v>
      </c>
      <c r="N168" s="34">
        <v>0</v>
      </c>
      <c r="O168" s="34">
        <v>0</v>
      </c>
      <c r="P168" s="34">
        <v>3.2009999999999997E-4</v>
      </c>
      <c r="Q168" s="34">
        <v>1.0640000000000001E-3</v>
      </c>
      <c r="R168" s="34">
        <v>1.1141E-3</v>
      </c>
      <c r="S168" s="35" t="s">
        <v>0</v>
      </c>
      <c r="T168" s="35" t="s">
        <v>0</v>
      </c>
      <c r="U168" s="35" t="s">
        <v>0</v>
      </c>
      <c r="V168" s="35">
        <v>3.65E-5</v>
      </c>
      <c r="W168" s="35">
        <v>0</v>
      </c>
      <c r="X168" s="35">
        <v>0</v>
      </c>
      <c r="Y168" s="35">
        <v>0</v>
      </c>
      <c r="Z168" s="35">
        <v>2.6289999999999999E-4</v>
      </c>
      <c r="AA168" s="35">
        <v>1.8488999999999999E-3</v>
      </c>
      <c r="AB168" s="35" t="s">
        <v>0</v>
      </c>
      <c r="AC168" s="36" t="s">
        <v>0</v>
      </c>
      <c r="AD168" s="29" t="s">
        <v>0</v>
      </c>
      <c r="AE168" s="29">
        <v>3.2471000000000002E-3</v>
      </c>
      <c r="AF168" s="29">
        <v>3.7970000000000001E-4</v>
      </c>
      <c r="AG168" s="29">
        <v>1.4809999999999999E-4</v>
      </c>
      <c r="AH168" s="29">
        <v>0</v>
      </c>
      <c r="AI168" s="29">
        <v>0</v>
      </c>
      <c r="AJ168" s="29">
        <v>9.0839999999999996E-4</v>
      </c>
      <c r="AK168" s="3">
        <f t="shared" si="2"/>
        <v>3.334535714285715E-4</v>
      </c>
      <c r="AP168" s="2">
        <f>((AK168-AK$20)*100)/AK$20</f>
        <v>-42.822761399683998</v>
      </c>
    </row>
    <row r="169" spans="1:46" x14ac:dyDescent="0.25">
      <c r="A169" t="s">
        <v>0</v>
      </c>
      <c r="B169" s="37">
        <v>0</v>
      </c>
      <c r="C169" s="34">
        <v>0</v>
      </c>
      <c r="D169" s="34">
        <v>0</v>
      </c>
      <c r="E169" s="34">
        <v>0</v>
      </c>
      <c r="F169" s="34">
        <v>0</v>
      </c>
      <c r="G169" s="34">
        <v>0</v>
      </c>
      <c r="H169" s="34">
        <v>0</v>
      </c>
      <c r="I169" s="34">
        <v>0</v>
      </c>
      <c r="J169" s="34">
        <v>4.685E-4</v>
      </c>
      <c r="K169" s="34">
        <v>7.1739999999999998E-4</v>
      </c>
      <c r="L169" s="34">
        <v>9.4799999999999995E-4</v>
      </c>
      <c r="M169" s="34">
        <v>8.0590000000000002E-4</v>
      </c>
      <c r="N169" s="34">
        <v>5.4940000000000002E-4</v>
      </c>
      <c r="O169" s="34">
        <v>3.6010000000000003E-4</v>
      </c>
      <c r="P169" s="34">
        <v>6.0800000000000003E-4</v>
      </c>
      <c r="Q169" s="34">
        <v>8.3210000000000001E-4</v>
      </c>
      <c r="R169" s="34">
        <v>9.6509999999999999E-4</v>
      </c>
      <c r="S169" s="35" t="s">
        <v>0</v>
      </c>
      <c r="T169" s="35" t="s">
        <v>0</v>
      </c>
      <c r="U169" s="35">
        <v>0</v>
      </c>
      <c r="V169" s="35">
        <v>0</v>
      </c>
      <c r="W169" s="35">
        <v>2.2240000000000001E-4</v>
      </c>
      <c r="X169" s="35">
        <v>9.1100000000000005E-5</v>
      </c>
      <c r="Y169" s="35">
        <v>5.4E-6</v>
      </c>
      <c r="Z169" s="35">
        <v>0</v>
      </c>
      <c r="AA169" s="35">
        <v>6.2989999999999997E-4</v>
      </c>
      <c r="AB169" s="35" t="s">
        <v>0</v>
      </c>
      <c r="AC169" s="36" t="s">
        <v>0</v>
      </c>
      <c r="AD169" s="29" t="s">
        <v>0</v>
      </c>
      <c r="AE169" s="29">
        <v>6.4367000000000001E-3</v>
      </c>
      <c r="AF169" s="29">
        <v>3.4529999999999999E-4</v>
      </c>
      <c r="AG169" s="29">
        <v>0</v>
      </c>
      <c r="AH169" s="29">
        <v>0</v>
      </c>
      <c r="AI169" s="29">
        <v>0</v>
      </c>
      <c r="AJ169" s="29">
        <v>1.5141E-3</v>
      </c>
      <c r="AK169" s="3">
        <f t="shared" si="2"/>
        <v>5.166466666666667E-4</v>
      </c>
      <c r="AO169" s="49"/>
      <c r="AP169" s="2">
        <f>((AK169-AK$21)*100)/AK$21</f>
        <v>-46.123524422630375</v>
      </c>
    </row>
    <row r="170" spans="1:46" x14ac:dyDescent="0.25">
      <c r="A170" t="s">
        <v>0</v>
      </c>
      <c r="B170" s="37">
        <v>0</v>
      </c>
      <c r="C170" s="34">
        <v>0</v>
      </c>
      <c r="D170" s="34">
        <v>0</v>
      </c>
      <c r="E170" s="34">
        <v>0</v>
      </c>
      <c r="F170" s="34">
        <v>0</v>
      </c>
      <c r="G170" s="34">
        <v>0</v>
      </c>
      <c r="H170" s="34">
        <v>0</v>
      </c>
      <c r="I170" s="34">
        <v>0</v>
      </c>
      <c r="J170" s="34">
        <v>0</v>
      </c>
      <c r="K170" s="34">
        <v>2.6049999999999999E-4</v>
      </c>
      <c r="L170" s="34">
        <v>5.486E-4</v>
      </c>
      <c r="M170" s="34">
        <v>8.2050000000000005E-4</v>
      </c>
      <c r="N170" s="34">
        <v>6.4400000000000004E-4</v>
      </c>
      <c r="O170" s="34">
        <v>4.906E-4</v>
      </c>
      <c r="P170" s="34">
        <v>7.3550000000000004E-4</v>
      </c>
      <c r="Q170" s="34">
        <v>1.5430999999999999E-3</v>
      </c>
      <c r="R170" s="34">
        <v>2.4096E-3</v>
      </c>
      <c r="S170" s="35" t="s">
        <v>0</v>
      </c>
      <c r="T170" s="35" t="s">
        <v>0</v>
      </c>
      <c r="U170" s="35">
        <v>0</v>
      </c>
      <c r="V170" s="35">
        <v>0</v>
      </c>
      <c r="W170" s="35">
        <v>0</v>
      </c>
      <c r="X170" s="35">
        <v>0</v>
      </c>
      <c r="Y170" s="35">
        <v>2.3240000000000001E-4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1.9910000000000001E-3</v>
      </c>
      <c r="AG170" s="29">
        <v>0</v>
      </c>
      <c r="AH170" s="29">
        <v>2.2293999999999999E-3</v>
      </c>
      <c r="AI170" s="29">
        <v>2.8335999999999999E-3</v>
      </c>
      <c r="AJ170" s="29">
        <v>4.9010000000000004E-4</v>
      </c>
      <c r="AK170" s="3">
        <f t="shared" si="2"/>
        <v>5.6403333333333329E-4</v>
      </c>
      <c r="AP170" s="2">
        <f>((AK170-AK$22)*100)/AK$22</f>
        <v>-51.754911185242221</v>
      </c>
    </row>
    <row r="171" spans="1:46" x14ac:dyDescent="0.25">
      <c r="A171" t="s">
        <v>0</v>
      </c>
      <c r="B171" s="37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1.1967E-3</v>
      </c>
      <c r="R171" s="34">
        <v>2.8879999999999999E-3</v>
      </c>
      <c r="S171" s="35" t="s">
        <v>0</v>
      </c>
      <c r="T171" s="35">
        <v>2.374E-4</v>
      </c>
      <c r="U171" s="35">
        <v>0</v>
      </c>
      <c r="V171" s="35">
        <v>0</v>
      </c>
      <c r="W171" s="35">
        <v>0</v>
      </c>
      <c r="X171" s="35">
        <v>0</v>
      </c>
      <c r="Y171" s="35">
        <v>0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6.7923999999999997E-3</v>
      </c>
      <c r="AG171" s="29">
        <v>4.2683E-3</v>
      </c>
      <c r="AH171" s="29">
        <v>1.3914999999999999E-3</v>
      </c>
      <c r="AI171" s="29">
        <v>2.3674E-3</v>
      </c>
      <c r="AJ171" s="29">
        <v>1.8617E-3</v>
      </c>
      <c r="AK171" s="3">
        <f t="shared" si="2"/>
        <v>7.5012142857142853E-4</v>
      </c>
      <c r="AP171" s="2">
        <f>((AK171-AK$23)*100)/AK$23</f>
        <v>-44.231703658073542</v>
      </c>
    </row>
    <row r="172" spans="1:46" x14ac:dyDescent="0.25">
      <c r="A172" t="s">
        <v>0</v>
      </c>
      <c r="B172" s="37">
        <v>0</v>
      </c>
      <c r="C172" s="34">
        <v>0</v>
      </c>
      <c r="D172" s="34">
        <v>0</v>
      </c>
      <c r="E172" s="34">
        <v>0</v>
      </c>
      <c r="F172" s="34">
        <v>0</v>
      </c>
      <c r="G172" s="34">
        <v>0</v>
      </c>
      <c r="H172" s="34">
        <v>0</v>
      </c>
      <c r="I172" s="34">
        <v>0</v>
      </c>
      <c r="J172" s="34">
        <v>0</v>
      </c>
      <c r="K172" s="34">
        <v>0</v>
      </c>
      <c r="L172" s="34">
        <v>0</v>
      </c>
      <c r="M172" s="34">
        <v>0</v>
      </c>
      <c r="N172" s="34">
        <v>0</v>
      </c>
      <c r="O172" s="34">
        <v>0</v>
      </c>
      <c r="P172" s="34">
        <v>2.7240000000000001E-4</v>
      </c>
      <c r="Q172" s="34">
        <v>5.0387000000000001E-3</v>
      </c>
      <c r="R172" s="34" t="s">
        <v>0</v>
      </c>
      <c r="S172" s="35">
        <v>0</v>
      </c>
      <c r="T172" s="35">
        <v>0</v>
      </c>
      <c r="U172" s="35">
        <v>0</v>
      </c>
      <c r="V172" s="35">
        <v>0</v>
      </c>
      <c r="W172" s="35">
        <v>0</v>
      </c>
      <c r="X172" s="35">
        <v>0</v>
      </c>
      <c r="Y172" s="35">
        <v>0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1.0443600000000001E-2</v>
      </c>
      <c r="AG172" s="29">
        <v>6.3384000000000001E-3</v>
      </c>
      <c r="AH172" s="29">
        <v>3.4145E-3</v>
      </c>
      <c r="AI172" s="29">
        <v>7.0391999999999998E-3</v>
      </c>
      <c r="AJ172" s="29">
        <v>6.4229999999999999E-3</v>
      </c>
      <c r="AK172" s="3">
        <f t="shared" si="2"/>
        <v>1.3917785714285713E-3</v>
      </c>
      <c r="AP172" s="2">
        <f>((AK172-AK$24)*100)/AK$24</f>
        <v>-34.843788141742657</v>
      </c>
    </row>
    <row r="173" spans="1:46" x14ac:dyDescent="0.25">
      <c r="A173" t="s">
        <v>0</v>
      </c>
      <c r="B173" s="37">
        <v>1.8389000000000001E-3</v>
      </c>
      <c r="C173" s="34">
        <v>0</v>
      </c>
      <c r="D173" s="34">
        <v>0</v>
      </c>
      <c r="E173" s="34">
        <v>0</v>
      </c>
      <c r="F173" s="34">
        <v>0</v>
      </c>
      <c r="G173" s="34">
        <v>0</v>
      </c>
      <c r="H173" s="34">
        <v>0</v>
      </c>
      <c r="I173" s="34">
        <v>0</v>
      </c>
      <c r="J173" s="34">
        <v>0</v>
      </c>
      <c r="K173" s="34">
        <v>0</v>
      </c>
      <c r="L173" s="34">
        <v>0</v>
      </c>
      <c r="M173" s="34">
        <v>0</v>
      </c>
      <c r="N173" s="34">
        <v>0</v>
      </c>
      <c r="O173" s="34">
        <v>0</v>
      </c>
      <c r="P173" s="38">
        <v>1.929E-4</v>
      </c>
      <c r="Q173" s="38" t="s">
        <v>0</v>
      </c>
      <c r="R173" s="38">
        <v>3.5734E-3</v>
      </c>
      <c r="S173" s="35">
        <v>0</v>
      </c>
      <c r="T173" s="35">
        <v>0</v>
      </c>
      <c r="U173" s="35">
        <v>0</v>
      </c>
      <c r="V173" s="35">
        <v>0</v>
      </c>
      <c r="W173" s="35">
        <v>0</v>
      </c>
      <c r="X173" s="35">
        <v>0</v>
      </c>
      <c r="Y173" s="35">
        <v>0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1.4337900000000001E-2</v>
      </c>
      <c r="AG173" s="29">
        <v>8.0709000000000006E-3</v>
      </c>
      <c r="AH173" s="29" t="s">
        <v>0</v>
      </c>
      <c r="AI173" s="29">
        <v>1.64067E-2</v>
      </c>
      <c r="AJ173" s="29">
        <v>6.7473999999999998E-3</v>
      </c>
      <c r="AK173" s="3">
        <f t="shared" si="2"/>
        <v>1.8951148148148151E-3</v>
      </c>
      <c r="AP173" s="2">
        <f>((AK173-AK$25)*100)/AK$25</f>
        <v>-23.246276548669236</v>
      </c>
    </row>
    <row r="174" spans="1:46" x14ac:dyDescent="0.25">
      <c r="A174" t="s">
        <v>0</v>
      </c>
      <c r="B174" s="37">
        <v>6.4126000000000001E-3</v>
      </c>
      <c r="C174" s="34">
        <v>2.4334999999999999E-3</v>
      </c>
      <c r="D174" s="34">
        <v>0</v>
      </c>
      <c r="E174" s="34">
        <v>0</v>
      </c>
      <c r="F174" s="34">
        <v>0</v>
      </c>
      <c r="G174" s="34">
        <v>0</v>
      </c>
      <c r="H174" s="34">
        <v>0</v>
      </c>
      <c r="I174" s="34">
        <v>0</v>
      </c>
      <c r="J174" s="34">
        <v>0</v>
      </c>
      <c r="K174" s="34">
        <v>0</v>
      </c>
      <c r="L174" s="34">
        <v>0</v>
      </c>
      <c r="M174" s="34">
        <v>0</v>
      </c>
      <c r="N174" s="34">
        <v>0</v>
      </c>
      <c r="O174" s="34">
        <v>0</v>
      </c>
      <c r="P174" s="38" t="s">
        <v>0</v>
      </c>
      <c r="Q174" s="38">
        <v>5.8609999999999999E-3</v>
      </c>
      <c r="R174" s="38">
        <v>5.4333999999999997E-3</v>
      </c>
      <c r="S174" s="35">
        <v>2.4036999999999999E-3</v>
      </c>
      <c r="T174" s="35">
        <v>0</v>
      </c>
      <c r="U174" s="35">
        <v>0</v>
      </c>
      <c r="V174" s="35">
        <v>0</v>
      </c>
      <c r="W174" s="35">
        <v>0</v>
      </c>
      <c r="X174" s="35">
        <v>0</v>
      </c>
      <c r="Y174" s="35">
        <v>0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1.3491299999999999E-2</v>
      </c>
      <c r="AG174" s="29">
        <v>1.19311E-2</v>
      </c>
      <c r="AH174" s="29" t="s">
        <v>0</v>
      </c>
      <c r="AI174" s="29" t="s">
        <v>0</v>
      </c>
      <c r="AJ174" s="29" t="s">
        <v>0</v>
      </c>
      <c r="AK174" s="3">
        <f t="shared" si="2"/>
        <v>1.9186639999999998E-3</v>
      </c>
      <c r="AP174" s="2">
        <f>((AK174-AK$26)*100)/AK$26</f>
        <v>-27.754398754100535</v>
      </c>
    </row>
    <row r="175" spans="1:46" x14ac:dyDescent="0.25">
      <c r="A175" t="s">
        <v>0</v>
      </c>
      <c r="B175" s="37" t="s">
        <v>0</v>
      </c>
      <c r="C175" s="34">
        <v>4.7815000000000002E-3</v>
      </c>
      <c r="D175" s="34">
        <v>0</v>
      </c>
      <c r="E175" s="34">
        <v>0</v>
      </c>
      <c r="F175" s="34">
        <v>0</v>
      </c>
      <c r="G175" s="34">
        <v>0</v>
      </c>
      <c r="H175" s="34">
        <v>0</v>
      </c>
      <c r="I175" s="34">
        <v>0</v>
      </c>
      <c r="J175" s="34">
        <v>0</v>
      </c>
      <c r="K175" s="34">
        <v>0</v>
      </c>
      <c r="L175" s="34">
        <v>0</v>
      </c>
      <c r="M175" s="34">
        <v>0</v>
      </c>
      <c r="N175" s="34">
        <v>0</v>
      </c>
      <c r="O175" s="34">
        <v>0</v>
      </c>
      <c r="P175" s="38" t="s">
        <v>0</v>
      </c>
      <c r="Q175" s="38">
        <v>6.9683000000000002E-3</v>
      </c>
      <c r="R175" s="38">
        <v>5.7917999999999997E-3</v>
      </c>
      <c r="S175" s="35">
        <v>4.1104999999999996E-3</v>
      </c>
      <c r="T175" s="35">
        <v>0</v>
      </c>
      <c r="U175" s="35">
        <v>0</v>
      </c>
      <c r="V175" s="35">
        <v>0</v>
      </c>
      <c r="W175" s="35">
        <v>0</v>
      </c>
      <c r="X175" s="35">
        <v>0</v>
      </c>
      <c r="Y175" s="35">
        <v>7.0719999999999995E-4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1.2951E-3</v>
      </c>
      <c r="AG175" s="29">
        <v>2.64041E-2</v>
      </c>
      <c r="AH175" s="29" t="s">
        <v>0</v>
      </c>
      <c r="AI175" s="29" t="s">
        <v>0</v>
      </c>
      <c r="AJ175" s="29" t="s">
        <v>0</v>
      </c>
      <c r="AK175" s="3">
        <f t="shared" si="2"/>
        <v>2.0857708333333336E-3</v>
      </c>
      <c r="AP175" s="2">
        <f>((AK175-AK$27)*100)/AK$27</f>
        <v>-30.810642709053202</v>
      </c>
    </row>
    <row r="176" spans="1:46" x14ac:dyDescent="0.25">
      <c r="A176" t="s">
        <v>0</v>
      </c>
      <c r="B176" s="37" t="s">
        <v>0</v>
      </c>
      <c r="C176" s="34">
        <v>1.4947800000000001E-2</v>
      </c>
      <c r="D176" s="34">
        <v>7.3110000000000004E-4</v>
      </c>
      <c r="E176" s="34">
        <v>0</v>
      </c>
      <c r="F176" s="34">
        <v>0</v>
      </c>
      <c r="G176" s="34">
        <v>0</v>
      </c>
      <c r="H176" s="34">
        <v>0</v>
      </c>
      <c r="I176" s="34">
        <v>0</v>
      </c>
      <c r="J176" s="34">
        <v>0</v>
      </c>
      <c r="K176" s="34">
        <v>0</v>
      </c>
      <c r="L176" s="34">
        <v>0</v>
      </c>
      <c r="M176" s="34">
        <v>0</v>
      </c>
      <c r="N176" s="34">
        <v>0</v>
      </c>
      <c r="O176" s="34">
        <v>6.8420000000000004E-4</v>
      </c>
      <c r="P176" s="38" t="s">
        <v>0</v>
      </c>
      <c r="Q176" s="38">
        <v>1.0396300000000001E-2</v>
      </c>
      <c r="R176" s="38">
        <v>3.4223000000000001E-3</v>
      </c>
      <c r="S176" s="35">
        <v>5.2209999999999995E-4</v>
      </c>
      <c r="T176" s="35">
        <v>0</v>
      </c>
      <c r="U176" s="35">
        <v>0</v>
      </c>
      <c r="V176" s="35">
        <v>0</v>
      </c>
      <c r="W176" s="35">
        <v>1.1000000000000001E-6</v>
      </c>
      <c r="X176" s="35">
        <v>3.5599999999999998E-5</v>
      </c>
      <c r="Y176" s="35">
        <v>0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1.3972954545454547E-3</v>
      </c>
      <c r="AP176" s="2">
        <f>((AK176-AK$28)*100)/AK$28</f>
        <v>-31.92663963558979</v>
      </c>
    </row>
    <row r="177" spans="1:42" x14ac:dyDescent="0.25">
      <c r="A177" s="32" t="s">
        <v>0</v>
      </c>
      <c r="B177" s="39" t="s">
        <v>0</v>
      </c>
      <c r="C177" s="32">
        <v>2.652E-4</v>
      </c>
      <c r="D177" s="32">
        <v>9.8122999999999995E-3</v>
      </c>
      <c r="E177" s="32">
        <v>1.16378E-2</v>
      </c>
      <c r="F177" s="32">
        <v>1.01174E-2</v>
      </c>
      <c r="G177" s="32">
        <v>6.7260999999999996E-3</v>
      </c>
      <c r="H177" s="32">
        <v>4.3188000000000002E-3</v>
      </c>
      <c r="I177" s="32">
        <v>7.0819999999999998E-4</v>
      </c>
      <c r="J177" s="32">
        <v>0</v>
      </c>
      <c r="K177" s="32">
        <v>0</v>
      </c>
      <c r="L177" s="32">
        <v>0</v>
      </c>
      <c r="M177" s="32">
        <v>0</v>
      </c>
      <c r="N177" s="32">
        <v>1.0426000000000001E-3</v>
      </c>
      <c r="O177" s="32">
        <v>2.696E-3</v>
      </c>
      <c r="P177" s="32" t="s">
        <v>0</v>
      </c>
      <c r="Q177" s="32" t="s">
        <v>0</v>
      </c>
      <c r="R177" s="32" t="s">
        <v>0</v>
      </c>
      <c r="S177" s="33">
        <v>1.5240200000000001E-2</v>
      </c>
      <c r="T177" s="33">
        <v>1.0917100000000001E-2</v>
      </c>
      <c r="U177" s="33">
        <v>6.9078000000000004E-3</v>
      </c>
      <c r="V177" s="33">
        <v>2.6000000000000001E-6</v>
      </c>
      <c r="W177" s="33">
        <v>0</v>
      </c>
      <c r="X177" s="33">
        <v>8.1890000000000001E-4</v>
      </c>
      <c r="Y177" s="33">
        <v>4.9299999999999999E-5</v>
      </c>
      <c r="Z177" s="33" t="s">
        <v>0</v>
      </c>
      <c r="AA177" s="40" t="s">
        <v>0</v>
      </c>
      <c r="AB177" s="40">
        <v>0</v>
      </c>
      <c r="AC177" s="40">
        <v>0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3.6936499999999997E-3</v>
      </c>
      <c r="AP177" s="2">
        <f>((AK177-AK$29)*100)/AK$29</f>
        <v>-38.939446880295172</v>
      </c>
    </row>
    <row r="178" spans="1:42" x14ac:dyDescent="0.25">
      <c r="A178" s="31" t="s">
        <v>0</v>
      </c>
      <c r="B178" s="41" t="s">
        <v>0</v>
      </c>
      <c r="C178" s="31" t="s">
        <v>0</v>
      </c>
      <c r="D178" s="31">
        <v>2.96628E-2</v>
      </c>
      <c r="E178" s="31">
        <v>3.2474900000000001E-2</v>
      </c>
      <c r="F178" s="31">
        <v>2.9731E-2</v>
      </c>
      <c r="G178" s="31">
        <v>2.8448299999999999E-2</v>
      </c>
      <c r="H178" s="31">
        <v>2.5623699999999999E-2</v>
      </c>
      <c r="I178" s="31">
        <v>2.1461000000000001E-2</v>
      </c>
      <c r="J178" s="31">
        <v>1.6046100000000001E-2</v>
      </c>
      <c r="K178" s="31">
        <v>1.09169E-2</v>
      </c>
      <c r="L178" s="31">
        <v>6.3203E-3</v>
      </c>
      <c r="M178" s="31">
        <v>2.2790000000000002E-3</v>
      </c>
      <c r="N178" s="31">
        <v>3.8969E-3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4.3286699999999997E-2</v>
      </c>
      <c r="T178" s="33">
        <v>4.1966999999999997E-2</v>
      </c>
      <c r="U178" s="33">
        <v>3.5769099999999998E-2</v>
      </c>
      <c r="V178" s="33">
        <v>2.3892400000000001E-2</v>
      </c>
      <c r="W178" s="33">
        <v>9.8735000000000003E-3</v>
      </c>
      <c r="X178" s="33">
        <v>1.8829000000000001E-3</v>
      </c>
      <c r="Y178" s="33">
        <v>3.9160000000000002E-3</v>
      </c>
      <c r="Z178" s="33">
        <v>2.8929999999999998E-4</v>
      </c>
      <c r="AA178" s="40">
        <v>0</v>
      </c>
      <c r="AB178" s="40">
        <v>0</v>
      </c>
      <c r="AC178" s="40">
        <v>0</v>
      </c>
      <c r="AD178" s="40">
        <v>0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1.5988599999999999E-2</v>
      </c>
      <c r="AP178" s="2">
        <f>((AK178-AK$30)*100)/AK$30</f>
        <v>-25.043054537241954</v>
      </c>
    </row>
    <row r="179" spans="1:42" x14ac:dyDescent="0.25">
      <c r="A179" s="31" t="s">
        <v>0</v>
      </c>
      <c r="B179" s="41" t="s">
        <v>0</v>
      </c>
      <c r="C179" s="31" t="s">
        <v>0</v>
      </c>
      <c r="D179" s="31">
        <v>5.3849899999999999E-2</v>
      </c>
      <c r="E179" s="31">
        <v>5.0487600000000001E-2</v>
      </c>
      <c r="F179" s="31">
        <v>4.1932700000000003E-2</v>
      </c>
      <c r="G179" s="31">
        <v>4.1191999999999999E-2</v>
      </c>
      <c r="H179" s="31">
        <v>3.9741400000000003E-2</v>
      </c>
      <c r="I179" s="31">
        <v>3.6271999999999999E-2</v>
      </c>
      <c r="J179" s="31">
        <v>3.1655700000000002E-2</v>
      </c>
      <c r="K179" s="31">
        <v>2.6044899999999999E-2</v>
      </c>
      <c r="L179" s="31">
        <v>2.0090500000000001E-2</v>
      </c>
      <c r="M179" s="31">
        <v>1.2057099999999999E-2</v>
      </c>
      <c r="N179" s="31">
        <v>5.9289E-3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5.8929700000000002E-2</v>
      </c>
      <c r="T179" s="33">
        <v>5.4659199999999998E-2</v>
      </c>
      <c r="U179" s="33">
        <v>5.3811499999999998E-2</v>
      </c>
      <c r="V179" s="33">
        <v>4.5500100000000002E-2</v>
      </c>
      <c r="W179" s="33">
        <v>3.4223000000000003E-2</v>
      </c>
      <c r="X179" s="33">
        <v>1.8792099999999999E-2</v>
      </c>
      <c r="Y179" s="33">
        <v>9.3232000000000002E-3</v>
      </c>
      <c r="Z179" s="33" t="s">
        <v>0</v>
      </c>
      <c r="AA179" s="40">
        <v>0</v>
      </c>
      <c r="AB179" s="40">
        <v>0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3.1724575000000005E-2</v>
      </c>
      <c r="AP179" s="2">
        <f>((AK179-AK$31)*100)/AK$31</f>
        <v>-21.412860867811787</v>
      </c>
    </row>
    <row r="180" spans="1:42" x14ac:dyDescent="0.25">
      <c r="A180" s="31" t="s">
        <v>0</v>
      </c>
      <c r="B180" s="41" t="s">
        <v>0</v>
      </c>
      <c r="C180" s="31" t="s">
        <v>0</v>
      </c>
      <c r="D180" s="31">
        <v>6.2402800000000001E-2</v>
      </c>
      <c r="E180" s="31">
        <v>4.41608E-2</v>
      </c>
      <c r="F180" s="31">
        <v>4.5804900000000003E-2</v>
      </c>
      <c r="G180" s="31">
        <v>4.5292300000000001E-2</v>
      </c>
      <c r="H180" s="31">
        <v>4.4981E-2</v>
      </c>
      <c r="I180" s="31">
        <v>4.3846099999999999E-2</v>
      </c>
      <c r="J180" s="31">
        <v>4.2283599999999998E-2</v>
      </c>
      <c r="K180" s="31">
        <v>3.8430600000000002E-2</v>
      </c>
      <c r="L180" s="31">
        <v>3.21643E-2</v>
      </c>
      <c r="M180" s="31">
        <v>2.3366399999999999E-2</v>
      </c>
      <c r="N180" s="31">
        <v>1.45124E-2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7.1699200000000005E-2</v>
      </c>
      <c r="U180" s="33">
        <v>6.0363E-2</v>
      </c>
      <c r="V180" s="33">
        <v>6.3987500000000003E-2</v>
      </c>
      <c r="W180" s="33">
        <v>5.8536600000000001E-2</v>
      </c>
      <c r="X180" s="33">
        <v>4.3607100000000003E-2</v>
      </c>
      <c r="Y180" s="33">
        <v>2.6800600000000001E-2</v>
      </c>
      <c r="Z180" s="33">
        <v>1.9030499999999999E-2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4.3403872222222223E-2</v>
      </c>
      <c r="AP180" s="2">
        <f>((AK180-AK$32)*100)/AK$32</f>
        <v>-23.48878616269484</v>
      </c>
    </row>
    <row r="181" spans="1:42" x14ac:dyDescent="0.25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4.1845800000000002E-2</v>
      </c>
      <c r="F181" s="31">
        <v>4.4008100000000001E-2</v>
      </c>
      <c r="G181" s="31">
        <v>4.4367400000000001E-2</v>
      </c>
      <c r="H181" s="31">
        <v>4.33804E-2</v>
      </c>
      <c r="I181" s="31">
        <v>4.6144499999999998E-2</v>
      </c>
      <c r="J181" s="31">
        <v>4.9022000000000003E-2</v>
      </c>
      <c r="K181" s="31">
        <v>4.6684000000000003E-2</v>
      </c>
      <c r="L181" s="31">
        <v>3.9239900000000001E-2</v>
      </c>
      <c r="M181" s="31">
        <v>2.9424200000000001E-2</v>
      </c>
      <c r="N181" s="31">
        <v>2.5321199999999999E-2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8.1190499999999999E-2</v>
      </c>
      <c r="V181" s="33">
        <v>8.4668400000000005E-2</v>
      </c>
      <c r="W181" s="33">
        <v>7.9134800000000005E-2</v>
      </c>
      <c r="X181" s="33">
        <v>6.2451199999999998E-2</v>
      </c>
      <c r="Y181" s="33">
        <v>4.4287199999999999E-2</v>
      </c>
      <c r="Z181" s="33">
        <v>2.83162E-2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4.9342862500000008E-2</v>
      </c>
      <c r="AP181" s="2">
        <f>((AK181-AK$33)*100)/AK$33</f>
        <v>-22.144234664554432</v>
      </c>
    </row>
    <row r="182" spans="1:42" x14ac:dyDescent="0.25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1.85366E-2</v>
      </c>
      <c r="F182" s="27">
        <v>3.1649700000000003E-2</v>
      </c>
      <c r="G182" s="27">
        <v>3.1490600000000001E-2</v>
      </c>
      <c r="H182" s="27">
        <v>2.0175700000000001E-2</v>
      </c>
      <c r="I182" s="27">
        <v>2.9998400000000001E-2</v>
      </c>
      <c r="J182" s="27">
        <v>4.6625399999999997E-2</v>
      </c>
      <c r="K182" s="27">
        <v>4.2479999999999997E-2</v>
      </c>
      <c r="L182" s="27">
        <v>3.8257899999999997E-2</v>
      </c>
      <c r="M182" s="27">
        <v>1.6574100000000001E-2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9.4340999999999994E-2</v>
      </c>
      <c r="V182" s="27">
        <v>8.7698600000000002E-2</v>
      </c>
      <c r="W182" s="27">
        <v>7.2822100000000001E-2</v>
      </c>
      <c r="X182" s="27">
        <v>5.6096600000000003E-2</v>
      </c>
      <c r="Y182" s="27">
        <v>4.0578200000000002E-2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4.4808921428571423E-2</v>
      </c>
      <c r="AP182" s="2">
        <f>((AK182-AK$34)*100)/AK$34</f>
        <v>-10.020387684427222</v>
      </c>
    </row>
    <row r="183" spans="1:42" x14ac:dyDescent="0.25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2.7853300000000001E-2</v>
      </c>
      <c r="H183" s="27">
        <v>2.8468400000000001E-2</v>
      </c>
      <c r="I183" s="27">
        <v>2.9101499999999999E-2</v>
      </c>
      <c r="J183" s="27">
        <v>4.0930000000000001E-2</v>
      </c>
      <c r="K183" s="27">
        <v>2.4283900000000001E-2</v>
      </c>
      <c r="L183" s="27">
        <v>1.6568900000000001E-2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5.8035200000000002E-2</v>
      </c>
      <c r="V183" s="27">
        <v>4.1280299999999999E-2</v>
      </c>
      <c r="W183" s="27">
        <v>3.8496700000000002E-2</v>
      </c>
      <c r="X183" s="27">
        <v>3.7418699999999999E-2</v>
      </c>
      <c r="Y183" s="27">
        <v>2.3677500000000001E-2</v>
      </c>
      <c r="Z183" s="27">
        <v>2.0767600000000001E-2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3.2240166666666674E-2</v>
      </c>
      <c r="AP183" s="2">
        <f>((AK183-AK$35)*100)/AK$35</f>
        <v>-10.34214094574552</v>
      </c>
    </row>
    <row r="184" spans="1:42" x14ac:dyDescent="0.25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1.24771E-2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1.8984600000000001E-2</v>
      </c>
      <c r="U184" s="25">
        <v>2.4865000000000002E-2</v>
      </c>
      <c r="V184" s="25" t="s">
        <v>0</v>
      </c>
      <c r="W184" s="25" t="s">
        <v>0</v>
      </c>
      <c r="X184" s="25">
        <v>0</v>
      </c>
      <c r="Y184" s="25">
        <v>5.8221000000000002E-3</v>
      </c>
      <c r="Z184" s="25">
        <v>6.7475E-3</v>
      </c>
      <c r="AA184" s="25">
        <v>7.6223999999999997E-3</v>
      </c>
      <c r="AB184" s="25">
        <v>5.2551999999999998E-3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1.0221737500000001E-2</v>
      </c>
      <c r="AP184" s="22">
        <f>((AK184-AK$36)*100)/AK$36</f>
        <v>-54.910705177936244</v>
      </c>
    </row>
    <row r="185" spans="1:42" x14ac:dyDescent="0.25">
      <c r="A185" s="25">
        <v>0</v>
      </c>
      <c r="B185" s="26">
        <v>0</v>
      </c>
      <c r="C185" s="25">
        <v>0</v>
      </c>
      <c r="D185" s="25">
        <v>0</v>
      </c>
      <c r="E185" s="25">
        <v>0</v>
      </c>
      <c r="F185" s="25">
        <v>0</v>
      </c>
      <c r="G185" s="25">
        <v>0</v>
      </c>
      <c r="H185" s="25">
        <v>0</v>
      </c>
      <c r="I185" s="25">
        <v>0</v>
      </c>
      <c r="J185" s="25">
        <v>0</v>
      </c>
      <c r="K185" s="25">
        <v>0</v>
      </c>
      <c r="L185" s="25">
        <v>0</v>
      </c>
      <c r="M185" s="25">
        <v>0</v>
      </c>
      <c r="N185" s="25">
        <v>0</v>
      </c>
      <c r="O185" s="25">
        <v>0</v>
      </c>
      <c r="P185" s="25">
        <v>4.9999999999999998E-7</v>
      </c>
      <c r="Q185" s="25">
        <v>2.0344999999999999E-3</v>
      </c>
      <c r="R185" s="25">
        <v>0</v>
      </c>
      <c r="S185" s="25">
        <v>2.9624E-3</v>
      </c>
      <c r="T185" s="25">
        <v>4.2027999999999996E-3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0</v>
      </c>
      <c r="Z185" s="25">
        <v>1.27E-4</v>
      </c>
      <c r="AA185" s="25">
        <v>1.738E-4</v>
      </c>
      <c r="AB185" s="25">
        <v>6.6936000000000001E-3</v>
      </c>
      <c r="AC185" s="25">
        <v>1.0384000000000001E-3</v>
      </c>
      <c r="AD185" s="25">
        <v>4.9450000000000004E-4</v>
      </c>
      <c r="AE185" s="25">
        <v>5.8410000000000005E-4</v>
      </c>
      <c r="AF185" s="25">
        <v>0</v>
      </c>
      <c r="AG185" s="25">
        <v>0</v>
      </c>
      <c r="AH185" s="25">
        <v>0</v>
      </c>
      <c r="AI185" s="25">
        <v>0</v>
      </c>
      <c r="AJ185" s="25">
        <v>0</v>
      </c>
      <c r="AK185" s="3">
        <f t="shared" si="3"/>
        <v>5.7223749999999992E-4</v>
      </c>
      <c r="AP185" s="22">
        <f>((AK185-AK$37)*100)/AK$37</f>
        <v>-91.672802000535683</v>
      </c>
    </row>
    <row r="186" spans="1:42" x14ac:dyDescent="0.25">
      <c r="AK186" s="17">
        <f>SUM(A150:AJ185)/867</f>
        <v>1.8642103114186837E-2</v>
      </c>
      <c r="AP186" s="23">
        <f>((AK186-AK$38)*100)/AK$38</f>
        <v>-9.7294464285564501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Y275"/>
  <sheetViews>
    <sheetView topLeftCell="F52" zoomScale="70" zoomScaleNormal="70" workbookViewId="0">
      <selection activeCell="AN27" sqref="AN27"/>
    </sheetView>
  </sheetViews>
  <sheetFormatPr defaultRowHeight="15" x14ac:dyDescent="0.25"/>
  <cols>
    <col min="37" max="37" width="12.7109375" style="3" customWidth="1"/>
    <col min="38" max="40" width="8.7109375" style="2"/>
    <col min="41" max="41" width="12" style="2" customWidth="1"/>
    <col min="42" max="42" width="8.7109375" style="2"/>
    <col min="46" max="46" width="13" style="1" bestFit="1" customWidth="1"/>
    <col min="51" max="51" width="12.5703125" style="1" bestFit="1" customWidth="1"/>
  </cols>
  <sheetData>
    <row r="1" spans="1:49" x14ac:dyDescent="0.25">
      <c r="A1" t="s">
        <v>26</v>
      </c>
      <c r="AK1" s="1"/>
      <c r="AL1" s="1"/>
    </row>
    <row r="2" spans="1:49" x14ac:dyDescent="0.25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25">
      <c r="A3" s="25" t="s">
        <v>0</v>
      </c>
      <c r="B3" s="26">
        <v>0.43800850000000002</v>
      </c>
      <c r="C3" s="25">
        <v>0.54844999999999999</v>
      </c>
      <c r="D3" s="25">
        <v>0.51656950000000001</v>
      </c>
      <c r="E3" s="25">
        <v>0.51960830000000002</v>
      </c>
      <c r="F3" s="25">
        <v>0.413217</v>
      </c>
      <c r="G3" s="25">
        <v>0.41019800000000001</v>
      </c>
      <c r="H3" s="25">
        <v>0.49005399999999999</v>
      </c>
      <c r="I3" s="25">
        <v>0.4809465</v>
      </c>
      <c r="J3" s="25">
        <v>0.53074350000000003</v>
      </c>
      <c r="K3" s="25">
        <v>0.58589959999999996</v>
      </c>
      <c r="L3" s="25">
        <v>0.44810549999999999</v>
      </c>
      <c r="M3" s="25">
        <v>0.50871730000000004</v>
      </c>
      <c r="N3" s="25">
        <v>0.45967809999999998</v>
      </c>
      <c r="O3" s="25">
        <v>0.59674389999999999</v>
      </c>
      <c r="P3" s="25">
        <v>0.52416949999999995</v>
      </c>
      <c r="Q3" s="25">
        <v>0.41351929999999998</v>
      </c>
      <c r="R3" s="25">
        <v>0.48921100000000001</v>
      </c>
      <c r="S3" s="25">
        <v>0.6566805</v>
      </c>
      <c r="T3" s="25">
        <v>0.52367680000000005</v>
      </c>
      <c r="U3" s="25">
        <v>0.62662039999999997</v>
      </c>
      <c r="V3" s="25">
        <v>0.4647365</v>
      </c>
      <c r="W3" s="25">
        <v>0.48961450000000001</v>
      </c>
      <c r="X3" s="25">
        <v>0.44784049999999997</v>
      </c>
      <c r="Y3" s="25">
        <v>0.51308200000000004</v>
      </c>
      <c r="Z3" s="25">
        <v>0.4769891</v>
      </c>
      <c r="AA3" s="25">
        <v>0.43296249999999997</v>
      </c>
      <c r="AB3" s="25">
        <v>0.48002410000000001</v>
      </c>
      <c r="AC3" s="25">
        <v>0.44100709999999999</v>
      </c>
      <c r="AD3" s="25">
        <v>0.44938099999999997</v>
      </c>
      <c r="AE3" s="25">
        <v>0.46565630000000002</v>
      </c>
      <c r="AF3" s="25">
        <v>0.49626399999999998</v>
      </c>
      <c r="AG3" s="25">
        <v>0.49923879999999998</v>
      </c>
      <c r="AH3" s="25">
        <v>0.47207369999999998</v>
      </c>
      <c r="AI3" s="25">
        <v>0.58198919999999998</v>
      </c>
      <c r="AJ3" s="25" t="s">
        <v>0</v>
      </c>
      <c r="AK3" s="3">
        <f>AVERAGE(A3:AJ3)</f>
        <v>0.49681401470588243</v>
      </c>
      <c r="AL3" s="4">
        <v>-66.4435</v>
      </c>
      <c r="AM3" s="6" t="s">
        <v>94</v>
      </c>
      <c r="AO3" s="2">
        <f>SUM(A36:AJ37)/40</f>
        <v>0.45587375000000013</v>
      </c>
      <c r="AV3" s="2"/>
      <c r="AW3" s="2"/>
    </row>
    <row r="4" spans="1:49" x14ac:dyDescent="0.25">
      <c r="A4" s="27">
        <v>0.43334909999999999</v>
      </c>
      <c r="B4" s="28">
        <v>0.42334739999999998</v>
      </c>
      <c r="C4" s="27">
        <v>0.50643830000000001</v>
      </c>
      <c r="D4" s="27">
        <v>0.49525409999999997</v>
      </c>
      <c r="E4" s="27">
        <v>0.4150105</v>
      </c>
      <c r="F4" s="27">
        <v>0.38418940000000001</v>
      </c>
      <c r="G4" s="27">
        <v>0.53138050000000003</v>
      </c>
      <c r="H4" s="27">
        <v>0.46791640000000001</v>
      </c>
      <c r="I4" s="27">
        <v>0.43280010000000002</v>
      </c>
      <c r="J4" s="27">
        <v>0.42381609999999997</v>
      </c>
      <c r="K4" s="27">
        <v>0.41685549999999999</v>
      </c>
      <c r="L4" s="27">
        <v>0.41523409999999999</v>
      </c>
      <c r="M4" s="27">
        <v>0.41613939999999999</v>
      </c>
      <c r="N4" s="27">
        <v>0.41491919999999999</v>
      </c>
      <c r="O4" s="27">
        <v>0.4105473</v>
      </c>
      <c r="P4" s="27">
        <v>0.5374004</v>
      </c>
      <c r="Q4" s="27">
        <v>0.47093439999999998</v>
      </c>
      <c r="R4" s="27">
        <v>0.3999762</v>
      </c>
      <c r="S4" s="27">
        <v>0.54430619999999996</v>
      </c>
      <c r="T4" s="27">
        <v>0.45497359999999998</v>
      </c>
      <c r="U4" s="27">
        <v>0.47300829999999999</v>
      </c>
      <c r="V4" s="27">
        <v>0.46703709999999998</v>
      </c>
      <c r="W4" s="27">
        <v>0.3931441</v>
      </c>
      <c r="X4" s="27">
        <v>0.40978599999999998</v>
      </c>
      <c r="Y4" s="27">
        <v>0.40907909999999997</v>
      </c>
      <c r="Z4" s="27">
        <v>0.40931089999999998</v>
      </c>
      <c r="AA4" s="27">
        <v>0.40871570000000002</v>
      </c>
      <c r="AB4" s="27">
        <v>0.40888550000000001</v>
      </c>
      <c r="AC4" s="27">
        <v>0.49964999999999998</v>
      </c>
      <c r="AD4" s="27">
        <v>0.4381293</v>
      </c>
      <c r="AE4" s="27">
        <v>0.41911609999999999</v>
      </c>
      <c r="AF4" s="27">
        <v>0.48216150000000002</v>
      </c>
      <c r="AG4" s="27">
        <v>0.40961839999999999</v>
      </c>
      <c r="AH4" s="27">
        <v>0.41205950000000002</v>
      </c>
      <c r="AI4" s="27">
        <v>0.38152249999999999</v>
      </c>
      <c r="AJ4" s="27">
        <v>0.50507729999999995</v>
      </c>
      <c r="AK4" s="3">
        <f t="shared" ref="AK4:AK67" si="0">AVERAGE(A4:AJ4)</f>
        <v>0.44225248611111112</v>
      </c>
      <c r="AL4" s="9">
        <v>-59.441600000000001</v>
      </c>
      <c r="AM4" s="6" t="s">
        <v>116</v>
      </c>
      <c r="AO4" s="2">
        <f>SUM(A2:AJ3)/34</f>
        <v>0.49681401470588243</v>
      </c>
      <c r="AT4" s="44">
        <f>AVERAGE(A2:AJ3)</f>
        <v>0.49681401470588243</v>
      </c>
      <c r="AV4" s="22" t="s">
        <v>95</v>
      </c>
      <c r="AW4" s="2" t="s">
        <v>96</v>
      </c>
    </row>
    <row r="5" spans="1:49" x14ac:dyDescent="0.25">
      <c r="A5" s="27">
        <v>0.38481969999999999</v>
      </c>
      <c r="B5" s="28">
        <v>0.38223879999999999</v>
      </c>
      <c r="C5" s="27">
        <v>0.37773190000000001</v>
      </c>
      <c r="D5" s="27">
        <v>0.37754759999999998</v>
      </c>
      <c r="E5" s="27">
        <v>0.37388529999999998</v>
      </c>
      <c r="F5" s="27">
        <v>0.36527739999999997</v>
      </c>
      <c r="G5" s="27">
        <v>0.35914699999999999</v>
      </c>
      <c r="H5" s="27">
        <v>0.36163210000000001</v>
      </c>
      <c r="I5" s="27">
        <v>0.37424659999999998</v>
      </c>
      <c r="J5" s="27">
        <v>0.38178230000000002</v>
      </c>
      <c r="K5" s="27">
        <v>0.38301259999999998</v>
      </c>
      <c r="L5" s="27">
        <v>0.38125039999999999</v>
      </c>
      <c r="M5" s="27">
        <v>0.37839800000000001</v>
      </c>
      <c r="N5" s="27">
        <v>0.3780307</v>
      </c>
      <c r="O5" s="27">
        <v>0.37594369999999999</v>
      </c>
      <c r="P5" s="27">
        <v>0.37166779999999999</v>
      </c>
      <c r="Q5" s="27">
        <v>0.36542370000000002</v>
      </c>
      <c r="R5" s="27">
        <v>0.35314810000000002</v>
      </c>
      <c r="S5" s="27">
        <v>0.33014559999999998</v>
      </c>
      <c r="T5" s="27">
        <v>0.3548501</v>
      </c>
      <c r="U5" s="27">
        <v>0.36780770000000002</v>
      </c>
      <c r="V5" s="27">
        <v>0.38354080000000002</v>
      </c>
      <c r="W5" s="27">
        <v>0.38967590000000002</v>
      </c>
      <c r="X5" s="27">
        <v>0.39169140000000002</v>
      </c>
      <c r="Y5" s="27">
        <v>0.39253379999999999</v>
      </c>
      <c r="Z5" s="27">
        <v>0.39300750000000001</v>
      </c>
      <c r="AA5" s="27">
        <v>0.39263500000000001</v>
      </c>
      <c r="AB5" s="27">
        <v>0.3898701</v>
      </c>
      <c r="AC5" s="27">
        <v>0.38870579999999999</v>
      </c>
      <c r="AD5" s="27">
        <v>0.39024569999999997</v>
      </c>
      <c r="AE5" s="27">
        <v>0.39265329999999998</v>
      </c>
      <c r="AF5" s="27">
        <v>0.39251950000000002</v>
      </c>
      <c r="AG5" s="27">
        <v>0.39217390000000002</v>
      </c>
      <c r="AH5" s="27">
        <v>0.39325719999999997</v>
      </c>
      <c r="AI5" s="27">
        <v>0.39140459999999999</v>
      </c>
      <c r="AJ5" s="27">
        <v>0.3888201</v>
      </c>
      <c r="AK5" s="3">
        <f t="shared" si="0"/>
        <v>0.37890893611111109</v>
      </c>
      <c r="AL5" s="1">
        <v>-53.663899999999998</v>
      </c>
      <c r="AM5" s="10" t="s">
        <v>94</v>
      </c>
      <c r="AO5" s="2">
        <f>SUM(A34:AJ35)/26</f>
        <v>0.34408157692307706</v>
      </c>
      <c r="AV5" s="10" t="s">
        <v>97</v>
      </c>
      <c r="AW5" s="2" t="s">
        <v>98</v>
      </c>
    </row>
    <row r="6" spans="1:49" x14ac:dyDescent="0.25">
      <c r="A6" s="29">
        <v>0.36833680000000002</v>
      </c>
      <c r="B6" s="30">
        <v>0.36610769999999998</v>
      </c>
      <c r="C6" s="29">
        <v>0.3621704</v>
      </c>
      <c r="D6" s="29">
        <v>0.36207869999999998</v>
      </c>
      <c r="E6" s="31">
        <v>0.35925089999999998</v>
      </c>
      <c r="F6" s="31">
        <v>0.35399589999999997</v>
      </c>
      <c r="G6" s="31">
        <v>0.35097410000000001</v>
      </c>
      <c r="H6" s="31">
        <v>0.35104809999999997</v>
      </c>
      <c r="I6" s="31">
        <v>0.3574408</v>
      </c>
      <c r="J6" s="31">
        <v>0.35842810000000003</v>
      </c>
      <c r="K6" s="31">
        <v>0.35764820000000003</v>
      </c>
      <c r="L6" s="31">
        <v>0.35543789999999997</v>
      </c>
      <c r="M6" s="31">
        <v>0.35533779999999998</v>
      </c>
      <c r="N6" s="31">
        <v>0.35513489999999998</v>
      </c>
      <c r="O6" s="31">
        <v>0.35386679999999998</v>
      </c>
      <c r="P6" s="31">
        <v>0.3514409</v>
      </c>
      <c r="Q6" s="32">
        <v>0.34953770000000001</v>
      </c>
      <c r="R6" s="32">
        <v>0.34459780000000001</v>
      </c>
      <c r="S6" s="33">
        <v>0.33237879999999997</v>
      </c>
      <c r="T6" s="33" t="s">
        <v>0</v>
      </c>
      <c r="U6" s="33">
        <v>0.37249379999999999</v>
      </c>
      <c r="V6" s="33">
        <v>0.37575219999999998</v>
      </c>
      <c r="W6" s="33">
        <v>0.37815539999999997</v>
      </c>
      <c r="X6" s="33">
        <v>0.37857239999999998</v>
      </c>
      <c r="Y6" s="33">
        <v>0.37944899999999998</v>
      </c>
      <c r="Z6" s="33">
        <v>0.37999169999999999</v>
      </c>
      <c r="AA6" s="33">
        <v>0.37746410000000002</v>
      </c>
      <c r="AB6" s="33">
        <v>0.3758222</v>
      </c>
      <c r="AC6" s="29">
        <v>0.37456790000000001</v>
      </c>
      <c r="AD6" s="29">
        <v>0.37567250000000002</v>
      </c>
      <c r="AE6" s="29">
        <v>0.37765539999999997</v>
      </c>
      <c r="AF6" s="29">
        <v>0.37755179999999999</v>
      </c>
      <c r="AG6" s="29">
        <v>0.37522159999999999</v>
      </c>
      <c r="AH6" s="29">
        <v>0.3760444</v>
      </c>
      <c r="AI6" s="29">
        <v>0.374164</v>
      </c>
      <c r="AJ6" s="29">
        <v>0.37291099999999999</v>
      </c>
      <c r="AK6" s="3">
        <f t="shared" si="0"/>
        <v>0.36476290571428566</v>
      </c>
      <c r="AL6" s="1">
        <v>-48.590400000000002</v>
      </c>
      <c r="AM6" s="10" t="s">
        <v>116</v>
      </c>
      <c r="AO6" s="2">
        <f>SUM(A4:AJ5)/72</f>
        <v>0.41058071111111116</v>
      </c>
      <c r="AV6" s="11" t="s">
        <v>100</v>
      </c>
      <c r="AW6" s="2" t="s">
        <v>101</v>
      </c>
    </row>
    <row r="7" spans="1:49" x14ac:dyDescent="0.25">
      <c r="A7" s="29">
        <v>0.35556969999999999</v>
      </c>
      <c r="B7" s="30">
        <v>0.35227259999999999</v>
      </c>
      <c r="C7" s="29">
        <v>0.34543069999999998</v>
      </c>
      <c r="D7" s="29">
        <v>0.33988819999999997</v>
      </c>
      <c r="E7" s="31">
        <v>0.32897700000000002</v>
      </c>
      <c r="F7" s="31">
        <v>0.29709059999999998</v>
      </c>
      <c r="G7" s="31">
        <v>0.27898689999999998</v>
      </c>
      <c r="H7" s="31">
        <v>0.25777470000000002</v>
      </c>
      <c r="I7" s="31">
        <v>0.27219510000000002</v>
      </c>
      <c r="J7" s="31">
        <v>0.28323619999999999</v>
      </c>
      <c r="K7" s="31">
        <v>0.29201949999999999</v>
      </c>
      <c r="L7" s="31">
        <v>0.29681790000000002</v>
      </c>
      <c r="M7" s="31">
        <v>0.30233579999999999</v>
      </c>
      <c r="N7" s="31">
        <v>0.30767529999999998</v>
      </c>
      <c r="O7" s="31">
        <v>0.31144369999999999</v>
      </c>
      <c r="P7" s="31">
        <v>0.310863</v>
      </c>
      <c r="Q7" s="32">
        <v>0.31287769999999998</v>
      </c>
      <c r="R7" s="32">
        <v>0.30496220000000002</v>
      </c>
      <c r="S7" s="33">
        <v>0.29692489999999999</v>
      </c>
      <c r="T7" s="33" t="s">
        <v>0</v>
      </c>
      <c r="U7" s="33">
        <v>0.34982390000000002</v>
      </c>
      <c r="V7" s="33">
        <v>0.35437370000000001</v>
      </c>
      <c r="W7" s="33">
        <v>0.35628090000000001</v>
      </c>
      <c r="X7" s="33">
        <v>0.35662460000000001</v>
      </c>
      <c r="Y7" s="33">
        <v>0.35846450000000002</v>
      </c>
      <c r="Z7" s="33">
        <v>0.35768610000000001</v>
      </c>
      <c r="AA7" s="33">
        <v>0.35748180000000002</v>
      </c>
      <c r="AB7" s="33">
        <v>0.35613440000000002</v>
      </c>
      <c r="AC7" s="29">
        <v>0.35531509999999999</v>
      </c>
      <c r="AD7" s="29">
        <v>0.35604340000000001</v>
      </c>
      <c r="AE7" s="29">
        <v>0.3568153</v>
      </c>
      <c r="AF7" s="29">
        <v>0.36083159999999997</v>
      </c>
      <c r="AG7" s="29">
        <v>0.35659819999999998</v>
      </c>
      <c r="AH7" s="29">
        <v>0.35685030000000001</v>
      </c>
      <c r="AI7" s="29">
        <v>0.3575509</v>
      </c>
      <c r="AJ7" s="29">
        <v>0.357686</v>
      </c>
      <c r="AK7" s="3">
        <f t="shared" si="0"/>
        <v>0.33005435428571422</v>
      </c>
      <c r="AL7" s="1">
        <v>-43.982999999999997</v>
      </c>
      <c r="AM7" s="11" t="s">
        <v>99</v>
      </c>
      <c r="AO7" s="2">
        <f>SUM(A29:R33)/56</f>
        <v>0.22065918392857148</v>
      </c>
      <c r="AV7" s="14" t="s">
        <v>103</v>
      </c>
      <c r="AW7" s="2" t="s">
        <v>104</v>
      </c>
    </row>
    <row r="8" spans="1:49" x14ac:dyDescent="0.25">
      <c r="A8" s="29">
        <v>0.32943220000000001</v>
      </c>
      <c r="B8" s="30">
        <v>0.31260569999999999</v>
      </c>
      <c r="C8" s="29">
        <v>0.27546039999999999</v>
      </c>
      <c r="D8" s="29">
        <v>0.24084269999999999</v>
      </c>
      <c r="E8" s="31">
        <v>0.2202316</v>
      </c>
      <c r="F8" s="31">
        <v>0.2137664</v>
      </c>
      <c r="G8" s="31">
        <v>0.19218460000000001</v>
      </c>
      <c r="H8" s="31">
        <v>0.20031879999999999</v>
      </c>
      <c r="I8" s="31">
        <v>0.2055237</v>
      </c>
      <c r="J8" s="31">
        <v>0.21109649999999999</v>
      </c>
      <c r="K8" s="31">
        <v>0.2146207</v>
      </c>
      <c r="L8" s="31">
        <v>0.2165888</v>
      </c>
      <c r="M8" s="31">
        <v>0.22197939999999999</v>
      </c>
      <c r="N8" s="31">
        <v>0.22807749999999999</v>
      </c>
      <c r="O8" s="31">
        <v>0.2338258</v>
      </c>
      <c r="P8" s="31">
        <v>0.23710310000000001</v>
      </c>
      <c r="Q8" s="32">
        <v>0.2387426</v>
      </c>
      <c r="R8" s="32">
        <v>0.22880449999999999</v>
      </c>
      <c r="S8" s="33">
        <v>0.22659570000000001</v>
      </c>
      <c r="T8" s="33" t="s">
        <v>0</v>
      </c>
      <c r="U8" s="33">
        <v>0.2485453</v>
      </c>
      <c r="V8" s="33">
        <v>0.27430290000000002</v>
      </c>
      <c r="W8" s="33">
        <v>0.28956270000000001</v>
      </c>
      <c r="X8" s="33">
        <v>0.29870180000000002</v>
      </c>
      <c r="Y8" s="33">
        <v>0.29981400000000002</v>
      </c>
      <c r="Z8" s="33">
        <v>0.30230269999999998</v>
      </c>
      <c r="AA8" s="33">
        <v>0.30384939999999999</v>
      </c>
      <c r="AB8" s="33">
        <v>0.30620609999999998</v>
      </c>
      <c r="AC8" s="29">
        <v>0.31934620000000002</v>
      </c>
      <c r="AD8" s="29">
        <v>0.32217489999999999</v>
      </c>
      <c r="AE8" s="29">
        <v>0.32484639999999998</v>
      </c>
      <c r="AF8" s="29">
        <v>0.33380500000000002</v>
      </c>
      <c r="AG8" s="29">
        <v>0.33032349999999999</v>
      </c>
      <c r="AH8" s="29">
        <v>0.33352110000000001</v>
      </c>
      <c r="AI8" s="29">
        <v>0.33679540000000002</v>
      </c>
      <c r="AJ8" s="29">
        <v>0.33591779999999999</v>
      </c>
      <c r="AK8" s="3">
        <f t="shared" si="0"/>
        <v>0.26879474000000003</v>
      </c>
      <c r="AL8" s="1">
        <v>-39.709000000000003</v>
      </c>
      <c r="AM8" s="11" t="s">
        <v>102</v>
      </c>
      <c r="AO8" s="2">
        <f>SUM(E6:R10)/68</f>
        <v>0.22478863235294111</v>
      </c>
      <c r="AV8" s="24" t="s">
        <v>106</v>
      </c>
      <c r="AW8" s="2" t="s">
        <v>107</v>
      </c>
    </row>
    <row r="9" spans="1:49" x14ac:dyDescent="0.25">
      <c r="A9" s="29">
        <v>0.24000949999999999</v>
      </c>
      <c r="B9" s="30">
        <v>0.20596120000000001</v>
      </c>
      <c r="C9" s="29">
        <v>0.1618599</v>
      </c>
      <c r="D9" s="29">
        <v>0.16502990000000001</v>
      </c>
      <c r="E9" s="31" t="s">
        <v>0</v>
      </c>
      <c r="F9" s="31">
        <v>0.2296754</v>
      </c>
      <c r="G9" s="31">
        <v>0.15368119999999999</v>
      </c>
      <c r="H9" s="31">
        <v>0.14338699999999999</v>
      </c>
      <c r="I9" s="31">
        <v>0.14892920000000001</v>
      </c>
      <c r="J9" s="31">
        <v>0.147979</v>
      </c>
      <c r="K9" s="31">
        <v>0.14594789999999999</v>
      </c>
      <c r="L9" s="31">
        <v>0.14412230000000001</v>
      </c>
      <c r="M9" s="31">
        <v>0.14641290000000001</v>
      </c>
      <c r="N9" s="31">
        <v>0.15133089999999999</v>
      </c>
      <c r="O9" s="31">
        <v>0.1584179</v>
      </c>
      <c r="P9" s="31">
        <v>0.1647526</v>
      </c>
      <c r="Q9" s="32">
        <v>0.1649555</v>
      </c>
      <c r="R9" s="32">
        <v>0.14684469999999999</v>
      </c>
      <c r="S9" s="33">
        <v>0.15161430000000001</v>
      </c>
      <c r="T9" s="33" t="s">
        <v>0</v>
      </c>
      <c r="U9" s="33">
        <v>0.16472039999999999</v>
      </c>
      <c r="V9" s="33">
        <v>0.18943470000000001</v>
      </c>
      <c r="W9" s="33">
        <v>0.21307870000000001</v>
      </c>
      <c r="X9" s="33">
        <v>0.22800319999999999</v>
      </c>
      <c r="Y9" s="33">
        <v>0.23098199999999999</v>
      </c>
      <c r="Z9" s="33">
        <v>0.22739690000000001</v>
      </c>
      <c r="AA9" s="33">
        <v>0.2185145</v>
      </c>
      <c r="AB9" s="33">
        <v>0.22880139999999999</v>
      </c>
      <c r="AC9" s="29">
        <v>0.25695259999999998</v>
      </c>
      <c r="AD9" s="29">
        <v>0.20965800000000001</v>
      </c>
      <c r="AE9" s="29">
        <v>0.18738779999999999</v>
      </c>
      <c r="AF9" s="29">
        <v>0.2151035</v>
      </c>
      <c r="AG9" s="29">
        <v>0.24323259999999999</v>
      </c>
      <c r="AH9" s="29">
        <v>0.26072590000000001</v>
      </c>
      <c r="AI9" s="29">
        <v>0.2685516</v>
      </c>
      <c r="AJ9" s="29">
        <v>0.2632391</v>
      </c>
      <c r="AK9" s="3">
        <f t="shared" si="0"/>
        <v>0.19343218235294113</v>
      </c>
      <c r="AL9" s="1">
        <v>-35.685299999999998</v>
      </c>
      <c r="AM9" s="12" t="s">
        <v>105</v>
      </c>
      <c r="AO9" s="2">
        <f>SUM(S29:Z33)/35</f>
        <v>0.24555045142857143</v>
      </c>
      <c r="AV9" s="42" t="s">
        <v>109</v>
      </c>
      <c r="AW9" s="2" t="s">
        <v>110</v>
      </c>
    </row>
    <row r="10" spans="1:49" x14ac:dyDescent="0.25">
      <c r="A10" s="29">
        <v>0.14305860000000001</v>
      </c>
      <c r="B10" s="30">
        <v>0.1313628</v>
      </c>
      <c r="C10" s="29">
        <v>9.9300200000000005E-2</v>
      </c>
      <c r="D10" s="29" t="s">
        <v>0</v>
      </c>
      <c r="E10" s="31" t="s">
        <v>0</v>
      </c>
      <c r="F10" s="31">
        <v>0.1672575</v>
      </c>
      <c r="G10" s="31">
        <v>9.2194700000000004E-2</v>
      </c>
      <c r="H10" s="31">
        <v>8.8857699999999998E-2</v>
      </c>
      <c r="I10" s="31">
        <v>8.5388099999999995E-2</v>
      </c>
      <c r="J10" s="31">
        <v>7.0150299999999999E-2</v>
      </c>
      <c r="K10" s="31">
        <v>4.7142700000000003E-2</v>
      </c>
      <c r="L10" s="31">
        <v>4.11136E-2</v>
      </c>
      <c r="M10" s="31">
        <v>6.0250900000000003E-2</v>
      </c>
      <c r="N10" s="31">
        <v>7.9527100000000003E-2</v>
      </c>
      <c r="O10" s="31">
        <v>8.7031200000000003E-2</v>
      </c>
      <c r="P10" s="31">
        <v>8.7562600000000004E-2</v>
      </c>
      <c r="Q10" s="32">
        <v>7.2558800000000007E-2</v>
      </c>
      <c r="R10" s="32">
        <v>8.5895799999999994E-2</v>
      </c>
      <c r="S10" s="33">
        <v>0.1238361</v>
      </c>
      <c r="T10" s="33" t="s">
        <v>0</v>
      </c>
      <c r="U10" s="33" t="s">
        <v>0</v>
      </c>
      <c r="V10" s="33">
        <v>0.1042738</v>
      </c>
      <c r="W10" s="33">
        <v>0.12750739999999999</v>
      </c>
      <c r="X10" s="33">
        <v>0.14450940000000001</v>
      </c>
      <c r="Y10" s="33">
        <v>0.1490466</v>
      </c>
      <c r="Z10" s="33">
        <v>0.13015570000000001</v>
      </c>
      <c r="AA10" s="33">
        <v>0.1052202</v>
      </c>
      <c r="AB10" s="33">
        <v>0.15819530000000001</v>
      </c>
      <c r="AC10" s="29" t="s">
        <v>0</v>
      </c>
      <c r="AD10" s="29">
        <v>0.13733580000000001</v>
      </c>
      <c r="AE10" s="29">
        <v>0.1225074</v>
      </c>
      <c r="AF10" s="29">
        <v>9.7864800000000002E-2</v>
      </c>
      <c r="AG10" s="29">
        <v>6.0939E-2</v>
      </c>
      <c r="AH10" s="29">
        <v>9.7585500000000006E-2</v>
      </c>
      <c r="AI10" s="29">
        <v>0.1201097</v>
      </c>
      <c r="AJ10" s="29">
        <v>0.12250030000000001</v>
      </c>
      <c r="AK10" s="3">
        <f t="shared" si="0"/>
        <v>0.10452385806451614</v>
      </c>
      <c r="AL10" s="1">
        <v>-31.855</v>
      </c>
      <c r="AM10" s="12" t="s">
        <v>108</v>
      </c>
      <c r="AO10" s="2">
        <f>SUM(S6:AB10)/44</f>
        <v>0.27134194545454549</v>
      </c>
      <c r="AV10" s="43" t="s">
        <v>111</v>
      </c>
      <c r="AW10" s="2" t="s">
        <v>112</v>
      </c>
    </row>
    <row r="11" spans="1:49" x14ac:dyDescent="0.25">
      <c r="A11" s="29">
        <v>0.1198159</v>
      </c>
      <c r="B11" s="30">
        <v>0.1211666</v>
      </c>
      <c r="C11" s="29" t="s">
        <v>0</v>
      </c>
      <c r="D11" s="29" t="s">
        <v>0</v>
      </c>
      <c r="E11" s="34" t="s">
        <v>0</v>
      </c>
      <c r="F11" s="34">
        <v>0.14269380000000001</v>
      </c>
      <c r="G11" s="34">
        <v>0.1076922</v>
      </c>
      <c r="H11" s="34">
        <v>0.10548299999999999</v>
      </c>
      <c r="I11" s="34">
        <v>9.8760100000000003E-2</v>
      </c>
      <c r="J11" s="34">
        <v>8.3985599999999994E-2</v>
      </c>
      <c r="K11" s="34">
        <v>7.3941800000000002E-2</v>
      </c>
      <c r="L11" s="34">
        <v>6.2895099999999995E-2</v>
      </c>
      <c r="M11" s="34">
        <v>5.7518300000000001E-2</v>
      </c>
      <c r="N11" s="34">
        <v>5.7652799999999997E-2</v>
      </c>
      <c r="O11" s="34">
        <v>5.5689799999999998E-2</v>
      </c>
      <c r="P11" s="34">
        <v>5.3445899999999998E-2</v>
      </c>
      <c r="Q11" s="34">
        <v>5.64155E-2</v>
      </c>
      <c r="R11" s="34">
        <v>7.9458100000000004E-2</v>
      </c>
      <c r="S11" s="35">
        <v>0.10196</v>
      </c>
      <c r="T11" s="35" t="s">
        <v>0</v>
      </c>
      <c r="U11" s="35" t="s">
        <v>0</v>
      </c>
      <c r="V11" s="35">
        <v>0.14335800000000001</v>
      </c>
      <c r="W11" s="35">
        <v>0.11480890000000001</v>
      </c>
      <c r="X11" s="35">
        <v>7.5899499999999995E-2</v>
      </c>
      <c r="Y11" s="35">
        <v>5.4525900000000002E-2</v>
      </c>
      <c r="Z11" s="35">
        <v>5.4967700000000001E-2</v>
      </c>
      <c r="AA11" s="35">
        <v>0.1227319</v>
      </c>
      <c r="AB11" s="35">
        <v>0.15300259999999999</v>
      </c>
      <c r="AC11" s="36" t="s">
        <v>0</v>
      </c>
      <c r="AD11" s="29">
        <v>0.14172950000000001</v>
      </c>
      <c r="AE11" s="29">
        <v>0.13734840000000001</v>
      </c>
      <c r="AF11" s="29">
        <v>0.12701480000000001</v>
      </c>
      <c r="AG11" s="29">
        <v>0.1160533</v>
      </c>
      <c r="AH11" s="29">
        <v>0.10935309999999999</v>
      </c>
      <c r="AI11" s="29">
        <v>0.1071778</v>
      </c>
      <c r="AJ11" s="29">
        <v>0.106846</v>
      </c>
      <c r="AK11" s="3">
        <f t="shared" si="0"/>
        <v>9.8113063333333334E-2</v>
      </c>
      <c r="AL11" s="13">
        <v>-28.178599999999999</v>
      </c>
      <c r="AM11" s="14" t="s">
        <v>99</v>
      </c>
      <c r="AO11" s="7">
        <f>(SUM(B20:O28)+SUM(P20:R24))/140</f>
        <v>5.7715745000000013E-2</v>
      </c>
      <c r="AV11" s="16" t="s">
        <v>113</v>
      </c>
      <c r="AW11" s="2" t="s">
        <v>114</v>
      </c>
    </row>
    <row r="12" spans="1:49" x14ac:dyDescent="0.25">
      <c r="A12" s="29">
        <v>9.8894800000000005E-2</v>
      </c>
      <c r="B12" s="30">
        <v>9.6157300000000001E-2</v>
      </c>
      <c r="C12" s="29" t="s">
        <v>0</v>
      </c>
      <c r="D12" s="29" t="s">
        <v>0</v>
      </c>
      <c r="E12" s="34" t="s">
        <v>0</v>
      </c>
      <c r="F12" s="34">
        <v>0.15683830000000001</v>
      </c>
      <c r="G12" s="34">
        <v>0.10053090000000001</v>
      </c>
      <c r="H12" s="34">
        <v>9.0076500000000004E-2</v>
      </c>
      <c r="I12" s="34">
        <v>8.7670700000000004E-2</v>
      </c>
      <c r="J12" s="34">
        <v>8.0224299999999998E-2</v>
      </c>
      <c r="K12" s="34">
        <v>7.7250100000000002E-2</v>
      </c>
      <c r="L12" s="34">
        <v>6.6617700000000002E-2</v>
      </c>
      <c r="M12" s="34">
        <v>6.1832199999999997E-2</v>
      </c>
      <c r="N12" s="34">
        <v>6.1456499999999997E-2</v>
      </c>
      <c r="O12" s="34">
        <v>6.3836900000000002E-2</v>
      </c>
      <c r="P12" s="34">
        <v>6.7726800000000004E-2</v>
      </c>
      <c r="Q12" s="34">
        <v>7.3235900000000007E-2</v>
      </c>
      <c r="R12" s="34">
        <v>7.9047999999999993E-2</v>
      </c>
      <c r="S12" s="35">
        <v>7.9301099999999999E-2</v>
      </c>
      <c r="T12" s="35" t="s">
        <v>0</v>
      </c>
      <c r="U12" s="35" t="s">
        <v>0</v>
      </c>
      <c r="V12" s="35">
        <v>0.151728</v>
      </c>
      <c r="W12" s="35">
        <v>0.1091323</v>
      </c>
      <c r="X12" s="35">
        <v>7.6083200000000004E-2</v>
      </c>
      <c r="Y12" s="35">
        <v>7.8136200000000003E-2</v>
      </c>
      <c r="Z12" s="35">
        <v>9.5479099999999997E-2</v>
      </c>
      <c r="AA12" s="35">
        <v>0.12757199999999999</v>
      </c>
      <c r="AB12" s="35">
        <v>0.14575550000000001</v>
      </c>
      <c r="AC12" s="36" t="s">
        <v>0</v>
      </c>
      <c r="AD12" s="29">
        <v>0.1551611</v>
      </c>
      <c r="AE12" s="29">
        <v>0.12548580000000001</v>
      </c>
      <c r="AF12" s="29">
        <v>0.1103523</v>
      </c>
      <c r="AG12" s="29">
        <v>0.10989069999999999</v>
      </c>
      <c r="AH12" s="29">
        <v>0.10804610000000001</v>
      </c>
      <c r="AI12" s="29">
        <v>0.1092221</v>
      </c>
      <c r="AJ12" s="29">
        <v>0.1056434</v>
      </c>
      <c r="AK12" s="3">
        <f t="shared" si="0"/>
        <v>9.8279526666666672E-2</v>
      </c>
      <c r="AL12" s="13">
        <v>-24.624300000000002</v>
      </c>
      <c r="AM12" s="14" t="s">
        <v>102</v>
      </c>
      <c r="AO12" s="2">
        <f>SUM(E11:R19)/126</f>
        <v>6.5599192857142857E-2</v>
      </c>
      <c r="AV12" s="3" t="s">
        <v>115</v>
      </c>
      <c r="AW12" s="2" t="s">
        <v>116</v>
      </c>
    </row>
    <row r="13" spans="1:49" x14ac:dyDescent="0.25">
      <c r="A13" s="29">
        <v>9.1323699999999994E-2</v>
      </c>
      <c r="B13" s="30">
        <v>6.6567600000000005E-2</v>
      </c>
      <c r="C13" s="29" t="s">
        <v>0</v>
      </c>
      <c r="D13" s="29" t="s">
        <v>0</v>
      </c>
      <c r="E13" s="34" t="s">
        <v>0</v>
      </c>
      <c r="F13" s="34">
        <v>0.122693</v>
      </c>
      <c r="G13" s="34">
        <v>8.7198899999999996E-2</v>
      </c>
      <c r="H13" s="34">
        <v>6.8913799999999997E-2</v>
      </c>
      <c r="I13" s="34">
        <v>5.9577199999999997E-2</v>
      </c>
      <c r="J13" s="34">
        <v>5.8530400000000003E-2</v>
      </c>
      <c r="K13" s="34">
        <v>6.1985800000000001E-2</v>
      </c>
      <c r="L13" s="34">
        <v>6.1166900000000003E-2</v>
      </c>
      <c r="M13" s="34">
        <v>5.9775099999999998E-2</v>
      </c>
      <c r="N13" s="34">
        <v>6.2049199999999999E-2</v>
      </c>
      <c r="O13" s="34">
        <v>6.83169E-2</v>
      </c>
      <c r="P13" s="34">
        <v>7.3358300000000001E-2</v>
      </c>
      <c r="Q13" s="34">
        <v>7.7172199999999996E-2</v>
      </c>
      <c r="R13" s="34">
        <v>7.7051499999999995E-2</v>
      </c>
      <c r="S13" s="35">
        <v>6.0814399999999998E-2</v>
      </c>
      <c r="T13" s="35" t="s">
        <v>0</v>
      </c>
      <c r="U13" s="35" t="s">
        <v>0</v>
      </c>
      <c r="V13" s="35" t="s">
        <v>0</v>
      </c>
      <c r="W13" s="35">
        <v>9.1079900000000005E-2</v>
      </c>
      <c r="X13" s="35">
        <v>8.5914099999999993E-2</v>
      </c>
      <c r="Y13" s="35">
        <v>8.6444499999999994E-2</v>
      </c>
      <c r="Z13" s="35">
        <v>9.7172900000000006E-2</v>
      </c>
      <c r="AA13" s="35">
        <v>0.105992</v>
      </c>
      <c r="AB13" s="35" t="s">
        <v>0</v>
      </c>
      <c r="AC13" s="36" t="s">
        <v>0</v>
      </c>
      <c r="AD13" s="29">
        <v>0.1696619</v>
      </c>
      <c r="AE13" s="29">
        <v>0.10640769999999999</v>
      </c>
      <c r="AF13" s="29">
        <v>0.1006418</v>
      </c>
      <c r="AG13" s="29">
        <v>0.10208200000000001</v>
      </c>
      <c r="AH13" s="29">
        <v>0.1054852</v>
      </c>
      <c r="AI13" s="29">
        <v>0.1072845</v>
      </c>
      <c r="AJ13" s="29">
        <v>0.1037888</v>
      </c>
      <c r="AK13" s="3">
        <f t="shared" si="0"/>
        <v>8.6373221428571428E-2</v>
      </c>
      <c r="AL13" s="13">
        <v>-21.168500000000002</v>
      </c>
      <c r="AM13" s="15" t="s">
        <v>105</v>
      </c>
      <c r="AO13" s="2">
        <f>(SUM(S20:AB28)+SUM(P25:R28))/67</f>
        <v>7.428842388059699E-2</v>
      </c>
    </row>
    <row r="14" spans="1:49" x14ac:dyDescent="0.25">
      <c r="A14" s="29">
        <v>9.1181899999999996E-2</v>
      </c>
      <c r="B14" s="30">
        <v>5.7251000000000003E-2</v>
      </c>
      <c r="C14" s="29" t="s">
        <v>0</v>
      </c>
      <c r="D14" s="29" t="s">
        <v>0</v>
      </c>
      <c r="E14" s="34">
        <v>0.126864</v>
      </c>
      <c r="F14" s="34">
        <v>0.1175913</v>
      </c>
      <c r="G14" s="34">
        <v>8.1207799999999997E-2</v>
      </c>
      <c r="H14" s="34">
        <v>5.3421099999999999E-2</v>
      </c>
      <c r="I14" s="34">
        <v>4.7613299999999997E-2</v>
      </c>
      <c r="J14" s="34">
        <v>4.8638300000000002E-2</v>
      </c>
      <c r="K14" s="34">
        <v>4.4839999999999998E-2</v>
      </c>
      <c r="L14" s="34">
        <v>4.4661100000000002E-2</v>
      </c>
      <c r="M14" s="34">
        <v>5.6500399999999999E-2</v>
      </c>
      <c r="N14" s="34">
        <v>6.2589500000000006E-2</v>
      </c>
      <c r="O14" s="34">
        <v>7.0170399999999994E-2</v>
      </c>
      <c r="P14" s="34">
        <v>7.56352E-2</v>
      </c>
      <c r="Q14" s="34">
        <v>7.8964800000000002E-2</v>
      </c>
      <c r="R14" s="34">
        <v>8.8368500000000003E-2</v>
      </c>
      <c r="S14" s="35">
        <v>4.7985800000000002E-2</v>
      </c>
      <c r="T14" s="35" t="s">
        <v>0</v>
      </c>
      <c r="U14" s="35" t="s">
        <v>0</v>
      </c>
      <c r="V14" s="35" t="s">
        <v>0</v>
      </c>
      <c r="W14" s="35">
        <v>9.8968899999999999E-2</v>
      </c>
      <c r="X14" s="35">
        <v>9.5452099999999998E-2</v>
      </c>
      <c r="Y14" s="35">
        <v>9.6598299999999998E-2</v>
      </c>
      <c r="Z14" s="35">
        <v>0.1011671</v>
      </c>
      <c r="AA14" s="35">
        <v>0.114075</v>
      </c>
      <c r="AB14" s="35" t="s">
        <v>0</v>
      </c>
      <c r="AC14" s="36" t="s">
        <v>0</v>
      </c>
      <c r="AD14" s="29" t="s">
        <v>0</v>
      </c>
      <c r="AE14" s="29">
        <v>8.0757399999999993E-2</v>
      </c>
      <c r="AF14" s="29">
        <v>9.7508300000000006E-2</v>
      </c>
      <c r="AG14" s="29">
        <v>9.94728E-2</v>
      </c>
      <c r="AH14" s="29">
        <v>0.1065371</v>
      </c>
      <c r="AI14" s="29">
        <v>0.1120546</v>
      </c>
      <c r="AJ14" s="29">
        <v>0.11014019999999999</v>
      </c>
      <c r="AK14" s="3">
        <f t="shared" si="0"/>
        <v>8.2364864285714295E-2</v>
      </c>
      <c r="AL14" s="13">
        <v>-17.791599999999999</v>
      </c>
      <c r="AM14" s="15" t="s">
        <v>108</v>
      </c>
      <c r="AO14" s="2">
        <f>SUM(S11:AB19)/54</f>
        <v>9.5768425925925924E-2</v>
      </c>
    </row>
    <row r="15" spans="1:49" x14ac:dyDescent="0.25">
      <c r="A15" s="29">
        <v>9.5077599999999998E-2</v>
      </c>
      <c r="B15" s="30">
        <v>6.7568400000000001E-2</v>
      </c>
      <c r="C15" s="29" t="s">
        <v>0</v>
      </c>
      <c r="D15" s="29" t="s">
        <v>0</v>
      </c>
      <c r="E15" s="34">
        <v>9.9389199999999997E-2</v>
      </c>
      <c r="F15" s="34">
        <v>8.6301199999999995E-2</v>
      </c>
      <c r="G15" s="34">
        <v>5.9501900000000003E-2</v>
      </c>
      <c r="H15" s="34">
        <v>4.2300699999999997E-2</v>
      </c>
      <c r="I15" s="34">
        <v>3.7873200000000003E-2</v>
      </c>
      <c r="J15" s="34">
        <v>3.4791799999999998E-2</v>
      </c>
      <c r="K15" s="34">
        <v>3.8773000000000002E-2</v>
      </c>
      <c r="L15" s="34">
        <v>4.6971699999999998E-2</v>
      </c>
      <c r="M15" s="34">
        <v>5.5436100000000002E-2</v>
      </c>
      <c r="N15" s="34">
        <v>6.4241400000000004E-2</v>
      </c>
      <c r="O15" s="34">
        <v>7.2226499999999999E-2</v>
      </c>
      <c r="P15" s="34">
        <v>8.0016299999999999E-2</v>
      </c>
      <c r="Q15" s="34">
        <v>8.5532300000000006E-2</v>
      </c>
      <c r="R15" s="34">
        <v>0.1009114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0.1123918</v>
      </c>
      <c r="X15" s="35">
        <v>9.7412399999999996E-2</v>
      </c>
      <c r="Y15" s="35">
        <v>0.1033655</v>
      </c>
      <c r="Z15" s="35">
        <v>0.10052369999999999</v>
      </c>
      <c r="AA15" s="35">
        <v>0.12432699999999999</v>
      </c>
      <c r="AB15" s="35" t="s">
        <v>0</v>
      </c>
      <c r="AC15" s="36" t="s">
        <v>0</v>
      </c>
      <c r="AD15" s="29" t="s">
        <v>0</v>
      </c>
      <c r="AE15" s="29">
        <v>9.9546300000000004E-2</v>
      </c>
      <c r="AF15" s="29">
        <v>8.9957999999999996E-2</v>
      </c>
      <c r="AG15" s="29">
        <v>8.5640400000000005E-2</v>
      </c>
      <c r="AH15" s="29">
        <v>9.4353999999999993E-2</v>
      </c>
      <c r="AI15" s="29">
        <v>0.1050912</v>
      </c>
      <c r="AJ15" s="29">
        <v>0.1073337</v>
      </c>
      <c r="AK15" s="3">
        <f t="shared" si="0"/>
        <v>8.0994692592592607E-2</v>
      </c>
      <c r="AL15" s="13">
        <v>-14.477499999999999</v>
      </c>
      <c r="AM15" s="16" t="s">
        <v>117</v>
      </c>
      <c r="AO15" s="7">
        <f>(SUM(AC6:AJ28)+SUM(A6:D19))/173</f>
        <v>0.15373598034682076</v>
      </c>
      <c r="AT15" s="44">
        <f>AVERAGE(AC6:AJ28)+AVERAGE(A6:D19)</f>
        <v>0.31713823693911741</v>
      </c>
    </row>
    <row r="16" spans="1:49" x14ac:dyDescent="0.25">
      <c r="A16" s="29">
        <v>0.1181635</v>
      </c>
      <c r="B16" s="30">
        <v>7.9084000000000002E-2</v>
      </c>
      <c r="C16" s="29" t="s">
        <v>0</v>
      </c>
      <c r="D16" s="29" t="s">
        <v>0</v>
      </c>
      <c r="E16" s="34">
        <v>6.4724000000000004E-2</v>
      </c>
      <c r="F16" s="34">
        <v>7.0487999999999995E-2</v>
      </c>
      <c r="G16" s="34">
        <v>5.1758100000000001E-2</v>
      </c>
      <c r="H16" s="34">
        <v>4.3817300000000003E-2</v>
      </c>
      <c r="I16" s="34">
        <v>3.50701E-2</v>
      </c>
      <c r="J16" s="34">
        <v>3.28566E-2</v>
      </c>
      <c r="K16" s="34">
        <v>3.2886400000000003E-2</v>
      </c>
      <c r="L16" s="34">
        <v>3.5201200000000002E-2</v>
      </c>
      <c r="M16" s="34">
        <v>4.3127600000000002E-2</v>
      </c>
      <c r="N16" s="34">
        <v>6.2983399999999995E-2</v>
      </c>
      <c r="O16" s="34">
        <v>7.27048E-2</v>
      </c>
      <c r="P16" s="34">
        <v>8.2583400000000001E-2</v>
      </c>
      <c r="Q16" s="34">
        <v>8.5323899999999994E-2</v>
      </c>
      <c r="R16" s="34">
        <v>0.11762359999999999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9.6728499999999995E-2</v>
      </c>
      <c r="X16" s="35">
        <v>9.2991900000000002E-2</v>
      </c>
      <c r="Y16" s="35">
        <v>0.101421</v>
      </c>
      <c r="Z16" s="35">
        <v>9.2359499999999997E-2</v>
      </c>
      <c r="AA16" s="35">
        <v>0.1198285</v>
      </c>
      <c r="AB16" s="35" t="s">
        <v>0</v>
      </c>
      <c r="AC16" s="36" t="s">
        <v>0</v>
      </c>
      <c r="AD16" s="29" t="s">
        <v>0</v>
      </c>
      <c r="AE16" s="29">
        <v>7.9623299999999994E-2</v>
      </c>
      <c r="AF16" s="29">
        <v>6.7345699999999994E-2</v>
      </c>
      <c r="AG16" s="29">
        <v>7.1999599999999997E-2</v>
      </c>
      <c r="AH16" s="29">
        <v>8.9484300000000003E-2</v>
      </c>
      <c r="AI16" s="29">
        <v>9.9925399999999998E-2</v>
      </c>
      <c r="AJ16" s="29">
        <v>0.1123724</v>
      </c>
      <c r="AK16" s="3">
        <f t="shared" si="0"/>
        <v>7.6017629629629643E-2</v>
      </c>
      <c r="AL16" s="13">
        <v>-11.212300000000001</v>
      </c>
      <c r="AM16" t="s">
        <v>118</v>
      </c>
      <c r="AO16" s="2">
        <f>((SUM(A2:Z35)+SUM(AA2:AJ28))/895)</f>
        <v>0.17504615418994418</v>
      </c>
    </row>
    <row r="17" spans="1:45" x14ac:dyDescent="0.25">
      <c r="A17" s="29">
        <v>0.1552135</v>
      </c>
      <c r="B17" s="30">
        <v>6.2250899999999998E-2</v>
      </c>
      <c r="C17" s="29">
        <v>3.4332300000000003E-2</v>
      </c>
      <c r="D17" s="29">
        <v>5.1197800000000002E-2</v>
      </c>
      <c r="E17" s="34">
        <v>6.1539799999999999E-2</v>
      </c>
      <c r="F17" s="34">
        <v>5.4874100000000002E-2</v>
      </c>
      <c r="G17" s="34">
        <v>4.4303099999999998E-2</v>
      </c>
      <c r="H17" s="34">
        <v>3.9626700000000001E-2</v>
      </c>
      <c r="I17" s="34">
        <v>3.3200800000000003E-2</v>
      </c>
      <c r="J17" s="34">
        <v>3.6469399999999999E-2</v>
      </c>
      <c r="K17" s="34">
        <v>3.5538399999999998E-2</v>
      </c>
      <c r="L17" s="34">
        <v>3.7726500000000003E-2</v>
      </c>
      <c r="M17" s="34">
        <v>4.5527999999999999E-2</v>
      </c>
      <c r="N17" s="34">
        <v>5.9607500000000001E-2</v>
      </c>
      <c r="O17" s="34">
        <v>7.7101000000000003E-2</v>
      </c>
      <c r="P17" s="34">
        <v>9.1778600000000002E-2</v>
      </c>
      <c r="Q17" s="34">
        <v>9.4735100000000003E-2</v>
      </c>
      <c r="R17" s="34">
        <v>0.12380099999999999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6.3333299999999995E-2</v>
      </c>
      <c r="X17" s="35">
        <v>7.5560100000000005E-2</v>
      </c>
      <c r="Y17" s="35">
        <v>0.1120656</v>
      </c>
      <c r="Z17" s="35">
        <v>0.12370250000000001</v>
      </c>
      <c r="AA17" s="35">
        <v>0.1107929</v>
      </c>
      <c r="AB17" s="35" t="s">
        <v>0</v>
      </c>
      <c r="AC17" s="36" t="s">
        <v>0</v>
      </c>
      <c r="AD17" s="29" t="s">
        <v>0</v>
      </c>
      <c r="AE17" s="29">
        <v>6.3222600000000004E-2</v>
      </c>
      <c r="AF17" s="29">
        <v>7.32762E-2</v>
      </c>
      <c r="AG17" s="29">
        <v>7.3283699999999993E-2</v>
      </c>
      <c r="AH17" s="29">
        <v>8.5577100000000003E-2</v>
      </c>
      <c r="AI17" s="29">
        <v>9.5435500000000006E-2</v>
      </c>
      <c r="AJ17" s="29">
        <v>0.1226435</v>
      </c>
      <c r="AK17" s="3">
        <f t="shared" si="0"/>
        <v>7.3714396551724154E-2</v>
      </c>
      <c r="AL17" s="13">
        <v>-7.9836</v>
      </c>
      <c r="AM17" t="s">
        <v>119</v>
      </c>
    </row>
    <row r="18" spans="1:45" x14ac:dyDescent="0.25">
      <c r="A18" s="29">
        <v>5.8241300000000003E-2</v>
      </c>
      <c r="B18" s="30">
        <v>5.7138099999999997E-2</v>
      </c>
      <c r="C18" s="29">
        <v>3.4759100000000001E-2</v>
      </c>
      <c r="D18" s="29">
        <v>4.3087500000000001E-2</v>
      </c>
      <c r="E18" s="34">
        <v>4.6639100000000003E-2</v>
      </c>
      <c r="F18" s="34">
        <v>4.1899100000000002E-2</v>
      </c>
      <c r="G18" s="34">
        <v>3.81885E-2</v>
      </c>
      <c r="H18" s="34">
        <v>3.9693399999999997E-2</v>
      </c>
      <c r="I18" s="34">
        <v>4.2095E-2</v>
      </c>
      <c r="J18" s="34">
        <v>4.7339399999999997E-2</v>
      </c>
      <c r="K18" s="34">
        <v>5.0561000000000002E-2</v>
      </c>
      <c r="L18" s="34">
        <v>5.3575299999999999E-2</v>
      </c>
      <c r="M18" s="34">
        <v>6.3124100000000002E-2</v>
      </c>
      <c r="N18" s="34">
        <v>7.6456499999999997E-2</v>
      </c>
      <c r="O18" s="34">
        <v>8.9550000000000005E-2</v>
      </c>
      <c r="P18" s="34">
        <v>0.1028737</v>
      </c>
      <c r="Q18" s="34">
        <v>0.1146894</v>
      </c>
      <c r="R18" s="34">
        <v>0.10059269999999999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6.2548999999999993E-2</v>
      </c>
      <c r="X18" s="35">
        <v>8.2406900000000005E-2</v>
      </c>
      <c r="Y18" s="35">
        <v>0.105389</v>
      </c>
      <c r="Z18" s="35">
        <v>0.13113069999999999</v>
      </c>
      <c r="AA18" s="35">
        <v>0.1194177</v>
      </c>
      <c r="AB18" s="35" t="s">
        <v>0</v>
      </c>
      <c r="AC18" s="36" t="s">
        <v>0</v>
      </c>
      <c r="AD18" s="29" t="s">
        <v>0</v>
      </c>
      <c r="AE18" s="29">
        <v>5.6328799999999998E-2</v>
      </c>
      <c r="AF18" s="29">
        <v>5.7377699999999997E-2</v>
      </c>
      <c r="AG18" s="29">
        <v>3.7620899999999999E-2</v>
      </c>
      <c r="AH18" s="29">
        <v>3.9494599999999998E-2</v>
      </c>
      <c r="AI18" s="29">
        <v>7.9038999999999998E-2</v>
      </c>
      <c r="AJ18" s="29">
        <v>0.1200804</v>
      </c>
      <c r="AK18" s="3">
        <f t="shared" si="0"/>
        <v>6.8666824137931043E-2</v>
      </c>
      <c r="AL18" s="13">
        <v>-4.7801999999999998</v>
      </c>
      <c r="AM18" t="s">
        <v>120</v>
      </c>
    </row>
    <row r="19" spans="1:45" x14ac:dyDescent="0.25">
      <c r="A19" s="29" t="s">
        <v>0</v>
      </c>
      <c r="B19" s="30" t="s">
        <v>0</v>
      </c>
      <c r="C19" s="29">
        <v>3.1103800000000001E-2</v>
      </c>
      <c r="D19" s="29">
        <v>2.36473E-2</v>
      </c>
      <c r="E19" s="34">
        <v>2.5777399999999999E-2</v>
      </c>
      <c r="F19" s="34">
        <v>2.5892399999999999E-2</v>
      </c>
      <c r="G19" s="34">
        <v>3.2104500000000001E-2</v>
      </c>
      <c r="H19" s="34">
        <v>3.9770600000000003E-2</v>
      </c>
      <c r="I19" s="34">
        <v>4.1302400000000003E-2</v>
      </c>
      <c r="J19" s="34">
        <v>4.2832299999999997E-2</v>
      </c>
      <c r="K19" s="34">
        <v>4.4781099999999997E-2</v>
      </c>
      <c r="L19" s="34">
        <v>4.6560200000000003E-2</v>
      </c>
      <c r="M19" s="34">
        <v>5.0902900000000001E-2</v>
      </c>
      <c r="N19" s="34">
        <v>5.6025600000000002E-2</v>
      </c>
      <c r="O19" s="34">
        <v>6.3289499999999999E-2</v>
      </c>
      <c r="P19" s="34">
        <v>7.8012200000000004E-2</v>
      </c>
      <c r="Q19" s="34">
        <v>9.72692E-2</v>
      </c>
      <c r="R19" s="34">
        <v>0.105624</v>
      </c>
      <c r="S19" s="35" t="s">
        <v>0</v>
      </c>
      <c r="T19" s="35" t="s">
        <v>0</v>
      </c>
      <c r="U19" s="35" t="s">
        <v>0</v>
      </c>
      <c r="V19" s="35">
        <v>4.4011500000000002E-2</v>
      </c>
      <c r="W19" s="35">
        <v>4.6913700000000003E-2</v>
      </c>
      <c r="X19" s="35">
        <v>4.9204499999999998E-2</v>
      </c>
      <c r="Y19" s="35">
        <v>6.0182199999999998E-2</v>
      </c>
      <c r="Z19" s="35">
        <v>7.6755100000000007E-2</v>
      </c>
      <c r="AA19" s="35">
        <v>0.10062359999999999</v>
      </c>
      <c r="AB19" s="35" t="s">
        <v>0</v>
      </c>
      <c r="AC19" s="36" t="s">
        <v>0</v>
      </c>
      <c r="AD19" s="29" t="s">
        <v>0</v>
      </c>
      <c r="AE19" s="29">
        <v>6.2766699999999995E-2</v>
      </c>
      <c r="AF19" s="29">
        <v>3.7369800000000002E-2</v>
      </c>
      <c r="AG19" s="29">
        <v>3.3345600000000003E-2</v>
      </c>
      <c r="AH19" s="29">
        <v>3.3241899999999998E-2</v>
      </c>
      <c r="AI19" s="29">
        <v>4.0460599999999999E-2</v>
      </c>
      <c r="AJ19" s="29">
        <v>5.2318900000000002E-2</v>
      </c>
      <c r="AK19" s="3">
        <f t="shared" si="0"/>
        <v>5.1503196428571429E-2</v>
      </c>
      <c r="AL19" s="13">
        <v>-1.5918000000000001</v>
      </c>
      <c r="AM19" t="s">
        <v>121</v>
      </c>
      <c r="AO19" s="2">
        <f>SUM(U34:W35)/6</f>
        <v>0.39731728333333333</v>
      </c>
    </row>
    <row r="20" spans="1:45" x14ac:dyDescent="0.25">
      <c r="A20" t="s">
        <v>0</v>
      </c>
      <c r="B20" s="37" t="s">
        <v>0</v>
      </c>
      <c r="C20" s="34">
        <v>2.21646E-2</v>
      </c>
      <c r="D20" s="34">
        <v>2.03582E-2</v>
      </c>
      <c r="E20" s="34">
        <v>2.0845900000000001E-2</v>
      </c>
      <c r="F20" s="34">
        <v>2.1746700000000001E-2</v>
      </c>
      <c r="G20" s="34">
        <v>3.26865E-2</v>
      </c>
      <c r="H20" s="34">
        <v>4.1343999999999999E-2</v>
      </c>
      <c r="I20" s="34">
        <v>4.5808599999999998E-2</v>
      </c>
      <c r="J20" s="34">
        <v>4.9218100000000001E-2</v>
      </c>
      <c r="K20" s="34">
        <v>4.9426200000000003E-2</v>
      </c>
      <c r="L20" s="34">
        <v>4.9680000000000002E-2</v>
      </c>
      <c r="M20" s="34">
        <v>5.1820400000000003E-2</v>
      </c>
      <c r="N20" s="34">
        <v>5.5578099999999998E-2</v>
      </c>
      <c r="O20" s="34">
        <v>6.1777800000000001E-2</v>
      </c>
      <c r="P20" s="34">
        <v>7.6078900000000005E-2</v>
      </c>
      <c r="Q20" s="34">
        <v>8.7944400000000006E-2</v>
      </c>
      <c r="R20" s="34">
        <v>8.6319499999999993E-2</v>
      </c>
      <c r="S20" s="35" t="s">
        <v>0</v>
      </c>
      <c r="T20" s="35" t="s">
        <v>0</v>
      </c>
      <c r="U20" s="35" t="s">
        <v>0</v>
      </c>
      <c r="V20" s="35">
        <v>6.3781900000000002E-2</v>
      </c>
      <c r="W20" s="35">
        <v>4.86966E-2</v>
      </c>
      <c r="X20" s="35">
        <v>5.00156E-2</v>
      </c>
      <c r="Y20" s="35">
        <v>5.70974E-2</v>
      </c>
      <c r="Z20" s="35">
        <v>7.1252800000000005E-2</v>
      </c>
      <c r="AA20" s="35">
        <v>9.1544899999999998E-2</v>
      </c>
      <c r="AB20" s="35" t="s">
        <v>0</v>
      </c>
      <c r="AC20" s="36" t="s">
        <v>0</v>
      </c>
      <c r="AD20" s="29" t="s">
        <v>0</v>
      </c>
      <c r="AE20" s="29">
        <v>0.1181329</v>
      </c>
      <c r="AF20" s="29">
        <v>3.3563700000000002E-2</v>
      </c>
      <c r="AG20" s="29">
        <v>2.7385300000000001E-2</v>
      </c>
      <c r="AH20" s="29">
        <v>4.4775200000000001E-2</v>
      </c>
      <c r="AI20" s="29">
        <v>4.9449300000000002E-2</v>
      </c>
      <c r="AJ20" s="29">
        <v>4.8968600000000001E-2</v>
      </c>
      <c r="AK20" s="19">
        <f t="shared" si="0"/>
        <v>5.2766503571428577E-2</v>
      </c>
      <c r="AL20" s="13">
        <v>1.5918000000000001</v>
      </c>
      <c r="AP20" s="7"/>
      <c r="AQ20" s="7"/>
      <c r="AR20" s="7"/>
      <c r="AS20" s="8"/>
    </row>
    <row r="21" spans="1:45" x14ac:dyDescent="0.25">
      <c r="A21" t="s">
        <v>0</v>
      </c>
      <c r="B21" s="37">
        <v>2.7236199999999999E-2</v>
      </c>
      <c r="C21" s="34">
        <v>2.2838399999999998E-2</v>
      </c>
      <c r="D21" s="34">
        <v>1.9496400000000001E-2</v>
      </c>
      <c r="E21" s="34">
        <v>2.22686E-2</v>
      </c>
      <c r="F21" s="34">
        <v>2.8025000000000001E-2</v>
      </c>
      <c r="G21" s="34">
        <v>4.1030200000000003E-2</v>
      </c>
      <c r="H21" s="34">
        <v>5.2170599999999998E-2</v>
      </c>
      <c r="I21" s="34">
        <v>6.5105800000000005E-2</v>
      </c>
      <c r="J21" s="34">
        <v>7.7639600000000003E-2</v>
      </c>
      <c r="K21" s="34">
        <v>8.38087E-2</v>
      </c>
      <c r="L21" s="34">
        <v>8.9870000000000005E-2</v>
      </c>
      <c r="M21" s="34">
        <v>8.7403800000000004E-2</v>
      </c>
      <c r="N21" s="34">
        <v>7.9120200000000002E-2</v>
      </c>
      <c r="O21" s="34">
        <v>7.16643E-2</v>
      </c>
      <c r="P21" s="34">
        <v>7.5834600000000002E-2</v>
      </c>
      <c r="Q21" s="34">
        <v>7.8153799999999995E-2</v>
      </c>
      <c r="R21" s="34">
        <v>7.6123499999999997E-2</v>
      </c>
      <c r="S21" s="35" t="s">
        <v>0</v>
      </c>
      <c r="T21" s="35" t="s">
        <v>0</v>
      </c>
      <c r="U21" s="35">
        <v>5.1686099999999999E-2</v>
      </c>
      <c r="V21" s="35">
        <v>6.2601699999999996E-2</v>
      </c>
      <c r="W21" s="35">
        <v>7.5372800000000004E-2</v>
      </c>
      <c r="X21" s="35">
        <v>5.1656500000000001E-2</v>
      </c>
      <c r="Y21" s="35">
        <v>4.6759700000000001E-2</v>
      </c>
      <c r="Z21" s="35">
        <v>6.4749899999999999E-2</v>
      </c>
      <c r="AA21" s="35">
        <v>8.1240099999999996E-2</v>
      </c>
      <c r="AB21" s="35" t="s">
        <v>0</v>
      </c>
      <c r="AC21" s="36" t="s">
        <v>0</v>
      </c>
      <c r="AD21" s="29" t="s">
        <v>0</v>
      </c>
      <c r="AE21" s="29">
        <v>0.1212429</v>
      </c>
      <c r="AF21" s="29">
        <v>5.3515600000000003E-2</v>
      </c>
      <c r="AG21" s="29">
        <v>3.8418599999999997E-2</v>
      </c>
      <c r="AH21" s="29">
        <v>5.3368899999999997E-2</v>
      </c>
      <c r="AI21" s="29">
        <v>5.6397000000000003E-2</v>
      </c>
      <c r="AJ21" s="29">
        <v>5.3966500000000001E-2</v>
      </c>
      <c r="AK21" s="3">
        <f t="shared" si="0"/>
        <v>6.0292200000000004E-2</v>
      </c>
      <c r="AL21" s="13">
        <v>4.7801999999999998</v>
      </c>
      <c r="AO21"/>
    </row>
    <row r="22" spans="1:45" x14ac:dyDescent="0.25">
      <c r="A22" t="s">
        <v>0</v>
      </c>
      <c r="B22" s="37">
        <v>3.5872099999999997E-2</v>
      </c>
      <c r="C22" s="34">
        <v>3.4687200000000001E-2</v>
      </c>
      <c r="D22" s="34">
        <v>3.0169999999999999E-2</v>
      </c>
      <c r="E22" s="34">
        <v>3.0253700000000001E-2</v>
      </c>
      <c r="F22" s="34">
        <v>3.48218E-2</v>
      </c>
      <c r="G22" s="34">
        <v>4.0926299999999999E-2</v>
      </c>
      <c r="H22" s="34">
        <v>4.7919200000000002E-2</v>
      </c>
      <c r="I22" s="34">
        <v>5.7715900000000001E-2</v>
      </c>
      <c r="J22" s="34">
        <v>6.6398799999999994E-2</v>
      </c>
      <c r="K22" s="34">
        <v>7.7319200000000005E-2</v>
      </c>
      <c r="L22" s="34">
        <v>8.3442000000000002E-2</v>
      </c>
      <c r="M22" s="34">
        <v>8.7895299999999996E-2</v>
      </c>
      <c r="N22" s="34">
        <v>7.9809400000000003E-2</v>
      </c>
      <c r="O22" s="34">
        <v>5.7865800000000002E-2</v>
      </c>
      <c r="P22" s="34">
        <v>5.8478599999999999E-2</v>
      </c>
      <c r="Q22" s="34">
        <v>5.5016599999999999E-2</v>
      </c>
      <c r="R22" s="34">
        <v>8.8239300000000007E-2</v>
      </c>
      <c r="S22" s="35" t="s">
        <v>0</v>
      </c>
      <c r="T22" s="35" t="s">
        <v>0</v>
      </c>
      <c r="U22" s="35">
        <v>5.8427199999999999E-2</v>
      </c>
      <c r="V22" s="35">
        <v>6.9383700000000006E-2</v>
      </c>
      <c r="W22" s="35">
        <v>6.5303200000000006E-2</v>
      </c>
      <c r="X22" s="35">
        <v>6.6363199999999997E-2</v>
      </c>
      <c r="Y22" s="35">
        <v>3.89047E-2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9.7935400000000006E-2</v>
      </c>
      <c r="AG22" s="29">
        <v>4.7949499999999999E-2</v>
      </c>
      <c r="AH22" s="29">
        <v>0.1033236</v>
      </c>
      <c r="AI22" s="29">
        <v>0.1115308</v>
      </c>
      <c r="AJ22" s="29">
        <v>5.0251799999999999E-2</v>
      </c>
      <c r="AK22" s="3">
        <f t="shared" si="0"/>
        <v>6.2081640740740747E-2</v>
      </c>
      <c r="AL22" s="13">
        <v>7.9836</v>
      </c>
      <c r="AO22"/>
    </row>
    <row r="23" spans="1:45" x14ac:dyDescent="0.25">
      <c r="A23" t="s">
        <v>0</v>
      </c>
      <c r="B23" s="37">
        <v>3.8960500000000002E-2</v>
      </c>
      <c r="C23" s="34">
        <v>3.1650600000000001E-2</v>
      </c>
      <c r="D23" s="34">
        <v>3.3152500000000001E-2</v>
      </c>
      <c r="E23" s="34">
        <v>2.9907400000000001E-2</v>
      </c>
      <c r="F23" s="34">
        <v>3.3010900000000003E-2</v>
      </c>
      <c r="G23" s="34">
        <v>3.7812499999999999E-2</v>
      </c>
      <c r="H23" s="34">
        <v>3.9417300000000002E-2</v>
      </c>
      <c r="I23" s="34">
        <v>4.2932999999999999E-2</v>
      </c>
      <c r="J23" s="34">
        <v>4.7245599999999999E-2</v>
      </c>
      <c r="K23" s="34">
        <v>5.3968299999999997E-2</v>
      </c>
      <c r="L23" s="34">
        <v>5.5168399999999999E-2</v>
      </c>
      <c r="M23" s="34">
        <v>6.0365200000000001E-2</v>
      </c>
      <c r="N23" s="34">
        <v>6.7264199999999996E-2</v>
      </c>
      <c r="O23" s="34">
        <v>5.9495600000000003E-2</v>
      </c>
      <c r="P23" s="34">
        <v>5.1311799999999998E-2</v>
      </c>
      <c r="Q23" s="34">
        <v>7.3571399999999995E-2</v>
      </c>
      <c r="R23" s="34">
        <v>0.1206793</v>
      </c>
      <c r="S23" s="35" t="s">
        <v>0</v>
      </c>
      <c r="T23" s="35">
        <v>8.4784499999999999E-2</v>
      </c>
      <c r="U23" s="35">
        <v>6.2248199999999997E-2</v>
      </c>
      <c r="V23" s="35">
        <v>5.6332399999999998E-2</v>
      </c>
      <c r="W23" s="35">
        <v>5.9302399999999998E-2</v>
      </c>
      <c r="X23" s="35">
        <v>5.4654599999999998E-2</v>
      </c>
      <c r="Y23" s="35">
        <v>4.12456E-2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0.13747019999999999</v>
      </c>
      <c r="AG23" s="29">
        <v>0.1007407</v>
      </c>
      <c r="AH23" s="29">
        <v>8.0016100000000007E-2</v>
      </c>
      <c r="AI23" s="29">
        <v>8.6612599999999998E-2</v>
      </c>
      <c r="AJ23" s="29">
        <v>7.9716700000000001E-2</v>
      </c>
      <c r="AK23" s="3">
        <f t="shared" si="0"/>
        <v>6.139423214285715E-2</v>
      </c>
      <c r="AL23" s="13">
        <v>11.212300000000001</v>
      </c>
      <c r="AO23" s="20"/>
    </row>
    <row r="24" spans="1:45" x14ac:dyDescent="0.25">
      <c r="A24" t="s">
        <v>0</v>
      </c>
      <c r="B24" s="37">
        <v>4.71619E-2</v>
      </c>
      <c r="C24" s="34">
        <v>3.4165599999999997E-2</v>
      </c>
      <c r="D24" s="34">
        <v>3.3968600000000002E-2</v>
      </c>
      <c r="E24" s="34">
        <v>3.0727899999999999E-2</v>
      </c>
      <c r="F24" s="34">
        <v>3.3772000000000003E-2</v>
      </c>
      <c r="G24" s="34">
        <v>4.0445700000000001E-2</v>
      </c>
      <c r="H24" s="34">
        <v>4.6919000000000002E-2</v>
      </c>
      <c r="I24" s="34">
        <v>5.6697600000000001E-2</v>
      </c>
      <c r="J24" s="34">
        <v>6.3586699999999996E-2</v>
      </c>
      <c r="K24" s="34">
        <v>6.8148200000000006E-2</v>
      </c>
      <c r="L24" s="34">
        <v>6.6582799999999998E-2</v>
      </c>
      <c r="M24" s="34">
        <v>6.4866599999999996E-2</v>
      </c>
      <c r="N24" s="34">
        <v>6.0884199999999999E-2</v>
      </c>
      <c r="O24" s="34">
        <v>5.6987999999999997E-2</v>
      </c>
      <c r="P24" s="34">
        <v>5.8825799999999998E-2</v>
      </c>
      <c r="Q24" s="34">
        <v>0.1413555</v>
      </c>
      <c r="R24" s="34" t="s">
        <v>0</v>
      </c>
      <c r="S24" s="35">
        <v>7.8864299999999998E-2</v>
      </c>
      <c r="T24" s="35">
        <v>6.2243899999999998E-2</v>
      </c>
      <c r="U24" s="35">
        <v>4.8747899999999997E-2</v>
      </c>
      <c r="V24" s="35">
        <v>5.3008899999999998E-2</v>
      </c>
      <c r="W24" s="35">
        <v>5.4031000000000003E-2</v>
      </c>
      <c r="X24" s="35">
        <v>5.1821899999999997E-2</v>
      </c>
      <c r="Y24" s="35">
        <v>4.9150600000000003E-2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0.13760539999999999</v>
      </c>
      <c r="AG24" s="29">
        <v>0.10855910000000001</v>
      </c>
      <c r="AH24" s="29">
        <v>0.1026044</v>
      </c>
      <c r="AI24" s="29">
        <v>0.12199409999999999</v>
      </c>
      <c r="AJ24" s="29">
        <v>0.12827350000000001</v>
      </c>
      <c r="AK24" s="3">
        <f t="shared" si="0"/>
        <v>6.79286107142857E-2</v>
      </c>
      <c r="AL24" s="13">
        <v>14.477499999999999</v>
      </c>
    </row>
    <row r="25" spans="1:45" x14ac:dyDescent="0.25">
      <c r="A25" t="s">
        <v>0</v>
      </c>
      <c r="B25" s="37">
        <v>8.8474700000000003E-2</v>
      </c>
      <c r="C25" s="34">
        <v>6.9751099999999996E-2</v>
      </c>
      <c r="D25" s="34">
        <v>5.1714499999999997E-2</v>
      </c>
      <c r="E25" s="34">
        <v>4.1988200000000003E-2</v>
      </c>
      <c r="F25" s="34">
        <v>4.5095499999999997E-2</v>
      </c>
      <c r="G25" s="34">
        <v>5.0631200000000001E-2</v>
      </c>
      <c r="H25" s="34">
        <v>5.5476200000000003E-2</v>
      </c>
      <c r="I25" s="34">
        <v>6.12124E-2</v>
      </c>
      <c r="J25" s="34">
        <v>6.1196199999999999E-2</v>
      </c>
      <c r="K25" s="34">
        <v>6.3075000000000006E-2</v>
      </c>
      <c r="L25" s="34">
        <v>6.6647999999999999E-2</v>
      </c>
      <c r="M25" s="34">
        <v>7.1441500000000005E-2</v>
      </c>
      <c r="N25" s="34">
        <v>7.0948600000000001E-2</v>
      </c>
      <c r="O25" s="34">
        <v>6.0295899999999999E-2</v>
      </c>
      <c r="P25" s="38">
        <v>6.81031E-2</v>
      </c>
      <c r="Q25" s="38" t="s">
        <v>0</v>
      </c>
      <c r="R25" s="38">
        <v>0.11903270000000001</v>
      </c>
      <c r="S25" s="35">
        <v>6.6479200000000002E-2</v>
      </c>
      <c r="T25" s="35">
        <v>6.1183099999999997E-2</v>
      </c>
      <c r="U25" s="35">
        <v>5.35524E-2</v>
      </c>
      <c r="V25" s="35">
        <v>6.1788000000000003E-2</v>
      </c>
      <c r="W25" s="35">
        <v>6.5548099999999998E-2</v>
      </c>
      <c r="X25" s="35">
        <v>5.5683400000000001E-2</v>
      </c>
      <c r="Y25" s="35">
        <v>6.3667899999999999E-2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0.14639750000000001</v>
      </c>
      <c r="AG25" s="29">
        <v>0.1189076</v>
      </c>
      <c r="AH25" s="29" t="s">
        <v>0</v>
      </c>
      <c r="AI25" s="29">
        <v>0.15478249999999999</v>
      </c>
      <c r="AJ25" s="29">
        <v>0.1213109</v>
      </c>
      <c r="AK25" s="3">
        <f t="shared" si="0"/>
        <v>7.4606866666666674E-2</v>
      </c>
      <c r="AL25" s="13">
        <v>17.791599999999999</v>
      </c>
    </row>
    <row r="26" spans="1:45" x14ac:dyDescent="0.25">
      <c r="A26" t="s">
        <v>0</v>
      </c>
      <c r="B26" s="37">
        <v>0.11727269999999999</v>
      </c>
      <c r="C26" s="34">
        <v>9.15821E-2</v>
      </c>
      <c r="D26" s="34">
        <v>6.5667900000000001E-2</v>
      </c>
      <c r="E26" s="34">
        <v>5.1297299999999997E-2</v>
      </c>
      <c r="F26" s="34">
        <v>5.01635E-2</v>
      </c>
      <c r="G26" s="34">
        <v>5.4323700000000003E-2</v>
      </c>
      <c r="H26" s="34">
        <v>5.9038599999999997E-2</v>
      </c>
      <c r="I26" s="34">
        <v>6.37408E-2</v>
      </c>
      <c r="J26" s="34">
        <v>6.1650799999999999E-2</v>
      </c>
      <c r="K26" s="34">
        <v>6.0954000000000001E-2</v>
      </c>
      <c r="L26" s="34">
        <v>6.8265000000000006E-2</v>
      </c>
      <c r="M26" s="34">
        <v>7.0223099999999997E-2</v>
      </c>
      <c r="N26" s="34">
        <v>6.5338599999999997E-2</v>
      </c>
      <c r="O26" s="34">
        <v>6.6184800000000002E-2</v>
      </c>
      <c r="P26" s="38" t="s">
        <v>0</v>
      </c>
      <c r="Q26" s="38">
        <v>0.1175259</v>
      </c>
      <c r="R26" s="38">
        <v>0.11934060000000001</v>
      </c>
      <c r="S26" s="35">
        <v>0.10298309999999999</v>
      </c>
      <c r="T26" s="35">
        <v>7.9697500000000004E-2</v>
      </c>
      <c r="U26" s="35">
        <v>6.7103099999999999E-2</v>
      </c>
      <c r="V26" s="35">
        <v>6.9563799999999995E-2</v>
      </c>
      <c r="W26" s="35">
        <v>7.4738600000000002E-2</v>
      </c>
      <c r="X26" s="35">
        <v>7.5792399999999996E-2</v>
      </c>
      <c r="Y26" s="35">
        <v>9.7396300000000005E-2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0.14440220000000001</v>
      </c>
      <c r="AG26" s="29">
        <v>0.13671749999999999</v>
      </c>
      <c r="AH26" s="29" t="s">
        <v>0</v>
      </c>
      <c r="AI26" s="29" t="s">
        <v>0</v>
      </c>
      <c r="AJ26" s="29" t="s">
        <v>0</v>
      </c>
      <c r="AK26" s="3">
        <f t="shared" si="0"/>
        <v>8.1238556000000003E-2</v>
      </c>
      <c r="AL26" s="13">
        <v>21.168500000000002</v>
      </c>
    </row>
    <row r="27" spans="1:45" x14ac:dyDescent="0.25">
      <c r="A27" t="s">
        <v>0</v>
      </c>
      <c r="B27" s="37" t="s">
        <v>0</v>
      </c>
      <c r="C27" s="34">
        <v>0.10560079999999999</v>
      </c>
      <c r="D27" s="34">
        <v>6.9620500000000002E-2</v>
      </c>
      <c r="E27" s="34">
        <v>5.2210899999999998E-2</v>
      </c>
      <c r="F27" s="34">
        <v>5.0500400000000001E-2</v>
      </c>
      <c r="G27" s="34">
        <v>5.8401599999999998E-2</v>
      </c>
      <c r="H27" s="34">
        <v>6.4456600000000003E-2</v>
      </c>
      <c r="I27" s="34">
        <v>6.9151000000000004E-2</v>
      </c>
      <c r="J27" s="34">
        <v>7.02903E-2</v>
      </c>
      <c r="K27" s="34">
        <v>7.1054199999999998E-2</v>
      </c>
      <c r="L27" s="34">
        <v>7.5666399999999995E-2</v>
      </c>
      <c r="M27" s="34">
        <v>7.1665199999999998E-2</v>
      </c>
      <c r="N27" s="34">
        <v>6.3578399999999993E-2</v>
      </c>
      <c r="O27" s="34">
        <v>7.1629700000000004E-2</v>
      </c>
      <c r="P27" s="38" t="s">
        <v>0</v>
      </c>
      <c r="Q27" s="38">
        <v>0.1240231</v>
      </c>
      <c r="R27" s="38">
        <v>0.11504780000000001</v>
      </c>
      <c r="S27" s="35">
        <v>0.1116998</v>
      </c>
      <c r="T27" s="35">
        <v>8.5184700000000002E-2</v>
      </c>
      <c r="U27" s="35">
        <v>7.4227699999999994E-2</v>
      </c>
      <c r="V27" s="35">
        <v>8.0085799999999999E-2</v>
      </c>
      <c r="W27" s="35">
        <v>8.6699999999999999E-2</v>
      </c>
      <c r="X27" s="35">
        <v>9.07419E-2</v>
      </c>
      <c r="Y27" s="35">
        <v>0.11980830000000001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8.2309599999999997E-2</v>
      </c>
      <c r="AG27" s="29">
        <v>0.1891188</v>
      </c>
      <c r="AH27" s="29" t="s">
        <v>0</v>
      </c>
      <c r="AI27" s="29" t="s">
        <v>0</v>
      </c>
      <c r="AJ27" s="29" t="s">
        <v>0</v>
      </c>
      <c r="AK27" s="3">
        <f t="shared" si="0"/>
        <v>8.5532229166666682E-2</v>
      </c>
      <c r="AL27" s="13">
        <v>24.624300000000002</v>
      </c>
    </row>
    <row r="28" spans="1:45" x14ac:dyDescent="0.25">
      <c r="A28" t="s">
        <v>0</v>
      </c>
      <c r="B28" s="37" t="s">
        <v>0</v>
      </c>
      <c r="C28" s="34">
        <v>0.17007990000000001</v>
      </c>
      <c r="D28" s="34">
        <v>7.6418E-2</v>
      </c>
      <c r="E28" s="34">
        <v>4.31787E-2</v>
      </c>
      <c r="F28" s="34">
        <v>2.6909700000000002E-2</v>
      </c>
      <c r="G28" s="34">
        <v>2.2680700000000002E-2</v>
      </c>
      <c r="H28" s="34">
        <v>3.3307499999999997E-2</v>
      </c>
      <c r="I28" s="34">
        <v>4.3511500000000002E-2</v>
      </c>
      <c r="J28" s="34">
        <v>5.0504599999999997E-2</v>
      </c>
      <c r="K28" s="34">
        <v>6.8006700000000003E-2</v>
      </c>
      <c r="L28" s="34">
        <v>7.6036699999999999E-2</v>
      </c>
      <c r="M28" s="34">
        <v>7.4840799999999999E-2</v>
      </c>
      <c r="N28" s="34">
        <v>8.0336900000000003E-2</v>
      </c>
      <c r="O28" s="34">
        <v>9.8485299999999998E-2</v>
      </c>
      <c r="P28" s="38" t="s">
        <v>0</v>
      </c>
      <c r="Q28" s="38">
        <v>0.14213039999999999</v>
      </c>
      <c r="R28" s="38">
        <v>9.4364100000000006E-2</v>
      </c>
      <c r="S28" s="35">
        <v>7.90212E-2</v>
      </c>
      <c r="T28" s="35">
        <v>6.1433799999999997E-2</v>
      </c>
      <c r="U28" s="35">
        <v>6.3488100000000006E-2</v>
      </c>
      <c r="V28" s="35">
        <v>7.2934899999999997E-2</v>
      </c>
      <c r="W28" s="35">
        <v>8.8564100000000007E-2</v>
      </c>
      <c r="X28" s="35">
        <v>9.8978399999999994E-2</v>
      </c>
      <c r="Y28" s="35">
        <v>9.8436899999999994E-2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7.5620404545454545E-2</v>
      </c>
      <c r="AL28" s="13">
        <v>28.178599999999999</v>
      </c>
    </row>
    <row r="29" spans="1:45" x14ac:dyDescent="0.25">
      <c r="A29" s="32" t="s">
        <v>0</v>
      </c>
      <c r="B29" s="39" t="s">
        <v>0</v>
      </c>
      <c r="C29" s="32">
        <v>9.7663799999999995E-2</v>
      </c>
      <c r="D29" s="32">
        <v>0.14414589999999999</v>
      </c>
      <c r="E29" s="32">
        <v>0.1570048</v>
      </c>
      <c r="F29" s="32">
        <v>0.15185750000000001</v>
      </c>
      <c r="G29" s="32">
        <v>0.1400728</v>
      </c>
      <c r="H29" s="32">
        <v>0.12769030000000001</v>
      </c>
      <c r="I29" s="32">
        <v>9.9769899999999995E-2</v>
      </c>
      <c r="J29" s="32">
        <v>7.8890500000000002E-2</v>
      </c>
      <c r="K29" s="32">
        <v>5.7961400000000003E-2</v>
      </c>
      <c r="L29" s="32">
        <v>4.6700400000000003E-2</v>
      </c>
      <c r="M29" s="32">
        <v>5.9968599999999997E-2</v>
      </c>
      <c r="N29" s="32">
        <v>0.1160544</v>
      </c>
      <c r="O29" s="32">
        <v>0.11891359999999999</v>
      </c>
      <c r="P29" s="32" t="s">
        <v>0</v>
      </c>
      <c r="Q29" s="32" t="s">
        <v>0</v>
      </c>
      <c r="R29" s="32" t="s">
        <v>0</v>
      </c>
      <c r="S29" s="33">
        <v>0.15885740000000001</v>
      </c>
      <c r="T29" s="33">
        <v>0.14992530000000001</v>
      </c>
      <c r="U29" s="33">
        <v>0.13527210000000001</v>
      </c>
      <c r="V29" s="33">
        <v>9.1425800000000002E-2</v>
      </c>
      <c r="W29" s="33">
        <v>4.4065300000000002E-2</v>
      </c>
      <c r="X29" s="33">
        <v>0.1085781</v>
      </c>
      <c r="Y29" s="33">
        <v>0.1077606</v>
      </c>
      <c r="Z29" s="33" t="s">
        <v>0</v>
      </c>
      <c r="AA29" s="40" t="s">
        <v>0</v>
      </c>
      <c r="AB29" s="40">
        <v>4.6397300000000002E-2</v>
      </c>
      <c r="AC29" s="40">
        <v>8.4045499999999995E-2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0.1055918772727273</v>
      </c>
      <c r="AL29" s="1">
        <v>31.855</v>
      </c>
    </row>
    <row r="30" spans="1:45" x14ac:dyDescent="0.25">
      <c r="A30" s="31" t="s">
        <v>0</v>
      </c>
      <c r="B30" s="41" t="s">
        <v>0</v>
      </c>
      <c r="C30" s="31" t="s">
        <v>0</v>
      </c>
      <c r="D30" s="31">
        <v>0.22369169999999999</v>
      </c>
      <c r="E30" s="31">
        <v>0.2221283</v>
      </c>
      <c r="F30" s="31">
        <v>0.22107170000000001</v>
      </c>
      <c r="G30" s="31">
        <v>0.22074840000000001</v>
      </c>
      <c r="H30" s="31">
        <v>0.21917739999999999</v>
      </c>
      <c r="I30" s="31">
        <v>0.20984259999999999</v>
      </c>
      <c r="J30" s="31">
        <v>0.1949139</v>
      </c>
      <c r="K30" s="31">
        <v>0.17375650000000001</v>
      </c>
      <c r="L30" s="31">
        <v>0.1496796</v>
      </c>
      <c r="M30" s="31">
        <v>0.1227581</v>
      </c>
      <c r="N30" s="31">
        <v>0.14143410000000001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0.26906849999999999</v>
      </c>
      <c r="T30" s="33">
        <v>0.26402930000000002</v>
      </c>
      <c r="U30" s="33">
        <v>0.24522869999999999</v>
      </c>
      <c r="V30" s="33">
        <v>0.2178428</v>
      </c>
      <c r="W30" s="33">
        <v>0.16734019999999999</v>
      </c>
      <c r="X30" s="33">
        <v>0.1217205</v>
      </c>
      <c r="Y30" s="33">
        <v>0.1479029</v>
      </c>
      <c r="Z30" s="33">
        <v>0.1185486</v>
      </c>
      <c r="AA30" s="40">
        <v>0.10288650000000001</v>
      </c>
      <c r="AB30" s="40">
        <v>8.8434200000000004E-2</v>
      </c>
      <c r="AC30" s="40">
        <v>9.3495099999999998E-2</v>
      </c>
      <c r="AD30" s="40">
        <v>7.8731999999999996E-2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0.17454050434782609</v>
      </c>
      <c r="AL30" s="1">
        <v>35.685299999999998</v>
      </c>
    </row>
    <row r="31" spans="1:45" x14ac:dyDescent="0.25">
      <c r="A31" s="31" t="s">
        <v>0</v>
      </c>
      <c r="B31" s="41" t="s">
        <v>0</v>
      </c>
      <c r="C31" s="31" t="s">
        <v>0</v>
      </c>
      <c r="D31" s="31">
        <v>0.3119769</v>
      </c>
      <c r="E31" s="31">
        <v>0.28939939999999997</v>
      </c>
      <c r="F31" s="31">
        <v>0.27269389999999999</v>
      </c>
      <c r="G31" s="31">
        <v>0.27308270000000001</v>
      </c>
      <c r="H31" s="31">
        <v>0.27247120000000002</v>
      </c>
      <c r="I31" s="31">
        <v>0.26691680000000001</v>
      </c>
      <c r="J31" s="31">
        <v>0.25436130000000001</v>
      </c>
      <c r="K31" s="31">
        <v>0.2395603</v>
      </c>
      <c r="L31" s="31">
        <v>0.21977050000000001</v>
      </c>
      <c r="M31" s="31">
        <v>0.18281849999999999</v>
      </c>
      <c r="N31" s="31">
        <v>0.15532009999999999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0.3145753</v>
      </c>
      <c r="T31" s="33">
        <v>0.30089640000000001</v>
      </c>
      <c r="U31" s="33">
        <v>0.30222900000000003</v>
      </c>
      <c r="V31" s="33">
        <v>0.28668500000000002</v>
      </c>
      <c r="W31" s="33">
        <v>0.26993630000000002</v>
      </c>
      <c r="X31" s="33">
        <v>0.22743949999999999</v>
      </c>
      <c r="Y31" s="33">
        <v>0.1812889</v>
      </c>
      <c r="Z31" s="33" t="s">
        <v>0</v>
      </c>
      <c r="AA31" s="40">
        <v>0.12817980000000001</v>
      </c>
      <c r="AB31" s="40">
        <v>0.1081532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0.24288775000000001</v>
      </c>
      <c r="AL31" s="1">
        <v>39.709000000000003</v>
      </c>
    </row>
    <row r="32" spans="1:45" x14ac:dyDescent="0.25">
      <c r="A32" s="31" t="s">
        <v>0</v>
      </c>
      <c r="B32" s="41" t="s">
        <v>0</v>
      </c>
      <c r="C32" s="31" t="s">
        <v>0</v>
      </c>
      <c r="D32" s="31">
        <v>0.33889950000000002</v>
      </c>
      <c r="E32" s="31">
        <v>0.29013689999999998</v>
      </c>
      <c r="F32" s="31">
        <v>0.29799740000000002</v>
      </c>
      <c r="G32" s="31">
        <v>0.29902620000000002</v>
      </c>
      <c r="H32" s="31">
        <v>0.30038530000000002</v>
      </c>
      <c r="I32" s="31">
        <v>0.2982919</v>
      </c>
      <c r="J32" s="31">
        <v>0.2945565</v>
      </c>
      <c r="K32" s="31">
        <v>0.28493740000000001</v>
      </c>
      <c r="L32" s="31">
        <v>0.26428410000000002</v>
      </c>
      <c r="M32" s="31">
        <v>0.23213880000000001</v>
      </c>
      <c r="N32" s="31">
        <v>0.20308689999999999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0.35479110000000003</v>
      </c>
      <c r="U32" s="33">
        <v>0.33371590000000001</v>
      </c>
      <c r="V32" s="33">
        <v>0.3486918</v>
      </c>
      <c r="W32" s="33">
        <v>0.34274890000000002</v>
      </c>
      <c r="X32" s="33">
        <v>0.32374920000000001</v>
      </c>
      <c r="Y32" s="33">
        <v>0.27205980000000002</v>
      </c>
      <c r="Z32" s="33">
        <v>0.24332719999999999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0.2957124888888889</v>
      </c>
      <c r="AL32" s="1">
        <v>43.982999999999997</v>
      </c>
    </row>
    <row r="33" spans="1:50" x14ac:dyDescent="0.25">
      <c r="A33" s="31" t="s">
        <v>0</v>
      </c>
      <c r="B33" s="41" t="s">
        <v>0</v>
      </c>
      <c r="C33" s="31" t="s">
        <v>0</v>
      </c>
      <c r="D33" s="31" t="s">
        <v>0</v>
      </c>
      <c r="E33" s="31">
        <v>0.30388270000000001</v>
      </c>
      <c r="F33" s="31">
        <v>0.31203360000000002</v>
      </c>
      <c r="G33" s="31">
        <v>0.31788949999999999</v>
      </c>
      <c r="H33" s="31">
        <v>0.31086409999999998</v>
      </c>
      <c r="I33" s="31">
        <v>0.31783600000000001</v>
      </c>
      <c r="J33" s="31">
        <v>0.32358999999999999</v>
      </c>
      <c r="K33" s="31">
        <v>0.31916309999999998</v>
      </c>
      <c r="L33" s="31">
        <v>0.29655809999999999</v>
      </c>
      <c r="M33" s="31">
        <v>0.26197100000000001</v>
      </c>
      <c r="N33" s="31">
        <v>0.2551175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0.37605179999999999</v>
      </c>
      <c r="V33" s="33">
        <v>0.38391510000000001</v>
      </c>
      <c r="W33" s="33">
        <v>0.38062010000000002</v>
      </c>
      <c r="X33" s="33">
        <v>0.36971749999999998</v>
      </c>
      <c r="Y33" s="33">
        <v>0.34266059999999998</v>
      </c>
      <c r="Z33" s="33">
        <v>0.29160029999999998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0.32271693749999997</v>
      </c>
      <c r="AL33" s="1">
        <v>48.590400000000002</v>
      </c>
    </row>
    <row r="34" spans="1:50" x14ac:dyDescent="0.25">
      <c r="A34" s="27" t="s">
        <v>0</v>
      </c>
      <c r="B34" s="28" t="s">
        <v>0</v>
      </c>
      <c r="C34" s="27" t="s">
        <v>0</v>
      </c>
      <c r="D34" s="27" t="s">
        <v>0</v>
      </c>
      <c r="E34" s="27">
        <v>0.2670189</v>
      </c>
      <c r="F34" s="27">
        <v>0.27357480000000001</v>
      </c>
      <c r="G34" s="27">
        <v>0.27380300000000002</v>
      </c>
      <c r="H34" s="27">
        <v>0.21926989999999999</v>
      </c>
      <c r="I34" s="27">
        <v>0.26884019999999997</v>
      </c>
      <c r="J34" s="27">
        <v>0.33123659999999999</v>
      </c>
      <c r="K34" s="27">
        <v>0.3252834</v>
      </c>
      <c r="L34" s="27">
        <v>0.3120638</v>
      </c>
      <c r="M34" s="27">
        <v>0.26701560000000002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0.38548880000000002</v>
      </c>
      <c r="V34" s="27">
        <v>0.38608680000000001</v>
      </c>
      <c r="W34" s="27">
        <v>0.40123779999999998</v>
      </c>
      <c r="X34" s="27">
        <v>0.45633889999999999</v>
      </c>
      <c r="Y34" s="27">
        <v>0.36063240000000002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0.32342077857142865</v>
      </c>
      <c r="AL34" s="1">
        <v>53.663899999999998</v>
      </c>
    </row>
    <row r="35" spans="1:50" x14ac:dyDescent="0.25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0.35956169999999998</v>
      </c>
      <c r="H35" s="27">
        <v>0.38677289999999998</v>
      </c>
      <c r="I35" s="27">
        <v>0.35030869999999997</v>
      </c>
      <c r="J35" s="27">
        <v>0.33675719999999998</v>
      </c>
      <c r="K35" s="27">
        <v>0.36518630000000002</v>
      </c>
      <c r="L35" s="27">
        <v>0.33026899999999998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0.37481829999999999</v>
      </c>
      <c r="V35" s="27">
        <v>0.35428539999999997</v>
      </c>
      <c r="W35" s="27">
        <v>0.48198659999999999</v>
      </c>
      <c r="X35" s="27">
        <v>0.38597039999999999</v>
      </c>
      <c r="Y35" s="27">
        <v>0.3524892</v>
      </c>
      <c r="Z35" s="27">
        <v>0.33982440000000003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0.36818584166666674</v>
      </c>
      <c r="AL35" s="9">
        <v>59.441600000000001</v>
      </c>
    </row>
    <row r="36" spans="1:50" x14ac:dyDescent="0.25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0.36644870000000002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0.44517210000000002</v>
      </c>
      <c r="U36" s="25">
        <v>0.38179849999999999</v>
      </c>
      <c r="V36" s="25" t="s">
        <v>0</v>
      </c>
      <c r="W36" s="25" t="s">
        <v>0</v>
      </c>
      <c r="X36" s="25">
        <v>0.3636664</v>
      </c>
      <c r="Y36" s="25">
        <v>0.39187070000000002</v>
      </c>
      <c r="Z36" s="25">
        <v>0.4127865</v>
      </c>
      <c r="AA36" s="25">
        <v>0.36214459999999998</v>
      </c>
      <c r="AB36" s="25">
        <v>0.43175940000000002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0.39445586250000009</v>
      </c>
      <c r="AL36" s="4">
        <v>66.4435</v>
      </c>
    </row>
    <row r="37" spans="1:50" x14ac:dyDescent="0.25">
      <c r="A37" s="25">
        <v>0.48400090000000001</v>
      </c>
      <c r="B37" s="26">
        <v>0.47566150000000001</v>
      </c>
      <c r="C37" s="25">
        <v>0.4726976</v>
      </c>
      <c r="D37" s="25">
        <v>0.46461619999999998</v>
      </c>
      <c r="E37" s="25">
        <v>0.4622482</v>
      </c>
      <c r="F37" s="25">
        <v>0.46000370000000002</v>
      </c>
      <c r="G37" s="25">
        <v>0.45540969999999997</v>
      </c>
      <c r="H37" s="25">
        <v>0.439299</v>
      </c>
      <c r="I37" s="25">
        <v>0.40914800000000001</v>
      </c>
      <c r="J37" s="25">
        <v>0.51829029999999998</v>
      </c>
      <c r="K37" s="25">
        <v>0.45145459999999998</v>
      </c>
      <c r="L37" s="25">
        <v>0.4501906</v>
      </c>
      <c r="M37" s="25">
        <v>0.40782620000000003</v>
      </c>
      <c r="N37" s="25">
        <v>0.40685199999999999</v>
      </c>
      <c r="O37" s="25">
        <v>0.41793170000000002</v>
      </c>
      <c r="P37" s="25">
        <v>0.41868179999999999</v>
      </c>
      <c r="Q37" s="25">
        <v>0.42303390000000002</v>
      </c>
      <c r="R37" s="25">
        <v>0.42480509999999999</v>
      </c>
      <c r="S37" s="25">
        <v>0.43038510000000002</v>
      </c>
      <c r="T37" s="25">
        <v>0.48850480000000002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0.51211609999999996</v>
      </c>
      <c r="Z37" s="25">
        <v>0.53743569999999996</v>
      </c>
      <c r="AA37" s="25">
        <v>0.53381029999999996</v>
      </c>
      <c r="AB37" s="25">
        <v>0.45130399999999998</v>
      </c>
      <c r="AC37" s="25">
        <v>0.44005519999999998</v>
      </c>
      <c r="AD37" s="25">
        <v>0.52559959999999994</v>
      </c>
      <c r="AE37" s="25">
        <v>0.53231859999999998</v>
      </c>
      <c r="AF37" s="25">
        <v>0.51820630000000001</v>
      </c>
      <c r="AG37" s="25">
        <v>0.45692759999999999</v>
      </c>
      <c r="AH37" s="25">
        <v>0.53018810000000005</v>
      </c>
      <c r="AI37" s="25">
        <v>0.51949250000000002</v>
      </c>
      <c r="AJ37" s="25">
        <v>0.56080819999999998</v>
      </c>
      <c r="AK37" s="3">
        <f t="shared" si="0"/>
        <v>0.47122822187500002</v>
      </c>
      <c r="AL37" s="4">
        <v>76.463800000000006</v>
      </c>
    </row>
    <row r="38" spans="1:50" x14ac:dyDescent="0.25">
      <c r="A38" t="s">
        <v>27</v>
      </c>
      <c r="AK38" s="17">
        <f>SUM(A2:AJ35)/867</f>
        <v>0.18154167427912357</v>
      </c>
      <c r="AP38" s="2" t="s">
        <v>123</v>
      </c>
    </row>
    <row r="39" spans="1:50" x14ac:dyDescent="0.25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0</v>
      </c>
      <c r="B40" s="26">
        <v>0.46713450000000001</v>
      </c>
      <c r="C40" s="25">
        <v>0.55754859999999995</v>
      </c>
      <c r="D40" s="25">
        <v>0.49284210000000001</v>
      </c>
      <c r="E40" s="25">
        <v>0.48193609999999998</v>
      </c>
      <c r="F40" s="25">
        <v>0.46979130000000002</v>
      </c>
      <c r="G40" s="25">
        <v>0.39986179999999999</v>
      </c>
      <c r="H40" s="25">
        <v>0.446934</v>
      </c>
      <c r="I40" s="25">
        <v>0.40985719999999998</v>
      </c>
      <c r="J40" s="25">
        <v>0.4964655</v>
      </c>
      <c r="K40" s="25">
        <v>0.4571964</v>
      </c>
      <c r="L40" s="25">
        <v>0.4818056</v>
      </c>
      <c r="M40" s="25">
        <v>0.50421959999999999</v>
      </c>
      <c r="N40" s="25">
        <v>0.50562229999999997</v>
      </c>
      <c r="O40" s="25">
        <v>0.4069894</v>
      </c>
      <c r="P40" s="25">
        <v>0.5768219</v>
      </c>
      <c r="Q40" s="25">
        <v>0.62941610000000003</v>
      </c>
      <c r="R40" s="25">
        <v>0.40276319999999999</v>
      </c>
      <c r="S40" s="25">
        <v>0.40386159999999999</v>
      </c>
      <c r="T40" s="25">
        <v>0.3861964</v>
      </c>
      <c r="U40" s="25">
        <v>0.4479803</v>
      </c>
      <c r="V40" s="25">
        <v>0.54091129999999998</v>
      </c>
      <c r="W40" s="25">
        <v>0.45298149999999998</v>
      </c>
      <c r="X40" s="25">
        <v>0.58692529999999998</v>
      </c>
      <c r="Y40" s="25">
        <v>0.57551319999999995</v>
      </c>
      <c r="Z40" s="25">
        <v>0.55432400000000004</v>
      </c>
      <c r="AA40" s="25">
        <v>0.50171790000000005</v>
      </c>
      <c r="AB40" s="25">
        <v>0.506166</v>
      </c>
      <c r="AC40" s="25">
        <v>0.56992290000000001</v>
      </c>
      <c r="AD40" s="25">
        <v>0.58578050000000004</v>
      </c>
      <c r="AE40" s="25">
        <v>0.45786260000000001</v>
      </c>
      <c r="AF40" s="25">
        <v>0.4437623</v>
      </c>
      <c r="AG40" s="25">
        <v>0.57610930000000005</v>
      </c>
      <c r="AH40" s="25">
        <v>0.49707390000000001</v>
      </c>
      <c r="AI40" s="25">
        <v>0.51276949999999999</v>
      </c>
      <c r="AJ40" s="25" t="s">
        <v>0</v>
      </c>
      <c r="AK40" s="3">
        <f>AVERAGE(A40:AJ40)</f>
        <v>0.49373717941176476</v>
      </c>
      <c r="AL40" s="4">
        <v>-66.4435</v>
      </c>
      <c r="AM40" s="6" t="s">
        <v>94</v>
      </c>
      <c r="AO40" s="2">
        <f>SUM(A73:AJ74)/40</f>
        <v>0.450569895</v>
      </c>
      <c r="AP40" s="2">
        <f>((AK40-AK$3)*100)/AK$3</f>
        <v>-0.61931330498782</v>
      </c>
      <c r="AQ40" s="2"/>
      <c r="AR40" s="6" t="s">
        <v>94</v>
      </c>
      <c r="AS40" s="2"/>
      <c r="AT40" s="2">
        <f>((AO40-AO$3)*100)/AO$3</f>
        <v>-1.1634482134582509</v>
      </c>
      <c r="AU40" s="2"/>
    </row>
    <row r="41" spans="1:50" x14ac:dyDescent="0.25">
      <c r="A41" s="27">
        <v>0.39613999999999999</v>
      </c>
      <c r="B41" s="28">
        <v>0.39198050000000001</v>
      </c>
      <c r="C41" s="27">
        <v>0.40662939999999997</v>
      </c>
      <c r="D41" s="27">
        <v>0.38896619999999998</v>
      </c>
      <c r="E41" s="27">
        <v>0.38395439999999997</v>
      </c>
      <c r="F41" s="27">
        <v>0.36559079999999999</v>
      </c>
      <c r="G41" s="27">
        <v>0.37904779999999999</v>
      </c>
      <c r="H41" s="27">
        <v>0.50413269999999999</v>
      </c>
      <c r="I41" s="27">
        <v>0.48108220000000002</v>
      </c>
      <c r="J41" s="27">
        <v>0.51069240000000005</v>
      </c>
      <c r="K41" s="27">
        <v>0.50699879999999997</v>
      </c>
      <c r="L41" s="27">
        <v>0.51477110000000004</v>
      </c>
      <c r="M41" s="27">
        <v>0.52165379999999995</v>
      </c>
      <c r="N41" s="27">
        <v>0.52067660000000004</v>
      </c>
      <c r="O41" s="27">
        <v>0.51093770000000005</v>
      </c>
      <c r="P41" s="27">
        <v>0.444658</v>
      </c>
      <c r="Q41" s="27">
        <v>0.38191180000000002</v>
      </c>
      <c r="R41" s="27">
        <v>0.38484580000000002</v>
      </c>
      <c r="S41" s="27">
        <v>0.42067860000000001</v>
      </c>
      <c r="T41" s="27">
        <v>0.50596580000000002</v>
      </c>
      <c r="U41" s="27">
        <v>0.44521260000000001</v>
      </c>
      <c r="V41" s="27">
        <v>0.47682750000000002</v>
      </c>
      <c r="W41" s="27">
        <v>0.42436259999999998</v>
      </c>
      <c r="X41" s="27">
        <v>0.53915369999999996</v>
      </c>
      <c r="Y41" s="27">
        <v>0.40745490000000001</v>
      </c>
      <c r="Z41" s="27">
        <v>0.40596559999999998</v>
      </c>
      <c r="AA41" s="27">
        <v>0.40555970000000002</v>
      </c>
      <c r="AB41" s="27">
        <v>0.40937370000000001</v>
      </c>
      <c r="AC41" s="27">
        <v>0.40945969999999998</v>
      </c>
      <c r="AD41" s="27">
        <v>0.40734160000000003</v>
      </c>
      <c r="AE41" s="27">
        <v>0.4049352</v>
      </c>
      <c r="AF41" s="27">
        <v>0.40613110000000002</v>
      </c>
      <c r="AG41" s="27">
        <v>0.51403690000000002</v>
      </c>
      <c r="AH41" s="27">
        <v>0.44332860000000002</v>
      </c>
      <c r="AI41" s="27">
        <v>0.42190879999999997</v>
      </c>
      <c r="AJ41" s="27">
        <v>0.41459180000000001</v>
      </c>
      <c r="AK41" s="3">
        <f t="shared" si="0"/>
        <v>0.44047106666666669</v>
      </c>
      <c r="AL41" s="9">
        <v>-59.441600000000001</v>
      </c>
      <c r="AM41" s="6" t="s">
        <v>116</v>
      </c>
      <c r="AO41" s="2">
        <f>SUM(A39:AJ40)/34</f>
        <v>0.49373717941176476</v>
      </c>
      <c r="AP41" s="2">
        <f>((AK41-AK$4)*100)/AK$4</f>
        <v>-0.40280597631210824</v>
      </c>
      <c r="AQ41" s="2"/>
      <c r="AR41" s="6" t="s">
        <v>116</v>
      </c>
      <c r="AS41" s="2"/>
      <c r="AT41" s="1">
        <f>((AO41-AO$4)*100)/AO$4</f>
        <v>-0.61931330498782</v>
      </c>
    </row>
    <row r="42" spans="1:50" x14ac:dyDescent="0.25">
      <c r="A42" s="27">
        <v>0.38201180000000001</v>
      </c>
      <c r="B42" s="28">
        <v>0.37813659999999999</v>
      </c>
      <c r="C42" s="27">
        <v>0.37487759999999998</v>
      </c>
      <c r="D42" s="27">
        <v>0.37317420000000001</v>
      </c>
      <c r="E42" s="27">
        <v>0.36926920000000002</v>
      </c>
      <c r="F42" s="27">
        <v>0.36198910000000001</v>
      </c>
      <c r="G42" s="27">
        <v>0.35608129999999999</v>
      </c>
      <c r="H42" s="27">
        <v>0.36021510000000001</v>
      </c>
      <c r="I42" s="27">
        <v>0.37164730000000001</v>
      </c>
      <c r="J42" s="27">
        <v>0.37685940000000001</v>
      </c>
      <c r="K42" s="27">
        <v>0.37832749999999998</v>
      </c>
      <c r="L42" s="27">
        <v>0.37648939999999997</v>
      </c>
      <c r="M42" s="27">
        <v>0.3755404</v>
      </c>
      <c r="N42" s="27">
        <v>0.37316529999999998</v>
      </c>
      <c r="O42" s="27">
        <v>0.37208180000000002</v>
      </c>
      <c r="P42" s="27">
        <v>0.3683399</v>
      </c>
      <c r="Q42" s="27">
        <v>0.36420340000000001</v>
      </c>
      <c r="R42" s="27">
        <v>0.35464279999999998</v>
      </c>
      <c r="S42" s="27">
        <v>0.3291906</v>
      </c>
      <c r="T42" s="27">
        <v>0.34480149999999998</v>
      </c>
      <c r="U42" s="27">
        <v>0.36589749999999999</v>
      </c>
      <c r="V42" s="27">
        <v>0.38045709999999999</v>
      </c>
      <c r="W42" s="27">
        <v>0.38540970000000002</v>
      </c>
      <c r="X42" s="27">
        <v>0.38681670000000001</v>
      </c>
      <c r="Y42" s="27">
        <v>0.38860820000000001</v>
      </c>
      <c r="Z42" s="27">
        <v>0.38952540000000002</v>
      </c>
      <c r="AA42" s="27">
        <v>0.38934740000000001</v>
      </c>
      <c r="AB42" s="27">
        <v>0.3878219</v>
      </c>
      <c r="AC42" s="27">
        <v>0.38588660000000002</v>
      </c>
      <c r="AD42" s="27">
        <v>0.38868439999999999</v>
      </c>
      <c r="AE42" s="27">
        <v>0.3888606</v>
      </c>
      <c r="AF42" s="27">
        <v>0.38854349999999999</v>
      </c>
      <c r="AG42" s="27">
        <v>0.38803130000000002</v>
      </c>
      <c r="AH42" s="27">
        <v>0.38891199999999998</v>
      </c>
      <c r="AI42" s="27">
        <v>0.38690020000000003</v>
      </c>
      <c r="AJ42" s="27">
        <v>0.3845247</v>
      </c>
      <c r="AK42" s="3">
        <f t="shared" si="0"/>
        <v>0.37542420555555556</v>
      </c>
      <c r="AL42" s="21">
        <v>-53.663899999999998</v>
      </c>
      <c r="AM42" s="10" t="s">
        <v>94</v>
      </c>
      <c r="AO42" s="2">
        <f>SUM(A71:AJ72)/26</f>
        <v>0.32805491153846156</v>
      </c>
      <c r="AP42" s="2">
        <f>((AK42-AK$5)*100)/AK$5</f>
        <v>-0.91967494652426895</v>
      </c>
      <c r="AQ42" s="2"/>
      <c r="AR42" s="10" t="s">
        <v>94</v>
      </c>
      <c r="AS42" s="2"/>
      <c r="AT42" s="1">
        <f>((AO42-AO$5)*100)/AO$5</f>
        <v>-4.6578097926464768</v>
      </c>
    </row>
    <row r="43" spans="1:50" x14ac:dyDescent="0.25">
      <c r="A43" s="29">
        <v>0.3656433</v>
      </c>
      <c r="B43" s="30">
        <v>0.36125360000000001</v>
      </c>
      <c r="C43" s="29">
        <v>0.35681950000000001</v>
      </c>
      <c r="D43" s="29">
        <v>0.35534979999999999</v>
      </c>
      <c r="E43" s="31">
        <v>0.35192479999999998</v>
      </c>
      <c r="F43" s="31">
        <v>0.34351500000000001</v>
      </c>
      <c r="G43" s="31">
        <v>0.34001100000000001</v>
      </c>
      <c r="H43" s="31">
        <v>0.34153860000000003</v>
      </c>
      <c r="I43" s="31">
        <v>0.34924569999999999</v>
      </c>
      <c r="J43" s="31">
        <v>0.35139039999999999</v>
      </c>
      <c r="K43" s="31">
        <v>0.35025590000000001</v>
      </c>
      <c r="L43" s="31">
        <v>0.34842909999999999</v>
      </c>
      <c r="M43" s="31">
        <v>0.34735840000000001</v>
      </c>
      <c r="N43" s="31">
        <v>0.34800619999999999</v>
      </c>
      <c r="O43" s="31">
        <v>0.34779100000000002</v>
      </c>
      <c r="P43" s="31">
        <v>0.34458650000000002</v>
      </c>
      <c r="Q43" s="32">
        <v>0.34210079999999998</v>
      </c>
      <c r="R43" s="32">
        <v>0.33764630000000001</v>
      </c>
      <c r="S43" s="33">
        <v>0.32727630000000002</v>
      </c>
      <c r="T43" s="33" t="s">
        <v>0</v>
      </c>
      <c r="U43" s="33">
        <v>0.36672559999999998</v>
      </c>
      <c r="V43" s="33">
        <v>0.3707493</v>
      </c>
      <c r="W43" s="33">
        <v>0.37287199999999998</v>
      </c>
      <c r="X43" s="33">
        <v>0.37276569999999998</v>
      </c>
      <c r="Y43" s="33">
        <v>0.37379459999999998</v>
      </c>
      <c r="Z43" s="33">
        <v>0.37462960000000001</v>
      </c>
      <c r="AA43" s="33">
        <v>0.37201319999999999</v>
      </c>
      <c r="AB43" s="33">
        <v>0.37016209999999999</v>
      </c>
      <c r="AC43" s="29">
        <v>0.36951440000000002</v>
      </c>
      <c r="AD43" s="29">
        <v>0.37009819999999999</v>
      </c>
      <c r="AE43" s="29">
        <v>0.3723437</v>
      </c>
      <c r="AF43" s="29">
        <v>0.37343870000000001</v>
      </c>
      <c r="AG43" s="29">
        <v>0.3696218</v>
      </c>
      <c r="AH43" s="29">
        <v>0.37087110000000001</v>
      </c>
      <c r="AI43" s="29">
        <v>0.37007089999999998</v>
      </c>
      <c r="AJ43" s="29">
        <v>0.36876989999999998</v>
      </c>
      <c r="AK43" s="3">
        <f t="shared" si="0"/>
        <v>0.35853094285714288</v>
      </c>
      <c r="AL43" s="1">
        <v>-48.590400000000002</v>
      </c>
      <c r="AM43" s="10" t="s">
        <v>116</v>
      </c>
      <c r="AO43" s="2">
        <f>SUM(A41:AJ42)/72</f>
        <v>0.40794763611111118</v>
      </c>
      <c r="AP43" s="2">
        <f>((AK43-AK$6)*100)/AK$6</f>
        <v>-1.7084968782500602</v>
      </c>
      <c r="AQ43" s="2"/>
      <c r="AR43" s="10" t="s">
        <v>116</v>
      </c>
      <c r="AS43" s="2"/>
      <c r="AT43" s="1">
        <f>((AO43-AO$6)*100)/AO$6</f>
        <v>-0.64130509026456028</v>
      </c>
    </row>
    <row r="44" spans="1:50" x14ac:dyDescent="0.25">
      <c r="A44" s="29">
        <v>0.34723310000000002</v>
      </c>
      <c r="B44" s="30">
        <v>0.34301710000000002</v>
      </c>
      <c r="C44" s="29">
        <v>0.33425630000000001</v>
      </c>
      <c r="D44" s="29">
        <v>0.32762859999999999</v>
      </c>
      <c r="E44" s="31">
        <v>0.30476389999999998</v>
      </c>
      <c r="F44" s="31">
        <v>0.26936880000000002</v>
      </c>
      <c r="G44" s="31">
        <v>0.25553749999999997</v>
      </c>
      <c r="H44" s="31">
        <v>0.23888819999999999</v>
      </c>
      <c r="I44" s="31">
        <v>0.255409</v>
      </c>
      <c r="J44" s="31">
        <v>0.26420539999999998</v>
      </c>
      <c r="K44" s="31">
        <v>0.27170879999999997</v>
      </c>
      <c r="L44" s="31">
        <v>0.2761132</v>
      </c>
      <c r="M44" s="31">
        <v>0.28179530000000003</v>
      </c>
      <c r="N44" s="31">
        <v>0.28793800000000003</v>
      </c>
      <c r="O44" s="31">
        <v>0.29306189999999999</v>
      </c>
      <c r="P44" s="31">
        <v>0.2916955</v>
      </c>
      <c r="Q44" s="32">
        <v>0.29208269999999997</v>
      </c>
      <c r="R44" s="32">
        <v>0.28237129999999999</v>
      </c>
      <c r="S44" s="33">
        <v>0.27620289999999997</v>
      </c>
      <c r="T44" s="33" t="s">
        <v>0</v>
      </c>
      <c r="U44" s="33">
        <v>0.33898610000000001</v>
      </c>
      <c r="V44" s="33">
        <v>0.34469040000000001</v>
      </c>
      <c r="W44" s="33">
        <v>0.346833</v>
      </c>
      <c r="X44" s="33">
        <v>0.3465646</v>
      </c>
      <c r="Y44" s="33">
        <v>0.34890500000000002</v>
      </c>
      <c r="Z44" s="33">
        <v>0.34931190000000001</v>
      </c>
      <c r="AA44" s="33">
        <v>0.34853790000000001</v>
      </c>
      <c r="AB44" s="33">
        <v>0.34708919999999999</v>
      </c>
      <c r="AC44" s="29">
        <v>0.3458214</v>
      </c>
      <c r="AD44" s="29">
        <v>0.34877409999999998</v>
      </c>
      <c r="AE44" s="29">
        <v>0.35057820000000001</v>
      </c>
      <c r="AF44" s="29">
        <v>0.35450310000000002</v>
      </c>
      <c r="AG44" s="29">
        <v>0.35310710000000001</v>
      </c>
      <c r="AH44" s="29">
        <v>0.3509505</v>
      </c>
      <c r="AI44" s="29">
        <v>0.35127049999999999</v>
      </c>
      <c r="AJ44" s="29">
        <v>0.35041620000000001</v>
      </c>
      <c r="AK44" s="3">
        <f t="shared" si="0"/>
        <v>0.3162747628571429</v>
      </c>
      <c r="AL44" s="1">
        <v>-43.982999999999997</v>
      </c>
      <c r="AM44" s="11" t="s">
        <v>99</v>
      </c>
      <c r="AO44" s="2">
        <f>SUM(A66:R70)/56</f>
        <v>0.20717357857142857</v>
      </c>
      <c r="AP44" s="2">
        <f>((AK44-AK$7)*100)/AK$7</f>
        <v>-4.1749461110405202</v>
      </c>
      <c r="AR44" s="11" t="s">
        <v>99</v>
      </c>
      <c r="AS44" s="2"/>
      <c r="AT44" s="1">
        <f>((AO44-AO$7)*100)/AO$7</f>
        <v>-6.1115087607268013</v>
      </c>
    </row>
    <row r="45" spans="1:50" x14ac:dyDescent="0.25">
      <c r="A45" s="29">
        <v>0.31239869999999997</v>
      </c>
      <c r="B45" s="30">
        <v>0.28912339999999997</v>
      </c>
      <c r="C45" s="29">
        <v>0.25230259999999999</v>
      </c>
      <c r="D45" s="29">
        <v>0.22020010000000001</v>
      </c>
      <c r="E45" s="31">
        <v>0.19843259999999999</v>
      </c>
      <c r="F45" s="31">
        <v>0.19710730000000001</v>
      </c>
      <c r="G45" s="31">
        <v>0.17725920000000001</v>
      </c>
      <c r="H45" s="31">
        <v>0.1841827</v>
      </c>
      <c r="I45" s="31">
        <v>0.1897702</v>
      </c>
      <c r="J45" s="31">
        <v>0.19522229999999999</v>
      </c>
      <c r="K45" s="31">
        <v>0.19842389999999999</v>
      </c>
      <c r="L45" s="31">
        <v>0.19989689999999999</v>
      </c>
      <c r="M45" s="31">
        <v>0.2040585</v>
      </c>
      <c r="N45" s="31">
        <v>0.21088129999999999</v>
      </c>
      <c r="O45" s="31">
        <v>0.21568989999999999</v>
      </c>
      <c r="P45" s="31">
        <v>0.21784319999999999</v>
      </c>
      <c r="Q45" s="32">
        <v>0.2202337</v>
      </c>
      <c r="R45" s="32">
        <v>0.2103052</v>
      </c>
      <c r="S45" s="33">
        <v>0.20964959999999999</v>
      </c>
      <c r="T45" s="33" t="s">
        <v>0</v>
      </c>
      <c r="U45" s="33">
        <v>0.2252777</v>
      </c>
      <c r="V45" s="33">
        <v>0.25498680000000001</v>
      </c>
      <c r="W45" s="33">
        <v>0.27060469999999998</v>
      </c>
      <c r="X45" s="33">
        <v>0.27910600000000002</v>
      </c>
      <c r="Y45" s="33">
        <v>0.27873520000000002</v>
      </c>
      <c r="Z45" s="33">
        <v>0.2811265</v>
      </c>
      <c r="AA45" s="33">
        <v>0.28288570000000002</v>
      </c>
      <c r="AB45" s="33">
        <v>0.28478609999999999</v>
      </c>
      <c r="AC45" s="29">
        <v>0.30147020000000002</v>
      </c>
      <c r="AD45" s="29">
        <v>0.31108580000000002</v>
      </c>
      <c r="AE45" s="29">
        <v>0.31417469999999997</v>
      </c>
      <c r="AF45" s="29">
        <v>0.32522230000000002</v>
      </c>
      <c r="AG45" s="29">
        <v>0.32311060000000003</v>
      </c>
      <c r="AH45" s="29">
        <v>0.32316030000000001</v>
      </c>
      <c r="AI45" s="29">
        <v>0.32611440000000003</v>
      </c>
      <c r="AJ45" s="29">
        <v>0.32347789999999998</v>
      </c>
      <c r="AK45" s="3">
        <f t="shared" si="0"/>
        <v>0.25166589142857143</v>
      </c>
      <c r="AL45" s="1">
        <v>-39.709000000000003</v>
      </c>
      <c r="AM45" s="11" t="s">
        <v>102</v>
      </c>
      <c r="AO45" s="2">
        <f>SUM(E43:R47)/68</f>
        <v>0.2115195529411765</v>
      </c>
      <c r="AP45" s="2">
        <f>((AK45-AK$8)*100)/AK$8</f>
        <v>-6.3724641975615288</v>
      </c>
      <c r="AR45" s="11" t="s">
        <v>102</v>
      </c>
      <c r="AS45" s="2"/>
      <c r="AT45" s="1">
        <f>((AO45-AO$8)*100)/AO$8</f>
        <v>-5.9029138942092061</v>
      </c>
    </row>
    <row r="46" spans="1:50" x14ac:dyDescent="0.25">
      <c r="A46" s="29">
        <v>0.22017709999999999</v>
      </c>
      <c r="B46" s="30">
        <v>0.18852959999999999</v>
      </c>
      <c r="C46" s="29">
        <v>0.14895059999999999</v>
      </c>
      <c r="D46" s="29">
        <v>0.15240210000000001</v>
      </c>
      <c r="E46" s="31" t="s">
        <v>0</v>
      </c>
      <c r="F46" s="31">
        <v>0.2147732</v>
      </c>
      <c r="G46" s="31">
        <v>0.14161489999999999</v>
      </c>
      <c r="H46" s="31">
        <v>0.13240750000000001</v>
      </c>
      <c r="I46" s="31">
        <v>0.13829279999999999</v>
      </c>
      <c r="J46" s="31">
        <v>0.13741239999999999</v>
      </c>
      <c r="K46" s="31">
        <v>0.13535520000000001</v>
      </c>
      <c r="L46" s="31">
        <v>0.13228760000000001</v>
      </c>
      <c r="M46" s="31">
        <v>0.1341368</v>
      </c>
      <c r="N46" s="31">
        <v>0.1384203</v>
      </c>
      <c r="O46" s="31">
        <v>0.14503840000000001</v>
      </c>
      <c r="P46" s="31">
        <v>0.1494906</v>
      </c>
      <c r="Q46" s="32">
        <v>0.15026100000000001</v>
      </c>
      <c r="R46" s="32">
        <v>0.13360520000000001</v>
      </c>
      <c r="S46" s="33">
        <v>0.13856060000000001</v>
      </c>
      <c r="T46" s="33" t="s">
        <v>0</v>
      </c>
      <c r="U46" s="33">
        <v>0.15400610000000001</v>
      </c>
      <c r="V46" s="33">
        <v>0.1813379</v>
      </c>
      <c r="W46" s="33">
        <v>0.20193169999999999</v>
      </c>
      <c r="X46" s="33">
        <v>0.21545069999999999</v>
      </c>
      <c r="Y46" s="33">
        <v>0.21666060000000001</v>
      </c>
      <c r="Z46" s="33">
        <v>0.21217620000000001</v>
      </c>
      <c r="AA46" s="33">
        <v>0.20297580000000001</v>
      </c>
      <c r="AB46" s="33">
        <v>0.21159710000000001</v>
      </c>
      <c r="AC46" s="29">
        <v>0.241174</v>
      </c>
      <c r="AD46" s="29">
        <v>0.20021510000000001</v>
      </c>
      <c r="AE46" s="29">
        <v>0.1791768</v>
      </c>
      <c r="AF46" s="29">
        <v>0.20163639999999999</v>
      </c>
      <c r="AG46" s="29">
        <v>0.22861609999999999</v>
      </c>
      <c r="AH46" s="29">
        <v>0.24280379999999999</v>
      </c>
      <c r="AI46" s="29">
        <v>0.24856629999999999</v>
      </c>
      <c r="AJ46" s="29">
        <v>0.24203279999999999</v>
      </c>
      <c r="AK46" s="3">
        <f t="shared" si="0"/>
        <v>0.17976686176470585</v>
      </c>
      <c r="AL46" s="1">
        <v>-35.685299999999998</v>
      </c>
      <c r="AM46" s="12" t="s">
        <v>105</v>
      </c>
      <c r="AO46" s="2">
        <f>SUM(S66:Z70)/35</f>
        <v>0.22725669428571427</v>
      </c>
      <c r="AP46" s="2">
        <f>((AK46-AK$9)*100)/AK$9</f>
        <v>-7.0646571950996213</v>
      </c>
      <c r="AR46" s="12" t="s">
        <v>105</v>
      </c>
      <c r="AS46" s="2"/>
      <c r="AT46" s="1">
        <f>((AO46-AO$9)*100)/AO$9</f>
        <v>-7.4501012058528699</v>
      </c>
    </row>
    <row r="47" spans="1:50" x14ac:dyDescent="0.25">
      <c r="A47" s="29">
        <v>0.1310442</v>
      </c>
      <c r="B47" s="30">
        <v>0.1200604</v>
      </c>
      <c r="C47" s="29">
        <v>9.0982499999999994E-2</v>
      </c>
      <c r="D47" s="29" t="s">
        <v>0</v>
      </c>
      <c r="E47" s="31" t="s">
        <v>0</v>
      </c>
      <c r="F47" s="31">
        <v>0.15499959999999999</v>
      </c>
      <c r="G47" s="31">
        <v>8.3115800000000004E-2</v>
      </c>
      <c r="H47" s="31">
        <v>8.1026000000000001E-2</v>
      </c>
      <c r="I47" s="31">
        <v>7.8711500000000004E-2</v>
      </c>
      <c r="J47" s="31">
        <v>6.5135899999999997E-2</v>
      </c>
      <c r="K47" s="31">
        <v>4.3294100000000002E-2</v>
      </c>
      <c r="L47" s="31">
        <v>3.7658999999999998E-2</v>
      </c>
      <c r="M47" s="31">
        <v>5.51981E-2</v>
      </c>
      <c r="N47" s="31">
        <v>7.1936100000000003E-2</v>
      </c>
      <c r="O47" s="31">
        <v>7.7919799999999997E-2</v>
      </c>
      <c r="P47" s="31">
        <v>7.9605899999999993E-2</v>
      </c>
      <c r="Q47" s="32">
        <v>6.6085099999999994E-2</v>
      </c>
      <c r="R47" s="32">
        <v>7.7500700000000006E-2</v>
      </c>
      <c r="S47" s="33">
        <v>0.1116943</v>
      </c>
      <c r="T47" s="33" t="s">
        <v>0</v>
      </c>
      <c r="U47" s="33" t="s">
        <v>0</v>
      </c>
      <c r="V47" s="33">
        <v>9.7206500000000001E-2</v>
      </c>
      <c r="W47" s="33">
        <v>0.1206344</v>
      </c>
      <c r="X47" s="33">
        <v>0.13500490000000001</v>
      </c>
      <c r="Y47" s="33">
        <v>0.13744629999999999</v>
      </c>
      <c r="Z47" s="33">
        <v>0.11981120000000001</v>
      </c>
      <c r="AA47" s="33">
        <v>9.6428700000000006E-2</v>
      </c>
      <c r="AB47" s="33">
        <v>0.14421610000000001</v>
      </c>
      <c r="AC47" s="29" t="s">
        <v>0</v>
      </c>
      <c r="AD47" s="29">
        <v>0.12970119999999999</v>
      </c>
      <c r="AE47" s="29">
        <v>0.11451020000000001</v>
      </c>
      <c r="AF47" s="29">
        <v>9.0823200000000007E-2</v>
      </c>
      <c r="AG47" s="29">
        <v>5.62227E-2</v>
      </c>
      <c r="AH47" s="29">
        <v>8.7732500000000005E-2</v>
      </c>
      <c r="AI47" s="29">
        <v>0.1080656</v>
      </c>
      <c r="AJ47" s="29">
        <v>0.1111718</v>
      </c>
      <c r="AK47" s="3">
        <f t="shared" si="0"/>
        <v>9.5965945161290339E-2</v>
      </c>
      <c r="AL47" s="1">
        <v>-31.855</v>
      </c>
      <c r="AM47" s="12" t="s">
        <v>108</v>
      </c>
      <c r="AO47" s="2">
        <f>SUM(S43:AB47)/44</f>
        <v>0.25937288181818186</v>
      </c>
      <c r="AP47" s="2">
        <f>((AK47-AK$10)*100)/AK$10</f>
        <v>-8.1875210709726467</v>
      </c>
      <c r="AR47" s="12" t="s">
        <v>108</v>
      </c>
      <c r="AS47" s="2"/>
      <c r="AT47" s="1">
        <f>((AO47-AO$10)*100)/AO$10</f>
        <v>-4.4110628072314233</v>
      </c>
    </row>
    <row r="48" spans="1:50" x14ac:dyDescent="0.25">
      <c r="A48" s="29">
        <v>0.11003449999999999</v>
      </c>
      <c r="B48" s="30">
        <v>0.1103359</v>
      </c>
      <c r="C48" s="29" t="s">
        <v>0</v>
      </c>
      <c r="D48" s="29" t="s">
        <v>0</v>
      </c>
      <c r="E48" s="34" t="s">
        <v>0</v>
      </c>
      <c r="F48" s="34">
        <v>0.1309131</v>
      </c>
      <c r="G48" s="34">
        <v>9.7599099999999994E-2</v>
      </c>
      <c r="H48" s="34">
        <v>9.4849000000000003E-2</v>
      </c>
      <c r="I48" s="34">
        <v>8.94958E-2</v>
      </c>
      <c r="J48" s="34">
        <v>7.6008900000000004E-2</v>
      </c>
      <c r="K48" s="34">
        <v>6.8007300000000007E-2</v>
      </c>
      <c r="L48" s="34">
        <v>5.8133499999999998E-2</v>
      </c>
      <c r="M48" s="34">
        <v>5.3361199999999998E-2</v>
      </c>
      <c r="N48" s="34">
        <v>5.2920500000000002E-2</v>
      </c>
      <c r="O48" s="34">
        <v>5.1007299999999998E-2</v>
      </c>
      <c r="P48" s="34">
        <v>4.9058499999999998E-2</v>
      </c>
      <c r="Q48" s="34">
        <v>5.1942500000000003E-2</v>
      </c>
      <c r="R48" s="34">
        <v>7.3200799999999996E-2</v>
      </c>
      <c r="S48" s="35">
        <v>9.1772599999999996E-2</v>
      </c>
      <c r="T48" s="35" t="s">
        <v>0</v>
      </c>
      <c r="U48" s="35" t="s">
        <v>0</v>
      </c>
      <c r="V48" s="35">
        <v>0.1348646</v>
      </c>
      <c r="W48" s="35">
        <v>0.1083418</v>
      </c>
      <c r="X48" s="35">
        <v>7.0731199999999994E-2</v>
      </c>
      <c r="Y48" s="35">
        <v>4.9874399999999999E-2</v>
      </c>
      <c r="Z48" s="35">
        <v>5.0261500000000001E-2</v>
      </c>
      <c r="AA48" s="35">
        <v>0.11299960000000001</v>
      </c>
      <c r="AB48" s="35">
        <v>0.1379609</v>
      </c>
      <c r="AC48" s="36" t="s">
        <v>0</v>
      </c>
      <c r="AD48" s="29">
        <v>0.13297700000000001</v>
      </c>
      <c r="AE48" s="29">
        <v>0.1280213</v>
      </c>
      <c r="AF48" s="29">
        <v>0.1163124</v>
      </c>
      <c r="AG48" s="29">
        <v>0.1066785</v>
      </c>
      <c r="AH48" s="29">
        <v>0.10031320000000001</v>
      </c>
      <c r="AI48" s="29">
        <v>9.8879999999999996E-2</v>
      </c>
      <c r="AJ48" s="29">
        <v>9.8392099999999996E-2</v>
      </c>
      <c r="AK48" s="3">
        <f t="shared" si="0"/>
        <v>9.0174966666666662E-2</v>
      </c>
      <c r="AL48" s="13">
        <v>-28.178599999999999</v>
      </c>
      <c r="AM48" s="14" t="s">
        <v>99</v>
      </c>
      <c r="AO48" s="7">
        <f>(SUM(B57:O65)+SUM(P57:R61))/140</f>
        <v>5.2642722142857132E-2</v>
      </c>
      <c r="AP48" s="2">
        <f>((AK48-AK$11)*100)/AK$11</f>
        <v>-8.0907642641810682</v>
      </c>
      <c r="AR48" s="14" t="s">
        <v>99</v>
      </c>
      <c r="AS48" s="2"/>
      <c r="AT48" s="1">
        <f>((AO48-AO$11)*100)/AO$11</f>
        <v>-8.7896688453781202</v>
      </c>
      <c r="AU48">
        <f>SUM(AT48:AT51)/4</f>
        <v>-9.6680819450677404</v>
      </c>
    </row>
    <row r="49" spans="1:46" x14ac:dyDescent="0.25">
      <c r="A49" s="29">
        <v>9.1549199999999997E-2</v>
      </c>
      <c r="B49" s="30">
        <v>8.7958599999999998E-2</v>
      </c>
      <c r="C49" s="29" t="s">
        <v>0</v>
      </c>
      <c r="D49" s="29" t="s">
        <v>0</v>
      </c>
      <c r="E49" s="34" t="s">
        <v>0</v>
      </c>
      <c r="F49" s="34">
        <v>0.1446038</v>
      </c>
      <c r="G49" s="34">
        <v>9.0814900000000004E-2</v>
      </c>
      <c r="H49" s="34">
        <v>7.8996999999999998E-2</v>
      </c>
      <c r="I49" s="34">
        <v>7.6200599999999993E-2</v>
      </c>
      <c r="J49" s="34">
        <v>6.9204199999999993E-2</v>
      </c>
      <c r="K49" s="34">
        <v>6.7079899999999998E-2</v>
      </c>
      <c r="L49" s="34">
        <v>6.0543100000000002E-2</v>
      </c>
      <c r="M49" s="34">
        <v>5.6459099999999998E-2</v>
      </c>
      <c r="N49" s="34">
        <v>5.6179800000000002E-2</v>
      </c>
      <c r="O49" s="34">
        <v>5.86799E-2</v>
      </c>
      <c r="P49" s="34">
        <v>6.2249699999999998E-2</v>
      </c>
      <c r="Q49" s="34">
        <v>6.7520700000000003E-2</v>
      </c>
      <c r="R49" s="34">
        <v>7.263E-2</v>
      </c>
      <c r="S49" s="35">
        <v>7.2108500000000006E-2</v>
      </c>
      <c r="T49" s="35" t="s">
        <v>0</v>
      </c>
      <c r="U49" s="35" t="s">
        <v>0</v>
      </c>
      <c r="V49" s="35">
        <v>0.13844899999999999</v>
      </c>
      <c r="W49" s="35">
        <v>0.1021941</v>
      </c>
      <c r="X49" s="35">
        <v>7.0761900000000003E-2</v>
      </c>
      <c r="Y49" s="35">
        <v>7.2548100000000004E-2</v>
      </c>
      <c r="Z49" s="35">
        <v>8.8337100000000002E-2</v>
      </c>
      <c r="AA49" s="35">
        <v>0.11670899999999999</v>
      </c>
      <c r="AB49" s="35">
        <v>0.13120560000000001</v>
      </c>
      <c r="AC49" s="36" t="s">
        <v>0</v>
      </c>
      <c r="AD49" s="29">
        <v>0.1443596</v>
      </c>
      <c r="AE49" s="29">
        <v>0.1175071</v>
      </c>
      <c r="AF49" s="29">
        <v>0.1028101</v>
      </c>
      <c r="AG49" s="29">
        <v>0.1012049</v>
      </c>
      <c r="AH49" s="29">
        <v>9.8940899999999998E-2</v>
      </c>
      <c r="AI49" s="29">
        <v>0.10053910000000001</v>
      </c>
      <c r="AJ49" s="29">
        <v>9.8006200000000002E-2</v>
      </c>
      <c r="AK49" s="3">
        <f t="shared" si="0"/>
        <v>8.9878389999999989E-2</v>
      </c>
      <c r="AL49" s="13">
        <v>-24.624300000000002</v>
      </c>
      <c r="AM49" s="14" t="s">
        <v>102</v>
      </c>
      <c r="AO49" s="2">
        <f>SUM(E48:R56)/126</f>
        <v>5.8936322222222254E-2</v>
      </c>
      <c r="AP49" s="2">
        <f>((AK49-AK$12)*100)/AK$12</f>
        <v>-8.5482062761257538</v>
      </c>
      <c r="AR49" s="14" t="s">
        <v>102</v>
      </c>
      <c r="AS49" s="2"/>
      <c r="AT49" s="1">
        <f>((AO49-AO$12)*100)/AO$12</f>
        <v>-10.156939963317106</v>
      </c>
    </row>
    <row r="50" spans="1:46" x14ac:dyDescent="0.25">
      <c r="A50" s="29">
        <v>8.4597699999999998E-2</v>
      </c>
      <c r="B50" s="30">
        <v>6.0834399999999997E-2</v>
      </c>
      <c r="C50" s="29" t="s">
        <v>0</v>
      </c>
      <c r="D50" s="29" t="s">
        <v>0</v>
      </c>
      <c r="E50" s="34" t="s">
        <v>0</v>
      </c>
      <c r="F50" s="34">
        <v>0.11117100000000001</v>
      </c>
      <c r="G50" s="34">
        <v>7.8022900000000006E-2</v>
      </c>
      <c r="H50" s="34">
        <v>6.2596200000000005E-2</v>
      </c>
      <c r="I50" s="34">
        <v>5.4003099999999998E-2</v>
      </c>
      <c r="J50" s="34">
        <v>5.3042800000000001E-2</v>
      </c>
      <c r="K50" s="34">
        <v>5.6550200000000002E-2</v>
      </c>
      <c r="L50" s="34">
        <v>5.56409E-2</v>
      </c>
      <c r="M50" s="34">
        <v>5.4181100000000003E-2</v>
      </c>
      <c r="N50" s="34">
        <v>5.6386400000000003E-2</v>
      </c>
      <c r="O50" s="34">
        <v>6.20403E-2</v>
      </c>
      <c r="P50" s="34">
        <v>6.7236099999999993E-2</v>
      </c>
      <c r="Q50" s="34">
        <v>7.1235300000000001E-2</v>
      </c>
      <c r="R50" s="34">
        <v>7.1405700000000003E-2</v>
      </c>
      <c r="S50" s="35">
        <v>5.0682499999999998E-2</v>
      </c>
      <c r="T50" s="35" t="s">
        <v>0</v>
      </c>
      <c r="U50" s="35" t="s">
        <v>0</v>
      </c>
      <c r="V50" s="35" t="s">
        <v>0</v>
      </c>
      <c r="W50" s="35">
        <v>8.4263900000000003E-2</v>
      </c>
      <c r="X50" s="35">
        <v>7.9353699999999999E-2</v>
      </c>
      <c r="Y50" s="35">
        <v>8.0079200000000003E-2</v>
      </c>
      <c r="Z50" s="35">
        <v>8.95368E-2</v>
      </c>
      <c r="AA50" s="35">
        <v>9.3920100000000006E-2</v>
      </c>
      <c r="AB50" s="35" t="s">
        <v>0</v>
      </c>
      <c r="AC50" s="36" t="s">
        <v>0</v>
      </c>
      <c r="AD50" s="29">
        <v>0.15877450000000001</v>
      </c>
      <c r="AE50" s="29">
        <v>9.59531E-2</v>
      </c>
      <c r="AF50" s="29">
        <v>9.4324099999999994E-2</v>
      </c>
      <c r="AG50" s="29">
        <v>9.4581299999999993E-2</v>
      </c>
      <c r="AH50" s="29">
        <v>9.7485799999999997E-2</v>
      </c>
      <c r="AI50" s="29">
        <v>9.9001199999999998E-2</v>
      </c>
      <c r="AJ50" s="29">
        <v>9.6011299999999994E-2</v>
      </c>
      <c r="AK50" s="3">
        <f t="shared" si="0"/>
        <v>7.9032557142857146E-2</v>
      </c>
      <c r="AL50" s="13">
        <v>-21.168500000000002</v>
      </c>
      <c r="AM50" s="15" t="s">
        <v>105</v>
      </c>
      <c r="AO50" s="2">
        <f>(SUM(S57:AB65)+SUM(P62:R65))/67</f>
        <v>6.69017776119403E-2</v>
      </c>
      <c r="AP50" s="2">
        <f>((AK50-AK$13)*100)/AK$13</f>
        <v>-8.4987733053175916</v>
      </c>
      <c r="AR50" s="15" t="s">
        <v>105</v>
      </c>
      <c r="AS50" s="2"/>
      <c r="AT50" s="1">
        <f>((AO50-AO$13)*100)/AO$13</f>
        <v>-9.9431996033852741</v>
      </c>
    </row>
    <row r="51" spans="1:46" x14ac:dyDescent="0.25">
      <c r="A51" s="29">
        <v>8.3057300000000001E-2</v>
      </c>
      <c r="B51" s="30">
        <v>5.1864899999999999E-2</v>
      </c>
      <c r="C51" s="29" t="s">
        <v>0</v>
      </c>
      <c r="D51" s="29" t="s">
        <v>0</v>
      </c>
      <c r="E51" s="34">
        <v>0.1186823</v>
      </c>
      <c r="F51" s="34">
        <v>0.103351</v>
      </c>
      <c r="G51" s="34">
        <v>7.0275299999999999E-2</v>
      </c>
      <c r="H51" s="34">
        <v>4.6820300000000002E-2</v>
      </c>
      <c r="I51" s="34">
        <v>3.78953E-2</v>
      </c>
      <c r="J51" s="34">
        <v>4.3931400000000002E-2</v>
      </c>
      <c r="K51" s="34">
        <v>3.6487499999999999E-2</v>
      </c>
      <c r="L51" s="34">
        <v>4.0840399999999999E-2</v>
      </c>
      <c r="M51" s="34">
        <v>5.1758100000000001E-2</v>
      </c>
      <c r="N51" s="34">
        <v>5.7299700000000002E-2</v>
      </c>
      <c r="O51" s="34">
        <v>6.4041600000000004E-2</v>
      </c>
      <c r="P51" s="34">
        <v>6.9280499999999995E-2</v>
      </c>
      <c r="Q51" s="34">
        <v>7.2778700000000002E-2</v>
      </c>
      <c r="R51" s="34">
        <v>8.1221699999999994E-2</v>
      </c>
      <c r="S51" s="35">
        <v>4.3654400000000003E-2</v>
      </c>
      <c r="T51" s="35" t="s">
        <v>0</v>
      </c>
      <c r="U51" s="35" t="s">
        <v>0</v>
      </c>
      <c r="V51" s="35" t="s">
        <v>0</v>
      </c>
      <c r="W51" s="35">
        <v>9.1933699999999993E-2</v>
      </c>
      <c r="X51" s="35">
        <v>8.7806300000000004E-2</v>
      </c>
      <c r="Y51" s="35">
        <v>8.8879299999999994E-2</v>
      </c>
      <c r="Z51" s="35">
        <v>9.2113799999999996E-2</v>
      </c>
      <c r="AA51" s="35">
        <v>0.1001293</v>
      </c>
      <c r="AB51" s="35" t="s">
        <v>0</v>
      </c>
      <c r="AC51" s="36" t="s">
        <v>0</v>
      </c>
      <c r="AD51" s="29" t="s">
        <v>0</v>
      </c>
      <c r="AE51" s="29">
        <v>7.3012900000000006E-2</v>
      </c>
      <c r="AF51" s="29">
        <v>8.9943899999999993E-2</v>
      </c>
      <c r="AG51" s="29">
        <v>9.1808500000000001E-2</v>
      </c>
      <c r="AH51" s="29">
        <v>9.8046599999999998E-2</v>
      </c>
      <c r="AI51" s="29">
        <v>0.1028263</v>
      </c>
      <c r="AJ51" s="29">
        <v>0.1013488</v>
      </c>
      <c r="AK51" s="3">
        <f t="shared" si="0"/>
        <v>7.4681778571428561E-2</v>
      </c>
      <c r="AL51" s="13">
        <v>-17.791599999999999</v>
      </c>
      <c r="AM51" s="15" t="s">
        <v>108</v>
      </c>
      <c r="AO51" s="2">
        <f>SUM(S48:AB56)/54</f>
        <v>8.6399861111111087E-2</v>
      </c>
      <c r="AP51" s="1">
        <f>((AK51-AK$14)*100)/AK$14</f>
        <v>-9.3281106949123203</v>
      </c>
      <c r="AR51" s="15" t="s">
        <v>108</v>
      </c>
      <c r="AS51" s="2"/>
      <c r="AT51" s="1">
        <f>((AO51-AO$14)*100)/AO$14</f>
        <v>-9.7825193681904601</v>
      </c>
    </row>
    <row r="52" spans="1:46" x14ac:dyDescent="0.25">
      <c r="A52" s="29">
        <v>8.5243600000000003E-2</v>
      </c>
      <c r="B52" s="30">
        <v>6.1054900000000002E-2</v>
      </c>
      <c r="C52" s="29" t="s">
        <v>0</v>
      </c>
      <c r="D52" s="29" t="s">
        <v>0</v>
      </c>
      <c r="E52" s="34">
        <v>8.7589500000000001E-2</v>
      </c>
      <c r="F52" s="34">
        <v>7.4890200000000004E-2</v>
      </c>
      <c r="G52" s="34">
        <v>5.2593399999999998E-2</v>
      </c>
      <c r="H52" s="34">
        <v>3.74677E-2</v>
      </c>
      <c r="I52" s="34">
        <v>3.4219899999999998E-2</v>
      </c>
      <c r="J52" s="34">
        <v>3.1178000000000001E-2</v>
      </c>
      <c r="K52" s="34">
        <v>3.37842E-2</v>
      </c>
      <c r="L52" s="34">
        <v>4.1680399999999999E-2</v>
      </c>
      <c r="M52" s="34">
        <v>5.0568799999999997E-2</v>
      </c>
      <c r="N52" s="34">
        <v>5.9072600000000003E-2</v>
      </c>
      <c r="O52" s="34">
        <v>6.66432E-2</v>
      </c>
      <c r="P52" s="34">
        <v>7.3211200000000004E-2</v>
      </c>
      <c r="Q52" s="34">
        <v>7.8595799999999993E-2</v>
      </c>
      <c r="R52" s="34">
        <v>9.1060699999999994E-2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0.1031009</v>
      </c>
      <c r="X52" s="35">
        <v>8.8884199999999997E-2</v>
      </c>
      <c r="Y52" s="35">
        <v>9.4190300000000005E-2</v>
      </c>
      <c r="Z52" s="35">
        <v>9.0653399999999995E-2</v>
      </c>
      <c r="AA52" s="35">
        <v>0.1083325</v>
      </c>
      <c r="AB52" s="35" t="s">
        <v>0</v>
      </c>
      <c r="AC52" s="36" t="s">
        <v>0</v>
      </c>
      <c r="AD52" s="29" t="s">
        <v>0</v>
      </c>
      <c r="AE52" s="29">
        <v>9.2402999999999999E-2</v>
      </c>
      <c r="AF52" s="29">
        <v>7.98349E-2</v>
      </c>
      <c r="AG52" s="29">
        <v>7.5313900000000003E-2</v>
      </c>
      <c r="AH52" s="29">
        <v>8.3084099999999994E-2</v>
      </c>
      <c r="AI52" s="29">
        <v>9.2576099999999995E-2</v>
      </c>
      <c r="AJ52" s="29">
        <v>9.5496999999999999E-2</v>
      </c>
      <c r="AK52" s="3">
        <f t="shared" si="0"/>
        <v>7.2693496296296303E-2</v>
      </c>
      <c r="AL52" s="13">
        <v>-14.477499999999999</v>
      </c>
      <c r="AM52" s="16" t="s">
        <v>117</v>
      </c>
      <c r="AO52" s="7">
        <f>(SUM(AC43:AJ65)+SUM(A43:D56))/173</f>
        <v>0.14503339537572249</v>
      </c>
      <c r="AP52" s="2">
        <f>((AK52-AK$15)*100)/AK$15</f>
        <v>-10.249062044165957</v>
      </c>
      <c r="AR52" s="16" t="s">
        <v>117</v>
      </c>
      <c r="AS52" s="2"/>
      <c r="AT52" s="1">
        <f>((AO52-AO$15)*100)/AO$15</f>
        <v>-5.660734039920694</v>
      </c>
    </row>
    <row r="53" spans="1:46" x14ac:dyDescent="0.25">
      <c r="A53" s="29">
        <v>0.1064746</v>
      </c>
      <c r="B53" s="30">
        <v>7.1822300000000006E-2</v>
      </c>
      <c r="C53" s="29" t="s">
        <v>0</v>
      </c>
      <c r="D53" s="29" t="s">
        <v>0</v>
      </c>
      <c r="E53" s="34">
        <v>5.7677600000000002E-2</v>
      </c>
      <c r="F53" s="34">
        <v>6.1734299999999999E-2</v>
      </c>
      <c r="G53" s="34">
        <v>4.62995E-2</v>
      </c>
      <c r="H53" s="34">
        <v>4.0006899999999998E-2</v>
      </c>
      <c r="I53" s="34">
        <v>3.1940900000000001E-2</v>
      </c>
      <c r="J53" s="34">
        <v>2.9825999999999998E-2</v>
      </c>
      <c r="K53" s="34">
        <v>2.98258E-2</v>
      </c>
      <c r="L53" s="34">
        <v>3.1861599999999997E-2</v>
      </c>
      <c r="M53" s="34">
        <v>3.8326199999999998E-2</v>
      </c>
      <c r="N53" s="34">
        <v>5.6489600000000001E-2</v>
      </c>
      <c r="O53" s="34">
        <v>6.6123600000000005E-2</v>
      </c>
      <c r="P53" s="34">
        <v>7.4049000000000004E-2</v>
      </c>
      <c r="Q53" s="34">
        <v>7.5823299999999996E-2</v>
      </c>
      <c r="R53" s="34">
        <v>0.1041541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8.7759299999999998E-2</v>
      </c>
      <c r="X53" s="35">
        <v>8.36451E-2</v>
      </c>
      <c r="Y53" s="35">
        <v>8.6477200000000004E-2</v>
      </c>
      <c r="Z53" s="35">
        <v>8.1307400000000002E-2</v>
      </c>
      <c r="AA53" s="35">
        <v>0.1025708</v>
      </c>
      <c r="AB53" s="35" t="s">
        <v>0</v>
      </c>
      <c r="AC53" s="36" t="s">
        <v>0</v>
      </c>
      <c r="AD53" s="29" t="s">
        <v>0</v>
      </c>
      <c r="AE53" s="29">
        <v>6.7635899999999999E-2</v>
      </c>
      <c r="AF53" s="29">
        <v>6.0943900000000002E-2</v>
      </c>
      <c r="AG53" s="29">
        <v>6.5071000000000004E-2</v>
      </c>
      <c r="AH53" s="29">
        <v>8.0607399999999996E-2</v>
      </c>
      <c r="AI53" s="29">
        <v>8.9759900000000004E-2</v>
      </c>
      <c r="AJ53" s="29">
        <v>0.1007778</v>
      </c>
      <c r="AK53" s="3">
        <f t="shared" si="0"/>
        <v>6.774040740740743E-2</v>
      </c>
      <c r="AL53" s="13">
        <v>-11.212300000000001</v>
      </c>
      <c r="AM53" t="s">
        <v>118</v>
      </c>
      <c r="AO53" s="2">
        <f>((SUM(A39:Z72)+SUM(AA39:AJ65))/895)</f>
        <v>0.16656414458100557</v>
      </c>
      <c r="AP53" s="2">
        <f>((AK53-AK$16)*100)/AK$16</f>
        <v>-10.888556065941806</v>
      </c>
      <c r="AR53" t="s">
        <v>118</v>
      </c>
      <c r="AT53" s="1">
        <f>((AO53-AO$16)*100)/AO$16</f>
        <v>-4.8455846677640801</v>
      </c>
    </row>
    <row r="54" spans="1:46" x14ac:dyDescent="0.25">
      <c r="A54" s="29">
        <v>0.13863809999999999</v>
      </c>
      <c r="B54" s="30">
        <v>5.5670900000000002E-2</v>
      </c>
      <c r="C54" s="29">
        <v>3.1676000000000003E-2</v>
      </c>
      <c r="D54" s="29">
        <v>4.6437300000000001E-2</v>
      </c>
      <c r="E54" s="34">
        <v>5.5135299999999998E-2</v>
      </c>
      <c r="F54" s="34">
        <v>4.8780400000000002E-2</v>
      </c>
      <c r="G54" s="34">
        <v>3.9620599999999999E-2</v>
      </c>
      <c r="H54" s="34">
        <v>3.58044E-2</v>
      </c>
      <c r="I54" s="34">
        <v>3.02416E-2</v>
      </c>
      <c r="J54" s="34">
        <v>3.2877999999999998E-2</v>
      </c>
      <c r="K54" s="34">
        <v>3.22063E-2</v>
      </c>
      <c r="L54" s="34">
        <v>3.41915E-2</v>
      </c>
      <c r="M54" s="34">
        <v>4.1044700000000003E-2</v>
      </c>
      <c r="N54" s="34">
        <v>5.3164299999999998E-2</v>
      </c>
      <c r="O54" s="34">
        <v>6.8027500000000005E-2</v>
      </c>
      <c r="P54" s="34">
        <v>8.0699599999999996E-2</v>
      </c>
      <c r="Q54" s="34">
        <v>8.2985000000000003E-2</v>
      </c>
      <c r="R54" s="34">
        <v>0.106242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5.6065499999999997E-2</v>
      </c>
      <c r="X54" s="35">
        <v>6.6053200000000006E-2</v>
      </c>
      <c r="Y54" s="35">
        <v>9.7588599999999998E-2</v>
      </c>
      <c r="Z54" s="35">
        <v>0.1076071</v>
      </c>
      <c r="AA54" s="35">
        <v>9.6427600000000002E-2</v>
      </c>
      <c r="AB54" s="35" t="s">
        <v>0</v>
      </c>
      <c r="AC54" s="36" t="s">
        <v>0</v>
      </c>
      <c r="AD54" s="29" t="s">
        <v>0</v>
      </c>
      <c r="AE54" s="29">
        <v>5.6389399999999999E-2</v>
      </c>
      <c r="AF54" s="29">
        <v>6.5938399999999994E-2</v>
      </c>
      <c r="AG54" s="29">
        <v>6.5925200000000003E-2</v>
      </c>
      <c r="AH54" s="29">
        <v>7.6841400000000004E-2</v>
      </c>
      <c r="AI54" s="29">
        <v>8.5649000000000003E-2</v>
      </c>
      <c r="AJ54" s="29">
        <v>0.1099034</v>
      </c>
      <c r="AK54" s="3">
        <f t="shared" si="0"/>
        <v>6.5442493103448282E-2</v>
      </c>
      <c r="AL54" s="13">
        <v>-7.9836</v>
      </c>
      <c r="AM54" t="s">
        <v>119</v>
      </c>
      <c r="AP54" s="2">
        <f>((AK54-AK$17)*100)/AK$17</f>
        <v>-11.221557572504329</v>
      </c>
      <c r="AR54" t="s">
        <v>119</v>
      </c>
      <c r="AT54" s="1" t="e">
        <f>((AO54-AO$17)*100)/AO$17</f>
        <v>#DIV/0!</v>
      </c>
    </row>
    <row r="55" spans="1:46" x14ac:dyDescent="0.25">
      <c r="A55" s="29">
        <v>5.0132200000000002E-2</v>
      </c>
      <c r="B55" s="30">
        <v>5.1493999999999998E-2</v>
      </c>
      <c r="C55" s="29">
        <v>3.2169900000000001E-2</v>
      </c>
      <c r="D55" s="29">
        <v>3.9241499999999999E-2</v>
      </c>
      <c r="E55" s="34">
        <v>4.2425200000000003E-2</v>
      </c>
      <c r="F55" s="34">
        <v>3.7963299999999998E-2</v>
      </c>
      <c r="G55" s="34">
        <v>3.4242799999999997E-2</v>
      </c>
      <c r="H55" s="34">
        <v>3.5819400000000001E-2</v>
      </c>
      <c r="I55" s="34">
        <v>3.7594500000000003E-2</v>
      </c>
      <c r="J55" s="34">
        <v>4.2171800000000002E-2</v>
      </c>
      <c r="K55" s="34">
        <v>4.5171200000000002E-2</v>
      </c>
      <c r="L55" s="34">
        <v>4.7801099999999999E-2</v>
      </c>
      <c r="M55" s="34">
        <v>5.6063799999999997E-2</v>
      </c>
      <c r="N55" s="34">
        <v>6.7266500000000007E-2</v>
      </c>
      <c r="O55" s="34">
        <v>7.8544799999999998E-2</v>
      </c>
      <c r="P55" s="34">
        <v>9.0211299999999994E-2</v>
      </c>
      <c r="Q55" s="34">
        <v>0.1004746</v>
      </c>
      <c r="R55" s="34">
        <v>8.8419499999999998E-2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5.7327500000000003E-2</v>
      </c>
      <c r="X55" s="35">
        <v>7.1895600000000004E-2</v>
      </c>
      <c r="Y55" s="35">
        <v>9.2166999999999999E-2</v>
      </c>
      <c r="Z55" s="35">
        <v>0.11461499999999999</v>
      </c>
      <c r="AA55" s="35">
        <v>0.1056428</v>
      </c>
      <c r="AB55" s="35" t="s">
        <v>0</v>
      </c>
      <c r="AC55" s="36" t="s">
        <v>0</v>
      </c>
      <c r="AD55" s="29" t="s">
        <v>0</v>
      </c>
      <c r="AE55" s="29">
        <v>5.1288100000000003E-2</v>
      </c>
      <c r="AF55" s="29">
        <v>5.0608399999999998E-2</v>
      </c>
      <c r="AG55" s="29">
        <v>3.27017E-2</v>
      </c>
      <c r="AH55" s="29">
        <v>3.4361900000000001E-2</v>
      </c>
      <c r="AI55" s="29">
        <v>6.8851099999999998E-2</v>
      </c>
      <c r="AJ55" s="29">
        <v>0.10816489999999999</v>
      </c>
      <c r="AK55" s="3">
        <f t="shared" si="0"/>
        <v>6.0856255172413797E-2</v>
      </c>
      <c r="AL55" s="13">
        <v>-4.7801999999999998</v>
      </c>
      <c r="AM55" t="s">
        <v>120</v>
      </c>
      <c r="AP55" s="2">
        <f>((AK55-AK$18)*100)/AK$18</f>
        <v>-11.37458891331301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0</v>
      </c>
      <c r="B56" s="30" t="s">
        <v>0</v>
      </c>
      <c r="C56" s="29">
        <v>2.86965E-2</v>
      </c>
      <c r="D56" s="29">
        <v>2.12613E-2</v>
      </c>
      <c r="E56" s="34">
        <v>2.28971E-2</v>
      </c>
      <c r="F56" s="34">
        <v>2.3274900000000001E-2</v>
      </c>
      <c r="G56" s="34">
        <v>2.90715E-2</v>
      </c>
      <c r="H56" s="34">
        <v>3.6255999999999997E-2</v>
      </c>
      <c r="I56" s="34">
        <v>3.7410199999999998E-2</v>
      </c>
      <c r="J56" s="34">
        <v>3.8601999999999997E-2</v>
      </c>
      <c r="K56" s="34">
        <v>4.0209799999999997E-2</v>
      </c>
      <c r="L56" s="34">
        <v>4.1696400000000002E-2</v>
      </c>
      <c r="M56" s="34">
        <v>4.5517500000000002E-2</v>
      </c>
      <c r="N56" s="34">
        <v>4.9966299999999998E-2</v>
      </c>
      <c r="O56" s="34">
        <v>5.6268100000000001E-2</v>
      </c>
      <c r="P56" s="34">
        <v>6.8761100000000006E-2</v>
      </c>
      <c r="Q56" s="34">
        <v>8.4931499999999993E-2</v>
      </c>
      <c r="R56" s="34">
        <v>9.3393199999999996E-2</v>
      </c>
      <c r="S56" s="35" t="s">
        <v>0</v>
      </c>
      <c r="T56" s="35" t="s">
        <v>0</v>
      </c>
      <c r="U56" s="35" t="s">
        <v>0</v>
      </c>
      <c r="V56" s="35">
        <v>4.1106299999999998E-2</v>
      </c>
      <c r="W56" s="35">
        <v>4.3254399999999998E-2</v>
      </c>
      <c r="X56" s="35">
        <v>4.4794100000000003E-2</v>
      </c>
      <c r="Y56" s="35">
        <v>5.4576300000000001E-2</v>
      </c>
      <c r="Z56" s="35">
        <v>6.8202899999999997E-2</v>
      </c>
      <c r="AA56" s="35">
        <v>8.9874599999999999E-2</v>
      </c>
      <c r="AB56" s="35" t="s">
        <v>0</v>
      </c>
      <c r="AC56" s="36" t="s">
        <v>0</v>
      </c>
      <c r="AD56" s="29" t="s">
        <v>0</v>
      </c>
      <c r="AE56" s="29">
        <v>5.6907800000000001E-2</v>
      </c>
      <c r="AF56" s="29">
        <v>3.2872600000000002E-2</v>
      </c>
      <c r="AG56" s="29">
        <v>2.9488799999999999E-2</v>
      </c>
      <c r="AH56" s="29">
        <v>2.93168E-2</v>
      </c>
      <c r="AI56" s="29">
        <v>3.5457700000000002E-2</v>
      </c>
      <c r="AJ56" s="29">
        <v>4.5021899999999997E-2</v>
      </c>
      <c r="AK56" s="19">
        <f>AVERAGE(A56:AJ56)</f>
        <v>4.603884285714286E-2</v>
      </c>
      <c r="AL56" s="13">
        <v>-1.5918000000000001</v>
      </c>
      <c r="AM56" t="s">
        <v>121</v>
      </c>
      <c r="AO56" s="2">
        <f>SUM(U71:W72)/6</f>
        <v>0.39034564999999999</v>
      </c>
      <c r="AP56" s="2">
        <f>((AK56-AK$19)*100)/AK$19</f>
        <v>-10.609736774312548</v>
      </c>
      <c r="AR56" t="s">
        <v>124</v>
      </c>
      <c r="AT56" s="1">
        <f>((AO56-AO$19)*100)/AO$19</f>
        <v>-1.7546765836220661</v>
      </c>
    </row>
    <row r="57" spans="1:46" x14ac:dyDescent="0.25">
      <c r="A57" t="s">
        <v>0</v>
      </c>
      <c r="B57" s="37" t="s">
        <v>0</v>
      </c>
      <c r="C57" s="34">
        <v>2.0199100000000001E-2</v>
      </c>
      <c r="D57" s="34">
        <v>1.8344900000000001E-2</v>
      </c>
      <c r="E57" s="34">
        <v>1.8863600000000001E-2</v>
      </c>
      <c r="F57" s="34">
        <v>1.9877499999999999E-2</v>
      </c>
      <c r="G57" s="34">
        <v>2.9568400000000002E-2</v>
      </c>
      <c r="H57" s="34">
        <v>3.7743899999999997E-2</v>
      </c>
      <c r="I57" s="34">
        <v>4.1671100000000003E-2</v>
      </c>
      <c r="J57" s="34">
        <v>4.4593899999999999E-2</v>
      </c>
      <c r="K57" s="34">
        <v>4.4647800000000001E-2</v>
      </c>
      <c r="L57" s="34">
        <v>4.4653699999999998E-2</v>
      </c>
      <c r="M57" s="34">
        <v>4.6510099999999999E-2</v>
      </c>
      <c r="N57" s="34">
        <v>4.9927100000000002E-2</v>
      </c>
      <c r="O57" s="34">
        <v>5.5424599999999997E-2</v>
      </c>
      <c r="P57" s="34">
        <v>6.7953799999999995E-2</v>
      </c>
      <c r="Q57" s="34">
        <v>7.9161899999999993E-2</v>
      </c>
      <c r="R57" s="34">
        <v>7.8275600000000001E-2</v>
      </c>
      <c r="S57" s="35" t="s">
        <v>0</v>
      </c>
      <c r="T57" s="35" t="s">
        <v>0</v>
      </c>
      <c r="U57" s="35" t="s">
        <v>0</v>
      </c>
      <c r="V57" s="35">
        <v>5.9353499999999997E-2</v>
      </c>
      <c r="W57" s="35">
        <v>4.5091699999999998E-2</v>
      </c>
      <c r="X57" s="35">
        <v>4.6186699999999997E-2</v>
      </c>
      <c r="Y57" s="35">
        <v>5.20966E-2</v>
      </c>
      <c r="Z57" s="35">
        <v>6.3592200000000002E-2</v>
      </c>
      <c r="AA57" s="35">
        <v>8.0570799999999998E-2</v>
      </c>
      <c r="AB57" s="35" t="s">
        <v>0</v>
      </c>
      <c r="AC57" s="36" t="s">
        <v>0</v>
      </c>
      <c r="AD57" s="29" t="s">
        <v>0</v>
      </c>
      <c r="AE57" s="29">
        <v>0.1065888</v>
      </c>
      <c r="AF57" s="29">
        <v>2.96697E-2</v>
      </c>
      <c r="AG57" s="29">
        <v>2.4340000000000001E-2</v>
      </c>
      <c r="AH57" s="29">
        <v>4.0626000000000002E-2</v>
      </c>
      <c r="AI57" s="29">
        <v>4.52428E-2</v>
      </c>
      <c r="AJ57" s="29">
        <v>4.3635500000000001E-2</v>
      </c>
      <c r="AK57" s="3">
        <f t="shared" si="0"/>
        <v>4.7657546428571416E-2</v>
      </c>
      <c r="AL57" s="13">
        <v>1.5918000000000001</v>
      </c>
      <c r="AP57" s="2">
        <f>((AK57-AK$20)*100)/AK$20</f>
        <v>-9.6821976008725024</v>
      </c>
    </row>
    <row r="58" spans="1:46" x14ac:dyDescent="0.25">
      <c r="A58" t="s">
        <v>0</v>
      </c>
      <c r="B58" s="37">
        <v>2.4640800000000001E-2</v>
      </c>
      <c r="C58" s="34">
        <v>2.08138E-2</v>
      </c>
      <c r="D58" s="34">
        <v>1.78795E-2</v>
      </c>
      <c r="E58" s="34">
        <v>2.0283300000000001E-2</v>
      </c>
      <c r="F58" s="34">
        <v>2.5292599999999998E-2</v>
      </c>
      <c r="G58" s="34">
        <v>3.7253599999999998E-2</v>
      </c>
      <c r="H58" s="34">
        <v>4.7204999999999997E-2</v>
      </c>
      <c r="I58" s="34">
        <v>5.8199000000000001E-2</v>
      </c>
      <c r="J58" s="34">
        <v>6.9358000000000003E-2</v>
      </c>
      <c r="K58" s="34">
        <v>7.49977E-2</v>
      </c>
      <c r="L58" s="34">
        <v>8.0142000000000005E-2</v>
      </c>
      <c r="M58" s="34">
        <v>7.7006400000000003E-2</v>
      </c>
      <c r="N58" s="34">
        <v>6.9360000000000005E-2</v>
      </c>
      <c r="O58" s="34">
        <v>6.3123100000000001E-2</v>
      </c>
      <c r="P58" s="34">
        <v>6.7269499999999996E-2</v>
      </c>
      <c r="Q58" s="34">
        <v>7.0548700000000006E-2</v>
      </c>
      <c r="R58" s="34">
        <v>6.9117499999999998E-2</v>
      </c>
      <c r="S58" s="35" t="s">
        <v>0</v>
      </c>
      <c r="T58" s="35" t="s">
        <v>0</v>
      </c>
      <c r="U58" s="35">
        <v>4.7221300000000001E-2</v>
      </c>
      <c r="V58" s="35">
        <v>5.6382399999999999E-2</v>
      </c>
      <c r="W58" s="35">
        <v>6.6935599999999998E-2</v>
      </c>
      <c r="X58" s="35">
        <v>4.4952100000000002E-2</v>
      </c>
      <c r="Y58" s="35">
        <v>4.0789100000000002E-2</v>
      </c>
      <c r="Z58" s="35">
        <v>5.76126E-2</v>
      </c>
      <c r="AA58" s="35">
        <v>7.2016999999999998E-2</v>
      </c>
      <c r="AB58" s="35" t="s">
        <v>0</v>
      </c>
      <c r="AC58" s="36" t="s">
        <v>0</v>
      </c>
      <c r="AD58" s="29" t="s">
        <v>0</v>
      </c>
      <c r="AE58" s="29">
        <v>0.1117681</v>
      </c>
      <c r="AF58" s="29">
        <v>4.8154799999999998E-2</v>
      </c>
      <c r="AG58" s="29">
        <v>3.50911E-2</v>
      </c>
      <c r="AH58" s="29">
        <v>4.8518100000000002E-2</v>
      </c>
      <c r="AI58" s="29">
        <v>5.1460699999999998E-2</v>
      </c>
      <c r="AJ58" s="29">
        <v>4.73318E-2</v>
      </c>
      <c r="AK58" s="3">
        <f t="shared" si="0"/>
        <v>5.4024173333333335E-2</v>
      </c>
      <c r="AL58" s="13">
        <v>4.7801999999999998</v>
      </c>
      <c r="AP58" s="2">
        <f>((AK58-AK$21)*100)/AK$21</f>
        <v>-10.396082190841716</v>
      </c>
    </row>
    <row r="59" spans="1:46" x14ac:dyDescent="0.25">
      <c r="A59" t="s">
        <v>0</v>
      </c>
      <c r="B59" s="37">
        <v>3.2678100000000002E-2</v>
      </c>
      <c r="C59" s="34">
        <v>3.2155999999999997E-2</v>
      </c>
      <c r="D59" s="34">
        <v>2.7873200000000001E-2</v>
      </c>
      <c r="E59" s="34">
        <v>2.83279E-2</v>
      </c>
      <c r="F59" s="34">
        <v>3.2443600000000003E-2</v>
      </c>
      <c r="G59" s="34">
        <v>3.7684299999999997E-2</v>
      </c>
      <c r="H59" s="34">
        <v>4.3629899999999999E-2</v>
      </c>
      <c r="I59" s="34">
        <v>5.2293399999999997E-2</v>
      </c>
      <c r="J59" s="34">
        <v>5.9896699999999997E-2</v>
      </c>
      <c r="K59" s="34">
        <v>6.9460800000000003E-2</v>
      </c>
      <c r="L59" s="34">
        <v>7.4894100000000005E-2</v>
      </c>
      <c r="M59" s="34">
        <v>7.8953200000000001E-2</v>
      </c>
      <c r="N59" s="34">
        <v>7.0545800000000006E-2</v>
      </c>
      <c r="O59" s="34">
        <v>5.1153700000000003E-2</v>
      </c>
      <c r="P59" s="34">
        <v>5.15609E-2</v>
      </c>
      <c r="Q59" s="34">
        <v>4.7340100000000003E-2</v>
      </c>
      <c r="R59" s="34">
        <v>7.6563800000000001E-2</v>
      </c>
      <c r="S59" s="35" t="s">
        <v>0</v>
      </c>
      <c r="T59" s="35" t="s">
        <v>0</v>
      </c>
      <c r="U59" s="35">
        <v>5.2642399999999999E-2</v>
      </c>
      <c r="V59" s="35">
        <v>6.0379500000000003E-2</v>
      </c>
      <c r="W59" s="35">
        <v>5.7178899999999998E-2</v>
      </c>
      <c r="X59" s="35">
        <v>5.8512300000000003E-2</v>
      </c>
      <c r="Y59" s="35">
        <v>3.3586600000000001E-2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8.8331599999999996E-2</v>
      </c>
      <c r="AG59" s="29">
        <v>4.3760100000000003E-2</v>
      </c>
      <c r="AH59" s="29">
        <v>9.0184600000000004E-2</v>
      </c>
      <c r="AI59" s="29">
        <v>9.7291100000000005E-2</v>
      </c>
      <c r="AJ59" s="29">
        <v>4.5958300000000001E-2</v>
      </c>
      <c r="AK59" s="3">
        <f t="shared" si="0"/>
        <v>5.5380774074074074E-2</v>
      </c>
      <c r="AL59" s="13">
        <v>7.9836</v>
      </c>
      <c r="AP59" s="2">
        <f>((AK59-AK$22)*100)/AK$22</f>
        <v>-10.793636551344019</v>
      </c>
    </row>
    <row r="60" spans="1:46" x14ac:dyDescent="0.25">
      <c r="A60" t="s">
        <v>0</v>
      </c>
      <c r="B60" s="37">
        <v>3.5522499999999999E-2</v>
      </c>
      <c r="C60" s="34">
        <v>2.9233499999999999E-2</v>
      </c>
      <c r="D60" s="34">
        <v>3.0889699999999999E-2</v>
      </c>
      <c r="E60" s="34">
        <v>2.77828E-2</v>
      </c>
      <c r="F60" s="34">
        <v>3.04941E-2</v>
      </c>
      <c r="G60" s="34">
        <v>3.4755300000000003E-2</v>
      </c>
      <c r="H60" s="34">
        <v>3.6009300000000001E-2</v>
      </c>
      <c r="I60" s="34">
        <v>3.9081900000000003E-2</v>
      </c>
      <c r="J60" s="34">
        <v>4.2748300000000003E-2</v>
      </c>
      <c r="K60" s="34">
        <v>4.8810399999999997E-2</v>
      </c>
      <c r="L60" s="34">
        <v>5.0004E-2</v>
      </c>
      <c r="M60" s="34">
        <v>5.4914999999999999E-2</v>
      </c>
      <c r="N60" s="34">
        <v>6.1238300000000002E-2</v>
      </c>
      <c r="O60" s="34">
        <v>5.3939399999999998E-2</v>
      </c>
      <c r="P60" s="34">
        <v>4.6545099999999999E-2</v>
      </c>
      <c r="Q60" s="34">
        <v>6.6431799999999999E-2</v>
      </c>
      <c r="R60" s="34">
        <v>0.1050267</v>
      </c>
      <c r="S60" s="35" t="s">
        <v>0</v>
      </c>
      <c r="T60" s="35">
        <v>7.4114299999999994E-2</v>
      </c>
      <c r="U60" s="35">
        <v>5.5139899999999999E-2</v>
      </c>
      <c r="V60" s="35">
        <v>4.9677199999999998E-2</v>
      </c>
      <c r="W60" s="35">
        <v>5.1980999999999999E-2</v>
      </c>
      <c r="X60" s="35">
        <v>4.86124E-2</v>
      </c>
      <c r="Y60" s="35">
        <v>3.6521100000000001E-2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0.12681880000000001</v>
      </c>
      <c r="AG60" s="29">
        <v>9.3445700000000007E-2</v>
      </c>
      <c r="AH60" s="29">
        <v>7.1738800000000005E-2</v>
      </c>
      <c r="AI60" s="29">
        <v>7.79836E-2</v>
      </c>
      <c r="AJ60" s="29">
        <v>7.1972300000000003E-2</v>
      </c>
      <c r="AK60" s="3">
        <f t="shared" si="0"/>
        <v>5.5408328571428571E-2</v>
      </c>
      <c r="AL60" s="13">
        <v>11.212300000000001</v>
      </c>
      <c r="AP60" s="2">
        <f>((AK60-AK$23)*100)/AK$23</f>
        <v>-9.7499445184037583</v>
      </c>
    </row>
    <row r="61" spans="1:46" x14ac:dyDescent="0.25">
      <c r="A61" t="s">
        <v>0</v>
      </c>
      <c r="B61" s="37">
        <v>4.3172099999999998E-2</v>
      </c>
      <c r="C61" s="34">
        <v>3.1257300000000002E-2</v>
      </c>
      <c r="D61" s="34">
        <v>3.1412000000000002E-2</v>
      </c>
      <c r="E61" s="34">
        <v>2.8372999999999999E-2</v>
      </c>
      <c r="F61" s="34">
        <v>3.0625800000000002E-2</v>
      </c>
      <c r="G61" s="34">
        <v>3.5973199999999997E-2</v>
      </c>
      <c r="H61" s="34">
        <v>4.1867599999999998E-2</v>
      </c>
      <c r="I61" s="34">
        <v>5.0843699999999999E-2</v>
      </c>
      <c r="J61" s="34">
        <v>5.7852599999999997E-2</v>
      </c>
      <c r="K61" s="34">
        <v>6.2178600000000001E-2</v>
      </c>
      <c r="L61" s="34">
        <v>5.9615300000000003E-2</v>
      </c>
      <c r="M61" s="34">
        <v>5.78807E-2</v>
      </c>
      <c r="N61" s="34">
        <v>5.4918300000000003E-2</v>
      </c>
      <c r="O61" s="34">
        <v>5.2386599999999998E-2</v>
      </c>
      <c r="P61" s="34">
        <v>5.3301800000000003E-2</v>
      </c>
      <c r="Q61" s="34">
        <v>0.1246596</v>
      </c>
      <c r="R61" s="34" t="s">
        <v>0</v>
      </c>
      <c r="S61" s="35">
        <v>6.9472999999999993E-2</v>
      </c>
      <c r="T61" s="35">
        <v>5.44585E-2</v>
      </c>
      <c r="U61" s="35">
        <v>4.3236400000000001E-2</v>
      </c>
      <c r="V61" s="35">
        <v>4.6485499999999999E-2</v>
      </c>
      <c r="W61" s="35">
        <v>4.7467500000000003E-2</v>
      </c>
      <c r="X61" s="35">
        <v>4.6080799999999998E-2</v>
      </c>
      <c r="Y61" s="35">
        <v>4.24468E-2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0.12866369999999999</v>
      </c>
      <c r="AG61" s="29">
        <v>0.1027262</v>
      </c>
      <c r="AH61" s="29">
        <v>9.3035499999999993E-2</v>
      </c>
      <c r="AI61" s="29">
        <v>0.1131761</v>
      </c>
      <c r="AJ61" s="29">
        <v>0.1126542</v>
      </c>
      <c r="AK61" s="3">
        <f t="shared" si="0"/>
        <v>6.1293657142857123E-2</v>
      </c>
      <c r="AL61" s="13">
        <v>14.477499999999999</v>
      </c>
      <c r="AP61" s="2">
        <f>((AK61-AK$24)*100)/AK$24</f>
        <v>-9.7675390408554534</v>
      </c>
    </row>
    <row r="62" spans="1:46" x14ac:dyDescent="0.25">
      <c r="A62" t="s">
        <v>0</v>
      </c>
      <c r="B62" s="37">
        <v>8.2031499999999993E-2</v>
      </c>
      <c r="C62" s="34">
        <v>6.3254299999999999E-2</v>
      </c>
      <c r="D62" s="34">
        <v>4.1973400000000001E-2</v>
      </c>
      <c r="E62" s="34">
        <v>3.4676999999999999E-2</v>
      </c>
      <c r="F62" s="34">
        <v>4.1270300000000003E-2</v>
      </c>
      <c r="G62" s="34">
        <v>4.6526100000000001E-2</v>
      </c>
      <c r="H62" s="34">
        <v>5.1053399999999999E-2</v>
      </c>
      <c r="I62" s="34">
        <v>5.5797199999999998E-2</v>
      </c>
      <c r="J62" s="34">
        <v>5.6055099999999997E-2</v>
      </c>
      <c r="K62" s="34">
        <v>5.8108800000000002E-2</v>
      </c>
      <c r="L62" s="34">
        <v>6.1601200000000002E-2</v>
      </c>
      <c r="M62" s="34">
        <v>6.59632E-2</v>
      </c>
      <c r="N62" s="34">
        <v>6.5912799999999994E-2</v>
      </c>
      <c r="O62" s="34">
        <v>5.4995200000000001E-2</v>
      </c>
      <c r="P62" s="38">
        <v>6.1298100000000001E-2</v>
      </c>
      <c r="Q62" s="38" t="s">
        <v>0</v>
      </c>
      <c r="R62" s="38">
        <v>0.1094025</v>
      </c>
      <c r="S62" s="35">
        <v>5.7499700000000001E-2</v>
      </c>
      <c r="T62" s="35">
        <v>5.2244800000000001E-2</v>
      </c>
      <c r="U62" s="35">
        <v>4.7493300000000002E-2</v>
      </c>
      <c r="V62" s="35">
        <v>5.5508399999999999E-2</v>
      </c>
      <c r="W62" s="35">
        <v>5.9195299999999999E-2</v>
      </c>
      <c r="X62" s="35">
        <v>4.95535E-2</v>
      </c>
      <c r="Y62" s="35">
        <v>5.4451100000000002E-2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0.13801289999999999</v>
      </c>
      <c r="AG62" s="29">
        <v>0.1121515</v>
      </c>
      <c r="AH62" s="29" t="s">
        <v>0</v>
      </c>
      <c r="AI62" s="29">
        <v>0.14692759999999999</v>
      </c>
      <c r="AJ62" s="29">
        <v>0.1075947</v>
      </c>
      <c r="AK62" s="3">
        <f t="shared" si="0"/>
        <v>6.7798255555555534E-2</v>
      </c>
      <c r="AL62" s="13">
        <v>17.791599999999999</v>
      </c>
      <c r="AP62" s="2">
        <f>((AK62-AK$25)*100)/AK$25</f>
        <v>-9.1259845310634589</v>
      </c>
    </row>
    <row r="63" spans="1:46" x14ac:dyDescent="0.25">
      <c r="A63" t="s">
        <v>0</v>
      </c>
      <c r="B63" s="37">
        <v>0.10972510000000001</v>
      </c>
      <c r="C63" s="34">
        <v>8.6194099999999996E-2</v>
      </c>
      <c r="D63" s="34">
        <v>6.1510299999999997E-2</v>
      </c>
      <c r="E63" s="34">
        <v>4.6741900000000003E-2</v>
      </c>
      <c r="F63" s="34">
        <v>4.6374199999999997E-2</v>
      </c>
      <c r="G63" s="34">
        <v>5.0152099999999998E-2</v>
      </c>
      <c r="H63" s="34">
        <v>5.4556599999999997E-2</v>
      </c>
      <c r="I63" s="34">
        <v>5.9087800000000003E-2</v>
      </c>
      <c r="J63" s="34">
        <v>5.68443E-2</v>
      </c>
      <c r="K63" s="34">
        <v>5.6564400000000001E-2</v>
      </c>
      <c r="L63" s="34">
        <v>6.3584100000000005E-2</v>
      </c>
      <c r="M63" s="34">
        <v>6.5510700000000005E-2</v>
      </c>
      <c r="N63" s="34">
        <v>6.1256400000000003E-2</v>
      </c>
      <c r="O63" s="34">
        <v>6.2725600000000006E-2</v>
      </c>
      <c r="P63" s="38" t="s">
        <v>0</v>
      </c>
      <c r="Q63" s="38">
        <v>0.1113133</v>
      </c>
      <c r="R63" s="38">
        <v>0.1118249</v>
      </c>
      <c r="S63" s="35">
        <v>9.4112799999999996E-2</v>
      </c>
      <c r="T63" s="35">
        <v>7.1853100000000003E-2</v>
      </c>
      <c r="U63" s="35">
        <v>6.0351299999999997E-2</v>
      </c>
      <c r="V63" s="35">
        <v>6.30082E-2</v>
      </c>
      <c r="W63" s="35">
        <v>6.7869200000000005E-2</v>
      </c>
      <c r="X63" s="35">
        <v>6.7683499999999994E-2</v>
      </c>
      <c r="Y63" s="35">
        <v>8.3899500000000002E-2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0.13525699999999999</v>
      </c>
      <c r="AG63" s="29">
        <v>0.12956880000000001</v>
      </c>
      <c r="AH63" s="29" t="s">
        <v>0</v>
      </c>
      <c r="AI63" s="29" t="s">
        <v>0</v>
      </c>
      <c r="AJ63" s="29" t="s">
        <v>0</v>
      </c>
      <c r="AK63" s="3">
        <f t="shared" si="0"/>
        <v>7.5102768E-2</v>
      </c>
      <c r="AL63" s="13">
        <v>21.168500000000002</v>
      </c>
      <c r="AP63" s="2">
        <f>((AK63-AK$26)*100)/AK$26</f>
        <v>-7.5528028833993588</v>
      </c>
    </row>
    <row r="64" spans="1:46" x14ac:dyDescent="0.25">
      <c r="A64" t="s">
        <v>0</v>
      </c>
      <c r="B64" s="37" t="s">
        <v>0</v>
      </c>
      <c r="C64" s="34">
        <v>9.9770300000000006E-2</v>
      </c>
      <c r="D64" s="34">
        <v>6.5845100000000004E-2</v>
      </c>
      <c r="E64" s="34">
        <v>4.88339E-2</v>
      </c>
      <c r="F64" s="34">
        <v>4.6710000000000002E-2</v>
      </c>
      <c r="G64" s="34">
        <v>5.3585899999999999E-2</v>
      </c>
      <c r="H64" s="34">
        <v>5.9553599999999998E-2</v>
      </c>
      <c r="I64" s="34">
        <v>6.4251299999999997E-2</v>
      </c>
      <c r="J64" s="34">
        <v>6.6110699999999994E-2</v>
      </c>
      <c r="K64" s="34">
        <v>6.6242499999999996E-2</v>
      </c>
      <c r="L64" s="34">
        <v>7.0443500000000006E-2</v>
      </c>
      <c r="M64" s="34">
        <v>6.7489300000000002E-2</v>
      </c>
      <c r="N64" s="34">
        <v>5.95966E-2</v>
      </c>
      <c r="O64" s="34">
        <v>6.7517199999999999E-2</v>
      </c>
      <c r="P64" s="38" t="s">
        <v>0</v>
      </c>
      <c r="Q64" s="38">
        <v>0.1163513</v>
      </c>
      <c r="R64" s="38">
        <v>0.1081598</v>
      </c>
      <c r="S64" s="35">
        <v>0.10326050000000001</v>
      </c>
      <c r="T64" s="35">
        <v>7.69257E-2</v>
      </c>
      <c r="U64" s="35">
        <v>6.7472199999999996E-2</v>
      </c>
      <c r="V64" s="35">
        <v>7.22135E-2</v>
      </c>
      <c r="W64" s="35">
        <v>7.8934900000000002E-2</v>
      </c>
      <c r="X64" s="35">
        <v>8.1106999999999999E-2</v>
      </c>
      <c r="Y64" s="35">
        <v>0.10349949999999999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7.5972499999999998E-2</v>
      </c>
      <c r="AG64" s="29">
        <v>0.17983759999999999</v>
      </c>
      <c r="AH64" s="29" t="s">
        <v>0</v>
      </c>
      <c r="AI64" s="29" t="s">
        <v>0</v>
      </c>
      <c r="AJ64" s="29" t="s">
        <v>0</v>
      </c>
      <c r="AK64" s="3">
        <f t="shared" si="0"/>
        <v>7.915351666666666E-2</v>
      </c>
      <c r="AL64" s="13">
        <v>24.624300000000002</v>
      </c>
      <c r="AP64" s="2">
        <f>((AK64-AK$27)*100)/AK$27</f>
        <v>-7.4576712920349228</v>
      </c>
    </row>
    <row r="65" spans="1:46" x14ac:dyDescent="0.25">
      <c r="A65" t="s">
        <v>0</v>
      </c>
      <c r="B65" s="37" t="s">
        <v>0</v>
      </c>
      <c r="C65" s="34">
        <v>0.1592925</v>
      </c>
      <c r="D65" s="34">
        <v>7.2705800000000001E-2</v>
      </c>
      <c r="E65" s="34">
        <v>4.1062800000000003E-2</v>
      </c>
      <c r="F65" s="34">
        <v>2.5093899999999999E-2</v>
      </c>
      <c r="G65" s="34">
        <v>2.1010999999999998E-2</v>
      </c>
      <c r="H65" s="34">
        <v>3.0449899999999998E-2</v>
      </c>
      <c r="I65" s="34">
        <v>3.9686300000000001E-2</v>
      </c>
      <c r="J65" s="34">
        <v>4.5999100000000001E-2</v>
      </c>
      <c r="K65" s="34">
        <v>6.3165799999999994E-2</v>
      </c>
      <c r="L65" s="34">
        <v>7.1559999999999999E-2</v>
      </c>
      <c r="M65" s="34">
        <v>7.0585499999999995E-2</v>
      </c>
      <c r="N65" s="34">
        <v>7.5057700000000005E-2</v>
      </c>
      <c r="O65" s="34">
        <v>9.1204499999999994E-2</v>
      </c>
      <c r="P65" s="38" t="s">
        <v>0</v>
      </c>
      <c r="Q65" s="38">
        <v>0.1338724</v>
      </c>
      <c r="R65" s="38">
        <v>8.9821700000000004E-2</v>
      </c>
      <c r="S65" s="35">
        <v>7.2627899999999995E-2</v>
      </c>
      <c r="T65" s="35">
        <v>5.66954E-2</v>
      </c>
      <c r="U65" s="35">
        <v>5.8602300000000003E-2</v>
      </c>
      <c r="V65" s="35">
        <v>6.7166100000000006E-2</v>
      </c>
      <c r="W65" s="35">
        <v>8.0697099999999994E-2</v>
      </c>
      <c r="X65" s="35">
        <v>8.9174400000000001E-2</v>
      </c>
      <c r="Y65" s="35">
        <v>8.6479200000000006E-2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7.0091422727272742E-2</v>
      </c>
      <c r="AL65" s="13">
        <v>28.178599999999999</v>
      </c>
      <c r="AP65" s="2">
        <f>((AK65-AK$28)*100)/AK$28</f>
        <v>-7.3114946308683066</v>
      </c>
    </row>
    <row r="66" spans="1:46" x14ac:dyDescent="0.25">
      <c r="A66" s="32" t="s">
        <v>0</v>
      </c>
      <c r="B66" s="39" t="s">
        <v>0</v>
      </c>
      <c r="C66" s="32">
        <v>8.8097400000000006E-2</v>
      </c>
      <c r="D66" s="32">
        <v>0.13292300000000001</v>
      </c>
      <c r="E66" s="32">
        <v>0.1415978</v>
      </c>
      <c r="F66" s="32">
        <v>0.1422765</v>
      </c>
      <c r="G66" s="32">
        <v>0.1282903</v>
      </c>
      <c r="H66" s="32">
        <v>0.11689099999999999</v>
      </c>
      <c r="I66" s="32">
        <v>9.0804899999999994E-2</v>
      </c>
      <c r="J66" s="32">
        <v>7.2175799999999998E-2</v>
      </c>
      <c r="K66" s="32">
        <v>5.3115299999999997E-2</v>
      </c>
      <c r="L66" s="32">
        <v>4.3302E-2</v>
      </c>
      <c r="M66" s="32">
        <v>5.5464699999999999E-2</v>
      </c>
      <c r="N66" s="32">
        <v>0.1071462</v>
      </c>
      <c r="O66" s="32">
        <v>0.11061020000000001</v>
      </c>
      <c r="P66" s="32" t="s">
        <v>0</v>
      </c>
      <c r="Q66" s="32" t="s">
        <v>0</v>
      </c>
      <c r="R66" s="32" t="s">
        <v>0</v>
      </c>
      <c r="S66" s="33">
        <v>0.15049380000000001</v>
      </c>
      <c r="T66" s="33">
        <v>0.13953189999999999</v>
      </c>
      <c r="U66" s="33">
        <v>0.12426810000000001</v>
      </c>
      <c r="V66" s="33">
        <v>8.3580100000000004E-2</v>
      </c>
      <c r="W66" s="33">
        <v>4.0778599999999998E-2</v>
      </c>
      <c r="X66" s="33">
        <v>9.8522399999999996E-2</v>
      </c>
      <c r="Y66" s="33">
        <v>9.5488199999999995E-2</v>
      </c>
      <c r="Z66" s="33" t="s">
        <v>0</v>
      </c>
      <c r="AA66" s="40" t="s">
        <v>0</v>
      </c>
      <c r="AB66" s="40">
        <v>3.7105199999999998E-2</v>
      </c>
      <c r="AC66" s="40">
        <v>6.9163500000000003E-2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9.6437586363636377E-2</v>
      </c>
      <c r="AL66" s="1">
        <v>31.855</v>
      </c>
      <c r="AP66" s="2">
        <f>((AK66-AK$29)*100)/AK$29</f>
        <v>-8.6695029442907074</v>
      </c>
    </row>
    <row r="67" spans="1:46" x14ac:dyDescent="0.25">
      <c r="A67" s="31" t="s">
        <v>0</v>
      </c>
      <c r="B67" s="41" t="s">
        <v>0</v>
      </c>
      <c r="C67" s="31" t="s">
        <v>0</v>
      </c>
      <c r="D67" s="31">
        <v>0.21140300000000001</v>
      </c>
      <c r="E67" s="31">
        <v>0.21399470000000001</v>
      </c>
      <c r="F67" s="31">
        <v>0.20787839999999999</v>
      </c>
      <c r="G67" s="31">
        <v>0.2077069</v>
      </c>
      <c r="H67" s="31">
        <v>0.20438480000000001</v>
      </c>
      <c r="I67" s="31">
        <v>0.19519790000000001</v>
      </c>
      <c r="J67" s="31">
        <v>0.18126010000000001</v>
      </c>
      <c r="K67" s="31">
        <v>0.16036449999999999</v>
      </c>
      <c r="L67" s="31">
        <v>0.13793549999999999</v>
      </c>
      <c r="M67" s="31">
        <v>0.1133286</v>
      </c>
      <c r="N67" s="31">
        <v>0.1318877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0.25374200000000002</v>
      </c>
      <c r="T67" s="33">
        <v>0.24917259999999999</v>
      </c>
      <c r="U67" s="33">
        <v>0.2317177</v>
      </c>
      <c r="V67" s="33">
        <v>0.202436</v>
      </c>
      <c r="W67" s="33">
        <v>0.1524258</v>
      </c>
      <c r="X67" s="33">
        <v>0.10936170000000001</v>
      </c>
      <c r="Y67" s="33">
        <v>0.13089970000000001</v>
      </c>
      <c r="Z67" s="33">
        <v>0.1042549</v>
      </c>
      <c r="AA67" s="40">
        <v>8.6645600000000003E-2</v>
      </c>
      <c r="AB67" s="40">
        <v>7.2869100000000006E-2</v>
      </c>
      <c r="AC67" s="40">
        <v>7.84691E-2</v>
      </c>
      <c r="AD67" s="40">
        <v>5.6568100000000003E-2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0.16060453913043479</v>
      </c>
      <c r="AL67" s="1">
        <v>35.685299999999998</v>
      </c>
      <c r="AP67" s="2">
        <f>((AK67-AK$30)*100)/AK$30</f>
        <v>-7.9843731800038578</v>
      </c>
    </row>
    <row r="68" spans="1:46" x14ac:dyDescent="0.25">
      <c r="A68" s="31" t="s">
        <v>0</v>
      </c>
      <c r="B68" s="41" t="s">
        <v>0</v>
      </c>
      <c r="C68" s="31" t="s">
        <v>0</v>
      </c>
      <c r="D68" s="31">
        <v>0.30025930000000001</v>
      </c>
      <c r="E68" s="31">
        <v>0.2759625</v>
      </c>
      <c r="F68" s="31">
        <v>0.25836229999999999</v>
      </c>
      <c r="G68" s="31">
        <v>0.25739030000000002</v>
      </c>
      <c r="H68" s="31">
        <v>0.2552488</v>
      </c>
      <c r="I68" s="31">
        <v>0.24951139999999999</v>
      </c>
      <c r="J68" s="31">
        <v>0.23819499999999999</v>
      </c>
      <c r="K68" s="31">
        <v>0.22492090000000001</v>
      </c>
      <c r="L68" s="31">
        <v>0.2054166</v>
      </c>
      <c r="M68" s="31">
        <v>0.17001440000000001</v>
      </c>
      <c r="N68" s="31">
        <v>0.14459640000000001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0.29892380000000002</v>
      </c>
      <c r="T68" s="33">
        <v>0.2861687</v>
      </c>
      <c r="U68" s="33">
        <v>0.28482760000000001</v>
      </c>
      <c r="V68" s="33">
        <v>0.26700010000000002</v>
      </c>
      <c r="W68" s="33">
        <v>0.24910789999999999</v>
      </c>
      <c r="X68" s="33">
        <v>0.2043074</v>
      </c>
      <c r="Y68" s="33">
        <v>0.16201170000000001</v>
      </c>
      <c r="Z68" s="33" t="s">
        <v>0</v>
      </c>
      <c r="AA68" s="40">
        <v>0.10597479999999999</v>
      </c>
      <c r="AB68" s="40">
        <v>8.9851899999999998E-2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0.22640259000000001</v>
      </c>
      <c r="AL68" s="1">
        <v>39.709000000000003</v>
      </c>
      <c r="AP68" s="2">
        <f>((AK68-AK$31)*100)/AK$31</f>
        <v>-6.7871516780899812</v>
      </c>
    </row>
    <row r="69" spans="1:46" x14ac:dyDescent="0.25">
      <c r="A69" s="31" t="s">
        <v>0</v>
      </c>
      <c r="B69" s="41" t="s">
        <v>0</v>
      </c>
      <c r="C69" s="31" t="s">
        <v>0</v>
      </c>
      <c r="D69" s="31">
        <v>0.32402979999999998</v>
      </c>
      <c r="E69" s="31">
        <v>0.27260820000000002</v>
      </c>
      <c r="F69" s="31">
        <v>0.28188459999999999</v>
      </c>
      <c r="G69" s="31">
        <v>0.28163959999999999</v>
      </c>
      <c r="H69" s="31">
        <v>0.28249760000000002</v>
      </c>
      <c r="I69" s="31">
        <v>0.28086329999999998</v>
      </c>
      <c r="J69" s="31">
        <v>0.27746359999999998</v>
      </c>
      <c r="K69" s="31">
        <v>0.26814919999999998</v>
      </c>
      <c r="L69" s="31">
        <v>0.24907679999999999</v>
      </c>
      <c r="M69" s="31">
        <v>0.2181893</v>
      </c>
      <c r="N69" s="31">
        <v>0.18977150000000001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0.33928429999999998</v>
      </c>
      <c r="U69" s="33">
        <v>0.31354070000000001</v>
      </c>
      <c r="V69" s="33">
        <v>0.32525110000000002</v>
      </c>
      <c r="W69" s="33">
        <v>0.3167546</v>
      </c>
      <c r="X69" s="33">
        <v>0.29097590000000001</v>
      </c>
      <c r="Y69" s="33">
        <v>0.2382572</v>
      </c>
      <c r="Z69" s="33">
        <v>0.2129819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0.27573439999999999</v>
      </c>
      <c r="AL69" s="1">
        <v>43.982999999999997</v>
      </c>
      <c r="AP69" s="2">
        <f>((AK69-AK$32)*100)/AK$32</f>
        <v>-6.7559165201154165</v>
      </c>
    </row>
    <row r="70" spans="1:46" x14ac:dyDescent="0.25">
      <c r="A70" s="31" t="s">
        <v>0</v>
      </c>
      <c r="B70" s="41" t="s">
        <v>0</v>
      </c>
      <c r="C70" s="31" t="s">
        <v>0</v>
      </c>
      <c r="D70" s="31" t="s">
        <v>0</v>
      </c>
      <c r="E70" s="31">
        <v>0.28458709999999998</v>
      </c>
      <c r="F70" s="31">
        <v>0.29386899999999999</v>
      </c>
      <c r="G70" s="31">
        <v>0.30083680000000002</v>
      </c>
      <c r="H70" s="31">
        <v>0.29487079999999999</v>
      </c>
      <c r="I70" s="31">
        <v>0.30121310000000001</v>
      </c>
      <c r="J70" s="31">
        <v>0.30685869999999998</v>
      </c>
      <c r="K70" s="31">
        <v>0.30236279999999999</v>
      </c>
      <c r="L70" s="31">
        <v>0.27912399999999998</v>
      </c>
      <c r="M70" s="31">
        <v>0.24599109999999999</v>
      </c>
      <c r="N70" s="31">
        <v>0.2379184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0.36151349999999999</v>
      </c>
      <c r="V70" s="33">
        <v>0.36845339999999999</v>
      </c>
      <c r="W70" s="33">
        <v>0.36340850000000002</v>
      </c>
      <c r="X70" s="33">
        <v>0.34703250000000002</v>
      </c>
      <c r="Y70" s="33">
        <v>0.30082910000000002</v>
      </c>
      <c r="Z70" s="33">
        <v>0.25668089999999999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0.30284685624999996</v>
      </c>
      <c r="AL70" s="1">
        <v>48.590400000000002</v>
      </c>
      <c r="AP70" s="2">
        <f>((AK70-AK$33)*100)/AK$33</f>
        <v>-6.1571237642275927</v>
      </c>
    </row>
    <row r="71" spans="1:46" x14ac:dyDescent="0.25">
      <c r="A71" s="27" t="s">
        <v>0</v>
      </c>
      <c r="B71" s="28" t="s">
        <v>0</v>
      </c>
      <c r="C71" s="27" t="s">
        <v>0</v>
      </c>
      <c r="D71" s="27" t="s">
        <v>0</v>
      </c>
      <c r="E71" s="27">
        <v>0.2436518</v>
      </c>
      <c r="F71" s="27">
        <v>0.25493939999999998</v>
      </c>
      <c r="G71" s="27">
        <v>0.25640079999999998</v>
      </c>
      <c r="H71" s="27">
        <v>0.20522460000000001</v>
      </c>
      <c r="I71" s="27">
        <v>0.2529806</v>
      </c>
      <c r="J71" s="27">
        <v>0.31299929999999998</v>
      </c>
      <c r="K71" s="27">
        <v>0.30593330000000002</v>
      </c>
      <c r="L71" s="27">
        <v>0.29448580000000002</v>
      </c>
      <c r="M71" s="27">
        <v>0.2467308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0.38227100000000003</v>
      </c>
      <c r="V71" s="27">
        <v>0.3791098</v>
      </c>
      <c r="W71" s="27">
        <v>0.38611020000000001</v>
      </c>
      <c r="X71" s="27">
        <v>0.35795169999999998</v>
      </c>
      <c r="Y71" s="27">
        <v>0.32156170000000001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0.30002505714285721</v>
      </c>
      <c r="AL71" s="21">
        <v>53.663899999999998</v>
      </c>
      <c r="AP71" s="2">
        <f>((AK71-AK$34)*100)/AK$34</f>
        <v>-7.2338337480702108</v>
      </c>
    </row>
    <row r="72" spans="1:46" x14ac:dyDescent="0.25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0.34650520000000001</v>
      </c>
      <c r="H72" s="27">
        <v>0.36516599999999999</v>
      </c>
      <c r="I72" s="27">
        <v>0.35650080000000001</v>
      </c>
      <c r="J72" s="27">
        <v>0.32458710000000002</v>
      </c>
      <c r="K72" s="27">
        <v>0.38518619999999998</v>
      </c>
      <c r="L72" s="27">
        <v>0.28937829999999998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0.43200519999999998</v>
      </c>
      <c r="V72" s="27">
        <v>0.39329229999999998</v>
      </c>
      <c r="W72" s="27">
        <v>0.36928539999999999</v>
      </c>
      <c r="X72" s="27">
        <v>0.34360689999999999</v>
      </c>
      <c r="Y72" s="27">
        <v>0.41661199999999998</v>
      </c>
      <c r="Z72" s="27">
        <v>0.30695149999999999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0.36075640833333339</v>
      </c>
      <c r="AL72" s="9">
        <v>59.441600000000001</v>
      </c>
      <c r="AP72" s="2">
        <f>((AK72-AK$35)*100)/AK$35</f>
        <v>-2.0178487308752917</v>
      </c>
    </row>
    <row r="73" spans="1:46" x14ac:dyDescent="0.25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0.34636860000000003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0.35902489999999998</v>
      </c>
      <c r="U73" s="25">
        <v>0.39368399999999998</v>
      </c>
      <c r="V73" s="25" t="s">
        <v>0</v>
      </c>
      <c r="W73" s="25" t="s">
        <v>0</v>
      </c>
      <c r="X73" s="25">
        <v>0.28048780000000001</v>
      </c>
      <c r="Y73" s="25">
        <v>0.36938729999999997</v>
      </c>
      <c r="Z73" s="25">
        <v>0.33366069999999998</v>
      </c>
      <c r="AA73" s="25">
        <v>0.33531739999999999</v>
      </c>
      <c r="AB73" s="25">
        <v>0.3287272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0.34333223749999997</v>
      </c>
      <c r="AL73" s="4">
        <v>66.4435</v>
      </c>
      <c r="AP73" s="22">
        <f>((AK73-AK$36)*100)/AK$36</f>
        <v>-12.960543842848859</v>
      </c>
    </row>
    <row r="74" spans="1:46" x14ac:dyDescent="0.25">
      <c r="A74" s="25">
        <v>0.48153820000000003</v>
      </c>
      <c r="B74" s="26">
        <v>0.50594720000000004</v>
      </c>
      <c r="C74" s="25">
        <v>0.53246800000000005</v>
      </c>
      <c r="D74" s="25">
        <v>0.55016900000000002</v>
      </c>
      <c r="E74" s="25">
        <v>0.54139820000000005</v>
      </c>
      <c r="F74" s="25">
        <v>0.49796439999999997</v>
      </c>
      <c r="G74" s="25">
        <v>0.46346120000000002</v>
      </c>
      <c r="H74" s="25">
        <v>0.45918379999999998</v>
      </c>
      <c r="I74" s="25">
        <v>0.45591409999999999</v>
      </c>
      <c r="J74" s="25">
        <v>0.45366010000000001</v>
      </c>
      <c r="K74" s="25">
        <v>0.48516959999999998</v>
      </c>
      <c r="L74" s="25">
        <v>0.45501629999999998</v>
      </c>
      <c r="M74" s="25">
        <v>0.45180979999999998</v>
      </c>
      <c r="N74" s="25">
        <v>0.45300580000000001</v>
      </c>
      <c r="O74" s="25">
        <v>0.54285499999999998</v>
      </c>
      <c r="P74" s="25">
        <v>0.47518739999999998</v>
      </c>
      <c r="Q74" s="25">
        <v>0.47725630000000002</v>
      </c>
      <c r="R74" s="25">
        <v>0.4760066</v>
      </c>
      <c r="S74" s="25">
        <v>0.48392479999999999</v>
      </c>
      <c r="T74" s="25">
        <v>0.52330790000000005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0.37168600000000002</v>
      </c>
      <c r="Z74" s="25">
        <v>0.3845691</v>
      </c>
      <c r="AA74" s="25">
        <v>0.39941399999999999</v>
      </c>
      <c r="AB74" s="25">
        <v>0.44553179999999998</v>
      </c>
      <c r="AC74" s="25">
        <v>0.44240659999999998</v>
      </c>
      <c r="AD74" s="25">
        <v>0.49774180000000001</v>
      </c>
      <c r="AE74" s="25">
        <v>0.43305749999999998</v>
      </c>
      <c r="AF74" s="25">
        <v>0.51080559999999997</v>
      </c>
      <c r="AG74" s="25">
        <v>0.5042046</v>
      </c>
      <c r="AH74" s="25">
        <v>0.50989850000000003</v>
      </c>
      <c r="AI74" s="25">
        <v>0.50951539999999995</v>
      </c>
      <c r="AJ74" s="25">
        <v>0.50206329999999999</v>
      </c>
      <c r="AK74" s="3">
        <f t="shared" si="1"/>
        <v>0.477379309375</v>
      </c>
      <c r="AL74" s="4">
        <v>76.463800000000006</v>
      </c>
      <c r="AP74" s="22">
        <f>((AK74-AK$37)*100)/AK$37</f>
        <v>1.3053308809741979</v>
      </c>
    </row>
    <row r="75" spans="1:46" x14ac:dyDescent="0.25">
      <c r="A75" t="s">
        <v>28</v>
      </c>
      <c r="AK75" s="17">
        <f>SUM(A39:AJ72)/867</f>
        <v>0.1726315532871972</v>
      </c>
      <c r="AL75" s="4"/>
      <c r="AP75" s="23">
        <f>((AK75-AK$38)*100)/AK$38</f>
        <v>-4.9080306366608131</v>
      </c>
      <c r="AQ75" s="24" t="s">
        <v>125</v>
      </c>
    </row>
    <row r="76" spans="1:46" x14ac:dyDescent="0.25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0</v>
      </c>
      <c r="B77" s="26">
        <v>0.52269379999999999</v>
      </c>
      <c r="C77" s="25">
        <v>0.55389770000000005</v>
      </c>
      <c r="D77" s="25">
        <v>0.55653229999999998</v>
      </c>
      <c r="E77" s="25">
        <v>0.60777309999999996</v>
      </c>
      <c r="F77" s="25">
        <v>0.63763570000000003</v>
      </c>
      <c r="G77" s="25">
        <v>0.50593500000000002</v>
      </c>
      <c r="H77" s="25">
        <v>0.58384550000000002</v>
      </c>
      <c r="I77" s="25">
        <v>0.45542379999999999</v>
      </c>
      <c r="J77" s="25">
        <v>0.47423850000000001</v>
      </c>
      <c r="K77" s="25">
        <v>0.4003835</v>
      </c>
      <c r="L77" s="25">
        <v>0.56849970000000005</v>
      </c>
      <c r="M77" s="25">
        <v>0.54577030000000004</v>
      </c>
      <c r="N77" s="25">
        <v>0.54436720000000005</v>
      </c>
      <c r="O77" s="25">
        <v>0.3997966</v>
      </c>
      <c r="P77" s="25">
        <v>0.41336149999999999</v>
      </c>
      <c r="Q77" s="25">
        <v>0.63085979999999997</v>
      </c>
      <c r="R77" s="25">
        <v>0.47274680000000002</v>
      </c>
      <c r="S77" s="25">
        <v>0.47793550000000001</v>
      </c>
      <c r="T77" s="25">
        <v>0.52745430000000004</v>
      </c>
      <c r="U77" s="25">
        <v>0.5266613</v>
      </c>
      <c r="V77" s="25">
        <v>0.48487970000000002</v>
      </c>
      <c r="W77" s="25">
        <v>0.58149050000000002</v>
      </c>
      <c r="X77" s="25">
        <v>0.58421809999999996</v>
      </c>
      <c r="Y77" s="25">
        <v>0.51926890000000003</v>
      </c>
      <c r="Z77" s="25">
        <v>0.57808619999999999</v>
      </c>
      <c r="AA77" s="25">
        <v>0.54058519999999999</v>
      </c>
      <c r="AB77" s="25">
        <v>0.57370310000000002</v>
      </c>
      <c r="AC77" s="25">
        <v>0.48931829999999998</v>
      </c>
      <c r="AD77" s="25">
        <v>0.50624309999999995</v>
      </c>
      <c r="AE77" s="25">
        <v>0.42421059999999999</v>
      </c>
      <c r="AF77" s="25">
        <v>0.43552940000000001</v>
      </c>
      <c r="AG77" s="25">
        <v>0.44030910000000001</v>
      </c>
      <c r="AH77" s="25">
        <v>0.5431184</v>
      </c>
      <c r="AI77" s="25">
        <v>0.44960929999999999</v>
      </c>
      <c r="AJ77" s="25" t="s">
        <v>0</v>
      </c>
      <c r="AK77" s="3">
        <f t="shared" si="1"/>
        <v>0.51636417058823536</v>
      </c>
      <c r="AM77" s="6" t="s">
        <v>94</v>
      </c>
      <c r="AO77" s="2">
        <f>SUM(A110:AJ111)/40</f>
        <v>0.45154019499999992</v>
      </c>
      <c r="AP77" s="2">
        <f>((AK77-AK$3)*100)/AK$3</f>
        <v>3.935105553317928</v>
      </c>
      <c r="AR77" s="6" t="s">
        <v>94</v>
      </c>
      <c r="AS77" s="2"/>
      <c r="AT77" s="2">
        <f>((AO77-AO$3)*100)/AO$3</f>
        <v>-0.95060419688569686</v>
      </c>
    </row>
    <row r="78" spans="1:46" x14ac:dyDescent="0.25">
      <c r="A78" s="27">
        <v>0.39388600000000001</v>
      </c>
      <c r="B78" s="28">
        <v>0.42758659999999998</v>
      </c>
      <c r="C78" s="27">
        <v>0.36995640000000002</v>
      </c>
      <c r="D78" s="27">
        <v>0.36016350000000003</v>
      </c>
      <c r="E78" s="27">
        <v>0.37694329999999998</v>
      </c>
      <c r="F78" s="27">
        <v>0.34849560000000002</v>
      </c>
      <c r="G78" s="27">
        <v>0.45111669999999998</v>
      </c>
      <c r="H78" s="27">
        <v>0.3620139</v>
      </c>
      <c r="I78" s="27">
        <v>0.40025630000000001</v>
      </c>
      <c r="J78" s="27">
        <v>0.45389859999999999</v>
      </c>
      <c r="K78" s="27">
        <v>0.46201569999999997</v>
      </c>
      <c r="L78" s="27">
        <v>0.4566597</v>
      </c>
      <c r="M78" s="27">
        <v>0.4491638</v>
      </c>
      <c r="N78" s="27">
        <v>0.46483360000000001</v>
      </c>
      <c r="O78" s="27">
        <v>0.48709710000000001</v>
      </c>
      <c r="P78" s="27">
        <v>0.3927966</v>
      </c>
      <c r="Q78" s="27">
        <v>0.37223430000000002</v>
      </c>
      <c r="R78" s="27">
        <v>0.4964288</v>
      </c>
      <c r="S78" s="27">
        <v>0.38339499999999999</v>
      </c>
      <c r="T78" s="27">
        <v>0.39028030000000002</v>
      </c>
      <c r="U78" s="27">
        <v>0.44844820000000002</v>
      </c>
      <c r="V78" s="27">
        <v>0.52630129999999997</v>
      </c>
      <c r="W78" s="27">
        <v>0.53547299999999998</v>
      </c>
      <c r="X78" s="27">
        <v>0.46404600000000001</v>
      </c>
      <c r="Y78" s="27">
        <v>0.44497039999999999</v>
      </c>
      <c r="Z78" s="27">
        <v>0.41159879999999999</v>
      </c>
      <c r="AA78" s="27">
        <v>0.40238449999999998</v>
      </c>
      <c r="AB78" s="27">
        <v>0.4097325</v>
      </c>
      <c r="AC78" s="27">
        <v>0.42705310000000002</v>
      </c>
      <c r="AD78" s="27">
        <v>0.43318699999999999</v>
      </c>
      <c r="AE78" s="27">
        <v>0.40718349999999998</v>
      </c>
      <c r="AF78" s="27">
        <v>0.4008948</v>
      </c>
      <c r="AG78" s="27">
        <v>0.41307339999999998</v>
      </c>
      <c r="AH78" s="27">
        <v>0.41218860000000002</v>
      </c>
      <c r="AI78" s="27">
        <v>0.42456280000000002</v>
      </c>
      <c r="AJ78" s="27">
        <v>0.44810080000000002</v>
      </c>
      <c r="AK78" s="3">
        <f t="shared" si="1"/>
        <v>0.42523390277777789</v>
      </c>
      <c r="AM78" s="6" t="s">
        <v>116</v>
      </c>
      <c r="AO78" s="2">
        <f>SUM(A76:AJ77)/34</f>
        <v>0.51636417058823536</v>
      </c>
      <c r="AP78" s="2">
        <f>((AK78-AK$4)*100)/AK$4</f>
        <v>-3.8481600144261239</v>
      </c>
      <c r="AR78" s="6" t="s">
        <v>116</v>
      </c>
      <c r="AS78" s="2"/>
      <c r="AT78" s="1">
        <f>((AO78-AO$4)*100)/AO$4</f>
        <v>3.935105553317928</v>
      </c>
    </row>
    <row r="79" spans="1:46" x14ac:dyDescent="0.25">
      <c r="A79" s="27">
        <v>0.37838670000000002</v>
      </c>
      <c r="B79" s="28">
        <v>0.3760442</v>
      </c>
      <c r="C79" s="27">
        <v>0.3712625</v>
      </c>
      <c r="D79" s="27">
        <v>0.3696237</v>
      </c>
      <c r="E79" s="27">
        <v>0.36504150000000002</v>
      </c>
      <c r="F79" s="27">
        <v>0.35861150000000003</v>
      </c>
      <c r="G79" s="27">
        <v>0.35544569999999998</v>
      </c>
      <c r="H79" s="27">
        <v>0.35617169999999998</v>
      </c>
      <c r="I79" s="27">
        <v>0.36849019999999999</v>
      </c>
      <c r="J79" s="27">
        <v>0.37265340000000002</v>
      </c>
      <c r="K79" s="27">
        <v>0.37358619999999998</v>
      </c>
      <c r="L79" s="27">
        <v>0.3714886</v>
      </c>
      <c r="M79" s="27">
        <v>0.37047780000000002</v>
      </c>
      <c r="N79" s="27">
        <v>0.36848409999999998</v>
      </c>
      <c r="O79" s="27">
        <v>0.3674365</v>
      </c>
      <c r="P79" s="27">
        <v>0.36417500000000003</v>
      </c>
      <c r="Q79" s="27">
        <v>0.36026930000000001</v>
      </c>
      <c r="R79" s="27">
        <v>0.35205350000000002</v>
      </c>
      <c r="S79" s="27">
        <v>0.33081749999999999</v>
      </c>
      <c r="T79" s="27">
        <v>0.34673999999999999</v>
      </c>
      <c r="U79" s="27">
        <v>0.36542479999999999</v>
      </c>
      <c r="V79" s="27">
        <v>0.37832650000000001</v>
      </c>
      <c r="W79" s="27">
        <v>0.3823783</v>
      </c>
      <c r="X79" s="27">
        <v>0.38377309999999998</v>
      </c>
      <c r="Y79" s="27">
        <v>0.38533400000000001</v>
      </c>
      <c r="Z79" s="27">
        <v>0.38676369999999999</v>
      </c>
      <c r="AA79" s="27">
        <v>0.38667089999999998</v>
      </c>
      <c r="AB79" s="27">
        <v>0.38556099999999999</v>
      </c>
      <c r="AC79" s="27">
        <v>0.38502459999999999</v>
      </c>
      <c r="AD79" s="27">
        <v>0.3856559</v>
      </c>
      <c r="AE79" s="27">
        <v>0.38617820000000003</v>
      </c>
      <c r="AF79" s="27">
        <v>0.38552639999999999</v>
      </c>
      <c r="AG79" s="27">
        <v>0.3848955</v>
      </c>
      <c r="AH79" s="27">
        <v>0.38523780000000002</v>
      </c>
      <c r="AI79" s="27">
        <v>0.38331460000000001</v>
      </c>
      <c r="AJ79" s="27">
        <v>0.38085479999999999</v>
      </c>
      <c r="AK79" s="3">
        <f t="shared" si="1"/>
        <v>0.37244943611111103</v>
      </c>
      <c r="AM79" s="10" t="s">
        <v>94</v>
      </c>
      <c r="AO79" s="2">
        <f>SUM(A108:AJ109)/26</f>
        <v>0.31145847307692309</v>
      </c>
      <c r="AP79" s="2">
        <f>((AK79-AK$5)*100)/AK$5</f>
        <v>-1.704763172464711</v>
      </c>
      <c r="AR79" s="10" t="s">
        <v>94</v>
      </c>
      <c r="AS79" s="2"/>
      <c r="AT79" s="1">
        <f>((AO79-AO$5)*100)/AO$5</f>
        <v>-9.4812120247423746</v>
      </c>
    </row>
    <row r="80" spans="1:46" x14ac:dyDescent="0.25">
      <c r="A80" s="29">
        <v>0.36145300000000002</v>
      </c>
      <c r="B80" s="30">
        <v>0.35786059999999997</v>
      </c>
      <c r="C80" s="29">
        <v>0.35183540000000002</v>
      </c>
      <c r="D80" s="29">
        <v>0.3494429</v>
      </c>
      <c r="E80" s="31">
        <v>0.34417589999999998</v>
      </c>
      <c r="F80" s="31">
        <v>0.3340706</v>
      </c>
      <c r="G80" s="31">
        <v>0.32936280000000001</v>
      </c>
      <c r="H80" s="31">
        <v>0.33179049999999999</v>
      </c>
      <c r="I80" s="31">
        <v>0.34191549999999998</v>
      </c>
      <c r="J80" s="31">
        <v>0.34389330000000001</v>
      </c>
      <c r="K80" s="31">
        <v>0.34237190000000001</v>
      </c>
      <c r="L80" s="31">
        <v>0.33992339999999999</v>
      </c>
      <c r="M80" s="31">
        <v>0.33917249999999999</v>
      </c>
      <c r="N80" s="31">
        <v>0.34018959999999998</v>
      </c>
      <c r="O80" s="31">
        <v>0.341032</v>
      </c>
      <c r="P80" s="31">
        <v>0.33770299999999998</v>
      </c>
      <c r="Q80" s="32">
        <v>0.3351345</v>
      </c>
      <c r="R80" s="32">
        <v>0.32933370000000001</v>
      </c>
      <c r="S80" s="33">
        <v>0.31767879999999998</v>
      </c>
      <c r="T80" s="33" t="s">
        <v>0</v>
      </c>
      <c r="U80" s="33">
        <v>0.36169420000000002</v>
      </c>
      <c r="V80" s="33">
        <v>0.36617460000000002</v>
      </c>
      <c r="W80" s="33">
        <v>0.36856349999999999</v>
      </c>
      <c r="X80" s="33">
        <v>0.36825150000000001</v>
      </c>
      <c r="Y80" s="33">
        <v>0.36919210000000002</v>
      </c>
      <c r="Z80" s="33">
        <v>0.37042720000000001</v>
      </c>
      <c r="AA80" s="33">
        <v>0.36868489999999998</v>
      </c>
      <c r="AB80" s="33">
        <v>0.36644290000000002</v>
      </c>
      <c r="AC80" s="29">
        <v>0.36515609999999998</v>
      </c>
      <c r="AD80" s="29">
        <v>0.3661819</v>
      </c>
      <c r="AE80" s="29">
        <v>0.37024180000000001</v>
      </c>
      <c r="AF80" s="29">
        <v>0.36986039999999998</v>
      </c>
      <c r="AG80" s="29">
        <v>0.3653073</v>
      </c>
      <c r="AH80" s="29">
        <v>0.3658824</v>
      </c>
      <c r="AI80" s="29">
        <v>0.36530550000000001</v>
      </c>
      <c r="AJ80" s="29">
        <v>0.36425049999999998</v>
      </c>
      <c r="AK80" s="3">
        <f t="shared" si="1"/>
        <v>0.35257019142857143</v>
      </c>
      <c r="AM80" s="10" t="s">
        <v>116</v>
      </c>
      <c r="AO80" s="2">
        <f>SUM(A78:AJ79)/72</f>
        <v>0.39884166944444438</v>
      </c>
      <c r="AP80" s="2">
        <f>((AK80-AK$6)*100)/AK$6</f>
        <v>-3.3426409579225766</v>
      </c>
      <c r="AR80" s="10" t="s">
        <v>116</v>
      </c>
      <c r="AS80" s="2"/>
      <c r="AT80" s="1">
        <f>((AO80-AO$6)*100)/AO$6</f>
        <v>-2.8591313106011862</v>
      </c>
    </row>
    <row r="81" spans="1:47" x14ac:dyDescent="0.25">
      <c r="A81" s="29">
        <v>0.34244819999999998</v>
      </c>
      <c r="B81" s="30">
        <v>0.3354608</v>
      </c>
      <c r="C81" s="29">
        <v>0.32375860000000001</v>
      </c>
      <c r="D81" s="29">
        <v>0.31102059999999998</v>
      </c>
      <c r="E81" s="31">
        <v>0.28332659999999998</v>
      </c>
      <c r="F81" s="31">
        <v>0.25042809999999999</v>
      </c>
      <c r="G81" s="31">
        <v>0.2390765</v>
      </c>
      <c r="H81" s="31">
        <v>0.22499520000000001</v>
      </c>
      <c r="I81" s="31">
        <v>0.24146119999999999</v>
      </c>
      <c r="J81" s="31">
        <v>0.24849070000000001</v>
      </c>
      <c r="K81" s="31">
        <v>0.25527840000000002</v>
      </c>
      <c r="L81" s="31">
        <v>0.25934059999999998</v>
      </c>
      <c r="M81" s="31">
        <v>0.26500469999999998</v>
      </c>
      <c r="N81" s="31">
        <v>0.27177800000000002</v>
      </c>
      <c r="O81" s="31">
        <v>0.27789619999999998</v>
      </c>
      <c r="P81" s="31">
        <v>0.27778409999999998</v>
      </c>
      <c r="Q81" s="32">
        <v>0.2755206</v>
      </c>
      <c r="R81" s="32">
        <v>0.26338509999999998</v>
      </c>
      <c r="S81" s="33">
        <v>0.25615009999999999</v>
      </c>
      <c r="T81" s="33" t="s">
        <v>0</v>
      </c>
      <c r="U81" s="33">
        <v>0.32912999999999998</v>
      </c>
      <c r="V81" s="33">
        <v>0.33542959999999999</v>
      </c>
      <c r="W81" s="33">
        <v>0.33784340000000002</v>
      </c>
      <c r="X81" s="33">
        <v>0.33728409999999998</v>
      </c>
      <c r="Y81" s="33">
        <v>0.34012399999999998</v>
      </c>
      <c r="Z81" s="33">
        <v>0.34134029999999999</v>
      </c>
      <c r="AA81" s="33">
        <v>0.34144459999999999</v>
      </c>
      <c r="AB81" s="33">
        <v>0.33979310000000001</v>
      </c>
      <c r="AC81" s="29">
        <v>0.33824120000000002</v>
      </c>
      <c r="AD81" s="29">
        <v>0.34240870000000001</v>
      </c>
      <c r="AE81" s="29">
        <v>0.34527920000000001</v>
      </c>
      <c r="AF81" s="29">
        <v>0.34956930000000003</v>
      </c>
      <c r="AG81" s="29">
        <v>0.34763719999999998</v>
      </c>
      <c r="AH81" s="29">
        <v>0.34570719999999999</v>
      </c>
      <c r="AI81" s="29">
        <v>0.34577869999999999</v>
      </c>
      <c r="AJ81" s="29">
        <v>0.34552820000000001</v>
      </c>
      <c r="AK81" s="3">
        <f t="shared" si="1"/>
        <v>0.3047183742857143</v>
      </c>
      <c r="AM81" s="11" t="s">
        <v>99</v>
      </c>
      <c r="AO81" s="2">
        <f>SUM(A103:R107)/56</f>
        <v>0.19813294107142859</v>
      </c>
      <c r="AP81" s="2">
        <f>((AK81-AK$7)*100)/AK$7</f>
        <v>-7.6763053330505766</v>
      </c>
      <c r="AR81" s="11" t="s">
        <v>99</v>
      </c>
      <c r="AS81" s="2"/>
      <c r="AT81" s="1">
        <f>((AO81-AO$7)*100)/AO$7</f>
        <v>-10.208613326710548</v>
      </c>
    </row>
    <row r="82" spans="1:47" x14ac:dyDescent="0.25">
      <c r="A82" s="29">
        <v>0.29774230000000002</v>
      </c>
      <c r="B82" s="30">
        <v>0.27091549999999998</v>
      </c>
      <c r="C82" s="29">
        <v>0.23620579999999999</v>
      </c>
      <c r="D82" s="29">
        <v>0.2058709</v>
      </c>
      <c r="E82" s="31">
        <v>0.1851535</v>
      </c>
      <c r="F82" s="31">
        <v>0.18608640000000001</v>
      </c>
      <c r="G82" s="31">
        <v>0.1672033</v>
      </c>
      <c r="H82" s="31">
        <v>0.17179810000000001</v>
      </c>
      <c r="I82" s="31">
        <v>0.1792937</v>
      </c>
      <c r="J82" s="31">
        <v>0.1848417</v>
      </c>
      <c r="K82" s="31">
        <v>0.18811430000000001</v>
      </c>
      <c r="L82" s="31">
        <v>0.18787690000000001</v>
      </c>
      <c r="M82" s="31">
        <v>0.1923028</v>
      </c>
      <c r="N82" s="31">
        <v>0.19735759999999999</v>
      </c>
      <c r="O82" s="31">
        <v>0.20304179999999999</v>
      </c>
      <c r="P82" s="31">
        <v>0.2053411</v>
      </c>
      <c r="Q82" s="32">
        <v>0.20631160000000001</v>
      </c>
      <c r="R82" s="32">
        <v>0.19572229999999999</v>
      </c>
      <c r="S82" s="33">
        <v>0.19413920000000001</v>
      </c>
      <c r="T82" s="33" t="s">
        <v>0</v>
      </c>
      <c r="U82" s="33">
        <v>0.21420810000000001</v>
      </c>
      <c r="V82" s="33">
        <v>0.2427031</v>
      </c>
      <c r="W82" s="33">
        <v>0.2577313</v>
      </c>
      <c r="X82" s="33">
        <v>0.26527030000000001</v>
      </c>
      <c r="Y82" s="33">
        <v>0.26417960000000001</v>
      </c>
      <c r="Z82" s="33">
        <v>0.26722750000000001</v>
      </c>
      <c r="AA82" s="33">
        <v>0.26975209999999999</v>
      </c>
      <c r="AB82" s="33">
        <v>0.27019460000000001</v>
      </c>
      <c r="AC82" s="29">
        <v>0.28872730000000002</v>
      </c>
      <c r="AD82" s="29">
        <v>0.3022571</v>
      </c>
      <c r="AE82" s="29">
        <v>0.3062298</v>
      </c>
      <c r="AF82" s="29">
        <v>0.31875039999999999</v>
      </c>
      <c r="AG82" s="29">
        <v>0.31597609999999998</v>
      </c>
      <c r="AH82" s="29">
        <v>0.31474740000000001</v>
      </c>
      <c r="AI82" s="29">
        <v>0.31483850000000002</v>
      </c>
      <c r="AJ82" s="29">
        <v>0.31031350000000002</v>
      </c>
      <c r="AK82" s="3">
        <f t="shared" si="1"/>
        <v>0.23938358571428567</v>
      </c>
      <c r="AM82" s="11" t="s">
        <v>102</v>
      </c>
      <c r="AO82" s="2">
        <f>SUM(E80:R84)/68</f>
        <v>0.20141743529411768</v>
      </c>
      <c r="AP82" s="2">
        <f>((AK82-AK$8)*100)/AK$8</f>
        <v>-10.941863775204217</v>
      </c>
      <c r="AR82" s="11" t="s">
        <v>102</v>
      </c>
      <c r="AS82" s="2"/>
      <c r="AT82" s="1">
        <f>((AO82-AO$8)*100)/AO$8</f>
        <v>-10.396965724729471</v>
      </c>
    </row>
    <row r="83" spans="1:47" x14ac:dyDescent="0.25">
      <c r="A83" s="29">
        <v>0.20690990000000001</v>
      </c>
      <c r="B83" s="30">
        <v>0.1759336</v>
      </c>
      <c r="C83" s="29">
        <v>0.13865259999999999</v>
      </c>
      <c r="D83" s="29">
        <v>0.14370740000000001</v>
      </c>
      <c r="E83" s="31" t="s">
        <v>0</v>
      </c>
      <c r="F83" s="31">
        <v>0.2042389</v>
      </c>
      <c r="G83" s="31">
        <v>0.13351650000000001</v>
      </c>
      <c r="H83" s="31">
        <v>0.12499639999999999</v>
      </c>
      <c r="I83" s="31">
        <v>0.1310848</v>
      </c>
      <c r="J83" s="31">
        <v>0.13065650000000001</v>
      </c>
      <c r="K83" s="31">
        <v>0.12734480000000001</v>
      </c>
      <c r="L83" s="31">
        <v>0.12432269999999999</v>
      </c>
      <c r="M83" s="31">
        <v>0.12515950000000001</v>
      </c>
      <c r="N83" s="31">
        <v>0.12926389999999999</v>
      </c>
      <c r="O83" s="31">
        <v>0.1347922</v>
      </c>
      <c r="P83" s="31">
        <v>0.1396085</v>
      </c>
      <c r="Q83" s="32">
        <v>0.13931479999999999</v>
      </c>
      <c r="R83" s="32">
        <v>0.12371269999999999</v>
      </c>
      <c r="S83" s="33">
        <v>0.12719949999999999</v>
      </c>
      <c r="T83" s="33" t="s">
        <v>0</v>
      </c>
      <c r="U83" s="33">
        <v>0.1463875</v>
      </c>
      <c r="V83" s="33">
        <v>0.1762543</v>
      </c>
      <c r="W83" s="33">
        <v>0.1953222</v>
      </c>
      <c r="X83" s="33">
        <v>0.20707020000000001</v>
      </c>
      <c r="Y83" s="33">
        <v>0.20773949999999999</v>
      </c>
      <c r="Z83" s="33">
        <v>0.2028373</v>
      </c>
      <c r="AA83" s="33">
        <v>0.19314110000000001</v>
      </c>
      <c r="AB83" s="33">
        <v>0.1996338</v>
      </c>
      <c r="AC83" s="29">
        <v>0.2308788</v>
      </c>
      <c r="AD83" s="29">
        <v>0.19448360000000001</v>
      </c>
      <c r="AE83" s="29">
        <v>0.17325160000000001</v>
      </c>
      <c r="AF83" s="29">
        <v>0.1932162</v>
      </c>
      <c r="AG83" s="29">
        <v>0.2196639</v>
      </c>
      <c r="AH83" s="29">
        <v>0.23049500000000001</v>
      </c>
      <c r="AI83" s="29">
        <v>0.23391020000000001</v>
      </c>
      <c r="AJ83" s="29">
        <v>0.22753699999999999</v>
      </c>
      <c r="AK83" s="3">
        <f t="shared" si="1"/>
        <v>0.17035992352941182</v>
      </c>
      <c r="AM83" s="12" t="s">
        <v>105</v>
      </c>
      <c r="AO83" s="2">
        <f>SUM(S103:Z107)/35</f>
        <v>0.21117528857142856</v>
      </c>
      <c r="AP83" s="2">
        <f>((AK83-AK$9)*100)/AK$9</f>
        <v>-11.927828421762362</v>
      </c>
      <c r="AR83" s="12" t="s">
        <v>105</v>
      </c>
      <c r="AS83" s="2"/>
      <c r="AT83" s="1">
        <f>((AO83-AO$9)*100)/AO$9</f>
        <v>-13.999226088632266</v>
      </c>
    </row>
    <row r="84" spans="1:47" x14ac:dyDescent="0.25">
      <c r="A84" s="29">
        <v>0.1228557</v>
      </c>
      <c r="B84" s="30">
        <v>0.1121369</v>
      </c>
      <c r="C84" s="29">
        <v>8.5072400000000006E-2</v>
      </c>
      <c r="D84" s="29" t="s">
        <v>0</v>
      </c>
      <c r="E84" s="31" t="s">
        <v>0</v>
      </c>
      <c r="F84" s="31">
        <v>0.14670649999999999</v>
      </c>
      <c r="G84" s="31">
        <v>7.7521999999999994E-2</v>
      </c>
      <c r="H84" s="31">
        <v>7.6349200000000006E-2</v>
      </c>
      <c r="I84" s="31">
        <v>7.4722899999999995E-2</v>
      </c>
      <c r="J84" s="31">
        <v>6.2042100000000003E-2</v>
      </c>
      <c r="K84" s="31">
        <v>4.0779900000000001E-2</v>
      </c>
      <c r="L84" s="31">
        <v>3.5302100000000003E-2</v>
      </c>
      <c r="M84" s="31">
        <v>5.1683399999999997E-2</v>
      </c>
      <c r="N84" s="31">
        <v>6.7415199999999995E-2</v>
      </c>
      <c r="O84" s="31">
        <v>7.3075799999999996E-2</v>
      </c>
      <c r="P84" s="31">
        <v>7.47081E-2</v>
      </c>
      <c r="Q84" s="32">
        <v>6.1609900000000002E-2</v>
      </c>
      <c r="R84" s="32">
        <v>7.2176000000000004E-2</v>
      </c>
      <c r="S84" s="33">
        <v>0.1023449</v>
      </c>
      <c r="T84" s="33" t="s">
        <v>0</v>
      </c>
      <c r="U84" s="33" t="s">
        <v>0</v>
      </c>
      <c r="V84" s="33">
        <v>9.2515399999999998E-2</v>
      </c>
      <c r="W84" s="33">
        <v>0.1159063</v>
      </c>
      <c r="X84" s="33">
        <v>0.12909760000000001</v>
      </c>
      <c r="Y84" s="33">
        <v>0.1306841</v>
      </c>
      <c r="Z84" s="33">
        <v>0.11357780000000001</v>
      </c>
      <c r="AA84" s="33">
        <v>9.0839600000000006E-2</v>
      </c>
      <c r="AB84" s="33">
        <v>0.13441149999999999</v>
      </c>
      <c r="AC84" s="29" t="s">
        <v>0</v>
      </c>
      <c r="AD84" s="29">
        <v>0.12513479999999999</v>
      </c>
      <c r="AE84" s="29">
        <v>0.10962180000000001</v>
      </c>
      <c r="AF84" s="29">
        <v>8.6885500000000004E-2</v>
      </c>
      <c r="AG84" s="29">
        <v>5.3170500000000002E-2</v>
      </c>
      <c r="AH84" s="29">
        <v>8.1327999999999998E-2</v>
      </c>
      <c r="AI84" s="29">
        <v>9.9849499999999994E-2</v>
      </c>
      <c r="AJ84" s="29">
        <v>0.1033925</v>
      </c>
      <c r="AK84" s="3">
        <f t="shared" si="1"/>
        <v>9.0416706451612927E-2</v>
      </c>
      <c r="AM84" s="12" t="s">
        <v>108</v>
      </c>
      <c r="AO84" s="2">
        <f>SUM(S80:AB84)/44</f>
        <v>0.25059130227272736</v>
      </c>
      <c r="AP84" s="2">
        <f>((AK84-AK$10)*100)/AK$10</f>
        <v>-13.496585252522669</v>
      </c>
      <c r="AR84" s="12" t="s">
        <v>108</v>
      </c>
      <c r="AS84" s="2"/>
      <c r="AT84" s="1">
        <f>((AO84-AO$10)*100)/AO$10</f>
        <v>-7.6474144633470322</v>
      </c>
    </row>
    <row r="85" spans="1:47" x14ac:dyDescent="0.25">
      <c r="A85" s="29">
        <v>0.10321859999999999</v>
      </c>
      <c r="B85" s="30">
        <v>0.1032652</v>
      </c>
      <c r="C85" s="29" t="s">
        <v>0</v>
      </c>
      <c r="D85" s="29" t="s">
        <v>0</v>
      </c>
      <c r="E85" s="34" t="s">
        <v>0</v>
      </c>
      <c r="F85" s="34">
        <v>0.1234413</v>
      </c>
      <c r="G85" s="34">
        <v>9.1933799999999996E-2</v>
      </c>
      <c r="H85" s="34">
        <v>8.8620299999999999E-2</v>
      </c>
      <c r="I85" s="34">
        <v>8.3671999999999996E-2</v>
      </c>
      <c r="J85" s="34">
        <v>7.1424600000000005E-2</v>
      </c>
      <c r="K85" s="34">
        <v>6.4319799999999996E-2</v>
      </c>
      <c r="L85" s="34">
        <v>5.47582E-2</v>
      </c>
      <c r="M85" s="34">
        <v>5.04521E-2</v>
      </c>
      <c r="N85" s="34">
        <v>4.9833200000000001E-2</v>
      </c>
      <c r="O85" s="34">
        <v>4.7039400000000002E-2</v>
      </c>
      <c r="P85" s="34">
        <v>4.60372E-2</v>
      </c>
      <c r="Q85" s="34">
        <v>4.8770099999999997E-2</v>
      </c>
      <c r="R85" s="34">
        <v>6.8401299999999998E-2</v>
      </c>
      <c r="S85" s="35">
        <v>8.4374000000000005E-2</v>
      </c>
      <c r="T85" s="35" t="s">
        <v>0</v>
      </c>
      <c r="U85" s="35" t="s">
        <v>0</v>
      </c>
      <c r="V85" s="35">
        <v>0.12917500000000001</v>
      </c>
      <c r="W85" s="35">
        <v>0.1040304</v>
      </c>
      <c r="X85" s="35">
        <v>6.7488599999999996E-2</v>
      </c>
      <c r="Y85" s="35">
        <v>4.7057799999999997E-2</v>
      </c>
      <c r="Z85" s="35">
        <v>4.7398999999999997E-2</v>
      </c>
      <c r="AA85" s="35">
        <v>0.1065459</v>
      </c>
      <c r="AB85" s="35">
        <v>0.1277431</v>
      </c>
      <c r="AC85" s="36" t="s">
        <v>0</v>
      </c>
      <c r="AD85" s="29">
        <v>0.1279245</v>
      </c>
      <c r="AE85" s="29">
        <v>0.12238010000000001</v>
      </c>
      <c r="AF85" s="29">
        <v>0.1097711</v>
      </c>
      <c r="AG85" s="29">
        <v>0.1010757</v>
      </c>
      <c r="AH85" s="29">
        <v>9.5204999999999998E-2</v>
      </c>
      <c r="AI85" s="29">
        <v>9.3016100000000004E-2</v>
      </c>
      <c r="AJ85" s="29">
        <v>9.2840599999999995E-2</v>
      </c>
      <c r="AK85" s="3">
        <f t="shared" si="1"/>
        <v>8.5040466666666661E-2</v>
      </c>
      <c r="AM85" s="14" t="s">
        <v>99</v>
      </c>
      <c r="AO85" s="7">
        <f>(SUM(B94:O102)+SUM(P94:R98))/140</f>
        <v>4.9367584999999985E-2</v>
      </c>
      <c r="AP85" s="2">
        <f>((AK85-AK$11)*100)/AK$11</f>
        <v>-13.324012341000197</v>
      </c>
      <c r="AR85" s="14" t="s">
        <v>99</v>
      </c>
      <c r="AS85" s="2"/>
      <c r="AT85" s="1">
        <f>((AO85-AO$11)*100)/AO$11</f>
        <v>-14.464267939363905</v>
      </c>
      <c r="AU85">
        <f>SUM(AT85:AT88)/4</f>
        <v>-15.996257027174103</v>
      </c>
    </row>
    <row r="86" spans="1:47" x14ac:dyDescent="0.25">
      <c r="A86" s="29">
        <v>8.6565000000000003E-2</v>
      </c>
      <c r="B86" s="30">
        <v>8.2179699999999994E-2</v>
      </c>
      <c r="C86" s="29" t="s">
        <v>0</v>
      </c>
      <c r="D86" s="29" t="s">
        <v>0</v>
      </c>
      <c r="E86" s="34" t="s">
        <v>0</v>
      </c>
      <c r="F86" s="34">
        <v>0.13649269999999999</v>
      </c>
      <c r="G86" s="34">
        <v>8.4412200000000007E-2</v>
      </c>
      <c r="H86" s="34">
        <v>7.3516100000000001E-2</v>
      </c>
      <c r="I86" s="34">
        <v>7.0414099999999993E-2</v>
      </c>
      <c r="J86" s="34">
        <v>6.4251000000000003E-2</v>
      </c>
      <c r="K86" s="34">
        <v>6.2332899999999997E-2</v>
      </c>
      <c r="L86" s="34">
        <v>5.6625799999999997E-2</v>
      </c>
      <c r="M86" s="34">
        <v>5.3115299999999997E-2</v>
      </c>
      <c r="N86" s="34">
        <v>5.2829099999999997E-2</v>
      </c>
      <c r="O86" s="34">
        <v>5.5180600000000003E-2</v>
      </c>
      <c r="P86" s="34">
        <v>5.8559800000000002E-2</v>
      </c>
      <c r="Q86" s="34">
        <v>6.3525499999999999E-2</v>
      </c>
      <c r="R86" s="34">
        <v>6.7880599999999999E-2</v>
      </c>
      <c r="S86" s="35">
        <v>6.6669699999999998E-2</v>
      </c>
      <c r="T86" s="35" t="s">
        <v>0</v>
      </c>
      <c r="U86" s="35" t="s">
        <v>0</v>
      </c>
      <c r="V86" s="35">
        <v>0.12979840000000001</v>
      </c>
      <c r="W86" s="35">
        <v>9.7591800000000006E-2</v>
      </c>
      <c r="X86" s="35">
        <v>6.7480700000000005E-2</v>
      </c>
      <c r="Y86" s="35">
        <v>6.9028099999999995E-2</v>
      </c>
      <c r="Z86" s="35">
        <v>8.3819500000000005E-2</v>
      </c>
      <c r="AA86" s="35">
        <v>0.109497</v>
      </c>
      <c r="AB86" s="35">
        <v>0.12130390000000001</v>
      </c>
      <c r="AC86" s="36" t="s">
        <v>0</v>
      </c>
      <c r="AD86" s="29">
        <v>0.13851350000000001</v>
      </c>
      <c r="AE86" s="29">
        <v>0.1121629</v>
      </c>
      <c r="AF86" s="29">
        <v>9.7892800000000002E-2</v>
      </c>
      <c r="AG86" s="29">
        <v>9.5742300000000002E-2</v>
      </c>
      <c r="AH86" s="29">
        <v>9.3608499999999997E-2</v>
      </c>
      <c r="AI86" s="29">
        <v>9.4942200000000004E-2</v>
      </c>
      <c r="AJ86" s="29">
        <v>9.2685100000000006E-2</v>
      </c>
      <c r="AK86" s="3">
        <f t="shared" si="1"/>
        <v>8.4620560000000025E-2</v>
      </c>
      <c r="AM86" s="14" t="s">
        <v>102</v>
      </c>
      <c r="AO86" s="2">
        <f>SUM(E85:R93)/126</f>
        <v>5.4590455555555556E-2</v>
      </c>
      <c r="AP86" s="2">
        <f>((AK86-AK$12)*100)/AK$12</f>
        <v>-13.898079416879549</v>
      </c>
      <c r="AR86" s="14" t="s">
        <v>102</v>
      </c>
      <c r="AS86" s="2"/>
      <c r="AT86" s="1">
        <f>((AO86-AO$12)*100)/AO$12</f>
        <v>-16.781818223832918</v>
      </c>
    </row>
    <row r="87" spans="1:47" x14ac:dyDescent="0.25">
      <c r="A87" s="29">
        <v>8.0249000000000001E-2</v>
      </c>
      <c r="B87" s="30">
        <v>5.7089300000000003E-2</v>
      </c>
      <c r="C87" s="29" t="s">
        <v>0</v>
      </c>
      <c r="D87" s="29" t="s">
        <v>0</v>
      </c>
      <c r="E87" s="34" t="s">
        <v>0</v>
      </c>
      <c r="F87" s="34">
        <v>0.10350189999999999</v>
      </c>
      <c r="G87" s="34">
        <v>7.2182499999999997E-2</v>
      </c>
      <c r="H87" s="34">
        <v>5.8568099999999998E-2</v>
      </c>
      <c r="I87" s="34">
        <v>5.05064E-2</v>
      </c>
      <c r="J87" s="34">
        <v>4.9367399999999999E-2</v>
      </c>
      <c r="K87" s="34">
        <v>5.3035899999999997E-2</v>
      </c>
      <c r="L87" s="34">
        <v>5.2009E-2</v>
      </c>
      <c r="M87" s="34">
        <v>5.0598400000000002E-2</v>
      </c>
      <c r="N87" s="34">
        <v>5.2760099999999997E-2</v>
      </c>
      <c r="O87" s="34">
        <v>5.8111299999999998E-2</v>
      </c>
      <c r="P87" s="34">
        <v>6.3221799999999995E-2</v>
      </c>
      <c r="Q87" s="34">
        <v>6.6924700000000004E-2</v>
      </c>
      <c r="R87" s="34">
        <v>6.7082799999999998E-2</v>
      </c>
      <c r="S87" s="35">
        <v>4.6597E-2</v>
      </c>
      <c r="T87" s="35" t="s">
        <v>0</v>
      </c>
      <c r="U87" s="35" t="s">
        <v>0</v>
      </c>
      <c r="V87" s="35" t="s">
        <v>0</v>
      </c>
      <c r="W87" s="35">
        <v>7.9729099999999997E-2</v>
      </c>
      <c r="X87" s="35">
        <v>7.5195100000000001E-2</v>
      </c>
      <c r="Y87" s="35">
        <v>7.6070299999999993E-2</v>
      </c>
      <c r="Z87" s="35">
        <v>8.4681999999999993E-2</v>
      </c>
      <c r="AA87" s="35">
        <v>8.6330299999999999E-2</v>
      </c>
      <c r="AB87" s="35" t="s">
        <v>0</v>
      </c>
      <c r="AC87" s="36" t="s">
        <v>0</v>
      </c>
      <c r="AD87" s="29">
        <v>0.15140490000000001</v>
      </c>
      <c r="AE87" s="29">
        <v>8.9594999999999994E-2</v>
      </c>
      <c r="AF87" s="29">
        <v>8.9822799999999994E-2</v>
      </c>
      <c r="AG87" s="29">
        <v>8.9835399999999996E-2</v>
      </c>
      <c r="AH87" s="29">
        <v>9.2302300000000004E-2</v>
      </c>
      <c r="AI87" s="29">
        <v>9.3596600000000002E-2</v>
      </c>
      <c r="AJ87" s="29">
        <v>9.0951799999999999E-2</v>
      </c>
      <c r="AK87" s="3">
        <f t="shared" si="1"/>
        <v>7.4332900000000007E-2</v>
      </c>
      <c r="AM87" s="15" t="s">
        <v>105</v>
      </c>
      <c r="AO87" s="2">
        <f>(SUM(S94:AB102)+SUM(P99:R102))/67</f>
        <v>6.1779126865671649E-2</v>
      </c>
      <c r="AP87" s="2">
        <f>((AK87-AK$13)*100)/AK$13</f>
        <v>-13.939877695228118</v>
      </c>
      <c r="AR87" s="15" t="s">
        <v>105</v>
      </c>
      <c r="AS87" s="2"/>
      <c r="AT87" s="1">
        <f>((AO87-AO$13)*100)/AO$13</f>
        <v>-16.838824087897468</v>
      </c>
    </row>
    <row r="88" spans="1:47" x14ac:dyDescent="0.25">
      <c r="A88" s="29">
        <v>7.7851299999999998E-2</v>
      </c>
      <c r="B88" s="30">
        <v>4.8558299999999999E-2</v>
      </c>
      <c r="C88" s="29" t="s">
        <v>0</v>
      </c>
      <c r="D88" s="29" t="s">
        <v>0</v>
      </c>
      <c r="E88" s="34">
        <v>0.1130287</v>
      </c>
      <c r="F88" s="34">
        <v>9.3331499999999998E-2</v>
      </c>
      <c r="G88" s="34">
        <v>5.8512099999999997E-2</v>
      </c>
      <c r="H88" s="34">
        <v>4.2522200000000003E-2</v>
      </c>
      <c r="I88" s="34">
        <v>3.4922599999999998E-2</v>
      </c>
      <c r="J88" s="34">
        <v>4.0616600000000003E-2</v>
      </c>
      <c r="K88" s="34">
        <v>3.3804500000000001E-2</v>
      </c>
      <c r="L88" s="34">
        <v>3.7989000000000002E-2</v>
      </c>
      <c r="M88" s="34">
        <v>4.8407699999999998E-2</v>
      </c>
      <c r="N88" s="34">
        <v>5.3733700000000002E-2</v>
      </c>
      <c r="O88" s="34">
        <v>6.0033400000000001E-2</v>
      </c>
      <c r="P88" s="34">
        <v>6.5080700000000005E-2</v>
      </c>
      <c r="Q88" s="34">
        <v>6.8473300000000001E-2</v>
      </c>
      <c r="R88" s="34">
        <v>7.5716400000000003E-2</v>
      </c>
      <c r="S88" s="35">
        <v>4.0473299999999997E-2</v>
      </c>
      <c r="T88" s="35" t="s">
        <v>0</v>
      </c>
      <c r="U88" s="35" t="s">
        <v>0</v>
      </c>
      <c r="V88" s="35" t="s">
        <v>0</v>
      </c>
      <c r="W88" s="35">
        <v>8.7293700000000002E-2</v>
      </c>
      <c r="X88" s="35">
        <v>8.2908999999999997E-2</v>
      </c>
      <c r="Y88" s="35">
        <v>8.3782400000000007E-2</v>
      </c>
      <c r="Z88" s="35">
        <v>8.6750300000000002E-2</v>
      </c>
      <c r="AA88" s="35">
        <v>9.1224100000000002E-2</v>
      </c>
      <c r="AB88" s="35" t="s">
        <v>0</v>
      </c>
      <c r="AC88" s="36" t="s">
        <v>0</v>
      </c>
      <c r="AD88" s="29" t="s">
        <v>0</v>
      </c>
      <c r="AE88" s="29">
        <v>6.8282300000000004E-2</v>
      </c>
      <c r="AF88" s="29">
        <v>8.5383100000000003E-2</v>
      </c>
      <c r="AG88" s="29">
        <v>8.6955299999999999E-2</v>
      </c>
      <c r="AH88" s="29">
        <v>9.2629500000000004E-2</v>
      </c>
      <c r="AI88" s="29">
        <v>9.6959799999999999E-2</v>
      </c>
      <c r="AJ88" s="29">
        <v>9.5644499999999993E-2</v>
      </c>
      <c r="AK88" s="3">
        <f t="shared" si="1"/>
        <v>6.967390357142858E-2</v>
      </c>
      <c r="AM88" s="15" t="s">
        <v>108</v>
      </c>
      <c r="AO88" s="2">
        <f>SUM(S85:AB93)/54</f>
        <v>8.0541133333333306E-2</v>
      </c>
      <c r="AP88" s="1">
        <f>((AK88-AK$14)*100)/AK$14</f>
        <v>-15.408221484178283</v>
      </c>
      <c r="AR88" s="15" t="s">
        <v>108</v>
      </c>
      <c r="AS88" s="2"/>
      <c r="AT88" s="1">
        <f>((AO88-AO$14)*100)/AO$14</f>
        <v>-15.90011785760213</v>
      </c>
    </row>
    <row r="89" spans="1:47" x14ac:dyDescent="0.25">
      <c r="A89" s="29">
        <v>7.9240599999999994E-2</v>
      </c>
      <c r="B89" s="30">
        <v>5.6980999999999997E-2</v>
      </c>
      <c r="C89" s="29" t="s">
        <v>0</v>
      </c>
      <c r="D89" s="29" t="s">
        <v>0</v>
      </c>
      <c r="E89" s="34">
        <v>8.0000699999999994E-2</v>
      </c>
      <c r="F89" s="34">
        <v>6.78179E-2</v>
      </c>
      <c r="G89" s="34">
        <v>4.8364799999999999E-2</v>
      </c>
      <c r="H89" s="34">
        <v>3.4581500000000001E-2</v>
      </c>
      <c r="I89" s="34">
        <v>3.1871299999999998E-2</v>
      </c>
      <c r="J89" s="34">
        <v>2.8869800000000001E-2</v>
      </c>
      <c r="K89" s="34">
        <v>3.0748399999999999E-2</v>
      </c>
      <c r="L89" s="34">
        <v>3.8628799999999998E-2</v>
      </c>
      <c r="M89" s="34">
        <v>4.73704E-2</v>
      </c>
      <c r="N89" s="34">
        <v>5.5293099999999998E-2</v>
      </c>
      <c r="O89" s="34">
        <v>6.2500799999999995E-2</v>
      </c>
      <c r="P89" s="34">
        <v>6.86359E-2</v>
      </c>
      <c r="Q89" s="34">
        <v>7.3689900000000003E-2</v>
      </c>
      <c r="R89" s="34">
        <v>8.4347500000000006E-2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9.75911E-2</v>
      </c>
      <c r="X89" s="35">
        <v>8.35645E-2</v>
      </c>
      <c r="Y89" s="35">
        <v>8.8652099999999998E-2</v>
      </c>
      <c r="Z89" s="35">
        <v>8.4894899999999995E-2</v>
      </c>
      <c r="AA89" s="35">
        <v>9.8093600000000003E-2</v>
      </c>
      <c r="AB89" s="35" t="s">
        <v>0</v>
      </c>
      <c r="AC89" s="36" t="s">
        <v>0</v>
      </c>
      <c r="AD89" s="29" t="s">
        <v>0</v>
      </c>
      <c r="AE89" s="29">
        <v>8.7718099999999993E-2</v>
      </c>
      <c r="AF89" s="29">
        <v>7.3085999999999998E-2</v>
      </c>
      <c r="AG89" s="29">
        <v>6.9312200000000004E-2</v>
      </c>
      <c r="AH89" s="29">
        <v>7.6406199999999994E-2</v>
      </c>
      <c r="AI89" s="29">
        <v>8.51079E-2</v>
      </c>
      <c r="AJ89" s="29">
        <v>8.8339799999999996E-2</v>
      </c>
      <c r="AK89" s="3">
        <f t="shared" si="1"/>
        <v>6.747069629629629E-2</v>
      </c>
      <c r="AM89" s="16" t="s">
        <v>117</v>
      </c>
      <c r="AO89" s="7">
        <f>(SUM(AC80:AJ102)+SUM(A80:D93))/173</f>
        <v>0.13898540751445088</v>
      </c>
      <c r="AP89" s="2">
        <f>((AK89-AK$15)*100)/AK$15</f>
        <v>-16.697385795786275</v>
      </c>
      <c r="AR89" s="16" t="s">
        <v>117</v>
      </c>
      <c r="AS89" s="2"/>
      <c r="AT89" s="1">
        <f>((AO89-AO$15)*100)/AO$15</f>
        <v>-9.5947434030038536</v>
      </c>
    </row>
    <row r="90" spans="1:47" x14ac:dyDescent="0.25">
      <c r="A90" s="29">
        <v>9.8969399999999999E-2</v>
      </c>
      <c r="B90" s="30">
        <v>6.7194299999999998E-2</v>
      </c>
      <c r="C90" s="29" t="s">
        <v>0</v>
      </c>
      <c r="D90" s="29" t="s">
        <v>0</v>
      </c>
      <c r="E90" s="34">
        <v>5.3214299999999999E-2</v>
      </c>
      <c r="F90" s="34">
        <v>5.6172800000000002E-2</v>
      </c>
      <c r="G90" s="34">
        <v>4.2800999999999999E-2</v>
      </c>
      <c r="H90" s="34">
        <v>3.7421900000000001E-2</v>
      </c>
      <c r="I90" s="34">
        <v>2.98351E-2</v>
      </c>
      <c r="J90" s="34">
        <v>2.776E-2</v>
      </c>
      <c r="K90" s="34">
        <v>2.7760900000000002E-2</v>
      </c>
      <c r="L90" s="34">
        <v>2.9597700000000001E-2</v>
      </c>
      <c r="M90" s="34">
        <v>3.5375499999999997E-2</v>
      </c>
      <c r="N90" s="34">
        <v>5.23244E-2</v>
      </c>
      <c r="O90" s="34">
        <v>6.1258899999999998E-2</v>
      </c>
      <c r="P90" s="34">
        <v>6.8330000000000002E-2</v>
      </c>
      <c r="Q90" s="34">
        <v>6.9495100000000004E-2</v>
      </c>
      <c r="R90" s="34">
        <v>9.4497700000000004E-2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8.1988199999999997E-2</v>
      </c>
      <c r="X90" s="35">
        <v>7.7906600000000006E-2</v>
      </c>
      <c r="Y90" s="35">
        <v>7.9820000000000002E-2</v>
      </c>
      <c r="Z90" s="35">
        <v>7.4584700000000004E-2</v>
      </c>
      <c r="AA90" s="35">
        <v>9.1764499999999999E-2</v>
      </c>
      <c r="AB90" s="35" t="s">
        <v>0</v>
      </c>
      <c r="AC90" s="36" t="s">
        <v>0</v>
      </c>
      <c r="AD90" s="29" t="s">
        <v>0</v>
      </c>
      <c r="AE90" s="29">
        <v>6.1499999999999999E-2</v>
      </c>
      <c r="AF90" s="29">
        <v>5.7009999999999998E-2</v>
      </c>
      <c r="AG90" s="29">
        <v>6.0610700000000003E-2</v>
      </c>
      <c r="AH90" s="29">
        <v>7.4854299999999999E-2</v>
      </c>
      <c r="AI90" s="29">
        <v>8.3277400000000001E-2</v>
      </c>
      <c r="AJ90" s="29">
        <v>9.3381699999999998E-2</v>
      </c>
      <c r="AK90" s="3">
        <f t="shared" si="1"/>
        <v>6.2544707407407404E-2</v>
      </c>
      <c r="AM90" t="s">
        <v>118</v>
      </c>
      <c r="AO90" s="2">
        <f>((SUM(A76:Z109)+SUM(AA76:AJ102))/895)</f>
        <v>0.16078507541899439</v>
      </c>
      <c r="AP90" s="2">
        <f>((AK90-AK$16)*100)/AK$16</f>
        <v>-17.723417959576647</v>
      </c>
      <c r="AR90" t="s">
        <v>118</v>
      </c>
      <c r="AT90" s="1">
        <f>((AO90-AO$16)*100)/AO$16</f>
        <v>-8.1470391834344209</v>
      </c>
    </row>
    <row r="91" spans="1:47" x14ac:dyDescent="0.25">
      <c r="A91" s="29">
        <v>0.12774260000000001</v>
      </c>
      <c r="B91" s="30">
        <v>5.1472499999999997E-2</v>
      </c>
      <c r="C91" s="29">
        <v>2.9961399999999999E-2</v>
      </c>
      <c r="D91" s="29">
        <v>4.3368999999999998E-2</v>
      </c>
      <c r="E91" s="34">
        <v>5.1024600000000003E-2</v>
      </c>
      <c r="F91" s="34">
        <v>4.4822899999999999E-2</v>
      </c>
      <c r="G91" s="34">
        <v>3.6577400000000003E-2</v>
      </c>
      <c r="H91" s="34">
        <v>3.33076E-2</v>
      </c>
      <c r="I91" s="34">
        <v>2.8326E-2</v>
      </c>
      <c r="J91" s="34">
        <v>3.04963E-2</v>
      </c>
      <c r="K91" s="34">
        <v>2.9904400000000001E-2</v>
      </c>
      <c r="L91" s="34">
        <v>3.1709599999999998E-2</v>
      </c>
      <c r="M91" s="34">
        <v>3.7933599999999998E-2</v>
      </c>
      <c r="N91" s="34">
        <v>4.8791599999999997E-2</v>
      </c>
      <c r="O91" s="34">
        <v>6.1894900000000003E-2</v>
      </c>
      <c r="P91" s="34">
        <v>7.3115399999999997E-2</v>
      </c>
      <c r="Q91" s="34">
        <v>7.5135400000000005E-2</v>
      </c>
      <c r="R91" s="34">
        <v>9.49213E-2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5.1730600000000002E-2</v>
      </c>
      <c r="X91" s="35">
        <v>6.0450999999999998E-2</v>
      </c>
      <c r="Y91" s="35">
        <v>8.8607500000000006E-2</v>
      </c>
      <c r="Z91" s="35">
        <v>9.7620799999999994E-2</v>
      </c>
      <c r="AA91" s="35">
        <v>8.7559600000000001E-2</v>
      </c>
      <c r="AB91" s="35" t="s">
        <v>0</v>
      </c>
      <c r="AC91" s="36" t="s">
        <v>0</v>
      </c>
      <c r="AD91" s="29" t="s">
        <v>0</v>
      </c>
      <c r="AE91" s="29">
        <v>5.2401499999999997E-2</v>
      </c>
      <c r="AF91" s="29">
        <v>6.13159E-2</v>
      </c>
      <c r="AG91" s="29">
        <v>6.1169800000000003E-2</v>
      </c>
      <c r="AH91" s="29">
        <v>7.1179199999999998E-2</v>
      </c>
      <c r="AI91" s="29">
        <v>7.9388600000000004E-2</v>
      </c>
      <c r="AJ91" s="29">
        <v>0.1016961</v>
      </c>
      <c r="AK91" s="3">
        <f t="shared" si="1"/>
        <v>6.0125072413793113E-2</v>
      </c>
      <c r="AM91" t="s">
        <v>119</v>
      </c>
      <c r="AP91" s="2">
        <f>((AK91-AK$17)*100)/AK$17</f>
        <v>-18.435101925301172</v>
      </c>
      <c r="AR91" t="s">
        <v>119</v>
      </c>
      <c r="AT91" s="1" t="e">
        <f>((AO91-AO$17)*100)/AO$17</f>
        <v>#DIV/0!</v>
      </c>
    </row>
    <row r="92" spans="1:47" x14ac:dyDescent="0.25">
      <c r="A92" s="29">
        <v>4.5050300000000001E-2</v>
      </c>
      <c r="B92" s="30">
        <v>4.7896500000000002E-2</v>
      </c>
      <c r="C92" s="29">
        <v>3.0488299999999999E-2</v>
      </c>
      <c r="D92" s="29">
        <v>3.6763999999999998E-2</v>
      </c>
      <c r="E92" s="34">
        <v>3.9615999999999998E-2</v>
      </c>
      <c r="F92" s="34">
        <v>3.5352500000000002E-2</v>
      </c>
      <c r="G92" s="34">
        <v>3.1682200000000001E-2</v>
      </c>
      <c r="H92" s="34">
        <v>3.33332E-2</v>
      </c>
      <c r="I92" s="34">
        <v>3.47815E-2</v>
      </c>
      <c r="J92" s="34">
        <v>3.8853100000000002E-2</v>
      </c>
      <c r="K92" s="34">
        <v>4.1637100000000003E-2</v>
      </c>
      <c r="L92" s="34">
        <v>4.3964099999999999E-2</v>
      </c>
      <c r="M92" s="34">
        <v>5.1334400000000002E-2</v>
      </c>
      <c r="N92" s="34">
        <v>6.1115200000000001E-2</v>
      </c>
      <c r="O92" s="34">
        <v>7.1152400000000005E-2</v>
      </c>
      <c r="P92" s="34">
        <v>8.1637699999999994E-2</v>
      </c>
      <c r="Q92" s="34">
        <v>9.0884499999999993E-2</v>
      </c>
      <c r="R92" s="34">
        <v>8.0288600000000002E-2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5.4108900000000001E-2</v>
      </c>
      <c r="X92" s="35">
        <v>6.56413E-2</v>
      </c>
      <c r="Y92" s="35">
        <v>8.4161299999999994E-2</v>
      </c>
      <c r="Z92" s="35">
        <v>0.1044086</v>
      </c>
      <c r="AA92" s="35">
        <v>9.6851900000000005E-2</v>
      </c>
      <c r="AB92" s="35" t="s">
        <v>0</v>
      </c>
      <c r="AC92" s="36" t="s">
        <v>0</v>
      </c>
      <c r="AD92" s="29" t="s">
        <v>0</v>
      </c>
      <c r="AE92" s="29">
        <v>4.8113400000000001E-2</v>
      </c>
      <c r="AF92" s="29">
        <v>4.6471899999999997E-2</v>
      </c>
      <c r="AG92" s="29">
        <v>2.97206E-2</v>
      </c>
      <c r="AH92" s="29">
        <v>3.1156799999999998E-2</v>
      </c>
      <c r="AI92" s="29">
        <v>6.2483900000000002E-2</v>
      </c>
      <c r="AJ92" s="29">
        <v>0.10029440000000001</v>
      </c>
      <c r="AK92" s="3">
        <f t="shared" si="1"/>
        <v>5.5836020689655173E-2</v>
      </c>
      <c r="AM92" t="s">
        <v>120</v>
      </c>
      <c r="AP92" s="2">
        <f>((AK92-AK$18)*100)/AK$18</f>
        <v>-18.685593238596031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0</v>
      </c>
      <c r="B93" s="30" t="s">
        <v>0</v>
      </c>
      <c r="C93" s="29">
        <v>2.7159699999999998E-2</v>
      </c>
      <c r="D93" s="29">
        <v>1.96904E-2</v>
      </c>
      <c r="E93" s="34">
        <v>2.0875399999999999E-2</v>
      </c>
      <c r="F93" s="34">
        <v>2.1593399999999999E-2</v>
      </c>
      <c r="G93" s="34">
        <v>2.7085499999999998E-2</v>
      </c>
      <c r="H93" s="34">
        <v>3.3989699999999998E-2</v>
      </c>
      <c r="I93" s="34">
        <v>3.4911200000000003E-2</v>
      </c>
      <c r="J93" s="34">
        <v>3.5869699999999997E-2</v>
      </c>
      <c r="K93" s="34">
        <v>3.7243900000000003E-2</v>
      </c>
      <c r="L93" s="34">
        <v>3.8505699999999997E-2</v>
      </c>
      <c r="M93" s="34">
        <v>4.1964700000000001E-2</v>
      </c>
      <c r="N93" s="34">
        <v>4.5988300000000003E-2</v>
      </c>
      <c r="O93" s="34">
        <v>5.1703399999999997E-2</v>
      </c>
      <c r="P93" s="34">
        <v>6.2762600000000002E-2</v>
      </c>
      <c r="Q93" s="34">
        <v>7.6815700000000001E-2</v>
      </c>
      <c r="R93" s="34">
        <v>8.5046899999999995E-2</v>
      </c>
      <c r="S93" s="35" t="s">
        <v>0</v>
      </c>
      <c r="T93" s="35" t="s">
        <v>0</v>
      </c>
      <c r="U93" s="35" t="s">
        <v>0</v>
      </c>
      <c r="V93" s="35">
        <v>3.9258399999999999E-2</v>
      </c>
      <c r="W93" s="35">
        <v>4.09862E-2</v>
      </c>
      <c r="X93" s="35">
        <v>4.2102500000000001E-2</v>
      </c>
      <c r="Y93" s="35">
        <v>5.1052199999999999E-2</v>
      </c>
      <c r="Z93" s="35">
        <v>6.2995499999999996E-2</v>
      </c>
      <c r="AA93" s="35">
        <v>8.2785200000000003E-2</v>
      </c>
      <c r="AB93" s="35" t="s">
        <v>0</v>
      </c>
      <c r="AC93" s="36" t="s">
        <v>0</v>
      </c>
      <c r="AD93" s="29" t="s">
        <v>0</v>
      </c>
      <c r="AE93" s="29">
        <v>5.3192900000000001E-2</v>
      </c>
      <c r="AF93" s="29">
        <v>3.01429E-2</v>
      </c>
      <c r="AG93" s="29">
        <v>2.6710999999999999E-2</v>
      </c>
      <c r="AH93" s="29">
        <v>2.6862500000000001E-2</v>
      </c>
      <c r="AI93" s="29">
        <v>3.2305899999999999E-2</v>
      </c>
      <c r="AJ93" s="29">
        <v>4.0506300000000002E-2</v>
      </c>
      <c r="AK93" s="3">
        <f t="shared" si="1"/>
        <v>4.2503846428571426E-2</v>
      </c>
      <c r="AM93" t="s">
        <v>121</v>
      </c>
      <c r="AO93" s="2">
        <f>SUM(U108:W109)/6</f>
        <v>0.38203033333333331</v>
      </c>
      <c r="AP93" s="2">
        <f>((AK93-AK$19)*100)/AK$19</f>
        <v>-17.473381506487641</v>
      </c>
      <c r="AR93" t="s">
        <v>124</v>
      </c>
      <c r="AT93" s="1">
        <f>((AO93-AO$19)*100)/AO$19</f>
        <v>-3.8475421637207967</v>
      </c>
    </row>
    <row r="94" spans="1:47" x14ac:dyDescent="0.25">
      <c r="A94" t="s">
        <v>0</v>
      </c>
      <c r="B94" s="37" t="s">
        <v>0</v>
      </c>
      <c r="C94" s="34">
        <v>1.8879400000000001E-2</v>
      </c>
      <c r="D94" s="34">
        <v>1.7024299999999999E-2</v>
      </c>
      <c r="E94" s="34">
        <v>1.7545600000000001E-2</v>
      </c>
      <c r="F94" s="34">
        <v>1.8645200000000001E-2</v>
      </c>
      <c r="G94" s="34">
        <v>2.7550600000000001E-2</v>
      </c>
      <c r="H94" s="34">
        <v>3.5462100000000003E-2</v>
      </c>
      <c r="I94" s="34">
        <v>3.9004499999999998E-2</v>
      </c>
      <c r="J94" s="34">
        <v>4.1605499999999997E-2</v>
      </c>
      <c r="K94" s="34">
        <v>4.1537200000000003E-2</v>
      </c>
      <c r="L94" s="34">
        <v>4.1411700000000003E-2</v>
      </c>
      <c r="M94" s="34">
        <v>4.3081700000000001E-2</v>
      </c>
      <c r="N94" s="34">
        <v>4.6220299999999999E-2</v>
      </c>
      <c r="O94" s="34">
        <v>5.13512E-2</v>
      </c>
      <c r="P94" s="34">
        <v>6.2614500000000003E-2</v>
      </c>
      <c r="Q94" s="34">
        <v>7.2986599999999999E-2</v>
      </c>
      <c r="R94" s="34">
        <v>7.2706400000000004E-2</v>
      </c>
      <c r="S94" s="35" t="s">
        <v>0</v>
      </c>
      <c r="T94" s="35" t="s">
        <v>0</v>
      </c>
      <c r="U94" s="35" t="s">
        <v>0</v>
      </c>
      <c r="V94" s="35">
        <v>5.6165199999999998E-2</v>
      </c>
      <c r="W94" s="35">
        <v>4.2771299999999998E-2</v>
      </c>
      <c r="X94" s="35">
        <v>4.3647199999999997E-2</v>
      </c>
      <c r="Y94" s="35">
        <v>4.87965E-2</v>
      </c>
      <c r="Z94" s="35">
        <v>5.8698199999999999E-2</v>
      </c>
      <c r="AA94" s="35">
        <v>7.3409100000000005E-2</v>
      </c>
      <c r="AB94" s="35" t="s">
        <v>0</v>
      </c>
      <c r="AC94" s="36" t="s">
        <v>0</v>
      </c>
      <c r="AD94" s="29" t="s">
        <v>0</v>
      </c>
      <c r="AE94" s="29">
        <v>9.8985100000000006E-2</v>
      </c>
      <c r="AF94" s="29">
        <v>2.70829E-2</v>
      </c>
      <c r="AG94" s="29">
        <v>2.2412700000000001E-2</v>
      </c>
      <c r="AH94" s="29">
        <v>3.79105E-2</v>
      </c>
      <c r="AI94" s="29">
        <v>4.24649E-2</v>
      </c>
      <c r="AJ94" s="29">
        <v>4.0244000000000002E-2</v>
      </c>
      <c r="AK94" s="3">
        <f t="shared" si="1"/>
        <v>4.4293371428571426E-2</v>
      </c>
      <c r="AP94" s="2">
        <f>((AK94-AK$20)*100)/AK$20</f>
        <v>-16.057785847772355</v>
      </c>
    </row>
    <row r="95" spans="1:47" x14ac:dyDescent="0.25">
      <c r="A95" t="s">
        <v>0</v>
      </c>
      <c r="B95" s="37">
        <v>2.3052900000000001E-2</v>
      </c>
      <c r="C95" s="34">
        <v>1.9514199999999999E-2</v>
      </c>
      <c r="D95" s="34">
        <v>1.6758700000000001E-2</v>
      </c>
      <c r="E95" s="34">
        <v>1.9030200000000001E-2</v>
      </c>
      <c r="F95" s="34">
        <v>2.3569099999999999E-2</v>
      </c>
      <c r="G95" s="34">
        <v>3.4740199999999999E-2</v>
      </c>
      <c r="H95" s="34">
        <v>4.3939499999999999E-2</v>
      </c>
      <c r="I95" s="34">
        <v>5.3671700000000003E-2</v>
      </c>
      <c r="J95" s="34">
        <v>6.3793299999999997E-2</v>
      </c>
      <c r="K95" s="34">
        <v>6.9205600000000006E-2</v>
      </c>
      <c r="L95" s="34">
        <v>7.3640499999999998E-2</v>
      </c>
      <c r="M95" s="34">
        <v>7.0284399999999997E-2</v>
      </c>
      <c r="N95" s="34">
        <v>6.3199699999999998E-2</v>
      </c>
      <c r="O95" s="34">
        <v>5.7783399999999999E-2</v>
      </c>
      <c r="P95" s="34">
        <v>6.1693100000000001E-2</v>
      </c>
      <c r="Q95" s="34">
        <v>6.5174800000000005E-2</v>
      </c>
      <c r="R95" s="34">
        <v>6.41732E-2</v>
      </c>
      <c r="S95" s="35" t="s">
        <v>0</v>
      </c>
      <c r="T95" s="35" t="s">
        <v>0</v>
      </c>
      <c r="U95" s="35">
        <v>4.42233E-2</v>
      </c>
      <c r="V95" s="35">
        <v>5.2415999999999997E-2</v>
      </c>
      <c r="W95" s="35">
        <v>6.1487E-2</v>
      </c>
      <c r="X95" s="35">
        <v>4.0710900000000001E-2</v>
      </c>
      <c r="Y95" s="35">
        <v>3.70237E-2</v>
      </c>
      <c r="Z95" s="35">
        <v>5.32346E-2</v>
      </c>
      <c r="AA95" s="35">
        <v>6.6113099999999994E-2</v>
      </c>
      <c r="AB95" s="35" t="s">
        <v>0</v>
      </c>
      <c r="AC95" s="36" t="s">
        <v>0</v>
      </c>
      <c r="AD95" s="29" t="s">
        <v>0</v>
      </c>
      <c r="AE95" s="29">
        <v>0.10675220000000001</v>
      </c>
      <c r="AF95" s="29">
        <v>4.47204E-2</v>
      </c>
      <c r="AG95" s="29">
        <v>3.29821E-2</v>
      </c>
      <c r="AH95" s="29">
        <v>4.53415E-2</v>
      </c>
      <c r="AI95" s="29">
        <v>4.8240999999999999E-2</v>
      </c>
      <c r="AJ95" s="29">
        <v>4.3324399999999999E-2</v>
      </c>
      <c r="AK95" s="3">
        <f t="shared" si="1"/>
        <v>4.9993156666666663E-2</v>
      </c>
      <c r="AP95" s="2">
        <f>((AK95-AK$21)*100)/AK$21</f>
        <v>-17.0818834498216</v>
      </c>
    </row>
    <row r="96" spans="1:47" x14ac:dyDescent="0.25">
      <c r="A96" t="s">
        <v>0</v>
      </c>
      <c r="B96" s="37">
        <v>3.0700999999999999E-2</v>
      </c>
      <c r="C96" s="34">
        <v>3.0519500000000001E-2</v>
      </c>
      <c r="D96" s="34">
        <v>2.6386E-2</v>
      </c>
      <c r="E96" s="34">
        <v>2.6997299999999998E-2</v>
      </c>
      <c r="F96" s="34">
        <v>3.08217E-2</v>
      </c>
      <c r="G96" s="34">
        <v>3.5508100000000001E-2</v>
      </c>
      <c r="H96" s="34">
        <v>4.0771000000000002E-2</v>
      </c>
      <c r="I96" s="34">
        <v>4.86872E-2</v>
      </c>
      <c r="J96" s="34">
        <v>5.5641299999999998E-2</v>
      </c>
      <c r="K96" s="34">
        <v>6.4318700000000006E-2</v>
      </c>
      <c r="L96" s="34">
        <v>6.9282999999999997E-2</v>
      </c>
      <c r="M96" s="34">
        <v>7.3190000000000005E-2</v>
      </c>
      <c r="N96" s="34">
        <v>6.4643999999999993E-2</v>
      </c>
      <c r="O96" s="34">
        <v>4.6763800000000001E-2</v>
      </c>
      <c r="P96" s="34">
        <v>4.7113799999999997E-2</v>
      </c>
      <c r="Q96" s="34">
        <v>4.2327400000000001E-2</v>
      </c>
      <c r="R96" s="34">
        <v>6.8671499999999996E-2</v>
      </c>
      <c r="S96" s="35" t="s">
        <v>0</v>
      </c>
      <c r="T96" s="35" t="s">
        <v>0</v>
      </c>
      <c r="U96" s="35">
        <v>4.8871699999999997E-2</v>
      </c>
      <c r="V96" s="35">
        <v>5.49848E-2</v>
      </c>
      <c r="W96" s="35">
        <v>5.2169500000000001E-2</v>
      </c>
      <c r="X96" s="35">
        <v>5.3509599999999997E-2</v>
      </c>
      <c r="Y96" s="35">
        <v>3.0279199999999999E-2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8.2213700000000001E-2</v>
      </c>
      <c r="AG96" s="29">
        <v>4.1022099999999999E-2</v>
      </c>
      <c r="AH96" s="29">
        <v>8.2582799999999998E-2</v>
      </c>
      <c r="AI96" s="29">
        <v>8.77357E-2</v>
      </c>
      <c r="AJ96" s="29">
        <v>4.3156899999999998E-2</v>
      </c>
      <c r="AK96" s="3">
        <f t="shared" si="1"/>
        <v>5.1069307407407415E-2</v>
      </c>
      <c r="AP96" s="2">
        <f>((AK96-AK$22)*100)/AK$22</f>
        <v>-17.738470185287078</v>
      </c>
    </row>
    <row r="97" spans="1:45" x14ac:dyDescent="0.25">
      <c r="A97" t="s">
        <v>0</v>
      </c>
      <c r="B97" s="37">
        <v>3.3410599999999999E-2</v>
      </c>
      <c r="C97" s="34">
        <v>2.7681899999999999E-2</v>
      </c>
      <c r="D97" s="34">
        <v>2.9349900000000002E-2</v>
      </c>
      <c r="E97" s="34">
        <v>2.63526E-2</v>
      </c>
      <c r="F97" s="34">
        <v>2.87969E-2</v>
      </c>
      <c r="G97" s="34">
        <v>3.2729500000000002E-2</v>
      </c>
      <c r="H97" s="34">
        <v>3.3779400000000001E-2</v>
      </c>
      <c r="I97" s="34">
        <v>3.6588900000000001E-2</v>
      </c>
      <c r="J97" s="34">
        <v>3.9887899999999997E-2</v>
      </c>
      <c r="K97" s="34">
        <v>4.55085E-2</v>
      </c>
      <c r="L97" s="34">
        <v>4.6698000000000003E-2</v>
      </c>
      <c r="M97" s="34">
        <v>5.1396900000000002E-2</v>
      </c>
      <c r="N97" s="34">
        <v>5.7299000000000003E-2</v>
      </c>
      <c r="O97" s="34">
        <v>5.0329699999999998E-2</v>
      </c>
      <c r="P97" s="34">
        <v>4.3439800000000001E-2</v>
      </c>
      <c r="Q97" s="34">
        <v>6.1416999999999999E-2</v>
      </c>
      <c r="R97" s="34">
        <v>9.5224100000000006E-2</v>
      </c>
      <c r="S97" s="35" t="s">
        <v>0</v>
      </c>
      <c r="T97" s="35">
        <v>6.7104899999999995E-2</v>
      </c>
      <c r="U97" s="35">
        <v>5.0598299999999999E-2</v>
      </c>
      <c r="V97" s="35">
        <v>4.5553999999999997E-2</v>
      </c>
      <c r="W97" s="35">
        <v>4.73651E-2</v>
      </c>
      <c r="X97" s="35">
        <v>4.4597999999999999E-2</v>
      </c>
      <c r="Y97" s="35">
        <v>3.3352399999999997E-2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0.119517</v>
      </c>
      <c r="AG97" s="29">
        <v>8.8096499999999994E-2</v>
      </c>
      <c r="AH97" s="29">
        <v>6.6566E-2</v>
      </c>
      <c r="AI97" s="29">
        <v>7.2363399999999994E-2</v>
      </c>
      <c r="AJ97" s="29">
        <v>6.71012E-2</v>
      </c>
      <c r="AK97" s="3">
        <f t="shared" si="1"/>
        <v>5.1503835714285719E-2</v>
      </c>
      <c r="AP97" s="2">
        <f>((AK97-AK$23)*100)/AK$23</f>
        <v>-16.109650830973248</v>
      </c>
      <c r="AS97" t="s">
        <v>127</v>
      </c>
    </row>
    <row r="98" spans="1:45" x14ac:dyDescent="0.25">
      <c r="A98" t="s">
        <v>0</v>
      </c>
      <c r="B98" s="37">
        <v>4.0688799999999997E-2</v>
      </c>
      <c r="C98" s="34">
        <v>2.94945E-2</v>
      </c>
      <c r="D98" s="34">
        <v>2.97451E-2</v>
      </c>
      <c r="E98" s="34">
        <v>2.6853700000000001E-2</v>
      </c>
      <c r="F98" s="34">
        <v>2.8676E-2</v>
      </c>
      <c r="G98" s="34">
        <v>3.3257200000000001E-2</v>
      </c>
      <c r="H98" s="34">
        <v>3.8549100000000003E-2</v>
      </c>
      <c r="I98" s="34">
        <v>4.6410699999999999E-2</v>
      </c>
      <c r="J98" s="34">
        <v>5.4312800000000001E-2</v>
      </c>
      <c r="K98" s="34">
        <v>5.8432400000000002E-2</v>
      </c>
      <c r="L98" s="34">
        <v>5.1858899999999999E-2</v>
      </c>
      <c r="M98" s="34">
        <v>5.3515399999999998E-2</v>
      </c>
      <c r="N98" s="34">
        <v>5.13131E-2</v>
      </c>
      <c r="O98" s="34">
        <v>4.9368700000000001E-2</v>
      </c>
      <c r="P98" s="34">
        <v>4.9588300000000002E-2</v>
      </c>
      <c r="Q98" s="34">
        <v>0.1130926</v>
      </c>
      <c r="R98" s="34" t="s">
        <v>0</v>
      </c>
      <c r="S98" s="35">
        <v>6.3114199999999995E-2</v>
      </c>
      <c r="T98" s="35">
        <v>4.9499000000000001E-2</v>
      </c>
      <c r="U98" s="35">
        <v>3.9696200000000001E-2</v>
      </c>
      <c r="V98" s="35">
        <v>4.2470300000000002E-2</v>
      </c>
      <c r="W98" s="35">
        <v>4.3238100000000002E-2</v>
      </c>
      <c r="X98" s="35">
        <v>4.2161299999999999E-2</v>
      </c>
      <c r="Y98" s="35">
        <v>3.8072099999999998E-2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0.12237240000000001</v>
      </c>
      <c r="AG98" s="29">
        <v>9.8609299999999997E-2</v>
      </c>
      <c r="AH98" s="29">
        <v>8.6558300000000005E-2</v>
      </c>
      <c r="AI98" s="29">
        <v>0.1017926</v>
      </c>
      <c r="AJ98" s="29">
        <v>0.1021314</v>
      </c>
      <c r="AK98" s="3">
        <f t="shared" si="1"/>
        <v>5.660258928571428E-2</v>
      </c>
      <c r="AP98" s="2">
        <f>((AK98-AK$24)*100)/AK$24</f>
        <v>-16.673418327676035</v>
      </c>
    </row>
    <row r="99" spans="1:45" x14ac:dyDescent="0.25">
      <c r="A99" t="s">
        <v>0</v>
      </c>
      <c r="B99" s="37">
        <v>7.7944299999999994E-2</v>
      </c>
      <c r="C99" s="34">
        <v>5.4176700000000001E-2</v>
      </c>
      <c r="D99" s="34">
        <v>3.8990799999999999E-2</v>
      </c>
      <c r="E99" s="34">
        <v>3.2074999999999999E-2</v>
      </c>
      <c r="F99" s="34">
        <v>3.8162000000000001E-2</v>
      </c>
      <c r="G99" s="34">
        <v>4.3914500000000002E-2</v>
      </c>
      <c r="H99" s="34">
        <v>4.8066999999999999E-2</v>
      </c>
      <c r="I99" s="34">
        <v>5.25225E-2</v>
      </c>
      <c r="J99" s="34">
        <v>5.3126899999999998E-2</v>
      </c>
      <c r="K99" s="34">
        <v>5.4815500000000003E-2</v>
      </c>
      <c r="L99" s="34">
        <v>5.8435500000000001E-2</v>
      </c>
      <c r="M99" s="34">
        <v>6.27273E-2</v>
      </c>
      <c r="N99" s="34">
        <v>6.2910099999999997E-2</v>
      </c>
      <c r="O99" s="34">
        <v>5.1803299999999997E-2</v>
      </c>
      <c r="P99" s="38">
        <v>5.70711E-2</v>
      </c>
      <c r="Q99" s="38" t="s">
        <v>0</v>
      </c>
      <c r="R99" s="38">
        <v>9.9881300000000006E-2</v>
      </c>
      <c r="S99" s="35">
        <v>5.1978999999999997E-2</v>
      </c>
      <c r="T99" s="35">
        <v>4.6674E-2</v>
      </c>
      <c r="U99" s="35">
        <v>4.3305299999999998E-2</v>
      </c>
      <c r="V99" s="35">
        <v>5.1276099999999998E-2</v>
      </c>
      <c r="W99" s="35">
        <v>5.4484299999999999E-2</v>
      </c>
      <c r="X99" s="35">
        <v>4.5202100000000002E-2</v>
      </c>
      <c r="Y99" s="35">
        <v>4.82922E-2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0.1324592</v>
      </c>
      <c r="AG99" s="29">
        <v>0.1067756</v>
      </c>
      <c r="AH99" s="29" t="s">
        <v>0</v>
      </c>
      <c r="AI99" s="29">
        <v>0.14047709999999999</v>
      </c>
      <c r="AJ99" s="29">
        <v>0.1004168</v>
      </c>
      <c r="AK99" s="3">
        <f t="shared" si="1"/>
        <v>6.3257981481481471E-2</v>
      </c>
      <c r="AP99" s="2">
        <f>((AK99-AK$25)*100)/AK$25</f>
        <v>-15.211582649477128</v>
      </c>
    </row>
    <row r="100" spans="1:45" x14ac:dyDescent="0.25">
      <c r="A100" t="s">
        <v>0</v>
      </c>
      <c r="B100" s="37">
        <v>0.1047376</v>
      </c>
      <c r="C100" s="34">
        <v>8.2664399999999999E-2</v>
      </c>
      <c r="D100" s="34">
        <v>5.9252699999999998E-2</v>
      </c>
      <c r="E100" s="34">
        <v>4.4527499999999998E-2</v>
      </c>
      <c r="F100" s="34">
        <v>4.35136E-2</v>
      </c>
      <c r="G100" s="34">
        <v>4.7788999999999998E-2</v>
      </c>
      <c r="H100" s="34">
        <v>5.1461899999999998E-2</v>
      </c>
      <c r="I100" s="34">
        <v>5.5970600000000002E-2</v>
      </c>
      <c r="J100" s="34">
        <v>5.41986E-2</v>
      </c>
      <c r="K100" s="34">
        <v>5.3599899999999999E-2</v>
      </c>
      <c r="L100" s="34">
        <v>6.0558000000000001E-2</v>
      </c>
      <c r="M100" s="34">
        <v>6.2592800000000004E-2</v>
      </c>
      <c r="N100" s="34">
        <v>5.8822300000000001E-2</v>
      </c>
      <c r="O100" s="34">
        <v>6.04675E-2</v>
      </c>
      <c r="P100" s="38" t="s">
        <v>0</v>
      </c>
      <c r="Q100" s="38">
        <v>0.1066227</v>
      </c>
      <c r="R100" s="38">
        <v>0.1051945</v>
      </c>
      <c r="S100" s="35">
        <v>8.7532700000000005E-2</v>
      </c>
      <c r="T100" s="35">
        <v>6.6505400000000006E-2</v>
      </c>
      <c r="U100" s="35">
        <v>5.51023E-2</v>
      </c>
      <c r="V100" s="35">
        <v>5.7963000000000001E-2</v>
      </c>
      <c r="W100" s="35">
        <v>6.2428999999999998E-2</v>
      </c>
      <c r="X100" s="35">
        <v>6.1730699999999999E-2</v>
      </c>
      <c r="Y100" s="35">
        <v>7.5003700000000006E-2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0.13001019999999999</v>
      </c>
      <c r="AG100" s="29">
        <v>0.12469429999999999</v>
      </c>
      <c r="AH100" s="29" t="s">
        <v>0</v>
      </c>
      <c r="AI100" s="29" t="s">
        <v>0</v>
      </c>
      <c r="AJ100" s="29" t="s">
        <v>0</v>
      </c>
      <c r="AK100" s="3">
        <f t="shared" si="1"/>
        <v>7.0917795999999991E-2</v>
      </c>
      <c r="AP100" s="2">
        <f>((AK100-AK$26)*100)/AK$26</f>
        <v>-12.704263231857558</v>
      </c>
    </row>
    <row r="101" spans="1:45" x14ac:dyDescent="0.25">
      <c r="A101" t="s">
        <v>0</v>
      </c>
      <c r="B101" s="37" t="s">
        <v>0</v>
      </c>
      <c r="C101" s="34">
        <v>9.5948599999999995E-2</v>
      </c>
      <c r="D101" s="34">
        <v>6.3624899999999998E-2</v>
      </c>
      <c r="E101" s="34">
        <v>4.6833300000000001E-2</v>
      </c>
      <c r="F101" s="34">
        <v>4.44465E-2</v>
      </c>
      <c r="G101" s="34">
        <v>5.1089799999999998E-2</v>
      </c>
      <c r="H101" s="34">
        <v>5.66259E-2</v>
      </c>
      <c r="I101" s="34">
        <v>6.0275599999999999E-2</v>
      </c>
      <c r="J101" s="34">
        <v>6.3164999999999999E-2</v>
      </c>
      <c r="K101" s="34">
        <v>6.3375000000000001E-2</v>
      </c>
      <c r="L101" s="34">
        <v>6.6967100000000002E-2</v>
      </c>
      <c r="M101" s="34">
        <v>6.4861799999999997E-2</v>
      </c>
      <c r="N101" s="34">
        <v>5.7371400000000003E-2</v>
      </c>
      <c r="O101" s="34">
        <v>6.5368599999999999E-2</v>
      </c>
      <c r="P101" s="38" t="s">
        <v>0</v>
      </c>
      <c r="Q101" s="38">
        <v>0.11159620000000001</v>
      </c>
      <c r="R101" s="38">
        <v>0.1030861</v>
      </c>
      <c r="S101" s="35">
        <v>9.7139199999999995E-2</v>
      </c>
      <c r="T101" s="35">
        <v>7.1327000000000002E-2</v>
      </c>
      <c r="U101" s="35">
        <v>6.2371799999999998E-2</v>
      </c>
      <c r="V101" s="35">
        <v>6.68068E-2</v>
      </c>
      <c r="W101" s="35">
        <v>7.2858800000000001E-2</v>
      </c>
      <c r="X101" s="35">
        <v>7.3933100000000002E-2</v>
      </c>
      <c r="Y101" s="35">
        <v>9.2768199999999995E-2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7.1378899999999995E-2</v>
      </c>
      <c r="AG101" s="29">
        <v>0.1719067</v>
      </c>
      <c r="AH101" s="29" t="s">
        <v>0</v>
      </c>
      <c r="AI101" s="29" t="s">
        <v>0</v>
      </c>
      <c r="AJ101" s="29" t="s">
        <v>0</v>
      </c>
      <c r="AK101" s="3">
        <f t="shared" si="1"/>
        <v>7.4796929166666651E-2</v>
      </c>
      <c r="AP101" s="2">
        <f>((AK101-AK$27)*100)/AK$27</f>
        <v>-12.551175275791541</v>
      </c>
    </row>
    <row r="102" spans="1:45" x14ac:dyDescent="0.25">
      <c r="A102" t="s">
        <v>0</v>
      </c>
      <c r="B102" s="37" t="s">
        <v>0</v>
      </c>
      <c r="C102" s="34">
        <v>0.1527345</v>
      </c>
      <c r="D102" s="34">
        <v>7.0463200000000004E-2</v>
      </c>
      <c r="E102" s="34">
        <v>3.9694100000000003E-2</v>
      </c>
      <c r="F102" s="34">
        <v>2.4034799999999999E-2</v>
      </c>
      <c r="G102" s="34">
        <v>2.0122899999999999E-2</v>
      </c>
      <c r="H102" s="34">
        <v>2.8814300000000001E-2</v>
      </c>
      <c r="I102" s="34">
        <v>3.7437400000000003E-2</v>
      </c>
      <c r="J102" s="34">
        <v>4.3316599999999997E-2</v>
      </c>
      <c r="K102" s="34">
        <v>6.0381400000000002E-2</v>
      </c>
      <c r="L102" s="34">
        <v>6.8574899999999994E-2</v>
      </c>
      <c r="M102" s="34">
        <v>6.7744399999999996E-2</v>
      </c>
      <c r="N102" s="34">
        <v>7.2096800000000003E-2</v>
      </c>
      <c r="O102" s="34">
        <v>8.8020799999999996E-2</v>
      </c>
      <c r="P102" s="38" t="s">
        <v>0</v>
      </c>
      <c r="Q102" s="38">
        <v>0.12813640000000001</v>
      </c>
      <c r="R102" s="38">
        <v>8.6201E-2</v>
      </c>
      <c r="S102" s="35">
        <v>6.7858000000000002E-2</v>
      </c>
      <c r="T102" s="35">
        <v>5.3236400000000003E-2</v>
      </c>
      <c r="U102" s="35">
        <v>5.48675E-2</v>
      </c>
      <c r="V102" s="35">
        <v>6.2261299999999999E-2</v>
      </c>
      <c r="W102" s="35">
        <v>7.3967699999999997E-2</v>
      </c>
      <c r="X102" s="35">
        <v>8.1357700000000005E-2</v>
      </c>
      <c r="Y102" s="35">
        <v>7.7844099999999999E-2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6.6325736363636381E-2</v>
      </c>
      <c r="AP102" s="2">
        <f>((AK102-AK$28)*100)/AK$28</f>
        <v>-12.291217215363146</v>
      </c>
    </row>
    <row r="103" spans="1:45" x14ac:dyDescent="0.25">
      <c r="A103" s="32" t="s">
        <v>0</v>
      </c>
      <c r="B103" s="39" t="s">
        <v>0</v>
      </c>
      <c r="C103" s="32">
        <v>8.2235199999999994E-2</v>
      </c>
      <c r="D103" s="32">
        <v>0.12669559999999999</v>
      </c>
      <c r="E103" s="32">
        <v>0.13570650000000001</v>
      </c>
      <c r="F103" s="32">
        <v>0.13706170000000001</v>
      </c>
      <c r="G103" s="32">
        <v>0.12291779999999999</v>
      </c>
      <c r="H103" s="32">
        <v>0.1107332</v>
      </c>
      <c r="I103" s="32">
        <v>8.5400199999999996E-2</v>
      </c>
      <c r="J103" s="32">
        <v>6.8050600000000003E-2</v>
      </c>
      <c r="K103" s="32">
        <v>5.0073600000000003E-2</v>
      </c>
      <c r="L103" s="32">
        <v>4.1082800000000003E-2</v>
      </c>
      <c r="M103" s="32">
        <v>5.2687400000000002E-2</v>
      </c>
      <c r="N103" s="32">
        <v>0.10244880000000001</v>
      </c>
      <c r="O103" s="32">
        <v>0.10577350000000001</v>
      </c>
      <c r="P103" s="32" t="s">
        <v>0</v>
      </c>
      <c r="Q103" s="32" t="s">
        <v>0</v>
      </c>
      <c r="R103" s="32" t="s">
        <v>0</v>
      </c>
      <c r="S103" s="33">
        <v>0.14369409999999999</v>
      </c>
      <c r="T103" s="33">
        <v>0.13161539999999999</v>
      </c>
      <c r="U103" s="33">
        <v>0.1165369</v>
      </c>
      <c r="V103" s="33">
        <v>7.7296500000000004E-2</v>
      </c>
      <c r="W103" s="33">
        <v>3.7227799999999998E-2</v>
      </c>
      <c r="X103" s="33">
        <v>9.0225700000000006E-2</v>
      </c>
      <c r="Y103" s="33">
        <v>8.6199999999999999E-2</v>
      </c>
      <c r="Z103" s="33" t="s">
        <v>0</v>
      </c>
      <c r="AA103" s="40" t="s">
        <v>0</v>
      </c>
      <c r="AB103" s="40">
        <v>3.4044900000000003E-2</v>
      </c>
      <c r="AC103" s="40">
        <v>6.3758499999999996E-2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9.0975759090909103E-2</v>
      </c>
      <c r="AP103" s="2">
        <f>((AK103-AK$29)*100)/AK$29</f>
        <v>-13.842085735503167</v>
      </c>
    </row>
    <row r="104" spans="1:45" x14ac:dyDescent="0.25">
      <c r="A104" s="31" t="s">
        <v>0</v>
      </c>
      <c r="B104" s="41" t="s">
        <v>0</v>
      </c>
      <c r="C104" s="31" t="s">
        <v>0</v>
      </c>
      <c r="D104" s="31">
        <v>0.20407810000000001</v>
      </c>
      <c r="E104" s="31">
        <v>0.20738970000000001</v>
      </c>
      <c r="F104" s="31">
        <v>0.2018229</v>
      </c>
      <c r="G104" s="31">
        <v>0.1996368</v>
      </c>
      <c r="H104" s="31">
        <v>0.1945836</v>
      </c>
      <c r="I104" s="31">
        <v>0.18562870000000001</v>
      </c>
      <c r="J104" s="31">
        <v>0.17250869999999999</v>
      </c>
      <c r="K104" s="31">
        <v>0.1517963</v>
      </c>
      <c r="L104" s="31">
        <v>0.1296088</v>
      </c>
      <c r="M104" s="31">
        <v>0.1075315</v>
      </c>
      <c r="N104" s="31">
        <v>0.1255619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0.24235039999999999</v>
      </c>
      <c r="T104" s="33">
        <v>0.23620679999999999</v>
      </c>
      <c r="U104" s="33">
        <v>0.21928120000000001</v>
      </c>
      <c r="V104" s="33">
        <v>0.18943670000000001</v>
      </c>
      <c r="W104" s="33">
        <v>0.13934920000000001</v>
      </c>
      <c r="X104" s="33">
        <v>9.9387799999999998E-2</v>
      </c>
      <c r="Y104" s="33">
        <v>0.11782049999999999</v>
      </c>
      <c r="Z104" s="33">
        <v>9.3684799999999999E-2</v>
      </c>
      <c r="AA104" s="40">
        <v>7.8170600000000007E-2</v>
      </c>
      <c r="AB104" s="40">
        <v>6.6538200000000006E-2</v>
      </c>
      <c r="AC104" s="40">
        <v>7.1906800000000007E-2</v>
      </c>
      <c r="AD104" s="40">
        <v>5.2794899999999999E-2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0.15161195217391307</v>
      </c>
      <c r="AP104" s="2">
        <f>((AK104-AK$30)*100)/AK$30</f>
        <v>-13.136522241405217</v>
      </c>
    </row>
    <row r="105" spans="1:45" x14ac:dyDescent="0.25">
      <c r="A105" s="31" t="s">
        <v>0</v>
      </c>
      <c r="B105" s="41" t="s">
        <v>0</v>
      </c>
      <c r="C105" s="31" t="s">
        <v>0</v>
      </c>
      <c r="D105" s="31">
        <v>0.28661609999999998</v>
      </c>
      <c r="E105" s="31">
        <v>0.26434649999999998</v>
      </c>
      <c r="F105" s="31">
        <v>0.24856909999999999</v>
      </c>
      <c r="G105" s="31">
        <v>0.24716569999999999</v>
      </c>
      <c r="H105" s="31">
        <v>0.24413609999999999</v>
      </c>
      <c r="I105" s="31">
        <v>0.23812359999999999</v>
      </c>
      <c r="J105" s="31">
        <v>0.22753470000000001</v>
      </c>
      <c r="K105" s="31">
        <v>0.2146467</v>
      </c>
      <c r="L105" s="31">
        <v>0.19618360000000001</v>
      </c>
      <c r="M105" s="31">
        <v>0.16176170000000001</v>
      </c>
      <c r="N105" s="31">
        <v>0.1381532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0.28481830000000002</v>
      </c>
      <c r="T105" s="33">
        <v>0.27240350000000002</v>
      </c>
      <c r="U105" s="33">
        <v>0.27002340000000002</v>
      </c>
      <c r="V105" s="33">
        <v>0.24983669999999999</v>
      </c>
      <c r="W105" s="33">
        <v>0.22999510000000001</v>
      </c>
      <c r="X105" s="33">
        <v>0.18573719999999999</v>
      </c>
      <c r="Y105" s="33">
        <v>0.1462319</v>
      </c>
      <c r="Z105" s="33" t="s">
        <v>0</v>
      </c>
      <c r="AA105" s="40">
        <v>9.7135600000000002E-2</v>
      </c>
      <c r="AB105" s="40">
        <v>8.2835400000000003E-2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0.21431270500000005</v>
      </c>
      <c r="AP105" s="2">
        <f>((AK105-AK$31)*100)/AK$31</f>
        <v>-11.764712300229206</v>
      </c>
    </row>
    <row r="106" spans="1:45" x14ac:dyDescent="0.25">
      <c r="A106" s="31" t="s">
        <v>0</v>
      </c>
      <c r="B106" s="41" t="s">
        <v>0</v>
      </c>
      <c r="C106" s="31" t="s">
        <v>0</v>
      </c>
      <c r="D106" s="31">
        <v>0.30908160000000001</v>
      </c>
      <c r="E106" s="31">
        <v>0.25970339999999997</v>
      </c>
      <c r="F106" s="31">
        <v>0.27059040000000001</v>
      </c>
      <c r="G106" s="31">
        <v>0.27010729999999999</v>
      </c>
      <c r="H106" s="31">
        <v>0.2706693</v>
      </c>
      <c r="I106" s="31">
        <v>0.26878429999999998</v>
      </c>
      <c r="J106" s="31">
        <v>0.26575959999999998</v>
      </c>
      <c r="K106" s="31">
        <v>0.25693100000000002</v>
      </c>
      <c r="L106" s="31">
        <v>0.2389126</v>
      </c>
      <c r="M106" s="31">
        <v>0.20878650000000001</v>
      </c>
      <c r="N106" s="31">
        <v>0.18120549999999999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0.32207930000000001</v>
      </c>
      <c r="U106" s="33">
        <v>0.29303439999999997</v>
      </c>
      <c r="V106" s="33">
        <v>0.30249530000000002</v>
      </c>
      <c r="W106" s="33">
        <v>0.29397469999999998</v>
      </c>
      <c r="X106" s="33">
        <v>0.26285570000000003</v>
      </c>
      <c r="Y106" s="33">
        <v>0.21326429999999999</v>
      </c>
      <c r="Z106" s="33">
        <v>0.19135350000000001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0.25997714999999993</v>
      </c>
      <c r="AP106" s="2">
        <f>((AK106-AK$32)*100)/AK$32</f>
        <v>-12.084487545034385</v>
      </c>
    </row>
    <row r="107" spans="1:45" x14ac:dyDescent="0.25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0.27185969999999998</v>
      </c>
      <c r="F107" s="31">
        <v>0.28032010000000002</v>
      </c>
      <c r="G107" s="31">
        <v>0.28732390000000002</v>
      </c>
      <c r="H107" s="31">
        <v>0.2825569</v>
      </c>
      <c r="I107" s="31">
        <v>0.289188</v>
      </c>
      <c r="J107" s="31">
        <v>0.29483799999999999</v>
      </c>
      <c r="K107" s="31">
        <v>0.28997200000000001</v>
      </c>
      <c r="L107" s="31">
        <v>0.26719670000000001</v>
      </c>
      <c r="M107" s="31">
        <v>0.23570079999999999</v>
      </c>
      <c r="N107" s="31">
        <v>0.2277062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0.34457929999999998</v>
      </c>
      <c r="V107" s="33">
        <v>0.34979640000000001</v>
      </c>
      <c r="W107" s="33">
        <v>0.3421901</v>
      </c>
      <c r="X107" s="33">
        <v>0.31442330000000002</v>
      </c>
      <c r="Y107" s="33">
        <v>0.2689838</v>
      </c>
      <c r="Z107" s="33">
        <v>0.23274510000000001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0.28621126874999997</v>
      </c>
      <c r="AP107" s="2">
        <f>((AK107-AK$33)*100)/AK$33</f>
        <v>-11.31197793112424</v>
      </c>
    </row>
    <row r="108" spans="1:45" x14ac:dyDescent="0.25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0.2272496</v>
      </c>
      <c r="F108" s="27">
        <v>0.24208950000000001</v>
      </c>
      <c r="G108" s="27">
        <v>0.244398</v>
      </c>
      <c r="H108" s="27">
        <v>0.1955559</v>
      </c>
      <c r="I108" s="27">
        <v>0.2423988</v>
      </c>
      <c r="J108" s="27">
        <v>0.30020370000000002</v>
      </c>
      <c r="K108" s="27">
        <v>0.29255629999999999</v>
      </c>
      <c r="L108" s="27">
        <v>0.28305910000000001</v>
      </c>
      <c r="M108" s="27">
        <v>0.235654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0.37689270000000002</v>
      </c>
      <c r="V108" s="27">
        <v>0.37029129999999999</v>
      </c>
      <c r="W108" s="27">
        <v>0.3497924</v>
      </c>
      <c r="X108" s="27">
        <v>0.3248432</v>
      </c>
      <c r="Y108" s="27">
        <v>0.28925640000000002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0.28387435</v>
      </c>
      <c r="AP108" s="2">
        <f>((AK108-AK$34)*100)/AK$34</f>
        <v>-12.227547267095172</v>
      </c>
    </row>
    <row r="109" spans="1:45" x14ac:dyDescent="0.25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0.37379659999999998</v>
      </c>
      <c r="H109" s="27">
        <v>0.36513810000000002</v>
      </c>
      <c r="I109" s="27">
        <v>0.35461340000000002</v>
      </c>
      <c r="J109" s="27">
        <v>0.31496400000000002</v>
      </c>
      <c r="K109" s="27">
        <v>0.31804640000000001</v>
      </c>
      <c r="L109" s="27">
        <v>0.28666160000000002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0.4536076</v>
      </c>
      <c r="V109" s="27">
        <v>0.42328929999999998</v>
      </c>
      <c r="W109" s="27">
        <v>0.3183087</v>
      </c>
      <c r="X109" s="27">
        <v>0.31558730000000002</v>
      </c>
      <c r="Y109" s="27">
        <v>0.32569809999999999</v>
      </c>
      <c r="Z109" s="27">
        <v>0.2739683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0.34363995000000003</v>
      </c>
      <c r="AP109" s="2">
        <f>((AK109-AK$35)*100)/AK$35</f>
        <v>-6.6667125372216463</v>
      </c>
    </row>
    <row r="110" spans="1:45" x14ac:dyDescent="0.25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0.32989869999999999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0.40384599999999998</v>
      </c>
      <c r="U110" s="25">
        <v>0.39932089999999998</v>
      </c>
      <c r="V110" s="25" t="s">
        <v>0</v>
      </c>
      <c r="W110" s="25" t="s">
        <v>0</v>
      </c>
      <c r="X110" s="25">
        <v>0.29047650000000003</v>
      </c>
      <c r="Y110" s="25">
        <v>0.29721520000000001</v>
      </c>
      <c r="Z110" s="25">
        <v>0.30355290000000001</v>
      </c>
      <c r="AA110" s="25">
        <v>0.36184850000000002</v>
      </c>
      <c r="AB110" s="25">
        <v>0.30216159999999997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0.3360400375</v>
      </c>
      <c r="AP110" s="22">
        <f>((AK110-AK$36)*100)/AK$36</f>
        <v>-14.809217089529268</v>
      </c>
    </row>
    <row r="111" spans="1:45" x14ac:dyDescent="0.25">
      <c r="A111" s="25">
        <v>0.4923555</v>
      </c>
      <c r="B111" s="26">
        <v>0.40097460000000001</v>
      </c>
      <c r="C111" s="25">
        <v>0.46986270000000002</v>
      </c>
      <c r="D111" s="25">
        <v>0.50794850000000002</v>
      </c>
      <c r="E111" s="25">
        <v>0.52211799999999997</v>
      </c>
      <c r="F111" s="25">
        <v>0.52488310000000005</v>
      </c>
      <c r="G111" s="25">
        <v>0.52714559999999999</v>
      </c>
      <c r="H111" s="25">
        <v>0.52839899999999995</v>
      </c>
      <c r="I111" s="25">
        <v>0.52906770000000003</v>
      </c>
      <c r="J111" s="25">
        <v>0.51968859999999995</v>
      </c>
      <c r="K111" s="25">
        <v>0.52652480000000002</v>
      </c>
      <c r="L111" s="25">
        <v>0.52553059999999996</v>
      </c>
      <c r="M111" s="25">
        <v>0.52516180000000001</v>
      </c>
      <c r="N111" s="25">
        <v>0.51593299999999997</v>
      </c>
      <c r="O111" s="25">
        <v>0.36926310000000001</v>
      </c>
      <c r="P111" s="25">
        <v>0.53505199999999997</v>
      </c>
      <c r="Q111" s="25">
        <v>0.54385879999999998</v>
      </c>
      <c r="R111" s="25">
        <v>0.54088999999999998</v>
      </c>
      <c r="S111" s="25">
        <v>0.55365410000000004</v>
      </c>
      <c r="T111" s="25">
        <v>0.51585289999999995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0.35457810000000001</v>
      </c>
      <c r="Z111" s="25">
        <v>0.39684789999999998</v>
      </c>
      <c r="AA111" s="25">
        <v>0.36698619999999998</v>
      </c>
      <c r="AB111" s="25">
        <v>0.43874039999999997</v>
      </c>
      <c r="AC111" s="25">
        <v>0.4349172</v>
      </c>
      <c r="AD111" s="25">
        <v>0.3520218</v>
      </c>
      <c r="AE111" s="25">
        <v>0.36524869999999998</v>
      </c>
      <c r="AF111" s="25">
        <v>0.49954500000000002</v>
      </c>
      <c r="AG111" s="25">
        <v>0.49633569999999999</v>
      </c>
      <c r="AH111" s="25">
        <v>0.50083730000000004</v>
      </c>
      <c r="AI111" s="25">
        <v>0.49971139999999997</v>
      </c>
      <c r="AJ111" s="25">
        <v>0.4933534</v>
      </c>
      <c r="AK111" s="3">
        <f t="shared" si="1"/>
        <v>0.48041523437499989</v>
      </c>
      <c r="AP111" s="22">
        <f>((AK111-AK$37)*100)/AK$37</f>
        <v>1.949588771114998</v>
      </c>
    </row>
    <row r="112" spans="1:45" x14ac:dyDescent="0.25">
      <c r="A112" t="s">
        <v>29</v>
      </c>
      <c r="AK112" s="17">
        <f>SUM(A76:AJ109)/867</f>
        <v>0.16660879746251425</v>
      </c>
      <c r="AP112" s="23">
        <f>((AK112-AK$38)*100)/AK$38</f>
        <v>-8.2255916587228093</v>
      </c>
      <c r="AQ112" s="24" t="s">
        <v>125</v>
      </c>
    </row>
    <row r="113" spans="1:47" x14ac:dyDescent="0.25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0</v>
      </c>
      <c r="B114" s="26">
        <v>0.4687036</v>
      </c>
      <c r="C114" s="25">
        <v>0.52196039999999999</v>
      </c>
      <c r="D114" s="25">
        <v>0.56092370000000003</v>
      </c>
      <c r="E114" s="25">
        <v>0.40595619999999999</v>
      </c>
      <c r="F114" s="25">
        <v>0.45874150000000002</v>
      </c>
      <c r="G114" s="25">
        <v>0.45883819999999997</v>
      </c>
      <c r="H114" s="25">
        <v>0.45579530000000001</v>
      </c>
      <c r="I114" s="25">
        <v>0.52551329999999996</v>
      </c>
      <c r="J114" s="25">
        <v>0.4101458</v>
      </c>
      <c r="K114" s="25">
        <v>0.46357720000000002</v>
      </c>
      <c r="L114" s="25">
        <v>0.43203570000000002</v>
      </c>
      <c r="M114" s="25">
        <v>0.43643549999999998</v>
      </c>
      <c r="N114" s="25">
        <v>0.45208799999999999</v>
      </c>
      <c r="O114" s="25">
        <v>0.49270930000000002</v>
      </c>
      <c r="P114" s="25">
        <v>0.39343349999999999</v>
      </c>
      <c r="Q114" s="25">
        <v>0.39121650000000002</v>
      </c>
      <c r="R114" s="25">
        <v>0.64685519999999996</v>
      </c>
      <c r="S114" s="25">
        <v>0.4470287</v>
      </c>
      <c r="T114" s="25">
        <v>0.59272130000000001</v>
      </c>
      <c r="U114" s="25">
        <v>0.43081219999999998</v>
      </c>
      <c r="V114" s="25">
        <v>0.45672790000000002</v>
      </c>
      <c r="W114" s="25">
        <v>0.43752479999999999</v>
      </c>
      <c r="X114" s="25">
        <v>0.592974</v>
      </c>
      <c r="Y114" s="25">
        <v>0.44166670000000002</v>
      </c>
      <c r="Z114" s="25">
        <v>0.61321720000000002</v>
      </c>
      <c r="AA114" s="25">
        <v>0.47552850000000002</v>
      </c>
      <c r="AB114" s="25">
        <v>0.45590809999999998</v>
      </c>
      <c r="AC114" s="25">
        <v>0.52530710000000003</v>
      </c>
      <c r="AD114" s="25">
        <v>0.54253790000000002</v>
      </c>
      <c r="AE114" s="25">
        <v>0.44552190000000003</v>
      </c>
      <c r="AF114" s="25">
        <v>0.44076779999999999</v>
      </c>
      <c r="AG114" s="25">
        <v>0.65173210000000004</v>
      </c>
      <c r="AH114" s="25">
        <v>0.56636120000000001</v>
      </c>
      <c r="AI114" s="25">
        <v>0.53110299999999999</v>
      </c>
      <c r="AJ114" s="25" t="s">
        <v>0</v>
      </c>
      <c r="AK114" s="3">
        <f>AVERAGE(A114:AJ114)</f>
        <v>0.48889321470588232</v>
      </c>
      <c r="AM114" s="6" t="s">
        <v>94</v>
      </c>
      <c r="AO114" s="2">
        <f>SUM(A147:AJ148)/40</f>
        <v>0.47107072499999997</v>
      </c>
      <c r="AP114" s="2">
        <f>((AK114-AK$3)*100)/AK$3</f>
        <v>-1.5943189534798627</v>
      </c>
      <c r="AR114" s="6" t="s">
        <v>94</v>
      </c>
      <c r="AS114" s="2"/>
      <c r="AT114" s="2">
        <f>((AO114-AO$3)*100)/AO$3</f>
        <v>3.3335929081241966</v>
      </c>
    </row>
    <row r="115" spans="1:47" x14ac:dyDescent="0.25">
      <c r="A115" s="27">
        <v>0.39101550000000002</v>
      </c>
      <c r="B115" s="28">
        <v>0.3944415</v>
      </c>
      <c r="C115" s="27">
        <v>0.4239521</v>
      </c>
      <c r="D115" s="27">
        <v>0.39149689999999998</v>
      </c>
      <c r="E115" s="27">
        <v>0.37335639999999998</v>
      </c>
      <c r="F115" s="27">
        <v>0.36910229999999999</v>
      </c>
      <c r="G115" s="27">
        <v>0.37001010000000001</v>
      </c>
      <c r="H115" s="27">
        <v>0.4583834</v>
      </c>
      <c r="I115" s="27">
        <v>0.48805710000000002</v>
      </c>
      <c r="J115" s="27">
        <v>0.49225940000000001</v>
      </c>
      <c r="K115" s="27">
        <v>0.48656769999999999</v>
      </c>
      <c r="L115" s="27">
        <v>0.49609209999999998</v>
      </c>
      <c r="M115" s="27">
        <v>0.51021989999999995</v>
      </c>
      <c r="N115" s="27">
        <v>0.50434429999999997</v>
      </c>
      <c r="O115" s="27">
        <v>0.49285980000000001</v>
      </c>
      <c r="P115" s="27">
        <v>0.48731540000000001</v>
      </c>
      <c r="Q115" s="27">
        <v>0.38247029999999999</v>
      </c>
      <c r="R115" s="27">
        <v>0.3900768</v>
      </c>
      <c r="S115" s="27">
        <v>0.42788979999999999</v>
      </c>
      <c r="T115" s="27">
        <v>0.48600270000000001</v>
      </c>
      <c r="U115" s="27">
        <v>0.51281129999999997</v>
      </c>
      <c r="V115" s="27">
        <v>0.51664690000000002</v>
      </c>
      <c r="W115" s="27">
        <v>0.44034970000000001</v>
      </c>
      <c r="X115" s="27">
        <v>0.4630301</v>
      </c>
      <c r="Y115" s="27">
        <v>0.43610179999999998</v>
      </c>
      <c r="Z115" s="27">
        <v>0.45364139999999997</v>
      </c>
      <c r="AA115" s="27">
        <v>0.41525410000000001</v>
      </c>
      <c r="AB115" s="27">
        <v>0.42087000000000002</v>
      </c>
      <c r="AC115" s="27">
        <v>0.45722790000000002</v>
      </c>
      <c r="AD115" s="27">
        <v>0.4486058</v>
      </c>
      <c r="AE115" s="27">
        <v>0.41576049999999998</v>
      </c>
      <c r="AF115" s="27">
        <v>0.41097040000000001</v>
      </c>
      <c r="AG115" s="27">
        <v>0.44638820000000001</v>
      </c>
      <c r="AH115" s="27">
        <v>0.47772379999999998</v>
      </c>
      <c r="AI115" s="27">
        <v>0.45234079999999999</v>
      </c>
      <c r="AJ115" s="27">
        <v>0.41723529999999998</v>
      </c>
      <c r="AK115" s="3">
        <f t="shared" ref="AK115:AK178" si="2">AVERAGE(A115:AJ115)</f>
        <v>0.44446865277777775</v>
      </c>
      <c r="AM115" s="6" t="s">
        <v>116</v>
      </c>
      <c r="AO115" s="2">
        <f>SUM(A113:AJ114)/34</f>
        <v>0.48889321470588232</v>
      </c>
      <c r="AP115" s="2">
        <f>((AK115-AK$4)*100)/AK$4</f>
        <v>0.50110892222544623</v>
      </c>
      <c r="AR115" s="6" t="s">
        <v>116</v>
      </c>
      <c r="AS115" s="2"/>
      <c r="AT115" s="1">
        <f>((AO115-AO$4)*100)/AO$4</f>
        <v>-1.5943189534798627</v>
      </c>
    </row>
    <row r="116" spans="1:47" x14ac:dyDescent="0.25">
      <c r="A116" s="27">
        <v>0.38132379999999999</v>
      </c>
      <c r="B116" s="28">
        <v>0.37747199999999997</v>
      </c>
      <c r="C116" s="27">
        <v>0.37435289999999999</v>
      </c>
      <c r="D116" s="27">
        <v>0.372886</v>
      </c>
      <c r="E116" s="27">
        <v>0.3691796</v>
      </c>
      <c r="F116" s="27">
        <v>0.36133959999999998</v>
      </c>
      <c r="G116" s="27">
        <v>0.35691669999999998</v>
      </c>
      <c r="H116" s="27">
        <v>0.35987750000000002</v>
      </c>
      <c r="I116" s="27">
        <v>0.37086859999999999</v>
      </c>
      <c r="J116" s="27">
        <v>0.37605</v>
      </c>
      <c r="K116" s="27">
        <v>0.37758599999999998</v>
      </c>
      <c r="L116" s="27">
        <v>0.3759305</v>
      </c>
      <c r="M116" s="27">
        <v>0.37511860000000002</v>
      </c>
      <c r="N116" s="27">
        <v>0.37286809999999998</v>
      </c>
      <c r="O116" s="27">
        <v>0.37177539999999998</v>
      </c>
      <c r="P116" s="27">
        <v>0.36804369999999997</v>
      </c>
      <c r="Q116" s="27">
        <v>0.36396309999999998</v>
      </c>
      <c r="R116" s="27">
        <v>0.35546240000000001</v>
      </c>
      <c r="S116" s="27">
        <v>0.32758510000000002</v>
      </c>
      <c r="T116" s="27">
        <v>0.34287980000000001</v>
      </c>
      <c r="U116" s="27">
        <v>0.3668981</v>
      </c>
      <c r="V116" s="27">
        <v>0.38031589999999998</v>
      </c>
      <c r="W116" s="27">
        <v>0.38485380000000002</v>
      </c>
      <c r="X116" s="27">
        <v>0.386818</v>
      </c>
      <c r="Y116" s="27">
        <v>0.3880885</v>
      </c>
      <c r="Z116" s="27">
        <v>0.38880700000000001</v>
      </c>
      <c r="AA116" s="27">
        <v>0.38888660000000003</v>
      </c>
      <c r="AB116" s="27">
        <v>0.3873704</v>
      </c>
      <c r="AC116" s="27">
        <v>0.38545950000000001</v>
      </c>
      <c r="AD116" s="27">
        <v>0.38807409999999998</v>
      </c>
      <c r="AE116" s="27">
        <v>0.38836999999999999</v>
      </c>
      <c r="AF116" s="27">
        <v>0.3880808</v>
      </c>
      <c r="AG116" s="27">
        <v>0.38753880000000002</v>
      </c>
      <c r="AH116" s="27">
        <v>0.3881271</v>
      </c>
      <c r="AI116" s="27">
        <v>0.38616339999999999</v>
      </c>
      <c r="AJ116" s="27">
        <v>0.3838298</v>
      </c>
      <c r="AK116" s="3">
        <f t="shared" si="2"/>
        <v>0.3749767</v>
      </c>
      <c r="AM116" s="10" t="s">
        <v>94</v>
      </c>
      <c r="AO116" s="2">
        <f>SUM(A145:AJ146)/26</f>
        <v>0.32987329615384609</v>
      </c>
      <c r="AP116" s="2">
        <f>((AK116-AK$5)*100)/AK$5</f>
        <v>-1.0377786682650343</v>
      </c>
      <c r="AR116" s="10" t="s">
        <v>94</v>
      </c>
      <c r="AS116" s="2"/>
      <c r="AT116" s="1">
        <f>((AO116-AO$5)*100)/AO$5</f>
        <v>-4.1293349374550736</v>
      </c>
    </row>
    <row r="117" spans="1:47" x14ac:dyDescent="0.25">
      <c r="A117" s="29">
        <v>0.36482419999999999</v>
      </c>
      <c r="B117" s="30">
        <v>0.36056369999999999</v>
      </c>
      <c r="C117" s="29">
        <v>0.35581649999999998</v>
      </c>
      <c r="D117" s="29">
        <v>0.35453200000000001</v>
      </c>
      <c r="E117" s="31">
        <v>0.35065600000000002</v>
      </c>
      <c r="F117" s="31">
        <v>0.34175670000000002</v>
      </c>
      <c r="G117" s="31">
        <v>0.33959050000000002</v>
      </c>
      <c r="H117" s="31">
        <v>0.33968979999999999</v>
      </c>
      <c r="I117" s="31">
        <v>0.34796670000000002</v>
      </c>
      <c r="J117" s="31">
        <v>0.35029919999999998</v>
      </c>
      <c r="K117" s="31">
        <v>0.34938469999999999</v>
      </c>
      <c r="L117" s="31">
        <v>0.34726479999999998</v>
      </c>
      <c r="M117" s="31">
        <v>0.34636790000000001</v>
      </c>
      <c r="N117" s="31">
        <v>0.34705560000000002</v>
      </c>
      <c r="O117" s="31">
        <v>0.3470819</v>
      </c>
      <c r="P117" s="31">
        <v>0.34362310000000001</v>
      </c>
      <c r="Q117" s="32">
        <v>0.34114080000000002</v>
      </c>
      <c r="R117" s="32">
        <v>0.33632610000000002</v>
      </c>
      <c r="S117" s="33">
        <v>0.3263336</v>
      </c>
      <c r="T117" s="33" t="s">
        <v>0</v>
      </c>
      <c r="U117" s="33">
        <v>0.3659519</v>
      </c>
      <c r="V117" s="33">
        <v>0.36999300000000002</v>
      </c>
      <c r="W117" s="33">
        <v>0.37224230000000003</v>
      </c>
      <c r="X117" s="33">
        <v>0.37226399999999998</v>
      </c>
      <c r="Y117" s="33">
        <v>0.3731679</v>
      </c>
      <c r="Z117" s="33">
        <v>0.37395499999999998</v>
      </c>
      <c r="AA117" s="33">
        <v>0.37148409999999998</v>
      </c>
      <c r="AB117" s="33">
        <v>0.36943690000000001</v>
      </c>
      <c r="AC117" s="29">
        <v>0.36847600000000003</v>
      </c>
      <c r="AD117" s="29">
        <v>0.36930970000000002</v>
      </c>
      <c r="AE117" s="29">
        <v>0.371836</v>
      </c>
      <c r="AF117" s="29">
        <v>0.37357400000000002</v>
      </c>
      <c r="AG117" s="29">
        <v>0.36906909999999998</v>
      </c>
      <c r="AH117" s="29">
        <v>0.36980580000000002</v>
      </c>
      <c r="AI117" s="29">
        <v>0.36927589999999999</v>
      </c>
      <c r="AJ117" s="29">
        <v>0.36790129999999999</v>
      </c>
      <c r="AK117" s="3">
        <f t="shared" si="2"/>
        <v>0.35765762000000001</v>
      </c>
      <c r="AM117" s="10" t="s">
        <v>116</v>
      </c>
      <c r="AO117" s="2">
        <f>SUM(A115:AJ116)/72</f>
        <v>0.40972267638888898</v>
      </c>
      <c r="AP117" s="2">
        <f>((AK117-AK$6)*100)/AK$6</f>
        <v>-1.9479189366506284</v>
      </c>
      <c r="AR117" s="10" t="s">
        <v>116</v>
      </c>
      <c r="AS117" s="2"/>
      <c r="AT117" s="1">
        <f>((AO117-AO$6)*100)/AO$6</f>
        <v>-0.20898076772777996</v>
      </c>
    </row>
    <row r="118" spans="1:47" x14ac:dyDescent="0.25">
      <c r="A118" s="29">
        <v>0.34647939999999999</v>
      </c>
      <c r="B118" s="30">
        <v>0.34206569999999997</v>
      </c>
      <c r="C118" s="29">
        <v>0.33246209999999998</v>
      </c>
      <c r="D118" s="29">
        <v>0.32378839999999998</v>
      </c>
      <c r="E118" s="31">
        <v>0.29997380000000001</v>
      </c>
      <c r="F118" s="31">
        <v>0.26476739999999999</v>
      </c>
      <c r="G118" s="31">
        <v>0.25164209999999998</v>
      </c>
      <c r="H118" s="31">
        <v>0.23562169999999999</v>
      </c>
      <c r="I118" s="31">
        <v>0.25254799999999999</v>
      </c>
      <c r="J118" s="31">
        <v>0.26135779999999997</v>
      </c>
      <c r="K118" s="31">
        <v>0.26877390000000001</v>
      </c>
      <c r="L118" s="31">
        <v>0.27302989999999999</v>
      </c>
      <c r="M118" s="31">
        <v>0.2784412</v>
      </c>
      <c r="N118" s="31">
        <v>0.28506900000000002</v>
      </c>
      <c r="O118" s="31">
        <v>0.29065740000000001</v>
      </c>
      <c r="P118" s="31">
        <v>0.28983500000000001</v>
      </c>
      <c r="Q118" s="32">
        <v>0.28817120000000002</v>
      </c>
      <c r="R118" s="32">
        <v>0.27840379999999998</v>
      </c>
      <c r="S118" s="33">
        <v>0.2710689</v>
      </c>
      <c r="T118" s="33" t="s">
        <v>0</v>
      </c>
      <c r="U118" s="33">
        <v>0.33765430000000002</v>
      </c>
      <c r="V118" s="33">
        <v>0.34340759999999998</v>
      </c>
      <c r="W118" s="33">
        <v>0.34572019999999998</v>
      </c>
      <c r="X118" s="33">
        <v>0.34541929999999998</v>
      </c>
      <c r="Y118" s="33">
        <v>0.34782010000000002</v>
      </c>
      <c r="Z118" s="33">
        <v>0.34822930000000002</v>
      </c>
      <c r="AA118" s="33">
        <v>0.34736139999999999</v>
      </c>
      <c r="AB118" s="33">
        <v>0.34595619999999999</v>
      </c>
      <c r="AC118" s="29">
        <v>0.3443504</v>
      </c>
      <c r="AD118" s="29">
        <v>0.34755469999999999</v>
      </c>
      <c r="AE118" s="29">
        <v>0.34941480000000003</v>
      </c>
      <c r="AF118" s="29">
        <v>0.35294330000000002</v>
      </c>
      <c r="AG118" s="29">
        <v>0.35167739999999997</v>
      </c>
      <c r="AH118" s="29">
        <v>0.34925709999999999</v>
      </c>
      <c r="AI118" s="29">
        <v>0.35062520000000003</v>
      </c>
      <c r="AJ118" s="29">
        <v>0.3493715</v>
      </c>
      <c r="AK118" s="3">
        <f t="shared" si="2"/>
        <v>0.31402627142857131</v>
      </c>
      <c r="AM118" s="11" t="s">
        <v>99</v>
      </c>
      <c r="AO118" s="2">
        <f>SUM(A140:R144)/56</f>
        <v>0.2044063071428571</v>
      </c>
      <c r="AP118" s="2">
        <f>((AK118-AK$7)*100)/AK$7</f>
        <v>-4.8561949415362271</v>
      </c>
      <c r="AR118" s="11" t="s">
        <v>99</v>
      </c>
      <c r="AS118" s="2"/>
      <c r="AT118" s="1">
        <f>((AO118-AO$7)*100)/AO$7</f>
        <v>-7.3656017829629619</v>
      </c>
    </row>
    <row r="119" spans="1:47" x14ac:dyDescent="0.25">
      <c r="A119" s="29">
        <v>0.31078080000000002</v>
      </c>
      <c r="B119" s="30">
        <v>0.28550179999999997</v>
      </c>
      <c r="C119" s="29">
        <v>0.24920890000000001</v>
      </c>
      <c r="D119" s="29">
        <v>0.21742939999999999</v>
      </c>
      <c r="E119" s="31">
        <v>0.19555719999999999</v>
      </c>
      <c r="F119" s="31">
        <v>0.19443009999999999</v>
      </c>
      <c r="G119" s="31">
        <v>0.17449999999999999</v>
      </c>
      <c r="H119" s="31">
        <v>0.18160119999999999</v>
      </c>
      <c r="I119" s="31">
        <v>0.18769930000000001</v>
      </c>
      <c r="J119" s="31">
        <v>0.1924265</v>
      </c>
      <c r="K119" s="31">
        <v>0.19640460000000001</v>
      </c>
      <c r="L119" s="31">
        <v>0.19687769999999999</v>
      </c>
      <c r="M119" s="31">
        <v>0.2011375</v>
      </c>
      <c r="N119" s="31">
        <v>0.20813499999999999</v>
      </c>
      <c r="O119" s="31">
        <v>0.2131497</v>
      </c>
      <c r="P119" s="31">
        <v>0.2149353</v>
      </c>
      <c r="Q119" s="32">
        <v>0.21732879999999999</v>
      </c>
      <c r="R119" s="32">
        <v>0.206875</v>
      </c>
      <c r="S119" s="33">
        <v>0.2045989</v>
      </c>
      <c r="T119" s="33" t="s">
        <v>0</v>
      </c>
      <c r="U119" s="33">
        <v>0.22326509999999999</v>
      </c>
      <c r="V119" s="33">
        <v>0.2526216</v>
      </c>
      <c r="W119" s="33">
        <v>0.268262</v>
      </c>
      <c r="X119" s="33">
        <v>0.27628710000000001</v>
      </c>
      <c r="Y119" s="33">
        <v>0.27609050000000002</v>
      </c>
      <c r="Z119" s="33">
        <v>0.27824290000000002</v>
      </c>
      <c r="AA119" s="33">
        <v>0.2801593</v>
      </c>
      <c r="AB119" s="33">
        <v>0.2816439</v>
      </c>
      <c r="AC119" s="29">
        <v>0.29871579999999998</v>
      </c>
      <c r="AD119" s="29">
        <v>0.3087877</v>
      </c>
      <c r="AE119" s="29">
        <v>0.31183699999999998</v>
      </c>
      <c r="AF119" s="29">
        <v>0.32336510000000002</v>
      </c>
      <c r="AG119" s="29">
        <v>0.32117760000000001</v>
      </c>
      <c r="AH119" s="29">
        <v>0.32208360000000003</v>
      </c>
      <c r="AI119" s="29">
        <v>0.32376759999999999</v>
      </c>
      <c r="AJ119" s="29">
        <v>0.32058690000000001</v>
      </c>
      <c r="AK119" s="3">
        <f t="shared" si="2"/>
        <v>0.24901346857142861</v>
      </c>
      <c r="AM119" s="11" t="s">
        <v>102</v>
      </c>
      <c r="AO119" s="2">
        <f>SUM(E117:R121)/68</f>
        <v>0.20935837499999999</v>
      </c>
      <c r="AP119" s="2">
        <f>((AK119-AK$8)*100)/AK$8</f>
        <v>-7.3592479631749548</v>
      </c>
      <c r="AR119" s="11" t="s">
        <v>102</v>
      </c>
      <c r="AS119" s="2"/>
      <c r="AT119" s="1">
        <f>((AO119-AO$8)*100)/AO$8</f>
        <v>-6.86434059917854</v>
      </c>
    </row>
    <row r="120" spans="1:47" x14ac:dyDescent="0.25">
      <c r="A120" s="29">
        <v>0.2174256</v>
      </c>
      <c r="B120" s="30">
        <v>0.18508520000000001</v>
      </c>
      <c r="C120" s="29">
        <v>0.14595140000000001</v>
      </c>
      <c r="D120" s="29">
        <v>0.1507462</v>
      </c>
      <c r="E120" s="31" t="s">
        <v>0</v>
      </c>
      <c r="F120" s="31">
        <v>0.21194499999999999</v>
      </c>
      <c r="G120" s="31">
        <v>0.13924210000000001</v>
      </c>
      <c r="H120" s="31">
        <v>0.1303696</v>
      </c>
      <c r="I120" s="31">
        <v>0.13629939999999999</v>
      </c>
      <c r="J120" s="31">
        <v>0.13556770000000001</v>
      </c>
      <c r="K120" s="31">
        <v>0.13264500000000001</v>
      </c>
      <c r="L120" s="31">
        <v>0.130439</v>
      </c>
      <c r="M120" s="31">
        <v>0.1320501</v>
      </c>
      <c r="N120" s="31">
        <v>0.13618089999999999</v>
      </c>
      <c r="O120" s="31">
        <v>0.14176839999999999</v>
      </c>
      <c r="P120" s="31">
        <v>0.14699380000000001</v>
      </c>
      <c r="Q120" s="32">
        <v>0.1471971</v>
      </c>
      <c r="R120" s="32">
        <v>0.13115779999999999</v>
      </c>
      <c r="S120" s="33">
        <v>0.13512260000000001</v>
      </c>
      <c r="T120" s="33" t="s">
        <v>0</v>
      </c>
      <c r="U120" s="33">
        <v>0.1521478</v>
      </c>
      <c r="V120" s="33">
        <v>0.17955260000000001</v>
      </c>
      <c r="W120" s="33">
        <v>0.1993991</v>
      </c>
      <c r="X120" s="33">
        <v>0.21144640000000001</v>
      </c>
      <c r="Y120" s="33">
        <v>0.21413699999999999</v>
      </c>
      <c r="Z120" s="33">
        <v>0.2097628</v>
      </c>
      <c r="AA120" s="33">
        <v>0.20056019999999999</v>
      </c>
      <c r="AB120" s="33">
        <v>0.2092707</v>
      </c>
      <c r="AC120" s="29">
        <v>0.23852300000000001</v>
      </c>
      <c r="AD120" s="29">
        <v>0.19796949999999999</v>
      </c>
      <c r="AE120" s="29">
        <v>0.17717359999999999</v>
      </c>
      <c r="AF120" s="29">
        <v>0.198907</v>
      </c>
      <c r="AG120" s="29">
        <v>0.22599859999999999</v>
      </c>
      <c r="AH120" s="29">
        <v>0.23922009999999999</v>
      </c>
      <c r="AI120" s="29">
        <v>0.24451429999999999</v>
      </c>
      <c r="AJ120" s="29">
        <v>0.238486</v>
      </c>
      <c r="AK120" s="3">
        <f t="shared" si="2"/>
        <v>0.17715457647058822</v>
      </c>
      <c r="AM120" s="12" t="s">
        <v>105</v>
      </c>
      <c r="AO120" s="2">
        <f>SUM(S140:Z144)/35</f>
        <v>0.22426674857142859</v>
      </c>
      <c r="AP120" s="2">
        <f>((AK120-AK$9)*100)/AK$9</f>
        <v>-8.4151487536093619</v>
      </c>
      <c r="AR120" s="12" t="s">
        <v>105</v>
      </c>
      <c r="AS120" s="2"/>
      <c r="AT120" s="1">
        <f>((AO120-AO$9)*100)/AO$9</f>
        <v>-8.6677514674959149</v>
      </c>
    </row>
    <row r="121" spans="1:47" x14ac:dyDescent="0.25">
      <c r="A121" s="29">
        <v>0.12918250000000001</v>
      </c>
      <c r="B121" s="30">
        <v>0.1184978</v>
      </c>
      <c r="C121" s="29">
        <v>8.9738100000000001E-2</v>
      </c>
      <c r="D121" s="29" t="s">
        <v>0</v>
      </c>
      <c r="E121" s="31" t="s">
        <v>0</v>
      </c>
      <c r="F121" s="31">
        <v>0.15273890000000001</v>
      </c>
      <c r="G121" s="31">
        <v>8.1585099999999994E-2</v>
      </c>
      <c r="H121" s="31">
        <v>7.9678299999999994E-2</v>
      </c>
      <c r="I121" s="31">
        <v>7.7572100000000005E-2</v>
      </c>
      <c r="J121" s="31">
        <v>6.4194000000000001E-2</v>
      </c>
      <c r="K121" s="31">
        <v>4.25969E-2</v>
      </c>
      <c r="L121" s="31">
        <v>3.7095400000000001E-2</v>
      </c>
      <c r="M121" s="31">
        <v>5.4366600000000001E-2</v>
      </c>
      <c r="N121" s="31">
        <v>7.0829299999999998E-2</v>
      </c>
      <c r="O121" s="31">
        <v>7.6650200000000002E-2</v>
      </c>
      <c r="P121" s="31">
        <v>7.8412099999999998E-2</v>
      </c>
      <c r="Q121" s="32">
        <v>6.5109899999999998E-2</v>
      </c>
      <c r="R121" s="32">
        <v>7.6130900000000001E-2</v>
      </c>
      <c r="S121" s="33">
        <v>0.1089933</v>
      </c>
      <c r="T121" s="33" t="s">
        <v>0</v>
      </c>
      <c r="U121" s="33" t="s">
        <v>0</v>
      </c>
      <c r="V121" s="33">
        <v>9.5805299999999996E-2</v>
      </c>
      <c r="W121" s="33">
        <v>0.1193475</v>
      </c>
      <c r="X121" s="33">
        <v>0.13310440000000001</v>
      </c>
      <c r="Y121" s="33">
        <v>0.13545299999999999</v>
      </c>
      <c r="Z121" s="33">
        <v>0.1180131</v>
      </c>
      <c r="AA121" s="33">
        <v>9.5254800000000001E-2</v>
      </c>
      <c r="AB121" s="33">
        <v>0.14269319999999999</v>
      </c>
      <c r="AC121" s="29" t="s">
        <v>0</v>
      </c>
      <c r="AD121" s="29">
        <v>0.12843379999999999</v>
      </c>
      <c r="AE121" s="29">
        <v>0.1129192</v>
      </c>
      <c r="AF121" s="29">
        <v>8.9493600000000006E-2</v>
      </c>
      <c r="AG121" s="29">
        <v>5.5285599999999997E-2</v>
      </c>
      <c r="AH121" s="29">
        <v>8.5891400000000007E-2</v>
      </c>
      <c r="AI121" s="29">
        <v>0.1059018</v>
      </c>
      <c r="AJ121" s="29">
        <v>0.10944329999999999</v>
      </c>
      <c r="AK121" s="3">
        <f t="shared" si="2"/>
        <v>9.45294E-2</v>
      </c>
      <c r="AM121" s="12" t="s">
        <v>108</v>
      </c>
      <c r="AO121" s="2">
        <f>SUM(S117:AB121)/44</f>
        <v>0.25747047954545449</v>
      </c>
      <c r="AP121" s="2">
        <f>((AK121-AK$10)*100)/AK$10</f>
        <v>-9.561891657641624</v>
      </c>
      <c r="AR121" s="12" t="s">
        <v>108</v>
      </c>
      <c r="AS121" s="2"/>
      <c r="AT121" s="1">
        <f>((AO121-AO$10)*100)/AO$10</f>
        <v>-5.112171612779532</v>
      </c>
    </row>
    <row r="122" spans="1:47" x14ac:dyDescent="0.25">
      <c r="A122" s="29">
        <v>0.1080438</v>
      </c>
      <c r="B122" s="30">
        <v>0.1088518</v>
      </c>
      <c r="C122" s="29" t="s">
        <v>0</v>
      </c>
      <c r="D122" s="29" t="s">
        <v>0</v>
      </c>
      <c r="E122" s="34" t="s">
        <v>0</v>
      </c>
      <c r="F122" s="34">
        <v>0.1288841</v>
      </c>
      <c r="G122" s="34">
        <v>9.5960299999999998E-2</v>
      </c>
      <c r="H122" s="34">
        <v>9.2777299999999993E-2</v>
      </c>
      <c r="I122" s="34">
        <v>8.7540400000000004E-2</v>
      </c>
      <c r="J122" s="34">
        <v>7.4477199999999993E-2</v>
      </c>
      <c r="K122" s="34">
        <v>6.6952100000000001E-2</v>
      </c>
      <c r="L122" s="34">
        <v>5.7237200000000002E-2</v>
      </c>
      <c r="M122" s="34">
        <v>5.2655899999999999E-2</v>
      </c>
      <c r="N122" s="34">
        <v>5.2133600000000002E-2</v>
      </c>
      <c r="O122" s="34">
        <v>4.9268699999999999E-2</v>
      </c>
      <c r="P122" s="34">
        <v>4.8129400000000003E-2</v>
      </c>
      <c r="Q122" s="34">
        <v>5.1018399999999998E-2</v>
      </c>
      <c r="R122" s="34">
        <v>7.2007600000000005E-2</v>
      </c>
      <c r="S122" s="35">
        <v>8.9771100000000006E-2</v>
      </c>
      <c r="T122" s="35" t="s">
        <v>0</v>
      </c>
      <c r="U122" s="35" t="s">
        <v>0</v>
      </c>
      <c r="V122" s="35">
        <v>0.13333229999999999</v>
      </c>
      <c r="W122" s="35">
        <v>0.1070581</v>
      </c>
      <c r="X122" s="35">
        <v>6.9900400000000001E-2</v>
      </c>
      <c r="Y122" s="35">
        <v>4.90388E-2</v>
      </c>
      <c r="Z122" s="35">
        <v>4.9496900000000003E-2</v>
      </c>
      <c r="AA122" s="35">
        <v>0.1116361</v>
      </c>
      <c r="AB122" s="35">
        <v>0.13616490000000001</v>
      </c>
      <c r="AC122" s="36" t="s">
        <v>0</v>
      </c>
      <c r="AD122" s="29">
        <v>0.13154170000000001</v>
      </c>
      <c r="AE122" s="29">
        <v>0.12620700000000001</v>
      </c>
      <c r="AF122" s="29">
        <v>0.11377279999999999</v>
      </c>
      <c r="AG122" s="29">
        <v>0.10485949999999999</v>
      </c>
      <c r="AH122" s="29">
        <v>9.9213800000000005E-2</v>
      </c>
      <c r="AI122" s="29">
        <v>9.7389000000000003E-2</v>
      </c>
      <c r="AJ122" s="29">
        <v>9.7150299999999995E-2</v>
      </c>
      <c r="AK122" s="3">
        <f t="shared" si="2"/>
        <v>8.8749016666666666E-2</v>
      </c>
      <c r="AM122" s="14" t="s">
        <v>99</v>
      </c>
      <c r="AO122" s="7">
        <f>(SUM(B131:O139)+SUM(P131:R135))/140</f>
        <v>5.1785042857142853E-2</v>
      </c>
      <c r="AP122" s="2">
        <f>((AK122-AK$11)*100)/AK$11</f>
        <v>-9.5441385158394993</v>
      </c>
      <c r="AR122" s="14" t="s">
        <v>99</v>
      </c>
      <c r="AS122" s="2"/>
      <c r="AT122" s="1">
        <f>((AO122-AO$11)*100)/AO$11</f>
        <v>-10.275709241658681</v>
      </c>
      <c r="AU122">
        <f>SUM(AT122:AT125)/4</f>
        <v>-11.218192271417653</v>
      </c>
    </row>
    <row r="123" spans="1:47" x14ac:dyDescent="0.25">
      <c r="A123" s="29">
        <v>9.0254699999999993E-2</v>
      </c>
      <c r="B123" s="30">
        <v>8.6427400000000001E-2</v>
      </c>
      <c r="C123" s="29" t="s">
        <v>0</v>
      </c>
      <c r="D123" s="29" t="s">
        <v>0</v>
      </c>
      <c r="E123" s="34" t="s">
        <v>0</v>
      </c>
      <c r="F123" s="34">
        <v>0.14266010000000001</v>
      </c>
      <c r="G123" s="34">
        <v>8.8906399999999997E-2</v>
      </c>
      <c r="H123" s="34">
        <v>7.7409199999999997E-2</v>
      </c>
      <c r="I123" s="34">
        <v>7.4263099999999999E-2</v>
      </c>
      <c r="J123" s="34">
        <v>6.7300700000000005E-2</v>
      </c>
      <c r="K123" s="34">
        <v>6.5674999999999997E-2</v>
      </c>
      <c r="L123" s="34">
        <v>5.9428000000000002E-2</v>
      </c>
      <c r="M123" s="34">
        <v>5.5612799999999997E-2</v>
      </c>
      <c r="N123" s="34">
        <v>5.5329000000000003E-2</v>
      </c>
      <c r="O123" s="34">
        <v>5.7758299999999999E-2</v>
      </c>
      <c r="P123" s="34">
        <v>6.1284699999999998E-2</v>
      </c>
      <c r="Q123" s="34">
        <v>6.6592899999999997E-2</v>
      </c>
      <c r="R123" s="34">
        <v>7.1499400000000005E-2</v>
      </c>
      <c r="S123" s="35">
        <v>7.0855600000000005E-2</v>
      </c>
      <c r="T123" s="35" t="s">
        <v>0</v>
      </c>
      <c r="U123" s="35" t="s">
        <v>0</v>
      </c>
      <c r="V123" s="35">
        <v>0.13593540000000001</v>
      </c>
      <c r="W123" s="35">
        <v>0.1007893</v>
      </c>
      <c r="X123" s="35">
        <v>6.9898399999999999E-2</v>
      </c>
      <c r="Y123" s="35">
        <v>7.1604699999999993E-2</v>
      </c>
      <c r="Z123" s="35">
        <v>8.7327199999999994E-2</v>
      </c>
      <c r="AA123" s="35">
        <v>0.1151737</v>
      </c>
      <c r="AB123" s="35">
        <v>0.12938169999999999</v>
      </c>
      <c r="AC123" s="36" t="s">
        <v>0</v>
      </c>
      <c r="AD123" s="29">
        <v>0.14273459999999999</v>
      </c>
      <c r="AE123" s="29">
        <v>0.1159256</v>
      </c>
      <c r="AF123" s="29">
        <v>0.1013734</v>
      </c>
      <c r="AG123" s="29">
        <v>9.9551000000000001E-2</v>
      </c>
      <c r="AH123" s="29">
        <v>9.7519800000000004E-2</v>
      </c>
      <c r="AI123" s="29">
        <v>9.9097199999999996E-2</v>
      </c>
      <c r="AJ123" s="29">
        <v>9.6673899999999993E-2</v>
      </c>
      <c r="AK123" s="3">
        <f t="shared" si="2"/>
        <v>8.847477333333334E-2</v>
      </c>
      <c r="AM123" s="14" t="s">
        <v>102</v>
      </c>
      <c r="AO123" s="2">
        <f>SUM(E122:R130)/126</f>
        <v>5.7871744444444449E-2</v>
      </c>
      <c r="AP123" s="2">
        <f>((AK123-AK$12)*100)/AK$12</f>
        <v>-9.9763945410400492</v>
      </c>
      <c r="AR123" s="14" t="s">
        <v>102</v>
      </c>
      <c r="AS123" s="2"/>
      <c r="AT123" s="1">
        <f>((AO123-AO$12)*100)/AO$12</f>
        <v>-11.779791909218581</v>
      </c>
    </row>
    <row r="124" spans="1:47" x14ac:dyDescent="0.25">
      <c r="A124" s="29">
        <v>8.3356799999999995E-2</v>
      </c>
      <c r="B124" s="30">
        <v>5.9785600000000001E-2</v>
      </c>
      <c r="C124" s="29" t="s">
        <v>0</v>
      </c>
      <c r="D124" s="29" t="s">
        <v>0</v>
      </c>
      <c r="E124" s="34" t="s">
        <v>0</v>
      </c>
      <c r="F124" s="34">
        <v>0.10912719999999999</v>
      </c>
      <c r="G124" s="34">
        <v>7.6200100000000007E-2</v>
      </c>
      <c r="H124" s="34">
        <v>6.1791400000000003E-2</v>
      </c>
      <c r="I124" s="34">
        <v>5.3222699999999998E-2</v>
      </c>
      <c r="J124" s="34">
        <v>5.2108000000000002E-2</v>
      </c>
      <c r="K124" s="34">
        <v>5.5633200000000001E-2</v>
      </c>
      <c r="L124" s="34">
        <v>5.4735499999999999E-2</v>
      </c>
      <c r="M124" s="34">
        <v>5.3214600000000001E-2</v>
      </c>
      <c r="N124" s="34">
        <v>5.5417000000000001E-2</v>
      </c>
      <c r="O124" s="34">
        <v>6.0919500000000001E-2</v>
      </c>
      <c r="P124" s="34">
        <v>6.6190100000000002E-2</v>
      </c>
      <c r="Q124" s="34">
        <v>6.9961599999999999E-2</v>
      </c>
      <c r="R124" s="34">
        <v>7.0544899999999994E-2</v>
      </c>
      <c r="S124" s="35">
        <v>4.9716400000000001E-2</v>
      </c>
      <c r="T124" s="35" t="s">
        <v>0</v>
      </c>
      <c r="U124" s="35" t="s">
        <v>0</v>
      </c>
      <c r="V124" s="35" t="s">
        <v>0</v>
      </c>
      <c r="W124" s="35">
        <v>8.2869300000000007E-2</v>
      </c>
      <c r="X124" s="35">
        <v>7.8290700000000005E-2</v>
      </c>
      <c r="Y124" s="35">
        <v>7.9244599999999998E-2</v>
      </c>
      <c r="Z124" s="35">
        <v>8.8586799999999993E-2</v>
      </c>
      <c r="AA124" s="35">
        <v>9.2298599999999995E-2</v>
      </c>
      <c r="AB124" s="35" t="s">
        <v>0</v>
      </c>
      <c r="AC124" s="36" t="s">
        <v>0</v>
      </c>
      <c r="AD124" s="29">
        <v>0.15655350000000001</v>
      </c>
      <c r="AE124" s="29">
        <v>9.3981499999999996E-2</v>
      </c>
      <c r="AF124" s="29">
        <v>9.3087600000000006E-2</v>
      </c>
      <c r="AG124" s="29">
        <v>9.3286099999999997E-2</v>
      </c>
      <c r="AH124" s="29">
        <v>9.6116800000000002E-2</v>
      </c>
      <c r="AI124" s="29">
        <v>9.7603800000000004E-2</v>
      </c>
      <c r="AJ124" s="29">
        <v>9.4632800000000003E-2</v>
      </c>
      <c r="AK124" s="3">
        <f t="shared" si="2"/>
        <v>7.7802739285714281E-2</v>
      </c>
      <c r="AM124" s="15" t="s">
        <v>105</v>
      </c>
      <c r="AO124" s="2">
        <f>(SUM(S131:AB139)+SUM(P136:R139))/67</f>
        <v>6.5721705970149286E-2</v>
      </c>
      <c r="AP124" s="2">
        <f>((AK124-AK$13)*100)/AK$13</f>
        <v>-9.9226149043714091</v>
      </c>
      <c r="AR124" s="15" t="s">
        <v>105</v>
      </c>
      <c r="AS124" s="2"/>
      <c r="AT124" s="1">
        <f>((AO124-AO$13)*100)/AO$13</f>
        <v>-11.5316996416789</v>
      </c>
    </row>
    <row r="125" spans="1:47" x14ac:dyDescent="0.25">
      <c r="A125" s="29">
        <v>8.1452999999999998E-2</v>
      </c>
      <c r="B125" s="30">
        <v>5.0895799999999998E-2</v>
      </c>
      <c r="C125" s="29" t="s">
        <v>0</v>
      </c>
      <c r="D125" s="29" t="s">
        <v>0</v>
      </c>
      <c r="E125" s="34">
        <v>0.1174033</v>
      </c>
      <c r="F125" s="34">
        <v>0.10031760000000001</v>
      </c>
      <c r="G125" s="34">
        <v>6.2544299999999997E-2</v>
      </c>
      <c r="H125" s="34">
        <v>4.5724899999999999E-2</v>
      </c>
      <c r="I125" s="34">
        <v>3.7181100000000002E-2</v>
      </c>
      <c r="J125" s="34">
        <v>4.2951900000000001E-2</v>
      </c>
      <c r="K125" s="34">
        <v>3.58927E-2</v>
      </c>
      <c r="L125" s="34">
        <v>4.0134799999999998E-2</v>
      </c>
      <c r="M125" s="34">
        <v>5.0954699999999999E-2</v>
      </c>
      <c r="N125" s="34">
        <v>5.6448199999999997E-2</v>
      </c>
      <c r="O125" s="34">
        <v>6.2970999999999999E-2</v>
      </c>
      <c r="P125" s="34">
        <v>6.8282700000000002E-2</v>
      </c>
      <c r="Q125" s="34">
        <v>7.1853799999999995E-2</v>
      </c>
      <c r="R125" s="34">
        <v>7.9936699999999999E-2</v>
      </c>
      <c r="S125" s="35">
        <v>4.3080399999999998E-2</v>
      </c>
      <c r="T125" s="35" t="s">
        <v>0</v>
      </c>
      <c r="U125" s="35" t="s">
        <v>0</v>
      </c>
      <c r="V125" s="35" t="s">
        <v>0</v>
      </c>
      <c r="W125" s="35">
        <v>9.0723300000000007E-2</v>
      </c>
      <c r="X125" s="35">
        <v>8.6623000000000006E-2</v>
      </c>
      <c r="Y125" s="35">
        <v>8.7523599999999993E-2</v>
      </c>
      <c r="Z125" s="35">
        <v>9.0769000000000002E-2</v>
      </c>
      <c r="AA125" s="35">
        <v>9.8538200000000006E-2</v>
      </c>
      <c r="AB125" s="35" t="s">
        <v>0</v>
      </c>
      <c r="AC125" s="36" t="s">
        <v>0</v>
      </c>
      <c r="AD125" s="29" t="s">
        <v>0</v>
      </c>
      <c r="AE125" s="29">
        <v>7.1603299999999995E-2</v>
      </c>
      <c r="AF125" s="29">
        <v>8.8742699999999994E-2</v>
      </c>
      <c r="AG125" s="29">
        <v>9.0445999999999999E-2</v>
      </c>
      <c r="AH125" s="29">
        <v>9.6586099999999994E-2</v>
      </c>
      <c r="AI125" s="29">
        <v>0.1012422</v>
      </c>
      <c r="AJ125" s="29">
        <v>9.9684099999999998E-2</v>
      </c>
      <c r="AK125" s="3">
        <f>AVERAGE(A125:AJ125)</f>
        <v>7.3232442857142852E-2</v>
      </c>
      <c r="AM125" s="15" t="s">
        <v>108</v>
      </c>
      <c r="AO125" s="2">
        <f>SUM(S122:AB130)/54</f>
        <v>8.4960414814814825E-2</v>
      </c>
      <c r="AP125" s="1">
        <f>((AK125-AK$14)*100)/AK$14</f>
        <v>-11.087763584350869</v>
      </c>
      <c r="AR125" s="15" t="s">
        <v>108</v>
      </c>
      <c r="AS125" s="2"/>
      <c r="AT125" s="1">
        <f>((AO125-AO$14)*100)/AO$14</f>
        <v>-11.285568293114453</v>
      </c>
    </row>
    <row r="126" spans="1:47" x14ac:dyDescent="0.25">
      <c r="A126" s="29">
        <v>8.3447900000000005E-2</v>
      </c>
      <c r="B126" s="30">
        <v>5.9891E-2</v>
      </c>
      <c r="C126" s="29" t="s">
        <v>0</v>
      </c>
      <c r="D126" s="29" t="s">
        <v>0</v>
      </c>
      <c r="E126" s="34">
        <v>8.5519800000000007E-2</v>
      </c>
      <c r="F126" s="34">
        <v>7.31155E-2</v>
      </c>
      <c r="G126" s="34">
        <v>5.15947E-2</v>
      </c>
      <c r="H126" s="34">
        <v>3.6745399999999998E-2</v>
      </c>
      <c r="I126" s="34">
        <v>3.3709999999999997E-2</v>
      </c>
      <c r="J126" s="34">
        <v>3.06558E-2</v>
      </c>
      <c r="K126" s="34">
        <v>3.2899999999999999E-2</v>
      </c>
      <c r="L126" s="34">
        <v>4.0930300000000003E-2</v>
      </c>
      <c r="M126" s="34">
        <v>5.0017199999999998E-2</v>
      </c>
      <c r="N126" s="34">
        <v>5.8279200000000003E-2</v>
      </c>
      <c r="O126" s="34">
        <v>6.5779799999999999E-2</v>
      </c>
      <c r="P126" s="34">
        <v>7.2185399999999997E-2</v>
      </c>
      <c r="Q126" s="34">
        <v>7.7743099999999996E-2</v>
      </c>
      <c r="R126" s="34">
        <v>9.0179599999999999E-2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0.10175869999999999</v>
      </c>
      <c r="X126" s="35">
        <v>8.7662100000000007E-2</v>
      </c>
      <c r="Y126" s="35">
        <v>9.2919000000000002E-2</v>
      </c>
      <c r="Z126" s="35">
        <v>8.5591E-2</v>
      </c>
      <c r="AA126" s="35">
        <v>0.1064056</v>
      </c>
      <c r="AB126" s="35" t="s">
        <v>0</v>
      </c>
      <c r="AC126" s="36" t="s">
        <v>0</v>
      </c>
      <c r="AD126" s="29" t="s">
        <v>0</v>
      </c>
      <c r="AE126" s="29">
        <v>9.09721E-2</v>
      </c>
      <c r="AF126" s="29">
        <v>7.7409800000000001E-2</v>
      </c>
      <c r="AG126" s="29">
        <v>7.3408500000000002E-2</v>
      </c>
      <c r="AH126" s="29">
        <v>8.1000299999999997E-2</v>
      </c>
      <c r="AI126" s="29">
        <v>9.0205999999999995E-2</v>
      </c>
      <c r="AJ126" s="29">
        <v>9.3374600000000002E-2</v>
      </c>
      <c r="AK126" s="3">
        <f t="shared" si="2"/>
        <v>7.1237125925925918E-2</v>
      </c>
      <c r="AM126" s="16" t="s">
        <v>117</v>
      </c>
      <c r="AO126" s="7">
        <f>(SUM(AC117:AJ139)+SUM(A117:D130))/173</f>
        <v>0.14342115953757228</v>
      </c>
      <c r="AP126" s="2">
        <f>((AK126-AK$15)*100)/AK$15</f>
        <v>-12.047167974014966</v>
      </c>
      <c r="AR126" s="16" t="s">
        <v>117</v>
      </c>
      <c r="AS126" s="2"/>
      <c r="AT126" s="1">
        <f>((AO126-AO$15)*100)/AO$15</f>
        <v>-6.7094383409653044</v>
      </c>
    </row>
    <row r="127" spans="1:47" x14ac:dyDescent="0.25">
      <c r="A127" s="29">
        <v>0.1045085</v>
      </c>
      <c r="B127" s="30">
        <v>7.0486999999999994E-2</v>
      </c>
      <c r="C127" s="29" t="s">
        <v>0</v>
      </c>
      <c r="D127" s="29" t="s">
        <v>0</v>
      </c>
      <c r="E127" s="34">
        <v>5.6589199999999999E-2</v>
      </c>
      <c r="F127" s="34">
        <v>6.03968E-2</v>
      </c>
      <c r="G127" s="34">
        <v>4.5504599999999999E-2</v>
      </c>
      <c r="H127" s="34">
        <v>3.94486E-2</v>
      </c>
      <c r="I127" s="34">
        <v>3.14843E-2</v>
      </c>
      <c r="J127" s="34">
        <v>2.94162E-2</v>
      </c>
      <c r="K127" s="34">
        <v>2.9432799999999999E-2</v>
      </c>
      <c r="L127" s="34">
        <v>3.1428299999999999E-2</v>
      </c>
      <c r="M127" s="34">
        <v>3.7611600000000002E-2</v>
      </c>
      <c r="N127" s="34">
        <v>5.5458E-2</v>
      </c>
      <c r="O127" s="34">
        <v>6.4778799999999997E-2</v>
      </c>
      <c r="P127" s="34">
        <v>7.2538099999999994E-2</v>
      </c>
      <c r="Q127" s="34">
        <v>7.4329999999999993E-2</v>
      </c>
      <c r="R127" s="34">
        <v>0.10261140000000001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8.6209400000000005E-2</v>
      </c>
      <c r="X127" s="35">
        <v>8.2073800000000002E-2</v>
      </c>
      <c r="Y127" s="35">
        <v>8.4541900000000003E-2</v>
      </c>
      <c r="Z127" s="35">
        <v>7.9614299999999999E-2</v>
      </c>
      <c r="AA127" s="35">
        <v>0.1002884</v>
      </c>
      <c r="AB127" s="35" t="s">
        <v>0</v>
      </c>
      <c r="AC127" s="36" t="s">
        <v>0</v>
      </c>
      <c r="AD127" s="29" t="s">
        <v>0</v>
      </c>
      <c r="AE127" s="29">
        <v>6.5112000000000003E-2</v>
      </c>
      <c r="AF127" s="29">
        <v>5.99622E-2</v>
      </c>
      <c r="AG127" s="29">
        <v>6.3995300000000005E-2</v>
      </c>
      <c r="AH127" s="29">
        <v>7.9302200000000003E-2</v>
      </c>
      <c r="AI127" s="29">
        <v>8.8228000000000001E-2</v>
      </c>
      <c r="AJ127" s="29">
        <v>9.8960699999999999E-2</v>
      </c>
      <c r="AK127" s="3">
        <f t="shared" si="2"/>
        <v>6.6456014814814821E-2</v>
      </c>
      <c r="AM127" t="s">
        <v>118</v>
      </c>
      <c r="AO127" s="2">
        <f>((SUM(A113:Z146)+SUM(AA113:AJ139))/895)</f>
        <v>0.16525708469273745</v>
      </c>
      <c r="AP127" s="2">
        <f>((AK127-AK$16)*100)/AK$16</f>
        <v>-12.578154385240079</v>
      </c>
      <c r="AR127" t="s">
        <v>118</v>
      </c>
      <c r="AT127" s="1">
        <f>((AO127-AO$16)*100)/AO$16</f>
        <v>-5.5922791006219557</v>
      </c>
    </row>
    <row r="128" spans="1:47" x14ac:dyDescent="0.25">
      <c r="A128" s="29">
        <v>0.13547690000000001</v>
      </c>
      <c r="B128" s="30">
        <v>5.4501300000000003E-2</v>
      </c>
      <c r="C128" s="29">
        <v>3.1182499999999998E-2</v>
      </c>
      <c r="D128" s="29">
        <v>4.5560900000000001E-2</v>
      </c>
      <c r="E128" s="34">
        <v>5.4109200000000003E-2</v>
      </c>
      <c r="F128" s="34">
        <v>4.7808799999999999E-2</v>
      </c>
      <c r="G128" s="34">
        <v>3.8910599999999997E-2</v>
      </c>
      <c r="H128" s="34">
        <v>3.5224199999999997E-2</v>
      </c>
      <c r="I128" s="34">
        <v>2.98023E-2</v>
      </c>
      <c r="J128" s="34">
        <v>3.2389500000000002E-2</v>
      </c>
      <c r="K128" s="34">
        <v>3.1801900000000001E-2</v>
      </c>
      <c r="L128" s="34">
        <v>3.3802199999999998E-2</v>
      </c>
      <c r="M128" s="34">
        <v>4.0564200000000002E-2</v>
      </c>
      <c r="N128" s="34">
        <v>5.2458699999999997E-2</v>
      </c>
      <c r="O128" s="34">
        <v>6.70568E-2</v>
      </c>
      <c r="P128" s="34">
        <v>7.9501699999999995E-2</v>
      </c>
      <c r="Q128" s="34">
        <v>8.1672400000000006E-2</v>
      </c>
      <c r="R128" s="34">
        <v>0.1039091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5.4937899999999998E-2</v>
      </c>
      <c r="X128" s="35">
        <v>6.4735299999999996E-2</v>
      </c>
      <c r="Y128" s="35">
        <v>9.57123E-2</v>
      </c>
      <c r="Z128" s="35">
        <v>0.1055087</v>
      </c>
      <c r="AA128" s="35">
        <v>9.4503599999999993E-2</v>
      </c>
      <c r="AB128" s="35" t="s">
        <v>0</v>
      </c>
      <c r="AC128" s="36" t="s">
        <v>0</v>
      </c>
      <c r="AD128" s="29" t="s">
        <v>0</v>
      </c>
      <c r="AE128" s="29">
        <v>5.5112099999999997E-2</v>
      </c>
      <c r="AF128" s="29">
        <v>6.4795099999999994E-2</v>
      </c>
      <c r="AG128" s="29">
        <v>6.4793799999999999E-2</v>
      </c>
      <c r="AH128" s="29">
        <v>7.5555600000000001E-2</v>
      </c>
      <c r="AI128" s="29">
        <v>8.4192400000000001E-2</v>
      </c>
      <c r="AJ128" s="29">
        <v>0.1079735</v>
      </c>
      <c r="AK128" s="3">
        <f t="shared" si="2"/>
        <v>6.4260465517241364E-2</v>
      </c>
      <c r="AM128" t="s">
        <v>119</v>
      </c>
      <c r="AP128" s="2">
        <f>((AK128-AK$17)*100)/AK$17</f>
        <v>-12.825080956674624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4.88409E-2</v>
      </c>
      <c r="B129" s="30">
        <v>5.0477500000000002E-2</v>
      </c>
      <c r="C129" s="29">
        <v>3.16916E-2</v>
      </c>
      <c r="D129" s="29">
        <v>3.8525499999999997E-2</v>
      </c>
      <c r="E129" s="34">
        <v>4.1702500000000003E-2</v>
      </c>
      <c r="F129" s="34">
        <v>3.7306199999999998E-2</v>
      </c>
      <c r="G129" s="34">
        <v>3.3620799999999999E-2</v>
      </c>
      <c r="H129" s="34">
        <v>3.5206800000000003E-2</v>
      </c>
      <c r="I129" s="34">
        <v>3.6907000000000002E-2</v>
      </c>
      <c r="J129" s="34">
        <v>4.1431599999999999E-2</v>
      </c>
      <c r="K129" s="34">
        <v>4.4479999999999999E-2</v>
      </c>
      <c r="L129" s="34">
        <v>4.7122499999999998E-2</v>
      </c>
      <c r="M129" s="34">
        <v>5.5269499999999999E-2</v>
      </c>
      <c r="N129" s="34">
        <v>6.6250600000000007E-2</v>
      </c>
      <c r="O129" s="34">
        <v>7.7292299999999994E-2</v>
      </c>
      <c r="P129" s="34">
        <v>8.8724999999999998E-2</v>
      </c>
      <c r="Q129" s="34">
        <v>9.8785899999999996E-2</v>
      </c>
      <c r="R129" s="34">
        <v>8.6809899999999995E-2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5.6522799999999998E-2</v>
      </c>
      <c r="X129" s="35">
        <v>7.0502599999999999E-2</v>
      </c>
      <c r="Y129" s="35">
        <v>9.0321499999999999E-2</v>
      </c>
      <c r="Z129" s="35">
        <v>0.1122647</v>
      </c>
      <c r="AA129" s="35">
        <v>0.1037551</v>
      </c>
      <c r="AB129" s="35" t="s">
        <v>0</v>
      </c>
      <c r="AC129" s="36" t="s">
        <v>0</v>
      </c>
      <c r="AD129" s="29" t="s">
        <v>0</v>
      </c>
      <c r="AE129" s="29">
        <v>5.0351800000000002E-2</v>
      </c>
      <c r="AF129" s="29">
        <v>4.9456399999999998E-2</v>
      </c>
      <c r="AG129" s="29">
        <v>3.1886200000000003E-2</v>
      </c>
      <c r="AH129" s="29">
        <v>3.35202E-2</v>
      </c>
      <c r="AI129" s="29">
        <v>6.71929E-2</v>
      </c>
      <c r="AJ129" s="29">
        <v>0.10637389999999999</v>
      </c>
      <c r="AK129" s="3">
        <f t="shared" si="2"/>
        <v>5.9744627586206883E-2</v>
      </c>
      <c r="AM129" t="s">
        <v>120</v>
      </c>
      <c r="AP129" s="2">
        <f>((AK129-AK$18)*100)/AK$18</f>
        <v>-12.993460326346453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0</v>
      </c>
      <c r="B130" s="30" t="s">
        <v>0</v>
      </c>
      <c r="C130" s="29">
        <v>2.82519E-2</v>
      </c>
      <c r="D130" s="29">
        <v>2.0845700000000002E-2</v>
      </c>
      <c r="E130" s="34">
        <v>2.2416599999999998E-2</v>
      </c>
      <c r="F130" s="34">
        <v>2.2848500000000001E-2</v>
      </c>
      <c r="G130" s="34">
        <v>2.8579E-2</v>
      </c>
      <c r="H130" s="34">
        <v>3.5687200000000002E-2</v>
      </c>
      <c r="I130" s="34">
        <v>3.6819499999999998E-2</v>
      </c>
      <c r="J130" s="34">
        <v>3.7983700000000002E-2</v>
      </c>
      <c r="K130" s="34">
        <v>3.9572900000000001E-2</v>
      </c>
      <c r="L130" s="34">
        <v>4.1055899999999999E-2</v>
      </c>
      <c r="M130" s="34">
        <v>4.4830200000000001E-2</v>
      </c>
      <c r="N130" s="34">
        <v>4.9197999999999999E-2</v>
      </c>
      <c r="O130" s="34">
        <v>5.5369599999999998E-2</v>
      </c>
      <c r="P130" s="34">
        <v>6.7573800000000003E-2</v>
      </c>
      <c r="Q130" s="34">
        <v>8.3276799999999998E-2</v>
      </c>
      <c r="R130" s="34">
        <v>9.1896099999999994E-2</v>
      </c>
      <c r="S130" s="35" t="s">
        <v>0</v>
      </c>
      <c r="T130" s="35" t="s">
        <v>0</v>
      </c>
      <c r="U130" s="35" t="s">
        <v>0</v>
      </c>
      <c r="V130" s="35">
        <v>4.0603300000000002E-2</v>
      </c>
      <c r="W130" s="35">
        <v>4.2688200000000003E-2</v>
      </c>
      <c r="X130" s="35">
        <v>4.4125600000000001E-2</v>
      </c>
      <c r="Y130" s="35">
        <v>5.3697799999999997E-2</v>
      </c>
      <c r="Z130" s="35">
        <v>6.69178E-2</v>
      </c>
      <c r="AA130" s="35">
        <v>8.8372500000000007E-2</v>
      </c>
      <c r="AB130" s="35" t="s">
        <v>0</v>
      </c>
      <c r="AC130" s="36" t="s">
        <v>0</v>
      </c>
      <c r="AD130" s="29" t="s">
        <v>0</v>
      </c>
      <c r="AE130" s="29">
        <v>5.5891299999999998E-2</v>
      </c>
      <c r="AF130" s="29">
        <v>3.2090500000000001E-2</v>
      </c>
      <c r="AG130" s="29">
        <v>2.8815299999999999E-2</v>
      </c>
      <c r="AH130" s="29">
        <v>2.87263E-2</v>
      </c>
      <c r="AI130" s="29">
        <v>3.4687200000000001E-2</v>
      </c>
      <c r="AJ130" s="29">
        <v>4.4013999999999998E-2</v>
      </c>
      <c r="AK130" s="3">
        <f t="shared" si="2"/>
        <v>4.5244114285714294E-2</v>
      </c>
      <c r="AM130" t="s">
        <v>121</v>
      </c>
      <c r="AO130" s="2">
        <f>SUM(U145:W146)/6</f>
        <v>0.39290525000000004</v>
      </c>
      <c r="AP130" s="2">
        <f>((AK130-AK$19)*100)/AK$19</f>
        <v>-12.15280327607959</v>
      </c>
      <c r="AR130" t="s">
        <v>124</v>
      </c>
      <c r="AT130" s="1">
        <f>((AO130-AO$19)*100)/AO$19</f>
        <v>-1.1104559299102446</v>
      </c>
    </row>
    <row r="131" spans="1:46" x14ac:dyDescent="0.25">
      <c r="A131" t="s">
        <v>0</v>
      </c>
      <c r="B131" s="37" t="s">
        <v>0</v>
      </c>
      <c r="C131" s="34">
        <v>1.9883999999999999E-2</v>
      </c>
      <c r="D131" s="34">
        <v>1.8036099999999999E-2</v>
      </c>
      <c r="E131" s="34">
        <v>1.85547E-2</v>
      </c>
      <c r="F131" s="34">
        <v>1.95894E-2</v>
      </c>
      <c r="G131" s="34">
        <v>2.9042100000000001E-2</v>
      </c>
      <c r="H131" s="34">
        <v>3.7173499999999998E-2</v>
      </c>
      <c r="I131" s="34">
        <v>4.1057400000000001E-2</v>
      </c>
      <c r="J131" s="34">
        <v>4.3933399999999997E-2</v>
      </c>
      <c r="K131" s="34">
        <v>4.3990899999999999E-2</v>
      </c>
      <c r="L131" s="34">
        <v>4.3936500000000003E-2</v>
      </c>
      <c r="M131" s="34">
        <v>4.5773500000000002E-2</v>
      </c>
      <c r="N131" s="34">
        <v>4.9196200000000002E-2</v>
      </c>
      <c r="O131" s="34">
        <v>5.4590699999999999E-2</v>
      </c>
      <c r="P131" s="34">
        <v>6.6925299999999993E-2</v>
      </c>
      <c r="Q131" s="34">
        <v>7.8114900000000001E-2</v>
      </c>
      <c r="R131" s="34">
        <v>7.7355999999999994E-2</v>
      </c>
      <c r="S131" s="35" t="s">
        <v>0</v>
      </c>
      <c r="T131" s="35" t="s">
        <v>0</v>
      </c>
      <c r="U131" s="35" t="s">
        <v>0</v>
      </c>
      <c r="V131" s="35">
        <v>5.8544400000000003E-2</v>
      </c>
      <c r="W131" s="35">
        <v>4.4483700000000001E-2</v>
      </c>
      <c r="X131" s="35">
        <v>4.5558599999999998E-2</v>
      </c>
      <c r="Y131" s="35">
        <v>5.1407500000000002E-2</v>
      </c>
      <c r="Z131" s="35">
        <v>6.2408499999999999E-2</v>
      </c>
      <c r="AA131" s="35">
        <v>7.8825599999999996E-2</v>
      </c>
      <c r="AB131" s="35" t="s">
        <v>0</v>
      </c>
      <c r="AC131" s="36" t="s">
        <v>0</v>
      </c>
      <c r="AD131" s="29" t="s">
        <v>0</v>
      </c>
      <c r="AE131" s="29">
        <v>0.10464279999999999</v>
      </c>
      <c r="AF131" s="29">
        <v>2.9006899999999999E-2</v>
      </c>
      <c r="AG131" s="29">
        <v>2.3839200000000001E-2</v>
      </c>
      <c r="AH131" s="29">
        <v>3.9925500000000003E-2</v>
      </c>
      <c r="AI131" s="29">
        <v>4.4569999999999999E-2</v>
      </c>
      <c r="AJ131" s="29">
        <v>4.2855400000000002E-2</v>
      </c>
      <c r="AK131" s="3">
        <f t="shared" si="2"/>
        <v>4.6900810714285715E-2</v>
      </c>
      <c r="AP131" s="2">
        <f>((AK131-AK$20)*100)/AK$20</f>
        <v>-11.1163189905176</v>
      </c>
    </row>
    <row r="132" spans="1:46" x14ac:dyDescent="0.25">
      <c r="A132" t="s">
        <v>0</v>
      </c>
      <c r="B132" s="37">
        <v>2.4180299999999998E-2</v>
      </c>
      <c r="C132" s="34">
        <v>2.0437899999999998E-2</v>
      </c>
      <c r="D132" s="34">
        <v>1.76247E-2</v>
      </c>
      <c r="E132" s="34">
        <v>1.9946100000000001E-2</v>
      </c>
      <c r="F132" s="34">
        <v>2.4801699999999999E-2</v>
      </c>
      <c r="G132" s="34">
        <v>3.6621899999999999E-2</v>
      </c>
      <c r="H132" s="34">
        <v>4.6439099999999997E-2</v>
      </c>
      <c r="I132" s="34">
        <v>5.7161700000000003E-2</v>
      </c>
      <c r="J132" s="34">
        <v>6.8129999999999996E-2</v>
      </c>
      <c r="K132" s="34">
        <v>7.3781299999999994E-2</v>
      </c>
      <c r="L132" s="34">
        <v>7.8779699999999994E-2</v>
      </c>
      <c r="M132" s="34">
        <v>7.5503799999999996E-2</v>
      </c>
      <c r="N132" s="34">
        <v>6.7928600000000006E-2</v>
      </c>
      <c r="O132" s="34">
        <v>6.1879400000000001E-2</v>
      </c>
      <c r="P132" s="34">
        <v>6.6063300000000005E-2</v>
      </c>
      <c r="Q132" s="34">
        <v>6.9575899999999996E-2</v>
      </c>
      <c r="R132" s="34">
        <v>6.8283200000000002E-2</v>
      </c>
      <c r="S132" s="35" t="s">
        <v>0</v>
      </c>
      <c r="T132" s="35" t="s">
        <v>0</v>
      </c>
      <c r="U132" s="35">
        <v>4.6515899999999999E-2</v>
      </c>
      <c r="V132" s="35">
        <v>5.5392900000000002E-2</v>
      </c>
      <c r="W132" s="35">
        <v>6.56635E-2</v>
      </c>
      <c r="X132" s="35">
        <v>4.38828E-2</v>
      </c>
      <c r="Y132" s="35">
        <v>3.9944500000000001E-2</v>
      </c>
      <c r="Z132" s="35">
        <v>5.6612999999999997E-2</v>
      </c>
      <c r="AA132" s="35">
        <v>7.0621000000000003E-2</v>
      </c>
      <c r="AB132" s="35" t="s">
        <v>0</v>
      </c>
      <c r="AC132" s="36" t="s">
        <v>0</v>
      </c>
      <c r="AD132" s="29" t="s">
        <v>0</v>
      </c>
      <c r="AE132" s="29">
        <v>0.110427</v>
      </c>
      <c r="AF132" s="29">
        <v>4.7179100000000002E-2</v>
      </c>
      <c r="AG132" s="29">
        <v>3.44661E-2</v>
      </c>
      <c r="AH132" s="29">
        <v>4.7689700000000002E-2</v>
      </c>
      <c r="AI132" s="29">
        <v>5.0670300000000001E-2</v>
      </c>
      <c r="AJ132" s="29">
        <v>4.6344400000000001E-2</v>
      </c>
      <c r="AK132" s="3">
        <f t="shared" si="2"/>
        <v>5.308496E-2</v>
      </c>
      <c r="AP132" s="2">
        <f>((AK132-AK$21)*100)/AK$21</f>
        <v>-11.953851410298519</v>
      </c>
    </row>
    <row r="133" spans="1:46" x14ac:dyDescent="0.25">
      <c r="A133" t="s">
        <v>0</v>
      </c>
      <c r="B133" s="37">
        <v>3.2064799999999997E-2</v>
      </c>
      <c r="C133" s="34">
        <v>3.1691499999999997E-2</v>
      </c>
      <c r="D133" s="34">
        <v>2.7436200000000001E-2</v>
      </c>
      <c r="E133" s="34">
        <v>2.80206E-2</v>
      </c>
      <c r="F133" s="34">
        <v>3.2099599999999999E-2</v>
      </c>
      <c r="G133" s="34">
        <v>3.7234200000000002E-2</v>
      </c>
      <c r="H133" s="34">
        <v>4.3051699999999998E-2</v>
      </c>
      <c r="I133" s="34">
        <v>5.15795E-2</v>
      </c>
      <c r="J133" s="34">
        <v>5.9062400000000001E-2</v>
      </c>
      <c r="K133" s="34">
        <v>6.8458099999999994E-2</v>
      </c>
      <c r="L133" s="34">
        <v>7.3781600000000003E-2</v>
      </c>
      <c r="M133" s="34">
        <v>7.7880400000000002E-2</v>
      </c>
      <c r="N133" s="34">
        <v>6.9260199999999994E-2</v>
      </c>
      <c r="O133" s="34">
        <v>5.0175699999999997E-2</v>
      </c>
      <c r="P133" s="34">
        <v>5.0600300000000001E-2</v>
      </c>
      <c r="Q133" s="34">
        <v>4.6468599999999999E-2</v>
      </c>
      <c r="R133" s="34">
        <v>7.5064500000000006E-2</v>
      </c>
      <c r="S133" s="35" t="s">
        <v>0</v>
      </c>
      <c r="T133" s="35" t="s">
        <v>0</v>
      </c>
      <c r="U133" s="35">
        <v>5.1796799999999997E-2</v>
      </c>
      <c r="V133" s="35">
        <v>5.9089000000000003E-2</v>
      </c>
      <c r="W133" s="35">
        <v>5.6080999999999999E-2</v>
      </c>
      <c r="X133" s="35">
        <v>5.7478700000000001E-2</v>
      </c>
      <c r="Y133" s="35">
        <v>3.29495E-2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8.6406899999999995E-2</v>
      </c>
      <c r="AG133" s="29">
        <v>4.2988899999999997E-2</v>
      </c>
      <c r="AH133" s="29">
        <v>8.7453100000000006E-2</v>
      </c>
      <c r="AI133" s="29">
        <v>9.3499399999999996E-2</v>
      </c>
      <c r="AJ133" s="29">
        <v>4.5320399999999997E-2</v>
      </c>
      <c r="AK133" s="3">
        <f t="shared" si="2"/>
        <v>5.4333096296296311E-2</v>
      </c>
      <c r="AP133" s="2">
        <f>((AK133-AK$22)*100)/AK$22</f>
        <v>-12.481217235870339</v>
      </c>
    </row>
    <row r="134" spans="1:46" x14ac:dyDescent="0.25">
      <c r="A134" t="s">
        <v>0</v>
      </c>
      <c r="B134" s="37">
        <v>3.4834999999999998E-2</v>
      </c>
      <c r="C134" s="34">
        <v>2.8766699999999999E-2</v>
      </c>
      <c r="D134" s="34">
        <v>3.05163E-2</v>
      </c>
      <c r="E134" s="34">
        <v>2.7454599999999999E-2</v>
      </c>
      <c r="F134" s="34">
        <v>3.01201E-2</v>
      </c>
      <c r="G134" s="34">
        <v>3.4315699999999998E-2</v>
      </c>
      <c r="H134" s="34">
        <v>3.5502800000000001E-2</v>
      </c>
      <c r="I134" s="34">
        <v>3.8518499999999997E-2</v>
      </c>
      <c r="J134" s="34">
        <v>4.20728E-2</v>
      </c>
      <c r="K134" s="34">
        <v>4.8049599999999998E-2</v>
      </c>
      <c r="L134" s="34">
        <v>4.9260100000000001E-2</v>
      </c>
      <c r="M134" s="34">
        <v>5.4201100000000002E-2</v>
      </c>
      <c r="N134" s="34">
        <v>6.0484900000000001E-2</v>
      </c>
      <c r="O134" s="34">
        <v>5.31989E-2</v>
      </c>
      <c r="P134" s="34">
        <v>4.5932099999999997E-2</v>
      </c>
      <c r="Q134" s="34">
        <v>6.5567399999999998E-2</v>
      </c>
      <c r="R134" s="34">
        <v>0.1027875</v>
      </c>
      <c r="S134" s="35" t="s">
        <v>0</v>
      </c>
      <c r="T134" s="35">
        <v>7.2508500000000004E-2</v>
      </c>
      <c r="U134" s="35">
        <v>5.4142099999999999E-2</v>
      </c>
      <c r="V134" s="35">
        <v>4.8726800000000001E-2</v>
      </c>
      <c r="W134" s="35">
        <v>5.1045100000000003E-2</v>
      </c>
      <c r="X134" s="35">
        <v>4.7877200000000002E-2</v>
      </c>
      <c r="Y134" s="35">
        <v>3.6036499999999999E-2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0.1240647</v>
      </c>
      <c r="AG134" s="29">
        <v>9.1433500000000001E-2</v>
      </c>
      <c r="AH134" s="29">
        <v>7.0113300000000003E-2</v>
      </c>
      <c r="AI134" s="29">
        <v>7.62071E-2</v>
      </c>
      <c r="AJ134" s="29">
        <v>7.0835099999999998E-2</v>
      </c>
      <c r="AK134" s="3">
        <f t="shared" si="2"/>
        <v>5.444907142857143E-2</v>
      </c>
      <c r="AP134" s="2">
        <f>((AK134-AK$23)*100)/AK$23</f>
        <v>-11.312399344168274</v>
      </c>
    </row>
    <row r="135" spans="1:46" x14ac:dyDescent="0.25">
      <c r="A135" t="s">
        <v>0</v>
      </c>
      <c r="B135" s="37">
        <v>4.2390600000000001E-2</v>
      </c>
      <c r="C135" s="34">
        <v>3.0677099999999999E-2</v>
      </c>
      <c r="D135" s="34">
        <v>3.0984999999999999E-2</v>
      </c>
      <c r="E135" s="34">
        <v>2.801E-2</v>
      </c>
      <c r="F135" s="34">
        <v>3.0140699999999999E-2</v>
      </c>
      <c r="G135" s="34">
        <v>3.5221799999999998E-2</v>
      </c>
      <c r="H135" s="34">
        <v>4.0921699999999998E-2</v>
      </c>
      <c r="I135" s="34">
        <v>4.9583299999999997E-2</v>
      </c>
      <c r="J135" s="34">
        <v>5.6931500000000003E-2</v>
      </c>
      <c r="K135" s="34">
        <v>6.11535E-2</v>
      </c>
      <c r="L135" s="34">
        <v>5.4704500000000003E-2</v>
      </c>
      <c r="M135" s="34">
        <v>5.6554E-2</v>
      </c>
      <c r="N135" s="34">
        <v>5.3955999999999997E-2</v>
      </c>
      <c r="O135" s="34">
        <v>5.1776099999999999E-2</v>
      </c>
      <c r="P135" s="34">
        <v>5.2559500000000002E-2</v>
      </c>
      <c r="Q135" s="34">
        <v>0.1214692</v>
      </c>
      <c r="R135" s="34" t="s">
        <v>0</v>
      </c>
      <c r="S135" s="35">
        <v>6.8065500000000001E-2</v>
      </c>
      <c r="T135" s="35">
        <v>5.3299100000000002E-2</v>
      </c>
      <c r="U135" s="35">
        <v>4.24596E-2</v>
      </c>
      <c r="V135" s="35">
        <v>4.5490900000000001E-2</v>
      </c>
      <c r="W135" s="35">
        <v>4.6542399999999998E-2</v>
      </c>
      <c r="X135" s="35">
        <v>4.5387799999999999E-2</v>
      </c>
      <c r="Y135" s="35">
        <v>4.1815199999999997E-2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0.12686500000000001</v>
      </c>
      <c r="AG135" s="29">
        <v>0.1017189</v>
      </c>
      <c r="AH135" s="29">
        <v>9.1298900000000002E-2</v>
      </c>
      <c r="AI135" s="29">
        <v>0.10589079999999999</v>
      </c>
      <c r="AJ135" s="29">
        <v>0.1087109</v>
      </c>
      <c r="AK135" s="3">
        <f t="shared" si="2"/>
        <v>5.9806410714285725E-2</v>
      </c>
      <c r="AP135" s="2">
        <f>((AK135-AK$24)*100)/AK$24</f>
        <v>-11.95696469365866</v>
      </c>
    </row>
    <row r="136" spans="1:46" x14ac:dyDescent="0.25">
      <c r="A136" t="s">
        <v>0</v>
      </c>
      <c r="B136" s="37">
        <v>8.0807299999999999E-2</v>
      </c>
      <c r="C136" s="34">
        <v>6.1309799999999998E-2</v>
      </c>
      <c r="D136" s="34">
        <v>4.1001599999999999E-2</v>
      </c>
      <c r="E136" s="34">
        <v>3.3889799999999998E-2</v>
      </c>
      <c r="F136" s="34">
        <v>4.0210500000000003E-2</v>
      </c>
      <c r="G136" s="34">
        <v>4.5846499999999998E-2</v>
      </c>
      <c r="H136" s="34">
        <v>5.0233399999999997E-2</v>
      </c>
      <c r="I136" s="34">
        <v>5.4901400000000003E-2</v>
      </c>
      <c r="J136" s="34">
        <v>5.53243E-2</v>
      </c>
      <c r="K136" s="34">
        <v>5.7151199999999999E-2</v>
      </c>
      <c r="L136" s="34">
        <v>6.062E-2</v>
      </c>
      <c r="M136" s="34">
        <v>6.5165000000000001E-2</v>
      </c>
      <c r="N136" s="34">
        <v>6.5229599999999999E-2</v>
      </c>
      <c r="O136" s="34">
        <v>5.4017500000000003E-2</v>
      </c>
      <c r="P136" s="38">
        <v>6.0193000000000003E-2</v>
      </c>
      <c r="Q136" s="38" t="s">
        <v>0</v>
      </c>
      <c r="R136" s="38">
        <v>0.10706350000000001</v>
      </c>
      <c r="S136" s="35">
        <v>5.60639E-2</v>
      </c>
      <c r="T136" s="35">
        <v>5.06717E-2</v>
      </c>
      <c r="U136" s="35">
        <v>4.6528600000000003E-2</v>
      </c>
      <c r="V136" s="35">
        <v>5.46851E-2</v>
      </c>
      <c r="W136" s="35">
        <v>5.8275199999999999E-2</v>
      </c>
      <c r="X136" s="35">
        <v>4.88028E-2</v>
      </c>
      <c r="Y136" s="35">
        <v>5.36909E-2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0.13581080000000001</v>
      </c>
      <c r="AG136" s="29">
        <v>0.1096584</v>
      </c>
      <c r="AH136" s="29" t="s">
        <v>0</v>
      </c>
      <c r="AI136" s="29">
        <v>0.14487949999999999</v>
      </c>
      <c r="AJ136" s="29">
        <v>0.1054282</v>
      </c>
      <c r="AK136" s="3">
        <f t="shared" si="2"/>
        <v>6.6572574074074076E-2</v>
      </c>
      <c r="AP136" s="2">
        <f>((AK136-AK$25)*100)/AK$25</f>
        <v>-10.768837979067964</v>
      </c>
    </row>
    <row r="137" spans="1:46" x14ac:dyDescent="0.25">
      <c r="A137" t="s">
        <v>0</v>
      </c>
      <c r="B137" s="37">
        <v>0.10770929999999999</v>
      </c>
      <c r="C137" s="34">
        <v>8.5158600000000001E-2</v>
      </c>
      <c r="D137" s="34">
        <v>6.0785199999999998E-2</v>
      </c>
      <c r="E137" s="34">
        <v>4.6074499999999997E-2</v>
      </c>
      <c r="F137" s="34">
        <v>4.5512499999999997E-2</v>
      </c>
      <c r="G137" s="34">
        <v>4.9460799999999999E-2</v>
      </c>
      <c r="H137" s="34">
        <v>5.3640300000000002E-2</v>
      </c>
      <c r="I137" s="34">
        <v>5.8196999999999999E-2</v>
      </c>
      <c r="J137" s="34">
        <v>5.6143400000000003E-2</v>
      </c>
      <c r="K137" s="34">
        <v>5.5737000000000002E-2</v>
      </c>
      <c r="L137" s="34">
        <v>6.2697799999999998E-2</v>
      </c>
      <c r="M137" s="34">
        <v>6.4726500000000006E-2</v>
      </c>
      <c r="N137" s="34">
        <v>6.0598399999999997E-2</v>
      </c>
      <c r="O137" s="34">
        <v>6.20987E-2</v>
      </c>
      <c r="P137" s="38" t="s">
        <v>0</v>
      </c>
      <c r="Q137" s="38">
        <v>0.1097147</v>
      </c>
      <c r="R137" s="38">
        <v>0.11006009999999999</v>
      </c>
      <c r="S137" s="35">
        <v>9.26844E-2</v>
      </c>
      <c r="T137" s="35">
        <v>7.0704799999999998E-2</v>
      </c>
      <c r="U137" s="35">
        <v>5.9176699999999999E-2</v>
      </c>
      <c r="V137" s="35">
        <v>6.1847100000000002E-2</v>
      </c>
      <c r="W137" s="35">
        <v>6.6733299999999995E-2</v>
      </c>
      <c r="X137" s="35">
        <v>6.6663700000000006E-2</v>
      </c>
      <c r="Y137" s="35">
        <v>8.2696400000000003E-2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0.13336339999999999</v>
      </c>
      <c r="AG137" s="29">
        <v>0.12779199999999999</v>
      </c>
      <c r="AH137" s="29" t="s">
        <v>0</v>
      </c>
      <c r="AI137" s="29" t="s">
        <v>0</v>
      </c>
      <c r="AJ137" s="29" t="s">
        <v>0</v>
      </c>
      <c r="AK137" s="3">
        <f t="shared" si="2"/>
        <v>7.3999063999999989E-2</v>
      </c>
      <c r="AP137" s="2">
        <f>((AK137-AK$26)*100)/AK$26</f>
        <v>-8.911399163717304</v>
      </c>
    </row>
    <row r="138" spans="1:46" x14ac:dyDescent="0.25">
      <c r="A138" t="s">
        <v>0</v>
      </c>
      <c r="B138" s="37" t="s">
        <v>0</v>
      </c>
      <c r="C138" s="34">
        <v>9.8363699999999998E-2</v>
      </c>
      <c r="D138" s="34">
        <v>6.5023999999999998E-2</v>
      </c>
      <c r="E138" s="34">
        <v>4.8175999999999997E-2</v>
      </c>
      <c r="F138" s="34">
        <v>4.5920799999999998E-2</v>
      </c>
      <c r="G138" s="34">
        <v>5.2681899999999997E-2</v>
      </c>
      <c r="H138" s="34">
        <v>5.8562200000000002E-2</v>
      </c>
      <c r="I138" s="34">
        <v>6.28528E-2</v>
      </c>
      <c r="J138" s="34">
        <v>6.5253000000000005E-2</v>
      </c>
      <c r="K138" s="34">
        <v>6.5361699999999995E-2</v>
      </c>
      <c r="L138" s="34">
        <v>6.9015800000000002E-2</v>
      </c>
      <c r="M138" s="34">
        <v>6.6787700000000005E-2</v>
      </c>
      <c r="N138" s="34">
        <v>5.8989800000000002E-2</v>
      </c>
      <c r="O138" s="34">
        <v>6.6729200000000002E-2</v>
      </c>
      <c r="P138" s="38" t="s">
        <v>0</v>
      </c>
      <c r="Q138" s="38">
        <v>0.1147039</v>
      </c>
      <c r="R138" s="38">
        <v>0.1067133</v>
      </c>
      <c r="S138" s="35">
        <v>0.10190249999999999</v>
      </c>
      <c r="T138" s="35">
        <v>7.5713500000000003E-2</v>
      </c>
      <c r="U138" s="35">
        <v>6.6308599999999995E-2</v>
      </c>
      <c r="V138" s="35">
        <v>7.1028599999999997E-2</v>
      </c>
      <c r="W138" s="35">
        <v>7.76675E-2</v>
      </c>
      <c r="X138" s="35">
        <v>7.9221399999999997E-2</v>
      </c>
      <c r="Y138" s="35">
        <v>0.1006642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7.4631900000000001E-2</v>
      </c>
      <c r="AG138" s="29">
        <v>0.17617479999999999</v>
      </c>
      <c r="AH138" s="29" t="s">
        <v>0</v>
      </c>
      <c r="AI138" s="29" t="s">
        <v>0</v>
      </c>
      <c r="AJ138" s="29" t="s">
        <v>0</v>
      </c>
      <c r="AK138" s="3">
        <f t="shared" si="2"/>
        <v>7.7852033333333334E-2</v>
      </c>
      <c r="AP138" s="2">
        <f>((AK138-AK$27)*100)/AK$27</f>
        <v>-8.9793004440090591</v>
      </c>
    </row>
    <row r="139" spans="1:46" x14ac:dyDescent="0.25">
      <c r="A139" t="s">
        <v>0</v>
      </c>
      <c r="B139" s="37" t="s">
        <v>0</v>
      </c>
      <c r="C139" s="34">
        <v>0.15697829999999999</v>
      </c>
      <c r="D139" s="34">
        <v>7.1826799999999996E-2</v>
      </c>
      <c r="E139" s="34">
        <v>4.0531699999999997E-2</v>
      </c>
      <c r="F139" s="34">
        <v>2.4739199999999999E-2</v>
      </c>
      <c r="G139" s="34">
        <v>2.0708600000000001E-2</v>
      </c>
      <c r="H139" s="34">
        <v>2.9921799999999998E-2</v>
      </c>
      <c r="I139" s="34">
        <v>3.88977E-2</v>
      </c>
      <c r="J139" s="34">
        <v>4.4979400000000003E-2</v>
      </c>
      <c r="K139" s="34">
        <v>6.2187899999999997E-2</v>
      </c>
      <c r="L139" s="34">
        <v>7.0564399999999999E-2</v>
      </c>
      <c r="M139" s="34">
        <v>6.9445999999999994E-2</v>
      </c>
      <c r="N139" s="34">
        <v>7.4288999999999994E-2</v>
      </c>
      <c r="O139" s="34">
        <v>9.0026999999999996E-2</v>
      </c>
      <c r="P139" s="38" t="s">
        <v>0</v>
      </c>
      <c r="Q139" s="38">
        <v>0.13163440000000001</v>
      </c>
      <c r="R139" s="38">
        <v>8.8719199999999998E-2</v>
      </c>
      <c r="S139" s="35">
        <v>7.1323700000000004E-2</v>
      </c>
      <c r="T139" s="35">
        <v>5.5842599999999999E-2</v>
      </c>
      <c r="U139" s="35">
        <v>5.7697400000000003E-2</v>
      </c>
      <c r="V139" s="35">
        <v>6.5945299999999998E-2</v>
      </c>
      <c r="W139" s="35">
        <v>7.9041899999999998E-2</v>
      </c>
      <c r="X139" s="35">
        <v>8.7483900000000003E-2</v>
      </c>
      <c r="Y139" s="35">
        <v>8.4832900000000003E-2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6.8982686363636372E-2</v>
      </c>
      <c r="AP139" s="2">
        <f>((AK139-AK$28)*100)/AK$28</f>
        <v>-8.7776813965975524</v>
      </c>
    </row>
    <row r="140" spans="1:46" x14ac:dyDescent="0.25">
      <c r="A140" s="32" t="s">
        <v>0</v>
      </c>
      <c r="B140" s="39" t="s">
        <v>0</v>
      </c>
      <c r="C140" s="32">
        <v>8.59737E-2</v>
      </c>
      <c r="D140" s="32">
        <v>0.13034100000000001</v>
      </c>
      <c r="E140" s="32">
        <v>0.14002319999999999</v>
      </c>
      <c r="F140" s="32">
        <v>0.1404463</v>
      </c>
      <c r="G140" s="32">
        <v>0.12640779999999999</v>
      </c>
      <c r="H140" s="32">
        <v>0.114632</v>
      </c>
      <c r="I140" s="32">
        <v>8.8890800000000006E-2</v>
      </c>
      <c r="J140" s="32">
        <v>7.0741200000000004E-2</v>
      </c>
      <c r="K140" s="32">
        <v>5.2059800000000003E-2</v>
      </c>
      <c r="L140" s="32">
        <v>4.2561099999999998E-2</v>
      </c>
      <c r="M140" s="32">
        <v>5.44667E-2</v>
      </c>
      <c r="N140" s="32">
        <v>0.10558380000000001</v>
      </c>
      <c r="O140" s="32">
        <v>0.1084135</v>
      </c>
      <c r="P140" s="32" t="s">
        <v>0</v>
      </c>
      <c r="Q140" s="32" t="s">
        <v>0</v>
      </c>
      <c r="R140" s="32" t="s">
        <v>0</v>
      </c>
      <c r="S140" s="33">
        <v>0.148919</v>
      </c>
      <c r="T140" s="33">
        <v>0.1371887</v>
      </c>
      <c r="U140" s="33">
        <v>0.122255</v>
      </c>
      <c r="V140" s="33">
        <v>8.2094899999999998E-2</v>
      </c>
      <c r="W140" s="33">
        <v>4.01199E-2</v>
      </c>
      <c r="X140" s="33">
        <v>9.68112E-2</v>
      </c>
      <c r="Y140" s="33">
        <v>9.3478699999999998E-2</v>
      </c>
      <c r="Z140" s="33" t="s">
        <v>0</v>
      </c>
      <c r="AA140" s="40" t="s">
        <v>0</v>
      </c>
      <c r="AB140" s="40">
        <v>3.5556200000000003E-2</v>
      </c>
      <c r="AC140" s="40">
        <v>6.5771499999999997E-2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9.4669818181818188E-2</v>
      </c>
      <c r="AP140" s="2">
        <f>((AK140-AK$29)*100)/AK$29</f>
        <v>-10.343654619094554</v>
      </c>
    </row>
    <row r="141" spans="1:46" x14ac:dyDescent="0.25">
      <c r="A141" s="31" t="s">
        <v>0</v>
      </c>
      <c r="B141" s="41" t="s">
        <v>0</v>
      </c>
      <c r="C141" s="31" t="s">
        <v>0</v>
      </c>
      <c r="D141" s="31">
        <v>0.20875260000000001</v>
      </c>
      <c r="E141" s="31">
        <v>0.21128160000000001</v>
      </c>
      <c r="F141" s="31">
        <v>0.2061557</v>
      </c>
      <c r="G141" s="31">
        <v>0.20476910000000001</v>
      </c>
      <c r="H141" s="31">
        <v>0.20052229999999999</v>
      </c>
      <c r="I141" s="31">
        <v>0.1917624</v>
      </c>
      <c r="J141" s="31">
        <v>0.1782936</v>
      </c>
      <c r="K141" s="31">
        <v>0.15737200000000001</v>
      </c>
      <c r="L141" s="31">
        <v>0.134267</v>
      </c>
      <c r="M141" s="31">
        <v>0.1112508</v>
      </c>
      <c r="N141" s="31">
        <v>0.1294351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0.2510983</v>
      </c>
      <c r="T141" s="33">
        <v>0.24598039999999999</v>
      </c>
      <c r="U141" s="33">
        <v>0.22906070000000001</v>
      </c>
      <c r="V141" s="33">
        <v>0.19961719999999999</v>
      </c>
      <c r="W141" s="33">
        <v>0.1496663</v>
      </c>
      <c r="X141" s="33">
        <v>0.1072987</v>
      </c>
      <c r="Y141" s="33">
        <v>0.12777520000000001</v>
      </c>
      <c r="Z141" s="33">
        <v>0.1022836</v>
      </c>
      <c r="AA141" s="40">
        <v>8.3823400000000006E-2</v>
      </c>
      <c r="AB141" s="40">
        <v>6.9542900000000005E-2</v>
      </c>
      <c r="AC141" s="40">
        <v>7.4064599999999994E-2</v>
      </c>
      <c r="AD141" s="40">
        <v>5.4326699999999999E-2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0.15775653043478258</v>
      </c>
      <c r="AP141" s="2">
        <f>((AK141-AK$30)*100)/AK$30</f>
        <v>-9.6160911049026403</v>
      </c>
    </row>
    <row r="142" spans="1:46" x14ac:dyDescent="0.25">
      <c r="A142" s="31" t="s">
        <v>0</v>
      </c>
      <c r="B142" s="41" t="s">
        <v>0</v>
      </c>
      <c r="C142" s="31" t="s">
        <v>0</v>
      </c>
      <c r="D142" s="31">
        <v>0.29741689999999998</v>
      </c>
      <c r="E142" s="31">
        <v>0.27364880000000003</v>
      </c>
      <c r="F142" s="31">
        <v>0.25555050000000001</v>
      </c>
      <c r="G142" s="31">
        <v>0.25439260000000002</v>
      </c>
      <c r="H142" s="31">
        <v>0.25164989999999998</v>
      </c>
      <c r="I142" s="31">
        <v>0.24570649999999999</v>
      </c>
      <c r="J142" s="31">
        <v>0.2347717</v>
      </c>
      <c r="K142" s="31">
        <v>0.2214478</v>
      </c>
      <c r="L142" s="31">
        <v>0.2023712</v>
      </c>
      <c r="M142" s="31">
        <v>0.1672043</v>
      </c>
      <c r="N142" s="31">
        <v>0.14261799999999999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0.2958421</v>
      </c>
      <c r="T142" s="33">
        <v>0.28338560000000002</v>
      </c>
      <c r="U142" s="33">
        <v>0.2819895</v>
      </c>
      <c r="V142" s="33">
        <v>0.2633837</v>
      </c>
      <c r="W142" s="33">
        <v>0.24472350000000001</v>
      </c>
      <c r="X142" s="33">
        <v>0.2007034</v>
      </c>
      <c r="Y142" s="33">
        <v>0.15818090000000001</v>
      </c>
      <c r="Z142" s="33" t="s">
        <v>0</v>
      </c>
      <c r="AA142" s="40">
        <v>0.10249320000000001</v>
      </c>
      <c r="AB142" s="40">
        <v>8.6483199999999996E-2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0.22319816499999995</v>
      </c>
      <c r="AP142" s="2">
        <f>((AK142-AK$31)*100)/AK$31</f>
        <v>-8.1064545247753603</v>
      </c>
    </row>
    <row r="143" spans="1:46" x14ac:dyDescent="0.25">
      <c r="A143" s="31" t="s">
        <v>0</v>
      </c>
      <c r="B143" s="41" t="s">
        <v>0</v>
      </c>
      <c r="C143" s="31" t="s">
        <v>0</v>
      </c>
      <c r="D143" s="31">
        <v>0.32040439999999998</v>
      </c>
      <c r="E143" s="31">
        <v>0.26921840000000002</v>
      </c>
      <c r="F143" s="31">
        <v>0.27892600000000001</v>
      </c>
      <c r="G143" s="31">
        <v>0.2787211</v>
      </c>
      <c r="H143" s="31">
        <v>0.279167</v>
      </c>
      <c r="I143" s="31">
        <v>0.2772307</v>
      </c>
      <c r="J143" s="31">
        <v>0.27401419999999999</v>
      </c>
      <c r="K143" s="31">
        <v>0.26477650000000003</v>
      </c>
      <c r="L143" s="31">
        <v>0.2461739</v>
      </c>
      <c r="M143" s="31">
        <v>0.2155048</v>
      </c>
      <c r="N143" s="31">
        <v>0.18736649999999999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0.33642060000000001</v>
      </c>
      <c r="U143" s="33">
        <v>0.30981449999999999</v>
      </c>
      <c r="V143" s="33">
        <v>0.32127489999999997</v>
      </c>
      <c r="W143" s="33">
        <v>0.3125599</v>
      </c>
      <c r="X143" s="33">
        <v>0.2866609</v>
      </c>
      <c r="Y143" s="33">
        <v>0.23321239999999999</v>
      </c>
      <c r="Z143" s="33">
        <v>0.2089907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0.27224652222222223</v>
      </c>
      <c r="AP143" s="2">
        <f>((AK143-AK$32)*100)/AK$32</f>
        <v>-7.9353992639397051</v>
      </c>
    </row>
    <row r="144" spans="1:46" x14ac:dyDescent="0.25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0.28038020000000002</v>
      </c>
      <c r="F144" s="31">
        <v>0.29036650000000003</v>
      </c>
      <c r="G144" s="31">
        <v>0.29738350000000002</v>
      </c>
      <c r="H144" s="31">
        <v>0.29173110000000002</v>
      </c>
      <c r="I144" s="31">
        <v>0.29818460000000002</v>
      </c>
      <c r="J144" s="31">
        <v>0.303867</v>
      </c>
      <c r="K144" s="31">
        <v>0.29885800000000001</v>
      </c>
      <c r="L144" s="31">
        <v>0.27547319999999997</v>
      </c>
      <c r="M144" s="31">
        <v>0.2431036</v>
      </c>
      <c r="N144" s="31">
        <v>0.2347207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0.35888249999999999</v>
      </c>
      <c r="V144" s="33">
        <v>0.36605019999999999</v>
      </c>
      <c r="W144" s="33">
        <v>0.3615099</v>
      </c>
      <c r="X144" s="33">
        <v>0.34248289999999998</v>
      </c>
      <c r="Y144" s="33">
        <v>0.29605959999999998</v>
      </c>
      <c r="Z144" s="33">
        <v>0.25356070000000003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0.2995383875</v>
      </c>
      <c r="AP144" s="2">
        <f>((AK144-AK$33)*100)/AK$33</f>
        <v>-7.1823159266315129</v>
      </c>
    </row>
    <row r="145" spans="1:47" x14ac:dyDescent="0.25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0.2396016</v>
      </c>
      <c r="F145" s="27">
        <v>0.25155050000000001</v>
      </c>
      <c r="G145" s="27">
        <v>0.252585</v>
      </c>
      <c r="H145" s="27">
        <v>0.20224600000000001</v>
      </c>
      <c r="I145" s="27">
        <v>0.2500213</v>
      </c>
      <c r="J145" s="27">
        <v>0.30935240000000003</v>
      </c>
      <c r="K145" s="27">
        <v>0.3024078</v>
      </c>
      <c r="L145" s="27">
        <v>0.29157309999999997</v>
      </c>
      <c r="M145" s="27">
        <v>0.24346370000000001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0.38219570000000003</v>
      </c>
      <c r="V145" s="27">
        <v>0.37897609999999998</v>
      </c>
      <c r="W145" s="27">
        <v>0.3524968</v>
      </c>
      <c r="X145" s="27">
        <v>0.36394890000000002</v>
      </c>
      <c r="Y145" s="27">
        <v>0.35090060000000001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0.29795139285714284</v>
      </c>
      <c r="AP145" s="2">
        <f>((AK145-AK$34)*100)/AK$34</f>
        <v>-7.8749998150353235</v>
      </c>
    </row>
    <row r="146" spans="1:47" x14ac:dyDescent="0.25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0.3663286</v>
      </c>
      <c r="H146" s="27">
        <v>0.37244470000000002</v>
      </c>
      <c r="I146" s="27">
        <v>0.36275849999999998</v>
      </c>
      <c r="J146" s="27">
        <v>0.3222952</v>
      </c>
      <c r="K146" s="27">
        <v>0.3634599</v>
      </c>
      <c r="L146" s="27">
        <v>0.31100369999999999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0.44599270000000002</v>
      </c>
      <c r="V146" s="27">
        <v>0.40811540000000002</v>
      </c>
      <c r="W146" s="27">
        <v>0.38965480000000002</v>
      </c>
      <c r="X146" s="27">
        <v>0.36491410000000002</v>
      </c>
      <c r="Y146" s="27">
        <v>0.39570460000000002</v>
      </c>
      <c r="Z146" s="27">
        <v>0.30271399999999998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0.3671155166666667</v>
      </c>
      <c r="AP146" s="2">
        <f>((AK146-AK$35)*100)/AK$35</f>
        <v>-0.29070237876475608</v>
      </c>
    </row>
    <row r="147" spans="1:47" x14ac:dyDescent="0.25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0.34437689999999999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0.36412430000000001</v>
      </c>
      <c r="U147" s="25">
        <v>0.40212179999999997</v>
      </c>
      <c r="V147" s="25" t="s">
        <v>0</v>
      </c>
      <c r="W147" s="25" t="s">
        <v>0</v>
      </c>
      <c r="X147" s="25">
        <v>0.3068553</v>
      </c>
      <c r="Y147" s="25">
        <v>0.32831470000000001</v>
      </c>
      <c r="Z147" s="25">
        <v>0.38611849999999998</v>
      </c>
      <c r="AA147" s="25">
        <v>0.3951172</v>
      </c>
      <c r="AB147" s="25">
        <v>0.39752989999999999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0.36556982499999996</v>
      </c>
      <c r="AP147" s="22">
        <f>((AK147-AK$36)*100)/AK$36</f>
        <v>-7.3230087941715212</v>
      </c>
    </row>
    <row r="148" spans="1:47" x14ac:dyDescent="0.25">
      <c r="A148" s="25">
        <v>0.49076750000000002</v>
      </c>
      <c r="B148" s="26">
        <v>0.50076869999999996</v>
      </c>
      <c r="C148" s="25">
        <v>0.52809530000000005</v>
      </c>
      <c r="D148" s="25">
        <v>0.53573360000000003</v>
      </c>
      <c r="E148" s="25">
        <v>0.54162310000000002</v>
      </c>
      <c r="F148" s="25">
        <v>0.53888150000000001</v>
      </c>
      <c r="G148" s="25">
        <v>0.53639729999999997</v>
      </c>
      <c r="H148" s="25">
        <v>0.50457339999999995</v>
      </c>
      <c r="I148" s="25">
        <v>0.52278000000000002</v>
      </c>
      <c r="J148" s="25">
        <v>0.48390860000000002</v>
      </c>
      <c r="K148" s="25">
        <v>0.52747999999999995</v>
      </c>
      <c r="L148" s="25">
        <v>0.52678899999999995</v>
      </c>
      <c r="M148" s="25">
        <v>0.52660870000000004</v>
      </c>
      <c r="N148" s="25">
        <v>0.47717680000000001</v>
      </c>
      <c r="O148" s="25">
        <v>0.54354729999999996</v>
      </c>
      <c r="P148" s="25">
        <v>0.5469096</v>
      </c>
      <c r="Q148" s="25">
        <v>0.4806819</v>
      </c>
      <c r="R148" s="25">
        <v>0.47832269999999999</v>
      </c>
      <c r="S148" s="25">
        <v>0.55907810000000002</v>
      </c>
      <c r="T148" s="25">
        <v>0.52520920000000004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0.37105250000000001</v>
      </c>
      <c r="Z148" s="25">
        <v>0.37946029999999997</v>
      </c>
      <c r="AA148" s="25">
        <v>0.39699570000000001</v>
      </c>
      <c r="AB148" s="25">
        <v>0.44517269999999998</v>
      </c>
      <c r="AC148" s="25">
        <v>0.44304640000000001</v>
      </c>
      <c r="AD148" s="25">
        <v>0.46274779999999999</v>
      </c>
      <c r="AE148" s="25">
        <v>0.51787749999999999</v>
      </c>
      <c r="AF148" s="25">
        <v>0.50877799999999995</v>
      </c>
      <c r="AG148" s="25">
        <v>0.50210759999999999</v>
      </c>
      <c r="AH148" s="25">
        <v>0.50787000000000004</v>
      </c>
      <c r="AI148" s="25">
        <v>0.50718339999999995</v>
      </c>
      <c r="AJ148" s="25">
        <v>0.50064620000000004</v>
      </c>
      <c r="AK148" s="3">
        <f t="shared" si="2"/>
        <v>0.49744595000000008</v>
      </c>
      <c r="AP148" s="22">
        <f>((AK148-AK$37)*100)/AK$37</f>
        <v>5.5637007521919353</v>
      </c>
    </row>
    <row r="149" spans="1:47" x14ac:dyDescent="0.25">
      <c r="A149" t="s">
        <v>30</v>
      </c>
      <c r="AK149" s="17">
        <f>SUM(A113:AJ146)/867</f>
        <v>0.17125392445213364</v>
      </c>
      <c r="AP149" s="23">
        <f>((AK149-AK$38)*100)/AK$38</f>
        <v>-5.6668805484146487</v>
      </c>
      <c r="AQ149" s="24" t="s">
        <v>125</v>
      </c>
    </row>
    <row r="150" spans="1:47" x14ac:dyDescent="0.25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0</v>
      </c>
      <c r="B151" s="26">
        <v>0.41864679999999999</v>
      </c>
      <c r="C151" s="25">
        <v>0.50111309999999998</v>
      </c>
      <c r="D151" s="25">
        <v>0.56342559999999997</v>
      </c>
      <c r="E151" s="25">
        <v>0.62609720000000002</v>
      </c>
      <c r="F151" s="25">
        <v>0.4901123</v>
      </c>
      <c r="G151" s="25">
        <v>0.59431020000000001</v>
      </c>
      <c r="H151" s="25">
        <v>0.44081949999999998</v>
      </c>
      <c r="I151" s="25">
        <v>0.4460268</v>
      </c>
      <c r="J151" s="25">
        <v>0.44052170000000002</v>
      </c>
      <c r="K151" s="25">
        <v>0.52448989999999995</v>
      </c>
      <c r="L151" s="25">
        <v>0.40291979999999999</v>
      </c>
      <c r="M151" s="25">
        <v>0.4918051</v>
      </c>
      <c r="N151" s="25">
        <v>0.41808820000000002</v>
      </c>
      <c r="O151" s="25">
        <v>0.4468724</v>
      </c>
      <c r="P151" s="25">
        <v>0.45557259999999999</v>
      </c>
      <c r="Q151" s="25">
        <v>0.44700780000000001</v>
      </c>
      <c r="R151" s="25">
        <v>0.4415907</v>
      </c>
      <c r="S151" s="25">
        <v>0.46892349999999999</v>
      </c>
      <c r="T151" s="25">
        <v>0.62996580000000002</v>
      </c>
      <c r="U151" s="25">
        <v>0.49452849999999998</v>
      </c>
      <c r="V151" s="25">
        <v>0.59742980000000001</v>
      </c>
      <c r="W151" s="25">
        <v>0.60965210000000003</v>
      </c>
      <c r="X151" s="25">
        <v>0.55942550000000002</v>
      </c>
      <c r="Y151" s="25">
        <v>0.52148410000000001</v>
      </c>
      <c r="Z151" s="25">
        <v>0.57930990000000004</v>
      </c>
      <c r="AA151" s="25">
        <v>0.60287489999999999</v>
      </c>
      <c r="AB151" s="25">
        <v>0.48279440000000001</v>
      </c>
      <c r="AC151" s="25">
        <v>0.54059939999999995</v>
      </c>
      <c r="AD151" s="25">
        <v>0.44718370000000002</v>
      </c>
      <c r="AE151" s="25">
        <v>0.41676590000000002</v>
      </c>
      <c r="AF151" s="25">
        <v>0.47084799999999999</v>
      </c>
      <c r="AG151" s="25">
        <v>0.53986679999999998</v>
      </c>
      <c r="AH151" s="25">
        <v>0.62583800000000001</v>
      </c>
      <c r="AI151" s="25">
        <v>0.4057693</v>
      </c>
      <c r="AJ151" s="25" t="s">
        <v>0</v>
      </c>
      <c r="AK151" s="3">
        <f>AVERAGE(A151:AJ151)</f>
        <v>0.50419645000000002</v>
      </c>
      <c r="AM151" s="6" t="s">
        <v>94</v>
      </c>
      <c r="AO151" s="2">
        <f>SUM(A184:AJ185)/40</f>
        <v>0.40264287000000004</v>
      </c>
      <c r="AP151" s="2">
        <f>((AK151-AK$3)*100)/AK$3</f>
        <v>1.4859555237160611</v>
      </c>
      <c r="AR151" s="6" t="s">
        <v>94</v>
      </c>
      <c r="AS151" s="2"/>
      <c r="AT151" s="2">
        <f>((AO151-AO$3)*100)/AO$3</f>
        <v>-11.676671446864416</v>
      </c>
    </row>
    <row r="152" spans="1:47" x14ac:dyDescent="0.25">
      <c r="A152" s="27">
        <v>0.3800173</v>
      </c>
      <c r="B152" s="28">
        <v>0.37724049999999998</v>
      </c>
      <c r="C152" s="27">
        <v>0.40214220000000001</v>
      </c>
      <c r="D152" s="27">
        <v>0.37012060000000002</v>
      </c>
      <c r="E152" s="27">
        <v>0.34446660000000001</v>
      </c>
      <c r="F152" s="27">
        <v>0.3586549</v>
      </c>
      <c r="G152" s="27">
        <v>0.34824929999999998</v>
      </c>
      <c r="H152" s="27">
        <v>0.41792380000000001</v>
      </c>
      <c r="I152" s="27">
        <v>0.44921889999999998</v>
      </c>
      <c r="J152" s="27">
        <v>0.46488390000000002</v>
      </c>
      <c r="K152" s="27">
        <v>0.41062530000000003</v>
      </c>
      <c r="L152" s="27">
        <v>0.47119670000000002</v>
      </c>
      <c r="M152" s="27">
        <v>0.47091189999999999</v>
      </c>
      <c r="N152" s="27">
        <v>0.4714874</v>
      </c>
      <c r="O152" s="27">
        <v>0.42120059999999998</v>
      </c>
      <c r="P152" s="27">
        <v>0.46122489999999999</v>
      </c>
      <c r="Q152" s="27">
        <v>0.37156319999999998</v>
      </c>
      <c r="R152" s="27">
        <v>0.35279319999999997</v>
      </c>
      <c r="S152" s="27">
        <v>0.40706490000000001</v>
      </c>
      <c r="T152" s="27">
        <v>0.44693519999999998</v>
      </c>
      <c r="U152" s="27">
        <v>0.44767469999999998</v>
      </c>
      <c r="V152" s="27">
        <v>0.42773749999999999</v>
      </c>
      <c r="W152" s="27">
        <v>0.43723859999999998</v>
      </c>
      <c r="X152" s="27">
        <v>0.52410670000000004</v>
      </c>
      <c r="Y152" s="27">
        <v>0.4851393</v>
      </c>
      <c r="Z152" s="27">
        <v>0.40318789999999999</v>
      </c>
      <c r="AA152" s="27">
        <v>0.41338130000000001</v>
      </c>
      <c r="AB152" s="27">
        <v>0.39698420000000001</v>
      </c>
      <c r="AC152" s="27">
        <v>0.41563280000000002</v>
      </c>
      <c r="AD152" s="27">
        <v>0.4227379</v>
      </c>
      <c r="AE152" s="27">
        <v>0.4195159</v>
      </c>
      <c r="AF152" s="27">
        <v>0.41004400000000002</v>
      </c>
      <c r="AG152" s="27">
        <v>0.39045439999999998</v>
      </c>
      <c r="AH152" s="27">
        <v>0.3963854</v>
      </c>
      <c r="AI152" s="27">
        <v>0.4095202</v>
      </c>
      <c r="AJ152" s="27">
        <v>0.38454070000000001</v>
      </c>
      <c r="AK152" s="3">
        <f t="shared" si="2"/>
        <v>0.4161723</v>
      </c>
      <c r="AM152" s="6" t="s">
        <v>116</v>
      </c>
      <c r="AO152" s="2">
        <f>SUM(A150:AJ151)/34</f>
        <v>0.50419645000000002</v>
      </c>
      <c r="AP152" s="2">
        <f>((AK152-AK$4)*100)/AK$4</f>
        <v>-5.8971259473166109</v>
      </c>
      <c r="AR152" s="6" t="s">
        <v>116</v>
      </c>
      <c r="AS152" s="2"/>
      <c r="AT152" s="1">
        <f>((AO152-AO$4)*100)/AO$4</f>
        <v>1.4859555237160611</v>
      </c>
    </row>
    <row r="153" spans="1:47" x14ac:dyDescent="0.25">
      <c r="A153" s="27">
        <v>0.37559609999999999</v>
      </c>
      <c r="B153" s="28">
        <v>0.37314629999999999</v>
      </c>
      <c r="C153" s="27">
        <v>0.36965920000000002</v>
      </c>
      <c r="D153" s="27">
        <v>0.3676335</v>
      </c>
      <c r="E153" s="27">
        <v>0.36070029999999997</v>
      </c>
      <c r="F153" s="27">
        <v>0.35483979999999998</v>
      </c>
      <c r="G153" s="27">
        <v>0.35238259999999999</v>
      </c>
      <c r="H153" s="27">
        <v>0.35319889999999998</v>
      </c>
      <c r="I153" s="27">
        <v>0.36534329999999998</v>
      </c>
      <c r="J153" s="27">
        <v>0.37095020000000001</v>
      </c>
      <c r="K153" s="27">
        <v>0.37027490000000002</v>
      </c>
      <c r="L153" s="27">
        <v>0.36844569999999999</v>
      </c>
      <c r="M153" s="27">
        <v>0.36784610000000001</v>
      </c>
      <c r="N153" s="27">
        <v>0.36743290000000001</v>
      </c>
      <c r="O153" s="27">
        <v>0.36581710000000001</v>
      </c>
      <c r="P153" s="27">
        <v>0.36121959999999997</v>
      </c>
      <c r="Q153" s="27">
        <v>0.35752220000000001</v>
      </c>
      <c r="R153" s="27">
        <v>0.3496573</v>
      </c>
      <c r="S153" s="27">
        <v>0.32862350000000001</v>
      </c>
      <c r="T153" s="27">
        <v>0.34362490000000001</v>
      </c>
      <c r="U153" s="27">
        <v>0.35846519999999998</v>
      </c>
      <c r="V153" s="27">
        <v>0.37465270000000001</v>
      </c>
      <c r="W153" s="27">
        <v>0.3786699</v>
      </c>
      <c r="X153" s="27">
        <v>0.3804072</v>
      </c>
      <c r="Y153" s="27">
        <v>0.38226490000000002</v>
      </c>
      <c r="Z153" s="27">
        <v>0.3837179</v>
      </c>
      <c r="AA153" s="27">
        <v>0.38391760000000003</v>
      </c>
      <c r="AB153" s="27">
        <v>0.38250329999999999</v>
      </c>
      <c r="AC153" s="27">
        <v>0.38199080000000002</v>
      </c>
      <c r="AD153" s="27">
        <v>0.38277709999999998</v>
      </c>
      <c r="AE153" s="27">
        <v>0.38355699999999998</v>
      </c>
      <c r="AF153" s="27">
        <v>0.38288519999999998</v>
      </c>
      <c r="AG153" s="27">
        <v>0.3818531</v>
      </c>
      <c r="AH153" s="27">
        <v>0.3822005</v>
      </c>
      <c r="AI153" s="27">
        <v>0.380409</v>
      </c>
      <c r="AJ153" s="27">
        <v>0.37807259999999998</v>
      </c>
      <c r="AK153" s="3">
        <f t="shared" si="2"/>
        <v>0.36950717777777781</v>
      </c>
      <c r="AM153" s="10" t="s">
        <v>94</v>
      </c>
      <c r="AO153" s="2">
        <f>SUM(A182:AJ183)/26</f>
        <v>0.29806805000000003</v>
      </c>
      <c r="AP153" s="2">
        <f>((AK153-AK$5)*100)/AK$5</f>
        <v>-2.4812712072265088</v>
      </c>
      <c r="AR153" s="10" t="s">
        <v>94</v>
      </c>
      <c r="AS153" s="2"/>
      <c r="AT153" s="1">
        <f>((AO153-AO$5)*100)/AO$5</f>
        <v>-13.372854000074472</v>
      </c>
    </row>
    <row r="154" spans="1:47" x14ac:dyDescent="0.25">
      <c r="A154" s="29">
        <v>0.35718480000000002</v>
      </c>
      <c r="B154" s="30">
        <v>0.35428530000000003</v>
      </c>
      <c r="C154" s="29">
        <v>0.3487942</v>
      </c>
      <c r="D154" s="29">
        <v>0.34523110000000001</v>
      </c>
      <c r="E154" s="31">
        <v>0.33731329999999998</v>
      </c>
      <c r="F154" s="31">
        <v>0.32512010000000002</v>
      </c>
      <c r="G154" s="31">
        <v>0.31768990000000003</v>
      </c>
      <c r="H154" s="31">
        <v>0.32314549999999997</v>
      </c>
      <c r="I154" s="31">
        <v>0.33669399999999999</v>
      </c>
      <c r="J154" s="31">
        <v>0.33858680000000002</v>
      </c>
      <c r="K154" s="31">
        <v>0.33704970000000001</v>
      </c>
      <c r="L154" s="31">
        <v>0.33256239999999998</v>
      </c>
      <c r="M154" s="31">
        <v>0.33216299999999999</v>
      </c>
      <c r="N154" s="31">
        <v>0.33307769999999998</v>
      </c>
      <c r="O154" s="31">
        <v>0.33380470000000001</v>
      </c>
      <c r="P154" s="31">
        <v>0.33163809999999999</v>
      </c>
      <c r="Q154" s="32">
        <v>0.32740560000000002</v>
      </c>
      <c r="R154" s="32">
        <v>0.31952409999999998</v>
      </c>
      <c r="S154" s="33">
        <v>0.3080466</v>
      </c>
      <c r="T154" s="33" t="s">
        <v>0</v>
      </c>
      <c r="U154" s="33">
        <v>0.3563385</v>
      </c>
      <c r="V154" s="33">
        <v>0.36115540000000002</v>
      </c>
      <c r="W154" s="33">
        <v>0.36358220000000002</v>
      </c>
      <c r="X154" s="33">
        <v>0.36321360000000003</v>
      </c>
      <c r="Y154" s="33">
        <v>0.36435299999999998</v>
      </c>
      <c r="Z154" s="33">
        <v>0.36591089999999998</v>
      </c>
      <c r="AA154" s="33">
        <v>0.36455419999999999</v>
      </c>
      <c r="AB154" s="33">
        <v>0.3623864</v>
      </c>
      <c r="AC154" s="29">
        <v>0.3611975</v>
      </c>
      <c r="AD154" s="29">
        <v>0.36207420000000001</v>
      </c>
      <c r="AE154" s="29">
        <v>0.36622670000000002</v>
      </c>
      <c r="AF154" s="29">
        <v>0.36602459999999998</v>
      </c>
      <c r="AG154" s="29">
        <v>0.36189919999999998</v>
      </c>
      <c r="AH154" s="29">
        <v>0.36205599999999999</v>
      </c>
      <c r="AI154" s="29">
        <v>0.36179090000000003</v>
      </c>
      <c r="AJ154" s="29">
        <v>0.36048059999999998</v>
      </c>
      <c r="AK154" s="3">
        <f t="shared" si="2"/>
        <v>0.34693030857142859</v>
      </c>
      <c r="AM154" s="10" t="s">
        <v>116</v>
      </c>
      <c r="AO154" s="2">
        <f>SUM(A152:AJ153)/72</f>
        <v>0.39283973888888879</v>
      </c>
      <c r="AP154" s="2">
        <f>((AK154-AK$6)*100)/AK$6</f>
        <v>-4.888818699351277</v>
      </c>
      <c r="AR154" s="10" t="s">
        <v>116</v>
      </c>
      <c r="AS154" s="2"/>
      <c r="AT154" s="1">
        <f>((AO154-AO$6)*100)/AO$6</f>
        <v>-4.3209463430982558</v>
      </c>
    </row>
    <row r="155" spans="1:47" x14ac:dyDescent="0.25">
      <c r="A155" s="29">
        <v>0.3365784</v>
      </c>
      <c r="B155" s="30">
        <v>0.3294378</v>
      </c>
      <c r="C155" s="29">
        <v>0.3141139</v>
      </c>
      <c r="D155" s="29">
        <v>0.2973575</v>
      </c>
      <c r="E155" s="31">
        <v>0.26824870000000001</v>
      </c>
      <c r="F155" s="31">
        <v>0.23787829999999999</v>
      </c>
      <c r="G155" s="31">
        <v>0.22847799999999999</v>
      </c>
      <c r="H155" s="31">
        <v>0.21626219999999999</v>
      </c>
      <c r="I155" s="31">
        <v>0.23368059999999999</v>
      </c>
      <c r="J155" s="31">
        <v>0.2393566</v>
      </c>
      <c r="K155" s="31">
        <v>0.24099799999999999</v>
      </c>
      <c r="L155" s="31">
        <v>0.24388489999999999</v>
      </c>
      <c r="M155" s="31">
        <v>0.24980769999999999</v>
      </c>
      <c r="N155" s="31">
        <v>0.25695259999999998</v>
      </c>
      <c r="O155" s="31">
        <v>0.26387840000000001</v>
      </c>
      <c r="P155" s="31">
        <v>0.26514480000000001</v>
      </c>
      <c r="Q155" s="32">
        <v>0.26249830000000002</v>
      </c>
      <c r="R155" s="32">
        <v>0.25012529999999999</v>
      </c>
      <c r="S155" s="33">
        <v>0.2439154</v>
      </c>
      <c r="T155" s="33" t="s">
        <v>0</v>
      </c>
      <c r="U155" s="33">
        <v>0.31596269999999999</v>
      </c>
      <c r="V155" s="33">
        <v>0.32379770000000002</v>
      </c>
      <c r="W155" s="33">
        <v>0.32693149999999999</v>
      </c>
      <c r="X155" s="33">
        <v>0.325909</v>
      </c>
      <c r="Y155" s="33">
        <v>0.3294879</v>
      </c>
      <c r="Z155" s="33">
        <v>0.33215709999999998</v>
      </c>
      <c r="AA155" s="33">
        <v>0.33257140000000002</v>
      </c>
      <c r="AB155" s="33">
        <v>0.33041039999999999</v>
      </c>
      <c r="AC155" s="29">
        <v>0.32901979999999997</v>
      </c>
      <c r="AD155" s="29">
        <v>0.33577810000000002</v>
      </c>
      <c r="AE155" s="29">
        <v>0.34006199999999998</v>
      </c>
      <c r="AF155" s="29">
        <v>0.34423740000000003</v>
      </c>
      <c r="AG155" s="29">
        <v>0.34259289999999998</v>
      </c>
      <c r="AH155" s="29">
        <v>0.34104020000000002</v>
      </c>
      <c r="AI155" s="29">
        <v>0.34106599999999998</v>
      </c>
      <c r="AJ155" s="29">
        <v>0.34021610000000002</v>
      </c>
      <c r="AK155" s="3">
        <f t="shared" si="2"/>
        <v>0.29456678857142854</v>
      </c>
      <c r="AM155" s="11" t="s">
        <v>99</v>
      </c>
      <c r="AO155" s="2">
        <f>SUM(A177:R181)/56</f>
        <v>0.18963907142857145</v>
      </c>
      <c r="AP155" s="2">
        <f>((AK155-AK$7)*100)/AK$7</f>
        <v>-10.752036824687847</v>
      </c>
      <c r="AR155" s="11" t="s">
        <v>99</v>
      </c>
      <c r="AS155" s="2"/>
      <c r="AT155" s="1">
        <f>((AO155-AO$7)*100)/AO$7</f>
        <v>-14.05792949458265</v>
      </c>
    </row>
    <row r="156" spans="1:47" x14ac:dyDescent="0.25">
      <c r="A156" s="29">
        <v>0.28428219999999998</v>
      </c>
      <c r="B156" s="30">
        <v>0.2579111</v>
      </c>
      <c r="C156" s="29">
        <v>0.22478629999999999</v>
      </c>
      <c r="D156" s="29">
        <v>0.1963781</v>
      </c>
      <c r="E156" s="31">
        <v>0.17645350000000001</v>
      </c>
      <c r="F156" s="31">
        <v>0.1779251</v>
      </c>
      <c r="G156" s="31">
        <v>0.15860560000000001</v>
      </c>
      <c r="H156" s="31">
        <v>0.16295299999999999</v>
      </c>
      <c r="I156" s="31">
        <v>0.1708587</v>
      </c>
      <c r="J156" s="31">
        <v>0.17861879999999999</v>
      </c>
      <c r="K156" s="31">
        <v>0.1754811</v>
      </c>
      <c r="L156" s="31">
        <v>0.17669969999999999</v>
      </c>
      <c r="M156" s="31">
        <v>0.18101329999999999</v>
      </c>
      <c r="N156" s="31">
        <v>0.18598790000000001</v>
      </c>
      <c r="O156" s="31">
        <v>0.19181609999999999</v>
      </c>
      <c r="P156" s="31">
        <v>0.1947641</v>
      </c>
      <c r="Q156" s="32">
        <v>0.19566649999999999</v>
      </c>
      <c r="R156" s="32">
        <v>0.1847956</v>
      </c>
      <c r="S156" s="33">
        <v>0.18518000000000001</v>
      </c>
      <c r="T156" s="33" t="s">
        <v>0</v>
      </c>
      <c r="U156" s="33">
        <v>0.2028876</v>
      </c>
      <c r="V156" s="33">
        <v>0.23071739999999999</v>
      </c>
      <c r="W156" s="33">
        <v>0.2455647</v>
      </c>
      <c r="X156" s="33">
        <v>0.25252819999999998</v>
      </c>
      <c r="Y156" s="33">
        <v>0.25118099999999999</v>
      </c>
      <c r="Z156" s="33">
        <v>0.25414750000000003</v>
      </c>
      <c r="AA156" s="33">
        <v>0.25674560000000002</v>
      </c>
      <c r="AB156" s="33">
        <v>0.25636300000000001</v>
      </c>
      <c r="AC156" s="29">
        <v>0.27846900000000002</v>
      </c>
      <c r="AD156" s="29">
        <v>0.29466710000000002</v>
      </c>
      <c r="AE156" s="29">
        <v>0.2942128</v>
      </c>
      <c r="AF156" s="29">
        <v>0.3083111</v>
      </c>
      <c r="AG156" s="29">
        <v>0.30814150000000001</v>
      </c>
      <c r="AH156" s="29">
        <v>0.30454759999999997</v>
      </c>
      <c r="AI156" s="29">
        <v>0.30260500000000001</v>
      </c>
      <c r="AJ156" s="29">
        <v>0.29766579999999998</v>
      </c>
      <c r="AK156" s="3">
        <f t="shared" si="2"/>
        <v>0.2285409028571429</v>
      </c>
      <c r="AM156" s="11" t="s">
        <v>102</v>
      </c>
      <c r="AO156" s="2">
        <f>SUM(E154:R158)/68</f>
        <v>0.19317181323529417</v>
      </c>
      <c r="AP156" s="2">
        <f>((AK156-AK$8)*100)/AK$8</f>
        <v>-14.975678892696012</v>
      </c>
      <c r="AR156" s="11" t="s">
        <v>102</v>
      </c>
      <c r="AS156" s="2"/>
      <c r="AT156" s="1">
        <f>((AO156-AO$8)*100)/AO$8</f>
        <v>-14.065132558841011</v>
      </c>
    </row>
    <row r="157" spans="1:47" x14ac:dyDescent="0.25">
      <c r="A157" s="29">
        <v>0.19680819999999999</v>
      </c>
      <c r="B157" s="30">
        <v>0.1666725</v>
      </c>
      <c r="C157" s="29">
        <v>0.13211349999999999</v>
      </c>
      <c r="D157" s="29">
        <v>0.13770650000000001</v>
      </c>
      <c r="E157" s="31" t="s">
        <v>0</v>
      </c>
      <c r="F157" s="31">
        <v>0.1956494</v>
      </c>
      <c r="G157" s="31">
        <v>0.12690779999999999</v>
      </c>
      <c r="H157" s="31">
        <v>0.1189904</v>
      </c>
      <c r="I157" s="31">
        <v>0.1249449</v>
      </c>
      <c r="J157" s="31">
        <v>0.1244218</v>
      </c>
      <c r="K157" s="31">
        <v>0.1223592</v>
      </c>
      <c r="L157" s="31">
        <v>0.11823069999999999</v>
      </c>
      <c r="M157" s="31">
        <v>0.11736729999999999</v>
      </c>
      <c r="N157" s="31">
        <v>0.12176049999999999</v>
      </c>
      <c r="O157" s="31">
        <v>0.12567120000000001</v>
      </c>
      <c r="P157" s="31">
        <v>0.1305413</v>
      </c>
      <c r="Q157" s="32">
        <v>0.130827</v>
      </c>
      <c r="R157" s="32">
        <v>0.1159399</v>
      </c>
      <c r="S157" s="33">
        <v>0.11921180000000001</v>
      </c>
      <c r="T157" s="33" t="s">
        <v>0</v>
      </c>
      <c r="U157" s="33">
        <v>0.13789409999999999</v>
      </c>
      <c r="V157" s="33">
        <v>0.17029639999999999</v>
      </c>
      <c r="W157" s="33">
        <v>0.18764330000000001</v>
      </c>
      <c r="X157" s="33">
        <v>0.19762540000000001</v>
      </c>
      <c r="Y157" s="33">
        <v>0.19846839999999999</v>
      </c>
      <c r="Z157" s="33">
        <v>0.1934815</v>
      </c>
      <c r="AA157" s="33">
        <v>0.18381749999999999</v>
      </c>
      <c r="AB157" s="33">
        <v>0.19031970000000001</v>
      </c>
      <c r="AC157" s="29">
        <v>0.22179879999999999</v>
      </c>
      <c r="AD157" s="29">
        <v>0.18808320000000001</v>
      </c>
      <c r="AE157" s="29">
        <v>0.1632866</v>
      </c>
      <c r="AF157" s="29">
        <v>0.18322160000000001</v>
      </c>
      <c r="AG157" s="29">
        <v>0.2092784</v>
      </c>
      <c r="AH157" s="29">
        <v>0.2206033</v>
      </c>
      <c r="AI157" s="29">
        <v>0.2232288</v>
      </c>
      <c r="AJ157" s="29">
        <v>0.2148042</v>
      </c>
      <c r="AK157" s="3">
        <f t="shared" si="2"/>
        <v>0.16205809117647058</v>
      </c>
      <c r="AM157" s="12" t="s">
        <v>105</v>
      </c>
      <c r="AO157" s="2">
        <f>SUM(S177:Z181)/35</f>
        <v>0.19918090000000002</v>
      </c>
      <c r="AP157" s="2">
        <f>((AK157-AK$9)*100)/AK$9</f>
        <v>-16.219685263760617</v>
      </c>
      <c r="AR157" s="12" t="s">
        <v>105</v>
      </c>
      <c r="AS157" s="2"/>
      <c r="AT157" s="1">
        <f>((AO157-AO$9)*100)/AO$9</f>
        <v>-18.883920252966799</v>
      </c>
    </row>
    <row r="158" spans="1:47" x14ac:dyDescent="0.25">
      <c r="A158" s="29">
        <v>0.11669789999999999</v>
      </c>
      <c r="B158" s="30">
        <v>0.1062183</v>
      </c>
      <c r="C158" s="29">
        <v>8.1311999999999995E-2</v>
      </c>
      <c r="D158" s="29" t="s">
        <v>0</v>
      </c>
      <c r="E158" s="31" t="s">
        <v>0</v>
      </c>
      <c r="F158" s="31">
        <v>0.1405013</v>
      </c>
      <c r="G158" s="31">
        <v>7.3481099999999994E-2</v>
      </c>
      <c r="H158" s="31">
        <v>7.2991799999999996E-2</v>
      </c>
      <c r="I158" s="31">
        <v>7.1838700000000005E-2</v>
      </c>
      <c r="J158" s="31">
        <v>5.9545800000000003E-2</v>
      </c>
      <c r="K158" s="31">
        <v>3.8873999999999999E-2</v>
      </c>
      <c r="L158" s="31">
        <v>3.3501700000000002E-2</v>
      </c>
      <c r="M158" s="31">
        <v>4.8937899999999999E-2</v>
      </c>
      <c r="N158" s="31">
        <v>6.3565099999999999E-2</v>
      </c>
      <c r="O158" s="31">
        <v>6.8573499999999996E-2</v>
      </c>
      <c r="P158" s="31">
        <v>6.9933400000000007E-2</v>
      </c>
      <c r="Q158" s="32">
        <v>5.7755300000000002E-2</v>
      </c>
      <c r="R158" s="32">
        <v>6.7963999999999997E-2</v>
      </c>
      <c r="S158" s="33">
        <v>9.6008999999999997E-2</v>
      </c>
      <c r="T158" s="33" t="s">
        <v>0</v>
      </c>
      <c r="U158" s="33" t="s">
        <v>0</v>
      </c>
      <c r="V158" s="33">
        <v>8.77661E-2</v>
      </c>
      <c r="W158" s="33">
        <v>0.11094569999999999</v>
      </c>
      <c r="X158" s="33">
        <v>0.1226502</v>
      </c>
      <c r="Y158" s="33">
        <v>0.1237577</v>
      </c>
      <c r="Z158" s="33">
        <v>0.10760359999999999</v>
      </c>
      <c r="AA158" s="33">
        <v>8.6090399999999997E-2</v>
      </c>
      <c r="AB158" s="33">
        <v>0.1275674</v>
      </c>
      <c r="AC158" s="29" t="s">
        <v>0</v>
      </c>
      <c r="AD158" s="29">
        <v>0.1206021</v>
      </c>
      <c r="AE158" s="29">
        <v>0.105508</v>
      </c>
      <c r="AF158" s="29">
        <v>8.3258299999999993E-2</v>
      </c>
      <c r="AG158" s="29">
        <v>5.0497100000000003E-2</v>
      </c>
      <c r="AH158" s="29">
        <v>7.5833999999999999E-2</v>
      </c>
      <c r="AI158" s="29">
        <v>9.2391600000000004E-2</v>
      </c>
      <c r="AJ158" s="29">
        <v>9.6725000000000005E-2</v>
      </c>
      <c r="AK158" s="3">
        <f t="shared" si="2"/>
        <v>8.5770903225806452E-2</v>
      </c>
      <c r="AM158" s="12" t="s">
        <v>108</v>
      </c>
      <c r="AO158" s="2">
        <f>SUM(S154:AB158)/44</f>
        <v>0.2419806159090909</v>
      </c>
      <c r="AP158" s="2">
        <f>((AK158-AK$10)*100)/AK$10</f>
        <v>-17.94131520397443</v>
      </c>
      <c r="AR158" s="12" t="s">
        <v>108</v>
      </c>
      <c r="AS158" s="2"/>
      <c r="AT158" s="1">
        <f>((AO158-AO$10)*100)/AO$10</f>
        <v>-10.820785373330024</v>
      </c>
    </row>
    <row r="159" spans="1:47" x14ac:dyDescent="0.25">
      <c r="A159" s="29">
        <v>9.8641499999999993E-2</v>
      </c>
      <c r="B159" s="30">
        <v>9.6763000000000002E-2</v>
      </c>
      <c r="C159" s="29" t="s">
        <v>0</v>
      </c>
      <c r="D159" s="29" t="s">
        <v>0</v>
      </c>
      <c r="E159" s="34" t="s">
        <v>0</v>
      </c>
      <c r="F159" s="34">
        <v>0.11790920000000001</v>
      </c>
      <c r="G159" s="34">
        <v>8.7253499999999998E-2</v>
      </c>
      <c r="H159" s="34">
        <v>8.3815200000000006E-2</v>
      </c>
      <c r="I159" s="34">
        <v>7.8342400000000006E-2</v>
      </c>
      <c r="J159" s="34">
        <v>6.7783599999999999E-2</v>
      </c>
      <c r="K159" s="34">
        <v>6.1462000000000003E-2</v>
      </c>
      <c r="L159" s="34">
        <v>5.2071600000000003E-2</v>
      </c>
      <c r="M159" s="34">
        <v>4.7981000000000003E-2</v>
      </c>
      <c r="N159" s="34">
        <v>4.7056300000000002E-2</v>
      </c>
      <c r="O159" s="34">
        <v>4.4169800000000002E-2</v>
      </c>
      <c r="P159" s="34">
        <v>4.2995499999999999E-2</v>
      </c>
      <c r="Q159" s="34">
        <v>4.5809200000000001E-2</v>
      </c>
      <c r="R159" s="34">
        <v>6.4900899999999997E-2</v>
      </c>
      <c r="S159" s="35">
        <v>7.8663899999999995E-2</v>
      </c>
      <c r="T159" s="35" t="s">
        <v>0</v>
      </c>
      <c r="U159" s="35" t="s">
        <v>0</v>
      </c>
      <c r="V159" s="35">
        <v>0.1231319</v>
      </c>
      <c r="W159" s="35">
        <v>9.9447199999999999E-2</v>
      </c>
      <c r="X159" s="35">
        <v>6.45588E-2</v>
      </c>
      <c r="Y159" s="35">
        <v>4.4366500000000003E-2</v>
      </c>
      <c r="Z159" s="35">
        <v>4.4813100000000002E-2</v>
      </c>
      <c r="AA159" s="35">
        <v>0.1015074</v>
      </c>
      <c r="AB159" s="35">
        <v>0.12026679999999999</v>
      </c>
      <c r="AC159" s="36" t="s">
        <v>0</v>
      </c>
      <c r="AD159" s="29">
        <v>0.1231965</v>
      </c>
      <c r="AE159" s="29">
        <v>0.11722680000000001</v>
      </c>
      <c r="AF159" s="29">
        <v>0.1033454</v>
      </c>
      <c r="AG159" s="29">
        <v>9.5444699999999993E-2</v>
      </c>
      <c r="AH159" s="29">
        <v>9.0416399999999994E-2</v>
      </c>
      <c r="AI159" s="29">
        <v>8.7884900000000002E-2</v>
      </c>
      <c r="AJ159" s="29">
        <v>8.8188799999999998E-2</v>
      </c>
      <c r="AK159" s="3">
        <f t="shared" si="2"/>
        <v>8.0647126666666666E-2</v>
      </c>
      <c r="AM159" s="14" t="s">
        <v>99</v>
      </c>
      <c r="AO159" s="7">
        <f>(SUM(B168:O176)+SUM(P168:R172))/140</f>
        <v>4.6770362857142846E-2</v>
      </c>
      <c r="AP159" s="2">
        <f>((AK159-AK$11)*100)/AK$11</f>
        <v>-17.801846230534238</v>
      </c>
      <c r="AR159" s="14" t="s">
        <v>99</v>
      </c>
      <c r="AS159" s="2"/>
      <c r="AT159" s="1">
        <f>((AO159-AO$11)*100)/AO$11</f>
        <v>-18.964291534064344</v>
      </c>
      <c r="AU159">
        <f>SUM(AT159:AT162)/4</f>
        <v>-20.922144320290307</v>
      </c>
    </row>
    <row r="160" spans="1:47" x14ac:dyDescent="0.25">
      <c r="A160" s="29">
        <v>8.3276000000000003E-2</v>
      </c>
      <c r="B160" s="30">
        <v>7.7727099999999993E-2</v>
      </c>
      <c r="C160" s="29" t="s">
        <v>0</v>
      </c>
      <c r="D160" s="29" t="s">
        <v>0</v>
      </c>
      <c r="E160" s="34" t="s">
        <v>0</v>
      </c>
      <c r="F160" s="34">
        <v>0.13003980000000001</v>
      </c>
      <c r="G160" s="34">
        <v>7.9756300000000002E-2</v>
      </c>
      <c r="H160" s="34">
        <v>6.9361900000000004E-2</v>
      </c>
      <c r="I160" s="34">
        <v>6.5832000000000002E-2</v>
      </c>
      <c r="J160" s="34">
        <v>6.0029699999999998E-2</v>
      </c>
      <c r="K160" s="34">
        <v>5.8796099999999997E-2</v>
      </c>
      <c r="L160" s="34">
        <v>5.3553900000000002E-2</v>
      </c>
      <c r="M160" s="34">
        <v>5.0531100000000002E-2</v>
      </c>
      <c r="N160" s="34">
        <v>5.01085E-2</v>
      </c>
      <c r="O160" s="34">
        <v>5.1968500000000001E-2</v>
      </c>
      <c r="P160" s="34">
        <v>5.5358600000000001E-2</v>
      </c>
      <c r="Q160" s="34">
        <v>6.0280300000000002E-2</v>
      </c>
      <c r="R160" s="34">
        <v>6.4546900000000004E-2</v>
      </c>
      <c r="S160" s="35">
        <v>6.3082799999999994E-2</v>
      </c>
      <c r="T160" s="35" t="s">
        <v>0</v>
      </c>
      <c r="U160" s="35" t="s">
        <v>0</v>
      </c>
      <c r="V160" s="35">
        <v>0.1217316</v>
      </c>
      <c r="W160" s="35">
        <v>9.2880799999999999E-2</v>
      </c>
      <c r="X160" s="35">
        <v>6.4556699999999995E-2</v>
      </c>
      <c r="Y160" s="35">
        <v>6.6003500000000007E-2</v>
      </c>
      <c r="Z160" s="35">
        <v>8.0184599999999995E-2</v>
      </c>
      <c r="AA160" s="35">
        <v>0.1040345</v>
      </c>
      <c r="AB160" s="35">
        <v>0.11228630000000001</v>
      </c>
      <c r="AC160" s="36" t="s">
        <v>0</v>
      </c>
      <c r="AD160" s="29">
        <v>0.13316210000000001</v>
      </c>
      <c r="AE160" s="29">
        <v>0.10702399999999999</v>
      </c>
      <c r="AF160" s="29">
        <v>9.3720300000000006E-2</v>
      </c>
      <c r="AG160" s="29">
        <v>9.1350200000000006E-2</v>
      </c>
      <c r="AH160" s="29">
        <v>8.9525599999999997E-2</v>
      </c>
      <c r="AI160" s="29">
        <v>9.0001200000000003E-2</v>
      </c>
      <c r="AJ160" s="29">
        <v>8.7895600000000004E-2</v>
      </c>
      <c r="AK160" s="3">
        <f t="shared" si="2"/>
        <v>8.028688333333335E-2</v>
      </c>
      <c r="AM160" s="14" t="s">
        <v>102</v>
      </c>
      <c r="AO160" s="2">
        <f>SUM(E159:R167)/126</f>
        <v>5.1382633333333316E-2</v>
      </c>
      <c r="AP160" s="2">
        <f>((AK160-AK$12)*100)/AK$12</f>
        <v>-18.307621071842078</v>
      </c>
      <c r="AR160" s="14" t="s">
        <v>102</v>
      </c>
      <c r="AS160" s="2"/>
      <c r="AT160" s="1">
        <f>((AO160-AO$12)*100)/AO$12</f>
        <v>-21.67185129056287</v>
      </c>
    </row>
    <row r="161" spans="1:46" x14ac:dyDescent="0.25">
      <c r="A161" s="29">
        <v>7.6773900000000006E-2</v>
      </c>
      <c r="B161" s="30">
        <v>5.4008300000000002E-2</v>
      </c>
      <c r="C161" s="29" t="s">
        <v>0</v>
      </c>
      <c r="D161" s="29" t="s">
        <v>0</v>
      </c>
      <c r="E161" s="34" t="s">
        <v>0</v>
      </c>
      <c r="F161" s="34">
        <v>9.7624100000000005E-2</v>
      </c>
      <c r="G161" s="34">
        <v>6.8706500000000004E-2</v>
      </c>
      <c r="H161" s="34">
        <v>5.58822E-2</v>
      </c>
      <c r="I161" s="34">
        <v>4.8133599999999999E-2</v>
      </c>
      <c r="J161" s="34">
        <v>4.6316200000000002E-2</v>
      </c>
      <c r="K161" s="34">
        <v>5.0323300000000001E-2</v>
      </c>
      <c r="L161" s="34">
        <v>4.9066499999999999E-2</v>
      </c>
      <c r="M161" s="34">
        <v>4.7718400000000001E-2</v>
      </c>
      <c r="N161" s="34">
        <v>4.9634299999999999E-2</v>
      </c>
      <c r="O161" s="34">
        <v>5.48224E-2</v>
      </c>
      <c r="P161" s="34">
        <v>5.9883600000000002E-2</v>
      </c>
      <c r="Q161" s="34">
        <v>6.2585799999999997E-2</v>
      </c>
      <c r="R161" s="34">
        <v>6.4384499999999997E-2</v>
      </c>
      <c r="S161" s="35">
        <v>4.36256E-2</v>
      </c>
      <c r="T161" s="35" t="s">
        <v>0</v>
      </c>
      <c r="U161" s="35" t="s">
        <v>0</v>
      </c>
      <c r="V161" s="35" t="s">
        <v>0</v>
      </c>
      <c r="W161" s="35">
        <v>7.5425400000000004E-2</v>
      </c>
      <c r="X161" s="35">
        <v>7.1631399999999998E-2</v>
      </c>
      <c r="Y161" s="35">
        <v>7.2623999999999994E-2</v>
      </c>
      <c r="Z161" s="35">
        <v>8.1024100000000002E-2</v>
      </c>
      <c r="AA161" s="35">
        <v>8.0791699999999994E-2</v>
      </c>
      <c r="AB161" s="35" t="s">
        <v>0</v>
      </c>
      <c r="AC161" s="36" t="s">
        <v>0</v>
      </c>
      <c r="AD161" s="29">
        <v>0.14451720000000001</v>
      </c>
      <c r="AE161" s="29">
        <v>8.3834099999999995E-2</v>
      </c>
      <c r="AF161" s="29">
        <v>8.5931099999999996E-2</v>
      </c>
      <c r="AG161" s="29">
        <v>8.5796899999999995E-2</v>
      </c>
      <c r="AH161" s="29">
        <v>8.7777499999999994E-2</v>
      </c>
      <c r="AI161" s="29">
        <v>8.9018299999999995E-2</v>
      </c>
      <c r="AJ161" s="29">
        <v>8.6878899999999995E-2</v>
      </c>
      <c r="AK161" s="3">
        <f t="shared" si="2"/>
        <v>7.0526421428571448E-2</v>
      </c>
      <c r="AM161" s="15" t="s">
        <v>105</v>
      </c>
      <c r="AO161" s="2">
        <f>(SUM(S168:AB176)+SUM(P173:R176))/67</f>
        <v>5.7843100000000001E-2</v>
      </c>
      <c r="AP161" s="2">
        <f>((AK161-AK$13)*100)/AK$13</f>
        <v>-18.34689008688289</v>
      </c>
      <c r="AR161" s="15" t="s">
        <v>105</v>
      </c>
      <c r="AS161" s="2"/>
      <c r="AT161" s="1">
        <f>((AO161-AO$13)*100)/AO$13</f>
        <v>-22.137128534358713</v>
      </c>
    </row>
    <row r="162" spans="1:46" x14ac:dyDescent="0.25">
      <c r="A162" s="29">
        <v>7.3122599999999996E-2</v>
      </c>
      <c r="B162" s="30">
        <v>4.5823599999999999E-2</v>
      </c>
      <c r="C162" s="29" t="s">
        <v>0</v>
      </c>
      <c r="D162" s="29" t="s">
        <v>0</v>
      </c>
      <c r="E162" s="34">
        <v>0.1091444</v>
      </c>
      <c r="F162" s="34">
        <v>8.4846599999999994E-2</v>
      </c>
      <c r="G162" s="34">
        <v>5.4044500000000002E-2</v>
      </c>
      <c r="H162" s="34">
        <v>3.9457399999999997E-2</v>
      </c>
      <c r="I162" s="34">
        <v>3.2538200000000003E-2</v>
      </c>
      <c r="J162" s="34">
        <v>3.7311799999999999E-2</v>
      </c>
      <c r="K162" s="34">
        <v>3.1745799999999998E-2</v>
      </c>
      <c r="L162" s="34">
        <v>3.5314999999999999E-2</v>
      </c>
      <c r="M162" s="34">
        <v>4.5971900000000003E-2</v>
      </c>
      <c r="N162" s="34">
        <v>5.0938600000000001E-2</v>
      </c>
      <c r="O162" s="34">
        <v>5.6871999999999999E-2</v>
      </c>
      <c r="P162" s="34">
        <v>6.18755E-2</v>
      </c>
      <c r="Q162" s="34">
        <v>6.5436499999999995E-2</v>
      </c>
      <c r="R162" s="34">
        <v>7.2017499999999998E-2</v>
      </c>
      <c r="S162" s="35">
        <v>3.86875E-2</v>
      </c>
      <c r="T162" s="35" t="s">
        <v>0</v>
      </c>
      <c r="U162" s="35" t="s">
        <v>0</v>
      </c>
      <c r="V162" s="35" t="s">
        <v>0</v>
      </c>
      <c r="W162" s="35">
        <v>8.2997000000000001E-2</v>
      </c>
      <c r="X162" s="35">
        <v>7.8901799999999994E-2</v>
      </c>
      <c r="Y162" s="35">
        <v>7.9622899999999996E-2</v>
      </c>
      <c r="Z162" s="35">
        <v>8.2612000000000005E-2</v>
      </c>
      <c r="AA162" s="35">
        <v>8.5105500000000001E-2</v>
      </c>
      <c r="AB162" s="35" t="s">
        <v>0</v>
      </c>
      <c r="AC162" s="36" t="s">
        <v>0</v>
      </c>
      <c r="AD162" s="29" t="s">
        <v>0</v>
      </c>
      <c r="AE162" s="29">
        <v>6.3898300000000005E-2</v>
      </c>
      <c r="AF162" s="29">
        <v>8.1492300000000004E-2</v>
      </c>
      <c r="AG162" s="29">
        <v>8.2846400000000001E-2</v>
      </c>
      <c r="AH162" s="29">
        <v>8.7922200000000006E-2</v>
      </c>
      <c r="AI162" s="29">
        <v>9.2073000000000002E-2</v>
      </c>
      <c r="AJ162" s="29">
        <v>9.0756299999999998E-2</v>
      </c>
      <c r="AK162" s="3">
        <f t="shared" si="2"/>
        <v>6.5834896428571418E-2</v>
      </c>
      <c r="AM162" s="15" t="s">
        <v>108</v>
      </c>
      <c r="AO162" s="2">
        <f>SUM(S159:AB167)/54</f>
        <v>7.5738166666666662E-2</v>
      </c>
      <c r="AP162" s="1">
        <f>((AK162-AK$14)*100)/AK$14</f>
        <v>-20.069198195728593</v>
      </c>
      <c r="AR162" s="15" t="s">
        <v>108</v>
      </c>
      <c r="AS162" s="2"/>
      <c r="AT162" s="1">
        <f>((AO162-AO$14)*100)/AO$14</f>
        <v>-20.915305922175314</v>
      </c>
    </row>
    <row r="163" spans="1:46" x14ac:dyDescent="0.25">
      <c r="A163" s="29">
        <v>7.42038E-2</v>
      </c>
      <c r="B163" s="30">
        <v>5.3595400000000001E-2</v>
      </c>
      <c r="C163" s="29" t="s">
        <v>0</v>
      </c>
      <c r="D163" s="29" t="s">
        <v>0</v>
      </c>
      <c r="E163" s="34">
        <v>7.3932600000000001E-2</v>
      </c>
      <c r="F163" s="34">
        <v>6.2552999999999997E-2</v>
      </c>
      <c r="G163" s="34">
        <v>4.5337099999999998E-2</v>
      </c>
      <c r="H163" s="34">
        <v>3.2525499999999999E-2</v>
      </c>
      <c r="I163" s="34">
        <v>3.0232999999999999E-2</v>
      </c>
      <c r="J163" s="34">
        <v>2.7267099999999999E-2</v>
      </c>
      <c r="K163" s="34">
        <v>2.8546800000000001E-2</v>
      </c>
      <c r="L163" s="34">
        <v>3.6114800000000002E-2</v>
      </c>
      <c r="M163" s="34">
        <v>4.5063699999999998E-2</v>
      </c>
      <c r="N163" s="34">
        <v>5.2308800000000003E-2</v>
      </c>
      <c r="O163" s="34">
        <v>5.9353700000000002E-2</v>
      </c>
      <c r="P163" s="34">
        <v>6.5323500000000007E-2</v>
      </c>
      <c r="Q163" s="34">
        <v>7.0384699999999994E-2</v>
      </c>
      <c r="R163" s="34">
        <v>8.0588199999999999E-2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9.2843400000000006E-2</v>
      </c>
      <c r="X163" s="35">
        <v>7.9295900000000002E-2</v>
      </c>
      <c r="Y163" s="35">
        <v>8.4115300000000004E-2</v>
      </c>
      <c r="Z163" s="35">
        <v>7.9181000000000001E-2</v>
      </c>
      <c r="AA163" s="35">
        <v>9.0791999999999998E-2</v>
      </c>
      <c r="AB163" s="35" t="s">
        <v>0</v>
      </c>
      <c r="AC163" s="36" t="s">
        <v>0</v>
      </c>
      <c r="AD163" s="29" t="s">
        <v>0</v>
      </c>
      <c r="AE163" s="29">
        <v>8.0935300000000002E-2</v>
      </c>
      <c r="AF163" s="29">
        <v>6.67957E-2</v>
      </c>
      <c r="AG163" s="29">
        <v>6.4297099999999996E-2</v>
      </c>
      <c r="AH163" s="29">
        <v>7.0854500000000001E-2</v>
      </c>
      <c r="AI163" s="29">
        <v>7.8813300000000003E-2</v>
      </c>
      <c r="AJ163" s="29">
        <v>8.2391000000000006E-2</v>
      </c>
      <c r="AK163" s="3">
        <f t="shared" si="2"/>
        <v>6.3246155555555558E-2</v>
      </c>
      <c r="AM163" s="16" t="s">
        <v>117</v>
      </c>
      <c r="AO163" s="7">
        <f>(SUM(AC154:AJ176)+SUM(A154:D167))/173</f>
        <v>0.13370948843930633</v>
      </c>
      <c r="AP163" s="2">
        <f>((AK163-AK$15)*100)/AK$15</f>
        <v>-21.913209951068136</v>
      </c>
      <c r="AR163" s="16" t="s">
        <v>117</v>
      </c>
      <c r="AS163" s="2"/>
      <c r="AT163" s="1">
        <f>((AO163-AO$15)*100)/AO$15</f>
        <v>-13.026548412632915</v>
      </c>
    </row>
    <row r="164" spans="1:46" x14ac:dyDescent="0.25">
      <c r="A164" s="29">
        <v>9.2802899999999994E-2</v>
      </c>
      <c r="B164" s="30">
        <v>6.3257400000000005E-2</v>
      </c>
      <c r="C164" s="29" t="s">
        <v>0</v>
      </c>
      <c r="D164" s="29" t="s">
        <v>0</v>
      </c>
      <c r="E164" s="34">
        <v>4.9785700000000002E-2</v>
      </c>
      <c r="F164" s="34">
        <v>5.1983099999999997E-2</v>
      </c>
      <c r="G164" s="34">
        <v>4.0234499999999999E-2</v>
      </c>
      <c r="H164" s="34">
        <v>3.5543999999999999E-2</v>
      </c>
      <c r="I164" s="34">
        <v>2.83267E-2</v>
      </c>
      <c r="J164" s="34">
        <v>2.63398E-2</v>
      </c>
      <c r="K164" s="34">
        <v>2.6429399999999999E-2</v>
      </c>
      <c r="L164" s="34">
        <v>2.80889E-2</v>
      </c>
      <c r="M164" s="34">
        <v>3.3272000000000003E-2</v>
      </c>
      <c r="N164" s="34">
        <v>4.8442199999999998E-2</v>
      </c>
      <c r="O164" s="34">
        <v>5.7290899999999999E-2</v>
      </c>
      <c r="P164" s="34">
        <v>5.9173799999999999E-2</v>
      </c>
      <c r="Q164" s="34">
        <v>6.4724699999999996E-2</v>
      </c>
      <c r="R164" s="34">
        <v>8.8181700000000002E-2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7.7014399999999997E-2</v>
      </c>
      <c r="X164" s="35">
        <v>7.29297E-2</v>
      </c>
      <c r="Y164" s="35">
        <v>7.4218900000000004E-2</v>
      </c>
      <c r="Z164" s="35">
        <v>6.9302600000000006E-2</v>
      </c>
      <c r="AA164" s="35">
        <v>8.3951899999999996E-2</v>
      </c>
      <c r="AB164" s="35" t="s">
        <v>0</v>
      </c>
      <c r="AC164" s="36" t="s">
        <v>0</v>
      </c>
      <c r="AD164" s="29" t="s">
        <v>0</v>
      </c>
      <c r="AE164" s="29">
        <v>5.6131199999999999E-2</v>
      </c>
      <c r="AF164" s="29">
        <v>5.3880200000000003E-2</v>
      </c>
      <c r="AG164" s="29">
        <v>5.7129699999999999E-2</v>
      </c>
      <c r="AH164" s="29">
        <v>7.0400400000000002E-2</v>
      </c>
      <c r="AI164" s="29">
        <v>7.8177099999999999E-2</v>
      </c>
      <c r="AJ164" s="29">
        <v>8.7490600000000002E-2</v>
      </c>
      <c r="AK164" s="3">
        <f t="shared" si="2"/>
        <v>5.8314977777777791E-2</v>
      </c>
      <c r="AM164" t="s">
        <v>118</v>
      </c>
      <c r="AO164" s="2">
        <f>((SUM(A150:Z183)+SUM(AA150:AJ176))/895)</f>
        <v>0.15493856145251389</v>
      </c>
      <c r="AP164" s="2">
        <f>((AK164-AK$16)*100)/AK$16</f>
        <v>-23.287560975134419</v>
      </c>
      <c r="AR164" t="s">
        <v>118</v>
      </c>
      <c r="AT164" s="1">
        <f>((AO164-AO$16)*100)/AO$16</f>
        <v>-11.487023425611145</v>
      </c>
    </row>
    <row r="165" spans="1:46" x14ac:dyDescent="0.25">
      <c r="A165" s="29">
        <v>0.1184936</v>
      </c>
      <c r="B165" s="30">
        <v>4.8090300000000002E-2</v>
      </c>
      <c r="C165" s="29">
        <v>2.84996E-2</v>
      </c>
      <c r="D165" s="29">
        <v>4.0827200000000001E-2</v>
      </c>
      <c r="E165" s="34">
        <v>4.7772200000000001E-2</v>
      </c>
      <c r="F165" s="34">
        <v>4.1838100000000003E-2</v>
      </c>
      <c r="G165" s="34">
        <v>3.4333200000000001E-2</v>
      </c>
      <c r="H165" s="34">
        <v>3.1475799999999998E-2</v>
      </c>
      <c r="I165" s="34">
        <v>2.69432E-2</v>
      </c>
      <c r="J165" s="34">
        <v>2.88361E-2</v>
      </c>
      <c r="K165" s="34">
        <v>2.8374199999999999E-2</v>
      </c>
      <c r="L165" s="34">
        <v>3.0127600000000001E-2</v>
      </c>
      <c r="M165" s="34">
        <v>3.5986400000000002E-2</v>
      </c>
      <c r="N165" s="34">
        <v>4.6050800000000003E-2</v>
      </c>
      <c r="O165" s="34">
        <v>5.8189900000000003E-2</v>
      </c>
      <c r="P165" s="34">
        <v>6.8378999999999995E-2</v>
      </c>
      <c r="Q165" s="34">
        <v>7.0302299999999998E-2</v>
      </c>
      <c r="R165" s="34">
        <v>8.7240700000000004E-2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4.8058700000000003E-2</v>
      </c>
      <c r="X165" s="35">
        <v>5.60639E-2</v>
      </c>
      <c r="Y165" s="35">
        <v>8.1579700000000005E-2</v>
      </c>
      <c r="Z165" s="35">
        <v>8.9956599999999998E-2</v>
      </c>
      <c r="AA165" s="35">
        <v>8.07702E-2</v>
      </c>
      <c r="AB165" s="35" t="s">
        <v>0</v>
      </c>
      <c r="AC165" s="36" t="s">
        <v>0</v>
      </c>
      <c r="AD165" s="29" t="s">
        <v>0</v>
      </c>
      <c r="AE165" s="29">
        <v>4.8914699999999998E-2</v>
      </c>
      <c r="AF165" s="29">
        <v>5.7653000000000003E-2</v>
      </c>
      <c r="AG165" s="29">
        <v>5.74864E-2</v>
      </c>
      <c r="AH165" s="29">
        <v>6.6775699999999993E-2</v>
      </c>
      <c r="AI165" s="29">
        <v>7.4506500000000003E-2</v>
      </c>
      <c r="AJ165" s="29">
        <v>9.5226699999999997E-2</v>
      </c>
      <c r="AK165" s="3">
        <f t="shared" si="2"/>
        <v>5.6163872413793101E-2</v>
      </c>
      <c r="AM165" t="s">
        <v>119</v>
      </c>
      <c r="AP165" s="2">
        <f>((AK165-AK$17)*100)/AK$17</f>
        <v>-23.808814775572564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4.1198899999999997E-2</v>
      </c>
      <c r="B166" s="30">
        <v>4.4907299999999997E-2</v>
      </c>
      <c r="C166" s="29">
        <v>2.9067699999999998E-2</v>
      </c>
      <c r="D166" s="29">
        <v>3.4709299999999998E-2</v>
      </c>
      <c r="E166" s="34">
        <v>3.7374200000000003E-2</v>
      </c>
      <c r="F166" s="34">
        <v>3.3304800000000002E-2</v>
      </c>
      <c r="G166" s="34">
        <v>2.9773999999999998E-2</v>
      </c>
      <c r="H166" s="34">
        <v>3.1452099999999997E-2</v>
      </c>
      <c r="I166" s="34">
        <v>3.2716599999999998E-2</v>
      </c>
      <c r="J166" s="34">
        <v>3.6513799999999999E-2</v>
      </c>
      <c r="K166" s="34">
        <v>3.9283800000000001E-2</v>
      </c>
      <c r="L166" s="34">
        <v>4.1500299999999997E-2</v>
      </c>
      <c r="M166" s="34">
        <v>4.8360500000000001E-2</v>
      </c>
      <c r="N166" s="34">
        <v>5.7308600000000001E-2</v>
      </c>
      <c r="O166" s="34">
        <v>6.6495700000000005E-2</v>
      </c>
      <c r="P166" s="34">
        <v>7.6131299999999999E-2</v>
      </c>
      <c r="Q166" s="34">
        <v>8.4749199999999997E-2</v>
      </c>
      <c r="R166" s="34">
        <v>7.4805700000000003E-2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5.1132299999999999E-2</v>
      </c>
      <c r="X166" s="35">
        <v>6.0678599999999999E-2</v>
      </c>
      <c r="Y166" s="35">
        <v>7.7637800000000007E-2</v>
      </c>
      <c r="Z166" s="35">
        <v>9.6128099999999994E-2</v>
      </c>
      <c r="AA166" s="35">
        <v>8.9660100000000006E-2</v>
      </c>
      <c r="AB166" s="35" t="s">
        <v>0</v>
      </c>
      <c r="AC166" s="36" t="s">
        <v>0</v>
      </c>
      <c r="AD166" s="29" t="s">
        <v>0</v>
      </c>
      <c r="AE166" s="29">
        <v>4.5365299999999997E-2</v>
      </c>
      <c r="AF166" s="29">
        <v>4.3133699999999997E-2</v>
      </c>
      <c r="AG166" s="29">
        <v>2.7523200000000001E-2</v>
      </c>
      <c r="AH166" s="29">
        <v>2.8717900000000001E-2</v>
      </c>
      <c r="AI166" s="29">
        <v>5.7504300000000001E-2</v>
      </c>
      <c r="AJ166" s="29">
        <v>9.4139200000000006E-2</v>
      </c>
      <c r="AK166" s="3">
        <f t="shared" si="2"/>
        <v>5.2112906896551729E-2</v>
      </c>
      <c r="AM166" t="s">
        <v>120</v>
      </c>
      <c r="AP166" s="2">
        <f>((AK166-AK$18)*100)/AK$18</f>
        <v>-24.107591182792234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0</v>
      </c>
      <c r="B167" s="30" t="s">
        <v>0</v>
      </c>
      <c r="C167" s="29">
        <v>2.5853399999999999E-2</v>
      </c>
      <c r="D167" s="29">
        <v>1.84964E-2</v>
      </c>
      <c r="E167" s="34">
        <v>1.9459199999999999E-2</v>
      </c>
      <c r="F167" s="34">
        <v>2.0244600000000001E-2</v>
      </c>
      <c r="G167" s="34">
        <v>2.54962E-2</v>
      </c>
      <c r="H167" s="34">
        <v>3.2232499999999997E-2</v>
      </c>
      <c r="I167" s="34">
        <v>3.3075199999999999E-2</v>
      </c>
      <c r="J167" s="34">
        <v>3.39092E-2</v>
      </c>
      <c r="K167" s="34">
        <v>3.5163E-2</v>
      </c>
      <c r="L167" s="34">
        <v>3.6323800000000003E-2</v>
      </c>
      <c r="M167" s="34">
        <v>3.9576199999999999E-2</v>
      </c>
      <c r="N167" s="34">
        <v>4.3325900000000001E-2</v>
      </c>
      <c r="O167" s="34">
        <v>4.8643199999999998E-2</v>
      </c>
      <c r="P167" s="34">
        <v>5.8742700000000002E-2</v>
      </c>
      <c r="Q167" s="34">
        <v>7.12203E-2</v>
      </c>
      <c r="R167" s="34">
        <v>7.9518900000000003E-2</v>
      </c>
      <c r="S167" s="35" t="s">
        <v>0</v>
      </c>
      <c r="T167" s="35" t="s">
        <v>0</v>
      </c>
      <c r="U167" s="35" t="s">
        <v>0</v>
      </c>
      <c r="V167" s="35">
        <v>3.7580000000000002E-2</v>
      </c>
      <c r="W167" s="35">
        <v>3.8904000000000001E-2</v>
      </c>
      <c r="X167" s="35">
        <v>3.9787099999999999E-2</v>
      </c>
      <c r="Y167" s="35">
        <v>4.8102399999999997E-2</v>
      </c>
      <c r="Z167" s="35">
        <v>5.8623099999999997E-2</v>
      </c>
      <c r="AA167" s="35">
        <v>7.6988000000000001E-2</v>
      </c>
      <c r="AB167" s="35" t="s">
        <v>0</v>
      </c>
      <c r="AC167" s="36" t="s">
        <v>0</v>
      </c>
      <c r="AD167" s="29" t="s">
        <v>0</v>
      </c>
      <c r="AE167" s="29">
        <v>5.01874E-2</v>
      </c>
      <c r="AF167" s="29">
        <v>2.8021399999999998E-2</v>
      </c>
      <c r="AG167" s="29">
        <v>2.4338100000000001E-2</v>
      </c>
      <c r="AH167" s="29">
        <v>2.4959499999999999E-2</v>
      </c>
      <c r="AI167" s="29">
        <v>2.98912E-2</v>
      </c>
      <c r="AJ167" s="29">
        <v>3.7258899999999998E-2</v>
      </c>
      <c r="AK167" s="3">
        <f t="shared" si="2"/>
        <v>3.9854349999999997E-2</v>
      </c>
      <c r="AM167" t="s">
        <v>121</v>
      </c>
      <c r="AO167" s="2">
        <f>SUM(U182:W183)/6</f>
        <v>0.36885609999999996</v>
      </c>
      <c r="AP167" s="2">
        <f>((AK167-AK$19)*100)/AK$19</f>
        <v>-22.617715474663683</v>
      </c>
      <c r="AR167" t="s">
        <v>124</v>
      </c>
      <c r="AT167" s="1">
        <f>((AO167-AO$19)*100)/AO$19</f>
        <v>-7.1633388546693464</v>
      </c>
    </row>
    <row r="168" spans="1:46" x14ac:dyDescent="0.25">
      <c r="A168" t="s">
        <v>0</v>
      </c>
      <c r="B168" s="37" t="s">
        <v>0</v>
      </c>
      <c r="C168" s="34">
        <v>1.7854399999999999E-2</v>
      </c>
      <c r="D168" s="34">
        <v>1.6096800000000001E-2</v>
      </c>
      <c r="E168" s="34">
        <v>1.65358E-2</v>
      </c>
      <c r="F168" s="34">
        <v>1.7683299999999999E-2</v>
      </c>
      <c r="G168" s="34">
        <v>2.5948599999999999E-2</v>
      </c>
      <c r="H168" s="34">
        <v>3.3668799999999999E-2</v>
      </c>
      <c r="I168" s="34">
        <v>3.7009899999999998E-2</v>
      </c>
      <c r="J168" s="34">
        <v>3.94638E-2</v>
      </c>
      <c r="K168" s="34">
        <v>3.9356599999999999E-2</v>
      </c>
      <c r="L168" s="34">
        <v>3.9116600000000001E-2</v>
      </c>
      <c r="M168" s="34">
        <v>4.0677600000000001E-2</v>
      </c>
      <c r="N168" s="34">
        <v>4.3705399999999998E-2</v>
      </c>
      <c r="O168" s="34">
        <v>4.8599900000000001E-2</v>
      </c>
      <c r="P168" s="34">
        <v>5.9010199999999999E-2</v>
      </c>
      <c r="Q168" s="34">
        <v>6.8860900000000003E-2</v>
      </c>
      <c r="R168" s="34">
        <v>6.9018899999999994E-2</v>
      </c>
      <c r="S168" s="35" t="s">
        <v>0</v>
      </c>
      <c r="T168" s="35" t="s">
        <v>0</v>
      </c>
      <c r="U168" s="35" t="s">
        <v>0</v>
      </c>
      <c r="V168" s="35">
        <v>5.3168800000000002E-2</v>
      </c>
      <c r="W168" s="35">
        <v>4.0611000000000001E-2</v>
      </c>
      <c r="X168" s="35">
        <v>4.1356999999999998E-2</v>
      </c>
      <c r="Y168" s="35">
        <v>4.6169799999999997E-2</v>
      </c>
      <c r="Z168" s="35">
        <v>5.4692900000000003E-2</v>
      </c>
      <c r="AA168" s="35">
        <v>6.7658300000000005E-2</v>
      </c>
      <c r="AB168" s="35" t="s">
        <v>0</v>
      </c>
      <c r="AC168" s="36" t="s">
        <v>0</v>
      </c>
      <c r="AD168" s="29" t="s">
        <v>0</v>
      </c>
      <c r="AE168" s="29">
        <v>9.2883099999999996E-2</v>
      </c>
      <c r="AF168" s="29">
        <v>2.51655E-2</v>
      </c>
      <c r="AG168" s="29">
        <v>2.1075699999999999E-2</v>
      </c>
      <c r="AH168" s="29">
        <v>3.5715299999999998E-2</v>
      </c>
      <c r="AI168" s="29">
        <v>4.01305E-2</v>
      </c>
      <c r="AJ168" s="29">
        <v>3.7268299999999997E-2</v>
      </c>
      <c r="AK168" s="3">
        <f t="shared" si="2"/>
        <v>4.1732274999999992E-2</v>
      </c>
      <c r="AP168" s="2">
        <f>((AK168-AK$20)*100)/AK$20</f>
        <v>-20.91142642508396</v>
      </c>
    </row>
    <row r="169" spans="1:46" x14ac:dyDescent="0.25">
      <c r="A169" t="s">
        <v>0</v>
      </c>
      <c r="B169" s="37">
        <v>2.17141E-2</v>
      </c>
      <c r="C169" s="34">
        <v>1.84467E-2</v>
      </c>
      <c r="D169" s="34">
        <v>1.5912699999999998E-2</v>
      </c>
      <c r="E169" s="34">
        <v>1.8023999999999998E-2</v>
      </c>
      <c r="F169" s="34">
        <v>2.2166000000000002E-2</v>
      </c>
      <c r="G169" s="34">
        <v>3.2689599999999999E-2</v>
      </c>
      <c r="H169" s="34">
        <v>4.14857E-2</v>
      </c>
      <c r="I169" s="34">
        <v>5.0359800000000003E-2</v>
      </c>
      <c r="J169" s="34">
        <v>5.9721299999999998E-2</v>
      </c>
      <c r="K169" s="34">
        <v>6.5112400000000001E-2</v>
      </c>
      <c r="L169" s="34">
        <v>6.8906300000000004E-2</v>
      </c>
      <c r="M169" s="34">
        <v>6.5440600000000002E-2</v>
      </c>
      <c r="N169" s="34">
        <v>5.8590000000000003E-2</v>
      </c>
      <c r="O169" s="34">
        <v>5.3858299999999998E-2</v>
      </c>
      <c r="P169" s="34">
        <v>5.7544600000000001E-2</v>
      </c>
      <c r="Q169" s="34">
        <v>6.1473899999999998E-2</v>
      </c>
      <c r="R169" s="34">
        <v>6.07527E-2</v>
      </c>
      <c r="S169" s="35" t="s">
        <v>0</v>
      </c>
      <c r="T169" s="35" t="s">
        <v>0</v>
      </c>
      <c r="U169" s="35">
        <v>4.1710900000000002E-2</v>
      </c>
      <c r="V169" s="35">
        <v>4.9019899999999998E-2</v>
      </c>
      <c r="W169" s="35">
        <v>5.6973099999999999E-2</v>
      </c>
      <c r="X169" s="35">
        <v>3.7332600000000001E-2</v>
      </c>
      <c r="Y169" s="35">
        <v>3.4439699999999997E-2</v>
      </c>
      <c r="Z169" s="35">
        <v>4.99005E-2</v>
      </c>
      <c r="AA169" s="35">
        <v>6.1570899999999998E-2</v>
      </c>
      <c r="AB169" s="35" t="s">
        <v>0</v>
      </c>
      <c r="AC169" s="36" t="s">
        <v>0</v>
      </c>
      <c r="AD169" s="29" t="s">
        <v>0</v>
      </c>
      <c r="AE169" s="29">
        <v>0.1019692</v>
      </c>
      <c r="AF169" s="29">
        <v>4.1952999999999997E-2</v>
      </c>
      <c r="AG169" s="29">
        <v>3.1135199999999998E-2</v>
      </c>
      <c r="AH169" s="29">
        <v>4.27663E-2</v>
      </c>
      <c r="AI169" s="29">
        <v>4.5631900000000003E-2</v>
      </c>
      <c r="AJ169" s="29">
        <v>3.9945500000000002E-2</v>
      </c>
      <c r="AK169" s="3">
        <f t="shared" si="2"/>
        <v>4.6884913333333333E-2</v>
      </c>
      <c r="AO169" s="49"/>
      <c r="AP169" s="2">
        <f>((AK169-AK$21)*100)/AK$21</f>
        <v>-22.237182698038339</v>
      </c>
    </row>
    <row r="170" spans="1:46" x14ac:dyDescent="0.25">
      <c r="A170" t="s">
        <v>0</v>
      </c>
      <c r="B170" s="37">
        <v>2.8916799999999999E-2</v>
      </c>
      <c r="C170" s="34">
        <v>2.90873E-2</v>
      </c>
      <c r="D170" s="34">
        <v>2.50732E-2</v>
      </c>
      <c r="E170" s="34">
        <v>2.5944399999999999E-2</v>
      </c>
      <c r="F170" s="34">
        <v>2.96084E-2</v>
      </c>
      <c r="G170" s="34">
        <v>3.3915800000000003E-2</v>
      </c>
      <c r="H170" s="34">
        <v>3.8748999999999999E-2</v>
      </c>
      <c r="I170" s="34">
        <v>4.6175500000000001E-2</v>
      </c>
      <c r="J170" s="34">
        <v>5.2702699999999998E-2</v>
      </c>
      <c r="K170" s="34">
        <v>6.0856399999999998E-2</v>
      </c>
      <c r="L170" s="34">
        <v>6.5532800000000002E-2</v>
      </c>
      <c r="M170" s="34">
        <v>6.9301199999999993E-2</v>
      </c>
      <c r="N170" s="34">
        <v>6.03869E-2</v>
      </c>
      <c r="O170" s="34">
        <v>4.3581799999999997E-2</v>
      </c>
      <c r="P170" s="34">
        <v>4.3961899999999998E-2</v>
      </c>
      <c r="Q170" s="34">
        <v>3.9117699999999998E-2</v>
      </c>
      <c r="R170" s="34">
        <v>6.3167699999999993E-2</v>
      </c>
      <c r="S170" s="35" t="s">
        <v>0</v>
      </c>
      <c r="T170" s="35" t="s">
        <v>0</v>
      </c>
      <c r="U170" s="35">
        <v>4.5851999999999997E-2</v>
      </c>
      <c r="V170" s="35">
        <v>5.0792900000000002E-2</v>
      </c>
      <c r="W170" s="35">
        <v>4.8375799999999997E-2</v>
      </c>
      <c r="X170" s="35">
        <v>4.9797000000000001E-2</v>
      </c>
      <c r="Y170" s="35">
        <v>2.8024199999999999E-2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7.6985499999999998E-2</v>
      </c>
      <c r="AG170" s="29">
        <v>3.87628E-2</v>
      </c>
      <c r="AH170" s="29">
        <v>7.5991600000000006E-2</v>
      </c>
      <c r="AI170" s="29">
        <v>7.9447000000000004E-2</v>
      </c>
      <c r="AJ170" s="29">
        <v>4.0863200000000002E-2</v>
      </c>
      <c r="AK170" s="3">
        <f t="shared" si="2"/>
        <v>4.7813759259259257E-2</v>
      </c>
      <c r="AP170" s="2">
        <f>((AK170-AK$22)*100)/AK$22</f>
        <v>-22.982449096449653</v>
      </c>
    </row>
    <row r="171" spans="1:46" x14ac:dyDescent="0.25">
      <c r="A171" t="s">
        <v>0</v>
      </c>
      <c r="B171" s="37">
        <v>3.1457400000000003E-2</v>
      </c>
      <c r="C171" s="34">
        <v>2.6304899999999999E-2</v>
      </c>
      <c r="D171" s="34">
        <v>2.8138300000000002E-2</v>
      </c>
      <c r="E171" s="34">
        <v>2.5272599999999999E-2</v>
      </c>
      <c r="F171" s="34">
        <v>2.75299E-2</v>
      </c>
      <c r="G171" s="34">
        <v>3.1236300000000002E-2</v>
      </c>
      <c r="H171" s="34">
        <v>3.2143400000000003E-2</v>
      </c>
      <c r="I171" s="34">
        <v>3.4777099999999998E-2</v>
      </c>
      <c r="J171" s="34">
        <v>3.7804600000000001E-2</v>
      </c>
      <c r="K171" s="34">
        <v>4.3154400000000002E-2</v>
      </c>
      <c r="L171" s="34">
        <v>4.4372700000000001E-2</v>
      </c>
      <c r="M171" s="34">
        <v>4.8882799999999997E-2</v>
      </c>
      <c r="N171" s="34">
        <v>5.4526900000000003E-2</v>
      </c>
      <c r="O171" s="34">
        <v>4.7681399999999999E-2</v>
      </c>
      <c r="P171" s="34">
        <v>4.1190499999999998E-2</v>
      </c>
      <c r="Q171" s="34">
        <v>5.8002499999999999E-2</v>
      </c>
      <c r="R171" s="34">
        <v>8.8173600000000005E-2</v>
      </c>
      <c r="S171" s="35" t="s">
        <v>0</v>
      </c>
      <c r="T171" s="35">
        <v>6.1915499999999998E-2</v>
      </c>
      <c r="U171" s="35">
        <v>4.7143900000000002E-2</v>
      </c>
      <c r="V171" s="35">
        <v>4.2358399999999997E-2</v>
      </c>
      <c r="W171" s="35">
        <v>4.4007999999999999E-2</v>
      </c>
      <c r="X171" s="35">
        <v>4.1755800000000003E-2</v>
      </c>
      <c r="Y171" s="35">
        <v>3.1360399999999997E-2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0.10702589999999999</v>
      </c>
      <c r="AG171" s="29">
        <v>8.2893300000000003E-2</v>
      </c>
      <c r="AH171" s="29">
        <v>6.2157499999999997E-2</v>
      </c>
      <c r="AI171" s="29">
        <v>6.8051600000000004E-2</v>
      </c>
      <c r="AJ171" s="29">
        <v>6.2988500000000003E-2</v>
      </c>
      <c r="AK171" s="3">
        <f t="shared" si="2"/>
        <v>4.829671785714286E-2</v>
      </c>
      <c r="AP171" s="2">
        <f>((AK171-AK$23)*100)/AK$23</f>
        <v>-21.333460536224177</v>
      </c>
    </row>
    <row r="172" spans="1:46" x14ac:dyDescent="0.25">
      <c r="A172" t="s">
        <v>0</v>
      </c>
      <c r="B172" s="37">
        <v>3.8279100000000003E-2</v>
      </c>
      <c r="C172" s="34">
        <v>2.7958500000000001E-2</v>
      </c>
      <c r="D172" s="34">
        <v>2.8421100000000001E-2</v>
      </c>
      <c r="E172" s="34">
        <v>2.5689099999999999E-2</v>
      </c>
      <c r="F172" s="34">
        <v>2.72418E-2</v>
      </c>
      <c r="G172" s="34">
        <v>3.1194800000000002E-2</v>
      </c>
      <c r="H172" s="34">
        <v>3.5756999999999997E-2</v>
      </c>
      <c r="I172" s="34">
        <v>4.0663699999999997E-2</v>
      </c>
      <c r="J172" s="34">
        <v>5.1732399999999998E-2</v>
      </c>
      <c r="K172" s="34">
        <v>5.53202E-2</v>
      </c>
      <c r="L172" s="34">
        <v>4.8392900000000003E-2</v>
      </c>
      <c r="M172" s="34">
        <v>4.99024E-2</v>
      </c>
      <c r="N172" s="34">
        <v>4.8490999999999999E-2</v>
      </c>
      <c r="O172" s="34">
        <v>4.7188399999999998E-2</v>
      </c>
      <c r="P172" s="34">
        <v>4.6886499999999998E-2</v>
      </c>
      <c r="Q172" s="34">
        <v>0.10342129999999999</v>
      </c>
      <c r="R172" s="34" t="s">
        <v>0</v>
      </c>
      <c r="S172" s="35">
        <v>5.8607199999999998E-2</v>
      </c>
      <c r="T172" s="35">
        <v>4.5824299999999998E-2</v>
      </c>
      <c r="U172" s="35">
        <v>3.7077499999999999E-2</v>
      </c>
      <c r="V172" s="35">
        <v>3.9430199999999999E-2</v>
      </c>
      <c r="W172" s="35">
        <v>4.0186199999999998E-2</v>
      </c>
      <c r="X172" s="35">
        <v>3.9477900000000003E-2</v>
      </c>
      <c r="Y172" s="35">
        <v>3.5431999999999998E-2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0.1167489</v>
      </c>
      <c r="AG172" s="29">
        <v>9.5193200000000006E-2</v>
      </c>
      <c r="AH172" s="29">
        <v>8.1297400000000006E-2</v>
      </c>
      <c r="AI172" s="29">
        <v>9.6560999999999994E-2</v>
      </c>
      <c r="AJ172" s="29">
        <v>9.3383300000000002E-2</v>
      </c>
      <c r="AK172" s="3">
        <f t="shared" si="2"/>
        <v>5.3062832142857119E-2</v>
      </c>
      <c r="AP172" s="2">
        <f>((AK172-AK$24)*100)/AK$24</f>
        <v>-21.884414262431306</v>
      </c>
    </row>
    <row r="173" spans="1:46" x14ac:dyDescent="0.25">
      <c r="A173" t="s">
        <v>0</v>
      </c>
      <c r="B173" s="37">
        <v>7.2481299999999999E-2</v>
      </c>
      <c r="C173" s="34">
        <v>5.0464299999999997E-2</v>
      </c>
      <c r="D173" s="34">
        <v>3.5869600000000001E-2</v>
      </c>
      <c r="E173" s="34">
        <v>2.9748799999999999E-2</v>
      </c>
      <c r="F173" s="34">
        <v>3.5484700000000001E-2</v>
      </c>
      <c r="G173" s="34">
        <v>4.14051E-2</v>
      </c>
      <c r="H173" s="34">
        <v>4.5927599999999999E-2</v>
      </c>
      <c r="I173" s="34">
        <v>4.98672E-2</v>
      </c>
      <c r="J173" s="34">
        <v>5.0781E-2</v>
      </c>
      <c r="K173" s="34">
        <v>5.2226599999999998E-2</v>
      </c>
      <c r="L173" s="34">
        <v>5.5854899999999999E-2</v>
      </c>
      <c r="M173" s="34">
        <v>5.9829899999999998E-2</v>
      </c>
      <c r="N173" s="34">
        <v>6.00872E-2</v>
      </c>
      <c r="O173" s="34">
        <v>4.8981499999999997E-2</v>
      </c>
      <c r="P173" s="38">
        <v>5.3695199999999998E-2</v>
      </c>
      <c r="Q173" s="38" t="s">
        <v>0</v>
      </c>
      <c r="R173" s="38">
        <v>9.1962500000000003E-2</v>
      </c>
      <c r="S173" s="35">
        <v>4.7926000000000003E-2</v>
      </c>
      <c r="T173" s="35">
        <v>4.2611900000000001E-2</v>
      </c>
      <c r="U173" s="35">
        <v>4.0068399999999997E-2</v>
      </c>
      <c r="V173" s="35">
        <v>4.7690499999999997E-2</v>
      </c>
      <c r="W173" s="35">
        <v>5.1037899999999997E-2</v>
      </c>
      <c r="X173" s="35">
        <v>4.2219100000000002E-2</v>
      </c>
      <c r="Y173" s="35">
        <v>4.4585800000000002E-2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0.12719230000000001</v>
      </c>
      <c r="AG173" s="29">
        <v>0.1032666</v>
      </c>
      <c r="AH173" s="29" t="s">
        <v>0</v>
      </c>
      <c r="AI173" s="29">
        <v>0.13673769999999999</v>
      </c>
      <c r="AJ173" s="29">
        <v>9.4531000000000004E-2</v>
      </c>
      <c r="AK173" s="3">
        <f t="shared" si="2"/>
        <v>5.9723503703703704E-2</v>
      </c>
      <c r="AP173" s="2">
        <f>((AK173-AK$25)*100)/AK$25</f>
        <v>-19.949052450439734</v>
      </c>
    </row>
    <row r="174" spans="1:46" x14ac:dyDescent="0.25">
      <c r="A174" t="s">
        <v>0</v>
      </c>
      <c r="B174" s="37">
        <v>0.1005272</v>
      </c>
      <c r="C174" s="34">
        <v>7.9453899999999994E-2</v>
      </c>
      <c r="D174" s="34">
        <v>5.7085200000000003E-2</v>
      </c>
      <c r="E174" s="34">
        <v>4.2771000000000003E-2</v>
      </c>
      <c r="F174" s="34">
        <v>4.1231799999999999E-2</v>
      </c>
      <c r="G174" s="34">
        <v>4.5125499999999999E-2</v>
      </c>
      <c r="H174" s="34">
        <v>4.9117399999999999E-2</v>
      </c>
      <c r="I174" s="34">
        <v>5.2618600000000001E-2</v>
      </c>
      <c r="J174" s="34">
        <v>5.1853999999999997E-2</v>
      </c>
      <c r="K174" s="34">
        <v>5.0637700000000001E-2</v>
      </c>
      <c r="L174" s="34">
        <v>5.7779200000000003E-2</v>
      </c>
      <c r="M174" s="34">
        <v>5.9797599999999999E-2</v>
      </c>
      <c r="N174" s="34">
        <v>5.66293E-2</v>
      </c>
      <c r="O174" s="34">
        <v>5.84345E-2</v>
      </c>
      <c r="P174" s="38" t="s">
        <v>0</v>
      </c>
      <c r="Q174" s="38">
        <v>0.1015456</v>
      </c>
      <c r="R174" s="38">
        <v>9.9076399999999995E-2</v>
      </c>
      <c r="S174" s="35">
        <v>8.2720399999999999E-2</v>
      </c>
      <c r="T174" s="35">
        <v>6.2385099999999999E-2</v>
      </c>
      <c r="U174" s="35">
        <v>5.1801300000000002E-2</v>
      </c>
      <c r="V174" s="35">
        <v>5.4561199999999997E-2</v>
      </c>
      <c r="W174" s="35">
        <v>5.8555900000000001E-2</v>
      </c>
      <c r="X174" s="35">
        <v>5.7878300000000001E-2</v>
      </c>
      <c r="Y174" s="35">
        <v>6.8478200000000003E-2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0.12386800000000001</v>
      </c>
      <c r="AG174" s="29">
        <v>0.12002210000000001</v>
      </c>
      <c r="AH174" s="29" t="s">
        <v>0</v>
      </c>
      <c r="AI174" s="29" t="s">
        <v>0</v>
      </c>
      <c r="AJ174" s="29" t="s">
        <v>0</v>
      </c>
      <c r="AK174" s="3">
        <f t="shared" si="2"/>
        <v>6.7358215999999999E-2</v>
      </c>
      <c r="AP174" s="2">
        <f>((AK174-AK$26)*100)/AK$26</f>
        <v>-17.085901920757927</v>
      </c>
    </row>
    <row r="175" spans="1:46" x14ac:dyDescent="0.25">
      <c r="A175" t="s">
        <v>0</v>
      </c>
      <c r="B175" s="37" t="s">
        <v>0</v>
      </c>
      <c r="C175" s="34">
        <v>9.3236200000000005E-2</v>
      </c>
      <c r="D175" s="34">
        <v>6.1686900000000003E-2</v>
      </c>
      <c r="E175" s="34">
        <v>4.5143099999999999E-2</v>
      </c>
      <c r="F175" s="34">
        <v>4.1993299999999997E-2</v>
      </c>
      <c r="G175" s="34">
        <v>4.8482699999999997E-2</v>
      </c>
      <c r="H175" s="34">
        <v>5.3594099999999999E-2</v>
      </c>
      <c r="I175" s="34">
        <v>5.7503600000000002E-2</v>
      </c>
      <c r="J175" s="34">
        <v>6.0467100000000003E-2</v>
      </c>
      <c r="K175" s="34">
        <v>6.0608500000000003E-2</v>
      </c>
      <c r="L175" s="34">
        <v>6.3924599999999998E-2</v>
      </c>
      <c r="M175" s="34">
        <v>6.2449299999999999E-2</v>
      </c>
      <c r="N175" s="34">
        <v>5.5117399999999997E-2</v>
      </c>
      <c r="O175" s="34">
        <v>6.2996499999999997E-2</v>
      </c>
      <c r="P175" s="38" t="s">
        <v>0</v>
      </c>
      <c r="Q175" s="38">
        <v>0.10723969999999999</v>
      </c>
      <c r="R175" s="38">
        <v>9.8776900000000001E-2</v>
      </c>
      <c r="S175" s="35">
        <v>9.2402700000000004E-2</v>
      </c>
      <c r="T175" s="35">
        <v>6.7262799999999998E-2</v>
      </c>
      <c r="U175" s="35">
        <v>5.8778499999999997E-2</v>
      </c>
      <c r="V175" s="35">
        <v>6.2598100000000004E-2</v>
      </c>
      <c r="W175" s="35">
        <v>6.8338499999999996E-2</v>
      </c>
      <c r="X175" s="35">
        <v>6.8457500000000004E-2</v>
      </c>
      <c r="Y175" s="35">
        <v>8.3821000000000007E-2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6.7724900000000005E-2</v>
      </c>
      <c r="AG175" s="29">
        <v>0.16687260000000001</v>
      </c>
      <c r="AH175" s="29" t="s">
        <v>0</v>
      </c>
      <c r="AI175" s="29" t="s">
        <v>0</v>
      </c>
      <c r="AJ175" s="29" t="s">
        <v>0</v>
      </c>
      <c r="AK175" s="3">
        <f t="shared" si="2"/>
        <v>7.1228187499999998E-2</v>
      </c>
      <c r="AP175" s="2">
        <f>((AK175-AK$27)*100)/AK$27</f>
        <v>-16.723569356287985</v>
      </c>
    </row>
    <row r="176" spans="1:46" x14ac:dyDescent="0.25">
      <c r="A176" t="s">
        <v>0</v>
      </c>
      <c r="B176" s="37" t="s">
        <v>0</v>
      </c>
      <c r="C176" s="34">
        <v>0.14703479999999999</v>
      </c>
      <c r="D176" s="34">
        <v>6.8404499999999993E-2</v>
      </c>
      <c r="E176" s="34">
        <v>3.8395199999999997E-2</v>
      </c>
      <c r="F176" s="34">
        <v>2.3136199999999999E-2</v>
      </c>
      <c r="G176" s="34">
        <v>1.9193600000000002E-2</v>
      </c>
      <c r="H176" s="34">
        <v>2.7208199999999998E-2</v>
      </c>
      <c r="I176" s="34">
        <v>3.5253699999999999E-2</v>
      </c>
      <c r="J176" s="34">
        <v>4.0645199999999999E-2</v>
      </c>
      <c r="K176" s="34">
        <v>5.7721599999999998E-2</v>
      </c>
      <c r="L176" s="34">
        <v>6.5538399999999997E-2</v>
      </c>
      <c r="M176" s="34">
        <v>6.4534499999999995E-2</v>
      </c>
      <c r="N176" s="34">
        <v>6.8766800000000003E-2</v>
      </c>
      <c r="O176" s="34">
        <v>8.4667000000000006E-2</v>
      </c>
      <c r="P176" s="38" t="s">
        <v>0</v>
      </c>
      <c r="Q176" s="38">
        <v>0.12306110000000001</v>
      </c>
      <c r="R176" s="38">
        <v>8.3078600000000002E-2</v>
      </c>
      <c r="S176" s="35">
        <v>6.3789100000000001E-2</v>
      </c>
      <c r="T176" s="35">
        <v>5.0484599999999998E-2</v>
      </c>
      <c r="U176" s="35">
        <v>5.2216899999999997E-2</v>
      </c>
      <c r="V176" s="35">
        <v>5.7556499999999997E-2</v>
      </c>
      <c r="W176" s="35">
        <v>6.9194800000000001E-2</v>
      </c>
      <c r="X176" s="35">
        <v>7.5465199999999996E-2</v>
      </c>
      <c r="Y176" s="35">
        <v>7.2140899999999994E-2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6.3067609090909096E-2</v>
      </c>
      <c r="AP176" s="2">
        <f>((AK176-AK$28)*100)/AK$28</f>
        <v>-16.599746496992235</v>
      </c>
    </row>
    <row r="177" spans="1:42" x14ac:dyDescent="0.25">
      <c r="A177" s="32" t="s">
        <v>0</v>
      </c>
      <c r="B177" s="39" t="s">
        <v>0</v>
      </c>
      <c r="C177" s="32">
        <v>7.7504299999999998E-2</v>
      </c>
      <c r="D177" s="32">
        <v>0.1203777</v>
      </c>
      <c r="E177" s="32">
        <v>0.13059290000000001</v>
      </c>
      <c r="F177" s="32">
        <v>0.1271379</v>
      </c>
      <c r="G177" s="32">
        <v>0.1162173</v>
      </c>
      <c r="H177" s="32">
        <v>0.10443089999999999</v>
      </c>
      <c r="I177" s="32">
        <v>8.0161300000000005E-2</v>
      </c>
      <c r="J177" s="32">
        <v>6.40371E-2</v>
      </c>
      <c r="K177" s="32">
        <v>4.7122299999999999E-2</v>
      </c>
      <c r="L177" s="32">
        <v>3.8888399999999997E-2</v>
      </c>
      <c r="M177" s="32">
        <v>4.9661200000000003E-2</v>
      </c>
      <c r="N177" s="32">
        <v>9.7389000000000003E-2</v>
      </c>
      <c r="O177" s="32">
        <v>9.9924100000000002E-2</v>
      </c>
      <c r="P177" s="32" t="s">
        <v>0</v>
      </c>
      <c r="Q177" s="32" t="s">
        <v>0</v>
      </c>
      <c r="R177" s="32" t="s">
        <v>0</v>
      </c>
      <c r="S177" s="33">
        <v>0.13825100000000001</v>
      </c>
      <c r="T177" s="33">
        <v>0.1254837</v>
      </c>
      <c r="U177" s="33">
        <v>0.1089768</v>
      </c>
      <c r="V177" s="33">
        <v>6.3412999999999997E-2</v>
      </c>
      <c r="W177" s="33">
        <v>3.42458E-2</v>
      </c>
      <c r="X177" s="33">
        <v>8.3838399999999993E-2</v>
      </c>
      <c r="Y177" s="33">
        <v>7.9667699999999994E-2</v>
      </c>
      <c r="Z177" s="33" t="s">
        <v>0</v>
      </c>
      <c r="AA177" s="40" t="s">
        <v>0</v>
      </c>
      <c r="AB177" s="40">
        <v>3.08328E-2</v>
      </c>
      <c r="AC177" s="40">
        <v>5.7744200000000002E-2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8.526808181818181E-2</v>
      </c>
      <c r="AP177" s="2">
        <f>((AK177-AK$29)*100)/AK$29</f>
        <v>-19.247498935976207</v>
      </c>
    </row>
    <row r="178" spans="1:42" x14ac:dyDescent="0.25">
      <c r="A178" s="31" t="s">
        <v>0</v>
      </c>
      <c r="B178" s="41" t="s">
        <v>0</v>
      </c>
      <c r="C178" s="31" t="s">
        <v>0</v>
      </c>
      <c r="D178" s="31">
        <v>0.1970962</v>
      </c>
      <c r="E178" s="31">
        <v>0.2010789</v>
      </c>
      <c r="F178" s="31">
        <v>0.1953049</v>
      </c>
      <c r="G178" s="31">
        <v>0.191603</v>
      </c>
      <c r="H178" s="31">
        <v>0.18587110000000001</v>
      </c>
      <c r="I178" s="31">
        <v>0.17662149999999999</v>
      </c>
      <c r="J178" s="31">
        <v>0.16333549999999999</v>
      </c>
      <c r="K178" s="31">
        <v>0.14298859999999999</v>
      </c>
      <c r="L178" s="31">
        <v>0.1219948</v>
      </c>
      <c r="M178" s="31">
        <v>0.1016847</v>
      </c>
      <c r="N178" s="31">
        <v>0.1196004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0.23246929999999999</v>
      </c>
      <c r="T178" s="33">
        <v>0.2255315</v>
      </c>
      <c r="U178" s="33">
        <v>0.2065111</v>
      </c>
      <c r="V178" s="33">
        <v>0.17829619999999999</v>
      </c>
      <c r="W178" s="33">
        <v>0.12883620000000001</v>
      </c>
      <c r="X178" s="33">
        <v>9.0224899999999997E-2</v>
      </c>
      <c r="Y178" s="33">
        <v>0.1086683</v>
      </c>
      <c r="Z178" s="33">
        <v>8.7041499999999994E-2</v>
      </c>
      <c r="AA178" s="40">
        <v>6.9555400000000003E-2</v>
      </c>
      <c r="AB178" s="40">
        <v>5.9635300000000002E-2</v>
      </c>
      <c r="AC178" s="40">
        <v>6.3501500000000002E-2</v>
      </c>
      <c r="AD178" s="40">
        <v>4.80311E-2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0.14328182173913043</v>
      </c>
      <c r="AP178" s="2">
        <f>((AK178-AK$30)*100)/AK$30</f>
        <v>-17.90912815652408</v>
      </c>
    </row>
    <row r="179" spans="1:42" x14ac:dyDescent="0.25">
      <c r="A179" s="31" t="s">
        <v>0</v>
      </c>
      <c r="B179" s="41" t="s">
        <v>0</v>
      </c>
      <c r="C179" s="31" t="s">
        <v>0</v>
      </c>
      <c r="D179" s="31">
        <v>0.28010889999999999</v>
      </c>
      <c r="E179" s="31">
        <v>0.25723249999999998</v>
      </c>
      <c r="F179" s="31">
        <v>0.2404519</v>
      </c>
      <c r="G179" s="31">
        <v>0.23845820000000001</v>
      </c>
      <c r="H179" s="31">
        <v>0.23439550000000001</v>
      </c>
      <c r="I179" s="31">
        <v>0.22765469999999999</v>
      </c>
      <c r="J179" s="31">
        <v>0.21719279999999999</v>
      </c>
      <c r="K179" s="31">
        <v>0.20590620000000001</v>
      </c>
      <c r="L179" s="31">
        <v>0.18587419999999999</v>
      </c>
      <c r="M179" s="31">
        <v>0.1531486</v>
      </c>
      <c r="N179" s="31">
        <v>0.1308705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0.27283580000000002</v>
      </c>
      <c r="T179" s="33">
        <v>0.26163130000000001</v>
      </c>
      <c r="U179" s="33">
        <v>0.25869189999999997</v>
      </c>
      <c r="V179" s="33">
        <v>0.23708979999999999</v>
      </c>
      <c r="W179" s="33">
        <v>0.21427589999999999</v>
      </c>
      <c r="X179" s="33">
        <v>0.17098260000000001</v>
      </c>
      <c r="Y179" s="33">
        <v>0.13621040000000001</v>
      </c>
      <c r="Z179" s="33" t="s">
        <v>0</v>
      </c>
      <c r="AA179" s="40">
        <v>8.8573899999999997E-2</v>
      </c>
      <c r="AB179" s="40">
        <v>7.5639499999999998E-2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0.20436125500000002</v>
      </c>
      <c r="AP179" s="2">
        <f>((AK179-AK$31)*100)/AK$31</f>
        <v>-15.861851822498249</v>
      </c>
    </row>
    <row r="180" spans="1:42" x14ac:dyDescent="0.25">
      <c r="A180" s="31" t="s">
        <v>0</v>
      </c>
      <c r="B180" s="41" t="s">
        <v>0</v>
      </c>
      <c r="C180" s="31" t="s">
        <v>0</v>
      </c>
      <c r="D180" s="31">
        <v>0.30050529999999998</v>
      </c>
      <c r="E180" s="31">
        <v>0.25093080000000001</v>
      </c>
      <c r="F180" s="31">
        <v>0.26157459999999999</v>
      </c>
      <c r="G180" s="31">
        <v>0.2596002</v>
      </c>
      <c r="H180" s="31">
        <v>0.25967820000000003</v>
      </c>
      <c r="I180" s="31">
        <v>0.25729089999999999</v>
      </c>
      <c r="J180" s="31">
        <v>0.25457419999999997</v>
      </c>
      <c r="K180" s="31">
        <v>0.24591879999999999</v>
      </c>
      <c r="L180" s="31">
        <v>0.22863620000000001</v>
      </c>
      <c r="M180" s="31">
        <v>0.19889129999999999</v>
      </c>
      <c r="N180" s="31">
        <v>0.17164660000000001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0.30899900000000002</v>
      </c>
      <c r="U180" s="33">
        <v>0.27946320000000002</v>
      </c>
      <c r="V180" s="33">
        <v>0.2865357</v>
      </c>
      <c r="W180" s="33">
        <v>0.27602330000000003</v>
      </c>
      <c r="X180" s="33">
        <v>0.2453584</v>
      </c>
      <c r="Y180" s="33">
        <v>0.19736039999999999</v>
      </c>
      <c r="Z180" s="33">
        <v>0.1763364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0.24774019444444445</v>
      </c>
      <c r="AP180" s="2">
        <f>((AK180-AK$32)*100)/AK$32</f>
        <v>-16.222613601710133</v>
      </c>
    </row>
    <row r="181" spans="1:42" x14ac:dyDescent="0.25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0.2615767</v>
      </c>
      <c r="F181" s="31">
        <v>0.26806649999999999</v>
      </c>
      <c r="G181" s="31">
        <v>0.27372920000000001</v>
      </c>
      <c r="H181" s="31">
        <v>0.26976309999999998</v>
      </c>
      <c r="I181" s="31">
        <v>0.27787109999999998</v>
      </c>
      <c r="J181" s="31">
        <v>0.28222449999999999</v>
      </c>
      <c r="K181" s="31">
        <v>0.2779373</v>
      </c>
      <c r="L181" s="31">
        <v>0.25641039999999998</v>
      </c>
      <c r="M181" s="31">
        <v>0.2249121</v>
      </c>
      <c r="N181" s="31">
        <v>0.21613199999999999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0.33238679999999998</v>
      </c>
      <c r="V181" s="33">
        <v>0.3360629</v>
      </c>
      <c r="W181" s="33">
        <v>0.3251618</v>
      </c>
      <c r="X181" s="33">
        <v>0.29581279999999999</v>
      </c>
      <c r="Y181" s="33">
        <v>0.25109629999999999</v>
      </c>
      <c r="Z181" s="33">
        <v>0.21756139999999999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0.27291905625000007</v>
      </c>
      <c r="AP181" s="2">
        <f>((AK181-AK$33)*100)/AK$33</f>
        <v>-15.4308235680998</v>
      </c>
    </row>
    <row r="182" spans="1:42" x14ac:dyDescent="0.25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0.2134935</v>
      </c>
      <c r="F182" s="27">
        <v>0.2308992</v>
      </c>
      <c r="G182" s="27">
        <v>0.23177829999999999</v>
      </c>
      <c r="H182" s="27">
        <v>0.1849846</v>
      </c>
      <c r="I182" s="27">
        <v>0.22741410000000001</v>
      </c>
      <c r="J182" s="27">
        <v>0.28654239999999997</v>
      </c>
      <c r="K182" s="27">
        <v>0.27968320000000002</v>
      </c>
      <c r="L182" s="27">
        <v>0.27146189999999998</v>
      </c>
      <c r="M182" s="27">
        <v>0.2235905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0.37753890000000001</v>
      </c>
      <c r="V182" s="27">
        <v>0.36737730000000002</v>
      </c>
      <c r="W182" s="27">
        <v>0.34579530000000003</v>
      </c>
      <c r="X182" s="27">
        <v>0.33280739999999998</v>
      </c>
      <c r="Y182" s="27">
        <v>0.27766590000000002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0.27507375000000001</v>
      </c>
      <c r="AP182" s="2">
        <f>((AK182-AK$34)*100)/AK$34</f>
        <v>-14.948646399585309</v>
      </c>
    </row>
    <row r="183" spans="1:42" x14ac:dyDescent="0.25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0.2945044</v>
      </c>
      <c r="H183" s="27">
        <v>0.35126590000000002</v>
      </c>
      <c r="I183" s="27">
        <v>0.30923079999999997</v>
      </c>
      <c r="J183" s="27">
        <v>0.30472939999999998</v>
      </c>
      <c r="K183" s="27">
        <v>0.28440110000000002</v>
      </c>
      <c r="L183" s="27">
        <v>0.31372509999999998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0.37660850000000001</v>
      </c>
      <c r="V183" s="27">
        <v>0.31823679999999999</v>
      </c>
      <c r="W183" s="27">
        <v>0.42757980000000001</v>
      </c>
      <c r="X183" s="27">
        <v>0.30816789999999999</v>
      </c>
      <c r="Y183" s="27">
        <v>0.3373217</v>
      </c>
      <c r="Z183" s="27">
        <v>0.27296540000000002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0.32489473333333335</v>
      </c>
      <c r="AP183" s="2">
        <f>((AK183-AK$35)*100)/AK$35</f>
        <v>-11.757950315896869</v>
      </c>
    </row>
    <row r="184" spans="1:42" x14ac:dyDescent="0.25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0.31948890000000002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0.37920470000000001</v>
      </c>
      <c r="U184" s="25">
        <v>0.4123887</v>
      </c>
      <c r="V184" s="25" t="s">
        <v>0</v>
      </c>
      <c r="W184" s="25" t="s">
        <v>0</v>
      </c>
      <c r="X184" s="25">
        <v>0.2258184</v>
      </c>
      <c r="Y184" s="25">
        <v>0.3119632</v>
      </c>
      <c r="Z184" s="25">
        <v>0.34046320000000002</v>
      </c>
      <c r="AA184" s="25">
        <v>0.31166880000000002</v>
      </c>
      <c r="AB184" s="25">
        <v>0.29565399999999997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0.32458123750000001</v>
      </c>
      <c r="AP184" s="22">
        <f>((AK184-AK$36)*100)/AK$36</f>
        <v>-17.71418088633429</v>
      </c>
    </row>
    <row r="185" spans="1:42" x14ac:dyDescent="0.25">
      <c r="A185" s="25">
        <v>0.35231309999999999</v>
      </c>
      <c r="B185" s="26">
        <v>0.37811549999999999</v>
      </c>
      <c r="C185" s="25">
        <v>0.46597470000000002</v>
      </c>
      <c r="D185" s="25">
        <v>0.4128018</v>
      </c>
      <c r="E185" s="25">
        <v>0.37082900000000002</v>
      </c>
      <c r="F185" s="25">
        <v>0.37461559999999999</v>
      </c>
      <c r="G185" s="25">
        <v>0.39437939999999999</v>
      </c>
      <c r="H185" s="25">
        <v>0.50813980000000003</v>
      </c>
      <c r="I185" s="25">
        <v>0.51330480000000001</v>
      </c>
      <c r="J185" s="25">
        <v>0.52049840000000003</v>
      </c>
      <c r="K185" s="25">
        <v>0.50869140000000002</v>
      </c>
      <c r="L185" s="25">
        <v>0.50595400000000001</v>
      </c>
      <c r="M185" s="25">
        <v>0.48404540000000001</v>
      </c>
      <c r="N185" s="25">
        <v>0.47377269999999999</v>
      </c>
      <c r="O185" s="25">
        <v>0.47236519999999999</v>
      </c>
      <c r="P185" s="25">
        <v>0.48990139999999999</v>
      </c>
      <c r="Q185" s="25">
        <v>0.49289440000000001</v>
      </c>
      <c r="R185" s="25">
        <v>0.43834329999999999</v>
      </c>
      <c r="S185" s="25">
        <v>0.43408730000000001</v>
      </c>
      <c r="T185" s="25">
        <v>0.50973120000000005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0.34478360000000002</v>
      </c>
      <c r="Z185" s="25">
        <v>0.35339799999999999</v>
      </c>
      <c r="AA185" s="25">
        <v>0.36326969999999997</v>
      </c>
      <c r="AB185" s="25">
        <v>0.43575219999999998</v>
      </c>
      <c r="AC185" s="25">
        <v>0.4220505</v>
      </c>
      <c r="AD185" s="25">
        <v>0.36277619999999999</v>
      </c>
      <c r="AE185" s="25">
        <v>0.3871753</v>
      </c>
      <c r="AF185" s="25">
        <v>0.34928749999999997</v>
      </c>
      <c r="AG185" s="25">
        <v>0.34513379999999999</v>
      </c>
      <c r="AH185" s="25">
        <v>0.3487596</v>
      </c>
      <c r="AI185" s="25">
        <v>0.34950870000000001</v>
      </c>
      <c r="AJ185" s="25">
        <v>0.34641139999999998</v>
      </c>
      <c r="AK185" s="3">
        <f t="shared" si="3"/>
        <v>0.4221582781249999</v>
      </c>
      <c r="AP185" s="22">
        <f>((AK185-AK$37)*100)/AK$37</f>
        <v>-10.413201389923676</v>
      </c>
    </row>
    <row r="186" spans="1:42" x14ac:dyDescent="0.25">
      <c r="AK186" s="17">
        <f>SUM(A150:AJ185)/867</f>
        <v>0.17908793656286043</v>
      </c>
      <c r="AP186" s="23">
        <f>((AK186-AK$38)*100)/AK$38</f>
        <v>-1.3516112628169761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Y275"/>
  <sheetViews>
    <sheetView topLeftCell="F52" zoomScale="70" zoomScaleNormal="70" workbookViewId="0">
      <selection activeCell="AN27" sqref="AN27"/>
    </sheetView>
  </sheetViews>
  <sheetFormatPr defaultRowHeight="15" x14ac:dyDescent="0.25"/>
  <cols>
    <col min="37" max="37" width="12.7109375" style="3" customWidth="1"/>
    <col min="38" max="40" width="8.7109375" style="2"/>
    <col min="41" max="41" width="12" style="2" customWidth="1"/>
    <col min="42" max="42" width="8.7109375" style="2"/>
    <col min="46" max="46" width="13" style="1" bestFit="1" customWidth="1"/>
    <col min="51" max="51" width="12.5703125" style="1" bestFit="1" customWidth="1"/>
  </cols>
  <sheetData>
    <row r="1" spans="1:49" x14ac:dyDescent="0.25">
      <c r="A1" t="s">
        <v>31</v>
      </c>
      <c r="AK1" s="1"/>
      <c r="AL1" s="1"/>
    </row>
    <row r="2" spans="1:49" x14ac:dyDescent="0.25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25">
      <c r="A3" s="25" t="s">
        <v>0</v>
      </c>
      <c r="B3" s="26">
        <v>0.1023741201733694</v>
      </c>
      <c r="C3" s="25">
        <v>8.499815015700489E-2</v>
      </c>
      <c r="D3" s="25">
        <v>7.8515306154093759E-2</v>
      </c>
      <c r="E3" s="25">
        <v>5.9321320128891512E-2</v>
      </c>
      <c r="F3" s="25">
        <v>0.14012855023994861</v>
      </c>
      <c r="G3" s="25">
        <v>0.14059293024140571</v>
      </c>
      <c r="H3" s="25">
        <v>4.1775180108627658E-2</v>
      </c>
      <c r="I3" s="25">
        <v>5.92293901231798E-2</v>
      </c>
      <c r="J3" s="25">
        <v>8.8547490149942579E-2</v>
      </c>
      <c r="K3" s="25">
        <v>6.3964950125018197E-2</v>
      </c>
      <c r="L3" s="25">
        <v>8.7456730148075895E-2</v>
      </c>
      <c r="M3" s="25">
        <v>8.8461580149371943E-2</v>
      </c>
      <c r="N3" s="25">
        <v>8.7312095149182117E-2</v>
      </c>
      <c r="O3" s="25">
        <v>6.5281540131576665E-2</v>
      </c>
      <c r="P3" s="25">
        <v>6.1330963129000902E-2</v>
      </c>
      <c r="Q3" s="25">
        <v>0.14117104024073379</v>
      </c>
      <c r="R3" s="25">
        <v>4.0454704105484372E-2</v>
      </c>
      <c r="S3" s="25">
        <v>3.874436010258319E-2</v>
      </c>
      <c r="T3" s="25">
        <v>6.6640116134160599E-2</v>
      </c>
      <c r="U3" s="25">
        <v>6.678422012967894E-2</v>
      </c>
      <c r="V3" s="25">
        <v>7.5334250136232697E-2</v>
      </c>
      <c r="W3" s="25">
        <v>6.5198410126455636E-2</v>
      </c>
      <c r="X3" s="25">
        <v>7.3977160132997904E-2</v>
      </c>
      <c r="Y3" s="25">
        <v>6.8943380126473178E-2</v>
      </c>
      <c r="Z3" s="25">
        <v>8.3267750141563554E-2</v>
      </c>
      <c r="AA3" s="25">
        <v>8.0905650139495092E-2</v>
      </c>
      <c r="AB3" s="25">
        <v>8.1315055139928955E-2</v>
      </c>
      <c r="AC3" s="25">
        <v>8.551421014655948E-2</v>
      </c>
      <c r="AD3" s="25">
        <v>8.1871530149496441E-2</v>
      </c>
      <c r="AE3" s="25">
        <v>9.7018150164611738E-2</v>
      </c>
      <c r="AF3" s="25">
        <v>9.8263130169955346E-2</v>
      </c>
      <c r="AG3" s="25">
        <v>5.7388850114712293E-2</v>
      </c>
      <c r="AH3" s="25">
        <v>6.1997917121469209E-2</v>
      </c>
      <c r="AI3" s="25">
        <v>7.7931070148664294E-2</v>
      </c>
      <c r="AJ3" s="25" t="s">
        <v>0</v>
      </c>
      <c r="AK3" s="3">
        <f>AVERAGE(A3:AJ3)</f>
        <v>7.9176801499410199E-2</v>
      </c>
      <c r="AL3" s="4">
        <v>-66.4435</v>
      </c>
      <c r="AM3" s="6" t="s">
        <v>94</v>
      </c>
      <c r="AO3" s="2">
        <f>SUM(A36:AJ37)/40</f>
        <v>8.7357864466520038E-2</v>
      </c>
      <c r="AV3" s="2"/>
      <c r="AW3" s="2"/>
    </row>
    <row r="4" spans="1:49" x14ac:dyDescent="0.25">
      <c r="A4" s="27">
        <v>0.14635913055932689</v>
      </c>
      <c r="B4" s="28">
        <v>0.163668410634522</v>
      </c>
      <c r="C4" s="27">
        <v>0.14035134066357269</v>
      </c>
      <c r="D4" s="27">
        <v>0.1370574007517418</v>
      </c>
      <c r="E4" s="27">
        <v>0.13910033084336659</v>
      </c>
      <c r="F4" s="27">
        <v>0.1145076807670775</v>
      </c>
      <c r="G4" s="27">
        <v>0.11129760065398391</v>
      </c>
      <c r="H4" s="27">
        <v>0.10098866056215861</v>
      </c>
      <c r="I4" s="27">
        <v>0.108333410549872</v>
      </c>
      <c r="J4" s="27">
        <v>0.1167865705561968</v>
      </c>
      <c r="K4" s="27">
        <v>0.1179457165460939</v>
      </c>
      <c r="L4" s="27">
        <v>0.1186034805301022</v>
      </c>
      <c r="M4" s="27">
        <v>0.1182564655110067</v>
      </c>
      <c r="N4" s="27">
        <v>0.1185443505219296</v>
      </c>
      <c r="O4" s="27">
        <v>0.1181713305718395</v>
      </c>
      <c r="P4" s="27">
        <v>0.1133624246370067</v>
      </c>
      <c r="Q4" s="27">
        <v>0.1118881807041506</v>
      </c>
      <c r="R4" s="27">
        <v>9.3459890690163E-2</v>
      </c>
      <c r="S4" s="27">
        <v>9.1944920685732859E-2</v>
      </c>
      <c r="T4" s="27">
        <v>0.1139206207982284</v>
      </c>
      <c r="U4" s="27">
        <v>0.10951564059227779</v>
      </c>
      <c r="V4" s="27">
        <v>0.1049925243958707</v>
      </c>
      <c r="W4" s="27">
        <v>0.1411122703435766</v>
      </c>
      <c r="X4" s="27">
        <v>0.20484260044764871</v>
      </c>
      <c r="Y4" s="27">
        <v>0.21338011041755919</v>
      </c>
      <c r="Z4" s="27">
        <v>0.21067204036555731</v>
      </c>
      <c r="AA4" s="27">
        <v>0.2143683403906709</v>
      </c>
      <c r="AB4" s="27">
        <v>0.21408424041038479</v>
      </c>
      <c r="AC4" s="27">
        <v>0.13741040029248541</v>
      </c>
      <c r="AD4" s="27">
        <v>0.1491473503241216</v>
      </c>
      <c r="AE4" s="27">
        <v>0.18325160034560109</v>
      </c>
      <c r="AF4" s="27">
        <v>0.152782780337959</v>
      </c>
      <c r="AG4" s="27">
        <v>0.19103335040222999</v>
      </c>
      <c r="AH4" s="27">
        <v>0.19776890045034751</v>
      </c>
      <c r="AI4" s="27">
        <v>0.13864140034410849</v>
      </c>
      <c r="AJ4" s="27">
        <v>0.13127473045805771</v>
      </c>
      <c r="AK4" s="3">
        <f t="shared" ref="AK4:AK67" si="0">AVERAGE(A4:AJ4)</f>
        <v>0.14135628327934804</v>
      </c>
      <c r="AL4" s="9">
        <v>-59.441600000000001</v>
      </c>
      <c r="AM4" s="6" t="s">
        <v>116</v>
      </c>
      <c r="AO4" s="2">
        <f>SUM(A2:AJ3)/34</f>
        <v>7.9176801499410199E-2</v>
      </c>
      <c r="AT4" s="44">
        <f>AVERAGE(A2:AJ3)</f>
        <v>7.9176801499410199E-2</v>
      </c>
      <c r="AV4" s="22" t="s">
        <v>95</v>
      </c>
      <c r="AW4" s="2" t="s">
        <v>96</v>
      </c>
    </row>
    <row r="5" spans="1:49" x14ac:dyDescent="0.25">
      <c r="A5" s="27">
        <v>0.20982024299999999</v>
      </c>
      <c r="B5" s="28">
        <v>0.20733868699999999</v>
      </c>
      <c r="C5" s="27">
        <v>0.203899787</v>
      </c>
      <c r="D5" s="27">
        <v>0.20556750400000001</v>
      </c>
      <c r="E5" s="27">
        <v>0.20402885800000001</v>
      </c>
      <c r="F5" s="27">
        <v>0.19625543200000001</v>
      </c>
      <c r="G5" s="27">
        <v>0.18870879700000001</v>
      </c>
      <c r="H5" s="27">
        <v>0.19034584700000001</v>
      </c>
      <c r="I5" s="27">
        <v>0.202784087</v>
      </c>
      <c r="J5" s="27">
        <v>0.21054829899999999</v>
      </c>
      <c r="K5" s="27">
        <v>0.21440640799999999</v>
      </c>
      <c r="L5" s="27">
        <v>0.21397915300000001</v>
      </c>
      <c r="M5" s="27">
        <v>0.209797505</v>
      </c>
      <c r="N5" s="27">
        <v>0.20875682400000001</v>
      </c>
      <c r="O5" s="27">
        <v>0.206347106</v>
      </c>
      <c r="P5" s="27">
        <v>0.20262458699999999</v>
      </c>
      <c r="Q5" s="27">
        <v>0.19900928900000001</v>
      </c>
      <c r="R5" s="27">
        <v>0.18760508000000001</v>
      </c>
      <c r="S5" s="27">
        <v>0.16019905700000001</v>
      </c>
      <c r="T5" s="27">
        <v>0.1822954</v>
      </c>
      <c r="U5" s="27">
        <v>0.20198688200000001</v>
      </c>
      <c r="V5" s="27">
        <v>0.21376619799999999</v>
      </c>
      <c r="W5" s="27">
        <v>0.21779805799999999</v>
      </c>
      <c r="X5" s="27">
        <v>0.21705332999999999</v>
      </c>
      <c r="Y5" s="27">
        <v>0.216636615</v>
      </c>
      <c r="Z5" s="27">
        <v>0.21662298699999999</v>
      </c>
      <c r="AA5" s="27">
        <v>0.21539968400000001</v>
      </c>
      <c r="AB5" s="27">
        <v>0.21046400700000001</v>
      </c>
      <c r="AC5" s="27">
        <v>0.208077226</v>
      </c>
      <c r="AD5" s="27">
        <v>0.210837248</v>
      </c>
      <c r="AE5" s="27">
        <v>0.21555354400000001</v>
      </c>
      <c r="AF5" s="27">
        <v>0.21500027899999999</v>
      </c>
      <c r="AG5" s="27">
        <v>0.21397519700000001</v>
      </c>
      <c r="AH5" s="27">
        <v>0.21459864000000001</v>
      </c>
      <c r="AI5" s="27">
        <v>0.213746725</v>
      </c>
      <c r="AJ5" s="27">
        <v>0.213401853</v>
      </c>
      <c r="AK5" s="3">
        <f t="shared" si="0"/>
        <v>0.20608990063888885</v>
      </c>
      <c r="AL5" s="1">
        <v>-53.663899999999998</v>
      </c>
      <c r="AM5" s="10" t="s">
        <v>94</v>
      </c>
      <c r="AO5" s="2">
        <f>SUM(A34:AJ35)/26</f>
        <v>0.18789872476482566</v>
      </c>
      <c r="AV5" s="10" t="s">
        <v>97</v>
      </c>
      <c r="AW5" s="2" t="s">
        <v>98</v>
      </c>
    </row>
    <row r="6" spans="1:49" x14ac:dyDescent="0.25">
      <c r="A6" s="29">
        <v>0.207016688</v>
      </c>
      <c r="B6" s="30">
        <v>0.20677335699999999</v>
      </c>
      <c r="C6" s="29">
        <v>0.20585441600000001</v>
      </c>
      <c r="D6" s="29">
        <v>0.20938433200000001</v>
      </c>
      <c r="E6" s="31">
        <v>0.21103329300000001</v>
      </c>
      <c r="F6" s="31">
        <v>0.21145633699999999</v>
      </c>
      <c r="G6" s="31">
        <v>0.21253153299999999</v>
      </c>
      <c r="H6" s="31">
        <v>0.214091538</v>
      </c>
      <c r="I6" s="31">
        <v>0.217291448</v>
      </c>
      <c r="J6" s="31">
        <v>0.21902633699999999</v>
      </c>
      <c r="K6" s="31">
        <v>0.21899764999999999</v>
      </c>
      <c r="L6" s="31">
        <v>0.216932398</v>
      </c>
      <c r="M6" s="31">
        <v>0.21560154000000001</v>
      </c>
      <c r="N6" s="31">
        <v>0.214319444</v>
      </c>
      <c r="O6" s="31">
        <v>0.21160622500000001</v>
      </c>
      <c r="P6" s="31">
        <v>0.208922791</v>
      </c>
      <c r="Q6" s="32">
        <v>0.20747734700000001</v>
      </c>
      <c r="R6" s="32">
        <v>0.20528975399999999</v>
      </c>
      <c r="S6" s="33">
        <v>0.19514783899999999</v>
      </c>
      <c r="T6" s="33" t="s">
        <v>0</v>
      </c>
      <c r="U6" s="33">
        <v>0.228358012</v>
      </c>
      <c r="V6" s="33">
        <v>0.22865928999999999</v>
      </c>
      <c r="W6" s="33">
        <v>0.22818200699999999</v>
      </c>
      <c r="X6" s="33">
        <v>0.22677660999999999</v>
      </c>
      <c r="Y6" s="33">
        <v>0.225835972</v>
      </c>
      <c r="Z6" s="33">
        <v>0.22431947999999999</v>
      </c>
      <c r="AA6" s="33">
        <v>0.21788993100000001</v>
      </c>
      <c r="AB6" s="33">
        <v>0.21607850200000001</v>
      </c>
      <c r="AC6" s="29">
        <v>0.21522349099999999</v>
      </c>
      <c r="AD6" s="29">
        <v>0.21596942599999999</v>
      </c>
      <c r="AE6" s="29">
        <v>0.218260756</v>
      </c>
      <c r="AF6" s="29">
        <v>0.21875045300000001</v>
      </c>
      <c r="AG6" s="29">
        <v>0.21347326599999999</v>
      </c>
      <c r="AH6" s="29">
        <v>0.21346959200000001</v>
      </c>
      <c r="AI6" s="29">
        <v>0.21009639199999999</v>
      </c>
      <c r="AJ6" s="29">
        <v>0.21038916999999999</v>
      </c>
      <c r="AK6" s="3">
        <f t="shared" si="0"/>
        <v>0.2148710462</v>
      </c>
      <c r="AL6" s="1">
        <v>-48.590400000000002</v>
      </c>
      <c r="AM6" s="10" t="s">
        <v>116</v>
      </c>
      <c r="AO6" s="2">
        <f>SUM(A4:AJ5)/72</f>
        <v>0.1737230919591185</v>
      </c>
      <c r="AV6" s="11" t="s">
        <v>100</v>
      </c>
      <c r="AW6" s="2" t="s">
        <v>101</v>
      </c>
    </row>
    <row r="7" spans="1:49" x14ac:dyDescent="0.25">
      <c r="A7" s="29">
        <v>0.21326890000000001</v>
      </c>
      <c r="B7" s="30">
        <v>0.21660746</v>
      </c>
      <c r="C7" s="29">
        <v>0.21967254</v>
      </c>
      <c r="D7" s="29">
        <v>0.221425856</v>
      </c>
      <c r="E7" s="31">
        <v>0.22592546399999999</v>
      </c>
      <c r="F7" s="31">
        <v>0.23048277</v>
      </c>
      <c r="G7" s="31">
        <v>0.232069784</v>
      </c>
      <c r="H7" s="31">
        <v>0.232217436</v>
      </c>
      <c r="I7" s="31">
        <v>0.23456988000000001</v>
      </c>
      <c r="J7" s="31">
        <v>0.22846733</v>
      </c>
      <c r="K7" s="31">
        <v>0.22694086999999999</v>
      </c>
      <c r="L7" s="31">
        <v>0.226042576</v>
      </c>
      <c r="M7" s="31">
        <v>0.22525002999999999</v>
      </c>
      <c r="N7" s="31">
        <v>0.22477008400000001</v>
      </c>
      <c r="O7" s="31">
        <v>0.22426193</v>
      </c>
      <c r="P7" s="31">
        <v>0.22220671</v>
      </c>
      <c r="Q7" s="32">
        <v>0.22338850800000001</v>
      </c>
      <c r="R7" s="32">
        <v>0.22646503600000001</v>
      </c>
      <c r="S7" s="33">
        <v>0.218589483</v>
      </c>
      <c r="T7" s="33" t="s">
        <v>0</v>
      </c>
      <c r="U7" s="33">
        <v>0.23680266699999999</v>
      </c>
      <c r="V7" s="33">
        <v>0.235018476</v>
      </c>
      <c r="W7" s="33">
        <v>0.234000875</v>
      </c>
      <c r="X7" s="33">
        <v>0.23279635000000001</v>
      </c>
      <c r="Y7" s="33">
        <v>0.231298806</v>
      </c>
      <c r="Z7" s="33">
        <v>0.22593321599999999</v>
      </c>
      <c r="AA7" s="33">
        <v>0.22335718299999999</v>
      </c>
      <c r="AB7" s="33">
        <v>0.223768297</v>
      </c>
      <c r="AC7" s="29">
        <v>0.22317140999999999</v>
      </c>
      <c r="AD7" s="29">
        <v>0.21795348</v>
      </c>
      <c r="AE7" s="29">
        <v>0.21558724700000001</v>
      </c>
      <c r="AF7" s="29">
        <v>0.21862672799999999</v>
      </c>
      <c r="AG7" s="29">
        <v>0.21362492199999999</v>
      </c>
      <c r="AH7" s="29">
        <v>0.210402968</v>
      </c>
      <c r="AI7" s="29">
        <v>0.20978898500000001</v>
      </c>
      <c r="AJ7" s="29">
        <v>0.21184845999999999</v>
      </c>
      <c r="AK7" s="3">
        <f t="shared" si="0"/>
        <v>0.22390293477142859</v>
      </c>
      <c r="AL7" s="1">
        <v>-43.982999999999997</v>
      </c>
      <c r="AM7" s="11" t="s">
        <v>99</v>
      </c>
      <c r="AO7" s="2">
        <f>SUM(A29:R33)/56</f>
        <v>0.24841265830357143</v>
      </c>
      <c r="AV7" s="14" t="s">
        <v>103</v>
      </c>
      <c r="AW7" s="2" t="s">
        <v>104</v>
      </c>
    </row>
    <row r="8" spans="1:49" x14ac:dyDescent="0.25">
      <c r="A8" s="29">
        <v>0.22652214400000001</v>
      </c>
      <c r="B8" s="30">
        <v>0.23242373</v>
      </c>
      <c r="C8" s="29">
        <v>0.23683546</v>
      </c>
      <c r="D8" s="29">
        <v>0.24084861799999999</v>
      </c>
      <c r="E8" s="31">
        <v>0.24884007</v>
      </c>
      <c r="F8" s="31">
        <v>0.24963514000000001</v>
      </c>
      <c r="G8" s="31">
        <v>0.25249957000000001</v>
      </c>
      <c r="H8" s="31">
        <v>0.24706478700000001</v>
      </c>
      <c r="I8" s="31">
        <v>0.24396056999999999</v>
      </c>
      <c r="J8" s="31">
        <v>0.239037797</v>
      </c>
      <c r="K8" s="31">
        <v>0.23991503</v>
      </c>
      <c r="L8" s="31">
        <v>0.24230006500000001</v>
      </c>
      <c r="M8" s="31">
        <v>0.24256556000000001</v>
      </c>
      <c r="N8" s="31">
        <v>0.24258590999999999</v>
      </c>
      <c r="O8" s="31">
        <v>0.24268638300000001</v>
      </c>
      <c r="P8" s="31">
        <v>0.24371199399999999</v>
      </c>
      <c r="Q8" s="32">
        <v>0.24551395300000001</v>
      </c>
      <c r="R8" s="32">
        <v>0.25013313199999998</v>
      </c>
      <c r="S8" s="33">
        <v>0.24405571300000001</v>
      </c>
      <c r="T8" s="33" t="s">
        <v>0</v>
      </c>
      <c r="U8" s="33">
        <v>0.25477607600000002</v>
      </c>
      <c r="V8" s="33">
        <v>0.244092487</v>
      </c>
      <c r="W8" s="33">
        <v>0.24027473699999999</v>
      </c>
      <c r="X8" s="33">
        <v>0.23852588699999999</v>
      </c>
      <c r="Y8" s="33">
        <v>0.23585017999999999</v>
      </c>
      <c r="Z8" s="33">
        <v>0.234538897</v>
      </c>
      <c r="AA8" s="33">
        <v>0.23422711700000001</v>
      </c>
      <c r="AB8" s="33">
        <v>0.236084193</v>
      </c>
      <c r="AC8" s="29">
        <v>0.23502144999999999</v>
      </c>
      <c r="AD8" s="29">
        <v>0.22114057000000001</v>
      </c>
      <c r="AE8" s="29">
        <v>0.21624866500000001</v>
      </c>
      <c r="AF8" s="29">
        <v>0.216168955</v>
      </c>
      <c r="AG8" s="29">
        <v>0.21191247699999999</v>
      </c>
      <c r="AH8" s="29">
        <v>0.21367399000000001</v>
      </c>
      <c r="AI8" s="29">
        <v>0.21757441399999999</v>
      </c>
      <c r="AJ8" s="29">
        <v>0.22144213700000001</v>
      </c>
      <c r="AK8" s="3">
        <f t="shared" si="0"/>
        <v>0.23664822451428569</v>
      </c>
      <c r="AL8" s="1">
        <v>-39.709000000000003</v>
      </c>
      <c r="AM8" s="11" t="s">
        <v>102</v>
      </c>
      <c r="AO8" s="2">
        <f>SUM(E6:R10)/68</f>
        <v>0.23941810108823525</v>
      </c>
      <c r="AV8" s="24" t="s">
        <v>106</v>
      </c>
      <c r="AW8" s="2" t="s">
        <v>107</v>
      </c>
    </row>
    <row r="9" spans="1:49" x14ac:dyDescent="0.25">
      <c r="A9" s="29">
        <v>0.249760644</v>
      </c>
      <c r="B9" s="30">
        <v>0.25595793999999999</v>
      </c>
      <c r="C9" s="29">
        <v>0.2592796</v>
      </c>
      <c r="D9" s="29">
        <v>0.25304757999999999</v>
      </c>
      <c r="E9" s="31" t="s">
        <v>0</v>
      </c>
      <c r="F9" s="31">
        <v>0.24476134999999999</v>
      </c>
      <c r="G9" s="31">
        <v>0.257623186</v>
      </c>
      <c r="H9" s="31">
        <v>0.253237092</v>
      </c>
      <c r="I9" s="31">
        <v>0.25030513199999999</v>
      </c>
      <c r="J9" s="31">
        <v>0.24777415</v>
      </c>
      <c r="K9" s="31">
        <v>0.25107284000000002</v>
      </c>
      <c r="L9" s="31">
        <v>0.25579278599999999</v>
      </c>
      <c r="M9" s="31">
        <v>0.25729208799999997</v>
      </c>
      <c r="N9" s="31">
        <v>0.25847664999999997</v>
      </c>
      <c r="O9" s="31">
        <v>0.259962474</v>
      </c>
      <c r="P9" s="31">
        <v>0.26096701999999999</v>
      </c>
      <c r="Q9" s="32">
        <v>0.26395070599999998</v>
      </c>
      <c r="R9" s="32">
        <v>0.26922806799999999</v>
      </c>
      <c r="S9" s="33">
        <v>0.26626873499999998</v>
      </c>
      <c r="T9" s="33" t="s">
        <v>0</v>
      </c>
      <c r="U9" s="33">
        <v>0.27046170400000002</v>
      </c>
      <c r="V9" s="33">
        <v>0.25954476399999998</v>
      </c>
      <c r="W9" s="33">
        <v>0.24961465499999999</v>
      </c>
      <c r="X9" s="33">
        <v>0.24556607599999999</v>
      </c>
      <c r="Y9" s="33">
        <v>0.24687163000000001</v>
      </c>
      <c r="Z9" s="33">
        <v>0.25041680399999999</v>
      </c>
      <c r="AA9" s="33">
        <v>0.25703213000000003</v>
      </c>
      <c r="AB9" s="33">
        <v>0.25649601700000002</v>
      </c>
      <c r="AC9" s="29">
        <v>0.25420177500000002</v>
      </c>
      <c r="AD9" s="29">
        <v>0.24567825400000001</v>
      </c>
      <c r="AE9" s="29">
        <v>0.24006773200000001</v>
      </c>
      <c r="AF9" s="29">
        <v>0.236426944</v>
      </c>
      <c r="AG9" s="29">
        <v>0.23412796799999999</v>
      </c>
      <c r="AH9" s="29">
        <v>0.23683675800000001</v>
      </c>
      <c r="AI9" s="29">
        <v>0.24108209</v>
      </c>
      <c r="AJ9" s="29">
        <v>0.24613091000000001</v>
      </c>
      <c r="AK9" s="3">
        <f t="shared" si="0"/>
        <v>0.25250924270588238</v>
      </c>
      <c r="AL9" s="1">
        <v>-35.685299999999998</v>
      </c>
      <c r="AM9" s="12" t="s">
        <v>105</v>
      </c>
      <c r="AO9" s="2">
        <f>SUM(S29:Z33)/35</f>
        <v>0.23918170002857145</v>
      </c>
      <c r="AV9" s="42" t="s">
        <v>109</v>
      </c>
      <c r="AW9" s="2" t="s">
        <v>110</v>
      </c>
    </row>
    <row r="10" spans="1:49" x14ac:dyDescent="0.25">
      <c r="A10" s="29">
        <v>0.26527561</v>
      </c>
      <c r="B10" s="30">
        <v>0.26698946000000001</v>
      </c>
      <c r="C10" s="29">
        <v>0.26283637999999998</v>
      </c>
      <c r="D10" s="29" t="s">
        <v>0</v>
      </c>
      <c r="E10" s="31" t="s">
        <v>0</v>
      </c>
      <c r="F10" s="31">
        <v>0.25615821700000002</v>
      </c>
      <c r="G10" s="31">
        <v>0.26122292499999999</v>
      </c>
      <c r="H10" s="31">
        <v>0.25471771999999998</v>
      </c>
      <c r="I10" s="31">
        <v>0.24931552000000001</v>
      </c>
      <c r="J10" s="31">
        <v>0.246980846</v>
      </c>
      <c r="K10" s="31">
        <v>0.25107984999999999</v>
      </c>
      <c r="L10" s="31">
        <v>0.25294696999999999</v>
      </c>
      <c r="M10" s="31">
        <v>0.25622879999999998</v>
      </c>
      <c r="N10" s="31">
        <v>0.25533661000000002</v>
      </c>
      <c r="O10" s="31">
        <v>0.25983713000000003</v>
      </c>
      <c r="P10" s="31">
        <v>0.26525302000000001</v>
      </c>
      <c r="Q10" s="32">
        <v>0.27380976000000001</v>
      </c>
      <c r="R10" s="32">
        <v>0.26901396</v>
      </c>
      <c r="S10" s="33">
        <v>0.26807851999999999</v>
      </c>
      <c r="T10" s="33" t="s">
        <v>0</v>
      </c>
      <c r="U10" s="33" t="s">
        <v>0</v>
      </c>
      <c r="V10" s="33">
        <v>0.27510980400000001</v>
      </c>
      <c r="W10" s="33">
        <v>0.25938071000000001</v>
      </c>
      <c r="X10" s="33">
        <v>0.25733502000000003</v>
      </c>
      <c r="Y10" s="33">
        <v>0.26415353000000003</v>
      </c>
      <c r="Z10" s="33">
        <v>0.27319128999999998</v>
      </c>
      <c r="AA10" s="33">
        <v>0.28547466700000002</v>
      </c>
      <c r="AB10" s="33">
        <v>0.27319625199999997</v>
      </c>
      <c r="AC10" s="29" t="s">
        <v>0</v>
      </c>
      <c r="AD10" s="29">
        <v>0.26038848999999997</v>
      </c>
      <c r="AE10" s="29">
        <v>0.25449011999999999</v>
      </c>
      <c r="AF10" s="29">
        <v>0.25234248999999997</v>
      </c>
      <c r="AG10" s="29">
        <v>0.27306722999999999</v>
      </c>
      <c r="AH10" s="29">
        <v>0.27807152600000001</v>
      </c>
      <c r="AI10" s="29">
        <v>0.27859386400000002</v>
      </c>
      <c r="AJ10" s="29">
        <v>0.27736992599999999</v>
      </c>
      <c r="AK10" s="3">
        <f t="shared" si="0"/>
        <v>0.26378213603225809</v>
      </c>
      <c r="AL10" s="1">
        <v>-31.855</v>
      </c>
      <c r="AM10" s="12" t="s">
        <v>108</v>
      </c>
      <c r="AO10" s="2">
        <f>SUM(S6:AB10)/44</f>
        <v>0.24257796797727271</v>
      </c>
      <c r="AV10" s="43" t="s">
        <v>111</v>
      </c>
      <c r="AW10" s="2" t="s">
        <v>112</v>
      </c>
    </row>
    <row r="11" spans="1:49" x14ac:dyDescent="0.25">
      <c r="A11" s="29">
        <v>0.26112773</v>
      </c>
      <c r="B11" s="30">
        <v>0.26272645999999999</v>
      </c>
      <c r="C11" s="29" t="s">
        <v>0</v>
      </c>
      <c r="D11" s="29" t="s">
        <v>0</v>
      </c>
      <c r="E11" s="34" t="s">
        <v>0</v>
      </c>
      <c r="F11" s="34">
        <v>0.25528056999999998</v>
      </c>
      <c r="G11" s="34">
        <v>0.24909208999999999</v>
      </c>
      <c r="H11" s="34">
        <v>0.245764855</v>
      </c>
      <c r="I11" s="34">
        <v>0.24305627499999999</v>
      </c>
      <c r="J11" s="34">
        <v>0.24243216000000001</v>
      </c>
      <c r="K11" s="34">
        <v>0.24192171000000001</v>
      </c>
      <c r="L11" s="34">
        <v>0.23961440000000001</v>
      </c>
      <c r="M11" s="34">
        <v>0.24047648499999999</v>
      </c>
      <c r="N11" s="34">
        <v>0.24387823</v>
      </c>
      <c r="O11" s="34">
        <v>0.24846061</v>
      </c>
      <c r="P11" s="34">
        <v>0.25403696999999997</v>
      </c>
      <c r="Q11" s="34">
        <v>0.25703129000000002</v>
      </c>
      <c r="R11" s="34">
        <v>0.26030214499999998</v>
      </c>
      <c r="S11" s="35">
        <v>0.2665169</v>
      </c>
      <c r="T11" s="35" t="s">
        <v>0</v>
      </c>
      <c r="U11" s="35" t="s">
        <v>0</v>
      </c>
      <c r="V11" s="35">
        <v>0.26695042000000002</v>
      </c>
      <c r="W11" s="35">
        <v>0.26022894499999999</v>
      </c>
      <c r="X11" s="35">
        <v>0.25727393599999998</v>
      </c>
      <c r="Y11" s="35">
        <v>0.27335119000000002</v>
      </c>
      <c r="Z11" s="35">
        <v>0.28080682000000001</v>
      </c>
      <c r="AA11" s="35">
        <v>0.27354652000000002</v>
      </c>
      <c r="AB11" s="35">
        <v>0.27305768000000002</v>
      </c>
      <c r="AC11" s="36" t="s">
        <v>0</v>
      </c>
      <c r="AD11" s="29">
        <v>0.25821314000000001</v>
      </c>
      <c r="AE11" s="29">
        <v>0.25389956000000002</v>
      </c>
      <c r="AF11" s="29">
        <v>0.25197371000000002</v>
      </c>
      <c r="AG11" s="29">
        <v>0.25571898999999998</v>
      </c>
      <c r="AH11" s="29">
        <v>0.26232090000000002</v>
      </c>
      <c r="AI11" s="29">
        <v>0.26668659</v>
      </c>
      <c r="AJ11" s="29">
        <v>0.26398186000000001</v>
      </c>
      <c r="AK11" s="3">
        <f t="shared" si="0"/>
        <v>0.2569909713666666</v>
      </c>
      <c r="AL11" s="13">
        <v>-28.178599999999999</v>
      </c>
      <c r="AM11" s="14" t="s">
        <v>99</v>
      </c>
      <c r="AO11" s="7">
        <f>(SUM(B20:O28)+SUM(P20:R24))/140</f>
        <v>0.25061849976428574</v>
      </c>
      <c r="AV11" s="16" t="s">
        <v>113</v>
      </c>
      <c r="AW11" s="2" t="s">
        <v>114</v>
      </c>
    </row>
    <row r="12" spans="1:49" x14ac:dyDescent="0.25">
      <c r="A12" s="29">
        <v>0.26186206000000001</v>
      </c>
      <c r="B12" s="30">
        <v>0.26226767499999998</v>
      </c>
      <c r="C12" s="29" t="s">
        <v>0</v>
      </c>
      <c r="D12" s="29" t="s">
        <v>0</v>
      </c>
      <c r="E12" s="34" t="s">
        <v>0</v>
      </c>
      <c r="F12" s="34">
        <v>0.25053193000000001</v>
      </c>
      <c r="G12" s="34">
        <v>0.24781607999999999</v>
      </c>
      <c r="H12" s="34">
        <v>0.243526404</v>
      </c>
      <c r="I12" s="34">
        <v>0.23824252000000001</v>
      </c>
      <c r="J12" s="34">
        <v>0.23835239999999999</v>
      </c>
      <c r="K12" s="34">
        <v>0.23946942600000001</v>
      </c>
      <c r="L12" s="34">
        <v>0.23882617</v>
      </c>
      <c r="M12" s="34">
        <v>0.23956930500000001</v>
      </c>
      <c r="N12" s="34">
        <v>0.24171208999999999</v>
      </c>
      <c r="O12" s="34">
        <v>0.24505529000000001</v>
      </c>
      <c r="P12" s="34">
        <v>0.24940907000000001</v>
      </c>
      <c r="Q12" s="34">
        <v>0.25360901000000002</v>
      </c>
      <c r="R12" s="34">
        <v>0.25717582999999999</v>
      </c>
      <c r="S12" s="35">
        <v>0.2636925</v>
      </c>
      <c r="T12" s="35" t="s">
        <v>0</v>
      </c>
      <c r="U12" s="35" t="s">
        <v>0</v>
      </c>
      <c r="V12" s="35">
        <v>0.26956443000000002</v>
      </c>
      <c r="W12" s="35">
        <v>0.26441630999999999</v>
      </c>
      <c r="X12" s="35">
        <v>0.25587335999999999</v>
      </c>
      <c r="Y12" s="35">
        <v>0.26166445999999999</v>
      </c>
      <c r="Z12" s="35">
        <v>0.26953460000000001</v>
      </c>
      <c r="AA12" s="35">
        <v>0.27261735399999998</v>
      </c>
      <c r="AB12" s="35">
        <v>0.27334185799999999</v>
      </c>
      <c r="AC12" s="36" t="s">
        <v>0</v>
      </c>
      <c r="AD12" s="29">
        <v>0.256751654</v>
      </c>
      <c r="AE12" s="29">
        <v>0.25891985000000001</v>
      </c>
      <c r="AF12" s="29">
        <v>0.25784690399999999</v>
      </c>
      <c r="AG12" s="29">
        <v>0.25901742</v>
      </c>
      <c r="AH12" s="29">
        <v>0.26171278599999998</v>
      </c>
      <c r="AI12" s="29">
        <v>0.26294653600000001</v>
      </c>
      <c r="AJ12" s="29">
        <v>0.26270873500000003</v>
      </c>
      <c r="AK12" s="3">
        <f t="shared" si="0"/>
        <v>0.2552678005666667</v>
      </c>
      <c r="AL12" s="13">
        <v>-24.624300000000002</v>
      </c>
      <c r="AM12" s="14" t="s">
        <v>102</v>
      </c>
      <c r="AO12" s="2">
        <f>SUM(E11:R19)/126</f>
        <v>0.24875274338888895</v>
      </c>
      <c r="AV12" s="3" t="s">
        <v>115</v>
      </c>
      <c r="AW12" s="2" t="s">
        <v>116</v>
      </c>
    </row>
    <row r="13" spans="1:49" x14ac:dyDescent="0.25">
      <c r="A13" s="29">
        <v>0.26495488</v>
      </c>
      <c r="B13" s="30">
        <v>0.26962175999999999</v>
      </c>
      <c r="C13" s="29" t="s">
        <v>0</v>
      </c>
      <c r="D13" s="29" t="s">
        <v>0</v>
      </c>
      <c r="E13" s="34" t="s">
        <v>0</v>
      </c>
      <c r="F13" s="34">
        <v>0.25618733999999999</v>
      </c>
      <c r="G13" s="34">
        <v>0.24905192000000001</v>
      </c>
      <c r="H13" s="34">
        <v>0.24591028000000001</v>
      </c>
      <c r="I13" s="34">
        <v>0.23820976999999999</v>
      </c>
      <c r="J13" s="34">
        <v>0.23795138399999999</v>
      </c>
      <c r="K13" s="34">
        <v>0.24013209999999999</v>
      </c>
      <c r="L13" s="34">
        <v>0.23998127499999999</v>
      </c>
      <c r="M13" s="34">
        <v>0.240654124</v>
      </c>
      <c r="N13" s="34">
        <v>0.24405204999999999</v>
      </c>
      <c r="O13" s="34">
        <v>0.24865546999999999</v>
      </c>
      <c r="P13" s="34">
        <v>0.25181662999999999</v>
      </c>
      <c r="Q13" s="34">
        <v>0.25471653599999999</v>
      </c>
      <c r="R13" s="34">
        <v>0.25761308999999999</v>
      </c>
      <c r="S13" s="35">
        <v>0.26162233000000001</v>
      </c>
      <c r="T13" s="35" t="s">
        <v>0</v>
      </c>
      <c r="U13" s="35" t="s">
        <v>0</v>
      </c>
      <c r="V13" s="35" t="s">
        <v>0</v>
      </c>
      <c r="W13" s="35">
        <v>0.26653512000000001</v>
      </c>
      <c r="X13" s="35">
        <v>0.25962610000000003</v>
      </c>
      <c r="Y13" s="35">
        <v>0.26340715999999997</v>
      </c>
      <c r="Z13" s="35">
        <v>0.27073834000000002</v>
      </c>
      <c r="AA13" s="35">
        <v>0.28284714500000002</v>
      </c>
      <c r="AB13" s="35" t="s">
        <v>0</v>
      </c>
      <c r="AC13" s="36" t="s">
        <v>0</v>
      </c>
      <c r="AD13" s="29">
        <v>0.258268255</v>
      </c>
      <c r="AE13" s="29">
        <v>0.26891055699999999</v>
      </c>
      <c r="AF13" s="29">
        <v>0.26252185</v>
      </c>
      <c r="AG13" s="29">
        <v>0.26215781999999999</v>
      </c>
      <c r="AH13" s="29">
        <v>0.26337630400000001</v>
      </c>
      <c r="AI13" s="29">
        <v>0.26432373999999997</v>
      </c>
      <c r="AJ13" s="29">
        <v>0.26478414</v>
      </c>
      <c r="AK13" s="3">
        <f t="shared" si="0"/>
        <v>0.25673669535714289</v>
      </c>
      <c r="AL13" s="13">
        <v>-21.168500000000002</v>
      </c>
      <c r="AM13" s="15" t="s">
        <v>105</v>
      </c>
      <c r="AO13" s="2">
        <f>(SUM(S20:AB28)+SUM(P25:R28))/67</f>
        <v>0.26678702049253722</v>
      </c>
    </row>
    <row r="14" spans="1:49" x14ac:dyDescent="0.25">
      <c r="A14" s="29">
        <v>0.26953896999999999</v>
      </c>
      <c r="B14" s="30">
        <v>0.26872607999999998</v>
      </c>
      <c r="C14" s="29" t="s">
        <v>0</v>
      </c>
      <c r="D14" s="29" t="s">
        <v>0</v>
      </c>
      <c r="E14" s="34">
        <v>0.25004241999999999</v>
      </c>
      <c r="F14" s="34">
        <v>0.26181335</v>
      </c>
      <c r="G14" s="34">
        <v>0.25388084</v>
      </c>
      <c r="H14" s="34">
        <v>0.25437894</v>
      </c>
      <c r="I14" s="34">
        <v>0.24225091500000001</v>
      </c>
      <c r="J14" s="34">
        <v>0.24016511500000001</v>
      </c>
      <c r="K14" s="34">
        <v>0.24224029999999999</v>
      </c>
      <c r="L14" s="34">
        <v>0.24166360000000001</v>
      </c>
      <c r="M14" s="34">
        <v>0.24547777000000001</v>
      </c>
      <c r="N14" s="34">
        <v>0.25025984000000001</v>
      </c>
      <c r="O14" s="34">
        <v>0.25519223499999999</v>
      </c>
      <c r="P14" s="34">
        <v>0.25876527399999999</v>
      </c>
      <c r="Q14" s="34">
        <v>0.26041103999999998</v>
      </c>
      <c r="R14" s="34">
        <v>0.26698999000000001</v>
      </c>
      <c r="S14" s="35">
        <v>0.27625944000000002</v>
      </c>
      <c r="T14" s="35" t="s">
        <v>0</v>
      </c>
      <c r="U14" s="35" t="s">
        <v>0</v>
      </c>
      <c r="V14" s="35" t="s">
        <v>0</v>
      </c>
      <c r="W14" s="35">
        <v>0.26386421599999998</v>
      </c>
      <c r="X14" s="35">
        <v>0.26274937999999998</v>
      </c>
      <c r="Y14" s="35">
        <v>0.26598139999999998</v>
      </c>
      <c r="Z14" s="35">
        <v>0.2718373</v>
      </c>
      <c r="AA14" s="35">
        <v>0.27961817999999999</v>
      </c>
      <c r="AB14" s="35" t="s">
        <v>0</v>
      </c>
      <c r="AC14" s="36" t="s">
        <v>0</v>
      </c>
      <c r="AD14" s="29" t="s">
        <v>0</v>
      </c>
      <c r="AE14" s="29">
        <v>0.27041337999999998</v>
      </c>
      <c r="AF14" s="29">
        <v>0.26350508</v>
      </c>
      <c r="AG14" s="29">
        <v>0.26339051600000002</v>
      </c>
      <c r="AH14" s="29">
        <v>0.26277508999999999</v>
      </c>
      <c r="AI14" s="29">
        <v>0.26250826999999999</v>
      </c>
      <c r="AJ14" s="29">
        <v>0.26349856999999999</v>
      </c>
      <c r="AK14" s="3">
        <f t="shared" si="0"/>
        <v>0.25957848217857143</v>
      </c>
      <c r="AL14" s="13">
        <v>-17.791599999999999</v>
      </c>
      <c r="AM14" s="15" t="s">
        <v>108</v>
      </c>
      <c r="AO14" s="2">
        <f>SUM(S11:AB19)/54</f>
        <v>0.2692840610740741</v>
      </c>
    </row>
    <row r="15" spans="1:49" x14ac:dyDescent="0.25">
      <c r="A15" s="29">
        <v>0.26856192000000001</v>
      </c>
      <c r="B15" s="30">
        <v>0.26435461999999998</v>
      </c>
      <c r="C15" s="29" t="s">
        <v>0</v>
      </c>
      <c r="D15" s="29" t="s">
        <v>0</v>
      </c>
      <c r="E15" s="34">
        <v>0.26238299999999998</v>
      </c>
      <c r="F15" s="34">
        <v>0.26451993400000001</v>
      </c>
      <c r="G15" s="34">
        <v>0.26426303400000001</v>
      </c>
      <c r="H15" s="34">
        <v>0.25056256999999998</v>
      </c>
      <c r="I15" s="34">
        <v>0.25026466400000003</v>
      </c>
      <c r="J15" s="34">
        <v>0.24482132000000001</v>
      </c>
      <c r="K15" s="34">
        <v>0.24405861400000001</v>
      </c>
      <c r="L15" s="34">
        <v>0.24525640500000001</v>
      </c>
      <c r="M15" s="34">
        <v>0.252239194</v>
      </c>
      <c r="N15" s="34">
        <v>0.25736351000000002</v>
      </c>
      <c r="O15" s="34">
        <v>0.26242988</v>
      </c>
      <c r="P15" s="34">
        <v>0.26564324</v>
      </c>
      <c r="Q15" s="34">
        <v>0.26671442400000001</v>
      </c>
      <c r="R15" s="34">
        <v>0.27006587500000001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0.26157460999999999</v>
      </c>
      <c r="X15" s="35">
        <v>0.26568613400000002</v>
      </c>
      <c r="Y15" s="35">
        <v>0.267791114</v>
      </c>
      <c r="Z15" s="35">
        <v>0.2739936</v>
      </c>
      <c r="AA15" s="35">
        <v>0.27483288</v>
      </c>
      <c r="AB15" s="35" t="s">
        <v>0</v>
      </c>
      <c r="AC15" s="36" t="s">
        <v>0</v>
      </c>
      <c r="AD15" s="29" t="s">
        <v>0</v>
      </c>
      <c r="AE15" s="29">
        <v>0.25932516</v>
      </c>
      <c r="AF15" s="29">
        <v>0.26810402</v>
      </c>
      <c r="AG15" s="29">
        <v>0.27119829499999998</v>
      </c>
      <c r="AH15" s="29">
        <v>0.27034502500000002</v>
      </c>
      <c r="AI15" s="29">
        <v>0.26907767999999999</v>
      </c>
      <c r="AJ15" s="29">
        <v>0.26927797399999998</v>
      </c>
      <c r="AK15" s="3">
        <f t="shared" si="0"/>
        <v>0.26239661837037037</v>
      </c>
      <c r="AL15" s="13">
        <v>-14.477499999999999</v>
      </c>
      <c r="AM15" s="16" t="s">
        <v>117</v>
      </c>
      <c r="AO15" s="7">
        <f>(SUM(AC6:AJ28)+SUM(A6:D19))/173</f>
        <v>0.24638084409826599</v>
      </c>
      <c r="AT15" s="44">
        <f>AVERAGE(AC6:AJ28)+AVERAGE(A6:D19)</f>
        <v>0.49364254548110237</v>
      </c>
    </row>
    <row r="16" spans="1:49" x14ac:dyDescent="0.25">
      <c r="A16" s="29">
        <v>0.26347689699999999</v>
      </c>
      <c r="B16" s="30">
        <v>0.26024202400000002</v>
      </c>
      <c r="C16" s="29" t="s">
        <v>0</v>
      </c>
      <c r="D16" s="29" t="s">
        <v>0</v>
      </c>
      <c r="E16" s="34">
        <v>0.26203736</v>
      </c>
      <c r="F16" s="34">
        <v>0.26126441</v>
      </c>
      <c r="G16" s="34">
        <v>0.26049174000000003</v>
      </c>
      <c r="H16" s="34">
        <v>0.25723833000000002</v>
      </c>
      <c r="I16" s="34">
        <v>0.2465841</v>
      </c>
      <c r="J16" s="34">
        <v>0.24433726</v>
      </c>
      <c r="K16" s="34">
        <v>0.24583458999999999</v>
      </c>
      <c r="L16" s="34">
        <v>0.25074326400000002</v>
      </c>
      <c r="M16" s="34">
        <v>0.26024456000000001</v>
      </c>
      <c r="N16" s="34">
        <v>0.26357946999999998</v>
      </c>
      <c r="O16" s="34">
        <v>0.26860233999999999</v>
      </c>
      <c r="P16" s="34">
        <v>0.27170302000000002</v>
      </c>
      <c r="Q16" s="34">
        <v>0.27495778999999998</v>
      </c>
      <c r="R16" s="34">
        <v>0.272441775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0.26492937999999999</v>
      </c>
      <c r="X16" s="35">
        <v>0.26895825000000001</v>
      </c>
      <c r="Y16" s="35">
        <v>0.27259017000000002</v>
      </c>
      <c r="Z16" s="35">
        <v>0.27774897999999998</v>
      </c>
      <c r="AA16" s="35">
        <v>0.27204591500000003</v>
      </c>
      <c r="AB16" s="35" t="s">
        <v>0</v>
      </c>
      <c r="AC16" s="36" t="s">
        <v>0</v>
      </c>
      <c r="AD16" s="29" t="s">
        <v>0</v>
      </c>
      <c r="AE16" s="29">
        <v>0.26526747000000001</v>
      </c>
      <c r="AF16" s="29">
        <v>0.27235641999999999</v>
      </c>
      <c r="AG16" s="29">
        <v>0.27038698999999999</v>
      </c>
      <c r="AH16" s="29">
        <v>0.26809348</v>
      </c>
      <c r="AI16" s="29">
        <v>0.26702717199999998</v>
      </c>
      <c r="AJ16" s="29">
        <v>0.26615744699999999</v>
      </c>
      <c r="AK16" s="3">
        <f t="shared" si="0"/>
        <v>0.26404965200000002</v>
      </c>
      <c r="AL16" s="13">
        <v>-11.212300000000001</v>
      </c>
      <c r="AM16" t="s">
        <v>118</v>
      </c>
      <c r="AO16" s="2">
        <f>((SUM(A2:Z35)+SUM(AA2:AJ28))/895)</f>
        <v>0.23552085126360001</v>
      </c>
    </row>
    <row r="17" spans="1:45" x14ac:dyDescent="0.25">
      <c r="A17" s="29">
        <v>0.25505589400000001</v>
      </c>
      <c r="B17" s="30">
        <v>0.24196196</v>
      </c>
      <c r="C17" s="29">
        <v>0.23731488000000001</v>
      </c>
      <c r="D17" s="29">
        <v>0.25328100999999997</v>
      </c>
      <c r="E17" s="34">
        <v>0.25982463</v>
      </c>
      <c r="F17" s="34">
        <v>0.25390699999999999</v>
      </c>
      <c r="G17" s="34">
        <v>0.25220052999999998</v>
      </c>
      <c r="H17" s="34">
        <v>0.25291757500000001</v>
      </c>
      <c r="I17" s="34">
        <v>0.24708491499999999</v>
      </c>
      <c r="J17" s="34">
        <v>0.25264466000000002</v>
      </c>
      <c r="K17" s="34">
        <v>0.25218960499999998</v>
      </c>
      <c r="L17" s="34">
        <v>0.25818203000000001</v>
      </c>
      <c r="M17" s="34">
        <v>0.26992851400000001</v>
      </c>
      <c r="N17" s="34">
        <v>0.27852506500000002</v>
      </c>
      <c r="O17" s="34">
        <v>0.27824522000000002</v>
      </c>
      <c r="P17" s="34">
        <v>0.27639487000000001</v>
      </c>
      <c r="Q17" s="34">
        <v>0.27517707600000002</v>
      </c>
      <c r="R17" s="34">
        <v>0.27038605399999999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0.27673118000000002</v>
      </c>
      <c r="X17" s="35">
        <v>0.27801865999999997</v>
      </c>
      <c r="Y17" s="35">
        <v>0.27320125000000001</v>
      </c>
      <c r="Z17" s="35">
        <v>0.269847752</v>
      </c>
      <c r="AA17" s="35">
        <v>0.26851599999999998</v>
      </c>
      <c r="AB17" s="35" t="s">
        <v>0</v>
      </c>
      <c r="AC17" s="36" t="s">
        <v>0</v>
      </c>
      <c r="AD17" s="29" t="s">
        <v>0</v>
      </c>
      <c r="AE17" s="29">
        <v>0.2692563</v>
      </c>
      <c r="AF17" s="29">
        <v>0.26763632399999998</v>
      </c>
      <c r="AG17" s="29">
        <v>0.26279217999999999</v>
      </c>
      <c r="AH17" s="29">
        <v>0.26141552000000001</v>
      </c>
      <c r="AI17" s="29">
        <v>0.26198342299999999</v>
      </c>
      <c r="AJ17" s="29">
        <v>0.26206442000000002</v>
      </c>
      <c r="AK17" s="3">
        <f t="shared" si="0"/>
        <v>0.26264429299999997</v>
      </c>
      <c r="AL17" s="13">
        <v>-7.9836</v>
      </c>
      <c r="AM17" t="s">
        <v>119</v>
      </c>
    </row>
    <row r="18" spans="1:45" x14ac:dyDescent="0.25">
      <c r="A18" s="29">
        <v>0.24264663</v>
      </c>
      <c r="B18" s="30">
        <v>0.25079828999999998</v>
      </c>
      <c r="C18" s="29">
        <v>0.24123250600000001</v>
      </c>
      <c r="D18" s="29">
        <v>0.245388944</v>
      </c>
      <c r="E18" s="34">
        <v>0.25031017</v>
      </c>
      <c r="F18" s="34">
        <v>0.24616204</v>
      </c>
      <c r="G18" s="34">
        <v>0.24315337400000001</v>
      </c>
      <c r="H18" s="34">
        <v>0.25289507999999999</v>
      </c>
      <c r="I18" s="34">
        <v>0.25801276000000001</v>
      </c>
      <c r="J18" s="34">
        <v>0.26399892000000003</v>
      </c>
      <c r="K18" s="34">
        <v>0.26869776000000001</v>
      </c>
      <c r="L18" s="34">
        <v>0.27270661000000002</v>
      </c>
      <c r="M18" s="34">
        <v>0.27549859999999998</v>
      </c>
      <c r="N18" s="34">
        <v>0.27520264999999999</v>
      </c>
      <c r="O18" s="34">
        <v>0.27427470999999998</v>
      </c>
      <c r="P18" s="34">
        <v>0.27221769000000001</v>
      </c>
      <c r="Q18" s="34">
        <v>0.26941921200000002</v>
      </c>
      <c r="R18" s="34">
        <v>0.2700825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0.27863707999999998</v>
      </c>
      <c r="X18" s="35">
        <v>0.27450507699999999</v>
      </c>
      <c r="Y18" s="35">
        <v>0.27140985000000001</v>
      </c>
      <c r="Z18" s="35">
        <v>0.26401358000000003</v>
      </c>
      <c r="AA18" s="35">
        <v>0.26191494799999998</v>
      </c>
      <c r="AB18" s="35" t="s">
        <v>0</v>
      </c>
      <c r="AC18" s="36" t="s">
        <v>0</v>
      </c>
      <c r="AD18" s="29" t="s">
        <v>0</v>
      </c>
      <c r="AE18" s="29">
        <v>0.26811623000000001</v>
      </c>
      <c r="AF18" s="29">
        <v>0.26016532999999997</v>
      </c>
      <c r="AG18" s="29">
        <v>0.23368801</v>
      </c>
      <c r="AH18" s="29">
        <v>0.23178246</v>
      </c>
      <c r="AI18" s="29">
        <v>0.25126705399999999</v>
      </c>
      <c r="AJ18" s="29">
        <v>0.25609877399999997</v>
      </c>
      <c r="AK18" s="3">
        <f t="shared" si="0"/>
        <v>0.25945851168965528</v>
      </c>
      <c r="AL18" s="13">
        <v>-4.7801999999999998</v>
      </c>
      <c r="AM18" t="s">
        <v>120</v>
      </c>
    </row>
    <row r="19" spans="1:45" x14ac:dyDescent="0.25">
      <c r="A19" s="29" t="s">
        <v>0</v>
      </c>
      <c r="B19" s="30" t="s">
        <v>0</v>
      </c>
      <c r="C19" s="29">
        <v>0.23850732599999999</v>
      </c>
      <c r="D19" s="29">
        <v>0.20851281999999999</v>
      </c>
      <c r="E19" s="34">
        <v>0.20074500000000001</v>
      </c>
      <c r="F19" s="34">
        <v>0.22367037000000001</v>
      </c>
      <c r="G19" s="34">
        <v>0.24103767000000001</v>
      </c>
      <c r="H19" s="34">
        <v>0.25334948600000001</v>
      </c>
      <c r="I19" s="34">
        <v>0.25710685999999999</v>
      </c>
      <c r="J19" s="34">
        <v>0.26126526999999999</v>
      </c>
      <c r="K19" s="34">
        <v>0.26540791000000002</v>
      </c>
      <c r="L19" s="34">
        <v>0.26883372999999999</v>
      </c>
      <c r="M19" s="34">
        <v>0.27273762000000001</v>
      </c>
      <c r="N19" s="34">
        <v>0.27506861999999999</v>
      </c>
      <c r="O19" s="34">
        <v>0.27411680999999999</v>
      </c>
      <c r="P19" s="34">
        <v>0.27109158999999999</v>
      </c>
      <c r="Q19" s="34">
        <v>0.26788636999999998</v>
      </c>
      <c r="R19" s="34">
        <v>0.26653595499999999</v>
      </c>
      <c r="S19" s="35" t="s">
        <v>0</v>
      </c>
      <c r="T19" s="35" t="s">
        <v>0</v>
      </c>
      <c r="U19" s="35" t="s">
        <v>0</v>
      </c>
      <c r="V19" s="35">
        <v>0.26504470000000002</v>
      </c>
      <c r="W19" s="35">
        <v>0.27157608</v>
      </c>
      <c r="X19" s="35">
        <v>0.27326877999999999</v>
      </c>
      <c r="Y19" s="35">
        <v>0.27482131999999998</v>
      </c>
      <c r="Z19" s="35">
        <v>0.26969664999999998</v>
      </c>
      <c r="AA19" s="35">
        <v>0.26246196399999999</v>
      </c>
      <c r="AB19" s="35" t="s">
        <v>0</v>
      </c>
      <c r="AC19" s="36" t="s">
        <v>0</v>
      </c>
      <c r="AD19" s="29" t="s">
        <v>0</v>
      </c>
      <c r="AE19" s="29">
        <v>0.26722790000000002</v>
      </c>
      <c r="AF19" s="29">
        <v>0.24519347999999999</v>
      </c>
      <c r="AG19" s="29">
        <v>0.20867346000000001</v>
      </c>
      <c r="AH19" s="29">
        <v>0.22359066999999999</v>
      </c>
      <c r="AI19" s="29">
        <v>0.23281786400000001</v>
      </c>
      <c r="AJ19" s="29">
        <v>0.23440131</v>
      </c>
      <c r="AK19" s="3">
        <f t="shared" si="0"/>
        <v>0.25266598517857142</v>
      </c>
      <c r="AL19" s="13">
        <v>-1.5918000000000001</v>
      </c>
      <c r="AM19" t="s">
        <v>121</v>
      </c>
      <c r="AO19" s="2">
        <f>SUM(U34:W35)/6</f>
        <v>0.14970196932757793</v>
      </c>
    </row>
    <row r="20" spans="1:45" x14ac:dyDescent="0.25">
      <c r="A20" t="s">
        <v>0</v>
      </c>
      <c r="B20" s="37" t="s">
        <v>0</v>
      </c>
      <c r="C20" s="34">
        <v>0.21961432</v>
      </c>
      <c r="D20" s="34">
        <v>0.19401068499999999</v>
      </c>
      <c r="E20" s="34">
        <v>0.20046069</v>
      </c>
      <c r="F20" s="34">
        <v>0.22263110999999999</v>
      </c>
      <c r="G20" s="34">
        <v>0.24544783000000001</v>
      </c>
      <c r="H20" s="34">
        <v>0.25653889499999999</v>
      </c>
      <c r="I20" s="34">
        <v>0.26225324</v>
      </c>
      <c r="J20" s="34">
        <v>0.26656296000000002</v>
      </c>
      <c r="K20" s="34">
        <v>0.26913646000000002</v>
      </c>
      <c r="L20" s="34">
        <v>0.27123425000000001</v>
      </c>
      <c r="M20" s="34">
        <v>0.27312674999999997</v>
      </c>
      <c r="N20" s="34">
        <v>0.27439037999999999</v>
      </c>
      <c r="O20" s="34">
        <v>0.27288097500000003</v>
      </c>
      <c r="P20" s="34">
        <v>0.26969080000000001</v>
      </c>
      <c r="Q20" s="34">
        <v>0.26730821700000001</v>
      </c>
      <c r="R20" s="34">
        <v>0.26647625400000002</v>
      </c>
      <c r="S20" s="35" t="s">
        <v>0</v>
      </c>
      <c r="T20" s="35" t="s">
        <v>0</v>
      </c>
      <c r="U20" s="35" t="s">
        <v>0</v>
      </c>
      <c r="V20" s="35">
        <v>0.27000153399999999</v>
      </c>
      <c r="W20" s="35">
        <v>0.27067709499999998</v>
      </c>
      <c r="X20" s="35">
        <v>0.27092993999999998</v>
      </c>
      <c r="Y20" s="35">
        <v>0.27117887000000002</v>
      </c>
      <c r="Z20" s="35">
        <v>0.26692958</v>
      </c>
      <c r="AA20" s="35">
        <v>0.25850425999999999</v>
      </c>
      <c r="AB20" s="35" t="s">
        <v>0</v>
      </c>
      <c r="AC20" s="36" t="s">
        <v>0</v>
      </c>
      <c r="AD20" s="29" t="s">
        <v>0</v>
      </c>
      <c r="AE20" s="29">
        <v>0.26337667799999998</v>
      </c>
      <c r="AF20" s="29">
        <v>0.22964794599999999</v>
      </c>
      <c r="AG20" s="29">
        <v>0.21703676999999999</v>
      </c>
      <c r="AH20" s="29">
        <v>0.25089387000000002</v>
      </c>
      <c r="AI20" s="29">
        <v>0.25614848000000001</v>
      </c>
      <c r="AJ20" s="29">
        <v>0.23396245199999999</v>
      </c>
      <c r="AK20" s="19">
        <f t="shared" si="0"/>
        <v>0.25325183182142857</v>
      </c>
      <c r="AL20" s="13">
        <v>1.5918000000000001</v>
      </c>
      <c r="AP20" s="7"/>
      <c r="AQ20" s="7"/>
      <c r="AR20" s="7"/>
      <c r="AS20" s="8"/>
    </row>
    <row r="21" spans="1:45" x14ac:dyDescent="0.25">
      <c r="A21" t="s">
        <v>0</v>
      </c>
      <c r="B21" s="37">
        <v>0.22005389</v>
      </c>
      <c r="C21" s="34">
        <v>0.22898123500000001</v>
      </c>
      <c r="D21" s="34">
        <v>0.20859265499999999</v>
      </c>
      <c r="E21" s="34">
        <v>0.22543325</v>
      </c>
      <c r="F21" s="34">
        <v>0.23954326000000001</v>
      </c>
      <c r="G21" s="34">
        <v>0.25682423999999998</v>
      </c>
      <c r="H21" s="34">
        <v>0.26581472</v>
      </c>
      <c r="I21" s="34">
        <v>0.26731142000000002</v>
      </c>
      <c r="J21" s="34">
        <v>0.26862475600000002</v>
      </c>
      <c r="K21" s="34">
        <v>0.26992136700000002</v>
      </c>
      <c r="L21" s="34">
        <v>0.27024271999999999</v>
      </c>
      <c r="M21" s="34">
        <v>0.27079439</v>
      </c>
      <c r="N21" s="34">
        <v>0.27125855599999998</v>
      </c>
      <c r="O21" s="34">
        <v>0.27030131400000001</v>
      </c>
      <c r="P21" s="34">
        <v>0.26785425000000002</v>
      </c>
      <c r="Q21" s="34">
        <v>0.26544436999999999</v>
      </c>
      <c r="R21" s="34">
        <v>0.26399856999999999</v>
      </c>
      <c r="S21" s="35" t="s">
        <v>0</v>
      </c>
      <c r="T21" s="35" t="s">
        <v>0</v>
      </c>
      <c r="U21" s="35">
        <v>0.27259587400000002</v>
      </c>
      <c r="V21" s="35">
        <v>0.27103680000000002</v>
      </c>
      <c r="W21" s="35">
        <v>0.26957365999999999</v>
      </c>
      <c r="X21" s="35">
        <v>0.26458075399999997</v>
      </c>
      <c r="Y21" s="35">
        <v>0.25989983999999999</v>
      </c>
      <c r="Z21" s="35">
        <v>0.26916474499999998</v>
      </c>
      <c r="AA21" s="35">
        <v>0.26709945000000002</v>
      </c>
      <c r="AB21" s="35" t="s">
        <v>0</v>
      </c>
      <c r="AC21" s="36" t="s">
        <v>0</v>
      </c>
      <c r="AD21" s="29" t="s">
        <v>0</v>
      </c>
      <c r="AE21" s="29">
        <v>0.25492482</v>
      </c>
      <c r="AF21" s="29">
        <v>0.25230735999999998</v>
      </c>
      <c r="AG21" s="29">
        <v>0.24449228000000001</v>
      </c>
      <c r="AH21" s="29">
        <v>0.25905442000000001</v>
      </c>
      <c r="AI21" s="29">
        <v>0.25932671000000002</v>
      </c>
      <c r="AJ21" s="29">
        <v>0.22895711399999999</v>
      </c>
      <c r="AK21" s="3">
        <f t="shared" si="0"/>
        <v>0.25680029300000001</v>
      </c>
      <c r="AL21" s="13">
        <v>4.7801999999999998</v>
      </c>
      <c r="AO21"/>
    </row>
    <row r="22" spans="1:45" x14ac:dyDescent="0.25">
      <c r="A22" t="s">
        <v>0</v>
      </c>
      <c r="B22" s="37">
        <v>0.24462302399999999</v>
      </c>
      <c r="C22" s="34">
        <v>0.24504924</v>
      </c>
      <c r="D22" s="34">
        <v>0.23535002999999999</v>
      </c>
      <c r="E22" s="34">
        <v>0.23582748000000001</v>
      </c>
      <c r="F22" s="34">
        <v>0.24868353000000001</v>
      </c>
      <c r="G22" s="34">
        <v>0.26006172</v>
      </c>
      <c r="H22" s="34">
        <v>0.26853494999999999</v>
      </c>
      <c r="I22" s="34">
        <v>0.27400697400000001</v>
      </c>
      <c r="J22" s="34">
        <v>0.27433049399999998</v>
      </c>
      <c r="K22" s="34">
        <v>0.27445849</v>
      </c>
      <c r="L22" s="34">
        <v>0.27406464400000002</v>
      </c>
      <c r="M22" s="34">
        <v>0.27287204999999998</v>
      </c>
      <c r="N22" s="34">
        <v>0.27238055700000002</v>
      </c>
      <c r="O22" s="34">
        <v>0.265117985</v>
      </c>
      <c r="P22" s="34">
        <v>0.25779176999999998</v>
      </c>
      <c r="Q22" s="34">
        <v>0.24096907300000001</v>
      </c>
      <c r="R22" s="34">
        <v>0.25500572999999999</v>
      </c>
      <c r="S22" s="35" t="s">
        <v>0</v>
      </c>
      <c r="T22" s="35" t="s">
        <v>0</v>
      </c>
      <c r="U22" s="35">
        <v>0.27545479</v>
      </c>
      <c r="V22" s="35">
        <v>0.27356628</v>
      </c>
      <c r="W22" s="35">
        <v>0.27449627599999998</v>
      </c>
      <c r="X22" s="35">
        <v>0.27037404999999998</v>
      </c>
      <c r="Y22" s="35">
        <v>0.25186105399999997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0.26124944500000002</v>
      </c>
      <c r="AG22" s="29">
        <v>0.25797767999999999</v>
      </c>
      <c r="AH22" s="29">
        <v>0.26030030399999998</v>
      </c>
      <c r="AI22" s="29">
        <v>0.25843623599999999</v>
      </c>
      <c r="AJ22" s="29">
        <v>0.24069361</v>
      </c>
      <c r="AK22" s="3">
        <f t="shared" si="0"/>
        <v>0.26013101725925919</v>
      </c>
      <c r="AL22" s="13">
        <v>7.9836</v>
      </c>
      <c r="AO22"/>
    </row>
    <row r="23" spans="1:45" x14ac:dyDescent="0.25">
      <c r="A23" t="s">
        <v>0</v>
      </c>
      <c r="B23" s="37">
        <v>0.24970063000000001</v>
      </c>
      <c r="C23" s="34">
        <v>0.23900228000000001</v>
      </c>
      <c r="D23" s="34">
        <v>0.24394736</v>
      </c>
      <c r="E23" s="34">
        <v>0.24118481999999999</v>
      </c>
      <c r="F23" s="34">
        <v>0.24766147999999999</v>
      </c>
      <c r="G23" s="34">
        <v>0.25775970999999998</v>
      </c>
      <c r="H23" s="34">
        <v>0.26079161000000001</v>
      </c>
      <c r="I23" s="34">
        <v>0.26657352000000001</v>
      </c>
      <c r="J23" s="34">
        <v>0.27135809</v>
      </c>
      <c r="K23" s="34">
        <v>0.2769469</v>
      </c>
      <c r="L23" s="34">
        <v>0.27825380999999999</v>
      </c>
      <c r="M23" s="34">
        <v>0.27981445999999999</v>
      </c>
      <c r="N23" s="34">
        <v>0.27754445999999999</v>
      </c>
      <c r="O23" s="34">
        <v>0.273440246</v>
      </c>
      <c r="P23" s="34">
        <v>0.26193125</v>
      </c>
      <c r="Q23" s="34">
        <v>0.264069043</v>
      </c>
      <c r="R23" s="34">
        <v>0.26818684999999998</v>
      </c>
      <c r="S23" s="35" t="s">
        <v>0</v>
      </c>
      <c r="T23" s="35">
        <v>0.274057035</v>
      </c>
      <c r="U23" s="35">
        <v>0.27683603499999998</v>
      </c>
      <c r="V23" s="35">
        <v>0.27729770999999998</v>
      </c>
      <c r="W23" s="35">
        <v>0.27862558999999998</v>
      </c>
      <c r="X23" s="35">
        <v>0.27627933599999999</v>
      </c>
      <c r="Y23" s="35">
        <v>0.27093853000000001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0.25700407400000003</v>
      </c>
      <c r="AG23" s="29">
        <v>0.25567943399999998</v>
      </c>
      <c r="AH23" s="29">
        <v>0.26003764000000001</v>
      </c>
      <c r="AI23" s="29">
        <v>0.25559414200000002</v>
      </c>
      <c r="AJ23" s="29">
        <v>0.25377729999999998</v>
      </c>
      <c r="AK23" s="3">
        <f t="shared" si="0"/>
        <v>0.26408190517857144</v>
      </c>
      <c r="AL23" s="13">
        <v>11.212300000000001</v>
      </c>
      <c r="AO23" s="20"/>
    </row>
    <row r="24" spans="1:45" x14ac:dyDescent="0.25">
      <c r="A24" t="s">
        <v>0</v>
      </c>
      <c r="B24" s="37">
        <v>0.26078857</v>
      </c>
      <c r="C24" s="34">
        <v>0.24520916000000001</v>
      </c>
      <c r="D24" s="34">
        <v>0.24538075600000001</v>
      </c>
      <c r="E24" s="34">
        <v>0.24475395999999999</v>
      </c>
      <c r="F24" s="34">
        <v>0.24913970999999999</v>
      </c>
      <c r="G24" s="34">
        <v>0.25441467000000001</v>
      </c>
      <c r="H24" s="34">
        <v>0.25892625400000002</v>
      </c>
      <c r="I24" s="34">
        <v>0.25943987000000002</v>
      </c>
      <c r="J24" s="34">
        <v>0.26171963999999998</v>
      </c>
      <c r="K24" s="34">
        <v>0.26450314000000003</v>
      </c>
      <c r="L24" s="34">
        <v>0.26947149999999997</v>
      </c>
      <c r="M24" s="34">
        <v>0.27567681999999999</v>
      </c>
      <c r="N24" s="34">
        <v>0.27786913499999999</v>
      </c>
      <c r="O24" s="34">
        <v>0.27544539000000001</v>
      </c>
      <c r="P24" s="34">
        <v>0.26081779399999999</v>
      </c>
      <c r="Q24" s="34">
        <v>0.266821368</v>
      </c>
      <c r="R24" s="34" t="s">
        <v>0</v>
      </c>
      <c r="S24" s="35">
        <v>0.27578030999999997</v>
      </c>
      <c r="T24" s="35">
        <v>0.27584803000000002</v>
      </c>
      <c r="U24" s="35">
        <v>0.27259522000000003</v>
      </c>
      <c r="V24" s="35">
        <v>0.27372496000000002</v>
      </c>
      <c r="W24" s="35">
        <v>0.27561478</v>
      </c>
      <c r="X24" s="35">
        <v>0.27777973</v>
      </c>
      <c r="Y24" s="35">
        <v>0.27690768500000001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0.25632175499999998</v>
      </c>
      <c r="AG24" s="29">
        <v>0.25442837000000001</v>
      </c>
      <c r="AH24" s="29">
        <v>0.25814285599999998</v>
      </c>
      <c r="AI24" s="29">
        <v>0.252194486</v>
      </c>
      <c r="AJ24" s="29">
        <v>0.25091786999999999</v>
      </c>
      <c r="AK24" s="3">
        <f t="shared" si="0"/>
        <v>0.26323692103571428</v>
      </c>
      <c r="AL24" s="13">
        <v>14.477499999999999</v>
      </c>
    </row>
    <row r="25" spans="1:45" x14ac:dyDescent="0.25">
      <c r="A25" t="s">
        <v>0</v>
      </c>
      <c r="B25" s="37">
        <v>0.25626402599999998</v>
      </c>
      <c r="C25" s="34">
        <v>0.24872211</v>
      </c>
      <c r="D25" s="34">
        <v>0.24273987</v>
      </c>
      <c r="E25" s="34">
        <v>0.24265026000000001</v>
      </c>
      <c r="F25" s="34">
        <v>0.24402924000000001</v>
      </c>
      <c r="G25" s="34">
        <v>0.24780228000000001</v>
      </c>
      <c r="H25" s="34">
        <v>0.25244064599999999</v>
      </c>
      <c r="I25" s="34">
        <v>0.25606833000000001</v>
      </c>
      <c r="J25" s="34">
        <v>0.25795593</v>
      </c>
      <c r="K25" s="34">
        <v>0.26012015999999999</v>
      </c>
      <c r="L25" s="34">
        <v>0.26448135</v>
      </c>
      <c r="M25" s="34">
        <v>0.26730968999999999</v>
      </c>
      <c r="N25" s="34">
        <v>0.26873751499999998</v>
      </c>
      <c r="O25" s="34">
        <v>0.27288420000000002</v>
      </c>
      <c r="P25" s="38">
        <v>0.26403533000000001</v>
      </c>
      <c r="Q25" s="38" t="s">
        <v>0</v>
      </c>
      <c r="R25" s="38">
        <v>0.26948123400000001</v>
      </c>
      <c r="S25" s="35">
        <v>0.27148967499999999</v>
      </c>
      <c r="T25" s="35">
        <v>0.26789511999999999</v>
      </c>
      <c r="U25" s="35">
        <v>0.26732318999999999</v>
      </c>
      <c r="V25" s="35">
        <v>0.26432719500000001</v>
      </c>
      <c r="W25" s="35">
        <v>0.26550323999999997</v>
      </c>
      <c r="X25" s="35">
        <v>0.27202695999999998</v>
      </c>
      <c r="Y25" s="35">
        <v>0.27646566500000003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0.25410275999999998</v>
      </c>
      <c r="AG25" s="29">
        <v>0.253028325</v>
      </c>
      <c r="AH25" s="29" t="s">
        <v>0</v>
      </c>
      <c r="AI25" s="29">
        <v>0.25013039999999997</v>
      </c>
      <c r="AJ25" s="29">
        <v>0.25291266400000001</v>
      </c>
      <c r="AK25" s="3">
        <f t="shared" si="0"/>
        <v>0.25966397648148148</v>
      </c>
      <c r="AL25" s="13">
        <v>17.791599999999999</v>
      </c>
    </row>
    <row r="26" spans="1:45" x14ac:dyDescent="0.25">
      <c r="A26" t="s">
        <v>0</v>
      </c>
      <c r="B26" s="37">
        <v>0.25048947500000002</v>
      </c>
      <c r="C26" s="34">
        <v>0.24763916</v>
      </c>
      <c r="D26" s="34">
        <v>0.23962118399999999</v>
      </c>
      <c r="E26" s="34">
        <v>0.23763975400000001</v>
      </c>
      <c r="F26" s="34">
        <v>0.23992918999999999</v>
      </c>
      <c r="G26" s="34">
        <v>0.24421514</v>
      </c>
      <c r="H26" s="34">
        <v>0.24901065999999999</v>
      </c>
      <c r="I26" s="34">
        <v>0.25236671999999999</v>
      </c>
      <c r="J26" s="34">
        <v>0.25445284000000001</v>
      </c>
      <c r="K26" s="34">
        <v>0.25927092499999999</v>
      </c>
      <c r="L26" s="34">
        <v>0.25995362999999999</v>
      </c>
      <c r="M26" s="34">
        <v>0.26222076999999999</v>
      </c>
      <c r="N26" s="34">
        <v>0.26228389000000002</v>
      </c>
      <c r="O26" s="34">
        <v>0.26269858000000001</v>
      </c>
      <c r="P26" s="38" t="s">
        <v>0</v>
      </c>
      <c r="Q26" s="38">
        <v>0.265564156</v>
      </c>
      <c r="R26" s="38">
        <v>0.26272271000000003</v>
      </c>
      <c r="S26" s="35">
        <v>0.26045406999999998</v>
      </c>
      <c r="T26" s="35">
        <v>0.25862612000000001</v>
      </c>
      <c r="U26" s="35">
        <v>0.25783029000000002</v>
      </c>
      <c r="V26" s="35">
        <v>0.25796376999999998</v>
      </c>
      <c r="W26" s="35">
        <v>0.26063599999999998</v>
      </c>
      <c r="X26" s="35">
        <v>0.26340909499999998</v>
      </c>
      <c r="Y26" s="35">
        <v>0.26778632000000002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0.24780050000000001</v>
      </c>
      <c r="AG26" s="29">
        <v>0.25272802700000002</v>
      </c>
      <c r="AH26" s="29" t="s">
        <v>0</v>
      </c>
      <c r="AI26" s="29" t="s">
        <v>0</v>
      </c>
      <c r="AJ26" s="29" t="s">
        <v>0</v>
      </c>
      <c r="AK26" s="3">
        <f t="shared" si="0"/>
        <v>0.25509251903999997</v>
      </c>
      <c r="AL26" s="13">
        <v>21.168500000000002</v>
      </c>
    </row>
    <row r="27" spans="1:45" x14ac:dyDescent="0.25">
      <c r="A27" t="s">
        <v>0</v>
      </c>
      <c r="B27" s="37" t="s">
        <v>0</v>
      </c>
      <c r="C27" s="34">
        <v>0.25102619500000001</v>
      </c>
      <c r="D27" s="34">
        <v>0.23844451</v>
      </c>
      <c r="E27" s="34">
        <v>0.23387479999999999</v>
      </c>
      <c r="F27" s="34">
        <v>0.23764242499999999</v>
      </c>
      <c r="G27" s="34">
        <v>0.24551480000000001</v>
      </c>
      <c r="H27" s="34">
        <v>0.25075714999999998</v>
      </c>
      <c r="I27" s="34">
        <v>0.25370748999999998</v>
      </c>
      <c r="J27" s="34">
        <v>0.25577074399999999</v>
      </c>
      <c r="K27" s="34">
        <v>0.25675445000000002</v>
      </c>
      <c r="L27" s="34">
        <v>0.25781301000000001</v>
      </c>
      <c r="M27" s="34">
        <v>0.25984670999999998</v>
      </c>
      <c r="N27" s="34">
        <v>0.26094429000000002</v>
      </c>
      <c r="O27" s="34">
        <v>0.26270396000000001</v>
      </c>
      <c r="P27" s="38" t="s">
        <v>0</v>
      </c>
      <c r="Q27" s="38">
        <v>0.26321908599999999</v>
      </c>
      <c r="R27" s="38">
        <v>0.26041792000000002</v>
      </c>
      <c r="S27" s="35">
        <v>0.256366394</v>
      </c>
      <c r="T27" s="35">
        <v>0.25404061999999999</v>
      </c>
      <c r="U27" s="35">
        <v>0.25251504000000002</v>
      </c>
      <c r="V27" s="35">
        <v>0.25598727999999998</v>
      </c>
      <c r="W27" s="35">
        <v>0.26107545500000001</v>
      </c>
      <c r="X27" s="35">
        <v>0.26385904599999999</v>
      </c>
      <c r="Y27" s="35">
        <v>0.26712139000000001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0.26624604000000002</v>
      </c>
      <c r="AG27" s="29">
        <v>0.24549562999999999</v>
      </c>
      <c r="AH27" s="29" t="s">
        <v>0</v>
      </c>
      <c r="AI27" s="29" t="s">
        <v>0</v>
      </c>
      <c r="AJ27" s="29" t="s">
        <v>0</v>
      </c>
      <c r="AK27" s="3">
        <f t="shared" si="0"/>
        <v>0.254631018125</v>
      </c>
      <c r="AL27" s="13">
        <v>24.624300000000002</v>
      </c>
    </row>
    <row r="28" spans="1:45" x14ac:dyDescent="0.25">
      <c r="A28" t="s">
        <v>0</v>
      </c>
      <c r="B28" s="37" t="s">
        <v>0</v>
      </c>
      <c r="C28" s="34">
        <v>0.25359938700000001</v>
      </c>
      <c r="D28" s="34">
        <v>0.24530822999999999</v>
      </c>
      <c r="E28" s="34">
        <v>0.23315427</v>
      </c>
      <c r="F28" s="34">
        <v>0.23787034000000001</v>
      </c>
      <c r="G28" s="34">
        <v>0.244294125</v>
      </c>
      <c r="H28" s="34">
        <v>0.25957931000000001</v>
      </c>
      <c r="I28" s="34">
        <v>0.268213865</v>
      </c>
      <c r="J28" s="34">
        <v>0.26804650000000002</v>
      </c>
      <c r="K28" s="34">
        <v>0.258870814</v>
      </c>
      <c r="L28" s="34">
        <v>0.26133890599999998</v>
      </c>
      <c r="M28" s="34">
        <v>0.26419889499999999</v>
      </c>
      <c r="N28" s="34">
        <v>0.26769074999999998</v>
      </c>
      <c r="O28" s="34">
        <v>0.26519574000000001</v>
      </c>
      <c r="P28" s="38" t="s">
        <v>0</v>
      </c>
      <c r="Q28" s="38">
        <v>0.26088504000000001</v>
      </c>
      <c r="R28" s="38">
        <v>0.26579298400000001</v>
      </c>
      <c r="S28" s="35">
        <v>0.26946108000000002</v>
      </c>
      <c r="T28" s="35">
        <v>0.25322897999999999</v>
      </c>
      <c r="U28" s="35">
        <v>0.24966641000000001</v>
      </c>
      <c r="V28" s="35">
        <v>0.25535153999999999</v>
      </c>
      <c r="W28" s="35">
        <v>0.26266749499999997</v>
      </c>
      <c r="X28" s="35">
        <v>0.26651699000000001</v>
      </c>
      <c r="Y28" s="35">
        <v>0.27280768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0.25835178777272721</v>
      </c>
      <c r="AL28" s="13">
        <v>28.178599999999999</v>
      </c>
    </row>
    <row r="29" spans="1:45" x14ac:dyDescent="0.25">
      <c r="A29" s="32" t="s">
        <v>0</v>
      </c>
      <c r="B29" s="39" t="s">
        <v>0</v>
      </c>
      <c r="C29" s="32">
        <v>0.27807676999999997</v>
      </c>
      <c r="D29" s="32">
        <v>0.24489088000000001</v>
      </c>
      <c r="E29" s="32">
        <v>0.23818134999999999</v>
      </c>
      <c r="F29" s="32">
        <v>0.24365228</v>
      </c>
      <c r="G29" s="32">
        <v>0.25533882200000002</v>
      </c>
      <c r="H29" s="32">
        <v>0.26438750599999999</v>
      </c>
      <c r="I29" s="32">
        <v>0.280202654</v>
      </c>
      <c r="J29" s="32">
        <v>0.28381867</v>
      </c>
      <c r="K29" s="32">
        <v>0.283520094</v>
      </c>
      <c r="L29" s="32">
        <v>0.28150392000000002</v>
      </c>
      <c r="M29" s="32">
        <v>0.28044060599999998</v>
      </c>
      <c r="N29" s="32">
        <v>0.27009524400000001</v>
      </c>
      <c r="O29" s="32">
        <v>0.27229428999999999</v>
      </c>
      <c r="P29" s="32" t="s">
        <v>0</v>
      </c>
      <c r="Q29" s="32" t="s">
        <v>0</v>
      </c>
      <c r="R29" s="32" t="s">
        <v>0</v>
      </c>
      <c r="S29" s="33">
        <v>0.25727643</v>
      </c>
      <c r="T29" s="33">
        <v>0.247720936</v>
      </c>
      <c r="U29" s="33">
        <v>0.25033709500000001</v>
      </c>
      <c r="V29" s="33">
        <v>0.26251915999999997</v>
      </c>
      <c r="W29" s="33">
        <v>0.27499124000000003</v>
      </c>
      <c r="X29" s="33">
        <v>0.26874956999999999</v>
      </c>
      <c r="Y29" s="33">
        <v>0.27079251999999998</v>
      </c>
      <c r="Z29" s="33" t="s">
        <v>0</v>
      </c>
      <c r="AA29" s="40" t="s">
        <v>0</v>
      </c>
      <c r="AB29" s="40">
        <v>0.25579237999999999</v>
      </c>
      <c r="AC29" s="40">
        <v>0.24377434000000001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0.26401621622727273</v>
      </c>
      <c r="AL29" s="1">
        <v>31.855</v>
      </c>
    </row>
    <row r="30" spans="1:45" x14ac:dyDescent="0.25">
      <c r="A30" s="31" t="s">
        <v>0</v>
      </c>
      <c r="B30" s="41" t="s">
        <v>0</v>
      </c>
      <c r="C30" s="31" t="s">
        <v>0</v>
      </c>
      <c r="D30" s="31">
        <v>0.24383318000000001</v>
      </c>
      <c r="E30" s="31">
        <v>0.23747436599999999</v>
      </c>
      <c r="F30" s="31">
        <v>0.23843134499999999</v>
      </c>
      <c r="G30" s="31">
        <v>0.24019278999999999</v>
      </c>
      <c r="H30" s="31">
        <v>0.24486190999999999</v>
      </c>
      <c r="I30" s="31">
        <v>0.2511101</v>
      </c>
      <c r="J30" s="31">
        <v>0.26017919</v>
      </c>
      <c r="K30" s="31">
        <v>0.26702823999999997</v>
      </c>
      <c r="L30" s="31">
        <v>0.27340943600000001</v>
      </c>
      <c r="M30" s="31">
        <v>0.27877416999999999</v>
      </c>
      <c r="N30" s="31">
        <v>0.27064180300000001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0.23910401000000001</v>
      </c>
      <c r="T30" s="33">
        <v>0.23457103000000001</v>
      </c>
      <c r="U30" s="33">
        <v>0.234715174</v>
      </c>
      <c r="V30" s="33">
        <v>0.24337921400000001</v>
      </c>
      <c r="W30" s="33">
        <v>0.26271477399999998</v>
      </c>
      <c r="X30" s="33">
        <v>0.27416317000000001</v>
      </c>
      <c r="Y30" s="33">
        <v>0.26594129700000002</v>
      </c>
      <c r="Z30" s="33">
        <v>0.27040192400000002</v>
      </c>
      <c r="AA30" s="40">
        <v>0.27420630000000001</v>
      </c>
      <c r="AB30" s="40">
        <v>0.25672619000000002</v>
      </c>
      <c r="AC30" s="40">
        <v>0.24310651</v>
      </c>
      <c r="AD30" s="40">
        <v>0.254504485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0.25475959165217399</v>
      </c>
      <c r="AL30" s="1">
        <v>35.685299999999998</v>
      </c>
    </row>
    <row r="31" spans="1:45" x14ac:dyDescent="0.25">
      <c r="A31" s="31" t="s">
        <v>0</v>
      </c>
      <c r="B31" s="41" t="s">
        <v>0</v>
      </c>
      <c r="C31" s="31" t="s">
        <v>0</v>
      </c>
      <c r="D31" s="31">
        <v>0.22979050300000001</v>
      </c>
      <c r="E31" s="31">
        <v>0.22883165999999999</v>
      </c>
      <c r="F31" s="31">
        <v>0.23384237999999999</v>
      </c>
      <c r="G31" s="31">
        <v>0.23428001600000001</v>
      </c>
      <c r="H31" s="31">
        <v>0.235119618</v>
      </c>
      <c r="I31" s="31">
        <v>0.23834404300000001</v>
      </c>
      <c r="J31" s="31">
        <v>0.24392815600000001</v>
      </c>
      <c r="K31" s="31">
        <v>0.25051403300000002</v>
      </c>
      <c r="L31" s="31">
        <v>0.257809336</v>
      </c>
      <c r="M31" s="31">
        <v>0.26687313000000001</v>
      </c>
      <c r="N31" s="31">
        <v>0.27249110700000001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0.22955589400000001</v>
      </c>
      <c r="T31" s="33">
        <v>0.23024527</v>
      </c>
      <c r="U31" s="33">
        <v>0.22851840600000001</v>
      </c>
      <c r="V31" s="33">
        <v>0.23098632999999999</v>
      </c>
      <c r="W31" s="33">
        <v>0.236129172</v>
      </c>
      <c r="X31" s="33">
        <v>0.25262571299999997</v>
      </c>
      <c r="Y31" s="33">
        <v>0.260363976</v>
      </c>
      <c r="Z31" s="33" t="s">
        <v>0</v>
      </c>
      <c r="AA31" s="40">
        <v>0.25739415300000001</v>
      </c>
      <c r="AB31" s="40">
        <v>0.24683487600000001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0.24322388859999999</v>
      </c>
      <c r="AL31" s="1">
        <v>39.709000000000003</v>
      </c>
    </row>
    <row r="32" spans="1:45" x14ac:dyDescent="0.25">
      <c r="A32" s="31" t="s">
        <v>0</v>
      </c>
      <c r="B32" s="41" t="s">
        <v>0</v>
      </c>
      <c r="C32" s="31" t="s">
        <v>0</v>
      </c>
      <c r="D32" s="31">
        <v>0.22500212999999999</v>
      </c>
      <c r="E32" s="31">
        <v>0.23269357700000001</v>
      </c>
      <c r="F32" s="31">
        <v>0.231929728</v>
      </c>
      <c r="G32" s="31">
        <v>0.23140555500000001</v>
      </c>
      <c r="H32" s="31">
        <v>0.23114894</v>
      </c>
      <c r="I32" s="31">
        <v>0.23199278000000001</v>
      </c>
      <c r="J32" s="31">
        <v>0.23403890999999999</v>
      </c>
      <c r="K32" s="31">
        <v>0.23741808</v>
      </c>
      <c r="L32" s="31">
        <v>0.24412944</v>
      </c>
      <c r="M32" s="31">
        <v>0.25246691399999999</v>
      </c>
      <c r="N32" s="31">
        <v>0.25633426300000001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0.22221592400000001</v>
      </c>
      <c r="U32" s="33">
        <v>0.22476180400000001</v>
      </c>
      <c r="V32" s="33">
        <v>0.22042254</v>
      </c>
      <c r="W32" s="33">
        <v>0.21693672999999999</v>
      </c>
      <c r="X32" s="33">
        <v>0.22381559000000001</v>
      </c>
      <c r="Y32" s="33">
        <v>0.23673598600000001</v>
      </c>
      <c r="Z32" s="33">
        <v>0.24018958000000001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0.23297991505555554</v>
      </c>
      <c r="AL32" s="1">
        <v>43.982999999999997</v>
      </c>
    </row>
    <row r="33" spans="1:50" x14ac:dyDescent="0.25">
      <c r="A33" s="31" t="s">
        <v>0</v>
      </c>
      <c r="B33" s="41" t="s">
        <v>0</v>
      </c>
      <c r="C33" s="31" t="s">
        <v>0</v>
      </c>
      <c r="D33" s="31" t="s">
        <v>0</v>
      </c>
      <c r="E33" s="31">
        <v>0.235430628</v>
      </c>
      <c r="F33" s="31">
        <v>0.23320394699999999</v>
      </c>
      <c r="G33" s="31">
        <v>0.232699936</v>
      </c>
      <c r="H33" s="31">
        <v>0.23354556000000001</v>
      </c>
      <c r="I33" s="31">
        <v>0.22929946600000001</v>
      </c>
      <c r="J33" s="31">
        <v>0.22719089000000001</v>
      </c>
      <c r="K33" s="31">
        <v>0.228248706</v>
      </c>
      <c r="L33" s="31">
        <v>0.23297391000000001</v>
      </c>
      <c r="M33" s="31">
        <v>0.241655764</v>
      </c>
      <c r="N33" s="31">
        <v>0.23413614299999999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0.216508113</v>
      </c>
      <c r="V33" s="33">
        <v>0.21257796800000001</v>
      </c>
      <c r="W33" s="33">
        <v>0.203401318</v>
      </c>
      <c r="X33" s="33">
        <v>0.20341182399999999</v>
      </c>
      <c r="Y33" s="33">
        <v>0.209973726</v>
      </c>
      <c r="Z33" s="33">
        <v>0.214606093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0.22430399950000002</v>
      </c>
      <c r="AL33" s="1">
        <v>48.590400000000002</v>
      </c>
    </row>
    <row r="34" spans="1:50" x14ac:dyDescent="0.25">
      <c r="A34" s="27" t="s">
        <v>0</v>
      </c>
      <c r="B34" s="28" t="s">
        <v>0</v>
      </c>
      <c r="C34" s="27" t="s">
        <v>0</v>
      </c>
      <c r="D34" s="27" t="s">
        <v>0</v>
      </c>
      <c r="E34" s="27">
        <v>0.24809218</v>
      </c>
      <c r="F34" s="27">
        <v>0.24350490399999999</v>
      </c>
      <c r="G34" s="27">
        <v>0.24229569000000001</v>
      </c>
      <c r="H34" s="27">
        <v>0.26129961699999998</v>
      </c>
      <c r="I34" s="27">
        <v>0.24363694299999999</v>
      </c>
      <c r="J34" s="27">
        <v>0.22853979399999999</v>
      </c>
      <c r="K34" s="27">
        <v>0.22436911000000001</v>
      </c>
      <c r="L34" s="27">
        <v>0.22203648300000001</v>
      </c>
      <c r="M34" s="27">
        <v>0.23181449700000001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0.186407502</v>
      </c>
      <c r="V34" s="27">
        <v>0.19529585499999999</v>
      </c>
      <c r="W34" s="27">
        <v>0.186330146</v>
      </c>
      <c r="X34" s="27">
        <v>0.154687927</v>
      </c>
      <c r="Y34" s="27">
        <v>0.15503446700000001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0.21595322250000001</v>
      </c>
      <c r="AL34" s="1">
        <v>53.663899999999998</v>
      </c>
    </row>
    <row r="35" spans="1:50" x14ac:dyDescent="0.25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0.1680013712</v>
      </c>
      <c r="H35" s="27">
        <v>0.17380062130000001</v>
      </c>
      <c r="I35" s="27">
        <v>0.17035338350000001</v>
      </c>
      <c r="J35" s="27">
        <v>0.202514219</v>
      </c>
      <c r="K35" s="27">
        <v>0.176811886</v>
      </c>
      <c r="L35" s="27">
        <v>0.17741078939999999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0.11245243352589</v>
      </c>
      <c r="V35" s="27">
        <v>0.11756112649820501</v>
      </c>
      <c r="W35" s="27">
        <v>0.1001647529413725</v>
      </c>
      <c r="X35" s="27">
        <v>0.11981230651999999</v>
      </c>
      <c r="Y35" s="27">
        <v>0.132980828</v>
      </c>
      <c r="Z35" s="27">
        <v>0.21015801100000001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0.15516847740712231</v>
      </c>
      <c r="AL35" s="9">
        <v>59.441600000000001</v>
      </c>
    </row>
    <row r="36" spans="1:50" x14ac:dyDescent="0.25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0.15718120037940189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0.13588385036066919</v>
      </c>
      <c r="U36" s="25">
        <v>0.1347111803521828</v>
      </c>
      <c r="V36" s="25" t="s">
        <v>0</v>
      </c>
      <c r="W36" s="25" t="s">
        <v>0</v>
      </c>
      <c r="X36" s="25">
        <v>0.1496625803185109</v>
      </c>
      <c r="Y36" s="25">
        <v>0.14471130033541521</v>
      </c>
      <c r="Z36" s="25">
        <v>0.13868130036316109</v>
      </c>
      <c r="AA36" s="25">
        <v>0.13754386038588839</v>
      </c>
      <c r="AB36" s="25">
        <v>0.13717863040127989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0.14194423786206367</v>
      </c>
      <c r="AL36" s="4">
        <v>66.4435</v>
      </c>
    </row>
    <row r="37" spans="1:50" x14ac:dyDescent="0.25">
      <c r="A37" s="25">
        <v>7.1917120150362487E-2</v>
      </c>
      <c r="B37" s="26">
        <v>7.1242750148324735E-2</v>
      </c>
      <c r="C37" s="25">
        <v>7.0930120147195228E-2</v>
      </c>
      <c r="D37" s="25">
        <v>7.1060410145809744E-2</v>
      </c>
      <c r="E37" s="25">
        <v>7.1622950143865799E-2</v>
      </c>
      <c r="F37" s="25">
        <v>7.1796640142174309E-2</v>
      </c>
      <c r="G37" s="25">
        <v>7.1703570140630418E-2</v>
      </c>
      <c r="H37" s="25">
        <v>7.1208164138915286E-2</v>
      </c>
      <c r="I37" s="25">
        <v>6.9617020136119909E-2</v>
      </c>
      <c r="J37" s="25">
        <v>6.8618580134175655E-2</v>
      </c>
      <c r="K37" s="25">
        <v>7.2541350138394911E-2</v>
      </c>
      <c r="L37" s="25">
        <v>7.2894340138784361E-2</v>
      </c>
      <c r="M37" s="25">
        <v>7.2127980138586942E-2</v>
      </c>
      <c r="N37" s="25">
        <v>7.2378494138873123E-2</v>
      </c>
      <c r="O37" s="25">
        <v>7.2597520140661342E-2</v>
      </c>
      <c r="P37" s="25">
        <v>7.0623900140312904E-2</v>
      </c>
      <c r="Q37" s="25">
        <v>6.9972254140732798E-2</v>
      </c>
      <c r="R37" s="25">
        <v>6.9532390140790087E-2</v>
      </c>
      <c r="S37" s="25">
        <v>6.8182600141102417E-2</v>
      </c>
      <c r="T37" s="25">
        <v>6.9832034144232155E-2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7.8316000154379825E-2</v>
      </c>
      <c r="Z37" s="25">
        <v>7.4629570157540182E-2</v>
      </c>
      <c r="AA37" s="25">
        <v>7.5453445158914889E-2</v>
      </c>
      <c r="AB37" s="25">
        <v>8.6873510169016011E-2</v>
      </c>
      <c r="AC37" s="25">
        <v>8.7557470170125606E-2</v>
      </c>
      <c r="AD37" s="25">
        <v>7.7747870160824128E-2</v>
      </c>
      <c r="AE37" s="25">
        <v>7.6768530161814744E-2</v>
      </c>
      <c r="AF37" s="25">
        <v>7.731362016213815E-2</v>
      </c>
      <c r="AG37" s="25">
        <v>7.7852260161951112E-2</v>
      </c>
      <c r="AH37" s="25">
        <v>7.6778340161897773E-2</v>
      </c>
      <c r="AI37" s="25">
        <v>7.6004960161080021E-2</v>
      </c>
      <c r="AJ37" s="25">
        <v>7.3064910154564539E-2</v>
      </c>
      <c r="AK37" s="3">
        <f t="shared" si="0"/>
        <v>7.371127111763412E-2</v>
      </c>
      <c r="AL37" s="4">
        <v>76.463800000000006</v>
      </c>
    </row>
    <row r="38" spans="1:50" x14ac:dyDescent="0.25">
      <c r="A38" t="s">
        <v>32</v>
      </c>
      <c r="AK38" s="17">
        <f>SUM(A2:AJ35)/867</f>
        <v>0.24547116622251661</v>
      </c>
      <c r="AP38" s="2" t="s">
        <v>123</v>
      </c>
    </row>
    <row r="39" spans="1:50" x14ac:dyDescent="0.25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0</v>
      </c>
      <c r="B40" s="26">
        <v>0.100180160174334</v>
      </c>
      <c r="C40" s="25">
        <v>8.9375295171589916E-2</v>
      </c>
      <c r="D40" s="25">
        <v>7.8261070165836541E-2</v>
      </c>
      <c r="E40" s="25">
        <v>6.3092980149720257E-2</v>
      </c>
      <c r="F40" s="25">
        <v>0.108777540243036</v>
      </c>
      <c r="G40" s="25">
        <v>0.13074568025395891</v>
      </c>
      <c r="H40" s="25">
        <v>0.121830660247138</v>
      </c>
      <c r="I40" s="25">
        <v>0.1382555402519702</v>
      </c>
      <c r="J40" s="25">
        <v>6.706065014386399E-2</v>
      </c>
      <c r="K40" s="25">
        <v>0.10401629017352849</v>
      </c>
      <c r="L40" s="25">
        <v>6.5774480137622174E-2</v>
      </c>
      <c r="M40" s="25">
        <v>6.5959770137712689E-2</v>
      </c>
      <c r="N40" s="25">
        <v>6.6066130138836734E-2</v>
      </c>
      <c r="O40" s="25">
        <v>0.14042890023828719</v>
      </c>
      <c r="P40" s="25">
        <v>6.0209226136878152E-2</v>
      </c>
      <c r="Q40" s="25">
        <v>5.621592313558732E-2</v>
      </c>
      <c r="R40" s="25">
        <v>0.12904310025592411</v>
      </c>
      <c r="S40" s="25">
        <v>0.13196798025067541</v>
      </c>
      <c r="T40" s="25">
        <v>0.12522510022440789</v>
      </c>
      <c r="U40" s="25">
        <v>8.9412670155993648E-2</v>
      </c>
      <c r="V40" s="25">
        <v>8.1439280146220927E-2</v>
      </c>
      <c r="W40" s="25">
        <v>6.9057815131504774E-2</v>
      </c>
      <c r="X40" s="25">
        <v>7.3197140136612313E-2</v>
      </c>
      <c r="Y40" s="25">
        <v>6.3137550124085715E-2</v>
      </c>
      <c r="Z40" s="25">
        <v>6.3738525123307341E-2</v>
      </c>
      <c r="AA40" s="25">
        <v>6.7103185128624593E-2</v>
      </c>
      <c r="AB40" s="25">
        <v>6.7786620131876058E-2</v>
      </c>
      <c r="AC40" s="25">
        <v>7.1674970141243632E-2</v>
      </c>
      <c r="AD40" s="25">
        <v>7.8339440151745973E-2</v>
      </c>
      <c r="AE40" s="25">
        <v>9.9193960168802067E-2</v>
      </c>
      <c r="AF40" s="25">
        <v>0.1008108801724918</v>
      </c>
      <c r="AG40" s="25">
        <v>6.8701090132266593E-2</v>
      </c>
      <c r="AH40" s="25">
        <v>5.7418004119124927E-2</v>
      </c>
      <c r="AI40" s="25">
        <v>9.3181970167185005E-2</v>
      </c>
      <c r="AJ40" s="25" t="s">
        <v>0</v>
      </c>
      <c r="AK40" s="3">
        <f>AVERAGE(A40:AJ40)</f>
        <v>8.7843517022411555E-2</v>
      </c>
      <c r="AL40" s="4">
        <v>-66.4435</v>
      </c>
      <c r="AM40" s="6" t="s">
        <v>94</v>
      </c>
      <c r="AO40" s="2">
        <f>SUM(A73:AJ74)/40</f>
        <v>9.1469521811209778E-2</v>
      </c>
      <c r="AP40" s="2">
        <f>((AK40-AK$3)*100)/AK$3</f>
        <v>10.94602883530969</v>
      </c>
      <c r="AQ40" s="2"/>
      <c r="AR40" s="6" t="s">
        <v>94</v>
      </c>
      <c r="AS40" s="2"/>
      <c r="AT40" s="2">
        <f>((AO40-AO$3)*100)/AO$3</f>
        <v>4.7066825291563017</v>
      </c>
      <c r="AU40" s="2"/>
    </row>
    <row r="41" spans="1:50" x14ac:dyDescent="0.25">
      <c r="A41" s="27">
        <v>0.16049017104020041</v>
      </c>
      <c r="B41" s="28">
        <v>0.1587293011516146</v>
      </c>
      <c r="C41" s="27">
        <v>0.1554534414636935</v>
      </c>
      <c r="D41" s="27">
        <v>0.1527947620704736</v>
      </c>
      <c r="E41" s="27">
        <v>0.1428989022780007</v>
      </c>
      <c r="F41" s="27">
        <v>0.1287607719311204</v>
      </c>
      <c r="G41" s="27">
        <v>0.13271838178587941</v>
      </c>
      <c r="H41" s="27">
        <v>0.1214376013939697</v>
      </c>
      <c r="I41" s="27">
        <v>0.12593709131360811</v>
      </c>
      <c r="J41" s="27">
        <v>0.1303420211366525</v>
      </c>
      <c r="K41" s="27">
        <v>0.1338961910671165</v>
      </c>
      <c r="L41" s="27">
        <v>0.1330539410731513</v>
      </c>
      <c r="M41" s="27">
        <v>0.1316356010137352</v>
      </c>
      <c r="N41" s="27">
        <v>0.13219033101865171</v>
      </c>
      <c r="O41" s="27">
        <v>0.1324740210968478</v>
      </c>
      <c r="P41" s="27">
        <v>0.12714653139841869</v>
      </c>
      <c r="Q41" s="27">
        <v>0.12273056165316321</v>
      </c>
      <c r="R41" s="27">
        <v>0.11135813770532529</v>
      </c>
      <c r="S41" s="27">
        <v>0.1065387314635757</v>
      </c>
      <c r="T41" s="27">
        <v>0.12939407161980901</v>
      </c>
      <c r="U41" s="27">
        <v>0.1219835372204759</v>
      </c>
      <c r="V41" s="27">
        <v>0.11697785667337129</v>
      </c>
      <c r="W41" s="27">
        <v>0.11569103646200229</v>
      </c>
      <c r="X41" s="27">
        <v>0.1256441603840929</v>
      </c>
      <c r="Y41" s="27">
        <v>0.1988414504926051</v>
      </c>
      <c r="Z41" s="27">
        <v>0.20675576046038291</v>
      </c>
      <c r="AA41" s="27">
        <v>0.2071120004519075</v>
      </c>
      <c r="AB41" s="27">
        <v>0.20210487046053441</v>
      </c>
      <c r="AC41" s="27">
        <v>0.1995960604779829</v>
      </c>
      <c r="AD41" s="27">
        <v>0.204530490488018</v>
      </c>
      <c r="AE41" s="27">
        <v>0.20776825047154501</v>
      </c>
      <c r="AF41" s="27">
        <v>0.19403495047969629</v>
      </c>
      <c r="AG41" s="27">
        <v>0.15703220039363799</v>
      </c>
      <c r="AH41" s="27">
        <v>0.1500406604281819</v>
      </c>
      <c r="AI41" s="27">
        <v>0.13653125052690859</v>
      </c>
      <c r="AJ41" s="27">
        <v>0.1454325307354685</v>
      </c>
      <c r="AK41" s="3">
        <f t="shared" si="0"/>
        <v>0.14889048975782831</v>
      </c>
      <c r="AL41" s="9">
        <v>-59.441600000000001</v>
      </c>
      <c r="AM41" s="6" t="s">
        <v>116</v>
      </c>
      <c r="AO41" s="2">
        <f>SUM(A39:AJ40)/34</f>
        <v>8.7843517022411555E-2</v>
      </c>
      <c r="AP41" s="2">
        <f>((AK41-AK$4)*100)/AK$4</f>
        <v>5.3299409857793059</v>
      </c>
      <c r="AQ41" s="2"/>
      <c r="AR41" s="6" t="s">
        <v>116</v>
      </c>
      <c r="AS41" s="2"/>
      <c r="AT41" s="1">
        <f>((AO41-AO$4)*100)/AO$4</f>
        <v>10.94602883530969</v>
      </c>
    </row>
    <row r="42" spans="1:50" x14ac:dyDescent="0.25">
      <c r="A42" s="27">
        <v>0.21374254400000001</v>
      </c>
      <c r="B42" s="28">
        <v>0.20988378599999999</v>
      </c>
      <c r="C42" s="27">
        <v>0.20665723</v>
      </c>
      <c r="D42" s="27">
        <v>0.207248878</v>
      </c>
      <c r="E42" s="27">
        <v>0.20524579000000001</v>
      </c>
      <c r="F42" s="27">
        <v>0.200350997</v>
      </c>
      <c r="G42" s="27">
        <v>0.19180143099999999</v>
      </c>
      <c r="H42" s="27">
        <v>0.194001216</v>
      </c>
      <c r="I42" s="27">
        <v>0.205638338</v>
      </c>
      <c r="J42" s="27">
        <v>0.210542638</v>
      </c>
      <c r="K42" s="27">
        <v>0.214329679</v>
      </c>
      <c r="L42" s="27">
        <v>0.21410607200000001</v>
      </c>
      <c r="M42" s="27">
        <v>0.213488334</v>
      </c>
      <c r="N42" s="27">
        <v>0.20944992000000001</v>
      </c>
      <c r="O42" s="27">
        <v>0.20830330399999999</v>
      </c>
      <c r="P42" s="27">
        <v>0.20523433299999999</v>
      </c>
      <c r="Q42" s="27">
        <v>0.20286591900000001</v>
      </c>
      <c r="R42" s="27">
        <v>0.195429455</v>
      </c>
      <c r="S42" s="27">
        <v>0.16904882099999999</v>
      </c>
      <c r="T42" s="27">
        <v>0.181050615</v>
      </c>
      <c r="U42" s="27">
        <v>0.204667763</v>
      </c>
      <c r="V42" s="27">
        <v>0.21541832799999999</v>
      </c>
      <c r="W42" s="27">
        <v>0.21922765899999999</v>
      </c>
      <c r="X42" s="27">
        <v>0.21835895899999999</v>
      </c>
      <c r="Y42" s="27">
        <v>0.21763165400000001</v>
      </c>
      <c r="Z42" s="27">
        <v>0.21753001299999999</v>
      </c>
      <c r="AA42" s="27">
        <v>0.216209757</v>
      </c>
      <c r="AB42" s="27">
        <v>0.214774983</v>
      </c>
      <c r="AC42" s="27">
        <v>0.21129765</v>
      </c>
      <c r="AD42" s="27">
        <v>0.21465827600000001</v>
      </c>
      <c r="AE42" s="27">
        <v>0.21634277499999999</v>
      </c>
      <c r="AF42" s="27">
        <v>0.216046669</v>
      </c>
      <c r="AG42" s="27">
        <v>0.21491936</v>
      </c>
      <c r="AH42" s="27">
        <v>0.21501342000000001</v>
      </c>
      <c r="AI42" s="27">
        <v>0.21453934699999999</v>
      </c>
      <c r="AJ42" s="27">
        <v>0.21399491000000001</v>
      </c>
      <c r="AK42" s="3">
        <f t="shared" si="0"/>
        <v>0.20830696730555553</v>
      </c>
      <c r="AL42" s="21">
        <v>-53.663899999999998</v>
      </c>
      <c r="AM42" s="10" t="s">
        <v>94</v>
      </c>
      <c r="AO42" s="2">
        <f>SUM(A71:AJ72)/26</f>
        <v>0.19500556569841335</v>
      </c>
      <c r="AP42" s="2">
        <f>((AK42-AK$5)*100)/AK$5</f>
        <v>1.0757764741472862</v>
      </c>
      <c r="AQ42" s="2"/>
      <c r="AR42" s="10" t="s">
        <v>94</v>
      </c>
      <c r="AS42" s="2"/>
      <c r="AT42" s="1">
        <f>((AO42-AO$5)*100)/AO$5</f>
        <v>3.7822720417515425</v>
      </c>
    </row>
    <row r="43" spans="1:50" x14ac:dyDescent="0.25">
      <c r="A43" s="29">
        <v>0.21279690600000001</v>
      </c>
      <c r="B43" s="30">
        <v>0.210561898</v>
      </c>
      <c r="C43" s="29">
        <v>0.20860079000000001</v>
      </c>
      <c r="D43" s="29">
        <v>0.210993234</v>
      </c>
      <c r="E43" s="31">
        <v>0.212771188</v>
      </c>
      <c r="F43" s="31">
        <v>0.21199195000000001</v>
      </c>
      <c r="G43" s="31">
        <v>0.21336419500000001</v>
      </c>
      <c r="H43" s="31">
        <v>0.21444337299999999</v>
      </c>
      <c r="I43" s="31">
        <v>0.217512436</v>
      </c>
      <c r="J43" s="31">
        <v>0.22010457</v>
      </c>
      <c r="K43" s="31">
        <v>0.21929512700000001</v>
      </c>
      <c r="L43" s="31">
        <v>0.21783742</v>
      </c>
      <c r="M43" s="31">
        <v>0.216057835</v>
      </c>
      <c r="N43" s="31">
        <v>0.21507873199999999</v>
      </c>
      <c r="O43" s="31">
        <v>0.21386011999999999</v>
      </c>
      <c r="P43" s="31">
        <v>0.21098751700000001</v>
      </c>
      <c r="Q43" s="32">
        <v>0.20932423999999999</v>
      </c>
      <c r="R43" s="32">
        <v>0.20878293000000001</v>
      </c>
      <c r="S43" s="33">
        <v>0.19921491299999999</v>
      </c>
      <c r="T43" s="33" t="s">
        <v>0</v>
      </c>
      <c r="U43" s="33">
        <v>0.22848175000000001</v>
      </c>
      <c r="V43" s="33">
        <v>0.22897611100000001</v>
      </c>
      <c r="W43" s="33">
        <v>0.22892452999999999</v>
      </c>
      <c r="X43" s="33">
        <v>0.22746755099999999</v>
      </c>
      <c r="Y43" s="33">
        <v>0.22637057999999999</v>
      </c>
      <c r="Z43" s="33">
        <v>0.22472615400000001</v>
      </c>
      <c r="AA43" s="33">
        <v>0.218873389</v>
      </c>
      <c r="AB43" s="33">
        <v>0.21718310199999999</v>
      </c>
      <c r="AC43" s="29">
        <v>0.21614773300000001</v>
      </c>
      <c r="AD43" s="29">
        <v>0.21653530200000001</v>
      </c>
      <c r="AE43" s="29">
        <v>0.219158094</v>
      </c>
      <c r="AF43" s="29">
        <v>0.22093737999999999</v>
      </c>
      <c r="AG43" s="29">
        <v>0.21407482</v>
      </c>
      <c r="AH43" s="29">
        <v>0.214135935</v>
      </c>
      <c r="AI43" s="29">
        <v>0.212212654</v>
      </c>
      <c r="AJ43" s="29">
        <v>0.21325329800000001</v>
      </c>
      <c r="AK43" s="3">
        <f t="shared" si="0"/>
        <v>0.2163153644857142</v>
      </c>
      <c r="AL43" s="1">
        <v>-48.590400000000002</v>
      </c>
      <c r="AM43" s="10" t="s">
        <v>116</v>
      </c>
      <c r="AO43" s="2">
        <f>SUM(A41:AJ42)/72</f>
        <v>0.1785987285316919</v>
      </c>
      <c r="AP43" s="2">
        <f>((AK43-AK$6)*100)/AK$6</f>
        <v>0.67217910986938845</v>
      </c>
      <c r="AQ43" s="2"/>
      <c r="AR43" s="10" t="s">
        <v>116</v>
      </c>
      <c r="AS43" s="2"/>
      <c r="AT43" s="1">
        <f>((AO43-AO$6)*100)/AO$6</f>
        <v>2.8065564097378353</v>
      </c>
    </row>
    <row r="44" spans="1:50" x14ac:dyDescent="0.25">
      <c r="A44" s="29">
        <v>0.21390273400000001</v>
      </c>
      <c r="B44" s="30">
        <v>0.21708214300000001</v>
      </c>
      <c r="C44" s="29">
        <v>0.220192575</v>
      </c>
      <c r="D44" s="29">
        <v>0.224092765</v>
      </c>
      <c r="E44" s="31">
        <v>0.22738536000000001</v>
      </c>
      <c r="F44" s="31">
        <v>0.232641034</v>
      </c>
      <c r="G44" s="31">
        <v>0.233789204</v>
      </c>
      <c r="H44" s="31">
        <v>0.23314694</v>
      </c>
      <c r="I44" s="31">
        <v>0.23546162400000001</v>
      </c>
      <c r="J44" s="31">
        <v>0.23048502500000001</v>
      </c>
      <c r="K44" s="31">
        <v>0.22926727499999999</v>
      </c>
      <c r="L44" s="31">
        <v>0.22798431399999999</v>
      </c>
      <c r="M44" s="31">
        <v>0.22714497</v>
      </c>
      <c r="N44" s="31">
        <v>0.22643648</v>
      </c>
      <c r="O44" s="31">
        <v>0.22579250000000001</v>
      </c>
      <c r="P44" s="31">
        <v>0.22532527799999999</v>
      </c>
      <c r="Q44" s="32">
        <v>0.22560445200000001</v>
      </c>
      <c r="R44" s="32">
        <v>0.22922024999999999</v>
      </c>
      <c r="S44" s="33">
        <v>0.22233796</v>
      </c>
      <c r="T44" s="33" t="s">
        <v>0</v>
      </c>
      <c r="U44" s="33">
        <v>0.23722913200000001</v>
      </c>
      <c r="V44" s="33">
        <v>0.23528869399999999</v>
      </c>
      <c r="W44" s="33">
        <v>0.234500862</v>
      </c>
      <c r="X44" s="33">
        <v>0.23287678000000001</v>
      </c>
      <c r="Y44" s="33">
        <v>0.23115333199999999</v>
      </c>
      <c r="Z44" s="33">
        <v>0.226491834</v>
      </c>
      <c r="AA44" s="33">
        <v>0.22387343000000001</v>
      </c>
      <c r="AB44" s="33">
        <v>0.22381657399999999</v>
      </c>
      <c r="AC44" s="29">
        <v>0.22312921999999999</v>
      </c>
      <c r="AD44" s="29">
        <v>0.21768889999999999</v>
      </c>
      <c r="AE44" s="29">
        <v>0.21516757</v>
      </c>
      <c r="AF44" s="29">
        <v>0.21864673500000001</v>
      </c>
      <c r="AG44" s="29">
        <v>0.21566840700000001</v>
      </c>
      <c r="AH44" s="29">
        <v>0.21182643000000001</v>
      </c>
      <c r="AI44" s="29">
        <v>0.21142971499999999</v>
      </c>
      <c r="AJ44" s="29">
        <v>0.212345906</v>
      </c>
      <c r="AK44" s="3">
        <f t="shared" si="0"/>
        <v>0.22509789725714288</v>
      </c>
      <c r="AL44" s="1">
        <v>-43.982999999999997</v>
      </c>
      <c r="AM44" s="11" t="s">
        <v>99</v>
      </c>
      <c r="AO44" s="2">
        <f>SUM(A66:R70)/56</f>
        <v>0.2472708073214285</v>
      </c>
      <c r="AP44" s="2">
        <f>((AK44-AK$7)*100)/AK$7</f>
        <v>0.53369666053469733</v>
      </c>
      <c r="AR44" s="11" t="s">
        <v>99</v>
      </c>
      <c r="AS44" s="2"/>
      <c r="AT44" s="1">
        <f>((AO44-AO$7)*100)/AO$7</f>
        <v>-0.45965893603840796</v>
      </c>
    </row>
    <row r="45" spans="1:50" x14ac:dyDescent="0.25">
      <c r="A45" s="29">
        <v>0.22828646699999999</v>
      </c>
      <c r="B45" s="30">
        <v>0.234543</v>
      </c>
      <c r="C45" s="29">
        <v>0.23907120400000001</v>
      </c>
      <c r="D45" s="29">
        <v>0.24188699999999999</v>
      </c>
      <c r="E45" s="31">
        <v>0.25074750600000001</v>
      </c>
      <c r="F45" s="31">
        <v>0.24861275999999999</v>
      </c>
      <c r="G45" s="31">
        <v>0.25050118999999998</v>
      </c>
      <c r="H45" s="31">
        <v>0.24577010399999999</v>
      </c>
      <c r="I45" s="31">
        <v>0.24323412999999999</v>
      </c>
      <c r="J45" s="31">
        <v>0.23873716</v>
      </c>
      <c r="K45" s="31">
        <v>0.239674102</v>
      </c>
      <c r="L45" s="31">
        <v>0.24246946999999999</v>
      </c>
      <c r="M45" s="31">
        <v>0.24317058</v>
      </c>
      <c r="N45" s="31">
        <v>0.243777995</v>
      </c>
      <c r="O45" s="31">
        <v>0.24449380200000001</v>
      </c>
      <c r="P45" s="31">
        <v>0.24531448</v>
      </c>
      <c r="Q45" s="32">
        <v>0.247460228</v>
      </c>
      <c r="R45" s="32">
        <v>0.25199174299999999</v>
      </c>
      <c r="S45" s="33">
        <v>0.24575693300000001</v>
      </c>
      <c r="T45" s="33" t="s">
        <v>0</v>
      </c>
      <c r="U45" s="33">
        <v>0.25889971000000001</v>
      </c>
      <c r="V45" s="33">
        <v>0.245018707</v>
      </c>
      <c r="W45" s="33">
        <v>0.241131454</v>
      </c>
      <c r="X45" s="33">
        <v>0.23951111</v>
      </c>
      <c r="Y45" s="33">
        <v>0.23717787700000001</v>
      </c>
      <c r="Z45" s="33">
        <v>0.236036155</v>
      </c>
      <c r="AA45" s="33">
        <v>0.23567721</v>
      </c>
      <c r="AB45" s="33">
        <v>0.23792183</v>
      </c>
      <c r="AC45" s="29">
        <v>0.23591177999999999</v>
      </c>
      <c r="AD45" s="29">
        <v>0.22067973599999999</v>
      </c>
      <c r="AE45" s="29">
        <v>0.21545658000000001</v>
      </c>
      <c r="AF45" s="29">
        <v>0.21536586299999999</v>
      </c>
      <c r="AG45" s="29">
        <v>0.212499414</v>
      </c>
      <c r="AH45" s="29">
        <v>0.21379516500000001</v>
      </c>
      <c r="AI45" s="29">
        <v>0.21800499600000001</v>
      </c>
      <c r="AJ45" s="29">
        <v>0.22234374000000001</v>
      </c>
      <c r="AK45" s="3">
        <f t="shared" si="0"/>
        <v>0.23745517659999993</v>
      </c>
      <c r="AL45" s="1">
        <v>-39.709000000000003</v>
      </c>
      <c r="AM45" s="11" t="s">
        <v>102</v>
      </c>
      <c r="AO45" s="2">
        <f>SUM(E43:R47)/68</f>
        <v>0.23836265648529414</v>
      </c>
      <c r="AP45" s="2">
        <f>((AK45-AK$8)*100)/AK$8</f>
        <v>0.34099224169988557</v>
      </c>
      <c r="AR45" s="11" t="s">
        <v>102</v>
      </c>
      <c r="AS45" s="2"/>
      <c r="AT45" s="1">
        <f>((AO45-AO$8)*100)/AO$8</f>
        <v>-0.44083742964452316</v>
      </c>
    </row>
    <row r="46" spans="1:50" x14ac:dyDescent="0.25">
      <c r="A46" s="29">
        <v>0.25063829500000001</v>
      </c>
      <c r="B46" s="30">
        <v>0.256014613</v>
      </c>
      <c r="C46" s="29">
        <v>0.255891072</v>
      </c>
      <c r="D46" s="29">
        <v>0.24985486000000001</v>
      </c>
      <c r="E46" s="31" t="s">
        <v>0</v>
      </c>
      <c r="F46" s="31">
        <v>0.24355041199999999</v>
      </c>
      <c r="G46" s="31">
        <v>0.25342135999999998</v>
      </c>
      <c r="H46" s="31">
        <v>0.248607936</v>
      </c>
      <c r="I46" s="31">
        <v>0.24600375499999999</v>
      </c>
      <c r="J46" s="31">
        <v>0.24378895</v>
      </c>
      <c r="K46" s="31">
        <v>0.24753222</v>
      </c>
      <c r="L46" s="31">
        <v>0.25251140999999999</v>
      </c>
      <c r="M46" s="31">
        <v>0.25440606500000001</v>
      </c>
      <c r="N46" s="31">
        <v>0.25590652000000003</v>
      </c>
      <c r="O46" s="31">
        <v>0.25777051400000001</v>
      </c>
      <c r="P46" s="31">
        <v>0.25967788000000003</v>
      </c>
      <c r="Q46" s="32">
        <v>0.26242887999999998</v>
      </c>
      <c r="R46" s="32">
        <v>0.26762138000000002</v>
      </c>
      <c r="S46" s="33">
        <v>0.26340591000000002</v>
      </c>
      <c r="T46" s="33" t="s">
        <v>0</v>
      </c>
      <c r="U46" s="33">
        <v>0.26855984399999999</v>
      </c>
      <c r="V46" s="33">
        <v>0.25731358199999999</v>
      </c>
      <c r="W46" s="33">
        <v>0.247768237</v>
      </c>
      <c r="X46" s="33">
        <v>0.24447503300000001</v>
      </c>
      <c r="Y46" s="33">
        <v>0.24620621500000001</v>
      </c>
      <c r="Z46" s="33">
        <v>0.25016238400000002</v>
      </c>
      <c r="AA46" s="33">
        <v>0.25712516000000002</v>
      </c>
      <c r="AB46" s="33">
        <v>0.25712449700000001</v>
      </c>
      <c r="AC46" s="29">
        <v>0.25436323300000002</v>
      </c>
      <c r="AD46" s="29">
        <v>0.243278202</v>
      </c>
      <c r="AE46" s="29">
        <v>0.23693714499999999</v>
      </c>
      <c r="AF46" s="29">
        <v>0.234929216</v>
      </c>
      <c r="AG46" s="29">
        <v>0.23384505999999999</v>
      </c>
      <c r="AH46" s="29">
        <v>0.23722104199999999</v>
      </c>
      <c r="AI46" s="29">
        <v>0.24267062</v>
      </c>
      <c r="AJ46" s="29">
        <v>0.24756969500000001</v>
      </c>
      <c r="AK46" s="3">
        <f t="shared" si="0"/>
        <v>0.25084062344117652</v>
      </c>
      <c r="AL46" s="1">
        <v>-35.685299999999998</v>
      </c>
      <c r="AM46" s="12" t="s">
        <v>105</v>
      </c>
      <c r="AO46" s="2">
        <f>SUM(S66:Z70)/35</f>
        <v>0.23958774982857137</v>
      </c>
      <c r="AP46" s="2">
        <f>((AK46-AK$9)*100)/AK$9</f>
        <v>-0.66081512376536033</v>
      </c>
      <c r="AR46" s="12" t="s">
        <v>105</v>
      </c>
      <c r="AS46" s="2"/>
      <c r="AT46" s="1">
        <f>((AO46-AO$9)*100)/AO$9</f>
        <v>0.1697662488189583</v>
      </c>
    </row>
    <row r="47" spans="1:50" x14ac:dyDescent="0.25">
      <c r="A47" s="29">
        <v>0.26206654499999998</v>
      </c>
      <c r="B47" s="30">
        <v>0.26250042000000001</v>
      </c>
      <c r="C47" s="29">
        <v>0.25644593999999998</v>
      </c>
      <c r="D47" s="29" t="s">
        <v>0</v>
      </c>
      <c r="E47" s="31" t="s">
        <v>0</v>
      </c>
      <c r="F47" s="31">
        <v>0.252142007</v>
      </c>
      <c r="G47" s="31">
        <v>0.25493533000000002</v>
      </c>
      <c r="H47" s="31">
        <v>0.24721821999999999</v>
      </c>
      <c r="I47" s="31">
        <v>0.24188670000000001</v>
      </c>
      <c r="J47" s="31">
        <v>0.2398921</v>
      </c>
      <c r="K47" s="31">
        <v>0.24392079999999999</v>
      </c>
      <c r="L47" s="31">
        <v>0.2452105</v>
      </c>
      <c r="M47" s="31">
        <v>0.24933192000000001</v>
      </c>
      <c r="N47" s="31">
        <v>0.24947314500000001</v>
      </c>
      <c r="O47" s="31">
        <v>0.25453366999999999</v>
      </c>
      <c r="P47" s="31">
        <v>0.25907298400000001</v>
      </c>
      <c r="Q47" s="32">
        <v>0.26710940400000011</v>
      </c>
      <c r="R47" s="32">
        <v>0.26365498999999998</v>
      </c>
      <c r="S47" s="33">
        <v>0.26380704999999999</v>
      </c>
      <c r="T47" s="33" t="s">
        <v>0</v>
      </c>
      <c r="U47" s="33" t="s">
        <v>0</v>
      </c>
      <c r="V47" s="33">
        <v>0.269697564</v>
      </c>
      <c r="W47" s="33">
        <v>0.25402783000000001</v>
      </c>
      <c r="X47" s="33">
        <v>0.25319339499999999</v>
      </c>
      <c r="Y47" s="33">
        <v>0.26130955500000003</v>
      </c>
      <c r="Z47" s="33">
        <v>0.27011270500000001</v>
      </c>
      <c r="AA47" s="33">
        <v>0.28073933000000001</v>
      </c>
      <c r="AB47" s="33">
        <v>0.27137691400000002</v>
      </c>
      <c r="AC47" s="29" t="s">
        <v>0</v>
      </c>
      <c r="AD47" s="29">
        <v>0.255221894</v>
      </c>
      <c r="AE47" s="29">
        <v>0.2489015</v>
      </c>
      <c r="AF47" s="29">
        <v>0.24683236</v>
      </c>
      <c r="AG47" s="29">
        <v>0.265847785</v>
      </c>
      <c r="AH47" s="29">
        <v>0.27358307399999998</v>
      </c>
      <c r="AI47" s="29">
        <v>0.275024504</v>
      </c>
      <c r="AJ47" s="29">
        <v>0.27368509000000002</v>
      </c>
      <c r="AK47" s="3">
        <f t="shared" si="0"/>
        <v>0.25847597500000002</v>
      </c>
      <c r="AL47" s="1">
        <v>-31.855</v>
      </c>
      <c r="AM47" s="12" t="s">
        <v>108</v>
      </c>
      <c r="AO47" s="2">
        <f>SUM(S43:AB47)/44</f>
        <v>0.24230279247727268</v>
      </c>
      <c r="AP47" s="2">
        <f>((AK47-AK$10)*100)/AK$10</f>
        <v>-2.0115695141725469</v>
      </c>
      <c r="AR47" s="12" t="s">
        <v>108</v>
      </c>
      <c r="AS47" s="2"/>
      <c r="AT47" s="1">
        <f>((AO47-AO$10)*100)/AO$10</f>
        <v>-0.11343796070787902</v>
      </c>
    </row>
    <row r="48" spans="1:50" x14ac:dyDescent="0.25">
      <c r="A48" s="29">
        <v>0.25638767000000001</v>
      </c>
      <c r="B48" s="30">
        <v>0.25766232</v>
      </c>
      <c r="C48" s="29" t="s">
        <v>0</v>
      </c>
      <c r="D48" s="29" t="s">
        <v>0</v>
      </c>
      <c r="E48" s="34" t="s">
        <v>0</v>
      </c>
      <c r="F48" s="34">
        <v>0.25005059000000002</v>
      </c>
      <c r="G48" s="34">
        <v>0.24179703</v>
      </c>
      <c r="H48" s="34">
        <v>0.23856914000000001</v>
      </c>
      <c r="I48" s="34">
        <v>0.23626535600000001</v>
      </c>
      <c r="J48" s="34">
        <v>0.23543122</v>
      </c>
      <c r="K48" s="34">
        <v>0.23490374999999999</v>
      </c>
      <c r="L48" s="34">
        <v>0.23282391999999999</v>
      </c>
      <c r="M48" s="34">
        <v>0.23337464999999999</v>
      </c>
      <c r="N48" s="34">
        <v>0.23673638</v>
      </c>
      <c r="O48" s="34">
        <v>0.24148252000000001</v>
      </c>
      <c r="P48" s="34">
        <v>0.24655479999999999</v>
      </c>
      <c r="Q48" s="34">
        <v>0.24992514499999999</v>
      </c>
      <c r="R48" s="34">
        <v>0.25386166999999998</v>
      </c>
      <c r="S48" s="35">
        <v>0.26127494000000001</v>
      </c>
      <c r="T48" s="35" t="s">
        <v>0</v>
      </c>
      <c r="U48" s="35" t="s">
        <v>0</v>
      </c>
      <c r="V48" s="35">
        <v>0.26258012800000002</v>
      </c>
      <c r="W48" s="35">
        <v>0.25480696000000003</v>
      </c>
      <c r="X48" s="35">
        <v>0.25009248000000001</v>
      </c>
      <c r="Y48" s="35">
        <v>0.26590289</v>
      </c>
      <c r="Z48" s="35">
        <v>0.27319270000000001</v>
      </c>
      <c r="AA48" s="35">
        <v>0.26905411000000001</v>
      </c>
      <c r="AB48" s="35">
        <v>0.27148351399999998</v>
      </c>
      <c r="AC48" s="36" t="s">
        <v>0</v>
      </c>
      <c r="AD48" s="29">
        <v>0.25322956400000002</v>
      </c>
      <c r="AE48" s="29">
        <v>0.24967404000000001</v>
      </c>
      <c r="AF48" s="29">
        <v>0.24872775999999999</v>
      </c>
      <c r="AG48" s="29">
        <v>0.25050932999999997</v>
      </c>
      <c r="AH48" s="29">
        <v>0.25725863999999998</v>
      </c>
      <c r="AI48" s="29">
        <v>0.26123748000000002</v>
      </c>
      <c r="AJ48" s="29">
        <v>0.25861366000000002</v>
      </c>
      <c r="AK48" s="3">
        <f t="shared" si="0"/>
        <v>0.25111547856666666</v>
      </c>
      <c r="AL48" s="13">
        <v>-28.178599999999999</v>
      </c>
      <c r="AM48" s="14" t="s">
        <v>99</v>
      </c>
      <c r="AO48" s="7">
        <f>(SUM(B57:O65)+SUM(P57:R61))/140</f>
        <v>0.24283700135714281</v>
      </c>
      <c r="AP48" s="2">
        <f>((AK48-AK$11)*100)/AK$11</f>
        <v>-2.2862642873227519</v>
      </c>
      <c r="AR48" s="14" t="s">
        <v>99</v>
      </c>
      <c r="AS48" s="2"/>
      <c r="AT48" s="1">
        <f>((AO48-AO$11)*100)/AO$11</f>
        <v>-3.1049177991495687</v>
      </c>
      <c r="AU48">
        <f>SUM(AT48:AT51)/4</f>
        <v>-2.6464661746221676</v>
      </c>
    </row>
    <row r="49" spans="1:46" x14ac:dyDescent="0.25">
      <c r="A49" s="29">
        <v>0.25620014000000002</v>
      </c>
      <c r="B49" s="30">
        <v>0.25680072999999998</v>
      </c>
      <c r="C49" s="29" t="s">
        <v>0</v>
      </c>
      <c r="D49" s="29" t="s">
        <v>0</v>
      </c>
      <c r="E49" s="34" t="s">
        <v>0</v>
      </c>
      <c r="F49" s="34">
        <v>0.245657814</v>
      </c>
      <c r="G49" s="34">
        <v>0.2406016</v>
      </c>
      <c r="H49" s="34">
        <v>0.23622992000000001</v>
      </c>
      <c r="I49" s="34">
        <v>0.23280110500000001</v>
      </c>
      <c r="J49" s="34">
        <v>0.232784096</v>
      </c>
      <c r="K49" s="34">
        <v>0.23238021</v>
      </c>
      <c r="L49" s="34">
        <v>0.231268996</v>
      </c>
      <c r="M49" s="34">
        <v>0.23237128000000001</v>
      </c>
      <c r="N49" s="34">
        <v>0.23484192000000001</v>
      </c>
      <c r="O49" s="34">
        <v>0.23821104000000001</v>
      </c>
      <c r="P49" s="34">
        <v>0.24210408</v>
      </c>
      <c r="Q49" s="34">
        <v>0.24642737000000001</v>
      </c>
      <c r="R49" s="34">
        <v>0.25033955600000002</v>
      </c>
      <c r="S49" s="35">
        <v>0.25729682999999998</v>
      </c>
      <c r="T49" s="35" t="s">
        <v>0</v>
      </c>
      <c r="U49" s="35" t="s">
        <v>0</v>
      </c>
      <c r="V49" s="35">
        <v>0.26695806</v>
      </c>
      <c r="W49" s="35">
        <v>0.25896913999999999</v>
      </c>
      <c r="X49" s="35">
        <v>0.24855384</v>
      </c>
      <c r="Y49" s="35">
        <v>0.25468728000000002</v>
      </c>
      <c r="Z49" s="35">
        <v>0.26327694000000001</v>
      </c>
      <c r="AA49" s="35">
        <v>0.26922019000000003</v>
      </c>
      <c r="AB49" s="35">
        <v>0.271392146</v>
      </c>
      <c r="AC49" s="36" t="s">
        <v>0</v>
      </c>
      <c r="AD49" s="29">
        <v>0.25294936600000001</v>
      </c>
      <c r="AE49" s="29">
        <v>0.25438963399999998</v>
      </c>
      <c r="AF49" s="29">
        <v>0.25254558999999999</v>
      </c>
      <c r="AG49" s="29">
        <v>0.25382365000000001</v>
      </c>
      <c r="AH49" s="29">
        <v>0.25660859000000003</v>
      </c>
      <c r="AI49" s="29">
        <v>0.25788926000000001</v>
      </c>
      <c r="AJ49" s="29">
        <v>0.25734958000000002</v>
      </c>
      <c r="AK49" s="3">
        <f t="shared" si="0"/>
        <v>0.24949766509999996</v>
      </c>
      <c r="AL49" s="13">
        <v>-24.624300000000002</v>
      </c>
      <c r="AM49" s="14" t="s">
        <v>102</v>
      </c>
      <c r="AO49" s="2">
        <f>SUM(E48:R56)/126</f>
        <v>0.24143625157936505</v>
      </c>
      <c r="AP49" s="2">
        <f>((AK49-AK$12)*100)/AK$12</f>
        <v>-2.2604243284337744</v>
      </c>
      <c r="AR49" s="14" t="s">
        <v>102</v>
      </c>
      <c r="AS49" s="2"/>
      <c r="AT49" s="1">
        <f>((AO49-AO$12)*100)/AO$12</f>
        <v>-2.9412708016191096</v>
      </c>
    </row>
    <row r="50" spans="1:46" x14ac:dyDescent="0.25">
      <c r="A50" s="29">
        <v>0.2595075</v>
      </c>
      <c r="B50" s="30">
        <v>0.26287398000000001</v>
      </c>
      <c r="C50" s="29" t="s">
        <v>0</v>
      </c>
      <c r="D50" s="29" t="s">
        <v>0</v>
      </c>
      <c r="E50" s="34" t="s">
        <v>0</v>
      </c>
      <c r="F50" s="34">
        <v>0.25057450399999998</v>
      </c>
      <c r="G50" s="34">
        <v>0.24185729</v>
      </c>
      <c r="H50" s="34">
        <v>0.23856511999999999</v>
      </c>
      <c r="I50" s="34">
        <v>0.230553386</v>
      </c>
      <c r="J50" s="34">
        <v>0.2307497</v>
      </c>
      <c r="K50" s="34">
        <v>0.23234821</v>
      </c>
      <c r="L50" s="34">
        <v>0.23223528500000001</v>
      </c>
      <c r="M50" s="34">
        <v>0.23336124</v>
      </c>
      <c r="N50" s="34">
        <v>0.23647062999999999</v>
      </c>
      <c r="O50" s="34">
        <v>0.24133531</v>
      </c>
      <c r="P50" s="34">
        <v>0.24462621000000001</v>
      </c>
      <c r="Q50" s="34">
        <v>0.24773742500000001</v>
      </c>
      <c r="R50" s="34">
        <v>0.25061997000000003</v>
      </c>
      <c r="S50" s="35">
        <v>0.25667516000000001</v>
      </c>
      <c r="T50" s="35" t="s">
        <v>0</v>
      </c>
      <c r="U50" s="35" t="s">
        <v>0</v>
      </c>
      <c r="V50" s="35" t="s">
        <v>0</v>
      </c>
      <c r="W50" s="35">
        <v>0.260533654</v>
      </c>
      <c r="X50" s="35">
        <v>0.25264173000000001</v>
      </c>
      <c r="Y50" s="35">
        <v>0.25662246999999999</v>
      </c>
      <c r="Z50" s="35">
        <v>0.264588985</v>
      </c>
      <c r="AA50" s="35">
        <v>0.27978082500000001</v>
      </c>
      <c r="AB50" s="35" t="s">
        <v>0</v>
      </c>
      <c r="AC50" s="36" t="s">
        <v>0</v>
      </c>
      <c r="AD50" s="29">
        <v>0.25527476199999999</v>
      </c>
      <c r="AE50" s="29">
        <v>0.26406645000000001</v>
      </c>
      <c r="AF50" s="29">
        <v>0.25677106</v>
      </c>
      <c r="AG50" s="29">
        <v>0.25677655599999999</v>
      </c>
      <c r="AH50" s="29">
        <v>0.25831953499999999</v>
      </c>
      <c r="AI50" s="29">
        <v>0.25942039</v>
      </c>
      <c r="AJ50" s="29">
        <v>0.25976758999999999</v>
      </c>
      <c r="AK50" s="3">
        <f t="shared" si="0"/>
        <v>0.25052339024999998</v>
      </c>
      <c r="AL50" s="13">
        <v>-21.168500000000002</v>
      </c>
      <c r="AM50" s="15" t="s">
        <v>105</v>
      </c>
      <c r="AO50" s="2">
        <f>(SUM(S57:AB65)+SUM(P62:R65))/67</f>
        <v>0.25982742731343283</v>
      </c>
      <c r="AP50" s="2">
        <f>((AK50-AK$13)*100)/AK$13</f>
        <v>-2.4201079236061931</v>
      </c>
      <c r="AR50" s="15" t="s">
        <v>105</v>
      </c>
      <c r="AS50" s="2"/>
      <c r="AT50" s="1">
        <f>((AO50-AO$13)*100)/AO$13</f>
        <v>-2.6086700793223421</v>
      </c>
    </row>
    <row r="51" spans="1:46" x14ac:dyDescent="0.25">
      <c r="A51" s="29">
        <v>0.26462913999999998</v>
      </c>
      <c r="B51" s="30">
        <v>0.26064116999999998</v>
      </c>
      <c r="C51" s="29" t="s">
        <v>0</v>
      </c>
      <c r="D51" s="29" t="s">
        <v>0</v>
      </c>
      <c r="E51" s="34">
        <v>0.24402214</v>
      </c>
      <c r="F51" s="34">
        <v>0.25699374000000003</v>
      </c>
      <c r="G51" s="34">
        <v>0.24759834999999999</v>
      </c>
      <c r="H51" s="34">
        <v>0.24722369</v>
      </c>
      <c r="I51" s="34">
        <v>0.23606774999999999</v>
      </c>
      <c r="J51" s="34">
        <v>0.23284543999999999</v>
      </c>
      <c r="K51" s="34">
        <v>0.23668787999999999</v>
      </c>
      <c r="L51" s="34">
        <v>0.234018224</v>
      </c>
      <c r="M51" s="34">
        <v>0.23738411000000001</v>
      </c>
      <c r="N51" s="34">
        <v>0.24247748</v>
      </c>
      <c r="O51" s="34">
        <v>0.24800364</v>
      </c>
      <c r="P51" s="34">
        <v>0.25183613500000002</v>
      </c>
      <c r="Q51" s="34">
        <v>0.25361982999999999</v>
      </c>
      <c r="R51" s="34">
        <v>0.26068219999999998</v>
      </c>
      <c r="S51" s="35">
        <v>0.26815025999999997</v>
      </c>
      <c r="T51" s="35" t="s">
        <v>0</v>
      </c>
      <c r="U51" s="35" t="s">
        <v>0</v>
      </c>
      <c r="V51" s="35" t="s">
        <v>0</v>
      </c>
      <c r="W51" s="35">
        <v>0.25761130500000001</v>
      </c>
      <c r="X51" s="35">
        <v>0.25621244999999998</v>
      </c>
      <c r="Y51" s="35">
        <v>0.25956111999999998</v>
      </c>
      <c r="Z51" s="35">
        <v>0.26593823999999999</v>
      </c>
      <c r="AA51" s="35">
        <v>0.27702010300000002</v>
      </c>
      <c r="AB51" s="35" t="s">
        <v>0</v>
      </c>
      <c r="AC51" s="36" t="s">
        <v>0</v>
      </c>
      <c r="AD51" s="29" t="s">
        <v>0</v>
      </c>
      <c r="AE51" s="29">
        <v>0.26452206</v>
      </c>
      <c r="AF51" s="29">
        <v>0.25858125999999998</v>
      </c>
      <c r="AG51" s="29">
        <v>0.25859924400000001</v>
      </c>
      <c r="AH51" s="29">
        <v>0.25812742500000002</v>
      </c>
      <c r="AI51" s="29">
        <v>0.25818176999999998</v>
      </c>
      <c r="AJ51" s="29">
        <v>0.25912846</v>
      </c>
      <c r="AK51" s="3">
        <f t="shared" si="0"/>
        <v>0.25344159342857137</v>
      </c>
      <c r="AL51" s="13">
        <v>-17.791599999999999</v>
      </c>
      <c r="AM51" s="15" t="s">
        <v>108</v>
      </c>
      <c r="AO51" s="2">
        <f>SUM(S48:AB56)/54</f>
        <v>0.26408416964814813</v>
      </c>
      <c r="AP51" s="1">
        <f>((AK51-AK$14)*100)/AK$14</f>
        <v>-2.3641746798482042</v>
      </c>
      <c r="AR51" s="15" t="s">
        <v>108</v>
      </c>
      <c r="AS51" s="2"/>
      <c r="AT51" s="1">
        <f>((AO51-AO$14)*100)/AO$14</f>
        <v>-1.9310060183976496</v>
      </c>
    </row>
    <row r="52" spans="1:46" x14ac:dyDescent="0.25">
      <c r="A52" s="29">
        <v>0.26347188999999999</v>
      </c>
      <c r="B52" s="30">
        <v>0.25698786499999998</v>
      </c>
      <c r="C52" s="29" t="s">
        <v>0</v>
      </c>
      <c r="D52" s="29" t="s">
        <v>0</v>
      </c>
      <c r="E52" s="34">
        <v>0.25684467</v>
      </c>
      <c r="F52" s="34">
        <v>0.25841749000000003</v>
      </c>
      <c r="G52" s="34">
        <v>0.25612422000000001</v>
      </c>
      <c r="H52" s="34">
        <v>0.24126048999999999</v>
      </c>
      <c r="I52" s="34">
        <v>0.24042322999999999</v>
      </c>
      <c r="J52" s="34">
        <v>0.23615836000000001</v>
      </c>
      <c r="K52" s="34">
        <v>0.23660186999999999</v>
      </c>
      <c r="L52" s="34">
        <v>0.23721254999999999</v>
      </c>
      <c r="M52" s="34">
        <v>0.24420426000000001</v>
      </c>
      <c r="N52" s="34">
        <v>0.249952915</v>
      </c>
      <c r="O52" s="34">
        <v>0.255201344</v>
      </c>
      <c r="P52" s="34">
        <v>0.25909226000000002</v>
      </c>
      <c r="Q52" s="34">
        <v>0.26035434000000002</v>
      </c>
      <c r="R52" s="34">
        <v>0.26578744999999998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0.25644381999999999</v>
      </c>
      <c r="X52" s="35">
        <v>0.25949950999999999</v>
      </c>
      <c r="Y52" s="35">
        <v>0.26292354000000001</v>
      </c>
      <c r="Z52" s="35">
        <v>0.26901172000000001</v>
      </c>
      <c r="AA52" s="35">
        <v>0.27235063599999998</v>
      </c>
      <c r="AB52" s="35" t="s">
        <v>0</v>
      </c>
      <c r="AC52" s="36" t="s">
        <v>0</v>
      </c>
      <c r="AD52" s="29" t="s">
        <v>0</v>
      </c>
      <c r="AE52" s="29">
        <v>0.25362881999999998</v>
      </c>
      <c r="AF52" s="29">
        <v>0.26320790399999999</v>
      </c>
      <c r="AG52" s="29">
        <v>0.26620202999999998</v>
      </c>
      <c r="AH52" s="29">
        <v>0.26568793000000002</v>
      </c>
      <c r="AI52" s="29">
        <v>0.26487571999999998</v>
      </c>
      <c r="AJ52" s="29">
        <v>0.26495405</v>
      </c>
      <c r="AK52" s="3">
        <f t="shared" si="0"/>
        <v>0.25618077348148155</v>
      </c>
      <c r="AL52" s="13">
        <v>-14.477499999999999</v>
      </c>
      <c r="AM52" s="16" t="s">
        <v>117</v>
      </c>
      <c r="AO52" s="7">
        <f>(SUM(AC43:AJ65)+SUM(A43:D56))/173</f>
        <v>0.24170815601734105</v>
      </c>
      <c r="AP52" s="2">
        <f>((AK52-AK$15)*100)/AK$15</f>
        <v>-2.3688738549653161</v>
      </c>
      <c r="AR52" s="16" t="s">
        <v>117</v>
      </c>
      <c r="AS52" s="2"/>
      <c r="AT52" s="1">
        <f>((AO52-AO$15)*100)/AO$15</f>
        <v>-1.8965305919080693</v>
      </c>
    </row>
    <row r="53" spans="1:46" x14ac:dyDescent="0.25">
      <c r="A53" s="29">
        <v>0.25888481299999999</v>
      </c>
      <c r="B53" s="30">
        <v>0.25343426000000002</v>
      </c>
      <c r="C53" s="29" t="s">
        <v>0</v>
      </c>
      <c r="D53" s="29" t="s">
        <v>0</v>
      </c>
      <c r="E53" s="34">
        <v>0.25427391500000002</v>
      </c>
      <c r="F53" s="34">
        <v>0.25361563399999998</v>
      </c>
      <c r="G53" s="34">
        <v>0.25153558999999998</v>
      </c>
      <c r="H53" s="34">
        <v>0.24810594</v>
      </c>
      <c r="I53" s="34">
        <v>0.23653875999999999</v>
      </c>
      <c r="J53" s="34">
        <v>0.23524749</v>
      </c>
      <c r="K53" s="34">
        <v>0.23686149400000001</v>
      </c>
      <c r="L53" s="34">
        <v>0.24208615999999999</v>
      </c>
      <c r="M53" s="34">
        <v>0.25118849500000001</v>
      </c>
      <c r="N53" s="34">
        <v>0.25602058999999999</v>
      </c>
      <c r="O53" s="34">
        <v>0.26178184999999998</v>
      </c>
      <c r="P53" s="34">
        <v>0.26607596</v>
      </c>
      <c r="Q53" s="34">
        <v>0.27065815999999998</v>
      </c>
      <c r="R53" s="34">
        <v>0.26891559999999998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0.259816516</v>
      </c>
      <c r="X53" s="35">
        <v>0.26399814999999999</v>
      </c>
      <c r="Y53" s="35">
        <v>0.2694165</v>
      </c>
      <c r="Z53" s="35">
        <v>0.27308955000000001</v>
      </c>
      <c r="AA53" s="35">
        <v>0.26913235600000002</v>
      </c>
      <c r="AB53" s="35" t="s">
        <v>0</v>
      </c>
      <c r="AC53" s="36" t="s">
        <v>0</v>
      </c>
      <c r="AD53" s="29" t="s">
        <v>0</v>
      </c>
      <c r="AE53" s="29">
        <v>0.26051049999999998</v>
      </c>
      <c r="AF53" s="29">
        <v>0.26613372000000002</v>
      </c>
      <c r="AG53" s="29">
        <v>0.26405977000000003</v>
      </c>
      <c r="AH53" s="29">
        <v>0.26229137499999999</v>
      </c>
      <c r="AI53" s="29">
        <v>0.2618144</v>
      </c>
      <c r="AJ53" s="29">
        <v>0.26151497499999998</v>
      </c>
      <c r="AK53" s="3">
        <f t="shared" si="0"/>
        <v>0.25766676011111111</v>
      </c>
      <c r="AL53" s="13">
        <v>-11.212300000000001</v>
      </c>
      <c r="AM53" t="s">
        <v>118</v>
      </c>
      <c r="AO53" s="2">
        <f>((SUM(A39:Z72)+SUM(AA39:AJ65))/895)</f>
        <v>0.23231429539240522</v>
      </c>
      <c r="AP53" s="2">
        <f>((AK53-AK$16)*100)/AK$16</f>
        <v>-2.4173074421961016</v>
      </c>
      <c r="AR53" t="s">
        <v>118</v>
      </c>
      <c r="AT53" s="1">
        <f>((AO53-AO$16)*100)/AO$16</f>
        <v>-1.3614743042882163</v>
      </c>
    </row>
    <row r="54" spans="1:46" x14ac:dyDescent="0.25">
      <c r="A54" s="29">
        <v>0.25159956999999999</v>
      </c>
      <c r="B54" s="30">
        <v>0.23043122299999999</v>
      </c>
      <c r="C54" s="29">
        <v>0.227272215</v>
      </c>
      <c r="D54" s="29">
        <v>0.24405179499999999</v>
      </c>
      <c r="E54" s="34">
        <v>0.25190985999999999</v>
      </c>
      <c r="F54" s="34">
        <v>0.24409428</v>
      </c>
      <c r="G54" s="34">
        <v>0.242061265</v>
      </c>
      <c r="H54" s="34">
        <v>0.24213384600000001</v>
      </c>
      <c r="I54" s="34">
        <v>0.23658731999999999</v>
      </c>
      <c r="J54" s="34">
        <v>0.241819495</v>
      </c>
      <c r="K54" s="34">
        <v>0.24148135500000001</v>
      </c>
      <c r="L54" s="34">
        <v>0.24780094</v>
      </c>
      <c r="M54" s="34">
        <v>0.26071296999999999</v>
      </c>
      <c r="N54" s="34">
        <v>0.27140142</v>
      </c>
      <c r="O54" s="34">
        <v>0.27356540499999998</v>
      </c>
      <c r="P54" s="34">
        <v>0.27235719000000003</v>
      </c>
      <c r="Q54" s="34">
        <v>0.27116141999999999</v>
      </c>
      <c r="R54" s="34">
        <v>0.26749409800000001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0.26938822000000001</v>
      </c>
      <c r="X54" s="35">
        <v>0.27294881999999998</v>
      </c>
      <c r="Y54" s="35">
        <v>0.26992404399999997</v>
      </c>
      <c r="Z54" s="35">
        <v>0.26711140999999999</v>
      </c>
      <c r="AA54" s="35">
        <v>0.26472321999999998</v>
      </c>
      <c r="AB54" s="35" t="s">
        <v>0</v>
      </c>
      <c r="AC54" s="36" t="s">
        <v>0</v>
      </c>
      <c r="AD54" s="29" t="s">
        <v>0</v>
      </c>
      <c r="AE54" s="29">
        <v>0.26163413000000002</v>
      </c>
      <c r="AF54" s="29">
        <v>0.26112845499999998</v>
      </c>
      <c r="AG54" s="29">
        <v>0.25646507400000002</v>
      </c>
      <c r="AH54" s="29">
        <v>0.25561245999999999</v>
      </c>
      <c r="AI54" s="29">
        <v>0.25617575999999997</v>
      </c>
      <c r="AJ54" s="29">
        <v>0.25743984399999997</v>
      </c>
      <c r="AK54" s="3">
        <f t="shared" si="0"/>
        <v>0.25553403806896552</v>
      </c>
      <c r="AL54" s="13">
        <v>-7.9836</v>
      </c>
      <c r="AM54" t="s">
        <v>119</v>
      </c>
      <c r="AP54" s="2">
        <f>((AK54-AK$17)*100)/AK$17</f>
        <v>-2.707180441584716</v>
      </c>
      <c r="AR54" t="s">
        <v>119</v>
      </c>
      <c r="AT54" s="1" t="e">
        <f>((AO54-AO$17)*100)/AO$17</f>
        <v>#DIV/0!</v>
      </c>
    </row>
    <row r="55" spans="1:46" x14ac:dyDescent="0.25">
      <c r="A55" s="29">
        <v>0.23107742000000001</v>
      </c>
      <c r="B55" s="30">
        <v>0.23992984000000001</v>
      </c>
      <c r="C55" s="29">
        <v>0.23082886599999999</v>
      </c>
      <c r="D55" s="29">
        <v>0.23542447999999999</v>
      </c>
      <c r="E55" s="34">
        <v>0.241010634</v>
      </c>
      <c r="F55" s="34">
        <v>0.23518457400000001</v>
      </c>
      <c r="G55" s="34">
        <v>0.23143569</v>
      </c>
      <c r="H55" s="34">
        <v>0.24201030600000001</v>
      </c>
      <c r="I55" s="34">
        <v>0.24744435000000001</v>
      </c>
      <c r="J55" s="34">
        <v>0.254496</v>
      </c>
      <c r="K55" s="34">
        <v>0.25992552000000002</v>
      </c>
      <c r="L55" s="34">
        <v>0.26453657000000003</v>
      </c>
      <c r="M55" s="34">
        <v>0.26998864</v>
      </c>
      <c r="N55" s="34">
        <v>0.27014706999999999</v>
      </c>
      <c r="O55" s="34">
        <v>0.26993037399999997</v>
      </c>
      <c r="P55" s="34">
        <v>0.26838875499999998</v>
      </c>
      <c r="Q55" s="34">
        <v>0.26587317999999999</v>
      </c>
      <c r="R55" s="34">
        <v>0.26555216999999998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0.27237575000000003</v>
      </c>
      <c r="X55" s="35">
        <v>0.26987593999999998</v>
      </c>
      <c r="Y55" s="35">
        <v>0.26790821300000001</v>
      </c>
      <c r="Z55" s="35">
        <v>0.26234697200000001</v>
      </c>
      <c r="AA55" s="35">
        <v>0.25895082400000002</v>
      </c>
      <c r="AB55" s="35" t="s">
        <v>0</v>
      </c>
      <c r="AC55" s="36" t="s">
        <v>0</v>
      </c>
      <c r="AD55" s="29" t="s">
        <v>0</v>
      </c>
      <c r="AE55" s="29">
        <v>0.26096069999999999</v>
      </c>
      <c r="AF55" s="29">
        <v>0.25127254599999999</v>
      </c>
      <c r="AG55" s="29">
        <v>0.22061226</v>
      </c>
      <c r="AH55" s="29">
        <v>0.21902134600000001</v>
      </c>
      <c r="AI55" s="29">
        <v>0.24276538</v>
      </c>
      <c r="AJ55" s="29">
        <v>0.251068232</v>
      </c>
      <c r="AK55" s="3">
        <f t="shared" si="0"/>
        <v>0.25173595179310349</v>
      </c>
      <c r="AL55" s="13">
        <v>-4.7801999999999998</v>
      </c>
      <c r="AM55" t="s">
        <v>120</v>
      </c>
      <c r="AP55" s="2">
        <f>((AK55-AK$18)*100)/AK$18</f>
        <v>-2.9764141658952159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0</v>
      </c>
      <c r="B56" s="30" t="s">
        <v>0</v>
      </c>
      <c r="C56" s="29">
        <v>0.22753018</v>
      </c>
      <c r="D56" s="29">
        <v>0.19426644500000001</v>
      </c>
      <c r="E56" s="34">
        <v>0.18556777999999999</v>
      </c>
      <c r="F56" s="34">
        <v>0.20970306</v>
      </c>
      <c r="G56" s="34">
        <v>0.228722806</v>
      </c>
      <c r="H56" s="34">
        <v>0.24321549000000001</v>
      </c>
      <c r="I56" s="34">
        <v>0.24694526999999999</v>
      </c>
      <c r="J56" s="34">
        <v>0.25125994000000001</v>
      </c>
      <c r="K56" s="34">
        <v>0.25572488999999998</v>
      </c>
      <c r="L56" s="34">
        <v>0.259498744</v>
      </c>
      <c r="M56" s="34">
        <v>0.26429314999999998</v>
      </c>
      <c r="N56" s="34">
        <v>0.26748925400000001</v>
      </c>
      <c r="O56" s="34">
        <v>0.26854844</v>
      </c>
      <c r="P56" s="34">
        <v>0.26575109400000002</v>
      </c>
      <c r="Q56" s="34">
        <v>0.26303838000000002</v>
      </c>
      <c r="R56" s="34">
        <v>0.26187357</v>
      </c>
      <c r="S56" s="35" t="s">
        <v>0</v>
      </c>
      <c r="T56" s="35" t="s">
        <v>0</v>
      </c>
      <c r="U56" s="35" t="s">
        <v>0</v>
      </c>
      <c r="V56" s="35">
        <v>0.25674385999999999</v>
      </c>
      <c r="W56" s="35">
        <v>0.26300835500000003</v>
      </c>
      <c r="X56" s="35">
        <v>0.2648953</v>
      </c>
      <c r="Y56" s="35">
        <v>0.26893428000000003</v>
      </c>
      <c r="Z56" s="35">
        <v>0.26427838999999997</v>
      </c>
      <c r="AA56" s="35">
        <v>0.25737081499999998</v>
      </c>
      <c r="AB56" s="35" t="s">
        <v>0</v>
      </c>
      <c r="AC56" s="36" t="s">
        <v>0</v>
      </c>
      <c r="AD56" s="29" t="s">
        <v>0</v>
      </c>
      <c r="AE56" s="29">
        <v>0.26036621999999998</v>
      </c>
      <c r="AF56" s="29">
        <v>0.23287046</v>
      </c>
      <c r="AG56" s="29">
        <v>0.19749387700000001</v>
      </c>
      <c r="AH56" s="29">
        <v>0.20998755999999999</v>
      </c>
      <c r="AI56" s="29">
        <v>0.21961054299999999</v>
      </c>
      <c r="AJ56" s="29">
        <v>0.22287275200000001</v>
      </c>
      <c r="AK56" s="19">
        <f>AVERAGE(A56:AJ56)</f>
        <v>0.24328074660714288</v>
      </c>
      <c r="AL56" s="13">
        <v>-1.5918000000000001</v>
      </c>
      <c r="AM56" t="s">
        <v>121</v>
      </c>
      <c r="AO56" s="2">
        <f>SUM(U71:W72)/6</f>
        <v>0.15463491694312451</v>
      </c>
      <c r="AP56" s="2">
        <f>((AK56-AK$19)*100)/AK$19</f>
        <v>-3.7144843872813058</v>
      </c>
      <c r="AR56" t="s">
        <v>124</v>
      </c>
      <c r="AT56" s="1">
        <f>((AO56-AO$19)*100)/AO$19</f>
        <v>3.2951788394662334</v>
      </c>
    </row>
    <row r="57" spans="1:46" x14ac:dyDescent="0.25">
      <c r="A57" t="s">
        <v>0</v>
      </c>
      <c r="B57" s="37" t="s">
        <v>0</v>
      </c>
      <c r="C57" s="34">
        <v>0.20568149999999999</v>
      </c>
      <c r="D57" s="34">
        <v>0.17992839599999999</v>
      </c>
      <c r="E57" s="34">
        <v>0.18616911999999999</v>
      </c>
      <c r="F57" s="34">
        <v>0.209303405</v>
      </c>
      <c r="G57" s="34">
        <v>0.23365083</v>
      </c>
      <c r="H57" s="34">
        <v>0.24665193999999999</v>
      </c>
      <c r="I57" s="34">
        <v>0.25296992600000001</v>
      </c>
      <c r="J57" s="34">
        <v>0.25781564400000001</v>
      </c>
      <c r="K57" s="34">
        <v>0.26048260000000001</v>
      </c>
      <c r="L57" s="34">
        <v>0.26261786999999998</v>
      </c>
      <c r="M57" s="34">
        <v>0.26494633000000001</v>
      </c>
      <c r="N57" s="34">
        <v>0.26687137999999999</v>
      </c>
      <c r="O57" s="34">
        <v>0.26700581400000001</v>
      </c>
      <c r="P57" s="34">
        <v>0.264037525</v>
      </c>
      <c r="Q57" s="34">
        <v>0.26193418000000002</v>
      </c>
      <c r="R57" s="34">
        <v>0.26081441</v>
      </c>
      <c r="S57" s="35" t="s">
        <v>0</v>
      </c>
      <c r="T57" s="35" t="s">
        <v>0</v>
      </c>
      <c r="U57" s="35" t="s">
        <v>0</v>
      </c>
      <c r="V57" s="35">
        <v>0.26307928000000003</v>
      </c>
      <c r="W57" s="35">
        <v>0.26254139999999998</v>
      </c>
      <c r="X57" s="35">
        <v>0.26300722500000001</v>
      </c>
      <c r="Y57" s="35">
        <v>0.26489648999999998</v>
      </c>
      <c r="Z57" s="35">
        <v>0.26097728999999997</v>
      </c>
      <c r="AA57" s="35">
        <v>0.25239275</v>
      </c>
      <c r="AB57" s="35" t="s">
        <v>0</v>
      </c>
      <c r="AC57" s="36" t="s">
        <v>0</v>
      </c>
      <c r="AD57" s="29" t="s">
        <v>0</v>
      </c>
      <c r="AE57" s="29">
        <v>0.25917730500000002</v>
      </c>
      <c r="AF57" s="29">
        <v>0.21647269499999999</v>
      </c>
      <c r="AG57" s="29">
        <v>0.20326730000000001</v>
      </c>
      <c r="AH57" s="29">
        <v>0.24076453</v>
      </c>
      <c r="AI57" s="29">
        <v>0.24702356</v>
      </c>
      <c r="AJ57" s="29">
        <v>0.22090461</v>
      </c>
      <c r="AK57" s="3">
        <f t="shared" si="0"/>
        <v>0.24412090374999998</v>
      </c>
      <c r="AL57" s="13">
        <v>1.5918000000000001</v>
      </c>
      <c r="AP57" s="2">
        <f>((AK57-AK$20)*100)/AK$20</f>
        <v>-3.6054736527500979</v>
      </c>
    </row>
    <row r="58" spans="1:46" x14ac:dyDescent="0.25">
      <c r="A58" t="s">
        <v>0</v>
      </c>
      <c r="B58" s="37">
        <v>0.20670523499999999</v>
      </c>
      <c r="C58" s="34">
        <v>0.21615889599999999</v>
      </c>
      <c r="D58" s="34">
        <v>0.19578290000000001</v>
      </c>
      <c r="E58" s="34">
        <v>0.21283336</v>
      </c>
      <c r="F58" s="34">
        <v>0.22721209000000001</v>
      </c>
      <c r="G58" s="34">
        <v>0.24630608000000001</v>
      </c>
      <c r="H58" s="34">
        <v>0.25700719999999999</v>
      </c>
      <c r="I58" s="34">
        <v>0.26006175999999998</v>
      </c>
      <c r="J58" s="34">
        <v>0.26225695999999998</v>
      </c>
      <c r="K58" s="34">
        <v>0.26394119500000002</v>
      </c>
      <c r="L58" s="34">
        <v>0.26467955999999998</v>
      </c>
      <c r="M58" s="34">
        <v>0.265462806</v>
      </c>
      <c r="N58" s="34">
        <v>0.26543144000000002</v>
      </c>
      <c r="O58" s="34">
        <v>0.26388967400000002</v>
      </c>
      <c r="P58" s="34">
        <v>0.26156707600000001</v>
      </c>
      <c r="Q58" s="34">
        <v>0.25922389499999998</v>
      </c>
      <c r="R58" s="34">
        <v>0.25716113000000002</v>
      </c>
      <c r="S58" s="35" t="s">
        <v>0</v>
      </c>
      <c r="T58" s="35" t="s">
        <v>0</v>
      </c>
      <c r="U58" s="35">
        <v>0.26446480999999999</v>
      </c>
      <c r="V58" s="35">
        <v>0.264613394</v>
      </c>
      <c r="W58" s="35">
        <v>0.26386813399999998</v>
      </c>
      <c r="X58" s="35">
        <v>0.25536810999999998</v>
      </c>
      <c r="Y58" s="35">
        <v>0.24997267000000001</v>
      </c>
      <c r="Z58" s="35">
        <v>0.26282355499999999</v>
      </c>
      <c r="AA58" s="35">
        <v>0.26139744999999998</v>
      </c>
      <c r="AB58" s="35" t="s">
        <v>0</v>
      </c>
      <c r="AC58" s="36" t="s">
        <v>0</v>
      </c>
      <c r="AD58" s="29" t="s">
        <v>0</v>
      </c>
      <c r="AE58" s="29">
        <v>0.24931362600000001</v>
      </c>
      <c r="AF58" s="29">
        <v>0.242258206</v>
      </c>
      <c r="AG58" s="29">
        <v>0.23400665000000001</v>
      </c>
      <c r="AH58" s="29">
        <v>0.25063584</v>
      </c>
      <c r="AI58" s="29">
        <v>0.25138397600000001</v>
      </c>
      <c r="AJ58" s="29">
        <v>0.21731845499999999</v>
      </c>
      <c r="AK58" s="3">
        <f t="shared" si="0"/>
        <v>0.24843687109999998</v>
      </c>
      <c r="AL58" s="13">
        <v>4.7801999999999998</v>
      </c>
      <c r="AP58" s="2">
        <f>((AK58-AK$21)*100)/AK$21</f>
        <v>-3.2567805130970111</v>
      </c>
    </row>
    <row r="59" spans="1:46" x14ac:dyDescent="0.25">
      <c r="A59" t="s">
        <v>0</v>
      </c>
      <c r="B59" s="37">
        <v>0.23353229</v>
      </c>
      <c r="C59" s="34">
        <v>0.23507876999999999</v>
      </c>
      <c r="D59" s="34">
        <v>0.225175035</v>
      </c>
      <c r="E59" s="34">
        <v>0.22616821000000001</v>
      </c>
      <c r="F59" s="34">
        <v>0.23872072</v>
      </c>
      <c r="G59" s="34">
        <v>0.25019385</v>
      </c>
      <c r="H59" s="34">
        <v>0.25945151</v>
      </c>
      <c r="I59" s="34">
        <v>0.2662832</v>
      </c>
      <c r="J59" s="34">
        <v>0.26804851000000002</v>
      </c>
      <c r="K59" s="34">
        <v>0.26896942000000001</v>
      </c>
      <c r="L59" s="34">
        <v>0.26892070400000001</v>
      </c>
      <c r="M59" s="34">
        <v>0.26782273499999998</v>
      </c>
      <c r="N59" s="34">
        <v>0.26643498999999998</v>
      </c>
      <c r="O59" s="34">
        <v>0.25583671499999999</v>
      </c>
      <c r="P59" s="34">
        <v>0.24795771999999999</v>
      </c>
      <c r="Q59" s="34">
        <v>0.23129225</v>
      </c>
      <c r="R59" s="34">
        <v>0.24687930999999999</v>
      </c>
      <c r="S59" s="35" t="s">
        <v>0</v>
      </c>
      <c r="T59" s="35" t="s">
        <v>0</v>
      </c>
      <c r="U59" s="35">
        <v>0.26874371000000002</v>
      </c>
      <c r="V59" s="35">
        <v>0.26818676600000002</v>
      </c>
      <c r="W59" s="35">
        <v>0.26919789</v>
      </c>
      <c r="X59" s="35">
        <v>0.264805705</v>
      </c>
      <c r="Y59" s="35">
        <v>0.24127698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0.25615466999999997</v>
      </c>
      <c r="AG59" s="29">
        <v>0.24885531</v>
      </c>
      <c r="AH59" s="29">
        <v>0.25511124000000002</v>
      </c>
      <c r="AI59" s="29">
        <v>0.25303818</v>
      </c>
      <c r="AJ59" s="29">
        <v>0.22888738</v>
      </c>
      <c r="AK59" s="3">
        <f t="shared" si="0"/>
        <v>0.25226013962962962</v>
      </c>
      <c r="AL59" s="13">
        <v>7.9836</v>
      </c>
      <c r="AP59" s="2">
        <f>((AK59-AK$22)*100)/AK$22</f>
        <v>-3.0257359205208005</v>
      </c>
    </row>
    <row r="60" spans="1:46" x14ac:dyDescent="0.25">
      <c r="A60" t="s">
        <v>0</v>
      </c>
      <c r="B60" s="37">
        <v>0.23961661000000001</v>
      </c>
      <c r="C60" s="34">
        <v>0.22981356</v>
      </c>
      <c r="D60" s="34">
        <v>0.23413672499999999</v>
      </c>
      <c r="E60" s="34">
        <v>0.23158260999999999</v>
      </c>
      <c r="F60" s="34">
        <v>0.23824173000000001</v>
      </c>
      <c r="G60" s="34">
        <v>0.24775209000000001</v>
      </c>
      <c r="H60" s="34">
        <v>0.25084433</v>
      </c>
      <c r="I60" s="34">
        <v>0.25708956500000002</v>
      </c>
      <c r="J60" s="34">
        <v>0.26242174499999998</v>
      </c>
      <c r="K60" s="34">
        <v>0.26916456999999999</v>
      </c>
      <c r="L60" s="34">
        <v>0.27071234</v>
      </c>
      <c r="M60" s="34">
        <v>0.27303892000000002</v>
      </c>
      <c r="N60" s="34">
        <v>0.27216881999999998</v>
      </c>
      <c r="O60" s="34">
        <v>0.26713878400000002</v>
      </c>
      <c r="P60" s="34">
        <v>0.25291582000000001</v>
      </c>
      <c r="Q60" s="34">
        <v>0.25586098400000001</v>
      </c>
      <c r="R60" s="34">
        <v>0.264422936</v>
      </c>
      <c r="S60" s="35" t="s">
        <v>0</v>
      </c>
      <c r="T60" s="35">
        <v>0.26959512000000002</v>
      </c>
      <c r="U60" s="35">
        <v>0.27086319399999997</v>
      </c>
      <c r="V60" s="35">
        <v>0.26941250999999999</v>
      </c>
      <c r="W60" s="35">
        <v>0.27122764999999999</v>
      </c>
      <c r="X60" s="35">
        <v>0.26831076999999998</v>
      </c>
      <c r="Y60" s="35">
        <v>0.26044128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0.25299171399999998</v>
      </c>
      <c r="AG60" s="29">
        <v>0.24919245000000001</v>
      </c>
      <c r="AH60" s="29">
        <v>0.25217065999999999</v>
      </c>
      <c r="AI60" s="29">
        <v>0.24724790999999999</v>
      </c>
      <c r="AJ60" s="29">
        <v>0.24489654999999999</v>
      </c>
      <c r="AK60" s="3">
        <f t="shared" si="0"/>
        <v>0.25618828382142861</v>
      </c>
      <c r="AL60" s="13">
        <v>11.212300000000001</v>
      </c>
      <c r="AP60" s="2">
        <f>((AK60-AK$23)*100)/AK$23</f>
        <v>-2.98908073682867</v>
      </c>
    </row>
    <row r="61" spans="1:46" x14ac:dyDescent="0.25">
      <c r="A61" t="s">
        <v>0</v>
      </c>
      <c r="B61" s="37">
        <v>0.25077569999999999</v>
      </c>
      <c r="C61" s="34">
        <v>0.23527520399999999</v>
      </c>
      <c r="D61" s="34">
        <v>0.23636164500000001</v>
      </c>
      <c r="E61" s="34">
        <v>0.235007034</v>
      </c>
      <c r="F61" s="34">
        <v>0.23989494</v>
      </c>
      <c r="G61" s="34">
        <v>0.24507232000000001</v>
      </c>
      <c r="H61" s="34">
        <v>0.25034534000000003</v>
      </c>
      <c r="I61" s="34">
        <v>0.25160482000000001</v>
      </c>
      <c r="J61" s="34">
        <v>0.25401849999999998</v>
      </c>
      <c r="K61" s="34">
        <v>0.25715580999999998</v>
      </c>
      <c r="L61" s="34">
        <v>0.26305363999999998</v>
      </c>
      <c r="M61" s="34">
        <v>0.26939988599999998</v>
      </c>
      <c r="N61" s="34">
        <v>0.271180806</v>
      </c>
      <c r="O61" s="34">
        <v>0.26850552999999999</v>
      </c>
      <c r="P61" s="34">
        <v>0.25196299999999999</v>
      </c>
      <c r="Q61" s="34">
        <v>0.26373048999999998</v>
      </c>
      <c r="R61" s="34" t="s">
        <v>0</v>
      </c>
      <c r="S61" s="35">
        <v>0.27108522499999999</v>
      </c>
      <c r="T61" s="35">
        <v>0.2684686</v>
      </c>
      <c r="U61" s="35">
        <v>0.26331492000000001</v>
      </c>
      <c r="V61" s="35">
        <v>0.26521214500000001</v>
      </c>
      <c r="W61" s="35">
        <v>0.26719536999999999</v>
      </c>
      <c r="X61" s="35">
        <v>0.26904426999999997</v>
      </c>
      <c r="Y61" s="35">
        <v>0.26643718500000002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0.25136482599999999</v>
      </c>
      <c r="AG61" s="29">
        <v>0.24799695999999999</v>
      </c>
      <c r="AH61" s="29">
        <v>0.25124134999999997</v>
      </c>
      <c r="AI61" s="29">
        <v>0.24461767500000001</v>
      </c>
      <c r="AJ61" s="29">
        <v>0.245563225</v>
      </c>
      <c r="AK61" s="3">
        <f t="shared" si="0"/>
        <v>0.25553165771428571</v>
      </c>
      <c r="AL61" s="13">
        <v>14.477499999999999</v>
      </c>
      <c r="AP61" s="2">
        <f>((AK61-AK$24)*100)/AK$24</f>
        <v>-2.9271210478803495</v>
      </c>
    </row>
    <row r="62" spans="1:46" x14ac:dyDescent="0.25">
      <c r="A62" t="s">
        <v>0</v>
      </c>
      <c r="B62" s="37">
        <v>0.24937481</v>
      </c>
      <c r="C62" s="34">
        <v>0.24212334599999999</v>
      </c>
      <c r="D62" s="34">
        <v>0.23667909000000001</v>
      </c>
      <c r="E62" s="34">
        <v>0.23635251400000001</v>
      </c>
      <c r="F62" s="34">
        <v>0.23626156000000001</v>
      </c>
      <c r="G62" s="34">
        <v>0.23945049600000001</v>
      </c>
      <c r="H62" s="34">
        <v>0.24425388000000001</v>
      </c>
      <c r="I62" s="34">
        <v>0.24836430000000001</v>
      </c>
      <c r="J62" s="34">
        <v>0.25031752000000002</v>
      </c>
      <c r="K62" s="34">
        <v>0.25259467499999999</v>
      </c>
      <c r="L62" s="34">
        <v>0.25727014399999998</v>
      </c>
      <c r="M62" s="34">
        <v>0.26084467</v>
      </c>
      <c r="N62" s="34">
        <v>0.26234690999999999</v>
      </c>
      <c r="O62" s="34">
        <v>0.26640893599999999</v>
      </c>
      <c r="P62" s="38">
        <v>0.25667811000000001</v>
      </c>
      <c r="Q62" s="38" t="s">
        <v>0</v>
      </c>
      <c r="R62" s="38">
        <v>0.26572002</v>
      </c>
      <c r="S62" s="35">
        <v>0.26454506999999999</v>
      </c>
      <c r="T62" s="35">
        <v>0.26054470000000002</v>
      </c>
      <c r="U62" s="35">
        <v>0.25889652000000002</v>
      </c>
      <c r="V62" s="35">
        <v>0.25663919000000002</v>
      </c>
      <c r="W62" s="35">
        <v>0.25763744</v>
      </c>
      <c r="X62" s="35">
        <v>0.26366973999999999</v>
      </c>
      <c r="Y62" s="35">
        <v>0.267739636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0.248987548</v>
      </c>
      <c r="AG62" s="29">
        <v>0.24714382500000001</v>
      </c>
      <c r="AH62" s="29" t="s">
        <v>0</v>
      </c>
      <c r="AI62" s="29">
        <v>0.24454267499999999</v>
      </c>
      <c r="AJ62" s="29">
        <v>0.24578888600000001</v>
      </c>
      <c r="AK62" s="3">
        <f t="shared" si="0"/>
        <v>0.2526361559629629</v>
      </c>
      <c r="AL62" s="13">
        <v>17.791599999999999</v>
      </c>
      <c r="AP62" s="2">
        <f>((AK62-AK$25)*100)/AK$25</f>
        <v>-2.7065057747892047</v>
      </c>
    </row>
    <row r="63" spans="1:46" x14ac:dyDescent="0.25">
      <c r="A63" t="s">
        <v>0</v>
      </c>
      <c r="B63" s="37">
        <v>0.24461522999999999</v>
      </c>
      <c r="C63" s="34">
        <v>0.24107405000000001</v>
      </c>
      <c r="D63" s="34">
        <v>0.23227893999999999</v>
      </c>
      <c r="E63" s="34">
        <v>0.23017134</v>
      </c>
      <c r="F63" s="34">
        <v>0.23211265</v>
      </c>
      <c r="G63" s="34">
        <v>0.23656865999999999</v>
      </c>
      <c r="H63" s="34">
        <v>0.24096423</v>
      </c>
      <c r="I63" s="34">
        <v>0.24470021</v>
      </c>
      <c r="J63" s="34">
        <v>0.24688059400000001</v>
      </c>
      <c r="K63" s="34">
        <v>0.25172893000000002</v>
      </c>
      <c r="L63" s="34">
        <v>0.25283710999999998</v>
      </c>
      <c r="M63" s="34">
        <v>0.2552719</v>
      </c>
      <c r="N63" s="34">
        <v>0.25519365999999999</v>
      </c>
      <c r="O63" s="34">
        <v>0.25591860500000002</v>
      </c>
      <c r="P63" s="38" t="s">
        <v>0</v>
      </c>
      <c r="Q63" s="38">
        <v>0.26065542000000003</v>
      </c>
      <c r="R63" s="38">
        <v>0.25767695000000002</v>
      </c>
      <c r="S63" s="35">
        <v>0.25552528000000002</v>
      </c>
      <c r="T63" s="35">
        <v>0.25168520999999999</v>
      </c>
      <c r="U63" s="35">
        <v>0.25016797000000002</v>
      </c>
      <c r="V63" s="35">
        <v>0.25044962599999998</v>
      </c>
      <c r="W63" s="35">
        <v>0.25316590999999999</v>
      </c>
      <c r="X63" s="35">
        <v>0.25547618999999999</v>
      </c>
      <c r="Y63" s="35">
        <v>0.26077436599999998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0.242435647</v>
      </c>
      <c r="AG63" s="29">
        <v>0.24713057999999999</v>
      </c>
      <c r="AH63" s="29" t="s">
        <v>0</v>
      </c>
      <c r="AI63" s="29" t="s">
        <v>0</v>
      </c>
      <c r="AJ63" s="29" t="s">
        <v>0</v>
      </c>
      <c r="AK63" s="3">
        <f t="shared" si="0"/>
        <v>0.24821837031999994</v>
      </c>
      <c r="AL63" s="13">
        <v>21.168500000000002</v>
      </c>
      <c r="AP63" s="2">
        <f>((AK63-AK$26)*100)/AK$26</f>
        <v>-2.6947668813925989</v>
      </c>
    </row>
    <row r="64" spans="1:46" x14ac:dyDescent="0.25">
      <c r="A64" t="s">
        <v>0</v>
      </c>
      <c r="B64" s="37" t="s">
        <v>0</v>
      </c>
      <c r="C64" s="34">
        <v>0.24492564999999999</v>
      </c>
      <c r="D64" s="34">
        <v>0.23134318000000001</v>
      </c>
      <c r="E64" s="34">
        <v>0.22652362000000001</v>
      </c>
      <c r="F64" s="34">
        <v>0.23016159</v>
      </c>
      <c r="G64" s="34">
        <v>0.23752082499999999</v>
      </c>
      <c r="H64" s="34">
        <v>0.24309359999999999</v>
      </c>
      <c r="I64" s="34">
        <v>0.24682065</v>
      </c>
      <c r="J64" s="34">
        <v>0.24863481400000001</v>
      </c>
      <c r="K64" s="34">
        <v>0.24965445</v>
      </c>
      <c r="L64" s="34">
        <v>0.25158218999999998</v>
      </c>
      <c r="M64" s="34">
        <v>0.25307482999999997</v>
      </c>
      <c r="N64" s="34">
        <v>0.25403108000000002</v>
      </c>
      <c r="O64" s="34">
        <v>0.25600023</v>
      </c>
      <c r="P64" s="38" t="s">
        <v>0</v>
      </c>
      <c r="Q64" s="38">
        <v>0.25881935</v>
      </c>
      <c r="R64" s="38">
        <v>0.25511053</v>
      </c>
      <c r="S64" s="35">
        <v>0.25094366000000001</v>
      </c>
      <c r="T64" s="35">
        <v>0.24699774399999999</v>
      </c>
      <c r="U64" s="35">
        <v>0.2448031</v>
      </c>
      <c r="V64" s="35">
        <v>0.2492404</v>
      </c>
      <c r="W64" s="35">
        <v>0.25487325</v>
      </c>
      <c r="X64" s="35">
        <v>0.25682724600000001</v>
      </c>
      <c r="Y64" s="35">
        <v>0.26179166999999998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0.25941381499999999</v>
      </c>
      <c r="AG64" s="29">
        <v>0.24198789700000001</v>
      </c>
      <c r="AH64" s="29" t="s">
        <v>0</v>
      </c>
      <c r="AI64" s="29" t="s">
        <v>0</v>
      </c>
      <c r="AJ64" s="29" t="s">
        <v>0</v>
      </c>
      <c r="AK64" s="3">
        <f t="shared" si="0"/>
        <v>0.2480906404583334</v>
      </c>
      <c r="AL64" s="13">
        <v>24.624300000000002</v>
      </c>
      <c r="AP64" s="2">
        <f>((AK64-AK$27)*100)/AK$27</f>
        <v>-2.5685706772204333</v>
      </c>
    </row>
    <row r="65" spans="1:46" x14ac:dyDescent="0.25">
      <c r="A65" t="s">
        <v>0</v>
      </c>
      <c r="B65" s="37" t="s">
        <v>0</v>
      </c>
      <c r="C65" s="34">
        <v>0.25006655500000002</v>
      </c>
      <c r="D65" s="34">
        <v>0.23803173999999999</v>
      </c>
      <c r="E65" s="34">
        <v>0.22665254000000001</v>
      </c>
      <c r="F65" s="34">
        <v>0.22926015999999999</v>
      </c>
      <c r="G65" s="34">
        <v>0.23456194999999999</v>
      </c>
      <c r="H65" s="34">
        <v>0.25135568000000003</v>
      </c>
      <c r="I65" s="34">
        <v>0.25982409000000001</v>
      </c>
      <c r="J65" s="34">
        <v>0.26092138999999998</v>
      </c>
      <c r="K65" s="34">
        <v>0.25255227499999999</v>
      </c>
      <c r="L65" s="34">
        <v>0.25495952999999999</v>
      </c>
      <c r="M65" s="34">
        <v>0.25781820000000011</v>
      </c>
      <c r="N65" s="34">
        <v>0.261506405</v>
      </c>
      <c r="O65" s="34">
        <v>0.25974913599999999</v>
      </c>
      <c r="P65" s="38" t="s">
        <v>0</v>
      </c>
      <c r="Q65" s="38">
        <v>0.25667032000000001</v>
      </c>
      <c r="R65" s="38">
        <v>0.25959615400000002</v>
      </c>
      <c r="S65" s="35">
        <v>0.26348242999999999</v>
      </c>
      <c r="T65" s="35">
        <v>0.24515089000000001</v>
      </c>
      <c r="U65" s="35">
        <v>0.24195684000000001</v>
      </c>
      <c r="V65" s="35">
        <v>0.24925865</v>
      </c>
      <c r="W65" s="35">
        <v>0.25712120999999999</v>
      </c>
      <c r="X65" s="35">
        <v>0.26030734</v>
      </c>
      <c r="Y65" s="35">
        <v>0.26561764999999998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0.25165550613636367</v>
      </c>
      <c r="AL65" s="13">
        <v>28.178599999999999</v>
      </c>
      <c r="AP65" s="2">
        <f>((AK65-AK$28)*100)/AK$28</f>
        <v>-2.5919238624562109</v>
      </c>
    </row>
    <row r="66" spans="1:46" x14ac:dyDescent="0.25">
      <c r="A66" s="32" t="s">
        <v>0</v>
      </c>
      <c r="B66" s="39" t="s">
        <v>0</v>
      </c>
      <c r="C66" s="32">
        <v>0.27422298000000001</v>
      </c>
      <c r="D66" s="32">
        <v>0.23982972499999999</v>
      </c>
      <c r="E66" s="32">
        <v>0.2364946</v>
      </c>
      <c r="F66" s="32">
        <v>0.23900409</v>
      </c>
      <c r="G66" s="32">
        <v>0.25159619999999999</v>
      </c>
      <c r="H66" s="32">
        <v>0.26033588000000002</v>
      </c>
      <c r="I66" s="32">
        <v>0.27472459599999999</v>
      </c>
      <c r="J66" s="32">
        <v>0.27746419</v>
      </c>
      <c r="K66" s="32">
        <v>0.27652352000000002</v>
      </c>
      <c r="L66" s="32">
        <v>0.27382901399999998</v>
      </c>
      <c r="M66" s="32">
        <v>0.27400440599999998</v>
      </c>
      <c r="N66" s="32">
        <v>0.26611929000000001</v>
      </c>
      <c r="O66" s="32">
        <v>0.26888441000000002</v>
      </c>
      <c r="P66" s="32" t="s">
        <v>0</v>
      </c>
      <c r="Q66" s="32" t="s">
        <v>0</v>
      </c>
      <c r="R66" s="32" t="s">
        <v>0</v>
      </c>
      <c r="S66" s="33">
        <v>0.25340269999999998</v>
      </c>
      <c r="T66" s="33">
        <v>0.24353225000000001</v>
      </c>
      <c r="U66" s="33">
        <v>0.24699151999999999</v>
      </c>
      <c r="V66" s="33">
        <v>0.25844699999999998</v>
      </c>
      <c r="W66" s="33">
        <v>0.268080235</v>
      </c>
      <c r="X66" s="33">
        <v>0.26337223999999998</v>
      </c>
      <c r="Y66" s="33">
        <v>0.26452355</v>
      </c>
      <c r="Z66" s="33" t="s">
        <v>0</v>
      </c>
      <c r="AA66" s="40" t="s">
        <v>0</v>
      </c>
      <c r="AB66" s="40">
        <v>0.24668230999999999</v>
      </c>
      <c r="AC66" s="40">
        <v>0.23684243599999999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0.25885941554545455</v>
      </c>
      <c r="AL66" s="1">
        <v>31.855</v>
      </c>
      <c r="AP66" s="2">
        <f>((AK66-AK$29)*100)/AK$29</f>
        <v>-1.9532136152496984</v>
      </c>
    </row>
    <row r="67" spans="1:46" x14ac:dyDescent="0.25">
      <c r="A67" s="31" t="s">
        <v>0</v>
      </c>
      <c r="B67" s="41" t="s">
        <v>0</v>
      </c>
      <c r="C67" s="31" t="s">
        <v>0</v>
      </c>
      <c r="D67" s="31">
        <v>0.24196895500000001</v>
      </c>
      <c r="E67" s="31">
        <v>0.235246237</v>
      </c>
      <c r="F67" s="31">
        <v>0.23686132600000001</v>
      </c>
      <c r="G67" s="31">
        <v>0.23909929199999999</v>
      </c>
      <c r="H67" s="31">
        <v>0.24349238300000001</v>
      </c>
      <c r="I67" s="31">
        <v>0.249961344</v>
      </c>
      <c r="J67" s="31">
        <v>0.25870528300000001</v>
      </c>
      <c r="K67" s="31">
        <v>0.265488856</v>
      </c>
      <c r="L67" s="31">
        <v>0.27166107</v>
      </c>
      <c r="M67" s="31">
        <v>0.27499654499999998</v>
      </c>
      <c r="N67" s="31">
        <v>0.26818621300000001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0.239110715</v>
      </c>
      <c r="T67" s="33">
        <v>0.234387175</v>
      </c>
      <c r="U67" s="33">
        <v>0.23523707999999999</v>
      </c>
      <c r="V67" s="33">
        <v>0.24345828999999999</v>
      </c>
      <c r="W67" s="33">
        <v>0.26249088399999998</v>
      </c>
      <c r="X67" s="33">
        <v>0.27184840999999998</v>
      </c>
      <c r="Y67" s="33">
        <v>0.263733304</v>
      </c>
      <c r="Z67" s="33">
        <v>0.26465229499999998</v>
      </c>
      <c r="AA67" s="40">
        <v>0.266514535</v>
      </c>
      <c r="AB67" s="40">
        <v>0.2475289</v>
      </c>
      <c r="AC67" s="40">
        <v>0.23710644</v>
      </c>
      <c r="AD67" s="40">
        <v>0.24919557000000001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0.2522143957391304</v>
      </c>
      <c r="AL67" s="1">
        <v>35.685299999999998</v>
      </c>
      <c r="AP67" s="2">
        <f>((AK67-AK$30)*100)/AK$30</f>
        <v>-0.99905793400649212</v>
      </c>
    </row>
    <row r="68" spans="1:46" x14ac:dyDescent="0.25">
      <c r="A68" s="31" t="s">
        <v>0</v>
      </c>
      <c r="B68" s="41" t="s">
        <v>0</v>
      </c>
      <c r="C68" s="31" t="s">
        <v>0</v>
      </c>
      <c r="D68" s="31">
        <v>0.22984657</v>
      </c>
      <c r="E68" s="31">
        <v>0.228457195</v>
      </c>
      <c r="F68" s="31">
        <v>0.233575703</v>
      </c>
      <c r="G68" s="31">
        <v>0.234187753</v>
      </c>
      <c r="H68" s="31">
        <v>0.23533532700000001</v>
      </c>
      <c r="I68" s="31">
        <v>0.23910462699999999</v>
      </c>
      <c r="J68" s="31">
        <v>0.244581456</v>
      </c>
      <c r="K68" s="31">
        <v>0.25086182699999998</v>
      </c>
      <c r="L68" s="31">
        <v>0.25800067999999998</v>
      </c>
      <c r="M68" s="31">
        <v>0.26610619299999999</v>
      </c>
      <c r="N68" s="31">
        <v>0.269833094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0.23011310400000001</v>
      </c>
      <c r="T68" s="33">
        <v>0.23060054999999999</v>
      </c>
      <c r="U68" s="33">
        <v>0.23005303399999999</v>
      </c>
      <c r="V68" s="33">
        <v>0.23245089999999999</v>
      </c>
      <c r="W68" s="33">
        <v>0.23860661799999999</v>
      </c>
      <c r="X68" s="33">
        <v>0.25482059000000001</v>
      </c>
      <c r="Y68" s="33">
        <v>0.26015414999999997</v>
      </c>
      <c r="Z68" s="33" t="s">
        <v>0</v>
      </c>
      <c r="AA68" s="40">
        <v>0.25115224000000003</v>
      </c>
      <c r="AB68" s="40">
        <v>0.23942936000000001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0.24286354854999997</v>
      </c>
      <c r="AL68" s="1">
        <v>39.709000000000003</v>
      </c>
      <c r="AP68" s="2">
        <f>((AK68-AK$31)*100)/AK$31</f>
        <v>-0.14815158662010583</v>
      </c>
    </row>
    <row r="69" spans="1:46" x14ac:dyDescent="0.25">
      <c r="A69" s="31" t="s">
        <v>0</v>
      </c>
      <c r="B69" s="41" t="s">
        <v>0</v>
      </c>
      <c r="C69" s="31" t="s">
        <v>0</v>
      </c>
      <c r="D69" s="31">
        <v>0.2249438</v>
      </c>
      <c r="E69" s="31">
        <v>0.23350302000000001</v>
      </c>
      <c r="F69" s="31">
        <v>0.232422606</v>
      </c>
      <c r="G69" s="31">
        <v>0.23248223000000001</v>
      </c>
      <c r="H69" s="31">
        <v>0.23256676000000001</v>
      </c>
      <c r="I69" s="31">
        <v>0.232944336</v>
      </c>
      <c r="J69" s="31">
        <v>0.23488908999999999</v>
      </c>
      <c r="K69" s="31">
        <v>0.23876019600000001</v>
      </c>
      <c r="L69" s="31">
        <v>0.24511050500000001</v>
      </c>
      <c r="M69" s="31">
        <v>0.252882734</v>
      </c>
      <c r="N69" s="31">
        <v>0.25583326000000001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0.22299919200000001</v>
      </c>
      <c r="U69" s="33">
        <v>0.22625550999999999</v>
      </c>
      <c r="V69" s="33">
        <v>0.22246421999999999</v>
      </c>
      <c r="W69" s="33">
        <v>0.221418114</v>
      </c>
      <c r="X69" s="33">
        <v>0.2307275</v>
      </c>
      <c r="Y69" s="33">
        <v>0.24159223499999999</v>
      </c>
      <c r="Z69" s="33">
        <v>0.24490149999999999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0.23481648933333338</v>
      </c>
      <c r="AL69" s="1">
        <v>43.982999999999997</v>
      </c>
      <c r="AP69" s="2">
        <f>((AK69-AK$32)*100)/AK$32</f>
        <v>0.788297256156134</v>
      </c>
    </row>
    <row r="70" spans="1:46" x14ac:dyDescent="0.25">
      <c r="A70" s="31" t="s">
        <v>0</v>
      </c>
      <c r="B70" s="41" t="s">
        <v>0</v>
      </c>
      <c r="C70" s="31" t="s">
        <v>0</v>
      </c>
      <c r="D70" s="31" t="s">
        <v>0</v>
      </c>
      <c r="E70" s="31">
        <v>0.237357818</v>
      </c>
      <c r="F70" s="31">
        <v>0.23439431599999999</v>
      </c>
      <c r="G70" s="31">
        <v>0.233534676</v>
      </c>
      <c r="H70" s="31">
        <v>0.23430594299999999</v>
      </c>
      <c r="I70" s="31">
        <v>0.23082772300000001</v>
      </c>
      <c r="J70" s="31">
        <v>0.22828826499999999</v>
      </c>
      <c r="K70" s="31">
        <v>0.22967304599999999</v>
      </c>
      <c r="L70" s="31">
        <v>0.23471589400000001</v>
      </c>
      <c r="M70" s="31">
        <v>0.24388449700000001</v>
      </c>
      <c r="N70" s="31">
        <v>0.235253665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0.21705294999999999</v>
      </c>
      <c r="V70" s="33">
        <v>0.21258321499999999</v>
      </c>
      <c r="W70" s="33">
        <v>0.20601324700000001</v>
      </c>
      <c r="X70" s="33">
        <v>0.21075906999999999</v>
      </c>
      <c r="Y70" s="33">
        <v>0.217064337</v>
      </c>
      <c r="Z70" s="33">
        <v>0.22167355999999999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0.226711388875</v>
      </c>
      <c r="AL70" s="1">
        <v>48.590400000000002</v>
      </c>
      <c r="AP70" s="2">
        <f>((AK70-AK$33)*100)/AK$33</f>
        <v>1.0732708201219503</v>
      </c>
    </row>
    <row r="71" spans="1:46" x14ac:dyDescent="0.25">
      <c r="A71" s="27" t="s">
        <v>0</v>
      </c>
      <c r="B71" s="28" t="s">
        <v>0</v>
      </c>
      <c r="C71" s="27" t="s">
        <v>0</v>
      </c>
      <c r="D71" s="27" t="s">
        <v>0</v>
      </c>
      <c r="E71" s="27">
        <v>0.25131028</v>
      </c>
      <c r="F71" s="27">
        <v>0.246962968</v>
      </c>
      <c r="G71" s="27">
        <v>0.24502089599999999</v>
      </c>
      <c r="H71" s="27">
        <v>0.26338605799999998</v>
      </c>
      <c r="I71" s="27">
        <v>0.246580295</v>
      </c>
      <c r="J71" s="27">
        <v>0.230543574</v>
      </c>
      <c r="K71" s="27">
        <v>0.226289726</v>
      </c>
      <c r="L71" s="27">
        <v>0.22414193499999999</v>
      </c>
      <c r="M71" s="27">
        <v>0.23375022100000001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0.18982638800000001</v>
      </c>
      <c r="V71" s="27">
        <v>0.195973062</v>
      </c>
      <c r="W71" s="27">
        <v>0.190183765</v>
      </c>
      <c r="X71" s="27">
        <v>0.16991466</v>
      </c>
      <c r="Y71" s="27">
        <v>0.17448962400000001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0.22059810371428573</v>
      </c>
      <c r="AL71" s="21">
        <v>53.663899999999998</v>
      </c>
      <c r="AP71" s="2">
        <f>((AK71-AK$34)*100)/AK$34</f>
        <v>2.1508737681771417</v>
      </c>
    </row>
    <row r="72" spans="1:46" x14ac:dyDescent="0.25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0.17284638799999999</v>
      </c>
      <c r="H72" s="27">
        <v>0.179875479</v>
      </c>
      <c r="I72" s="27">
        <v>0.18164404449999999</v>
      </c>
      <c r="J72" s="27">
        <v>0.205113553</v>
      </c>
      <c r="K72" s="27">
        <v>0.18884763099999999</v>
      </c>
      <c r="L72" s="27">
        <v>0.17433863399999999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0.114211042523</v>
      </c>
      <c r="V72" s="27">
        <v>0.13067624659999999</v>
      </c>
      <c r="W72" s="27">
        <v>0.106938997535747</v>
      </c>
      <c r="X72" s="27">
        <v>0.159443011</v>
      </c>
      <c r="Y72" s="27">
        <v>0.15309476299999999</v>
      </c>
      <c r="Z72" s="27">
        <v>0.21474146599999999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0.16514760467989559</v>
      </c>
      <c r="AL72" s="9">
        <v>59.441600000000001</v>
      </c>
      <c r="AP72" s="2">
        <f>((AK72-AK$35)*100)/AK$35</f>
        <v>6.4311562757625111</v>
      </c>
    </row>
    <row r="73" spans="1:46" x14ac:dyDescent="0.25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0.15965755045401811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0.13821268041917459</v>
      </c>
      <c r="U73" s="25">
        <v>0.14895335041858601</v>
      </c>
      <c r="V73" s="25" t="s">
        <v>0</v>
      </c>
      <c r="W73" s="25" t="s">
        <v>0</v>
      </c>
      <c r="X73" s="25">
        <v>0.1508184403605041</v>
      </c>
      <c r="Y73" s="25">
        <v>0.1512310503789922</v>
      </c>
      <c r="Z73" s="25">
        <v>0.15011564042551279</v>
      </c>
      <c r="AA73" s="25">
        <v>0.1444670104520637</v>
      </c>
      <c r="AB73" s="25">
        <v>0.14383328047310809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0.14841112542274496</v>
      </c>
      <c r="AL73" s="4">
        <v>66.4435</v>
      </c>
      <c r="AP73" s="22">
        <f>((AK73-AK$36)*100)/AK$36</f>
        <v>4.5559352447723684</v>
      </c>
    </row>
    <row r="74" spans="1:46" x14ac:dyDescent="0.25">
      <c r="A74" s="25">
        <v>8.0890170168277958E-2</v>
      </c>
      <c r="B74" s="26">
        <v>7.6027960158709884E-2</v>
      </c>
      <c r="C74" s="25">
        <v>7.4639270156664272E-2</v>
      </c>
      <c r="D74" s="25">
        <v>7.4084610154775188E-2</v>
      </c>
      <c r="E74" s="25">
        <v>7.4210140152150092E-2</v>
      </c>
      <c r="F74" s="25">
        <v>7.385119015022884E-2</v>
      </c>
      <c r="G74" s="25">
        <v>7.3425910148404189E-2</v>
      </c>
      <c r="H74" s="25">
        <v>7.3405760147091256E-2</v>
      </c>
      <c r="I74" s="25">
        <v>7.3439000146114083E-2</v>
      </c>
      <c r="J74" s="25">
        <v>7.3325580145517905E-2</v>
      </c>
      <c r="K74" s="25">
        <v>7.4421350145787143E-2</v>
      </c>
      <c r="L74" s="25">
        <v>7.4371060145922319E-2</v>
      </c>
      <c r="M74" s="25">
        <v>7.4418420146354733E-2</v>
      </c>
      <c r="N74" s="25">
        <v>7.4903100146887447E-2</v>
      </c>
      <c r="O74" s="25">
        <v>7.5999595150275379E-2</v>
      </c>
      <c r="P74" s="25">
        <v>7.3179100148788548E-2</v>
      </c>
      <c r="Q74" s="25">
        <v>7.2406740148850013E-2</v>
      </c>
      <c r="R74" s="25">
        <v>7.2040770148519118E-2</v>
      </c>
      <c r="S74" s="25">
        <v>7.0217450148649871E-2</v>
      </c>
      <c r="T74" s="25">
        <v>7.6566810159624396E-2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8.3744474163433363E-2</v>
      </c>
      <c r="Z74" s="25">
        <v>7.8471640165589496E-2</v>
      </c>
      <c r="AA74" s="25">
        <v>7.8777400166791647E-2</v>
      </c>
      <c r="AB74" s="25">
        <v>8.7592270177928894E-2</v>
      </c>
      <c r="AC74" s="25">
        <v>8.8796380180018314E-2</v>
      </c>
      <c r="AD74" s="25">
        <v>8.1441370169859417E-2</v>
      </c>
      <c r="AE74" s="25">
        <v>7.9933904170527634E-2</v>
      </c>
      <c r="AF74" s="25">
        <v>8.0904596171085918E-2</v>
      </c>
      <c r="AG74" s="25">
        <v>8.2473360171545912E-2</v>
      </c>
      <c r="AH74" s="25">
        <v>8.1061260171166424E-2</v>
      </c>
      <c r="AI74" s="25">
        <v>8.0681590170716716E-2</v>
      </c>
      <c r="AJ74" s="25">
        <v>8.1789635170174735E-2</v>
      </c>
      <c r="AK74" s="3">
        <f t="shared" si="1"/>
        <v>7.7234120908325959E-2</v>
      </c>
      <c r="AL74" s="4">
        <v>76.463800000000006</v>
      </c>
      <c r="AP74" s="22">
        <f>((AK74-AK$37)*100)/AK$37</f>
        <v>4.7792552445199394</v>
      </c>
    </row>
    <row r="75" spans="1:46" x14ac:dyDescent="0.25">
      <c r="A75" t="s">
        <v>33</v>
      </c>
      <c r="AK75" s="17">
        <f>SUM(A39:AJ72)/867</f>
        <v>0.24209428623668117</v>
      </c>
      <c r="AL75" s="4"/>
      <c r="AP75" s="23">
        <f>((AK75-AK$38)*100)/AK$38</f>
        <v>-1.3756727675193998</v>
      </c>
      <c r="AQ75" s="24" t="s">
        <v>125</v>
      </c>
    </row>
    <row r="76" spans="1:46" x14ac:dyDescent="0.25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0</v>
      </c>
      <c r="B77" s="26">
        <v>0.1020479701833938</v>
      </c>
      <c r="C77" s="25">
        <v>9.6923520190042259E-2</v>
      </c>
      <c r="D77" s="25">
        <v>8.4246520183082457E-2</v>
      </c>
      <c r="E77" s="25">
        <v>6.3744770161876366E-2</v>
      </c>
      <c r="F77" s="25">
        <v>6.0795890154994141E-2</v>
      </c>
      <c r="G77" s="25">
        <v>6.3381360157526503E-2</v>
      </c>
      <c r="H77" s="25">
        <v>5.8699396151381797E-2</v>
      </c>
      <c r="I77" s="25">
        <v>6.3345300152897077E-2</v>
      </c>
      <c r="J77" s="25">
        <v>7.0141636158676246E-2</v>
      </c>
      <c r="K77" s="25">
        <v>0.13512710025277219</v>
      </c>
      <c r="L77" s="25">
        <v>7.1391780156374027E-2</v>
      </c>
      <c r="M77" s="25">
        <v>7.0864790155371421E-2</v>
      </c>
      <c r="N77" s="25">
        <v>7.0831280155459919E-2</v>
      </c>
      <c r="O77" s="25">
        <v>0.13509811025691751</v>
      </c>
      <c r="P77" s="25">
        <v>0.12940149025755121</v>
      </c>
      <c r="Q77" s="25">
        <v>5.9118822147459393E-2</v>
      </c>
      <c r="R77" s="25">
        <v>5.5192540145076303E-2</v>
      </c>
      <c r="S77" s="25">
        <v>5.5401195140425519E-2</v>
      </c>
      <c r="T77" s="25">
        <v>6.806044015983484E-2</v>
      </c>
      <c r="U77" s="25">
        <v>8.2554370156789014E-2</v>
      </c>
      <c r="V77" s="25">
        <v>7.1024200140887325E-2</v>
      </c>
      <c r="W77" s="25">
        <v>7.1071826135565286E-2</v>
      </c>
      <c r="X77" s="25">
        <v>7.5001480139632329E-2</v>
      </c>
      <c r="Y77" s="25">
        <v>6.7521125131968812E-2</v>
      </c>
      <c r="Z77" s="25">
        <v>6.9960475134546785E-2</v>
      </c>
      <c r="AA77" s="25">
        <v>6.9669634135618511E-2</v>
      </c>
      <c r="AB77" s="25">
        <v>7.9446875148847768E-2</v>
      </c>
      <c r="AC77" s="25">
        <v>7.8060770148934755E-2</v>
      </c>
      <c r="AD77" s="25">
        <v>8.6247645158713804E-2</v>
      </c>
      <c r="AE77" s="25">
        <v>0.1028673501723779</v>
      </c>
      <c r="AF77" s="25">
        <v>0.10068201017281039</v>
      </c>
      <c r="AG77" s="25">
        <v>7.5483360142153497E-2</v>
      </c>
      <c r="AH77" s="25">
        <v>6.2196203130471292E-2</v>
      </c>
      <c r="AI77" s="25">
        <v>0.12892574022417241</v>
      </c>
      <c r="AJ77" s="25" t="s">
        <v>0</v>
      </c>
      <c r="AK77" s="3">
        <f t="shared" si="1"/>
        <v>8.0427264046900093E-2</v>
      </c>
      <c r="AM77" s="6" t="s">
        <v>94</v>
      </c>
      <c r="AO77" s="2">
        <f>SUM(A110:AJ111)/40</f>
        <v>9.470702400349465E-2</v>
      </c>
      <c r="AP77" s="2">
        <f>((AK77-AK$3)*100)/AK$3</f>
        <v>1.5793294548520116</v>
      </c>
      <c r="AR77" s="6" t="s">
        <v>94</v>
      </c>
      <c r="AS77" s="2"/>
      <c r="AT77" s="2">
        <f>((AO77-AO$3)*100)/AO$3</f>
        <v>8.4127051203171099</v>
      </c>
    </row>
    <row r="78" spans="1:46" x14ac:dyDescent="0.25">
      <c r="A78" s="27">
        <v>0.16171672104280699</v>
      </c>
      <c r="B78" s="28">
        <v>0.16889064915936</v>
      </c>
      <c r="C78" s="27">
        <v>0.1594724300366</v>
      </c>
      <c r="D78" s="27">
        <v>0.15747656730000001</v>
      </c>
      <c r="E78" s="27">
        <v>0.15757912199999999</v>
      </c>
      <c r="F78" s="27">
        <v>0.1421578989234</v>
      </c>
      <c r="G78" s="27">
        <v>0.13992397249291999</v>
      </c>
      <c r="H78" s="27">
        <v>0.1293357941079393</v>
      </c>
      <c r="I78" s="27">
        <v>0.13738350369175331</v>
      </c>
      <c r="J78" s="27">
        <v>0.14655727382843761</v>
      </c>
      <c r="K78" s="27">
        <v>0.14918977368903499</v>
      </c>
      <c r="L78" s="27">
        <v>0.14741300290680601</v>
      </c>
      <c r="M78" s="27">
        <v>0.1448145823151798</v>
      </c>
      <c r="N78" s="27">
        <v>0.1384539820697166</v>
      </c>
      <c r="O78" s="27">
        <v>0.14128563251575141</v>
      </c>
      <c r="P78" s="27">
        <v>0.13340871354773429</v>
      </c>
      <c r="Q78" s="27">
        <v>0.12997645702500399</v>
      </c>
      <c r="R78" s="27">
        <v>0.12010898415028461</v>
      </c>
      <c r="S78" s="27">
        <v>0.1114395592849439</v>
      </c>
      <c r="T78" s="27">
        <v>0.1305002762156946</v>
      </c>
      <c r="U78" s="27">
        <v>0.13542393220082</v>
      </c>
      <c r="V78" s="27">
        <v>0.1278666111322036</v>
      </c>
      <c r="W78" s="27">
        <v>0.12702757069909659</v>
      </c>
      <c r="X78" s="27">
        <v>0.13183405055116709</v>
      </c>
      <c r="Y78" s="27">
        <v>0.1427924304704874</v>
      </c>
      <c r="Z78" s="27">
        <v>0.19286957053652121</v>
      </c>
      <c r="AA78" s="27">
        <v>0.19647075052333321</v>
      </c>
      <c r="AB78" s="27">
        <v>0.1887317705080987</v>
      </c>
      <c r="AC78" s="27">
        <v>0.15773487041866729</v>
      </c>
      <c r="AD78" s="27">
        <v>0.16616209044118399</v>
      </c>
      <c r="AE78" s="27">
        <v>0.18216105046882641</v>
      </c>
      <c r="AF78" s="27">
        <v>0.16897206048764421</v>
      </c>
      <c r="AG78" s="27">
        <v>0.1588476205317593</v>
      </c>
      <c r="AH78" s="27">
        <v>0.16076934060879619</v>
      </c>
      <c r="AI78" s="27">
        <v>0.15227263079306819</v>
      </c>
      <c r="AJ78" s="27">
        <v>0.15440980126728149</v>
      </c>
      <c r="AK78" s="3">
        <f t="shared" si="1"/>
        <v>0.14976197355395338</v>
      </c>
      <c r="AM78" s="6" t="s">
        <v>116</v>
      </c>
      <c r="AO78" s="2">
        <f>SUM(A76:AJ77)/34</f>
        <v>8.0427264046900093E-2</v>
      </c>
      <c r="AP78" s="2">
        <f>((AK78-AK$4)*100)/AK$4</f>
        <v>5.9464567683871694</v>
      </c>
      <c r="AR78" s="6" t="s">
        <v>116</v>
      </c>
      <c r="AS78" s="2"/>
      <c r="AT78" s="1">
        <f>((AO78-AO$4)*100)/AO$4</f>
        <v>1.5793294548520116</v>
      </c>
    </row>
    <row r="79" spans="1:46" x14ac:dyDescent="0.25">
      <c r="A79" s="27">
        <v>0.213986923</v>
      </c>
      <c r="B79" s="28">
        <v>0.21311925000000001</v>
      </c>
      <c r="C79" s="27">
        <v>0.20811690699999999</v>
      </c>
      <c r="D79" s="27">
        <v>0.20860129899999999</v>
      </c>
      <c r="E79" s="27">
        <v>0.20687008000000001</v>
      </c>
      <c r="F79" s="27">
        <v>0.20186848900000001</v>
      </c>
      <c r="G79" s="27">
        <v>0.19749867600000001</v>
      </c>
      <c r="H79" s="27">
        <v>0.19666093500000001</v>
      </c>
      <c r="I79" s="27">
        <v>0.20659277000000001</v>
      </c>
      <c r="J79" s="27">
        <v>0.21130597300000001</v>
      </c>
      <c r="K79" s="27">
        <v>0.21437761299999999</v>
      </c>
      <c r="L79" s="27">
        <v>0.21384170199999999</v>
      </c>
      <c r="M79" s="27">
        <v>0.21306633899999999</v>
      </c>
      <c r="N79" s="27">
        <v>0.21007669500000001</v>
      </c>
      <c r="O79" s="27">
        <v>0.208410435</v>
      </c>
      <c r="P79" s="27">
        <v>0.205446244</v>
      </c>
      <c r="Q79" s="27">
        <v>0.20364679199999999</v>
      </c>
      <c r="R79" s="27">
        <v>0.19858827300000001</v>
      </c>
      <c r="S79" s="27">
        <v>0.17304619700000001</v>
      </c>
      <c r="T79" s="27">
        <v>0.18755763</v>
      </c>
      <c r="U79" s="27">
        <v>0.20863147800000001</v>
      </c>
      <c r="V79" s="27">
        <v>0.217611902</v>
      </c>
      <c r="W79" s="27">
        <v>0.21971252799999999</v>
      </c>
      <c r="X79" s="27">
        <v>0.21928507999999999</v>
      </c>
      <c r="Y79" s="27">
        <v>0.21816017800000001</v>
      </c>
      <c r="Z79" s="27">
        <v>0.21824499</v>
      </c>
      <c r="AA79" s="27">
        <v>0.216736286</v>
      </c>
      <c r="AB79" s="27">
        <v>0.21512625499999999</v>
      </c>
      <c r="AC79" s="27">
        <v>0.21453155700000001</v>
      </c>
      <c r="AD79" s="27">
        <v>0.21526748800000001</v>
      </c>
      <c r="AE79" s="27">
        <v>0.216978066</v>
      </c>
      <c r="AF79" s="27">
        <v>0.21628882799999999</v>
      </c>
      <c r="AG79" s="27">
        <v>0.21522372000000001</v>
      </c>
      <c r="AH79" s="27">
        <v>0.21547048199999999</v>
      </c>
      <c r="AI79" s="27">
        <v>0.21460616699999999</v>
      </c>
      <c r="AJ79" s="27">
        <v>0.21427322300000001</v>
      </c>
      <c r="AK79" s="3">
        <f t="shared" si="1"/>
        <v>0.20968965138888884</v>
      </c>
      <c r="AM79" s="10" t="s">
        <v>94</v>
      </c>
      <c r="AO79" s="2">
        <f>SUM(A108:AJ109)/26</f>
        <v>0.20076984878846152</v>
      </c>
      <c r="AP79" s="2">
        <f>((AK79-AK$5)*100)/AK$5</f>
        <v>1.7466895460867256</v>
      </c>
      <c r="AR79" s="10" t="s">
        <v>94</v>
      </c>
      <c r="AS79" s="2"/>
      <c r="AT79" s="1">
        <f>((AO79-AO$5)*100)/AO$5</f>
        <v>6.8500326650675119</v>
      </c>
    </row>
    <row r="80" spans="1:46" x14ac:dyDescent="0.25">
      <c r="A80" s="29">
        <v>0.21312055399999999</v>
      </c>
      <c r="B80" s="30">
        <v>0.21240714499999999</v>
      </c>
      <c r="C80" s="29">
        <v>0.21001377700000001</v>
      </c>
      <c r="D80" s="29">
        <v>0.212504465</v>
      </c>
      <c r="E80" s="31">
        <v>0.21361047599999999</v>
      </c>
      <c r="F80" s="31">
        <v>0.21270341200000001</v>
      </c>
      <c r="G80" s="31">
        <v>0.214693307</v>
      </c>
      <c r="H80" s="31">
        <v>0.214150328</v>
      </c>
      <c r="I80" s="31">
        <v>0.21767336600000001</v>
      </c>
      <c r="J80" s="31">
        <v>0.22078993599999999</v>
      </c>
      <c r="K80" s="31">
        <v>0.21959096</v>
      </c>
      <c r="L80" s="31">
        <v>0.21760417000000001</v>
      </c>
      <c r="M80" s="31">
        <v>0.21588755500000001</v>
      </c>
      <c r="N80" s="31">
        <v>0.21507670000000001</v>
      </c>
      <c r="O80" s="31">
        <v>0.21430057999999999</v>
      </c>
      <c r="P80" s="31">
        <v>0.21194690999999999</v>
      </c>
      <c r="Q80" s="32">
        <v>0.21060281</v>
      </c>
      <c r="R80" s="32">
        <v>0.21042663</v>
      </c>
      <c r="S80" s="33">
        <v>0.20085030500000001</v>
      </c>
      <c r="T80" s="33" t="s">
        <v>0</v>
      </c>
      <c r="U80" s="33">
        <v>0.22844740699999999</v>
      </c>
      <c r="V80" s="33">
        <v>0.22903064000000001</v>
      </c>
      <c r="W80" s="33">
        <v>0.229004132</v>
      </c>
      <c r="X80" s="33">
        <v>0.22751093999999999</v>
      </c>
      <c r="Y80" s="33">
        <v>0.226235361</v>
      </c>
      <c r="Z80" s="33">
        <v>0.22461367199999999</v>
      </c>
      <c r="AA80" s="33">
        <v>0.21997834699999999</v>
      </c>
      <c r="AB80" s="33">
        <v>0.21759901000000001</v>
      </c>
      <c r="AC80" s="29">
        <v>0.21668008699999999</v>
      </c>
      <c r="AD80" s="29">
        <v>0.21686620300000001</v>
      </c>
      <c r="AE80" s="29">
        <v>0.222231394</v>
      </c>
      <c r="AF80" s="29">
        <v>0.22220654500000001</v>
      </c>
      <c r="AG80" s="29">
        <v>0.21555095499999999</v>
      </c>
      <c r="AH80" s="29">
        <v>0.21403987699999999</v>
      </c>
      <c r="AI80" s="29">
        <v>0.21247984</v>
      </c>
      <c r="AJ80" s="29">
        <v>0.213022877</v>
      </c>
      <c r="AK80" s="3">
        <f t="shared" si="1"/>
        <v>0.21695573351428576</v>
      </c>
      <c r="AM80" s="10" t="s">
        <v>116</v>
      </c>
      <c r="AO80" s="2">
        <f>SUM(A78:AJ79)/72</f>
        <v>0.17972581247142111</v>
      </c>
      <c r="AP80" s="2">
        <f>((AK80-AK$6)*100)/AK$6</f>
        <v>0.97020392051582327</v>
      </c>
      <c r="AR80" s="10" t="s">
        <v>116</v>
      </c>
      <c r="AS80" s="2"/>
      <c r="AT80" s="1">
        <f>((AO80-AO$6)*100)/AO$6</f>
        <v>3.4553382884269639</v>
      </c>
    </row>
    <row r="81" spans="1:47" x14ac:dyDescent="0.25">
      <c r="A81" s="29">
        <v>0.21482182599999999</v>
      </c>
      <c r="B81" s="30">
        <v>0.21764186999999999</v>
      </c>
      <c r="C81" s="29">
        <v>0.22120906200000001</v>
      </c>
      <c r="D81" s="29">
        <v>0.224190523</v>
      </c>
      <c r="E81" s="31">
        <v>0.22847840799999999</v>
      </c>
      <c r="F81" s="31">
        <v>0.23376997399999999</v>
      </c>
      <c r="G81" s="31">
        <v>0.23427785000000001</v>
      </c>
      <c r="H81" s="31">
        <v>0.23391625299999999</v>
      </c>
      <c r="I81" s="31">
        <v>0.235917976</v>
      </c>
      <c r="J81" s="31">
        <v>0.23182461800000001</v>
      </c>
      <c r="K81" s="31">
        <v>0.23005952700000001</v>
      </c>
      <c r="L81" s="31">
        <v>0.22942398</v>
      </c>
      <c r="M81" s="31">
        <v>0.22863501</v>
      </c>
      <c r="N81" s="31">
        <v>0.22804630000000001</v>
      </c>
      <c r="O81" s="31">
        <v>0.22740025</v>
      </c>
      <c r="P81" s="31">
        <v>0.227549323</v>
      </c>
      <c r="Q81" s="32">
        <v>0.22933952599999999</v>
      </c>
      <c r="R81" s="32">
        <v>0.23251522399999999</v>
      </c>
      <c r="S81" s="33">
        <v>0.225187686</v>
      </c>
      <c r="T81" s="33" t="s">
        <v>0</v>
      </c>
      <c r="U81" s="33">
        <v>0.237638087</v>
      </c>
      <c r="V81" s="33">
        <v>0.235315107</v>
      </c>
      <c r="W81" s="33">
        <v>0.23443981</v>
      </c>
      <c r="X81" s="33">
        <v>0.23277715700000001</v>
      </c>
      <c r="Y81" s="33">
        <v>0.231012732</v>
      </c>
      <c r="Z81" s="33">
        <v>0.22631947399999999</v>
      </c>
      <c r="AA81" s="33">
        <v>0.22379718500000001</v>
      </c>
      <c r="AB81" s="33">
        <v>0.22439447300000001</v>
      </c>
      <c r="AC81" s="29">
        <v>0.22363296999999999</v>
      </c>
      <c r="AD81" s="29">
        <v>0.21776350999999999</v>
      </c>
      <c r="AE81" s="29">
        <v>0.21619861600000001</v>
      </c>
      <c r="AF81" s="29">
        <v>0.218194847</v>
      </c>
      <c r="AG81" s="29">
        <v>0.21550642</v>
      </c>
      <c r="AH81" s="29">
        <v>0.21259518399999999</v>
      </c>
      <c r="AI81" s="29">
        <v>0.21142810500000001</v>
      </c>
      <c r="AJ81" s="29">
        <v>0.21217550800000001</v>
      </c>
      <c r="AK81" s="3">
        <f t="shared" si="1"/>
        <v>0.22592555345714285</v>
      </c>
      <c r="AM81" s="11" t="s">
        <v>99</v>
      </c>
      <c r="AO81" s="2">
        <f>SUM(A103:R107)/56</f>
        <v>0.24589253660714278</v>
      </c>
      <c r="AP81" s="2">
        <f>((AK81-AK$7)*100)/AK$7</f>
        <v>0.90334621463495246</v>
      </c>
      <c r="AR81" s="11" t="s">
        <v>99</v>
      </c>
      <c r="AS81" s="2"/>
      <c r="AT81" s="1">
        <f>((AO81-AO$7)*100)/AO$7</f>
        <v>-1.0144900479865842</v>
      </c>
    </row>
    <row r="82" spans="1:47" x14ac:dyDescent="0.25">
      <c r="A82" s="29">
        <v>0.23013924799999999</v>
      </c>
      <c r="B82" s="30">
        <v>0.23561396700000001</v>
      </c>
      <c r="C82" s="29">
        <v>0.240036364</v>
      </c>
      <c r="D82" s="29">
        <v>0.241775077</v>
      </c>
      <c r="E82" s="31">
        <v>0.24983622999999999</v>
      </c>
      <c r="F82" s="31">
        <v>0.247100457</v>
      </c>
      <c r="G82" s="31">
        <v>0.24826572299999999</v>
      </c>
      <c r="H82" s="31">
        <v>0.24501837000000001</v>
      </c>
      <c r="I82" s="31">
        <v>0.24153471600000001</v>
      </c>
      <c r="J82" s="31">
        <v>0.23717080700000001</v>
      </c>
      <c r="K82" s="31">
        <v>0.23902696800000001</v>
      </c>
      <c r="L82" s="31">
        <v>0.241588793</v>
      </c>
      <c r="M82" s="31">
        <v>0.24348871499999999</v>
      </c>
      <c r="N82" s="31">
        <v>0.24406873700000001</v>
      </c>
      <c r="O82" s="31">
        <v>0.24456529299999999</v>
      </c>
      <c r="P82" s="31">
        <v>0.24536593500000001</v>
      </c>
      <c r="Q82" s="32">
        <v>0.24801717000000001</v>
      </c>
      <c r="R82" s="32">
        <v>0.25254138700000001</v>
      </c>
      <c r="S82" s="33">
        <v>0.246169894</v>
      </c>
      <c r="T82" s="33" t="s">
        <v>0</v>
      </c>
      <c r="U82" s="33">
        <v>0.25903817600000001</v>
      </c>
      <c r="V82" s="33">
        <v>0.24489886999999999</v>
      </c>
      <c r="W82" s="33">
        <v>0.241208214</v>
      </c>
      <c r="X82" s="33">
        <v>0.239831816</v>
      </c>
      <c r="Y82" s="33">
        <v>0.23752595300000001</v>
      </c>
      <c r="Z82" s="33">
        <v>0.236572487</v>
      </c>
      <c r="AA82" s="33">
        <v>0.236754716</v>
      </c>
      <c r="AB82" s="33">
        <v>0.23893144299999999</v>
      </c>
      <c r="AC82" s="29">
        <v>0.23651597199999999</v>
      </c>
      <c r="AD82" s="29">
        <v>0.21976667999999999</v>
      </c>
      <c r="AE82" s="29">
        <v>0.214359996</v>
      </c>
      <c r="AF82" s="29">
        <v>0.21439656000000001</v>
      </c>
      <c r="AG82" s="29">
        <v>0.21228093000000001</v>
      </c>
      <c r="AH82" s="29">
        <v>0.215033427</v>
      </c>
      <c r="AI82" s="29">
        <v>0.21841016199999999</v>
      </c>
      <c r="AJ82" s="29">
        <v>0.22291871499999999</v>
      </c>
      <c r="AK82" s="3">
        <f t="shared" si="1"/>
        <v>0.23742194194285718</v>
      </c>
      <c r="AM82" s="11" t="s">
        <v>102</v>
      </c>
      <c r="AO82" s="2">
        <f>SUM(E80:R84)/68</f>
        <v>0.23714150441176471</v>
      </c>
      <c r="AP82" s="2">
        <f>((AK82-AK$8)*100)/AK$8</f>
        <v>0.32694833445698812</v>
      </c>
      <c r="AR82" s="11" t="s">
        <v>102</v>
      </c>
      <c r="AS82" s="2"/>
      <c r="AT82" s="1">
        <f>((AO82-AO$8)*100)/AO$8</f>
        <v>-0.95088745008111153</v>
      </c>
    </row>
    <row r="83" spans="1:47" x14ac:dyDescent="0.25">
      <c r="A83" s="29">
        <v>0.25078309199999999</v>
      </c>
      <c r="B83" s="30">
        <v>0.25548914299999997</v>
      </c>
      <c r="C83" s="29">
        <v>0.25325635000000002</v>
      </c>
      <c r="D83" s="29">
        <v>0.24648144</v>
      </c>
      <c r="E83" s="31" t="s">
        <v>0</v>
      </c>
      <c r="F83" s="31">
        <v>0.24208072999999999</v>
      </c>
      <c r="G83" s="31">
        <v>0.24952415</v>
      </c>
      <c r="H83" s="31">
        <v>0.244858195</v>
      </c>
      <c r="I83" s="31">
        <v>0.24227112000000001</v>
      </c>
      <c r="J83" s="31">
        <v>0.24013703</v>
      </c>
      <c r="K83" s="31">
        <v>0.24422269999999999</v>
      </c>
      <c r="L83" s="31">
        <v>0.24921755000000001</v>
      </c>
      <c r="M83" s="31">
        <v>0.25218401000000001</v>
      </c>
      <c r="N83" s="31">
        <v>0.25364699600000001</v>
      </c>
      <c r="O83" s="31">
        <v>0.25629286000000001</v>
      </c>
      <c r="P83" s="31">
        <v>0.25830493399999999</v>
      </c>
      <c r="Q83" s="32">
        <v>0.26128565999999998</v>
      </c>
      <c r="R83" s="32">
        <v>0.26446474599999997</v>
      </c>
      <c r="S83" s="33">
        <v>0.26022536499999999</v>
      </c>
      <c r="T83" s="33" t="s">
        <v>0</v>
      </c>
      <c r="U83" s="33">
        <v>0.26648868399999998</v>
      </c>
      <c r="V83" s="33">
        <v>0.25450091600000002</v>
      </c>
      <c r="W83" s="33">
        <v>0.245706542</v>
      </c>
      <c r="X83" s="33">
        <v>0.24296382</v>
      </c>
      <c r="Y83" s="33">
        <v>0.24508092200000001</v>
      </c>
      <c r="Z83" s="33">
        <v>0.24923009300000001</v>
      </c>
      <c r="AA83" s="33">
        <v>0.25641984400000001</v>
      </c>
      <c r="AB83" s="33">
        <v>0.25706758000000002</v>
      </c>
      <c r="AC83" s="29">
        <v>0.254043562</v>
      </c>
      <c r="AD83" s="29">
        <v>0.241054197</v>
      </c>
      <c r="AE83" s="29">
        <v>0.23440249299999999</v>
      </c>
      <c r="AF83" s="29">
        <v>0.233340873</v>
      </c>
      <c r="AG83" s="29">
        <v>0.23362534500000001</v>
      </c>
      <c r="AH83" s="29">
        <v>0.23709118000000001</v>
      </c>
      <c r="AI83" s="29">
        <v>0.24315125400000001</v>
      </c>
      <c r="AJ83" s="29">
        <v>0.248056256</v>
      </c>
      <c r="AK83" s="3">
        <f t="shared" si="1"/>
        <v>0.24902793035294118</v>
      </c>
      <c r="AM83" s="12" t="s">
        <v>105</v>
      </c>
      <c r="AO83" s="2">
        <f>SUM(S103:Z107)/35</f>
        <v>0.23975082788571431</v>
      </c>
      <c r="AP83" s="2">
        <f>((AK83-AK$9)*100)/AK$9</f>
        <v>-1.3786870989891455</v>
      </c>
      <c r="AR83" s="12" t="s">
        <v>105</v>
      </c>
      <c r="AS83" s="2"/>
      <c r="AT83" s="1">
        <f>((AO83-AO$9)*100)/AO$9</f>
        <v>0.23794791034384075</v>
      </c>
    </row>
    <row r="84" spans="1:47" x14ac:dyDescent="0.25">
      <c r="A84" s="29">
        <v>0.25939365399999997</v>
      </c>
      <c r="B84" s="30">
        <v>0.25844481600000002</v>
      </c>
      <c r="C84" s="29">
        <v>0.25103640599999999</v>
      </c>
      <c r="D84" s="29" t="s">
        <v>0</v>
      </c>
      <c r="E84" s="31" t="s">
        <v>0</v>
      </c>
      <c r="F84" s="31">
        <v>0.248633415</v>
      </c>
      <c r="G84" s="31">
        <v>0.24935077</v>
      </c>
      <c r="H84" s="31">
        <v>0.24160827000000001</v>
      </c>
      <c r="I84" s="31">
        <v>0.236284145</v>
      </c>
      <c r="J84" s="31">
        <v>0.23435270999999999</v>
      </c>
      <c r="K84" s="31">
        <v>0.238250564</v>
      </c>
      <c r="L84" s="31">
        <v>0.23923563</v>
      </c>
      <c r="M84" s="31">
        <v>0.24391257</v>
      </c>
      <c r="N84" s="31">
        <v>0.24432811500000001</v>
      </c>
      <c r="O84" s="31">
        <v>0.24956376</v>
      </c>
      <c r="P84" s="31">
        <v>0.25387504</v>
      </c>
      <c r="Q84" s="32">
        <v>0.26157437</v>
      </c>
      <c r="R84" s="32">
        <v>0.25836160000000002</v>
      </c>
      <c r="S84" s="33">
        <v>0.25937090499999998</v>
      </c>
      <c r="T84" s="33" t="s">
        <v>0</v>
      </c>
      <c r="U84" s="33" t="s">
        <v>0</v>
      </c>
      <c r="V84" s="33">
        <v>0.26513761000000002</v>
      </c>
      <c r="W84" s="33">
        <v>0.249897335</v>
      </c>
      <c r="X84" s="33">
        <v>0.24975156400000001</v>
      </c>
      <c r="Y84" s="33">
        <v>0.25830182000000002</v>
      </c>
      <c r="Z84" s="33">
        <v>0.26729344999999999</v>
      </c>
      <c r="AA84" s="33">
        <v>0.27666183</v>
      </c>
      <c r="AB84" s="33">
        <v>0.26940701</v>
      </c>
      <c r="AC84" s="29" t="s">
        <v>0</v>
      </c>
      <c r="AD84" s="29">
        <v>0.25106456500000002</v>
      </c>
      <c r="AE84" s="29">
        <v>0.24450328499999999</v>
      </c>
      <c r="AF84" s="29">
        <v>0.24200686499999999</v>
      </c>
      <c r="AG84" s="29">
        <v>0.26034753999999999</v>
      </c>
      <c r="AH84" s="29">
        <v>0.26973103999999998</v>
      </c>
      <c r="AI84" s="29">
        <v>0.27166769000000002</v>
      </c>
      <c r="AJ84" s="29">
        <v>0.270382014</v>
      </c>
      <c r="AK84" s="3">
        <f t="shared" si="1"/>
        <v>0.25399130187096775</v>
      </c>
      <c r="AM84" s="12" t="s">
        <v>108</v>
      </c>
      <c r="AO84" s="2">
        <f>SUM(S80:AB84)/44</f>
        <v>0.24155882690909095</v>
      </c>
      <c r="AP84" s="2">
        <f>((AK84-AK$10)*100)/AK$10</f>
        <v>-3.7117123655761941</v>
      </c>
      <c r="AR84" s="12" t="s">
        <v>108</v>
      </c>
      <c r="AS84" s="2"/>
      <c r="AT84" s="1">
        <f>((AO84-AO$10)*100)/AO$10</f>
        <v>-0.42012927912614512</v>
      </c>
    </row>
    <row r="85" spans="1:47" x14ac:dyDescent="0.25">
      <c r="A85" s="29">
        <v>0.25237404000000002</v>
      </c>
      <c r="B85" s="30">
        <v>0.25325117000000003</v>
      </c>
      <c r="C85" s="29" t="s">
        <v>0</v>
      </c>
      <c r="D85" s="29" t="s">
        <v>0</v>
      </c>
      <c r="E85" s="34" t="s">
        <v>0</v>
      </c>
      <c r="F85" s="34">
        <v>0.24543688999999999</v>
      </c>
      <c r="G85" s="34">
        <v>0.23600814000000001</v>
      </c>
      <c r="H85" s="34">
        <v>0.23311256</v>
      </c>
      <c r="I85" s="34">
        <v>0.23090896</v>
      </c>
      <c r="J85" s="34">
        <v>0.22988272500000001</v>
      </c>
      <c r="K85" s="34">
        <v>0.22936034</v>
      </c>
      <c r="L85" s="34">
        <v>0.22744484000000001</v>
      </c>
      <c r="M85" s="34">
        <v>0.22821807999999999</v>
      </c>
      <c r="N85" s="34">
        <v>0.23168620000000001</v>
      </c>
      <c r="O85" s="34">
        <v>0.23700474499999999</v>
      </c>
      <c r="P85" s="34">
        <v>0.24118179000000001</v>
      </c>
      <c r="Q85" s="34">
        <v>0.24415567499999999</v>
      </c>
      <c r="R85" s="34">
        <v>0.24821949500000001</v>
      </c>
      <c r="S85" s="35">
        <v>0.25579768000000003</v>
      </c>
      <c r="T85" s="35" t="s">
        <v>0</v>
      </c>
      <c r="U85" s="35" t="s">
        <v>0</v>
      </c>
      <c r="V85" s="35">
        <v>0.25896151000000001</v>
      </c>
      <c r="W85" s="35">
        <v>0.25053170000000002</v>
      </c>
      <c r="X85" s="35">
        <v>0.24466375000000001</v>
      </c>
      <c r="Y85" s="35">
        <v>0.26032815999999998</v>
      </c>
      <c r="Z85" s="35">
        <v>0.26748736499999998</v>
      </c>
      <c r="AA85" s="35">
        <v>0.26519026000000001</v>
      </c>
      <c r="AB85" s="35">
        <v>0.26964541199999997</v>
      </c>
      <c r="AC85" s="36" t="s">
        <v>0</v>
      </c>
      <c r="AD85" s="29">
        <v>0.24917610000000001</v>
      </c>
      <c r="AE85" s="29">
        <v>0.24606520000000001</v>
      </c>
      <c r="AF85" s="29">
        <v>0.24486809000000001</v>
      </c>
      <c r="AG85" s="29">
        <v>0.24621159000000001</v>
      </c>
      <c r="AH85" s="29">
        <v>0.25274025</v>
      </c>
      <c r="AI85" s="29">
        <v>0.25692415000000002</v>
      </c>
      <c r="AJ85" s="29">
        <v>0.25409881000000001</v>
      </c>
      <c r="AK85" s="3">
        <f t="shared" si="1"/>
        <v>0.24636452256666666</v>
      </c>
      <c r="AM85" s="14" t="s">
        <v>99</v>
      </c>
      <c r="AO85" s="7">
        <f>(SUM(B94:O102)+SUM(P94:R98))/140</f>
        <v>0.23685500522142858</v>
      </c>
      <c r="AP85" s="2">
        <f>((AK85-AK$11)*100)/AK$11</f>
        <v>-4.1349502449401063</v>
      </c>
      <c r="AR85" s="14" t="s">
        <v>99</v>
      </c>
      <c r="AS85" s="2"/>
      <c r="AT85" s="1">
        <f>((AO85-AO$11)*100)/AO$11</f>
        <v>-5.4918110817047205</v>
      </c>
      <c r="AU85">
        <f>SUM(AT85:AT88)/4</f>
        <v>-4.7737437167539056</v>
      </c>
    </row>
    <row r="86" spans="1:47" x14ac:dyDescent="0.25">
      <c r="A86" s="29">
        <v>0.25169817999999999</v>
      </c>
      <c r="B86" s="30">
        <v>0.25208364500000002</v>
      </c>
      <c r="C86" s="29" t="s">
        <v>0</v>
      </c>
      <c r="D86" s="29" t="s">
        <v>0</v>
      </c>
      <c r="E86" s="34" t="s">
        <v>0</v>
      </c>
      <c r="F86" s="34">
        <v>0.241849015</v>
      </c>
      <c r="G86" s="34">
        <v>0.23515567000000001</v>
      </c>
      <c r="H86" s="34">
        <v>0.23049162000000001</v>
      </c>
      <c r="I86" s="34">
        <v>0.22715017000000001</v>
      </c>
      <c r="J86" s="34">
        <v>0.22700215400000001</v>
      </c>
      <c r="K86" s="34">
        <v>0.22662761000000001</v>
      </c>
      <c r="L86" s="34">
        <v>0.22584902000000001</v>
      </c>
      <c r="M86" s="34">
        <v>0.22720373499999999</v>
      </c>
      <c r="N86" s="34">
        <v>0.22970220399999999</v>
      </c>
      <c r="O86" s="34">
        <v>0.2331665</v>
      </c>
      <c r="P86" s="34">
        <v>0.23668019000000001</v>
      </c>
      <c r="Q86" s="34">
        <v>0.24072047999999999</v>
      </c>
      <c r="R86" s="34">
        <v>0.24450274</v>
      </c>
      <c r="S86" s="35">
        <v>0.251204916</v>
      </c>
      <c r="T86" s="35" t="s">
        <v>0</v>
      </c>
      <c r="U86" s="35" t="s">
        <v>0</v>
      </c>
      <c r="V86" s="35">
        <v>0.26433079599999998</v>
      </c>
      <c r="W86" s="35">
        <v>0.25448945000000001</v>
      </c>
      <c r="X86" s="35">
        <v>0.24319684</v>
      </c>
      <c r="Y86" s="35">
        <v>0.24943409</v>
      </c>
      <c r="Z86" s="35">
        <v>0.25841405000000001</v>
      </c>
      <c r="AA86" s="35">
        <v>0.26643277599999998</v>
      </c>
      <c r="AB86" s="35">
        <v>0.26937467399999998</v>
      </c>
      <c r="AC86" s="36" t="s">
        <v>0</v>
      </c>
      <c r="AD86" s="29">
        <v>0.24947810000000001</v>
      </c>
      <c r="AE86" s="29">
        <v>0.25067091000000002</v>
      </c>
      <c r="AF86" s="29">
        <v>0.24826022</v>
      </c>
      <c r="AG86" s="29">
        <v>0.249547086</v>
      </c>
      <c r="AH86" s="29">
        <v>0.25230282999999998</v>
      </c>
      <c r="AI86" s="29">
        <v>0.25373370000000001</v>
      </c>
      <c r="AJ86" s="29">
        <v>0.25305249000000002</v>
      </c>
      <c r="AK86" s="3">
        <f t="shared" si="1"/>
        <v>0.24479352869999998</v>
      </c>
      <c r="AM86" s="14" t="s">
        <v>102</v>
      </c>
      <c r="AO86" s="2">
        <f>SUM(E85:R93)/126</f>
        <v>0.23560612311111118</v>
      </c>
      <c r="AP86" s="2">
        <f>((AK86-AK$12)*100)/AK$12</f>
        <v>-4.1032483703056064</v>
      </c>
      <c r="AR86" s="14" t="s">
        <v>102</v>
      </c>
      <c r="AS86" s="2"/>
      <c r="AT86" s="1">
        <f>((AO86-AO$12)*100)/AO$12</f>
        <v>-5.2850151916615982</v>
      </c>
    </row>
    <row r="87" spans="1:47" x14ac:dyDescent="0.25">
      <c r="A87" s="29">
        <v>0.25498095999999998</v>
      </c>
      <c r="B87" s="30">
        <v>0.25758861</v>
      </c>
      <c r="C87" s="29" t="s">
        <v>0</v>
      </c>
      <c r="D87" s="29" t="s">
        <v>0</v>
      </c>
      <c r="E87" s="34" t="s">
        <v>0</v>
      </c>
      <c r="F87" s="34">
        <v>0.24619524000000001</v>
      </c>
      <c r="G87" s="34">
        <v>0.23633407000000001</v>
      </c>
      <c r="H87" s="34">
        <v>0.23297177599999999</v>
      </c>
      <c r="I87" s="34">
        <v>0.22507193</v>
      </c>
      <c r="J87" s="34">
        <v>0.22556546599999999</v>
      </c>
      <c r="K87" s="34">
        <v>0.22658645999999999</v>
      </c>
      <c r="L87" s="34">
        <v>0.22661917000000001</v>
      </c>
      <c r="M87" s="34">
        <v>0.22805138</v>
      </c>
      <c r="N87" s="34">
        <v>0.23105468000000001</v>
      </c>
      <c r="O87" s="34">
        <v>0.23564925</v>
      </c>
      <c r="P87" s="34">
        <v>0.23892173999999999</v>
      </c>
      <c r="Q87" s="34">
        <v>0.24212407</v>
      </c>
      <c r="R87" s="34">
        <v>0.24484969600000001</v>
      </c>
      <c r="S87" s="35">
        <v>0.25048764600000001</v>
      </c>
      <c r="T87" s="35" t="s">
        <v>0</v>
      </c>
      <c r="U87" s="35" t="s">
        <v>0</v>
      </c>
      <c r="V87" s="35" t="s">
        <v>0</v>
      </c>
      <c r="W87" s="35">
        <v>0.25579190000000002</v>
      </c>
      <c r="X87" s="35">
        <v>0.24737584000000001</v>
      </c>
      <c r="Y87" s="35">
        <v>0.25139305000000001</v>
      </c>
      <c r="Z87" s="35">
        <v>0.25972732399999998</v>
      </c>
      <c r="AA87" s="35">
        <v>0.27708948</v>
      </c>
      <c r="AB87" s="35" t="s">
        <v>0</v>
      </c>
      <c r="AC87" s="36" t="s">
        <v>0</v>
      </c>
      <c r="AD87" s="29">
        <v>0.25242345999999999</v>
      </c>
      <c r="AE87" s="29">
        <v>0.25974192000000002</v>
      </c>
      <c r="AF87" s="29">
        <v>0.25218839500000001</v>
      </c>
      <c r="AG87" s="29">
        <v>0.25232262</v>
      </c>
      <c r="AH87" s="29">
        <v>0.25410029499999998</v>
      </c>
      <c r="AI87" s="29">
        <v>0.25546702500000001</v>
      </c>
      <c r="AJ87" s="29">
        <v>0.25563818599999999</v>
      </c>
      <c r="AK87" s="3">
        <f t="shared" si="1"/>
        <v>0.24558255853571426</v>
      </c>
      <c r="AM87" s="15" t="s">
        <v>105</v>
      </c>
      <c r="AO87" s="2">
        <f>(SUM(S94:AB102)+SUM(P99:R102))/67</f>
        <v>0.25409060886567159</v>
      </c>
      <c r="AP87" s="2">
        <f>((AK87-AK$13)*100)/AK$13</f>
        <v>-4.3445822210620353</v>
      </c>
      <c r="AR87" s="15" t="s">
        <v>105</v>
      </c>
      <c r="AS87" s="2"/>
      <c r="AT87" s="1">
        <f>((AO87-AO$13)*100)/AO$13</f>
        <v>-4.7590064926793501</v>
      </c>
    </row>
    <row r="88" spans="1:47" x14ac:dyDescent="0.25">
      <c r="A88" s="29">
        <v>0.26051763</v>
      </c>
      <c r="B88" s="30">
        <v>0.25445306499999998</v>
      </c>
      <c r="C88" s="29" t="s">
        <v>0</v>
      </c>
      <c r="D88" s="29" t="s">
        <v>0</v>
      </c>
      <c r="E88" s="34">
        <v>0.23926289000000001</v>
      </c>
      <c r="F88" s="34">
        <v>0.25262763999999999</v>
      </c>
      <c r="G88" s="34">
        <v>0.24400691999999999</v>
      </c>
      <c r="H88" s="34">
        <v>0.24135796000000001</v>
      </c>
      <c r="I88" s="34">
        <v>0.230314774</v>
      </c>
      <c r="J88" s="34">
        <v>0.22728501600000001</v>
      </c>
      <c r="K88" s="34">
        <v>0.23086771</v>
      </c>
      <c r="L88" s="34">
        <v>0.22825434</v>
      </c>
      <c r="M88" s="34">
        <v>0.23160437</v>
      </c>
      <c r="N88" s="34">
        <v>0.23639267999999999</v>
      </c>
      <c r="O88" s="34">
        <v>0.24224646399999999</v>
      </c>
      <c r="P88" s="34">
        <v>0.24620132</v>
      </c>
      <c r="Q88" s="34">
        <v>0.24804224</v>
      </c>
      <c r="R88" s="34">
        <v>0.25541371000000002</v>
      </c>
      <c r="S88" s="35">
        <v>0.26153061399999999</v>
      </c>
      <c r="T88" s="35" t="s">
        <v>0</v>
      </c>
      <c r="U88" s="35" t="s">
        <v>0</v>
      </c>
      <c r="V88" s="35" t="s">
        <v>0</v>
      </c>
      <c r="W88" s="35">
        <v>0.25287749999999998</v>
      </c>
      <c r="X88" s="35">
        <v>0.25120700600000001</v>
      </c>
      <c r="Y88" s="35">
        <v>0.25468471999999998</v>
      </c>
      <c r="Z88" s="35">
        <v>0.26109527999999999</v>
      </c>
      <c r="AA88" s="35">
        <v>0.27446381600000003</v>
      </c>
      <c r="AB88" s="35" t="s">
        <v>0</v>
      </c>
      <c r="AC88" s="36" t="s">
        <v>0</v>
      </c>
      <c r="AD88" s="29" t="s">
        <v>0</v>
      </c>
      <c r="AE88" s="29">
        <v>0.25974777999999998</v>
      </c>
      <c r="AF88" s="29">
        <v>0.25432495999999999</v>
      </c>
      <c r="AG88" s="29">
        <v>0.25436160000000002</v>
      </c>
      <c r="AH88" s="29">
        <v>0.25413617500000002</v>
      </c>
      <c r="AI88" s="29">
        <v>0.25451578000000002</v>
      </c>
      <c r="AJ88" s="29">
        <v>0.25537194000000002</v>
      </c>
      <c r="AK88" s="3">
        <f t="shared" si="1"/>
        <v>0.24847021071428571</v>
      </c>
      <c r="AM88" s="15" t="s">
        <v>108</v>
      </c>
      <c r="AO88" s="2">
        <f>SUM(S85:AB93)/54</f>
        <v>0.25969985868518508</v>
      </c>
      <c r="AP88" s="1">
        <f>((AK88-AK$14)*100)/AK$14</f>
        <v>-4.2793498794880955</v>
      </c>
      <c r="AR88" s="15" t="s">
        <v>108</v>
      </c>
      <c r="AS88" s="2"/>
      <c r="AT88" s="1">
        <f>((AO88-AO$14)*100)/AO$14</f>
        <v>-3.5591421009699551</v>
      </c>
    </row>
    <row r="89" spans="1:47" x14ac:dyDescent="0.25">
      <c r="A89" s="29">
        <v>0.25915004000000003</v>
      </c>
      <c r="B89" s="30">
        <v>0.25113814000000001</v>
      </c>
      <c r="C89" s="29" t="s">
        <v>0</v>
      </c>
      <c r="D89" s="29" t="s">
        <v>0</v>
      </c>
      <c r="E89" s="34">
        <v>0.25203645000000002</v>
      </c>
      <c r="F89" s="34">
        <v>0.25321989</v>
      </c>
      <c r="G89" s="34">
        <v>0.24965770000000001</v>
      </c>
      <c r="H89" s="34">
        <v>0.23409756000000001</v>
      </c>
      <c r="I89" s="34">
        <v>0.23310618</v>
      </c>
      <c r="J89" s="34">
        <v>0.22934829000000001</v>
      </c>
      <c r="K89" s="34">
        <v>0.23031726</v>
      </c>
      <c r="L89" s="34">
        <v>0.23113230600000001</v>
      </c>
      <c r="M89" s="34">
        <v>0.23774343000000001</v>
      </c>
      <c r="N89" s="34">
        <v>0.24392618999999999</v>
      </c>
      <c r="O89" s="34">
        <v>0.249474105</v>
      </c>
      <c r="P89" s="34">
        <v>0.25371136</v>
      </c>
      <c r="Q89" s="34">
        <v>0.25505159599999999</v>
      </c>
      <c r="R89" s="34">
        <v>0.26112357000000003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0.25209937999999998</v>
      </c>
      <c r="X89" s="35">
        <v>0.25461137</v>
      </c>
      <c r="Y89" s="35">
        <v>0.25839795999999998</v>
      </c>
      <c r="Z89" s="35">
        <v>0.26479499000000001</v>
      </c>
      <c r="AA89" s="35">
        <v>0.26978284200000002</v>
      </c>
      <c r="AB89" s="35" t="s">
        <v>0</v>
      </c>
      <c r="AC89" s="36" t="s">
        <v>0</v>
      </c>
      <c r="AD89" s="29" t="s">
        <v>0</v>
      </c>
      <c r="AE89" s="29">
        <v>0.24931067000000001</v>
      </c>
      <c r="AF89" s="29">
        <v>0.25911827500000001</v>
      </c>
      <c r="AG89" s="29">
        <v>0.26183654000000001</v>
      </c>
      <c r="AH89" s="29">
        <v>0.26140574</v>
      </c>
      <c r="AI89" s="29">
        <v>0.26095093000000003</v>
      </c>
      <c r="AJ89" s="29">
        <v>0.26110024999999998</v>
      </c>
      <c r="AK89" s="3">
        <f t="shared" si="1"/>
        <v>0.25102381533333334</v>
      </c>
      <c r="AM89" s="16" t="s">
        <v>117</v>
      </c>
      <c r="AO89" s="7">
        <f>(SUM(AC80:AJ102)+SUM(A80:D93))/173</f>
        <v>0.23782010753179184</v>
      </c>
      <c r="AP89" s="2">
        <f>((AK89-AK$15)*100)/AK$15</f>
        <v>-4.3342033550845622</v>
      </c>
      <c r="AR89" s="16" t="s">
        <v>117</v>
      </c>
      <c r="AS89" s="2"/>
      <c r="AT89" s="1">
        <f>((AO89-AO$15)*100)/AO$15</f>
        <v>-3.4745950310405678</v>
      </c>
    </row>
    <row r="90" spans="1:47" x14ac:dyDescent="0.25">
      <c r="A90" s="29">
        <v>0.254867332</v>
      </c>
      <c r="B90" s="30">
        <v>0.24795201</v>
      </c>
      <c r="C90" s="29" t="s">
        <v>0</v>
      </c>
      <c r="D90" s="29" t="s">
        <v>0</v>
      </c>
      <c r="E90" s="34">
        <v>0.24803454999999999</v>
      </c>
      <c r="F90" s="34">
        <v>0.24730657</v>
      </c>
      <c r="G90" s="34">
        <v>0.24442838</v>
      </c>
      <c r="H90" s="34">
        <v>0.24097313000000001</v>
      </c>
      <c r="I90" s="34">
        <v>0.22898762</v>
      </c>
      <c r="J90" s="34">
        <v>0.22824543999999999</v>
      </c>
      <c r="K90" s="34">
        <v>0.2298279</v>
      </c>
      <c r="L90" s="34">
        <v>0.23526111999999999</v>
      </c>
      <c r="M90" s="34">
        <v>0.24391481500000001</v>
      </c>
      <c r="N90" s="34">
        <v>0.24977344000000001</v>
      </c>
      <c r="O90" s="34">
        <v>0.25635785</v>
      </c>
      <c r="P90" s="34">
        <v>0.26113461999999998</v>
      </c>
      <c r="Q90" s="34">
        <v>0.26640099</v>
      </c>
      <c r="R90" s="34">
        <v>0.26541256000000002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0.25564437499999998</v>
      </c>
      <c r="X90" s="35">
        <v>0.25947799999999999</v>
      </c>
      <c r="Y90" s="35">
        <v>0.26539976999999998</v>
      </c>
      <c r="Z90" s="35">
        <v>0.26909809000000001</v>
      </c>
      <c r="AA90" s="35">
        <v>0.26590988399999999</v>
      </c>
      <c r="AB90" s="35" t="s">
        <v>0</v>
      </c>
      <c r="AC90" s="36" t="s">
        <v>0</v>
      </c>
      <c r="AD90" s="29" t="s">
        <v>0</v>
      </c>
      <c r="AE90" s="29">
        <v>0.25541791000000003</v>
      </c>
      <c r="AF90" s="29">
        <v>0.26121739999999999</v>
      </c>
      <c r="AG90" s="29">
        <v>0.25914971999999997</v>
      </c>
      <c r="AH90" s="29">
        <v>0.25781320000000002</v>
      </c>
      <c r="AI90" s="29">
        <v>0.25708558399999998</v>
      </c>
      <c r="AJ90" s="29">
        <v>0.25745295299999998</v>
      </c>
      <c r="AK90" s="3">
        <f t="shared" si="1"/>
        <v>0.25231648937037038</v>
      </c>
      <c r="AM90" t="s">
        <v>118</v>
      </c>
      <c r="AO90" s="2">
        <f>((SUM(A76:Z109)+SUM(AA76:AJ102))/895)</f>
        <v>0.2288794271095386</v>
      </c>
      <c r="AP90" s="2">
        <f>((AK90-AK$16)*100)/AK$16</f>
        <v>-4.4435440610350225</v>
      </c>
      <c r="AR90" t="s">
        <v>118</v>
      </c>
      <c r="AT90" s="1">
        <f>((AO90-AO$16)*100)/AO$16</f>
        <v>-2.8198879710349658</v>
      </c>
    </row>
    <row r="91" spans="1:47" x14ac:dyDescent="0.25">
      <c r="A91" s="29">
        <v>0.24807304599999999</v>
      </c>
      <c r="B91" s="30">
        <v>0.221489188</v>
      </c>
      <c r="C91" s="29">
        <v>0.21996878</v>
      </c>
      <c r="D91" s="29">
        <v>0.23701404400000001</v>
      </c>
      <c r="E91" s="34">
        <v>0.24554106000000001</v>
      </c>
      <c r="F91" s="34">
        <v>0.23634716</v>
      </c>
      <c r="G91" s="34">
        <v>0.23377442000000001</v>
      </c>
      <c r="H91" s="34">
        <v>0.23392626399999999</v>
      </c>
      <c r="I91" s="34">
        <v>0.22884008</v>
      </c>
      <c r="J91" s="34">
        <v>0.23354769</v>
      </c>
      <c r="K91" s="34">
        <v>0.23349706000000001</v>
      </c>
      <c r="L91" s="34">
        <v>0.23955797000000001</v>
      </c>
      <c r="M91" s="34">
        <v>0.25314426000000001</v>
      </c>
      <c r="N91" s="34">
        <v>0.26532568000000001</v>
      </c>
      <c r="O91" s="34">
        <v>0.26960161500000002</v>
      </c>
      <c r="P91" s="34">
        <v>0.26872984999999999</v>
      </c>
      <c r="Q91" s="34">
        <v>0.26752041999999998</v>
      </c>
      <c r="R91" s="34">
        <v>0.26439955999999998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0.26360288999999998</v>
      </c>
      <c r="X91" s="35">
        <v>0.26875957</v>
      </c>
      <c r="Y91" s="35">
        <v>0.26714288000000003</v>
      </c>
      <c r="Z91" s="35">
        <v>0.26457311700000002</v>
      </c>
      <c r="AA91" s="35">
        <v>0.26151577599999998</v>
      </c>
      <c r="AB91" s="35" t="s">
        <v>0</v>
      </c>
      <c r="AC91" s="36" t="s">
        <v>0</v>
      </c>
      <c r="AD91" s="29" t="s">
        <v>0</v>
      </c>
      <c r="AE91" s="29">
        <v>0.25571612999999999</v>
      </c>
      <c r="AF91" s="29">
        <v>0.25614768599999999</v>
      </c>
      <c r="AG91" s="29">
        <v>0.251432504</v>
      </c>
      <c r="AH91" s="29">
        <v>0.25067918</v>
      </c>
      <c r="AI91" s="29">
        <v>0.25145846999999999</v>
      </c>
      <c r="AJ91" s="29">
        <v>0.25338390999999999</v>
      </c>
      <c r="AK91" s="3">
        <f t="shared" si="1"/>
        <v>0.24981759517241378</v>
      </c>
      <c r="AM91" t="s">
        <v>119</v>
      </c>
      <c r="AP91" s="2">
        <f>((AK91-AK$17)*100)/AK$17</f>
        <v>-4.8836765806238907</v>
      </c>
      <c r="AR91" t="s">
        <v>119</v>
      </c>
      <c r="AT91" s="1" t="e">
        <f>((AO91-AO$17)*100)/AO$17</f>
        <v>#DIV/0!</v>
      </c>
    </row>
    <row r="92" spans="1:47" x14ac:dyDescent="0.25">
      <c r="A92" s="29">
        <v>0.22207727599999999</v>
      </c>
      <c r="B92" s="30">
        <v>0.2313733</v>
      </c>
      <c r="C92" s="29">
        <v>0.22314862999999999</v>
      </c>
      <c r="D92" s="29">
        <v>0.227917905</v>
      </c>
      <c r="E92" s="34">
        <v>0.23378560000000001</v>
      </c>
      <c r="F92" s="34">
        <v>0.22676938999999999</v>
      </c>
      <c r="G92" s="34">
        <v>0.22256864000000001</v>
      </c>
      <c r="H92" s="34">
        <v>0.233739575</v>
      </c>
      <c r="I92" s="34">
        <v>0.23931160000000001</v>
      </c>
      <c r="J92" s="34">
        <v>0.24686997599999999</v>
      </c>
      <c r="K92" s="34">
        <v>0.25277875999999999</v>
      </c>
      <c r="L92" s="34">
        <v>0.25775632999999998</v>
      </c>
      <c r="M92" s="34">
        <v>0.26429913500000002</v>
      </c>
      <c r="N92" s="34">
        <v>0.26581666999999998</v>
      </c>
      <c r="O92" s="34">
        <v>0.26603685999999999</v>
      </c>
      <c r="P92" s="34">
        <v>0.26485716399999998</v>
      </c>
      <c r="Q92" s="34">
        <v>0.262522376</v>
      </c>
      <c r="R92" s="34">
        <v>0.26157121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0.26725218000000001</v>
      </c>
      <c r="X92" s="35">
        <v>0.26573321</v>
      </c>
      <c r="Y92" s="35">
        <v>0.26455493000000002</v>
      </c>
      <c r="Z92" s="35">
        <v>0.26003100400000001</v>
      </c>
      <c r="AA92" s="35">
        <v>0.25594570999999999</v>
      </c>
      <c r="AB92" s="35" t="s">
        <v>0</v>
      </c>
      <c r="AC92" s="36" t="s">
        <v>0</v>
      </c>
      <c r="AD92" s="29" t="s">
        <v>0</v>
      </c>
      <c r="AE92" s="29">
        <v>0.25504284999999999</v>
      </c>
      <c r="AF92" s="29">
        <v>0.244134304</v>
      </c>
      <c r="AG92" s="29">
        <v>0.21063976000000001</v>
      </c>
      <c r="AH92" s="29">
        <v>0.20908947</v>
      </c>
      <c r="AI92" s="29">
        <v>0.23566806000000001</v>
      </c>
      <c r="AJ92" s="29">
        <v>0.24663895699999999</v>
      </c>
      <c r="AK92" s="3">
        <f t="shared" si="1"/>
        <v>0.24544589075862067</v>
      </c>
      <c r="AM92" t="s">
        <v>120</v>
      </c>
      <c r="AP92" s="2">
        <f>((AK92-AK$18)*100)/AK$18</f>
        <v>-5.4007173785824589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0</v>
      </c>
      <c r="B93" s="30" t="s">
        <v>0</v>
      </c>
      <c r="C93" s="29">
        <v>0.21950473000000001</v>
      </c>
      <c r="D93" s="29">
        <v>0.18389116999999999</v>
      </c>
      <c r="E93" s="34">
        <v>0.17434508000000001</v>
      </c>
      <c r="F93" s="34">
        <v>0.19947045499999999</v>
      </c>
      <c r="G93" s="34">
        <v>0.21950697999999999</v>
      </c>
      <c r="H93" s="34">
        <v>0.23548098000000001</v>
      </c>
      <c r="I93" s="34">
        <v>0.23914033000000001</v>
      </c>
      <c r="J93" s="34">
        <v>0.24345468000000001</v>
      </c>
      <c r="K93" s="34">
        <v>0.24805189</v>
      </c>
      <c r="L93" s="34">
        <v>0.25197565999999999</v>
      </c>
      <c r="M93" s="34">
        <v>0.2573626</v>
      </c>
      <c r="N93" s="34">
        <v>0.26119956</v>
      </c>
      <c r="O93" s="34">
        <v>0.26367537000000002</v>
      </c>
      <c r="P93" s="34">
        <v>0.26119768999999998</v>
      </c>
      <c r="Q93" s="34">
        <v>0.25868949000000002</v>
      </c>
      <c r="R93" s="34">
        <v>0.25778498999999999</v>
      </c>
      <c r="S93" s="35" t="s">
        <v>0</v>
      </c>
      <c r="T93" s="35" t="s">
        <v>0</v>
      </c>
      <c r="U93" s="35" t="s">
        <v>0</v>
      </c>
      <c r="V93" s="35">
        <v>0.25060480000000002</v>
      </c>
      <c r="W93" s="35">
        <v>0.25655497999999999</v>
      </c>
      <c r="X93" s="35">
        <v>0.25851383999999999</v>
      </c>
      <c r="Y93" s="35">
        <v>0.26380600999999998</v>
      </c>
      <c r="Z93" s="35">
        <v>0.25971925000000001</v>
      </c>
      <c r="AA93" s="35">
        <v>0.25305795599999997</v>
      </c>
      <c r="AB93" s="35" t="s">
        <v>0</v>
      </c>
      <c r="AC93" s="36" t="s">
        <v>0</v>
      </c>
      <c r="AD93" s="29" t="s">
        <v>0</v>
      </c>
      <c r="AE93" s="29">
        <v>0.25507436999999999</v>
      </c>
      <c r="AF93" s="29">
        <v>0.22352225000000001</v>
      </c>
      <c r="AG93" s="29">
        <v>0.18840950000000001</v>
      </c>
      <c r="AH93" s="29">
        <v>0.1998653</v>
      </c>
      <c r="AI93" s="29">
        <v>0.20954555699999999</v>
      </c>
      <c r="AJ93" s="29">
        <v>0.21421696700000001</v>
      </c>
      <c r="AK93" s="3">
        <f t="shared" si="1"/>
        <v>0.23598651553571423</v>
      </c>
      <c r="AM93" t="s">
        <v>121</v>
      </c>
      <c r="AO93" s="2">
        <f>SUM(U108:W109)/6</f>
        <v>0.15833047458333332</v>
      </c>
      <c r="AP93" s="2">
        <f>((AK93-AK$19)*100)/AK$19</f>
        <v>-6.6013910147299759</v>
      </c>
      <c r="AR93" t="s">
        <v>124</v>
      </c>
      <c r="AT93" s="1">
        <f>((AO93-AO$19)*100)/AO$19</f>
        <v>5.7637887427349055</v>
      </c>
    </row>
    <row r="94" spans="1:47" x14ac:dyDescent="0.25">
      <c r="A94" t="s">
        <v>0</v>
      </c>
      <c r="B94" s="37" t="s">
        <v>0</v>
      </c>
      <c r="C94" s="34">
        <v>0.19539906000000001</v>
      </c>
      <c r="D94" s="34">
        <v>0.16988755</v>
      </c>
      <c r="E94" s="34">
        <v>0.17611067</v>
      </c>
      <c r="F94" s="34">
        <v>0.19981127500000001</v>
      </c>
      <c r="G94" s="34">
        <v>0.22467286</v>
      </c>
      <c r="H94" s="34">
        <v>0.23904259</v>
      </c>
      <c r="I94" s="34">
        <v>0.24565057000000001</v>
      </c>
      <c r="J94" s="34">
        <v>0.2507933</v>
      </c>
      <c r="K94" s="34">
        <v>0.25354003000000003</v>
      </c>
      <c r="L94" s="34">
        <v>0.25568813000000001</v>
      </c>
      <c r="M94" s="34">
        <v>0.25831117399999998</v>
      </c>
      <c r="N94" s="34">
        <v>0.26071283000000001</v>
      </c>
      <c r="O94" s="34">
        <v>0.262181</v>
      </c>
      <c r="P94" s="34">
        <v>0.25931088000000002</v>
      </c>
      <c r="Q94" s="34">
        <v>0.25744577000000002</v>
      </c>
      <c r="R94" s="34">
        <v>0.25615010999999999</v>
      </c>
      <c r="S94" s="35" t="s">
        <v>0</v>
      </c>
      <c r="T94" s="35" t="s">
        <v>0</v>
      </c>
      <c r="U94" s="35" t="s">
        <v>0</v>
      </c>
      <c r="V94" s="35">
        <v>0.25772804999999999</v>
      </c>
      <c r="W94" s="35">
        <v>0.25632038000000001</v>
      </c>
      <c r="X94" s="35">
        <v>0.25705792999999999</v>
      </c>
      <c r="Y94" s="35">
        <v>0.25956939600000001</v>
      </c>
      <c r="Z94" s="35">
        <v>0.25605527</v>
      </c>
      <c r="AA94" s="35">
        <v>0.247468672</v>
      </c>
      <c r="AB94" s="35" t="s">
        <v>0</v>
      </c>
      <c r="AC94" s="36" t="s">
        <v>0</v>
      </c>
      <c r="AD94" s="29" t="s">
        <v>0</v>
      </c>
      <c r="AE94" s="29">
        <v>0.25532042999999999</v>
      </c>
      <c r="AF94" s="29">
        <v>0.20619318</v>
      </c>
      <c r="AG94" s="29">
        <v>0.19338039000000001</v>
      </c>
      <c r="AH94" s="29">
        <v>0.232999395</v>
      </c>
      <c r="AI94" s="29">
        <v>0.23993197999999999</v>
      </c>
      <c r="AJ94" s="29">
        <v>0.21108974999999999</v>
      </c>
      <c r="AK94" s="3">
        <f t="shared" si="1"/>
        <v>0.23706509364285716</v>
      </c>
      <c r="AP94" s="2">
        <f>((AK94-AK$20)*100)/AK$20</f>
        <v>-6.3915581822858876</v>
      </c>
    </row>
    <row r="95" spans="1:47" x14ac:dyDescent="0.25">
      <c r="A95" t="s">
        <v>0</v>
      </c>
      <c r="B95" s="37">
        <v>0.19713544</v>
      </c>
      <c r="C95" s="34">
        <v>0.20689222500000001</v>
      </c>
      <c r="D95" s="34">
        <v>0.18633011999999999</v>
      </c>
      <c r="E95" s="34">
        <v>0.20395647</v>
      </c>
      <c r="F95" s="34">
        <v>0.21832193999999999</v>
      </c>
      <c r="G95" s="34">
        <v>0.23819828000000001</v>
      </c>
      <c r="H95" s="34">
        <v>0.25018066999999999</v>
      </c>
      <c r="I95" s="34">
        <v>0.25441142999999999</v>
      </c>
      <c r="J95" s="34">
        <v>0.25726501000000002</v>
      </c>
      <c r="K95" s="34">
        <v>0.25930853999999998</v>
      </c>
      <c r="L95" s="34">
        <v>0.260374895</v>
      </c>
      <c r="M95" s="34">
        <v>0.26079641999999997</v>
      </c>
      <c r="N95" s="34">
        <v>0.26009183000000002</v>
      </c>
      <c r="O95" s="34">
        <v>0.25808526999999998</v>
      </c>
      <c r="P95" s="34">
        <v>0.25600528</v>
      </c>
      <c r="Q95" s="34">
        <v>0.25398220999999999</v>
      </c>
      <c r="R95" s="34">
        <v>0.25130487000000001</v>
      </c>
      <c r="S95" s="35" t="s">
        <v>0</v>
      </c>
      <c r="T95" s="35" t="s">
        <v>0</v>
      </c>
      <c r="U95" s="35">
        <v>0.25816910399999998</v>
      </c>
      <c r="V95" s="35">
        <v>0.25954142000000002</v>
      </c>
      <c r="W95" s="35">
        <v>0.25921493600000001</v>
      </c>
      <c r="X95" s="35">
        <v>0.247727</v>
      </c>
      <c r="Y95" s="35">
        <v>0.24212723999999999</v>
      </c>
      <c r="Z95" s="35">
        <v>0.25786958999999998</v>
      </c>
      <c r="AA95" s="35">
        <v>0.25665031999999999</v>
      </c>
      <c r="AB95" s="35" t="s">
        <v>0</v>
      </c>
      <c r="AC95" s="36" t="s">
        <v>0</v>
      </c>
      <c r="AD95" s="29" t="s">
        <v>0</v>
      </c>
      <c r="AE95" s="29">
        <v>0.24469681400000001</v>
      </c>
      <c r="AF95" s="29">
        <v>0.23472649000000001</v>
      </c>
      <c r="AG95" s="29">
        <v>0.22653487</v>
      </c>
      <c r="AH95" s="29">
        <v>0.24400868000000001</v>
      </c>
      <c r="AI95" s="29">
        <v>0.245125286</v>
      </c>
      <c r="AJ95" s="29">
        <v>0.20860097999999999</v>
      </c>
      <c r="AK95" s="3">
        <f t="shared" si="1"/>
        <v>0.2419211210000001</v>
      </c>
      <c r="AP95" s="2">
        <f>((AK95-AK$21)*100)/AK$21</f>
        <v>-5.7940634826300261</v>
      </c>
    </row>
    <row r="96" spans="1:47" x14ac:dyDescent="0.25">
      <c r="A96" t="s">
        <v>0</v>
      </c>
      <c r="B96" s="37">
        <v>0.22538583000000001</v>
      </c>
      <c r="C96" s="34">
        <v>0.227794096</v>
      </c>
      <c r="D96" s="34">
        <v>0.21779700399999999</v>
      </c>
      <c r="E96" s="34">
        <v>0.21900932000000001</v>
      </c>
      <c r="F96" s="34">
        <v>0.23131009999999999</v>
      </c>
      <c r="G96" s="34">
        <v>0.242691975</v>
      </c>
      <c r="H96" s="34">
        <v>0.25234384999999998</v>
      </c>
      <c r="I96" s="34">
        <v>0.26012065000000001</v>
      </c>
      <c r="J96" s="34">
        <v>0.26307275000000002</v>
      </c>
      <c r="K96" s="34">
        <v>0.26425004000000002</v>
      </c>
      <c r="L96" s="34">
        <v>0.26457020999999997</v>
      </c>
      <c r="M96" s="34">
        <v>0.26367576399999998</v>
      </c>
      <c r="N96" s="34">
        <v>0.26158933000000001</v>
      </c>
      <c r="O96" s="34">
        <v>0.24850965</v>
      </c>
      <c r="P96" s="34">
        <v>0.23989336</v>
      </c>
      <c r="Q96" s="34">
        <v>0.223330688</v>
      </c>
      <c r="R96" s="34">
        <v>0.23976703999999999</v>
      </c>
      <c r="S96" s="35" t="s">
        <v>0</v>
      </c>
      <c r="T96" s="35" t="s">
        <v>0</v>
      </c>
      <c r="U96" s="35">
        <v>0.26279576500000001</v>
      </c>
      <c r="V96" s="35">
        <v>0.26381249000000001</v>
      </c>
      <c r="W96" s="35">
        <v>0.26469207</v>
      </c>
      <c r="X96" s="35">
        <v>0.26028604399999999</v>
      </c>
      <c r="Y96" s="35">
        <v>0.23326982399999999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0.25176483</v>
      </c>
      <c r="AG96" s="29">
        <v>0.24181096999999999</v>
      </c>
      <c r="AH96" s="29">
        <v>0.25061132400000002</v>
      </c>
      <c r="AI96" s="29">
        <v>0.24845128999999999</v>
      </c>
      <c r="AJ96" s="29">
        <v>0.22041313000000001</v>
      </c>
      <c r="AK96" s="3">
        <f t="shared" si="1"/>
        <v>0.2460377553333333</v>
      </c>
      <c r="AP96" s="2">
        <f>((AK96-AK$22)*100)/AK$22</f>
        <v>-5.4177552813242018</v>
      </c>
    </row>
    <row r="97" spans="1:45" x14ac:dyDescent="0.25">
      <c r="A97" t="s">
        <v>0</v>
      </c>
      <c r="B97" s="37">
        <v>0.23224558000000001</v>
      </c>
      <c r="C97" s="34">
        <v>0.22310013400000001</v>
      </c>
      <c r="D97" s="34">
        <v>0.22692243000000001</v>
      </c>
      <c r="E97" s="34">
        <v>0.22443518000000001</v>
      </c>
      <c r="F97" s="34">
        <v>0.23116667399999999</v>
      </c>
      <c r="G97" s="34">
        <v>0.24024479000000001</v>
      </c>
      <c r="H97" s="34">
        <v>0.24335662999999999</v>
      </c>
      <c r="I97" s="34">
        <v>0.24977153399999999</v>
      </c>
      <c r="J97" s="34">
        <v>0.25545708</v>
      </c>
      <c r="K97" s="34">
        <v>0.26289187000000003</v>
      </c>
      <c r="L97" s="34">
        <v>0.26465651000000001</v>
      </c>
      <c r="M97" s="34">
        <v>0.26753249400000001</v>
      </c>
      <c r="N97" s="34">
        <v>0.26778265000000001</v>
      </c>
      <c r="O97" s="34">
        <v>0.26155466999999999</v>
      </c>
      <c r="P97" s="34">
        <v>0.24578427</v>
      </c>
      <c r="Q97" s="34">
        <v>0.24895455</v>
      </c>
      <c r="R97" s="34">
        <v>0.26065607000000002</v>
      </c>
      <c r="S97" s="35" t="s">
        <v>0</v>
      </c>
      <c r="T97" s="35">
        <v>0.26577182500000002</v>
      </c>
      <c r="U97" s="35">
        <v>0.26508678499999999</v>
      </c>
      <c r="V97" s="35">
        <v>0.26298377000000001</v>
      </c>
      <c r="W97" s="35">
        <v>0.26493920999999998</v>
      </c>
      <c r="X97" s="35">
        <v>0.26181306999999998</v>
      </c>
      <c r="Y97" s="35">
        <v>0.25212501500000001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0.24947933</v>
      </c>
      <c r="AG97" s="29">
        <v>0.24415650999999999</v>
      </c>
      <c r="AH97" s="29">
        <v>0.24606539399999999</v>
      </c>
      <c r="AI97" s="29">
        <v>0.24049944000000001</v>
      </c>
      <c r="AJ97" s="29">
        <v>0.23783203999999999</v>
      </c>
      <c r="AK97" s="3">
        <f t="shared" si="1"/>
        <v>0.24990233946428567</v>
      </c>
      <c r="AP97" s="2">
        <f>((AK97-AK$23)*100)/AK$23</f>
        <v>-5.3693817850555092</v>
      </c>
      <c r="AS97" t="s">
        <v>127</v>
      </c>
    </row>
    <row r="98" spans="1:45" x14ac:dyDescent="0.25">
      <c r="A98" t="s">
        <v>0</v>
      </c>
      <c r="B98" s="37">
        <v>0.24321615999999999</v>
      </c>
      <c r="C98" s="34">
        <v>0.22829840000000001</v>
      </c>
      <c r="D98" s="34">
        <v>0.22963291</v>
      </c>
      <c r="E98" s="34">
        <v>0.22774858000000001</v>
      </c>
      <c r="F98" s="34">
        <v>0.23288368600000001</v>
      </c>
      <c r="G98" s="34">
        <v>0.23806705</v>
      </c>
      <c r="H98" s="34">
        <v>0.24374456</v>
      </c>
      <c r="I98" s="34">
        <v>0.24600834999999999</v>
      </c>
      <c r="J98" s="34">
        <v>0.247973264</v>
      </c>
      <c r="K98" s="34">
        <v>0.25133689399999998</v>
      </c>
      <c r="L98" s="34">
        <v>0.259577165</v>
      </c>
      <c r="M98" s="34">
        <v>0.264234935</v>
      </c>
      <c r="N98" s="34">
        <v>0.26576065999999998</v>
      </c>
      <c r="O98" s="34">
        <v>0.26304767000000001</v>
      </c>
      <c r="P98" s="34">
        <v>0.24502273999999999</v>
      </c>
      <c r="Q98" s="34">
        <v>0.26073252000000002</v>
      </c>
      <c r="R98" s="34" t="s">
        <v>0</v>
      </c>
      <c r="S98" s="35">
        <v>0.26719985400000001</v>
      </c>
      <c r="T98" s="35">
        <v>0.26229573</v>
      </c>
      <c r="U98" s="35">
        <v>0.25599838600000002</v>
      </c>
      <c r="V98" s="35">
        <v>0.25844127</v>
      </c>
      <c r="W98" s="35">
        <v>0.26026110000000002</v>
      </c>
      <c r="X98" s="35">
        <v>0.26189712999999998</v>
      </c>
      <c r="Y98" s="35">
        <v>0.25761921999999998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0.24726369500000001</v>
      </c>
      <c r="AG98" s="29">
        <v>0.24296514999999999</v>
      </c>
      <c r="AH98" s="29">
        <v>0.24535006000000001</v>
      </c>
      <c r="AI98" s="29">
        <v>0.24063638000000001</v>
      </c>
      <c r="AJ98" s="29">
        <v>0.23935389400000001</v>
      </c>
      <c r="AK98" s="3">
        <f t="shared" si="1"/>
        <v>0.24952026474999994</v>
      </c>
      <c r="AP98" s="2">
        <f>((AK98-AK$24)*100)/AK$24</f>
        <v>-5.2107645962981568</v>
      </c>
    </row>
    <row r="99" spans="1:45" x14ac:dyDescent="0.25">
      <c r="A99" t="s">
        <v>0</v>
      </c>
      <c r="B99" s="37">
        <v>0.24409069</v>
      </c>
      <c r="C99" s="34">
        <v>0.23849192</v>
      </c>
      <c r="D99" s="34">
        <v>0.23093626</v>
      </c>
      <c r="E99" s="34">
        <v>0.23033587999999999</v>
      </c>
      <c r="F99" s="34">
        <v>0.23049102399999999</v>
      </c>
      <c r="G99" s="34">
        <v>0.233336026</v>
      </c>
      <c r="H99" s="34">
        <v>0.238195236</v>
      </c>
      <c r="I99" s="34">
        <v>0.24228252</v>
      </c>
      <c r="J99" s="34">
        <v>0.24429158000000001</v>
      </c>
      <c r="K99" s="34">
        <v>0.24666468</v>
      </c>
      <c r="L99" s="34">
        <v>0.25205799000000001</v>
      </c>
      <c r="M99" s="34">
        <v>0.25560960399999999</v>
      </c>
      <c r="N99" s="34">
        <v>0.25721654999999999</v>
      </c>
      <c r="O99" s="34">
        <v>0.26121065999999998</v>
      </c>
      <c r="P99" s="38">
        <v>0.25093454999999998</v>
      </c>
      <c r="Q99" s="38" t="s">
        <v>0</v>
      </c>
      <c r="R99" s="38">
        <v>0.26300045399999999</v>
      </c>
      <c r="S99" s="35">
        <v>0.25852176999999998</v>
      </c>
      <c r="T99" s="35">
        <v>0.25431522000000001</v>
      </c>
      <c r="U99" s="35">
        <v>0.25223801000000001</v>
      </c>
      <c r="V99" s="35">
        <v>0.25029452499999999</v>
      </c>
      <c r="W99" s="35">
        <v>0.25129736400000002</v>
      </c>
      <c r="X99" s="35">
        <v>0.25690323999999998</v>
      </c>
      <c r="Y99" s="35">
        <v>0.26040967999999998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0.24446022000000001</v>
      </c>
      <c r="AG99" s="29">
        <v>0.24233072999999999</v>
      </c>
      <c r="AH99" s="29" t="s">
        <v>0</v>
      </c>
      <c r="AI99" s="29">
        <v>0.23996487999999999</v>
      </c>
      <c r="AJ99" s="29">
        <v>0.23891256699999999</v>
      </c>
      <c r="AK99" s="3">
        <f t="shared" si="1"/>
        <v>0.24699236407407399</v>
      </c>
      <c r="AP99" s="2">
        <f>((AK99-AK$25)*100)/AK$25</f>
        <v>-4.8800039878890171</v>
      </c>
    </row>
    <row r="100" spans="1:45" x14ac:dyDescent="0.25">
      <c r="A100" t="s">
        <v>0</v>
      </c>
      <c r="B100" s="37">
        <v>0.23981091600000001</v>
      </c>
      <c r="C100" s="34">
        <v>0.23619894499999999</v>
      </c>
      <c r="D100" s="34">
        <v>0.2268502</v>
      </c>
      <c r="E100" s="34">
        <v>0.22444278400000001</v>
      </c>
      <c r="F100" s="34">
        <v>0.22673181000000001</v>
      </c>
      <c r="G100" s="34">
        <v>0.23085584000000001</v>
      </c>
      <c r="H100" s="34">
        <v>0.23510734999999999</v>
      </c>
      <c r="I100" s="34">
        <v>0.23921016000000001</v>
      </c>
      <c r="J100" s="34">
        <v>0.24101613</v>
      </c>
      <c r="K100" s="34">
        <v>0.24619080500000001</v>
      </c>
      <c r="L100" s="34">
        <v>0.24746079400000001</v>
      </c>
      <c r="M100" s="34">
        <v>0.25010072999999999</v>
      </c>
      <c r="N100" s="34">
        <v>0.249865</v>
      </c>
      <c r="O100" s="34">
        <v>0.25094052999999999</v>
      </c>
      <c r="P100" s="38" t="s">
        <v>0</v>
      </c>
      <c r="Q100" s="38">
        <v>0.25702844000000002</v>
      </c>
      <c r="R100" s="38">
        <v>0.25399913000000002</v>
      </c>
      <c r="S100" s="35">
        <v>0.25116558999999999</v>
      </c>
      <c r="T100" s="35">
        <v>0.24608822</v>
      </c>
      <c r="U100" s="35">
        <v>0.243747985</v>
      </c>
      <c r="V100" s="35">
        <v>0.24418788</v>
      </c>
      <c r="W100" s="35">
        <v>0.24697245000000001</v>
      </c>
      <c r="X100" s="35">
        <v>0.24899075500000001</v>
      </c>
      <c r="Y100" s="35">
        <v>0.25440066500000003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0.23709460299999999</v>
      </c>
      <c r="AG100" s="29">
        <v>0.24245581999999999</v>
      </c>
      <c r="AH100" s="29" t="s">
        <v>0</v>
      </c>
      <c r="AI100" s="29" t="s">
        <v>0</v>
      </c>
      <c r="AJ100" s="29" t="s">
        <v>0</v>
      </c>
      <c r="AK100" s="3">
        <f t="shared" si="1"/>
        <v>0.24283654128000007</v>
      </c>
      <c r="AP100" s="2">
        <f>((AK100-AK$26)*100)/AK$26</f>
        <v>-4.8045226124714731</v>
      </c>
    </row>
    <row r="101" spans="1:45" x14ac:dyDescent="0.25">
      <c r="A101" t="s">
        <v>0</v>
      </c>
      <c r="B101" s="37" t="s">
        <v>0</v>
      </c>
      <c r="C101" s="34">
        <v>0.240172475</v>
      </c>
      <c r="D101" s="34">
        <v>0.22619687499999999</v>
      </c>
      <c r="E101" s="34">
        <v>0.22106118499999999</v>
      </c>
      <c r="F101" s="34">
        <v>0.22463870999999999</v>
      </c>
      <c r="G101" s="34">
        <v>0.23177215000000001</v>
      </c>
      <c r="H101" s="34">
        <v>0.23766851</v>
      </c>
      <c r="I101" s="34">
        <v>0.24163167999999999</v>
      </c>
      <c r="J101" s="34">
        <v>0.24326349999999999</v>
      </c>
      <c r="K101" s="34">
        <v>0.24437318399999999</v>
      </c>
      <c r="L101" s="34">
        <v>0.24658497500000001</v>
      </c>
      <c r="M101" s="34">
        <v>0.248236235</v>
      </c>
      <c r="N101" s="34">
        <v>0.24891637</v>
      </c>
      <c r="O101" s="34">
        <v>0.25105018600000001</v>
      </c>
      <c r="P101" s="38" t="s">
        <v>0</v>
      </c>
      <c r="Q101" s="38">
        <v>0.25484013999999999</v>
      </c>
      <c r="R101" s="38">
        <v>0.25071673500000002</v>
      </c>
      <c r="S101" s="35">
        <v>0.24600547</v>
      </c>
      <c r="T101" s="35">
        <v>0.24125373999999999</v>
      </c>
      <c r="U101" s="35">
        <v>0.23857427</v>
      </c>
      <c r="V101" s="35">
        <v>0.24338567999999999</v>
      </c>
      <c r="W101" s="35">
        <v>0.24928096999999999</v>
      </c>
      <c r="X101" s="35">
        <v>0.25070500000000001</v>
      </c>
      <c r="Y101" s="35">
        <v>0.25629856499999998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0.25392817000000001</v>
      </c>
      <c r="AG101" s="29">
        <v>0.23888066299999999</v>
      </c>
      <c r="AH101" s="29" t="s">
        <v>0</v>
      </c>
      <c r="AI101" s="29" t="s">
        <v>0</v>
      </c>
      <c r="AJ101" s="29" t="s">
        <v>0</v>
      </c>
      <c r="AK101" s="3">
        <f t="shared" si="1"/>
        <v>0.24289314325000003</v>
      </c>
      <c r="AP101" s="2">
        <f>((AK101-AK$27)*100)/AK$27</f>
        <v>-4.6097584502598874</v>
      </c>
    </row>
    <row r="102" spans="1:45" x14ac:dyDescent="0.25">
      <c r="A102" t="s">
        <v>0</v>
      </c>
      <c r="B102" s="37" t="s">
        <v>0</v>
      </c>
      <c r="C102" s="34">
        <v>0.24664090999999999</v>
      </c>
      <c r="D102" s="34">
        <v>0.23261904</v>
      </c>
      <c r="E102" s="34">
        <v>0.22088323500000001</v>
      </c>
      <c r="F102" s="34">
        <v>0.22303224499999999</v>
      </c>
      <c r="G102" s="34">
        <v>0.22784950000000001</v>
      </c>
      <c r="H102" s="34">
        <v>0.2452201</v>
      </c>
      <c r="I102" s="34">
        <v>0.25358763000000001</v>
      </c>
      <c r="J102" s="34">
        <v>0.255372716</v>
      </c>
      <c r="K102" s="34">
        <v>0.24751914</v>
      </c>
      <c r="L102" s="34">
        <v>0.25014002000000002</v>
      </c>
      <c r="M102" s="34">
        <v>0.25291263000000003</v>
      </c>
      <c r="N102" s="34">
        <v>0.25669346399999998</v>
      </c>
      <c r="O102" s="34">
        <v>0.25541243600000002</v>
      </c>
      <c r="P102" s="38" t="s">
        <v>0</v>
      </c>
      <c r="Q102" s="38">
        <v>0.25320930000000003</v>
      </c>
      <c r="R102" s="38">
        <v>0.25473683000000003</v>
      </c>
      <c r="S102" s="35">
        <v>0.258342605</v>
      </c>
      <c r="T102" s="35">
        <v>0.23904766</v>
      </c>
      <c r="U102" s="35">
        <v>0.23591910999999999</v>
      </c>
      <c r="V102" s="35">
        <v>0.24411545000000001</v>
      </c>
      <c r="W102" s="35">
        <v>0.25231274999999997</v>
      </c>
      <c r="X102" s="35">
        <v>0.25491395999999999</v>
      </c>
      <c r="Y102" s="35">
        <v>0.25912876499999998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0.24634588618181816</v>
      </c>
      <c r="AP102" s="2">
        <f>((AK102-AK$28)*100)/AK$28</f>
        <v>-4.6471138033968948</v>
      </c>
    </row>
    <row r="103" spans="1:45" x14ac:dyDescent="0.25">
      <c r="A103" s="32" t="s">
        <v>0</v>
      </c>
      <c r="B103" s="39" t="s">
        <v>0</v>
      </c>
      <c r="C103" s="32">
        <v>0.27074239</v>
      </c>
      <c r="D103" s="32">
        <v>0.23567418000000001</v>
      </c>
      <c r="E103" s="32">
        <v>0.23303827399999999</v>
      </c>
      <c r="F103" s="32">
        <v>0.235473605</v>
      </c>
      <c r="G103" s="32">
        <v>0.24780674599999999</v>
      </c>
      <c r="H103" s="32">
        <v>0.25688698500000001</v>
      </c>
      <c r="I103" s="32">
        <v>0.27010585999999998</v>
      </c>
      <c r="J103" s="32">
        <v>0.27231395000000003</v>
      </c>
      <c r="K103" s="32">
        <v>0.27090718000000003</v>
      </c>
      <c r="L103" s="32">
        <v>0.26779608599999999</v>
      </c>
      <c r="M103" s="32">
        <v>0.26881770999999999</v>
      </c>
      <c r="N103" s="32">
        <v>0.26238514000000002</v>
      </c>
      <c r="O103" s="32">
        <v>0.26533790000000002</v>
      </c>
      <c r="P103" s="32" t="s">
        <v>0</v>
      </c>
      <c r="Q103" s="32" t="s">
        <v>0</v>
      </c>
      <c r="R103" s="32" t="s">
        <v>0</v>
      </c>
      <c r="S103" s="33">
        <v>0.25031666600000002</v>
      </c>
      <c r="T103" s="33">
        <v>0.240289324</v>
      </c>
      <c r="U103" s="33">
        <v>0.24394307400000001</v>
      </c>
      <c r="V103" s="33">
        <v>0.25384383999999999</v>
      </c>
      <c r="W103" s="33">
        <v>0.26236069000000001</v>
      </c>
      <c r="X103" s="33">
        <v>0.2588647</v>
      </c>
      <c r="Y103" s="33">
        <v>0.2588492</v>
      </c>
      <c r="Z103" s="33" t="s">
        <v>0</v>
      </c>
      <c r="AA103" s="40" t="s">
        <v>0</v>
      </c>
      <c r="AB103" s="40">
        <v>0.23960199600000001</v>
      </c>
      <c r="AC103" s="40">
        <v>0.23152025000000001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0.25440344300000006</v>
      </c>
      <c r="AP103" s="2">
        <f>((AK103-AK$29)*100)/AK$29</f>
        <v>-3.6409783325573128</v>
      </c>
    </row>
    <row r="104" spans="1:45" x14ac:dyDescent="0.25">
      <c r="A104" s="31" t="s">
        <v>0</v>
      </c>
      <c r="B104" s="41" t="s">
        <v>0</v>
      </c>
      <c r="C104" s="31" t="s">
        <v>0</v>
      </c>
      <c r="D104" s="31">
        <v>0.23963176</v>
      </c>
      <c r="E104" s="31">
        <v>0.23339260000000001</v>
      </c>
      <c r="F104" s="31">
        <v>0.23561513000000001</v>
      </c>
      <c r="G104" s="31">
        <v>0.237080452</v>
      </c>
      <c r="H104" s="31">
        <v>0.24180452599999999</v>
      </c>
      <c r="I104" s="31">
        <v>0.24843456</v>
      </c>
      <c r="J104" s="31">
        <v>0.25682832999999999</v>
      </c>
      <c r="K104" s="31">
        <v>0.263566472</v>
      </c>
      <c r="L104" s="31">
        <v>0.26981723299999999</v>
      </c>
      <c r="M104" s="31">
        <v>0.27169942600000002</v>
      </c>
      <c r="N104" s="31">
        <v>0.26530092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0.238454746</v>
      </c>
      <c r="T104" s="33">
        <v>0.234454727</v>
      </c>
      <c r="U104" s="33">
        <v>0.23497732199999999</v>
      </c>
      <c r="V104" s="33">
        <v>0.24324907700000001</v>
      </c>
      <c r="W104" s="33">
        <v>0.262280807</v>
      </c>
      <c r="X104" s="33">
        <v>0.26846276000000002</v>
      </c>
      <c r="Y104" s="33">
        <v>0.26044999000000002</v>
      </c>
      <c r="Z104" s="33">
        <v>0.25932016499999999</v>
      </c>
      <c r="AA104" s="40">
        <v>0.25997132499999998</v>
      </c>
      <c r="AB104" s="40">
        <v>0.24201864000000001</v>
      </c>
      <c r="AC104" s="40">
        <v>0.23187426</v>
      </c>
      <c r="AD104" s="40">
        <v>0.24353549999999999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0.24966177078260871</v>
      </c>
      <c r="AP104" s="2">
        <f>((AK104-AK$30)*100)/AK$30</f>
        <v>-2.0010319676306412</v>
      </c>
    </row>
    <row r="105" spans="1:45" x14ac:dyDescent="0.25">
      <c r="A105" s="31" t="s">
        <v>0</v>
      </c>
      <c r="B105" s="41" t="s">
        <v>0</v>
      </c>
      <c r="C105" s="31" t="s">
        <v>0</v>
      </c>
      <c r="D105" s="31">
        <v>0.23129416999999999</v>
      </c>
      <c r="E105" s="31">
        <v>0.22858282999999999</v>
      </c>
      <c r="F105" s="31">
        <v>0.23351045000000001</v>
      </c>
      <c r="G105" s="31">
        <v>0.23359954299999999</v>
      </c>
      <c r="H105" s="31">
        <v>0.23502721700000001</v>
      </c>
      <c r="I105" s="31">
        <v>0.23876412</v>
      </c>
      <c r="J105" s="31">
        <v>0.24418967</v>
      </c>
      <c r="K105" s="31">
        <v>0.25082408299999998</v>
      </c>
      <c r="L105" s="31">
        <v>0.25706743999999998</v>
      </c>
      <c r="M105" s="31">
        <v>0.26474175</v>
      </c>
      <c r="N105" s="31">
        <v>0.26718075000000002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0.23060804500000001</v>
      </c>
      <c r="T105" s="33">
        <v>0.231489684</v>
      </c>
      <c r="U105" s="33">
        <v>0.23086198299999999</v>
      </c>
      <c r="V105" s="33">
        <v>0.23358453600000001</v>
      </c>
      <c r="W105" s="33">
        <v>0.24104926800000001</v>
      </c>
      <c r="X105" s="33">
        <v>0.25580212000000002</v>
      </c>
      <c r="Y105" s="33">
        <v>0.26088488399999998</v>
      </c>
      <c r="Z105" s="33" t="s">
        <v>0</v>
      </c>
      <c r="AA105" s="40">
        <v>0.2449838</v>
      </c>
      <c r="AB105" s="40">
        <v>0.23422567999999999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0.24241360114999999</v>
      </c>
      <c r="AP105" s="2">
        <f>((AK105-AK$31)*100)/AK$31</f>
        <v>-0.33314468190769742</v>
      </c>
    </row>
    <row r="106" spans="1:45" x14ac:dyDescent="0.25">
      <c r="A106" s="31" t="s">
        <v>0</v>
      </c>
      <c r="B106" s="41" t="s">
        <v>0</v>
      </c>
      <c r="C106" s="31" t="s">
        <v>0</v>
      </c>
      <c r="D106" s="31">
        <v>0.22534253400000001</v>
      </c>
      <c r="E106" s="31">
        <v>0.23387916</v>
      </c>
      <c r="F106" s="31">
        <v>0.23245342499999999</v>
      </c>
      <c r="G106" s="31">
        <v>0.23261017</v>
      </c>
      <c r="H106" s="31">
        <v>0.23276846500000001</v>
      </c>
      <c r="I106" s="31">
        <v>0.23355782999999999</v>
      </c>
      <c r="J106" s="31">
        <v>0.23519533400000001</v>
      </c>
      <c r="K106" s="31">
        <v>0.239216822</v>
      </c>
      <c r="L106" s="31">
        <v>0.24501228</v>
      </c>
      <c r="M106" s="31">
        <v>0.25237337300000001</v>
      </c>
      <c r="N106" s="31">
        <v>0.25431806000000001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0.22410496999999999</v>
      </c>
      <c r="U106" s="33">
        <v>0.22781497000000001</v>
      </c>
      <c r="V106" s="33">
        <v>0.224418538</v>
      </c>
      <c r="W106" s="33">
        <v>0.22595348500000001</v>
      </c>
      <c r="X106" s="33">
        <v>0.23464843599999999</v>
      </c>
      <c r="Y106" s="33">
        <v>0.24530702700000001</v>
      </c>
      <c r="Z106" s="33">
        <v>0.24819163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0.2359536949444444</v>
      </c>
      <c r="AP106" s="2">
        <f>((AK106-AK$32)*100)/AK$32</f>
        <v>1.2764104099616245</v>
      </c>
    </row>
    <row r="107" spans="1:45" x14ac:dyDescent="0.25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0.23798772500000001</v>
      </c>
      <c r="F107" s="31">
        <v>0.23506842999999999</v>
      </c>
      <c r="G107" s="31">
        <v>0.23432233399999999</v>
      </c>
      <c r="H107" s="31">
        <v>0.23482783500000001</v>
      </c>
      <c r="I107" s="31">
        <v>0.231709624</v>
      </c>
      <c r="J107" s="31">
        <v>0.228944603</v>
      </c>
      <c r="K107" s="31">
        <v>0.23033746199999999</v>
      </c>
      <c r="L107" s="31">
        <v>0.23563772599999999</v>
      </c>
      <c r="M107" s="31">
        <v>0.24423112</v>
      </c>
      <c r="N107" s="31">
        <v>0.2349483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0.21772688600000001</v>
      </c>
      <c r="V107" s="33">
        <v>0.21335501500000001</v>
      </c>
      <c r="W107" s="33">
        <v>0.209848117</v>
      </c>
      <c r="X107" s="33">
        <v>0.21620221000000001</v>
      </c>
      <c r="Y107" s="33">
        <v>0.222855257</v>
      </c>
      <c r="Z107" s="33">
        <v>0.226454827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0.22840359193749998</v>
      </c>
      <c r="AP107" s="2">
        <f>((AK107-AK$33)*100)/AK$33</f>
        <v>1.8276947565083277</v>
      </c>
    </row>
    <row r="108" spans="1:45" x14ac:dyDescent="0.25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0.25360186400000001</v>
      </c>
      <c r="F108" s="27">
        <v>0.24894214000000001</v>
      </c>
      <c r="G108" s="27">
        <v>0.24694632</v>
      </c>
      <c r="H108" s="27">
        <v>0.26436175200000001</v>
      </c>
      <c r="I108" s="27">
        <v>0.24799776300000001</v>
      </c>
      <c r="J108" s="27">
        <v>0.23164936</v>
      </c>
      <c r="K108" s="27">
        <v>0.22735727999999999</v>
      </c>
      <c r="L108" s="27">
        <v>0.22494477399999999</v>
      </c>
      <c r="M108" s="27">
        <v>0.23470045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0.19172229800000001</v>
      </c>
      <c r="V108" s="27">
        <v>0.195772539</v>
      </c>
      <c r="W108" s="27">
        <v>0.187166687</v>
      </c>
      <c r="X108" s="27">
        <v>0.182303675</v>
      </c>
      <c r="Y108" s="27">
        <v>0.19221238099999999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0.22354852021428573</v>
      </c>
      <c r="AP108" s="2">
        <f>((AK108-AK$34)*100)/AK$34</f>
        <v>3.5171032070548121</v>
      </c>
    </row>
    <row r="109" spans="1:45" x14ac:dyDescent="0.25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0.18287535899999999</v>
      </c>
      <c r="H109" s="27">
        <v>0.18836766699999999</v>
      </c>
      <c r="I109" s="27">
        <v>0.18860262999999999</v>
      </c>
      <c r="J109" s="27">
        <v>0.206832248</v>
      </c>
      <c r="K109" s="27">
        <v>0.18989014400000001</v>
      </c>
      <c r="L109" s="27">
        <v>0.176485051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0.11918849199999999</v>
      </c>
      <c r="V109" s="27">
        <v>0.13781127300000001</v>
      </c>
      <c r="W109" s="27">
        <v>0.11832155849999999</v>
      </c>
      <c r="X109" s="27">
        <v>0.19065161899999999</v>
      </c>
      <c r="Y109" s="27">
        <v>0.170878749</v>
      </c>
      <c r="Z109" s="27">
        <v>0.22043199499999999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0.174194732125</v>
      </c>
      <c r="AP109" s="2">
        <f>((AK109-AK$35)*100)/AK$35</f>
        <v>12.261675203500049</v>
      </c>
    </row>
    <row r="110" spans="1:45" x14ac:dyDescent="0.25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0.16195296053593861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0.14652635048600521</v>
      </c>
      <c r="U110" s="25">
        <v>0.13405804044988279</v>
      </c>
      <c r="V110" s="25" t="s">
        <v>0</v>
      </c>
      <c r="W110" s="25" t="s">
        <v>0</v>
      </c>
      <c r="X110" s="25">
        <v>0.1589447104142418</v>
      </c>
      <c r="Y110" s="25">
        <v>0.16189487043986511</v>
      </c>
      <c r="Z110" s="25">
        <v>0.1490683704745587</v>
      </c>
      <c r="AA110" s="25">
        <v>0.14877400049738079</v>
      </c>
      <c r="AB110" s="25">
        <v>0.14786808052981279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0.15113592297846071</v>
      </c>
      <c r="AP110" s="22">
        <f>((AK110-AK$36)*100)/AK$36</f>
        <v>6.4755605826910614</v>
      </c>
    </row>
    <row r="111" spans="1:45" x14ac:dyDescent="0.25">
      <c r="A111" s="25">
        <v>8.5450560176900128E-2</v>
      </c>
      <c r="B111" s="26">
        <v>8.1278800171483062E-2</v>
      </c>
      <c r="C111" s="25">
        <v>7.7163700164496363E-2</v>
      </c>
      <c r="D111" s="25">
        <v>7.6631160162058634E-2</v>
      </c>
      <c r="E111" s="25">
        <v>7.7389920159815648E-2</v>
      </c>
      <c r="F111" s="25">
        <v>7.7413710158024229E-2</v>
      </c>
      <c r="G111" s="25">
        <v>7.731312515627059E-2</v>
      </c>
      <c r="H111" s="25">
        <v>7.7276580154769903E-2</v>
      </c>
      <c r="I111" s="25">
        <v>7.7250846153822161E-2</v>
      </c>
      <c r="J111" s="25">
        <v>7.6206020152271556E-2</v>
      </c>
      <c r="K111" s="25">
        <v>7.774972015332543E-2</v>
      </c>
      <c r="L111" s="25">
        <v>7.7976465153566668E-2</v>
      </c>
      <c r="M111" s="25">
        <v>7.8047276154013259E-2</v>
      </c>
      <c r="N111" s="25">
        <v>7.7981725154013221E-2</v>
      </c>
      <c r="O111" s="25">
        <v>8.082140016022786E-2</v>
      </c>
      <c r="P111" s="25">
        <v>7.6644994158132834E-2</v>
      </c>
      <c r="Q111" s="25">
        <v>7.5129636156282598E-2</v>
      </c>
      <c r="R111" s="25">
        <v>7.4768800155120149E-2</v>
      </c>
      <c r="S111" s="25">
        <v>7.2949540155727383E-2</v>
      </c>
      <c r="T111" s="25">
        <v>7.8376260166212741E-2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8.7931880169830209E-2</v>
      </c>
      <c r="Z111" s="25">
        <v>8.1996530172201598E-2</v>
      </c>
      <c r="AA111" s="25">
        <v>8.231937017330683E-2</v>
      </c>
      <c r="AB111" s="25">
        <v>8.9168690185640401E-2</v>
      </c>
      <c r="AC111" s="25">
        <v>9.243853418810033E-2</v>
      </c>
      <c r="AD111" s="25">
        <v>8.4886060177151057E-2</v>
      </c>
      <c r="AE111" s="25">
        <v>8.2846634177995288E-2</v>
      </c>
      <c r="AF111" s="25">
        <v>8.4135760178470048E-2</v>
      </c>
      <c r="AG111" s="25">
        <v>8.5216380178639556E-2</v>
      </c>
      <c r="AH111" s="25">
        <v>8.4383900178458121E-2</v>
      </c>
      <c r="AI111" s="25">
        <v>8.4367830178093531E-2</v>
      </c>
      <c r="AJ111" s="25">
        <v>8.5681766177678143E-2</v>
      </c>
      <c r="AK111" s="3">
        <f t="shared" si="1"/>
        <v>8.0599799259753135E-2</v>
      </c>
      <c r="AP111" s="22">
        <f>((AK111-AK$37)*100)/AK$37</f>
        <v>9.3452847002540125</v>
      </c>
    </row>
    <row r="112" spans="1:45" x14ac:dyDescent="0.25">
      <c r="A112" t="s">
        <v>34</v>
      </c>
      <c r="AK112" s="17">
        <f>SUM(A76:AJ109)/867</f>
        <v>0.23849460059289176</v>
      </c>
      <c r="AP112" s="23">
        <f>((AK112-AK$38)*100)/AK$38</f>
        <v>-2.8421120643149882</v>
      </c>
      <c r="AQ112" s="24" t="s">
        <v>125</v>
      </c>
    </row>
    <row r="113" spans="1:47" x14ac:dyDescent="0.25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0</v>
      </c>
      <c r="B114" s="26">
        <v>9.9735740175334403E-2</v>
      </c>
      <c r="C114" s="25">
        <v>9.4366940178242376E-2</v>
      </c>
      <c r="D114" s="25">
        <v>9.8129120183902782E-2</v>
      </c>
      <c r="E114" s="25">
        <v>0.13659589025384039</v>
      </c>
      <c r="F114" s="25">
        <v>5.8256670146005642E-2</v>
      </c>
      <c r="G114" s="25">
        <v>5.58467951383783E-2</v>
      </c>
      <c r="H114" s="25">
        <v>5.380258013389802E-2</v>
      </c>
      <c r="I114" s="25">
        <v>6.261194514229193E-2</v>
      </c>
      <c r="J114" s="25">
        <v>0.14021449024657121</v>
      </c>
      <c r="K114" s="25">
        <v>6.7364160141923105E-2</v>
      </c>
      <c r="L114" s="25">
        <v>0.1035041401734141</v>
      </c>
      <c r="M114" s="25">
        <v>9.3479656174373024E-2</v>
      </c>
      <c r="N114" s="25">
        <v>0.1054546801775498</v>
      </c>
      <c r="O114" s="25">
        <v>7.0185480146916696E-2</v>
      </c>
      <c r="P114" s="25">
        <v>0.12751535023737609</v>
      </c>
      <c r="Q114" s="25">
        <v>0.12626788024187319</v>
      </c>
      <c r="R114" s="25">
        <v>5.1861968130930948E-2</v>
      </c>
      <c r="S114" s="25">
        <v>4.9705196123259222E-2</v>
      </c>
      <c r="T114" s="25">
        <v>7.6420530160942315E-2</v>
      </c>
      <c r="U114" s="25">
        <v>8.3140010146447715E-2</v>
      </c>
      <c r="V114" s="25">
        <v>6.8276670132862483E-2</v>
      </c>
      <c r="W114" s="25">
        <v>7.7088970140438293E-2</v>
      </c>
      <c r="X114" s="25">
        <v>7.376286413757728E-2</v>
      </c>
      <c r="Y114" s="25">
        <v>7.0119955133394057E-2</v>
      </c>
      <c r="Z114" s="25">
        <v>6.4871690125575587E-2</v>
      </c>
      <c r="AA114" s="25">
        <v>6.7201756129546028E-2</v>
      </c>
      <c r="AB114" s="25">
        <v>6.7389910132976016E-2</v>
      </c>
      <c r="AC114" s="25">
        <v>7.1330300141501907E-2</v>
      </c>
      <c r="AD114" s="25">
        <v>8.1923590155406276E-2</v>
      </c>
      <c r="AE114" s="25">
        <v>0.1002535601698727</v>
      </c>
      <c r="AF114" s="25">
        <v>0.1005713201723097</v>
      </c>
      <c r="AG114" s="25">
        <v>6.0027750121635262E-2</v>
      </c>
      <c r="AH114" s="25">
        <v>6.7885190132870532E-2</v>
      </c>
      <c r="AI114" s="25">
        <v>9.2665820166994428E-2</v>
      </c>
      <c r="AJ114" s="25" t="s">
        <v>0</v>
      </c>
      <c r="AK114" s="3">
        <f>AVERAGE(A114:AJ114)</f>
        <v>8.287731089548328E-2</v>
      </c>
      <c r="AM114" s="6" t="s">
        <v>94</v>
      </c>
      <c r="AO114" s="2">
        <f>SUM(A147:AJ148)/40</f>
        <v>9.1426787839699569E-2</v>
      </c>
      <c r="AP114" s="2">
        <f>((AK114-AK$3)*100)/AK$3</f>
        <v>4.6737293323229876</v>
      </c>
      <c r="AR114" s="6" t="s">
        <v>94</v>
      </c>
      <c r="AS114" s="2"/>
      <c r="AT114" s="2">
        <f>((AO114-AO$3)*100)/AO$3</f>
        <v>4.657764241408338</v>
      </c>
    </row>
    <row r="115" spans="1:47" x14ac:dyDescent="0.25">
      <c r="A115" s="27">
        <v>0.15886664118751101</v>
      </c>
      <c r="B115" s="28">
        <v>0.15991081134092161</v>
      </c>
      <c r="C115" s="27">
        <v>0.16018836177029741</v>
      </c>
      <c r="D115" s="27">
        <v>0.1549342329232723</v>
      </c>
      <c r="E115" s="27">
        <v>0.14789394515580559</v>
      </c>
      <c r="F115" s="27">
        <v>0.12870574229600651</v>
      </c>
      <c r="G115" s="27">
        <v>0.13068189211092801</v>
      </c>
      <c r="H115" s="27">
        <v>0.12524334156369851</v>
      </c>
      <c r="I115" s="27">
        <v>0.1282547414951033</v>
      </c>
      <c r="J115" s="27">
        <v>0.13359120126978749</v>
      </c>
      <c r="K115" s="27">
        <v>0.1354750111820798</v>
      </c>
      <c r="L115" s="27">
        <v>0.13477236117790489</v>
      </c>
      <c r="M115" s="27">
        <v>0.1335615510990808</v>
      </c>
      <c r="N115" s="27">
        <v>0.1342107811155725</v>
      </c>
      <c r="O115" s="27">
        <v>0.13443649118341841</v>
      </c>
      <c r="P115" s="27">
        <v>0.1324100815063253</v>
      </c>
      <c r="Q115" s="27">
        <v>0.1220101918006566</v>
      </c>
      <c r="R115" s="27">
        <v>0.112392021885035</v>
      </c>
      <c r="S115" s="27">
        <v>0.1087415756069873</v>
      </c>
      <c r="T115" s="27">
        <v>0.13201094179553891</v>
      </c>
      <c r="U115" s="27">
        <v>0.1282810713631807</v>
      </c>
      <c r="V115" s="27">
        <v>0.12499605072864441</v>
      </c>
      <c r="W115" s="27">
        <v>0.1167891704940089</v>
      </c>
      <c r="X115" s="27">
        <v>0.13075322041295781</v>
      </c>
      <c r="Y115" s="27">
        <v>0.1399819603711232</v>
      </c>
      <c r="Z115" s="27">
        <v>0.16484745037888471</v>
      </c>
      <c r="AA115" s="27">
        <v>0.16714805038022201</v>
      </c>
      <c r="AB115" s="27">
        <v>0.1569777303736502</v>
      </c>
      <c r="AC115" s="27">
        <v>0.1446386103705562</v>
      </c>
      <c r="AD115" s="27">
        <v>0.16550550039413259</v>
      </c>
      <c r="AE115" s="27">
        <v>0.1847632004148114</v>
      </c>
      <c r="AF115" s="27">
        <v>0.18792696048926449</v>
      </c>
      <c r="AG115" s="27">
        <v>0.15498859043578081</v>
      </c>
      <c r="AH115" s="27">
        <v>0.15699875045963821</v>
      </c>
      <c r="AI115" s="27">
        <v>0.1376364705697585</v>
      </c>
      <c r="AJ115" s="27">
        <v>0.14552227079833241</v>
      </c>
      <c r="AK115" s="3">
        <f t="shared" ref="AK115:AK178" si="2">AVERAGE(A115:AJ115)</f>
        <v>0.14211241605280214</v>
      </c>
      <c r="AM115" s="6" t="s">
        <v>116</v>
      </c>
      <c r="AO115" s="2">
        <f>SUM(A113:AJ114)/34</f>
        <v>8.287731089548328E-2</v>
      </c>
      <c r="AP115" s="2">
        <f>((AK115-AK$4)*100)/AK$4</f>
        <v>0.53491274382181564</v>
      </c>
      <c r="AR115" s="6" t="s">
        <v>116</v>
      </c>
      <c r="AS115" s="2"/>
      <c r="AT115" s="1">
        <f>((AO115-AO$4)*100)/AO$4</f>
        <v>4.6737293323229876</v>
      </c>
    </row>
    <row r="116" spans="1:47" x14ac:dyDescent="0.25">
      <c r="A116" s="27">
        <v>0.21377798000000001</v>
      </c>
      <c r="B116" s="28">
        <v>0.21005568499999999</v>
      </c>
      <c r="C116" s="27">
        <v>0.206923736</v>
      </c>
      <c r="D116" s="27">
        <v>0.20776345600000001</v>
      </c>
      <c r="E116" s="27">
        <v>0.20626560499999999</v>
      </c>
      <c r="F116" s="27">
        <v>0.200640505</v>
      </c>
      <c r="G116" s="27">
        <v>0.19333431700000001</v>
      </c>
      <c r="H116" s="27">
        <v>0.195696384</v>
      </c>
      <c r="I116" s="27">
        <v>0.205788947</v>
      </c>
      <c r="J116" s="27">
        <v>0.21060503999999999</v>
      </c>
      <c r="K116" s="27">
        <v>0.21434745299999999</v>
      </c>
      <c r="L116" s="27">
        <v>0.21421797300000001</v>
      </c>
      <c r="M116" s="27">
        <v>0.213482373</v>
      </c>
      <c r="N116" s="27">
        <v>0.210338362</v>
      </c>
      <c r="O116" s="27">
        <v>0.20863229899999999</v>
      </c>
      <c r="P116" s="27">
        <v>0.205554242</v>
      </c>
      <c r="Q116" s="27">
        <v>0.20368992999999999</v>
      </c>
      <c r="R116" s="27">
        <v>0.197060332</v>
      </c>
      <c r="S116" s="27">
        <v>0.16895589999999999</v>
      </c>
      <c r="T116" s="27">
        <v>0.18147678</v>
      </c>
      <c r="U116" s="27">
        <v>0.20517164800000001</v>
      </c>
      <c r="V116" s="27">
        <v>0.215922635</v>
      </c>
      <c r="W116" s="27">
        <v>0.21932641</v>
      </c>
      <c r="X116" s="27">
        <v>0.21850375699999999</v>
      </c>
      <c r="Y116" s="27">
        <v>0.21799515</v>
      </c>
      <c r="Z116" s="27">
        <v>0.21764923899999999</v>
      </c>
      <c r="AA116" s="27">
        <v>0.21632009499999999</v>
      </c>
      <c r="AB116" s="27">
        <v>0.21484929699999999</v>
      </c>
      <c r="AC116" s="27">
        <v>0.21160252500000001</v>
      </c>
      <c r="AD116" s="27">
        <v>0.21476049799999999</v>
      </c>
      <c r="AE116" s="27">
        <v>0.216384253</v>
      </c>
      <c r="AF116" s="27">
        <v>0.21612050599999999</v>
      </c>
      <c r="AG116" s="27">
        <v>0.214974003</v>
      </c>
      <c r="AH116" s="27">
        <v>0.21537495400000001</v>
      </c>
      <c r="AI116" s="27">
        <v>0.214607926</v>
      </c>
      <c r="AJ116" s="27">
        <v>0.214042229</v>
      </c>
      <c r="AK116" s="3">
        <f t="shared" si="2"/>
        <v>0.20867256733333336</v>
      </c>
      <c r="AM116" s="10" t="s">
        <v>94</v>
      </c>
      <c r="AO116" s="2">
        <f>SUM(A145:AJ146)/26</f>
        <v>0.19717912578526317</v>
      </c>
      <c r="AP116" s="2">
        <f>((AK116-AK$5)*100)/AK$5</f>
        <v>1.253174797230781</v>
      </c>
      <c r="AR116" s="10" t="s">
        <v>94</v>
      </c>
      <c r="AS116" s="2"/>
      <c r="AT116" s="1">
        <f>((AO116-AO$5)*100)/AO$5</f>
        <v>4.9390441750218743</v>
      </c>
    </row>
    <row r="117" spans="1:47" x14ac:dyDescent="0.25">
      <c r="A117" s="29">
        <v>0.21288848399999999</v>
      </c>
      <c r="B117" s="30">
        <v>0.21087626700000001</v>
      </c>
      <c r="C117" s="29">
        <v>0.20869242399999999</v>
      </c>
      <c r="D117" s="29">
        <v>0.21150378</v>
      </c>
      <c r="E117" s="31">
        <v>0.2130177</v>
      </c>
      <c r="F117" s="31">
        <v>0.21221564800000001</v>
      </c>
      <c r="G117" s="31">
        <v>0.21512953600000001</v>
      </c>
      <c r="H117" s="31">
        <v>0.214492607</v>
      </c>
      <c r="I117" s="31">
        <v>0.21779852</v>
      </c>
      <c r="J117" s="31">
        <v>0.22063213500000001</v>
      </c>
      <c r="K117" s="31">
        <v>0.21996191500000001</v>
      </c>
      <c r="L117" s="31">
        <v>0.21797902</v>
      </c>
      <c r="M117" s="31">
        <v>0.21621879499999999</v>
      </c>
      <c r="N117" s="31">
        <v>0.215196833</v>
      </c>
      <c r="O117" s="31">
        <v>0.21416184499999999</v>
      </c>
      <c r="P117" s="31">
        <v>0.211414294</v>
      </c>
      <c r="Q117" s="32">
        <v>0.20975823699999999</v>
      </c>
      <c r="R117" s="32">
        <v>0.20904497499999999</v>
      </c>
      <c r="S117" s="33">
        <v>0.19956817399999999</v>
      </c>
      <c r="T117" s="33" t="s">
        <v>0</v>
      </c>
      <c r="U117" s="33">
        <v>0.22859580500000001</v>
      </c>
      <c r="V117" s="33">
        <v>0.22901239600000001</v>
      </c>
      <c r="W117" s="33">
        <v>0.22896887199999999</v>
      </c>
      <c r="X117" s="33">
        <v>0.22748030499999999</v>
      </c>
      <c r="Y117" s="33">
        <v>0.22642280000000001</v>
      </c>
      <c r="Z117" s="33">
        <v>0.224771427</v>
      </c>
      <c r="AA117" s="33">
        <v>0.21927066200000001</v>
      </c>
      <c r="AB117" s="33">
        <v>0.217335055</v>
      </c>
      <c r="AC117" s="29">
        <v>0.21636335500000001</v>
      </c>
      <c r="AD117" s="29">
        <v>0.21660565000000001</v>
      </c>
      <c r="AE117" s="29">
        <v>0.219675867</v>
      </c>
      <c r="AF117" s="29">
        <v>0.22249258399999999</v>
      </c>
      <c r="AG117" s="29">
        <v>0.21497277000000001</v>
      </c>
      <c r="AH117" s="29">
        <v>0.21425945599999999</v>
      </c>
      <c r="AI117" s="29">
        <v>0.212416986</v>
      </c>
      <c r="AJ117" s="29">
        <v>0.21328298600000001</v>
      </c>
      <c r="AK117" s="3">
        <f t="shared" si="2"/>
        <v>0.21664223328571436</v>
      </c>
      <c r="AM117" s="10" t="s">
        <v>116</v>
      </c>
      <c r="AO117" s="2">
        <f>SUM(A115:AJ116)/72</f>
        <v>0.17539249169306775</v>
      </c>
      <c r="AP117" s="2">
        <f>((AK117-AK$6)*100)/AK$6</f>
        <v>0.82430235112540706</v>
      </c>
      <c r="AR117" s="10" t="s">
        <v>116</v>
      </c>
      <c r="AS117" s="2"/>
      <c r="AT117" s="1">
        <f>((AO117-AO$6)*100)/AO$6</f>
        <v>0.96095442184629265</v>
      </c>
    </row>
    <row r="118" spans="1:47" x14ac:dyDescent="0.25">
      <c r="A118" s="29">
        <v>0.214536063</v>
      </c>
      <c r="B118" s="30">
        <v>0.21781560599999999</v>
      </c>
      <c r="C118" s="29">
        <v>0.22071191500000001</v>
      </c>
      <c r="D118" s="29">
        <v>0.223787875</v>
      </c>
      <c r="E118" s="31">
        <v>0.22763238699999999</v>
      </c>
      <c r="F118" s="31">
        <v>0.23309070300000001</v>
      </c>
      <c r="G118" s="31">
        <v>0.23454150700000001</v>
      </c>
      <c r="H118" s="31">
        <v>0.233471014</v>
      </c>
      <c r="I118" s="31">
        <v>0.23568025000000001</v>
      </c>
      <c r="J118" s="31">
        <v>0.23118159699999999</v>
      </c>
      <c r="K118" s="31">
        <v>0.22954585</v>
      </c>
      <c r="L118" s="31">
        <v>0.22882951700000001</v>
      </c>
      <c r="M118" s="31">
        <v>0.22754190299999999</v>
      </c>
      <c r="N118" s="31">
        <v>0.22685202300000001</v>
      </c>
      <c r="O118" s="31">
        <v>0.22609048000000001</v>
      </c>
      <c r="P118" s="31">
        <v>0.226326363</v>
      </c>
      <c r="Q118" s="32">
        <v>0.22637471000000001</v>
      </c>
      <c r="R118" s="32">
        <v>0.23083403599999999</v>
      </c>
      <c r="S118" s="33">
        <v>0.223848937</v>
      </c>
      <c r="T118" s="33" t="s">
        <v>0</v>
      </c>
      <c r="U118" s="33">
        <v>0.23725751</v>
      </c>
      <c r="V118" s="33">
        <v>0.23530098999999999</v>
      </c>
      <c r="W118" s="33">
        <v>0.23451226</v>
      </c>
      <c r="X118" s="33">
        <v>0.23288773800000001</v>
      </c>
      <c r="Y118" s="33">
        <v>0.231263366</v>
      </c>
      <c r="Z118" s="33">
        <v>0.226616073</v>
      </c>
      <c r="AA118" s="33">
        <v>0.22405592999999999</v>
      </c>
      <c r="AB118" s="33">
        <v>0.224487573</v>
      </c>
      <c r="AC118" s="29">
        <v>0.223307063</v>
      </c>
      <c r="AD118" s="29">
        <v>0.21765953699999999</v>
      </c>
      <c r="AE118" s="29">
        <v>0.21522184799999999</v>
      </c>
      <c r="AF118" s="29">
        <v>0.21864251000000001</v>
      </c>
      <c r="AG118" s="29">
        <v>0.21570518499999999</v>
      </c>
      <c r="AH118" s="29">
        <v>0.21225192200000001</v>
      </c>
      <c r="AI118" s="29">
        <v>0.21167501999999999</v>
      </c>
      <c r="AJ118" s="29">
        <v>0.21235188799999999</v>
      </c>
      <c r="AK118" s="3">
        <f t="shared" si="2"/>
        <v>0.2254825471142857</v>
      </c>
      <c r="AM118" s="11" t="s">
        <v>99</v>
      </c>
      <c r="AO118" s="2">
        <f>SUM(A140:R144)/56</f>
        <v>0.24727929325</v>
      </c>
      <c r="AP118" s="2">
        <f>((AK118-AK$7)*100)/AK$7</f>
        <v>0.70548978934539641</v>
      </c>
      <c r="AR118" s="11" t="s">
        <v>99</v>
      </c>
      <c r="AS118" s="2"/>
      <c r="AT118" s="1">
        <f>((AO118-AO$7)*100)/AO$7</f>
        <v>-0.45624287478394093</v>
      </c>
    </row>
    <row r="119" spans="1:47" x14ac:dyDescent="0.25">
      <c r="A119" s="29">
        <v>0.229838247</v>
      </c>
      <c r="B119" s="30">
        <v>0.23486900999999999</v>
      </c>
      <c r="C119" s="29">
        <v>0.23955501400000001</v>
      </c>
      <c r="D119" s="29">
        <v>0.24195708499999999</v>
      </c>
      <c r="E119" s="31">
        <v>0.25068027999999998</v>
      </c>
      <c r="F119" s="31">
        <v>0.24845598299999999</v>
      </c>
      <c r="G119" s="31">
        <v>0.250270997</v>
      </c>
      <c r="H119" s="31">
        <v>0.24568522000000001</v>
      </c>
      <c r="I119" s="31">
        <v>0.24313042200000001</v>
      </c>
      <c r="J119" s="31">
        <v>0.23889299</v>
      </c>
      <c r="K119" s="31">
        <v>0.24053549299999999</v>
      </c>
      <c r="L119" s="31">
        <v>0.242698627</v>
      </c>
      <c r="M119" s="31">
        <v>0.24346592</v>
      </c>
      <c r="N119" s="31">
        <v>0.24396764400000001</v>
      </c>
      <c r="O119" s="31">
        <v>0.24472503600000001</v>
      </c>
      <c r="P119" s="31">
        <v>0.24556855399999999</v>
      </c>
      <c r="Q119" s="32">
        <v>0.24791386400000001</v>
      </c>
      <c r="R119" s="32">
        <v>0.252781435</v>
      </c>
      <c r="S119" s="33">
        <v>0.24651997</v>
      </c>
      <c r="T119" s="33" t="s">
        <v>0</v>
      </c>
      <c r="U119" s="33">
        <v>0.25896292999999998</v>
      </c>
      <c r="V119" s="33">
        <v>0.245077925</v>
      </c>
      <c r="W119" s="33">
        <v>0.24123433999999999</v>
      </c>
      <c r="X119" s="33">
        <v>0.24003353299999999</v>
      </c>
      <c r="Y119" s="33">
        <v>0.23749859000000001</v>
      </c>
      <c r="Z119" s="33">
        <v>0.23627917600000001</v>
      </c>
      <c r="AA119" s="33">
        <v>0.23645845300000001</v>
      </c>
      <c r="AB119" s="33">
        <v>0.23833046399999999</v>
      </c>
      <c r="AC119" s="29">
        <v>0.23607782599999999</v>
      </c>
      <c r="AD119" s="29">
        <v>0.22048789599999999</v>
      </c>
      <c r="AE119" s="29">
        <v>0.21536685999999999</v>
      </c>
      <c r="AF119" s="29">
        <v>0.21528356400000001</v>
      </c>
      <c r="AG119" s="29">
        <v>0.21262521500000001</v>
      </c>
      <c r="AH119" s="29">
        <v>0.215098286</v>
      </c>
      <c r="AI119" s="29">
        <v>0.218402134</v>
      </c>
      <c r="AJ119" s="29">
        <v>0.22268967000000001</v>
      </c>
      <c r="AK119" s="3">
        <f t="shared" si="2"/>
        <v>0.23775481865714282</v>
      </c>
      <c r="AM119" s="11" t="s">
        <v>102</v>
      </c>
      <c r="AO119" s="2">
        <f>SUM(E117:R121)/68</f>
        <v>0.2383673797647059</v>
      </c>
      <c r="AP119" s="2">
        <f>((AK119-AK$8)*100)/AK$8</f>
        <v>0.46761142836731057</v>
      </c>
      <c r="AR119" s="11" t="s">
        <v>102</v>
      </c>
      <c r="AS119" s="2"/>
      <c r="AT119" s="1">
        <f>((AO119-AO$8)*100)/AO$8</f>
        <v>-0.43886461330762683</v>
      </c>
    </row>
    <row r="120" spans="1:47" x14ac:dyDescent="0.25">
      <c r="A120" s="29">
        <v>0.25092345199999999</v>
      </c>
      <c r="B120" s="30">
        <v>0.25659704</v>
      </c>
      <c r="C120" s="29">
        <v>0.25586182000000002</v>
      </c>
      <c r="D120" s="29">
        <v>0.24933280999999999</v>
      </c>
      <c r="E120" s="31" t="s">
        <v>0</v>
      </c>
      <c r="F120" s="31">
        <v>0.24338066</v>
      </c>
      <c r="G120" s="31">
        <v>0.25282016499999999</v>
      </c>
      <c r="H120" s="31">
        <v>0.24793687</v>
      </c>
      <c r="I120" s="31">
        <v>0.24536917999999999</v>
      </c>
      <c r="J120" s="31">
        <v>0.24329017999999999</v>
      </c>
      <c r="K120" s="31">
        <v>0.24727597600000001</v>
      </c>
      <c r="L120" s="31">
        <v>0.25201446</v>
      </c>
      <c r="M120" s="31">
        <v>0.25411883499999999</v>
      </c>
      <c r="N120" s="31">
        <v>0.25570994400000002</v>
      </c>
      <c r="O120" s="31">
        <v>0.25787388</v>
      </c>
      <c r="P120" s="31">
        <v>0.25957935599999998</v>
      </c>
      <c r="Q120" s="32">
        <v>0.26252968700000001</v>
      </c>
      <c r="R120" s="32">
        <v>0.26723868000000001</v>
      </c>
      <c r="S120" s="33">
        <v>0.26296241999999997</v>
      </c>
      <c r="T120" s="33" t="s">
        <v>0</v>
      </c>
      <c r="U120" s="33">
        <v>0.268305197</v>
      </c>
      <c r="V120" s="33">
        <v>0.25695605199999999</v>
      </c>
      <c r="W120" s="33">
        <v>0.24765922000000001</v>
      </c>
      <c r="X120" s="33">
        <v>0.24476993999999999</v>
      </c>
      <c r="Y120" s="33">
        <v>0.24647644399999999</v>
      </c>
      <c r="Z120" s="33">
        <v>0.25034698</v>
      </c>
      <c r="AA120" s="33">
        <v>0.25713011600000002</v>
      </c>
      <c r="AB120" s="33">
        <v>0.257137436</v>
      </c>
      <c r="AC120" s="29">
        <v>0.25436138000000003</v>
      </c>
      <c r="AD120" s="29">
        <v>0.24301326700000001</v>
      </c>
      <c r="AE120" s="29">
        <v>0.23658437600000001</v>
      </c>
      <c r="AF120" s="29">
        <v>0.23477896000000001</v>
      </c>
      <c r="AG120" s="29">
        <v>0.23458972</v>
      </c>
      <c r="AH120" s="29">
        <v>0.23751045000000001</v>
      </c>
      <c r="AI120" s="29">
        <v>0.243105392</v>
      </c>
      <c r="AJ120" s="29">
        <v>0.247879298</v>
      </c>
      <c r="AK120" s="3">
        <f t="shared" si="2"/>
        <v>0.25074763655882348</v>
      </c>
      <c r="AM120" s="12" t="s">
        <v>105</v>
      </c>
      <c r="AO120" s="2">
        <f>SUM(S140:Z144)/35</f>
        <v>0.2397472112285714</v>
      </c>
      <c r="AP120" s="2">
        <f>((AK120-AK$9)*100)/AK$9</f>
        <v>-0.69764026384997502</v>
      </c>
      <c r="AR120" s="12" t="s">
        <v>105</v>
      </c>
      <c r="AS120" s="2"/>
      <c r="AT120" s="1">
        <f>((AO120-AO$9)*100)/AO$9</f>
        <v>0.23643581425016993</v>
      </c>
    </row>
    <row r="121" spans="1:47" x14ac:dyDescent="0.25">
      <c r="A121" s="29">
        <v>0.26183477599999999</v>
      </c>
      <c r="B121" s="30">
        <v>0.26196697000000002</v>
      </c>
      <c r="C121" s="29">
        <v>0.25545470999999997</v>
      </c>
      <c r="D121" s="29" t="s">
        <v>0</v>
      </c>
      <c r="E121" s="31" t="s">
        <v>0</v>
      </c>
      <c r="F121" s="31">
        <v>0.251667802</v>
      </c>
      <c r="G121" s="31">
        <v>0.25405681000000002</v>
      </c>
      <c r="H121" s="31">
        <v>0.24615809</v>
      </c>
      <c r="I121" s="31">
        <v>0.24091409999999999</v>
      </c>
      <c r="J121" s="31">
        <v>0.23892743</v>
      </c>
      <c r="K121" s="31">
        <v>0.24277438400000001</v>
      </c>
      <c r="L121" s="31">
        <v>0.24400246</v>
      </c>
      <c r="M121" s="31">
        <v>0.24829013</v>
      </c>
      <c r="N121" s="31">
        <v>0.24847628999999999</v>
      </c>
      <c r="O121" s="31">
        <v>0.25364411999999997</v>
      </c>
      <c r="P121" s="31">
        <v>0.25810675999999999</v>
      </c>
      <c r="Q121" s="32">
        <v>0.26615666999999998</v>
      </c>
      <c r="R121" s="32">
        <v>0.26288203999999998</v>
      </c>
      <c r="S121" s="33">
        <v>0.26302361000000002</v>
      </c>
      <c r="T121" s="33" t="s">
        <v>0</v>
      </c>
      <c r="U121" s="33" t="s">
        <v>0</v>
      </c>
      <c r="V121" s="33">
        <v>0.268894725</v>
      </c>
      <c r="W121" s="33">
        <v>0.25330038999999999</v>
      </c>
      <c r="X121" s="33">
        <v>0.25277555400000001</v>
      </c>
      <c r="Y121" s="33">
        <v>0.26084656299999998</v>
      </c>
      <c r="Z121" s="33">
        <v>0.26974994000000002</v>
      </c>
      <c r="AA121" s="33">
        <v>0.28004036399999999</v>
      </c>
      <c r="AB121" s="33">
        <v>0.271001675</v>
      </c>
      <c r="AC121" s="29" t="s">
        <v>0</v>
      </c>
      <c r="AD121" s="29">
        <v>0.25429163399999999</v>
      </c>
      <c r="AE121" s="29">
        <v>0.24802941000000001</v>
      </c>
      <c r="AF121" s="29">
        <v>0.24579779600000001</v>
      </c>
      <c r="AG121" s="29">
        <v>0.26464935000000001</v>
      </c>
      <c r="AH121" s="29">
        <v>0.27296714</v>
      </c>
      <c r="AI121" s="29">
        <v>0.27453476199999999</v>
      </c>
      <c r="AJ121" s="29">
        <v>0.27314569999999999</v>
      </c>
      <c r="AK121" s="3">
        <f t="shared" si="2"/>
        <v>0.25768910177419352</v>
      </c>
      <c r="AM121" s="12" t="s">
        <v>108</v>
      </c>
      <c r="AO121" s="2">
        <f>SUM(S117:AB121)/44</f>
        <v>0.24235063363636364</v>
      </c>
      <c r="AP121" s="2">
        <f>((AK121-AK$10)*100)/AK$10</f>
        <v>-2.3098737275064924</v>
      </c>
      <c r="AR121" s="12" t="s">
        <v>108</v>
      </c>
      <c r="AS121" s="2"/>
      <c r="AT121" s="1">
        <f>((AO121-AO$10)*100)/AO$10</f>
        <v>-9.3715988638495631E-2</v>
      </c>
    </row>
    <row r="122" spans="1:47" x14ac:dyDescent="0.25">
      <c r="A122" s="29">
        <v>0.25584263000000002</v>
      </c>
      <c r="B122" s="30">
        <v>0.25695082499999999</v>
      </c>
      <c r="C122" s="29" t="s">
        <v>0</v>
      </c>
      <c r="D122" s="29" t="s">
        <v>0</v>
      </c>
      <c r="E122" s="34" t="s">
        <v>0</v>
      </c>
      <c r="F122" s="34">
        <v>0.24916867000000001</v>
      </c>
      <c r="G122" s="34">
        <v>0.24065439</v>
      </c>
      <c r="H122" s="34">
        <v>0.23747645000000001</v>
      </c>
      <c r="I122" s="34">
        <v>0.23527619999999999</v>
      </c>
      <c r="J122" s="34">
        <v>0.23436209</v>
      </c>
      <c r="K122" s="34">
        <v>0.23380244</v>
      </c>
      <c r="L122" s="34">
        <v>0.23185338999999999</v>
      </c>
      <c r="M122" s="34">
        <v>0.23235627</v>
      </c>
      <c r="N122" s="34">
        <v>0.235863294</v>
      </c>
      <c r="O122" s="34">
        <v>0.24130334000000001</v>
      </c>
      <c r="P122" s="34">
        <v>0.24565194000000001</v>
      </c>
      <c r="Q122" s="34">
        <v>0.24907615999999999</v>
      </c>
      <c r="R122" s="34">
        <v>0.25283603999999998</v>
      </c>
      <c r="S122" s="35">
        <v>0.26024244499999999</v>
      </c>
      <c r="T122" s="35" t="s">
        <v>0</v>
      </c>
      <c r="U122" s="35" t="s">
        <v>0</v>
      </c>
      <c r="V122" s="35">
        <v>0.26222700599999998</v>
      </c>
      <c r="W122" s="35">
        <v>0.25411929</v>
      </c>
      <c r="X122" s="35">
        <v>0.24909443000000001</v>
      </c>
      <c r="Y122" s="35">
        <v>0.26480376</v>
      </c>
      <c r="Z122" s="35">
        <v>0.27206328000000002</v>
      </c>
      <c r="AA122" s="35">
        <v>0.26840065000000002</v>
      </c>
      <c r="AB122" s="35">
        <v>0.271231534</v>
      </c>
      <c r="AC122" s="36" t="s">
        <v>0</v>
      </c>
      <c r="AD122" s="29">
        <v>0.25239595500000001</v>
      </c>
      <c r="AE122" s="29">
        <v>0.24903307999999999</v>
      </c>
      <c r="AF122" s="29">
        <v>0.24817098000000001</v>
      </c>
      <c r="AG122" s="29">
        <v>0.2497375</v>
      </c>
      <c r="AH122" s="29">
        <v>0.25636951000000002</v>
      </c>
      <c r="AI122" s="29">
        <v>0.26061257999999998</v>
      </c>
      <c r="AJ122" s="29">
        <v>0.25782768</v>
      </c>
      <c r="AK122" s="3">
        <f t="shared" si="2"/>
        <v>0.2502934603000001</v>
      </c>
      <c r="AM122" s="14" t="s">
        <v>99</v>
      </c>
      <c r="AO122" s="7">
        <f>(SUM(B131:O139)+SUM(P131:R135))/140</f>
        <v>0.24160595807857141</v>
      </c>
      <c r="AP122" s="2">
        <f>((AK122-AK$11)*100)/AK$11</f>
        <v>-2.606126990006469</v>
      </c>
      <c r="AR122" s="14" t="s">
        <v>99</v>
      </c>
      <c r="AS122" s="2"/>
      <c r="AT122" s="1">
        <f>((AO122-AO$11)*100)/AO$11</f>
        <v>-3.596119877100413</v>
      </c>
      <c r="AU122">
        <f>SUM(AT122:AT125)/4</f>
        <v>-3.0616072883749461</v>
      </c>
    </row>
    <row r="123" spans="1:47" x14ac:dyDescent="0.25">
      <c r="A123" s="29">
        <v>0.25539476</v>
      </c>
      <c r="B123" s="30">
        <v>0.25608097000000002</v>
      </c>
      <c r="C123" s="29" t="s">
        <v>0</v>
      </c>
      <c r="D123" s="29" t="s">
        <v>0</v>
      </c>
      <c r="E123" s="34" t="s">
        <v>0</v>
      </c>
      <c r="F123" s="34">
        <v>0.24501477999999999</v>
      </c>
      <c r="G123" s="34">
        <v>0.23947774999999999</v>
      </c>
      <c r="H123" s="34">
        <v>0.23508272499999999</v>
      </c>
      <c r="I123" s="34">
        <v>0.2316598</v>
      </c>
      <c r="J123" s="34">
        <v>0.23156742</v>
      </c>
      <c r="K123" s="34">
        <v>0.23111490600000001</v>
      </c>
      <c r="L123" s="34">
        <v>0.23018464999999999</v>
      </c>
      <c r="M123" s="34">
        <v>0.231356066</v>
      </c>
      <c r="N123" s="34">
        <v>0.23383562999999999</v>
      </c>
      <c r="O123" s="34">
        <v>0.23727371</v>
      </c>
      <c r="P123" s="34">
        <v>0.24109572000000001</v>
      </c>
      <c r="Q123" s="34">
        <v>0.245366324</v>
      </c>
      <c r="R123" s="34">
        <v>0.24923382999999999</v>
      </c>
      <c r="S123" s="35">
        <v>0.25617954999999998</v>
      </c>
      <c r="T123" s="35" t="s">
        <v>0</v>
      </c>
      <c r="U123" s="35" t="s">
        <v>0</v>
      </c>
      <c r="V123" s="35">
        <v>0.26649925400000002</v>
      </c>
      <c r="W123" s="35">
        <v>0.25810620499999998</v>
      </c>
      <c r="X123" s="35">
        <v>0.24750742000000001</v>
      </c>
      <c r="Y123" s="35">
        <v>0.25368977999999998</v>
      </c>
      <c r="Z123" s="35">
        <v>0.26238221</v>
      </c>
      <c r="AA123" s="35">
        <v>0.26872820600000002</v>
      </c>
      <c r="AB123" s="35">
        <v>0.27108526399999999</v>
      </c>
      <c r="AC123" s="36" t="s">
        <v>0</v>
      </c>
      <c r="AD123" s="29">
        <v>0.25218259999999998</v>
      </c>
      <c r="AE123" s="29">
        <v>0.25377889999999997</v>
      </c>
      <c r="AF123" s="29">
        <v>0.25176986000000001</v>
      </c>
      <c r="AG123" s="29">
        <v>0.253011125</v>
      </c>
      <c r="AH123" s="29">
        <v>0.25576242500000002</v>
      </c>
      <c r="AI123" s="29">
        <v>0.25711194999999998</v>
      </c>
      <c r="AJ123" s="29">
        <v>0.25649068000000003</v>
      </c>
      <c r="AK123" s="3">
        <f t="shared" si="2"/>
        <v>0.24860081566666672</v>
      </c>
      <c r="AM123" s="14" t="s">
        <v>102</v>
      </c>
      <c r="AO123" s="2">
        <f>SUM(E122:R130)/126</f>
        <v>0.24034866953174602</v>
      </c>
      <c r="AP123" s="2">
        <f>((AK123-AK$12)*100)/AK$12</f>
        <v>-2.6117610153728745</v>
      </c>
      <c r="AR123" s="14" t="s">
        <v>102</v>
      </c>
      <c r="AS123" s="2"/>
      <c r="AT123" s="1">
        <f>((AO123-AO$12)*100)/AO$12</f>
        <v>-3.3784848933321592</v>
      </c>
    </row>
    <row r="124" spans="1:47" x14ac:dyDescent="0.25">
      <c r="A124" s="29">
        <v>0.25865874999999999</v>
      </c>
      <c r="B124" s="30">
        <v>0.26180218</v>
      </c>
      <c r="C124" s="29" t="s">
        <v>0</v>
      </c>
      <c r="D124" s="29" t="s">
        <v>0</v>
      </c>
      <c r="E124" s="34" t="s">
        <v>0</v>
      </c>
      <c r="F124" s="34">
        <v>0.24983527999999999</v>
      </c>
      <c r="G124" s="34">
        <v>0.24085622600000001</v>
      </c>
      <c r="H124" s="34">
        <v>0.23759436</v>
      </c>
      <c r="I124" s="34">
        <v>0.22954432</v>
      </c>
      <c r="J124" s="34">
        <v>0.22984497000000001</v>
      </c>
      <c r="K124" s="34">
        <v>0.23123277</v>
      </c>
      <c r="L124" s="34">
        <v>0.231132686</v>
      </c>
      <c r="M124" s="34">
        <v>0.23241774000000001</v>
      </c>
      <c r="N124" s="34">
        <v>0.23540441500000001</v>
      </c>
      <c r="O124" s="34">
        <v>0.24028946600000001</v>
      </c>
      <c r="P124" s="34">
        <v>0.24354306000000001</v>
      </c>
      <c r="Q124" s="34">
        <v>0.24698238</v>
      </c>
      <c r="R124" s="34">
        <v>0.24958437</v>
      </c>
      <c r="S124" s="35">
        <v>0.25577857500000001</v>
      </c>
      <c r="T124" s="35" t="s">
        <v>0</v>
      </c>
      <c r="U124" s="35" t="s">
        <v>0</v>
      </c>
      <c r="V124" s="35" t="s">
        <v>0</v>
      </c>
      <c r="W124" s="35">
        <v>0.25969194000000001</v>
      </c>
      <c r="X124" s="35">
        <v>0.25151979000000002</v>
      </c>
      <c r="Y124" s="35">
        <v>0.25562857500000002</v>
      </c>
      <c r="Z124" s="35">
        <v>0.26367235500000002</v>
      </c>
      <c r="AA124" s="35">
        <v>0.27926949999999989</v>
      </c>
      <c r="AB124" s="35" t="s">
        <v>0</v>
      </c>
      <c r="AC124" s="36" t="s">
        <v>0</v>
      </c>
      <c r="AD124" s="29">
        <v>0.25470851</v>
      </c>
      <c r="AE124" s="29">
        <v>0.26325401500000001</v>
      </c>
      <c r="AF124" s="29">
        <v>0.25586157999999998</v>
      </c>
      <c r="AG124" s="29">
        <v>0.25590699</v>
      </c>
      <c r="AH124" s="29">
        <v>0.25753140000000002</v>
      </c>
      <c r="AI124" s="29">
        <v>0.25871831000000001</v>
      </c>
      <c r="AJ124" s="29">
        <v>0.25897987</v>
      </c>
      <c r="AK124" s="3">
        <f t="shared" si="2"/>
        <v>0.24961587082142861</v>
      </c>
      <c r="AM124" s="15" t="s">
        <v>105</v>
      </c>
      <c r="AO124" s="2">
        <f>(SUM(S131:AB139)+SUM(P136:R139))/67</f>
        <v>0.25868821217910443</v>
      </c>
      <c r="AP124" s="2">
        <f>((AK124-AK$13)*100)/AK$13</f>
        <v>-2.7735904779052309</v>
      </c>
      <c r="AR124" s="15" t="s">
        <v>105</v>
      </c>
      <c r="AS124" s="2"/>
      <c r="AT124" s="1">
        <f>((AO124-AO$13)*100)/AO$13</f>
        <v>-3.0356830322857999</v>
      </c>
    </row>
    <row r="125" spans="1:47" x14ac:dyDescent="0.25">
      <c r="A125" s="29">
        <v>0.26390469999999999</v>
      </c>
      <c r="B125" s="30">
        <v>0.25925472999999999</v>
      </c>
      <c r="C125" s="29" t="s">
        <v>0</v>
      </c>
      <c r="D125" s="29" t="s">
        <v>0</v>
      </c>
      <c r="E125" s="34">
        <v>0.24316570000000001</v>
      </c>
      <c r="F125" s="34">
        <v>0.25627035999999997</v>
      </c>
      <c r="G125" s="34">
        <v>0.24862121000000001</v>
      </c>
      <c r="H125" s="34">
        <v>0.24621967</v>
      </c>
      <c r="I125" s="34">
        <v>0.23502943000000001</v>
      </c>
      <c r="J125" s="34">
        <v>0.23199642000000001</v>
      </c>
      <c r="K125" s="34">
        <v>0.23577866</v>
      </c>
      <c r="L125" s="34">
        <v>0.23312698000000001</v>
      </c>
      <c r="M125" s="34">
        <v>0.23642183</v>
      </c>
      <c r="N125" s="34">
        <v>0.24140812</v>
      </c>
      <c r="O125" s="34">
        <v>0.24704333000000001</v>
      </c>
      <c r="P125" s="34">
        <v>0.25081672999999999</v>
      </c>
      <c r="Q125" s="34">
        <v>0.25263929000000002</v>
      </c>
      <c r="R125" s="34">
        <v>0.26000648500000001</v>
      </c>
      <c r="S125" s="35">
        <v>0.26691619</v>
      </c>
      <c r="T125" s="35" t="s">
        <v>0</v>
      </c>
      <c r="U125" s="35" t="s">
        <v>0</v>
      </c>
      <c r="V125" s="35" t="s">
        <v>0</v>
      </c>
      <c r="W125" s="35">
        <v>0.25669561000000002</v>
      </c>
      <c r="X125" s="35">
        <v>0.25519650500000002</v>
      </c>
      <c r="Y125" s="35">
        <v>0.25869114999999998</v>
      </c>
      <c r="Z125" s="35">
        <v>0.26511107</v>
      </c>
      <c r="AA125" s="35">
        <v>0.27644750400000001</v>
      </c>
      <c r="AB125" s="35" t="s">
        <v>0</v>
      </c>
      <c r="AC125" s="36" t="s">
        <v>0</v>
      </c>
      <c r="AD125" s="29" t="s">
        <v>0</v>
      </c>
      <c r="AE125" s="29">
        <v>0.26357645000000002</v>
      </c>
      <c r="AF125" s="29">
        <v>0.25774334999999998</v>
      </c>
      <c r="AG125" s="29">
        <v>0.257836546</v>
      </c>
      <c r="AH125" s="29">
        <v>0.25737365000000001</v>
      </c>
      <c r="AI125" s="29">
        <v>0.25747429599999999</v>
      </c>
      <c r="AJ125" s="29">
        <v>0.25848168999999999</v>
      </c>
      <c r="AK125" s="3">
        <f>AVERAGE(A125:AJ125)</f>
        <v>0.25261598771428567</v>
      </c>
      <c r="AM125" s="15" t="s">
        <v>108</v>
      </c>
      <c r="AO125" s="2">
        <f>SUM(S122:AB130)/54</f>
        <v>0.26326248883333325</v>
      </c>
      <c r="AP125" s="1">
        <f>((AK125-AK$14)*100)/AK$14</f>
        <v>-2.682230979182652</v>
      </c>
      <c r="AR125" s="15" t="s">
        <v>108</v>
      </c>
      <c r="AS125" s="2"/>
      <c r="AT125" s="1">
        <f>((AO125-AO$14)*100)/AO$14</f>
        <v>-2.2361413507814132</v>
      </c>
    </row>
    <row r="126" spans="1:47" x14ac:dyDescent="0.25">
      <c r="A126" s="29">
        <v>0.26262386999999998</v>
      </c>
      <c r="B126" s="30">
        <v>0.255746056</v>
      </c>
      <c r="C126" s="29" t="s">
        <v>0</v>
      </c>
      <c r="D126" s="29" t="s">
        <v>0</v>
      </c>
      <c r="E126" s="34">
        <v>0.25596553</v>
      </c>
      <c r="F126" s="34">
        <v>0.25739590499999998</v>
      </c>
      <c r="G126" s="34">
        <v>0.25481764000000001</v>
      </c>
      <c r="H126" s="34">
        <v>0.23973734999999999</v>
      </c>
      <c r="I126" s="34">
        <v>0.23892493000000001</v>
      </c>
      <c r="J126" s="34">
        <v>0.23482294500000001</v>
      </c>
      <c r="K126" s="34">
        <v>0.23556963</v>
      </c>
      <c r="L126" s="34">
        <v>0.23617815</v>
      </c>
      <c r="M126" s="34">
        <v>0.2431027</v>
      </c>
      <c r="N126" s="34">
        <v>0.24897322</v>
      </c>
      <c r="O126" s="34">
        <v>0.254186315</v>
      </c>
      <c r="P126" s="34">
        <v>0.25814784000000002</v>
      </c>
      <c r="Q126" s="34">
        <v>0.25949584599999997</v>
      </c>
      <c r="R126" s="34">
        <v>0.26515976000000002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0.25555270000000002</v>
      </c>
      <c r="X126" s="35">
        <v>0.25844115000000001</v>
      </c>
      <c r="Y126" s="35">
        <v>0.26210569</v>
      </c>
      <c r="Z126" s="35">
        <v>0.26993085</v>
      </c>
      <c r="AA126" s="35">
        <v>0.271795917</v>
      </c>
      <c r="AB126" s="35" t="s">
        <v>0</v>
      </c>
      <c r="AC126" s="36" t="s">
        <v>0</v>
      </c>
      <c r="AD126" s="29" t="s">
        <v>0</v>
      </c>
      <c r="AE126" s="29">
        <v>0.25289178000000001</v>
      </c>
      <c r="AF126" s="29">
        <v>0.26258733000000001</v>
      </c>
      <c r="AG126" s="29">
        <v>0.26539684000000002</v>
      </c>
      <c r="AH126" s="29">
        <v>0.26492491499999998</v>
      </c>
      <c r="AI126" s="29">
        <v>0.26420028000000001</v>
      </c>
      <c r="AJ126" s="29">
        <v>0.26423664000000002</v>
      </c>
      <c r="AK126" s="3">
        <f t="shared" si="2"/>
        <v>0.25529302885185184</v>
      </c>
      <c r="AM126" s="16" t="s">
        <v>117</v>
      </c>
      <c r="AO126" s="7">
        <f>(SUM(AC117:AJ139)+SUM(A117:D130))/173</f>
        <v>0.24096358698843937</v>
      </c>
      <c r="AP126" s="2">
        <f>((AK126-AK$15)*100)/AK$15</f>
        <v>-2.7071955281420119</v>
      </c>
      <c r="AR126" s="16" t="s">
        <v>117</v>
      </c>
      <c r="AS126" s="2"/>
      <c r="AT126" s="1">
        <f>((AO126-AO$15)*100)/AO$15</f>
        <v>-2.1987330750705691</v>
      </c>
    </row>
    <row r="127" spans="1:47" x14ac:dyDescent="0.25">
      <c r="A127" s="29">
        <v>0.25810068000000003</v>
      </c>
      <c r="B127" s="30">
        <v>0.25227479000000003</v>
      </c>
      <c r="C127" s="29" t="s">
        <v>0</v>
      </c>
      <c r="D127" s="29" t="s">
        <v>0</v>
      </c>
      <c r="E127" s="34">
        <v>0.25296961000000001</v>
      </c>
      <c r="F127" s="34">
        <v>0.25231980999999998</v>
      </c>
      <c r="G127" s="34">
        <v>0.25006854000000001</v>
      </c>
      <c r="H127" s="34">
        <v>0.24664157</v>
      </c>
      <c r="I127" s="34">
        <v>0.23499791</v>
      </c>
      <c r="J127" s="34">
        <v>0.23387487000000001</v>
      </c>
      <c r="K127" s="34">
        <v>0.23555345999999999</v>
      </c>
      <c r="L127" s="34">
        <v>0.24081851000000001</v>
      </c>
      <c r="M127" s="34">
        <v>0.24987266999999999</v>
      </c>
      <c r="N127" s="34">
        <v>0.25493747</v>
      </c>
      <c r="O127" s="34">
        <v>0.26108662999999999</v>
      </c>
      <c r="P127" s="34">
        <v>0.26543241000000001</v>
      </c>
      <c r="Q127" s="34">
        <v>0.27007535500000002</v>
      </c>
      <c r="R127" s="34">
        <v>0.26841283999999999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0.25917416999999998</v>
      </c>
      <c r="X127" s="35">
        <v>0.26325135399999999</v>
      </c>
      <c r="Y127" s="35">
        <v>0.26872098999999999</v>
      </c>
      <c r="Z127" s="35">
        <v>0.27229016</v>
      </c>
      <c r="AA127" s="35">
        <v>0.26851216999999999</v>
      </c>
      <c r="AB127" s="35" t="s">
        <v>0</v>
      </c>
      <c r="AC127" s="36" t="s">
        <v>0</v>
      </c>
      <c r="AD127" s="29" t="s">
        <v>0</v>
      </c>
      <c r="AE127" s="29">
        <v>0.25964261599999999</v>
      </c>
      <c r="AF127" s="29">
        <v>0.26504443999999999</v>
      </c>
      <c r="AG127" s="29">
        <v>0.262984145</v>
      </c>
      <c r="AH127" s="29">
        <v>0.26133999499999999</v>
      </c>
      <c r="AI127" s="29">
        <v>0.26084863000000003</v>
      </c>
      <c r="AJ127" s="29">
        <v>0.26069515999999998</v>
      </c>
      <c r="AK127" s="3">
        <f t="shared" si="2"/>
        <v>0.25666447981481477</v>
      </c>
      <c r="AM127" t="s">
        <v>118</v>
      </c>
      <c r="AO127" s="2">
        <f>((SUM(A113:Z146)+SUM(AA113:AJ139))/895)</f>
        <v>0.23131586526901018</v>
      </c>
      <c r="AP127" s="2">
        <f>((AK127-AK$16)*100)/AK$16</f>
        <v>-2.796887679740343</v>
      </c>
      <c r="AR127" t="s">
        <v>118</v>
      </c>
      <c r="AT127" s="1">
        <f>((AO127-AO$16)*100)/AO$16</f>
        <v>-1.7853986056986142</v>
      </c>
    </row>
    <row r="128" spans="1:47" x14ac:dyDescent="0.25">
      <c r="A128" s="29">
        <v>0.25105724600000001</v>
      </c>
      <c r="B128" s="30">
        <v>0.22849824699999999</v>
      </c>
      <c r="C128" s="29">
        <v>0.22560921</v>
      </c>
      <c r="D128" s="29">
        <v>0.24246736999999999</v>
      </c>
      <c r="E128" s="34">
        <v>0.25057775500000001</v>
      </c>
      <c r="F128" s="34">
        <v>0.24245074999999999</v>
      </c>
      <c r="G128" s="34">
        <v>0.24030364000000001</v>
      </c>
      <c r="H128" s="34">
        <v>0.24039419000000001</v>
      </c>
      <c r="I128" s="34">
        <v>0.23494709</v>
      </c>
      <c r="J128" s="34">
        <v>0.24021113999999999</v>
      </c>
      <c r="K128" s="34">
        <v>0.23999688999999999</v>
      </c>
      <c r="L128" s="34">
        <v>0.24642769</v>
      </c>
      <c r="M128" s="34">
        <v>0.25945686400000001</v>
      </c>
      <c r="N128" s="34">
        <v>0.27033593</v>
      </c>
      <c r="O128" s="34">
        <v>0.27273704999999998</v>
      </c>
      <c r="P128" s="34">
        <v>0.27161133999999998</v>
      </c>
      <c r="Q128" s="34">
        <v>0.27041514</v>
      </c>
      <c r="R128" s="34">
        <v>0.26692990999999999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0.26816948499999999</v>
      </c>
      <c r="X128" s="35">
        <v>0.27202726999999999</v>
      </c>
      <c r="Y128" s="35">
        <v>0.26948820699999998</v>
      </c>
      <c r="Z128" s="35">
        <v>0.26655691500000001</v>
      </c>
      <c r="AA128" s="35">
        <v>0.26383321399999998</v>
      </c>
      <c r="AB128" s="35" t="s">
        <v>0</v>
      </c>
      <c r="AC128" s="36" t="s">
        <v>0</v>
      </c>
      <c r="AD128" s="29" t="s">
        <v>0</v>
      </c>
      <c r="AE128" s="29">
        <v>0.26025925</v>
      </c>
      <c r="AF128" s="29">
        <v>0.26000712999999998</v>
      </c>
      <c r="AG128" s="29">
        <v>0.25541089</v>
      </c>
      <c r="AH128" s="29">
        <v>0.25440242000000002</v>
      </c>
      <c r="AI128" s="29">
        <v>0.25510604999999997</v>
      </c>
      <c r="AJ128" s="29">
        <v>0.25662133999999998</v>
      </c>
      <c r="AK128" s="3">
        <f t="shared" si="2"/>
        <v>0.25435550424137926</v>
      </c>
      <c r="AM128" t="s">
        <v>119</v>
      </c>
      <c r="AP128" s="2">
        <f>((AK128-AK$17)*100)/AK$17</f>
        <v>-3.1558990541708494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0.22913124400000001</v>
      </c>
      <c r="B129" s="30">
        <v>0.23800783</v>
      </c>
      <c r="C129" s="29">
        <v>0.229068044</v>
      </c>
      <c r="D129" s="29">
        <v>0.23368247</v>
      </c>
      <c r="E129" s="34">
        <v>0.23941868599999999</v>
      </c>
      <c r="F129" s="34">
        <v>0.23337773000000001</v>
      </c>
      <c r="G129" s="34">
        <v>0.22955365</v>
      </c>
      <c r="H129" s="34">
        <v>0.24022019999999999</v>
      </c>
      <c r="I129" s="34">
        <v>0.245697205</v>
      </c>
      <c r="J129" s="34">
        <v>0.25294549</v>
      </c>
      <c r="K129" s="34">
        <v>0.25854054999999998</v>
      </c>
      <c r="L129" s="34">
        <v>0.26326708999999998</v>
      </c>
      <c r="M129" s="34">
        <v>0.26894393</v>
      </c>
      <c r="N129" s="34">
        <v>0.26926749</v>
      </c>
      <c r="O129" s="34">
        <v>0.26915087999999998</v>
      </c>
      <c r="P129" s="34">
        <v>0.26768142499999997</v>
      </c>
      <c r="Q129" s="34">
        <v>0.26520805600000003</v>
      </c>
      <c r="R129" s="34">
        <v>0.26474546999999998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0.27124499000000002</v>
      </c>
      <c r="X129" s="35">
        <v>0.26904674000000001</v>
      </c>
      <c r="Y129" s="35">
        <v>0.26726302000000002</v>
      </c>
      <c r="Z129" s="35">
        <v>0.26193293000000001</v>
      </c>
      <c r="AA129" s="35">
        <v>0.25816681499999999</v>
      </c>
      <c r="AB129" s="35" t="s">
        <v>0</v>
      </c>
      <c r="AC129" s="36" t="s">
        <v>0</v>
      </c>
      <c r="AD129" s="29" t="s">
        <v>0</v>
      </c>
      <c r="AE129" s="29">
        <v>0.25957912999999999</v>
      </c>
      <c r="AF129" s="29">
        <v>0.24964971</v>
      </c>
      <c r="AG129" s="29">
        <v>0.21822573000000001</v>
      </c>
      <c r="AH129" s="29">
        <v>0.21670006999999999</v>
      </c>
      <c r="AI129" s="29">
        <v>0.24115249499999999</v>
      </c>
      <c r="AJ129" s="29">
        <v>0.25017112600000002</v>
      </c>
      <c r="AK129" s="3">
        <f t="shared" si="2"/>
        <v>0.25038069641379307</v>
      </c>
      <c r="AM129" t="s">
        <v>120</v>
      </c>
      <c r="AP129" s="2">
        <f>((AK129-AK$18)*100)/AK$18</f>
        <v>-3.4987540847071572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0</v>
      </c>
      <c r="B130" s="30" t="s">
        <v>0</v>
      </c>
      <c r="C130" s="29">
        <v>0.22564743000000001</v>
      </c>
      <c r="D130" s="29">
        <v>0.192037555</v>
      </c>
      <c r="E130" s="34">
        <v>0.18310966400000001</v>
      </c>
      <c r="F130" s="34">
        <v>0.20751447000000001</v>
      </c>
      <c r="G130" s="34">
        <v>0.22672349</v>
      </c>
      <c r="H130" s="34">
        <v>0.24152104499999999</v>
      </c>
      <c r="I130" s="34">
        <v>0.24526998</v>
      </c>
      <c r="J130" s="34">
        <v>0.24963158399999999</v>
      </c>
      <c r="K130" s="34">
        <v>0.25417083600000001</v>
      </c>
      <c r="L130" s="34">
        <v>0.25802464400000003</v>
      </c>
      <c r="M130" s="34">
        <v>0.26295252000000002</v>
      </c>
      <c r="N130" s="34">
        <v>0.26626344000000002</v>
      </c>
      <c r="O130" s="34">
        <v>0.26759472000000001</v>
      </c>
      <c r="P130" s="34">
        <v>0.264829694</v>
      </c>
      <c r="Q130" s="34">
        <v>0.26218063000000003</v>
      </c>
      <c r="R130" s="34">
        <v>0.26104275399999999</v>
      </c>
      <c r="S130" s="35" t="s">
        <v>0</v>
      </c>
      <c r="T130" s="35" t="s">
        <v>0</v>
      </c>
      <c r="U130" s="35" t="s">
        <v>0</v>
      </c>
      <c r="V130" s="35">
        <v>0.25531570999999997</v>
      </c>
      <c r="W130" s="35">
        <v>0.26151765999999999</v>
      </c>
      <c r="X130" s="35">
        <v>0.26346209999999998</v>
      </c>
      <c r="Y130" s="35">
        <v>0.26784617999999999</v>
      </c>
      <c r="Z130" s="35">
        <v>0.26327462000000001</v>
      </c>
      <c r="AA130" s="35">
        <v>0.25627434199999999</v>
      </c>
      <c r="AB130" s="35" t="s">
        <v>0</v>
      </c>
      <c r="AC130" s="36" t="s">
        <v>0</v>
      </c>
      <c r="AD130" s="29" t="s">
        <v>0</v>
      </c>
      <c r="AE130" s="29">
        <v>0.25914040399999999</v>
      </c>
      <c r="AF130" s="29">
        <v>0.23064770000000001</v>
      </c>
      <c r="AG130" s="29">
        <v>0.19545723000000001</v>
      </c>
      <c r="AH130" s="29">
        <v>0.20765349399999999</v>
      </c>
      <c r="AI130" s="29">
        <v>0.21732042500000001</v>
      </c>
      <c r="AJ130" s="29">
        <v>0.221039026</v>
      </c>
      <c r="AK130" s="3">
        <f t="shared" si="2"/>
        <v>0.24169511953571424</v>
      </c>
      <c r="AM130" t="s">
        <v>121</v>
      </c>
      <c r="AO130" s="2">
        <f>SUM(U145:W146)/6</f>
        <v>0.15447462790280683</v>
      </c>
      <c r="AP130" s="2">
        <f>((AK130-AK$19)*100)/AK$19</f>
        <v>-4.3420429683495128</v>
      </c>
      <c r="AR130" t="s">
        <v>124</v>
      </c>
      <c r="AT130" s="1">
        <f>((AO130-AO$19)*100)/AO$19</f>
        <v>3.188106740790678</v>
      </c>
    </row>
    <row r="131" spans="1:46" x14ac:dyDescent="0.25">
      <c r="A131" t="s">
        <v>0</v>
      </c>
      <c r="B131" s="37" t="s">
        <v>0</v>
      </c>
      <c r="C131" s="34">
        <v>0.203537936</v>
      </c>
      <c r="D131" s="34">
        <v>0.17782047000000001</v>
      </c>
      <c r="E131" s="34">
        <v>0.18400656000000001</v>
      </c>
      <c r="F131" s="34">
        <v>0.20725861600000001</v>
      </c>
      <c r="G131" s="34">
        <v>0.23168080999999999</v>
      </c>
      <c r="H131" s="34">
        <v>0.24500996999999999</v>
      </c>
      <c r="I131" s="34">
        <v>0.25144685</v>
      </c>
      <c r="J131" s="34">
        <v>0.25639065</v>
      </c>
      <c r="K131" s="34">
        <v>0.25908046400000001</v>
      </c>
      <c r="L131" s="34">
        <v>0.2612005</v>
      </c>
      <c r="M131" s="34">
        <v>0.26359840400000001</v>
      </c>
      <c r="N131" s="34">
        <v>0.26564383000000003</v>
      </c>
      <c r="O131" s="34">
        <v>0.26601148000000002</v>
      </c>
      <c r="P131" s="34">
        <v>0.26306907000000002</v>
      </c>
      <c r="Q131" s="34">
        <v>0.26100831000000002</v>
      </c>
      <c r="R131" s="34">
        <v>0.2598338</v>
      </c>
      <c r="S131" s="35" t="s">
        <v>0</v>
      </c>
      <c r="T131" s="35" t="s">
        <v>0</v>
      </c>
      <c r="U131" s="35" t="s">
        <v>0</v>
      </c>
      <c r="V131" s="35">
        <v>0.26195607999999998</v>
      </c>
      <c r="W131" s="35">
        <v>0.26110875</v>
      </c>
      <c r="X131" s="35">
        <v>0.26165716</v>
      </c>
      <c r="Y131" s="35">
        <v>0.26371223999999999</v>
      </c>
      <c r="Z131" s="35">
        <v>0.25985899000000001</v>
      </c>
      <c r="AA131" s="35">
        <v>0.25140670799999998</v>
      </c>
      <c r="AB131" s="35" t="s">
        <v>0</v>
      </c>
      <c r="AC131" s="36" t="s">
        <v>0</v>
      </c>
      <c r="AD131" s="29" t="s">
        <v>0</v>
      </c>
      <c r="AE131" s="29">
        <v>0.25823858</v>
      </c>
      <c r="AF131" s="29">
        <v>0.21401324999999999</v>
      </c>
      <c r="AG131" s="29">
        <v>0.20094116000000001</v>
      </c>
      <c r="AH131" s="29">
        <v>0.23890413999999999</v>
      </c>
      <c r="AI131" s="29">
        <v>0.24539570999999999</v>
      </c>
      <c r="AJ131" s="29">
        <v>0.21867542400000001</v>
      </c>
      <c r="AK131" s="3">
        <f t="shared" si="2"/>
        <v>0.2425880682857143</v>
      </c>
      <c r="AP131" s="2">
        <f>((AK131-AK$20)*100)/AK$20</f>
        <v>-4.2107350059499042</v>
      </c>
    </row>
    <row r="132" spans="1:46" x14ac:dyDescent="0.25">
      <c r="A132" t="s">
        <v>0</v>
      </c>
      <c r="B132" s="37">
        <v>0.20459194</v>
      </c>
      <c r="C132" s="34">
        <v>0.21401339999999999</v>
      </c>
      <c r="D132" s="34">
        <v>0.19381870600000001</v>
      </c>
      <c r="E132" s="34">
        <v>0.21082881000000001</v>
      </c>
      <c r="F132" s="34">
        <v>0.22516491999999999</v>
      </c>
      <c r="G132" s="34">
        <v>0.24457321000000001</v>
      </c>
      <c r="H132" s="34">
        <v>0.25559799999999999</v>
      </c>
      <c r="I132" s="34">
        <v>0.25894188000000001</v>
      </c>
      <c r="J132" s="34">
        <v>0.26129329600000001</v>
      </c>
      <c r="K132" s="34">
        <v>0.26305066399999999</v>
      </c>
      <c r="L132" s="34">
        <v>0.26378035</v>
      </c>
      <c r="M132" s="34">
        <v>0.26456593</v>
      </c>
      <c r="N132" s="34">
        <v>0.264366826</v>
      </c>
      <c r="O132" s="34">
        <v>0.26272128</v>
      </c>
      <c r="P132" s="34">
        <v>0.26046260999999998</v>
      </c>
      <c r="Q132" s="34">
        <v>0.25813519400000001</v>
      </c>
      <c r="R132" s="34">
        <v>0.25594117999999999</v>
      </c>
      <c r="S132" s="35" t="s">
        <v>0</v>
      </c>
      <c r="T132" s="35" t="s">
        <v>0</v>
      </c>
      <c r="U132" s="35">
        <v>0.26308966</v>
      </c>
      <c r="V132" s="35">
        <v>0.26351629999999998</v>
      </c>
      <c r="W132" s="35">
        <v>0.26284428399999998</v>
      </c>
      <c r="X132" s="35">
        <v>0.25372746000000002</v>
      </c>
      <c r="Y132" s="35">
        <v>0.24812564000000001</v>
      </c>
      <c r="Z132" s="35">
        <v>0.26167448999999998</v>
      </c>
      <c r="AA132" s="35">
        <v>0.26018234600000001</v>
      </c>
      <c r="AB132" s="35" t="s">
        <v>0</v>
      </c>
      <c r="AC132" s="36" t="s">
        <v>0</v>
      </c>
      <c r="AD132" s="29" t="s">
        <v>0</v>
      </c>
      <c r="AE132" s="29">
        <v>0.24836825000000001</v>
      </c>
      <c r="AF132" s="29">
        <v>0.24060191</v>
      </c>
      <c r="AG132" s="29">
        <v>0.2321983</v>
      </c>
      <c r="AH132" s="29">
        <v>0.24903307999999999</v>
      </c>
      <c r="AI132" s="29">
        <v>0.24991295999999999</v>
      </c>
      <c r="AJ132" s="29">
        <v>0.21540280000000001</v>
      </c>
      <c r="AK132" s="3">
        <f t="shared" si="2"/>
        <v>0.24701752253333328</v>
      </c>
      <c r="AP132" s="2">
        <f>((AK132-AK$21)*100)/AK$21</f>
        <v>-3.8094857106205593</v>
      </c>
    </row>
    <row r="133" spans="1:46" x14ac:dyDescent="0.25">
      <c r="A133" t="s">
        <v>0</v>
      </c>
      <c r="B133" s="37">
        <v>0.23159467</v>
      </c>
      <c r="C133" s="34">
        <v>0.23331956000000001</v>
      </c>
      <c r="D133" s="34">
        <v>0.22343252</v>
      </c>
      <c r="E133" s="34">
        <v>0.22459197</v>
      </c>
      <c r="F133" s="34">
        <v>0.237165816</v>
      </c>
      <c r="G133" s="34">
        <v>0.24865084600000001</v>
      </c>
      <c r="H133" s="34">
        <v>0.25801220499999999</v>
      </c>
      <c r="I133" s="34">
        <v>0.26504942999999997</v>
      </c>
      <c r="J133" s="34">
        <v>0.26706913500000001</v>
      </c>
      <c r="K133" s="34">
        <v>0.26800631000000003</v>
      </c>
      <c r="L133" s="34">
        <v>0.26808758999999999</v>
      </c>
      <c r="M133" s="34">
        <v>0.26703116500000001</v>
      </c>
      <c r="N133" s="34">
        <v>0.26545619999999998</v>
      </c>
      <c r="O133" s="34">
        <v>0.25431639</v>
      </c>
      <c r="P133" s="34">
        <v>0.24627998000000001</v>
      </c>
      <c r="Q133" s="34">
        <v>0.22988056700000001</v>
      </c>
      <c r="R133" s="34">
        <v>0.24549083999999999</v>
      </c>
      <c r="S133" s="35" t="s">
        <v>0</v>
      </c>
      <c r="T133" s="35" t="s">
        <v>0</v>
      </c>
      <c r="U133" s="35">
        <v>0.26737520999999997</v>
      </c>
      <c r="V133" s="35">
        <v>0.26721563999999998</v>
      </c>
      <c r="W133" s="35">
        <v>0.26822585999999998</v>
      </c>
      <c r="X133" s="35">
        <v>0.26381628499999998</v>
      </c>
      <c r="Y133" s="35">
        <v>0.23931216599999999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0.25513710000000001</v>
      </c>
      <c r="AG133" s="29">
        <v>0.24714869</v>
      </c>
      <c r="AH133" s="29">
        <v>0.25427158</v>
      </c>
      <c r="AI133" s="29">
        <v>0.25219926999999998</v>
      </c>
      <c r="AJ133" s="29">
        <v>0.226920235</v>
      </c>
      <c r="AK133" s="3">
        <f t="shared" si="2"/>
        <v>0.25092804555555559</v>
      </c>
      <c r="AP133" s="2">
        <f>((AK133-AK$22)*100)/AK$22</f>
        <v>-3.5378217486965315</v>
      </c>
    </row>
    <row r="134" spans="1:46" x14ac:dyDescent="0.25">
      <c r="A134" t="s">
        <v>0</v>
      </c>
      <c r="B134" s="37">
        <v>0.23779736000000001</v>
      </c>
      <c r="C134" s="34">
        <v>0.22823646</v>
      </c>
      <c r="D134" s="34">
        <v>0.23251357</v>
      </c>
      <c r="E134" s="34">
        <v>0.23003099499999999</v>
      </c>
      <c r="F134" s="34">
        <v>0.23674115000000001</v>
      </c>
      <c r="G134" s="34">
        <v>0.24619746000000001</v>
      </c>
      <c r="H134" s="34">
        <v>0.24930869999999999</v>
      </c>
      <c r="I134" s="34">
        <v>0.25558592000000002</v>
      </c>
      <c r="J134" s="34">
        <v>0.261006085</v>
      </c>
      <c r="K134" s="34">
        <v>0.26791965000000001</v>
      </c>
      <c r="L134" s="34">
        <v>0.26950766999999998</v>
      </c>
      <c r="M134" s="34">
        <v>0.27197061600000011</v>
      </c>
      <c r="N134" s="34">
        <v>0.27121519999999999</v>
      </c>
      <c r="O134" s="34">
        <v>0.26600623000000001</v>
      </c>
      <c r="P134" s="34">
        <v>0.25137482</v>
      </c>
      <c r="Q134" s="34">
        <v>0.25441081999999998</v>
      </c>
      <c r="R134" s="34">
        <v>0.26369355</v>
      </c>
      <c r="S134" s="35" t="s">
        <v>0</v>
      </c>
      <c r="T134" s="35">
        <v>0.26882634999999999</v>
      </c>
      <c r="U134" s="35">
        <v>0.26955748000000002</v>
      </c>
      <c r="V134" s="35">
        <v>0.26797660000000001</v>
      </c>
      <c r="W134" s="35">
        <v>0.26987323000000002</v>
      </c>
      <c r="X134" s="35">
        <v>0.26697209999999999</v>
      </c>
      <c r="Y134" s="35">
        <v>0.25890803000000001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0.25253970399999998</v>
      </c>
      <c r="AG134" s="29">
        <v>0.24830703000000001</v>
      </c>
      <c r="AH134" s="29">
        <v>0.25064980999999997</v>
      </c>
      <c r="AI134" s="29">
        <v>0.24568575500000001</v>
      </c>
      <c r="AJ134" s="29">
        <v>0.24332286</v>
      </c>
      <c r="AK134" s="3">
        <f t="shared" si="2"/>
        <v>0.25486197160714291</v>
      </c>
      <c r="AP134" s="2">
        <f>((AK134-AK$23)*100)/AK$23</f>
        <v>-3.4913159101885589</v>
      </c>
    </row>
    <row r="135" spans="1:46" x14ac:dyDescent="0.25">
      <c r="A135" t="s">
        <v>0</v>
      </c>
      <c r="B135" s="37">
        <v>0.24901435</v>
      </c>
      <c r="C135" s="34">
        <v>0.23350064000000001</v>
      </c>
      <c r="D135" s="34">
        <v>0.234871785</v>
      </c>
      <c r="E135" s="34">
        <v>0.23341719499999999</v>
      </c>
      <c r="F135" s="34">
        <v>0.23840649</v>
      </c>
      <c r="G135" s="34">
        <v>0.243576816</v>
      </c>
      <c r="H135" s="34">
        <v>0.249060484</v>
      </c>
      <c r="I135" s="34">
        <v>0.25054801500000001</v>
      </c>
      <c r="J135" s="34">
        <v>0.25275614000000002</v>
      </c>
      <c r="K135" s="34">
        <v>0.25595980499999998</v>
      </c>
      <c r="L135" s="34">
        <v>0.26412833400000002</v>
      </c>
      <c r="M135" s="34">
        <v>0.26845812000000002</v>
      </c>
      <c r="N135" s="34">
        <v>0.270128276</v>
      </c>
      <c r="O135" s="34">
        <v>0.267426316</v>
      </c>
      <c r="P135" s="34">
        <v>0.250470784</v>
      </c>
      <c r="Q135" s="34">
        <v>0.263258302</v>
      </c>
      <c r="R135" s="34" t="s">
        <v>0</v>
      </c>
      <c r="S135" s="35">
        <v>0.27019664999999998</v>
      </c>
      <c r="T135" s="35">
        <v>0.26711601000000001</v>
      </c>
      <c r="U135" s="35">
        <v>0.261800015</v>
      </c>
      <c r="V135" s="35">
        <v>0.26383076999999999</v>
      </c>
      <c r="W135" s="35">
        <v>0.26578806999999999</v>
      </c>
      <c r="X135" s="35">
        <v>0.26765217499999999</v>
      </c>
      <c r="Y135" s="35">
        <v>0.26494957400000002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0.250250894</v>
      </c>
      <c r="AG135" s="29">
        <v>0.24684478000000001</v>
      </c>
      <c r="AH135" s="29">
        <v>0.24989090999999999</v>
      </c>
      <c r="AI135" s="29">
        <v>0.24495223499999999</v>
      </c>
      <c r="AJ135" s="29">
        <v>0.24445991</v>
      </c>
      <c r="AK135" s="3">
        <f t="shared" si="2"/>
        <v>0.25438263732142857</v>
      </c>
      <c r="AP135" s="2">
        <f>((AK135-AK$24)*100)/AK$24</f>
        <v>-3.363617717244312</v>
      </c>
    </row>
    <row r="136" spans="1:46" x14ac:dyDescent="0.25">
      <c r="A136" t="s">
        <v>0</v>
      </c>
      <c r="B136" s="37">
        <v>0.24834417</v>
      </c>
      <c r="C136" s="34">
        <v>0.24121764000000001</v>
      </c>
      <c r="D136" s="34">
        <v>0.23549545</v>
      </c>
      <c r="E136" s="34">
        <v>0.23517663599999999</v>
      </c>
      <c r="F136" s="34">
        <v>0.23528635000000001</v>
      </c>
      <c r="G136" s="34">
        <v>0.238213486</v>
      </c>
      <c r="H136" s="34">
        <v>0.24307472999999999</v>
      </c>
      <c r="I136" s="34">
        <v>0.24711085399999999</v>
      </c>
      <c r="J136" s="34">
        <v>0.24913933999999999</v>
      </c>
      <c r="K136" s="34">
        <v>0.25137593000000003</v>
      </c>
      <c r="L136" s="34">
        <v>0.25621739999999998</v>
      </c>
      <c r="M136" s="34">
        <v>0.25986763600000001</v>
      </c>
      <c r="N136" s="34">
        <v>0.26136379999999998</v>
      </c>
      <c r="O136" s="34">
        <v>0.26546904999999998</v>
      </c>
      <c r="P136" s="38">
        <v>0.25551117000000001</v>
      </c>
      <c r="Q136" s="38" t="s">
        <v>0</v>
      </c>
      <c r="R136" s="38">
        <v>0.26534131</v>
      </c>
      <c r="S136" s="35">
        <v>0.26328256</v>
      </c>
      <c r="T136" s="35">
        <v>0.25934362999999999</v>
      </c>
      <c r="U136" s="35">
        <v>0.25757016999999999</v>
      </c>
      <c r="V136" s="35">
        <v>0.25539174999999997</v>
      </c>
      <c r="W136" s="35">
        <v>0.25643038000000001</v>
      </c>
      <c r="X136" s="35">
        <v>0.26251624000000001</v>
      </c>
      <c r="Y136" s="35">
        <v>0.26666585599999998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0.24791345000000001</v>
      </c>
      <c r="AG136" s="29">
        <v>0.24610989999999999</v>
      </c>
      <c r="AH136" s="29" t="s">
        <v>0</v>
      </c>
      <c r="AI136" s="29">
        <v>0.24343562999999999</v>
      </c>
      <c r="AJ136" s="29">
        <v>0.24402910999999999</v>
      </c>
      <c r="AK136" s="3">
        <f t="shared" si="2"/>
        <v>0.25151457881481487</v>
      </c>
      <c r="AP136" s="2">
        <f>((AK136-AK$25)*100)/AK$25</f>
        <v>-3.1384398317753583</v>
      </c>
    </row>
    <row r="137" spans="1:46" x14ac:dyDescent="0.25">
      <c r="A137" t="s">
        <v>0</v>
      </c>
      <c r="B137" s="37">
        <v>0.24365606000000001</v>
      </c>
      <c r="C137" s="34">
        <v>0.23994942999999999</v>
      </c>
      <c r="D137" s="34">
        <v>0.23107096999999999</v>
      </c>
      <c r="E137" s="34">
        <v>0.22898700999999999</v>
      </c>
      <c r="F137" s="34">
        <v>0.23105585000000001</v>
      </c>
      <c r="G137" s="34">
        <v>0.23534917</v>
      </c>
      <c r="H137" s="34">
        <v>0.23972224</v>
      </c>
      <c r="I137" s="34">
        <v>0.24362924999999999</v>
      </c>
      <c r="J137" s="34">
        <v>0.24564949999999999</v>
      </c>
      <c r="K137" s="34">
        <v>0.25066692000000002</v>
      </c>
      <c r="L137" s="34">
        <v>0.25181958399999999</v>
      </c>
      <c r="M137" s="34">
        <v>0.25428144000000003</v>
      </c>
      <c r="N137" s="34">
        <v>0.25405941999999998</v>
      </c>
      <c r="O137" s="34">
        <v>0.25503701400000001</v>
      </c>
      <c r="P137" s="38" t="s">
        <v>0</v>
      </c>
      <c r="Q137" s="38">
        <v>0.26008979999999998</v>
      </c>
      <c r="R137" s="38">
        <v>0.25713281999999998</v>
      </c>
      <c r="S137" s="35">
        <v>0.25480372000000001</v>
      </c>
      <c r="T137" s="35">
        <v>0.25060377</v>
      </c>
      <c r="U137" s="35">
        <v>0.24887587999999999</v>
      </c>
      <c r="V137" s="35">
        <v>0.24924761000000001</v>
      </c>
      <c r="W137" s="35">
        <v>0.25201250600000002</v>
      </c>
      <c r="X137" s="35">
        <v>0.25436363000000001</v>
      </c>
      <c r="Y137" s="35">
        <v>0.25970364000000001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0.24138609499999999</v>
      </c>
      <c r="AG137" s="29">
        <v>0.24591642999999999</v>
      </c>
      <c r="AH137" s="29" t="s">
        <v>0</v>
      </c>
      <c r="AI137" s="29" t="s">
        <v>0</v>
      </c>
      <c r="AJ137" s="29" t="s">
        <v>0</v>
      </c>
      <c r="AK137" s="3">
        <f t="shared" si="2"/>
        <v>0.24716279036</v>
      </c>
      <c r="AP137" s="2">
        <f>((AK137-AK$26)*100)/AK$26</f>
        <v>-3.1085696710519932</v>
      </c>
    </row>
    <row r="138" spans="1:46" x14ac:dyDescent="0.25">
      <c r="A138" t="s">
        <v>0</v>
      </c>
      <c r="B138" s="37" t="s">
        <v>0</v>
      </c>
      <c r="C138" s="34">
        <v>0.24388926999999999</v>
      </c>
      <c r="D138" s="34">
        <v>0.23023070600000001</v>
      </c>
      <c r="E138" s="34">
        <v>0.22532567000000001</v>
      </c>
      <c r="F138" s="34">
        <v>0.22898252999999999</v>
      </c>
      <c r="G138" s="34">
        <v>0.2361733</v>
      </c>
      <c r="H138" s="34">
        <v>0.24194114</v>
      </c>
      <c r="I138" s="34">
        <v>0.24584475</v>
      </c>
      <c r="J138" s="34">
        <v>0.24745679600000001</v>
      </c>
      <c r="K138" s="34">
        <v>0.248496674</v>
      </c>
      <c r="L138" s="34">
        <v>0.25064904999999998</v>
      </c>
      <c r="M138" s="34">
        <v>0.25226569999999998</v>
      </c>
      <c r="N138" s="34">
        <v>0.25304673999999999</v>
      </c>
      <c r="O138" s="34">
        <v>0.25510676599999998</v>
      </c>
      <c r="P138" s="38" t="s">
        <v>0</v>
      </c>
      <c r="Q138" s="38">
        <v>0.25795826999999999</v>
      </c>
      <c r="R138" s="38">
        <v>0.25415017000000001</v>
      </c>
      <c r="S138" s="35">
        <v>0.24991447999999999</v>
      </c>
      <c r="T138" s="35">
        <v>0.24582904</v>
      </c>
      <c r="U138" s="35">
        <v>0.24355690499999999</v>
      </c>
      <c r="V138" s="35">
        <v>0.24805497600000001</v>
      </c>
      <c r="W138" s="35">
        <v>0.25377382999999998</v>
      </c>
      <c r="X138" s="35">
        <v>0.25594876</v>
      </c>
      <c r="Y138" s="35">
        <v>0.26140857000000001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0.25820679600000002</v>
      </c>
      <c r="AG138" s="29">
        <v>0.24139928999999999</v>
      </c>
      <c r="AH138" s="29" t="s">
        <v>0</v>
      </c>
      <c r="AI138" s="29" t="s">
        <v>0</v>
      </c>
      <c r="AJ138" s="29" t="s">
        <v>0</v>
      </c>
      <c r="AK138" s="3">
        <f t="shared" si="2"/>
        <v>0.24706709079166667</v>
      </c>
      <c r="AP138" s="2">
        <f>((AK138-AK$27)*100)/AK$27</f>
        <v>-2.9705443543489078</v>
      </c>
    </row>
    <row r="139" spans="1:46" x14ac:dyDescent="0.25">
      <c r="A139" t="s">
        <v>0</v>
      </c>
      <c r="B139" s="37" t="s">
        <v>0</v>
      </c>
      <c r="C139" s="34">
        <v>0.24935843499999999</v>
      </c>
      <c r="D139" s="34">
        <v>0.23685851999999999</v>
      </c>
      <c r="E139" s="34">
        <v>0.22536108999999999</v>
      </c>
      <c r="F139" s="34">
        <v>0.22783136000000001</v>
      </c>
      <c r="G139" s="34">
        <v>0.23297063000000001</v>
      </c>
      <c r="H139" s="34">
        <v>0.25004920000000003</v>
      </c>
      <c r="I139" s="34">
        <v>0.25839944999999997</v>
      </c>
      <c r="J139" s="34">
        <v>0.25980476000000002</v>
      </c>
      <c r="K139" s="34">
        <v>0.25154805600000002</v>
      </c>
      <c r="L139" s="34">
        <v>0.25402683999999998</v>
      </c>
      <c r="M139" s="34">
        <v>0.25694732999999997</v>
      </c>
      <c r="N139" s="34">
        <v>0.26054247000000003</v>
      </c>
      <c r="O139" s="34">
        <v>0.25906135000000002</v>
      </c>
      <c r="P139" s="38" t="s">
        <v>0</v>
      </c>
      <c r="Q139" s="38">
        <v>0.25605975399999997</v>
      </c>
      <c r="R139" s="38">
        <v>0.25856838999999998</v>
      </c>
      <c r="S139" s="35">
        <v>0.262493906</v>
      </c>
      <c r="T139" s="35">
        <v>0.24398167000000001</v>
      </c>
      <c r="U139" s="35">
        <v>0.24069051999999999</v>
      </c>
      <c r="V139" s="35">
        <v>0.24838872000000001</v>
      </c>
      <c r="W139" s="35">
        <v>0.25618616999999999</v>
      </c>
      <c r="X139" s="35">
        <v>0.25936404000000002</v>
      </c>
      <c r="Y139" s="35">
        <v>0.26464327999999998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0.25059708822727272</v>
      </c>
      <c r="AP139" s="2">
        <f>((AK139-AK$28)*100)/AK$28</f>
        <v>-3.0016047546287243</v>
      </c>
    </row>
    <row r="140" spans="1:46" x14ac:dyDescent="0.25">
      <c r="A140" s="32" t="s">
        <v>0</v>
      </c>
      <c r="B140" s="39" t="s">
        <v>0</v>
      </c>
      <c r="C140" s="32">
        <v>0.27377818999999998</v>
      </c>
      <c r="D140" s="32">
        <v>0.23910487499999999</v>
      </c>
      <c r="E140" s="32">
        <v>0.235600534</v>
      </c>
      <c r="F140" s="32">
        <v>0.238563584</v>
      </c>
      <c r="G140" s="32">
        <v>0.25090448999999998</v>
      </c>
      <c r="H140" s="32">
        <v>0.25994060000000002</v>
      </c>
      <c r="I140" s="32">
        <v>0.27383755999999998</v>
      </c>
      <c r="J140" s="32">
        <v>0.27646938999999998</v>
      </c>
      <c r="K140" s="32">
        <v>0.27536507999999998</v>
      </c>
      <c r="L140" s="32">
        <v>0.27246659000000001</v>
      </c>
      <c r="M140" s="32">
        <v>0.27298399000000001</v>
      </c>
      <c r="N140" s="32">
        <v>0.26550873000000003</v>
      </c>
      <c r="O140" s="32">
        <v>0.26881624999999998</v>
      </c>
      <c r="P140" s="32" t="s">
        <v>0</v>
      </c>
      <c r="Q140" s="32" t="s">
        <v>0</v>
      </c>
      <c r="R140" s="32" t="s">
        <v>0</v>
      </c>
      <c r="S140" s="33">
        <v>0.25277925000000001</v>
      </c>
      <c r="T140" s="33">
        <v>0.24298465399999999</v>
      </c>
      <c r="U140" s="33">
        <v>0.24638302500000001</v>
      </c>
      <c r="V140" s="33">
        <v>0.25761392</v>
      </c>
      <c r="W140" s="33">
        <v>0.26680446400000002</v>
      </c>
      <c r="X140" s="33">
        <v>0.26258373000000002</v>
      </c>
      <c r="Y140" s="33">
        <v>0.26360744000000003</v>
      </c>
      <c r="Z140" s="33" t="s">
        <v>0</v>
      </c>
      <c r="AA140" s="40" t="s">
        <v>0</v>
      </c>
      <c r="AB140" s="40">
        <v>0.24456797399999999</v>
      </c>
      <c r="AC140" s="40">
        <v>0.23562155000000001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0.25801299409090911</v>
      </c>
      <c r="AP140" s="2">
        <f>((AK140-AK$29)*100)/AK$29</f>
        <v>-2.2738081100275567</v>
      </c>
    </row>
    <row r="141" spans="1:46" x14ac:dyDescent="0.25">
      <c r="A141" s="31" t="s">
        <v>0</v>
      </c>
      <c r="B141" s="41" t="s">
        <v>0</v>
      </c>
      <c r="C141" s="31" t="s">
        <v>0</v>
      </c>
      <c r="D141" s="31">
        <v>0.24168510000000001</v>
      </c>
      <c r="E141" s="31">
        <v>0.23514289499999999</v>
      </c>
      <c r="F141" s="31">
        <v>0.237456943</v>
      </c>
      <c r="G141" s="31">
        <v>0.23891935</v>
      </c>
      <c r="H141" s="31">
        <v>0.243237752</v>
      </c>
      <c r="I141" s="31">
        <v>0.25000422700000002</v>
      </c>
      <c r="J141" s="31">
        <v>0.25855170599999999</v>
      </c>
      <c r="K141" s="31">
        <v>0.26537682800000001</v>
      </c>
      <c r="L141" s="31">
        <v>0.27183002000000001</v>
      </c>
      <c r="M141" s="31">
        <v>0.27459053</v>
      </c>
      <c r="N141" s="31">
        <v>0.267970873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0.23892111299999999</v>
      </c>
      <c r="T141" s="33">
        <v>0.23467868</v>
      </c>
      <c r="U141" s="33">
        <v>0.23540882699999999</v>
      </c>
      <c r="V141" s="33">
        <v>0.24355817599999999</v>
      </c>
      <c r="W141" s="33">
        <v>0.26231011999999998</v>
      </c>
      <c r="X141" s="33">
        <v>0.27148857999999998</v>
      </c>
      <c r="Y141" s="33">
        <v>0.26351279399999999</v>
      </c>
      <c r="Z141" s="33">
        <v>0.26387431500000003</v>
      </c>
      <c r="AA141" s="40">
        <v>0.26504216000000003</v>
      </c>
      <c r="AB141" s="40">
        <v>0.24640738500000001</v>
      </c>
      <c r="AC141" s="40">
        <v>0.23614752999999999</v>
      </c>
      <c r="AD141" s="40">
        <v>0.24808698000000001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0.25192186452173915</v>
      </c>
      <c r="AP141" s="2">
        <f>((AK141-AK$30)*100)/AK$30</f>
        <v>-1.1138843142397641</v>
      </c>
    </row>
    <row r="142" spans="1:46" x14ac:dyDescent="0.25">
      <c r="A142" s="31" t="s">
        <v>0</v>
      </c>
      <c r="B142" s="41" t="s">
        <v>0</v>
      </c>
      <c r="C142" s="31" t="s">
        <v>0</v>
      </c>
      <c r="D142" s="31">
        <v>0.23016652700000001</v>
      </c>
      <c r="E142" s="31">
        <v>0.22920927399999999</v>
      </c>
      <c r="F142" s="31">
        <v>0.23365581499999999</v>
      </c>
      <c r="G142" s="31">
        <v>0.23435166599999999</v>
      </c>
      <c r="H142" s="31">
        <v>0.23560357300000001</v>
      </c>
      <c r="I142" s="31">
        <v>0.23941983999999999</v>
      </c>
      <c r="J142" s="31">
        <v>0.24492150700000001</v>
      </c>
      <c r="K142" s="31">
        <v>0.251641263</v>
      </c>
      <c r="L142" s="31">
        <v>0.25813095000000003</v>
      </c>
      <c r="M142" s="31">
        <v>0.26621635999999999</v>
      </c>
      <c r="N142" s="31">
        <v>0.26961047500000002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0.23018617999999999</v>
      </c>
      <c r="T142" s="33">
        <v>0.23090060600000001</v>
      </c>
      <c r="U142" s="33">
        <v>0.230384595</v>
      </c>
      <c r="V142" s="33">
        <v>0.23281916499999999</v>
      </c>
      <c r="W142" s="33">
        <v>0.23904201999999999</v>
      </c>
      <c r="X142" s="33">
        <v>0.25515939999999998</v>
      </c>
      <c r="Y142" s="33">
        <v>0.26089888999999999</v>
      </c>
      <c r="Z142" s="33" t="s">
        <v>0</v>
      </c>
      <c r="AA142" s="40">
        <v>0.25015335999999999</v>
      </c>
      <c r="AB142" s="40">
        <v>0.23853883000000001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0.24305051480000001</v>
      </c>
      <c r="AP142" s="2">
        <f>((AK142-AK$31)*100)/AK$31</f>
        <v>-7.1281567364920168E-2</v>
      </c>
    </row>
    <row r="143" spans="1:46" x14ac:dyDescent="0.25">
      <c r="A143" s="31" t="s">
        <v>0</v>
      </c>
      <c r="B143" s="41" t="s">
        <v>0</v>
      </c>
      <c r="C143" s="31" t="s">
        <v>0</v>
      </c>
      <c r="D143" s="31">
        <v>0.225112017</v>
      </c>
      <c r="E143" s="31">
        <v>0.23372085000000001</v>
      </c>
      <c r="F143" s="31">
        <v>0.232580655</v>
      </c>
      <c r="G143" s="31">
        <v>0.23284806799999999</v>
      </c>
      <c r="H143" s="31">
        <v>0.23281655800000001</v>
      </c>
      <c r="I143" s="31">
        <v>0.23373743799999999</v>
      </c>
      <c r="J143" s="31">
        <v>0.23536926</v>
      </c>
      <c r="K143" s="31">
        <v>0.23933652999999999</v>
      </c>
      <c r="L143" s="31">
        <v>0.245372803</v>
      </c>
      <c r="M143" s="31">
        <v>0.25309680000000001</v>
      </c>
      <c r="N143" s="31">
        <v>0.25570277699999999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0.22329637999999999</v>
      </c>
      <c r="U143" s="33">
        <v>0.22655721600000001</v>
      </c>
      <c r="V143" s="33">
        <v>0.22283733</v>
      </c>
      <c r="W143" s="33">
        <v>0.22228974000000001</v>
      </c>
      <c r="X143" s="33">
        <v>0.231351</v>
      </c>
      <c r="Y143" s="33">
        <v>0.24268559000000001</v>
      </c>
      <c r="Z143" s="33">
        <v>0.24565362499999999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0.23524247983333327</v>
      </c>
      <c r="AP143" s="2">
        <f>((AK143-AK$32)*100)/AK$32</f>
        <v>0.9711415583777695</v>
      </c>
    </row>
    <row r="144" spans="1:46" x14ac:dyDescent="0.25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0.23787349299999999</v>
      </c>
      <c r="F144" s="31">
        <v>0.23472417700000001</v>
      </c>
      <c r="G144" s="31">
        <v>0.23382940699999999</v>
      </c>
      <c r="H144" s="31">
        <v>0.23469542800000001</v>
      </c>
      <c r="I144" s="31">
        <v>0.23147585400000001</v>
      </c>
      <c r="J144" s="31">
        <v>0.22882856500000001</v>
      </c>
      <c r="K144" s="31">
        <v>0.23018375399999999</v>
      </c>
      <c r="L144" s="31">
        <v>0.23543306</v>
      </c>
      <c r="M144" s="31">
        <v>0.24433385399999999</v>
      </c>
      <c r="N144" s="31">
        <v>0.235535737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0.21767326000000001</v>
      </c>
      <c r="V144" s="33">
        <v>0.21267615400000001</v>
      </c>
      <c r="W144" s="33">
        <v>0.20709880999999999</v>
      </c>
      <c r="X144" s="33">
        <v>0.212336314</v>
      </c>
      <c r="Y144" s="33">
        <v>0.218066697</v>
      </c>
      <c r="Z144" s="33">
        <v>0.222730333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0.22734343106250002</v>
      </c>
      <c r="AP144" s="2">
        <f>((AK144-AK$33)*100)/AK$33</f>
        <v>1.3550500968664181</v>
      </c>
    </row>
    <row r="145" spans="1:47" x14ac:dyDescent="0.25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0.25193258600000001</v>
      </c>
      <c r="F145" s="27">
        <v>0.24770550799999999</v>
      </c>
      <c r="G145" s="27">
        <v>0.24621675700000001</v>
      </c>
      <c r="H145" s="27">
        <v>0.26396978300000001</v>
      </c>
      <c r="I145" s="27">
        <v>0.247237128</v>
      </c>
      <c r="J145" s="27">
        <v>0.23104698400000001</v>
      </c>
      <c r="K145" s="27">
        <v>0.226769518</v>
      </c>
      <c r="L145" s="27">
        <v>0.22463619400000001</v>
      </c>
      <c r="M145" s="27">
        <v>0.23510816700000001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0.19081573499999999</v>
      </c>
      <c r="V145" s="27">
        <v>0.19631718400000001</v>
      </c>
      <c r="W145" s="27">
        <v>0.17904920599999999</v>
      </c>
      <c r="X145" s="27">
        <v>0.17449731299999999</v>
      </c>
      <c r="Y145" s="27">
        <v>0.18740854200000001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0.22162218607142861</v>
      </c>
      <c r="AP145" s="2">
        <f>((AK145-AK$34)*100)/AK$34</f>
        <v>2.6250886677222875</v>
      </c>
    </row>
    <row r="146" spans="1:47" x14ac:dyDescent="0.25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0.178135812</v>
      </c>
      <c r="H146" s="27">
        <v>0.18460976900000001</v>
      </c>
      <c r="I146" s="27">
        <v>0.18543269800000001</v>
      </c>
      <c r="J146" s="27">
        <v>0.205684284</v>
      </c>
      <c r="K146" s="27">
        <v>0.190868119</v>
      </c>
      <c r="L146" s="27">
        <v>0.17989201699999999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0.11546221843</v>
      </c>
      <c r="V146" s="27">
        <v>0.1326231893</v>
      </c>
      <c r="W146" s="27">
        <v>0.112580234686841</v>
      </c>
      <c r="X146" s="27">
        <v>0.16451832499999999</v>
      </c>
      <c r="Y146" s="27">
        <v>0.15877177100000001</v>
      </c>
      <c r="Z146" s="27">
        <v>0.21536822799999999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0.16866222211807011</v>
      </c>
      <c r="AP146" s="2">
        <f>((AK146-AK$35)*100)/AK$35</f>
        <v>8.6961894170964076</v>
      </c>
    </row>
    <row r="147" spans="1:47" x14ac:dyDescent="0.25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0.15986577046989139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0.13909721043673129</v>
      </c>
      <c r="U147" s="25">
        <v>0.1351983704392706</v>
      </c>
      <c r="V147" s="25" t="s">
        <v>0</v>
      </c>
      <c r="W147" s="25" t="s">
        <v>0</v>
      </c>
      <c r="X147" s="25">
        <v>0.15645589038345159</v>
      </c>
      <c r="Y147" s="25">
        <v>0.14654198038378621</v>
      </c>
      <c r="Z147" s="25">
        <v>0.14693849042689849</v>
      </c>
      <c r="AA147" s="25">
        <v>0.14490342045324139</v>
      </c>
      <c r="AB147" s="25">
        <v>0.14374990047710501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0.14659387918379699</v>
      </c>
      <c r="AP147" s="22">
        <f>((AK147-AK$36)*100)/AK$36</f>
        <v>3.2756816280571188</v>
      </c>
    </row>
    <row r="148" spans="1:47" x14ac:dyDescent="0.25">
      <c r="A148" s="25">
        <v>8.1446680170524491E-2</v>
      </c>
      <c r="B148" s="26">
        <v>7.6310955160607902E-2</v>
      </c>
      <c r="C148" s="25">
        <v>7.4909660158258104E-2</v>
      </c>
      <c r="D148" s="25">
        <v>7.4453910156365197E-2</v>
      </c>
      <c r="E148" s="25">
        <v>7.4241400153786941E-2</v>
      </c>
      <c r="F148" s="25">
        <v>7.428562015183475E-2</v>
      </c>
      <c r="G148" s="25">
        <v>7.420930015020856E-2</v>
      </c>
      <c r="H148" s="25">
        <v>7.4058790148656753E-2</v>
      </c>
      <c r="I148" s="25">
        <v>7.4187430147704472E-2</v>
      </c>
      <c r="J148" s="25">
        <v>7.3797755147030478E-2</v>
      </c>
      <c r="K148" s="25">
        <v>7.4808130147296426E-2</v>
      </c>
      <c r="L148" s="25">
        <v>7.5087450147646811E-2</v>
      </c>
      <c r="M148" s="25">
        <v>7.5188205148061543E-2</v>
      </c>
      <c r="N148" s="25">
        <v>7.5392246148447292E-2</v>
      </c>
      <c r="O148" s="25">
        <v>7.6180200151911778E-2</v>
      </c>
      <c r="P148" s="25">
        <v>7.3752080150576063E-2</v>
      </c>
      <c r="Q148" s="25">
        <v>7.2533965150404403E-2</v>
      </c>
      <c r="R148" s="25">
        <v>7.2145290149901703E-2</v>
      </c>
      <c r="S148" s="25">
        <v>7.0633840150122321E-2</v>
      </c>
      <c r="T148" s="25">
        <v>7.6350730160938268E-2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8.4255790164786876E-2</v>
      </c>
      <c r="Z148" s="25">
        <v>7.9079345167083093E-2</v>
      </c>
      <c r="AA148" s="25">
        <v>7.9199760168117708E-2</v>
      </c>
      <c r="AB148" s="25">
        <v>8.7564520179590918E-2</v>
      </c>
      <c r="AC148" s="25">
        <v>8.9186370181853769E-2</v>
      </c>
      <c r="AD148" s="25">
        <v>8.1825250171356473E-2</v>
      </c>
      <c r="AE148" s="25">
        <v>7.9975810172128722E-2</v>
      </c>
      <c r="AF148" s="25">
        <v>8.1254190172560262E-2</v>
      </c>
      <c r="AG148" s="25">
        <v>8.2909920172956175E-2</v>
      </c>
      <c r="AH148" s="25">
        <v>8.1471770172642816E-2</v>
      </c>
      <c r="AI148" s="25">
        <v>8.1222980172200004E-2</v>
      </c>
      <c r="AJ148" s="25">
        <v>8.2401134172046253E-2</v>
      </c>
      <c r="AK148" s="3">
        <f t="shared" si="2"/>
        <v>7.7635015003675256E-2</v>
      </c>
      <c r="AP148" s="22">
        <f>((AK148-AK$37)*100)/AK$37</f>
        <v>5.3231260654552059</v>
      </c>
    </row>
    <row r="149" spans="1:47" x14ac:dyDescent="0.25">
      <c r="A149" t="s">
        <v>35</v>
      </c>
      <c r="AK149" s="17">
        <f>SUM(A113:AJ146)/867</f>
        <v>0.24105220897896656</v>
      </c>
      <c r="AP149" s="23">
        <f>((AK149-AK$38)*100)/AK$38</f>
        <v>-1.8001940152695213</v>
      </c>
      <c r="AQ149" s="24" t="s">
        <v>125</v>
      </c>
    </row>
    <row r="150" spans="1:47" x14ac:dyDescent="0.25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0</v>
      </c>
      <c r="B151" s="26">
        <v>0.10729036019545619</v>
      </c>
      <c r="C151" s="25">
        <v>0.1162254302204019</v>
      </c>
      <c r="D151" s="25">
        <v>8.7507725198693098E-2</v>
      </c>
      <c r="E151" s="25">
        <v>6.9028586179153029E-2</v>
      </c>
      <c r="F151" s="25">
        <v>6.5472870177803552E-2</v>
      </c>
      <c r="G151" s="25">
        <v>7.0019595183416106E-2</v>
      </c>
      <c r="H151" s="25">
        <v>0.1122797362417258</v>
      </c>
      <c r="I151" s="25">
        <v>0.12518601027534829</v>
      </c>
      <c r="J151" s="25">
        <v>0.12773910026757909</v>
      </c>
      <c r="K151" s="25">
        <v>7.5935420169910575E-2</v>
      </c>
      <c r="L151" s="25">
        <v>0.1340388002650128</v>
      </c>
      <c r="M151" s="25">
        <v>7.7821404171471237E-2</v>
      </c>
      <c r="N151" s="25">
        <v>0.13302161026117329</v>
      </c>
      <c r="O151" s="25">
        <v>7.1351890168795951E-2</v>
      </c>
      <c r="P151" s="25">
        <v>0.1153991502632669</v>
      </c>
      <c r="Q151" s="25">
        <v>0.1089618802593435</v>
      </c>
      <c r="R151" s="25">
        <v>0.1007566002429634</v>
      </c>
      <c r="S151" s="25">
        <v>5.7575807156148691E-2</v>
      </c>
      <c r="T151" s="25">
        <v>6.166980415484994E-2</v>
      </c>
      <c r="U151" s="25">
        <v>8.4202330170046524E-2</v>
      </c>
      <c r="V151" s="25">
        <v>7.5403675151001368E-2</v>
      </c>
      <c r="W151" s="25">
        <v>7.5553910146051367E-2</v>
      </c>
      <c r="X151" s="25">
        <v>7.3148170141505583E-2</v>
      </c>
      <c r="Y151" s="25">
        <v>6.9642380137247689E-2</v>
      </c>
      <c r="Z151" s="25">
        <v>6.7490270135554531E-2</v>
      </c>
      <c r="AA151" s="25">
        <v>6.8305776138447349E-2</v>
      </c>
      <c r="AB151" s="25">
        <v>7.4026406145669812E-2</v>
      </c>
      <c r="AC151" s="25">
        <v>7.5659640148727711E-2</v>
      </c>
      <c r="AD151" s="25">
        <v>8.8519860160222189E-2</v>
      </c>
      <c r="AE151" s="25">
        <v>0.10445648417379499</v>
      </c>
      <c r="AF151" s="25">
        <v>9.8558925172762296E-2</v>
      </c>
      <c r="AG151" s="25">
        <v>7.6275330152151447E-2</v>
      </c>
      <c r="AH151" s="25">
        <v>6.440256013496988E-2</v>
      </c>
      <c r="AI151" s="25">
        <v>0.14257427025336131</v>
      </c>
      <c r="AJ151" s="25" t="s">
        <v>0</v>
      </c>
      <c r="AK151" s="3">
        <f>AVERAGE(A151:AJ151)</f>
        <v>8.986769910041259E-2</v>
      </c>
      <c r="AM151" s="6" t="s">
        <v>94</v>
      </c>
      <c r="AO151" s="2">
        <f>SUM(A184:AJ185)/40</f>
        <v>9.7832559827348092E-2</v>
      </c>
      <c r="AP151" s="2">
        <f>((AK151-AK$3)*100)/AK$3</f>
        <v>13.502563122712187</v>
      </c>
      <c r="AR151" s="6" t="s">
        <v>94</v>
      </c>
      <c r="AS151" s="2"/>
      <c r="AT151" s="2">
        <f>((AO151-AO$3)*100)/AO$3</f>
        <v>11.990557947810743</v>
      </c>
    </row>
    <row r="152" spans="1:47" x14ac:dyDescent="0.25">
      <c r="A152" s="27">
        <v>0.16723536429999999</v>
      </c>
      <c r="B152" s="28">
        <v>0.17238106249999999</v>
      </c>
      <c r="C152" s="27">
        <v>0.17112150700000001</v>
      </c>
      <c r="D152" s="27">
        <v>0.164997962</v>
      </c>
      <c r="E152" s="27">
        <v>0.15521723670000001</v>
      </c>
      <c r="F152" s="27">
        <v>0.14912984300000001</v>
      </c>
      <c r="G152" s="27">
        <v>0.14274307550000001</v>
      </c>
      <c r="H152" s="27">
        <v>0.14686303361299999</v>
      </c>
      <c r="I152" s="27">
        <v>0.1482331390187</v>
      </c>
      <c r="J152" s="27">
        <v>0.154662301133</v>
      </c>
      <c r="K152" s="27">
        <v>0.14760938808429999</v>
      </c>
      <c r="L152" s="27">
        <v>0.15638637626863</v>
      </c>
      <c r="M152" s="27">
        <v>0.15516698443582</v>
      </c>
      <c r="N152" s="27">
        <v>0.15848233849901999</v>
      </c>
      <c r="O152" s="27">
        <v>0.1558910998005</v>
      </c>
      <c r="P152" s="27">
        <v>0.15376797502</v>
      </c>
      <c r="Q152" s="27">
        <v>0.13954954780000001</v>
      </c>
      <c r="R152" s="27">
        <v>0.130166022514</v>
      </c>
      <c r="S152" s="27">
        <v>0.13415479752566001</v>
      </c>
      <c r="T152" s="27">
        <v>0.15061903469999999</v>
      </c>
      <c r="U152" s="27">
        <v>0.147910243774</v>
      </c>
      <c r="V152" s="27">
        <v>0.14601843212226681</v>
      </c>
      <c r="W152" s="27">
        <v>0.1393728912000505</v>
      </c>
      <c r="X152" s="27">
        <v>0.14150909076808529</v>
      </c>
      <c r="Y152" s="27">
        <v>0.15433165058678691</v>
      </c>
      <c r="Z152" s="27">
        <v>0.17277658053850109</v>
      </c>
      <c r="AA152" s="27">
        <v>0.18191671053887459</v>
      </c>
      <c r="AB152" s="27">
        <v>0.1677748705257206</v>
      </c>
      <c r="AC152" s="27">
        <v>0.16810304052042879</v>
      </c>
      <c r="AD152" s="27">
        <v>0.17617129054384861</v>
      </c>
      <c r="AE152" s="27">
        <v>0.1874761105660516</v>
      </c>
      <c r="AF152" s="27">
        <v>0.17430164061074971</v>
      </c>
      <c r="AG152" s="27">
        <v>0.16596052077010029</v>
      </c>
      <c r="AH152" s="27">
        <v>0.1731383709254678</v>
      </c>
      <c r="AI152" s="27">
        <v>0.16320463116148209</v>
      </c>
      <c r="AJ152" s="27">
        <v>0.15833139134285551</v>
      </c>
      <c r="AK152" s="3">
        <f t="shared" si="2"/>
        <v>0.15757432099744165</v>
      </c>
      <c r="AM152" s="6" t="s">
        <v>116</v>
      </c>
      <c r="AO152" s="2">
        <f>SUM(A150:AJ151)/34</f>
        <v>8.986769910041259E-2</v>
      </c>
      <c r="AP152" s="2">
        <f>((AK152-AK$4)*100)/AK$4</f>
        <v>11.473163655586179</v>
      </c>
      <c r="AR152" s="6" t="s">
        <v>116</v>
      </c>
      <c r="AS152" s="2"/>
      <c r="AT152" s="1">
        <f>((AO152-AO$4)*100)/AO$4</f>
        <v>13.502563122712187</v>
      </c>
    </row>
    <row r="153" spans="1:47" x14ac:dyDescent="0.25">
      <c r="A153" s="27">
        <v>0.21410978999999999</v>
      </c>
      <c r="B153" s="28">
        <v>0.21303074899999999</v>
      </c>
      <c r="C153" s="27">
        <v>0.211169257</v>
      </c>
      <c r="D153" s="27">
        <v>0.21223533999999999</v>
      </c>
      <c r="E153" s="27">
        <v>0.20742436</v>
      </c>
      <c r="F153" s="27">
        <v>0.20329851500000001</v>
      </c>
      <c r="G153" s="27">
        <v>0.19835908099999999</v>
      </c>
      <c r="H153" s="27">
        <v>0.197550851</v>
      </c>
      <c r="I153" s="27">
        <v>0.20653680399999999</v>
      </c>
      <c r="J153" s="27">
        <v>0.21379854400000001</v>
      </c>
      <c r="K153" s="27">
        <v>0.214516293</v>
      </c>
      <c r="L153" s="27">
        <v>0.21381556299999999</v>
      </c>
      <c r="M153" s="27">
        <v>0.213453542</v>
      </c>
      <c r="N153" s="27">
        <v>0.21286788000000001</v>
      </c>
      <c r="O153" s="27">
        <v>0.21239304000000001</v>
      </c>
      <c r="P153" s="27">
        <v>0.20764097400000001</v>
      </c>
      <c r="Q153" s="27">
        <v>0.20513917700000001</v>
      </c>
      <c r="R153" s="27">
        <v>0.20035512</v>
      </c>
      <c r="S153" s="27">
        <v>0.177143038</v>
      </c>
      <c r="T153" s="27">
        <v>0.18799580499999999</v>
      </c>
      <c r="U153" s="27">
        <v>0.20524524999999999</v>
      </c>
      <c r="V153" s="27">
        <v>0.21789279</v>
      </c>
      <c r="W153" s="27">
        <v>0.21985051799999999</v>
      </c>
      <c r="X153" s="27">
        <v>0.219685291</v>
      </c>
      <c r="Y153" s="27">
        <v>0.21914451200000001</v>
      </c>
      <c r="Z153" s="27">
        <v>0.21866101499999999</v>
      </c>
      <c r="AA153" s="27">
        <v>0.21714783700000001</v>
      </c>
      <c r="AB153" s="27">
        <v>0.215629081</v>
      </c>
      <c r="AC153" s="27">
        <v>0.215127929</v>
      </c>
      <c r="AD153" s="27">
        <v>0.215862786</v>
      </c>
      <c r="AE153" s="27">
        <v>0.21709651399999999</v>
      </c>
      <c r="AF153" s="27">
        <v>0.216876607</v>
      </c>
      <c r="AG153" s="27">
        <v>0.215676748</v>
      </c>
      <c r="AH153" s="27">
        <v>0.21551255999999999</v>
      </c>
      <c r="AI153" s="27">
        <v>0.21478382100000001</v>
      </c>
      <c r="AJ153" s="27">
        <v>0.21440052200000001</v>
      </c>
      <c r="AK153" s="3">
        <f t="shared" si="2"/>
        <v>0.2105952084444444</v>
      </c>
      <c r="AM153" s="10" t="s">
        <v>94</v>
      </c>
      <c r="AO153" s="2">
        <f>SUM(A182:AJ183)/26</f>
        <v>0.20550512868846144</v>
      </c>
      <c r="AP153" s="2">
        <f>((AK153-AK$5)*100)/AK$5</f>
        <v>2.1860885912356096</v>
      </c>
      <c r="AR153" s="10" t="s">
        <v>94</v>
      </c>
      <c r="AS153" s="2"/>
      <c r="AT153" s="1">
        <f>((AO153-AO$5)*100)/AO$5</f>
        <v>9.3701561549563337</v>
      </c>
    </row>
    <row r="154" spans="1:47" x14ac:dyDescent="0.25">
      <c r="A154" s="29">
        <v>0.21349366</v>
      </c>
      <c r="B154" s="30">
        <v>0.21311385499999999</v>
      </c>
      <c r="C154" s="29">
        <v>0.21235933200000001</v>
      </c>
      <c r="D154" s="29">
        <v>0.2140899</v>
      </c>
      <c r="E154" s="31">
        <v>0.214603988</v>
      </c>
      <c r="F154" s="31">
        <v>0.21467588000000001</v>
      </c>
      <c r="G154" s="31">
        <v>0.21518583599999999</v>
      </c>
      <c r="H154" s="31">
        <v>0.214731475</v>
      </c>
      <c r="I154" s="31">
        <v>0.218917843</v>
      </c>
      <c r="J154" s="31">
        <v>0.22281996800000001</v>
      </c>
      <c r="K154" s="31">
        <v>0.22252496999999999</v>
      </c>
      <c r="L154" s="31">
        <v>0.21949822699999999</v>
      </c>
      <c r="M154" s="31">
        <v>0.21735711299999999</v>
      </c>
      <c r="N154" s="31">
        <v>0.215937293</v>
      </c>
      <c r="O154" s="31">
        <v>0.21494386600000001</v>
      </c>
      <c r="P154" s="31">
        <v>0.21380471000000001</v>
      </c>
      <c r="Q154" s="32">
        <v>0.212202368</v>
      </c>
      <c r="R154" s="32">
        <v>0.211557195</v>
      </c>
      <c r="S154" s="33">
        <v>0.203116295</v>
      </c>
      <c r="T154" s="33" t="s">
        <v>0</v>
      </c>
      <c r="U154" s="33">
        <v>0.228112392</v>
      </c>
      <c r="V154" s="33">
        <v>0.22893912399999999</v>
      </c>
      <c r="W154" s="33">
        <v>0.22902665999999999</v>
      </c>
      <c r="X154" s="33">
        <v>0.22758542000000001</v>
      </c>
      <c r="Y154" s="33">
        <v>0.22636875000000001</v>
      </c>
      <c r="Z154" s="33">
        <v>0.224672555</v>
      </c>
      <c r="AA154" s="33">
        <v>0.22131065</v>
      </c>
      <c r="AB154" s="33">
        <v>0.21844422999999999</v>
      </c>
      <c r="AC154" s="29">
        <v>0.217448953</v>
      </c>
      <c r="AD154" s="29">
        <v>0.217617328</v>
      </c>
      <c r="AE154" s="29">
        <v>0.222043343</v>
      </c>
      <c r="AF154" s="29">
        <v>0.222058068</v>
      </c>
      <c r="AG154" s="29">
        <v>0.21639968000000001</v>
      </c>
      <c r="AH154" s="29">
        <v>0.21443455</v>
      </c>
      <c r="AI154" s="29">
        <v>0.21304083700000001</v>
      </c>
      <c r="AJ154" s="29">
        <v>0.213403325</v>
      </c>
      <c r="AK154" s="3">
        <f t="shared" si="2"/>
        <v>0.21788113254285713</v>
      </c>
      <c r="AM154" s="10" t="s">
        <v>116</v>
      </c>
      <c r="AO154" s="2">
        <f>SUM(A152:AJ153)/72</f>
        <v>0.18408476472094304</v>
      </c>
      <c r="AP154" s="2">
        <f>((AK154-AK$6)*100)/AK$6</f>
        <v>1.4008803866740454</v>
      </c>
      <c r="AR154" s="10" t="s">
        <v>116</v>
      </c>
      <c r="AS154" s="2"/>
      <c r="AT154" s="1">
        <f>((AO154-AO$6)*100)/AO$6</f>
        <v>5.9644763657918913</v>
      </c>
    </row>
    <row r="155" spans="1:47" x14ac:dyDescent="0.25">
      <c r="A155" s="29">
        <v>0.21566690999999999</v>
      </c>
      <c r="B155" s="30">
        <v>0.21900304400000001</v>
      </c>
      <c r="C155" s="29">
        <v>0.22388621</v>
      </c>
      <c r="D155" s="29">
        <v>0.22513374999999999</v>
      </c>
      <c r="E155" s="31">
        <v>0.22968693000000001</v>
      </c>
      <c r="F155" s="31">
        <v>0.23443320400000001</v>
      </c>
      <c r="G155" s="31">
        <v>0.23510067500000001</v>
      </c>
      <c r="H155" s="31">
        <v>0.23388683499999999</v>
      </c>
      <c r="I155" s="31">
        <v>0.23669773999999999</v>
      </c>
      <c r="J155" s="31">
        <v>0.23518248999999999</v>
      </c>
      <c r="K155" s="31">
        <v>0.23278174700000001</v>
      </c>
      <c r="L155" s="31">
        <v>0.23167850000000001</v>
      </c>
      <c r="M155" s="31">
        <v>0.23033306000000001</v>
      </c>
      <c r="N155" s="31">
        <v>0.22948939800000001</v>
      </c>
      <c r="O155" s="31">
        <v>0.22881061</v>
      </c>
      <c r="P155" s="31">
        <v>0.22894487999999999</v>
      </c>
      <c r="Q155" s="32">
        <v>0.23045357</v>
      </c>
      <c r="R155" s="32">
        <v>0.23412088</v>
      </c>
      <c r="S155" s="33">
        <v>0.22770087999999999</v>
      </c>
      <c r="T155" s="33" t="s">
        <v>0</v>
      </c>
      <c r="U155" s="33">
        <v>0.23823560499999999</v>
      </c>
      <c r="V155" s="33">
        <v>0.23570419500000001</v>
      </c>
      <c r="W155" s="33">
        <v>0.234786405</v>
      </c>
      <c r="X155" s="33">
        <v>0.23367158299999999</v>
      </c>
      <c r="Y155" s="33">
        <v>0.23143759</v>
      </c>
      <c r="Z155" s="33">
        <v>0.227020535</v>
      </c>
      <c r="AA155" s="33">
        <v>0.22403964000000001</v>
      </c>
      <c r="AB155" s="33">
        <v>0.22497672499999999</v>
      </c>
      <c r="AC155" s="29">
        <v>0.22391889200000001</v>
      </c>
      <c r="AD155" s="29">
        <v>0.21799822799999999</v>
      </c>
      <c r="AE155" s="29">
        <v>0.21658260400000001</v>
      </c>
      <c r="AF155" s="29">
        <v>0.21814238699999999</v>
      </c>
      <c r="AG155" s="29">
        <v>0.21555139000000001</v>
      </c>
      <c r="AH155" s="29">
        <v>0.213360365</v>
      </c>
      <c r="AI155" s="29">
        <v>0.21250579</v>
      </c>
      <c r="AJ155" s="29">
        <v>0.213529264</v>
      </c>
      <c r="AK155" s="3">
        <f t="shared" si="2"/>
        <v>0.22698435745714288</v>
      </c>
      <c r="AM155" s="11" t="s">
        <v>99</v>
      </c>
      <c r="AO155" s="2">
        <f>SUM(A177:R181)/56</f>
        <v>0.24501655130357144</v>
      </c>
      <c r="AP155" s="2">
        <f>((AK155-AK$7)*100)/AK$7</f>
        <v>1.3762314856926565</v>
      </c>
      <c r="AR155" s="11" t="s">
        <v>99</v>
      </c>
      <c r="AS155" s="2"/>
      <c r="AT155" s="1">
        <f>((AO155-AO$7)*100)/AO$7</f>
        <v>-1.3671231664248713</v>
      </c>
    </row>
    <row r="156" spans="1:47" x14ac:dyDescent="0.25">
      <c r="A156" s="29">
        <v>0.23106418000000001</v>
      </c>
      <c r="B156" s="30">
        <v>0.237206047</v>
      </c>
      <c r="C156" s="29">
        <v>0.24055807000000001</v>
      </c>
      <c r="D156" s="29">
        <v>0.242201483</v>
      </c>
      <c r="E156" s="31">
        <v>0.24877624000000001</v>
      </c>
      <c r="F156" s="31">
        <v>0.245947796</v>
      </c>
      <c r="G156" s="31">
        <v>0.246636883</v>
      </c>
      <c r="H156" s="31">
        <v>0.243736814</v>
      </c>
      <c r="I156" s="31">
        <v>0.24034032</v>
      </c>
      <c r="J156" s="31">
        <v>0.23837957700000001</v>
      </c>
      <c r="K156" s="31">
        <v>0.23886270600000001</v>
      </c>
      <c r="L156" s="31">
        <v>0.24077398999999999</v>
      </c>
      <c r="M156" s="31">
        <v>0.2427841</v>
      </c>
      <c r="N156" s="31">
        <v>0.243619803</v>
      </c>
      <c r="O156" s="31">
        <v>0.24453330700000001</v>
      </c>
      <c r="P156" s="31">
        <v>0.24543024999999999</v>
      </c>
      <c r="Q156" s="32">
        <v>0.24818156499999999</v>
      </c>
      <c r="R156" s="32">
        <v>0.25295989000000002</v>
      </c>
      <c r="S156" s="33">
        <v>0.24611970499999999</v>
      </c>
      <c r="T156" s="33" t="s">
        <v>0</v>
      </c>
      <c r="U156" s="33">
        <v>0.25916016600000003</v>
      </c>
      <c r="V156" s="33">
        <v>0.24504993</v>
      </c>
      <c r="W156" s="33">
        <v>0.24156266800000001</v>
      </c>
      <c r="X156" s="33">
        <v>0.24042922999999999</v>
      </c>
      <c r="Y156" s="33">
        <v>0.23848572400000001</v>
      </c>
      <c r="Z156" s="33">
        <v>0.23746202699999999</v>
      </c>
      <c r="AA156" s="33">
        <v>0.237959806</v>
      </c>
      <c r="AB156" s="33">
        <v>0.24069379699999999</v>
      </c>
      <c r="AC156" s="29">
        <v>0.23673266300000001</v>
      </c>
      <c r="AD156" s="29">
        <v>0.219359727</v>
      </c>
      <c r="AE156" s="29">
        <v>0.21458848</v>
      </c>
      <c r="AF156" s="29">
        <v>0.21419393</v>
      </c>
      <c r="AG156" s="29">
        <v>0.21282094400000001</v>
      </c>
      <c r="AH156" s="29">
        <v>0.21538537499999999</v>
      </c>
      <c r="AI156" s="29">
        <v>0.21896904</v>
      </c>
      <c r="AJ156" s="29">
        <v>0.223926707</v>
      </c>
      <c r="AK156" s="3">
        <f t="shared" si="2"/>
        <v>0.23756836971428577</v>
      </c>
      <c r="AM156" s="11" t="s">
        <v>102</v>
      </c>
      <c r="AO156" s="2">
        <f>SUM(E154:R158)/68</f>
        <v>0.2364115538382352</v>
      </c>
      <c r="AP156" s="2">
        <f>((AK156-AK$8)*100)/AK$8</f>
        <v>0.38882404543226856</v>
      </c>
      <c r="AR156" s="11" t="s">
        <v>102</v>
      </c>
      <c r="AS156" s="2"/>
      <c r="AT156" s="1">
        <f>((AO156-AO$8)*100)/AO$8</f>
        <v>-1.2557727407970765</v>
      </c>
    </row>
    <row r="157" spans="1:47" x14ac:dyDescent="0.25">
      <c r="A157" s="29">
        <v>0.25053441599999998</v>
      </c>
      <c r="B157" s="30">
        <v>0.254512768</v>
      </c>
      <c r="C157" s="29">
        <v>0.25129815999999999</v>
      </c>
      <c r="D157" s="29">
        <v>0.24381774000000001</v>
      </c>
      <c r="E157" s="31" t="s">
        <v>0</v>
      </c>
      <c r="F157" s="31">
        <v>0.240684963</v>
      </c>
      <c r="G157" s="31">
        <v>0.24665918000000001</v>
      </c>
      <c r="H157" s="31">
        <v>0.24207298999999999</v>
      </c>
      <c r="I157" s="31">
        <v>0.23969275500000001</v>
      </c>
      <c r="J157" s="31">
        <v>0.238019806</v>
      </c>
      <c r="K157" s="31">
        <v>0.24156620000000001</v>
      </c>
      <c r="L157" s="31">
        <v>0.24674632399999999</v>
      </c>
      <c r="M157" s="31">
        <v>0.24964674000000001</v>
      </c>
      <c r="N157" s="31">
        <v>0.25077175000000002</v>
      </c>
      <c r="O157" s="31">
        <v>0.25452889499999998</v>
      </c>
      <c r="P157" s="31">
        <v>0.25663502599999999</v>
      </c>
      <c r="Q157" s="32">
        <v>0.25939812000000001</v>
      </c>
      <c r="R157" s="32">
        <v>0.26194967600000002</v>
      </c>
      <c r="S157" s="33">
        <v>0.25797735999999999</v>
      </c>
      <c r="T157" s="33" t="s">
        <v>0</v>
      </c>
      <c r="U157" s="33">
        <v>0.26473773</v>
      </c>
      <c r="V157" s="33">
        <v>0.25214304700000001</v>
      </c>
      <c r="W157" s="33">
        <v>0.24418161999999999</v>
      </c>
      <c r="X157" s="33">
        <v>0.242101493</v>
      </c>
      <c r="Y157" s="33">
        <v>0.24472393000000001</v>
      </c>
      <c r="Z157" s="33">
        <v>0.248962664</v>
      </c>
      <c r="AA157" s="33">
        <v>0.255980078</v>
      </c>
      <c r="AB157" s="33">
        <v>0.25703119699999999</v>
      </c>
      <c r="AC157" s="29">
        <v>0.25375871500000002</v>
      </c>
      <c r="AD157" s="29">
        <v>0.23928765499999999</v>
      </c>
      <c r="AE157" s="29">
        <v>0.23454696</v>
      </c>
      <c r="AF157" s="29">
        <v>0.232642976</v>
      </c>
      <c r="AG157" s="29">
        <v>0.23334323000000001</v>
      </c>
      <c r="AH157" s="29">
        <v>0.23840897</v>
      </c>
      <c r="AI157" s="29">
        <v>0.24604573499999999</v>
      </c>
      <c r="AJ157" s="29">
        <v>0.24846837199999999</v>
      </c>
      <c r="AK157" s="3">
        <f t="shared" si="2"/>
        <v>0.24773168355882358</v>
      </c>
      <c r="AM157" s="12" t="s">
        <v>105</v>
      </c>
      <c r="AO157" s="2">
        <f>SUM(S177:Z181)/35</f>
        <v>0.23970927571428566</v>
      </c>
      <c r="AP157" s="2">
        <f>((AK157-AK$9)*100)/AK$9</f>
        <v>-1.8920333750410872</v>
      </c>
      <c r="AR157" s="12" t="s">
        <v>105</v>
      </c>
      <c r="AS157" s="2"/>
      <c r="AT157" s="1">
        <f>((AO157-AO$9)*100)/AO$9</f>
        <v>0.22057527212624897</v>
      </c>
    </row>
    <row r="158" spans="1:47" x14ac:dyDescent="0.25">
      <c r="A158" s="29">
        <v>0.25734927000000002</v>
      </c>
      <c r="B158" s="30">
        <v>0.25561600400000001</v>
      </c>
      <c r="C158" s="29">
        <v>0.24706496999999999</v>
      </c>
      <c r="D158" s="29" t="s">
        <v>0</v>
      </c>
      <c r="E158" s="31" t="s">
        <v>0</v>
      </c>
      <c r="F158" s="31">
        <v>0.24578931000000001</v>
      </c>
      <c r="G158" s="31">
        <v>0.24502639000000001</v>
      </c>
      <c r="H158" s="31">
        <v>0.23752417000000001</v>
      </c>
      <c r="I158" s="31">
        <v>0.23267146999999999</v>
      </c>
      <c r="J158" s="31">
        <v>0.23027627000000001</v>
      </c>
      <c r="K158" s="31">
        <v>0.23371421000000001</v>
      </c>
      <c r="L158" s="31">
        <v>0.23442555000000001</v>
      </c>
      <c r="M158" s="31">
        <v>0.23939656000000001</v>
      </c>
      <c r="N158" s="31">
        <v>0.24025152999999999</v>
      </c>
      <c r="O158" s="31">
        <v>0.24548853000000001</v>
      </c>
      <c r="P158" s="31">
        <v>0.24992363000000001</v>
      </c>
      <c r="Q158" s="32">
        <v>0.25719023400000002</v>
      </c>
      <c r="R158" s="32">
        <v>0.25461088999999998</v>
      </c>
      <c r="S158" s="33">
        <v>0.25620505999999998</v>
      </c>
      <c r="T158" s="33" t="s">
        <v>0</v>
      </c>
      <c r="U158" s="33" t="s">
        <v>0</v>
      </c>
      <c r="V158" s="33">
        <v>0.26123685400000002</v>
      </c>
      <c r="W158" s="33">
        <v>0.24646088999999999</v>
      </c>
      <c r="X158" s="33">
        <v>0.24739261000000001</v>
      </c>
      <c r="Y158" s="33">
        <v>0.25622526000000001</v>
      </c>
      <c r="Z158" s="33">
        <v>0.26490788999999998</v>
      </c>
      <c r="AA158" s="33">
        <v>0.27328574</v>
      </c>
      <c r="AB158" s="33">
        <v>0.26762720000000001</v>
      </c>
      <c r="AC158" s="29" t="s">
        <v>0</v>
      </c>
      <c r="AD158" s="29">
        <v>0.24769076000000001</v>
      </c>
      <c r="AE158" s="29">
        <v>0.24104789400000001</v>
      </c>
      <c r="AF158" s="29">
        <v>0.238059786</v>
      </c>
      <c r="AG158" s="29">
        <v>0.25603259</v>
      </c>
      <c r="AH158" s="29">
        <v>0.26719896999999998</v>
      </c>
      <c r="AI158" s="29">
        <v>0.26916162999999999</v>
      </c>
      <c r="AJ158" s="29">
        <v>0.26796657000000002</v>
      </c>
      <c r="AK158" s="3">
        <f t="shared" si="2"/>
        <v>0.25054253845161295</v>
      </c>
      <c r="AM158" s="12" t="s">
        <v>108</v>
      </c>
      <c r="AO158" s="2">
        <f>SUM(S154:AB158)/44</f>
        <v>0.24121029340909092</v>
      </c>
      <c r="AP158" s="2">
        <f>((AK158-AK$10)*100)/AK$10</f>
        <v>-5.0191410911260705</v>
      </c>
      <c r="AR158" s="12" t="s">
        <v>108</v>
      </c>
      <c r="AS158" s="2"/>
      <c r="AT158" s="1">
        <f>((AO158-AO$10)*100)/AO$10</f>
        <v>-0.56380823847528105</v>
      </c>
    </row>
    <row r="159" spans="1:47" x14ac:dyDescent="0.25">
      <c r="A159" s="29">
        <v>0.24903006</v>
      </c>
      <c r="B159" s="30">
        <v>0.25060114999999999</v>
      </c>
      <c r="C159" s="29" t="s">
        <v>0</v>
      </c>
      <c r="D159" s="29" t="s">
        <v>0</v>
      </c>
      <c r="E159" s="34" t="s">
        <v>0</v>
      </c>
      <c r="F159" s="34">
        <v>0.24193529</v>
      </c>
      <c r="G159" s="34">
        <v>0.23189319999999999</v>
      </c>
      <c r="H159" s="34">
        <v>0.22897954000000001</v>
      </c>
      <c r="I159" s="34">
        <v>0.22677510000000001</v>
      </c>
      <c r="J159" s="34">
        <v>0.22554938999999999</v>
      </c>
      <c r="K159" s="34">
        <v>0.22504518000000001</v>
      </c>
      <c r="L159" s="34">
        <v>0.22337336999999999</v>
      </c>
      <c r="M159" s="34">
        <v>0.22433982999999999</v>
      </c>
      <c r="N159" s="34">
        <v>0.22786115000000001</v>
      </c>
      <c r="O159" s="34">
        <v>0.23291360999999999</v>
      </c>
      <c r="P159" s="34">
        <v>0.23726057</v>
      </c>
      <c r="Q159" s="34">
        <v>0.24021694499999999</v>
      </c>
      <c r="R159" s="34">
        <v>0.24406920500000001</v>
      </c>
      <c r="S159" s="35">
        <v>0.252545134</v>
      </c>
      <c r="T159" s="35" t="s">
        <v>0</v>
      </c>
      <c r="U159" s="35" t="s">
        <v>0</v>
      </c>
      <c r="V159" s="35">
        <v>0.25558170000000002</v>
      </c>
      <c r="W159" s="35">
        <v>0.24675759</v>
      </c>
      <c r="X159" s="35">
        <v>0.24045449999999999</v>
      </c>
      <c r="Y159" s="35">
        <v>0.25589107</v>
      </c>
      <c r="Z159" s="35">
        <v>0.26276089000000002</v>
      </c>
      <c r="AA159" s="35">
        <v>0.26199942500000001</v>
      </c>
      <c r="AB159" s="35">
        <v>0.26860787000000003</v>
      </c>
      <c r="AC159" s="36" t="s">
        <v>0</v>
      </c>
      <c r="AD159" s="29">
        <v>0.24585737999999999</v>
      </c>
      <c r="AE159" s="29">
        <v>0.24317994000000001</v>
      </c>
      <c r="AF159" s="29">
        <v>0.24192986999999999</v>
      </c>
      <c r="AG159" s="29">
        <v>0.24336336</v>
      </c>
      <c r="AH159" s="29">
        <v>0.24932029</v>
      </c>
      <c r="AI159" s="29">
        <v>0.25329070999999997</v>
      </c>
      <c r="AJ159" s="29">
        <v>0.25051330999999999</v>
      </c>
      <c r="AK159" s="3">
        <f t="shared" si="2"/>
        <v>0.24272988763333331</v>
      </c>
      <c r="AM159" s="14" t="s">
        <v>99</v>
      </c>
      <c r="AO159" s="7">
        <f>(SUM(B168:O176)+SUM(P168:R172))/140</f>
        <v>0.23197900627142859</v>
      </c>
      <c r="AP159" s="2">
        <f>((AK159-AK$11)*100)/AK$11</f>
        <v>-5.5492547685599538</v>
      </c>
      <c r="AR159" s="14" t="s">
        <v>99</v>
      </c>
      <c r="AS159" s="2"/>
      <c r="AT159" s="1">
        <f>((AO159-AO$11)*100)/AO$11</f>
        <v>-7.4373972832764368</v>
      </c>
      <c r="AU159">
        <f>SUM(AT159:AT162)/4</f>
        <v>-6.5142924270669855</v>
      </c>
    </row>
    <row r="160" spans="1:47" x14ac:dyDescent="0.25">
      <c r="A160" s="29">
        <v>0.24807116000000001</v>
      </c>
      <c r="B160" s="30">
        <v>0.24853143</v>
      </c>
      <c r="C160" s="29" t="s">
        <v>0</v>
      </c>
      <c r="D160" s="29" t="s">
        <v>0</v>
      </c>
      <c r="E160" s="34" t="s">
        <v>0</v>
      </c>
      <c r="F160" s="34">
        <v>0.23897080600000001</v>
      </c>
      <c r="G160" s="34">
        <v>0.23117367999999999</v>
      </c>
      <c r="H160" s="34">
        <v>0.226318186</v>
      </c>
      <c r="I160" s="34">
        <v>0.22306095000000001</v>
      </c>
      <c r="J160" s="34">
        <v>0.22250618999999999</v>
      </c>
      <c r="K160" s="34">
        <v>0.22238206399999999</v>
      </c>
      <c r="L160" s="34">
        <v>0.22194422</v>
      </c>
      <c r="M160" s="34">
        <v>0.223219365</v>
      </c>
      <c r="N160" s="34">
        <v>0.22573524</v>
      </c>
      <c r="O160" s="34">
        <v>0.22918427</v>
      </c>
      <c r="P160" s="34">
        <v>0.23273460000000001</v>
      </c>
      <c r="Q160" s="34">
        <v>0.23647234</v>
      </c>
      <c r="R160" s="34">
        <v>0.24014778000000001</v>
      </c>
      <c r="S160" s="35">
        <v>0.24721293499999999</v>
      </c>
      <c r="T160" s="35" t="s">
        <v>0</v>
      </c>
      <c r="U160" s="35" t="s">
        <v>0</v>
      </c>
      <c r="V160" s="35">
        <v>0.26202165399999999</v>
      </c>
      <c r="W160" s="35">
        <v>0.25087833500000001</v>
      </c>
      <c r="X160" s="35">
        <v>0.238896674</v>
      </c>
      <c r="Y160" s="35">
        <v>0.24528301599999999</v>
      </c>
      <c r="Z160" s="35">
        <v>0.25452283999999997</v>
      </c>
      <c r="AA160" s="35">
        <v>0.26345299999999999</v>
      </c>
      <c r="AB160" s="35">
        <v>0.26869995000000002</v>
      </c>
      <c r="AC160" s="36" t="s">
        <v>0</v>
      </c>
      <c r="AD160" s="29">
        <v>0.24633803600000001</v>
      </c>
      <c r="AE160" s="29">
        <v>0.24778268000000001</v>
      </c>
      <c r="AF160" s="29">
        <v>0.244838374</v>
      </c>
      <c r="AG160" s="29">
        <v>0.24604932400000001</v>
      </c>
      <c r="AH160" s="29">
        <v>0.24881963000000001</v>
      </c>
      <c r="AI160" s="29">
        <v>0.25031092999999999</v>
      </c>
      <c r="AJ160" s="29">
        <v>0.24972847000000001</v>
      </c>
      <c r="AK160" s="3">
        <f t="shared" si="2"/>
        <v>0.24117627096666677</v>
      </c>
      <c r="AM160" s="14" t="s">
        <v>102</v>
      </c>
      <c r="AO160" s="2">
        <f>SUM(E159:R167)/126</f>
        <v>0.23108864962698414</v>
      </c>
      <c r="AP160" s="2">
        <f>((AK160-AK$12)*100)/AK$12</f>
        <v>-5.5202926372688879</v>
      </c>
      <c r="AR160" s="14" t="s">
        <v>102</v>
      </c>
      <c r="AS160" s="2"/>
      <c r="AT160" s="1">
        <f>((AO160-AO$12)*100)/AO$12</f>
        <v>-7.1010649053584718</v>
      </c>
    </row>
    <row r="161" spans="1:46" x14ac:dyDescent="0.25">
      <c r="A161" s="29">
        <v>0.25131872399999999</v>
      </c>
      <c r="B161" s="30">
        <v>0.25336835000000002</v>
      </c>
      <c r="C161" s="29" t="s">
        <v>0</v>
      </c>
      <c r="D161" s="29" t="s">
        <v>0</v>
      </c>
      <c r="E161" s="34" t="s">
        <v>0</v>
      </c>
      <c r="F161" s="34">
        <v>0.24286348399999999</v>
      </c>
      <c r="G161" s="34">
        <v>0.23223933599999999</v>
      </c>
      <c r="H161" s="34">
        <v>0.22878462399999999</v>
      </c>
      <c r="I161" s="34">
        <v>0.22106500400000001</v>
      </c>
      <c r="J161" s="34">
        <v>0.22148332000000001</v>
      </c>
      <c r="K161" s="34">
        <v>0.22273749600000001</v>
      </c>
      <c r="L161" s="34">
        <v>0.22280644399999999</v>
      </c>
      <c r="M161" s="34">
        <v>0.22399559999999999</v>
      </c>
      <c r="N161" s="34">
        <v>0.22713317999999999</v>
      </c>
      <c r="O161" s="34">
        <v>0.23141858000000001</v>
      </c>
      <c r="P161" s="34">
        <v>0.23449563000000001</v>
      </c>
      <c r="Q161" s="34">
        <v>0.23828156</v>
      </c>
      <c r="R161" s="34">
        <v>0.24055254000000001</v>
      </c>
      <c r="S161" s="35">
        <v>0.24666664999999999</v>
      </c>
      <c r="T161" s="35" t="s">
        <v>0</v>
      </c>
      <c r="U161" s="35" t="s">
        <v>0</v>
      </c>
      <c r="V161" s="35" t="s">
        <v>0</v>
      </c>
      <c r="W161" s="35">
        <v>0.25161017000000002</v>
      </c>
      <c r="X161" s="35">
        <v>0.24297323400000001</v>
      </c>
      <c r="Y161" s="35">
        <v>0.24721115499999999</v>
      </c>
      <c r="Z161" s="35">
        <v>0.25577484</v>
      </c>
      <c r="AA161" s="35">
        <v>0.27478847000000001</v>
      </c>
      <c r="AB161" s="35" t="s">
        <v>0</v>
      </c>
      <c r="AC161" s="36" t="s">
        <v>0</v>
      </c>
      <c r="AD161" s="29">
        <v>0.25021538399999999</v>
      </c>
      <c r="AE161" s="29">
        <v>0.25627611</v>
      </c>
      <c r="AF161" s="29">
        <v>0.24864909399999999</v>
      </c>
      <c r="AG161" s="29">
        <v>0.24873820999999999</v>
      </c>
      <c r="AH161" s="29">
        <v>0.25080383499999997</v>
      </c>
      <c r="AI161" s="29">
        <v>0.25215855999999998</v>
      </c>
      <c r="AJ161" s="29">
        <v>0.25225418999999999</v>
      </c>
      <c r="AK161" s="3">
        <f t="shared" si="2"/>
        <v>0.24180942049999996</v>
      </c>
      <c r="AM161" s="15" t="s">
        <v>105</v>
      </c>
      <c r="AO161" s="2">
        <f>(SUM(S168:AB176)+SUM(P173:R176))/67</f>
        <v>0.249224285641791</v>
      </c>
      <c r="AP161" s="2">
        <f>((AK161-AK$13)*100)/AK$13</f>
        <v>-5.814235022530692</v>
      </c>
      <c r="AR161" s="15" t="s">
        <v>105</v>
      </c>
      <c r="AS161" s="2"/>
      <c r="AT161" s="1">
        <f>((AO161-AO$13)*100)/AO$13</f>
        <v>-6.5830544598167577</v>
      </c>
    </row>
    <row r="162" spans="1:46" x14ac:dyDescent="0.25">
      <c r="A162" s="29">
        <v>0.25727539999999999</v>
      </c>
      <c r="B162" s="30">
        <v>0.24931537000000001</v>
      </c>
      <c r="C162" s="29" t="s">
        <v>0</v>
      </c>
      <c r="D162" s="29" t="s">
        <v>0</v>
      </c>
      <c r="E162" s="34">
        <v>0.23488977999999999</v>
      </c>
      <c r="F162" s="34">
        <v>0.24924787000000001</v>
      </c>
      <c r="G162" s="34">
        <v>0.23972990999999999</v>
      </c>
      <c r="H162" s="34">
        <v>0.23671297999999999</v>
      </c>
      <c r="I162" s="34">
        <v>0.22603269500000001</v>
      </c>
      <c r="J162" s="34">
        <v>0.22361555999999999</v>
      </c>
      <c r="K162" s="34">
        <v>0.22673934000000001</v>
      </c>
      <c r="L162" s="34">
        <v>0.22425630999999999</v>
      </c>
      <c r="M162" s="34">
        <v>0.22750775400000001</v>
      </c>
      <c r="N162" s="34">
        <v>0.232006925</v>
      </c>
      <c r="O162" s="34">
        <v>0.23793455999999999</v>
      </c>
      <c r="P162" s="34">
        <v>0.24188746999999999</v>
      </c>
      <c r="Q162" s="34">
        <v>0.24390154</v>
      </c>
      <c r="R162" s="34">
        <v>0.25177882000000001</v>
      </c>
      <c r="S162" s="35">
        <v>0.25662143999999998</v>
      </c>
      <c r="T162" s="35" t="s">
        <v>0</v>
      </c>
      <c r="U162" s="35" t="s">
        <v>0</v>
      </c>
      <c r="V162" s="35" t="s">
        <v>0</v>
      </c>
      <c r="W162" s="35">
        <v>0.24875240000000001</v>
      </c>
      <c r="X162" s="35">
        <v>0.24695861999999999</v>
      </c>
      <c r="Y162" s="35">
        <v>0.25065807600000001</v>
      </c>
      <c r="Z162" s="35">
        <v>0.25713659999999999</v>
      </c>
      <c r="AA162" s="35">
        <v>0.27195349000000002</v>
      </c>
      <c r="AB162" s="35" t="s">
        <v>0</v>
      </c>
      <c r="AC162" s="36" t="s">
        <v>0</v>
      </c>
      <c r="AD162" s="29" t="s">
        <v>0</v>
      </c>
      <c r="AE162" s="29">
        <v>0.25584738000000001</v>
      </c>
      <c r="AF162" s="29">
        <v>0.25100930599999999</v>
      </c>
      <c r="AG162" s="29">
        <v>0.25069295000000003</v>
      </c>
      <c r="AH162" s="29">
        <v>0.25109743000000001</v>
      </c>
      <c r="AI162" s="29">
        <v>0.25149701000000002</v>
      </c>
      <c r="AJ162" s="29">
        <v>0.25235812000000002</v>
      </c>
      <c r="AK162" s="3">
        <f t="shared" si="2"/>
        <v>0.24455053949999991</v>
      </c>
      <c r="AM162" s="15" t="s">
        <v>108</v>
      </c>
      <c r="AO162" s="2">
        <f>SUM(S159:AB167)/54</f>
        <v>0.25599313407407404</v>
      </c>
      <c r="AP162" s="1">
        <f>((AK162-AK$14)*100)/AK$14</f>
        <v>-5.7893637995130014</v>
      </c>
      <c r="AR162" s="15" t="s">
        <v>108</v>
      </c>
      <c r="AS162" s="2"/>
      <c r="AT162" s="1">
        <f>((AO162-AO$14)*100)/AO$14</f>
        <v>-4.935653059816274</v>
      </c>
    </row>
    <row r="163" spans="1:46" x14ac:dyDescent="0.25">
      <c r="A163" s="29">
        <v>0.25551286000000001</v>
      </c>
      <c r="B163" s="30">
        <v>0.24632481000000001</v>
      </c>
      <c r="C163" s="29" t="s">
        <v>0</v>
      </c>
      <c r="D163" s="29" t="s">
        <v>0</v>
      </c>
      <c r="E163" s="34">
        <v>0.24805135</v>
      </c>
      <c r="F163" s="34">
        <v>0.24887792</v>
      </c>
      <c r="G163" s="34">
        <v>0.24438868999999999</v>
      </c>
      <c r="H163" s="34">
        <v>0.22843611599999999</v>
      </c>
      <c r="I163" s="34">
        <v>0.22795091000000001</v>
      </c>
      <c r="J163" s="34">
        <v>0.22392577999999999</v>
      </c>
      <c r="K163" s="34">
        <v>0.22544176499999999</v>
      </c>
      <c r="L163" s="34">
        <v>0.22690521</v>
      </c>
      <c r="M163" s="34">
        <v>0.233060564</v>
      </c>
      <c r="N163" s="34">
        <v>0.23948269599999999</v>
      </c>
      <c r="O163" s="34">
        <v>0.24533518000000001</v>
      </c>
      <c r="P163" s="34">
        <v>0.24953206</v>
      </c>
      <c r="Q163" s="34">
        <v>0.25123054500000003</v>
      </c>
      <c r="R163" s="34">
        <v>0.25765324000000001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0.24844826</v>
      </c>
      <c r="X163" s="35">
        <v>0.25036037</v>
      </c>
      <c r="Y163" s="35">
        <v>0.25457871999999998</v>
      </c>
      <c r="Z163" s="35">
        <v>0.26209556000000001</v>
      </c>
      <c r="AA163" s="35">
        <v>0.26727225999999998</v>
      </c>
      <c r="AB163" s="35" t="s">
        <v>0</v>
      </c>
      <c r="AC163" s="36" t="s">
        <v>0</v>
      </c>
      <c r="AD163" s="29" t="s">
        <v>0</v>
      </c>
      <c r="AE163" s="29">
        <v>0.24669251</v>
      </c>
      <c r="AF163" s="29">
        <v>0.25607905600000003</v>
      </c>
      <c r="AG163" s="29">
        <v>0.25834392</v>
      </c>
      <c r="AH163" s="29">
        <v>0.25794223999999999</v>
      </c>
      <c r="AI163" s="29">
        <v>0.25760928599999999</v>
      </c>
      <c r="AJ163" s="29">
        <v>0.25783760999999999</v>
      </c>
      <c r="AK163" s="3">
        <f t="shared" si="2"/>
        <v>0.2470136847407407</v>
      </c>
      <c r="AM163" s="16" t="s">
        <v>117</v>
      </c>
      <c r="AO163" s="7">
        <f>(SUM(AC154:AJ176)+SUM(A154:D167))/173</f>
        <v>0.23470322567052021</v>
      </c>
      <c r="AP163" s="2">
        <f>((AK163-AK$15)*100)/AK$15</f>
        <v>-5.8624740384103591</v>
      </c>
      <c r="AR163" s="16" t="s">
        <v>117</v>
      </c>
      <c r="AS163" s="2"/>
      <c r="AT163" s="1">
        <f>((AO163-AO$15)*100)/AO$15</f>
        <v>-4.7396616691061864</v>
      </c>
    </row>
    <row r="164" spans="1:46" x14ac:dyDescent="0.25">
      <c r="A164" s="29">
        <v>0.25143089000000002</v>
      </c>
      <c r="B164" s="30">
        <v>0.24336563999999999</v>
      </c>
      <c r="C164" s="29" t="s">
        <v>0</v>
      </c>
      <c r="D164" s="29" t="s">
        <v>0</v>
      </c>
      <c r="E164" s="34">
        <v>0.2429191</v>
      </c>
      <c r="F164" s="34">
        <v>0.24205731999999999</v>
      </c>
      <c r="G164" s="34">
        <v>0.23859333399999999</v>
      </c>
      <c r="H164" s="34">
        <v>0.23528666000000001</v>
      </c>
      <c r="I164" s="34">
        <v>0.223396594</v>
      </c>
      <c r="J164" s="34">
        <v>0.2228221</v>
      </c>
      <c r="K164" s="34">
        <v>0.22433865</v>
      </c>
      <c r="L164" s="34">
        <v>0.23004332999999999</v>
      </c>
      <c r="M164" s="34">
        <v>0.23831926</v>
      </c>
      <c r="N164" s="34">
        <v>0.24560608</v>
      </c>
      <c r="O164" s="34">
        <v>0.25225565</v>
      </c>
      <c r="P164" s="34">
        <v>0.25960567000000001</v>
      </c>
      <c r="Q164" s="34">
        <v>0.26277685000000001</v>
      </c>
      <c r="R164" s="34">
        <v>0.26265893000000001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0.25131152600000001</v>
      </c>
      <c r="X164" s="35">
        <v>0.25526842</v>
      </c>
      <c r="Y164" s="35">
        <v>0.26199939999999999</v>
      </c>
      <c r="Z164" s="35">
        <v>0.26571744000000003</v>
      </c>
      <c r="AA164" s="35">
        <v>0.26281937</v>
      </c>
      <c r="AB164" s="35" t="s">
        <v>0</v>
      </c>
      <c r="AC164" s="36" t="s">
        <v>0</v>
      </c>
      <c r="AD164" s="29" t="s">
        <v>0</v>
      </c>
      <c r="AE164" s="29">
        <v>0.25085833000000002</v>
      </c>
      <c r="AF164" s="29">
        <v>0.25692582600000002</v>
      </c>
      <c r="AG164" s="29">
        <v>0.25507379400000002</v>
      </c>
      <c r="AH164" s="29">
        <v>0.25401734999999998</v>
      </c>
      <c r="AI164" s="29">
        <v>0.25342899000000002</v>
      </c>
      <c r="AJ164" s="29">
        <v>0.25394644</v>
      </c>
      <c r="AK164" s="3">
        <f t="shared" si="2"/>
        <v>0.24803122014814813</v>
      </c>
      <c r="AM164" t="s">
        <v>118</v>
      </c>
      <c r="AO164" s="2">
        <f>((SUM(A150:Z183)+SUM(AA150:AJ176))/895)</f>
        <v>0.22700812672538739</v>
      </c>
      <c r="AP164" s="2">
        <f>((AK164-AK$16)*100)/AK$16</f>
        <v>-6.0664468710801005</v>
      </c>
      <c r="AR164" t="s">
        <v>118</v>
      </c>
      <c r="AT164" s="1">
        <f>((AO164-AO$16)*100)/AO$16</f>
        <v>-3.6144250042154393</v>
      </c>
    </row>
    <row r="165" spans="1:46" x14ac:dyDescent="0.25">
      <c r="A165" s="29">
        <v>0.24491506699999999</v>
      </c>
      <c r="B165" s="30">
        <v>0.21432579299999999</v>
      </c>
      <c r="C165" s="29">
        <v>0.214102195</v>
      </c>
      <c r="D165" s="29">
        <v>0.23120218000000001</v>
      </c>
      <c r="E165" s="34">
        <v>0.24024760000000001</v>
      </c>
      <c r="F165" s="34">
        <v>0.230068305</v>
      </c>
      <c r="G165" s="34">
        <v>0.22713242</v>
      </c>
      <c r="H165" s="34">
        <v>0.22741055499999999</v>
      </c>
      <c r="I165" s="34">
        <v>0.222843925</v>
      </c>
      <c r="J165" s="34">
        <v>0.22721010999999999</v>
      </c>
      <c r="K165" s="34">
        <v>0.22803066</v>
      </c>
      <c r="L165" s="34">
        <v>0.23361562499999999</v>
      </c>
      <c r="M165" s="34">
        <v>0.24746620999999999</v>
      </c>
      <c r="N165" s="34">
        <v>0.26049011</v>
      </c>
      <c r="O165" s="34">
        <v>0.26618410999999997</v>
      </c>
      <c r="P165" s="34">
        <v>0.26549895600000001</v>
      </c>
      <c r="Q165" s="34">
        <v>0.26425866599999998</v>
      </c>
      <c r="R165" s="34">
        <v>0.26152532399999989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0.25838651000000001</v>
      </c>
      <c r="X165" s="35">
        <v>0.26482334600000002</v>
      </c>
      <c r="Y165" s="35">
        <v>0.26447176999999999</v>
      </c>
      <c r="Z165" s="35">
        <v>0.26211328499999997</v>
      </c>
      <c r="AA165" s="35">
        <v>0.25836974499999998</v>
      </c>
      <c r="AB165" s="35" t="s">
        <v>0</v>
      </c>
      <c r="AC165" s="36" t="s">
        <v>0</v>
      </c>
      <c r="AD165" s="29" t="s">
        <v>0</v>
      </c>
      <c r="AE165" s="29">
        <v>0.25059133</v>
      </c>
      <c r="AF165" s="29">
        <v>0.25191205999999999</v>
      </c>
      <c r="AG165" s="29">
        <v>0.24714332999999999</v>
      </c>
      <c r="AH165" s="29">
        <v>0.24668161999999999</v>
      </c>
      <c r="AI165" s="29">
        <v>0.24744337</v>
      </c>
      <c r="AJ165" s="29">
        <v>0.24981418399999999</v>
      </c>
      <c r="AK165" s="3">
        <f t="shared" si="2"/>
        <v>0.2451130469310345</v>
      </c>
      <c r="AM165" t="s">
        <v>119</v>
      </c>
      <c r="AP165" s="2">
        <f>((AK165-AK$17)*100)/AK$17</f>
        <v>-6.67490082069496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0.21463905999999999</v>
      </c>
      <c r="B166" s="30">
        <v>0.22417772399999999</v>
      </c>
      <c r="C166" s="29">
        <v>0.21696363399999999</v>
      </c>
      <c r="D166" s="29">
        <v>0.22169691</v>
      </c>
      <c r="E166" s="34">
        <v>0.22775335999999999</v>
      </c>
      <c r="F166" s="34">
        <v>0.22006001</v>
      </c>
      <c r="G166" s="34">
        <v>0.21562577999999999</v>
      </c>
      <c r="H166" s="34">
        <v>0.22708626500000001</v>
      </c>
      <c r="I166" s="34">
        <v>0.23272754000000001</v>
      </c>
      <c r="J166" s="34">
        <v>0.24062317</v>
      </c>
      <c r="K166" s="34">
        <v>0.24697163999999999</v>
      </c>
      <c r="L166" s="34">
        <v>0.25225831999999998</v>
      </c>
      <c r="M166" s="34">
        <v>0.25949696</v>
      </c>
      <c r="N166" s="34">
        <v>0.26205831000000002</v>
      </c>
      <c r="O166" s="34">
        <v>0.26257830599999998</v>
      </c>
      <c r="P166" s="34">
        <v>0.26169393499999999</v>
      </c>
      <c r="Q166" s="34">
        <v>0.25948267600000002</v>
      </c>
      <c r="R166" s="34">
        <v>0.25806897000000001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0.26254665599999999</v>
      </c>
      <c r="X166" s="35">
        <v>0.26195224</v>
      </c>
      <c r="Y166" s="35">
        <v>0.26156227999999998</v>
      </c>
      <c r="Z166" s="35">
        <v>0.25766628000000003</v>
      </c>
      <c r="AA166" s="35">
        <v>0.25271015000000002</v>
      </c>
      <c r="AB166" s="35" t="s">
        <v>0</v>
      </c>
      <c r="AC166" s="36" t="s">
        <v>0</v>
      </c>
      <c r="AD166" s="29" t="s">
        <v>0</v>
      </c>
      <c r="AE166" s="29">
        <v>0.249793766</v>
      </c>
      <c r="AF166" s="29">
        <v>0.23778597000000001</v>
      </c>
      <c r="AG166" s="29">
        <v>0.20274428999999999</v>
      </c>
      <c r="AH166" s="29">
        <v>0.20073775999999999</v>
      </c>
      <c r="AI166" s="29">
        <v>0.22923300999999999</v>
      </c>
      <c r="AJ166" s="29">
        <v>0.24267422999999999</v>
      </c>
      <c r="AK166" s="3">
        <f t="shared" si="2"/>
        <v>0.24011617937931037</v>
      </c>
      <c r="AM166" t="s">
        <v>120</v>
      </c>
      <c r="AP166" s="2">
        <f>((AK166-AK$18)*100)/AK$18</f>
        <v>-7.4548844762821833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0</v>
      </c>
      <c r="B167" s="30" t="s">
        <v>0</v>
      </c>
      <c r="C167" s="29">
        <v>0.212917514</v>
      </c>
      <c r="D167" s="29">
        <v>0.17615892</v>
      </c>
      <c r="E167" s="34">
        <v>0.16603066</v>
      </c>
      <c r="F167" s="34">
        <v>0.19147776</v>
      </c>
      <c r="G167" s="34">
        <v>0.21219386000000001</v>
      </c>
      <c r="H167" s="34">
        <v>0.22914762</v>
      </c>
      <c r="I167" s="34">
        <v>0.23279183000000001</v>
      </c>
      <c r="J167" s="34">
        <v>0.23711610999999999</v>
      </c>
      <c r="K167" s="34">
        <v>0.24182847399999999</v>
      </c>
      <c r="L167" s="34">
        <v>0.24590087999999999</v>
      </c>
      <c r="M167" s="34">
        <v>0.25172716000000001</v>
      </c>
      <c r="N167" s="34">
        <v>0.25600567000000002</v>
      </c>
      <c r="O167" s="34">
        <v>0.25898193000000003</v>
      </c>
      <c r="P167" s="34">
        <v>0.25729977999999998</v>
      </c>
      <c r="Q167" s="34">
        <v>0.254885894</v>
      </c>
      <c r="R167" s="34">
        <v>0.25420247000000001</v>
      </c>
      <c r="S167" s="35" t="s">
        <v>0</v>
      </c>
      <c r="T167" s="35" t="s">
        <v>0</v>
      </c>
      <c r="U167" s="35" t="s">
        <v>0</v>
      </c>
      <c r="V167" s="35">
        <v>0.24515453000000001</v>
      </c>
      <c r="W167" s="35">
        <v>0.25077449000000002</v>
      </c>
      <c r="X167" s="35">
        <v>0.25282671000000001</v>
      </c>
      <c r="Y167" s="35">
        <v>0.25895285000000001</v>
      </c>
      <c r="Z167" s="35">
        <v>0.25573477</v>
      </c>
      <c r="AA167" s="35">
        <v>0.24904057399999999</v>
      </c>
      <c r="AB167" s="35" t="s">
        <v>0</v>
      </c>
      <c r="AC167" s="36" t="s">
        <v>0</v>
      </c>
      <c r="AD167" s="29" t="s">
        <v>0</v>
      </c>
      <c r="AE167" s="29">
        <v>0.250416796</v>
      </c>
      <c r="AF167" s="29">
        <v>0.21582108</v>
      </c>
      <c r="AG167" s="29">
        <v>0.17999870000000001</v>
      </c>
      <c r="AH167" s="29">
        <v>0.19147540399999999</v>
      </c>
      <c r="AI167" s="29">
        <v>0.20110773700000001</v>
      </c>
      <c r="AJ167" s="29">
        <v>0.20713693799999999</v>
      </c>
      <c r="AK167" s="3">
        <f t="shared" si="2"/>
        <v>0.22989668253571427</v>
      </c>
      <c r="AM167" t="s">
        <v>121</v>
      </c>
      <c r="AO167" s="2">
        <f>SUM(U182:W183)/6</f>
        <v>0.16423412456666667</v>
      </c>
      <c r="AP167" s="2">
        <f>((AK167-AK$19)*100)/AK$19</f>
        <v>-9.0116216580419266</v>
      </c>
      <c r="AR167" t="s">
        <v>124</v>
      </c>
      <c r="AT167" s="1">
        <f>((AO167-AO$19)*100)/AO$19</f>
        <v>9.7073908274977132</v>
      </c>
    </row>
    <row r="168" spans="1:46" x14ac:dyDescent="0.25">
      <c r="A168" t="s">
        <v>0</v>
      </c>
      <c r="B168" s="37" t="s">
        <v>0</v>
      </c>
      <c r="C168" s="34">
        <v>0.18772853</v>
      </c>
      <c r="D168" s="34">
        <v>0.16264608</v>
      </c>
      <c r="E168" s="34">
        <v>0.16854378</v>
      </c>
      <c r="F168" s="34">
        <v>0.19242504999999999</v>
      </c>
      <c r="G168" s="34">
        <v>0.21755947</v>
      </c>
      <c r="H168" s="34">
        <v>0.23282003000000001</v>
      </c>
      <c r="I168" s="34">
        <v>0.23979576999999999</v>
      </c>
      <c r="J168" s="34">
        <v>0.24518221000000001</v>
      </c>
      <c r="K168" s="34">
        <v>0.24785443600000001</v>
      </c>
      <c r="L168" s="34">
        <v>0.24989731000000001</v>
      </c>
      <c r="M168" s="34">
        <v>0.25276166</v>
      </c>
      <c r="N168" s="34">
        <v>0.25554687399999998</v>
      </c>
      <c r="O168" s="34">
        <v>0.25744104000000001</v>
      </c>
      <c r="P168" s="34">
        <v>0.25518869999999999</v>
      </c>
      <c r="Q168" s="34">
        <v>0.25358591000000003</v>
      </c>
      <c r="R168" s="34">
        <v>0.252158624</v>
      </c>
      <c r="S168" s="35" t="s">
        <v>0</v>
      </c>
      <c r="T168" s="35" t="s">
        <v>0</v>
      </c>
      <c r="U168" s="35" t="s">
        <v>0</v>
      </c>
      <c r="V168" s="35">
        <v>0.25320717399999998</v>
      </c>
      <c r="W168" s="35">
        <v>0.25075188999999998</v>
      </c>
      <c r="X168" s="35">
        <v>0.25160270499999998</v>
      </c>
      <c r="Y168" s="35">
        <v>0.25461968400000001</v>
      </c>
      <c r="Z168" s="35">
        <v>0.25155091000000002</v>
      </c>
      <c r="AA168" s="35">
        <v>0.24260115199999999</v>
      </c>
      <c r="AB168" s="35" t="s">
        <v>0</v>
      </c>
      <c r="AC168" s="36" t="s">
        <v>0</v>
      </c>
      <c r="AD168" s="29" t="s">
        <v>0</v>
      </c>
      <c r="AE168" s="29">
        <v>0.25205407299999999</v>
      </c>
      <c r="AF168" s="29">
        <v>0.19790998000000001</v>
      </c>
      <c r="AG168" s="29">
        <v>0.18583782500000001</v>
      </c>
      <c r="AH168" s="29">
        <v>0.22634080000000001</v>
      </c>
      <c r="AI168" s="29">
        <v>0.23388071999999999</v>
      </c>
      <c r="AJ168" s="29">
        <v>0.20238268000000001</v>
      </c>
      <c r="AK168" s="3">
        <f t="shared" si="2"/>
        <v>0.2312098238214286</v>
      </c>
      <c r="AP168" s="2">
        <f>((AK168-AK$20)*100)/AK$20</f>
        <v>-8.7035927209174559</v>
      </c>
    </row>
    <row r="169" spans="1:46" x14ac:dyDescent="0.25">
      <c r="A169" t="s">
        <v>0</v>
      </c>
      <c r="B169" s="37">
        <v>0.18989327</v>
      </c>
      <c r="C169" s="34">
        <v>0.19964126400000001</v>
      </c>
      <c r="D169" s="34">
        <v>0.17934355599999999</v>
      </c>
      <c r="E169" s="34">
        <v>0.19694949</v>
      </c>
      <c r="F169" s="34">
        <v>0.21102285600000001</v>
      </c>
      <c r="G169" s="34">
        <v>0.23136124</v>
      </c>
      <c r="H169" s="34">
        <v>0.24446749600000001</v>
      </c>
      <c r="I169" s="34">
        <v>0.24968122000000001</v>
      </c>
      <c r="J169" s="34">
        <v>0.25302474400000002</v>
      </c>
      <c r="K169" s="34">
        <v>0.25555451000000001</v>
      </c>
      <c r="L169" s="34">
        <v>0.25669004499999998</v>
      </c>
      <c r="M169" s="34">
        <v>0.25694375000000003</v>
      </c>
      <c r="N169" s="34">
        <v>0.25582737</v>
      </c>
      <c r="O169" s="34">
        <v>0.25341047</v>
      </c>
      <c r="P169" s="34">
        <v>0.25101528000000001</v>
      </c>
      <c r="Q169" s="34">
        <v>0.24934255</v>
      </c>
      <c r="R169" s="34">
        <v>0.24587911000000001</v>
      </c>
      <c r="S169" s="35" t="s">
        <v>0</v>
      </c>
      <c r="T169" s="35" t="s">
        <v>0</v>
      </c>
      <c r="U169" s="35">
        <v>0.25247815000000001</v>
      </c>
      <c r="V169" s="35">
        <v>0.25517909</v>
      </c>
      <c r="W169" s="35">
        <v>0.25518917000000002</v>
      </c>
      <c r="X169" s="35">
        <v>0.24103216</v>
      </c>
      <c r="Y169" s="35">
        <v>0.23579861999999999</v>
      </c>
      <c r="Z169" s="35">
        <v>0.25350813</v>
      </c>
      <c r="AA169" s="35">
        <v>0.25233343400000002</v>
      </c>
      <c r="AB169" s="35" t="s">
        <v>0</v>
      </c>
      <c r="AC169" s="36" t="s">
        <v>0</v>
      </c>
      <c r="AD169" s="29" t="s">
        <v>0</v>
      </c>
      <c r="AE169" s="29">
        <v>0.24096144</v>
      </c>
      <c r="AF169" s="29">
        <v>0.22814519999999999</v>
      </c>
      <c r="AG169" s="29">
        <v>0.22012481</v>
      </c>
      <c r="AH169" s="29">
        <v>0.23851263</v>
      </c>
      <c r="AI169" s="29">
        <v>0.23961622499999999</v>
      </c>
      <c r="AJ169" s="29">
        <v>0.20088418999999999</v>
      </c>
      <c r="AK169" s="3">
        <f t="shared" si="2"/>
        <v>0.23646038233333336</v>
      </c>
      <c r="AO169" s="49"/>
      <c r="AP169" s="2">
        <f>((AK169-AK$21)*100)/AK$21</f>
        <v>-7.9205169235015838</v>
      </c>
    </row>
    <row r="170" spans="1:46" x14ac:dyDescent="0.25">
      <c r="A170" t="s">
        <v>0</v>
      </c>
      <c r="B170" s="37">
        <v>0.21859408999999999</v>
      </c>
      <c r="C170" s="34">
        <v>0.22158654999999999</v>
      </c>
      <c r="D170" s="34">
        <v>0.21172093</v>
      </c>
      <c r="E170" s="34">
        <v>0.21338310099999999</v>
      </c>
      <c r="F170" s="34">
        <v>0.22540688</v>
      </c>
      <c r="G170" s="34">
        <v>0.23668710000000001</v>
      </c>
      <c r="H170" s="34">
        <v>0.24658360600000001</v>
      </c>
      <c r="I170" s="34">
        <v>0.25505032999999999</v>
      </c>
      <c r="J170" s="34">
        <v>0.25888566000000002</v>
      </c>
      <c r="K170" s="34">
        <v>0.26039069999999997</v>
      </c>
      <c r="L170" s="34">
        <v>0.26102364</v>
      </c>
      <c r="M170" s="34">
        <v>0.26027598000000002</v>
      </c>
      <c r="N170" s="34">
        <v>0.25731258000000001</v>
      </c>
      <c r="O170" s="34">
        <v>0.242142305</v>
      </c>
      <c r="P170" s="34">
        <v>0.23296061000000001</v>
      </c>
      <c r="Q170" s="34">
        <v>0.21691944599999999</v>
      </c>
      <c r="R170" s="34">
        <v>0.233710638</v>
      </c>
      <c r="S170" s="35" t="s">
        <v>0</v>
      </c>
      <c r="T170" s="35" t="s">
        <v>0</v>
      </c>
      <c r="U170" s="35">
        <v>0.25753289000000001</v>
      </c>
      <c r="V170" s="35">
        <v>0.25993450000000001</v>
      </c>
      <c r="W170" s="35">
        <v>0.25968177999999997</v>
      </c>
      <c r="X170" s="35">
        <v>0.25632063999999999</v>
      </c>
      <c r="Y170" s="35">
        <v>0.22596367000000001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0.24788869999999999</v>
      </c>
      <c r="AG170" s="29">
        <v>0.23582750999999999</v>
      </c>
      <c r="AH170" s="29">
        <v>0.24659629</v>
      </c>
      <c r="AI170" s="29">
        <v>0.244499775</v>
      </c>
      <c r="AJ170" s="29">
        <v>0.21348801000000001</v>
      </c>
      <c r="AK170" s="3">
        <f t="shared" si="2"/>
        <v>0.2407543670740741</v>
      </c>
      <c r="AP170" s="2">
        <f>((AK170-AK$22)*100)/AK$22</f>
        <v>-7.4488042177120981</v>
      </c>
    </row>
    <row r="171" spans="1:46" x14ac:dyDescent="0.25">
      <c r="A171" t="s">
        <v>0</v>
      </c>
      <c r="B171" s="37">
        <v>0.2259178</v>
      </c>
      <c r="C171" s="34">
        <v>0.21756112999999999</v>
      </c>
      <c r="D171" s="34">
        <v>0.22109127000000001</v>
      </c>
      <c r="E171" s="34">
        <v>0.21864881999999999</v>
      </c>
      <c r="F171" s="34">
        <v>0.22550945</v>
      </c>
      <c r="G171" s="34">
        <v>0.23431287000000001</v>
      </c>
      <c r="H171" s="34">
        <v>0.237461375</v>
      </c>
      <c r="I171" s="34">
        <v>0.24403316</v>
      </c>
      <c r="J171" s="34">
        <v>0.24990802000000001</v>
      </c>
      <c r="K171" s="34">
        <v>0.25786376599999999</v>
      </c>
      <c r="L171" s="34">
        <v>0.25978275499999998</v>
      </c>
      <c r="M171" s="34">
        <v>0.26310650000000002</v>
      </c>
      <c r="N171" s="34">
        <v>0.26392146999999999</v>
      </c>
      <c r="O171" s="34">
        <v>0.25683737000000001</v>
      </c>
      <c r="P171" s="34">
        <v>0.23990127</v>
      </c>
      <c r="Q171" s="34">
        <v>0.24291508000000001</v>
      </c>
      <c r="R171" s="34">
        <v>0.257281865</v>
      </c>
      <c r="S171" s="35" t="s">
        <v>0</v>
      </c>
      <c r="T171" s="35">
        <v>0.26206758000000002</v>
      </c>
      <c r="U171" s="35">
        <v>0.25990302999999998</v>
      </c>
      <c r="V171" s="35">
        <v>0.25710518999999998</v>
      </c>
      <c r="W171" s="35">
        <v>0.25933167000000001</v>
      </c>
      <c r="X171" s="35">
        <v>0.25613943</v>
      </c>
      <c r="Y171" s="35">
        <v>0.24563591500000001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0.2484402</v>
      </c>
      <c r="AG171" s="29">
        <v>0.24029491</v>
      </c>
      <c r="AH171" s="29">
        <v>0.24067491999999999</v>
      </c>
      <c r="AI171" s="29">
        <v>0.23459883000000001</v>
      </c>
      <c r="AJ171" s="29">
        <v>0.23205571</v>
      </c>
      <c r="AK171" s="3">
        <f t="shared" si="2"/>
        <v>0.24472504842857148</v>
      </c>
      <c r="AP171" s="2">
        <f>((AK171-AK$23)*100)/AK$23</f>
        <v>-7.3298686393946246</v>
      </c>
    </row>
    <row r="172" spans="1:46" x14ac:dyDescent="0.25">
      <c r="A172" t="s">
        <v>0</v>
      </c>
      <c r="B172" s="37">
        <v>0.236748454</v>
      </c>
      <c r="C172" s="34">
        <v>0.22245520999999999</v>
      </c>
      <c r="D172" s="34">
        <v>0.22421443499999999</v>
      </c>
      <c r="E172" s="34">
        <v>0.22198895599999999</v>
      </c>
      <c r="F172" s="34">
        <v>0.227125944</v>
      </c>
      <c r="G172" s="34">
        <v>0.23289968999999999</v>
      </c>
      <c r="H172" s="34">
        <v>0.2384657</v>
      </c>
      <c r="I172" s="34">
        <v>0.242501895</v>
      </c>
      <c r="J172" s="34">
        <v>0.24320543999999999</v>
      </c>
      <c r="K172" s="34">
        <v>0.24694229500000001</v>
      </c>
      <c r="L172" s="34">
        <v>0.25535826</v>
      </c>
      <c r="M172" s="34">
        <v>0.26004200399999999</v>
      </c>
      <c r="N172" s="34">
        <v>0.261363295</v>
      </c>
      <c r="O172" s="34">
        <v>0.25857099</v>
      </c>
      <c r="P172" s="34">
        <v>0.23921887</v>
      </c>
      <c r="Q172" s="34">
        <v>0.25821469000000002</v>
      </c>
      <c r="R172" s="34" t="s">
        <v>0</v>
      </c>
      <c r="S172" s="35">
        <v>0.26368076000000001</v>
      </c>
      <c r="T172" s="35">
        <v>0.25676557</v>
      </c>
      <c r="U172" s="35">
        <v>0.24960793000000001</v>
      </c>
      <c r="V172" s="35">
        <v>0.25237091</v>
      </c>
      <c r="W172" s="35">
        <v>0.25433414999999998</v>
      </c>
      <c r="X172" s="35">
        <v>0.25585361499999998</v>
      </c>
      <c r="Y172" s="35">
        <v>0.25076393000000002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0.24316357</v>
      </c>
      <c r="AG172" s="29">
        <v>0.23861647999999999</v>
      </c>
      <c r="AH172" s="29">
        <v>0.24003904000000001</v>
      </c>
      <c r="AI172" s="29">
        <v>0.23624667999999999</v>
      </c>
      <c r="AJ172" s="29">
        <v>0.23400056999999999</v>
      </c>
      <c r="AK172" s="3">
        <f t="shared" si="2"/>
        <v>0.2444556904642857</v>
      </c>
      <c r="AP172" s="2">
        <f>((AK172-AK$24)*100)/AK$24</f>
        <v>-7.1347250596661036</v>
      </c>
    </row>
    <row r="173" spans="1:46" x14ac:dyDescent="0.25">
      <c r="A173" t="s">
        <v>0</v>
      </c>
      <c r="B173" s="37">
        <v>0.23997043000000001</v>
      </c>
      <c r="C173" s="34">
        <v>0.23440080999999999</v>
      </c>
      <c r="D173" s="34">
        <v>0.22634182</v>
      </c>
      <c r="E173" s="34">
        <v>0.225517984</v>
      </c>
      <c r="F173" s="34">
        <v>0.22587947999999999</v>
      </c>
      <c r="G173" s="34">
        <v>0.22899999600000001</v>
      </c>
      <c r="H173" s="34">
        <v>0.23346353</v>
      </c>
      <c r="I173" s="34">
        <v>0.23747489999999999</v>
      </c>
      <c r="J173" s="34">
        <v>0.23950769999999999</v>
      </c>
      <c r="K173" s="34">
        <v>0.24224493999999999</v>
      </c>
      <c r="L173" s="34">
        <v>0.2478785</v>
      </c>
      <c r="M173" s="34">
        <v>0.25145542399999998</v>
      </c>
      <c r="N173" s="34">
        <v>0.25336665000000003</v>
      </c>
      <c r="O173" s="34">
        <v>0.25700935000000003</v>
      </c>
      <c r="P173" s="38">
        <v>0.24631191</v>
      </c>
      <c r="Q173" s="38" t="s">
        <v>0</v>
      </c>
      <c r="R173" s="38">
        <v>0.26139319</v>
      </c>
      <c r="S173" s="35">
        <v>0.25317389600000001</v>
      </c>
      <c r="T173" s="35">
        <v>0.24874657</v>
      </c>
      <c r="U173" s="35">
        <v>0.24665384600000001</v>
      </c>
      <c r="V173" s="35">
        <v>0.24524208</v>
      </c>
      <c r="W173" s="35">
        <v>0.24625366000000001</v>
      </c>
      <c r="X173" s="35">
        <v>0.25155814999999998</v>
      </c>
      <c r="Y173" s="35">
        <v>0.25490348000000002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0.24092326</v>
      </c>
      <c r="AG173" s="29">
        <v>0.23819278499999999</v>
      </c>
      <c r="AH173" s="29" t="s">
        <v>0</v>
      </c>
      <c r="AI173" s="29">
        <v>0.23548801</v>
      </c>
      <c r="AJ173" s="29">
        <v>0.232987795</v>
      </c>
      <c r="AK173" s="3">
        <f t="shared" si="2"/>
        <v>0.24242000540740741</v>
      </c>
      <c r="AP173" s="2">
        <f>((AK173-AK$25)*100)/AK$25</f>
        <v>-6.6408792269665744</v>
      </c>
    </row>
    <row r="174" spans="1:46" x14ac:dyDescent="0.25">
      <c r="A174" t="s">
        <v>0</v>
      </c>
      <c r="B174" s="37">
        <v>0.23545167</v>
      </c>
      <c r="C174" s="34">
        <v>0.23250539000000001</v>
      </c>
      <c r="D174" s="34">
        <v>0.22270756</v>
      </c>
      <c r="E174" s="34">
        <v>0.21988759499999999</v>
      </c>
      <c r="F174" s="34">
        <v>0.22224252</v>
      </c>
      <c r="G174" s="34">
        <v>0.22602597999999999</v>
      </c>
      <c r="H174" s="34">
        <v>0.23044708</v>
      </c>
      <c r="I174" s="34">
        <v>0.23472402000000001</v>
      </c>
      <c r="J174" s="34">
        <v>0.23630424</v>
      </c>
      <c r="K174" s="34">
        <v>0.24191588</v>
      </c>
      <c r="L174" s="34">
        <v>0.24282966</v>
      </c>
      <c r="M174" s="34">
        <v>0.24612521000000001</v>
      </c>
      <c r="N174" s="34">
        <v>0.24597040000000001</v>
      </c>
      <c r="O174" s="34">
        <v>0.24685109999999999</v>
      </c>
      <c r="P174" s="38" t="s">
        <v>0</v>
      </c>
      <c r="Q174" s="38">
        <v>0.25418395999999999</v>
      </c>
      <c r="R174" s="38">
        <v>0.25102004500000002</v>
      </c>
      <c r="S174" s="35">
        <v>0.24707172399999999</v>
      </c>
      <c r="T174" s="35">
        <v>0.24133432399999999</v>
      </c>
      <c r="U174" s="35">
        <v>0.23851520000000001</v>
      </c>
      <c r="V174" s="35">
        <v>0.23906669999999999</v>
      </c>
      <c r="W174" s="35">
        <v>0.24180425999999999</v>
      </c>
      <c r="X174" s="35">
        <v>0.24380113</v>
      </c>
      <c r="Y174" s="35">
        <v>0.2500482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0.23384856400000001</v>
      </c>
      <c r="AG174" s="29">
        <v>0.23878901999999999</v>
      </c>
      <c r="AH174" s="29" t="s">
        <v>0</v>
      </c>
      <c r="AI174" s="29" t="s">
        <v>0</v>
      </c>
      <c r="AJ174" s="29" t="s">
        <v>0</v>
      </c>
      <c r="AK174" s="3">
        <f t="shared" si="2"/>
        <v>0.23853885728000002</v>
      </c>
      <c r="AP174" s="2">
        <f>((AK174-AK$26)*100)/AK$26</f>
        <v>-6.4892776245642239</v>
      </c>
    </row>
    <row r="175" spans="1:46" x14ac:dyDescent="0.25">
      <c r="A175" t="s">
        <v>0</v>
      </c>
      <c r="B175" s="37" t="s">
        <v>0</v>
      </c>
      <c r="C175" s="34">
        <v>0.23641407</v>
      </c>
      <c r="D175" s="34">
        <v>0.22206254</v>
      </c>
      <c r="E175" s="34">
        <v>0.21674177999999999</v>
      </c>
      <c r="F175" s="34">
        <v>0.21996547999999999</v>
      </c>
      <c r="G175" s="34">
        <v>0.22708122</v>
      </c>
      <c r="H175" s="34">
        <v>0.23301648</v>
      </c>
      <c r="I175" s="34">
        <v>0.236958686</v>
      </c>
      <c r="J175" s="34">
        <v>0.23874240599999999</v>
      </c>
      <c r="K175" s="34">
        <v>0.23993880000000001</v>
      </c>
      <c r="L175" s="34">
        <v>0.242315535</v>
      </c>
      <c r="M175" s="34">
        <v>0.24399539000000001</v>
      </c>
      <c r="N175" s="34">
        <v>0.24474663999999999</v>
      </c>
      <c r="O175" s="34">
        <v>0.2471863</v>
      </c>
      <c r="P175" s="38" t="s">
        <v>0</v>
      </c>
      <c r="Q175" s="38">
        <v>0.25150768499999998</v>
      </c>
      <c r="R175" s="38">
        <v>0.24706868000000001</v>
      </c>
      <c r="S175" s="35">
        <v>0.24188984999999999</v>
      </c>
      <c r="T175" s="35">
        <v>0.23647598</v>
      </c>
      <c r="U175" s="35">
        <v>0.233530924</v>
      </c>
      <c r="V175" s="35">
        <v>0.23840935399999999</v>
      </c>
      <c r="W175" s="35">
        <v>0.24446380400000001</v>
      </c>
      <c r="X175" s="35">
        <v>0.24593957</v>
      </c>
      <c r="Y175" s="35">
        <v>0.25222385000000003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0.24910618600000001</v>
      </c>
      <c r="AG175" s="29">
        <v>0.23616655</v>
      </c>
      <c r="AH175" s="29" t="s">
        <v>0</v>
      </c>
      <c r="AI175" s="29" t="s">
        <v>0</v>
      </c>
      <c r="AJ175" s="29" t="s">
        <v>0</v>
      </c>
      <c r="AK175" s="3">
        <f t="shared" si="2"/>
        <v>0.23858115666666668</v>
      </c>
      <c r="AP175" s="2">
        <f>((AK175-AK$27)*100)/AK$27</f>
        <v>-6.3031839469197486</v>
      </c>
    </row>
    <row r="176" spans="1:46" x14ac:dyDescent="0.25">
      <c r="A176" t="s">
        <v>0</v>
      </c>
      <c r="B176" s="37" t="s">
        <v>0</v>
      </c>
      <c r="C176" s="34">
        <v>0.244070335</v>
      </c>
      <c r="D176" s="34">
        <v>0.22826617499999999</v>
      </c>
      <c r="E176" s="34">
        <v>0.21639492599999999</v>
      </c>
      <c r="F176" s="34">
        <v>0.21846505999999999</v>
      </c>
      <c r="G176" s="34">
        <v>0.22194103100000001</v>
      </c>
      <c r="H176" s="34">
        <v>0.24005219</v>
      </c>
      <c r="I176" s="34">
        <v>0.24810615999999999</v>
      </c>
      <c r="J176" s="34">
        <v>0.25063453000000002</v>
      </c>
      <c r="K176" s="34">
        <v>0.24326813</v>
      </c>
      <c r="L176" s="34">
        <v>0.24599262</v>
      </c>
      <c r="M176" s="34">
        <v>0.24910282</v>
      </c>
      <c r="N176" s="34">
        <v>0.25305411</v>
      </c>
      <c r="O176" s="34">
        <v>0.25185970499999999</v>
      </c>
      <c r="P176" s="38" t="s">
        <v>0</v>
      </c>
      <c r="Q176" s="38">
        <v>0.250301626</v>
      </c>
      <c r="R176" s="38">
        <v>0.25079573999999999</v>
      </c>
      <c r="S176" s="35">
        <v>0.25392221999999998</v>
      </c>
      <c r="T176" s="35">
        <v>0.23428779</v>
      </c>
      <c r="U176" s="35">
        <v>0.23129854999999999</v>
      </c>
      <c r="V176" s="35">
        <v>0.239449886</v>
      </c>
      <c r="W176" s="35">
        <v>0.24778885</v>
      </c>
      <c r="X176" s="35">
        <v>0.25046895000000002</v>
      </c>
      <c r="Y176" s="35">
        <v>0.25427607499999999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0.24199079450000002</v>
      </c>
      <c r="AP176" s="2">
        <f>((AK176-AK$28)*100)/AK$28</f>
        <v>-6.3328353226338052</v>
      </c>
    </row>
    <row r="177" spans="1:42" x14ac:dyDescent="0.25">
      <c r="A177" s="32" t="s">
        <v>0</v>
      </c>
      <c r="B177" s="39" t="s">
        <v>0</v>
      </c>
      <c r="C177" s="32">
        <v>0.26765367000000001</v>
      </c>
      <c r="D177" s="32">
        <v>0.23294121000000001</v>
      </c>
      <c r="E177" s="32">
        <v>0.22993527</v>
      </c>
      <c r="F177" s="32">
        <v>0.23531067</v>
      </c>
      <c r="G177" s="32">
        <v>0.24489259999999999</v>
      </c>
      <c r="H177" s="32">
        <v>0.25339455999999999</v>
      </c>
      <c r="I177" s="32">
        <v>0.26607458</v>
      </c>
      <c r="J177" s="32">
        <v>0.26791605000000002</v>
      </c>
      <c r="K177" s="32">
        <v>0.26605472000000002</v>
      </c>
      <c r="L177" s="32">
        <v>0.26257789999999998</v>
      </c>
      <c r="M177" s="32">
        <v>0.26453551400000003</v>
      </c>
      <c r="N177" s="32">
        <v>0.25929055400000001</v>
      </c>
      <c r="O177" s="32">
        <v>0.26255357000000001</v>
      </c>
      <c r="P177" s="32" t="s">
        <v>0</v>
      </c>
      <c r="Q177" s="32" t="s">
        <v>0</v>
      </c>
      <c r="R177" s="32" t="s">
        <v>0</v>
      </c>
      <c r="S177" s="33">
        <v>0.24754322000000001</v>
      </c>
      <c r="T177" s="33">
        <v>0.23757661999999999</v>
      </c>
      <c r="U177" s="33">
        <v>0.24228238999999999</v>
      </c>
      <c r="V177" s="33">
        <v>0.25505480600000002</v>
      </c>
      <c r="W177" s="33">
        <v>0.25632363000000002</v>
      </c>
      <c r="X177" s="33">
        <v>0.25490194500000002</v>
      </c>
      <c r="Y177" s="33">
        <v>0.25437488400000002</v>
      </c>
      <c r="Z177" s="33" t="s">
        <v>0</v>
      </c>
      <c r="AA177" s="40" t="s">
        <v>0</v>
      </c>
      <c r="AB177" s="40">
        <v>0.23171764</v>
      </c>
      <c r="AC177" s="40">
        <v>0.22720829000000001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0.25091428604545457</v>
      </c>
      <c r="AP177" s="2">
        <f>((AK177-AK$29)*100)/AK$29</f>
        <v>-4.9625475166039186</v>
      </c>
    </row>
    <row r="178" spans="1:42" x14ac:dyDescent="0.25">
      <c r="A178" s="31" t="s">
        <v>0</v>
      </c>
      <c r="B178" s="41" t="s">
        <v>0</v>
      </c>
      <c r="C178" s="31" t="s">
        <v>0</v>
      </c>
      <c r="D178" s="31">
        <v>0.23795443999999999</v>
      </c>
      <c r="E178" s="31">
        <v>0.23259471000000001</v>
      </c>
      <c r="F178" s="31">
        <v>0.23376113000000001</v>
      </c>
      <c r="G178" s="31">
        <v>0.23563687</v>
      </c>
      <c r="H178" s="31">
        <v>0.240505248</v>
      </c>
      <c r="I178" s="31">
        <v>0.24719786699999999</v>
      </c>
      <c r="J178" s="31">
        <v>0.25561358699999998</v>
      </c>
      <c r="K178" s="31">
        <v>0.262166026</v>
      </c>
      <c r="L178" s="31">
        <v>0.26865864</v>
      </c>
      <c r="M178" s="31">
        <v>0.26891283999999999</v>
      </c>
      <c r="N178" s="31">
        <v>0.26297999999999999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0.23783056299999999</v>
      </c>
      <c r="T178" s="33">
        <v>0.23514708000000001</v>
      </c>
      <c r="U178" s="33">
        <v>0.23454712</v>
      </c>
      <c r="V178" s="33">
        <v>0.24392199000000001</v>
      </c>
      <c r="W178" s="33">
        <v>0.26139296499999998</v>
      </c>
      <c r="X178" s="33">
        <v>0.26646481</v>
      </c>
      <c r="Y178" s="33">
        <v>0.25752813499999999</v>
      </c>
      <c r="Z178" s="33">
        <v>0.254950756</v>
      </c>
      <c r="AA178" s="40">
        <v>0.25439949000000001</v>
      </c>
      <c r="AB178" s="40">
        <v>0.2377688</v>
      </c>
      <c r="AC178" s="40">
        <v>0.22916563000000001</v>
      </c>
      <c r="AD178" s="40">
        <v>0.23753516999999999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0.24767973334782614</v>
      </c>
      <c r="AP178" s="2">
        <f>((AK178-AK$30)*100)/AK$30</f>
        <v>-2.7790350339444938</v>
      </c>
    </row>
    <row r="179" spans="1:42" x14ac:dyDescent="0.25">
      <c r="A179" s="31" t="s">
        <v>0</v>
      </c>
      <c r="B179" s="41" t="s">
        <v>0</v>
      </c>
      <c r="C179" s="31" t="s">
        <v>0</v>
      </c>
      <c r="D179" s="31">
        <v>0.23070613600000001</v>
      </c>
      <c r="E179" s="31">
        <v>0.22808668000000001</v>
      </c>
      <c r="F179" s="31">
        <v>0.23316189000000001</v>
      </c>
      <c r="G179" s="31">
        <v>0.23331928599999999</v>
      </c>
      <c r="H179" s="31">
        <v>0.234983997</v>
      </c>
      <c r="I179" s="31">
        <v>0.238875748</v>
      </c>
      <c r="J179" s="31">
        <v>0.24412895400000001</v>
      </c>
      <c r="K179" s="31">
        <v>0.25156350999999999</v>
      </c>
      <c r="L179" s="31">
        <v>0.256599892</v>
      </c>
      <c r="M179" s="31">
        <v>0.26432138999999999</v>
      </c>
      <c r="N179" s="31">
        <v>0.26534671999999998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0.231206942</v>
      </c>
      <c r="T179" s="33">
        <v>0.23175393999999999</v>
      </c>
      <c r="U179" s="33">
        <v>0.23137361300000001</v>
      </c>
      <c r="V179" s="33">
        <v>0.23518337</v>
      </c>
      <c r="W179" s="33">
        <v>0.24245077000000001</v>
      </c>
      <c r="X179" s="33">
        <v>0.2565537</v>
      </c>
      <c r="Y179" s="33">
        <v>0.25904933000000002</v>
      </c>
      <c r="Z179" s="33" t="s">
        <v>0</v>
      </c>
      <c r="AA179" s="40">
        <v>0.24076817</v>
      </c>
      <c r="AB179" s="40">
        <v>0.23017857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0.24198063040000001</v>
      </c>
      <c r="AP179" s="2">
        <f>((AK179-AK$31)*100)/AK$31</f>
        <v>-0.51115793237095131</v>
      </c>
    </row>
    <row r="180" spans="1:42" x14ac:dyDescent="0.25">
      <c r="A180" s="31" t="s">
        <v>0</v>
      </c>
      <c r="B180" s="41" t="s">
        <v>0</v>
      </c>
      <c r="C180" s="31" t="s">
        <v>0</v>
      </c>
      <c r="D180" s="31">
        <v>0.22544467000000001</v>
      </c>
      <c r="E180" s="31">
        <v>0.23421297399999999</v>
      </c>
      <c r="F180" s="31">
        <v>0.23310254</v>
      </c>
      <c r="G180" s="31">
        <v>0.233148143</v>
      </c>
      <c r="H180" s="31">
        <v>0.23346270499999999</v>
      </c>
      <c r="I180" s="31">
        <v>0.23411071</v>
      </c>
      <c r="J180" s="31">
        <v>0.23573659999999999</v>
      </c>
      <c r="K180" s="31">
        <v>0.23994236699999999</v>
      </c>
      <c r="L180" s="31">
        <v>0.24568124999999999</v>
      </c>
      <c r="M180" s="31">
        <v>0.25285696000000002</v>
      </c>
      <c r="N180" s="31">
        <v>0.25378842600000001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0.22502739399999999</v>
      </c>
      <c r="U180" s="33">
        <v>0.22901560800000001</v>
      </c>
      <c r="V180" s="33">
        <v>0.22587695499999999</v>
      </c>
      <c r="W180" s="33">
        <v>0.22848587000000001</v>
      </c>
      <c r="X180" s="33">
        <v>0.23739666200000001</v>
      </c>
      <c r="Y180" s="33">
        <v>0.24714945499999999</v>
      </c>
      <c r="Z180" s="33">
        <v>0.24925464999999999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0.23687188550000002</v>
      </c>
      <c r="AP180" s="2">
        <f>((AK180-AK$32)*100)/AK$32</f>
        <v>1.6705175823917744</v>
      </c>
    </row>
    <row r="181" spans="1:42" x14ac:dyDescent="0.25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0.23853774999999999</v>
      </c>
      <c r="F181" s="31">
        <v>0.23599378700000001</v>
      </c>
      <c r="G181" s="31">
        <v>0.23539046199999999</v>
      </c>
      <c r="H181" s="31">
        <v>0.23604945999999999</v>
      </c>
      <c r="I181" s="31">
        <v>0.23424866</v>
      </c>
      <c r="J181" s="31">
        <v>0.2303201</v>
      </c>
      <c r="K181" s="31">
        <v>0.23146711</v>
      </c>
      <c r="L181" s="31">
        <v>0.23654273000000001</v>
      </c>
      <c r="M181" s="31">
        <v>0.24547089</v>
      </c>
      <c r="N181" s="31">
        <v>0.23521215000000001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0.21901317300000001</v>
      </c>
      <c r="V181" s="33">
        <v>0.214194052</v>
      </c>
      <c r="W181" s="33">
        <v>0.212281733</v>
      </c>
      <c r="X181" s="33">
        <v>0.21932901499999999</v>
      </c>
      <c r="Y181" s="33">
        <v>0.22733862399999999</v>
      </c>
      <c r="Z181" s="33">
        <v>0.22804888000000001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0.22996491100000005</v>
      </c>
      <c r="AP181" s="2">
        <f>((AK181-AK$33)*100)/AK$33</f>
        <v>2.5237675264903299</v>
      </c>
    </row>
    <row r="182" spans="1:42" x14ac:dyDescent="0.25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0.25574836999999989</v>
      </c>
      <c r="F182" s="27">
        <v>0.25105607499999999</v>
      </c>
      <c r="G182" s="27">
        <v>0.24972918999999999</v>
      </c>
      <c r="H182" s="27">
        <v>0.26608441500000002</v>
      </c>
      <c r="I182" s="27">
        <v>0.25354297499999989</v>
      </c>
      <c r="J182" s="27">
        <v>0.233579025</v>
      </c>
      <c r="K182" s="27">
        <v>0.22990527499999999</v>
      </c>
      <c r="L182" s="27">
        <v>0.22703580000000001</v>
      </c>
      <c r="M182" s="27">
        <v>0.23615239399999999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0.19472562500000001</v>
      </c>
      <c r="V182" s="27">
        <v>0.199049435</v>
      </c>
      <c r="W182" s="27">
        <v>0.19266960699999999</v>
      </c>
      <c r="X182" s="27">
        <v>0.20037462</v>
      </c>
      <c r="Y182" s="27">
        <v>0.202976448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0.22804494671428568</v>
      </c>
      <c r="AP182" s="2">
        <f>((AK182-AK$34)*100)/AK$34</f>
        <v>5.599233053484844</v>
      </c>
    </row>
    <row r="183" spans="1:42" x14ac:dyDescent="0.25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0.18461224400000001</v>
      </c>
      <c r="H183" s="27">
        <v>0.19625789599999999</v>
      </c>
      <c r="I183" s="27">
        <v>0.19215607800000001</v>
      </c>
      <c r="J183" s="27">
        <v>0.20867954</v>
      </c>
      <c r="K183" s="27">
        <v>0.18525139900000001</v>
      </c>
      <c r="L183" s="27">
        <v>0.188118865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0.12707128200000001</v>
      </c>
      <c r="V183" s="27">
        <v>0.14655288799999999</v>
      </c>
      <c r="W183" s="27">
        <v>0.1253359104</v>
      </c>
      <c r="X183" s="27">
        <v>0.19385118300000001</v>
      </c>
      <c r="Y183" s="27">
        <v>0.18605574050000001</v>
      </c>
      <c r="Z183" s="27">
        <v>0.216561066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0.17920867432500001</v>
      </c>
      <c r="AP183" s="2">
        <f>((AK183-AK$35)*100)/AK$35</f>
        <v>15.492964369820031</v>
      </c>
    </row>
    <row r="184" spans="1:42" x14ac:dyDescent="0.25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0.1636552806309875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0.14092208057922631</v>
      </c>
      <c r="U184" s="25">
        <v>0.14069517055788999</v>
      </c>
      <c r="V184" s="25" t="s">
        <v>0</v>
      </c>
      <c r="W184" s="25" t="s">
        <v>0</v>
      </c>
      <c r="X184" s="25">
        <v>0.18340063051401681</v>
      </c>
      <c r="Y184" s="25">
        <v>0.15652432046126191</v>
      </c>
      <c r="Z184" s="25">
        <v>0.1556017205391734</v>
      </c>
      <c r="AA184" s="25">
        <v>0.14969394056957089</v>
      </c>
      <c r="AB184" s="25">
        <v>0.1530781006647223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0.15544640556460615</v>
      </c>
      <c r="AP184" s="22">
        <f>((AK184-AK$36)*100)/AK$36</f>
        <v>9.5123042019242803</v>
      </c>
    </row>
    <row r="185" spans="1:42" x14ac:dyDescent="0.25">
      <c r="A185" s="25">
        <v>8.8047440184281969E-2</v>
      </c>
      <c r="B185" s="26">
        <v>8.5897980182778347E-2</v>
      </c>
      <c r="C185" s="25">
        <v>8.1594040175611088E-2</v>
      </c>
      <c r="D185" s="25">
        <v>7.9762440170497773E-2</v>
      </c>
      <c r="E185" s="25">
        <v>7.9046420166487733E-2</v>
      </c>
      <c r="F185" s="25">
        <v>7.9564920164816255E-2</v>
      </c>
      <c r="G185" s="25">
        <v>7.8993240162698125E-2</v>
      </c>
      <c r="H185" s="25">
        <v>7.8683674161125164E-2</v>
      </c>
      <c r="I185" s="25">
        <v>7.8734320160017926E-2</v>
      </c>
      <c r="J185" s="25">
        <v>7.8339510158973613E-2</v>
      </c>
      <c r="K185" s="25">
        <v>7.9324670159798855E-2</v>
      </c>
      <c r="L185" s="25">
        <v>7.9585840160240479E-2</v>
      </c>
      <c r="M185" s="25">
        <v>7.970530516052389E-2</v>
      </c>
      <c r="N185" s="25">
        <v>8.0801150162106955E-2</v>
      </c>
      <c r="O185" s="25">
        <v>8.580055017075694E-2</v>
      </c>
      <c r="P185" s="25">
        <v>8.3000520171128842E-2</v>
      </c>
      <c r="Q185" s="25">
        <v>8.131364017069298E-2</v>
      </c>
      <c r="R185" s="25">
        <v>7.7293550163335098E-2</v>
      </c>
      <c r="S185" s="25">
        <v>7.7304850166069458E-2</v>
      </c>
      <c r="T185" s="25">
        <v>8.1062970172401771E-2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9.0082130175841144E-2</v>
      </c>
      <c r="Z185" s="25">
        <v>8.3865420177576672E-2</v>
      </c>
      <c r="AA185" s="25">
        <v>8.4940280180407682E-2</v>
      </c>
      <c r="AB185" s="25">
        <v>9.1178930193374752E-2</v>
      </c>
      <c r="AC185" s="25">
        <v>9.5178500195957971E-2</v>
      </c>
      <c r="AD185" s="25">
        <v>9.1777620194006773E-2</v>
      </c>
      <c r="AE185" s="25">
        <v>8.5403614186495488E-2</v>
      </c>
      <c r="AF185" s="25">
        <v>8.5645385185812981E-2</v>
      </c>
      <c r="AG185" s="25">
        <v>8.7049715186306664E-2</v>
      </c>
      <c r="AH185" s="25">
        <v>8.6271760185999274E-2</v>
      </c>
      <c r="AI185" s="25">
        <v>8.6352140185590134E-2</v>
      </c>
      <c r="AJ185" s="25">
        <v>8.8128620185362064E-2</v>
      </c>
      <c r="AK185" s="3">
        <f t="shared" si="3"/>
        <v>8.3429098393033571E-2</v>
      </c>
      <c r="AP185" s="22">
        <f>((AK185-AK$37)*100)/AK$37</f>
        <v>13.183638171007788</v>
      </c>
    </row>
    <row r="186" spans="1:42" x14ac:dyDescent="0.25">
      <c r="AK186" s="17">
        <f>SUM(A150:AJ185)/867</f>
        <v>0.24103150815722693</v>
      </c>
      <c r="AP186" s="23">
        <f>((AK186-AK$38)*100)/AK$38</f>
        <v>-1.8086271123449098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Y275"/>
  <sheetViews>
    <sheetView topLeftCell="F1" zoomScale="70" zoomScaleNormal="70" workbookViewId="0">
      <selection activeCell="AN27" sqref="AN27"/>
    </sheetView>
  </sheetViews>
  <sheetFormatPr defaultRowHeight="15" x14ac:dyDescent="0.25"/>
  <cols>
    <col min="37" max="37" width="12.7109375" style="3" customWidth="1"/>
    <col min="38" max="40" width="8.7109375" style="2"/>
    <col min="41" max="41" width="12" style="2" customWidth="1"/>
    <col min="42" max="42" width="8.7109375" style="2"/>
    <col min="46" max="46" width="13" style="1" bestFit="1" customWidth="1"/>
    <col min="51" max="51" width="12.5703125" style="1" bestFit="1" customWidth="1"/>
  </cols>
  <sheetData>
    <row r="1" spans="1:49" x14ac:dyDescent="0.25">
      <c r="A1" t="s">
        <v>36</v>
      </c>
      <c r="AK1" s="1"/>
      <c r="AL1" s="1"/>
    </row>
    <row r="2" spans="1:49" x14ac:dyDescent="0.25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25">
      <c r="A3" s="25" t="s">
        <v>0</v>
      </c>
      <c r="B3" s="26">
        <v>1.0300731999999999</v>
      </c>
      <c r="C3" s="25">
        <v>1.29153509</v>
      </c>
      <c r="D3" s="25">
        <v>1.2375778500000001</v>
      </c>
      <c r="E3" s="25">
        <v>1.2662404</v>
      </c>
      <c r="F3" s="25">
        <v>0.89957474000000004</v>
      </c>
      <c r="G3" s="25">
        <v>0.89218724999999988</v>
      </c>
      <c r="H3" s="25">
        <v>1.2211380999999999</v>
      </c>
      <c r="I3" s="25">
        <v>1.1831645799999999</v>
      </c>
      <c r="J3" s="25">
        <v>1.2672895099999999</v>
      </c>
      <c r="K3" s="25">
        <v>1.40321501</v>
      </c>
      <c r="L3" s="25">
        <v>1.0949008</v>
      </c>
      <c r="M3" s="25">
        <v>1.2195809900000001</v>
      </c>
      <c r="N3" s="25">
        <v>1.1151611299999999</v>
      </c>
      <c r="O3" s="25">
        <v>1.4227942</v>
      </c>
      <c r="P3" s="25">
        <v>1.27784531</v>
      </c>
      <c r="Q3" s="25">
        <v>0.89439964000000005</v>
      </c>
      <c r="R3" s="25">
        <v>1.2121628</v>
      </c>
      <c r="S3" s="25">
        <v>1.55913981</v>
      </c>
      <c r="T3" s="25">
        <v>1.2620501399999999</v>
      </c>
      <c r="U3" s="25">
        <v>1.4829238499999999</v>
      </c>
      <c r="V3" s="25">
        <v>1.11691451</v>
      </c>
      <c r="W3" s="25">
        <v>1.1795479</v>
      </c>
      <c r="X3" s="25">
        <v>1.06622248</v>
      </c>
      <c r="Y3" s="25">
        <v>1.2117928899999999</v>
      </c>
      <c r="Z3" s="25">
        <v>1.1139365000000001</v>
      </c>
      <c r="AA3" s="25">
        <v>1.02232546</v>
      </c>
      <c r="AB3" s="25">
        <v>1.1337333000000001</v>
      </c>
      <c r="AC3" s="25">
        <v>1.0458094</v>
      </c>
      <c r="AD3" s="25">
        <v>1.06484398</v>
      </c>
      <c r="AE3" s="25">
        <v>1.0668278</v>
      </c>
      <c r="AF3" s="25">
        <v>1.1505053300000001</v>
      </c>
      <c r="AG3" s="25">
        <v>1.2185555100000001</v>
      </c>
      <c r="AH3" s="25">
        <v>1.14735451</v>
      </c>
      <c r="AI3" s="25">
        <v>1.3613381899999999</v>
      </c>
      <c r="AJ3" s="25" t="s">
        <v>0</v>
      </c>
      <c r="AK3" s="3">
        <f>AVERAGE(A3:AJ3)</f>
        <v>1.1803724164705882</v>
      </c>
      <c r="AL3" s="4">
        <v>-66.4435</v>
      </c>
      <c r="AM3" s="6" t="s">
        <v>94</v>
      </c>
      <c r="AO3" s="2">
        <f>SUM(A36:AJ37)/40</f>
        <v>1.187385328</v>
      </c>
      <c r="AV3" s="2"/>
      <c r="AW3" s="2"/>
    </row>
    <row r="4" spans="1:49" x14ac:dyDescent="0.25">
      <c r="A4" s="27">
        <v>0.97583550000000008</v>
      </c>
      <c r="B4" s="28">
        <v>0.91481467999999988</v>
      </c>
      <c r="C4" s="27">
        <v>1.1118583200000001</v>
      </c>
      <c r="D4" s="27">
        <v>1.0836810400000001</v>
      </c>
      <c r="E4" s="27">
        <v>0.88274420000000009</v>
      </c>
      <c r="F4" s="27">
        <v>0.84224292000000012</v>
      </c>
      <c r="G4" s="27">
        <v>1.16345919</v>
      </c>
      <c r="H4" s="27">
        <v>1.04646821</v>
      </c>
      <c r="I4" s="27">
        <v>0.98498218999999998</v>
      </c>
      <c r="J4" s="27">
        <v>0.96224359999999998</v>
      </c>
      <c r="K4" s="27">
        <v>0.95392969999999999</v>
      </c>
      <c r="L4" s="27">
        <v>0.94666359999999994</v>
      </c>
      <c r="M4" s="27">
        <v>0.95356934999999998</v>
      </c>
      <c r="N4" s="27">
        <v>0.94893695</v>
      </c>
      <c r="O4" s="27">
        <v>0.93738186000000001</v>
      </c>
      <c r="P4" s="27">
        <v>1.2183572199999999</v>
      </c>
      <c r="Q4" s="27">
        <v>1.0532848100000001</v>
      </c>
      <c r="R4" s="27">
        <v>0.91718222000000005</v>
      </c>
      <c r="S4" s="27">
        <v>1.23112288</v>
      </c>
      <c r="T4" s="27">
        <v>1.0458579100000001</v>
      </c>
      <c r="U4" s="27">
        <v>1.0966113500000001</v>
      </c>
      <c r="V4" s="27">
        <v>1.1078050800000001</v>
      </c>
      <c r="W4" s="27">
        <v>0.8894541600000001</v>
      </c>
      <c r="X4" s="27">
        <v>0.83664403999999992</v>
      </c>
      <c r="Y4" s="27">
        <v>0.84465394999999999</v>
      </c>
      <c r="Z4" s="27">
        <v>0.85864779000000002</v>
      </c>
      <c r="AA4" s="27">
        <v>0.8463666700000001</v>
      </c>
      <c r="AB4" s="27">
        <v>0.8376028499999999</v>
      </c>
      <c r="AC4" s="27">
        <v>1.11664125</v>
      </c>
      <c r="AD4" s="27">
        <v>0.9771156299999999</v>
      </c>
      <c r="AE4" s="27">
        <v>0.89777334999999991</v>
      </c>
      <c r="AF4" s="27">
        <v>1.0606506499999999</v>
      </c>
      <c r="AG4" s="27">
        <v>0.84350057999999994</v>
      </c>
      <c r="AH4" s="27">
        <v>0.84477179999999996</v>
      </c>
      <c r="AI4" s="27">
        <v>0.84621276000000001</v>
      </c>
      <c r="AJ4" s="27">
        <v>1.16134783</v>
      </c>
      <c r="AK4" s="3">
        <f t="shared" ref="AK4:AK67" si="0">AVERAGE(A4:AJ4)</f>
        <v>0.97890044694444434</v>
      </c>
      <c r="AL4" s="9">
        <v>-59.441600000000001</v>
      </c>
      <c r="AM4" s="6" t="s">
        <v>116</v>
      </c>
      <c r="AO4" s="2">
        <f>SUM(A2:AJ3)/34</f>
        <v>1.1803724164705882</v>
      </c>
      <c r="AT4" s="44">
        <f>AVERAGE(A2:AJ3)</f>
        <v>1.1803724164705882</v>
      </c>
      <c r="AV4" s="22" t="s">
        <v>95</v>
      </c>
      <c r="AW4" s="2" t="s">
        <v>96</v>
      </c>
    </row>
    <row r="5" spans="1:49" x14ac:dyDescent="0.25">
      <c r="A5" s="27">
        <v>0.67725256999999994</v>
      </c>
      <c r="B5" s="28">
        <v>0.66580837999999998</v>
      </c>
      <c r="C5" s="27">
        <v>0.65087097999999999</v>
      </c>
      <c r="D5" s="27">
        <v>0.64741019999999994</v>
      </c>
      <c r="E5" s="27">
        <v>0.63536512000000001</v>
      </c>
      <c r="F5" s="27">
        <v>0.61767143000000002</v>
      </c>
      <c r="G5" s="27">
        <v>0.61785854000000007</v>
      </c>
      <c r="H5" s="27">
        <v>0.62736864999999997</v>
      </c>
      <c r="I5" s="27">
        <v>0.65760780000000008</v>
      </c>
      <c r="J5" s="27">
        <v>0.66748063999999996</v>
      </c>
      <c r="K5" s="27">
        <v>0.67168877000000005</v>
      </c>
      <c r="L5" s="27">
        <v>0.66211033999999991</v>
      </c>
      <c r="M5" s="27">
        <v>0.65185126999999998</v>
      </c>
      <c r="N5" s="27">
        <v>0.65504574999999998</v>
      </c>
      <c r="O5" s="27">
        <v>0.64670645999999998</v>
      </c>
      <c r="P5" s="27">
        <v>0.63263040000000004</v>
      </c>
      <c r="Q5" s="27">
        <v>0.63196753000000006</v>
      </c>
      <c r="R5" s="27">
        <v>0.60719984000000005</v>
      </c>
      <c r="S5" s="27">
        <v>0.58029675000000003</v>
      </c>
      <c r="T5" s="27">
        <v>0.62170553000000006</v>
      </c>
      <c r="U5" s="27">
        <v>0.66581697000000006</v>
      </c>
      <c r="V5" s="27">
        <v>0.71108008</v>
      </c>
      <c r="W5" s="27">
        <v>0.73886205999999999</v>
      </c>
      <c r="X5" s="27">
        <v>0.74400317999999999</v>
      </c>
      <c r="Y5" s="27">
        <v>0.74909395000000001</v>
      </c>
      <c r="Z5" s="27">
        <v>0.75418702000000004</v>
      </c>
      <c r="AA5" s="27">
        <v>0.73985622000000006</v>
      </c>
      <c r="AB5" s="27">
        <v>0.71593550000000006</v>
      </c>
      <c r="AC5" s="27">
        <v>0.70854103000000002</v>
      </c>
      <c r="AD5" s="27">
        <v>0.71640027000000006</v>
      </c>
      <c r="AE5" s="27">
        <v>0.73620069999999993</v>
      </c>
      <c r="AF5" s="27">
        <v>0.72340464000000004</v>
      </c>
      <c r="AG5" s="27">
        <v>0.71216022000000001</v>
      </c>
      <c r="AH5" s="27">
        <v>0.71989495000000003</v>
      </c>
      <c r="AI5" s="27">
        <v>0.70208013000000002</v>
      </c>
      <c r="AJ5" s="27">
        <v>0.69042908000000003</v>
      </c>
      <c r="AK5" s="3">
        <f t="shared" si="0"/>
        <v>0.67649563750000008</v>
      </c>
      <c r="AL5" s="1">
        <v>-53.663899999999998</v>
      </c>
      <c r="AM5" s="10" t="s">
        <v>94</v>
      </c>
      <c r="AO5" s="2">
        <f>SUM(A34:AJ35)/26</f>
        <v>0.76909388038461535</v>
      </c>
      <c r="AV5" s="10" t="s">
        <v>97</v>
      </c>
      <c r="AW5" s="2" t="s">
        <v>98</v>
      </c>
    </row>
    <row r="6" spans="1:49" x14ac:dyDescent="0.25">
      <c r="A6" s="29">
        <v>0.63329411000000002</v>
      </c>
      <c r="B6" s="30">
        <v>0.62619194999999994</v>
      </c>
      <c r="C6" s="29">
        <v>0.61654469999999995</v>
      </c>
      <c r="D6" s="29">
        <v>0.61950388000000001</v>
      </c>
      <c r="E6" s="31">
        <v>0.61124394000000004</v>
      </c>
      <c r="F6" s="31">
        <v>0.59940356000000006</v>
      </c>
      <c r="G6" s="31">
        <v>0.59435495999999999</v>
      </c>
      <c r="H6" s="31">
        <v>0.59170180000000006</v>
      </c>
      <c r="I6" s="31">
        <v>0.61627048000000006</v>
      </c>
      <c r="J6" s="31">
        <v>0.62210613999999997</v>
      </c>
      <c r="K6" s="31">
        <v>0.62198341000000001</v>
      </c>
      <c r="L6" s="31">
        <v>0.61199087000000008</v>
      </c>
      <c r="M6" s="31">
        <v>0.61049309000000007</v>
      </c>
      <c r="N6" s="31">
        <v>0.60541171999999999</v>
      </c>
      <c r="O6" s="31">
        <v>0.60526487000000007</v>
      </c>
      <c r="P6" s="31">
        <v>0.60008996000000003</v>
      </c>
      <c r="Q6" s="32">
        <v>0.60113638999999996</v>
      </c>
      <c r="R6" s="32">
        <v>0.59685471999999995</v>
      </c>
      <c r="S6" s="33">
        <v>0.57309334999999995</v>
      </c>
      <c r="T6" s="33" t="s">
        <v>0</v>
      </c>
      <c r="U6" s="33">
        <v>0.70289043000000007</v>
      </c>
      <c r="V6" s="33">
        <v>0.71864431999999989</v>
      </c>
      <c r="W6" s="33">
        <v>0.72313066999999998</v>
      </c>
      <c r="X6" s="33">
        <v>0.71875929999999999</v>
      </c>
      <c r="Y6" s="33">
        <v>0.71528934</v>
      </c>
      <c r="Z6" s="33">
        <v>0.70667926000000003</v>
      </c>
      <c r="AA6" s="33">
        <v>0.67907709000000005</v>
      </c>
      <c r="AB6" s="33">
        <v>0.66835938000000006</v>
      </c>
      <c r="AC6" s="29">
        <v>0.65939887999999991</v>
      </c>
      <c r="AD6" s="29">
        <v>0.65876553000000004</v>
      </c>
      <c r="AE6" s="29">
        <v>0.67135767999999996</v>
      </c>
      <c r="AF6" s="29">
        <v>0.67327130000000002</v>
      </c>
      <c r="AG6" s="29">
        <v>0.64201244999999996</v>
      </c>
      <c r="AH6" s="29">
        <v>0.64755549999999995</v>
      </c>
      <c r="AI6" s="29">
        <v>0.64127016000000003</v>
      </c>
      <c r="AJ6" s="29">
        <v>0.63823326000000002</v>
      </c>
      <c r="AK6" s="3">
        <f t="shared" si="0"/>
        <v>0.6406179557142857</v>
      </c>
      <c r="AL6" s="1">
        <v>-48.590400000000002</v>
      </c>
      <c r="AM6" s="10" t="s">
        <v>116</v>
      </c>
      <c r="AO6" s="2">
        <f>SUM(A4:AJ5)/72</f>
        <v>0.82769804222222243</v>
      </c>
      <c r="AV6" s="11" t="s">
        <v>100</v>
      </c>
      <c r="AW6" s="2" t="s">
        <v>101</v>
      </c>
    </row>
    <row r="7" spans="1:49" x14ac:dyDescent="0.25">
      <c r="A7" s="29">
        <v>0.60530660000000003</v>
      </c>
      <c r="B7" s="30">
        <v>0.60824820000000002</v>
      </c>
      <c r="C7" s="29">
        <v>0.60595712000000002</v>
      </c>
      <c r="D7" s="29">
        <v>0.60151379999999999</v>
      </c>
      <c r="E7" s="31">
        <v>0.60206040999999999</v>
      </c>
      <c r="F7" s="31">
        <v>0.57589515000000002</v>
      </c>
      <c r="G7" s="31">
        <v>0.54960743000000001</v>
      </c>
      <c r="H7" s="31">
        <v>0.50283006999999991</v>
      </c>
      <c r="I7" s="31">
        <v>0.54039932000000002</v>
      </c>
      <c r="J7" s="31">
        <v>0.53964911000000004</v>
      </c>
      <c r="K7" s="31">
        <v>0.55029671999999996</v>
      </c>
      <c r="L7" s="31">
        <v>0.55577494999999999</v>
      </c>
      <c r="M7" s="31">
        <v>0.56245427999999997</v>
      </c>
      <c r="N7" s="31">
        <v>0.56937842999999999</v>
      </c>
      <c r="O7" s="31">
        <v>0.57476643999999999</v>
      </c>
      <c r="P7" s="31">
        <v>0.57341543000000006</v>
      </c>
      <c r="Q7" s="32">
        <v>0.58539260000000004</v>
      </c>
      <c r="R7" s="32">
        <v>0.58478644999999996</v>
      </c>
      <c r="S7" s="33">
        <v>0.55153940000000001</v>
      </c>
      <c r="T7" s="33" t="s">
        <v>0</v>
      </c>
      <c r="U7" s="33">
        <v>0.69301281000000003</v>
      </c>
      <c r="V7" s="33">
        <v>0.69543758</v>
      </c>
      <c r="W7" s="33">
        <v>0.69400839999999997</v>
      </c>
      <c r="X7" s="33">
        <v>0.68787986000000001</v>
      </c>
      <c r="Y7" s="33">
        <v>0.68217382999999998</v>
      </c>
      <c r="Z7" s="33">
        <v>0.65733551999999995</v>
      </c>
      <c r="AA7" s="33">
        <v>0.64484593000000001</v>
      </c>
      <c r="AB7" s="33">
        <v>0.64777538000000001</v>
      </c>
      <c r="AC7" s="29">
        <v>0.6308571999999999</v>
      </c>
      <c r="AD7" s="29">
        <v>0.58766777000000003</v>
      </c>
      <c r="AE7" s="29">
        <v>0.58484389999999997</v>
      </c>
      <c r="AF7" s="29">
        <v>0.61080794999999999</v>
      </c>
      <c r="AG7" s="29">
        <v>0.58454581999999999</v>
      </c>
      <c r="AH7" s="29">
        <v>0.59244479999999999</v>
      </c>
      <c r="AI7" s="29">
        <v>0.59488452000000003</v>
      </c>
      <c r="AJ7" s="29">
        <v>0.60642552000000005</v>
      </c>
      <c r="AK7" s="3">
        <f t="shared" si="0"/>
        <v>0.6009776771428571</v>
      </c>
      <c r="AL7" s="1">
        <v>-43.982999999999997</v>
      </c>
      <c r="AM7" s="11" t="s">
        <v>99</v>
      </c>
      <c r="AO7" s="2">
        <f>SUM(A29:R33)/56</f>
        <v>0.4807002642499999</v>
      </c>
      <c r="AV7" s="14" t="s">
        <v>103</v>
      </c>
      <c r="AW7" s="2" t="s">
        <v>104</v>
      </c>
    </row>
    <row r="8" spans="1:49" x14ac:dyDescent="0.25">
      <c r="A8" s="29">
        <v>0.60172767000000005</v>
      </c>
      <c r="B8" s="30">
        <v>0.60065107000000006</v>
      </c>
      <c r="C8" s="29">
        <v>0.56142809999999999</v>
      </c>
      <c r="D8" s="29">
        <v>0.51010827999999997</v>
      </c>
      <c r="E8" s="31">
        <v>0.48965392000000002</v>
      </c>
      <c r="F8" s="31">
        <v>0.47016340000000001</v>
      </c>
      <c r="G8" s="31">
        <v>0.43219746999999997</v>
      </c>
      <c r="H8" s="31">
        <v>0.42890929</v>
      </c>
      <c r="I8" s="31">
        <v>0.42292969000000002</v>
      </c>
      <c r="J8" s="31">
        <v>0.42184987000000002</v>
      </c>
      <c r="K8" s="31">
        <v>0.43482198</v>
      </c>
      <c r="L8" s="31">
        <v>0.45063727999999997</v>
      </c>
      <c r="M8" s="31">
        <v>0.46314715000000001</v>
      </c>
      <c r="N8" s="31">
        <v>0.47714979000000002</v>
      </c>
      <c r="O8" s="31">
        <v>0.49185915000000002</v>
      </c>
      <c r="P8" s="31">
        <v>0.50292939999999997</v>
      </c>
      <c r="Q8" s="32">
        <v>0.51838662999999996</v>
      </c>
      <c r="R8" s="32">
        <v>0.51317244000000006</v>
      </c>
      <c r="S8" s="33">
        <v>0.47355004999999989</v>
      </c>
      <c r="T8" s="33" t="s">
        <v>0</v>
      </c>
      <c r="U8" s="33">
        <v>0.60805614999999991</v>
      </c>
      <c r="V8" s="33">
        <v>0.59618791999999998</v>
      </c>
      <c r="W8" s="33">
        <v>0.60696522999999991</v>
      </c>
      <c r="X8" s="33">
        <v>0.61485750000000006</v>
      </c>
      <c r="Y8" s="33">
        <v>0.61131955000000004</v>
      </c>
      <c r="Z8" s="33">
        <v>0.61248345999999998</v>
      </c>
      <c r="AA8" s="33">
        <v>0.61388894999999999</v>
      </c>
      <c r="AB8" s="33">
        <v>0.62491611000000002</v>
      </c>
      <c r="AC8" s="29">
        <v>0.60952352999999992</v>
      </c>
      <c r="AD8" s="29">
        <v>0.52463181000000003</v>
      </c>
      <c r="AE8" s="29">
        <v>0.51080409000000004</v>
      </c>
      <c r="AF8" s="29">
        <v>0.52609858999999992</v>
      </c>
      <c r="AG8" s="29">
        <v>0.52362895999999992</v>
      </c>
      <c r="AH8" s="29">
        <v>0.54713482000000002</v>
      </c>
      <c r="AI8" s="29">
        <v>0.57470122000000001</v>
      </c>
      <c r="AJ8" s="29">
        <v>0.59197783999999998</v>
      </c>
      <c r="AK8" s="3">
        <f t="shared" si="0"/>
        <v>0.53035566742857132</v>
      </c>
      <c r="AL8" s="1">
        <v>-39.709000000000003</v>
      </c>
      <c r="AM8" s="11" t="s">
        <v>102</v>
      </c>
      <c r="AO8" s="2">
        <f>SUM(E6:R10)/68</f>
        <v>0.45163919607352926</v>
      </c>
      <c r="AV8" s="24" t="s">
        <v>106</v>
      </c>
      <c r="AW8" s="2" t="s">
        <v>107</v>
      </c>
    </row>
    <row r="9" spans="1:49" x14ac:dyDescent="0.25">
      <c r="A9" s="29">
        <v>0.5380798</v>
      </c>
      <c r="B9" s="30">
        <v>0.47966975000000001</v>
      </c>
      <c r="C9" s="29">
        <v>0.38236302</v>
      </c>
      <c r="D9" s="29">
        <v>0.35755101999999989</v>
      </c>
      <c r="E9" s="31" t="s">
        <v>0</v>
      </c>
      <c r="F9" s="31">
        <v>0.48133566999999999</v>
      </c>
      <c r="G9" s="31">
        <v>0.38135237999999999</v>
      </c>
      <c r="H9" s="31">
        <v>0.33915973999999999</v>
      </c>
      <c r="I9" s="31">
        <v>0.33611869999999999</v>
      </c>
      <c r="J9" s="31">
        <v>0.32990191000000002</v>
      </c>
      <c r="K9" s="31">
        <v>0.33969289000000003</v>
      </c>
      <c r="L9" s="31">
        <v>0.34892359000000001</v>
      </c>
      <c r="M9" s="31">
        <v>0.35159182999999999</v>
      </c>
      <c r="N9" s="31">
        <v>0.36009683999999997</v>
      </c>
      <c r="O9" s="31">
        <v>0.37555314000000001</v>
      </c>
      <c r="P9" s="31">
        <v>0.39035891</v>
      </c>
      <c r="Q9" s="32">
        <v>0.40276087999999999</v>
      </c>
      <c r="R9" s="32">
        <v>0.37850861000000002</v>
      </c>
      <c r="S9" s="33">
        <v>0.36527253999999998</v>
      </c>
      <c r="T9" s="33" t="s">
        <v>0</v>
      </c>
      <c r="U9" s="33">
        <v>0.54552285</v>
      </c>
      <c r="V9" s="33">
        <v>0.45950263000000002</v>
      </c>
      <c r="W9" s="33">
        <v>0.46068759999999997</v>
      </c>
      <c r="X9" s="33">
        <v>0.48333234000000003</v>
      </c>
      <c r="Y9" s="33">
        <v>0.50305906</v>
      </c>
      <c r="Z9" s="33">
        <v>0.51268716000000003</v>
      </c>
      <c r="AA9" s="33">
        <v>0.52175020999999999</v>
      </c>
      <c r="AB9" s="33">
        <v>0.54588291</v>
      </c>
      <c r="AC9" s="29">
        <v>0.62753886000000003</v>
      </c>
      <c r="AD9" s="29">
        <v>0.42301208000000001</v>
      </c>
      <c r="AE9" s="29">
        <v>0.36652181</v>
      </c>
      <c r="AF9" s="29">
        <v>0.42710520000000002</v>
      </c>
      <c r="AG9" s="29">
        <v>0.48084640000000001</v>
      </c>
      <c r="AH9" s="29">
        <v>0.52926896999999995</v>
      </c>
      <c r="AI9" s="29">
        <v>0.56510724999999995</v>
      </c>
      <c r="AJ9" s="29">
        <v>0.57334214999999999</v>
      </c>
      <c r="AK9" s="3">
        <f t="shared" si="0"/>
        <v>0.44010172647058832</v>
      </c>
      <c r="AL9" s="1">
        <v>-35.685299999999998</v>
      </c>
      <c r="AM9" s="12" t="s">
        <v>105</v>
      </c>
      <c r="AO9" s="2">
        <f>SUM(S29:Z33)/35</f>
        <v>0.49023208062857143</v>
      </c>
      <c r="AV9" s="42" t="s">
        <v>109</v>
      </c>
      <c r="AW9" s="2" t="s">
        <v>110</v>
      </c>
    </row>
    <row r="10" spans="1:49" x14ac:dyDescent="0.25">
      <c r="A10" s="29">
        <v>0.35769463000000001</v>
      </c>
      <c r="B10" s="30">
        <v>0.32936012999999997</v>
      </c>
      <c r="C10" s="29">
        <v>0.26866014999999999</v>
      </c>
      <c r="D10" s="29" t="s">
        <v>0</v>
      </c>
      <c r="E10" s="31" t="s">
        <v>0</v>
      </c>
      <c r="F10" s="31">
        <v>0.40329808</v>
      </c>
      <c r="G10" s="31">
        <v>0.27434649</v>
      </c>
      <c r="H10" s="31">
        <v>0.244212125</v>
      </c>
      <c r="I10" s="31">
        <v>0.22485352</v>
      </c>
      <c r="J10" s="31">
        <v>0.19500144</v>
      </c>
      <c r="K10" s="31">
        <v>0.15485786700000001</v>
      </c>
      <c r="L10" s="31">
        <v>0.14204079999999999</v>
      </c>
      <c r="M10" s="31">
        <v>0.18547078</v>
      </c>
      <c r="N10" s="31">
        <v>0.21963468</v>
      </c>
      <c r="O10" s="31">
        <v>0.240354496</v>
      </c>
      <c r="P10" s="31">
        <v>0.25079272499999999</v>
      </c>
      <c r="Q10" s="32">
        <v>0.23475095600000001</v>
      </c>
      <c r="R10" s="32">
        <v>0.253676124</v>
      </c>
      <c r="S10" s="33">
        <v>0.31749399</v>
      </c>
      <c r="T10" s="33" t="s">
        <v>0</v>
      </c>
      <c r="U10" s="33" t="s">
        <v>0</v>
      </c>
      <c r="V10" s="33">
        <v>0.35571270999999999</v>
      </c>
      <c r="W10" s="33">
        <v>0.31866924000000002</v>
      </c>
      <c r="X10" s="33">
        <v>0.34689215000000001</v>
      </c>
      <c r="Y10" s="33">
        <v>0.37979785999999999</v>
      </c>
      <c r="Z10" s="33">
        <v>0.36800479000000003</v>
      </c>
      <c r="AA10" s="33">
        <v>0.33594755999999998</v>
      </c>
      <c r="AB10" s="33">
        <v>0.42815843999999997</v>
      </c>
      <c r="AC10" s="29" t="s">
        <v>0</v>
      </c>
      <c r="AD10" s="29">
        <v>0.34655030999999997</v>
      </c>
      <c r="AE10" s="29">
        <v>0.28551595000000002</v>
      </c>
      <c r="AF10" s="29">
        <v>0.2490395</v>
      </c>
      <c r="AG10" s="29">
        <v>0.22659678</v>
      </c>
      <c r="AH10" s="29">
        <v>0.33306578999999997</v>
      </c>
      <c r="AI10" s="29">
        <v>0.38081118000000003</v>
      </c>
      <c r="AJ10" s="29">
        <v>0.36427704999999999</v>
      </c>
      <c r="AK10" s="3">
        <f t="shared" si="0"/>
        <v>0.29082381590322581</v>
      </c>
      <c r="AL10" s="1">
        <v>-31.855</v>
      </c>
      <c r="AM10" s="12" t="s">
        <v>108</v>
      </c>
      <c r="AO10" s="2">
        <f>SUM(S6:AB10)/44</f>
        <v>0.56296660931818165</v>
      </c>
      <c r="AV10" s="43" t="s">
        <v>111</v>
      </c>
      <c r="AW10" s="2" t="s">
        <v>112</v>
      </c>
    </row>
    <row r="11" spans="1:49" x14ac:dyDescent="0.25">
      <c r="A11" s="29">
        <v>0.29323749500000001</v>
      </c>
      <c r="B11" s="30">
        <v>0.30181766999999998</v>
      </c>
      <c r="C11" s="29" t="s">
        <v>0</v>
      </c>
      <c r="D11" s="29" t="s">
        <v>0</v>
      </c>
      <c r="E11" s="34" t="s">
        <v>0</v>
      </c>
      <c r="F11" s="34">
        <v>0.33576875</v>
      </c>
      <c r="G11" s="34">
        <v>0.25129284000000002</v>
      </c>
      <c r="H11" s="34">
        <v>0.24215341000000001</v>
      </c>
      <c r="I11" s="34">
        <v>0.22833413999999999</v>
      </c>
      <c r="J11" s="34">
        <v>0.20694927499999999</v>
      </c>
      <c r="K11" s="34">
        <v>0.19068414</v>
      </c>
      <c r="L11" s="34">
        <v>0.164569098</v>
      </c>
      <c r="M11" s="34">
        <v>0.154899128</v>
      </c>
      <c r="N11" s="34">
        <v>0.158738026</v>
      </c>
      <c r="O11" s="34">
        <v>0.158665994</v>
      </c>
      <c r="P11" s="34">
        <v>0.161331482</v>
      </c>
      <c r="Q11" s="34">
        <v>0.17144807100000001</v>
      </c>
      <c r="R11" s="34">
        <v>0.22022855</v>
      </c>
      <c r="S11" s="35">
        <v>0.27246682500000002</v>
      </c>
      <c r="T11" s="35" t="s">
        <v>0</v>
      </c>
      <c r="U11" s="35" t="s">
        <v>0</v>
      </c>
      <c r="V11" s="35">
        <v>0.37979522999999998</v>
      </c>
      <c r="W11" s="35">
        <v>0.29104561000000001</v>
      </c>
      <c r="X11" s="35">
        <v>0.21714163</v>
      </c>
      <c r="Y11" s="35">
        <v>0.20213383500000001</v>
      </c>
      <c r="Z11" s="35">
        <v>0.212858724</v>
      </c>
      <c r="AA11" s="35">
        <v>0.32761126000000002</v>
      </c>
      <c r="AB11" s="35">
        <v>0.42690861000000002</v>
      </c>
      <c r="AC11" s="36" t="s">
        <v>0</v>
      </c>
      <c r="AD11" s="29">
        <v>0.33477863000000002</v>
      </c>
      <c r="AE11" s="29">
        <v>0.31362614999999999</v>
      </c>
      <c r="AF11" s="29">
        <v>0.28276983999999999</v>
      </c>
      <c r="AG11" s="29">
        <v>0.27454444</v>
      </c>
      <c r="AH11" s="29">
        <v>0.27460338000000001</v>
      </c>
      <c r="AI11" s="29">
        <v>0.28206387500000002</v>
      </c>
      <c r="AJ11" s="29">
        <v>0.27474345999999999</v>
      </c>
      <c r="AK11" s="3">
        <f t="shared" si="0"/>
        <v>0.25357365226666667</v>
      </c>
      <c r="AL11" s="13">
        <v>-28.178599999999999</v>
      </c>
      <c r="AM11" s="14" t="s">
        <v>99</v>
      </c>
      <c r="AO11" s="7">
        <f>(SUM(B20:O28)+SUM(P20:R24))/140</f>
        <v>0.19531575579422591</v>
      </c>
      <c r="AV11" s="16" t="s">
        <v>113</v>
      </c>
      <c r="AW11" s="2" t="s">
        <v>114</v>
      </c>
    </row>
    <row r="12" spans="1:49" x14ac:dyDescent="0.25">
      <c r="A12" s="29">
        <v>0.260520164</v>
      </c>
      <c r="B12" s="30">
        <v>0.25892320600000002</v>
      </c>
      <c r="C12" s="29" t="s">
        <v>0</v>
      </c>
      <c r="D12" s="29" t="s">
        <v>0</v>
      </c>
      <c r="E12" s="34" t="s">
        <v>0</v>
      </c>
      <c r="F12" s="34">
        <v>0.34184776</v>
      </c>
      <c r="G12" s="34">
        <v>0.236063945</v>
      </c>
      <c r="H12" s="34">
        <v>0.21640207</v>
      </c>
      <c r="I12" s="34">
        <v>0.20446284000000001</v>
      </c>
      <c r="J12" s="34">
        <v>0.194853256</v>
      </c>
      <c r="K12" s="34">
        <v>0.19245118</v>
      </c>
      <c r="L12" s="34">
        <v>0.17021802699999999</v>
      </c>
      <c r="M12" s="34">
        <v>0.160523628</v>
      </c>
      <c r="N12" s="34">
        <v>0.16088627799999999</v>
      </c>
      <c r="O12" s="34">
        <v>0.16892336599999999</v>
      </c>
      <c r="P12" s="34">
        <v>0.18098571199999999</v>
      </c>
      <c r="Q12" s="34">
        <v>0.19713953000000001</v>
      </c>
      <c r="R12" s="34">
        <v>0.21381816000000001</v>
      </c>
      <c r="S12" s="35">
        <v>0.22485106999999999</v>
      </c>
      <c r="T12" s="35" t="s">
        <v>0</v>
      </c>
      <c r="U12" s="35" t="s">
        <v>0</v>
      </c>
      <c r="V12" s="35">
        <v>0.44679891999999999</v>
      </c>
      <c r="W12" s="35">
        <v>0.2963769</v>
      </c>
      <c r="X12" s="35">
        <v>0.20987239499999999</v>
      </c>
      <c r="Y12" s="35">
        <v>0.22095086999999999</v>
      </c>
      <c r="Z12" s="35">
        <v>0.26599718</v>
      </c>
      <c r="AA12" s="35">
        <v>0.34628671</v>
      </c>
      <c r="AB12" s="35">
        <v>0.41385781999999999</v>
      </c>
      <c r="AC12" s="36" t="s">
        <v>0</v>
      </c>
      <c r="AD12" s="29">
        <v>0.35596760999999999</v>
      </c>
      <c r="AE12" s="29">
        <v>0.31206572999999999</v>
      </c>
      <c r="AF12" s="29">
        <v>0.27008368999999999</v>
      </c>
      <c r="AG12" s="29">
        <v>0.27275157</v>
      </c>
      <c r="AH12" s="29">
        <v>0.27506643600000003</v>
      </c>
      <c r="AI12" s="29">
        <v>0.27902485500000002</v>
      </c>
      <c r="AJ12" s="29">
        <v>0.27271329999999999</v>
      </c>
      <c r="AK12" s="3">
        <f t="shared" si="0"/>
        <v>0.25402280593333332</v>
      </c>
      <c r="AL12" s="13">
        <v>-24.624300000000002</v>
      </c>
      <c r="AM12" s="14" t="s">
        <v>102</v>
      </c>
      <c r="AO12" s="2">
        <f>SUM(E11:R19)/126</f>
        <v>0.20043604438095236</v>
      </c>
      <c r="AV12" s="3" t="s">
        <v>115</v>
      </c>
      <c r="AW12" s="2" t="s">
        <v>116</v>
      </c>
    </row>
    <row r="13" spans="1:49" x14ac:dyDescent="0.25">
      <c r="A13" s="29">
        <v>0.25741121</v>
      </c>
      <c r="B13" s="30">
        <v>0.22093051399999999</v>
      </c>
      <c r="C13" s="29" t="s">
        <v>0</v>
      </c>
      <c r="D13" s="29" t="s">
        <v>0</v>
      </c>
      <c r="E13" s="34" t="s">
        <v>0</v>
      </c>
      <c r="F13" s="34">
        <v>0.30213846</v>
      </c>
      <c r="G13" s="34">
        <v>0.21846304999999999</v>
      </c>
      <c r="H13" s="34">
        <v>0.18179698499999999</v>
      </c>
      <c r="I13" s="34">
        <v>0.154582832</v>
      </c>
      <c r="J13" s="34">
        <v>0.15103061400000001</v>
      </c>
      <c r="K13" s="34">
        <v>0.16085192800000001</v>
      </c>
      <c r="L13" s="34">
        <v>0.15877328600000001</v>
      </c>
      <c r="M13" s="34">
        <v>0.15609752499999999</v>
      </c>
      <c r="N13" s="34">
        <v>0.16387452599999999</v>
      </c>
      <c r="O13" s="34">
        <v>0.18165514499999999</v>
      </c>
      <c r="P13" s="34">
        <v>0.19475225600000001</v>
      </c>
      <c r="Q13" s="34">
        <v>0.20594978</v>
      </c>
      <c r="R13" s="34">
        <v>0.20899122000000001</v>
      </c>
      <c r="S13" s="35">
        <v>0.18743757799999999</v>
      </c>
      <c r="T13" s="35" t="s">
        <v>0</v>
      </c>
      <c r="U13" s="35" t="s">
        <v>0</v>
      </c>
      <c r="V13" s="35" t="s">
        <v>0</v>
      </c>
      <c r="W13" s="35">
        <v>0.26144475499999997</v>
      </c>
      <c r="X13" s="35">
        <v>0.23175823600000001</v>
      </c>
      <c r="Y13" s="35">
        <v>0.23487337999999999</v>
      </c>
      <c r="Z13" s="35">
        <v>0.27120041</v>
      </c>
      <c r="AA13" s="35">
        <v>0.35710073599999997</v>
      </c>
      <c r="AB13" s="35" t="s">
        <v>0</v>
      </c>
      <c r="AC13" s="36" t="s">
        <v>0</v>
      </c>
      <c r="AD13" s="29">
        <v>0.411773</v>
      </c>
      <c r="AE13" s="29">
        <v>0.35310715999999998</v>
      </c>
      <c r="AF13" s="29">
        <v>0.26707863999999998</v>
      </c>
      <c r="AG13" s="29">
        <v>0.26956166999999998</v>
      </c>
      <c r="AH13" s="29">
        <v>0.279090744</v>
      </c>
      <c r="AI13" s="29">
        <v>0.28494345599999998</v>
      </c>
      <c r="AJ13" s="29">
        <v>0.27937111599999997</v>
      </c>
      <c r="AK13" s="3">
        <f t="shared" si="0"/>
        <v>0.2359300075714286</v>
      </c>
      <c r="AL13" s="13">
        <v>-21.168500000000002</v>
      </c>
      <c r="AM13" s="15" t="s">
        <v>105</v>
      </c>
      <c r="AO13" s="2">
        <f>(SUM(S20:AB28)+SUM(P25:R28))/67</f>
        <v>0.24632449561194031</v>
      </c>
    </row>
    <row r="14" spans="1:49" x14ac:dyDescent="0.25">
      <c r="A14" s="29">
        <v>0.28994049</v>
      </c>
      <c r="B14" s="30">
        <v>0.21137933</v>
      </c>
      <c r="C14" s="29" t="s">
        <v>0</v>
      </c>
      <c r="D14" s="29" t="s">
        <v>0</v>
      </c>
      <c r="E14" s="34">
        <v>0.29417748999999999</v>
      </c>
      <c r="F14" s="34">
        <v>0.32133545000000002</v>
      </c>
      <c r="G14" s="34">
        <v>0.22052097000000001</v>
      </c>
      <c r="H14" s="34">
        <v>0.16622882</v>
      </c>
      <c r="I14" s="34">
        <v>0.13247652300000001</v>
      </c>
      <c r="J14" s="34">
        <v>0.13190151</v>
      </c>
      <c r="K14" s="34">
        <v>0.12519611</v>
      </c>
      <c r="L14" s="34">
        <v>0.120885715</v>
      </c>
      <c r="M14" s="34">
        <v>0.15237247400000001</v>
      </c>
      <c r="N14" s="34">
        <v>0.17029834499999999</v>
      </c>
      <c r="O14" s="34">
        <v>0.19299758</v>
      </c>
      <c r="P14" s="34">
        <v>0.21006900000000001</v>
      </c>
      <c r="Q14" s="34">
        <v>0.21902021999999999</v>
      </c>
      <c r="R14" s="34">
        <v>0.25036532</v>
      </c>
      <c r="S14" s="35">
        <v>0.18821007000000001</v>
      </c>
      <c r="T14" s="35" t="s">
        <v>0</v>
      </c>
      <c r="U14" s="35" t="s">
        <v>0</v>
      </c>
      <c r="V14" s="35" t="s">
        <v>0</v>
      </c>
      <c r="W14" s="35">
        <v>0.26516604500000002</v>
      </c>
      <c r="X14" s="35">
        <v>0.25573131999999998</v>
      </c>
      <c r="Y14" s="35">
        <v>0.26220479000000002</v>
      </c>
      <c r="Z14" s="35">
        <v>0.28388400000000003</v>
      </c>
      <c r="AA14" s="35">
        <v>0.39721563999999998</v>
      </c>
      <c r="AB14" s="35" t="s">
        <v>0</v>
      </c>
      <c r="AC14" s="36" t="s">
        <v>0</v>
      </c>
      <c r="AD14" s="29" t="s">
        <v>0</v>
      </c>
      <c r="AE14" s="29">
        <v>0.27879247000000001</v>
      </c>
      <c r="AF14" s="29">
        <v>0.27110670999999997</v>
      </c>
      <c r="AG14" s="29">
        <v>0.27479614499999999</v>
      </c>
      <c r="AH14" s="29">
        <v>0.29394395499999998</v>
      </c>
      <c r="AI14" s="29">
        <v>0.30873808000000003</v>
      </c>
      <c r="AJ14" s="29">
        <v>0.30693366</v>
      </c>
      <c r="AK14" s="3">
        <f t="shared" si="0"/>
        <v>0.23556743685714282</v>
      </c>
      <c r="AL14" s="13">
        <v>-17.791599999999999</v>
      </c>
      <c r="AM14" s="15" t="s">
        <v>108</v>
      </c>
      <c r="AO14" s="2">
        <f>SUM(S11:AB19)/54</f>
        <v>0.30205504827777779</v>
      </c>
    </row>
    <row r="15" spans="1:49" x14ac:dyDescent="0.25">
      <c r="A15" s="29">
        <v>0.32166595399999998</v>
      </c>
      <c r="B15" s="30">
        <v>0.25016527399999999</v>
      </c>
      <c r="C15" s="29" t="s">
        <v>0</v>
      </c>
      <c r="D15" s="29" t="s">
        <v>0</v>
      </c>
      <c r="E15" s="34">
        <v>0.30703185999999999</v>
      </c>
      <c r="F15" s="34">
        <v>0.28757384600000002</v>
      </c>
      <c r="G15" s="34">
        <v>0.20590788500000001</v>
      </c>
      <c r="H15" s="34">
        <v>0.133582071</v>
      </c>
      <c r="I15" s="34">
        <v>0.116328445</v>
      </c>
      <c r="J15" s="34">
        <v>9.9207433000000012E-2</v>
      </c>
      <c r="K15" s="34">
        <v>0.11325478999999999</v>
      </c>
      <c r="L15" s="34">
        <v>0.131715954</v>
      </c>
      <c r="M15" s="34">
        <v>0.158002217</v>
      </c>
      <c r="N15" s="34">
        <v>0.18375517799999999</v>
      </c>
      <c r="O15" s="34">
        <v>0.209512165</v>
      </c>
      <c r="P15" s="34">
        <v>0.23264911499999999</v>
      </c>
      <c r="Q15" s="34">
        <v>0.244996196</v>
      </c>
      <c r="R15" s="34">
        <v>0.29234204000000003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0.29400386000000001</v>
      </c>
      <c r="X15" s="35">
        <v>0.26859631499999997</v>
      </c>
      <c r="Y15" s="35">
        <v>0.28693858500000002</v>
      </c>
      <c r="Z15" s="35">
        <v>0.30638106999999998</v>
      </c>
      <c r="AA15" s="35">
        <v>0.42619506000000001</v>
      </c>
      <c r="AB15" s="35" t="s">
        <v>0</v>
      </c>
      <c r="AC15" s="36" t="s">
        <v>0</v>
      </c>
      <c r="AD15" s="29" t="s">
        <v>0</v>
      </c>
      <c r="AE15" s="29">
        <v>0.26847765000000001</v>
      </c>
      <c r="AF15" s="29">
        <v>0.28095046000000001</v>
      </c>
      <c r="AG15" s="29">
        <v>0.29149528000000002</v>
      </c>
      <c r="AH15" s="29">
        <v>0.31610291000000001</v>
      </c>
      <c r="AI15" s="29">
        <v>0.34166231000000002</v>
      </c>
      <c r="AJ15" s="29">
        <v>0.35437587999999998</v>
      </c>
      <c r="AK15" s="3">
        <f t="shared" si="0"/>
        <v>0.24899517788888892</v>
      </c>
      <c r="AL15" s="13">
        <v>-14.477499999999999</v>
      </c>
      <c r="AM15" s="16" t="s">
        <v>117</v>
      </c>
      <c r="AO15" s="7">
        <f>(SUM(AC6:AJ28)+SUM(A6:D19))/173</f>
        <v>0.36551660676878611</v>
      </c>
      <c r="AT15" s="44">
        <f>AVERAGE(AC6:AJ28)+AVERAGE(A6:D19)</f>
        <v>0.74120650741593752</v>
      </c>
    </row>
    <row r="16" spans="1:49" x14ac:dyDescent="0.25">
      <c r="A16" s="29">
        <v>0.38869925999999999</v>
      </c>
      <c r="B16" s="30">
        <v>0.27878104999999997</v>
      </c>
      <c r="C16" s="29" t="s">
        <v>0</v>
      </c>
      <c r="D16" s="29" t="s">
        <v>0</v>
      </c>
      <c r="E16" s="34">
        <v>0.23144772399999999</v>
      </c>
      <c r="F16" s="34">
        <v>0.25604578</v>
      </c>
      <c r="G16" s="34">
        <v>0.183260336</v>
      </c>
      <c r="H16" s="34">
        <v>0.14895167500000001</v>
      </c>
      <c r="I16" s="34">
        <v>0.10683524799999999</v>
      </c>
      <c r="J16" s="34">
        <v>9.4383214000000007E-2</v>
      </c>
      <c r="K16" s="34">
        <v>9.2360463000000004E-2</v>
      </c>
      <c r="L16" s="34">
        <v>0.104912589</v>
      </c>
      <c r="M16" s="34">
        <v>0.140919195</v>
      </c>
      <c r="N16" s="34">
        <v>0.19233736300000001</v>
      </c>
      <c r="O16" s="34">
        <v>0.22528786000000001</v>
      </c>
      <c r="P16" s="34">
        <v>0.25360147999999999</v>
      </c>
      <c r="Q16" s="34">
        <v>0.28197941999999998</v>
      </c>
      <c r="R16" s="34">
        <v>0.36724886000000001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0.27374155</v>
      </c>
      <c r="X16" s="35">
        <v>0.27755343500000001</v>
      </c>
      <c r="Y16" s="35">
        <v>0.31546887600000001</v>
      </c>
      <c r="Z16" s="35">
        <v>0.33137539999999999</v>
      </c>
      <c r="AA16" s="35">
        <v>0.41629980999999999</v>
      </c>
      <c r="AB16" s="35" t="s">
        <v>0</v>
      </c>
      <c r="AC16" s="36" t="s">
        <v>0</v>
      </c>
      <c r="AD16" s="29" t="s">
        <v>0</v>
      </c>
      <c r="AE16" s="29">
        <v>0.25530040999999998</v>
      </c>
      <c r="AF16" s="29">
        <v>0.25249424999999998</v>
      </c>
      <c r="AG16" s="29">
        <v>0.27213037000000001</v>
      </c>
      <c r="AH16" s="29">
        <v>0.33128333599999998</v>
      </c>
      <c r="AI16" s="29">
        <v>0.35574850000000002</v>
      </c>
      <c r="AJ16" s="29">
        <v>0.37959303999999988</v>
      </c>
      <c r="AK16" s="3">
        <f t="shared" si="0"/>
        <v>0.25214964792592592</v>
      </c>
      <c r="AL16" s="13">
        <v>-11.212300000000001</v>
      </c>
      <c r="AM16" t="s">
        <v>118</v>
      </c>
      <c r="AO16" s="2">
        <f>((SUM(A2:Z35)+SUM(AA2:AJ28))/895)</f>
        <v>0.4110960112180912</v>
      </c>
    </row>
    <row r="17" spans="1:45" x14ac:dyDescent="0.25">
      <c r="A17" s="29">
        <v>0.46613766999999989</v>
      </c>
      <c r="B17" s="30">
        <v>0.27871310999999999</v>
      </c>
      <c r="C17" s="29">
        <v>0.14127358000000001</v>
      </c>
      <c r="D17" s="29">
        <v>0.18086406499999999</v>
      </c>
      <c r="E17" s="34">
        <v>0.2216214</v>
      </c>
      <c r="F17" s="34">
        <v>0.21827866400000001</v>
      </c>
      <c r="G17" s="34">
        <v>0.17936604</v>
      </c>
      <c r="H17" s="34">
        <v>0.160697654</v>
      </c>
      <c r="I17" s="34">
        <v>0.11246518699999999</v>
      </c>
      <c r="J17" s="34">
        <v>0.11890640600000001</v>
      </c>
      <c r="K17" s="34">
        <v>0.11133884500000001</v>
      </c>
      <c r="L17" s="34">
        <v>0.122580916</v>
      </c>
      <c r="M17" s="34">
        <v>0.16144963000000001</v>
      </c>
      <c r="N17" s="34">
        <v>0.22469752000000001</v>
      </c>
      <c r="O17" s="34">
        <v>0.29927625000000002</v>
      </c>
      <c r="P17" s="34">
        <v>0.34911927500000001</v>
      </c>
      <c r="Q17" s="34">
        <v>0.35276483600000003</v>
      </c>
      <c r="R17" s="34">
        <v>0.40776826999999999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0.234676686</v>
      </c>
      <c r="X17" s="35">
        <v>0.291635374</v>
      </c>
      <c r="Y17" s="35">
        <v>0.41817194000000002</v>
      </c>
      <c r="Z17" s="35">
        <v>0.44612152999999999</v>
      </c>
      <c r="AA17" s="35">
        <v>0.40503950999999999</v>
      </c>
      <c r="AB17" s="35" t="s">
        <v>0</v>
      </c>
      <c r="AC17" s="36" t="s">
        <v>0</v>
      </c>
      <c r="AD17" s="29" t="s">
        <v>0</v>
      </c>
      <c r="AE17" s="29">
        <v>0.22837811999999999</v>
      </c>
      <c r="AF17" s="29">
        <v>0.28530343000000002</v>
      </c>
      <c r="AG17" s="29">
        <v>0.28271596999999998</v>
      </c>
      <c r="AH17" s="29">
        <v>0.32356908000000001</v>
      </c>
      <c r="AI17" s="29">
        <v>0.34903526000000001</v>
      </c>
      <c r="AJ17" s="29">
        <v>0.40409121999999997</v>
      </c>
      <c r="AK17" s="3">
        <f t="shared" si="0"/>
        <v>0.26813991165517242</v>
      </c>
      <c r="AL17" s="13">
        <v>-7.9836</v>
      </c>
      <c r="AM17" t="s">
        <v>119</v>
      </c>
    </row>
    <row r="18" spans="1:45" x14ac:dyDescent="0.25">
      <c r="A18" s="29">
        <v>0.30486459999999999</v>
      </c>
      <c r="B18" s="30">
        <v>0.24190397</v>
      </c>
      <c r="C18" s="29">
        <v>0.14024763600000001</v>
      </c>
      <c r="D18" s="29">
        <v>0.15729905999999999</v>
      </c>
      <c r="E18" s="34">
        <v>0.16135177000000001</v>
      </c>
      <c r="F18" s="34">
        <v>0.172637451</v>
      </c>
      <c r="G18" s="34">
        <v>0.17498856400000001</v>
      </c>
      <c r="H18" s="34">
        <v>0.15853457900000001</v>
      </c>
      <c r="I18" s="34">
        <v>0.15718886000000001</v>
      </c>
      <c r="J18" s="34">
        <v>0.17229506</v>
      </c>
      <c r="K18" s="34">
        <v>0.18677476400000001</v>
      </c>
      <c r="L18" s="34">
        <v>0.20110281699999999</v>
      </c>
      <c r="M18" s="34">
        <v>0.246811584</v>
      </c>
      <c r="N18" s="34">
        <v>0.303688085</v>
      </c>
      <c r="O18" s="34">
        <v>0.35015501999999998</v>
      </c>
      <c r="P18" s="34">
        <v>0.38761507000000001</v>
      </c>
      <c r="Q18" s="34">
        <v>0.41193419999999997</v>
      </c>
      <c r="R18" s="34">
        <v>0.35895962999999997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0.24755399</v>
      </c>
      <c r="X18" s="35">
        <v>0.332356186</v>
      </c>
      <c r="Y18" s="35">
        <v>0.40873733000000001</v>
      </c>
      <c r="Z18" s="35">
        <v>0.47326335000000003</v>
      </c>
      <c r="AA18" s="35">
        <v>0.44037861</v>
      </c>
      <c r="AB18" s="35" t="s">
        <v>0</v>
      </c>
      <c r="AC18" s="36" t="s">
        <v>0</v>
      </c>
      <c r="AD18" s="29" t="s">
        <v>0</v>
      </c>
      <c r="AE18" s="29">
        <v>0.21470575</v>
      </c>
      <c r="AF18" s="29">
        <v>0.25233569</v>
      </c>
      <c r="AG18" s="29">
        <v>0.2251302</v>
      </c>
      <c r="AH18" s="29">
        <v>0.240624384</v>
      </c>
      <c r="AI18" s="29">
        <v>0.32999856</v>
      </c>
      <c r="AJ18" s="29">
        <v>0.39582832000000001</v>
      </c>
      <c r="AK18" s="3">
        <f t="shared" si="0"/>
        <v>0.27066431344827585</v>
      </c>
      <c r="AL18" s="13">
        <v>-4.7801999999999998</v>
      </c>
      <c r="AM18" t="s">
        <v>120</v>
      </c>
    </row>
    <row r="19" spans="1:45" x14ac:dyDescent="0.25">
      <c r="A19" s="29" t="s">
        <v>0</v>
      </c>
      <c r="B19" s="30" t="s">
        <v>0</v>
      </c>
      <c r="C19" s="29">
        <v>0.12774523400000001</v>
      </c>
      <c r="D19" s="29">
        <v>0.15041280600000001</v>
      </c>
      <c r="E19" s="34">
        <v>0.17337166000000001</v>
      </c>
      <c r="F19" s="34">
        <v>0.15047427999999999</v>
      </c>
      <c r="G19" s="34">
        <v>0.14840142000000001</v>
      </c>
      <c r="H19" s="34">
        <v>0.14211355000000001</v>
      </c>
      <c r="I19" s="34">
        <v>0.14421308999999999</v>
      </c>
      <c r="J19" s="34">
        <v>0.15161867200000001</v>
      </c>
      <c r="K19" s="34">
        <v>0.16106099800000001</v>
      </c>
      <c r="L19" s="34">
        <v>0.16976311299999999</v>
      </c>
      <c r="M19" s="34">
        <v>0.19028628</v>
      </c>
      <c r="N19" s="34">
        <v>0.21357346999999999</v>
      </c>
      <c r="O19" s="34">
        <v>0.24906543</v>
      </c>
      <c r="P19" s="34">
        <v>0.30625950000000002</v>
      </c>
      <c r="Q19" s="34">
        <v>0.36550702000000002</v>
      </c>
      <c r="R19" s="34">
        <v>0.37899256999999997</v>
      </c>
      <c r="S19" s="35" t="s">
        <v>0</v>
      </c>
      <c r="T19" s="35" t="s">
        <v>0</v>
      </c>
      <c r="U19" s="35" t="s">
        <v>0</v>
      </c>
      <c r="V19" s="35">
        <v>0.15922428399999999</v>
      </c>
      <c r="W19" s="35">
        <v>0.17473163999999999</v>
      </c>
      <c r="X19" s="35">
        <v>0.186047517</v>
      </c>
      <c r="Y19" s="35">
        <v>0.24056878000000001</v>
      </c>
      <c r="Z19" s="35">
        <v>0.31148620999999999</v>
      </c>
      <c r="AA19" s="35">
        <v>0.39324515999999998</v>
      </c>
      <c r="AB19" s="35" t="s">
        <v>0</v>
      </c>
      <c r="AC19" s="36" t="s">
        <v>0</v>
      </c>
      <c r="AD19" s="29" t="s">
        <v>0</v>
      </c>
      <c r="AE19" s="29">
        <v>0.247327305</v>
      </c>
      <c r="AF19" s="29">
        <v>0.20509730500000001</v>
      </c>
      <c r="AG19" s="29">
        <v>0.21961185999999999</v>
      </c>
      <c r="AH19" s="29">
        <v>0.213208484</v>
      </c>
      <c r="AI19" s="29">
        <v>0.23708775600000001</v>
      </c>
      <c r="AJ19" s="29">
        <v>0.28470064</v>
      </c>
      <c r="AK19" s="3">
        <f t="shared" si="0"/>
        <v>0.21768557264285709</v>
      </c>
      <c r="AL19" s="13">
        <v>-1.5918000000000001</v>
      </c>
      <c r="AM19" t="s">
        <v>121</v>
      </c>
      <c r="AO19" s="2">
        <f>SUM(U34:W35)/6</f>
        <v>0.80003304500000005</v>
      </c>
    </row>
    <row r="20" spans="1:45" x14ac:dyDescent="0.25">
      <c r="A20" t="s">
        <v>0</v>
      </c>
      <c r="B20" s="37" t="s">
        <v>0</v>
      </c>
      <c r="C20" s="34">
        <v>0.14630844300000001</v>
      </c>
      <c r="D20" s="34">
        <v>0.14804588799999999</v>
      </c>
      <c r="E20" s="34">
        <v>0.146875478</v>
      </c>
      <c r="F20" s="34">
        <v>0.13040790399999999</v>
      </c>
      <c r="G20" s="34">
        <v>0.138346625</v>
      </c>
      <c r="H20" s="34">
        <v>0.148838944</v>
      </c>
      <c r="I20" s="34">
        <v>0.16626666700000001</v>
      </c>
      <c r="J20" s="34">
        <v>0.18217707</v>
      </c>
      <c r="K20" s="34">
        <v>0.183698633</v>
      </c>
      <c r="L20" s="34">
        <v>0.185236602</v>
      </c>
      <c r="M20" s="34">
        <v>0.195305546</v>
      </c>
      <c r="N20" s="34">
        <v>0.2122299</v>
      </c>
      <c r="O20" s="34">
        <v>0.24297329500000001</v>
      </c>
      <c r="P20" s="34">
        <v>0.29910103999999998</v>
      </c>
      <c r="Q20" s="34">
        <v>0.33550285499999999</v>
      </c>
      <c r="R20" s="34">
        <v>0.3275962</v>
      </c>
      <c r="S20" s="35" t="s">
        <v>0</v>
      </c>
      <c r="T20" s="35" t="s">
        <v>0</v>
      </c>
      <c r="U20" s="35" t="s">
        <v>0</v>
      </c>
      <c r="V20" s="35">
        <v>0.25794490599999997</v>
      </c>
      <c r="W20" s="35">
        <v>0.18371510999999999</v>
      </c>
      <c r="X20" s="35">
        <v>0.19049703500000001</v>
      </c>
      <c r="Y20" s="35">
        <v>0.22617161999999999</v>
      </c>
      <c r="Z20" s="35">
        <v>0.29225679999999998</v>
      </c>
      <c r="AA20" s="35">
        <v>0.38512788999999997</v>
      </c>
      <c r="AB20" s="35" t="s">
        <v>0</v>
      </c>
      <c r="AC20" s="36" t="s">
        <v>0</v>
      </c>
      <c r="AD20" s="29" t="s">
        <v>0</v>
      </c>
      <c r="AE20" s="29">
        <v>0.40827485000000002</v>
      </c>
      <c r="AF20" s="29">
        <v>0.21631334599999999</v>
      </c>
      <c r="AG20" s="29">
        <v>0.18161996</v>
      </c>
      <c r="AH20" s="29">
        <v>0.19651089999999999</v>
      </c>
      <c r="AI20" s="29">
        <v>0.19755170999999999</v>
      </c>
      <c r="AJ20" s="29">
        <v>0.23748214000000001</v>
      </c>
      <c r="AK20" s="19">
        <f t="shared" si="0"/>
        <v>0.22008490560714281</v>
      </c>
      <c r="AL20" s="13">
        <v>1.5918000000000001</v>
      </c>
      <c r="AP20" s="7"/>
      <c r="AQ20" s="7"/>
      <c r="AR20" s="7"/>
      <c r="AS20" s="8"/>
    </row>
    <row r="21" spans="1:45" x14ac:dyDescent="0.25">
      <c r="A21" t="s">
        <v>0</v>
      </c>
      <c r="B21" s="37">
        <v>0.15473643000000001</v>
      </c>
      <c r="C21" s="34">
        <v>0.126004793</v>
      </c>
      <c r="D21" s="34">
        <v>0.12989992</v>
      </c>
      <c r="E21" s="34">
        <v>0.117714955</v>
      </c>
      <c r="F21" s="34">
        <v>0.12689281599999999</v>
      </c>
      <c r="G21" s="34">
        <v>0.15866440300000001</v>
      </c>
      <c r="H21" s="34">
        <v>0.19651964199999999</v>
      </c>
      <c r="I21" s="34">
        <v>0.25760961999999998</v>
      </c>
      <c r="J21" s="34">
        <v>0.30774845000000001</v>
      </c>
      <c r="K21" s="34">
        <v>0.33140476499999999</v>
      </c>
      <c r="L21" s="34">
        <v>0.35194364</v>
      </c>
      <c r="M21" s="34">
        <v>0.34584604000000002</v>
      </c>
      <c r="N21" s="34">
        <v>0.32410883499999998</v>
      </c>
      <c r="O21" s="34">
        <v>0.29808346000000002</v>
      </c>
      <c r="P21" s="34">
        <v>0.30626705999999998</v>
      </c>
      <c r="Q21" s="34">
        <v>0.30466538999999998</v>
      </c>
      <c r="R21" s="34">
        <v>0.30248100999999999</v>
      </c>
      <c r="S21" s="35" t="s">
        <v>0</v>
      </c>
      <c r="T21" s="35" t="s">
        <v>0</v>
      </c>
      <c r="U21" s="35">
        <v>0.19827032999999999</v>
      </c>
      <c r="V21" s="35">
        <v>0.25259865999999997</v>
      </c>
      <c r="W21" s="35">
        <v>0.30630487000000001</v>
      </c>
      <c r="X21" s="35">
        <v>0.26270352600000002</v>
      </c>
      <c r="Y21" s="35">
        <v>0.24356984000000001</v>
      </c>
      <c r="Z21" s="35">
        <v>0.251849404</v>
      </c>
      <c r="AA21" s="35">
        <v>0.30653063000000003</v>
      </c>
      <c r="AB21" s="35" t="s">
        <v>0</v>
      </c>
      <c r="AC21" s="36" t="s">
        <v>0</v>
      </c>
      <c r="AD21" s="29" t="s">
        <v>0</v>
      </c>
      <c r="AE21" s="29">
        <v>0.315392265</v>
      </c>
      <c r="AF21" s="29">
        <v>0.24774843599999999</v>
      </c>
      <c r="AG21" s="29">
        <v>0.17956032999999999</v>
      </c>
      <c r="AH21" s="29">
        <v>0.20796857999999999</v>
      </c>
      <c r="AI21" s="29">
        <v>0.21330871000000001</v>
      </c>
      <c r="AJ21" s="29">
        <v>0.26628455000000001</v>
      </c>
      <c r="AK21" s="3">
        <f t="shared" si="0"/>
        <v>0.24642271200000002</v>
      </c>
      <c r="AL21" s="13">
        <v>4.7801999999999998</v>
      </c>
      <c r="AO21"/>
    </row>
    <row r="22" spans="1:45" x14ac:dyDescent="0.25">
      <c r="A22" t="s">
        <v>0</v>
      </c>
      <c r="B22" s="37">
        <v>0.14840826600000001</v>
      </c>
      <c r="C22" s="34">
        <v>0.10998451300000001</v>
      </c>
      <c r="D22" s="34">
        <v>9.6529446000000005E-2</v>
      </c>
      <c r="E22" s="34">
        <v>8.7346866999999995E-2</v>
      </c>
      <c r="F22" s="34">
        <v>0.111910498</v>
      </c>
      <c r="G22" s="34">
        <v>0.14245377400000001</v>
      </c>
      <c r="H22" s="34">
        <v>0.176116352</v>
      </c>
      <c r="I22" s="34">
        <v>0.22138612999999999</v>
      </c>
      <c r="J22" s="34">
        <v>0.26535605499999998</v>
      </c>
      <c r="K22" s="34">
        <v>0.31139581500000002</v>
      </c>
      <c r="L22" s="34">
        <v>0.33438139</v>
      </c>
      <c r="M22" s="34">
        <v>0.34871173</v>
      </c>
      <c r="N22" s="34">
        <v>0.32918539000000002</v>
      </c>
      <c r="O22" s="34">
        <v>0.28657642</v>
      </c>
      <c r="P22" s="34">
        <v>0.284460824</v>
      </c>
      <c r="Q22" s="34">
        <v>0.32623858999999999</v>
      </c>
      <c r="R22" s="34">
        <v>0.38514776000000001</v>
      </c>
      <c r="S22" s="35" t="s">
        <v>0</v>
      </c>
      <c r="T22" s="35" t="s">
        <v>0</v>
      </c>
      <c r="U22" s="35">
        <v>0.23052916000000001</v>
      </c>
      <c r="V22" s="35">
        <v>0.281769194</v>
      </c>
      <c r="W22" s="35">
        <v>0.26324078000000001</v>
      </c>
      <c r="X22" s="35">
        <v>0.26857537999999997</v>
      </c>
      <c r="Y22" s="35">
        <v>0.26058972400000002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0.35454774</v>
      </c>
      <c r="AG22" s="29">
        <v>0.195301633</v>
      </c>
      <c r="AH22" s="29">
        <v>0.33767291999999999</v>
      </c>
      <c r="AI22" s="29">
        <v>0.33716476000000001</v>
      </c>
      <c r="AJ22" s="29">
        <v>0.22054183999999999</v>
      </c>
      <c r="AK22" s="3">
        <f t="shared" si="0"/>
        <v>0.24872307225925924</v>
      </c>
      <c r="AL22" s="13">
        <v>7.9836</v>
      </c>
      <c r="AO22"/>
    </row>
    <row r="23" spans="1:45" x14ac:dyDescent="0.25">
      <c r="A23" t="s">
        <v>0</v>
      </c>
      <c r="B23" s="37">
        <v>0.144370054</v>
      </c>
      <c r="C23" s="34">
        <v>9.0593498999999994E-2</v>
      </c>
      <c r="D23" s="34">
        <v>0.100114748</v>
      </c>
      <c r="E23" s="34">
        <v>7.9221234999999987E-2</v>
      </c>
      <c r="F23" s="34">
        <v>9.7309216000000004E-2</v>
      </c>
      <c r="G23" s="34">
        <v>0.122863088</v>
      </c>
      <c r="H23" s="34">
        <v>0.13019614500000001</v>
      </c>
      <c r="I23" s="34">
        <v>0.14779669100000001</v>
      </c>
      <c r="J23" s="34">
        <v>0.16822021600000001</v>
      </c>
      <c r="K23" s="34">
        <v>0.200133634</v>
      </c>
      <c r="L23" s="34">
        <v>0.20642516699999999</v>
      </c>
      <c r="M23" s="34">
        <v>0.23030647400000001</v>
      </c>
      <c r="N23" s="34">
        <v>0.26353178999999999</v>
      </c>
      <c r="O23" s="34">
        <v>0.232054976</v>
      </c>
      <c r="P23" s="34">
        <v>0.2280549</v>
      </c>
      <c r="Q23" s="34">
        <v>0.31218158000000001</v>
      </c>
      <c r="R23" s="34">
        <v>0.38962901999999999</v>
      </c>
      <c r="S23" s="35" t="s">
        <v>0</v>
      </c>
      <c r="T23" s="35">
        <v>0.33478530000000001</v>
      </c>
      <c r="U23" s="35">
        <v>0.24532854000000001</v>
      </c>
      <c r="V23" s="35">
        <v>0.21501886200000001</v>
      </c>
      <c r="W23" s="35">
        <v>0.22900949000000001</v>
      </c>
      <c r="X23" s="35">
        <v>0.20853495599999999</v>
      </c>
      <c r="Y23" s="35">
        <v>0.15979810999999999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0.38617460999999997</v>
      </c>
      <c r="AG23" s="29">
        <v>0.29765399999999997</v>
      </c>
      <c r="AH23" s="29">
        <v>0.29382508000000002</v>
      </c>
      <c r="AI23" s="29">
        <v>0.32043296999999998</v>
      </c>
      <c r="AJ23" s="29">
        <v>0.27390614499999999</v>
      </c>
      <c r="AK23" s="3">
        <f t="shared" si="0"/>
        <v>0.21812394628571427</v>
      </c>
      <c r="AL23" s="13">
        <v>11.212300000000001</v>
      </c>
      <c r="AO23" s="20"/>
    </row>
    <row r="24" spans="1:45" x14ac:dyDescent="0.25">
      <c r="A24" t="s">
        <v>0</v>
      </c>
      <c r="B24" s="37">
        <v>0.18764223999999999</v>
      </c>
      <c r="C24" s="34">
        <v>0.10770640400000001</v>
      </c>
      <c r="D24" s="34">
        <v>9.9291418000000006E-2</v>
      </c>
      <c r="E24" s="34">
        <v>7.8724226299999991E-2</v>
      </c>
      <c r="F24" s="34">
        <v>9.5576727E-2</v>
      </c>
      <c r="G24" s="34">
        <v>0.12619422999999999</v>
      </c>
      <c r="H24" s="34">
        <v>0.14939638</v>
      </c>
      <c r="I24" s="34">
        <v>0.17228206200000001</v>
      </c>
      <c r="J24" s="34">
        <v>0.192337442</v>
      </c>
      <c r="K24" s="34">
        <v>0.20790028999999999</v>
      </c>
      <c r="L24" s="34">
        <v>0.21276418499999999</v>
      </c>
      <c r="M24" s="34">
        <v>0.22755771</v>
      </c>
      <c r="N24" s="34">
        <v>0.22377826000000001</v>
      </c>
      <c r="O24" s="34">
        <v>0.210472153</v>
      </c>
      <c r="P24" s="34">
        <v>0.26008899000000002</v>
      </c>
      <c r="Q24" s="34">
        <v>0.40955128000000002</v>
      </c>
      <c r="R24" s="34" t="s">
        <v>0</v>
      </c>
      <c r="S24" s="35">
        <v>0.30550305500000002</v>
      </c>
      <c r="T24" s="35">
        <v>0.23071934599999999</v>
      </c>
      <c r="U24" s="35">
        <v>0.17505092</v>
      </c>
      <c r="V24" s="35">
        <v>0.191409368</v>
      </c>
      <c r="W24" s="35">
        <v>0.19730439</v>
      </c>
      <c r="X24" s="35">
        <v>0.191771266</v>
      </c>
      <c r="Y24" s="35">
        <v>0.17903803700000001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0.37667623</v>
      </c>
      <c r="AG24" s="29">
        <v>0.30575502999999998</v>
      </c>
      <c r="AH24" s="29">
        <v>0.37771714000000001</v>
      </c>
      <c r="AI24" s="29">
        <v>0.35044939000000003</v>
      </c>
      <c r="AJ24" s="29">
        <v>0.34568033999999997</v>
      </c>
      <c r="AK24" s="3">
        <f t="shared" si="0"/>
        <v>0.22101208961785712</v>
      </c>
      <c r="AL24" s="13">
        <v>14.477499999999999</v>
      </c>
    </row>
    <row r="25" spans="1:45" x14ac:dyDescent="0.25">
      <c r="A25" t="s">
        <v>0</v>
      </c>
      <c r="B25" s="37">
        <v>0.2471217</v>
      </c>
      <c r="C25" s="34">
        <v>0.19571085999999999</v>
      </c>
      <c r="D25" s="34">
        <v>0.14549991300000001</v>
      </c>
      <c r="E25" s="34">
        <v>0.11666612699999999</v>
      </c>
      <c r="F25" s="34">
        <v>0.12360675</v>
      </c>
      <c r="G25" s="34">
        <v>0.142514205</v>
      </c>
      <c r="H25" s="34">
        <v>0.15905609700000001</v>
      </c>
      <c r="I25" s="34">
        <v>0.17683578999999999</v>
      </c>
      <c r="J25" s="34">
        <v>0.17816143600000001</v>
      </c>
      <c r="K25" s="34">
        <v>0.18534508699999999</v>
      </c>
      <c r="L25" s="34">
        <v>0.19966718999999999</v>
      </c>
      <c r="M25" s="34">
        <v>0.21679188999999999</v>
      </c>
      <c r="N25" s="34">
        <v>0.21975318999999999</v>
      </c>
      <c r="O25" s="34">
        <v>0.21145184</v>
      </c>
      <c r="P25" s="38">
        <v>0.25538604500000001</v>
      </c>
      <c r="Q25" s="38" t="s">
        <v>0</v>
      </c>
      <c r="R25" s="38">
        <v>0.36688433999999998</v>
      </c>
      <c r="S25" s="35">
        <v>0.23390509000000001</v>
      </c>
      <c r="T25" s="35">
        <v>0.20699226000000001</v>
      </c>
      <c r="U25" s="35">
        <v>0.17880148000000001</v>
      </c>
      <c r="V25" s="35">
        <v>0.19114638</v>
      </c>
      <c r="W25" s="35">
        <v>0.202595</v>
      </c>
      <c r="X25" s="35">
        <v>0.19103230700000001</v>
      </c>
      <c r="Y25" s="35">
        <v>0.22303116000000001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0.37351181999999999</v>
      </c>
      <c r="AG25" s="29">
        <v>0.31755810600000001</v>
      </c>
      <c r="AH25" s="29" t="s">
        <v>0</v>
      </c>
      <c r="AI25" s="29">
        <v>0.36968245999999999</v>
      </c>
      <c r="AJ25" s="29">
        <v>0.35949292999999999</v>
      </c>
      <c r="AK25" s="3">
        <f t="shared" si="0"/>
        <v>0.22178523900000002</v>
      </c>
      <c r="AL25" s="13">
        <v>17.791599999999999</v>
      </c>
    </row>
    <row r="26" spans="1:45" x14ac:dyDescent="0.25">
      <c r="A26" t="s">
        <v>0</v>
      </c>
      <c r="B26" s="37">
        <v>0.27544785999999999</v>
      </c>
      <c r="C26" s="34">
        <v>0.2277092</v>
      </c>
      <c r="D26" s="34">
        <v>0.17135123299999999</v>
      </c>
      <c r="E26" s="34">
        <v>0.134226813</v>
      </c>
      <c r="F26" s="34">
        <v>0.13078105500000001</v>
      </c>
      <c r="G26" s="34">
        <v>0.14710082999999999</v>
      </c>
      <c r="H26" s="34">
        <v>0.16312015999999999</v>
      </c>
      <c r="I26" s="34">
        <v>0.17702378399999999</v>
      </c>
      <c r="J26" s="34">
        <v>0.174065886</v>
      </c>
      <c r="K26" s="34">
        <v>0.17594465000000001</v>
      </c>
      <c r="L26" s="34">
        <v>0.19524830300000001</v>
      </c>
      <c r="M26" s="34">
        <v>0.203581807</v>
      </c>
      <c r="N26" s="34">
        <v>0.191181673</v>
      </c>
      <c r="O26" s="34">
        <v>0.197779713</v>
      </c>
      <c r="P26" s="38" t="s">
        <v>0</v>
      </c>
      <c r="Q26" s="38">
        <v>0.32392077499999999</v>
      </c>
      <c r="R26" s="38">
        <v>0.32065874599999999</v>
      </c>
      <c r="S26" s="35">
        <v>0.28041403999999998</v>
      </c>
      <c r="T26" s="35">
        <v>0.22486270999999999</v>
      </c>
      <c r="U26" s="35">
        <v>0.19360713700000001</v>
      </c>
      <c r="V26" s="35">
        <v>0.19921481599999999</v>
      </c>
      <c r="W26" s="35">
        <v>0.21605479</v>
      </c>
      <c r="X26" s="35">
        <v>0.22219251000000001</v>
      </c>
      <c r="Y26" s="35">
        <v>0.28052568999999999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0.43311126999999999</v>
      </c>
      <c r="AG26" s="29">
        <v>0.35156652999999988</v>
      </c>
      <c r="AH26" s="29" t="s">
        <v>0</v>
      </c>
      <c r="AI26" s="29" t="s">
        <v>0</v>
      </c>
      <c r="AJ26" s="29" t="s">
        <v>0</v>
      </c>
      <c r="AK26" s="3">
        <f t="shared" si="0"/>
        <v>0.22442767924000001</v>
      </c>
      <c r="AL26" s="13">
        <v>21.168500000000002</v>
      </c>
    </row>
    <row r="27" spans="1:45" x14ac:dyDescent="0.25">
      <c r="A27" t="s">
        <v>0</v>
      </c>
      <c r="B27" s="37" t="s">
        <v>0</v>
      </c>
      <c r="C27" s="34">
        <v>0.25653357999999998</v>
      </c>
      <c r="D27" s="34">
        <v>0.18039475399999999</v>
      </c>
      <c r="E27" s="34">
        <v>0.13425079000000001</v>
      </c>
      <c r="F27" s="34">
        <v>0.13179976199999999</v>
      </c>
      <c r="G27" s="34">
        <v>0.15986827200000001</v>
      </c>
      <c r="H27" s="34">
        <v>0.17514633399999999</v>
      </c>
      <c r="I27" s="34">
        <v>0.18703382199999999</v>
      </c>
      <c r="J27" s="34">
        <v>0.19246621</v>
      </c>
      <c r="K27" s="34">
        <v>0.19704621999999999</v>
      </c>
      <c r="L27" s="34">
        <v>0.20793977999999999</v>
      </c>
      <c r="M27" s="34">
        <v>0.20092933399999999</v>
      </c>
      <c r="N27" s="34">
        <v>0.184789486</v>
      </c>
      <c r="O27" s="34">
        <v>0.21175258999999999</v>
      </c>
      <c r="P27" s="38" t="s">
        <v>0</v>
      </c>
      <c r="Q27" s="38">
        <v>0.32806273000000002</v>
      </c>
      <c r="R27" s="38">
        <v>0.30054944</v>
      </c>
      <c r="S27" s="35">
        <v>0.28075024999999998</v>
      </c>
      <c r="T27" s="35">
        <v>0.22710896999999999</v>
      </c>
      <c r="U27" s="35">
        <v>0.20324528</v>
      </c>
      <c r="V27" s="35">
        <v>0.21987375000000001</v>
      </c>
      <c r="W27" s="35">
        <v>0.239912774</v>
      </c>
      <c r="X27" s="35">
        <v>0.25293425000000003</v>
      </c>
      <c r="Y27" s="35">
        <v>0.31593876500000001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0.35290194000000003</v>
      </c>
      <c r="AG27" s="29">
        <v>0.40439910000000001</v>
      </c>
      <c r="AH27" s="29" t="s">
        <v>0</v>
      </c>
      <c r="AI27" s="29" t="s">
        <v>0</v>
      </c>
      <c r="AJ27" s="29" t="s">
        <v>0</v>
      </c>
      <c r="AK27" s="3">
        <f t="shared" si="0"/>
        <v>0.23106784095833335</v>
      </c>
      <c r="AL27" s="13">
        <v>24.624300000000002</v>
      </c>
    </row>
    <row r="28" spans="1:45" x14ac:dyDescent="0.25">
      <c r="A28" t="s">
        <v>0</v>
      </c>
      <c r="B28" s="37" t="s">
        <v>0</v>
      </c>
      <c r="C28" s="34">
        <v>0.39762483999999998</v>
      </c>
      <c r="D28" s="34">
        <v>0.20313735999999999</v>
      </c>
      <c r="E28" s="34">
        <v>0.115331064</v>
      </c>
      <c r="F28" s="34">
        <v>7.165754246056151E-2</v>
      </c>
      <c r="G28" s="34">
        <v>7.2563834431067245E-2</v>
      </c>
      <c r="H28" s="34">
        <v>0.12095273099999999</v>
      </c>
      <c r="I28" s="34">
        <v>0.15721131399999999</v>
      </c>
      <c r="J28" s="34">
        <v>0.174148584</v>
      </c>
      <c r="K28" s="34">
        <v>0.19432764</v>
      </c>
      <c r="L28" s="34">
        <v>0.21314089999999999</v>
      </c>
      <c r="M28" s="34">
        <v>0.21508254600000001</v>
      </c>
      <c r="N28" s="34">
        <v>0.23344578999999999</v>
      </c>
      <c r="O28" s="34">
        <v>0.27352712000000001</v>
      </c>
      <c r="P28" s="38" t="s">
        <v>0</v>
      </c>
      <c r="Q28" s="38">
        <v>0.35449512999999999</v>
      </c>
      <c r="R28" s="38">
        <v>0.28537533999999998</v>
      </c>
      <c r="S28" s="35">
        <v>0.27304408000000002</v>
      </c>
      <c r="T28" s="35">
        <v>0.18770436600000001</v>
      </c>
      <c r="U28" s="35">
        <v>0.18247219000000001</v>
      </c>
      <c r="V28" s="35">
        <v>0.20842949999999999</v>
      </c>
      <c r="W28" s="35">
        <v>0.24849041999999999</v>
      </c>
      <c r="X28" s="35">
        <v>0.27390505999999998</v>
      </c>
      <c r="Y28" s="35">
        <v>0.28470713600000003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0.21548974944961949</v>
      </c>
      <c r="AL28" s="13">
        <v>28.178599999999999</v>
      </c>
    </row>
    <row r="29" spans="1:45" x14ac:dyDescent="0.25">
      <c r="A29" s="32" t="s">
        <v>0</v>
      </c>
      <c r="B29" s="39" t="s">
        <v>0</v>
      </c>
      <c r="C29" s="32">
        <v>0.34628915999999998</v>
      </c>
      <c r="D29" s="32">
        <v>0.31104458000000001</v>
      </c>
      <c r="E29" s="32">
        <v>0.31752139000000001</v>
      </c>
      <c r="F29" s="32">
        <v>0.32981577000000001</v>
      </c>
      <c r="G29" s="32">
        <v>0.34485215000000002</v>
      </c>
      <c r="H29" s="32">
        <v>0.34119108999999997</v>
      </c>
      <c r="I29" s="32">
        <v>0.31698117999999997</v>
      </c>
      <c r="J29" s="32">
        <v>0.27751122</v>
      </c>
      <c r="K29" s="32">
        <v>0.223074774</v>
      </c>
      <c r="L29" s="32">
        <v>0.18591210999999999</v>
      </c>
      <c r="M29" s="32">
        <v>0.21909558400000001</v>
      </c>
      <c r="N29" s="32">
        <v>0.31563823000000002</v>
      </c>
      <c r="O29" s="32">
        <v>0.32358044000000002</v>
      </c>
      <c r="P29" s="32" t="s">
        <v>0</v>
      </c>
      <c r="Q29" s="32" t="s">
        <v>0</v>
      </c>
      <c r="R29" s="32" t="s">
        <v>0</v>
      </c>
      <c r="S29" s="33">
        <v>0.39000240000000003</v>
      </c>
      <c r="T29" s="33">
        <v>0.33663185000000001</v>
      </c>
      <c r="U29" s="33">
        <v>0.32304786000000002</v>
      </c>
      <c r="V29" s="33">
        <v>0.26652678000000002</v>
      </c>
      <c r="W29" s="33">
        <v>0.18310869599999999</v>
      </c>
      <c r="X29" s="33">
        <v>0.29923958000000001</v>
      </c>
      <c r="Y29" s="33">
        <v>0.29957123000000002</v>
      </c>
      <c r="Z29" s="33" t="s">
        <v>0</v>
      </c>
      <c r="AA29" s="40" t="s">
        <v>0</v>
      </c>
      <c r="AB29" s="40">
        <v>0.131365815</v>
      </c>
      <c r="AC29" s="40">
        <v>0.20882059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0.28594647631818176</v>
      </c>
      <c r="AL29" s="1">
        <v>31.855</v>
      </c>
    </row>
    <row r="30" spans="1:45" x14ac:dyDescent="0.25">
      <c r="A30" s="31" t="s">
        <v>0</v>
      </c>
      <c r="B30" s="41" t="s">
        <v>0</v>
      </c>
      <c r="C30" s="31" t="s">
        <v>0</v>
      </c>
      <c r="D30" s="31">
        <v>0.45852695999999998</v>
      </c>
      <c r="E30" s="31">
        <v>0.42832330000000002</v>
      </c>
      <c r="F30" s="31">
        <v>0.43733903000000002</v>
      </c>
      <c r="G30" s="31">
        <v>0.4428666</v>
      </c>
      <c r="H30" s="31">
        <v>0.45979313999999999</v>
      </c>
      <c r="I30" s="31">
        <v>0.47101096999999992</v>
      </c>
      <c r="J30" s="31">
        <v>0.47454309</v>
      </c>
      <c r="K30" s="31">
        <v>0.45216683000000002</v>
      </c>
      <c r="L30" s="31">
        <v>0.41403826999999999</v>
      </c>
      <c r="M30" s="31">
        <v>0.35730306000000001</v>
      </c>
      <c r="N30" s="31">
        <v>0.36412097999999998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0.53072399000000003</v>
      </c>
      <c r="T30" s="33">
        <v>0.49547271999999998</v>
      </c>
      <c r="U30" s="33">
        <v>0.46920613999999999</v>
      </c>
      <c r="V30" s="33">
        <v>0.45918702</v>
      </c>
      <c r="W30" s="33">
        <v>0.44264837000000001</v>
      </c>
      <c r="X30" s="33">
        <v>0.36545606000000003</v>
      </c>
      <c r="Y30" s="33">
        <v>0.37727358999999999</v>
      </c>
      <c r="Z30" s="33">
        <v>0.32864404600000002</v>
      </c>
      <c r="AA30" s="40">
        <v>0.30310829</v>
      </c>
      <c r="AB30" s="40">
        <v>0.24428137999999999</v>
      </c>
      <c r="AC30" s="40">
        <v>0.23530891000000001</v>
      </c>
      <c r="AD30" s="40">
        <v>0.20217071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0.40058754156521742</v>
      </c>
      <c r="AL30" s="1">
        <v>35.685299999999998</v>
      </c>
    </row>
    <row r="31" spans="1:45" x14ac:dyDescent="0.25">
      <c r="A31" s="31" t="s">
        <v>0</v>
      </c>
      <c r="B31" s="41" t="s">
        <v>0</v>
      </c>
      <c r="C31" s="31" t="s">
        <v>0</v>
      </c>
      <c r="D31" s="31">
        <v>0.56424176000000004</v>
      </c>
      <c r="E31" s="31">
        <v>0.52749765999999998</v>
      </c>
      <c r="F31" s="31">
        <v>0.53163336000000005</v>
      </c>
      <c r="G31" s="31">
        <v>0.53825049000000003</v>
      </c>
      <c r="H31" s="31">
        <v>0.54170346000000003</v>
      </c>
      <c r="I31" s="31">
        <v>0.54646547999999995</v>
      </c>
      <c r="J31" s="31">
        <v>0.54740979000000001</v>
      </c>
      <c r="K31" s="31">
        <v>0.54438313999999999</v>
      </c>
      <c r="L31" s="31">
        <v>0.52574335000000005</v>
      </c>
      <c r="M31" s="31">
        <v>0.46568292</v>
      </c>
      <c r="N31" s="31">
        <v>0.40417488000000001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0.58580702000000007</v>
      </c>
      <c r="T31" s="33">
        <v>0.56874080999999999</v>
      </c>
      <c r="U31" s="33">
        <v>0.56184339000000005</v>
      </c>
      <c r="V31" s="33">
        <v>0.54464121999999993</v>
      </c>
      <c r="W31" s="33">
        <v>0.54291873999999996</v>
      </c>
      <c r="X31" s="33">
        <v>0.53505639999999999</v>
      </c>
      <c r="Y31" s="33">
        <v>0.44559798000000012</v>
      </c>
      <c r="Z31" s="33" t="s">
        <v>0</v>
      </c>
      <c r="AA31" s="40">
        <v>0.32817697000000001</v>
      </c>
      <c r="AB31" s="40">
        <v>0.27889573000000001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0.50644322750000004</v>
      </c>
      <c r="AL31" s="1">
        <v>39.709000000000003</v>
      </c>
    </row>
    <row r="32" spans="1:45" x14ac:dyDescent="0.25">
      <c r="A32" s="31" t="s">
        <v>0</v>
      </c>
      <c r="B32" s="41" t="s">
        <v>0</v>
      </c>
      <c r="C32" s="31" t="s">
        <v>0</v>
      </c>
      <c r="D32" s="31">
        <v>0.60361108000000008</v>
      </c>
      <c r="E32" s="31">
        <v>0.57942786999999996</v>
      </c>
      <c r="F32" s="31">
        <v>0.58353902000000013</v>
      </c>
      <c r="G32" s="31">
        <v>0.58501011999999997</v>
      </c>
      <c r="H32" s="31">
        <v>0.59053350000000004</v>
      </c>
      <c r="I32" s="31">
        <v>0.59404230000000002</v>
      </c>
      <c r="J32" s="31">
        <v>0.60294731999999995</v>
      </c>
      <c r="K32" s="31">
        <v>0.60139081999999999</v>
      </c>
      <c r="L32" s="31">
        <v>0.58895593999999996</v>
      </c>
      <c r="M32" s="31">
        <v>0.53923947000000005</v>
      </c>
      <c r="N32" s="31">
        <v>0.46728473999999998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0.62135014</v>
      </c>
      <c r="U32" s="33">
        <v>0.60600920000000014</v>
      </c>
      <c r="V32" s="33">
        <v>0.60125519999999999</v>
      </c>
      <c r="W32" s="33">
        <v>0.58896502000000006</v>
      </c>
      <c r="X32" s="33">
        <v>0.60790321000000003</v>
      </c>
      <c r="Y32" s="33">
        <v>0.57395025</v>
      </c>
      <c r="Z32" s="33">
        <v>0.52013379000000004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0.58086383277777776</v>
      </c>
      <c r="AL32" s="1">
        <v>43.982999999999997</v>
      </c>
    </row>
    <row r="33" spans="1:50" x14ac:dyDescent="0.25">
      <c r="A33" s="31" t="s">
        <v>0</v>
      </c>
      <c r="B33" s="41" t="s">
        <v>0</v>
      </c>
      <c r="C33" s="31" t="s">
        <v>0</v>
      </c>
      <c r="D33" s="31" t="s">
        <v>0</v>
      </c>
      <c r="E33" s="31">
        <v>0.63377510000000004</v>
      </c>
      <c r="F33" s="31">
        <v>0.63561522000000004</v>
      </c>
      <c r="G33" s="31">
        <v>0.64175234000000003</v>
      </c>
      <c r="H33" s="31">
        <v>0.63711779999999996</v>
      </c>
      <c r="I33" s="31">
        <v>0.63427981999999994</v>
      </c>
      <c r="J33" s="31">
        <v>0.64014627999999996</v>
      </c>
      <c r="K33" s="31">
        <v>0.64501799999999998</v>
      </c>
      <c r="L33" s="31">
        <v>0.63165792000000009</v>
      </c>
      <c r="M33" s="31">
        <v>0.59056577999999993</v>
      </c>
      <c r="N33" s="31">
        <v>0.54357816000000003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0.62688027999999996</v>
      </c>
      <c r="V33" s="33">
        <v>0.62611893000000007</v>
      </c>
      <c r="W33" s="33">
        <v>0.60929410000000006</v>
      </c>
      <c r="X33" s="33">
        <v>0.61895523000000008</v>
      </c>
      <c r="Y33" s="33">
        <v>0.62327924999999995</v>
      </c>
      <c r="Z33" s="33">
        <v>0.58268233000000003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0.62004478375000005</v>
      </c>
      <c r="AL33" s="1">
        <v>48.590400000000002</v>
      </c>
    </row>
    <row r="34" spans="1:50" x14ac:dyDescent="0.25">
      <c r="A34" s="27" t="s">
        <v>0</v>
      </c>
      <c r="B34" s="28" t="s">
        <v>0</v>
      </c>
      <c r="C34" s="27" t="s">
        <v>0</v>
      </c>
      <c r="D34" s="27" t="s">
        <v>0</v>
      </c>
      <c r="E34" s="27">
        <v>0.68494943000000008</v>
      </c>
      <c r="F34" s="27">
        <v>0.71859203999999999</v>
      </c>
      <c r="G34" s="27">
        <v>0.68687644000000003</v>
      </c>
      <c r="H34" s="27">
        <v>0.66285332999999991</v>
      </c>
      <c r="I34" s="27">
        <v>0.68962624000000006</v>
      </c>
      <c r="J34" s="27">
        <v>0.71598655</v>
      </c>
      <c r="K34" s="27">
        <v>0.67281740999999995</v>
      </c>
      <c r="L34" s="27">
        <v>0.66290545999999995</v>
      </c>
      <c r="M34" s="27">
        <v>0.60988942000000002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0.65362308000000002</v>
      </c>
      <c r="V34" s="27">
        <v>0.66409110999999998</v>
      </c>
      <c r="W34" s="27">
        <v>0.73038236000000001</v>
      </c>
      <c r="X34" s="27">
        <v>0.93595515000000007</v>
      </c>
      <c r="Y34" s="27">
        <v>0.75185081000000009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0.70288563071428567</v>
      </c>
      <c r="AL34" s="1">
        <v>53.663899999999998</v>
      </c>
    </row>
    <row r="35" spans="1:50" x14ac:dyDescent="0.25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0.8343993999999999</v>
      </c>
      <c r="H35" s="27">
        <v>0.87639573000000004</v>
      </c>
      <c r="I35" s="27">
        <v>0.80092895000000008</v>
      </c>
      <c r="J35" s="27">
        <v>0.70022987999999997</v>
      </c>
      <c r="K35" s="27">
        <v>0.87877530000000004</v>
      </c>
      <c r="L35" s="27">
        <v>0.84372114999999992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0.82769090000000001</v>
      </c>
      <c r="V35" s="27">
        <v>0.82370957</v>
      </c>
      <c r="W35" s="27">
        <v>1.10070125</v>
      </c>
      <c r="X35" s="27">
        <v>0.88079902999999993</v>
      </c>
      <c r="Y35" s="27">
        <v>0.81480710000000001</v>
      </c>
      <c r="Z35" s="27">
        <v>0.7738837999999999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0.8463368383333334</v>
      </c>
      <c r="AL35" s="9">
        <v>59.441600000000001</v>
      </c>
    </row>
    <row r="36" spans="1:50" x14ac:dyDescent="0.25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0.94407142999999993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1.0919802999999999</v>
      </c>
      <c r="U36" s="25">
        <v>0.94398238999999995</v>
      </c>
      <c r="V36" s="25" t="s">
        <v>0</v>
      </c>
      <c r="W36" s="25" t="s">
        <v>0</v>
      </c>
      <c r="X36" s="25">
        <v>0.99696799999999997</v>
      </c>
      <c r="Y36" s="25">
        <v>0.99487924000000005</v>
      </c>
      <c r="Z36" s="25">
        <v>1.03063222</v>
      </c>
      <c r="AA36" s="25">
        <v>0.92616418</v>
      </c>
      <c r="AB36" s="25">
        <v>1.0851279599999999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1.0017257149999999</v>
      </c>
      <c r="AL36" s="4">
        <v>66.4435</v>
      </c>
    </row>
    <row r="37" spans="1:50" x14ac:dyDescent="0.25">
      <c r="A37" s="25">
        <v>1.28287734</v>
      </c>
      <c r="B37" s="26">
        <v>1.25741017</v>
      </c>
      <c r="C37" s="25">
        <v>1.2422990700000001</v>
      </c>
      <c r="D37" s="25">
        <v>1.2199637000000001</v>
      </c>
      <c r="E37" s="25">
        <v>1.2166805599999999</v>
      </c>
      <c r="F37" s="25">
        <v>1.21072431</v>
      </c>
      <c r="G37" s="25">
        <v>1.1984743499999999</v>
      </c>
      <c r="H37" s="25">
        <v>1.16110157</v>
      </c>
      <c r="I37" s="25">
        <v>1.0951022100000001</v>
      </c>
      <c r="J37" s="25">
        <v>1.3354200599999999</v>
      </c>
      <c r="K37" s="25">
        <v>1.19123796</v>
      </c>
      <c r="L37" s="25">
        <v>1.1912256400000001</v>
      </c>
      <c r="M37" s="25">
        <v>1.1021513599999999</v>
      </c>
      <c r="N37" s="25">
        <v>1.1049705299999999</v>
      </c>
      <c r="O37" s="25">
        <v>1.1319275600000001</v>
      </c>
      <c r="P37" s="25">
        <v>1.1256377099999999</v>
      </c>
      <c r="Q37" s="25">
        <v>1.13358574</v>
      </c>
      <c r="R37" s="25">
        <v>1.13741658</v>
      </c>
      <c r="S37" s="25">
        <v>1.13880355</v>
      </c>
      <c r="T37" s="25">
        <v>1.2656847600000001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1.34605573</v>
      </c>
      <c r="Z37" s="25">
        <v>1.3561497</v>
      </c>
      <c r="AA37" s="25">
        <v>1.35125932</v>
      </c>
      <c r="AB37" s="25">
        <v>1.15900673</v>
      </c>
      <c r="AC37" s="25">
        <v>1.1473411</v>
      </c>
      <c r="AD37" s="25">
        <v>1.35932856</v>
      </c>
      <c r="AE37" s="25">
        <v>1.36226095</v>
      </c>
      <c r="AF37" s="25">
        <v>1.3340430299999999</v>
      </c>
      <c r="AG37" s="25">
        <v>1.20321459</v>
      </c>
      <c r="AH37" s="25">
        <v>1.35458656</v>
      </c>
      <c r="AI37" s="25">
        <v>1.32493971</v>
      </c>
      <c r="AJ37" s="25">
        <v>1.44072669</v>
      </c>
      <c r="AK37" s="3">
        <f t="shared" si="0"/>
        <v>1.23380023125</v>
      </c>
      <c r="AL37" s="4">
        <v>76.463800000000006</v>
      </c>
    </row>
    <row r="38" spans="1:50" x14ac:dyDescent="0.25">
      <c r="A38" t="s">
        <v>37</v>
      </c>
      <c r="AK38" s="17">
        <f>SUM(A2:AJ35)/867</f>
        <v>0.42660099012132824</v>
      </c>
      <c r="AP38" s="2" t="s">
        <v>123</v>
      </c>
    </row>
    <row r="39" spans="1:50" x14ac:dyDescent="0.25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0</v>
      </c>
      <c r="B40" s="26">
        <v>1.1112929499999999</v>
      </c>
      <c r="C40" s="25">
        <v>1.3100354400000001</v>
      </c>
      <c r="D40" s="25">
        <v>1.18386846</v>
      </c>
      <c r="E40" s="25">
        <v>1.1338090999999999</v>
      </c>
      <c r="F40" s="25">
        <v>1.0064220800000001</v>
      </c>
      <c r="G40" s="25">
        <v>0.88144131999999997</v>
      </c>
      <c r="H40" s="25">
        <v>0.98461005999999995</v>
      </c>
      <c r="I40" s="25">
        <v>0.89708202999999997</v>
      </c>
      <c r="J40" s="25">
        <v>1.19656133</v>
      </c>
      <c r="K40" s="25">
        <v>1.0826049799999999</v>
      </c>
      <c r="L40" s="25">
        <v>1.1755333800000001</v>
      </c>
      <c r="M40" s="25">
        <v>1.2264643900000001</v>
      </c>
      <c r="N40" s="25">
        <v>1.2287042800000001</v>
      </c>
      <c r="O40" s="25">
        <v>0.90604384000000004</v>
      </c>
      <c r="P40" s="25">
        <v>1.37876238</v>
      </c>
      <c r="Q40" s="25">
        <v>1.4820285</v>
      </c>
      <c r="R40" s="25">
        <v>0.86607899999999982</v>
      </c>
      <c r="S40" s="25">
        <v>0.87066654999999993</v>
      </c>
      <c r="T40" s="25">
        <v>0.86056643999999993</v>
      </c>
      <c r="U40" s="25">
        <v>1.0854045400000001</v>
      </c>
      <c r="V40" s="25">
        <v>1.2874927</v>
      </c>
      <c r="W40" s="25">
        <v>1.10554525</v>
      </c>
      <c r="X40" s="25">
        <v>1.3822465900000001</v>
      </c>
      <c r="Y40" s="25">
        <v>1.3779472800000001</v>
      </c>
      <c r="Z40" s="25">
        <v>1.3147329000000001</v>
      </c>
      <c r="AA40" s="25">
        <v>1.19970132</v>
      </c>
      <c r="AB40" s="25">
        <v>1.22381327</v>
      </c>
      <c r="AC40" s="25">
        <v>1.34492235</v>
      </c>
      <c r="AD40" s="25">
        <v>1.3608136</v>
      </c>
      <c r="AE40" s="25">
        <v>1.0420715</v>
      </c>
      <c r="AF40" s="25">
        <v>1.0342824500000001</v>
      </c>
      <c r="AG40" s="25">
        <v>1.3493786800000001</v>
      </c>
      <c r="AH40" s="25">
        <v>1.21305431</v>
      </c>
      <c r="AI40" s="25">
        <v>1.22843678</v>
      </c>
      <c r="AJ40" s="25" t="s">
        <v>0</v>
      </c>
      <c r="AK40" s="3">
        <f>AVERAGE(A40:AJ40)</f>
        <v>1.1568358832352938</v>
      </c>
      <c r="AL40" s="4">
        <v>-66.4435</v>
      </c>
      <c r="AM40" s="6" t="s">
        <v>94</v>
      </c>
      <c r="AO40" s="2">
        <f>SUM(A73:AJ74)/40</f>
        <v>1.1993942319999999</v>
      </c>
      <c r="AP40" s="2">
        <f>((AK40-AK$3)*100)/AK$3</f>
        <v>-1.9939921423842282</v>
      </c>
      <c r="AQ40" s="2"/>
      <c r="AR40" s="6" t="s">
        <v>94</v>
      </c>
      <c r="AS40" s="2"/>
      <c r="AT40" s="2">
        <f>((AO40-AO$3)*100)/AO$3</f>
        <v>1.0113737905307845</v>
      </c>
      <c r="AU40" s="2"/>
    </row>
    <row r="41" spans="1:50" x14ac:dyDescent="0.25">
      <c r="A41" s="27">
        <v>0.84469764000000003</v>
      </c>
      <c r="B41" s="28">
        <v>0.83333444000000001</v>
      </c>
      <c r="C41" s="27">
        <v>0.84328815000000001</v>
      </c>
      <c r="D41" s="27">
        <v>0.78838253000000003</v>
      </c>
      <c r="E41" s="27">
        <v>0.79449574000000001</v>
      </c>
      <c r="F41" s="27">
        <v>0.76226936000000001</v>
      </c>
      <c r="G41" s="27">
        <v>0.78038906000000008</v>
      </c>
      <c r="H41" s="27">
        <v>1.08492988</v>
      </c>
      <c r="I41" s="27">
        <v>1.0462563600000001</v>
      </c>
      <c r="J41" s="27">
        <v>1.1131325700000001</v>
      </c>
      <c r="K41" s="27">
        <v>1.12009197</v>
      </c>
      <c r="L41" s="27">
        <v>1.1347775099999999</v>
      </c>
      <c r="M41" s="27">
        <v>1.1484624999999999</v>
      </c>
      <c r="N41" s="27">
        <v>1.1494267300000001</v>
      </c>
      <c r="O41" s="27">
        <v>1.13016698</v>
      </c>
      <c r="P41" s="27">
        <v>0.97238442000000003</v>
      </c>
      <c r="Q41" s="27">
        <v>0.83847824999999998</v>
      </c>
      <c r="R41" s="27">
        <v>0.84652404999999997</v>
      </c>
      <c r="S41" s="27">
        <v>0.91922386999999994</v>
      </c>
      <c r="T41" s="27">
        <v>1.1176088799999999</v>
      </c>
      <c r="U41" s="27">
        <v>1.0065250299999999</v>
      </c>
      <c r="V41" s="27">
        <v>1.0998228000000001</v>
      </c>
      <c r="W41" s="27">
        <v>0.99534132000000008</v>
      </c>
      <c r="X41" s="27">
        <v>1.2464363000000001</v>
      </c>
      <c r="Y41" s="27">
        <v>0.84775643000000001</v>
      </c>
      <c r="Z41" s="27">
        <v>0.84943788999999992</v>
      </c>
      <c r="AA41" s="27">
        <v>0.84847522000000009</v>
      </c>
      <c r="AB41" s="27">
        <v>0.84764927999999995</v>
      </c>
      <c r="AC41" s="27">
        <v>0.83894274999999996</v>
      </c>
      <c r="AD41" s="27">
        <v>0.8495985800000001</v>
      </c>
      <c r="AE41" s="27">
        <v>0.85182216999999993</v>
      </c>
      <c r="AF41" s="27">
        <v>0.84655202000000007</v>
      </c>
      <c r="AG41" s="27">
        <v>1.1292009999999999</v>
      </c>
      <c r="AH41" s="27">
        <v>0.99477314999999999</v>
      </c>
      <c r="AI41" s="27">
        <v>0.94054477999999997</v>
      </c>
      <c r="AJ41" s="27">
        <v>0.92548153000000011</v>
      </c>
      <c r="AK41" s="3">
        <f t="shared" si="0"/>
        <v>0.95518558722222224</v>
      </c>
      <c r="AL41" s="9">
        <v>-59.441600000000001</v>
      </c>
      <c r="AM41" s="6" t="s">
        <v>116</v>
      </c>
      <c r="AO41" s="2">
        <f>SUM(A39:AJ40)/34</f>
        <v>1.1568358832352938</v>
      </c>
      <c r="AP41" s="2">
        <f>((AK41-AK$4)*100)/AK$4</f>
        <v>-2.4226017871629377</v>
      </c>
      <c r="AQ41" s="2"/>
      <c r="AR41" s="6" t="s">
        <v>116</v>
      </c>
      <c r="AS41" s="2"/>
      <c r="AT41" s="1">
        <f>((AO41-AO$4)*100)/AO$4</f>
        <v>-1.9939921423842282</v>
      </c>
    </row>
    <row r="42" spans="1:50" x14ac:dyDescent="0.25">
      <c r="A42" s="27">
        <v>0.66083727000000003</v>
      </c>
      <c r="B42" s="28">
        <v>0.64598496999999999</v>
      </c>
      <c r="C42" s="27">
        <v>0.63117142999999998</v>
      </c>
      <c r="D42" s="27">
        <v>0.62852666000000001</v>
      </c>
      <c r="E42" s="27">
        <v>0.61174167999999995</v>
      </c>
      <c r="F42" s="27">
        <v>0.59842780000000007</v>
      </c>
      <c r="G42" s="27">
        <v>0.59921404</v>
      </c>
      <c r="H42" s="27">
        <v>0.60557064999999999</v>
      </c>
      <c r="I42" s="27">
        <v>0.63875590000000004</v>
      </c>
      <c r="J42" s="27">
        <v>0.64194382999999999</v>
      </c>
      <c r="K42" s="27">
        <v>0.64911452000000003</v>
      </c>
      <c r="L42" s="27">
        <v>0.64415084999999994</v>
      </c>
      <c r="M42" s="27">
        <v>0.63795917999999996</v>
      </c>
      <c r="N42" s="27">
        <v>0.62987364000000001</v>
      </c>
      <c r="O42" s="27">
        <v>0.62951635000000006</v>
      </c>
      <c r="P42" s="27">
        <v>0.61816864000000005</v>
      </c>
      <c r="Q42" s="27">
        <v>0.61062503000000001</v>
      </c>
      <c r="R42" s="27">
        <v>0.59729093999999994</v>
      </c>
      <c r="S42" s="27">
        <v>0.55434987000000002</v>
      </c>
      <c r="T42" s="27">
        <v>0.60089835000000003</v>
      </c>
      <c r="U42" s="27">
        <v>0.64201409999999992</v>
      </c>
      <c r="V42" s="27">
        <v>0.69455140999999998</v>
      </c>
      <c r="W42" s="27">
        <v>0.71982688000000006</v>
      </c>
      <c r="X42" s="27">
        <v>0.72463225999999992</v>
      </c>
      <c r="Y42" s="27">
        <v>0.73061993999999997</v>
      </c>
      <c r="Z42" s="27">
        <v>0.73675712999999998</v>
      </c>
      <c r="AA42" s="27">
        <v>0.72513121000000003</v>
      </c>
      <c r="AB42" s="27">
        <v>0.70570295999999999</v>
      </c>
      <c r="AC42" s="27">
        <v>0.69283930000000005</v>
      </c>
      <c r="AD42" s="27">
        <v>0.70293477000000004</v>
      </c>
      <c r="AE42" s="27">
        <v>0.72072767999999998</v>
      </c>
      <c r="AF42" s="27">
        <v>0.71290893999999994</v>
      </c>
      <c r="AG42" s="27">
        <v>0.69793141000000003</v>
      </c>
      <c r="AH42" s="27">
        <v>0.69887069000000002</v>
      </c>
      <c r="AI42" s="27">
        <v>0.68565142999999995</v>
      </c>
      <c r="AJ42" s="27">
        <v>0.67060870000000006</v>
      </c>
      <c r="AK42" s="3">
        <f t="shared" si="0"/>
        <v>0.65821751138888862</v>
      </c>
      <c r="AL42" s="21">
        <v>-53.663899999999998</v>
      </c>
      <c r="AM42" s="10" t="s">
        <v>94</v>
      </c>
      <c r="AO42" s="2">
        <f>SUM(A71:AJ72)/26</f>
        <v>0.72850678576923056</v>
      </c>
      <c r="AP42" s="2">
        <f>((AK42-AK$5)*100)/AK$5</f>
        <v>-2.7018838109080128</v>
      </c>
      <c r="AQ42" s="2"/>
      <c r="AR42" s="10" t="s">
        <v>94</v>
      </c>
      <c r="AS42" s="2"/>
      <c r="AT42" s="1">
        <f>((AO42-AO$5)*100)/AO$5</f>
        <v>-5.2772614176942394</v>
      </c>
    </row>
    <row r="43" spans="1:50" x14ac:dyDescent="0.25">
      <c r="A43" s="29">
        <v>0.61215599999999992</v>
      </c>
      <c r="B43" s="30">
        <v>0.60655335999999993</v>
      </c>
      <c r="C43" s="29">
        <v>0.59180933000000002</v>
      </c>
      <c r="D43" s="29">
        <v>0.59539372000000002</v>
      </c>
      <c r="E43" s="31">
        <v>0.59326847999999999</v>
      </c>
      <c r="F43" s="31">
        <v>0.57413837999999995</v>
      </c>
      <c r="G43" s="31">
        <v>0.57126406000000007</v>
      </c>
      <c r="H43" s="31">
        <v>0.57401963999999994</v>
      </c>
      <c r="I43" s="31">
        <v>0.59494259999999999</v>
      </c>
      <c r="J43" s="31">
        <v>0.60660130000000001</v>
      </c>
      <c r="K43" s="31">
        <v>0.60169563000000004</v>
      </c>
      <c r="L43" s="31">
        <v>0.59754604</v>
      </c>
      <c r="M43" s="31">
        <v>0.59123473000000004</v>
      </c>
      <c r="N43" s="31">
        <v>0.59111179999999997</v>
      </c>
      <c r="O43" s="31">
        <v>0.58630099999999996</v>
      </c>
      <c r="P43" s="31">
        <v>0.58345321000000006</v>
      </c>
      <c r="Q43" s="32">
        <v>0.58015930999999998</v>
      </c>
      <c r="R43" s="32">
        <v>0.57811612000000001</v>
      </c>
      <c r="S43" s="33">
        <v>0.55479012999999999</v>
      </c>
      <c r="T43" s="33" t="s">
        <v>0</v>
      </c>
      <c r="U43" s="33">
        <v>0.68011759999999999</v>
      </c>
      <c r="V43" s="33">
        <v>0.69631192000000008</v>
      </c>
      <c r="W43" s="33">
        <v>0.70387303000000001</v>
      </c>
      <c r="X43" s="33">
        <v>0.69917369000000007</v>
      </c>
      <c r="Y43" s="33">
        <v>0.69568193</v>
      </c>
      <c r="Z43" s="33">
        <v>0.68789330000000004</v>
      </c>
      <c r="AA43" s="33">
        <v>0.66046930000000004</v>
      </c>
      <c r="AB43" s="33">
        <v>0.65234061999999993</v>
      </c>
      <c r="AC43" s="29">
        <v>0.64133965999999998</v>
      </c>
      <c r="AD43" s="29">
        <v>0.64192146999999999</v>
      </c>
      <c r="AE43" s="29">
        <v>0.65404865999999995</v>
      </c>
      <c r="AF43" s="29">
        <v>0.65761613000000008</v>
      </c>
      <c r="AG43" s="29">
        <v>0.62646035</v>
      </c>
      <c r="AH43" s="29">
        <v>0.62888392000000004</v>
      </c>
      <c r="AI43" s="29">
        <v>0.61749273999999998</v>
      </c>
      <c r="AJ43" s="29">
        <v>0.62088058000000002</v>
      </c>
      <c r="AK43" s="3">
        <f t="shared" si="0"/>
        <v>0.6214017068571428</v>
      </c>
      <c r="AL43" s="1">
        <v>-48.590400000000002</v>
      </c>
      <c r="AM43" s="10" t="s">
        <v>116</v>
      </c>
      <c r="AO43" s="2">
        <f>SUM(A41:AJ42)/72</f>
        <v>0.80670154930555593</v>
      </c>
      <c r="AP43" s="2">
        <f>((AK43-AK$6)*100)/AK$6</f>
        <v>-2.999642561644543</v>
      </c>
      <c r="AQ43" s="2"/>
      <c r="AR43" s="10" t="s">
        <v>116</v>
      </c>
      <c r="AS43" s="2"/>
      <c r="AT43" s="1">
        <f>((AO43-AO$6)*100)/AO$6</f>
        <v>-2.5367334276029747</v>
      </c>
    </row>
    <row r="44" spans="1:50" x14ac:dyDescent="0.25">
      <c r="A44" s="29">
        <v>0.58937247000000004</v>
      </c>
      <c r="B44" s="30">
        <v>0.58658326999999999</v>
      </c>
      <c r="C44" s="29">
        <v>0.58397848000000008</v>
      </c>
      <c r="D44" s="29">
        <v>0.58804790000000007</v>
      </c>
      <c r="E44" s="31">
        <v>0.57048768000000005</v>
      </c>
      <c r="F44" s="31">
        <v>0.53299461000000004</v>
      </c>
      <c r="G44" s="31">
        <v>0.50646764</v>
      </c>
      <c r="H44" s="31">
        <v>0.46419094999999999</v>
      </c>
      <c r="I44" s="31">
        <v>0.50991494000000004</v>
      </c>
      <c r="J44" s="31">
        <v>0.51048285000000004</v>
      </c>
      <c r="K44" s="31">
        <v>0.52156855999999996</v>
      </c>
      <c r="L44" s="31">
        <v>0.52571553000000004</v>
      </c>
      <c r="M44" s="31">
        <v>0.53347392000000005</v>
      </c>
      <c r="N44" s="31">
        <v>0.54204635999999995</v>
      </c>
      <c r="O44" s="31">
        <v>0.54912508999999998</v>
      </c>
      <c r="P44" s="31">
        <v>0.55329748999999995</v>
      </c>
      <c r="Q44" s="32">
        <v>0.55652727999999996</v>
      </c>
      <c r="R44" s="32">
        <v>0.55279093000000001</v>
      </c>
      <c r="S44" s="33">
        <v>0.52160044999999999</v>
      </c>
      <c r="T44" s="33" t="s">
        <v>0</v>
      </c>
      <c r="U44" s="33">
        <v>0.66922144000000006</v>
      </c>
      <c r="V44" s="33">
        <v>0.67166239000000005</v>
      </c>
      <c r="W44" s="33">
        <v>0.67360397999999999</v>
      </c>
      <c r="X44" s="33">
        <v>0.66330665</v>
      </c>
      <c r="Y44" s="33">
        <v>0.65724165000000001</v>
      </c>
      <c r="Z44" s="33">
        <v>0.63984875000000008</v>
      </c>
      <c r="AA44" s="33">
        <v>0.62851465000000006</v>
      </c>
      <c r="AB44" s="33">
        <v>0.62576277000000002</v>
      </c>
      <c r="AC44" s="29">
        <v>0.60954865000000003</v>
      </c>
      <c r="AD44" s="29">
        <v>0.57403141999999996</v>
      </c>
      <c r="AE44" s="29">
        <v>0.57131675999999998</v>
      </c>
      <c r="AF44" s="29">
        <v>0.59389517000000003</v>
      </c>
      <c r="AG44" s="29">
        <v>0.56979159000000001</v>
      </c>
      <c r="AH44" s="29">
        <v>0.56801404999999994</v>
      </c>
      <c r="AI44" s="29">
        <v>0.57474493999999998</v>
      </c>
      <c r="AJ44" s="29">
        <v>0.58616899999999994</v>
      </c>
      <c r="AK44" s="3">
        <f t="shared" si="0"/>
        <v>0.57643829314285688</v>
      </c>
      <c r="AL44" s="1">
        <v>-43.982999999999997</v>
      </c>
      <c r="AM44" s="11" t="s">
        <v>99</v>
      </c>
      <c r="AO44" s="2">
        <f>SUM(A66:R70)/56</f>
        <v>0.44857678580357152</v>
      </c>
      <c r="AP44" s="2">
        <f>((AK44-AK$7)*100)/AK$7</f>
        <v>-4.0832438430432774</v>
      </c>
      <c r="AR44" s="11" t="s">
        <v>99</v>
      </c>
      <c r="AS44" s="2"/>
      <c r="AT44" s="1">
        <f>((AO44-AO$7)*100)/AO$7</f>
        <v>-6.6826421442784518</v>
      </c>
    </row>
    <row r="45" spans="1:50" x14ac:dyDescent="0.25">
      <c r="A45" s="29">
        <v>0.58235021999999992</v>
      </c>
      <c r="B45" s="30">
        <v>0.56926991000000005</v>
      </c>
      <c r="C45" s="29">
        <v>0.52101810999999998</v>
      </c>
      <c r="D45" s="29">
        <v>0.46411498000000012</v>
      </c>
      <c r="E45" s="31">
        <v>0.44119343</v>
      </c>
      <c r="F45" s="31">
        <v>0.42784744000000002</v>
      </c>
      <c r="G45" s="31">
        <v>0.39401588999999998</v>
      </c>
      <c r="H45" s="31">
        <v>0.39320722000000002</v>
      </c>
      <c r="I45" s="31">
        <v>0.39281379</v>
      </c>
      <c r="J45" s="31">
        <v>0.38873433000000002</v>
      </c>
      <c r="K45" s="31">
        <v>0.39932547000000002</v>
      </c>
      <c r="L45" s="31">
        <v>0.41387965999999998</v>
      </c>
      <c r="M45" s="31">
        <v>0.42460316999999997</v>
      </c>
      <c r="N45" s="31">
        <v>0.44080427999999988</v>
      </c>
      <c r="O45" s="31">
        <v>0.45825871000000001</v>
      </c>
      <c r="P45" s="31">
        <v>0.46542337</v>
      </c>
      <c r="Q45" s="32">
        <v>0.47864526000000002</v>
      </c>
      <c r="R45" s="32">
        <v>0.47222524999999999</v>
      </c>
      <c r="S45" s="33">
        <v>0.43542671999999999</v>
      </c>
      <c r="T45" s="33" t="s">
        <v>0</v>
      </c>
      <c r="U45" s="33">
        <v>0.56379299999999999</v>
      </c>
      <c r="V45" s="33">
        <v>0.55534064999999999</v>
      </c>
      <c r="W45" s="33">
        <v>0.56885761000000001</v>
      </c>
      <c r="X45" s="33">
        <v>0.57762919000000001</v>
      </c>
      <c r="Y45" s="33">
        <v>0.57316502999999996</v>
      </c>
      <c r="Z45" s="33">
        <v>0.57522896999999995</v>
      </c>
      <c r="AA45" s="33">
        <v>0.57772789000000002</v>
      </c>
      <c r="AB45" s="33">
        <v>0.59017598000000004</v>
      </c>
      <c r="AC45" s="29">
        <v>0.57926315000000006</v>
      </c>
      <c r="AD45" s="29">
        <v>0.50452224000000001</v>
      </c>
      <c r="AE45" s="29">
        <v>0.49268031000000001</v>
      </c>
      <c r="AF45" s="29">
        <v>0.50986598999999999</v>
      </c>
      <c r="AG45" s="29">
        <v>0.51083197000000002</v>
      </c>
      <c r="AH45" s="29">
        <v>0.52734663999999998</v>
      </c>
      <c r="AI45" s="29">
        <v>0.55454026000000001</v>
      </c>
      <c r="AJ45" s="29">
        <v>0.57529401999999996</v>
      </c>
      <c r="AK45" s="3">
        <f t="shared" si="0"/>
        <v>0.49712628885714299</v>
      </c>
      <c r="AL45" s="1">
        <v>-39.709000000000003</v>
      </c>
      <c r="AM45" s="11" t="s">
        <v>102</v>
      </c>
      <c r="AO45" s="2">
        <f>SUM(E43:R47)/68</f>
        <v>0.42312106511764713</v>
      </c>
      <c r="AP45" s="2">
        <f>((AK45-AK$8)*100)/AK$8</f>
        <v>-6.2654894841684108</v>
      </c>
      <c r="AR45" s="11" t="s">
        <v>102</v>
      </c>
      <c r="AS45" s="2"/>
      <c r="AT45" s="1">
        <f>((AO45-AO$8)*100)/AO$8</f>
        <v>-6.314361376030619</v>
      </c>
    </row>
    <row r="46" spans="1:50" x14ac:dyDescent="0.25">
      <c r="A46" s="29">
        <v>0.49354822999999998</v>
      </c>
      <c r="B46" s="30">
        <v>0.43581985000000001</v>
      </c>
      <c r="C46" s="29">
        <v>0.34732950000000001</v>
      </c>
      <c r="D46" s="29">
        <v>0.32602472999999998</v>
      </c>
      <c r="E46" s="31" t="s">
        <v>0</v>
      </c>
      <c r="F46" s="31">
        <v>0.44508811999999998</v>
      </c>
      <c r="G46" s="31">
        <v>0.34654636</v>
      </c>
      <c r="H46" s="31">
        <v>0.30939755400000002</v>
      </c>
      <c r="I46" s="31">
        <v>0.30854146399999999</v>
      </c>
      <c r="J46" s="31">
        <v>0.30536121999999999</v>
      </c>
      <c r="K46" s="31">
        <v>0.31280322599999999</v>
      </c>
      <c r="L46" s="31">
        <v>0.31893233500000001</v>
      </c>
      <c r="M46" s="31">
        <v>0.32086639</v>
      </c>
      <c r="N46" s="31">
        <v>0.32708028</v>
      </c>
      <c r="O46" s="31">
        <v>0.34148116000000001</v>
      </c>
      <c r="P46" s="31">
        <v>0.35669696000000001</v>
      </c>
      <c r="Q46" s="32">
        <v>0.36519793</v>
      </c>
      <c r="R46" s="32">
        <v>0.34187929</v>
      </c>
      <c r="S46" s="33">
        <v>0.33349213999999999</v>
      </c>
      <c r="T46" s="33" t="s">
        <v>0</v>
      </c>
      <c r="U46" s="33">
        <v>0.50544369</v>
      </c>
      <c r="V46" s="33">
        <v>0.43122295999999999</v>
      </c>
      <c r="W46" s="33">
        <v>0.42872487999999997</v>
      </c>
      <c r="X46" s="33">
        <v>0.44873267</v>
      </c>
      <c r="Y46" s="33">
        <v>0.46422994000000001</v>
      </c>
      <c r="Z46" s="33">
        <v>0.47238064000000002</v>
      </c>
      <c r="AA46" s="33">
        <v>0.48105898000000002</v>
      </c>
      <c r="AB46" s="33">
        <v>0.50300982999999999</v>
      </c>
      <c r="AC46" s="29">
        <v>0.58825161000000004</v>
      </c>
      <c r="AD46" s="29">
        <v>0.39710440000000002</v>
      </c>
      <c r="AE46" s="29">
        <v>0.34658675999999999</v>
      </c>
      <c r="AF46" s="29">
        <v>0.39736285999999998</v>
      </c>
      <c r="AG46" s="29">
        <v>0.45094477999999999</v>
      </c>
      <c r="AH46" s="29">
        <v>0.49453659</v>
      </c>
      <c r="AI46" s="29">
        <v>0.52838679999999993</v>
      </c>
      <c r="AJ46" s="29">
        <v>0.53208626999999997</v>
      </c>
      <c r="AK46" s="3">
        <f t="shared" si="0"/>
        <v>0.40606324702941171</v>
      </c>
      <c r="AL46" s="1">
        <v>-35.685299999999998</v>
      </c>
      <c r="AM46" s="12" t="s">
        <v>105</v>
      </c>
      <c r="AO46" s="2">
        <f>SUM(S66:Z70)/35</f>
        <v>0.45772802751428565</v>
      </c>
      <c r="AP46" s="2">
        <f>((AK46-AK$9)*100)/AK$9</f>
        <v>-7.7342299277372568</v>
      </c>
      <c r="AR46" s="12" t="s">
        <v>105</v>
      </c>
      <c r="AS46" s="2"/>
      <c r="AT46" s="1">
        <f>((AO46-AO$9)*100)/AO$9</f>
        <v>-6.6303398734349157</v>
      </c>
    </row>
    <row r="47" spans="1:50" x14ac:dyDescent="0.25">
      <c r="A47" s="29">
        <v>0.32613314999999998</v>
      </c>
      <c r="B47" s="30">
        <v>0.29959629999999998</v>
      </c>
      <c r="C47" s="29">
        <v>0.24353936500000001</v>
      </c>
      <c r="D47" s="29" t="s">
        <v>0</v>
      </c>
      <c r="E47" s="31" t="s">
        <v>0</v>
      </c>
      <c r="F47" s="31">
        <v>0.36798280000000011</v>
      </c>
      <c r="G47" s="31">
        <v>0.24364811</v>
      </c>
      <c r="H47" s="31">
        <v>0.21976385000000001</v>
      </c>
      <c r="I47" s="31">
        <v>0.20364238000000001</v>
      </c>
      <c r="J47" s="31">
        <v>0.17766546499999999</v>
      </c>
      <c r="K47" s="31">
        <v>0.13978563499999999</v>
      </c>
      <c r="L47" s="31">
        <v>0.12618098599999999</v>
      </c>
      <c r="M47" s="31">
        <v>0.168083448</v>
      </c>
      <c r="N47" s="31">
        <v>0.19900689599999999</v>
      </c>
      <c r="O47" s="31">
        <v>0.216160405</v>
      </c>
      <c r="P47" s="31">
        <v>0.22629373</v>
      </c>
      <c r="Q47" s="32">
        <v>0.21086264399999999</v>
      </c>
      <c r="R47" s="32">
        <v>0.22937039000000001</v>
      </c>
      <c r="S47" s="33">
        <v>0.28586557000000001</v>
      </c>
      <c r="T47" s="33" t="s">
        <v>0</v>
      </c>
      <c r="U47" s="33" t="s">
        <v>0</v>
      </c>
      <c r="V47" s="33">
        <v>0.32852084999999998</v>
      </c>
      <c r="W47" s="33">
        <v>0.29618043999999999</v>
      </c>
      <c r="X47" s="33">
        <v>0.31955424999999998</v>
      </c>
      <c r="Y47" s="33">
        <v>0.35096398000000001</v>
      </c>
      <c r="Z47" s="33">
        <v>0.33593400000000001</v>
      </c>
      <c r="AA47" s="33">
        <v>0.30618434999999999</v>
      </c>
      <c r="AB47" s="33">
        <v>0.38896148000000003</v>
      </c>
      <c r="AC47" s="29" t="s">
        <v>0</v>
      </c>
      <c r="AD47" s="29">
        <v>0.32149789000000001</v>
      </c>
      <c r="AE47" s="29">
        <v>0.26315876999999999</v>
      </c>
      <c r="AF47" s="29">
        <v>0.22711782999999999</v>
      </c>
      <c r="AG47" s="29">
        <v>0.20566129999999999</v>
      </c>
      <c r="AH47" s="29">
        <v>0.29899719600000002</v>
      </c>
      <c r="AI47" s="29">
        <v>0.34232112399999998</v>
      </c>
      <c r="AJ47" s="29">
        <v>0.32911918000000001</v>
      </c>
      <c r="AK47" s="3">
        <f t="shared" si="0"/>
        <v>0.26444366980645162</v>
      </c>
      <c r="AL47" s="1">
        <v>-31.855</v>
      </c>
      <c r="AM47" s="12" t="s">
        <v>108</v>
      </c>
      <c r="AO47" s="2">
        <f>SUM(S43:AB47)/44</f>
        <v>0.53361863499999995</v>
      </c>
      <c r="AP47" s="2">
        <f>((AK47-AK$10)*100)/AK$10</f>
        <v>-9.0708341800839367</v>
      </c>
      <c r="AR47" s="12" t="s">
        <v>108</v>
      </c>
      <c r="AS47" s="2"/>
      <c r="AT47" s="1">
        <f>((AO47-AO$10)*100)/AO$10</f>
        <v>-5.2130932514320039</v>
      </c>
    </row>
    <row r="48" spans="1:50" x14ac:dyDescent="0.25">
      <c r="A48" s="29">
        <v>0.26801630999999998</v>
      </c>
      <c r="B48" s="30">
        <v>0.273283375</v>
      </c>
      <c r="C48" s="29" t="s">
        <v>0</v>
      </c>
      <c r="D48" s="29" t="s">
        <v>0</v>
      </c>
      <c r="E48" s="34" t="s">
        <v>0</v>
      </c>
      <c r="F48" s="34">
        <v>0.30459067000000001</v>
      </c>
      <c r="G48" s="34">
        <v>0.22613153</v>
      </c>
      <c r="H48" s="34">
        <v>0.217625184</v>
      </c>
      <c r="I48" s="34">
        <v>0.207360295</v>
      </c>
      <c r="J48" s="34">
        <v>0.18662907000000001</v>
      </c>
      <c r="K48" s="34">
        <v>0.17210033499999999</v>
      </c>
      <c r="L48" s="34">
        <v>0.14950731</v>
      </c>
      <c r="M48" s="34">
        <v>0.13992858999999999</v>
      </c>
      <c r="N48" s="34">
        <v>0.140891663</v>
      </c>
      <c r="O48" s="34">
        <v>0.14149146900000001</v>
      </c>
      <c r="P48" s="34">
        <v>0.14380979399999999</v>
      </c>
      <c r="Q48" s="34">
        <v>0.15423194700000001</v>
      </c>
      <c r="R48" s="34">
        <v>0.19996378000000001</v>
      </c>
      <c r="S48" s="35">
        <v>0.24462574000000001</v>
      </c>
      <c r="T48" s="35" t="s">
        <v>0</v>
      </c>
      <c r="U48" s="35" t="s">
        <v>0</v>
      </c>
      <c r="V48" s="35">
        <v>0.35346245999999998</v>
      </c>
      <c r="W48" s="35">
        <v>0.27054629000000002</v>
      </c>
      <c r="X48" s="35">
        <v>0.19826740500000001</v>
      </c>
      <c r="Y48" s="35">
        <v>0.181214345</v>
      </c>
      <c r="Z48" s="35">
        <v>0.1901767</v>
      </c>
      <c r="AA48" s="35">
        <v>0.29931491999999998</v>
      </c>
      <c r="AB48" s="35">
        <v>0.38518170000000002</v>
      </c>
      <c r="AC48" s="36" t="s">
        <v>0</v>
      </c>
      <c r="AD48" s="29">
        <v>0.30920217999999999</v>
      </c>
      <c r="AE48" s="29">
        <v>0.2895374</v>
      </c>
      <c r="AF48" s="29">
        <v>0.26343187499999998</v>
      </c>
      <c r="AG48" s="29">
        <v>0.25080789999999997</v>
      </c>
      <c r="AH48" s="29">
        <v>0.251480696</v>
      </c>
      <c r="AI48" s="29">
        <v>0.25889057999999998</v>
      </c>
      <c r="AJ48" s="29">
        <v>0.25204259000000001</v>
      </c>
      <c r="AK48" s="3">
        <f t="shared" si="0"/>
        <v>0.23079147010000003</v>
      </c>
      <c r="AL48" s="13">
        <v>-28.178599999999999</v>
      </c>
      <c r="AM48" s="14" t="s">
        <v>99</v>
      </c>
      <c r="AO48" s="7">
        <f>(SUM(B57:O65)+SUM(P57:R61))/140</f>
        <v>0.17513570135373918</v>
      </c>
      <c r="AP48" s="2">
        <f>((AK48-AK$11)*100)/AK$11</f>
        <v>-8.9844437555003225</v>
      </c>
      <c r="AR48" s="14" t="s">
        <v>99</v>
      </c>
      <c r="AS48" s="2"/>
      <c r="AT48" s="1">
        <f>((AO48-AO$11)*100)/AO$11</f>
        <v>-10.332015642274833</v>
      </c>
      <c r="AU48">
        <f>SUM(AT48:AT51)/4</f>
        <v>-10.883529407243174</v>
      </c>
    </row>
    <row r="49" spans="1:46" x14ac:dyDescent="0.25">
      <c r="A49" s="29">
        <v>0.23848516</v>
      </c>
      <c r="B49" s="30">
        <v>0.23567563599999999</v>
      </c>
      <c r="C49" s="29" t="s">
        <v>0</v>
      </c>
      <c r="D49" s="29" t="s">
        <v>0</v>
      </c>
      <c r="E49" s="34" t="s">
        <v>0</v>
      </c>
      <c r="F49" s="34">
        <v>0.31157343500000001</v>
      </c>
      <c r="G49" s="34">
        <v>0.21267886</v>
      </c>
      <c r="H49" s="34">
        <v>0.18919939399999999</v>
      </c>
      <c r="I49" s="34">
        <v>0.18284046400000001</v>
      </c>
      <c r="J49" s="34">
        <v>0.17140704000000001</v>
      </c>
      <c r="K49" s="34">
        <v>0.16542404999999999</v>
      </c>
      <c r="L49" s="34">
        <v>0.15118518</v>
      </c>
      <c r="M49" s="34">
        <v>0.14261856000000001</v>
      </c>
      <c r="N49" s="34">
        <v>0.14270204</v>
      </c>
      <c r="O49" s="34">
        <v>0.15195236500000001</v>
      </c>
      <c r="P49" s="34">
        <v>0.16281145</v>
      </c>
      <c r="Q49" s="34">
        <v>0.177870946</v>
      </c>
      <c r="R49" s="34">
        <v>0.19302607399999999</v>
      </c>
      <c r="S49" s="35">
        <v>0.20018648999999999</v>
      </c>
      <c r="T49" s="35" t="s">
        <v>0</v>
      </c>
      <c r="U49" s="35" t="s">
        <v>0</v>
      </c>
      <c r="V49" s="35">
        <v>0.41090539999999998</v>
      </c>
      <c r="W49" s="35">
        <v>0.27527785999999999</v>
      </c>
      <c r="X49" s="35">
        <v>0.19205926500000001</v>
      </c>
      <c r="Y49" s="35">
        <v>0.20158705499999999</v>
      </c>
      <c r="Z49" s="35">
        <v>0.24317728999999999</v>
      </c>
      <c r="AA49" s="35">
        <v>0.31343028000000001</v>
      </c>
      <c r="AB49" s="35">
        <v>0.37485080999999998</v>
      </c>
      <c r="AC49" s="36" t="s">
        <v>0</v>
      </c>
      <c r="AD49" s="29">
        <v>0.32917080999999998</v>
      </c>
      <c r="AE49" s="29">
        <v>0.289442054</v>
      </c>
      <c r="AF49" s="29">
        <v>0.24991297000000001</v>
      </c>
      <c r="AG49" s="29">
        <v>0.24994778000000001</v>
      </c>
      <c r="AH49" s="29">
        <v>0.25052750000000001</v>
      </c>
      <c r="AI49" s="29">
        <v>0.25556092400000002</v>
      </c>
      <c r="AJ49" s="29">
        <v>0.25091383</v>
      </c>
      <c r="AK49" s="3">
        <f t="shared" si="0"/>
        <v>0.23054669906666669</v>
      </c>
      <c r="AL49" s="13">
        <v>-24.624300000000002</v>
      </c>
      <c r="AM49" s="14" t="s">
        <v>102</v>
      </c>
      <c r="AO49" s="2">
        <f>SUM(E48:R56)/126</f>
        <v>0.17786201979206351</v>
      </c>
      <c r="AP49" s="2">
        <f>((AK49-AK$12)*100)/AK$12</f>
        <v>-9.2417319698561951</v>
      </c>
      <c r="AR49" s="14" t="s">
        <v>102</v>
      </c>
      <c r="AS49" s="2"/>
      <c r="AT49" s="1">
        <f>((AO49-AO$12)*100)/AO$12</f>
        <v>-11.262457637601475</v>
      </c>
    </row>
    <row r="50" spans="1:46" x14ac:dyDescent="0.25">
      <c r="A50" s="29">
        <v>0.23688226400000001</v>
      </c>
      <c r="B50" s="30">
        <v>0.19893601399999999</v>
      </c>
      <c r="C50" s="29" t="s">
        <v>0</v>
      </c>
      <c r="D50" s="29" t="s">
        <v>0</v>
      </c>
      <c r="E50" s="34" t="s">
        <v>0</v>
      </c>
      <c r="F50" s="34">
        <v>0.273193464</v>
      </c>
      <c r="G50" s="34">
        <v>0.195346145</v>
      </c>
      <c r="H50" s="34">
        <v>0.16263123700000001</v>
      </c>
      <c r="I50" s="34">
        <v>0.136968017</v>
      </c>
      <c r="J50" s="34">
        <v>0.13351383999999999</v>
      </c>
      <c r="K50" s="34">
        <v>0.14322606800000001</v>
      </c>
      <c r="L50" s="34">
        <v>0.140651734</v>
      </c>
      <c r="M50" s="34">
        <v>0.13744766</v>
      </c>
      <c r="N50" s="34">
        <v>0.14492893300000001</v>
      </c>
      <c r="O50" s="34">
        <v>0.16223388999999999</v>
      </c>
      <c r="P50" s="34">
        <v>0.175461072</v>
      </c>
      <c r="Q50" s="34">
        <v>0.18714372600000001</v>
      </c>
      <c r="R50" s="34">
        <v>0.18985432999999999</v>
      </c>
      <c r="S50" s="35">
        <v>0.16019246000000001</v>
      </c>
      <c r="T50" s="35" t="s">
        <v>0</v>
      </c>
      <c r="U50" s="35" t="s">
        <v>0</v>
      </c>
      <c r="V50" s="35" t="s">
        <v>0</v>
      </c>
      <c r="W50" s="35">
        <v>0.24142799000000001</v>
      </c>
      <c r="X50" s="35">
        <v>0.21122726999999999</v>
      </c>
      <c r="Y50" s="35">
        <v>0.214957644</v>
      </c>
      <c r="Z50" s="35">
        <v>0.24673753500000001</v>
      </c>
      <c r="AA50" s="35">
        <v>0.31734420000000002</v>
      </c>
      <c r="AB50" s="35" t="s">
        <v>0</v>
      </c>
      <c r="AC50" s="36" t="s">
        <v>0</v>
      </c>
      <c r="AD50" s="29">
        <v>0.38165474999999999</v>
      </c>
      <c r="AE50" s="29">
        <v>0.32266544000000003</v>
      </c>
      <c r="AF50" s="29">
        <v>0.247730066</v>
      </c>
      <c r="AG50" s="29">
        <v>0.24833715000000001</v>
      </c>
      <c r="AH50" s="29">
        <v>0.25736251999999998</v>
      </c>
      <c r="AI50" s="29">
        <v>0.26218274000000003</v>
      </c>
      <c r="AJ50" s="29">
        <v>0.25732157</v>
      </c>
      <c r="AK50" s="3">
        <f t="shared" si="0"/>
        <v>0.21384141889285718</v>
      </c>
      <c r="AL50" s="13">
        <v>-21.168500000000002</v>
      </c>
      <c r="AM50" s="15" t="s">
        <v>105</v>
      </c>
      <c r="AO50" s="2">
        <f>(SUM(S57:AB65)+SUM(P62:R65))/67</f>
        <v>0.21725723722388057</v>
      </c>
      <c r="AP50" s="2">
        <f>((AK50-AK$13)*100)/AK$13</f>
        <v>-9.3623481412740688</v>
      </c>
      <c r="AR50" s="15" t="s">
        <v>105</v>
      </c>
      <c r="AS50" s="2"/>
      <c r="AT50" s="1">
        <f>((AO50-AO$13)*100)/AO$13</f>
        <v>-11.800392939341407</v>
      </c>
    </row>
    <row r="51" spans="1:46" x14ac:dyDescent="0.25">
      <c r="A51" s="29">
        <v>0.26534229999999998</v>
      </c>
      <c r="B51" s="30">
        <v>0.188329516</v>
      </c>
      <c r="C51" s="29" t="s">
        <v>0</v>
      </c>
      <c r="D51" s="29" t="s">
        <v>0</v>
      </c>
      <c r="E51" s="34">
        <v>0.27082872000000002</v>
      </c>
      <c r="F51" s="34">
        <v>0.28932002600000001</v>
      </c>
      <c r="G51" s="34">
        <v>0.19658590500000001</v>
      </c>
      <c r="H51" s="34">
        <v>0.145315838</v>
      </c>
      <c r="I51" s="34">
        <v>0.104786014</v>
      </c>
      <c r="J51" s="34">
        <v>0.11508602599999999</v>
      </c>
      <c r="K51" s="34">
        <v>0.100180373</v>
      </c>
      <c r="L51" s="34">
        <v>0.10607633599999999</v>
      </c>
      <c r="M51" s="34">
        <v>0.13568608500000001</v>
      </c>
      <c r="N51" s="34">
        <v>0.15268347600000001</v>
      </c>
      <c r="O51" s="34">
        <v>0.17332013499999999</v>
      </c>
      <c r="P51" s="34">
        <v>0.18924213600000001</v>
      </c>
      <c r="Q51" s="34">
        <v>0.19821853</v>
      </c>
      <c r="R51" s="34">
        <v>0.22813050000000001</v>
      </c>
      <c r="S51" s="35">
        <v>0.16747756</v>
      </c>
      <c r="T51" s="35" t="s">
        <v>0</v>
      </c>
      <c r="U51" s="35" t="s">
        <v>0</v>
      </c>
      <c r="V51" s="35" t="s">
        <v>0</v>
      </c>
      <c r="W51" s="35">
        <v>0.24354904999999999</v>
      </c>
      <c r="X51" s="35">
        <v>0.23289327000000001</v>
      </c>
      <c r="Y51" s="35">
        <v>0.23871685000000001</v>
      </c>
      <c r="Z51" s="35">
        <v>0.25582576000000001</v>
      </c>
      <c r="AA51" s="35">
        <v>0.35266541000000001</v>
      </c>
      <c r="AB51" s="35" t="s">
        <v>0</v>
      </c>
      <c r="AC51" s="36" t="s">
        <v>0</v>
      </c>
      <c r="AD51" s="29" t="s">
        <v>0</v>
      </c>
      <c r="AE51" s="29">
        <v>0.25359651</v>
      </c>
      <c r="AF51" s="29">
        <v>0.24907423000000001</v>
      </c>
      <c r="AG51" s="29">
        <v>0.25183634999999999</v>
      </c>
      <c r="AH51" s="29">
        <v>0.26977636999999999</v>
      </c>
      <c r="AI51" s="29">
        <v>0.28256980999999998</v>
      </c>
      <c r="AJ51" s="29">
        <v>0.28222581400000002</v>
      </c>
      <c r="AK51" s="3">
        <f t="shared" si="0"/>
        <v>0.21211924642857141</v>
      </c>
      <c r="AL51" s="13">
        <v>-17.791599999999999</v>
      </c>
      <c r="AM51" s="15" t="s">
        <v>108</v>
      </c>
      <c r="AO51" s="2">
        <f>SUM(S48:AB56)/54</f>
        <v>0.27142892753703712</v>
      </c>
      <c r="AP51" s="1">
        <f>((AK51-AK$14)*100)/AK$14</f>
        <v>-9.9539183944134404</v>
      </c>
      <c r="AR51" s="15" t="s">
        <v>108</v>
      </c>
      <c r="AS51" s="2"/>
      <c r="AT51" s="1">
        <f>((AO51-AO$14)*100)/AO$14</f>
        <v>-10.13925140975498</v>
      </c>
    </row>
    <row r="52" spans="1:46" x14ac:dyDescent="0.25">
      <c r="A52" s="29">
        <v>0.29100862599999999</v>
      </c>
      <c r="B52" s="30">
        <v>0.22522808499999999</v>
      </c>
      <c r="C52" s="29" t="s">
        <v>0</v>
      </c>
      <c r="D52" s="29" t="s">
        <v>0</v>
      </c>
      <c r="E52" s="34">
        <v>0.27630385000000002</v>
      </c>
      <c r="F52" s="34">
        <v>0.2529342</v>
      </c>
      <c r="G52" s="34">
        <v>0.17936162</v>
      </c>
      <c r="H52" s="34">
        <v>0.11306722</v>
      </c>
      <c r="I52" s="34">
        <v>9.9378467999999998E-2</v>
      </c>
      <c r="J52" s="34">
        <v>8.119334730000001E-2</v>
      </c>
      <c r="K52" s="34">
        <v>9.2866798E-2</v>
      </c>
      <c r="L52" s="34">
        <v>0.11352271</v>
      </c>
      <c r="M52" s="34">
        <v>0.140923716</v>
      </c>
      <c r="N52" s="34">
        <v>0.165885265</v>
      </c>
      <c r="O52" s="34">
        <v>0.190079207</v>
      </c>
      <c r="P52" s="34">
        <v>0.21076389000000001</v>
      </c>
      <c r="Q52" s="34">
        <v>0.22280051000000001</v>
      </c>
      <c r="R52" s="34">
        <v>0.26198283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0.268814316</v>
      </c>
      <c r="X52" s="35">
        <v>0.24370412399999999</v>
      </c>
      <c r="Y52" s="35">
        <v>0.25828213</v>
      </c>
      <c r="Z52" s="35">
        <v>0.27560125000000002</v>
      </c>
      <c r="AA52" s="35">
        <v>0.37979924999999998</v>
      </c>
      <c r="AB52" s="35" t="s">
        <v>0</v>
      </c>
      <c r="AC52" s="36" t="s">
        <v>0</v>
      </c>
      <c r="AD52" s="29" t="s">
        <v>0</v>
      </c>
      <c r="AE52" s="29">
        <v>0.24876662999999999</v>
      </c>
      <c r="AF52" s="29">
        <v>0.25564980999999998</v>
      </c>
      <c r="AG52" s="29">
        <v>0.26071651000000001</v>
      </c>
      <c r="AH52" s="29">
        <v>0.28418684999999999</v>
      </c>
      <c r="AI52" s="29">
        <v>0.30858839999999998</v>
      </c>
      <c r="AJ52" s="29">
        <v>0.32105130999999998</v>
      </c>
      <c r="AK52" s="3">
        <f t="shared" si="0"/>
        <v>0.22305410823333324</v>
      </c>
      <c r="AL52" s="13">
        <v>-14.477499999999999</v>
      </c>
      <c r="AM52" s="16" t="s">
        <v>117</v>
      </c>
      <c r="AO52" s="7">
        <f>(SUM(AC43:AJ65)+SUM(A43:D56))/173</f>
        <v>0.34010831187283236</v>
      </c>
      <c r="AP52" s="2">
        <f>((AK52-AK$15)*100)/AK$15</f>
        <v>-10.418302023154666</v>
      </c>
      <c r="AR52" s="16" t="s">
        <v>117</v>
      </c>
      <c r="AS52" s="2"/>
      <c r="AT52" s="1">
        <f>((AO52-AO$15)*100)/AO$15</f>
        <v>-6.9513380310039405</v>
      </c>
    </row>
    <row r="53" spans="1:46" x14ac:dyDescent="0.25">
      <c r="A53" s="29">
        <v>0.35476332999999999</v>
      </c>
      <c r="B53" s="30">
        <v>0.25367170999999999</v>
      </c>
      <c r="C53" s="29" t="s">
        <v>0</v>
      </c>
      <c r="D53" s="29" t="s">
        <v>0</v>
      </c>
      <c r="E53" s="34">
        <v>0.20555097999999999</v>
      </c>
      <c r="F53" s="34">
        <v>0.224976485</v>
      </c>
      <c r="G53" s="34">
        <v>0.16135097000000001</v>
      </c>
      <c r="H53" s="34">
        <v>0.13225786</v>
      </c>
      <c r="I53" s="34">
        <v>9.2619175999999998E-2</v>
      </c>
      <c r="J53" s="34">
        <v>7.9458830500000008E-2</v>
      </c>
      <c r="K53" s="34">
        <v>7.657193000000001E-2</v>
      </c>
      <c r="L53" s="34">
        <v>8.7764727000000001E-2</v>
      </c>
      <c r="M53" s="34">
        <v>0.11969714200000001</v>
      </c>
      <c r="N53" s="34">
        <v>0.170602541</v>
      </c>
      <c r="O53" s="34">
        <v>0.20218773000000001</v>
      </c>
      <c r="P53" s="34">
        <v>0.22919123999999999</v>
      </c>
      <c r="Q53" s="34">
        <v>0.25219707000000002</v>
      </c>
      <c r="R53" s="34">
        <v>0.32990511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0.24893613000000001</v>
      </c>
      <c r="X53" s="35">
        <v>0.24832799999999999</v>
      </c>
      <c r="Y53" s="35">
        <v>0.28057682</v>
      </c>
      <c r="Z53" s="35">
        <v>0.29319501999999997</v>
      </c>
      <c r="AA53" s="35">
        <v>0.36562916000000001</v>
      </c>
      <c r="AB53" s="35" t="s">
        <v>0</v>
      </c>
      <c r="AC53" s="36" t="s">
        <v>0</v>
      </c>
      <c r="AD53" s="29" t="s">
        <v>0</v>
      </c>
      <c r="AE53" s="29">
        <v>0.22317858500000001</v>
      </c>
      <c r="AF53" s="29">
        <v>0.22462503</v>
      </c>
      <c r="AG53" s="29">
        <v>0.24341323000000001</v>
      </c>
      <c r="AH53" s="29">
        <v>0.29849407999999999</v>
      </c>
      <c r="AI53" s="29">
        <v>0.32212566999999998</v>
      </c>
      <c r="AJ53" s="29">
        <v>0.34498737000000002</v>
      </c>
      <c r="AK53" s="3">
        <f t="shared" si="0"/>
        <v>0.22467614542592595</v>
      </c>
      <c r="AL53" s="13">
        <v>-11.212300000000001</v>
      </c>
      <c r="AM53" t="s">
        <v>118</v>
      </c>
      <c r="AO53" s="2">
        <f>((SUM(A39:Z72)+SUM(AA39:AJ65))/895)</f>
        <v>0.38517328375902071</v>
      </c>
      <c r="AP53" s="2">
        <f>((AK53-AK$16)*100)/AK$16</f>
        <v>-10.89571321077984</v>
      </c>
      <c r="AR53" t="s">
        <v>118</v>
      </c>
      <c r="AT53" s="1">
        <f>((AO53-AO$16)*100)/AO$16</f>
        <v>-6.3057599080712503</v>
      </c>
    </row>
    <row r="54" spans="1:46" x14ac:dyDescent="0.25">
      <c r="A54" s="29">
        <v>0.43075827</v>
      </c>
      <c r="B54" s="30">
        <v>0.25061084</v>
      </c>
      <c r="C54" s="29">
        <v>0.12879566000000001</v>
      </c>
      <c r="D54" s="29">
        <v>0.162789515</v>
      </c>
      <c r="E54" s="34">
        <v>0.19726426999999999</v>
      </c>
      <c r="F54" s="34">
        <v>0.19409754500000001</v>
      </c>
      <c r="G54" s="34">
        <v>0.158042032</v>
      </c>
      <c r="H54" s="34">
        <v>0.143808515</v>
      </c>
      <c r="I54" s="34">
        <v>9.8918093999999998E-2</v>
      </c>
      <c r="J54" s="34">
        <v>0.102324525</v>
      </c>
      <c r="K54" s="34">
        <v>9.4948138000000001E-2</v>
      </c>
      <c r="L54" s="34">
        <v>0.105157154</v>
      </c>
      <c r="M54" s="34">
        <v>0.139824115</v>
      </c>
      <c r="N54" s="34">
        <v>0.19573527299999999</v>
      </c>
      <c r="O54" s="34">
        <v>0.26196039999999998</v>
      </c>
      <c r="P54" s="34">
        <v>0.30863269999999998</v>
      </c>
      <c r="Q54" s="34">
        <v>0.31192893999999999</v>
      </c>
      <c r="R54" s="34">
        <v>0.36076108000000001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0.20443019000000001</v>
      </c>
      <c r="X54" s="35">
        <v>0.25214648000000001</v>
      </c>
      <c r="Y54" s="35">
        <v>0.37044947</v>
      </c>
      <c r="Z54" s="35">
        <v>0.39758016000000013</v>
      </c>
      <c r="AA54" s="35">
        <v>0.35901885</v>
      </c>
      <c r="AB54" s="35" t="s">
        <v>0</v>
      </c>
      <c r="AC54" s="36" t="s">
        <v>0</v>
      </c>
      <c r="AD54" s="29" t="s">
        <v>0</v>
      </c>
      <c r="AE54" s="29">
        <v>0.20102838000000001</v>
      </c>
      <c r="AF54" s="29">
        <v>0.25377312000000002</v>
      </c>
      <c r="AG54" s="29">
        <v>0.25179871999999998</v>
      </c>
      <c r="AH54" s="29">
        <v>0.29005659</v>
      </c>
      <c r="AI54" s="29">
        <v>0.31467774999999998</v>
      </c>
      <c r="AJ54" s="29">
        <v>0.36877200999999998</v>
      </c>
      <c r="AK54" s="3">
        <f t="shared" si="0"/>
        <v>0.23827892365517242</v>
      </c>
      <c r="AL54" s="13">
        <v>-7.9836</v>
      </c>
      <c r="AM54" t="s">
        <v>119</v>
      </c>
      <c r="AP54" s="2">
        <f>((AK54-AK$17)*100)/AK$17</f>
        <v>-11.136345878416339</v>
      </c>
      <c r="AR54" t="s">
        <v>119</v>
      </c>
      <c r="AT54" s="1" t="e">
        <f>((AO54-AO$17)*100)/AO$17</f>
        <v>#DIV/0!</v>
      </c>
    </row>
    <row r="55" spans="1:46" x14ac:dyDescent="0.25">
      <c r="A55" s="29">
        <v>0.26620259000000002</v>
      </c>
      <c r="B55" s="30">
        <v>0.22010307000000001</v>
      </c>
      <c r="C55" s="29">
        <v>0.12886697999999999</v>
      </c>
      <c r="D55" s="29">
        <v>0.142613395</v>
      </c>
      <c r="E55" s="34">
        <v>0.14472127800000001</v>
      </c>
      <c r="F55" s="34">
        <v>0.15614273100000001</v>
      </c>
      <c r="G55" s="34">
        <v>0.15634559000000001</v>
      </c>
      <c r="H55" s="34">
        <v>0.14166419</v>
      </c>
      <c r="I55" s="34">
        <v>0.137257302</v>
      </c>
      <c r="J55" s="34">
        <v>0.14933522399999999</v>
      </c>
      <c r="K55" s="34">
        <v>0.161990778</v>
      </c>
      <c r="L55" s="34">
        <v>0.17435518699999999</v>
      </c>
      <c r="M55" s="34">
        <v>0.21182510500000001</v>
      </c>
      <c r="N55" s="34">
        <v>0.26469260999999999</v>
      </c>
      <c r="O55" s="34">
        <v>0.30804911000000001</v>
      </c>
      <c r="P55" s="34">
        <v>0.34525398000000002</v>
      </c>
      <c r="Q55" s="34">
        <v>0.36969292999999998</v>
      </c>
      <c r="R55" s="34">
        <v>0.32131206000000001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0.22094287000000001</v>
      </c>
      <c r="X55" s="35">
        <v>0.28795241999999999</v>
      </c>
      <c r="Y55" s="35">
        <v>0.36167237000000002</v>
      </c>
      <c r="Z55" s="35">
        <v>0.42255274999999998</v>
      </c>
      <c r="AA55" s="35">
        <v>0.39611784</v>
      </c>
      <c r="AB55" s="35" t="s">
        <v>0</v>
      </c>
      <c r="AC55" s="36" t="s">
        <v>0</v>
      </c>
      <c r="AD55" s="29" t="s">
        <v>0</v>
      </c>
      <c r="AE55" s="29">
        <v>0.18988602199999999</v>
      </c>
      <c r="AF55" s="29">
        <v>0.22303371</v>
      </c>
      <c r="AG55" s="29">
        <v>0.19803763999999999</v>
      </c>
      <c r="AH55" s="29">
        <v>0.21142195</v>
      </c>
      <c r="AI55" s="29">
        <v>0.29107106999999999</v>
      </c>
      <c r="AJ55" s="29">
        <v>0.36303901999999999</v>
      </c>
      <c r="AK55" s="3">
        <f t="shared" si="0"/>
        <v>0.24021213006896552</v>
      </c>
      <c r="AL55" s="13">
        <v>-4.7801999999999998</v>
      </c>
      <c r="AM55" t="s">
        <v>120</v>
      </c>
      <c r="AP55" s="2">
        <f>((AK55-AK$18)*100)/AK$18</f>
        <v>-11.250904484358541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0</v>
      </c>
      <c r="B56" s="30" t="s">
        <v>0</v>
      </c>
      <c r="C56" s="29">
        <v>0.11778464900000001</v>
      </c>
      <c r="D56" s="29">
        <v>0.13904547</v>
      </c>
      <c r="E56" s="34">
        <v>0.15700855499999999</v>
      </c>
      <c r="F56" s="34">
        <v>0.137473333</v>
      </c>
      <c r="G56" s="34">
        <v>0.13471926000000001</v>
      </c>
      <c r="H56" s="34">
        <v>0.12735534300000001</v>
      </c>
      <c r="I56" s="34">
        <v>0.126535127</v>
      </c>
      <c r="J56" s="34">
        <v>0.13206855000000001</v>
      </c>
      <c r="K56" s="34">
        <v>0.13967531599999999</v>
      </c>
      <c r="L56" s="34">
        <v>0.146801394</v>
      </c>
      <c r="M56" s="34">
        <v>0.16496825600000001</v>
      </c>
      <c r="N56" s="34">
        <v>0.1854411</v>
      </c>
      <c r="O56" s="34">
        <v>0.21461520000000001</v>
      </c>
      <c r="P56" s="34">
        <v>0.26852789999999999</v>
      </c>
      <c r="Q56" s="34">
        <v>0.32490131</v>
      </c>
      <c r="R56" s="34">
        <v>0.34147586000000002</v>
      </c>
      <c r="S56" s="35" t="s">
        <v>0</v>
      </c>
      <c r="T56" s="35" t="s">
        <v>0</v>
      </c>
      <c r="U56" s="35" t="s">
        <v>0</v>
      </c>
      <c r="V56" s="35">
        <v>0.14517597600000001</v>
      </c>
      <c r="W56" s="35">
        <v>0.15653660599999999</v>
      </c>
      <c r="X56" s="35">
        <v>0.16411846999999999</v>
      </c>
      <c r="Y56" s="35">
        <v>0.210897</v>
      </c>
      <c r="Z56" s="35">
        <v>0.273448356</v>
      </c>
      <c r="AA56" s="35">
        <v>0.35397707</v>
      </c>
      <c r="AB56" s="35" t="s">
        <v>0</v>
      </c>
      <c r="AC56" s="36" t="s">
        <v>0</v>
      </c>
      <c r="AD56" s="29" t="s">
        <v>0</v>
      </c>
      <c r="AE56" s="29">
        <v>0.21990130999999999</v>
      </c>
      <c r="AF56" s="29">
        <v>0.18196174600000001</v>
      </c>
      <c r="AG56" s="29">
        <v>0.19834304999999999</v>
      </c>
      <c r="AH56" s="29">
        <v>0.18952851600000001</v>
      </c>
      <c r="AI56" s="29">
        <v>0.20976536000000001</v>
      </c>
      <c r="AJ56" s="29">
        <v>0.24714621000000001</v>
      </c>
      <c r="AK56" s="19">
        <f>AVERAGE(A56:AJ56)</f>
        <v>0.19318558189285717</v>
      </c>
      <c r="AL56" s="13">
        <v>-1.5918000000000001</v>
      </c>
      <c r="AM56" t="s">
        <v>121</v>
      </c>
      <c r="AO56" s="2">
        <f>SUM(U71:W72)/6</f>
        <v>0.77558400333333333</v>
      </c>
      <c r="AP56" s="2">
        <f>((AK56-AK$19)*100)/AK$19</f>
        <v>-11.25476091619333</v>
      </c>
      <c r="AR56" t="s">
        <v>124</v>
      </c>
      <c r="AT56" s="1">
        <f>((AO56-AO$19)*100)/AO$19</f>
        <v>-3.0560039762690958</v>
      </c>
    </row>
    <row r="57" spans="1:46" x14ac:dyDescent="0.25">
      <c r="A57" t="s">
        <v>0</v>
      </c>
      <c r="B57" s="37" t="s">
        <v>0</v>
      </c>
      <c r="C57" s="34">
        <v>0.13444284000000001</v>
      </c>
      <c r="D57" s="34">
        <v>0.132620876</v>
      </c>
      <c r="E57" s="34">
        <v>0.13442386000000001</v>
      </c>
      <c r="F57" s="34">
        <v>0.11947406000000001</v>
      </c>
      <c r="G57" s="34">
        <v>0.12581204000000001</v>
      </c>
      <c r="H57" s="34">
        <v>0.13342438400000001</v>
      </c>
      <c r="I57" s="34">
        <v>0.14726908599999999</v>
      </c>
      <c r="J57" s="34">
        <v>0.16076205399999999</v>
      </c>
      <c r="K57" s="34">
        <v>0.16130239399999999</v>
      </c>
      <c r="L57" s="34">
        <v>0.16149854699999999</v>
      </c>
      <c r="M57" s="34">
        <v>0.17022795800000001</v>
      </c>
      <c r="N57" s="34">
        <v>0.185776363</v>
      </c>
      <c r="O57" s="34">
        <v>0.21158283</v>
      </c>
      <c r="P57" s="34">
        <v>0.265207576</v>
      </c>
      <c r="Q57" s="34">
        <v>0.30265209999999998</v>
      </c>
      <c r="R57" s="34">
        <v>0.29732264000000003</v>
      </c>
      <c r="S57" s="35" t="s">
        <v>0</v>
      </c>
      <c r="T57" s="35" t="s">
        <v>0</v>
      </c>
      <c r="U57" s="35" t="s">
        <v>0</v>
      </c>
      <c r="V57" s="35">
        <v>0.23580246499999999</v>
      </c>
      <c r="W57" s="35">
        <v>0.16580099000000001</v>
      </c>
      <c r="X57" s="35">
        <v>0.17153991399999999</v>
      </c>
      <c r="Y57" s="35">
        <v>0.19940656600000001</v>
      </c>
      <c r="Z57" s="35">
        <v>0.25778642000000002</v>
      </c>
      <c r="AA57" s="35">
        <v>0.34181620000000001</v>
      </c>
      <c r="AB57" s="35" t="s">
        <v>0</v>
      </c>
      <c r="AC57" s="36" t="s">
        <v>0</v>
      </c>
      <c r="AD57" s="29" t="s">
        <v>0</v>
      </c>
      <c r="AE57" s="29">
        <v>0.37275784000000001</v>
      </c>
      <c r="AF57" s="29">
        <v>0.19347681</v>
      </c>
      <c r="AG57" s="29">
        <v>0.163015312</v>
      </c>
      <c r="AH57" s="29">
        <v>0.176613568</v>
      </c>
      <c r="AI57" s="29">
        <v>0.17901998699999999</v>
      </c>
      <c r="AJ57" s="29">
        <v>0.21367105</v>
      </c>
      <c r="AK57" s="3">
        <f t="shared" si="0"/>
        <v>0.19694666892857143</v>
      </c>
      <c r="AL57" s="13">
        <v>1.5918000000000001</v>
      </c>
      <c r="AP57" s="2">
        <f>((AK57-AK$20)*100)/AK$20</f>
        <v>-10.513322853623464</v>
      </c>
    </row>
    <row r="58" spans="1:46" x14ac:dyDescent="0.25">
      <c r="A58" t="s">
        <v>0</v>
      </c>
      <c r="B58" s="37">
        <v>0.14048571900000001</v>
      </c>
      <c r="C58" s="34">
        <v>0.11578355</v>
      </c>
      <c r="D58" s="34">
        <v>0.12144946600000001</v>
      </c>
      <c r="E58" s="34">
        <v>0.10742217799999999</v>
      </c>
      <c r="F58" s="34">
        <v>0.11502773500000001</v>
      </c>
      <c r="G58" s="34">
        <v>0.14305512200000001</v>
      </c>
      <c r="H58" s="34">
        <v>0.174215701</v>
      </c>
      <c r="I58" s="34">
        <v>0.22680933</v>
      </c>
      <c r="J58" s="34">
        <v>0.27266978600000003</v>
      </c>
      <c r="K58" s="34">
        <v>0.29472168999999998</v>
      </c>
      <c r="L58" s="34">
        <v>0.31370384499999998</v>
      </c>
      <c r="M58" s="34">
        <v>0.306168306</v>
      </c>
      <c r="N58" s="34">
        <v>0.28554362999999999</v>
      </c>
      <c r="O58" s="34">
        <v>0.26374309000000001</v>
      </c>
      <c r="P58" s="34">
        <v>0.27312740000000002</v>
      </c>
      <c r="Q58" s="34">
        <v>0.27602643999999998</v>
      </c>
      <c r="R58" s="34">
        <v>0.27574348999999998</v>
      </c>
      <c r="S58" s="35" t="s">
        <v>0</v>
      </c>
      <c r="T58" s="35" t="s">
        <v>0</v>
      </c>
      <c r="U58" s="35">
        <v>0.17587551000000001</v>
      </c>
      <c r="V58" s="35">
        <v>0.22151327400000001</v>
      </c>
      <c r="W58" s="35">
        <v>0.26827677999999999</v>
      </c>
      <c r="X58" s="35">
        <v>0.22955912000000001</v>
      </c>
      <c r="Y58" s="35">
        <v>0.21241754500000001</v>
      </c>
      <c r="Z58" s="35">
        <v>0.22039439</v>
      </c>
      <c r="AA58" s="35">
        <v>0.27125395000000002</v>
      </c>
      <c r="AB58" s="35" t="s">
        <v>0</v>
      </c>
      <c r="AC58" s="36" t="s">
        <v>0</v>
      </c>
      <c r="AD58" s="29" t="s">
        <v>0</v>
      </c>
      <c r="AE58" s="29">
        <v>0.28603967000000002</v>
      </c>
      <c r="AF58" s="29">
        <v>0.22217418999999999</v>
      </c>
      <c r="AG58" s="29">
        <v>0.16151167399999999</v>
      </c>
      <c r="AH58" s="29">
        <v>0.18586403700000001</v>
      </c>
      <c r="AI58" s="29">
        <v>0.192190995</v>
      </c>
      <c r="AJ58" s="29">
        <v>0.23653783</v>
      </c>
      <c r="AK58" s="3">
        <f t="shared" si="0"/>
        <v>0.21964351476666663</v>
      </c>
      <c r="AL58" s="13">
        <v>4.7801999999999998</v>
      </c>
      <c r="AP58" s="2">
        <f>((AK58-AK$21)*100)/AK$21</f>
        <v>-10.867179009592826</v>
      </c>
    </row>
    <row r="59" spans="1:46" x14ac:dyDescent="0.25">
      <c r="A59" t="s">
        <v>0</v>
      </c>
      <c r="B59" s="37">
        <v>0.13431963399999999</v>
      </c>
      <c r="C59" s="34">
        <v>9.8675779999999991E-2</v>
      </c>
      <c r="D59" s="34">
        <v>8.7355418000000004E-2</v>
      </c>
      <c r="E59" s="34">
        <v>7.8825692000000003E-2</v>
      </c>
      <c r="F59" s="34">
        <v>0.100946206</v>
      </c>
      <c r="G59" s="34">
        <v>0.127029313</v>
      </c>
      <c r="H59" s="34">
        <v>0.15542741500000001</v>
      </c>
      <c r="I59" s="34">
        <v>0.19535802199999999</v>
      </c>
      <c r="J59" s="34">
        <v>0.233944864</v>
      </c>
      <c r="K59" s="34">
        <v>0.27622250999999998</v>
      </c>
      <c r="L59" s="34">
        <v>0.29774653000000001</v>
      </c>
      <c r="M59" s="34">
        <v>0.3118861</v>
      </c>
      <c r="N59" s="34">
        <v>0.292358644</v>
      </c>
      <c r="O59" s="34">
        <v>0.25534886600000001</v>
      </c>
      <c r="P59" s="34">
        <v>0.25443132000000002</v>
      </c>
      <c r="Q59" s="34">
        <v>0.28321327000000002</v>
      </c>
      <c r="R59" s="34">
        <v>0.34166025</v>
      </c>
      <c r="S59" s="35" t="s">
        <v>0</v>
      </c>
      <c r="T59" s="35" t="s">
        <v>0</v>
      </c>
      <c r="U59" s="35">
        <v>0.20057509300000001</v>
      </c>
      <c r="V59" s="35">
        <v>0.23926711000000001</v>
      </c>
      <c r="W59" s="35">
        <v>0.22222304000000001</v>
      </c>
      <c r="X59" s="35">
        <v>0.23139756</v>
      </c>
      <c r="Y59" s="35">
        <v>0.22577040000000001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0.32012605999999999</v>
      </c>
      <c r="AG59" s="29">
        <v>0.17490742400000001</v>
      </c>
      <c r="AH59" s="29">
        <v>0.30231046</v>
      </c>
      <c r="AI59" s="29">
        <v>0.30468136000000001</v>
      </c>
      <c r="AJ59" s="29">
        <v>0.20164218</v>
      </c>
      <c r="AK59" s="3">
        <f t="shared" si="0"/>
        <v>0.22028335262962961</v>
      </c>
      <c r="AL59" s="13">
        <v>7.9836</v>
      </c>
      <c r="AP59" s="2">
        <f>((AK59-AK$22)*100)/AK$22</f>
        <v>-11.434290904860315</v>
      </c>
    </row>
    <row r="60" spans="1:46" x14ac:dyDescent="0.25">
      <c r="A60" t="s">
        <v>0</v>
      </c>
      <c r="B60" s="37">
        <v>0.129518412</v>
      </c>
      <c r="C60" s="34">
        <v>7.9547397500000006E-2</v>
      </c>
      <c r="D60" s="34">
        <v>8.9686484999999996E-2</v>
      </c>
      <c r="E60" s="34">
        <v>6.89568084E-2</v>
      </c>
      <c r="F60" s="34">
        <v>8.465110499999999E-2</v>
      </c>
      <c r="G60" s="34">
        <v>0.10794374499999999</v>
      </c>
      <c r="H60" s="34">
        <v>0.11343368500000001</v>
      </c>
      <c r="I60" s="34">
        <v>0.12881953700000001</v>
      </c>
      <c r="J60" s="34">
        <v>0.14633463499999999</v>
      </c>
      <c r="K60" s="34">
        <v>0.175622943</v>
      </c>
      <c r="L60" s="34">
        <v>0.181721153</v>
      </c>
      <c r="M60" s="34">
        <v>0.20459519500000001</v>
      </c>
      <c r="N60" s="34">
        <v>0.234211576</v>
      </c>
      <c r="O60" s="34">
        <v>0.20619667</v>
      </c>
      <c r="P60" s="34">
        <v>0.20649820999999999</v>
      </c>
      <c r="Q60" s="34">
        <v>0.28434764000000001</v>
      </c>
      <c r="R60" s="34">
        <v>0.34870619000000003</v>
      </c>
      <c r="S60" s="35" t="s">
        <v>0</v>
      </c>
      <c r="T60" s="35">
        <v>0.29107976400000002</v>
      </c>
      <c r="U60" s="35">
        <v>0.20929752300000001</v>
      </c>
      <c r="V60" s="35">
        <v>0.18278466600000001</v>
      </c>
      <c r="W60" s="35">
        <v>0.19384480400000001</v>
      </c>
      <c r="X60" s="35">
        <v>0.17876981</v>
      </c>
      <c r="Y60" s="35">
        <v>0.13628465200000001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0.35669057999999998</v>
      </c>
      <c r="AG60" s="29">
        <v>0.27502549500000001</v>
      </c>
      <c r="AH60" s="29">
        <v>0.26498390500000002</v>
      </c>
      <c r="AI60" s="29">
        <v>0.29101529999999998</v>
      </c>
      <c r="AJ60" s="29">
        <v>0.25051941</v>
      </c>
      <c r="AK60" s="3">
        <f t="shared" si="0"/>
        <v>0.19361026056785716</v>
      </c>
      <c r="AL60" s="13">
        <v>11.212300000000001</v>
      </c>
      <c r="AP60" s="2">
        <f>((AK60-AK$23)*100)/AK$23</f>
        <v>-11.238420235505618</v>
      </c>
    </row>
    <row r="61" spans="1:46" x14ac:dyDescent="0.25">
      <c r="A61" t="s">
        <v>0</v>
      </c>
      <c r="B61" s="37">
        <v>0.17023386800000001</v>
      </c>
      <c r="C61" s="34">
        <v>9.4325140000000002E-2</v>
      </c>
      <c r="D61" s="34">
        <v>8.6888409E-2</v>
      </c>
      <c r="E61" s="34">
        <v>6.8318896973701096E-2</v>
      </c>
      <c r="F61" s="34">
        <v>7.9400598000000003E-2</v>
      </c>
      <c r="G61" s="34">
        <v>0.10675596499999999</v>
      </c>
      <c r="H61" s="34">
        <v>0.129863965</v>
      </c>
      <c r="I61" s="34">
        <v>0.15199239</v>
      </c>
      <c r="J61" s="34">
        <v>0.17093119000000001</v>
      </c>
      <c r="K61" s="34">
        <v>0.18534498999999999</v>
      </c>
      <c r="L61" s="34">
        <v>0.18959327600000001</v>
      </c>
      <c r="M61" s="34">
        <v>0.20181492700000001</v>
      </c>
      <c r="N61" s="34">
        <v>0.19752848000000001</v>
      </c>
      <c r="O61" s="34">
        <v>0.188894435</v>
      </c>
      <c r="P61" s="34">
        <v>0.23581452</v>
      </c>
      <c r="Q61" s="34">
        <v>0.37195356000000002</v>
      </c>
      <c r="R61" s="34" t="s">
        <v>0</v>
      </c>
      <c r="S61" s="35">
        <v>0.26640066000000001</v>
      </c>
      <c r="T61" s="35">
        <v>0.19679015799999999</v>
      </c>
      <c r="U61" s="35">
        <v>0.14779139299999999</v>
      </c>
      <c r="V61" s="35">
        <v>0.16095557999999999</v>
      </c>
      <c r="W61" s="35">
        <v>0.166082016</v>
      </c>
      <c r="X61" s="35">
        <v>0.16285026699999999</v>
      </c>
      <c r="Y61" s="35">
        <v>0.14486919300000001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0.34878819999999999</v>
      </c>
      <c r="AG61" s="29">
        <v>0.28387238999999997</v>
      </c>
      <c r="AH61" s="29">
        <v>0.34333235000000001</v>
      </c>
      <c r="AI61" s="29">
        <v>0.32564443999999998</v>
      </c>
      <c r="AJ61" s="29">
        <v>0.317892434</v>
      </c>
      <c r="AK61" s="3">
        <f t="shared" si="0"/>
        <v>0.19624727467763212</v>
      </c>
      <c r="AL61" s="13">
        <v>14.477499999999999</v>
      </c>
      <c r="AP61" s="2">
        <f>((AK61-AK$24)*100)/AK$24</f>
        <v>-11.205185645294257</v>
      </c>
    </row>
    <row r="62" spans="1:46" x14ac:dyDescent="0.25">
      <c r="A62" t="s">
        <v>0</v>
      </c>
      <c r="B62" s="37">
        <v>0.22898576000000001</v>
      </c>
      <c r="C62" s="34">
        <v>0.17901565</v>
      </c>
      <c r="D62" s="34">
        <v>0.121173761</v>
      </c>
      <c r="E62" s="34">
        <v>9.3673434999999999E-2</v>
      </c>
      <c r="F62" s="34">
        <v>0.109167688</v>
      </c>
      <c r="G62" s="34">
        <v>0.12664526600000001</v>
      </c>
      <c r="H62" s="34">
        <v>0.14212416</v>
      </c>
      <c r="I62" s="34">
        <v>0.15771067</v>
      </c>
      <c r="J62" s="34">
        <v>0.15976716399999999</v>
      </c>
      <c r="K62" s="34">
        <v>0.16690594</v>
      </c>
      <c r="L62" s="34">
        <v>0.17994529000000001</v>
      </c>
      <c r="M62" s="34">
        <v>0.19662721999999999</v>
      </c>
      <c r="N62" s="34">
        <v>0.19995740000000001</v>
      </c>
      <c r="O62" s="34">
        <v>0.18978466299999999</v>
      </c>
      <c r="P62" s="38">
        <v>0.230727974</v>
      </c>
      <c r="Q62" s="38" t="s">
        <v>0</v>
      </c>
      <c r="R62" s="38">
        <v>0.33628768999999997</v>
      </c>
      <c r="S62" s="35">
        <v>0.19920934000000001</v>
      </c>
      <c r="T62" s="35">
        <v>0.17510409499999999</v>
      </c>
      <c r="U62" s="35">
        <v>0.15353242</v>
      </c>
      <c r="V62" s="35">
        <v>0.16758081999999999</v>
      </c>
      <c r="W62" s="35">
        <v>0.177546432</v>
      </c>
      <c r="X62" s="35">
        <v>0.16400974700000001</v>
      </c>
      <c r="Y62" s="35">
        <v>0.18461006699999999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0.34661162000000001</v>
      </c>
      <c r="AG62" s="29">
        <v>0.29566239999999999</v>
      </c>
      <c r="AH62" s="29" t="s">
        <v>0</v>
      </c>
      <c r="AI62" s="29">
        <v>0.34480994999999998</v>
      </c>
      <c r="AJ62" s="29">
        <v>0.32691102999999999</v>
      </c>
      <c r="AK62" s="3">
        <f t="shared" si="0"/>
        <v>0.19829954266666669</v>
      </c>
      <c r="AL62" s="13">
        <v>17.791599999999999</v>
      </c>
      <c r="AP62" s="2">
        <f>((AK62-AK$25)*100)/AK$25</f>
        <v>-10.589386579209327</v>
      </c>
    </row>
    <row r="63" spans="1:46" x14ac:dyDescent="0.25">
      <c r="A63" t="s">
        <v>0</v>
      </c>
      <c r="B63" s="37">
        <v>0.25584989600000002</v>
      </c>
      <c r="C63" s="34">
        <v>0.21150914000000001</v>
      </c>
      <c r="D63" s="34">
        <v>0.15711787399999999</v>
      </c>
      <c r="E63" s="34">
        <v>0.118072309</v>
      </c>
      <c r="F63" s="34">
        <v>0.115989017</v>
      </c>
      <c r="G63" s="34">
        <v>0.13140927199999999</v>
      </c>
      <c r="H63" s="34">
        <v>0.14645925200000001</v>
      </c>
      <c r="I63" s="34">
        <v>0.15982521599999999</v>
      </c>
      <c r="J63" s="34">
        <v>0.15675739599999999</v>
      </c>
      <c r="K63" s="34">
        <v>0.15896539500000001</v>
      </c>
      <c r="L63" s="34">
        <v>0.17798354999999999</v>
      </c>
      <c r="M63" s="34">
        <v>0.18554969499999999</v>
      </c>
      <c r="N63" s="34">
        <v>0.174686435</v>
      </c>
      <c r="O63" s="34">
        <v>0.18390935999999999</v>
      </c>
      <c r="P63" s="38" t="s">
        <v>0</v>
      </c>
      <c r="Q63" s="38">
        <v>0.30064971000000001</v>
      </c>
      <c r="R63" s="38">
        <v>0.29605250999999999</v>
      </c>
      <c r="S63" s="35">
        <v>0.25241319000000001</v>
      </c>
      <c r="T63" s="35">
        <v>0.2009784</v>
      </c>
      <c r="U63" s="35">
        <v>0.17045090399999999</v>
      </c>
      <c r="V63" s="35">
        <v>0.176299864</v>
      </c>
      <c r="W63" s="35">
        <v>0.19103838000000001</v>
      </c>
      <c r="X63" s="35">
        <v>0.19356759700000001</v>
      </c>
      <c r="Y63" s="35">
        <v>0.24076791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0.40169284999999999</v>
      </c>
      <c r="AG63" s="29">
        <v>0.32792205000000002</v>
      </c>
      <c r="AH63" s="29" t="s">
        <v>0</v>
      </c>
      <c r="AI63" s="29" t="s">
        <v>0</v>
      </c>
      <c r="AJ63" s="29" t="s">
        <v>0</v>
      </c>
      <c r="AK63" s="3">
        <f t="shared" si="0"/>
        <v>0.20343668687999997</v>
      </c>
      <c r="AL63" s="13">
        <v>21.168500000000002</v>
      </c>
      <c r="AP63" s="2">
        <f>((AK63-AK$26)*100)/AK$26</f>
        <v>-9.3531209835987088</v>
      </c>
    </row>
    <row r="64" spans="1:46" x14ac:dyDescent="0.25">
      <c r="A64" t="s">
        <v>0</v>
      </c>
      <c r="B64" s="37" t="s">
        <v>0</v>
      </c>
      <c r="C64" s="34">
        <v>0.23875754599999999</v>
      </c>
      <c r="D64" s="34">
        <v>0.16738422999999999</v>
      </c>
      <c r="E64" s="34">
        <v>0.121724314</v>
      </c>
      <c r="F64" s="34">
        <v>0.117440592</v>
      </c>
      <c r="G64" s="34">
        <v>0.14256284</v>
      </c>
      <c r="H64" s="34">
        <v>0.15795505700000001</v>
      </c>
      <c r="I64" s="34">
        <v>0.17115839999999999</v>
      </c>
      <c r="J64" s="34">
        <v>0.177169085</v>
      </c>
      <c r="K64" s="34">
        <v>0.17797046399999999</v>
      </c>
      <c r="L64" s="34">
        <v>0.19082953</v>
      </c>
      <c r="M64" s="34">
        <v>0.18488284699999999</v>
      </c>
      <c r="N64" s="34">
        <v>0.16908482</v>
      </c>
      <c r="O64" s="34">
        <v>0.19536125600000001</v>
      </c>
      <c r="P64" s="38" t="s">
        <v>0</v>
      </c>
      <c r="Q64" s="38">
        <v>0.30452686000000001</v>
      </c>
      <c r="R64" s="38">
        <v>0.27789352</v>
      </c>
      <c r="S64" s="35">
        <v>0.25477994999999998</v>
      </c>
      <c r="T64" s="35">
        <v>0.20351940499999999</v>
      </c>
      <c r="U64" s="35">
        <v>0.18080188999999999</v>
      </c>
      <c r="V64" s="35">
        <v>0.19546896</v>
      </c>
      <c r="W64" s="35">
        <v>0.21564411</v>
      </c>
      <c r="X64" s="35">
        <v>0.22382063999999999</v>
      </c>
      <c r="Y64" s="35">
        <v>0.27677794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0.32181137500000001</v>
      </c>
      <c r="AG64" s="29">
        <v>0.37931900000000002</v>
      </c>
      <c r="AH64" s="29" t="s">
        <v>0</v>
      </c>
      <c r="AI64" s="29" t="s">
        <v>0</v>
      </c>
      <c r="AJ64" s="29" t="s">
        <v>0</v>
      </c>
      <c r="AK64" s="3">
        <f t="shared" si="0"/>
        <v>0.21027685962500001</v>
      </c>
      <c r="AL64" s="13">
        <v>24.624300000000002</v>
      </c>
      <c r="AP64" s="2">
        <f>((AK64-AK$27)*100)/AK$27</f>
        <v>-8.9977823167017092</v>
      </c>
    </row>
    <row r="65" spans="1:46" x14ac:dyDescent="0.25">
      <c r="A65" t="s">
        <v>0</v>
      </c>
      <c r="B65" s="37" t="s">
        <v>0</v>
      </c>
      <c r="C65" s="34">
        <v>0.36724235999999999</v>
      </c>
      <c r="D65" s="34">
        <v>0.18884624999999999</v>
      </c>
      <c r="E65" s="34">
        <v>0.107548853</v>
      </c>
      <c r="F65" s="34">
        <v>6.36774413870521E-2</v>
      </c>
      <c r="G65" s="34">
        <v>6.4156220262725785E-2</v>
      </c>
      <c r="H65" s="34">
        <v>0.10398895599999999</v>
      </c>
      <c r="I65" s="34">
        <v>0.13881083999999999</v>
      </c>
      <c r="J65" s="34">
        <v>0.15589705600000001</v>
      </c>
      <c r="K65" s="34">
        <v>0.17859135000000001</v>
      </c>
      <c r="L65" s="34">
        <v>0.196635957</v>
      </c>
      <c r="M65" s="34">
        <v>0.19850912000000001</v>
      </c>
      <c r="N65" s="34">
        <v>0.21319497000000001</v>
      </c>
      <c r="O65" s="34">
        <v>0.249358044</v>
      </c>
      <c r="P65" s="38" t="s">
        <v>0</v>
      </c>
      <c r="Q65" s="38">
        <v>0.32837495</v>
      </c>
      <c r="R65" s="38">
        <v>0.26595064499999999</v>
      </c>
      <c r="S65" s="35">
        <v>0.2487953</v>
      </c>
      <c r="T65" s="35">
        <v>0.168348895</v>
      </c>
      <c r="U65" s="35">
        <v>0.16462338000000001</v>
      </c>
      <c r="V65" s="35">
        <v>0.19005321999999999</v>
      </c>
      <c r="W65" s="35">
        <v>0.226447966</v>
      </c>
      <c r="X65" s="35">
        <v>0.24443144</v>
      </c>
      <c r="Y65" s="35">
        <v>0.24667196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0.19591614425680801</v>
      </c>
      <c r="AL65" s="13">
        <v>28.178599999999999</v>
      </c>
      <c r="AP65" s="2">
        <f>((AK65-AK$28)*100)/AK$28</f>
        <v>-9.0833114998760998</v>
      </c>
    </row>
    <row r="66" spans="1:46" x14ac:dyDescent="0.25">
      <c r="A66" s="32" t="s">
        <v>0</v>
      </c>
      <c r="B66" s="39" t="s">
        <v>0</v>
      </c>
      <c r="C66" s="32">
        <v>0.30904292</v>
      </c>
      <c r="D66" s="32">
        <v>0.28301734000000001</v>
      </c>
      <c r="E66" s="32">
        <v>0.29134923000000001</v>
      </c>
      <c r="F66" s="32">
        <v>0.30434946000000002</v>
      </c>
      <c r="G66" s="32">
        <v>0.31495089999999998</v>
      </c>
      <c r="H66" s="32">
        <v>0.30748695999999998</v>
      </c>
      <c r="I66" s="32">
        <v>0.28633085400000002</v>
      </c>
      <c r="J66" s="32">
        <v>0.25148092</v>
      </c>
      <c r="K66" s="32">
        <v>0.20088586999999999</v>
      </c>
      <c r="L66" s="32">
        <v>0.16783312</v>
      </c>
      <c r="M66" s="32">
        <v>0.19965005699999999</v>
      </c>
      <c r="N66" s="32">
        <v>0.28930914000000002</v>
      </c>
      <c r="O66" s="32">
        <v>0.30115420999999998</v>
      </c>
      <c r="P66" s="32" t="s">
        <v>0</v>
      </c>
      <c r="Q66" s="32" t="s">
        <v>0</v>
      </c>
      <c r="R66" s="32" t="s">
        <v>0</v>
      </c>
      <c r="S66" s="33">
        <v>0.36539397000000001</v>
      </c>
      <c r="T66" s="33">
        <v>0.31009515999999998</v>
      </c>
      <c r="U66" s="33">
        <v>0.29491085</v>
      </c>
      <c r="V66" s="33">
        <v>0.24620909999999999</v>
      </c>
      <c r="W66" s="33">
        <v>0.16564501300000001</v>
      </c>
      <c r="X66" s="33">
        <v>0.26925313000000001</v>
      </c>
      <c r="Y66" s="33">
        <v>0.26342142000000002</v>
      </c>
      <c r="Z66" s="33" t="s">
        <v>0</v>
      </c>
      <c r="AA66" s="40" t="s">
        <v>0</v>
      </c>
      <c r="AB66" s="40">
        <v>8.1952857774999999E-2</v>
      </c>
      <c r="AC66" s="40">
        <v>0.15725141000000001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0.25731699508068179</v>
      </c>
      <c r="AL66" s="1">
        <v>31.855</v>
      </c>
      <c r="AP66" s="2">
        <f>((AK66-AK$29)*100)/AK$29</f>
        <v>-10.012181862189845</v>
      </c>
    </row>
    <row r="67" spans="1:46" x14ac:dyDescent="0.25">
      <c r="A67" s="31" t="s">
        <v>0</v>
      </c>
      <c r="B67" s="41" t="s">
        <v>0</v>
      </c>
      <c r="C67" s="31" t="s">
        <v>0</v>
      </c>
      <c r="D67" s="31">
        <v>0.42651694000000001</v>
      </c>
      <c r="E67" s="31">
        <v>0.40320159999999999</v>
      </c>
      <c r="F67" s="31">
        <v>0.40445043000000003</v>
      </c>
      <c r="G67" s="31">
        <v>0.41093488</v>
      </c>
      <c r="H67" s="31">
        <v>0.42214418999999997</v>
      </c>
      <c r="I67" s="31">
        <v>0.43259493999999998</v>
      </c>
      <c r="J67" s="31">
        <v>0.43670438</v>
      </c>
      <c r="K67" s="31">
        <v>0.41452718999999999</v>
      </c>
      <c r="L67" s="31">
        <v>0.37971091000000001</v>
      </c>
      <c r="M67" s="31">
        <v>0.32758922400000001</v>
      </c>
      <c r="N67" s="31">
        <v>0.34093809000000003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0.50202088</v>
      </c>
      <c r="T67" s="33">
        <v>0.46433229999999998</v>
      </c>
      <c r="U67" s="33">
        <v>0.44306020000000002</v>
      </c>
      <c r="V67" s="33">
        <v>0.42805165000000001</v>
      </c>
      <c r="W67" s="33">
        <v>0.40798305000000001</v>
      </c>
      <c r="X67" s="33">
        <v>0.32388505000000001</v>
      </c>
      <c r="Y67" s="33">
        <v>0.33326203999999998</v>
      </c>
      <c r="Z67" s="33">
        <v>0.28729768999999999</v>
      </c>
      <c r="AA67" s="40">
        <v>0.2523183</v>
      </c>
      <c r="AB67" s="40">
        <v>0.19015799999999999</v>
      </c>
      <c r="AC67" s="40">
        <v>0.18135427000000001</v>
      </c>
      <c r="AD67" s="40">
        <v>0.122012095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0.36239340430434785</v>
      </c>
      <c r="AL67" s="1">
        <v>35.685299999999998</v>
      </c>
      <c r="AP67" s="2">
        <f>((AK67-AK$30)*100)/AK$30</f>
        <v>-9.5345294842753852</v>
      </c>
    </row>
    <row r="68" spans="1:46" x14ac:dyDescent="0.25">
      <c r="A68" s="31" t="s">
        <v>0</v>
      </c>
      <c r="B68" s="41" t="s">
        <v>0</v>
      </c>
      <c r="C68" s="31" t="s">
        <v>0</v>
      </c>
      <c r="D68" s="31">
        <v>0.54009673999999996</v>
      </c>
      <c r="E68" s="31">
        <v>0.49624196999999998</v>
      </c>
      <c r="F68" s="31">
        <v>0.49797967999999998</v>
      </c>
      <c r="G68" s="31">
        <v>0.50298621999999993</v>
      </c>
      <c r="H68" s="31">
        <v>0.50375565</v>
      </c>
      <c r="I68" s="31">
        <v>0.51137191999999998</v>
      </c>
      <c r="J68" s="31">
        <v>0.51174140000000001</v>
      </c>
      <c r="K68" s="31">
        <v>0.50593916999999999</v>
      </c>
      <c r="L68" s="31">
        <v>0.49025486000000001</v>
      </c>
      <c r="M68" s="31">
        <v>0.42832369999999997</v>
      </c>
      <c r="N68" s="31">
        <v>0.37315670000000001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0.55568189999999995</v>
      </c>
      <c r="T68" s="33">
        <v>0.53930540999999999</v>
      </c>
      <c r="U68" s="33">
        <v>0.53287715999999996</v>
      </c>
      <c r="V68" s="33">
        <v>0.50967741</v>
      </c>
      <c r="W68" s="33">
        <v>0.50725705999999993</v>
      </c>
      <c r="X68" s="33">
        <v>0.48444141000000002</v>
      </c>
      <c r="Y68" s="33">
        <v>0.39660794999999999</v>
      </c>
      <c r="Z68" s="33" t="s">
        <v>0</v>
      </c>
      <c r="AA68" s="40">
        <v>0.26897267000000002</v>
      </c>
      <c r="AB68" s="40">
        <v>0.22053274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0.46886008600000001</v>
      </c>
      <c r="AL68" s="1">
        <v>39.709000000000003</v>
      </c>
      <c r="AP68" s="2">
        <f>((AK68-AK$31)*100)/AK$31</f>
        <v>-7.4209979439403257</v>
      </c>
    </row>
    <row r="69" spans="1:46" x14ac:dyDescent="0.25">
      <c r="A69" s="31" t="s">
        <v>0</v>
      </c>
      <c r="B69" s="41" t="s">
        <v>0</v>
      </c>
      <c r="C69" s="31" t="s">
        <v>0</v>
      </c>
      <c r="D69" s="31">
        <v>0.57563392000000002</v>
      </c>
      <c r="E69" s="31">
        <v>0.54530440999999996</v>
      </c>
      <c r="F69" s="31">
        <v>0.55053824000000007</v>
      </c>
      <c r="G69" s="31">
        <v>0.55470195</v>
      </c>
      <c r="H69" s="31">
        <v>0.56015574999999995</v>
      </c>
      <c r="I69" s="31">
        <v>0.55834839000000003</v>
      </c>
      <c r="J69" s="31">
        <v>0.56593853999999999</v>
      </c>
      <c r="K69" s="31">
        <v>0.56431677999999996</v>
      </c>
      <c r="L69" s="31">
        <v>0.54955198999999999</v>
      </c>
      <c r="M69" s="31">
        <v>0.50113525000000003</v>
      </c>
      <c r="N69" s="31">
        <v>0.43692692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0.59803548000000006</v>
      </c>
      <c r="U69" s="33">
        <v>0.57676159999999999</v>
      </c>
      <c r="V69" s="33">
        <v>0.57842144000000006</v>
      </c>
      <c r="W69" s="33">
        <v>0.56962016000000004</v>
      </c>
      <c r="X69" s="33">
        <v>0.57385475999999991</v>
      </c>
      <c r="Y69" s="33">
        <v>0.51247009999999993</v>
      </c>
      <c r="Z69" s="33">
        <v>0.46628008999999998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0.54655532055555556</v>
      </c>
      <c r="AL69" s="1">
        <v>43.982999999999997</v>
      </c>
      <c r="AP69" s="2">
        <f>((AK69-AK$32)*100)/AK$32</f>
        <v>-5.90646383648191</v>
      </c>
    </row>
    <row r="70" spans="1:46" x14ac:dyDescent="0.25">
      <c r="A70" s="31" t="s">
        <v>0</v>
      </c>
      <c r="B70" s="41" t="s">
        <v>0</v>
      </c>
      <c r="C70" s="31" t="s">
        <v>0</v>
      </c>
      <c r="D70" s="31" t="s">
        <v>0</v>
      </c>
      <c r="E70" s="31">
        <v>0.60171583000000006</v>
      </c>
      <c r="F70" s="31">
        <v>0.60341215999999998</v>
      </c>
      <c r="G70" s="31">
        <v>0.60884775999999996</v>
      </c>
      <c r="H70" s="31">
        <v>0.60401532999999996</v>
      </c>
      <c r="I70" s="31">
        <v>0.60297474000000006</v>
      </c>
      <c r="J70" s="31">
        <v>0.60767013000000003</v>
      </c>
      <c r="K70" s="31">
        <v>0.61172713999999995</v>
      </c>
      <c r="L70" s="31">
        <v>0.59344498000000001</v>
      </c>
      <c r="M70" s="31">
        <v>0.55529673000000002</v>
      </c>
      <c r="N70" s="31">
        <v>0.50064129999999996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0.6049491199999999</v>
      </c>
      <c r="V70" s="33">
        <v>0.60273423999999998</v>
      </c>
      <c r="W70" s="33">
        <v>0.59182477</v>
      </c>
      <c r="X70" s="33">
        <v>0.61429196000000008</v>
      </c>
      <c r="Y70" s="33">
        <v>0.58017459000000005</v>
      </c>
      <c r="Z70" s="33">
        <v>0.52039284999999991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0.58775710187500008</v>
      </c>
      <c r="AL70" s="1">
        <v>48.590400000000002</v>
      </c>
      <c r="AP70" s="2">
        <f>((AK70-AK$33)*100)/AK$33</f>
        <v>-5.2073144910155804</v>
      </c>
    </row>
    <row r="71" spans="1:46" x14ac:dyDescent="0.25">
      <c r="A71" s="27" t="s">
        <v>0</v>
      </c>
      <c r="B71" s="28" t="s">
        <v>0</v>
      </c>
      <c r="C71" s="27" t="s">
        <v>0</v>
      </c>
      <c r="D71" s="27" t="s">
        <v>0</v>
      </c>
      <c r="E71" s="27">
        <v>0.63883259999999997</v>
      </c>
      <c r="F71" s="27">
        <v>0.66668185000000002</v>
      </c>
      <c r="G71" s="27">
        <v>0.6410169</v>
      </c>
      <c r="H71" s="27">
        <v>0.61281103999999997</v>
      </c>
      <c r="I71" s="27">
        <v>0.64674777999999999</v>
      </c>
      <c r="J71" s="27">
        <v>0.68561640999999995</v>
      </c>
      <c r="K71" s="27">
        <v>0.64039138000000007</v>
      </c>
      <c r="L71" s="27">
        <v>0.62456741000000005</v>
      </c>
      <c r="M71" s="27">
        <v>0.56089538000000005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0.62639497999999993</v>
      </c>
      <c r="V71" s="27">
        <v>0.63744329999999993</v>
      </c>
      <c r="W71" s="27">
        <v>0.70102036000000001</v>
      </c>
      <c r="X71" s="27">
        <v>0.70654812</v>
      </c>
      <c r="Y71" s="27">
        <v>0.67439236000000002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0.64738284785714295</v>
      </c>
      <c r="AL71" s="21">
        <v>53.663899999999998</v>
      </c>
      <c r="AP71" s="2">
        <f>((AK71-AK$34)*100)/AK$34</f>
        <v>-7.8964173447022592</v>
      </c>
    </row>
    <row r="72" spans="1:46" x14ac:dyDescent="0.25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0.8009539</v>
      </c>
      <c r="H72" s="27">
        <v>0.82309160000000003</v>
      </c>
      <c r="I72" s="27">
        <v>0.79817897000000004</v>
      </c>
      <c r="J72" s="27">
        <v>0.66420195999999998</v>
      </c>
      <c r="K72" s="27">
        <v>0.9079310599999999</v>
      </c>
      <c r="L72" s="27">
        <v>0.74737540000000002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0.93607702999999998</v>
      </c>
      <c r="V72" s="27">
        <v>0.90526625000000005</v>
      </c>
      <c r="W72" s="27">
        <v>0.84730209999999995</v>
      </c>
      <c r="X72" s="27">
        <v>0.75492132999999995</v>
      </c>
      <c r="Y72" s="27">
        <v>0.96851490000000007</v>
      </c>
      <c r="Z72" s="27">
        <v>0.72400206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0.8231513800000001</v>
      </c>
      <c r="AL72" s="9">
        <v>59.441600000000001</v>
      </c>
      <c r="AP72" s="2">
        <f>((AK72-AK$35)*100)/AK$35</f>
        <v>-2.7395071658456636</v>
      </c>
    </row>
    <row r="73" spans="1:46" x14ac:dyDescent="0.25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0.92369107000000006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0.92259595999999999</v>
      </c>
      <c r="U73" s="25">
        <v>0.95042915999999988</v>
      </c>
      <c r="V73" s="25" t="s">
        <v>0</v>
      </c>
      <c r="W73" s="25" t="s">
        <v>0</v>
      </c>
      <c r="X73" s="25">
        <v>0.86411711999999996</v>
      </c>
      <c r="Y73" s="25">
        <v>0.98104342</v>
      </c>
      <c r="Z73" s="25">
        <v>0.89139345999999997</v>
      </c>
      <c r="AA73" s="25">
        <v>0.90785939999999998</v>
      </c>
      <c r="AB73" s="25">
        <v>0.89798712000000003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0.91738958874999987</v>
      </c>
      <c r="AL73" s="4">
        <v>66.4435</v>
      </c>
      <c r="AP73" s="22">
        <f>((AK73-AK$36)*100)/AK$36</f>
        <v>-8.419083685996819</v>
      </c>
    </row>
    <row r="74" spans="1:46" x14ac:dyDescent="0.25">
      <c r="A74" s="25">
        <v>1.2856508499999999</v>
      </c>
      <c r="B74" s="26">
        <v>1.3541363500000001</v>
      </c>
      <c r="C74" s="25">
        <v>1.40081407</v>
      </c>
      <c r="D74" s="25">
        <v>1.43379984</v>
      </c>
      <c r="E74" s="25">
        <v>1.41738835</v>
      </c>
      <c r="F74" s="25">
        <v>1.31746516</v>
      </c>
      <c r="G74" s="25">
        <v>1.23730859</v>
      </c>
      <c r="H74" s="25">
        <v>1.2242712899999999</v>
      </c>
      <c r="I74" s="25">
        <v>1.2149399000000001</v>
      </c>
      <c r="J74" s="25">
        <v>1.20759605</v>
      </c>
      <c r="K74" s="25">
        <v>1.2827141</v>
      </c>
      <c r="L74" s="25">
        <v>1.2197284799999999</v>
      </c>
      <c r="M74" s="25">
        <v>1.2153727000000001</v>
      </c>
      <c r="N74" s="25">
        <v>1.22353366</v>
      </c>
      <c r="O74" s="25">
        <v>1.4221910099999999</v>
      </c>
      <c r="P74" s="25">
        <v>1.2666775299999999</v>
      </c>
      <c r="Q74" s="25">
        <v>1.2706263200000001</v>
      </c>
      <c r="R74" s="25">
        <v>1.2689920299999999</v>
      </c>
      <c r="S74" s="25">
        <v>1.27287594</v>
      </c>
      <c r="T74" s="25">
        <v>1.3357409499999999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1.0738660499999999</v>
      </c>
      <c r="Z74" s="25">
        <v>1.0471669699999999</v>
      </c>
      <c r="AA74" s="25">
        <v>1.0854239400000001</v>
      </c>
      <c r="AB74" s="25">
        <v>1.1660535400000001</v>
      </c>
      <c r="AC74" s="25">
        <v>1.1737157</v>
      </c>
      <c r="AD74" s="25">
        <v>1.3276391000000001</v>
      </c>
      <c r="AE74" s="25">
        <v>1.16607149</v>
      </c>
      <c r="AF74" s="25">
        <v>1.3513454199999999</v>
      </c>
      <c r="AG74" s="25">
        <v>1.3476127099999999</v>
      </c>
      <c r="AH74" s="25">
        <v>1.3480376000000001</v>
      </c>
      <c r="AI74" s="25">
        <v>1.3435664</v>
      </c>
      <c r="AJ74" s="25">
        <v>1.33433048</v>
      </c>
      <c r="AK74" s="3">
        <f t="shared" si="1"/>
        <v>1.2698953928124999</v>
      </c>
      <c r="AL74" s="4">
        <v>76.463800000000006</v>
      </c>
      <c r="AP74" s="22">
        <f>((AK74-AK$37)*100)/AK$37</f>
        <v>2.9255272165033328</v>
      </c>
    </row>
    <row r="75" spans="1:46" x14ac:dyDescent="0.25">
      <c r="A75" t="s">
        <v>38</v>
      </c>
      <c r="AK75" s="17">
        <f>SUM(A39:AJ72)/867</f>
        <v>0.39931331177289309</v>
      </c>
      <c r="AL75" s="4"/>
      <c r="AP75" s="23">
        <f>((AK75-AK$38)*100)/AK$38</f>
        <v>-6.3965342276102897</v>
      </c>
      <c r="AQ75" s="24" t="s">
        <v>125</v>
      </c>
    </row>
    <row r="76" spans="1:46" x14ac:dyDescent="0.25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0</v>
      </c>
      <c r="B77" s="26">
        <v>1.2357668799999999</v>
      </c>
      <c r="C77" s="25">
        <v>1.30868232</v>
      </c>
      <c r="D77" s="25">
        <v>1.30752172</v>
      </c>
      <c r="E77" s="25">
        <v>1.40902153</v>
      </c>
      <c r="F77" s="25">
        <v>1.4777949800000001</v>
      </c>
      <c r="G77" s="25">
        <v>1.20730626</v>
      </c>
      <c r="H77" s="25">
        <v>1.3743696999999999</v>
      </c>
      <c r="I77" s="25">
        <v>1.0828703099999999</v>
      </c>
      <c r="J77" s="25">
        <v>1.13399418</v>
      </c>
      <c r="K77" s="25">
        <v>0.89429277000000007</v>
      </c>
      <c r="L77" s="25">
        <v>1.3475368299999999</v>
      </c>
      <c r="M77" s="25">
        <v>1.3002043999999999</v>
      </c>
      <c r="N77" s="25">
        <v>1.2953492</v>
      </c>
      <c r="O77" s="25">
        <v>0.88861477</v>
      </c>
      <c r="P77" s="25">
        <v>0.91234878000000008</v>
      </c>
      <c r="Q77" s="25">
        <v>1.4786851599999999</v>
      </c>
      <c r="R77" s="25">
        <v>1.1426153400000001</v>
      </c>
      <c r="S77" s="25">
        <v>1.15770945</v>
      </c>
      <c r="T77" s="25">
        <v>1.2204515499999999</v>
      </c>
      <c r="U77" s="25">
        <v>1.2683543100000001</v>
      </c>
      <c r="V77" s="25">
        <v>1.1814907800000001</v>
      </c>
      <c r="W77" s="25">
        <v>1.38844941</v>
      </c>
      <c r="X77" s="25">
        <v>1.3891515400000001</v>
      </c>
      <c r="Y77" s="25">
        <v>1.2582183499999999</v>
      </c>
      <c r="Z77" s="25">
        <v>1.3713244899999999</v>
      </c>
      <c r="AA77" s="25">
        <v>1.2825325999999999</v>
      </c>
      <c r="AB77" s="25">
        <v>1.3511443700000001</v>
      </c>
      <c r="AC77" s="25">
        <v>1.16974076</v>
      </c>
      <c r="AD77" s="25">
        <v>1.1939610199999999</v>
      </c>
      <c r="AE77" s="25">
        <v>0.97083735000000004</v>
      </c>
      <c r="AF77" s="25">
        <v>1.0159169699999999</v>
      </c>
      <c r="AG77" s="25">
        <v>1.0605857400000001</v>
      </c>
      <c r="AH77" s="25">
        <v>1.3002964699999999</v>
      </c>
      <c r="AI77" s="25">
        <v>1.0255407400000001</v>
      </c>
      <c r="AJ77" s="25" t="s">
        <v>0</v>
      </c>
      <c r="AK77" s="3">
        <f t="shared" si="1"/>
        <v>1.217725912647059</v>
      </c>
      <c r="AM77" s="6" t="s">
        <v>94</v>
      </c>
      <c r="AO77" s="2">
        <f>SUM(A110:AJ111)/40</f>
        <v>1.2218451225000007</v>
      </c>
      <c r="AP77" s="2">
        <f>((AK77-AK$3)*100)/AK$3</f>
        <v>3.1645517681750674</v>
      </c>
      <c r="AR77" s="6" t="s">
        <v>94</v>
      </c>
      <c r="AS77" s="2"/>
      <c r="AT77" s="2">
        <f>((AO77-AO$3)*100)/AO$3</f>
        <v>2.9021576810321421</v>
      </c>
    </row>
    <row r="78" spans="1:46" x14ac:dyDescent="0.25">
      <c r="A78" s="27">
        <v>0.82107515999999992</v>
      </c>
      <c r="B78" s="28">
        <v>0.89298772999999998</v>
      </c>
      <c r="C78" s="27">
        <v>0.75049490000000008</v>
      </c>
      <c r="D78" s="27">
        <v>0.7212179700000001</v>
      </c>
      <c r="E78" s="27">
        <v>0.73759529000000001</v>
      </c>
      <c r="F78" s="27">
        <v>0.68452496000000007</v>
      </c>
      <c r="G78" s="27">
        <v>0.92988926999999988</v>
      </c>
      <c r="H78" s="27">
        <v>0.73810243000000009</v>
      </c>
      <c r="I78" s="27">
        <v>0.83980783999999997</v>
      </c>
      <c r="J78" s="27">
        <v>0.95670556000000007</v>
      </c>
      <c r="K78" s="27">
        <v>0.97647315000000001</v>
      </c>
      <c r="L78" s="27">
        <v>0.97064452000000001</v>
      </c>
      <c r="M78" s="27">
        <v>0.95852888000000003</v>
      </c>
      <c r="N78" s="27">
        <v>1.0041755000000001</v>
      </c>
      <c r="O78" s="27">
        <v>1.05767254</v>
      </c>
      <c r="P78" s="27">
        <v>0.84868710000000003</v>
      </c>
      <c r="Q78" s="27">
        <v>0.80216873999999994</v>
      </c>
      <c r="R78" s="27">
        <v>1.07607626</v>
      </c>
      <c r="S78" s="27">
        <v>0.83167064000000002</v>
      </c>
      <c r="T78" s="27">
        <v>0.84959980999999996</v>
      </c>
      <c r="U78" s="27">
        <v>0.98474554999999997</v>
      </c>
      <c r="V78" s="27">
        <v>1.1787370399999999</v>
      </c>
      <c r="W78" s="27">
        <v>1.21658069</v>
      </c>
      <c r="X78" s="27">
        <v>1.05867683</v>
      </c>
      <c r="Y78" s="27">
        <v>1.00759595</v>
      </c>
      <c r="Z78" s="27">
        <v>0.87034025999999998</v>
      </c>
      <c r="AA78" s="27">
        <v>0.84511395999999994</v>
      </c>
      <c r="AB78" s="27">
        <v>0.85502654</v>
      </c>
      <c r="AC78" s="27">
        <v>0.92363491999999991</v>
      </c>
      <c r="AD78" s="27">
        <v>0.93862807000000004</v>
      </c>
      <c r="AE78" s="27">
        <v>0.87144678000000009</v>
      </c>
      <c r="AF78" s="27">
        <v>0.84652303000000007</v>
      </c>
      <c r="AG78" s="27">
        <v>0.8843415200000001</v>
      </c>
      <c r="AH78" s="27">
        <v>0.88460764000000003</v>
      </c>
      <c r="AI78" s="27">
        <v>0.90545783999999996</v>
      </c>
      <c r="AJ78" s="27">
        <v>0.96954583999999999</v>
      </c>
      <c r="AK78" s="3">
        <f t="shared" si="1"/>
        <v>0.90803057527777775</v>
      </c>
      <c r="AM78" s="6" t="s">
        <v>116</v>
      </c>
      <c r="AO78" s="2">
        <f>SUM(A76:AJ77)/34</f>
        <v>1.217725912647059</v>
      </c>
      <c r="AP78" s="2">
        <f>((AK78-AK$4)*100)/AK$4</f>
        <v>-7.2397424976034017</v>
      </c>
      <c r="AR78" s="6" t="s">
        <v>116</v>
      </c>
      <c r="AS78" s="2"/>
      <c r="AT78" s="1">
        <f>((AO78-AO$4)*100)/AO$4</f>
        <v>3.1645517681750674</v>
      </c>
    </row>
    <row r="79" spans="1:46" x14ac:dyDescent="0.25">
      <c r="A79" s="27">
        <v>0.64868355</v>
      </c>
      <c r="B79" s="28">
        <v>0.63466739999999999</v>
      </c>
      <c r="C79" s="27">
        <v>0.61560020000000004</v>
      </c>
      <c r="D79" s="27">
        <v>0.61088999999999993</v>
      </c>
      <c r="E79" s="27">
        <v>0.59823844999999998</v>
      </c>
      <c r="F79" s="27">
        <v>0.57570741999999997</v>
      </c>
      <c r="G79" s="27">
        <v>0.58434611000000003</v>
      </c>
      <c r="H79" s="27">
        <v>0.59170082999999996</v>
      </c>
      <c r="I79" s="27">
        <v>0.61912893999999996</v>
      </c>
      <c r="J79" s="27">
        <v>0.62869740000000007</v>
      </c>
      <c r="K79" s="27">
        <v>0.63343594000000003</v>
      </c>
      <c r="L79" s="27">
        <v>0.62506885000000001</v>
      </c>
      <c r="M79" s="27">
        <v>0.61874398000000008</v>
      </c>
      <c r="N79" s="27">
        <v>0.61661633999999999</v>
      </c>
      <c r="O79" s="27">
        <v>0.61036200000000007</v>
      </c>
      <c r="P79" s="27">
        <v>0.60133305000000004</v>
      </c>
      <c r="Q79" s="27">
        <v>0.59519250000000001</v>
      </c>
      <c r="R79" s="27">
        <v>0.58723816000000006</v>
      </c>
      <c r="S79" s="27">
        <v>0.55719253999999996</v>
      </c>
      <c r="T79" s="27">
        <v>0.58854499999999998</v>
      </c>
      <c r="U79" s="27">
        <v>0.63672485999999995</v>
      </c>
      <c r="V79" s="27">
        <v>0.68169112999999992</v>
      </c>
      <c r="W79" s="27">
        <v>0.70150724999999992</v>
      </c>
      <c r="X79" s="27">
        <v>0.70972338000000001</v>
      </c>
      <c r="Y79" s="27">
        <v>0.71191836000000008</v>
      </c>
      <c r="Z79" s="27">
        <v>0.72293905000000003</v>
      </c>
      <c r="AA79" s="27">
        <v>0.71296508000000003</v>
      </c>
      <c r="AB79" s="27">
        <v>0.69220298000000002</v>
      </c>
      <c r="AC79" s="27">
        <v>0.68561582999999993</v>
      </c>
      <c r="AD79" s="27">
        <v>0.69308119999999995</v>
      </c>
      <c r="AE79" s="27">
        <v>0.70997573999999997</v>
      </c>
      <c r="AF79" s="27">
        <v>0.69832885999999994</v>
      </c>
      <c r="AG79" s="27">
        <v>0.68344220999999994</v>
      </c>
      <c r="AH79" s="27">
        <v>0.68533438000000002</v>
      </c>
      <c r="AI79" s="27">
        <v>0.66903674999999996</v>
      </c>
      <c r="AJ79" s="27">
        <v>0.65810352000000005</v>
      </c>
      <c r="AK79" s="3">
        <f t="shared" si="1"/>
        <v>0.64427720111111109</v>
      </c>
      <c r="AM79" s="10" t="s">
        <v>94</v>
      </c>
      <c r="AO79" s="2">
        <f>SUM(A108:AJ109)/26</f>
        <v>0.68790293692307691</v>
      </c>
      <c r="AP79" s="2">
        <f>((AK79-AK$5)*100)/AK$5</f>
        <v>-4.7625490251426772</v>
      </c>
      <c r="AR79" s="10" t="s">
        <v>94</v>
      </c>
      <c r="AS79" s="2"/>
      <c r="AT79" s="1">
        <f>((AO79-AO$5)*100)/AO$5</f>
        <v>-10.556701273053394</v>
      </c>
    </row>
    <row r="80" spans="1:46" x14ac:dyDescent="0.25">
      <c r="A80" s="29">
        <v>0.5996108200000001</v>
      </c>
      <c r="B80" s="30">
        <v>0.58923161000000002</v>
      </c>
      <c r="C80" s="29">
        <v>0.58045073000000014</v>
      </c>
      <c r="D80" s="29">
        <v>0.58282208000000002</v>
      </c>
      <c r="E80" s="31">
        <v>0.57641538999999997</v>
      </c>
      <c r="F80" s="31">
        <v>0.55645381999999999</v>
      </c>
      <c r="G80" s="31">
        <v>0.55490220000000001</v>
      </c>
      <c r="H80" s="31">
        <v>0.55616933000000002</v>
      </c>
      <c r="I80" s="31">
        <v>0.57895034999999995</v>
      </c>
      <c r="J80" s="31">
        <v>0.59071225999999999</v>
      </c>
      <c r="K80" s="31">
        <v>0.58466108999999999</v>
      </c>
      <c r="L80" s="31">
        <v>0.57963746999999999</v>
      </c>
      <c r="M80" s="31">
        <v>0.57367885000000007</v>
      </c>
      <c r="N80" s="31">
        <v>0.57401999999999997</v>
      </c>
      <c r="O80" s="31">
        <v>0.57503473999999999</v>
      </c>
      <c r="P80" s="31">
        <v>0.57038915000000001</v>
      </c>
      <c r="Q80" s="32">
        <v>0.56906820000000002</v>
      </c>
      <c r="R80" s="32">
        <v>0.5669437100000001</v>
      </c>
      <c r="S80" s="33">
        <v>0.53911218999999999</v>
      </c>
      <c r="T80" s="33" t="s">
        <v>0</v>
      </c>
      <c r="U80" s="33">
        <v>0.6632116400000001</v>
      </c>
      <c r="V80" s="33">
        <v>0.67864265999999995</v>
      </c>
      <c r="W80" s="33">
        <v>0.68586137000000003</v>
      </c>
      <c r="X80" s="33">
        <v>0.68075599999999992</v>
      </c>
      <c r="Y80" s="33">
        <v>0.67695620000000001</v>
      </c>
      <c r="Z80" s="33">
        <v>0.66999743</v>
      </c>
      <c r="AA80" s="33">
        <v>0.6470747</v>
      </c>
      <c r="AB80" s="33">
        <v>0.6370593</v>
      </c>
      <c r="AC80" s="29">
        <v>0.63000571999999999</v>
      </c>
      <c r="AD80" s="29">
        <v>0.62724175999999998</v>
      </c>
      <c r="AE80" s="29">
        <v>0.64752927000000005</v>
      </c>
      <c r="AF80" s="29">
        <v>0.64477702999999997</v>
      </c>
      <c r="AG80" s="29">
        <v>0.61658614</v>
      </c>
      <c r="AH80" s="29">
        <v>0.61197248000000004</v>
      </c>
      <c r="AI80" s="29">
        <v>0.60550171999999991</v>
      </c>
      <c r="AJ80" s="29">
        <v>0.60503782000000006</v>
      </c>
      <c r="AK80" s="3">
        <f t="shared" si="1"/>
        <v>0.60647072085714271</v>
      </c>
      <c r="AM80" s="10" t="s">
        <v>116</v>
      </c>
      <c r="AO80" s="2">
        <f>SUM(A78:AJ79)/72</f>
        <v>0.77615388819444442</v>
      </c>
      <c r="AP80" s="2">
        <f>((AK80-AK$6)*100)/AK$6</f>
        <v>-5.3303586876626028</v>
      </c>
      <c r="AR80" s="10" t="s">
        <v>116</v>
      </c>
      <c r="AS80" s="2"/>
      <c r="AT80" s="1">
        <f>((AO80-AO$6)*100)/AO$6</f>
        <v>-6.2274104079539798</v>
      </c>
    </row>
    <row r="81" spans="1:47" x14ac:dyDescent="0.25">
      <c r="A81" s="29">
        <v>0.57632259999999991</v>
      </c>
      <c r="B81" s="30">
        <v>0.57550343999999998</v>
      </c>
      <c r="C81" s="29">
        <v>0.56707850999999998</v>
      </c>
      <c r="D81" s="29">
        <v>0.55977370999999998</v>
      </c>
      <c r="E81" s="31">
        <v>0.54102386999999996</v>
      </c>
      <c r="F81" s="31">
        <v>0.49738917999999999</v>
      </c>
      <c r="G81" s="31">
        <v>0.47223788999999999</v>
      </c>
      <c r="H81" s="31">
        <v>0.43617528</v>
      </c>
      <c r="I81" s="31">
        <v>0.48267981999999998</v>
      </c>
      <c r="J81" s="31">
        <v>0.48621342000000001</v>
      </c>
      <c r="K81" s="31">
        <v>0.49230784000000011</v>
      </c>
      <c r="L81" s="31">
        <v>0.49825649000000011</v>
      </c>
      <c r="M81" s="31">
        <v>0.50708282999999998</v>
      </c>
      <c r="N81" s="31">
        <v>0.51772868000000005</v>
      </c>
      <c r="O81" s="31">
        <v>0.52726079999999997</v>
      </c>
      <c r="P81" s="31">
        <v>0.52866662000000009</v>
      </c>
      <c r="Q81" s="32">
        <v>0.53445180999999997</v>
      </c>
      <c r="R81" s="32">
        <v>0.52290009999999998</v>
      </c>
      <c r="S81" s="33">
        <v>0.48098584</v>
      </c>
      <c r="T81" s="33" t="s">
        <v>0</v>
      </c>
      <c r="U81" s="33">
        <v>0.65042792000000005</v>
      </c>
      <c r="V81" s="33">
        <v>0.65218441999999999</v>
      </c>
      <c r="W81" s="33">
        <v>0.65386246000000003</v>
      </c>
      <c r="X81" s="33">
        <v>0.64340609999999998</v>
      </c>
      <c r="Y81" s="33">
        <v>0.63781248000000001</v>
      </c>
      <c r="Z81" s="33">
        <v>0.62168178000000007</v>
      </c>
      <c r="AA81" s="33">
        <v>0.61171046000000007</v>
      </c>
      <c r="AB81" s="33">
        <v>0.61473613999999999</v>
      </c>
      <c r="AC81" s="29">
        <v>0.59903502000000008</v>
      </c>
      <c r="AD81" s="29">
        <v>0.56254433999999998</v>
      </c>
      <c r="AE81" s="29">
        <v>0.56097081000000004</v>
      </c>
      <c r="AF81" s="29">
        <v>0.57836136000000005</v>
      </c>
      <c r="AG81" s="29">
        <v>0.55808773999999994</v>
      </c>
      <c r="AH81" s="29">
        <v>0.56116774000000003</v>
      </c>
      <c r="AI81" s="29">
        <v>0.56420157999999998</v>
      </c>
      <c r="AJ81" s="29">
        <v>0.57168248999999993</v>
      </c>
      <c r="AK81" s="3">
        <f t="shared" si="1"/>
        <v>0.55559747342857146</v>
      </c>
      <c r="AM81" s="11" t="s">
        <v>99</v>
      </c>
      <c r="AO81" s="2">
        <f>SUM(A103:R107)/56</f>
        <v>0.42594174321428574</v>
      </c>
      <c r="AP81" s="2">
        <f>((AK81-AK$7)*100)/AK$7</f>
        <v>-7.5510631160262562</v>
      </c>
      <c r="AR81" s="11" t="s">
        <v>99</v>
      </c>
      <c r="AS81" s="2"/>
      <c r="AT81" s="1">
        <f>((AO81-AO$7)*100)/AO$7</f>
        <v>-11.39140647678855</v>
      </c>
    </row>
    <row r="82" spans="1:47" x14ac:dyDescent="0.25">
      <c r="A82" s="29">
        <v>0.55865045000000002</v>
      </c>
      <c r="B82" s="30">
        <v>0.53973400999999999</v>
      </c>
      <c r="C82" s="29">
        <v>0.48777399999999999</v>
      </c>
      <c r="D82" s="29">
        <v>0.42980780000000002</v>
      </c>
      <c r="E82" s="31">
        <v>0.4074142</v>
      </c>
      <c r="F82" s="31">
        <v>0.39975085999999999</v>
      </c>
      <c r="G82" s="31">
        <v>0.36802087999999999</v>
      </c>
      <c r="H82" s="31">
        <v>0.36961882000000001</v>
      </c>
      <c r="I82" s="31">
        <v>0.36943515999999998</v>
      </c>
      <c r="J82" s="31">
        <v>0.36367831</v>
      </c>
      <c r="K82" s="31">
        <v>0.37589788000000002</v>
      </c>
      <c r="L82" s="31">
        <v>0.38617268999999999</v>
      </c>
      <c r="M82" s="31">
        <v>0.39900827999999999</v>
      </c>
      <c r="N82" s="31">
        <v>0.41534434999999997</v>
      </c>
      <c r="O82" s="31">
        <v>0.42981297000000002</v>
      </c>
      <c r="P82" s="31">
        <v>0.43697068999999999</v>
      </c>
      <c r="Q82" s="32">
        <v>0.44678196999999997</v>
      </c>
      <c r="R82" s="32">
        <v>0.43592679000000001</v>
      </c>
      <c r="S82" s="33">
        <v>0.40056148000000003</v>
      </c>
      <c r="T82" s="33" t="s">
        <v>0</v>
      </c>
      <c r="U82" s="33">
        <v>0.53215732999999998</v>
      </c>
      <c r="V82" s="33">
        <v>0.52496885999999998</v>
      </c>
      <c r="W82" s="33">
        <v>0.53886396000000003</v>
      </c>
      <c r="X82" s="33">
        <v>0.54747261999999997</v>
      </c>
      <c r="Y82" s="33">
        <v>0.54235893000000002</v>
      </c>
      <c r="Z82" s="33">
        <v>0.54659766999999992</v>
      </c>
      <c r="AA82" s="33">
        <v>0.55270145000000004</v>
      </c>
      <c r="AB82" s="33">
        <v>0.56347979999999998</v>
      </c>
      <c r="AC82" s="29">
        <v>0.55687909999999996</v>
      </c>
      <c r="AD82" s="29">
        <v>0.49119446999999999</v>
      </c>
      <c r="AE82" s="29">
        <v>0.47823561999999997</v>
      </c>
      <c r="AF82" s="29">
        <v>0.49522010000000011</v>
      </c>
      <c r="AG82" s="29">
        <v>0.49759058</v>
      </c>
      <c r="AH82" s="29">
        <v>0.51606109999999994</v>
      </c>
      <c r="AI82" s="29">
        <v>0.53700618</v>
      </c>
      <c r="AJ82" s="29">
        <v>0.55536035000000006</v>
      </c>
      <c r="AK82" s="3">
        <f t="shared" si="1"/>
        <v>0.47132884885714299</v>
      </c>
      <c r="AM82" s="11" t="s">
        <v>102</v>
      </c>
      <c r="AO82" s="2">
        <f>SUM(E80:R84)/68</f>
        <v>0.40120825461764714</v>
      </c>
      <c r="AP82" s="2">
        <f>((AK82-AK$8)*100)/AK$8</f>
        <v>-11.129666787124151</v>
      </c>
      <c r="AR82" s="11" t="s">
        <v>102</v>
      </c>
      <c r="AS82" s="2"/>
      <c r="AT82" s="1">
        <f>((AO82-AO$8)*100)/AO$8</f>
        <v>-11.166201227510753</v>
      </c>
    </row>
    <row r="83" spans="1:47" x14ac:dyDescent="0.25">
      <c r="A83" s="29">
        <v>0.46189428999999999</v>
      </c>
      <c r="B83" s="30">
        <v>0.40671338000000001</v>
      </c>
      <c r="C83" s="29">
        <v>0.32111688999999999</v>
      </c>
      <c r="D83" s="29">
        <v>0.30421615000000002</v>
      </c>
      <c r="E83" s="31" t="s">
        <v>0</v>
      </c>
      <c r="F83" s="31">
        <v>0.41900810999999999</v>
      </c>
      <c r="G83" s="31">
        <v>0.32257722</v>
      </c>
      <c r="H83" s="31">
        <v>0.28928215400000001</v>
      </c>
      <c r="I83" s="31">
        <v>0.28967906999999998</v>
      </c>
      <c r="J83" s="31">
        <v>0.28747868999999998</v>
      </c>
      <c r="K83" s="31">
        <v>0.29147780499999998</v>
      </c>
      <c r="L83" s="31">
        <v>0.29763503000000002</v>
      </c>
      <c r="M83" s="31">
        <v>0.29707603999999999</v>
      </c>
      <c r="N83" s="31">
        <v>0.30294202999999997</v>
      </c>
      <c r="O83" s="31">
        <v>0.31646143999999998</v>
      </c>
      <c r="P83" s="31">
        <v>0.33078489</v>
      </c>
      <c r="Q83" s="32">
        <v>0.33712187999999998</v>
      </c>
      <c r="R83" s="32">
        <v>0.31637834999999997</v>
      </c>
      <c r="S83" s="33">
        <v>0.30637891499999997</v>
      </c>
      <c r="T83" s="33" t="s">
        <v>0</v>
      </c>
      <c r="U83" s="33">
        <v>0.47522900000000001</v>
      </c>
      <c r="V83" s="33">
        <v>0.41114458999999998</v>
      </c>
      <c r="W83" s="33">
        <v>0.40787316000000001</v>
      </c>
      <c r="X83" s="33">
        <v>0.42352968000000002</v>
      </c>
      <c r="Y83" s="33">
        <v>0.43839992999999999</v>
      </c>
      <c r="Z83" s="33">
        <v>0.44628717000000012</v>
      </c>
      <c r="AA83" s="33">
        <v>0.45397344000000001</v>
      </c>
      <c r="AB83" s="33">
        <v>0.47252353000000002</v>
      </c>
      <c r="AC83" s="29">
        <v>0.56190410999999996</v>
      </c>
      <c r="AD83" s="29">
        <v>0.38084053000000001</v>
      </c>
      <c r="AE83" s="29">
        <v>0.33421034999999999</v>
      </c>
      <c r="AF83" s="29">
        <v>0.37733730999999998</v>
      </c>
      <c r="AG83" s="29">
        <v>0.43164562000000001</v>
      </c>
      <c r="AH83" s="29">
        <v>0.46794460999999998</v>
      </c>
      <c r="AI83" s="29">
        <v>0.49834602000000011</v>
      </c>
      <c r="AJ83" s="29">
        <v>0.50007941999999994</v>
      </c>
      <c r="AK83" s="3">
        <f t="shared" si="1"/>
        <v>0.38174972952941172</v>
      </c>
      <c r="AM83" s="12" t="s">
        <v>105</v>
      </c>
      <c r="AO83" s="2">
        <f>SUM(S103:Z107)/35</f>
        <v>0.4291888152285715</v>
      </c>
      <c r="AP83" s="2">
        <f>((AK83-AK$9)*100)/AK$9</f>
        <v>-13.25875210922996</v>
      </c>
      <c r="AR83" s="12" t="s">
        <v>105</v>
      </c>
      <c r="AS83" s="2"/>
      <c r="AT83" s="1">
        <f>((AO83-AO$9)*100)/AO$9</f>
        <v>-12.45191161739778</v>
      </c>
    </row>
    <row r="84" spans="1:47" x14ac:dyDescent="0.25">
      <c r="A84" s="29">
        <v>0.30348449</v>
      </c>
      <c r="B84" s="30">
        <v>0.27861119000000001</v>
      </c>
      <c r="C84" s="29">
        <v>0.225369925</v>
      </c>
      <c r="D84" s="29" t="s">
        <v>0</v>
      </c>
      <c r="E84" s="31" t="s">
        <v>0</v>
      </c>
      <c r="F84" s="31">
        <v>0.34450233000000002</v>
      </c>
      <c r="G84" s="31">
        <v>0.22461268000000001</v>
      </c>
      <c r="H84" s="31">
        <v>0.20460109000000001</v>
      </c>
      <c r="I84" s="31">
        <v>0.190431725</v>
      </c>
      <c r="J84" s="31">
        <v>0.16623106600000001</v>
      </c>
      <c r="K84" s="31">
        <v>0.12929712800000001</v>
      </c>
      <c r="L84" s="31">
        <v>0.114919813</v>
      </c>
      <c r="M84" s="31">
        <v>0.15577257799999999</v>
      </c>
      <c r="N84" s="31">
        <v>0.18420542400000001</v>
      </c>
      <c r="O84" s="31">
        <v>0.20045540000000001</v>
      </c>
      <c r="P84" s="31">
        <v>0.209881085</v>
      </c>
      <c r="Q84" s="32">
        <v>0.193892326</v>
      </c>
      <c r="R84" s="32">
        <v>0.21021092</v>
      </c>
      <c r="S84" s="33">
        <v>0.26106940000000001</v>
      </c>
      <c r="T84" s="33" t="s">
        <v>0</v>
      </c>
      <c r="U84" s="33" t="s">
        <v>0</v>
      </c>
      <c r="V84" s="33">
        <v>0.31001477</v>
      </c>
      <c r="W84" s="33">
        <v>0.28044724599999998</v>
      </c>
      <c r="X84" s="33">
        <v>0.30209707000000002</v>
      </c>
      <c r="Y84" s="33">
        <v>0.33075335</v>
      </c>
      <c r="Z84" s="33">
        <v>0.31522923000000003</v>
      </c>
      <c r="AA84" s="33">
        <v>0.28663856999999998</v>
      </c>
      <c r="AB84" s="33">
        <v>0.36167598000000001</v>
      </c>
      <c r="AC84" s="29" t="s">
        <v>0</v>
      </c>
      <c r="AD84" s="29">
        <v>0.30591992000000001</v>
      </c>
      <c r="AE84" s="29">
        <v>0.24904330999999999</v>
      </c>
      <c r="AF84" s="29">
        <v>0.21419309</v>
      </c>
      <c r="AG84" s="29">
        <v>0.19211015400000001</v>
      </c>
      <c r="AH84" s="29">
        <v>0.27580375600000001</v>
      </c>
      <c r="AI84" s="29">
        <v>0.31530538600000002</v>
      </c>
      <c r="AJ84" s="29">
        <v>0.30474517000000001</v>
      </c>
      <c r="AK84" s="3">
        <f t="shared" si="1"/>
        <v>0.24650082490322589</v>
      </c>
      <c r="AM84" s="12" t="s">
        <v>108</v>
      </c>
      <c r="AO84" s="2">
        <f>SUM(S80:AB84)/44</f>
        <v>0.51086150502272731</v>
      </c>
      <c r="AP84" s="2">
        <f>((AK84-AK$10)*100)/AK$10</f>
        <v>-15.240495645909823</v>
      </c>
      <c r="AR84" s="12" t="s">
        <v>108</v>
      </c>
      <c r="AS84" s="2"/>
      <c r="AT84" s="1">
        <f>((AO84-AO$10)*100)/AO$10</f>
        <v>-9.255451998931111</v>
      </c>
    </row>
    <row r="85" spans="1:47" x14ac:dyDescent="0.25">
      <c r="A85" s="29">
        <v>0.25024501999999998</v>
      </c>
      <c r="B85" s="30">
        <v>0.25388670000000002</v>
      </c>
      <c r="C85" s="29" t="s">
        <v>0</v>
      </c>
      <c r="D85" s="29" t="s">
        <v>0</v>
      </c>
      <c r="E85" s="34" t="s">
        <v>0</v>
      </c>
      <c r="F85" s="34">
        <v>0.28431019000000002</v>
      </c>
      <c r="G85" s="34">
        <v>0.21003838999999999</v>
      </c>
      <c r="H85" s="34">
        <v>0.20188749</v>
      </c>
      <c r="I85" s="34">
        <v>0.19233122999999999</v>
      </c>
      <c r="J85" s="34">
        <v>0.17326185299999999</v>
      </c>
      <c r="K85" s="34">
        <v>0.16039284600000001</v>
      </c>
      <c r="L85" s="34">
        <v>0.13868647000000001</v>
      </c>
      <c r="M85" s="34">
        <v>0.12893275600000001</v>
      </c>
      <c r="N85" s="34">
        <v>0.129416856</v>
      </c>
      <c r="O85" s="34">
        <v>0.128766302</v>
      </c>
      <c r="P85" s="34">
        <v>0.13111251199999999</v>
      </c>
      <c r="Q85" s="34">
        <v>0.14148778000000001</v>
      </c>
      <c r="R85" s="34">
        <v>0.18434738000000001</v>
      </c>
      <c r="S85" s="35">
        <v>0.22331965000000001</v>
      </c>
      <c r="T85" s="35" t="s">
        <v>0</v>
      </c>
      <c r="U85" s="35" t="s">
        <v>0</v>
      </c>
      <c r="V85" s="35">
        <v>0.33540838000000001</v>
      </c>
      <c r="W85" s="35">
        <v>0.2565171</v>
      </c>
      <c r="X85" s="35">
        <v>0.18575921000000001</v>
      </c>
      <c r="Y85" s="35">
        <v>0.16815939999999999</v>
      </c>
      <c r="Z85" s="35">
        <v>0.17606706499999999</v>
      </c>
      <c r="AA85" s="35">
        <v>0.28029899000000003</v>
      </c>
      <c r="AB85" s="35">
        <v>0.35658719999999999</v>
      </c>
      <c r="AC85" s="36" t="s">
        <v>0</v>
      </c>
      <c r="AD85" s="29">
        <v>0.29349728000000003</v>
      </c>
      <c r="AE85" s="29">
        <v>0.27425106599999999</v>
      </c>
      <c r="AF85" s="29">
        <v>0.24835737999999999</v>
      </c>
      <c r="AG85" s="29">
        <v>0.23614088</v>
      </c>
      <c r="AH85" s="29">
        <v>0.23716751999999999</v>
      </c>
      <c r="AI85" s="29">
        <v>0.24296566999999999</v>
      </c>
      <c r="AJ85" s="29">
        <v>0.23633262999999999</v>
      </c>
      <c r="AK85" s="3">
        <f t="shared" si="1"/>
        <v>0.21533110653333332</v>
      </c>
      <c r="AM85" s="14" t="s">
        <v>99</v>
      </c>
      <c r="AO85" s="7">
        <f>(SUM(B94:O102)+SUM(P94:R98))/140</f>
        <v>0.16195715597241037</v>
      </c>
      <c r="AP85" s="2">
        <f>((AK85-AK$11)*100)/AK$11</f>
        <v>-15.081435074775117</v>
      </c>
      <c r="AR85" s="14" t="s">
        <v>99</v>
      </c>
      <c r="AS85" s="2"/>
      <c r="AT85" s="1">
        <f>((AO85-AO$11)*100)/AO$11</f>
        <v>-17.079318402228829</v>
      </c>
      <c r="AU85">
        <f>SUM(AT85:AT88)/4</f>
        <v>-18.159024756682378</v>
      </c>
    </row>
    <row r="86" spans="1:47" x14ac:dyDescent="0.25">
      <c r="A86" s="29">
        <v>0.22379379999999999</v>
      </c>
      <c r="B86" s="30">
        <v>0.21926154</v>
      </c>
      <c r="C86" s="29" t="s">
        <v>0</v>
      </c>
      <c r="D86" s="29" t="s">
        <v>0</v>
      </c>
      <c r="E86" s="34" t="s">
        <v>0</v>
      </c>
      <c r="F86" s="34">
        <v>0.29197294499999998</v>
      </c>
      <c r="G86" s="34">
        <v>0.19664477</v>
      </c>
      <c r="H86" s="34">
        <v>0.17495306999999999</v>
      </c>
      <c r="I86" s="34">
        <v>0.168362028</v>
      </c>
      <c r="J86" s="34">
        <v>0.15670689600000001</v>
      </c>
      <c r="K86" s="34">
        <v>0.15178713499999999</v>
      </c>
      <c r="L86" s="34">
        <v>0.138643656</v>
      </c>
      <c r="M86" s="34">
        <v>0.13099798000000001</v>
      </c>
      <c r="N86" s="34">
        <v>0.130797724</v>
      </c>
      <c r="O86" s="34">
        <v>0.13957287500000001</v>
      </c>
      <c r="P86" s="34">
        <v>0.15021462999999999</v>
      </c>
      <c r="Q86" s="34">
        <v>0.16478309999999999</v>
      </c>
      <c r="R86" s="34">
        <v>0.177657175</v>
      </c>
      <c r="S86" s="35">
        <v>0.181586836</v>
      </c>
      <c r="T86" s="35" t="s">
        <v>0</v>
      </c>
      <c r="U86" s="35" t="s">
        <v>0</v>
      </c>
      <c r="V86" s="35">
        <v>0.38673603000000001</v>
      </c>
      <c r="W86" s="35">
        <v>0.26090435000000001</v>
      </c>
      <c r="X86" s="35">
        <v>0.180368111</v>
      </c>
      <c r="Y86" s="35">
        <v>0.18881680300000001</v>
      </c>
      <c r="Z86" s="35">
        <v>0.22822820999999999</v>
      </c>
      <c r="AA86" s="35">
        <v>0.29109021000000002</v>
      </c>
      <c r="AB86" s="35">
        <v>0.34826449999999998</v>
      </c>
      <c r="AC86" s="36" t="s">
        <v>0</v>
      </c>
      <c r="AD86" s="29">
        <v>0.31210506999999998</v>
      </c>
      <c r="AE86" s="29">
        <v>0.27439234000000001</v>
      </c>
      <c r="AF86" s="29">
        <v>0.23636053000000001</v>
      </c>
      <c r="AG86" s="29">
        <v>0.23523895</v>
      </c>
      <c r="AH86" s="29">
        <v>0.23545514000000001</v>
      </c>
      <c r="AI86" s="29">
        <v>0.24002813000000001</v>
      </c>
      <c r="AJ86" s="29">
        <v>0.23581533499999999</v>
      </c>
      <c r="AK86" s="3">
        <f t="shared" si="1"/>
        <v>0.21505132896666668</v>
      </c>
      <c r="AM86" s="14" t="s">
        <v>102</v>
      </c>
      <c r="AO86" s="2">
        <f>SUM(E85:R93)/126</f>
        <v>0.16261786421460325</v>
      </c>
      <c r="AP86" s="2">
        <f>((AK86-AK$12)*100)/AK$12</f>
        <v>-15.341723678500921</v>
      </c>
      <c r="AR86" s="14" t="s">
        <v>102</v>
      </c>
      <c r="AS86" s="2"/>
      <c r="AT86" s="1">
        <f>((AO86-AO$12)*100)/AO$12</f>
        <v>-18.8679537570953</v>
      </c>
    </row>
    <row r="87" spans="1:47" x14ac:dyDescent="0.25">
      <c r="A87" s="29">
        <v>0.223190044</v>
      </c>
      <c r="B87" s="30">
        <v>0.18427850000000001</v>
      </c>
      <c r="C87" s="29" t="s">
        <v>0</v>
      </c>
      <c r="D87" s="29" t="s">
        <v>0</v>
      </c>
      <c r="E87" s="34" t="s">
        <v>0</v>
      </c>
      <c r="F87" s="34">
        <v>0.25434963399999999</v>
      </c>
      <c r="G87" s="34">
        <v>0.180087896</v>
      </c>
      <c r="H87" s="34">
        <v>0.15025614400000001</v>
      </c>
      <c r="I87" s="34">
        <v>0.12520608</v>
      </c>
      <c r="J87" s="34">
        <v>0.121212416</v>
      </c>
      <c r="K87" s="34">
        <v>0.131267836</v>
      </c>
      <c r="L87" s="34">
        <v>0.12785381700000001</v>
      </c>
      <c r="M87" s="34">
        <v>0.125082368</v>
      </c>
      <c r="N87" s="34">
        <v>0.13203002</v>
      </c>
      <c r="O87" s="34">
        <v>0.14951053</v>
      </c>
      <c r="P87" s="34">
        <v>0.16266831000000001</v>
      </c>
      <c r="Q87" s="34">
        <v>0.17360087399999999</v>
      </c>
      <c r="R87" s="34">
        <v>0.175691404</v>
      </c>
      <c r="S87" s="35">
        <v>0.14491026400000001</v>
      </c>
      <c r="T87" s="35" t="s">
        <v>0</v>
      </c>
      <c r="U87" s="35" t="s">
        <v>0</v>
      </c>
      <c r="V87" s="35" t="s">
        <v>0</v>
      </c>
      <c r="W87" s="35">
        <v>0.22806445</v>
      </c>
      <c r="X87" s="35">
        <v>0.198074584</v>
      </c>
      <c r="Y87" s="35">
        <v>0.202210586</v>
      </c>
      <c r="Z87" s="35">
        <v>0.23079134400000001</v>
      </c>
      <c r="AA87" s="35">
        <v>0.29084395000000002</v>
      </c>
      <c r="AB87" s="35" t="s">
        <v>0</v>
      </c>
      <c r="AC87" s="36" t="s">
        <v>0</v>
      </c>
      <c r="AD87" s="29">
        <v>0.36161106999999998</v>
      </c>
      <c r="AE87" s="29">
        <v>0.30269351</v>
      </c>
      <c r="AF87" s="29">
        <v>0.233761575</v>
      </c>
      <c r="AG87" s="29">
        <v>0.23428035</v>
      </c>
      <c r="AH87" s="29">
        <v>0.24254430399999999</v>
      </c>
      <c r="AI87" s="29">
        <v>0.24730737</v>
      </c>
      <c r="AJ87" s="29">
        <v>0.24266322000000001</v>
      </c>
      <c r="AK87" s="3">
        <f t="shared" si="1"/>
        <v>0.19914437321428571</v>
      </c>
      <c r="AM87" s="15" t="s">
        <v>105</v>
      </c>
      <c r="AO87" s="2">
        <f>(SUM(S94:AB102)+SUM(P99:R102))/67</f>
        <v>0.19725406477611934</v>
      </c>
      <c r="AP87" s="2">
        <f>((AK87-AK$13)*100)/AK$13</f>
        <v>-15.591757375757261</v>
      </c>
      <c r="AR87" s="15" t="s">
        <v>105</v>
      </c>
      <c r="AS87" s="2"/>
      <c r="AT87" s="1">
        <f>((AO87-AO$13)*100)/AO$13</f>
        <v>-19.921051990349568</v>
      </c>
    </row>
    <row r="88" spans="1:47" x14ac:dyDescent="0.25">
      <c r="A88" s="29">
        <v>0.24898411000000001</v>
      </c>
      <c r="B88" s="30">
        <v>0.173916244</v>
      </c>
      <c r="C88" s="29" t="s">
        <v>0</v>
      </c>
      <c r="D88" s="29" t="s">
        <v>0</v>
      </c>
      <c r="E88" s="34">
        <v>0.25546185999999999</v>
      </c>
      <c r="F88" s="34">
        <v>0.26678194</v>
      </c>
      <c r="G88" s="34">
        <v>0.17407383400000001</v>
      </c>
      <c r="H88" s="34">
        <v>0.129844026</v>
      </c>
      <c r="I88" s="34">
        <v>9.3243564500000001E-2</v>
      </c>
      <c r="J88" s="34">
        <v>0.10329554000000001</v>
      </c>
      <c r="K88" s="34">
        <v>8.9460234E-2</v>
      </c>
      <c r="L88" s="34">
        <v>9.5683622999999995E-2</v>
      </c>
      <c r="M88" s="34">
        <v>0.12386445</v>
      </c>
      <c r="N88" s="34">
        <v>0.14073905</v>
      </c>
      <c r="O88" s="34">
        <v>0.16028639</v>
      </c>
      <c r="P88" s="34">
        <v>0.17532209000000001</v>
      </c>
      <c r="Q88" s="34">
        <v>0.18385481000000001</v>
      </c>
      <c r="R88" s="34">
        <v>0.21100374</v>
      </c>
      <c r="S88" s="35">
        <v>0.15189623599999999</v>
      </c>
      <c r="T88" s="35" t="s">
        <v>0</v>
      </c>
      <c r="U88" s="35" t="s">
        <v>0</v>
      </c>
      <c r="V88" s="35" t="s">
        <v>0</v>
      </c>
      <c r="W88" s="35">
        <v>0.22977785000000001</v>
      </c>
      <c r="X88" s="35">
        <v>0.218081635</v>
      </c>
      <c r="Y88" s="35">
        <v>0.22329424</v>
      </c>
      <c r="Z88" s="35">
        <v>0.23877843000000001</v>
      </c>
      <c r="AA88" s="35">
        <v>0.32280537999999998</v>
      </c>
      <c r="AB88" s="35" t="s">
        <v>0</v>
      </c>
      <c r="AC88" s="36" t="s">
        <v>0</v>
      </c>
      <c r="AD88" s="29" t="s">
        <v>0</v>
      </c>
      <c r="AE88" s="29">
        <v>0.23717365000000001</v>
      </c>
      <c r="AF88" s="29">
        <v>0.23464051999999999</v>
      </c>
      <c r="AG88" s="29">
        <v>0.23687370999999999</v>
      </c>
      <c r="AH88" s="29">
        <v>0.25341173</v>
      </c>
      <c r="AI88" s="29">
        <v>0.26579872999999998</v>
      </c>
      <c r="AJ88" s="29">
        <v>0.26565947000000001</v>
      </c>
      <c r="AK88" s="3">
        <f t="shared" si="1"/>
        <v>0.19657168166071431</v>
      </c>
      <c r="AM88" s="15" t="s">
        <v>108</v>
      </c>
      <c r="AO88" s="2">
        <f>SUM(S85:AB93)/54</f>
        <v>0.25140713777777773</v>
      </c>
      <c r="AP88" s="1">
        <f>((AK88-AK$14)*100)/AK$14</f>
        <v>-16.553966760727221</v>
      </c>
      <c r="AR88" s="15" t="s">
        <v>108</v>
      </c>
      <c r="AS88" s="2"/>
      <c r="AT88" s="1">
        <f>((AO88-AO$14)*100)/AO$14</f>
        <v>-16.767774877055821</v>
      </c>
    </row>
    <row r="89" spans="1:47" x14ac:dyDescent="0.25">
      <c r="A89" s="29">
        <v>0.27126380999999999</v>
      </c>
      <c r="B89" s="30">
        <v>0.20918311000000001</v>
      </c>
      <c r="C89" s="29" t="s">
        <v>0</v>
      </c>
      <c r="D89" s="29" t="s">
        <v>0</v>
      </c>
      <c r="E89" s="34">
        <v>0.25536501</v>
      </c>
      <c r="F89" s="34">
        <v>0.23038081399999999</v>
      </c>
      <c r="G89" s="34">
        <v>0.162649129</v>
      </c>
      <c r="H89" s="34">
        <v>0.100580856</v>
      </c>
      <c r="I89" s="34">
        <v>8.8195758000000013E-2</v>
      </c>
      <c r="J89" s="34">
        <v>6.9501855799999998E-2</v>
      </c>
      <c r="K89" s="34">
        <v>7.8817273699999996E-2</v>
      </c>
      <c r="L89" s="34">
        <v>0.101514857</v>
      </c>
      <c r="M89" s="34">
        <v>0.12908789600000001</v>
      </c>
      <c r="N89" s="34">
        <v>0.15275656700000001</v>
      </c>
      <c r="O89" s="34">
        <v>0.17541183299999999</v>
      </c>
      <c r="P89" s="34">
        <v>0.194987624</v>
      </c>
      <c r="Q89" s="34">
        <v>0.207111095</v>
      </c>
      <c r="R89" s="34">
        <v>0.24071274000000001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0.25277692000000002</v>
      </c>
      <c r="X89" s="35">
        <v>0.22769748000000001</v>
      </c>
      <c r="Y89" s="35">
        <v>0.24214499</v>
      </c>
      <c r="Z89" s="35">
        <v>0.25538512000000002</v>
      </c>
      <c r="AA89" s="35">
        <v>0.34819453</v>
      </c>
      <c r="AB89" s="35" t="s">
        <v>0</v>
      </c>
      <c r="AC89" s="36" t="s">
        <v>0</v>
      </c>
      <c r="AD89" s="29" t="s">
        <v>0</v>
      </c>
      <c r="AE89" s="29">
        <v>0.23606447</v>
      </c>
      <c r="AF89" s="29">
        <v>0.23721242000000001</v>
      </c>
      <c r="AG89" s="29">
        <v>0.24061494</v>
      </c>
      <c r="AH89" s="29">
        <v>0.26314588</v>
      </c>
      <c r="AI89" s="29">
        <v>0.28679613999999998</v>
      </c>
      <c r="AJ89" s="29">
        <v>0.29926775</v>
      </c>
      <c r="AK89" s="3">
        <f t="shared" si="1"/>
        <v>0.20580818031481482</v>
      </c>
      <c r="AM89" s="16" t="s">
        <v>117</v>
      </c>
      <c r="AO89" s="7">
        <f>(SUM(AC80:AJ102)+SUM(A80:D93))/173</f>
        <v>0.32264884882080919</v>
      </c>
      <c r="AP89" s="2">
        <f>((AK89-AK$15)*100)/AK$15</f>
        <v>-17.344511624777638</v>
      </c>
      <c r="AR89" s="16" t="s">
        <v>117</v>
      </c>
      <c r="AS89" s="2"/>
      <c r="AT89" s="1">
        <f>((AO89-AO$15)*100)/AO$15</f>
        <v>-11.727991876192284</v>
      </c>
    </row>
    <row r="90" spans="1:47" x14ac:dyDescent="0.25">
      <c r="A90" s="29">
        <v>0.33184449999999999</v>
      </c>
      <c r="B90" s="30">
        <v>0.23723801999999999</v>
      </c>
      <c r="C90" s="29" t="s">
        <v>0</v>
      </c>
      <c r="D90" s="29" t="s">
        <v>0</v>
      </c>
      <c r="E90" s="34">
        <v>0.188301993</v>
      </c>
      <c r="F90" s="34">
        <v>0.20470031399999999</v>
      </c>
      <c r="G90" s="34">
        <v>0.14735292999999999</v>
      </c>
      <c r="H90" s="34">
        <v>0.12130350500000001</v>
      </c>
      <c r="I90" s="34">
        <v>8.3081047000000005E-2</v>
      </c>
      <c r="J90" s="34">
        <v>6.9255096000000002E-2</v>
      </c>
      <c r="K90" s="34">
        <v>6.6127982040000005E-2</v>
      </c>
      <c r="L90" s="34">
        <v>7.5998800999999991E-2</v>
      </c>
      <c r="M90" s="34">
        <v>0.106121093</v>
      </c>
      <c r="N90" s="34">
        <v>0.15541170400000001</v>
      </c>
      <c r="O90" s="34">
        <v>0.185883408</v>
      </c>
      <c r="P90" s="34">
        <v>0.21196128</v>
      </c>
      <c r="Q90" s="34">
        <v>0.23157087000000001</v>
      </c>
      <c r="R90" s="34">
        <v>0.30083262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0.23186762</v>
      </c>
      <c r="X90" s="35">
        <v>0.23063748000000001</v>
      </c>
      <c r="Y90" s="35">
        <v>0.25977095</v>
      </c>
      <c r="Z90" s="35">
        <v>0.26882078999999998</v>
      </c>
      <c r="AA90" s="35">
        <v>0.331361244</v>
      </c>
      <c r="AB90" s="35" t="s">
        <v>0</v>
      </c>
      <c r="AC90" s="36" t="s">
        <v>0</v>
      </c>
      <c r="AD90" s="29" t="s">
        <v>0</v>
      </c>
      <c r="AE90" s="29">
        <v>0.20458456999999999</v>
      </c>
      <c r="AF90" s="29">
        <v>0.20665338</v>
      </c>
      <c r="AG90" s="29">
        <v>0.22452021999999999</v>
      </c>
      <c r="AH90" s="29">
        <v>0.27654635399999999</v>
      </c>
      <c r="AI90" s="29">
        <v>0.29943499000000001</v>
      </c>
      <c r="AJ90" s="29">
        <v>0.32177417000000003</v>
      </c>
      <c r="AK90" s="3">
        <f t="shared" si="1"/>
        <v>0.20640581226074073</v>
      </c>
      <c r="AM90" t="s">
        <v>118</v>
      </c>
      <c r="AO90" s="2">
        <f>((SUM(A76:Z109)+SUM(AA76:AJ102))/895)</f>
        <v>0.36824554455997471</v>
      </c>
      <c r="AP90" s="2">
        <f>((AK90-AK$16)*100)/AK$16</f>
        <v>-18.141542548821395</v>
      </c>
      <c r="AR90" t="s">
        <v>118</v>
      </c>
      <c r="AT90" s="1">
        <f>((AO90-AO$16)*100)/AO$16</f>
        <v>-10.423469332905741</v>
      </c>
    </row>
    <row r="91" spans="1:47" x14ac:dyDescent="0.25">
      <c r="A91" s="29">
        <v>0.40510882999999998</v>
      </c>
      <c r="B91" s="30">
        <v>0.23232942000000001</v>
      </c>
      <c r="C91" s="29">
        <v>0.120690007</v>
      </c>
      <c r="D91" s="29">
        <v>0.15107957299999999</v>
      </c>
      <c r="E91" s="34">
        <v>0.18121024599999999</v>
      </c>
      <c r="F91" s="34">
        <v>0.17808004799999999</v>
      </c>
      <c r="G91" s="34">
        <v>0.14512022699999999</v>
      </c>
      <c r="H91" s="34">
        <v>0.13281921699999999</v>
      </c>
      <c r="I91" s="34">
        <v>9.0255761999999989E-2</v>
      </c>
      <c r="J91" s="34">
        <v>9.1285279000000011E-2</v>
      </c>
      <c r="K91" s="34">
        <v>8.326673200000001E-2</v>
      </c>
      <c r="L91" s="34">
        <v>9.2828503000000007E-2</v>
      </c>
      <c r="M91" s="34">
        <v>0.124818163</v>
      </c>
      <c r="N91" s="34">
        <v>0.17581128200000001</v>
      </c>
      <c r="O91" s="34">
        <v>0.23518204000000001</v>
      </c>
      <c r="P91" s="34">
        <v>0.27946599</v>
      </c>
      <c r="Q91" s="34">
        <v>0.28311637000000001</v>
      </c>
      <c r="R91" s="34">
        <v>0.32825444999999998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0.1858669</v>
      </c>
      <c r="X91" s="35">
        <v>0.22681966000000001</v>
      </c>
      <c r="Y91" s="35">
        <v>0.33864527999999999</v>
      </c>
      <c r="Z91" s="35">
        <v>0.36494517999999998</v>
      </c>
      <c r="AA91" s="35">
        <v>0.32864752000000003</v>
      </c>
      <c r="AB91" s="35" t="s">
        <v>0</v>
      </c>
      <c r="AC91" s="36" t="s">
        <v>0</v>
      </c>
      <c r="AD91" s="29" t="s">
        <v>0</v>
      </c>
      <c r="AE91" s="29">
        <v>0.1845658</v>
      </c>
      <c r="AF91" s="29">
        <v>0.23360483000000001</v>
      </c>
      <c r="AG91" s="29">
        <v>0.23155980000000001</v>
      </c>
      <c r="AH91" s="29">
        <v>0.26749905499999999</v>
      </c>
      <c r="AI91" s="29">
        <v>0.29172737500000001</v>
      </c>
      <c r="AJ91" s="29">
        <v>0.34463745000000001</v>
      </c>
      <c r="AK91" s="3">
        <f t="shared" si="1"/>
        <v>0.21824968927586208</v>
      </c>
      <c r="AM91" t="s">
        <v>119</v>
      </c>
      <c r="AP91" s="2">
        <f>((AK91-AK$17)*100)/AK$17</f>
        <v>-18.606041178781734</v>
      </c>
      <c r="AR91" t="s">
        <v>119</v>
      </c>
      <c r="AT91" s="1" t="e">
        <f>((AO91-AO$17)*100)/AO$17</f>
        <v>#DIV/0!</v>
      </c>
    </row>
    <row r="92" spans="1:47" x14ac:dyDescent="0.25">
      <c r="A92" s="29">
        <v>0.24105831999999999</v>
      </c>
      <c r="B92" s="30">
        <v>0.20582474000000001</v>
      </c>
      <c r="C92" s="29">
        <v>0.121496437</v>
      </c>
      <c r="D92" s="29">
        <v>0.13317810499999999</v>
      </c>
      <c r="E92" s="34">
        <v>0.13392947999999999</v>
      </c>
      <c r="F92" s="34">
        <v>0.145331082</v>
      </c>
      <c r="G92" s="34">
        <v>0.14435107</v>
      </c>
      <c r="H92" s="34">
        <v>0.13094545899999999</v>
      </c>
      <c r="I92" s="34">
        <v>0.12484608</v>
      </c>
      <c r="J92" s="34">
        <v>0.13473454900000001</v>
      </c>
      <c r="K92" s="34">
        <v>0.14591885299999999</v>
      </c>
      <c r="L92" s="34">
        <v>0.15670393599999999</v>
      </c>
      <c r="M92" s="34">
        <v>0.19017613</v>
      </c>
      <c r="N92" s="34">
        <v>0.237592</v>
      </c>
      <c r="O92" s="34">
        <v>0.27825713400000002</v>
      </c>
      <c r="P92" s="34">
        <v>0.31439571999999999</v>
      </c>
      <c r="Q92" s="34">
        <v>0.33897852000000001</v>
      </c>
      <c r="R92" s="34">
        <v>0.29441650000000003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0.20511851</v>
      </c>
      <c r="X92" s="35">
        <v>0.26029349000000002</v>
      </c>
      <c r="Y92" s="35">
        <v>0.33099633000000001</v>
      </c>
      <c r="Z92" s="35">
        <v>0.38930259</v>
      </c>
      <c r="AA92" s="35">
        <v>0.36609599999999998</v>
      </c>
      <c r="AB92" s="35" t="s">
        <v>0</v>
      </c>
      <c r="AC92" s="36" t="s">
        <v>0</v>
      </c>
      <c r="AD92" s="29" t="s">
        <v>0</v>
      </c>
      <c r="AE92" s="29">
        <v>0.175342045</v>
      </c>
      <c r="AF92" s="29">
        <v>0.204819426</v>
      </c>
      <c r="AG92" s="29">
        <v>0.18207178399999999</v>
      </c>
      <c r="AH92" s="29">
        <v>0.19331053000000001</v>
      </c>
      <c r="AI92" s="29">
        <v>0.26604992999999999</v>
      </c>
      <c r="AJ92" s="29">
        <v>0.34008170999999998</v>
      </c>
      <c r="AK92" s="3">
        <f t="shared" si="1"/>
        <v>0.2201936710344827</v>
      </c>
      <c r="AM92" t="s">
        <v>120</v>
      </c>
      <c r="AP92" s="2">
        <f>((AK92-AK$18)*100)/AK$18</f>
        <v>-18.646951188649449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0</v>
      </c>
      <c r="B93" s="30" t="s">
        <v>0</v>
      </c>
      <c r="C93" s="29">
        <v>0.111590591</v>
      </c>
      <c r="D93" s="29">
        <v>0.12919147</v>
      </c>
      <c r="E93" s="34">
        <v>0.14413957999999999</v>
      </c>
      <c r="F93" s="34">
        <v>0.13059921999999999</v>
      </c>
      <c r="G93" s="34">
        <v>0.12567602</v>
      </c>
      <c r="H93" s="34">
        <v>0.11805448</v>
      </c>
      <c r="I93" s="34">
        <v>0.115437787</v>
      </c>
      <c r="J93" s="34">
        <v>0.119657815</v>
      </c>
      <c r="K93" s="34">
        <v>0.12598641599999999</v>
      </c>
      <c r="L93" s="34">
        <v>0.13189630699999999</v>
      </c>
      <c r="M93" s="34">
        <v>0.14842444299999999</v>
      </c>
      <c r="N93" s="34">
        <v>0.16708817500000001</v>
      </c>
      <c r="O93" s="34">
        <v>0.19241469</v>
      </c>
      <c r="P93" s="34">
        <v>0.24317511999999999</v>
      </c>
      <c r="Q93" s="34">
        <v>0.296228135</v>
      </c>
      <c r="R93" s="34">
        <v>0.31420741000000002</v>
      </c>
      <c r="S93" s="35" t="s">
        <v>0</v>
      </c>
      <c r="T93" s="35" t="s">
        <v>0</v>
      </c>
      <c r="U93" s="35" t="s">
        <v>0</v>
      </c>
      <c r="V93" s="35">
        <v>0.13654555700000001</v>
      </c>
      <c r="W93" s="35">
        <v>0.14551881999999999</v>
      </c>
      <c r="X93" s="35">
        <v>0.15097630000000001</v>
      </c>
      <c r="Y93" s="35">
        <v>0.19304752999999999</v>
      </c>
      <c r="Z93" s="35">
        <v>0.249614225</v>
      </c>
      <c r="AA93" s="35">
        <v>0.32725343000000001</v>
      </c>
      <c r="AB93" s="35" t="s">
        <v>0</v>
      </c>
      <c r="AC93" s="36" t="s">
        <v>0</v>
      </c>
      <c r="AD93" s="29" t="s">
        <v>0</v>
      </c>
      <c r="AE93" s="29">
        <v>0.20228101000000001</v>
      </c>
      <c r="AF93" s="29">
        <v>0.16727141300000001</v>
      </c>
      <c r="AG93" s="29">
        <v>0.18140786</v>
      </c>
      <c r="AH93" s="29">
        <v>0.17623339599999999</v>
      </c>
      <c r="AI93" s="29">
        <v>0.19262791000000001</v>
      </c>
      <c r="AJ93" s="29">
        <v>0.223342174</v>
      </c>
      <c r="AK93" s="3">
        <f t="shared" si="1"/>
        <v>0.17713883157142854</v>
      </c>
      <c r="AM93" t="s">
        <v>121</v>
      </c>
      <c r="AO93" s="2">
        <f>SUM(U108:W109)/6</f>
        <v>0.75247214499999993</v>
      </c>
      <c r="AP93" s="2">
        <f>((AK93-AK$19)*100)/AK$19</f>
        <v>-18.62628771358726</v>
      </c>
      <c r="AR93" t="s">
        <v>124</v>
      </c>
      <c r="AT93" s="1">
        <f>((AO93-AO$19)*100)/AO$19</f>
        <v>-5.944866939839982</v>
      </c>
    </row>
    <row r="94" spans="1:47" x14ac:dyDescent="0.25">
      <c r="A94" t="s">
        <v>0</v>
      </c>
      <c r="B94" s="37" t="s">
        <v>0</v>
      </c>
      <c r="C94" s="34">
        <v>0.126915642</v>
      </c>
      <c r="D94" s="34">
        <v>0.123213802</v>
      </c>
      <c r="E94" s="34">
        <v>0.12613945700000001</v>
      </c>
      <c r="F94" s="34">
        <v>0.113128376</v>
      </c>
      <c r="G94" s="34">
        <v>0.11728955000000001</v>
      </c>
      <c r="H94" s="34">
        <v>0.123733412</v>
      </c>
      <c r="I94" s="34">
        <v>0.13528063800000001</v>
      </c>
      <c r="J94" s="34">
        <v>0.14713883</v>
      </c>
      <c r="K94" s="34">
        <v>0.146956114</v>
      </c>
      <c r="L94" s="34">
        <v>0.14641626699999999</v>
      </c>
      <c r="M94" s="34">
        <v>0.15424439300000001</v>
      </c>
      <c r="N94" s="34">
        <v>0.168609077</v>
      </c>
      <c r="O94" s="34">
        <v>0.19132929000000001</v>
      </c>
      <c r="P94" s="34">
        <v>0.24239379599999999</v>
      </c>
      <c r="Q94" s="34">
        <v>0.27881518999999999</v>
      </c>
      <c r="R94" s="34">
        <v>0.275761435</v>
      </c>
      <c r="S94" s="35" t="s">
        <v>0</v>
      </c>
      <c r="T94" s="35" t="s">
        <v>0</v>
      </c>
      <c r="U94" s="35" t="s">
        <v>0</v>
      </c>
      <c r="V94" s="35">
        <v>0.22021067499999999</v>
      </c>
      <c r="W94" s="35">
        <v>0.154589635</v>
      </c>
      <c r="X94" s="35">
        <v>0.15956978499999999</v>
      </c>
      <c r="Y94" s="35">
        <v>0.18282369500000001</v>
      </c>
      <c r="Z94" s="35">
        <v>0.23565285</v>
      </c>
      <c r="AA94" s="35">
        <v>0.312970835</v>
      </c>
      <c r="AB94" s="35" t="s">
        <v>0</v>
      </c>
      <c r="AC94" s="36" t="s">
        <v>0</v>
      </c>
      <c r="AD94" s="29" t="s">
        <v>0</v>
      </c>
      <c r="AE94" s="29">
        <v>0.34777211000000002</v>
      </c>
      <c r="AF94" s="29">
        <v>0.17751303399999999</v>
      </c>
      <c r="AG94" s="29">
        <v>0.15061743999999999</v>
      </c>
      <c r="AH94" s="29">
        <v>0.16349683000000001</v>
      </c>
      <c r="AI94" s="29">
        <v>0.16710894000000001</v>
      </c>
      <c r="AJ94" s="29">
        <v>0.198271586</v>
      </c>
      <c r="AK94" s="3">
        <f t="shared" si="1"/>
        <v>0.18171295299999998</v>
      </c>
      <c r="AP94" s="2">
        <f>((AK94-AK$20)*100)/AK$20</f>
        <v>-17.435067844060939</v>
      </c>
    </row>
    <row r="95" spans="1:47" x14ac:dyDescent="0.25">
      <c r="A95" t="s">
        <v>0</v>
      </c>
      <c r="B95" s="37">
        <v>0.132337547</v>
      </c>
      <c r="C95" s="34">
        <v>0.10827036700000001</v>
      </c>
      <c r="D95" s="34">
        <v>0.11340414</v>
      </c>
      <c r="E95" s="34">
        <v>0.101980681</v>
      </c>
      <c r="F95" s="34">
        <v>0.108304542</v>
      </c>
      <c r="G95" s="34">
        <v>0.13287972000000001</v>
      </c>
      <c r="H95" s="34">
        <v>0.160020356</v>
      </c>
      <c r="I95" s="34">
        <v>0.20673728999999999</v>
      </c>
      <c r="J95" s="34">
        <v>0.24902509</v>
      </c>
      <c r="K95" s="34">
        <v>0.26994586999999998</v>
      </c>
      <c r="L95" s="34">
        <v>0.28720449999999997</v>
      </c>
      <c r="M95" s="34">
        <v>0.27920765400000003</v>
      </c>
      <c r="N95" s="34">
        <v>0.26002906999999997</v>
      </c>
      <c r="O95" s="34">
        <v>0.24129524399999999</v>
      </c>
      <c r="P95" s="34">
        <v>0.25090765999999998</v>
      </c>
      <c r="Q95" s="34">
        <v>0.25544691000000003</v>
      </c>
      <c r="R95" s="34">
        <v>0.25647616000000001</v>
      </c>
      <c r="S95" s="35" t="s">
        <v>0</v>
      </c>
      <c r="T95" s="35" t="s">
        <v>0</v>
      </c>
      <c r="U95" s="35">
        <v>0.16127881599999999</v>
      </c>
      <c r="V95" s="35">
        <v>0.201243007</v>
      </c>
      <c r="W95" s="35">
        <v>0.24330129</v>
      </c>
      <c r="X95" s="35">
        <v>0.20713992000000001</v>
      </c>
      <c r="Y95" s="35">
        <v>0.19193007000000001</v>
      </c>
      <c r="Z95" s="35">
        <v>0.19967051299999999</v>
      </c>
      <c r="AA95" s="35">
        <v>0.24836773400000001</v>
      </c>
      <c r="AB95" s="35" t="s">
        <v>0</v>
      </c>
      <c r="AC95" s="36" t="s">
        <v>0</v>
      </c>
      <c r="AD95" s="29" t="s">
        <v>0</v>
      </c>
      <c r="AE95" s="29">
        <v>0.27023684999999997</v>
      </c>
      <c r="AF95" s="29">
        <v>0.20573230000000001</v>
      </c>
      <c r="AG95" s="29">
        <v>0.15127876800000001</v>
      </c>
      <c r="AH95" s="29">
        <v>0.170984415</v>
      </c>
      <c r="AI95" s="29">
        <v>0.17842877500000001</v>
      </c>
      <c r="AJ95" s="29">
        <v>0.21775605000000001</v>
      </c>
      <c r="AK95" s="3">
        <f t="shared" si="1"/>
        <v>0.20202737696666667</v>
      </c>
      <c r="AP95" s="2">
        <f>((AK95-AK$21)*100)/AK$21</f>
        <v>-18.015926646133714</v>
      </c>
    </row>
    <row r="96" spans="1:47" x14ac:dyDescent="0.25">
      <c r="A96" t="s">
        <v>0</v>
      </c>
      <c r="B96" s="37">
        <v>0.12568254800000001</v>
      </c>
      <c r="C96" s="34">
        <v>9.1729829999999998E-2</v>
      </c>
      <c r="D96" s="34">
        <v>8.1633602E-2</v>
      </c>
      <c r="E96" s="34">
        <v>7.2951082000000014E-2</v>
      </c>
      <c r="F96" s="34">
        <v>9.3825350000000002E-2</v>
      </c>
      <c r="G96" s="34">
        <v>0.11708784999999999</v>
      </c>
      <c r="H96" s="34">
        <v>0.14206249000000001</v>
      </c>
      <c r="I96" s="34">
        <v>0.178386867</v>
      </c>
      <c r="J96" s="34">
        <v>0.21277357999999999</v>
      </c>
      <c r="K96" s="34">
        <v>0.25262897000000001</v>
      </c>
      <c r="L96" s="34">
        <v>0.27292583599999998</v>
      </c>
      <c r="M96" s="34">
        <v>0.28719954599999997</v>
      </c>
      <c r="N96" s="34">
        <v>0.26795852999999997</v>
      </c>
      <c r="O96" s="34">
        <v>0.234700036</v>
      </c>
      <c r="P96" s="34">
        <v>0.23435579000000001</v>
      </c>
      <c r="Q96" s="34">
        <v>0.25456848999999998</v>
      </c>
      <c r="R96" s="34">
        <v>0.31086281999999998</v>
      </c>
      <c r="S96" s="35" t="s">
        <v>0</v>
      </c>
      <c r="T96" s="35" t="s">
        <v>0</v>
      </c>
      <c r="U96" s="35">
        <v>0.18215959500000001</v>
      </c>
      <c r="V96" s="35">
        <v>0.21174382999999999</v>
      </c>
      <c r="W96" s="35">
        <v>0.19629248999999999</v>
      </c>
      <c r="X96" s="35">
        <v>0.206389816</v>
      </c>
      <c r="Y96" s="35">
        <v>0.20531613600000001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0.29738184000000001</v>
      </c>
      <c r="AG96" s="29">
        <v>0.162049623</v>
      </c>
      <c r="AH96" s="29">
        <v>0.27914128999999999</v>
      </c>
      <c r="AI96" s="29">
        <v>0.28074419</v>
      </c>
      <c r="AJ96" s="29">
        <v>0.189907516</v>
      </c>
      <c r="AK96" s="3">
        <f t="shared" si="1"/>
        <v>0.20157257566666667</v>
      </c>
      <c r="AP96" s="2">
        <f>((AK96-AK$22)*100)/AK$22</f>
        <v>-18.95702564474788</v>
      </c>
    </row>
    <row r="97" spans="1:45" x14ac:dyDescent="0.25">
      <c r="A97" t="s">
        <v>0</v>
      </c>
      <c r="B97" s="37">
        <v>0.120564186</v>
      </c>
      <c r="C97" s="34">
        <v>7.2802119599999993E-2</v>
      </c>
      <c r="D97" s="34">
        <v>8.2898339500000001E-2</v>
      </c>
      <c r="E97" s="34">
        <v>6.2825760797000002E-2</v>
      </c>
      <c r="F97" s="34">
        <v>7.6514752499999991E-2</v>
      </c>
      <c r="G97" s="34">
        <v>9.8357909999999993E-2</v>
      </c>
      <c r="H97" s="34">
        <v>0.10274312200000001</v>
      </c>
      <c r="I97" s="34">
        <v>0.116746223</v>
      </c>
      <c r="J97" s="34">
        <v>0.13252198600000001</v>
      </c>
      <c r="K97" s="34">
        <v>0.15987210399999999</v>
      </c>
      <c r="L97" s="34">
        <v>0.16587515999999999</v>
      </c>
      <c r="M97" s="34">
        <v>0.18792036300000001</v>
      </c>
      <c r="N97" s="34">
        <v>0.21464478000000001</v>
      </c>
      <c r="O97" s="34">
        <v>0.190232653</v>
      </c>
      <c r="P97" s="34">
        <v>0.191595038</v>
      </c>
      <c r="Q97" s="34">
        <v>0.26444140999999999</v>
      </c>
      <c r="R97" s="34">
        <v>0.32142391999999997</v>
      </c>
      <c r="S97" s="35" t="s">
        <v>0</v>
      </c>
      <c r="T97" s="35">
        <v>0.26137304</v>
      </c>
      <c r="U97" s="35">
        <v>0.18755154600000001</v>
      </c>
      <c r="V97" s="35">
        <v>0.16280025000000001</v>
      </c>
      <c r="W97" s="35">
        <v>0.171564673</v>
      </c>
      <c r="X97" s="35">
        <v>0.159201643</v>
      </c>
      <c r="Y97" s="35">
        <v>0.120371584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0.33616823000000001</v>
      </c>
      <c r="AG97" s="29">
        <v>0.25877491000000002</v>
      </c>
      <c r="AH97" s="29">
        <v>0.246525144</v>
      </c>
      <c r="AI97" s="29">
        <v>0.27110371</v>
      </c>
      <c r="AJ97" s="29">
        <v>0.23529802</v>
      </c>
      <c r="AK97" s="3">
        <f t="shared" si="1"/>
        <v>0.17759687776417857</v>
      </c>
      <c r="AP97" s="2">
        <f>((AK97-AK$23)*100)/AK$23</f>
        <v>-18.57983463606076</v>
      </c>
      <c r="AS97" t="s">
        <v>127</v>
      </c>
    </row>
    <row r="98" spans="1:45" x14ac:dyDescent="0.25">
      <c r="A98" t="s">
        <v>0</v>
      </c>
      <c r="B98" s="37">
        <v>0.159365796</v>
      </c>
      <c r="C98" s="34">
        <v>8.6404950000000008E-2</v>
      </c>
      <c r="D98" s="34">
        <v>7.9190937999999989E-2</v>
      </c>
      <c r="E98" s="34">
        <v>6.2788635599590498E-2</v>
      </c>
      <c r="F98" s="34">
        <v>6.9622998749999984E-2</v>
      </c>
      <c r="G98" s="34">
        <v>9.4073380999999998E-2</v>
      </c>
      <c r="H98" s="34">
        <v>0.11660335300000001</v>
      </c>
      <c r="I98" s="34">
        <v>0.13819914999999999</v>
      </c>
      <c r="J98" s="34">
        <v>0.15754864599999999</v>
      </c>
      <c r="K98" s="34">
        <v>0.170959795</v>
      </c>
      <c r="L98" s="34">
        <v>0.16965261600000001</v>
      </c>
      <c r="M98" s="34">
        <v>0.18444776800000001</v>
      </c>
      <c r="N98" s="34">
        <v>0.181124427</v>
      </c>
      <c r="O98" s="34">
        <v>0.174779568</v>
      </c>
      <c r="P98" s="34">
        <v>0.21907114499999999</v>
      </c>
      <c r="Q98" s="34">
        <v>0.34495746999999999</v>
      </c>
      <c r="R98" s="34" t="s">
        <v>0</v>
      </c>
      <c r="S98" s="35">
        <v>0.238922946</v>
      </c>
      <c r="T98" s="35">
        <v>0.17461836</v>
      </c>
      <c r="U98" s="35">
        <v>0.130348345</v>
      </c>
      <c r="V98" s="35">
        <v>0.14179167400000001</v>
      </c>
      <c r="W98" s="35">
        <v>0.145663124</v>
      </c>
      <c r="X98" s="35">
        <v>0.14318699400000001</v>
      </c>
      <c r="Y98" s="35">
        <v>0.122523229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0.32875566000000001</v>
      </c>
      <c r="AG98" s="29">
        <v>0.26899140999999999</v>
      </c>
      <c r="AH98" s="29">
        <v>0.31933894000000002</v>
      </c>
      <c r="AI98" s="29">
        <v>0.30329703600000002</v>
      </c>
      <c r="AJ98" s="29">
        <v>0.29411145</v>
      </c>
      <c r="AK98" s="3">
        <f t="shared" si="1"/>
        <v>0.17929785019105679</v>
      </c>
      <c r="AP98" s="2">
        <f>((AK98-AK$24)*100)/AK$24</f>
        <v>-18.874188963566066</v>
      </c>
    </row>
    <row r="99" spans="1:45" x14ac:dyDescent="0.25">
      <c r="A99" t="s">
        <v>0</v>
      </c>
      <c r="B99" s="37">
        <v>0.21827584999999999</v>
      </c>
      <c r="C99" s="34">
        <v>0.160938253</v>
      </c>
      <c r="D99" s="34">
        <v>0.111306144</v>
      </c>
      <c r="E99" s="34">
        <v>8.2940418000000002E-2</v>
      </c>
      <c r="F99" s="34">
        <v>9.7871987999999993E-2</v>
      </c>
      <c r="G99" s="34">
        <v>0.116565027</v>
      </c>
      <c r="H99" s="34">
        <v>0.13112048800000001</v>
      </c>
      <c r="I99" s="34">
        <v>0.14552051499999999</v>
      </c>
      <c r="J99" s="34">
        <v>0.14837642400000001</v>
      </c>
      <c r="K99" s="34">
        <v>0.15434534</v>
      </c>
      <c r="L99" s="34">
        <v>0.16802571299999999</v>
      </c>
      <c r="M99" s="34">
        <v>0.18385522700000001</v>
      </c>
      <c r="N99" s="34">
        <v>0.187724477</v>
      </c>
      <c r="O99" s="34">
        <v>0.17601967600000001</v>
      </c>
      <c r="P99" s="38">
        <v>0.21451308499999999</v>
      </c>
      <c r="Q99" s="38" t="s">
        <v>0</v>
      </c>
      <c r="R99" s="38">
        <v>0.31005758999999999</v>
      </c>
      <c r="S99" s="35">
        <v>0.17653794</v>
      </c>
      <c r="T99" s="35">
        <v>0.15284245799999999</v>
      </c>
      <c r="U99" s="35">
        <v>0.13591655899999999</v>
      </c>
      <c r="V99" s="35">
        <v>0.15121383999999999</v>
      </c>
      <c r="W99" s="35">
        <v>0.15960864999999999</v>
      </c>
      <c r="X99" s="35">
        <v>0.14475805</v>
      </c>
      <c r="Y99" s="35">
        <v>0.15833872500000001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0.32778386999999998</v>
      </c>
      <c r="AG99" s="29">
        <v>0.28005372000000001</v>
      </c>
      <c r="AH99" s="29" t="s">
        <v>0</v>
      </c>
      <c r="AI99" s="29">
        <v>0.32573532000000011</v>
      </c>
      <c r="AJ99" s="29">
        <v>0.305505735</v>
      </c>
      <c r="AK99" s="3">
        <f t="shared" si="1"/>
        <v>0.18243522525925926</v>
      </c>
      <c r="AP99" s="2">
        <f>((AK99-AK$25)*100)/AK$25</f>
        <v>-17.742395264069291</v>
      </c>
    </row>
    <row r="100" spans="1:45" x14ac:dyDescent="0.25">
      <c r="A100" t="s">
        <v>0</v>
      </c>
      <c r="B100" s="37">
        <v>0.24211776600000001</v>
      </c>
      <c r="C100" s="34">
        <v>0.20086204499999999</v>
      </c>
      <c r="D100" s="34">
        <v>0.14867177400000001</v>
      </c>
      <c r="E100" s="34">
        <v>0.109601664</v>
      </c>
      <c r="F100" s="34">
        <v>0.106224866</v>
      </c>
      <c r="G100" s="34">
        <v>0.122063246</v>
      </c>
      <c r="H100" s="34">
        <v>0.13459390600000001</v>
      </c>
      <c r="I100" s="34">
        <v>0.149316948</v>
      </c>
      <c r="J100" s="34">
        <v>0.14624296000000001</v>
      </c>
      <c r="K100" s="34">
        <v>0.14810422600000001</v>
      </c>
      <c r="L100" s="34">
        <v>0.16671804600000001</v>
      </c>
      <c r="M100" s="34">
        <v>0.17437365699999999</v>
      </c>
      <c r="N100" s="34">
        <v>0.16453893999999999</v>
      </c>
      <c r="O100" s="34">
        <v>0.17415558</v>
      </c>
      <c r="P100" s="38" t="s">
        <v>0</v>
      </c>
      <c r="Q100" s="38">
        <v>0.28473643999999998</v>
      </c>
      <c r="R100" s="38">
        <v>0.27626458999999998</v>
      </c>
      <c r="S100" s="35">
        <v>0.2337168</v>
      </c>
      <c r="T100" s="35">
        <v>0.183255786</v>
      </c>
      <c r="U100" s="35">
        <v>0.152500777</v>
      </c>
      <c r="V100" s="35">
        <v>0.159249533</v>
      </c>
      <c r="W100" s="35">
        <v>0.17242134000000001</v>
      </c>
      <c r="X100" s="35">
        <v>0.17313241400000001</v>
      </c>
      <c r="Y100" s="35">
        <v>0.21335217000000001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0.37821641</v>
      </c>
      <c r="AG100" s="29">
        <v>0.31063844000000002</v>
      </c>
      <c r="AH100" s="29" t="s">
        <v>0</v>
      </c>
      <c r="AI100" s="29" t="s">
        <v>0</v>
      </c>
      <c r="AJ100" s="29" t="s">
        <v>0</v>
      </c>
      <c r="AK100" s="3">
        <f t="shared" si="1"/>
        <v>0.18900281296000002</v>
      </c>
      <c r="AP100" s="2">
        <f>((AK100-AK$26)*100)/AK$26</f>
        <v>-15.78453531220501</v>
      </c>
    </row>
    <row r="101" spans="1:45" x14ac:dyDescent="0.25">
      <c r="A101" t="s">
        <v>0</v>
      </c>
      <c r="B101" s="37" t="s">
        <v>0</v>
      </c>
      <c r="C101" s="34">
        <v>0.22701419</v>
      </c>
      <c r="D101" s="34">
        <v>0.15915153600000001</v>
      </c>
      <c r="E101" s="34">
        <v>0.114056624</v>
      </c>
      <c r="F101" s="34">
        <v>0.108773884</v>
      </c>
      <c r="G101" s="34">
        <v>0.13301305899999999</v>
      </c>
      <c r="H101" s="34">
        <v>0.147769016</v>
      </c>
      <c r="I101" s="34">
        <v>0.15859558500000001</v>
      </c>
      <c r="J101" s="34">
        <v>0.16595909</v>
      </c>
      <c r="K101" s="34">
        <v>0.16721675</v>
      </c>
      <c r="L101" s="34">
        <v>0.17868107</v>
      </c>
      <c r="M101" s="34">
        <v>0.17419587</v>
      </c>
      <c r="N101" s="34">
        <v>0.15960897199999999</v>
      </c>
      <c r="O101" s="34">
        <v>0.18579403999999999</v>
      </c>
      <c r="P101" s="38" t="s">
        <v>0</v>
      </c>
      <c r="Q101" s="38">
        <v>0.28821657000000001</v>
      </c>
      <c r="R101" s="38">
        <v>0.261121406</v>
      </c>
      <c r="S101" s="35">
        <v>0.23700087</v>
      </c>
      <c r="T101" s="35">
        <v>0.18717703999999999</v>
      </c>
      <c r="U101" s="35">
        <v>0.16446480899999999</v>
      </c>
      <c r="V101" s="35">
        <v>0.177982217</v>
      </c>
      <c r="W101" s="35">
        <v>0.19671153</v>
      </c>
      <c r="X101" s="35">
        <v>0.20192402400000001</v>
      </c>
      <c r="Y101" s="35">
        <v>0.24826365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0.29985393999999999</v>
      </c>
      <c r="AG101" s="29">
        <v>0.35962318999999998</v>
      </c>
      <c r="AH101" s="29" t="s">
        <v>0</v>
      </c>
      <c r="AI101" s="29" t="s">
        <v>0</v>
      </c>
      <c r="AJ101" s="29" t="s">
        <v>0</v>
      </c>
      <c r="AK101" s="3">
        <f t="shared" si="1"/>
        <v>0.19592370550000002</v>
      </c>
      <c r="AP101" s="2">
        <f>((AK101-AK$27)*100)/AK$27</f>
        <v>-15.209444686277482</v>
      </c>
    </row>
    <row r="102" spans="1:45" x14ac:dyDescent="0.25">
      <c r="A102" t="s">
        <v>0</v>
      </c>
      <c r="B102" s="37" t="s">
        <v>0</v>
      </c>
      <c r="C102" s="34">
        <v>0.34706956999999999</v>
      </c>
      <c r="D102" s="34">
        <v>0.17964928399999999</v>
      </c>
      <c r="E102" s="34">
        <v>0.101245558</v>
      </c>
      <c r="F102" s="34">
        <v>5.8830948167347401E-2</v>
      </c>
      <c r="G102" s="34">
        <v>5.9425140223521238E-2</v>
      </c>
      <c r="H102" s="34">
        <v>9.4357084999999993E-2</v>
      </c>
      <c r="I102" s="34">
        <v>0.12756142200000001</v>
      </c>
      <c r="J102" s="34">
        <v>0.14421419299999999</v>
      </c>
      <c r="K102" s="34">
        <v>0.16801813700000001</v>
      </c>
      <c r="L102" s="34">
        <v>0.18572161400000001</v>
      </c>
      <c r="M102" s="34">
        <v>0.18719438299999999</v>
      </c>
      <c r="N102" s="34">
        <v>0.20106752999999999</v>
      </c>
      <c r="O102" s="34">
        <v>0.23640437</v>
      </c>
      <c r="P102" s="38" t="s">
        <v>0</v>
      </c>
      <c r="Q102" s="38">
        <v>0.31046536000000002</v>
      </c>
      <c r="R102" s="38">
        <v>0.25076839000000001</v>
      </c>
      <c r="S102" s="35">
        <v>0.23121214500000001</v>
      </c>
      <c r="T102" s="35">
        <v>0.15491466200000001</v>
      </c>
      <c r="U102" s="35">
        <v>0.15126200000000001</v>
      </c>
      <c r="V102" s="35">
        <v>0.17371902</v>
      </c>
      <c r="W102" s="35">
        <v>0.20715047</v>
      </c>
      <c r="X102" s="35">
        <v>0.22162087999999999</v>
      </c>
      <c r="Y102" s="35">
        <v>0.21906244999999999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0.18231520960867584</v>
      </c>
      <c r="AP102" s="2">
        <f>((AK102-AK$28)*100)/AK$28</f>
        <v>-15.394950305373902</v>
      </c>
    </row>
    <row r="103" spans="1:45" x14ac:dyDescent="0.25">
      <c r="A103" s="32" t="s">
        <v>0</v>
      </c>
      <c r="B103" s="39" t="s">
        <v>0</v>
      </c>
      <c r="C103" s="32">
        <v>0.28520114000000002</v>
      </c>
      <c r="D103" s="32">
        <v>0.26564167</v>
      </c>
      <c r="E103" s="32">
        <v>0.27892314000000001</v>
      </c>
      <c r="F103" s="32">
        <v>0.29012317999999998</v>
      </c>
      <c r="G103" s="32">
        <v>0.29752746000000002</v>
      </c>
      <c r="H103" s="32">
        <v>0.28718326</v>
      </c>
      <c r="I103" s="32">
        <v>0.26684226999999999</v>
      </c>
      <c r="J103" s="32">
        <v>0.23420727999999999</v>
      </c>
      <c r="K103" s="32">
        <v>0.18636752300000001</v>
      </c>
      <c r="L103" s="32">
        <v>0.155672598</v>
      </c>
      <c r="M103" s="32">
        <v>0.186784804</v>
      </c>
      <c r="N103" s="32">
        <v>0.2727811</v>
      </c>
      <c r="O103" s="32">
        <v>0.28399068500000002</v>
      </c>
      <c r="P103" s="32" t="s">
        <v>0</v>
      </c>
      <c r="Q103" s="32" t="s">
        <v>0</v>
      </c>
      <c r="R103" s="32" t="s">
        <v>0</v>
      </c>
      <c r="S103" s="33">
        <v>0.34660679</v>
      </c>
      <c r="T103" s="33">
        <v>0.29074772999999998</v>
      </c>
      <c r="U103" s="33">
        <v>0.27414143499999999</v>
      </c>
      <c r="V103" s="33">
        <v>0.22697433</v>
      </c>
      <c r="W103" s="33">
        <v>0.14833159700000001</v>
      </c>
      <c r="X103" s="33">
        <v>0.24577484499999999</v>
      </c>
      <c r="Y103" s="33">
        <v>0.23632765</v>
      </c>
      <c r="Z103" s="33" t="s">
        <v>0</v>
      </c>
      <c r="AA103" s="40" t="s">
        <v>0</v>
      </c>
      <c r="AB103" s="40">
        <v>7.1015073229446002E-2</v>
      </c>
      <c r="AC103" s="40">
        <v>0.13717346399999999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0.23946995564679296</v>
      </c>
      <c r="AP103" s="2">
        <f>((AK103-AK$29)*100)/AK$29</f>
        <v>-16.253573490331419</v>
      </c>
    </row>
    <row r="104" spans="1:45" x14ac:dyDescent="0.25">
      <c r="A104" s="31" t="s">
        <v>0</v>
      </c>
      <c r="B104" s="41" t="s">
        <v>0</v>
      </c>
      <c r="C104" s="31" t="s">
        <v>0</v>
      </c>
      <c r="D104" s="31">
        <v>0.40533324999999998</v>
      </c>
      <c r="E104" s="31">
        <v>0.38561480999999997</v>
      </c>
      <c r="F104" s="31">
        <v>0.38847927999999998</v>
      </c>
      <c r="G104" s="31">
        <v>0.38941779999999998</v>
      </c>
      <c r="H104" s="31">
        <v>0.40044290999999999</v>
      </c>
      <c r="I104" s="31">
        <v>0.40693337000000002</v>
      </c>
      <c r="J104" s="31">
        <v>0.41127000000000002</v>
      </c>
      <c r="K104" s="31">
        <v>0.38917385999999998</v>
      </c>
      <c r="L104" s="31">
        <v>0.35522695999999998</v>
      </c>
      <c r="M104" s="31">
        <v>0.30784003999999998</v>
      </c>
      <c r="N104" s="31">
        <v>0.32152022000000002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0.47686791999999989</v>
      </c>
      <c r="T104" s="33">
        <v>0.44517886000000001</v>
      </c>
      <c r="U104" s="33">
        <v>0.41948785</v>
      </c>
      <c r="V104" s="33">
        <v>0.40215719999999999</v>
      </c>
      <c r="W104" s="33">
        <v>0.37909477000000003</v>
      </c>
      <c r="X104" s="33">
        <v>0.29424888999999999</v>
      </c>
      <c r="Y104" s="33">
        <v>0.301582026</v>
      </c>
      <c r="Z104" s="33">
        <v>0.25650800000000001</v>
      </c>
      <c r="AA104" s="40">
        <v>0.222442954</v>
      </c>
      <c r="AB104" s="40">
        <v>0.16459385500000001</v>
      </c>
      <c r="AC104" s="40">
        <v>0.15731631700000001</v>
      </c>
      <c r="AD104" s="40">
        <v>0.10729736300000001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0.33860993500000008</v>
      </c>
      <c r="AP104" s="2">
        <f>((AK104-AK$30)*100)/AK$30</f>
        <v>-15.471676009456502</v>
      </c>
    </row>
    <row r="105" spans="1:45" x14ac:dyDescent="0.25">
      <c r="A105" s="31" t="s">
        <v>0</v>
      </c>
      <c r="B105" s="41" t="s">
        <v>0</v>
      </c>
      <c r="C105" s="31" t="s">
        <v>0</v>
      </c>
      <c r="D105" s="31">
        <v>0.52150732</v>
      </c>
      <c r="E105" s="31">
        <v>0.47225243000000011</v>
      </c>
      <c r="F105" s="31">
        <v>0.47499391000000002</v>
      </c>
      <c r="G105" s="31">
        <v>0.47778828000000001</v>
      </c>
      <c r="H105" s="31">
        <v>0.47701942000000003</v>
      </c>
      <c r="I105" s="31">
        <v>0.48335113000000002</v>
      </c>
      <c r="J105" s="31">
        <v>0.48370902999999998</v>
      </c>
      <c r="K105" s="31">
        <v>0.48244194000000001</v>
      </c>
      <c r="L105" s="31">
        <v>0.46338175999999998</v>
      </c>
      <c r="M105" s="31">
        <v>0.40315915000000002</v>
      </c>
      <c r="N105" s="31">
        <v>0.35274451000000012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0.52934572000000002</v>
      </c>
      <c r="T105" s="33">
        <v>0.51375652999999999</v>
      </c>
      <c r="U105" s="33">
        <v>0.50733183999999998</v>
      </c>
      <c r="V105" s="33">
        <v>0.47953806999999998</v>
      </c>
      <c r="W105" s="33">
        <v>0.47611587999999988</v>
      </c>
      <c r="X105" s="33">
        <v>0.44371136999999999</v>
      </c>
      <c r="Y105" s="33">
        <v>0.35656408000000001</v>
      </c>
      <c r="Z105" s="33" t="s">
        <v>0</v>
      </c>
      <c r="AA105" s="40">
        <v>0.24258579999999999</v>
      </c>
      <c r="AB105" s="40">
        <v>0.19445423000000001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0.4417876200000001</v>
      </c>
      <c r="AP105" s="2">
        <f>((AK105-AK$31)*100)/AK$31</f>
        <v>-12.766605216376387</v>
      </c>
    </row>
    <row r="106" spans="1:45" x14ac:dyDescent="0.25">
      <c r="A106" s="31" t="s">
        <v>0</v>
      </c>
      <c r="B106" s="41" t="s">
        <v>0</v>
      </c>
      <c r="C106" s="31" t="s">
        <v>0</v>
      </c>
      <c r="D106" s="31">
        <v>0.55180954000000004</v>
      </c>
      <c r="E106" s="31">
        <v>0.51730991999999998</v>
      </c>
      <c r="F106" s="31">
        <v>0.52595042999999997</v>
      </c>
      <c r="G106" s="31">
        <v>0.52883628000000005</v>
      </c>
      <c r="H106" s="31">
        <v>0.53395766999999994</v>
      </c>
      <c r="I106" s="31">
        <v>0.53588652999999997</v>
      </c>
      <c r="J106" s="31">
        <v>0.53848026000000004</v>
      </c>
      <c r="K106" s="31">
        <v>0.53633401000000003</v>
      </c>
      <c r="L106" s="31">
        <v>0.52120601999999994</v>
      </c>
      <c r="M106" s="31">
        <v>0.47419819000000002</v>
      </c>
      <c r="N106" s="31">
        <v>0.41280369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0.57549686000000011</v>
      </c>
      <c r="U106" s="33">
        <v>0.54736388000000002</v>
      </c>
      <c r="V106" s="33">
        <v>0.54980770000000001</v>
      </c>
      <c r="W106" s="33">
        <v>0.54187976000000004</v>
      </c>
      <c r="X106" s="33">
        <v>0.53186409999999995</v>
      </c>
      <c r="Y106" s="33">
        <v>0.46628860000000011</v>
      </c>
      <c r="Z106" s="33">
        <v>0.41909663000000003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0.51714278166666672</v>
      </c>
      <c r="AP106" s="2">
        <f>((AK106-AK$32)*100)/AK$32</f>
        <v>-10.970049694157655</v>
      </c>
    </row>
    <row r="107" spans="1:45" x14ac:dyDescent="0.25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0.57414350999999997</v>
      </c>
      <c r="F107" s="31">
        <v>0.57715501999999996</v>
      </c>
      <c r="G107" s="31">
        <v>0.58617485000000003</v>
      </c>
      <c r="H107" s="31">
        <v>0.57791844999999997</v>
      </c>
      <c r="I107" s="31">
        <v>0.57927733999999997</v>
      </c>
      <c r="J107" s="31">
        <v>0.5827637</v>
      </c>
      <c r="K107" s="31">
        <v>0.58575325999999994</v>
      </c>
      <c r="L107" s="31">
        <v>0.56572005999999997</v>
      </c>
      <c r="M107" s="31">
        <v>0.52717826000000001</v>
      </c>
      <c r="N107" s="31">
        <v>0.47503314000000002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0.58497559999999993</v>
      </c>
      <c r="V107" s="33">
        <v>0.58266649000000004</v>
      </c>
      <c r="W107" s="33">
        <v>0.57883993</v>
      </c>
      <c r="X107" s="33">
        <v>0.58245581999999996</v>
      </c>
      <c r="Y107" s="33">
        <v>0.53428745</v>
      </c>
      <c r="Z107" s="33">
        <v>0.47619232999999989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0.56065845062500008</v>
      </c>
      <c r="AP107" s="2">
        <f>((AK107-AK$33)*100)/AK$33</f>
        <v>-9.5777490080368679</v>
      </c>
    </row>
    <row r="108" spans="1:45" x14ac:dyDescent="0.25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0.60442898</v>
      </c>
      <c r="F108" s="27">
        <v>0.62776626999999996</v>
      </c>
      <c r="G108" s="27">
        <v>0.60789322999999995</v>
      </c>
      <c r="H108" s="27">
        <v>0.57685172000000007</v>
      </c>
      <c r="I108" s="27">
        <v>0.61488292</v>
      </c>
      <c r="J108" s="27">
        <v>0.66098488</v>
      </c>
      <c r="K108" s="27">
        <v>0.61571639999999994</v>
      </c>
      <c r="L108" s="27">
        <v>0.59735760000000004</v>
      </c>
      <c r="M108" s="27">
        <v>0.53548978000000003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0.61276315000000003</v>
      </c>
      <c r="V108" s="27">
        <v>0.61940300999999998</v>
      </c>
      <c r="W108" s="27">
        <v>0.61843862000000005</v>
      </c>
      <c r="X108" s="27">
        <v>0.64228382000000006</v>
      </c>
      <c r="Y108" s="27">
        <v>0.60815730000000001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0.61017269142857145</v>
      </c>
      <c r="AP108" s="2">
        <f>((AK108-AK$34)*100)/AK$34</f>
        <v>-13.190330721585186</v>
      </c>
    </row>
    <row r="109" spans="1:45" x14ac:dyDescent="0.25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0.85051655000000004</v>
      </c>
      <c r="H109" s="27">
        <v>0.81371696000000004</v>
      </c>
      <c r="I109" s="27">
        <v>0.78494319999999995</v>
      </c>
      <c r="J109" s="27">
        <v>0.63886082</v>
      </c>
      <c r="K109" s="27">
        <v>0.75372269999999997</v>
      </c>
      <c r="L109" s="27">
        <v>0.72702731999999992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0.96688469999999993</v>
      </c>
      <c r="V109" s="27">
        <v>0.96931021999999989</v>
      </c>
      <c r="W109" s="27">
        <v>0.72803317000000001</v>
      </c>
      <c r="X109" s="27">
        <v>0.66591234999999993</v>
      </c>
      <c r="Y109" s="27">
        <v>0.77413270000000001</v>
      </c>
      <c r="Z109" s="27">
        <v>0.66999798999999993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0.77858822333333333</v>
      </c>
      <c r="AP109" s="2">
        <f>((AK109-AK$35)*100)/AK$35</f>
        <v>-8.0049233273852831</v>
      </c>
    </row>
    <row r="110" spans="1:45" x14ac:dyDescent="0.25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0.90574547999999999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1.0254209599999999</v>
      </c>
      <c r="U110" s="25">
        <v>0.98414168000000002</v>
      </c>
      <c r="V110" s="25" t="s">
        <v>0</v>
      </c>
      <c r="W110" s="25" t="s">
        <v>0</v>
      </c>
      <c r="X110" s="25">
        <v>0.90788894999999992</v>
      </c>
      <c r="Y110" s="25">
        <v>0.83440574000000001</v>
      </c>
      <c r="Z110" s="25">
        <v>0.8734731200000001</v>
      </c>
      <c r="AA110" s="25">
        <v>1.0000884999999999</v>
      </c>
      <c r="AB110" s="25">
        <v>0.87141921999999994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0.92532295624999983</v>
      </c>
      <c r="AP110" s="22">
        <f>((AK110-AK$36)*100)/AK$36</f>
        <v>-7.6271136505665158</v>
      </c>
    </row>
    <row r="111" spans="1:45" x14ac:dyDescent="0.25">
      <c r="A111" s="25">
        <v>1.3338032200000001</v>
      </c>
      <c r="B111" s="26">
        <v>1.12275466</v>
      </c>
      <c r="C111" s="25">
        <v>1.2807429400000001</v>
      </c>
      <c r="D111" s="25">
        <v>1.3609172300000001</v>
      </c>
      <c r="E111" s="25">
        <v>1.3928993000000001</v>
      </c>
      <c r="F111" s="25">
        <v>1.3965695499999999</v>
      </c>
      <c r="G111" s="25">
        <v>1.3986695600000001</v>
      </c>
      <c r="H111" s="25">
        <v>1.39915269</v>
      </c>
      <c r="I111" s="25">
        <v>1.39891627</v>
      </c>
      <c r="J111" s="25">
        <v>1.3745723299999999</v>
      </c>
      <c r="K111" s="25">
        <v>1.3958484200000001</v>
      </c>
      <c r="L111" s="25">
        <v>1.3955151800000001</v>
      </c>
      <c r="M111" s="25">
        <v>1.3962482199999999</v>
      </c>
      <c r="N111" s="25">
        <v>1.3795625899999999</v>
      </c>
      <c r="O111" s="25">
        <v>1.0438905700000001</v>
      </c>
      <c r="P111" s="25">
        <v>1.4125662999999999</v>
      </c>
      <c r="Q111" s="25">
        <v>1.4342970399999999</v>
      </c>
      <c r="R111" s="25">
        <v>1.4303346400000001</v>
      </c>
      <c r="S111" s="25">
        <v>1.4406702300000001</v>
      </c>
      <c r="T111" s="25">
        <v>1.3353549499999999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1.05278563</v>
      </c>
      <c r="Z111" s="25">
        <v>1.09463391</v>
      </c>
      <c r="AA111" s="25">
        <v>1.04721219</v>
      </c>
      <c r="AB111" s="25">
        <v>1.1701923599999999</v>
      </c>
      <c r="AC111" s="25">
        <v>1.1801645599999999</v>
      </c>
      <c r="AD111" s="25">
        <v>1.0196909999999999</v>
      </c>
      <c r="AE111" s="25">
        <v>1.0364173699999999</v>
      </c>
      <c r="AF111" s="25">
        <v>1.3527868700000001</v>
      </c>
      <c r="AG111" s="25">
        <v>1.34841009</v>
      </c>
      <c r="AH111" s="25">
        <v>1.3543299</v>
      </c>
      <c r="AI111" s="25">
        <v>1.3516973299999999</v>
      </c>
      <c r="AJ111" s="25">
        <v>1.3396141500000001</v>
      </c>
      <c r="AK111" s="3">
        <f t="shared" si="1"/>
        <v>1.2959756640625004</v>
      </c>
      <c r="AP111" s="22">
        <f>((AK111-AK$37)*100)/AK$37</f>
        <v>5.0393435855907223</v>
      </c>
    </row>
    <row r="112" spans="1:45" x14ac:dyDescent="0.25">
      <c r="A112" t="s">
        <v>39</v>
      </c>
      <c r="AK112" s="17">
        <f>SUM(A76:AJ109)/867</f>
        <v>0.38163395782861304</v>
      </c>
      <c r="AP112" s="23">
        <f>((AK112-AK$38)*100)/AK$38</f>
        <v>-10.540770728151912</v>
      </c>
      <c r="AQ112" s="24" t="s">
        <v>125</v>
      </c>
    </row>
    <row r="113" spans="1:47" x14ac:dyDescent="0.25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0</v>
      </c>
      <c r="B114" s="26">
        <v>1.11418526</v>
      </c>
      <c r="C114" s="25">
        <v>1.22851296</v>
      </c>
      <c r="D114" s="25">
        <v>1.2969115099999999</v>
      </c>
      <c r="E114" s="25">
        <v>0.88705972</v>
      </c>
      <c r="F114" s="25">
        <v>1.1094837500000001</v>
      </c>
      <c r="G114" s="25">
        <v>1.1085631</v>
      </c>
      <c r="H114" s="25">
        <v>1.1164911</v>
      </c>
      <c r="I114" s="25">
        <v>1.24662871</v>
      </c>
      <c r="J114" s="25">
        <v>0.90626319999999994</v>
      </c>
      <c r="K114" s="25">
        <v>1.1345587399999999</v>
      </c>
      <c r="L114" s="25">
        <v>1.0294039699999999</v>
      </c>
      <c r="M114" s="25">
        <v>1.0182671400000001</v>
      </c>
      <c r="N114" s="25">
        <v>1.0693741999999999</v>
      </c>
      <c r="O114" s="25">
        <v>1.20396218</v>
      </c>
      <c r="P114" s="25">
        <v>0.86673429999999996</v>
      </c>
      <c r="Q114" s="25">
        <v>0.85684721999999991</v>
      </c>
      <c r="R114" s="25">
        <v>1.5143460099999999</v>
      </c>
      <c r="S114" s="25">
        <v>1.0886773300000001</v>
      </c>
      <c r="T114" s="25">
        <v>1.3800983200000001</v>
      </c>
      <c r="U114" s="25">
        <v>1.06082623</v>
      </c>
      <c r="V114" s="25">
        <v>1.1285836300000001</v>
      </c>
      <c r="W114" s="25">
        <v>1.06331935</v>
      </c>
      <c r="X114" s="25">
        <v>1.3974421100000001</v>
      </c>
      <c r="Y114" s="25">
        <v>1.0648333999999999</v>
      </c>
      <c r="Z114" s="25">
        <v>1.4510558600000001</v>
      </c>
      <c r="AA114" s="25">
        <v>1.14440725</v>
      </c>
      <c r="AB114" s="25">
        <v>1.1008849999999999</v>
      </c>
      <c r="AC114" s="25">
        <v>1.2450643800000001</v>
      </c>
      <c r="AD114" s="25">
        <v>1.2590523300000001</v>
      </c>
      <c r="AE114" s="25">
        <v>1.01499962</v>
      </c>
      <c r="AF114" s="25">
        <v>1.0254094</v>
      </c>
      <c r="AG114" s="25">
        <v>1.55355731</v>
      </c>
      <c r="AH114" s="25">
        <v>1.3274934</v>
      </c>
      <c r="AI114" s="25">
        <v>1.2669334400000001</v>
      </c>
      <c r="AJ114" s="25" t="s">
        <v>0</v>
      </c>
      <c r="AK114" s="3">
        <f>AVERAGE(A114:AJ114)</f>
        <v>1.1553009244117649</v>
      </c>
      <c r="AM114" s="6" t="s">
        <v>94</v>
      </c>
      <c r="AO114" s="2">
        <f>SUM(A147:AJ148)/40</f>
        <v>1.24742358075</v>
      </c>
      <c r="AP114" s="2">
        <f>((AK114-AK$3)*100)/AK$3</f>
        <v>-2.1240323569902757</v>
      </c>
      <c r="AR114" s="6" t="s">
        <v>94</v>
      </c>
      <c r="AS114" s="2"/>
      <c r="AT114" s="2">
        <f>((AO114-AO$3)*100)/AO$3</f>
        <v>5.0563411332635297</v>
      </c>
    </row>
    <row r="115" spans="1:47" x14ac:dyDescent="0.25">
      <c r="A115" s="27">
        <v>0.83146972000000008</v>
      </c>
      <c r="B115" s="28">
        <v>0.83356496000000002</v>
      </c>
      <c r="C115" s="27">
        <v>0.87968100000000016</v>
      </c>
      <c r="D115" s="27">
        <v>0.78974600000000006</v>
      </c>
      <c r="E115" s="27">
        <v>0.73916512999999995</v>
      </c>
      <c r="F115" s="27">
        <v>0.76413774999999995</v>
      </c>
      <c r="G115" s="27">
        <v>0.76422349000000001</v>
      </c>
      <c r="H115" s="27">
        <v>0.97736350000000005</v>
      </c>
      <c r="I115" s="27">
        <v>1.0539128</v>
      </c>
      <c r="J115" s="27">
        <v>1.08006114</v>
      </c>
      <c r="K115" s="27">
        <v>1.0713937200000001</v>
      </c>
      <c r="L115" s="27">
        <v>1.0899316299999999</v>
      </c>
      <c r="M115" s="27">
        <v>1.1220063199999999</v>
      </c>
      <c r="N115" s="27">
        <v>1.1093241</v>
      </c>
      <c r="O115" s="27">
        <v>1.0865302400000001</v>
      </c>
      <c r="P115" s="27">
        <v>1.06858217</v>
      </c>
      <c r="Q115" s="27">
        <v>0.83892739000000005</v>
      </c>
      <c r="R115" s="27">
        <v>0.85493820000000009</v>
      </c>
      <c r="S115" s="27">
        <v>0.93151030000000001</v>
      </c>
      <c r="T115" s="27">
        <v>1.0696158</v>
      </c>
      <c r="U115" s="27">
        <v>1.1445788800000001</v>
      </c>
      <c r="V115" s="27">
        <v>1.16557818</v>
      </c>
      <c r="W115" s="27">
        <v>1.0299164700000001</v>
      </c>
      <c r="X115" s="27">
        <v>1.0650786400000001</v>
      </c>
      <c r="Y115" s="27">
        <v>1.0005174999999999</v>
      </c>
      <c r="Z115" s="27">
        <v>1.0044803600000001</v>
      </c>
      <c r="AA115" s="27">
        <v>0.9081597400000001</v>
      </c>
      <c r="AB115" s="27">
        <v>0.91656779999999993</v>
      </c>
      <c r="AC115" s="27">
        <v>1.0193822800000001</v>
      </c>
      <c r="AD115" s="27">
        <v>0.97955546000000004</v>
      </c>
      <c r="AE115" s="27">
        <v>0.89144059999999992</v>
      </c>
      <c r="AF115" s="27">
        <v>0.86126544999999988</v>
      </c>
      <c r="AG115" s="27">
        <v>0.96492867000000004</v>
      </c>
      <c r="AH115" s="27">
        <v>1.0564089999999999</v>
      </c>
      <c r="AI115" s="27">
        <v>1.0132149699999999</v>
      </c>
      <c r="AJ115" s="27">
        <v>0.92831356000000009</v>
      </c>
      <c r="AK115" s="3">
        <f t="shared" ref="AK115:AK178" si="2">AVERAGE(A115:AJ115)</f>
        <v>0.96959646999999982</v>
      </c>
      <c r="AM115" s="6" t="s">
        <v>116</v>
      </c>
      <c r="AO115" s="2">
        <f>SUM(A113:AJ114)/34</f>
        <v>1.1553009244117649</v>
      </c>
      <c r="AP115" s="2">
        <f>((AK115-AK$4)*100)/AK$4</f>
        <v>-0.95045180268188645</v>
      </c>
      <c r="AR115" s="6" t="s">
        <v>116</v>
      </c>
      <c r="AS115" s="2"/>
      <c r="AT115" s="1">
        <f>((AO115-AO$4)*100)/AO$4</f>
        <v>-2.1240323569902757</v>
      </c>
    </row>
    <row r="116" spans="1:47" x14ac:dyDescent="0.25">
      <c r="A116" s="27">
        <v>0.65781012999999999</v>
      </c>
      <c r="B116" s="28">
        <v>0.64232924999999996</v>
      </c>
      <c r="C116" s="27">
        <v>0.62836310000000006</v>
      </c>
      <c r="D116" s="27">
        <v>0.62456317000000006</v>
      </c>
      <c r="E116" s="27">
        <v>0.61046624000000005</v>
      </c>
      <c r="F116" s="27">
        <v>0.59400969999999997</v>
      </c>
      <c r="G116" s="27">
        <v>0.59671689999999999</v>
      </c>
      <c r="H116" s="27">
        <v>0.60977724</v>
      </c>
      <c r="I116" s="27">
        <v>0.63570430999999994</v>
      </c>
      <c r="J116" s="27">
        <v>0.63827953000000015</v>
      </c>
      <c r="K116" s="27">
        <v>0.64632252000000001</v>
      </c>
      <c r="L116" s="27">
        <v>0.64192146999999999</v>
      </c>
      <c r="M116" s="27">
        <v>0.63562967999999997</v>
      </c>
      <c r="N116" s="27">
        <v>0.63288898000000005</v>
      </c>
      <c r="O116" s="27">
        <v>0.62602329000000001</v>
      </c>
      <c r="P116" s="27">
        <v>0.61613604</v>
      </c>
      <c r="Q116" s="27">
        <v>0.60927290000000001</v>
      </c>
      <c r="R116" s="27">
        <v>0.60187683000000003</v>
      </c>
      <c r="S116" s="27">
        <v>0.55161742999999996</v>
      </c>
      <c r="T116" s="27">
        <v>0.59446135</v>
      </c>
      <c r="U116" s="27">
        <v>0.64939608999999998</v>
      </c>
      <c r="V116" s="27">
        <v>0.69341699000000001</v>
      </c>
      <c r="W116" s="27">
        <v>0.71662614000000002</v>
      </c>
      <c r="X116" s="27">
        <v>0.72192497</v>
      </c>
      <c r="Y116" s="27">
        <v>0.72725718000000006</v>
      </c>
      <c r="Z116" s="27">
        <v>0.73355986000000006</v>
      </c>
      <c r="AA116" s="27">
        <v>0.72226027000000004</v>
      </c>
      <c r="AB116" s="27">
        <v>0.70300834000000001</v>
      </c>
      <c r="AC116" s="27">
        <v>0.69048370999999997</v>
      </c>
      <c r="AD116" s="27">
        <v>0.70036123000000006</v>
      </c>
      <c r="AE116" s="27">
        <v>0.71806952999999996</v>
      </c>
      <c r="AF116" s="27">
        <v>0.71032289000000004</v>
      </c>
      <c r="AG116" s="27">
        <v>0.69514143000000006</v>
      </c>
      <c r="AH116" s="27">
        <v>0.69943610000000001</v>
      </c>
      <c r="AI116" s="27">
        <v>0.68253176999999998</v>
      </c>
      <c r="AJ116" s="27">
        <v>0.66752948999999995</v>
      </c>
      <c r="AK116" s="3">
        <f t="shared" si="2"/>
        <v>0.65626377916666678</v>
      </c>
      <c r="AM116" s="10" t="s">
        <v>94</v>
      </c>
      <c r="AO116" s="2">
        <f>SUM(A145:AJ146)/26</f>
        <v>0.7294488434615386</v>
      </c>
      <c r="AP116" s="2">
        <f>((AK116-AK$5)*100)/AK$5</f>
        <v>-2.9906857061341054</v>
      </c>
      <c r="AR116" s="10" t="s">
        <v>94</v>
      </c>
      <c r="AS116" s="2"/>
      <c r="AT116" s="1">
        <f>((AO116-AO$5)*100)/AO$5</f>
        <v>-5.1547721200499872</v>
      </c>
    </row>
    <row r="117" spans="1:47" x14ac:dyDescent="0.25">
      <c r="A117" s="29">
        <v>0.60941243</v>
      </c>
      <c r="B117" s="30">
        <v>0.60405547000000004</v>
      </c>
      <c r="C117" s="29">
        <v>0.58869254999999998</v>
      </c>
      <c r="D117" s="29">
        <v>0.59175939</v>
      </c>
      <c r="E117" s="31">
        <v>0.5895789600000001</v>
      </c>
      <c r="F117" s="31">
        <v>0.57072683000000002</v>
      </c>
      <c r="G117" s="31">
        <v>0.57727709999999999</v>
      </c>
      <c r="H117" s="31">
        <v>0.57082111000000002</v>
      </c>
      <c r="I117" s="31">
        <v>0.59231783000000005</v>
      </c>
      <c r="J117" s="31">
        <v>0.60454601999999991</v>
      </c>
      <c r="K117" s="31">
        <v>0.60007182000000003</v>
      </c>
      <c r="L117" s="31">
        <v>0.59511811999999997</v>
      </c>
      <c r="M117" s="31">
        <v>0.5889453</v>
      </c>
      <c r="N117" s="31">
        <v>0.58892169999999999</v>
      </c>
      <c r="O117" s="31">
        <v>0.58397143000000007</v>
      </c>
      <c r="P117" s="31">
        <v>0.58114526</v>
      </c>
      <c r="Q117" s="32">
        <v>0.57702304999999998</v>
      </c>
      <c r="R117" s="32">
        <v>0.57529121999999999</v>
      </c>
      <c r="S117" s="33">
        <v>0.55248249000000005</v>
      </c>
      <c r="T117" s="33" t="s">
        <v>0</v>
      </c>
      <c r="U117" s="33">
        <v>0.67745356999999995</v>
      </c>
      <c r="V117" s="33">
        <v>0.69325629</v>
      </c>
      <c r="W117" s="33">
        <v>0.70084199999999996</v>
      </c>
      <c r="X117" s="33">
        <v>0.69631000999999992</v>
      </c>
      <c r="Y117" s="33">
        <v>0.69283866000000005</v>
      </c>
      <c r="Z117" s="33">
        <v>0.68503274999999997</v>
      </c>
      <c r="AA117" s="33">
        <v>0.65776292000000003</v>
      </c>
      <c r="AB117" s="33">
        <v>0.6496113</v>
      </c>
      <c r="AC117" s="29">
        <v>0.64228466000000006</v>
      </c>
      <c r="AD117" s="29">
        <v>0.63905918000000006</v>
      </c>
      <c r="AE117" s="29">
        <v>0.65181698999999993</v>
      </c>
      <c r="AF117" s="29">
        <v>0.6591659299999999</v>
      </c>
      <c r="AG117" s="29">
        <v>0.62524592999999995</v>
      </c>
      <c r="AH117" s="29">
        <v>0.62548973999999991</v>
      </c>
      <c r="AI117" s="29">
        <v>0.61458278</v>
      </c>
      <c r="AJ117" s="29">
        <v>0.6178818399999999</v>
      </c>
      <c r="AK117" s="3">
        <f t="shared" si="2"/>
        <v>0.61916550371428558</v>
      </c>
      <c r="AM117" s="10" t="s">
        <v>116</v>
      </c>
      <c r="AO117" s="2">
        <f>SUM(A115:AJ116)/72</f>
        <v>0.81293012458333347</v>
      </c>
      <c r="AP117" s="2">
        <f>((AK117-AK$6)*100)/AK$6</f>
        <v>-3.3487122564463165</v>
      </c>
      <c r="AR117" s="10" t="s">
        <v>116</v>
      </c>
      <c r="AS117" s="2"/>
      <c r="AT117" s="1">
        <f>((AO117-AO$6)*100)/AO$6</f>
        <v>-1.7842156058796179</v>
      </c>
    </row>
    <row r="118" spans="1:47" x14ac:dyDescent="0.25">
      <c r="A118" s="29">
        <v>0.58928599999999998</v>
      </c>
      <c r="B118" s="30">
        <v>0.58946304999999999</v>
      </c>
      <c r="C118" s="29">
        <v>0.58142638000000002</v>
      </c>
      <c r="D118" s="29">
        <v>0.57746750000000002</v>
      </c>
      <c r="E118" s="31">
        <v>0.56445628999999997</v>
      </c>
      <c r="F118" s="31">
        <v>0.52540713000000006</v>
      </c>
      <c r="G118" s="31">
        <v>0.50061723999999996</v>
      </c>
      <c r="H118" s="31">
        <v>0.45787107999999999</v>
      </c>
      <c r="I118" s="31">
        <v>0.50504439000000001</v>
      </c>
      <c r="J118" s="31">
        <v>0.50671314999999995</v>
      </c>
      <c r="K118" s="31">
        <v>0.51709510999999997</v>
      </c>
      <c r="L118" s="31">
        <v>0.52278036999999999</v>
      </c>
      <c r="M118" s="31">
        <v>0.52890187999999994</v>
      </c>
      <c r="N118" s="31">
        <v>0.53808472000000007</v>
      </c>
      <c r="O118" s="31">
        <v>0.54578488000000003</v>
      </c>
      <c r="P118" s="31">
        <v>0.54659743000000005</v>
      </c>
      <c r="Q118" s="32">
        <v>0.55178893000000007</v>
      </c>
      <c r="R118" s="32">
        <v>0.55304532000000006</v>
      </c>
      <c r="S118" s="33">
        <v>0.51482729999999999</v>
      </c>
      <c r="T118" s="33" t="s">
        <v>0</v>
      </c>
      <c r="U118" s="33">
        <v>0.66598340999999994</v>
      </c>
      <c r="V118" s="33">
        <v>0.66834689999999997</v>
      </c>
      <c r="W118" s="33">
        <v>0.67049367000000004</v>
      </c>
      <c r="X118" s="33">
        <v>0.66028184000000001</v>
      </c>
      <c r="Y118" s="33">
        <v>0.65460775000000004</v>
      </c>
      <c r="Z118" s="33">
        <v>0.63720737999999999</v>
      </c>
      <c r="AA118" s="33">
        <v>0.62556866</v>
      </c>
      <c r="AB118" s="33">
        <v>0.62813202000000001</v>
      </c>
      <c r="AC118" s="29">
        <v>0.60643277000000007</v>
      </c>
      <c r="AD118" s="29">
        <v>0.57112417000000004</v>
      </c>
      <c r="AE118" s="29">
        <v>0.56893952999999997</v>
      </c>
      <c r="AF118" s="29">
        <v>0.59046588</v>
      </c>
      <c r="AG118" s="29">
        <v>0.56650141000000009</v>
      </c>
      <c r="AH118" s="29">
        <v>0.57013080000000005</v>
      </c>
      <c r="AI118" s="29">
        <v>0.57203209999999993</v>
      </c>
      <c r="AJ118" s="29">
        <v>0.58349975000000009</v>
      </c>
      <c r="AK118" s="3">
        <f t="shared" si="2"/>
        <v>0.57304017685714304</v>
      </c>
      <c r="AM118" s="11" t="s">
        <v>99</v>
      </c>
      <c r="AO118" s="2">
        <f>SUM(A140:R144)/56</f>
        <v>0.44302475599999991</v>
      </c>
      <c r="AP118" s="2">
        <f>((AK118-AK$7)*100)/AK$7</f>
        <v>-4.648675208459216</v>
      </c>
      <c r="AR118" s="11" t="s">
        <v>99</v>
      </c>
      <c r="AS118" s="2"/>
      <c r="AT118" s="1">
        <f>((AO118-AO$7)*100)/AO$7</f>
        <v>-7.8376300268488981</v>
      </c>
    </row>
    <row r="119" spans="1:47" x14ac:dyDescent="0.25">
      <c r="A119" s="29">
        <v>0.58234337000000003</v>
      </c>
      <c r="B119" s="30">
        <v>0.56405320999999997</v>
      </c>
      <c r="C119" s="29">
        <v>0.51543676000000005</v>
      </c>
      <c r="D119" s="29">
        <v>0.45771486</v>
      </c>
      <c r="E119" s="31">
        <v>0.43418939000000001</v>
      </c>
      <c r="F119" s="31">
        <v>0.42165269999999999</v>
      </c>
      <c r="G119" s="31">
        <v>0.38774655000000002</v>
      </c>
      <c r="H119" s="31">
        <v>0.38793988000000001</v>
      </c>
      <c r="I119" s="31">
        <v>0.38850033</v>
      </c>
      <c r="J119" s="31">
        <v>0.38215181999999998</v>
      </c>
      <c r="K119" s="31">
        <v>0.39640909000000002</v>
      </c>
      <c r="L119" s="31">
        <v>0.40800461999999998</v>
      </c>
      <c r="M119" s="31">
        <v>0.41880751999999999</v>
      </c>
      <c r="N119" s="31">
        <v>0.43523759000000012</v>
      </c>
      <c r="O119" s="31">
        <v>0.45307921000000001</v>
      </c>
      <c r="P119" s="31">
        <v>0.45971543999999998</v>
      </c>
      <c r="Q119" s="32">
        <v>0.47267364999999989</v>
      </c>
      <c r="R119" s="32">
        <v>0.46315167000000002</v>
      </c>
      <c r="S119" s="33">
        <v>0.42589809000000001</v>
      </c>
      <c r="T119" s="33" t="s">
        <v>0</v>
      </c>
      <c r="U119" s="33">
        <v>0.55848644999999997</v>
      </c>
      <c r="V119" s="33">
        <v>0.55019461999999997</v>
      </c>
      <c r="W119" s="33">
        <v>0.56422594000000004</v>
      </c>
      <c r="X119" s="33">
        <v>0.57646507000000002</v>
      </c>
      <c r="Y119" s="33">
        <v>0.56866903999999996</v>
      </c>
      <c r="Z119" s="33">
        <v>0.57007092000000004</v>
      </c>
      <c r="AA119" s="33">
        <v>0.57441127000000003</v>
      </c>
      <c r="AB119" s="33">
        <v>0.58515092000000002</v>
      </c>
      <c r="AC119" s="29">
        <v>0.57457954</v>
      </c>
      <c r="AD119" s="29">
        <v>0.50137215000000002</v>
      </c>
      <c r="AE119" s="29">
        <v>0.48933576000000001</v>
      </c>
      <c r="AF119" s="29">
        <v>0.50679326000000002</v>
      </c>
      <c r="AG119" s="29">
        <v>0.50814795000000001</v>
      </c>
      <c r="AH119" s="29">
        <v>0.52850330999999995</v>
      </c>
      <c r="AI119" s="29">
        <v>0.55115755</v>
      </c>
      <c r="AJ119" s="29">
        <v>0.57126388000000006</v>
      </c>
      <c r="AK119" s="3">
        <f t="shared" si="2"/>
        <v>0.49238666799999992</v>
      </c>
      <c r="AM119" s="11" t="s">
        <v>102</v>
      </c>
      <c r="AO119" s="2">
        <f>SUM(E117:R121)/68</f>
        <v>0.41882864516176466</v>
      </c>
      <c r="AP119" s="2">
        <f>((AK119-AK$8)*100)/AK$8</f>
        <v>-7.1591578558336231</v>
      </c>
      <c r="AR119" s="11" t="s">
        <v>102</v>
      </c>
      <c r="AS119" s="2"/>
      <c r="AT119" s="1">
        <f>((AO119-AO$8)*100)/AO$8</f>
        <v>-7.2647704621329794</v>
      </c>
    </row>
    <row r="120" spans="1:47" x14ac:dyDescent="0.25">
      <c r="A120" s="29">
        <v>0.48785390000000001</v>
      </c>
      <c r="B120" s="30">
        <v>0.43185594999999999</v>
      </c>
      <c r="C120" s="29">
        <v>0.34155499</v>
      </c>
      <c r="D120" s="29">
        <v>0.32194812</v>
      </c>
      <c r="E120" s="31" t="s">
        <v>0</v>
      </c>
      <c r="F120" s="31">
        <v>0.43892672999999999</v>
      </c>
      <c r="G120" s="31">
        <v>0.34058121000000002</v>
      </c>
      <c r="H120" s="31">
        <v>0.30424203999999999</v>
      </c>
      <c r="I120" s="31">
        <v>0.30386565399999999</v>
      </c>
      <c r="J120" s="31">
        <v>0.30141595999999998</v>
      </c>
      <c r="K120" s="31">
        <v>0.30682735</v>
      </c>
      <c r="L120" s="31">
        <v>0.31435544599999998</v>
      </c>
      <c r="M120" s="31">
        <v>0.31567243</v>
      </c>
      <c r="N120" s="31">
        <v>0.32140971000000002</v>
      </c>
      <c r="O120" s="31">
        <v>0.33522532999999999</v>
      </c>
      <c r="P120" s="31">
        <v>0.35066426000000001</v>
      </c>
      <c r="Q120" s="32">
        <v>0.35900739999999998</v>
      </c>
      <c r="R120" s="32">
        <v>0.33638127000000001</v>
      </c>
      <c r="S120" s="33">
        <v>0.32617519</v>
      </c>
      <c r="T120" s="33" t="s">
        <v>0</v>
      </c>
      <c r="U120" s="33">
        <v>0.49867634999999999</v>
      </c>
      <c r="V120" s="33">
        <v>0.42656147</v>
      </c>
      <c r="W120" s="33">
        <v>0.42315493999999998</v>
      </c>
      <c r="X120" s="33">
        <v>0.44428771</v>
      </c>
      <c r="Y120" s="33">
        <v>0.45883102999999997</v>
      </c>
      <c r="Z120" s="33">
        <v>0.46695819999999999</v>
      </c>
      <c r="AA120" s="33">
        <v>0.47507744000000002</v>
      </c>
      <c r="AB120" s="33">
        <v>0.49706811000000001</v>
      </c>
      <c r="AC120" s="29">
        <v>0.58153337000000005</v>
      </c>
      <c r="AD120" s="29">
        <v>0.39215610000000001</v>
      </c>
      <c r="AE120" s="29">
        <v>0.34419388000000001</v>
      </c>
      <c r="AF120" s="29">
        <v>0.39176275999999999</v>
      </c>
      <c r="AG120" s="29">
        <v>0.44741054000000002</v>
      </c>
      <c r="AH120" s="29">
        <v>0.48800333000000001</v>
      </c>
      <c r="AI120" s="29">
        <v>0.52190378000000004</v>
      </c>
      <c r="AJ120" s="29">
        <v>0.52531923999999997</v>
      </c>
      <c r="AK120" s="3">
        <f t="shared" si="2"/>
        <v>0.40061356441176482</v>
      </c>
      <c r="AM120" s="12" t="s">
        <v>105</v>
      </c>
      <c r="AO120" s="2">
        <f>SUM(S140:Z144)/35</f>
        <v>0.45265262928571431</v>
      </c>
      <c r="AP120" s="2">
        <f>((AK120-AK$9)*100)/AK$9</f>
        <v>-8.9725078734637638</v>
      </c>
      <c r="AR120" s="12" t="s">
        <v>105</v>
      </c>
      <c r="AS120" s="2"/>
      <c r="AT120" s="1">
        <f>((AO120-AO$9)*100)/AO$9</f>
        <v>-7.6656450746089613</v>
      </c>
    </row>
    <row r="121" spans="1:47" x14ac:dyDescent="0.25">
      <c r="A121" s="29">
        <v>0.32181156</v>
      </c>
      <c r="B121" s="30">
        <v>0.29572678000000002</v>
      </c>
      <c r="C121" s="29">
        <v>0.23995764999999999</v>
      </c>
      <c r="D121" s="29" t="s">
        <v>0</v>
      </c>
      <c r="E121" s="31" t="s">
        <v>0</v>
      </c>
      <c r="F121" s="31">
        <v>0.36249224000000002</v>
      </c>
      <c r="G121" s="31">
        <v>0.239041</v>
      </c>
      <c r="H121" s="31">
        <v>0.216059105</v>
      </c>
      <c r="I121" s="31">
        <v>0.20048653399999999</v>
      </c>
      <c r="J121" s="31">
        <v>0.174949514</v>
      </c>
      <c r="K121" s="31">
        <v>0.13712168999999999</v>
      </c>
      <c r="L121" s="31">
        <v>0.12358005499999999</v>
      </c>
      <c r="M121" s="31">
        <v>0.16537112300000001</v>
      </c>
      <c r="N121" s="31">
        <v>0.19551262999999999</v>
      </c>
      <c r="O121" s="31">
        <v>0.21242485999999999</v>
      </c>
      <c r="P121" s="31">
        <v>0.22281435999999999</v>
      </c>
      <c r="Q121" s="32">
        <v>0.20749196</v>
      </c>
      <c r="R121" s="32">
        <v>0.22522487999999999</v>
      </c>
      <c r="S121" s="33">
        <v>0.27920903000000002</v>
      </c>
      <c r="T121" s="33" t="s">
        <v>0</v>
      </c>
      <c r="U121" s="33" t="s">
        <v>0</v>
      </c>
      <c r="V121" s="33">
        <v>0.32380057000000001</v>
      </c>
      <c r="W121" s="33">
        <v>0.29254966999999998</v>
      </c>
      <c r="X121" s="33">
        <v>0.31516970999999999</v>
      </c>
      <c r="Y121" s="33">
        <v>0.34588640999999998</v>
      </c>
      <c r="Z121" s="33">
        <v>0.33085642999999998</v>
      </c>
      <c r="AA121" s="33">
        <v>0.30248303999999998</v>
      </c>
      <c r="AB121" s="33">
        <v>0.38468760000000002</v>
      </c>
      <c r="AC121" s="29" t="s">
        <v>0</v>
      </c>
      <c r="AD121" s="29">
        <v>0.31761636999999998</v>
      </c>
      <c r="AE121" s="29">
        <v>0.25927254999999999</v>
      </c>
      <c r="AF121" s="29">
        <v>0.22323132000000001</v>
      </c>
      <c r="AG121" s="29">
        <v>0.20182538699999999</v>
      </c>
      <c r="AH121" s="29">
        <v>0.29345644999999998</v>
      </c>
      <c r="AI121" s="29">
        <v>0.335716984</v>
      </c>
      <c r="AJ121" s="29">
        <v>0.32421112000000002</v>
      </c>
      <c r="AK121" s="3">
        <f t="shared" si="2"/>
        <v>0.26032382522580655</v>
      </c>
      <c r="AM121" s="12" t="s">
        <v>108</v>
      </c>
      <c r="AO121" s="2">
        <f>SUM(S117:AB121)/44</f>
        <v>0.52945554863636357</v>
      </c>
      <c r="AP121" s="2">
        <f>((AK121-AK$10)*100)/AK$10</f>
        <v>-10.4874460101192</v>
      </c>
      <c r="AR121" s="12" t="s">
        <v>108</v>
      </c>
      <c r="AS121" s="2"/>
      <c r="AT121" s="1">
        <f>((AO121-AO$10)*100)/AO$10</f>
        <v>-5.9525840657590496</v>
      </c>
    </row>
    <row r="122" spans="1:47" x14ac:dyDescent="0.25">
      <c r="A122" s="29">
        <v>0.26349587000000002</v>
      </c>
      <c r="B122" s="30">
        <v>0.26924358999999998</v>
      </c>
      <c r="C122" s="29" t="s">
        <v>0</v>
      </c>
      <c r="D122" s="29" t="s">
        <v>0</v>
      </c>
      <c r="E122" s="34" t="s">
        <v>0</v>
      </c>
      <c r="F122" s="34">
        <v>0.29966965000000001</v>
      </c>
      <c r="G122" s="34">
        <v>0.2222268</v>
      </c>
      <c r="H122" s="34">
        <v>0.21283166000000001</v>
      </c>
      <c r="I122" s="34">
        <v>0.20281228600000001</v>
      </c>
      <c r="J122" s="34">
        <v>0.18256153999999999</v>
      </c>
      <c r="K122" s="34">
        <v>0.16902078000000001</v>
      </c>
      <c r="L122" s="34">
        <v>0.14703601999999999</v>
      </c>
      <c r="M122" s="34">
        <v>0.13736251299999999</v>
      </c>
      <c r="N122" s="34">
        <v>0.13816732200000001</v>
      </c>
      <c r="O122" s="34">
        <v>0.13799103600000001</v>
      </c>
      <c r="P122" s="34">
        <v>0.14079086800000001</v>
      </c>
      <c r="Q122" s="34">
        <v>0.151573714</v>
      </c>
      <c r="R122" s="34">
        <v>0.19646317999999999</v>
      </c>
      <c r="S122" s="35">
        <v>0.23934635500000001</v>
      </c>
      <c r="T122" s="35" t="s">
        <v>0</v>
      </c>
      <c r="U122" s="35" t="s">
        <v>0</v>
      </c>
      <c r="V122" s="35">
        <v>0.35005947999999998</v>
      </c>
      <c r="W122" s="35">
        <v>0.26708850000000001</v>
      </c>
      <c r="X122" s="35">
        <v>0.19542111000000001</v>
      </c>
      <c r="Y122" s="35">
        <v>0.17781211199999999</v>
      </c>
      <c r="Z122" s="35">
        <v>0.186707076</v>
      </c>
      <c r="AA122" s="35">
        <v>0.29558625999999999</v>
      </c>
      <c r="AB122" s="35">
        <v>0.38085437</v>
      </c>
      <c r="AC122" s="36" t="s">
        <v>0</v>
      </c>
      <c r="AD122" s="29">
        <v>0.30522569999999999</v>
      </c>
      <c r="AE122" s="29">
        <v>0.28542359499999997</v>
      </c>
      <c r="AF122" s="29">
        <v>0.25908819</v>
      </c>
      <c r="AG122" s="29">
        <v>0.24681935599999999</v>
      </c>
      <c r="AH122" s="29">
        <v>0.24867064999999999</v>
      </c>
      <c r="AI122" s="29">
        <v>0.25560916</v>
      </c>
      <c r="AJ122" s="29">
        <v>0.2487579</v>
      </c>
      <c r="AK122" s="3">
        <f t="shared" si="2"/>
        <v>0.22712388809999998</v>
      </c>
      <c r="AM122" s="14" t="s">
        <v>99</v>
      </c>
      <c r="AO122" s="7">
        <f>(SUM(B131:O139)+SUM(P131:R135))/140</f>
        <v>0.17198228342422428</v>
      </c>
      <c r="AP122" s="2">
        <f>((AK122-AK$11)*100)/AK$11</f>
        <v>-10.430801437860438</v>
      </c>
      <c r="AR122" s="14" t="s">
        <v>99</v>
      </c>
      <c r="AS122" s="2"/>
      <c r="AT122" s="1">
        <f>((AO122-AO$11)*100)/AO$11</f>
        <v>-11.946538708625491</v>
      </c>
      <c r="AU122">
        <f>SUM(AT122:AT125)/4</f>
        <v>-12.51305161522567</v>
      </c>
    </row>
    <row r="123" spans="1:47" x14ac:dyDescent="0.25">
      <c r="A123" s="29">
        <v>0.23504073</v>
      </c>
      <c r="B123" s="30">
        <v>0.232268954</v>
      </c>
      <c r="C123" s="29" t="s">
        <v>0</v>
      </c>
      <c r="D123" s="29" t="s">
        <v>0</v>
      </c>
      <c r="E123" s="34" t="s">
        <v>0</v>
      </c>
      <c r="F123" s="34">
        <v>0.30724130500000002</v>
      </c>
      <c r="G123" s="34">
        <v>0.20789224000000001</v>
      </c>
      <c r="H123" s="34">
        <v>0.18530073999999999</v>
      </c>
      <c r="I123" s="34">
        <v>0.17840911000000001</v>
      </c>
      <c r="J123" s="34">
        <v>0.165767848</v>
      </c>
      <c r="K123" s="34">
        <v>0.16205437</v>
      </c>
      <c r="L123" s="34">
        <v>0.14790308899999999</v>
      </c>
      <c r="M123" s="34">
        <v>0.13982872499999999</v>
      </c>
      <c r="N123" s="34">
        <v>0.139832396</v>
      </c>
      <c r="O123" s="34">
        <v>0.14897279399999999</v>
      </c>
      <c r="P123" s="34">
        <v>0.15988018700000001</v>
      </c>
      <c r="Q123" s="34">
        <v>0.17491885700000001</v>
      </c>
      <c r="R123" s="34">
        <v>0.18939262000000001</v>
      </c>
      <c r="S123" s="35">
        <v>0.196030485</v>
      </c>
      <c r="T123" s="35" t="s">
        <v>0</v>
      </c>
      <c r="U123" s="35" t="s">
        <v>0</v>
      </c>
      <c r="V123" s="35">
        <v>0.40474696999999998</v>
      </c>
      <c r="W123" s="35">
        <v>0.27150589000000003</v>
      </c>
      <c r="X123" s="35">
        <v>0.18937594499999999</v>
      </c>
      <c r="Y123" s="35">
        <v>0.19854139400000001</v>
      </c>
      <c r="Z123" s="35">
        <v>0.24020051000000001</v>
      </c>
      <c r="AA123" s="35">
        <v>0.30904771399999997</v>
      </c>
      <c r="AB123" s="35">
        <v>0.37085671999999997</v>
      </c>
      <c r="AC123" s="36" t="s">
        <v>0</v>
      </c>
      <c r="AD123" s="29">
        <v>0.32469949999999997</v>
      </c>
      <c r="AE123" s="29">
        <v>0.28580690399999997</v>
      </c>
      <c r="AF123" s="29">
        <v>0.24657947999999999</v>
      </c>
      <c r="AG123" s="29">
        <v>0.24599075000000001</v>
      </c>
      <c r="AH123" s="29">
        <v>0.24680148399999999</v>
      </c>
      <c r="AI123" s="29">
        <v>0.251807265</v>
      </c>
      <c r="AJ123" s="29">
        <v>0.24733234500000001</v>
      </c>
      <c r="AK123" s="3">
        <f t="shared" si="2"/>
        <v>0.22680091070000008</v>
      </c>
      <c r="AM123" s="14" t="s">
        <v>102</v>
      </c>
      <c r="AO123" s="2">
        <f>SUM(E122:R130)/126</f>
        <v>0.1745220706595238</v>
      </c>
      <c r="AP123" s="2">
        <f>((AK123-AK$12)*100)/AK$12</f>
        <v>-10.716319400265759</v>
      </c>
      <c r="AR123" s="14" t="s">
        <v>102</v>
      </c>
      <c r="AS123" s="2"/>
      <c r="AT123" s="1">
        <f>((AO123-AO$12)*100)/AO$12</f>
        <v>-12.928799209475516</v>
      </c>
    </row>
    <row r="124" spans="1:47" x14ac:dyDescent="0.25">
      <c r="A124" s="29">
        <v>0.233498874</v>
      </c>
      <c r="B124" s="30">
        <v>0.195240675</v>
      </c>
      <c r="C124" s="29" t="s">
        <v>0</v>
      </c>
      <c r="D124" s="29" t="s">
        <v>0</v>
      </c>
      <c r="E124" s="34" t="s">
        <v>0</v>
      </c>
      <c r="F124" s="34">
        <v>0.26864324000000001</v>
      </c>
      <c r="G124" s="34">
        <v>0.190765884</v>
      </c>
      <c r="H124" s="34">
        <v>0.16013100699999999</v>
      </c>
      <c r="I124" s="34">
        <v>0.13448020699999999</v>
      </c>
      <c r="J124" s="34">
        <v>0.13077592599999999</v>
      </c>
      <c r="K124" s="34">
        <v>0.14035888799999999</v>
      </c>
      <c r="L124" s="34">
        <v>0.137611762</v>
      </c>
      <c r="M124" s="34">
        <v>0.13444693399999999</v>
      </c>
      <c r="N124" s="34">
        <v>0.14162656000000001</v>
      </c>
      <c r="O124" s="34">
        <v>0.159018558</v>
      </c>
      <c r="P124" s="34">
        <v>0.17229218399999999</v>
      </c>
      <c r="Q124" s="34">
        <v>0.18387822000000001</v>
      </c>
      <c r="R124" s="34">
        <v>0.187047925</v>
      </c>
      <c r="S124" s="35">
        <v>0.15752155600000001</v>
      </c>
      <c r="T124" s="35" t="s">
        <v>0</v>
      </c>
      <c r="U124" s="35" t="s">
        <v>0</v>
      </c>
      <c r="V124" s="35" t="s">
        <v>0</v>
      </c>
      <c r="W124" s="35">
        <v>0.23833713000000001</v>
      </c>
      <c r="X124" s="35">
        <v>0.20799914</v>
      </c>
      <c r="Y124" s="35">
        <v>0.21263864499999999</v>
      </c>
      <c r="Z124" s="35">
        <v>0.243628066</v>
      </c>
      <c r="AA124" s="35">
        <v>0.31228069000000003</v>
      </c>
      <c r="AB124" s="35" t="s">
        <v>0</v>
      </c>
      <c r="AC124" s="36" t="s">
        <v>0</v>
      </c>
      <c r="AD124" s="29">
        <v>0.37602877000000001</v>
      </c>
      <c r="AE124" s="29">
        <v>0.31735302999999998</v>
      </c>
      <c r="AF124" s="29">
        <v>0.24418943000000001</v>
      </c>
      <c r="AG124" s="29">
        <v>0.244839054</v>
      </c>
      <c r="AH124" s="29">
        <v>0.25374723999999999</v>
      </c>
      <c r="AI124" s="29">
        <v>0.25881049</v>
      </c>
      <c r="AJ124" s="29">
        <v>0.25375394499999998</v>
      </c>
      <c r="AK124" s="3">
        <f t="shared" si="2"/>
        <v>0.21039085821428566</v>
      </c>
      <c r="AM124" s="15" t="s">
        <v>105</v>
      </c>
      <c r="AO124" s="2">
        <f>(SUM(S131:AB139)+SUM(P136:R139))/67</f>
        <v>0.21289548765671637</v>
      </c>
      <c r="AP124" s="2">
        <f>((AK124-AK$13)*100)/AK$13</f>
        <v>-10.824883879771367</v>
      </c>
      <c r="AR124" s="15" t="s">
        <v>105</v>
      </c>
      <c r="AS124" s="2"/>
      <c r="AT124" s="1">
        <f>((AO124-AO$13)*100)/AO$13</f>
        <v>-13.571126116457378</v>
      </c>
    </row>
    <row r="125" spans="1:47" x14ac:dyDescent="0.25">
      <c r="A125" s="29">
        <v>0.26104736000000001</v>
      </c>
      <c r="B125" s="30">
        <v>0.184265494</v>
      </c>
      <c r="C125" s="29" t="s">
        <v>0</v>
      </c>
      <c r="D125" s="29" t="s">
        <v>0</v>
      </c>
      <c r="E125" s="34">
        <v>0.26761044</v>
      </c>
      <c r="F125" s="34">
        <v>0.28349421000000002</v>
      </c>
      <c r="G125" s="34">
        <v>0.18609118999999999</v>
      </c>
      <c r="H125" s="34">
        <v>0.14179772900000001</v>
      </c>
      <c r="I125" s="34">
        <v>0.10231815</v>
      </c>
      <c r="J125" s="34">
        <v>0.112284815</v>
      </c>
      <c r="K125" s="34">
        <v>9.823925E-2</v>
      </c>
      <c r="L125" s="34">
        <v>0.10416629600000001</v>
      </c>
      <c r="M125" s="34">
        <v>0.13325664500000001</v>
      </c>
      <c r="N125" s="34">
        <v>0.15002786600000001</v>
      </c>
      <c r="O125" s="34">
        <v>0.17014354600000001</v>
      </c>
      <c r="P125" s="34">
        <v>0.18605142999999999</v>
      </c>
      <c r="Q125" s="34">
        <v>0.19515988000000001</v>
      </c>
      <c r="R125" s="34">
        <v>0.22487230999999999</v>
      </c>
      <c r="S125" s="35">
        <v>0.16482511</v>
      </c>
      <c r="T125" s="35" t="s">
        <v>0</v>
      </c>
      <c r="U125" s="35" t="s">
        <v>0</v>
      </c>
      <c r="V125" s="35" t="s">
        <v>0</v>
      </c>
      <c r="W125" s="35">
        <v>0.24041494999999999</v>
      </c>
      <c r="X125" s="35">
        <v>0.22940664499999999</v>
      </c>
      <c r="Y125" s="35">
        <v>0.23502681</v>
      </c>
      <c r="Z125" s="35">
        <v>0.25194512000000002</v>
      </c>
      <c r="AA125" s="35">
        <v>0.34738260999999998</v>
      </c>
      <c r="AB125" s="35" t="s">
        <v>0</v>
      </c>
      <c r="AC125" s="36" t="s">
        <v>0</v>
      </c>
      <c r="AD125" s="29" t="s">
        <v>0</v>
      </c>
      <c r="AE125" s="29">
        <v>0.24939061000000001</v>
      </c>
      <c r="AF125" s="29">
        <v>0.24573104000000001</v>
      </c>
      <c r="AG125" s="29">
        <v>0.24819084</v>
      </c>
      <c r="AH125" s="29">
        <v>0.265680735</v>
      </c>
      <c r="AI125" s="29">
        <v>0.27814656999999998</v>
      </c>
      <c r="AJ125" s="29">
        <v>0.277909925</v>
      </c>
      <c r="AK125" s="3">
        <f>AVERAGE(A125:AJ125)</f>
        <v>0.20838848485714287</v>
      </c>
      <c r="AM125" s="15" t="s">
        <v>108</v>
      </c>
      <c r="AO125" s="2">
        <f>SUM(S122:AB130)/54</f>
        <v>0.26699931738888899</v>
      </c>
      <c r="AP125" s="1">
        <f>((AK125-AK$14)*100)/AK$14</f>
        <v>-11.537652386345027</v>
      </c>
      <c r="AR125" s="15" t="s">
        <v>108</v>
      </c>
      <c r="AS125" s="2"/>
      <c r="AT125" s="1">
        <f>((AO125-AO$14)*100)/AO$14</f>
        <v>-11.605742426344296</v>
      </c>
    </row>
    <row r="126" spans="1:47" x14ac:dyDescent="0.25">
      <c r="A126" s="29">
        <v>0.28551478000000002</v>
      </c>
      <c r="B126" s="30">
        <v>0.22084434</v>
      </c>
      <c r="C126" s="29" t="s">
        <v>0</v>
      </c>
      <c r="D126" s="29" t="s">
        <v>0</v>
      </c>
      <c r="E126" s="34">
        <v>0.27133691999999998</v>
      </c>
      <c r="F126" s="34">
        <v>0.24742059999999999</v>
      </c>
      <c r="G126" s="34">
        <v>0.17545138699999999</v>
      </c>
      <c r="H126" s="34">
        <v>0.109947394</v>
      </c>
      <c r="I126" s="34">
        <v>9.6987630000000005E-2</v>
      </c>
      <c r="J126" s="34">
        <v>7.8571589499999997E-2</v>
      </c>
      <c r="K126" s="34">
        <v>8.9033422000000001E-2</v>
      </c>
      <c r="L126" s="34">
        <v>0.110980813</v>
      </c>
      <c r="M126" s="34">
        <v>0.13888012</v>
      </c>
      <c r="N126" s="34">
        <v>0.16334449000000001</v>
      </c>
      <c r="O126" s="34">
        <v>0.18700373000000001</v>
      </c>
      <c r="P126" s="34">
        <v>0.20754802999999999</v>
      </c>
      <c r="Q126" s="34">
        <v>0.22021022000000001</v>
      </c>
      <c r="R126" s="34">
        <v>0.25953221999999998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0.26512264000000002</v>
      </c>
      <c r="X126" s="35">
        <v>0.24008204399999999</v>
      </c>
      <c r="Y126" s="35">
        <v>0.25496791400000002</v>
      </c>
      <c r="Z126" s="35">
        <v>0.26858057499999999</v>
      </c>
      <c r="AA126" s="35">
        <v>0.37376456000000002</v>
      </c>
      <c r="AB126" s="35" t="s">
        <v>0</v>
      </c>
      <c r="AC126" s="36" t="s">
        <v>0</v>
      </c>
      <c r="AD126" s="29" t="s">
        <v>0</v>
      </c>
      <c r="AE126" s="29">
        <v>0.24557639000000001</v>
      </c>
      <c r="AF126" s="29">
        <v>0.25043648000000002</v>
      </c>
      <c r="AG126" s="29">
        <v>0.25516423500000002</v>
      </c>
      <c r="AH126" s="29">
        <v>0.27848046999999998</v>
      </c>
      <c r="AI126" s="29">
        <v>0.30258628500000001</v>
      </c>
      <c r="AJ126" s="29">
        <v>0.31519382000000001</v>
      </c>
      <c r="AK126" s="3">
        <f t="shared" si="2"/>
        <v>0.218983818462963</v>
      </c>
      <c r="AM126" s="16" t="s">
        <v>117</v>
      </c>
      <c r="AO126" s="7">
        <f>(SUM(AC117:AJ139)+SUM(A117:D130))/173</f>
        <v>0.33597896626589585</v>
      </c>
      <c r="AP126" s="2">
        <f>((AK126-AK$15)*100)/AK$15</f>
        <v>-12.05298820659014</v>
      </c>
      <c r="AR126" s="16" t="s">
        <v>117</v>
      </c>
      <c r="AS126" s="2"/>
      <c r="AT126" s="1">
        <f>((AO126-AO$15)*100)/AO$15</f>
        <v>-8.081066620749958</v>
      </c>
    </row>
    <row r="127" spans="1:47" x14ac:dyDescent="0.25">
      <c r="A127" s="29">
        <v>0.349024</v>
      </c>
      <c r="B127" s="30">
        <v>0.24919822999999999</v>
      </c>
      <c r="C127" s="29" t="s">
        <v>0</v>
      </c>
      <c r="D127" s="29" t="s">
        <v>0</v>
      </c>
      <c r="E127" s="34">
        <v>0.20143221</v>
      </c>
      <c r="F127" s="34">
        <v>0.22017272399999999</v>
      </c>
      <c r="G127" s="34">
        <v>0.15821103</v>
      </c>
      <c r="H127" s="34">
        <v>0.12985864999999999</v>
      </c>
      <c r="I127" s="34">
        <v>9.0607363999999996E-2</v>
      </c>
      <c r="J127" s="34">
        <v>7.7560043300000006E-2</v>
      </c>
      <c r="K127" s="34">
        <v>7.4614066300000004E-2</v>
      </c>
      <c r="L127" s="34">
        <v>8.5603218999999994E-2</v>
      </c>
      <c r="M127" s="34">
        <v>0.116592737</v>
      </c>
      <c r="N127" s="34">
        <v>0.16736420499999999</v>
      </c>
      <c r="O127" s="34">
        <v>0.19902476499999999</v>
      </c>
      <c r="P127" s="34">
        <v>0.226024065</v>
      </c>
      <c r="Q127" s="34">
        <v>0.24830355000000001</v>
      </c>
      <c r="R127" s="34">
        <v>0.32740918000000002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0.24439074999999999</v>
      </c>
      <c r="X127" s="35">
        <v>0.244275995</v>
      </c>
      <c r="Y127" s="35">
        <v>0.27569410999999999</v>
      </c>
      <c r="Z127" s="35">
        <v>0.28746463999999999</v>
      </c>
      <c r="AA127" s="35">
        <v>0.35840271000000001</v>
      </c>
      <c r="AB127" s="35" t="s">
        <v>0</v>
      </c>
      <c r="AC127" s="36" t="s">
        <v>0</v>
      </c>
      <c r="AD127" s="29" t="s">
        <v>0</v>
      </c>
      <c r="AE127" s="29">
        <v>0.21657966400000001</v>
      </c>
      <c r="AF127" s="29">
        <v>0.22023501000000001</v>
      </c>
      <c r="AG127" s="29">
        <v>0.238928486</v>
      </c>
      <c r="AH127" s="29">
        <v>0.29359294400000002</v>
      </c>
      <c r="AI127" s="29">
        <v>0.31691975500000003</v>
      </c>
      <c r="AJ127" s="29">
        <v>0.33944623000000002</v>
      </c>
      <c r="AK127" s="3">
        <f t="shared" si="2"/>
        <v>0.22062704935555555</v>
      </c>
      <c r="AM127" t="s">
        <v>118</v>
      </c>
      <c r="AO127" s="2">
        <f>((SUM(A113:Z146)+SUM(AA113:AJ139))/895)</f>
        <v>0.38221129973239204</v>
      </c>
      <c r="AP127" s="2">
        <f>((AK127-AK$16)*100)/AK$16</f>
        <v>-12.501543757709619</v>
      </c>
      <c r="AR127" t="s">
        <v>118</v>
      </c>
      <c r="AT127" s="1">
        <f>((AO127-AO$16)*100)/AO$16</f>
        <v>-7.0262689730588219</v>
      </c>
    </row>
    <row r="128" spans="1:47" x14ac:dyDescent="0.25">
      <c r="A128" s="29">
        <v>0.42414341</v>
      </c>
      <c r="B128" s="30">
        <v>0.24590211000000001</v>
      </c>
      <c r="C128" s="29">
        <v>0.12650842600000001</v>
      </c>
      <c r="D128" s="29">
        <v>0.15951855400000001</v>
      </c>
      <c r="E128" s="34">
        <v>0.19321063699999999</v>
      </c>
      <c r="F128" s="34">
        <v>0.190228323</v>
      </c>
      <c r="G128" s="34">
        <v>0.15507005200000001</v>
      </c>
      <c r="H128" s="34">
        <v>0.14131491299999999</v>
      </c>
      <c r="I128" s="34">
        <v>9.6990804999999999E-2</v>
      </c>
      <c r="J128" s="34">
        <v>0.100197486</v>
      </c>
      <c r="K128" s="34">
        <v>9.2999946E-2</v>
      </c>
      <c r="L128" s="34">
        <v>0.103311181</v>
      </c>
      <c r="M128" s="34">
        <v>0.137553441</v>
      </c>
      <c r="N128" s="34">
        <v>0.19252408700000001</v>
      </c>
      <c r="O128" s="34">
        <v>0.25780481399999999</v>
      </c>
      <c r="P128" s="34">
        <v>0.30394303</v>
      </c>
      <c r="Q128" s="34">
        <v>0.30702183999999999</v>
      </c>
      <c r="R128" s="34">
        <v>0.35428221999999998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0.199713423</v>
      </c>
      <c r="X128" s="35">
        <v>0.24650233399999999</v>
      </c>
      <c r="Y128" s="35">
        <v>0.36391480999999998</v>
      </c>
      <c r="Z128" s="35">
        <v>0.39074540000000002</v>
      </c>
      <c r="AA128" s="35">
        <v>0.35231873000000002</v>
      </c>
      <c r="AB128" s="35" t="s">
        <v>0</v>
      </c>
      <c r="AC128" s="36" t="s">
        <v>0</v>
      </c>
      <c r="AD128" s="29" t="s">
        <v>0</v>
      </c>
      <c r="AE128" s="29">
        <v>0.19597835</v>
      </c>
      <c r="AF128" s="29">
        <v>0.24879066999999999</v>
      </c>
      <c r="AG128" s="29">
        <v>0.24700477500000001</v>
      </c>
      <c r="AH128" s="29">
        <v>0.28486854</v>
      </c>
      <c r="AI128" s="29">
        <v>0.30936749600000002</v>
      </c>
      <c r="AJ128" s="29">
        <v>0.36312972999999998</v>
      </c>
      <c r="AK128" s="3">
        <f t="shared" si="2"/>
        <v>0.23396067355172412</v>
      </c>
      <c r="AM128" t="s">
        <v>119</v>
      </c>
      <c r="AP128" s="2">
        <f>((AK128-AK$17)*100)/AK$17</f>
        <v>-12.746792483247612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0.26010628000000002</v>
      </c>
      <c r="B129" s="30">
        <v>0.216348814</v>
      </c>
      <c r="C129" s="29">
        <v>0.12687018899999999</v>
      </c>
      <c r="D129" s="29">
        <v>0.13997899599999999</v>
      </c>
      <c r="E129" s="34">
        <v>0.14193966999999999</v>
      </c>
      <c r="F129" s="34">
        <v>0.15339715000000001</v>
      </c>
      <c r="G129" s="34">
        <v>0.15346127000000001</v>
      </c>
      <c r="H129" s="34">
        <v>0.13905477599999999</v>
      </c>
      <c r="I129" s="34">
        <v>0.13429269999999999</v>
      </c>
      <c r="J129" s="34">
        <v>0.14612950499999999</v>
      </c>
      <c r="K129" s="34">
        <v>0.15880162</v>
      </c>
      <c r="L129" s="34">
        <v>0.17117951200000001</v>
      </c>
      <c r="M129" s="34">
        <v>0.20803316599999999</v>
      </c>
      <c r="N129" s="34">
        <v>0.26011947000000002</v>
      </c>
      <c r="O129" s="34">
        <v>0.30285819000000003</v>
      </c>
      <c r="P129" s="34">
        <v>0.33974236000000002</v>
      </c>
      <c r="Q129" s="34">
        <v>0.36404164999999999</v>
      </c>
      <c r="R129" s="34">
        <v>0.31587418499999997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0.21692719999999999</v>
      </c>
      <c r="X129" s="35">
        <v>0.28180833999999999</v>
      </c>
      <c r="Y129" s="35">
        <v>0.35467389399999999</v>
      </c>
      <c r="Z129" s="35">
        <v>0.41487220000000002</v>
      </c>
      <c r="AA129" s="35">
        <v>0.38965387000000001</v>
      </c>
      <c r="AB129" s="35" t="s">
        <v>0</v>
      </c>
      <c r="AC129" s="36" t="s">
        <v>0</v>
      </c>
      <c r="AD129" s="29" t="s">
        <v>0</v>
      </c>
      <c r="AE129" s="29">
        <v>0.18561366000000001</v>
      </c>
      <c r="AF129" s="29">
        <v>0.21819092000000001</v>
      </c>
      <c r="AG129" s="29">
        <v>0.19341764</v>
      </c>
      <c r="AH129" s="29">
        <v>0.20635508</v>
      </c>
      <c r="AI129" s="29">
        <v>0.28494935999999998</v>
      </c>
      <c r="AJ129" s="29">
        <v>0.35776393000000001</v>
      </c>
      <c r="AK129" s="3">
        <f t="shared" si="2"/>
        <v>0.23573984817241375</v>
      </c>
      <c r="AM129" t="s">
        <v>120</v>
      </c>
      <c r="AP129" s="2">
        <f>((AK129-AK$18)*100)/AK$18</f>
        <v>-12.903239747760907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0</v>
      </c>
      <c r="B130" s="30" t="s">
        <v>0</v>
      </c>
      <c r="C130" s="29">
        <v>0.115989168</v>
      </c>
      <c r="D130" s="29">
        <v>0.13639573999999999</v>
      </c>
      <c r="E130" s="34">
        <v>0.15363460200000001</v>
      </c>
      <c r="F130" s="34">
        <v>0.135646724</v>
      </c>
      <c r="G130" s="34">
        <v>0.13257012500000001</v>
      </c>
      <c r="H130" s="34">
        <v>0.12504214</v>
      </c>
      <c r="I130" s="34">
        <v>0.123856124</v>
      </c>
      <c r="J130" s="34">
        <v>0.12921780999999999</v>
      </c>
      <c r="K130" s="34">
        <v>0.13669890700000001</v>
      </c>
      <c r="L130" s="34">
        <v>0.14377421500000001</v>
      </c>
      <c r="M130" s="34">
        <v>0.16171748499999999</v>
      </c>
      <c r="N130" s="34">
        <v>0.18182726599999999</v>
      </c>
      <c r="O130" s="34">
        <v>0.21010117</v>
      </c>
      <c r="P130" s="34">
        <v>0.26340392000000001</v>
      </c>
      <c r="Q130" s="34">
        <v>0.31909544000000001</v>
      </c>
      <c r="R130" s="34">
        <v>0.33629789999999998</v>
      </c>
      <c r="S130" s="35" t="s">
        <v>0</v>
      </c>
      <c r="T130" s="35" t="s">
        <v>0</v>
      </c>
      <c r="U130" s="35" t="s">
        <v>0</v>
      </c>
      <c r="V130" s="35">
        <v>0.14278885399999999</v>
      </c>
      <c r="W130" s="35">
        <v>0.153724475</v>
      </c>
      <c r="X130" s="35">
        <v>0.160819508</v>
      </c>
      <c r="Y130" s="35">
        <v>0.20629591999999999</v>
      </c>
      <c r="Z130" s="35">
        <v>0.26761441000000002</v>
      </c>
      <c r="AA130" s="35">
        <v>0.34825646999999998</v>
      </c>
      <c r="AB130" s="35" t="s">
        <v>0</v>
      </c>
      <c r="AC130" s="36" t="s">
        <v>0</v>
      </c>
      <c r="AD130" s="29" t="s">
        <v>0</v>
      </c>
      <c r="AE130" s="29">
        <v>0.21510453500000001</v>
      </c>
      <c r="AF130" s="29">
        <v>0.17804061700000001</v>
      </c>
      <c r="AG130" s="29">
        <v>0.194450915</v>
      </c>
      <c r="AH130" s="29">
        <v>0.18623142000000001</v>
      </c>
      <c r="AI130" s="29">
        <v>0.20562449499999999</v>
      </c>
      <c r="AJ130" s="29">
        <v>0.24173516</v>
      </c>
      <c r="AK130" s="3">
        <f t="shared" si="2"/>
        <v>0.18949841125000003</v>
      </c>
      <c r="AM130" t="s">
        <v>121</v>
      </c>
      <c r="AO130" s="2">
        <f>SUM(U145:W146)/6</f>
        <v>0.77673258499999998</v>
      </c>
      <c r="AP130" s="2">
        <f>((AK130-AK$19)*100)/AK$19</f>
        <v>-12.948566618653205</v>
      </c>
      <c r="AR130" t="s">
        <v>124</v>
      </c>
      <c r="AT130" s="1">
        <f>((AO130-AO$19)*100)/AO$19</f>
        <v>-2.912437198140994</v>
      </c>
    </row>
    <row r="131" spans="1:46" x14ac:dyDescent="0.25">
      <c r="A131" t="s">
        <v>0</v>
      </c>
      <c r="B131" s="37" t="s">
        <v>0</v>
      </c>
      <c r="C131" s="34">
        <v>0.132756075</v>
      </c>
      <c r="D131" s="34">
        <v>0.13096731</v>
      </c>
      <c r="E131" s="34">
        <v>0.13211544</v>
      </c>
      <c r="F131" s="34">
        <v>0.118373615</v>
      </c>
      <c r="G131" s="34">
        <v>0.123829706</v>
      </c>
      <c r="H131" s="34">
        <v>0.13108913999999999</v>
      </c>
      <c r="I131" s="34">
        <v>0.14447655000000001</v>
      </c>
      <c r="J131" s="34">
        <v>0.15771336999999999</v>
      </c>
      <c r="K131" s="34">
        <v>0.15822175799999999</v>
      </c>
      <c r="L131" s="34">
        <v>0.15811122999999999</v>
      </c>
      <c r="M131" s="34">
        <v>0.16673416999999999</v>
      </c>
      <c r="N131" s="34">
        <v>0.18231153</v>
      </c>
      <c r="O131" s="34">
        <v>0.20738112</v>
      </c>
      <c r="P131" s="34">
        <v>0.26067182500000002</v>
      </c>
      <c r="Q131" s="34">
        <v>0.29835146000000001</v>
      </c>
      <c r="R131" s="34">
        <v>0.29346007600000001</v>
      </c>
      <c r="S131" s="35" t="s">
        <v>0</v>
      </c>
      <c r="T131" s="35" t="s">
        <v>0</v>
      </c>
      <c r="U131" s="35" t="s">
        <v>0</v>
      </c>
      <c r="V131" s="35">
        <v>0.23185410000000001</v>
      </c>
      <c r="W131" s="35">
        <v>0.16282623500000001</v>
      </c>
      <c r="X131" s="35">
        <v>0.16855230500000001</v>
      </c>
      <c r="Y131" s="35">
        <v>0.19582658999999999</v>
      </c>
      <c r="Z131" s="35">
        <v>0.25251245999999999</v>
      </c>
      <c r="AA131" s="35">
        <v>0.33515539</v>
      </c>
      <c r="AB131" s="35" t="s">
        <v>0</v>
      </c>
      <c r="AC131" s="36" t="s">
        <v>0</v>
      </c>
      <c r="AD131" s="29" t="s">
        <v>0</v>
      </c>
      <c r="AE131" s="29">
        <v>0.36701424999999999</v>
      </c>
      <c r="AF131" s="29">
        <v>0.18921697900000001</v>
      </c>
      <c r="AG131" s="29">
        <v>0.15997660999999999</v>
      </c>
      <c r="AH131" s="29">
        <v>0.17345292000000001</v>
      </c>
      <c r="AI131" s="29">
        <v>0.17639572000000001</v>
      </c>
      <c r="AJ131" s="29">
        <v>0.21014116999999999</v>
      </c>
      <c r="AK131" s="3">
        <f t="shared" si="2"/>
        <v>0.19355318228571433</v>
      </c>
      <c r="AP131" s="2">
        <f>((AK131-AK$20)*100)/AK$20</f>
        <v>-12.055221710110498</v>
      </c>
    </row>
    <row r="132" spans="1:46" x14ac:dyDescent="0.25">
      <c r="A132" t="s">
        <v>0</v>
      </c>
      <c r="B132" s="37">
        <v>0.13802112799999999</v>
      </c>
      <c r="C132" s="34">
        <v>0.11388509500000001</v>
      </c>
      <c r="D132" s="34">
        <v>0.120214987</v>
      </c>
      <c r="E132" s="34">
        <v>0.106128057</v>
      </c>
      <c r="F132" s="34">
        <v>0.113177974</v>
      </c>
      <c r="G132" s="34">
        <v>0.14069746599999999</v>
      </c>
      <c r="H132" s="34">
        <v>0.17098182200000001</v>
      </c>
      <c r="I132" s="34">
        <v>0.22232703000000001</v>
      </c>
      <c r="J132" s="34">
        <v>0.26755268999999998</v>
      </c>
      <c r="K132" s="34">
        <v>0.28949355999999998</v>
      </c>
      <c r="L132" s="34">
        <v>0.30809655000000002</v>
      </c>
      <c r="M132" s="34">
        <v>0.30036289999999999</v>
      </c>
      <c r="N132" s="34">
        <v>0.27994625000000001</v>
      </c>
      <c r="O132" s="34">
        <v>0.25887711600000002</v>
      </c>
      <c r="P132" s="34">
        <v>0.26852194000000001</v>
      </c>
      <c r="Q132" s="34">
        <v>0.27237262000000001</v>
      </c>
      <c r="R132" s="34">
        <v>0.27249466999999999</v>
      </c>
      <c r="S132" s="35" t="s">
        <v>0</v>
      </c>
      <c r="T132" s="35" t="s">
        <v>0</v>
      </c>
      <c r="U132" s="35">
        <v>0.17241718</v>
      </c>
      <c r="V132" s="35">
        <v>0.21645357000000001</v>
      </c>
      <c r="W132" s="35">
        <v>0.26239220000000002</v>
      </c>
      <c r="X132" s="35">
        <v>0.22445910999999999</v>
      </c>
      <c r="Y132" s="35">
        <v>0.20809825600000001</v>
      </c>
      <c r="Z132" s="35">
        <v>0.21580144000000001</v>
      </c>
      <c r="AA132" s="35">
        <v>0.26601644000000002</v>
      </c>
      <c r="AB132" s="35" t="s">
        <v>0</v>
      </c>
      <c r="AC132" s="36" t="s">
        <v>0</v>
      </c>
      <c r="AD132" s="29" t="s">
        <v>0</v>
      </c>
      <c r="AE132" s="29">
        <v>0.281681244</v>
      </c>
      <c r="AF132" s="29">
        <v>0.21776949000000001</v>
      </c>
      <c r="AG132" s="29">
        <v>0.158334374</v>
      </c>
      <c r="AH132" s="29">
        <v>0.18212756499999999</v>
      </c>
      <c r="AI132" s="29">
        <v>0.18897071300000001</v>
      </c>
      <c r="AJ132" s="29">
        <v>0.23212526</v>
      </c>
      <c r="AK132" s="3">
        <f t="shared" si="2"/>
        <v>0.21565995656666664</v>
      </c>
      <c r="AP132" s="2">
        <f>((AK132-AK$21)*100)/AK$21</f>
        <v>-12.483733818063561</v>
      </c>
    </row>
    <row r="133" spans="1:46" x14ac:dyDescent="0.25">
      <c r="A133" t="s">
        <v>0</v>
      </c>
      <c r="B133" s="37">
        <v>0.13161139499999999</v>
      </c>
      <c r="C133" s="34">
        <v>9.661834100000001E-2</v>
      </c>
      <c r="D133" s="34">
        <v>8.5782074E-2</v>
      </c>
      <c r="E133" s="34">
        <v>7.7450938999999996E-2</v>
      </c>
      <c r="F133" s="34">
        <v>9.9420769000000006E-2</v>
      </c>
      <c r="G133" s="34">
        <v>0.12494572399999999</v>
      </c>
      <c r="H133" s="34">
        <v>0.15268377599999999</v>
      </c>
      <c r="I133" s="34">
        <v>0.19193879999999999</v>
      </c>
      <c r="J133" s="34">
        <v>0.22979542</v>
      </c>
      <c r="K133" s="34">
        <v>0.27157124500000002</v>
      </c>
      <c r="L133" s="34">
        <v>0.29280194999999998</v>
      </c>
      <c r="M133" s="34">
        <v>0.30720064000000002</v>
      </c>
      <c r="N133" s="34">
        <v>0.28737614</v>
      </c>
      <c r="O133" s="34">
        <v>0.25104484999999999</v>
      </c>
      <c r="P133" s="34">
        <v>0.25028540999999999</v>
      </c>
      <c r="Q133" s="34">
        <v>0.27784425000000001</v>
      </c>
      <c r="R133" s="34">
        <v>0.33580010999999998</v>
      </c>
      <c r="S133" s="35" t="s">
        <v>0</v>
      </c>
      <c r="T133" s="35" t="s">
        <v>0</v>
      </c>
      <c r="U133" s="35">
        <v>0.19636426300000001</v>
      </c>
      <c r="V133" s="35">
        <v>0.23286411000000001</v>
      </c>
      <c r="W133" s="35">
        <v>0.21646387</v>
      </c>
      <c r="X133" s="35">
        <v>0.22643089</v>
      </c>
      <c r="Y133" s="35">
        <v>0.22149418000000001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0.31343536</v>
      </c>
      <c r="AG133" s="29">
        <v>0.17147709799999999</v>
      </c>
      <c r="AH133" s="29">
        <v>0.29537421000000003</v>
      </c>
      <c r="AI133" s="29">
        <v>0.29719332999999998</v>
      </c>
      <c r="AJ133" s="29">
        <v>0.19915533999999999</v>
      </c>
      <c r="AK133" s="3">
        <f t="shared" si="2"/>
        <v>0.21608979570370368</v>
      </c>
      <c r="AP133" s="2">
        <f>((AK133-AK$22)*100)/AK$22</f>
        <v>-13.120325452372954</v>
      </c>
    </row>
    <row r="134" spans="1:46" x14ac:dyDescent="0.25">
      <c r="A134" t="s">
        <v>0</v>
      </c>
      <c r="B134" s="37">
        <v>0.12654520999999999</v>
      </c>
      <c r="C134" s="34">
        <v>7.7420851000000013E-2</v>
      </c>
      <c r="D134" s="34">
        <v>8.7993014000000008E-2</v>
      </c>
      <c r="E134" s="34">
        <v>6.7474957799999999E-2</v>
      </c>
      <c r="F134" s="34">
        <v>8.2848811999999994E-2</v>
      </c>
      <c r="G134" s="34">
        <v>0.105863262</v>
      </c>
      <c r="H134" s="34">
        <v>0.111016853</v>
      </c>
      <c r="I134" s="34">
        <v>0.12610542399999999</v>
      </c>
      <c r="J134" s="34">
        <v>0.14312345300000001</v>
      </c>
      <c r="K134" s="34">
        <v>0.17206282000000001</v>
      </c>
      <c r="L134" s="34">
        <v>0.17821234999999999</v>
      </c>
      <c r="M134" s="34">
        <v>0.20123753699999999</v>
      </c>
      <c r="N134" s="34">
        <v>0.23050435999999999</v>
      </c>
      <c r="O134" s="34">
        <v>0.203065316</v>
      </c>
      <c r="P134" s="34">
        <v>0.20378516999999999</v>
      </c>
      <c r="Q134" s="34">
        <v>0.28086102000000002</v>
      </c>
      <c r="R134" s="34">
        <v>0.34260032000000001</v>
      </c>
      <c r="S134" s="35" t="s">
        <v>0</v>
      </c>
      <c r="T134" s="35">
        <v>0.28440524</v>
      </c>
      <c r="U134" s="35">
        <v>0.20446262000000001</v>
      </c>
      <c r="V134" s="35">
        <v>0.17814342</v>
      </c>
      <c r="W134" s="35">
        <v>0.18929703000000001</v>
      </c>
      <c r="X134" s="35">
        <v>0.17513559000000001</v>
      </c>
      <c r="Y134" s="35">
        <v>0.134125085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0.35161442999999998</v>
      </c>
      <c r="AG134" s="29">
        <v>0.27097032999999998</v>
      </c>
      <c r="AH134" s="29">
        <v>0.25966008499999998</v>
      </c>
      <c r="AI134" s="29">
        <v>0.28532128600000001</v>
      </c>
      <c r="AJ134" s="29">
        <v>0.24700246000000001</v>
      </c>
      <c r="AK134" s="3">
        <f t="shared" si="2"/>
        <v>0.19003065377857145</v>
      </c>
      <c r="AP134" s="2">
        <f>((AK134-AK$23)*100)/AK$23</f>
        <v>-12.879508639709016</v>
      </c>
    </row>
    <row r="135" spans="1:46" x14ac:dyDescent="0.25">
      <c r="A135" t="s">
        <v>0</v>
      </c>
      <c r="B135" s="37">
        <v>0.16688999900000001</v>
      </c>
      <c r="C135" s="34">
        <v>9.1669926999999998E-2</v>
      </c>
      <c r="D135" s="34">
        <v>8.4849728000000013E-2</v>
      </c>
      <c r="E135" s="34">
        <v>6.6997300832531512E-2</v>
      </c>
      <c r="F135" s="34">
        <v>7.6927622299999998E-2</v>
      </c>
      <c r="G135" s="34">
        <v>0.103406136</v>
      </c>
      <c r="H135" s="34">
        <v>0.1264642</v>
      </c>
      <c r="I135" s="34">
        <v>0.14838779299999999</v>
      </c>
      <c r="J135" s="34">
        <v>0.16766345399999999</v>
      </c>
      <c r="K135" s="34">
        <v>0.181607396</v>
      </c>
      <c r="L135" s="34">
        <v>0.181186826</v>
      </c>
      <c r="M135" s="34">
        <v>0.197258718</v>
      </c>
      <c r="N135" s="34">
        <v>0.19338277000000001</v>
      </c>
      <c r="O135" s="34">
        <v>0.18604383499999999</v>
      </c>
      <c r="P135" s="34">
        <v>0.232495485</v>
      </c>
      <c r="Q135" s="34">
        <v>0.36540051000000001</v>
      </c>
      <c r="R135" s="34" t="s">
        <v>0</v>
      </c>
      <c r="S135" s="35">
        <v>0.26051475000000002</v>
      </c>
      <c r="T135" s="35">
        <v>0.19165135699999999</v>
      </c>
      <c r="U135" s="35">
        <v>0.14399658500000001</v>
      </c>
      <c r="V135" s="35">
        <v>0.156391848</v>
      </c>
      <c r="W135" s="35">
        <v>0.16171686800000001</v>
      </c>
      <c r="X135" s="35">
        <v>0.15935500599999999</v>
      </c>
      <c r="Y135" s="35">
        <v>0.14161647599999999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0.34365455</v>
      </c>
      <c r="AG135" s="29">
        <v>0.28023429999999999</v>
      </c>
      <c r="AH135" s="29">
        <v>0.33763314999999999</v>
      </c>
      <c r="AI135" s="29">
        <v>0.31665833999999998</v>
      </c>
      <c r="AJ135" s="29">
        <v>0.31037567999999999</v>
      </c>
      <c r="AK135" s="3">
        <f t="shared" si="2"/>
        <v>0.19194395036187614</v>
      </c>
      <c r="AP135" s="2">
        <f>((AK135-AK$24)*100)/AK$24</f>
        <v>-13.152284703629334</v>
      </c>
    </row>
    <row r="136" spans="1:46" x14ac:dyDescent="0.25">
      <c r="A136" t="s">
        <v>0</v>
      </c>
      <c r="B136" s="37">
        <v>0.22622237000000001</v>
      </c>
      <c r="C136" s="34">
        <v>0.17534907799999999</v>
      </c>
      <c r="D136" s="34">
        <v>0.1183907</v>
      </c>
      <c r="E136" s="34">
        <v>9.0663494999999997E-2</v>
      </c>
      <c r="F136" s="34">
        <v>0.105911435</v>
      </c>
      <c r="G136" s="34">
        <v>0.124113261</v>
      </c>
      <c r="H136" s="34">
        <v>0.13937536</v>
      </c>
      <c r="I136" s="34">
        <v>0.154595434</v>
      </c>
      <c r="J136" s="34">
        <v>0.157094704</v>
      </c>
      <c r="K136" s="34">
        <v>0.163502656</v>
      </c>
      <c r="L136" s="34">
        <v>0.17656077000000001</v>
      </c>
      <c r="M136" s="34">
        <v>0.193764884</v>
      </c>
      <c r="N136" s="34">
        <v>0.19740559999999999</v>
      </c>
      <c r="O136" s="34">
        <v>0.18615546399999999</v>
      </c>
      <c r="P136" s="38">
        <v>0.22687014</v>
      </c>
      <c r="Q136" s="38" t="s">
        <v>0</v>
      </c>
      <c r="R136" s="38">
        <v>0.33092980999999999</v>
      </c>
      <c r="S136" s="35">
        <v>0.193591925</v>
      </c>
      <c r="T136" s="35">
        <v>0.16940799400000001</v>
      </c>
      <c r="U136" s="35">
        <v>0.14984125500000001</v>
      </c>
      <c r="V136" s="35">
        <v>0.16453133</v>
      </c>
      <c r="W136" s="35">
        <v>0.174135964</v>
      </c>
      <c r="X136" s="35">
        <v>0.16092021300000001</v>
      </c>
      <c r="Y136" s="35">
        <v>0.18162283800000001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0.34259528</v>
      </c>
      <c r="AG136" s="29">
        <v>0.29149419999999998</v>
      </c>
      <c r="AH136" s="29" t="s">
        <v>0</v>
      </c>
      <c r="AI136" s="29">
        <v>0.33927955999999998</v>
      </c>
      <c r="AJ136" s="29">
        <v>0.32082310000000003</v>
      </c>
      <c r="AK136" s="3">
        <f t="shared" si="2"/>
        <v>0.19463514148148142</v>
      </c>
      <c r="AP136" s="2">
        <f>((AK136-AK$25)*100)/AK$25</f>
        <v>-12.241616097146393</v>
      </c>
    </row>
    <row r="137" spans="1:46" x14ac:dyDescent="0.25">
      <c r="A137" t="s">
        <v>0</v>
      </c>
      <c r="B137" s="37">
        <v>0.25163725999999997</v>
      </c>
      <c r="C137" s="34">
        <v>0.20874276</v>
      </c>
      <c r="D137" s="34">
        <v>0.15465957399999999</v>
      </c>
      <c r="E137" s="34">
        <v>0.11568599</v>
      </c>
      <c r="F137" s="34">
        <v>0.113168376</v>
      </c>
      <c r="G137" s="34">
        <v>0.128825624</v>
      </c>
      <c r="H137" s="34">
        <v>0.14345459999999999</v>
      </c>
      <c r="I137" s="34">
        <v>0.157097084</v>
      </c>
      <c r="J137" s="34">
        <v>0.15408336</v>
      </c>
      <c r="K137" s="34">
        <v>0.15643141999999999</v>
      </c>
      <c r="L137" s="34">
        <v>0.17504542000000001</v>
      </c>
      <c r="M137" s="34">
        <v>0.182864363</v>
      </c>
      <c r="N137" s="34">
        <v>0.17208274000000001</v>
      </c>
      <c r="O137" s="34">
        <v>0.18150953</v>
      </c>
      <c r="P137" s="38" t="s">
        <v>0</v>
      </c>
      <c r="Q137" s="38">
        <v>0.29620988999999998</v>
      </c>
      <c r="R137" s="38">
        <v>0.29127742499999998</v>
      </c>
      <c r="S137" s="35">
        <v>0.24844021999999999</v>
      </c>
      <c r="T137" s="35">
        <v>0.19743132999999999</v>
      </c>
      <c r="U137" s="35">
        <v>0.16652372400000001</v>
      </c>
      <c r="V137" s="35">
        <v>0.172538583</v>
      </c>
      <c r="W137" s="35">
        <v>0.187062327</v>
      </c>
      <c r="X137" s="35">
        <v>0.190081423</v>
      </c>
      <c r="Y137" s="35">
        <v>0.23653558599999999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0.39250726000000002</v>
      </c>
      <c r="AG137" s="29">
        <v>0.32340643000000002</v>
      </c>
      <c r="AH137" s="29" t="s">
        <v>0</v>
      </c>
      <c r="AI137" s="29" t="s">
        <v>0</v>
      </c>
      <c r="AJ137" s="29" t="s">
        <v>0</v>
      </c>
      <c r="AK137" s="3">
        <f t="shared" si="2"/>
        <v>0.19989209196000005</v>
      </c>
      <c r="AP137" s="2">
        <f>((AK137-AK$26)*100)/AK$26</f>
        <v>-10.932513923009438</v>
      </c>
    </row>
    <row r="138" spans="1:46" x14ac:dyDescent="0.25">
      <c r="A138" t="s">
        <v>0</v>
      </c>
      <c r="B138" s="37" t="s">
        <v>0</v>
      </c>
      <c r="C138" s="34">
        <v>0.235202205</v>
      </c>
      <c r="D138" s="34">
        <v>0.16484611399999999</v>
      </c>
      <c r="E138" s="34">
        <v>0.11943139</v>
      </c>
      <c r="F138" s="34">
        <v>0.114647505</v>
      </c>
      <c r="G138" s="34">
        <v>0.13944558600000001</v>
      </c>
      <c r="H138" s="34">
        <v>0.154947486</v>
      </c>
      <c r="I138" s="34">
        <v>0.167567884</v>
      </c>
      <c r="J138" s="34">
        <v>0.174028874</v>
      </c>
      <c r="K138" s="34">
        <v>0.174913666</v>
      </c>
      <c r="L138" s="34">
        <v>0.18675736500000001</v>
      </c>
      <c r="M138" s="34">
        <v>0.181908183</v>
      </c>
      <c r="N138" s="34">
        <v>0.166846095</v>
      </c>
      <c r="O138" s="34">
        <v>0.192873144</v>
      </c>
      <c r="P138" s="38" t="s">
        <v>0</v>
      </c>
      <c r="Q138" s="38">
        <v>0.29960006</v>
      </c>
      <c r="R138" s="38">
        <v>0.27368695999999998</v>
      </c>
      <c r="S138" s="35">
        <v>0.25075647000000001</v>
      </c>
      <c r="T138" s="35">
        <v>0.199990365</v>
      </c>
      <c r="U138" s="35">
        <v>0.1771655</v>
      </c>
      <c r="V138" s="35">
        <v>0.19161437000000001</v>
      </c>
      <c r="W138" s="35">
        <v>0.21169043400000001</v>
      </c>
      <c r="X138" s="35">
        <v>0.2180993</v>
      </c>
      <c r="Y138" s="35">
        <v>0.27063677000000003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0.31571432500000002</v>
      </c>
      <c r="AG138" s="29">
        <v>0.3737492</v>
      </c>
      <c r="AH138" s="29" t="s">
        <v>0</v>
      </c>
      <c r="AI138" s="29" t="s">
        <v>0</v>
      </c>
      <c r="AJ138" s="29" t="s">
        <v>0</v>
      </c>
      <c r="AK138" s="3">
        <f t="shared" si="2"/>
        <v>0.20650496879166666</v>
      </c>
      <c r="AP138" s="2">
        <f>((AK138-AK$27)*100)/AK$27</f>
        <v>-10.630156089568484</v>
      </c>
    </row>
    <row r="139" spans="1:46" x14ac:dyDescent="0.25">
      <c r="A139" t="s">
        <v>0</v>
      </c>
      <c r="B139" s="37" t="s">
        <v>0</v>
      </c>
      <c r="C139" s="34">
        <v>0.36111322000000001</v>
      </c>
      <c r="D139" s="34">
        <v>0.18611723599999999</v>
      </c>
      <c r="E139" s="34">
        <v>0.105402459</v>
      </c>
      <c r="F139" s="34">
        <v>6.2230221215634901E-2</v>
      </c>
      <c r="G139" s="34">
        <v>6.2757300243232075E-2</v>
      </c>
      <c r="H139" s="34">
        <v>0.100863407</v>
      </c>
      <c r="I139" s="34">
        <v>0.13514749700000001</v>
      </c>
      <c r="J139" s="34">
        <v>0.152059267</v>
      </c>
      <c r="K139" s="34">
        <v>0.17546635999999999</v>
      </c>
      <c r="L139" s="34">
        <v>0.193565984</v>
      </c>
      <c r="M139" s="34">
        <v>0.19414964000000001</v>
      </c>
      <c r="N139" s="34">
        <v>0.21018249999999999</v>
      </c>
      <c r="O139" s="34">
        <v>0.24541528600000001</v>
      </c>
      <c r="P139" s="38" t="s">
        <v>0</v>
      </c>
      <c r="Q139" s="38">
        <v>0.32263984000000001</v>
      </c>
      <c r="R139" s="38">
        <v>0.26184241600000002</v>
      </c>
      <c r="S139" s="35">
        <v>0.24452845400000001</v>
      </c>
      <c r="T139" s="35">
        <v>0.16564665000000001</v>
      </c>
      <c r="U139" s="35">
        <v>0.16159135299999999</v>
      </c>
      <c r="V139" s="35">
        <v>0.18643151599999999</v>
      </c>
      <c r="W139" s="35">
        <v>0.22188209</v>
      </c>
      <c r="X139" s="35">
        <v>0.23972178999999999</v>
      </c>
      <c r="Y139" s="35">
        <v>0.241726894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0.19229460820267574</v>
      </c>
      <c r="AP139" s="2">
        <f>((AK139-AK$28)*100)/AK$28</f>
        <v>-10.76391861152851</v>
      </c>
    </row>
    <row r="140" spans="1:46" x14ac:dyDescent="0.25">
      <c r="A140" s="32" t="s">
        <v>0</v>
      </c>
      <c r="B140" s="39" t="s">
        <v>0</v>
      </c>
      <c r="C140" s="32">
        <v>0.300999515</v>
      </c>
      <c r="D140" s="32">
        <v>0.27686391999999999</v>
      </c>
      <c r="E140" s="32">
        <v>0.28796458000000003</v>
      </c>
      <c r="F140" s="32">
        <v>0.30108024</v>
      </c>
      <c r="G140" s="32">
        <v>0.30979466999999999</v>
      </c>
      <c r="H140" s="32">
        <v>0.30101928999999999</v>
      </c>
      <c r="I140" s="32">
        <v>0.28050026</v>
      </c>
      <c r="J140" s="32">
        <v>0.24641205599999999</v>
      </c>
      <c r="K140" s="32">
        <v>0.196438524</v>
      </c>
      <c r="L140" s="32">
        <v>0.16402568300000001</v>
      </c>
      <c r="M140" s="32">
        <v>0.19583189400000001</v>
      </c>
      <c r="N140" s="32">
        <v>0.28454102399999998</v>
      </c>
      <c r="O140" s="32">
        <v>0.29566000999999997</v>
      </c>
      <c r="P140" s="32" t="s">
        <v>0</v>
      </c>
      <c r="Q140" s="32" t="s">
        <v>0</v>
      </c>
      <c r="R140" s="32" t="s">
        <v>0</v>
      </c>
      <c r="S140" s="33">
        <v>0.36140008000000001</v>
      </c>
      <c r="T140" s="33">
        <v>0.30495706</v>
      </c>
      <c r="U140" s="33">
        <v>0.28976589000000003</v>
      </c>
      <c r="V140" s="33">
        <v>0.24240558000000001</v>
      </c>
      <c r="W140" s="33">
        <v>0.16221105999999999</v>
      </c>
      <c r="X140" s="33">
        <v>0.26476791999999999</v>
      </c>
      <c r="Y140" s="33">
        <v>0.25805893000000002</v>
      </c>
      <c r="Z140" s="33" t="s">
        <v>0</v>
      </c>
      <c r="AA140" s="40" t="s">
        <v>0</v>
      </c>
      <c r="AB140" s="40">
        <v>7.6684265610126992E-2</v>
      </c>
      <c r="AC140" s="40">
        <v>0.14549511200000001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0.25213079834591484</v>
      </c>
      <c r="AP140" s="2">
        <f>((AK140-AK$29)*100)/AK$29</f>
        <v>-11.825876789136977</v>
      </c>
    </row>
    <row r="141" spans="1:46" x14ac:dyDescent="0.25">
      <c r="A141" s="31" t="s">
        <v>0</v>
      </c>
      <c r="B141" s="41" t="s">
        <v>0</v>
      </c>
      <c r="C141" s="31" t="s">
        <v>0</v>
      </c>
      <c r="D141" s="31">
        <v>0.42036057999999998</v>
      </c>
      <c r="E141" s="31">
        <v>0.39852670000000001</v>
      </c>
      <c r="F141" s="31">
        <v>0.40220335000000002</v>
      </c>
      <c r="G141" s="31">
        <v>0.40480265999999998</v>
      </c>
      <c r="H141" s="31">
        <v>0.41774556000000002</v>
      </c>
      <c r="I141" s="31">
        <v>0.42520720000000001</v>
      </c>
      <c r="J141" s="31">
        <v>0.42941269999999998</v>
      </c>
      <c r="K141" s="31">
        <v>0.40707244999999997</v>
      </c>
      <c r="L141" s="31">
        <v>0.37178144000000002</v>
      </c>
      <c r="M141" s="31">
        <v>0.32200983999999999</v>
      </c>
      <c r="N141" s="31">
        <v>0.33537481000000002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0.49634571999999999</v>
      </c>
      <c r="T141" s="33">
        <v>0.46060263000000001</v>
      </c>
      <c r="U141" s="33">
        <v>0.43861473000000001</v>
      </c>
      <c r="V141" s="33">
        <v>0.42263626999999998</v>
      </c>
      <c r="W141" s="33">
        <v>0.40075866999999998</v>
      </c>
      <c r="X141" s="33">
        <v>0.31844183999999998</v>
      </c>
      <c r="Y141" s="33">
        <v>0.32661224</v>
      </c>
      <c r="Z141" s="33">
        <v>0.28127624499999998</v>
      </c>
      <c r="AA141" s="40">
        <v>0.24298059999999999</v>
      </c>
      <c r="AB141" s="40">
        <v>0.178387717</v>
      </c>
      <c r="AC141" s="40">
        <v>0.16677612999999999</v>
      </c>
      <c r="AD141" s="40">
        <v>0.11349735699999999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0.35571423647826089</v>
      </c>
      <c r="AP141" s="2">
        <f>((AK141-AK$30)*100)/AK$30</f>
        <v>-11.201872357693119</v>
      </c>
    </row>
    <row r="142" spans="1:46" x14ac:dyDescent="0.25">
      <c r="A142" s="31" t="s">
        <v>0</v>
      </c>
      <c r="B142" s="41" t="s">
        <v>0</v>
      </c>
      <c r="C142" s="31" t="s">
        <v>0</v>
      </c>
      <c r="D142" s="31">
        <v>0.53633034999999996</v>
      </c>
      <c r="E142" s="31">
        <v>0.49348271999999999</v>
      </c>
      <c r="F142" s="31">
        <v>0.49219675000000002</v>
      </c>
      <c r="G142" s="31">
        <v>0.49713056</v>
      </c>
      <c r="H142" s="31">
        <v>0.49700460000000007</v>
      </c>
      <c r="I142" s="31">
        <v>0.50403774000000001</v>
      </c>
      <c r="J142" s="31">
        <v>0.50463772000000007</v>
      </c>
      <c r="K142" s="31">
        <v>0.50320547999999998</v>
      </c>
      <c r="L142" s="31">
        <v>0.48292722999999987</v>
      </c>
      <c r="M142" s="31">
        <v>0.42114898000000001</v>
      </c>
      <c r="N142" s="31">
        <v>0.36826156999999998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0.55019229000000003</v>
      </c>
      <c r="T142" s="33">
        <v>0.53434321000000007</v>
      </c>
      <c r="U142" s="33">
        <v>0.52847135000000001</v>
      </c>
      <c r="V142" s="33">
        <v>0.50345191</v>
      </c>
      <c r="W142" s="33">
        <v>0.50019829000000005</v>
      </c>
      <c r="X142" s="33">
        <v>0.47709162999999999</v>
      </c>
      <c r="Y142" s="33">
        <v>0.38783533999999997</v>
      </c>
      <c r="Z142" s="33" t="s">
        <v>0</v>
      </c>
      <c r="AA142" s="40">
        <v>0.26053626000000002</v>
      </c>
      <c r="AB142" s="40">
        <v>0.20919182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0.46258378999999994</v>
      </c>
      <c r="AP142" s="2">
        <f>((AK142-AK$31)*100)/AK$31</f>
        <v>-8.6602870999988042</v>
      </c>
    </row>
    <row r="143" spans="1:46" x14ac:dyDescent="0.25">
      <c r="A143" s="31" t="s">
        <v>0</v>
      </c>
      <c r="B143" s="41" t="s">
        <v>0</v>
      </c>
      <c r="C143" s="31" t="s">
        <v>0</v>
      </c>
      <c r="D143" s="31">
        <v>0.57034022000000006</v>
      </c>
      <c r="E143" s="31">
        <v>0.53909934000000004</v>
      </c>
      <c r="F143" s="31">
        <v>0.54507803999999993</v>
      </c>
      <c r="G143" s="31">
        <v>0.54928136999999999</v>
      </c>
      <c r="H143" s="31">
        <v>0.55428546000000001</v>
      </c>
      <c r="I143" s="31">
        <v>0.55670407</v>
      </c>
      <c r="J143" s="31">
        <v>0.55957111999999998</v>
      </c>
      <c r="K143" s="31">
        <v>0.55767488999999992</v>
      </c>
      <c r="L143" s="31">
        <v>0.54278508000000003</v>
      </c>
      <c r="M143" s="31">
        <v>0.49463564999999998</v>
      </c>
      <c r="N143" s="31">
        <v>0.43121458000000001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0.59447547000000001</v>
      </c>
      <c r="U143" s="33">
        <v>0.57156984</v>
      </c>
      <c r="V143" s="33">
        <v>0.57350221000000001</v>
      </c>
      <c r="W143" s="33">
        <v>0.56519124000000009</v>
      </c>
      <c r="X143" s="33">
        <v>0.5677442399999999</v>
      </c>
      <c r="Y143" s="33">
        <v>0.50390621999999996</v>
      </c>
      <c r="Z143" s="33">
        <v>0.45847554000000001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0.5408630322222221</v>
      </c>
      <c r="AP143" s="2">
        <f>((AK143-AK$32)*100)/AK$32</f>
        <v>-6.8864333253915717</v>
      </c>
    </row>
    <row r="144" spans="1:46" x14ac:dyDescent="0.25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0.59486002000000004</v>
      </c>
      <c r="F144" s="31">
        <v>0.59779594000000003</v>
      </c>
      <c r="G144" s="31">
        <v>0.60328457000000002</v>
      </c>
      <c r="H144" s="31">
        <v>0.59873482999999994</v>
      </c>
      <c r="I144" s="31">
        <v>0.59887864999999996</v>
      </c>
      <c r="J144" s="31">
        <v>0.60271089999999994</v>
      </c>
      <c r="K144" s="31">
        <v>0.60610363999999994</v>
      </c>
      <c r="L144" s="31">
        <v>0.58740130000000002</v>
      </c>
      <c r="M144" s="31">
        <v>0.54848105999999996</v>
      </c>
      <c r="N144" s="31">
        <v>0.49447295000000002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0.60714597000000003</v>
      </c>
      <c r="V144" s="33">
        <v>0.59934790000000004</v>
      </c>
      <c r="W144" s="33">
        <v>0.5957184499999999</v>
      </c>
      <c r="X144" s="33">
        <v>0.60791904000000008</v>
      </c>
      <c r="Y144" s="33">
        <v>0.57381305000000005</v>
      </c>
      <c r="Z144" s="33">
        <v>0.51359397000000007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0.58314138999999998</v>
      </c>
      <c r="AP144" s="2">
        <f>((AK144-AK$33)*100)/AK$33</f>
        <v>-5.9517303777333916</v>
      </c>
    </row>
    <row r="145" spans="1:47" x14ac:dyDescent="0.25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0.63074560999999996</v>
      </c>
      <c r="F145" s="27">
        <v>0.65764533999999997</v>
      </c>
      <c r="G145" s="27">
        <v>0.6332373</v>
      </c>
      <c r="H145" s="27">
        <v>0.60381421000000002</v>
      </c>
      <c r="I145" s="27">
        <v>0.63952456999999996</v>
      </c>
      <c r="J145" s="27">
        <v>0.68041395999999998</v>
      </c>
      <c r="K145" s="27">
        <v>0.63519966000000005</v>
      </c>
      <c r="L145" s="27">
        <v>0.61855837000000002</v>
      </c>
      <c r="M145" s="27">
        <v>0.55732994999999996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0.62207732000000004</v>
      </c>
      <c r="V145" s="27">
        <v>0.63424229999999993</v>
      </c>
      <c r="W145" s="27">
        <v>0.62744883000000007</v>
      </c>
      <c r="X145" s="27">
        <v>0.71574503</v>
      </c>
      <c r="Y145" s="27">
        <v>0.71901559999999998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0.64107128928571444</v>
      </c>
      <c r="AP145" s="2">
        <f>((AK145-AK$34)*100)/AK$34</f>
        <v>-8.7943669250649386</v>
      </c>
    </row>
    <row r="146" spans="1:47" x14ac:dyDescent="0.25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0.83855572</v>
      </c>
      <c r="H146" s="27">
        <v>0.83598233999999993</v>
      </c>
      <c r="I146" s="27">
        <v>0.80778990000000006</v>
      </c>
      <c r="J146" s="27">
        <v>0.65911063999999997</v>
      </c>
      <c r="K146" s="27">
        <v>0.85987256000000012</v>
      </c>
      <c r="L146" s="27">
        <v>0.78117327999999997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0.96124736999999993</v>
      </c>
      <c r="V146" s="27">
        <v>0.93613528999999995</v>
      </c>
      <c r="W146" s="27">
        <v>0.87924440000000004</v>
      </c>
      <c r="X146" s="27">
        <v>0.79986020000000002</v>
      </c>
      <c r="Y146" s="27">
        <v>0.91613264999999999</v>
      </c>
      <c r="Z146" s="27">
        <v>0.71556752999999995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0.83255598999999991</v>
      </c>
      <c r="AP146" s="2">
        <f>((AK146-AK$35)*100)/AK$35</f>
        <v>-1.6282935716790621</v>
      </c>
    </row>
    <row r="147" spans="1:47" x14ac:dyDescent="0.25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0.92104500000000011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0.93038012999999986</v>
      </c>
      <c r="U147" s="25">
        <v>0.98721772000000008</v>
      </c>
      <c r="V147" s="25" t="s">
        <v>0</v>
      </c>
      <c r="W147" s="25" t="s">
        <v>0</v>
      </c>
      <c r="X147" s="25">
        <v>0.91846125999999995</v>
      </c>
      <c r="Y147" s="25">
        <v>0.90715462000000002</v>
      </c>
      <c r="Z147" s="25">
        <v>1.0286646800000001</v>
      </c>
      <c r="AA147" s="25">
        <v>1.0463927</v>
      </c>
      <c r="AB147" s="25">
        <v>1.05404005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0.97416952000000012</v>
      </c>
      <c r="AP147" s="22">
        <f>((AK147-AK$36)*100)/AK$36</f>
        <v>-2.7508722784459749</v>
      </c>
    </row>
    <row r="148" spans="1:47" x14ac:dyDescent="0.25">
      <c r="A148" s="25">
        <v>1.3069715</v>
      </c>
      <c r="B148" s="26">
        <v>1.34431992</v>
      </c>
      <c r="C148" s="25">
        <v>1.39327921</v>
      </c>
      <c r="D148" s="25">
        <v>1.4032541999999999</v>
      </c>
      <c r="E148" s="25">
        <v>1.4180469499999999</v>
      </c>
      <c r="F148" s="25">
        <v>1.40875675</v>
      </c>
      <c r="G148" s="25">
        <v>1.3991804400000001</v>
      </c>
      <c r="H148" s="25">
        <v>1.32658758</v>
      </c>
      <c r="I148" s="25">
        <v>1.3641938199999999</v>
      </c>
      <c r="J148" s="25">
        <v>1.2768541200000001</v>
      </c>
      <c r="K148" s="25">
        <v>1.3782805600000001</v>
      </c>
      <c r="L148" s="25">
        <v>1.37966466</v>
      </c>
      <c r="M148" s="25">
        <v>1.38214948</v>
      </c>
      <c r="N148" s="25">
        <v>1.279412</v>
      </c>
      <c r="O148" s="25">
        <v>1.42491543</v>
      </c>
      <c r="P148" s="25">
        <v>1.4236744299999999</v>
      </c>
      <c r="Q148" s="25">
        <v>1.2793181899999999</v>
      </c>
      <c r="R148" s="25">
        <v>1.2756282000000001</v>
      </c>
      <c r="S148" s="25">
        <v>1.43406805</v>
      </c>
      <c r="T148" s="25">
        <v>1.3368340599999999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1.0747665500000001</v>
      </c>
      <c r="Z148" s="25">
        <v>1.0369111600000001</v>
      </c>
      <c r="AA148" s="25">
        <v>1.08452934</v>
      </c>
      <c r="AB148" s="25">
        <v>1.16540976</v>
      </c>
      <c r="AC148" s="25">
        <v>1.17774658</v>
      </c>
      <c r="AD148" s="25">
        <v>1.2513055</v>
      </c>
      <c r="AE148" s="25">
        <v>1.3581890999999999</v>
      </c>
      <c r="AF148" s="25">
        <v>1.34920025</v>
      </c>
      <c r="AG148" s="25">
        <v>1.34578368</v>
      </c>
      <c r="AH148" s="25">
        <v>1.3463673899999999</v>
      </c>
      <c r="AI148" s="25">
        <v>1.34255002</v>
      </c>
      <c r="AJ148" s="25">
        <v>1.3354381900000001</v>
      </c>
      <c r="AK148" s="3">
        <f t="shared" si="2"/>
        <v>1.3157370959374997</v>
      </c>
      <c r="AP148" s="22">
        <f>((AK148-AK$37)*100)/AK$37</f>
        <v>6.6410155073878459</v>
      </c>
    </row>
    <row r="149" spans="1:47" x14ac:dyDescent="0.25">
      <c r="A149" t="s">
        <v>40</v>
      </c>
      <c r="AK149" s="17">
        <f>SUM(A113:AJ146)/867</f>
        <v>0.39616224050992094</v>
      </c>
      <c r="AP149" s="23">
        <f>((AK149-AK$38)*100)/AK$38</f>
        <v>-7.1351802542113916</v>
      </c>
      <c r="AQ149" s="24" t="s">
        <v>125</v>
      </c>
    </row>
    <row r="150" spans="1:47" x14ac:dyDescent="0.25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0</v>
      </c>
      <c r="B151" s="26">
        <v>1.00758226</v>
      </c>
      <c r="C151" s="25">
        <v>1.1683053299999999</v>
      </c>
      <c r="D151" s="25">
        <v>1.3203159799999999</v>
      </c>
      <c r="E151" s="25">
        <v>1.45384812</v>
      </c>
      <c r="F151" s="25">
        <v>1.1609358299999999</v>
      </c>
      <c r="G151" s="25">
        <v>1.3691901</v>
      </c>
      <c r="H151" s="25">
        <v>0.97937830000000003</v>
      </c>
      <c r="I151" s="25">
        <v>0.99129176000000008</v>
      </c>
      <c r="J151" s="25">
        <v>0.97673812000000004</v>
      </c>
      <c r="K151" s="25">
        <v>1.2455936000000001</v>
      </c>
      <c r="L151" s="25">
        <v>0.89631967999999995</v>
      </c>
      <c r="M151" s="25">
        <v>1.1805097099999999</v>
      </c>
      <c r="N151" s="25">
        <v>0.92712443999999994</v>
      </c>
      <c r="O151" s="25">
        <v>1.0508932</v>
      </c>
      <c r="P151" s="25">
        <v>0.98706539999999987</v>
      </c>
      <c r="Q151" s="25">
        <v>0.96764550000000005</v>
      </c>
      <c r="R151" s="25">
        <v>0.95090834999999996</v>
      </c>
      <c r="S151" s="25">
        <v>1.1281895</v>
      </c>
      <c r="T151" s="25">
        <v>1.4711165500000001</v>
      </c>
      <c r="U151" s="25">
        <v>1.1856700200000001</v>
      </c>
      <c r="V151" s="25">
        <v>1.4248050800000001</v>
      </c>
      <c r="W151" s="25">
        <v>1.46491964</v>
      </c>
      <c r="X151" s="25">
        <v>1.35193615</v>
      </c>
      <c r="Y151" s="25">
        <v>1.2767089</v>
      </c>
      <c r="Z151" s="25">
        <v>1.39363813</v>
      </c>
      <c r="AA151" s="25">
        <v>1.42715942</v>
      </c>
      <c r="AB151" s="25">
        <v>1.1641032899999999</v>
      </c>
      <c r="AC151" s="25">
        <v>1.28560454</v>
      </c>
      <c r="AD151" s="25">
        <v>1.0532993399999999</v>
      </c>
      <c r="AE151" s="25">
        <v>0.95650619999999997</v>
      </c>
      <c r="AF151" s="25">
        <v>1.1014265000000001</v>
      </c>
      <c r="AG151" s="25">
        <v>1.2564039499999999</v>
      </c>
      <c r="AH151" s="25">
        <v>1.4991082099999999</v>
      </c>
      <c r="AI151" s="25">
        <v>0.89947189999999999</v>
      </c>
      <c r="AJ151" s="25" t="s">
        <v>0</v>
      </c>
      <c r="AK151" s="3">
        <f>AVERAGE(A151:AJ151)</f>
        <v>1.1756974411764707</v>
      </c>
      <c r="AM151" s="6" t="s">
        <v>94</v>
      </c>
      <c r="AO151" s="2">
        <f>SUM(A184:AJ185)/40</f>
        <v>1.1170478315000003</v>
      </c>
      <c r="AP151" s="2">
        <f>((AK151-AK$3)*100)/AK$3</f>
        <v>-0.39605934778585383</v>
      </c>
      <c r="AR151" s="6" t="s">
        <v>94</v>
      </c>
      <c r="AS151" s="2"/>
      <c r="AT151" s="2">
        <f>((AO151-AO$3)*100)/AO$3</f>
        <v>-5.9237296302518949</v>
      </c>
    </row>
    <row r="152" spans="1:47" x14ac:dyDescent="0.25">
      <c r="A152" s="27">
        <v>0.77915471999999997</v>
      </c>
      <c r="B152" s="28">
        <v>0.75404662</v>
      </c>
      <c r="C152" s="27">
        <v>0.80820415000000001</v>
      </c>
      <c r="D152" s="27">
        <v>0.72290265999999992</v>
      </c>
      <c r="E152" s="27">
        <v>0.66213521999999991</v>
      </c>
      <c r="F152" s="27">
        <v>0.68455144000000001</v>
      </c>
      <c r="G152" s="27">
        <v>0.66330072000000007</v>
      </c>
      <c r="H152" s="27">
        <v>0.84906951999999991</v>
      </c>
      <c r="I152" s="27">
        <v>0.93259721999999989</v>
      </c>
      <c r="J152" s="27">
        <v>0.96354429999999991</v>
      </c>
      <c r="K152" s="27">
        <v>0.86569165999999997</v>
      </c>
      <c r="L152" s="27">
        <v>0.98169180000000011</v>
      </c>
      <c r="M152" s="27">
        <v>0.9829524999999999</v>
      </c>
      <c r="N152" s="27">
        <v>0.98704272999999998</v>
      </c>
      <c r="O152" s="27">
        <v>0.88266102000000002</v>
      </c>
      <c r="P152" s="27">
        <v>0.95647126000000005</v>
      </c>
      <c r="Q152" s="27">
        <v>0.77213880999999995</v>
      </c>
      <c r="R152" s="27">
        <v>0.71725232999999999</v>
      </c>
      <c r="S152" s="27">
        <v>0.81647801999999992</v>
      </c>
      <c r="T152" s="27">
        <v>0.93253043999999996</v>
      </c>
      <c r="U152" s="27">
        <v>0.94781396000000018</v>
      </c>
      <c r="V152" s="27">
        <v>0.92496508</v>
      </c>
      <c r="W152" s="27">
        <v>0.96397971999999998</v>
      </c>
      <c r="X152" s="27">
        <v>1.1783134399999999</v>
      </c>
      <c r="Y152" s="27">
        <v>1.0728312200000001</v>
      </c>
      <c r="Z152" s="27">
        <v>0.8565601599999999</v>
      </c>
      <c r="AA152" s="27">
        <v>0.88254060000000001</v>
      </c>
      <c r="AB152" s="27">
        <v>0.83610737000000002</v>
      </c>
      <c r="AC152" s="27">
        <v>0.88231930000000003</v>
      </c>
      <c r="AD152" s="27">
        <v>0.89611297000000001</v>
      </c>
      <c r="AE152" s="27">
        <v>0.88669737999999998</v>
      </c>
      <c r="AF152" s="27">
        <v>0.85866790000000015</v>
      </c>
      <c r="AG152" s="27">
        <v>0.80854270000000006</v>
      </c>
      <c r="AH152" s="27">
        <v>0.82110885</v>
      </c>
      <c r="AI152" s="27">
        <v>0.84859701999999992</v>
      </c>
      <c r="AJ152" s="27">
        <v>0.80341589999999996</v>
      </c>
      <c r="AK152" s="3">
        <f t="shared" si="2"/>
        <v>0.86619418638888901</v>
      </c>
      <c r="AM152" s="6" t="s">
        <v>116</v>
      </c>
      <c r="AO152" s="2">
        <f>SUM(A150:AJ151)/34</f>
        <v>1.1756974411764707</v>
      </c>
      <c r="AP152" s="2">
        <f>((AK152-AK$4)*100)/AK$4</f>
        <v>-11.513556961523356</v>
      </c>
      <c r="AR152" s="6" t="s">
        <v>116</v>
      </c>
      <c r="AS152" s="2"/>
      <c r="AT152" s="1">
        <f>((AO152-AO$4)*100)/AO$4</f>
        <v>-0.39605934778585383</v>
      </c>
    </row>
    <row r="153" spans="1:47" x14ac:dyDescent="0.25">
      <c r="A153" s="27">
        <v>0.63774839000000005</v>
      </c>
      <c r="B153" s="28">
        <v>0.62324316999999996</v>
      </c>
      <c r="C153" s="27">
        <v>0.61173867999999998</v>
      </c>
      <c r="D153" s="27">
        <v>0.60312929000000004</v>
      </c>
      <c r="E153" s="27">
        <v>0.58228946000000004</v>
      </c>
      <c r="F153" s="27">
        <v>0.56818189999999991</v>
      </c>
      <c r="G153" s="27">
        <v>0.56740716000000002</v>
      </c>
      <c r="H153" s="27">
        <v>0.57708617000000006</v>
      </c>
      <c r="I153" s="27">
        <v>0.60346159999999993</v>
      </c>
      <c r="J153" s="27">
        <v>0.62099766999999995</v>
      </c>
      <c r="K153" s="27">
        <v>0.62147953999999994</v>
      </c>
      <c r="L153" s="27">
        <v>0.61439779999999999</v>
      </c>
      <c r="M153" s="27">
        <v>0.61278619999999995</v>
      </c>
      <c r="N153" s="27">
        <v>0.60836081999999991</v>
      </c>
      <c r="O153" s="27">
        <v>0.60389438000000006</v>
      </c>
      <c r="P153" s="27">
        <v>0.59173662000000005</v>
      </c>
      <c r="Q153" s="27">
        <v>0.58332547000000001</v>
      </c>
      <c r="R153" s="27">
        <v>0.5736105600000001</v>
      </c>
      <c r="S153" s="27">
        <v>0.53930320999999992</v>
      </c>
      <c r="T153" s="27">
        <v>0.56720137999999998</v>
      </c>
      <c r="U153" s="27">
        <v>0.61252068999999998</v>
      </c>
      <c r="V153" s="27">
        <v>0.66938585000000006</v>
      </c>
      <c r="W153" s="27">
        <v>0.68513170000000001</v>
      </c>
      <c r="X153" s="27">
        <v>0.69418745999999998</v>
      </c>
      <c r="Y153" s="27">
        <v>0.70122138000000001</v>
      </c>
      <c r="Z153" s="27">
        <v>0.70909756000000002</v>
      </c>
      <c r="AA153" s="27">
        <v>0.70058547999999998</v>
      </c>
      <c r="AB153" s="27">
        <v>0.68440895000000002</v>
      </c>
      <c r="AC153" s="27">
        <v>0.67841320999999999</v>
      </c>
      <c r="AD153" s="27">
        <v>0.68582472000000005</v>
      </c>
      <c r="AE153" s="27">
        <v>0.69772062000000001</v>
      </c>
      <c r="AF153" s="27">
        <v>0.69013720000000001</v>
      </c>
      <c r="AG153" s="27">
        <v>0.67514307000000007</v>
      </c>
      <c r="AH153" s="27">
        <v>0.67251780999999999</v>
      </c>
      <c r="AI153" s="27">
        <v>0.65756075000000003</v>
      </c>
      <c r="AJ153" s="27">
        <v>0.64694753000000005</v>
      </c>
      <c r="AK153" s="3">
        <f t="shared" si="2"/>
        <v>0.63256065138888873</v>
      </c>
      <c r="AM153" s="10" t="s">
        <v>94</v>
      </c>
      <c r="AO153" s="2">
        <f>SUM(A182:AJ183)/26</f>
        <v>0.65449935423076921</v>
      </c>
      <c r="AP153" s="2">
        <f>((AK153-AK$5)*100)/AK$5</f>
        <v>-6.4944965903215222</v>
      </c>
      <c r="AR153" s="10" t="s">
        <v>94</v>
      </c>
      <c r="AS153" s="2"/>
      <c r="AT153" s="1">
        <f>((AO153-AO$5)*100)/AO$5</f>
        <v>-14.899939926259545</v>
      </c>
    </row>
    <row r="154" spans="1:47" x14ac:dyDescent="0.25">
      <c r="A154" s="29">
        <v>0.59160042000000002</v>
      </c>
      <c r="B154" s="30">
        <v>0.58056673999999997</v>
      </c>
      <c r="C154" s="29">
        <v>0.57362139999999995</v>
      </c>
      <c r="D154" s="29">
        <v>0.56960860000000002</v>
      </c>
      <c r="E154" s="31">
        <v>0.56000059000000002</v>
      </c>
      <c r="F154" s="31">
        <v>0.54578601999999998</v>
      </c>
      <c r="G154" s="31">
        <v>0.54020288000000005</v>
      </c>
      <c r="H154" s="31">
        <v>0.54419585000000004</v>
      </c>
      <c r="I154" s="31">
        <v>0.57298910000000003</v>
      </c>
      <c r="J154" s="31">
        <v>0.58534796999999994</v>
      </c>
      <c r="K154" s="31">
        <v>0.58092132000000007</v>
      </c>
      <c r="L154" s="31">
        <v>0.56837172000000002</v>
      </c>
      <c r="M154" s="31">
        <v>0.56645081000000008</v>
      </c>
      <c r="N154" s="31">
        <v>0.56304878000000003</v>
      </c>
      <c r="O154" s="31">
        <v>0.56279523000000009</v>
      </c>
      <c r="P154" s="31">
        <v>0.55600476999999993</v>
      </c>
      <c r="Q154" s="32">
        <v>0.55619286999999995</v>
      </c>
      <c r="R154" s="32">
        <v>0.55076177999999998</v>
      </c>
      <c r="S154" s="33">
        <v>0.52498341999999998</v>
      </c>
      <c r="T154" s="33" t="s">
        <v>0</v>
      </c>
      <c r="U154" s="33">
        <v>0.64707972999999996</v>
      </c>
      <c r="V154" s="33">
        <v>0.66276844999999995</v>
      </c>
      <c r="W154" s="33">
        <v>0.67008962999999999</v>
      </c>
      <c r="X154" s="33">
        <v>0.66553043000000001</v>
      </c>
      <c r="Y154" s="33">
        <v>0.66227582000000007</v>
      </c>
      <c r="Z154" s="33">
        <v>0.65612464999999998</v>
      </c>
      <c r="AA154" s="33">
        <v>0.64024520000000007</v>
      </c>
      <c r="AB154" s="33">
        <v>0.62666051999999994</v>
      </c>
      <c r="AC154" s="29">
        <v>0.62016618000000001</v>
      </c>
      <c r="AD154" s="29">
        <v>0.62095765999999997</v>
      </c>
      <c r="AE154" s="29">
        <v>0.63472795000000004</v>
      </c>
      <c r="AF154" s="29">
        <v>0.63247739999999997</v>
      </c>
      <c r="AG154" s="29">
        <v>0.60753891000000004</v>
      </c>
      <c r="AH154" s="29">
        <v>0.60009438000000004</v>
      </c>
      <c r="AI154" s="29">
        <v>0.59703982</v>
      </c>
      <c r="AJ154" s="29">
        <v>0.59375577999999996</v>
      </c>
      <c r="AK154" s="3">
        <f t="shared" si="2"/>
        <v>0.5951709365714285</v>
      </c>
      <c r="AM154" s="10" t="s">
        <v>116</v>
      </c>
      <c r="AO154" s="2">
        <f>SUM(A152:AJ153)/72</f>
        <v>0.74937741888888909</v>
      </c>
      <c r="AP154" s="2">
        <f>((AK154-AK$6)*100)/AK$6</f>
        <v>-7.0942468498535947</v>
      </c>
      <c r="AR154" s="10" t="s">
        <v>116</v>
      </c>
      <c r="AS154" s="2"/>
      <c r="AT154" s="1">
        <f>((AO154-AO$6)*100)/AO$6</f>
        <v>-9.4624632822685388</v>
      </c>
    </row>
    <row r="155" spans="1:47" x14ac:dyDescent="0.25">
      <c r="A155" s="29">
        <v>0.56527903999999995</v>
      </c>
      <c r="B155" s="30">
        <v>0.56585220000000003</v>
      </c>
      <c r="C155" s="29">
        <v>0.56101581</v>
      </c>
      <c r="D155" s="29">
        <v>0.54240662000000006</v>
      </c>
      <c r="E155" s="31">
        <v>0.51772604</v>
      </c>
      <c r="F155" s="31">
        <v>0.47201640999999989</v>
      </c>
      <c r="G155" s="31">
        <v>0.45087152000000003</v>
      </c>
      <c r="H155" s="31">
        <v>0.41798010000000002</v>
      </c>
      <c r="I155" s="31">
        <v>0.47142425999999998</v>
      </c>
      <c r="J155" s="31">
        <v>0.47395937999999999</v>
      </c>
      <c r="K155" s="31">
        <v>0.47372329000000002</v>
      </c>
      <c r="L155" s="31">
        <v>0.47608549999999999</v>
      </c>
      <c r="M155" s="31">
        <v>0.48207178000000012</v>
      </c>
      <c r="N155" s="31">
        <v>0.49402015999999999</v>
      </c>
      <c r="O155" s="31">
        <v>0.50532986000000002</v>
      </c>
      <c r="P155" s="31">
        <v>0.50788627999999991</v>
      </c>
      <c r="Q155" s="32">
        <v>0.51225324999999999</v>
      </c>
      <c r="R155" s="32">
        <v>0.49937105999999998</v>
      </c>
      <c r="S155" s="33">
        <v>0.46279662999999999</v>
      </c>
      <c r="T155" s="33" t="s">
        <v>0</v>
      </c>
      <c r="U155" s="33">
        <v>0.63064103999999999</v>
      </c>
      <c r="V155" s="33">
        <v>0.63311489999999992</v>
      </c>
      <c r="W155" s="33">
        <v>0.63555866000000005</v>
      </c>
      <c r="X155" s="33">
        <v>0.62919544999999999</v>
      </c>
      <c r="Y155" s="33">
        <v>0.62082112</v>
      </c>
      <c r="Z155" s="33">
        <v>0.60776585999999999</v>
      </c>
      <c r="AA155" s="33">
        <v>0.59676534000000003</v>
      </c>
      <c r="AB155" s="33">
        <v>0.60088827999999994</v>
      </c>
      <c r="AC155" s="29">
        <v>0.58442787000000007</v>
      </c>
      <c r="AD155" s="29">
        <v>0.55032919000000002</v>
      </c>
      <c r="AE155" s="29">
        <v>0.55109195999999994</v>
      </c>
      <c r="AF155" s="29">
        <v>0.56695669999999998</v>
      </c>
      <c r="AG155" s="29">
        <v>0.55184376000000002</v>
      </c>
      <c r="AH155" s="29">
        <v>0.5517314499999999</v>
      </c>
      <c r="AI155" s="29">
        <v>0.55557600000000007</v>
      </c>
      <c r="AJ155" s="29">
        <v>0.55961379999999994</v>
      </c>
      <c r="AK155" s="3">
        <f t="shared" si="2"/>
        <v>0.5393825877142856</v>
      </c>
      <c r="AM155" s="11" t="s">
        <v>99</v>
      </c>
      <c r="AO155" s="2">
        <f>SUM(A177:R181)/56</f>
        <v>0.40620066210714295</v>
      </c>
      <c r="AP155" s="2">
        <f>((AK155-AK$7)*100)/AK$7</f>
        <v>-10.24914764245559</v>
      </c>
      <c r="AR155" s="11" t="s">
        <v>99</v>
      </c>
      <c r="AS155" s="2"/>
      <c r="AT155" s="1">
        <f>((AO155-AO$7)*100)/AO$7</f>
        <v>-15.498140459542501</v>
      </c>
    </row>
    <row r="156" spans="1:47" x14ac:dyDescent="0.25">
      <c r="A156" s="29">
        <v>0.53955058</v>
      </c>
      <c r="B156" s="30">
        <v>0.5213966000000001</v>
      </c>
      <c r="C156" s="29">
        <v>0.46323750000000002</v>
      </c>
      <c r="D156" s="29">
        <v>0.40873952000000002</v>
      </c>
      <c r="E156" s="31">
        <v>0.38541398999999998</v>
      </c>
      <c r="F156" s="31">
        <v>0.38018847</v>
      </c>
      <c r="G156" s="31">
        <v>0.34842536000000002</v>
      </c>
      <c r="H156" s="31">
        <v>0.34994308000000002</v>
      </c>
      <c r="I156" s="31">
        <v>0.35111743000000001</v>
      </c>
      <c r="J156" s="31">
        <v>0.35972938999999998</v>
      </c>
      <c r="K156" s="31">
        <v>0.35652062000000001</v>
      </c>
      <c r="L156" s="31">
        <v>0.36228949999999999</v>
      </c>
      <c r="M156" s="31">
        <v>0.37431002000000002</v>
      </c>
      <c r="N156" s="31">
        <v>0.39023803000000001</v>
      </c>
      <c r="O156" s="31">
        <v>0.40508657999999997</v>
      </c>
      <c r="P156" s="31">
        <v>0.41315183999999999</v>
      </c>
      <c r="Q156" s="32">
        <v>0.42243401000000003</v>
      </c>
      <c r="R156" s="32">
        <v>0.41431911999999999</v>
      </c>
      <c r="S156" s="33">
        <v>0.37953951000000002</v>
      </c>
      <c r="T156" s="33" t="s">
        <v>0</v>
      </c>
      <c r="U156" s="33">
        <v>0.50070950000000003</v>
      </c>
      <c r="V156" s="33">
        <v>0.49705707999999987</v>
      </c>
      <c r="W156" s="33">
        <v>0.51207500000000006</v>
      </c>
      <c r="X156" s="33">
        <v>0.52103761000000004</v>
      </c>
      <c r="Y156" s="33">
        <v>0.51666939000000001</v>
      </c>
      <c r="Z156" s="33">
        <v>0.52099523000000003</v>
      </c>
      <c r="AA156" s="33">
        <v>0.52817561000000002</v>
      </c>
      <c r="AB156" s="33">
        <v>0.54254497000000002</v>
      </c>
      <c r="AC156" s="29">
        <v>0.53713931000000004</v>
      </c>
      <c r="AD156" s="29">
        <v>0.47871501999999999</v>
      </c>
      <c r="AE156" s="29">
        <v>0.46334445000000002</v>
      </c>
      <c r="AF156" s="29">
        <v>0.48687622000000003</v>
      </c>
      <c r="AG156" s="29">
        <v>0.48690093000000001</v>
      </c>
      <c r="AH156" s="29">
        <v>0.50308861999999999</v>
      </c>
      <c r="AI156" s="29">
        <v>0.52593321000000004</v>
      </c>
      <c r="AJ156" s="29">
        <v>0.53946671000000002</v>
      </c>
      <c r="AK156" s="3">
        <f t="shared" si="2"/>
        <v>0.45103885742857136</v>
      </c>
      <c r="AM156" s="11" t="s">
        <v>102</v>
      </c>
      <c r="AO156" s="2">
        <f>SUM(E154:R158)/68</f>
        <v>0.38482169101470565</v>
      </c>
      <c r="AP156" s="2">
        <f>((AK156-AK$8)*100)/AK$8</f>
        <v>-14.955399719695162</v>
      </c>
      <c r="AR156" s="11" t="s">
        <v>102</v>
      </c>
      <c r="AS156" s="2"/>
      <c r="AT156" s="1">
        <f>((AO156-AO$8)*100)/AO$8</f>
        <v>-14.794443360922413</v>
      </c>
    </row>
    <row r="157" spans="1:47" x14ac:dyDescent="0.25">
      <c r="A157" s="29">
        <v>0.43796730000000011</v>
      </c>
      <c r="B157" s="30">
        <v>0.38456892999999998</v>
      </c>
      <c r="C157" s="29">
        <v>0.30354488000000002</v>
      </c>
      <c r="D157" s="29">
        <v>0.28962010999999999</v>
      </c>
      <c r="E157" s="31" t="s">
        <v>0</v>
      </c>
      <c r="F157" s="31">
        <v>0.39921108999999999</v>
      </c>
      <c r="G157" s="31">
        <v>0.304675215</v>
      </c>
      <c r="H157" s="31">
        <v>0.27369144000000001</v>
      </c>
      <c r="I157" s="31">
        <v>0.27518172000000002</v>
      </c>
      <c r="J157" s="31">
        <v>0.27272420000000003</v>
      </c>
      <c r="K157" s="31">
        <v>0.27752219</v>
      </c>
      <c r="L157" s="31">
        <v>0.28058004399999997</v>
      </c>
      <c r="M157" s="31">
        <v>0.277857884</v>
      </c>
      <c r="N157" s="31">
        <v>0.28534345999999999</v>
      </c>
      <c r="O157" s="31">
        <v>0.29935392999999999</v>
      </c>
      <c r="P157" s="31">
        <v>0.30982870000000001</v>
      </c>
      <c r="Q157" s="32">
        <v>0.316372245</v>
      </c>
      <c r="R157" s="32">
        <v>0.29694398999999999</v>
      </c>
      <c r="S157" s="33">
        <v>0.28792026999999998</v>
      </c>
      <c r="T157" s="33" t="s">
        <v>0</v>
      </c>
      <c r="U157" s="33">
        <v>0.44411535000000002</v>
      </c>
      <c r="V157" s="33">
        <v>0.39202049</v>
      </c>
      <c r="W157" s="33">
        <v>0.38884487000000001</v>
      </c>
      <c r="X157" s="33">
        <v>0.40562338999999997</v>
      </c>
      <c r="Y157" s="33">
        <v>0.41666094999999997</v>
      </c>
      <c r="Z157" s="33">
        <v>0.42392566999999998</v>
      </c>
      <c r="AA157" s="33">
        <v>0.43032471999999999</v>
      </c>
      <c r="AB157" s="33">
        <v>0.44893284</v>
      </c>
      <c r="AC157" s="29">
        <v>0.53679787999999995</v>
      </c>
      <c r="AD157" s="29">
        <v>0.36538433999999997</v>
      </c>
      <c r="AE157" s="29">
        <v>0.31654215000000002</v>
      </c>
      <c r="AF157" s="29">
        <v>0.35659241000000003</v>
      </c>
      <c r="AG157" s="29">
        <v>0.41347437999999997</v>
      </c>
      <c r="AH157" s="29">
        <v>0.44964271</v>
      </c>
      <c r="AI157" s="29">
        <v>0.48213474000000001</v>
      </c>
      <c r="AJ157" s="29">
        <v>0.47313740999999998</v>
      </c>
      <c r="AK157" s="3">
        <f t="shared" si="2"/>
        <v>0.36226652641176454</v>
      </c>
      <c r="AM157" s="12" t="s">
        <v>105</v>
      </c>
      <c r="AO157" s="2">
        <f>SUM(S177:Z181)/35</f>
        <v>0.4084574792285714</v>
      </c>
      <c r="AP157" s="2">
        <f>((AK157-AK$9)*100)/AK$9</f>
        <v>-17.685729316043808</v>
      </c>
      <c r="AR157" s="12" t="s">
        <v>105</v>
      </c>
      <c r="AS157" s="2"/>
      <c r="AT157" s="1">
        <f>((AO157-AO$9)*100)/AO$9</f>
        <v>-16.680793573351899</v>
      </c>
    </row>
    <row r="158" spans="1:47" x14ac:dyDescent="0.25">
      <c r="A158" s="29">
        <v>0.28652171999999998</v>
      </c>
      <c r="B158" s="30">
        <v>0.26412910000000001</v>
      </c>
      <c r="C158" s="29">
        <v>0.21347836000000001</v>
      </c>
      <c r="D158" s="29" t="s">
        <v>0</v>
      </c>
      <c r="E158" s="31" t="s">
        <v>0</v>
      </c>
      <c r="F158" s="31">
        <v>0.32782641000000001</v>
      </c>
      <c r="G158" s="31">
        <v>0.21225779</v>
      </c>
      <c r="H158" s="31">
        <v>0.19439597</v>
      </c>
      <c r="I158" s="31">
        <v>0.18179300600000001</v>
      </c>
      <c r="J158" s="31">
        <v>0.15775150600000001</v>
      </c>
      <c r="K158" s="31">
        <v>0.121187799</v>
      </c>
      <c r="L158" s="31">
        <v>0.105763044</v>
      </c>
      <c r="M158" s="31">
        <v>0.14574727000000001</v>
      </c>
      <c r="N158" s="31">
        <v>0.17246565699999999</v>
      </c>
      <c r="O158" s="31">
        <v>0.18667657200000001</v>
      </c>
      <c r="P158" s="31">
        <v>0.19482633999999999</v>
      </c>
      <c r="Q158" s="32">
        <v>0.180209957</v>
      </c>
      <c r="R158" s="32">
        <v>0.19673154000000001</v>
      </c>
      <c r="S158" s="33">
        <v>0.24471561</v>
      </c>
      <c r="T158" s="33" t="s">
        <v>0</v>
      </c>
      <c r="U158" s="33" t="s">
        <v>0</v>
      </c>
      <c r="V158" s="33">
        <v>0.29286477999999999</v>
      </c>
      <c r="W158" s="33">
        <v>0.26574437000000001</v>
      </c>
      <c r="X158" s="33">
        <v>0.28521818999999998</v>
      </c>
      <c r="Y158" s="33">
        <v>0.31173369000000001</v>
      </c>
      <c r="Z158" s="33">
        <v>0.29715702999999999</v>
      </c>
      <c r="AA158" s="33">
        <v>0.27113169999999998</v>
      </c>
      <c r="AB158" s="33">
        <v>0.34282211000000001</v>
      </c>
      <c r="AC158" s="29" t="s">
        <v>0</v>
      </c>
      <c r="AD158" s="29">
        <v>0.29238239999999999</v>
      </c>
      <c r="AE158" s="29">
        <v>0.23876766999999999</v>
      </c>
      <c r="AF158" s="29">
        <v>0.20331621499999999</v>
      </c>
      <c r="AG158" s="29">
        <v>0.180979796</v>
      </c>
      <c r="AH158" s="29">
        <v>0.25752156999999998</v>
      </c>
      <c r="AI158" s="29">
        <v>0.29282623600000002</v>
      </c>
      <c r="AJ158" s="29">
        <v>0.28417368999999998</v>
      </c>
      <c r="AK158" s="3">
        <f t="shared" si="2"/>
        <v>0.23235861606451613</v>
      </c>
      <c r="AM158" s="12" t="s">
        <v>108</v>
      </c>
      <c r="AO158" s="2">
        <f>SUM(S154:AB158)/44</f>
        <v>0.49186056954545454</v>
      </c>
      <c r="AP158" s="2">
        <f>((AK158-AK$10)*100)/AK$10</f>
        <v>-20.103305383409346</v>
      </c>
      <c r="AR158" s="12" t="s">
        <v>108</v>
      </c>
      <c r="AS158" s="2"/>
      <c r="AT158" s="1">
        <f>((AO158-AO$10)*100)/AO$10</f>
        <v>-12.630596308162014</v>
      </c>
    </row>
    <row r="159" spans="1:47" x14ac:dyDescent="0.25">
      <c r="A159" s="29">
        <v>0.2377513</v>
      </c>
      <c r="B159" s="30">
        <v>0.24022197000000001</v>
      </c>
      <c r="C159" s="29" t="s">
        <v>0</v>
      </c>
      <c r="D159" s="29" t="s">
        <v>0</v>
      </c>
      <c r="E159" s="34" t="s">
        <v>0</v>
      </c>
      <c r="F159" s="34">
        <v>0.26996467000000002</v>
      </c>
      <c r="G159" s="34">
        <v>0.19891267000000001</v>
      </c>
      <c r="H159" s="34">
        <v>0.18974009</v>
      </c>
      <c r="I159" s="34">
        <v>0.179205265</v>
      </c>
      <c r="J159" s="34">
        <v>0.16322541800000001</v>
      </c>
      <c r="K159" s="34">
        <v>0.15153450299999999</v>
      </c>
      <c r="L159" s="34">
        <v>0.13018377</v>
      </c>
      <c r="M159" s="34">
        <v>0.120053351</v>
      </c>
      <c r="N159" s="34">
        <v>0.119705227</v>
      </c>
      <c r="O159" s="34">
        <v>0.117888935</v>
      </c>
      <c r="P159" s="34">
        <v>0.120244004</v>
      </c>
      <c r="Q159" s="34">
        <v>0.130771314</v>
      </c>
      <c r="R159" s="34">
        <v>0.173364353</v>
      </c>
      <c r="S159" s="35">
        <v>0.20912533999999999</v>
      </c>
      <c r="T159" s="35" t="s">
        <v>0</v>
      </c>
      <c r="U159" s="35" t="s">
        <v>0</v>
      </c>
      <c r="V159" s="35">
        <v>0.31679381600000001</v>
      </c>
      <c r="W159" s="35">
        <v>0.24355887000000001</v>
      </c>
      <c r="X159" s="35">
        <v>0.17549385200000001</v>
      </c>
      <c r="Y159" s="35">
        <v>0.15663389699999999</v>
      </c>
      <c r="Z159" s="35">
        <v>0.163883582</v>
      </c>
      <c r="AA159" s="35">
        <v>0.26585595000000001</v>
      </c>
      <c r="AB159" s="35">
        <v>0.33918309000000002</v>
      </c>
      <c r="AC159" s="36" t="s">
        <v>0</v>
      </c>
      <c r="AD159" s="29">
        <v>0.28017507000000003</v>
      </c>
      <c r="AE159" s="29">
        <v>0.26117924999999997</v>
      </c>
      <c r="AF159" s="29">
        <v>0.23455498</v>
      </c>
      <c r="AG159" s="29">
        <v>0.22390525999999999</v>
      </c>
      <c r="AH159" s="29">
        <v>0.22450732000000001</v>
      </c>
      <c r="AI159" s="29">
        <v>0.22936239</v>
      </c>
      <c r="AJ159" s="29">
        <v>0.223688575</v>
      </c>
      <c r="AK159" s="3">
        <f t="shared" si="2"/>
        <v>0.20302226940000001</v>
      </c>
      <c r="AM159" s="14" t="s">
        <v>99</v>
      </c>
      <c r="AO159" s="7">
        <f>(SUM(B168:O176)+SUM(P168:R172))/140</f>
        <v>0.15175694561585748</v>
      </c>
      <c r="AP159" s="2">
        <f>((AK159-AK$11)*100)/AK$11</f>
        <v>-19.935581798342795</v>
      </c>
      <c r="AR159" s="14" t="s">
        <v>99</v>
      </c>
      <c r="AS159" s="2"/>
      <c r="AT159" s="1">
        <f>((AO159-AO$11)*100)/AO$11</f>
        <v>-22.301739048773737</v>
      </c>
      <c r="AU159">
        <f>SUM(AT159:AT162)/4</f>
        <v>-23.698468210979819</v>
      </c>
    </row>
    <row r="160" spans="1:47" x14ac:dyDescent="0.25">
      <c r="A160" s="29">
        <v>0.21421644000000001</v>
      </c>
      <c r="B160" s="30">
        <v>0.20602846499999999</v>
      </c>
      <c r="C160" s="29" t="s">
        <v>0</v>
      </c>
      <c r="D160" s="29" t="s">
        <v>0</v>
      </c>
      <c r="E160" s="34" t="s">
        <v>0</v>
      </c>
      <c r="F160" s="34">
        <v>0.27731220000000001</v>
      </c>
      <c r="G160" s="34">
        <v>0.18533036</v>
      </c>
      <c r="H160" s="34">
        <v>0.16463673700000001</v>
      </c>
      <c r="I160" s="34">
        <v>0.15622829999999999</v>
      </c>
      <c r="J160" s="34">
        <v>0.143617155</v>
      </c>
      <c r="K160" s="34">
        <v>0.14125766000000001</v>
      </c>
      <c r="L160" s="34">
        <v>0.12865377</v>
      </c>
      <c r="M160" s="34">
        <v>0.122253457</v>
      </c>
      <c r="N160" s="34">
        <v>0.12128038200000001</v>
      </c>
      <c r="O160" s="34">
        <v>0.12818462</v>
      </c>
      <c r="P160" s="34">
        <v>0.139362713</v>
      </c>
      <c r="Q160" s="34">
        <v>0.154731585</v>
      </c>
      <c r="R160" s="34">
        <v>0.16673452</v>
      </c>
      <c r="S160" s="35">
        <v>0.17053328100000001</v>
      </c>
      <c r="T160" s="35" t="s">
        <v>0</v>
      </c>
      <c r="U160" s="35" t="s">
        <v>0</v>
      </c>
      <c r="V160" s="35">
        <v>0.36372821</v>
      </c>
      <c r="W160" s="35">
        <v>0.24720993999999999</v>
      </c>
      <c r="X160" s="35">
        <v>0.170820257</v>
      </c>
      <c r="Y160" s="35">
        <v>0.17862103500000001</v>
      </c>
      <c r="Z160" s="35">
        <v>0.21681884400000001</v>
      </c>
      <c r="AA160" s="35">
        <v>0.27558440000000001</v>
      </c>
      <c r="AB160" s="35">
        <v>0.33032886</v>
      </c>
      <c r="AC160" s="36" t="s">
        <v>0</v>
      </c>
      <c r="AD160" s="29">
        <v>0.29734875</v>
      </c>
      <c r="AE160" s="29">
        <v>0.26167037999999998</v>
      </c>
      <c r="AF160" s="29">
        <v>0.22542514999999999</v>
      </c>
      <c r="AG160" s="29">
        <v>0.22350105000000001</v>
      </c>
      <c r="AH160" s="29">
        <v>0.22474584</v>
      </c>
      <c r="AI160" s="29">
        <v>0.22709088999999999</v>
      </c>
      <c r="AJ160" s="29">
        <v>0.22271908500000001</v>
      </c>
      <c r="AK160" s="3">
        <f t="shared" si="2"/>
        <v>0.2028658112</v>
      </c>
      <c r="AM160" s="14" t="s">
        <v>102</v>
      </c>
      <c r="AO160" s="2">
        <f>SUM(E159:R167)/126</f>
        <v>0.15155561298978443</v>
      </c>
      <c r="AP160" s="2">
        <f>((AK160-AK$12)*100)/AK$12</f>
        <v>-20.138740907680212</v>
      </c>
      <c r="AR160" s="14" t="s">
        <v>102</v>
      </c>
      <c r="AS160" s="2"/>
      <c r="AT160" s="1">
        <f>((AO160-AO$12)*100)/AO$12</f>
        <v>-24.387046522563029</v>
      </c>
    </row>
    <row r="161" spans="1:46" x14ac:dyDescent="0.25">
      <c r="A161" s="29">
        <v>0.21246618</v>
      </c>
      <c r="B161" s="30">
        <v>0.17270221999999999</v>
      </c>
      <c r="C161" s="29" t="s">
        <v>0</v>
      </c>
      <c r="D161" s="29" t="s">
        <v>0</v>
      </c>
      <c r="E161" s="34" t="s">
        <v>0</v>
      </c>
      <c r="F161" s="34">
        <v>0.24053769</v>
      </c>
      <c r="G161" s="34">
        <v>0.171038829</v>
      </c>
      <c r="H161" s="34">
        <v>0.14175302000000001</v>
      </c>
      <c r="I161" s="34">
        <v>0.11685353</v>
      </c>
      <c r="J161" s="34">
        <v>0.11091437699999999</v>
      </c>
      <c r="K161" s="34">
        <v>0.122552985</v>
      </c>
      <c r="L161" s="34">
        <v>0.118259565</v>
      </c>
      <c r="M161" s="34">
        <v>0.115296073</v>
      </c>
      <c r="N161" s="34">
        <v>0.12173866</v>
      </c>
      <c r="O161" s="34">
        <v>0.13879530400000001</v>
      </c>
      <c r="P161" s="34">
        <v>0.15219280499999999</v>
      </c>
      <c r="Q161" s="34">
        <v>0.16161545999999999</v>
      </c>
      <c r="R161" s="34">
        <v>0.16705109200000001</v>
      </c>
      <c r="S161" s="35">
        <v>0.13534644800000001</v>
      </c>
      <c r="T161" s="35" t="s">
        <v>0</v>
      </c>
      <c r="U161" s="35" t="s">
        <v>0</v>
      </c>
      <c r="V161" s="35" t="s">
        <v>0</v>
      </c>
      <c r="W161" s="35">
        <v>0.2158813</v>
      </c>
      <c r="X161" s="35">
        <v>0.18714687399999999</v>
      </c>
      <c r="Y161" s="35">
        <v>0.191627725</v>
      </c>
      <c r="Z161" s="35">
        <v>0.21883517</v>
      </c>
      <c r="AA161" s="35">
        <v>0.27110070600000002</v>
      </c>
      <c r="AB161" s="35" t="s">
        <v>0</v>
      </c>
      <c r="AC161" s="36" t="s">
        <v>0</v>
      </c>
      <c r="AD161" s="29">
        <v>0.34444350000000001</v>
      </c>
      <c r="AE161" s="29">
        <v>0.28548213</v>
      </c>
      <c r="AF161" s="29">
        <v>0.22265146999999999</v>
      </c>
      <c r="AG161" s="29">
        <v>0.22283686</v>
      </c>
      <c r="AH161" s="29">
        <v>0.23053968999999999</v>
      </c>
      <c r="AI161" s="29">
        <v>0.23520221999999999</v>
      </c>
      <c r="AJ161" s="29">
        <v>0.23128684999999999</v>
      </c>
      <c r="AK161" s="3">
        <f t="shared" si="2"/>
        <v>0.18771959760714285</v>
      </c>
      <c r="AM161" s="15" t="s">
        <v>105</v>
      </c>
      <c r="AO161" s="2">
        <f>(SUM(S168:AB176)+SUM(P173:R176))/67</f>
        <v>0.18219384846268652</v>
      </c>
      <c r="AP161" s="2">
        <f>((AK161-AK$13)*100)/AK$13</f>
        <v>-20.434200151368994</v>
      </c>
      <c r="AR161" s="15" t="s">
        <v>105</v>
      </c>
      <c r="AS161" s="2"/>
      <c r="AT161" s="1">
        <f>((AO161-AO$13)*100)/AO$13</f>
        <v>-26.035026272939266</v>
      </c>
    </row>
    <row r="162" spans="1:46" x14ac:dyDescent="0.25">
      <c r="A162" s="29">
        <v>0.23516031000000001</v>
      </c>
      <c r="B162" s="30">
        <v>0.162115332</v>
      </c>
      <c r="C162" s="29" t="s">
        <v>0</v>
      </c>
      <c r="D162" s="29" t="s">
        <v>0</v>
      </c>
      <c r="E162" s="34">
        <v>0.24409633</v>
      </c>
      <c r="F162" s="34">
        <v>0.24881097499999999</v>
      </c>
      <c r="G162" s="34">
        <v>0.16207477300000001</v>
      </c>
      <c r="H162" s="34">
        <v>0.118211023</v>
      </c>
      <c r="I162" s="34">
        <v>8.3824023000000011E-2</v>
      </c>
      <c r="J162" s="34">
        <v>9.3977268000000003E-2</v>
      </c>
      <c r="K162" s="34">
        <v>8.1522561499999993E-2</v>
      </c>
      <c r="L162" s="34">
        <v>8.6622313999999992E-2</v>
      </c>
      <c r="M162" s="34">
        <v>0.11536866599999999</v>
      </c>
      <c r="N162" s="34">
        <v>0.13162404599999999</v>
      </c>
      <c r="O162" s="34">
        <v>0.15016993000000001</v>
      </c>
      <c r="P162" s="34">
        <v>0.16487400799999999</v>
      </c>
      <c r="Q162" s="34">
        <v>0.17371579500000001</v>
      </c>
      <c r="R162" s="34">
        <v>0.19961607000000001</v>
      </c>
      <c r="S162" s="35">
        <v>0.14338387599999999</v>
      </c>
      <c r="T162" s="35" t="s">
        <v>0</v>
      </c>
      <c r="U162" s="35" t="s">
        <v>0</v>
      </c>
      <c r="V162" s="35" t="s">
        <v>0</v>
      </c>
      <c r="W162" s="35">
        <v>0.217377665</v>
      </c>
      <c r="X162" s="35">
        <v>0.20598852400000001</v>
      </c>
      <c r="Y162" s="35">
        <v>0.21084765999999999</v>
      </c>
      <c r="Z162" s="35">
        <v>0.22561585000000001</v>
      </c>
      <c r="AA162" s="35">
        <v>0.30129410499999998</v>
      </c>
      <c r="AB162" s="35" t="s">
        <v>0</v>
      </c>
      <c r="AC162" s="36" t="s">
        <v>0</v>
      </c>
      <c r="AD162" s="29" t="s">
        <v>0</v>
      </c>
      <c r="AE162" s="29">
        <v>0.22244671599999999</v>
      </c>
      <c r="AF162" s="29">
        <v>0.22420183399999999</v>
      </c>
      <c r="AG162" s="29">
        <v>0.22531204499999999</v>
      </c>
      <c r="AH162" s="29">
        <v>0.24018930999999999</v>
      </c>
      <c r="AI162" s="29">
        <v>0.25221385000000002</v>
      </c>
      <c r="AJ162" s="29">
        <v>0.25199835999999998</v>
      </c>
      <c r="AK162" s="3">
        <f t="shared" si="2"/>
        <v>0.18473761498214286</v>
      </c>
      <c r="AM162" s="15" t="s">
        <v>108</v>
      </c>
      <c r="AO162" s="2">
        <f>SUM(S159:AB167)/54</f>
        <v>0.23539131487037035</v>
      </c>
      <c r="AP162" s="1">
        <f>((AK162-AK$14)*100)/AK$14</f>
        <v>-21.577609602224062</v>
      </c>
      <c r="AR162" s="15" t="s">
        <v>108</v>
      </c>
      <c r="AS162" s="2"/>
      <c r="AT162" s="1">
        <f>((AO162-AO$14)*100)/AO$14</f>
        <v>-22.070060999643253</v>
      </c>
    </row>
    <row r="163" spans="1:46" x14ac:dyDescent="0.25">
      <c r="A163" s="29">
        <v>0.25469556999999998</v>
      </c>
      <c r="B163" s="30">
        <v>0.19579655000000001</v>
      </c>
      <c r="C163" s="29" t="s">
        <v>0</v>
      </c>
      <c r="D163" s="29" t="s">
        <v>0</v>
      </c>
      <c r="E163" s="34">
        <v>0.23869979599999999</v>
      </c>
      <c r="F163" s="34">
        <v>0.21282545</v>
      </c>
      <c r="G163" s="34">
        <v>0.15040862299999999</v>
      </c>
      <c r="H163" s="34">
        <v>9.1608435000000002E-2</v>
      </c>
      <c r="I163" s="34">
        <v>8.0386588999999994E-2</v>
      </c>
      <c r="J163" s="34">
        <v>6.2501101461999997E-2</v>
      </c>
      <c r="K163" s="34">
        <v>6.809271430000001E-2</v>
      </c>
      <c r="L163" s="34">
        <v>9.3028206000000002E-2</v>
      </c>
      <c r="M163" s="34">
        <v>0.120467001</v>
      </c>
      <c r="N163" s="34">
        <v>0.14279304000000001</v>
      </c>
      <c r="O163" s="34">
        <v>0.16489894499999999</v>
      </c>
      <c r="P163" s="34">
        <v>0.18359594700000001</v>
      </c>
      <c r="Q163" s="34">
        <v>0.19706095000000001</v>
      </c>
      <c r="R163" s="34">
        <v>0.2288779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0.23872795999999999</v>
      </c>
      <c r="X163" s="35">
        <v>0.21469748399999999</v>
      </c>
      <c r="Y163" s="35">
        <v>0.22870602000000001</v>
      </c>
      <c r="Z163" s="35">
        <v>0.239478894</v>
      </c>
      <c r="AA163" s="35">
        <v>0.323811715</v>
      </c>
      <c r="AB163" s="35" t="s">
        <v>0</v>
      </c>
      <c r="AC163" s="36" t="s">
        <v>0</v>
      </c>
      <c r="AD163" s="29" t="s">
        <v>0</v>
      </c>
      <c r="AE163" s="29">
        <v>0.22410862000000001</v>
      </c>
      <c r="AF163" s="29">
        <v>0.21986230000000001</v>
      </c>
      <c r="AG163" s="29">
        <v>0.22352129000000001</v>
      </c>
      <c r="AH163" s="29">
        <v>0.24552236999999999</v>
      </c>
      <c r="AI163" s="29">
        <v>0.26829934999999999</v>
      </c>
      <c r="AJ163" s="29">
        <v>0.28109044399999999</v>
      </c>
      <c r="AK163" s="3">
        <f t="shared" si="2"/>
        <v>0.19235419499118522</v>
      </c>
      <c r="AM163" s="16" t="s">
        <v>117</v>
      </c>
      <c r="AO163" s="7">
        <f>(SUM(AC154:AJ176)+SUM(A154:D167))/173</f>
        <v>0.30867876227745666</v>
      </c>
      <c r="AP163" s="2">
        <f>((AK163-AK$15)*100)/AK$15</f>
        <v>-22.747823222094304</v>
      </c>
      <c r="AR163" s="16" t="s">
        <v>117</v>
      </c>
      <c r="AS163" s="2"/>
      <c r="AT163" s="1">
        <f>((AO163-AO$15)*100)/AO$15</f>
        <v>-15.550003320993627</v>
      </c>
    </row>
    <row r="164" spans="1:46" x14ac:dyDescent="0.25">
      <c r="A164" s="29">
        <v>0.31288302000000001</v>
      </c>
      <c r="B164" s="30">
        <v>0.22344149999999999</v>
      </c>
      <c r="C164" s="29" t="s">
        <v>0</v>
      </c>
      <c r="D164" s="29" t="s">
        <v>0</v>
      </c>
      <c r="E164" s="34">
        <v>0.17460898799999999</v>
      </c>
      <c r="F164" s="34">
        <v>0.18903307999999999</v>
      </c>
      <c r="G164" s="34">
        <v>0.137178842</v>
      </c>
      <c r="H164" s="34">
        <v>0.11361764000000001</v>
      </c>
      <c r="I164" s="34">
        <v>7.6291441000000002E-2</v>
      </c>
      <c r="J164" s="34">
        <v>6.269806705E-2</v>
      </c>
      <c r="K164" s="34">
        <v>6.1291630300834003E-2</v>
      </c>
      <c r="L164" s="34">
        <v>6.8356281599999999E-2</v>
      </c>
      <c r="M164" s="34">
        <v>9.6313009500000005E-2</v>
      </c>
      <c r="N164" s="34">
        <v>0.14439695499999999</v>
      </c>
      <c r="O164" s="34">
        <v>0.17309436</v>
      </c>
      <c r="P164" s="34">
        <v>0.19380451200000001</v>
      </c>
      <c r="Q164" s="34">
        <v>0.21772343999999999</v>
      </c>
      <c r="R164" s="34">
        <v>0.28480414999999998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0.21834393999999999</v>
      </c>
      <c r="X164" s="35">
        <v>0.21613463999999999</v>
      </c>
      <c r="Y164" s="35">
        <v>0.24258971500000001</v>
      </c>
      <c r="Z164" s="35">
        <v>0.24921943999999999</v>
      </c>
      <c r="AA164" s="35">
        <v>0.30456608000000002</v>
      </c>
      <c r="AB164" s="35" t="s">
        <v>0</v>
      </c>
      <c r="AC164" s="36" t="s">
        <v>0</v>
      </c>
      <c r="AD164" s="29" t="s">
        <v>0</v>
      </c>
      <c r="AE164" s="29">
        <v>0.187726433</v>
      </c>
      <c r="AF164" s="29">
        <v>0.192758187</v>
      </c>
      <c r="AG164" s="29">
        <v>0.20963014999999999</v>
      </c>
      <c r="AH164" s="29">
        <v>0.259384116</v>
      </c>
      <c r="AI164" s="29">
        <v>0.28131225999999998</v>
      </c>
      <c r="AJ164" s="29">
        <v>0.30296371</v>
      </c>
      <c r="AK164" s="3">
        <f t="shared" si="2"/>
        <v>0.19237650323891972</v>
      </c>
      <c r="AM164" t="s">
        <v>118</v>
      </c>
      <c r="AO164" s="2">
        <f>((SUM(A150:Z183)+SUM(AA150:AJ176))/895)</f>
        <v>0.35135238392953405</v>
      </c>
      <c r="AP164" s="2">
        <f>((AK164-AK$16)*100)/AK$16</f>
        <v>-23.705424607440172</v>
      </c>
      <c r="AR164" t="s">
        <v>118</v>
      </c>
      <c r="AT164" s="1">
        <f>((AO164-AO$16)*100)/AO$16</f>
        <v>-14.53276744562293</v>
      </c>
    </row>
    <row r="165" spans="1:46" x14ac:dyDescent="0.25">
      <c r="A165" s="29">
        <v>0.38238137</v>
      </c>
      <c r="B165" s="30">
        <v>0.21852104999999999</v>
      </c>
      <c r="C165" s="29">
        <v>0.113792605</v>
      </c>
      <c r="D165" s="29">
        <v>0.14135602</v>
      </c>
      <c r="E165" s="34">
        <v>0.16836888999999999</v>
      </c>
      <c r="F165" s="34">
        <v>0.16558741699999999</v>
      </c>
      <c r="G165" s="34">
        <v>0.13564269000000001</v>
      </c>
      <c r="H165" s="34">
        <v>0.124825795</v>
      </c>
      <c r="I165" s="34">
        <v>8.4286886999999991E-2</v>
      </c>
      <c r="J165" s="34">
        <v>8.3688077E-2</v>
      </c>
      <c r="K165" s="34">
        <v>7.5635050999999995E-2</v>
      </c>
      <c r="L165" s="34">
        <v>8.4952799999999995E-2</v>
      </c>
      <c r="M165" s="34">
        <v>0.115546906</v>
      </c>
      <c r="N165" s="34">
        <v>0.16322652700000001</v>
      </c>
      <c r="O165" s="34">
        <v>0.21782593</v>
      </c>
      <c r="P165" s="34">
        <v>0.26031204600000002</v>
      </c>
      <c r="Q165" s="34">
        <v>0.26433720999999999</v>
      </c>
      <c r="R165" s="34">
        <v>0.30492641500000001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0.169979725</v>
      </c>
      <c r="X165" s="35">
        <v>0.20666285000000001</v>
      </c>
      <c r="Y165" s="35">
        <v>0.31243637000000002</v>
      </c>
      <c r="Z165" s="35">
        <v>0.33847444599999998</v>
      </c>
      <c r="AA165" s="35">
        <v>0.30416773000000003</v>
      </c>
      <c r="AB165" s="35" t="s">
        <v>0</v>
      </c>
      <c r="AC165" s="36" t="s">
        <v>0</v>
      </c>
      <c r="AD165" s="29" t="s">
        <v>0</v>
      </c>
      <c r="AE165" s="29">
        <v>0.17034647999999999</v>
      </c>
      <c r="AF165" s="29">
        <v>0.21759808</v>
      </c>
      <c r="AG165" s="29">
        <v>0.215828935</v>
      </c>
      <c r="AH165" s="29">
        <v>0.24987390000000001</v>
      </c>
      <c r="AI165" s="29">
        <v>0.27356501999999999</v>
      </c>
      <c r="AJ165" s="29">
        <v>0.32492083999999999</v>
      </c>
      <c r="AK165" s="3">
        <f t="shared" si="2"/>
        <v>0.20307131248275864</v>
      </c>
      <c r="AM165" t="s">
        <v>119</v>
      </c>
      <c r="AP165" s="2">
        <f>((AK165-AK$17)*100)/AK$17</f>
        <v>-24.266659435650116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0.22216005999999999</v>
      </c>
      <c r="B166" s="30">
        <v>0.19415101000000001</v>
      </c>
      <c r="C166" s="29">
        <v>0.11560621</v>
      </c>
      <c r="D166" s="29">
        <v>0.12543959499999999</v>
      </c>
      <c r="E166" s="34">
        <v>0.12541756000000001</v>
      </c>
      <c r="F166" s="34">
        <v>0.13667103</v>
      </c>
      <c r="G166" s="34">
        <v>0.13532271400000001</v>
      </c>
      <c r="H166" s="34">
        <v>0.12293565400000001</v>
      </c>
      <c r="I166" s="34">
        <v>0.115820519</v>
      </c>
      <c r="J166" s="34">
        <v>0.12457618600000001</v>
      </c>
      <c r="K166" s="34">
        <v>0.135204402</v>
      </c>
      <c r="L166" s="34">
        <v>0.14534623199999999</v>
      </c>
      <c r="M166" s="34">
        <v>0.17651564</v>
      </c>
      <c r="N166" s="34">
        <v>0.21998563600000001</v>
      </c>
      <c r="O166" s="34">
        <v>0.25844513000000002</v>
      </c>
      <c r="P166" s="34">
        <v>0.29295375400000001</v>
      </c>
      <c r="Q166" s="34">
        <v>0.31747584000000001</v>
      </c>
      <c r="R166" s="34">
        <v>0.27508348999999999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0.191054</v>
      </c>
      <c r="X166" s="35">
        <v>0.23783536999999999</v>
      </c>
      <c r="Y166" s="35">
        <v>0.30516166</v>
      </c>
      <c r="Z166" s="35">
        <v>0.36152876</v>
      </c>
      <c r="AA166" s="35">
        <v>0.34123798</v>
      </c>
      <c r="AB166" s="35" t="s">
        <v>0</v>
      </c>
      <c r="AC166" s="36" t="s">
        <v>0</v>
      </c>
      <c r="AD166" s="29" t="s">
        <v>0</v>
      </c>
      <c r="AE166" s="29">
        <v>0.16305889300000001</v>
      </c>
      <c r="AF166" s="29">
        <v>0.19035068999999999</v>
      </c>
      <c r="AG166" s="29">
        <v>0.17095872400000001</v>
      </c>
      <c r="AH166" s="29">
        <v>0.17995361000000001</v>
      </c>
      <c r="AI166" s="29">
        <v>0.24663138000000001</v>
      </c>
      <c r="AJ166" s="29">
        <v>0.32122440000000002</v>
      </c>
      <c r="AK166" s="3">
        <f t="shared" si="2"/>
        <v>0.20510710789655173</v>
      </c>
      <c r="AM166" t="s">
        <v>120</v>
      </c>
      <c r="AP166" s="2">
        <f>((AK166-AK$18)*100)/AK$18</f>
        <v>-24.220853025107854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0</v>
      </c>
      <c r="B167" s="30" t="s">
        <v>0</v>
      </c>
      <c r="C167" s="29">
        <v>0.10608015699999999</v>
      </c>
      <c r="D167" s="29">
        <v>0.122757517</v>
      </c>
      <c r="E167" s="34">
        <v>0.13548486000000001</v>
      </c>
      <c r="F167" s="34">
        <v>0.12188365499999999</v>
      </c>
      <c r="G167" s="34">
        <v>0.118740412</v>
      </c>
      <c r="H167" s="34">
        <v>0.11098448599999999</v>
      </c>
      <c r="I167" s="34">
        <v>0.10727363500000001</v>
      </c>
      <c r="J167" s="34">
        <v>0.110738583</v>
      </c>
      <c r="K167" s="34">
        <v>0.11638611</v>
      </c>
      <c r="L167" s="34">
        <v>0.121720604</v>
      </c>
      <c r="M167" s="34">
        <v>0.13732063</v>
      </c>
      <c r="N167" s="34">
        <v>0.15477575399999999</v>
      </c>
      <c r="O167" s="34">
        <v>0.17845329400000001</v>
      </c>
      <c r="P167" s="34">
        <v>0.22557948</v>
      </c>
      <c r="Q167" s="34">
        <v>0.27523536999999998</v>
      </c>
      <c r="R167" s="34">
        <v>0.29457264</v>
      </c>
      <c r="S167" s="35" t="s">
        <v>0</v>
      </c>
      <c r="T167" s="35" t="s">
        <v>0</v>
      </c>
      <c r="U167" s="35" t="s">
        <v>0</v>
      </c>
      <c r="V167" s="35">
        <v>0.128845457</v>
      </c>
      <c r="W167" s="35">
        <v>0.13562539600000001</v>
      </c>
      <c r="X167" s="35">
        <v>0.13987469</v>
      </c>
      <c r="Y167" s="35">
        <v>0.17889938</v>
      </c>
      <c r="Z167" s="35">
        <v>0.22955450999999999</v>
      </c>
      <c r="AA167" s="35">
        <v>0.30489766400000001</v>
      </c>
      <c r="AB167" s="35" t="s">
        <v>0</v>
      </c>
      <c r="AC167" s="36" t="s">
        <v>0</v>
      </c>
      <c r="AD167" s="29" t="s">
        <v>0</v>
      </c>
      <c r="AE167" s="29">
        <v>0.18792989700000001</v>
      </c>
      <c r="AF167" s="29">
        <v>0.15686992</v>
      </c>
      <c r="AG167" s="29">
        <v>0.16439043</v>
      </c>
      <c r="AH167" s="29">
        <v>0.165369814</v>
      </c>
      <c r="AI167" s="29">
        <v>0.17962998499999999</v>
      </c>
      <c r="AJ167" s="29">
        <v>0.20628498000000001</v>
      </c>
      <c r="AK167" s="3">
        <f t="shared" si="2"/>
        <v>0.16486283250000003</v>
      </c>
      <c r="AM167" t="s">
        <v>121</v>
      </c>
      <c r="AO167" s="2">
        <f>SUM(U182:W183)/6</f>
        <v>0.71631817166666656</v>
      </c>
      <c r="AP167" s="2">
        <f>((AK167-AK$19)*100)/AK$19</f>
        <v>-24.265613702162977</v>
      </c>
      <c r="AR167" t="s">
        <v>124</v>
      </c>
      <c r="AT167" s="1">
        <f>((AO167-AO$19)*100)/AO$19</f>
        <v>-10.463926941084475</v>
      </c>
    </row>
    <row r="168" spans="1:46" x14ac:dyDescent="0.25">
      <c r="A168" t="s">
        <v>0</v>
      </c>
      <c r="B168" s="37" t="s">
        <v>0</v>
      </c>
      <c r="C168" s="34">
        <v>0.12008206</v>
      </c>
      <c r="D168" s="34">
        <v>0.11777606</v>
      </c>
      <c r="E168" s="34">
        <v>0.11829342299999999</v>
      </c>
      <c r="F168" s="34">
        <v>0.107478555</v>
      </c>
      <c r="G168" s="34">
        <v>0.11135320899999999</v>
      </c>
      <c r="H168" s="34">
        <v>0.116382918</v>
      </c>
      <c r="I168" s="34">
        <v>0.12654438500000001</v>
      </c>
      <c r="J168" s="34">
        <v>0.13746820300000001</v>
      </c>
      <c r="K168" s="34">
        <v>0.13692903000000001</v>
      </c>
      <c r="L168" s="34">
        <v>0.13573186800000001</v>
      </c>
      <c r="M168" s="34">
        <v>0.14303861500000001</v>
      </c>
      <c r="N168" s="34">
        <v>0.15691514300000001</v>
      </c>
      <c r="O168" s="34">
        <v>0.17843382299999999</v>
      </c>
      <c r="P168" s="34">
        <v>0.22652963000000001</v>
      </c>
      <c r="Q168" s="34">
        <v>0.26212982000000001</v>
      </c>
      <c r="R168" s="34">
        <v>0.26062218999999998</v>
      </c>
      <c r="S168" s="35" t="s">
        <v>0</v>
      </c>
      <c r="T168" s="35" t="s">
        <v>0</v>
      </c>
      <c r="U168" s="35" t="s">
        <v>0</v>
      </c>
      <c r="V168" s="35">
        <v>0.205892344</v>
      </c>
      <c r="W168" s="35">
        <v>0.144404115</v>
      </c>
      <c r="X168" s="35">
        <v>0.14905339400000001</v>
      </c>
      <c r="Y168" s="35">
        <v>0.17037627</v>
      </c>
      <c r="Z168" s="35">
        <v>0.21766168399999999</v>
      </c>
      <c r="AA168" s="35">
        <v>0.28951767</v>
      </c>
      <c r="AB168" s="35" t="s">
        <v>0</v>
      </c>
      <c r="AC168" s="36" t="s">
        <v>0</v>
      </c>
      <c r="AD168" s="29" t="s">
        <v>0</v>
      </c>
      <c r="AE168" s="29">
        <v>0.32808218</v>
      </c>
      <c r="AF168" s="29">
        <v>0.16672472999999999</v>
      </c>
      <c r="AG168" s="29">
        <v>0.144573215</v>
      </c>
      <c r="AH168" s="29">
        <v>0.15320150599999999</v>
      </c>
      <c r="AI168" s="29">
        <v>0.15771097000000001</v>
      </c>
      <c r="AJ168" s="29">
        <v>0.183283475</v>
      </c>
      <c r="AK168" s="3">
        <f t="shared" si="2"/>
        <v>0.17022108875</v>
      </c>
      <c r="AP168" s="2">
        <f>((AK168-AK$20)*100)/AK$20</f>
        <v>-22.656627322798318</v>
      </c>
    </row>
    <row r="169" spans="1:46" x14ac:dyDescent="0.25">
      <c r="A169" t="s">
        <v>0</v>
      </c>
      <c r="B169" s="37">
        <v>0.12390357</v>
      </c>
      <c r="C169" s="34">
        <v>0.10254474099999999</v>
      </c>
      <c r="D169" s="34">
        <v>0.10803869000000001</v>
      </c>
      <c r="E169" s="34">
        <v>9.6762446000000002E-2</v>
      </c>
      <c r="F169" s="34">
        <v>0.10339741500000001</v>
      </c>
      <c r="G169" s="34">
        <v>0.12497191000000001</v>
      </c>
      <c r="H169" s="34">
        <v>0.14977409699999999</v>
      </c>
      <c r="I169" s="34">
        <v>0.19210508000000001</v>
      </c>
      <c r="J169" s="34">
        <v>0.23190606999999999</v>
      </c>
      <c r="K169" s="34">
        <v>0.25216605399999997</v>
      </c>
      <c r="L169" s="34">
        <v>0.26773648500000002</v>
      </c>
      <c r="M169" s="34">
        <v>0.25957585</v>
      </c>
      <c r="N169" s="34">
        <v>0.24135588999999999</v>
      </c>
      <c r="O169" s="34">
        <v>0.22519111999999999</v>
      </c>
      <c r="P169" s="34">
        <v>0.23461066</v>
      </c>
      <c r="Q169" s="34">
        <v>0.24123738</v>
      </c>
      <c r="R169" s="34">
        <v>0.24302583999999999</v>
      </c>
      <c r="S169" s="35" t="s">
        <v>0</v>
      </c>
      <c r="T169" s="35" t="s">
        <v>0</v>
      </c>
      <c r="U169" s="35">
        <v>0.14930051599999999</v>
      </c>
      <c r="V169" s="35">
        <v>0.18373421000000001</v>
      </c>
      <c r="W169" s="35">
        <v>0.22257310999999999</v>
      </c>
      <c r="X169" s="35">
        <v>0.18939988499999999</v>
      </c>
      <c r="Y169" s="35">
        <v>0.18083885999999999</v>
      </c>
      <c r="Z169" s="35">
        <v>0.18373160599999999</v>
      </c>
      <c r="AA169" s="35">
        <v>0.23032811</v>
      </c>
      <c r="AB169" s="35" t="s">
        <v>0</v>
      </c>
      <c r="AC169" s="36" t="s">
        <v>0</v>
      </c>
      <c r="AD169" s="29" t="s">
        <v>0</v>
      </c>
      <c r="AE169" s="29">
        <v>0.25691180000000002</v>
      </c>
      <c r="AF169" s="29">
        <v>0.19275022</v>
      </c>
      <c r="AG169" s="29">
        <v>0.14188922200000001</v>
      </c>
      <c r="AH169" s="29">
        <v>0.159748582</v>
      </c>
      <c r="AI169" s="29">
        <v>0.16752983399999999</v>
      </c>
      <c r="AJ169" s="29">
        <v>0.199613125</v>
      </c>
      <c r="AK169" s="3">
        <f t="shared" si="2"/>
        <v>0.18855507926666662</v>
      </c>
      <c r="AO169" s="49"/>
      <c r="AP169" s="2">
        <f>((AK169-AK$21)*100)/AK$21</f>
        <v>-23.483075997204914</v>
      </c>
    </row>
    <row r="170" spans="1:46" x14ac:dyDescent="0.25">
      <c r="A170" t="s">
        <v>0</v>
      </c>
      <c r="B170" s="37">
        <v>0.11801043999999999</v>
      </c>
      <c r="C170" s="34">
        <v>8.5546545000000002E-2</v>
      </c>
      <c r="D170" s="34">
        <v>7.696939500000001E-2</v>
      </c>
      <c r="E170" s="34">
        <v>6.8766668400000008E-2</v>
      </c>
      <c r="F170" s="34">
        <v>8.8615960000000008E-2</v>
      </c>
      <c r="G170" s="34">
        <v>0.110012978</v>
      </c>
      <c r="H170" s="34">
        <v>0.13281559600000001</v>
      </c>
      <c r="I170" s="34">
        <v>0.16673890899999999</v>
      </c>
      <c r="J170" s="34">
        <v>0.1982534</v>
      </c>
      <c r="K170" s="34">
        <v>0.23657966</v>
      </c>
      <c r="L170" s="34">
        <v>0.25598946</v>
      </c>
      <c r="M170" s="34">
        <v>0.27007083399999998</v>
      </c>
      <c r="N170" s="34">
        <v>0.25048077499999999</v>
      </c>
      <c r="O170" s="34">
        <v>0.21986641500000001</v>
      </c>
      <c r="P170" s="34">
        <v>0.21959027</v>
      </c>
      <c r="Q170" s="34">
        <v>0.23507665</v>
      </c>
      <c r="R170" s="34">
        <v>0.28894202000000002</v>
      </c>
      <c r="S170" s="35" t="s">
        <v>0</v>
      </c>
      <c r="T170" s="35" t="s">
        <v>0</v>
      </c>
      <c r="U170" s="35">
        <v>0.167722446</v>
      </c>
      <c r="V170" s="35">
        <v>0.18987567699999999</v>
      </c>
      <c r="W170" s="35">
        <v>0.17845420000000001</v>
      </c>
      <c r="X170" s="35">
        <v>0.18768845000000001</v>
      </c>
      <c r="Y170" s="35">
        <v>0.19134253600000001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0.27832282000000003</v>
      </c>
      <c r="AG170" s="29">
        <v>0.151983225</v>
      </c>
      <c r="AH170" s="29">
        <v>0.25910916000000001</v>
      </c>
      <c r="AI170" s="29">
        <v>0.25951775999999999</v>
      </c>
      <c r="AJ170" s="29">
        <v>0.181916035</v>
      </c>
      <c r="AK170" s="3">
        <f t="shared" si="2"/>
        <v>0.18771326979259259</v>
      </c>
      <c r="AP170" s="2">
        <f>((AK170-AK$22)*100)/AK$22</f>
        <v>-24.529209096883626</v>
      </c>
    </row>
    <row r="171" spans="1:46" x14ac:dyDescent="0.25">
      <c r="A171" t="s">
        <v>0</v>
      </c>
      <c r="B171" s="37">
        <v>0.112160678</v>
      </c>
      <c r="C171" s="34">
        <v>6.7060279E-2</v>
      </c>
      <c r="D171" s="34">
        <v>7.7649477000000008E-2</v>
      </c>
      <c r="E171" s="34">
        <v>5.9034243134659201E-2</v>
      </c>
      <c r="F171" s="34">
        <v>7.0644257000000002E-2</v>
      </c>
      <c r="G171" s="34">
        <v>9.1487625000000003E-2</v>
      </c>
      <c r="H171" s="34">
        <v>9.5093803000000005E-2</v>
      </c>
      <c r="I171" s="34">
        <v>0.108219626</v>
      </c>
      <c r="J171" s="34">
        <v>0.12268011199999999</v>
      </c>
      <c r="K171" s="34">
        <v>0.1488198</v>
      </c>
      <c r="L171" s="34">
        <v>0.154872118</v>
      </c>
      <c r="M171" s="34">
        <v>0.17614321999999999</v>
      </c>
      <c r="N171" s="34">
        <v>0.20136330999999999</v>
      </c>
      <c r="O171" s="34">
        <v>0.17902117400000001</v>
      </c>
      <c r="P171" s="34">
        <v>0.18090553200000001</v>
      </c>
      <c r="Q171" s="34">
        <v>0.25037847000000002</v>
      </c>
      <c r="R171" s="34">
        <v>0.30092797500000001</v>
      </c>
      <c r="S171" s="35" t="s">
        <v>0</v>
      </c>
      <c r="T171" s="35">
        <v>0.23867337499999999</v>
      </c>
      <c r="U171" s="35">
        <v>0.17117038200000001</v>
      </c>
      <c r="V171" s="35">
        <v>0.14739556400000001</v>
      </c>
      <c r="W171" s="35">
        <v>0.15540815899999999</v>
      </c>
      <c r="X171" s="35">
        <v>0.14541573699999999</v>
      </c>
      <c r="Y171" s="35">
        <v>0.110820083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0.31575229500000002</v>
      </c>
      <c r="AG171" s="29">
        <v>0.24544864</v>
      </c>
      <c r="AH171" s="29">
        <v>0.23101499</v>
      </c>
      <c r="AI171" s="29">
        <v>0.25607653000000002</v>
      </c>
      <c r="AJ171" s="29">
        <v>0.222659305</v>
      </c>
      <c r="AK171" s="3">
        <f t="shared" si="2"/>
        <v>0.16558202711195211</v>
      </c>
      <c r="AP171" s="2">
        <f>((AK171-AK$23)*100)/AK$23</f>
        <v>-24.08810223199383</v>
      </c>
    </row>
    <row r="172" spans="1:46" x14ac:dyDescent="0.25">
      <c r="A172" t="s">
        <v>0</v>
      </c>
      <c r="B172" s="37">
        <v>0.14884566699999999</v>
      </c>
      <c r="C172" s="34">
        <v>7.9610939999999991E-2</v>
      </c>
      <c r="D172" s="34">
        <v>7.3194998300000008E-2</v>
      </c>
      <c r="E172" s="34">
        <v>5.8709760443206999E-2</v>
      </c>
      <c r="F172" s="34">
        <v>6.380124711353001E-2</v>
      </c>
      <c r="G172" s="34">
        <v>8.4355579E-2</v>
      </c>
      <c r="H172" s="34">
        <v>0.105369883</v>
      </c>
      <c r="I172" s="34">
        <v>0.12255537599999999</v>
      </c>
      <c r="J172" s="34">
        <v>0.14782593399999999</v>
      </c>
      <c r="K172" s="34">
        <v>0.16021993000000001</v>
      </c>
      <c r="L172" s="34">
        <v>0.15741738699999999</v>
      </c>
      <c r="M172" s="34">
        <v>0.170275447</v>
      </c>
      <c r="N172" s="34">
        <v>0.168463102</v>
      </c>
      <c r="O172" s="34">
        <v>0.16467003</v>
      </c>
      <c r="P172" s="34">
        <v>0.20652820999999999</v>
      </c>
      <c r="Q172" s="34">
        <v>0.32249136</v>
      </c>
      <c r="R172" s="34" t="s">
        <v>0</v>
      </c>
      <c r="S172" s="35">
        <v>0.21801413</v>
      </c>
      <c r="T172" s="35">
        <v>0.157972373</v>
      </c>
      <c r="U172" s="35">
        <v>0.11751316000000001</v>
      </c>
      <c r="V172" s="35">
        <v>0.127266033</v>
      </c>
      <c r="W172" s="35">
        <v>0.13095045</v>
      </c>
      <c r="X172" s="35">
        <v>0.12978835699999999</v>
      </c>
      <c r="Y172" s="35">
        <v>0.108963438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0.31183195499999999</v>
      </c>
      <c r="AG172" s="29">
        <v>0.25680109000000001</v>
      </c>
      <c r="AH172" s="29">
        <v>0.30009192000000001</v>
      </c>
      <c r="AI172" s="29">
        <v>0.290967584</v>
      </c>
      <c r="AJ172" s="29">
        <v>0.27379098499999999</v>
      </c>
      <c r="AK172" s="3">
        <f t="shared" si="2"/>
        <v>0.16636736878059774</v>
      </c>
      <c r="AP172" s="2">
        <f>((AK172-AK$24)*100)/AK$24</f>
        <v>-24.724765478550658</v>
      </c>
    </row>
    <row r="173" spans="1:46" x14ac:dyDescent="0.25">
      <c r="A173" t="s">
        <v>0</v>
      </c>
      <c r="B173" s="37">
        <v>0.20685919999999999</v>
      </c>
      <c r="C173" s="34">
        <v>0.151361618</v>
      </c>
      <c r="D173" s="34">
        <v>0.101037899</v>
      </c>
      <c r="E173" s="34">
        <v>7.2682734700000001E-2</v>
      </c>
      <c r="F173" s="34">
        <v>8.8711868999999999E-2</v>
      </c>
      <c r="G173" s="34">
        <v>0.10778809</v>
      </c>
      <c r="H173" s="34">
        <v>0.12313724</v>
      </c>
      <c r="I173" s="34">
        <v>0.13608577499999999</v>
      </c>
      <c r="J173" s="34">
        <v>0.139514896</v>
      </c>
      <c r="K173" s="34">
        <v>0.14458981700000001</v>
      </c>
      <c r="L173" s="34">
        <v>0.15882547999999999</v>
      </c>
      <c r="M173" s="34">
        <v>0.173043958</v>
      </c>
      <c r="N173" s="34">
        <v>0.17808399</v>
      </c>
      <c r="O173" s="34">
        <v>0.16451634000000001</v>
      </c>
      <c r="P173" s="38">
        <v>0.20174513399999999</v>
      </c>
      <c r="Q173" s="38" t="s">
        <v>0</v>
      </c>
      <c r="R173" s="38">
        <v>0.29284134000000001</v>
      </c>
      <c r="S173" s="35">
        <v>0.15955139500000001</v>
      </c>
      <c r="T173" s="35">
        <v>0.13579502800000001</v>
      </c>
      <c r="U173" s="35">
        <v>0.122411436</v>
      </c>
      <c r="V173" s="35">
        <v>0.13828226199999999</v>
      </c>
      <c r="W173" s="35">
        <v>0.14707576999999999</v>
      </c>
      <c r="X173" s="35">
        <v>0.13187939500000001</v>
      </c>
      <c r="Y173" s="35">
        <v>0.14275263299999999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0.31576016000000001</v>
      </c>
      <c r="AG173" s="29">
        <v>0.26774321499999998</v>
      </c>
      <c r="AH173" s="29" t="s">
        <v>0</v>
      </c>
      <c r="AI173" s="29">
        <v>0.31290680999999998</v>
      </c>
      <c r="AJ173" s="29">
        <v>0.28816499000000001</v>
      </c>
      <c r="AK173" s="3">
        <f t="shared" si="2"/>
        <v>0.17048698054444444</v>
      </c>
      <c r="AP173" s="2">
        <f>((AK173-AK$25)*100)/AK$25</f>
        <v>-23.129699112011497</v>
      </c>
    </row>
    <row r="174" spans="1:46" x14ac:dyDescent="0.25">
      <c r="A174" t="s">
        <v>0</v>
      </c>
      <c r="B174" s="37">
        <v>0.22978490600000001</v>
      </c>
      <c r="C174" s="34">
        <v>0.19251895999999999</v>
      </c>
      <c r="D174" s="34">
        <v>0.14192484</v>
      </c>
      <c r="E174" s="34">
        <v>0.10291934</v>
      </c>
      <c r="F174" s="34">
        <v>9.8309405000000002E-2</v>
      </c>
      <c r="G174" s="34">
        <v>0.111105026</v>
      </c>
      <c r="H174" s="34">
        <v>0.12590875000000001</v>
      </c>
      <c r="I174" s="34">
        <v>0.13856523900000001</v>
      </c>
      <c r="J174" s="34">
        <v>0.13737376000000001</v>
      </c>
      <c r="K174" s="34">
        <v>0.13826785</v>
      </c>
      <c r="L174" s="34">
        <v>0.15694775499999999</v>
      </c>
      <c r="M174" s="34">
        <v>0.16424145000000001</v>
      </c>
      <c r="N174" s="34">
        <v>0.15666327599999999</v>
      </c>
      <c r="O174" s="34">
        <v>0.16634118000000001</v>
      </c>
      <c r="P174" s="38" t="s">
        <v>0</v>
      </c>
      <c r="Q174" s="38">
        <v>0.27145975</v>
      </c>
      <c r="R174" s="38">
        <v>0.26071496999999999</v>
      </c>
      <c r="S174" s="35">
        <v>0.22003866399999999</v>
      </c>
      <c r="T174" s="35">
        <v>0.16954958000000001</v>
      </c>
      <c r="U174" s="35">
        <v>0.140579644</v>
      </c>
      <c r="V174" s="35">
        <v>0.14725367</v>
      </c>
      <c r="W174" s="35">
        <v>0.15902087000000001</v>
      </c>
      <c r="X174" s="35">
        <v>0.15974934800000001</v>
      </c>
      <c r="Y174" s="35">
        <v>0.19413435000000001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0.36043322</v>
      </c>
      <c r="AG174" s="29">
        <v>0.29696400000000001</v>
      </c>
      <c r="AH174" s="29" t="s">
        <v>0</v>
      </c>
      <c r="AI174" s="29" t="s">
        <v>0</v>
      </c>
      <c r="AJ174" s="29" t="s">
        <v>0</v>
      </c>
      <c r="AK174" s="3">
        <f t="shared" si="2"/>
        <v>0.17763079212000002</v>
      </c>
      <c r="AP174" s="2">
        <f>((AK174-AK$26)*100)/AK$26</f>
        <v>-20.851655766558107</v>
      </c>
    </row>
    <row r="175" spans="1:46" x14ac:dyDescent="0.25">
      <c r="A175" t="s">
        <v>0</v>
      </c>
      <c r="B175" s="37" t="s">
        <v>0</v>
      </c>
      <c r="C175" s="34">
        <v>0.21851235999999999</v>
      </c>
      <c r="D175" s="34">
        <v>0.15223230500000001</v>
      </c>
      <c r="E175" s="34">
        <v>0.1078185</v>
      </c>
      <c r="F175" s="34">
        <v>9.9224275000000001E-2</v>
      </c>
      <c r="G175" s="34">
        <v>0.12396404</v>
      </c>
      <c r="H175" s="34">
        <v>0.13820041999999999</v>
      </c>
      <c r="I175" s="34">
        <v>0.14882942299999999</v>
      </c>
      <c r="J175" s="34">
        <v>0.15619878500000001</v>
      </c>
      <c r="K175" s="34">
        <v>0.15833610300000001</v>
      </c>
      <c r="L175" s="34">
        <v>0.168301703</v>
      </c>
      <c r="M175" s="34">
        <v>0.16554333700000001</v>
      </c>
      <c r="N175" s="34">
        <v>0.15055799</v>
      </c>
      <c r="O175" s="34">
        <v>0.17672312000000001</v>
      </c>
      <c r="P175" s="38" t="s">
        <v>0</v>
      </c>
      <c r="Q175" s="38">
        <v>0.27408308999999997</v>
      </c>
      <c r="R175" s="38">
        <v>0.24755231</v>
      </c>
      <c r="S175" s="35">
        <v>0.22365816999999999</v>
      </c>
      <c r="T175" s="35">
        <v>0.17443478200000001</v>
      </c>
      <c r="U175" s="35">
        <v>0.15284735199999999</v>
      </c>
      <c r="V175" s="35">
        <v>0.16391092900000001</v>
      </c>
      <c r="W175" s="35">
        <v>0.181926951</v>
      </c>
      <c r="X175" s="35">
        <v>0.18373879000000001</v>
      </c>
      <c r="Y175" s="35">
        <v>0.22465271000000001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0.28260277499999997</v>
      </c>
      <c r="AG175" s="29">
        <v>0.34400676000000002</v>
      </c>
      <c r="AH175" s="29" t="s">
        <v>0</v>
      </c>
      <c r="AI175" s="29" t="s">
        <v>0</v>
      </c>
      <c r="AJ175" s="29" t="s">
        <v>0</v>
      </c>
      <c r="AK175" s="3">
        <f t="shared" si="2"/>
        <v>0.18407737416666667</v>
      </c>
      <c r="AP175" s="2">
        <f>((AK175-AK$27)*100)/AK$27</f>
        <v>-20.336220997598758</v>
      </c>
    </row>
    <row r="176" spans="1:46" x14ac:dyDescent="0.25">
      <c r="A176" t="s">
        <v>0</v>
      </c>
      <c r="B176" s="37" t="s">
        <v>0</v>
      </c>
      <c r="C176" s="34">
        <v>0.33108988</v>
      </c>
      <c r="D176" s="34">
        <v>0.172093725</v>
      </c>
      <c r="E176" s="34">
        <v>9.5919415999999993E-2</v>
      </c>
      <c r="F176" s="34">
        <v>5.5330966946552797E-2</v>
      </c>
      <c r="G176" s="34">
        <v>5.4782707182098767E-2</v>
      </c>
      <c r="H176" s="34">
        <v>8.443638299999999E-2</v>
      </c>
      <c r="I176" s="34">
        <v>0.116611748</v>
      </c>
      <c r="J176" s="34">
        <v>0.13294592</v>
      </c>
      <c r="K176" s="34">
        <v>0.158521883</v>
      </c>
      <c r="L176" s="34">
        <v>0.17565757000000001</v>
      </c>
      <c r="M176" s="34">
        <v>0.17646609699999999</v>
      </c>
      <c r="N176" s="34">
        <v>0.188602096</v>
      </c>
      <c r="O176" s="34">
        <v>0.22482623400000001</v>
      </c>
      <c r="P176" s="38" t="s">
        <v>0</v>
      </c>
      <c r="Q176" s="38">
        <v>0.29537107000000001</v>
      </c>
      <c r="R176" s="38">
        <v>0.23823541000000001</v>
      </c>
      <c r="S176" s="35">
        <v>0.21767771999999999</v>
      </c>
      <c r="T176" s="35">
        <v>0.14493635999999999</v>
      </c>
      <c r="U176" s="35">
        <v>0.14189796399999999</v>
      </c>
      <c r="V176" s="35">
        <v>0.15958216</v>
      </c>
      <c r="W176" s="35">
        <v>0.19218511999999999</v>
      </c>
      <c r="X176" s="35">
        <v>0.20435482599999999</v>
      </c>
      <c r="Y176" s="35">
        <v>0.19986056999999999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0.17097208300584776</v>
      </c>
      <c r="AP176" s="2">
        <f>((AK176-AK$28)*100)/AK$28</f>
        <v>-20.658832523344572</v>
      </c>
    </row>
    <row r="177" spans="1:42" x14ac:dyDescent="0.25">
      <c r="A177" s="32" t="s">
        <v>0</v>
      </c>
      <c r="B177" s="39" t="s">
        <v>0</v>
      </c>
      <c r="C177" s="32">
        <v>0.26660454</v>
      </c>
      <c r="D177" s="32">
        <v>0.24887355999999999</v>
      </c>
      <c r="E177" s="32">
        <v>0.26657154999999999</v>
      </c>
      <c r="F177" s="32">
        <v>0.27210431499999999</v>
      </c>
      <c r="G177" s="32">
        <v>0.277639786</v>
      </c>
      <c r="H177" s="32">
        <v>0.26915032999999999</v>
      </c>
      <c r="I177" s="32">
        <v>0.24933532999999999</v>
      </c>
      <c r="J177" s="32">
        <v>0.21850191999999999</v>
      </c>
      <c r="K177" s="32">
        <v>0.172808515</v>
      </c>
      <c r="L177" s="32">
        <v>0.14423619700000001</v>
      </c>
      <c r="M177" s="32">
        <v>0.17415935499999999</v>
      </c>
      <c r="N177" s="32">
        <v>0.25784161999999999</v>
      </c>
      <c r="O177" s="32">
        <v>0.26708900000000002</v>
      </c>
      <c r="P177" s="32" t="s">
        <v>0</v>
      </c>
      <c r="Q177" s="32" t="s">
        <v>0</v>
      </c>
      <c r="R177" s="32" t="s">
        <v>0</v>
      </c>
      <c r="S177" s="33">
        <v>0.33242052999999999</v>
      </c>
      <c r="T177" s="33">
        <v>0.27545677000000002</v>
      </c>
      <c r="U177" s="33">
        <v>0.25803409500000002</v>
      </c>
      <c r="V177" s="33">
        <v>0.20052446600000001</v>
      </c>
      <c r="W177" s="33">
        <v>0.13238246400000001</v>
      </c>
      <c r="X177" s="33">
        <v>0.2281145</v>
      </c>
      <c r="Y177" s="33">
        <v>0.21761377400000001</v>
      </c>
      <c r="Z177" s="33" t="s">
        <v>0</v>
      </c>
      <c r="AA177" s="40" t="s">
        <v>0</v>
      </c>
      <c r="AB177" s="40">
        <v>6.1254989252399188E-2</v>
      </c>
      <c r="AC177" s="40">
        <v>0.11736068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0.22309446755692725</v>
      </c>
      <c r="AP177" s="2">
        <f>((AK177-AK$29)*100)/AK$29</f>
        <v>-21.980340366676554</v>
      </c>
    </row>
    <row r="178" spans="1:42" x14ac:dyDescent="0.25">
      <c r="A178" s="31" t="s">
        <v>0</v>
      </c>
      <c r="B178" s="41" t="s">
        <v>0</v>
      </c>
      <c r="C178" s="31" t="s">
        <v>0</v>
      </c>
      <c r="D178" s="31">
        <v>0.38796334999999998</v>
      </c>
      <c r="E178" s="31">
        <v>0.37278449000000002</v>
      </c>
      <c r="F178" s="31">
        <v>0.37667627999999997</v>
      </c>
      <c r="G178" s="31">
        <v>0.37136448999999999</v>
      </c>
      <c r="H178" s="31">
        <v>0.38043658000000002</v>
      </c>
      <c r="I178" s="31">
        <v>0.38540234000000001</v>
      </c>
      <c r="J178" s="31">
        <v>0.38814004000000002</v>
      </c>
      <c r="K178" s="31">
        <v>0.36611864999999999</v>
      </c>
      <c r="L178" s="31">
        <v>0.33202316999999998</v>
      </c>
      <c r="M178" s="31">
        <v>0.28986076999999999</v>
      </c>
      <c r="N178" s="31">
        <v>0.3056816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0.45691494999999999</v>
      </c>
      <c r="T178" s="33">
        <v>0.42924954999999998</v>
      </c>
      <c r="U178" s="33">
        <v>0.40059344000000002</v>
      </c>
      <c r="V178" s="33">
        <v>0.38263042000000003</v>
      </c>
      <c r="W178" s="33">
        <v>0.35284850000000001</v>
      </c>
      <c r="X178" s="33">
        <v>0.27218181000000002</v>
      </c>
      <c r="Y178" s="33">
        <v>0.279134514</v>
      </c>
      <c r="Z178" s="33">
        <v>0.23690818999999999</v>
      </c>
      <c r="AA178" s="40">
        <v>0.19593352999999999</v>
      </c>
      <c r="AB178" s="40">
        <v>0.13864398999999999</v>
      </c>
      <c r="AC178" s="40">
        <v>0.13551858999999999</v>
      </c>
      <c r="AD178" s="40">
        <v>9.1482471999999995E-2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0.31863007460869569</v>
      </c>
      <c r="AP178" s="2">
        <f>((AK178-AK$30)*100)/AK$30</f>
        <v>-20.459314994242945</v>
      </c>
    </row>
    <row r="179" spans="1:42" x14ac:dyDescent="0.25">
      <c r="A179" s="31" t="s">
        <v>0</v>
      </c>
      <c r="B179" s="41" t="s">
        <v>0</v>
      </c>
      <c r="C179" s="31" t="s">
        <v>0</v>
      </c>
      <c r="D179" s="31">
        <v>0.50681699000000002</v>
      </c>
      <c r="E179" s="31">
        <v>0.45582161999999998</v>
      </c>
      <c r="F179" s="31">
        <v>0.45696102999999999</v>
      </c>
      <c r="G179" s="31">
        <v>0.45823781000000002</v>
      </c>
      <c r="H179" s="31">
        <v>0.45517004999999999</v>
      </c>
      <c r="I179" s="31">
        <v>0.45987410000000001</v>
      </c>
      <c r="J179" s="31">
        <v>0.45938817999999998</v>
      </c>
      <c r="K179" s="31">
        <v>0.46052834000000009</v>
      </c>
      <c r="L179" s="31">
        <v>0.43739483000000001</v>
      </c>
      <c r="M179" s="31">
        <v>0.37893823999999998</v>
      </c>
      <c r="N179" s="31">
        <v>0.33364762999999997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0.51181199999999993</v>
      </c>
      <c r="T179" s="33">
        <v>0.49357852000000002</v>
      </c>
      <c r="U179" s="33">
        <v>0.48725528000000001</v>
      </c>
      <c r="V179" s="33">
        <v>0.45882796999999997</v>
      </c>
      <c r="W179" s="33">
        <v>0.45288679999999998</v>
      </c>
      <c r="X179" s="33">
        <v>0.41717102</v>
      </c>
      <c r="Y179" s="33">
        <v>0.33333907000000002</v>
      </c>
      <c r="Z179" s="33" t="s">
        <v>0</v>
      </c>
      <c r="AA179" s="40">
        <v>0.214559894</v>
      </c>
      <c r="AB179" s="40">
        <v>0.16857809000000001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0.42003937320000001</v>
      </c>
      <c r="AP179" s="2">
        <f>((AK179-AK$31)*100)/AK$31</f>
        <v>-17.060916132006131</v>
      </c>
    </row>
    <row r="180" spans="1:42" x14ac:dyDescent="0.25">
      <c r="A180" s="31" t="s">
        <v>0</v>
      </c>
      <c r="B180" s="41" t="s">
        <v>0</v>
      </c>
      <c r="C180" s="31" t="s">
        <v>0</v>
      </c>
      <c r="D180" s="31">
        <v>0.53546274999999999</v>
      </c>
      <c r="E180" s="31">
        <v>0.49757476</v>
      </c>
      <c r="F180" s="31">
        <v>0.50846891999999999</v>
      </c>
      <c r="G180" s="31">
        <v>0.50786355999999999</v>
      </c>
      <c r="H180" s="31">
        <v>0.51207488000000001</v>
      </c>
      <c r="I180" s="31">
        <v>0.51271897</v>
      </c>
      <c r="J180" s="31">
        <v>0.51465161999999998</v>
      </c>
      <c r="K180" s="31">
        <v>0.51190877999999995</v>
      </c>
      <c r="L180" s="31">
        <v>0.49679506000000001</v>
      </c>
      <c r="M180" s="31">
        <v>0.45070197000000001</v>
      </c>
      <c r="N180" s="31">
        <v>0.39007996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0.55693318999999997</v>
      </c>
      <c r="U180" s="33">
        <v>0.52592098999999992</v>
      </c>
      <c r="V180" s="33">
        <v>0.52717192000000002</v>
      </c>
      <c r="W180" s="33">
        <v>0.52167836000000001</v>
      </c>
      <c r="X180" s="33">
        <v>0.50368272999999997</v>
      </c>
      <c r="Y180" s="33">
        <v>0.43919553</v>
      </c>
      <c r="Z180" s="33">
        <v>0.38988937000000001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0.49459851777777775</v>
      </c>
      <c r="AP180" s="2">
        <f>((AK180-AK$32)*100)/AK$32</f>
        <v>-14.851211270542764</v>
      </c>
    </row>
    <row r="181" spans="1:42" x14ac:dyDescent="0.25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0.55178266999999992</v>
      </c>
      <c r="F181" s="31">
        <v>0.5544386</v>
      </c>
      <c r="G181" s="31">
        <v>0.56316701999999996</v>
      </c>
      <c r="H181" s="31">
        <v>0.55531266999999995</v>
      </c>
      <c r="I181" s="31">
        <v>0.56338759999999999</v>
      </c>
      <c r="J181" s="31">
        <v>0.56066060000000006</v>
      </c>
      <c r="K181" s="31">
        <v>0.56310000000000004</v>
      </c>
      <c r="L181" s="31">
        <v>0.54174060999999996</v>
      </c>
      <c r="M181" s="31">
        <v>0.50103481999999999</v>
      </c>
      <c r="N181" s="31">
        <v>0.45016465999999999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0.57512193</v>
      </c>
      <c r="V181" s="33">
        <v>0.56703606999999989</v>
      </c>
      <c r="W181" s="33">
        <v>0.56355973999999998</v>
      </c>
      <c r="X181" s="33">
        <v>0.55828948</v>
      </c>
      <c r="Y181" s="33">
        <v>0.51007533999999999</v>
      </c>
      <c r="Z181" s="33">
        <v>0.44757849000000011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0.53915314375000001</v>
      </c>
      <c r="AP181" s="2">
        <f>((AK181-AK$33)*100)/AK$33</f>
        <v>-13.046096365938508</v>
      </c>
    </row>
    <row r="182" spans="1:42" x14ac:dyDescent="0.25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0.57409357999999999</v>
      </c>
      <c r="F182" s="27">
        <v>0.59618075000000004</v>
      </c>
      <c r="G182" s="27">
        <v>0.57877692000000003</v>
      </c>
      <c r="H182" s="27">
        <v>0.54384662000000006</v>
      </c>
      <c r="I182" s="27">
        <v>0.58393125000000001</v>
      </c>
      <c r="J182" s="27">
        <v>0.63745324000000003</v>
      </c>
      <c r="K182" s="27">
        <v>0.59965581999999995</v>
      </c>
      <c r="L182" s="27">
        <v>0.57220614000000003</v>
      </c>
      <c r="M182" s="27">
        <v>0.50801258999999999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0.60549759000000003</v>
      </c>
      <c r="V182" s="27">
        <v>0.61001035000000003</v>
      </c>
      <c r="W182" s="27">
        <v>0.60656279000000002</v>
      </c>
      <c r="X182" s="27">
        <v>0.63779344000000004</v>
      </c>
      <c r="Y182" s="27">
        <v>0.57030997000000005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0.58745221785714286</v>
      </c>
      <c r="AP182" s="2">
        <f>((AK182-AK$34)*100)/AK$34</f>
        <v>-16.422787408505876</v>
      </c>
    </row>
    <row r="183" spans="1:42" x14ac:dyDescent="0.25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0.68319934999999998</v>
      </c>
      <c r="H183" s="27">
        <v>0.78082730000000011</v>
      </c>
      <c r="I183" s="27">
        <v>0.67886676999999995</v>
      </c>
      <c r="J183" s="27">
        <v>0.61946564000000004</v>
      </c>
      <c r="K183" s="27">
        <v>0.68257367000000002</v>
      </c>
      <c r="L183" s="27">
        <v>0.76392631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0.77948044999999999</v>
      </c>
      <c r="V183" s="27">
        <v>0.74089866999999998</v>
      </c>
      <c r="W183" s="27">
        <v>0.95545917999999996</v>
      </c>
      <c r="X183" s="27">
        <v>0.65386533000000002</v>
      </c>
      <c r="Y183" s="27">
        <v>0.8042140499999999</v>
      </c>
      <c r="Z183" s="27">
        <v>0.64987543999999997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0.73272101333333339</v>
      </c>
      <c r="AP183" s="2">
        <f>((AK183-AK$35)*100)/AK$35</f>
        <v>-13.424421560538516</v>
      </c>
    </row>
    <row r="184" spans="1:42" x14ac:dyDescent="0.25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0.89223684999999997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0.98577453000000004</v>
      </c>
      <c r="U184" s="25">
        <v>1.0198176800000001</v>
      </c>
      <c r="V184" s="25" t="s">
        <v>0</v>
      </c>
      <c r="W184" s="25" t="s">
        <v>0</v>
      </c>
      <c r="X184" s="25">
        <v>0.72414698000000011</v>
      </c>
      <c r="Y184" s="25">
        <v>0.90980391999999999</v>
      </c>
      <c r="Z184" s="25">
        <v>0.96007589999999998</v>
      </c>
      <c r="AA184" s="25">
        <v>0.87311786999999996</v>
      </c>
      <c r="AB184" s="25">
        <v>0.86398431999999992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0.90361975625000002</v>
      </c>
      <c r="AP184" s="22">
        <f>((AK184-AK$36)*100)/AK$36</f>
        <v>-9.7936947490661002</v>
      </c>
    </row>
    <row r="185" spans="1:42" x14ac:dyDescent="0.25">
      <c r="A185" s="25">
        <v>1.02243397</v>
      </c>
      <c r="B185" s="26">
        <v>1.0722200099999999</v>
      </c>
      <c r="C185" s="25">
        <v>1.2660500299999999</v>
      </c>
      <c r="D185" s="25">
        <v>1.14588965</v>
      </c>
      <c r="E185" s="25">
        <v>1.05883174</v>
      </c>
      <c r="F185" s="25">
        <v>1.0592899</v>
      </c>
      <c r="G185" s="25">
        <v>1.1068129</v>
      </c>
      <c r="H185" s="25">
        <v>1.3662368499999999</v>
      </c>
      <c r="I185" s="25">
        <v>1.3761809300000001</v>
      </c>
      <c r="J185" s="25">
        <v>1.38754662</v>
      </c>
      <c r="K185" s="25">
        <v>1.3682679099999999</v>
      </c>
      <c r="L185" s="25">
        <v>1.36330163</v>
      </c>
      <c r="M185" s="25">
        <v>1.3163450400000001</v>
      </c>
      <c r="N185" s="25">
        <v>1.2993329</v>
      </c>
      <c r="O185" s="25">
        <v>1.27636785</v>
      </c>
      <c r="P185" s="25">
        <v>1.3058698799999999</v>
      </c>
      <c r="Q185" s="25">
        <v>1.3071972999999999</v>
      </c>
      <c r="R185" s="25">
        <v>1.2082505800000001</v>
      </c>
      <c r="S185" s="25">
        <v>1.1769753999999999</v>
      </c>
      <c r="T185" s="25">
        <v>1.3447221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1.0382376600000001</v>
      </c>
      <c r="Z185" s="25">
        <v>1.0303972100000001</v>
      </c>
      <c r="AA185" s="25">
        <v>1.0450818399999999</v>
      </c>
      <c r="AB185" s="25">
        <v>1.1760064299999999</v>
      </c>
      <c r="AC185" s="25">
        <v>1.1666957899999999</v>
      </c>
      <c r="AD185" s="25">
        <v>1.0273992700000001</v>
      </c>
      <c r="AE185" s="25">
        <v>1.0884841700000001</v>
      </c>
      <c r="AF185" s="25">
        <v>1.0125660299999999</v>
      </c>
      <c r="AG185" s="25">
        <v>1.0056536899999999</v>
      </c>
      <c r="AH185" s="25">
        <v>1.0111783700000001</v>
      </c>
      <c r="AI185" s="25">
        <v>1.0132823900000001</v>
      </c>
      <c r="AJ185" s="25">
        <v>1.0098491700000001</v>
      </c>
      <c r="AK185" s="3">
        <f t="shared" si="3"/>
        <v>1.1704048503125002</v>
      </c>
      <c r="AP185" s="22">
        <f>((AK185-AK$37)*100)/AK$37</f>
        <v>-5.1382208668636808</v>
      </c>
    </row>
    <row r="186" spans="1:42" x14ac:dyDescent="0.25">
      <c r="AK186" s="17">
        <f>SUM(A150:AJ185)/867</f>
        <v>0.41553129078683437</v>
      </c>
      <c r="AP186" s="23">
        <f>((AK186-AK$38)*100)/AK$38</f>
        <v>-2.594860206804857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Y275"/>
  <sheetViews>
    <sheetView zoomScale="39" zoomScaleNormal="39" workbookViewId="0">
      <selection activeCell="AN27" sqref="AN27"/>
    </sheetView>
  </sheetViews>
  <sheetFormatPr defaultRowHeight="15" x14ac:dyDescent="0.25"/>
  <cols>
    <col min="37" max="37" width="12.7109375" style="3" customWidth="1"/>
    <col min="38" max="40" width="8.7109375" style="2"/>
    <col min="41" max="41" width="12" style="2" customWidth="1"/>
    <col min="42" max="42" width="8.7109375" style="2"/>
    <col min="46" max="46" width="13" style="1" bestFit="1" customWidth="1"/>
    <col min="51" max="51" width="12.5703125" style="1" bestFit="1" customWidth="1"/>
  </cols>
  <sheetData>
    <row r="1" spans="1:49" x14ac:dyDescent="0.25">
      <c r="A1" t="s">
        <v>41</v>
      </c>
      <c r="AK1" s="1"/>
      <c r="AL1" s="1"/>
    </row>
    <row r="2" spans="1:49" x14ac:dyDescent="0.25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25">
      <c r="A3" s="25" t="s">
        <v>0</v>
      </c>
      <c r="B3" s="26">
        <v>0.11860316016165701</v>
      </c>
      <c r="C3" s="25">
        <v>0.102846830155223</v>
      </c>
      <c r="D3" s="25">
        <v>0.1005357401433816</v>
      </c>
      <c r="E3" s="25">
        <v>6.2943750130041096E-2</v>
      </c>
      <c r="F3" s="25">
        <v>0.19048147044423169</v>
      </c>
      <c r="G3" s="25">
        <v>0.19141689044849289</v>
      </c>
      <c r="H3" s="25">
        <v>2.1390253794999999E-7</v>
      </c>
      <c r="I3" s="25">
        <v>5.8639800126646997E-2</v>
      </c>
      <c r="J3" s="25">
        <v>9.817091418798797E-2</v>
      </c>
      <c r="K3" s="25">
        <v>6.7946784124076037E-2</v>
      </c>
      <c r="L3" s="25">
        <v>9.6947090169615224E-2</v>
      </c>
      <c r="M3" s="25">
        <v>9.8685070174476336E-2</v>
      </c>
      <c r="N3" s="25">
        <v>9.764971017371285E-2</v>
      </c>
      <c r="O3" s="25">
        <v>7.3555686125365075E-2</v>
      </c>
      <c r="P3" s="25">
        <v>5.8701120120963707E-2</v>
      </c>
      <c r="Q3" s="25">
        <v>0.18715145037859129</v>
      </c>
      <c r="R3" s="25">
        <v>5.622252127E-8</v>
      </c>
      <c r="S3" s="25">
        <v>4.9704893929999999E-8</v>
      </c>
      <c r="T3" s="25">
        <v>7.9990060129855878E-2</v>
      </c>
      <c r="U3" s="25">
        <v>7.1444720120177413E-2</v>
      </c>
      <c r="V3" s="25">
        <v>9.1257790140673006E-2</v>
      </c>
      <c r="W3" s="25">
        <v>7.4594386127316697E-2</v>
      </c>
      <c r="X3" s="25">
        <v>9.7829650152726752E-2</v>
      </c>
      <c r="Y3" s="25">
        <v>9.9802810150753998E-2</v>
      </c>
      <c r="Z3" s="25">
        <v>0.1068423541834522</v>
      </c>
      <c r="AA3" s="25">
        <v>0.105576490180966</v>
      </c>
      <c r="AB3" s="25">
        <v>0.1040254701784763</v>
      </c>
      <c r="AC3" s="25">
        <v>0.1082841301803795</v>
      </c>
      <c r="AD3" s="25">
        <v>0.1140494001753464</v>
      </c>
      <c r="AE3" s="25">
        <v>0.1233064401694408</v>
      </c>
      <c r="AF3" s="25">
        <v>0.12686571018641449</v>
      </c>
      <c r="AG3" s="25">
        <v>4.8162017121554802E-2</v>
      </c>
      <c r="AH3" s="25">
        <v>7.2251100134843982E-2</v>
      </c>
      <c r="AI3" s="25">
        <v>0.10821058615314399</v>
      </c>
      <c r="AJ3" s="25" t="s">
        <v>0</v>
      </c>
      <c r="AK3" s="3">
        <f>AVERAGE(A3:AJ3)</f>
        <v>9.2257908893527599E-2</v>
      </c>
      <c r="AL3" s="4">
        <v>-66.4435</v>
      </c>
      <c r="AM3" s="6" t="s">
        <v>94</v>
      </c>
      <c r="AO3" s="2">
        <f>SUM(A36:AJ37)/40</f>
        <v>5.4006554149804077E-2</v>
      </c>
      <c r="AV3" s="2"/>
      <c r="AW3" s="2"/>
    </row>
    <row r="4" spans="1:49" x14ac:dyDescent="0.25">
      <c r="A4" s="27">
        <v>0.17800973052010169</v>
      </c>
      <c r="B4" s="28">
        <v>0.18546994048339269</v>
      </c>
      <c r="C4" s="27">
        <v>0.16980562056854651</v>
      </c>
      <c r="D4" s="27">
        <v>0.16875440068273209</v>
      </c>
      <c r="E4" s="27">
        <v>0.1661865107917774</v>
      </c>
      <c r="F4" s="27">
        <v>0.15016954074886171</v>
      </c>
      <c r="G4" s="27">
        <v>0.14745268073804521</v>
      </c>
      <c r="H4" s="27">
        <v>0.138834690604901</v>
      </c>
      <c r="I4" s="27">
        <v>0.14350119053138749</v>
      </c>
      <c r="J4" s="27">
        <v>0.15191579060059821</v>
      </c>
      <c r="K4" s="27">
        <v>0.15305185052037079</v>
      </c>
      <c r="L4" s="27">
        <v>0.15430080053291409</v>
      </c>
      <c r="M4" s="27">
        <v>0.151401280479873</v>
      </c>
      <c r="N4" s="27">
        <v>0.15236479049296839</v>
      </c>
      <c r="O4" s="27">
        <v>0.1517324305132956</v>
      </c>
      <c r="P4" s="27">
        <v>0.1485004005693811</v>
      </c>
      <c r="Q4" s="27">
        <v>0.14444833063687529</v>
      </c>
      <c r="R4" s="27">
        <v>0.129067750599375</v>
      </c>
      <c r="S4" s="27">
        <v>0.1242771605709012</v>
      </c>
      <c r="T4" s="27">
        <v>0.1473433105585647</v>
      </c>
      <c r="U4" s="27">
        <v>0.13898450039685989</v>
      </c>
      <c r="V4" s="27">
        <v>0.1270665702732153</v>
      </c>
      <c r="W4" s="27">
        <v>0.166636930377421</v>
      </c>
      <c r="X4" s="27">
        <v>0.24220707051176549</v>
      </c>
      <c r="Y4" s="27">
        <v>0.24810639043362259</v>
      </c>
      <c r="Z4" s="27">
        <v>0.24031349035334379</v>
      </c>
      <c r="AA4" s="27">
        <v>0.24661158037687819</v>
      </c>
      <c r="AB4" s="27">
        <v>0.2499615104442538</v>
      </c>
      <c r="AC4" s="27">
        <v>0.1692943003421051</v>
      </c>
      <c r="AD4" s="27">
        <v>0.18735640035745149</v>
      </c>
      <c r="AE4" s="27">
        <v>0.21612090032833151</v>
      </c>
      <c r="AF4" s="27">
        <v>0.18824853041101611</v>
      </c>
      <c r="AG4" s="27">
        <v>0.23701108065286369</v>
      </c>
      <c r="AH4" s="27">
        <v>0.24106096077851311</v>
      </c>
      <c r="AI4" s="27">
        <v>0.17715108056033191</v>
      </c>
      <c r="AJ4" s="27">
        <v>0.17221026049373769</v>
      </c>
      <c r="AK4" s="3">
        <f t="shared" ref="AK4:AK67" si="0">AVERAGE(A4:AJ4)</f>
        <v>0.17513693774546035</v>
      </c>
      <c r="AL4" s="9">
        <v>-59.441600000000001</v>
      </c>
      <c r="AM4" s="6" t="s">
        <v>116</v>
      </c>
      <c r="AO4" s="2">
        <f>SUM(A2:AJ3)/34</f>
        <v>9.2257908893527599E-2</v>
      </c>
      <c r="AT4" s="44">
        <f>AVERAGE(A2:AJ3)</f>
        <v>9.2257908893527599E-2</v>
      </c>
      <c r="AV4" s="22" t="s">
        <v>95</v>
      </c>
      <c r="AW4" s="2" t="s">
        <v>96</v>
      </c>
    </row>
    <row r="5" spans="1:49" x14ac:dyDescent="0.25">
      <c r="A5" s="27">
        <v>0.30526407999999999</v>
      </c>
      <c r="B5" s="28">
        <v>0.30036277</v>
      </c>
      <c r="C5" s="27">
        <v>0.29783166</v>
      </c>
      <c r="D5" s="27">
        <v>0.29976641999999998</v>
      </c>
      <c r="E5" s="27">
        <v>0.297235735</v>
      </c>
      <c r="F5" s="27">
        <v>0.280839756</v>
      </c>
      <c r="G5" s="27">
        <v>0.27145121</v>
      </c>
      <c r="H5" s="27">
        <v>0.27302513499999997</v>
      </c>
      <c r="I5" s="27">
        <v>0.28549198999999997</v>
      </c>
      <c r="J5" s="27">
        <v>0.30815413000000003</v>
      </c>
      <c r="K5" s="27">
        <v>0.31269275000000002</v>
      </c>
      <c r="L5" s="27">
        <v>0.31085648999999999</v>
      </c>
      <c r="M5" s="27">
        <v>0.30598036000000001</v>
      </c>
      <c r="N5" s="27">
        <v>0.30023802999999999</v>
      </c>
      <c r="O5" s="27">
        <v>0.29556006000000001</v>
      </c>
      <c r="P5" s="27">
        <v>0.29011134000000011</v>
      </c>
      <c r="Q5" s="27">
        <v>0.27419673999999999</v>
      </c>
      <c r="R5" s="27">
        <v>0.25911046199999999</v>
      </c>
      <c r="S5" s="27">
        <v>0.21632282799999999</v>
      </c>
      <c r="T5" s="27">
        <v>0.23447589999999999</v>
      </c>
      <c r="U5" s="27">
        <v>0.25061685299999997</v>
      </c>
      <c r="V5" s="27">
        <v>0.28124554600000001</v>
      </c>
      <c r="W5" s="27">
        <v>0.28987675499999999</v>
      </c>
      <c r="X5" s="27">
        <v>0.28958578699999998</v>
      </c>
      <c r="Y5" s="27">
        <v>0.28809959000000002</v>
      </c>
      <c r="Z5" s="27">
        <v>0.28554618599999998</v>
      </c>
      <c r="AA5" s="27">
        <v>0.29129146299999997</v>
      </c>
      <c r="AB5" s="27">
        <v>0.28917113700000002</v>
      </c>
      <c r="AC5" s="27">
        <v>0.28906357300000002</v>
      </c>
      <c r="AD5" s="27">
        <v>0.29558362999999999</v>
      </c>
      <c r="AE5" s="27">
        <v>0.29816202600000002</v>
      </c>
      <c r="AF5" s="27">
        <v>0.30252498999999999</v>
      </c>
      <c r="AG5" s="27">
        <v>0.30940558000000001</v>
      </c>
      <c r="AH5" s="27">
        <v>0.31110684999999999</v>
      </c>
      <c r="AI5" s="27">
        <v>0.31364862999999998</v>
      </c>
      <c r="AJ5" s="27">
        <v>0.31290475000000001</v>
      </c>
      <c r="AK5" s="3">
        <f t="shared" si="0"/>
        <v>0.28935558866666666</v>
      </c>
      <c r="AL5" s="1">
        <v>-53.663899999999998</v>
      </c>
      <c r="AM5" s="10" t="s">
        <v>94</v>
      </c>
      <c r="AO5" s="2">
        <f>SUM(A34:AJ35)/26</f>
        <v>0.21653895400324161</v>
      </c>
      <c r="AV5" s="10" t="s">
        <v>97</v>
      </c>
      <c r="AW5" s="2" t="s">
        <v>98</v>
      </c>
    </row>
    <row r="6" spans="1:49" x14ac:dyDescent="0.25">
      <c r="A6" s="29">
        <v>0.29764364999999998</v>
      </c>
      <c r="B6" s="30">
        <v>0.29622080000000001</v>
      </c>
      <c r="C6" s="29">
        <v>0.29196930999999998</v>
      </c>
      <c r="D6" s="29">
        <v>0.29490464999999999</v>
      </c>
      <c r="E6" s="31">
        <v>0.29535138</v>
      </c>
      <c r="F6" s="31">
        <v>0.29377226000000001</v>
      </c>
      <c r="G6" s="31">
        <v>0.29474394500000001</v>
      </c>
      <c r="H6" s="31">
        <v>0.29470739000000001</v>
      </c>
      <c r="I6" s="31">
        <v>0.29900798000000001</v>
      </c>
      <c r="J6" s="31">
        <v>0.29873331600000003</v>
      </c>
      <c r="K6" s="31">
        <v>0.29620514399999998</v>
      </c>
      <c r="L6" s="31">
        <v>0.29308795999999998</v>
      </c>
      <c r="M6" s="31">
        <v>0.29145880000000002</v>
      </c>
      <c r="N6" s="31">
        <v>0.29085746600000001</v>
      </c>
      <c r="O6" s="31">
        <v>0.28793717000000002</v>
      </c>
      <c r="P6" s="31">
        <v>0.27961303999999998</v>
      </c>
      <c r="Q6" s="32">
        <v>0.27363532600000001</v>
      </c>
      <c r="R6" s="32">
        <v>0.26409400399999999</v>
      </c>
      <c r="S6" s="33">
        <v>0.23018918599999999</v>
      </c>
      <c r="T6" s="33" t="s">
        <v>0</v>
      </c>
      <c r="U6" s="33">
        <v>0.29062564499999999</v>
      </c>
      <c r="V6" s="33">
        <v>0.29005265600000002</v>
      </c>
      <c r="W6" s="33">
        <v>0.29278694999999999</v>
      </c>
      <c r="X6" s="33">
        <v>0.29470763999999999</v>
      </c>
      <c r="Y6" s="33">
        <v>0.29724884000000001</v>
      </c>
      <c r="Z6" s="33">
        <v>0.30138580999999998</v>
      </c>
      <c r="AA6" s="33">
        <v>0.30362596400000003</v>
      </c>
      <c r="AB6" s="33">
        <v>0.30444459600000001</v>
      </c>
      <c r="AC6" s="29">
        <v>0.30643145999999999</v>
      </c>
      <c r="AD6" s="29">
        <v>0.31158439999999998</v>
      </c>
      <c r="AE6" s="29">
        <v>0.31393999</v>
      </c>
      <c r="AF6" s="29">
        <v>0.31377821</v>
      </c>
      <c r="AG6" s="29">
        <v>0.31273188000000002</v>
      </c>
      <c r="AH6" s="29">
        <v>0.31448912400000001</v>
      </c>
      <c r="AI6" s="29">
        <v>0.31158596</v>
      </c>
      <c r="AJ6" s="29">
        <v>0.30944570399999999</v>
      </c>
      <c r="AK6" s="3">
        <f t="shared" si="0"/>
        <v>0.2952285030285714</v>
      </c>
      <c r="AL6" s="1">
        <v>-48.590400000000002</v>
      </c>
      <c r="AM6" s="10" t="s">
        <v>116</v>
      </c>
      <c r="AO6" s="2">
        <f>SUM(A4:AJ5)/72</f>
        <v>0.23224626320606351</v>
      </c>
      <c r="AV6" s="11" t="s">
        <v>100</v>
      </c>
      <c r="AW6" s="2" t="s">
        <v>101</v>
      </c>
    </row>
    <row r="7" spans="1:49" x14ac:dyDescent="0.25">
      <c r="A7" s="29">
        <v>0.29622155999999999</v>
      </c>
      <c r="B7" s="30">
        <v>0.29209404999999999</v>
      </c>
      <c r="C7" s="29">
        <v>0.28461612400000003</v>
      </c>
      <c r="D7" s="29">
        <v>0.28127238999999998</v>
      </c>
      <c r="E7" s="31">
        <v>0.27472274000000002</v>
      </c>
      <c r="F7" s="31">
        <v>0.23755003999999999</v>
      </c>
      <c r="G7" s="31">
        <v>0.21359375999999999</v>
      </c>
      <c r="H7" s="31">
        <v>0.18692963500000001</v>
      </c>
      <c r="I7" s="31">
        <v>0.20277221000000001</v>
      </c>
      <c r="J7" s="31">
        <v>0.22011311</v>
      </c>
      <c r="K7" s="31">
        <v>0.23094913</v>
      </c>
      <c r="L7" s="31">
        <v>0.23626870999999999</v>
      </c>
      <c r="M7" s="31">
        <v>0.24254170999999999</v>
      </c>
      <c r="N7" s="31">
        <v>0.24823429</v>
      </c>
      <c r="O7" s="31">
        <v>0.25126973000000002</v>
      </c>
      <c r="P7" s="31">
        <v>0.249531218</v>
      </c>
      <c r="Q7" s="32">
        <v>0.247436193</v>
      </c>
      <c r="R7" s="32">
        <v>0.23416207999999999</v>
      </c>
      <c r="S7" s="33">
        <v>0.21806700500000001</v>
      </c>
      <c r="T7" s="33" t="s">
        <v>0</v>
      </c>
      <c r="U7" s="33">
        <v>0.26723223000000002</v>
      </c>
      <c r="V7" s="33">
        <v>0.27343513000000003</v>
      </c>
      <c r="W7" s="33">
        <v>0.27662713999999999</v>
      </c>
      <c r="X7" s="33">
        <v>0.27982678</v>
      </c>
      <c r="Y7" s="33">
        <v>0.28468382399999997</v>
      </c>
      <c r="Z7" s="33">
        <v>0.29066224000000002</v>
      </c>
      <c r="AA7" s="33">
        <v>0.29435044999999999</v>
      </c>
      <c r="AB7" s="33">
        <v>0.29312198499999997</v>
      </c>
      <c r="AC7" s="29">
        <v>0.29771686000000003</v>
      </c>
      <c r="AD7" s="29">
        <v>0.30816041999999999</v>
      </c>
      <c r="AE7" s="29">
        <v>0.31122805999999997</v>
      </c>
      <c r="AF7" s="29">
        <v>0.3096392</v>
      </c>
      <c r="AG7" s="29">
        <v>0.30926193000000002</v>
      </c>
      <c r="AH7" s="29">
        <v>0.30304478000000001</v>
      </c>
      <c r="AI7" s="29">
        <v>0.30231329499999998</v>
      </c>
      <c r="AJ7" s="29">
        <v>0.30012694000000001</v>
      </c>
      <c r="AK7" s="3">
        <f t="shared" si="0"/>
        <v>0.26713648425714281</v>
      </c>
      <c r="AL7" s="1">
        <v>-43.982999999999997</v>
      </c>
      <c r="AM7" s="11" t="s">
        <v>99</v>
      </c>
      <c r="AO7" s="2">
        <f>SUM(A29:R33)/56</f>
        <v>0.15342335862539788</v>
      </c>
      <c r="AV7" s="14" t="s">
        <v>103</v>
      </c>
      <c r="AW7" s="2" t="s">
        <v>104</v>
      </c>
    </row>
    <row r="8" spans="1:49" x14ac:dyDescent="0.25">
      <c r="A8" s="29">
        <v>0.26833995999999999</v>
      </c>
      <c r="B8" s="30">
        <v>0.24728821400000001</v>
      </c>
      <c r="C8" s="29">
        <v>0.201314353</v>
      </c>
      <c r="D8" s="29">
        <v>0.16082268499999999</v>
      </c>
      <c r="E8" s="31">
        <v>0.13344993299999999</v>
      </c>
      <c r="F8" s="31">
        <v>0.132254603</v>
      </c>
      <c r="G8" s="31">
        <v>0.10859159307077899</v>
      </c>
      <c r="H8" s="31">
        <v>0.1207198756</v>
      </c>
      <c r="I8" s="31">
        <v>0.126716209</v>
      </c>
      <c r="J8" s="31">
        <v>0.133544896</v>
      </c>
      <c r="K8" s="31">
        <v>0.13460362000000001</v>
      </c>
      <c r="L8" s="31">
        <v>0.13272197199999999</v>
      </c>
      <c r="M8" s="31">
        <v>0.13556770100000001</v>
      </c>
      <c r="N8" s="31">
        <v>0.14013789400000001</v>
      </c>
      <c r="O8" s="31">
        <v>0.14467962300000001</v>
      </c>
      <c r="P8" s="31">
        <v>0.14582821200000001</v>
      </c>
      <c r="Q8" s="32">
        <v>0.14377131900000001</v>
      </c>
      <c r="R8" s="32">
        <v>0.1287858229968914</v>
      </c>
      <c r="S8" s="33">
        <v>0.1330721812590783</v>
      </c>
      <c r="T8" s="33" t="s">
        <v>0</v>
      </c>
      <c r="U8" s="33">
        <v>0.16602892</v>
      </c>
      <c r="V8" s="33">
        <v>0.20457898999999999</v>
      </c>
      <c r="W8" s="33">
        <v>0.22843387800000001</v>
      </c>
      <c r="X8" s="33">
        <v>0.24047202000000001</v>
      </c>
      <c r="Y8" s="33">
        <v>0.24251871999999999</v>
      </c>
      <c r="Z8" s="33">
        <v>0.24533596999999999</v>
      </c>
      <c r="AA8" s="33">
        <v>0.24503910400000001</v>
      </c>
      <c r="AB8" s="33">
        <v>0.243557618</v>
      </c>
      <c r="AC8" s="29">
        <v>0.25755247999999997</v>
      </c>
      <c r="AD8" s="29">
        <v>0.27332898400000011</v>
      </c>
      <c r="AE8" s="29">
        <v>0.27800260999999998</v>
      </c>
      <c r="AF8" s="29">
        <v>0.28721328000000002</v>
      </c>
      <c r="AG8" s="29">
        <v>0.28865633000000002</v>
      </c>
      <c r="AH8" s="29">
        <v>0.28771413400000001</v>
      </c>
      <c r="AI8" s="29">
        <v>0.28459432000000001</v>
      </c>
      <c r="AJ8" s="29">
        <v>0.27970107999999999</v>
      </c>
      <c r="AK8" s="3">
        <f t="shared" si="0"/>
        <v>0.19785540299790708</v>
      </c>
      <c r="AL8" s="1">
        <v>-39.709000000000003</v>
      </c>
      <c r="AM8" s="11" t="s">
        <v>102</v>
      </c>
      <c r="AO8" s="2">
        <f>SUM(E6:R10)/68</f>
        <v>0.15345001548017245</v>
      </c>
      <c r="AV8" s="24" t="s">
        <v>106</v>
      </c>
      <c r="AW8" s="2" t="s">
        <v>107</v>
      </c>
    </row>
    <row r="9" spans="1:49" x14ac:dyDescent="0.25">
      <c r="A9" s="29">
        <v>0.146703162</v>
      </c>
      <c r="B9" s="30">
        <v>0.1103096038764205</v>
      </c>
      <c r="C9" s="29">
        <v>8.3551647316722599E-2</v>
      </c>
      <c r="D9" s="29">
        <v>8.6050391816724706E-2</v>
      </c>
      <c r="E9" s="31" t="s">
        <v>0</v>
      </c>
      <c r="F9" s="31">
        <v>0.1575501</v>
      </c>
      <c r="G9" s="31">
        <v>8.2197054078713E-2</v>
      </c>
      <c r="H9" s="31">
        <v>7.1940642109527997E-2</v>
      </c>
      <c r="I9" s="31">
        <v>7.479190286223579E-2</v>
      </c>
      <c r="J9" s="31">
        <v>7.405244870383379E-2</v>
      </c>
      <c r="K9" s="31">
        <v>7.3130877807998193E-2</v>
      </c>
      <c r="L9" s="31">
        <v>7.0919091106038307E-2</v>
      </c>
      <c r="M9" s="31">
        <v>7.0262365924064762E-2</v>
      </c>
      <c r="N9" s="31">
        <v>7.258499089989244E-2</v>
      </c>
      <c r="O9" s="31">
        <v>7.6779135936056592E-2</v>
      </c>
      <c r="P9" s="31">
        <v>8.0410970898747464E-2</v>
      </c>
      <c r="Q9" s="32">
        <v>8.0226794703428764E-2</v>
      </c>
      <c r="R9" s="32">
        <v>6.5262130362231247E-2</v>
      </c>
      <c r="S9" s="33">
        <v>6.365761032876957E-2</v>
      </c>
      <c r="T9" s="33" t="s">
        <v>0</v>
      </c>
      <c r="U9" s="33">
        <v>0.10555635574184991</v>
      </c>
      <c r="V9" s="33">
        <v>0.11340302300000001</v>
      </c>
      <c r="W9" s="33">
        <v>0.142089143</v>
      </c>
      <c r="X9" s="33">
        <v>0.15823172199999999</v>
      </c>
      <c r="Y9" s="33">
        <v>0.15754372</v>
      </c>
      <c r="Z9" s="33">
        <v>0.14734218700000001</v>
      </c>
      <c r="AA9" s="33">
        <v>0.12775110540000001</v>
      </c>
      <c r="AB9" s="33">
        <v>0.133408885</v>
      </c>
      <c r="AC9" s="29">
        <v>0.184792544</v>
      </c>
      <c r="AD9" s="29">
        <v>0.127681713</v>
      </c>
      <c r="AE9" s="29">
        <v>0.10838804170000001</v>
      </c>
      <c r="AF9" s="29">
        <v>0.13948623700000001</v>
      </c>
      <c r="AG9" s="29">
        <v>0.17282323999999999</v>
      </c>
      <c r="AH9" s="29">
        <v>0.190636677</v>
      </c>
      <c r="AI9" s="29">
        <v>0.19414829</v>
      </c>
      <c r="AJ9" s="29">
        <v>0.18009428</v>
      </c>
      <c r="AK9" s="3">
        <f t="shared" si="0"/>
        <v>0.11540464954627223</v>
      </c>
      <c r="AL9" s="1">
        <v>-35.685299999999998</v>
      </c>
      <c r="AM9" s="12" t="s">
        <v>105</v>
      </c>
      <c r="AO9" s="2">
        <f>SUM(S29:Z33)/35</f>
        <v>0.22953360529718775</v>
      </c>
      <c r="AV9" s="42" t="s">
        <v>109</v>
      </c>
      <c r="AW9" s="2" t="s">
        <v>110</v>
      </c>
    </row>
    <row r="10" spans="1:49" x14ac:dyDescent="0.25">
      <c r="A10" s="29">
        <v>6.3075880472532847E-2</v>
      </c>
      <c r="B10" s="30">
        <v>5.4209396392198211E-2</v>
      </c>
      <c r="C10" s="29">
        <v>2.6585845175239931E-2</v>
      </c>
      <c r="D10" s="29" t="s">
        <v>0</v>
      </c>
      <c r="E10" s="31" t="s">
        <v>0</v>
      </c>
      <c r="F10" s="31">
        <v>8.7248231976157997E-2</v>
      </c>
      <c r="G10" s="31">
        <v>3.2123525228736197E-2</v>
      </c>
      <c r="H10" s="31">
        <v>2.496329117775592E-2</v>
      </c>
      <c r="I10" s="31">
        <v>1.8630296143161341E-2</v>
      </c>
      <c r="J10" s="31">
        <v>6.5078272569991003E-4</v>
      </c>
      <c r="K10" s="31">
        <v>2.4669417200000001E-10</v>
      </c>
      <c r="L10" s="31">
        <v>1.00279264E-10</v>
      </c>
      <c r="M10" s="31">
        <v>2.4002268350000002E-9</v>
      </c>
      <c r="N10" s="31">
        <v>3.9481720671618696E-3</v>
      </c>
      <c r="O10" s="31">
        <v>1.033466807899921E-2</v>
      </c>
      <c r="P10" s="31">
        <v>9.491517074044829E-3</v>
      </c>
      <c r="Q10" s="32">
        <v>9.3033568859999998E-9</v>
      </c>
      <c r="R10" s="32">
        <v>6.4490400690185986E-3</v>
      </c>
      <c r="S10" s="33">
        <v>3.8537940172819661E-2</v>
      </c>
      <c r="T10" s="33" t="s">
        <v>0</v>
      </c>
      <c r="U10" s="33" t="s">
        <v>0</v>
      </c>
      <c r="V10" s="33">
        <v>4.858287021057632E-2</v>
      </c>
      <c r="W10" s="33">
        <v>6.0395051679396197E-2</v>
      </c>
      <c r="X10" s="33">
        <v>7.3764902873144994E-2</v>
      </c>
      <c r="Y10" s="33">
        <v>7.7239811912720613E-2</v>
      </c>
      <c r="Z10" s="33">
        <v>5.992651447903511E-2</v>
      </c>
      <c r="AA10" s="33">
        <v>3.4644300126170723E-2</v>
      </c>
      <c r="AB10" s="33">
        <v>7.5481610552744202E-2</v>
      </c>
      <c r="AC10" s="29" t="s">
        <v>0</v>
      </c>
      <c r="AD10" s="29">
        <v>6.7344912247749494E-2</v>
      </c>
      <c r="AE10" s="29">
        <v>5.16362607444701E-2</v>
      </c>
      <c r="AF10" s="29">
        <v>2.6917512181640631E-2</v>
      </c>
      <c r="AG10" s="29">
        <v>1.8802069799999998E-9</v>
      </c>
      <c r="AH10" s="29">
        <v>3.6600865122621742E-2</v>
      </c>
      <c r="AI10" s="29">
        <v>5.3446915242457753E-2</v>
      </c>
      <c r="AJ10" s="29">
        <v>5.0209302219781177E-2</v>
      </c>
      <c r="AK10" s="3">
        <f t="shared" si="0"/>
        <v>3.5239981621832249E-2</v>
      </c>
      <c r="AL10" s="1">
        <v>-31.855</v>
      </c>
      <c r="AM10" s="12" t="s">
        <v>108</v>
      </c>
      <c r="AO10" s="2">
        <f>SUM(S6:AB10)/44</f>
        <v>0.19658336876673418</v>
      </c>
      <c r="AV10" s="43" t="s">
        <v>111</v>
      </c>
      <c r="AW10" s="2" t="s">
        <v>112</v>
      </c>
    </row>
    <row r="11" spans="1:49" x14ac:dyDescent="0.25">
      <c r="A11" s="29">
        <v>4.1965082240736903E-2</v>
      </c>
      <c r="B11" s="30">
        <v>4.4160258255030102E-2</v>
      </c>
      <c r="C11" s="29" t="s">
        <v>0</v>
      </c>
      <c r="D11" s="29" t="s">
        <v>0</v>
      </c>
      <c r="E11" s="34" t="s">
        <v>0</v>
      </c>
      <c r="F11" s="34">
        <v>6.7286263535150603E-2</v>
      </c>
      <c r="G11" s="34">
        <v>3.8785300457561379E-2</v>
      </c>
      <c r="H11" s="34">
        <v>3.5065910357300903E-2</v>
      </c>
      <c r="I11" s="34">
        <v>2.7976576259532478E-2</v>
      </c>
      <c r="J11" s="34">
        <v>1.3625288111999321E-2</v>
      </c>
      <c r="K11" s="34">
        <v>1.1699802624921399E-3</v>
      </c>
      <c r="L11" s="34">
        <v>8.1210390740000007E-9</v>
      </c>
      <c r="M11" s="34">
        <v>2.5833007669999998E-9</v>
      </c>
      <c r="N11" s="34">
        <v>1.8655093270000002E-9</v>
      </c>
      <c r="O11" s="34">
        <v>9.3787221400000009E-10</v>
      </c>
      <c r="P11" s="34">
        <v>5.3200256200000004E-10</v>
      </c>
      <c r="Q11" s="34">
        <v>8.1185070899999996E-10</v>
      </c>
      <c r="R11" s="34">
        <v>3.6914386310000003E-8</v>
      </c>
      <c r="S11" s="35">
        <v>1.7173350091065371E-2</v>
      </c>
      <c r="T11" s="35" t="s">
        <v>0</v>
      </c>
      <c r="U11" s="35" t="s">
        <v>0</v>
      </c>
      <c r="V11" s="35">
        <v>7.280861984425599E-2</v>
      </c>
      <c r="W11" s="35">
        <v>4.86451959567719E-2</v>
      </c>
      <c r="X11" s="35">
        <v>3.25968236625147E-3</v>
      </c>
      <c r="Y11" s="35">
        <v>4.1466166899999999E-10</v>
      </c>
      <c r="Z11" s="35">
        <v>2.4931740900000002E-10</v>
      </c>
      <c r="AA11" s="35">
        <v>4.5008548253912699E-2</v>
      </c>
      <c r="AB11" s="35">
        <v>7.1969286507693436E-2</v>
      </c>
      <c r="AC11" s="36" t="s">
        <v>0</v>
      </c>
      <c r="AD11" s="29">
        <v>6.6611012743472101E-2</v>
      </c>
      <c r="AE11" s="29">
        <v>6.1423608372412307E-2</v>
      </c>
      <c r="AF11" s="29">
        <v>5.1275868572216818E-2</v>
      </c>
      <c r="AG11" s="29">
        <v>3.9855870268407603E-2</v>
      </c>
      <c r="AH11" s="29">
        <v>3.2896936196011549E-2</v>
      </c>
      <c r="AI11" s="29">
        <v>3.1249179163430708E-2</v>
      </c>
      <c r="AJ11" s="29">
        <v>3.00725501559461E-2</v>
      </c>
      <c r="AK11" s="3">
        <f t="shared" si="0"/>
        <v>2.8076147346719735E-2</v>
      </c>
      <c r="AL11" s="13">
        <v>-28.178599999999999</v>
      </c>
      <c r="AM11" s="14" t="s">
        <v>99</v>
      </c>
      <c r="AO11" s="7">
        <f>(SUM(B20:O28)+SUM(P20:R24))/140</f>
        <v>7.4716055268170588E-3</v>
      </c>
      <c r="AV11" s="16" t="s">
        <v>113</v>
      </c>
      <c r="AW11" s="2" t="s">
        <v>114</v>
      </c>
    </row>
    <row r="12" spans="1:49" x14ac:dyDescent="0.25">
      <c r="A12" s="29">
        <v>2.1748839089698178E-2</v>
      </c>
      <c r="B12" s="30">
        <v>1.796136407611678E-2</v>
      </c>
      <c r="C12" s="29" t="s">
        <v>0</v>
      </c>
      <c r="D12" s="29" t="s">
        <v>0</v>
      </c>
      <c r="E12" s="34" t="s">
        <v>0</v>
      </c>
      <c r="F12" s="34">
        <v>7.3840164683703607E-2</v>
      </c>
      <c r="G12" s="34">
        <v>2.8863171196766228E-2</v>
      </c>
      <c r="H12" s="34">
        <v>1.7521696104208239E-2</v>
      </c>
      <c r="I12" s="34">
        <v>1.4118707106110819E-2</v>
      </c>
      <c r="J12" s="34">
        <v>7.4049486791740501E-3</v>
      </c>
      <c r="K12" s="34">
        <v>4.2483230671620303E-3</v>
      </c>
      <c r="L12" s="34">
        <v>1.250646649E-8</v>
      </c>
      <c r="M12" s="34">
        <v>3.5153729660000001E-9</v>
      </c>
      <c r="N12" s="34">
        <v>2.1984085159999999E-9</v>
      </c>
      <c r="O12" s="34">
        <v>2.2657534940000002E-9</v>
      </c>
      <c r="P12" s="34">
        <v>3.4145812939999999E-9</v>
      </c>
      <c r="Q12" s="34">
        <v>9.033137746E-9</v>
      </c>
      <c r="R12" s="34">
        <v>3.5272141694999998E-8</v>
      </c>
      <c r="S12" s="35">
        <v>1.7267913559999999E-8</v>
      </c>
      <c r="T12" s="35" t="s">
        <v>0</v>
      </c>
      <c r="U12" s="35" t="s">
        <v>0</v>
      </c>
      <c r="V12" s="35">
        <v>8.0499777751828497E-2</v>
      </c>
      <c r="W12" s="35">
        <v>4.2908110559023049E-2</v>
      </c>
      <c r="X12" s="35">
        <v>2.7875730651971738E-3</v>
      </c>
      <c r="Y12" s="35">
        <v>1.3253336621528199E-3</v>
      </c>
      <c r="Z12" s="35">
        <v>1.9341074108716941E-2</v>
      </c>
      <c r="AA12" s="35">
        <v>5.0843250350370697E-2</v>
      </c>
      <c r="AB12" s="35">
        <v>6.7483190568584803E-2</v>
      </c>
      <c r="AC12" s="36" t="s">
        <v>0</v>
      </c>
      <c r="AD12" s="29">
        <v>7.4184895557281708E-2</v>
      </c>
      <c r="AE12" s="29">
        <v>5.1970480816417051E-2</v>
      </c>
      <c r="AF12" s="29">
        <v>3.7121580205531871E-2</v>
      </c>
      <c r="AG12" s="29">
        <v>3.5522400159181948E-2</v>
      </c>
      <c r="AH12" s="29">
        <v>3.2790374142366498E-2</v>
      </c>
      <c r="AI12" s="29">
        <v>3.3579826149449377E-2</v>
      </c>
      <c r="AJ12" s="29">
        <v>2.9340800120842239E-2</v>
      </c>
      <c r="AK12" s="3">
        <f t="shared" si="0"/>
        <v>2.4846865556455346E-2</v>
      </c>
      <c r="AL12" s="13">
        <v>-24.624300000000002</v>
      </c>
      <c r="AM12" s="14" t="s">
        <v>102</v>
      </c>
      <c r="AO12" s="2">
        <f>SUM(E11:R19)/126</f>
        <v>9.5486668599787054E-3</v>
      </c>
      <c r="AV12" s="3" t="s">
        <v>115</v>
      </c>
      <c r="AW12" s="2" t="s">
        <v>116</v>
      </c>
    </row>
    <row r="13" spans="1:49" x14ac:dyDescent="0.25">
      <c r="A13" s="29">
        <v>1.720112707022357E-2</v>
      </c>
      <c r="B13" s="30">
        <v>1.805962762E-9</v>
      </c>
      <c r="C13" s="29" t="s">
        <v>0</v>
      </c>
      <c r="D13" s="29" t="s">
        <v>0</v>
      </c>
      <c r="E13" s="34" t="s">
        <v>0</v>
      </c>
      <c r="F13" s="34">
        <v>4.8443407679888598E-2</v>
      </c>
      <c r="G13" s="34">
        <v>1.6415745091068069E-2</v>
      </c>
      <c r="H13" s="34">
        <v>1.2849071462E-8</v>
      </c>
      <c r="I13" s="34">
        <v>1.2988111080000001E-9</v>
      </c>
      <c r="J13" s="34">
        <v>1.1073273459999999E-9</v>
      </c>
      <c r="K13" s="34">
        <v>2.3765277299999999E-9</v>
      </c>
      <c r="L13" s="34">
        <v>2.0225302580000001E-9</v>
      </c>
      <c r="M13" s="34">
        <v>1.648236744E-9</v>
      </c>
      <c r="N13" s="34">
        <v>2.0732705650000002E-9</v>
      </c>
      <c r="O13" s="34">
        <v>5.1638520719999999E-9</v>
      </c>
      <c r="P13" s="34">
        <v>1.1310832707E-8</v>
      </c>
      <c r="Q13" s="34">
        <v>2.8556537092999999E-8</v>
      </c>
      <c r="R13" s="34">
        <v>3.3045861017E-8</v>
      </c>
      <c r="S13" s="35">
        <v>1.238287394E-9</v>
      </c>
      <c r="T13" s="35" t="s">
        <v>0</v>
      </c>
      <c r="U13" s="35" t="s">
        <v>0</v>
      </c>
      <c r="V13" s="35" t="s">
        <v>0</v>
      </c>
      <c r="W13" s="35">
        <v>2.4376870165697229E-2</v>
      </c>
      <c r="X13" s="35">
        <v>1.366725008644129E-2</v>
      </c>
      <c r="Y13" s="35">
        <v>1.030229207634537E-2</v>
      </c>
      <c r="Z13" s="35">
        <v>2.2199407120320279E-2</v>
      </c>
      <c r="AA13" s="35">
        <v>3.3814594088751843E-2</v>
      </c>
      <c r="AB13" s="35" t="s">
        <v>0</v>
      </c>
      <c r="AC13" s="36" t="s">
        <v>0</v>
      </c>
      <c r="AD13" s="29">
        <v>8.4679030265530003E-2</v>
      </c>
      <c r="AE13" s="29">
        <v>4.6682530158850252E-2</v>
      </c>
      <c r="AF13" s="29">
        <v>3.0764187159392942E-2</v>
      </c>
      <c r="AG13" s="29">
        <v>3.0214947109881402E-2</v>
      </c>
      <c r="AH13" s="29">
        <v>3.3321630112437287E-2</v>
      </c>
      <c r="AI13" s="29">
        <v>3.5172270118224831E-2</v>
      </c>
      <c r="AJ13" s="29">
        <v>3.0973297102187981E-2</v>
      </c>
      <c r="AK13" s="3">
        <f t="shared" si="0"/>
        <v>1.7079596067941041E-2</v>
      </c>
      <c r="AL13" s="13">
        <v>-21.168500000000002</v>
      </c>
      <c r="AM13" s="15" t="s">
        <v>105</v>
      </c>
      <c r="AO13" s="2">
        <f>(SUM(S20:AB28)+SUM(P25:R28))/67</f>
        <v>1.4373907160135726E-2</v>
      </c>
    </row>
    <row r="14" spans="1:49" x14ac:dyDescent="0.25">
      <c r="A14" s="29">
        <v>2.43860860829604E-2</v>
      </c>
      <c r="B14" s="30">
        <v>4.4201390299999999E-10</v>
      </c>
      <c r="C14" s="29" t="s">
        <v>0</v>
      </c>
      <c r="D14" s="29" t="s">
        <v>0</v>
      </c>
      <c r="E14" s="34">
        <v>5.4334270289347598E-2</v>
      </c>
      <c r="F14" s="34">
        <v>4.6658040488244561E-2</v>
      </c>
      <c r="G14" s="34">
        <v>1.39005530833752E-2</v>
      </c>
      <c r="H14" s="34">
        <v>5.1712720199999998E-10</v>
      </c>
      <c r="I14" s="34">
        <v>1.9478777999999999E-10</v>
      </c>
      <c r="J14" s="34">
        <v>2.1839143099999999E-10</v>
      </c>
      <c r="K14" s="34">
        <v>1.5453920499999999E-10</v>
      </c>
      <c r="L14" s="34">
        <v>1.54493194E-10</v>
      </c>
      <c r="M14" s="34">
        <v>6.0624646100000004E-10</v>
      </c>
      <c r="N14" s="34">
        <v>1.6033944829999999E-9</v>
      </c>
      <c r="O14" s="34">
        <v>6.26627391E-9</v>
      </c>
      <c r="P14" s="34">
        <v>2.1574003982999999E-8</v>
      </c>
      <c r="Q14" s="34">
        <v>3.0650395169046999E-4</v>
      </c>
      <c r="R14" s="34">
        <v>1.5690970090762191E-2</v>
      </c>
      <c r="S14" s="35">
        <v>1.37027543E-10</v>
      </c>
      <c r="T14" s="35" t="s">
        <v>0</v>
      </c>
      <c r="U14" s="35" t="s">
        <v>0</v>
      </c>
      <c r="V14" s="35" t="s">
        <v>0</v>
      </c>
      <c r="W14" s="35">
        <v>3.1351533240496617E-2</v>
      </c>
      <c r="X14" s="35">
        <v>2.5409847124677989E-2</v>
      </c>
      <c r="Y14" s="35">
        <v>2.4844370115606779E-2</v>
      </c>
      <c r="Z14" s="35">
        <v>2.985627216653633E-2</v>
      </c>
      <c r="AA14" s="35">
        <v>4.6599228103747253E-2</v>
      </c>
      <c r="AB14" s="35" t="s">
        <v>0</v>
      </c>
      <c r="AC14" s="36" t="s">
        <v>0</v>
      </c>
      <c r="AD14" s="29" t="s">
        <v>0</v>
      </c>
      <c r="AE14" s="29">
        <v>1.8527268065094572E-2</v>
      </c>
      <c r="AF14" s="29">
        <v>3.0082215169367019E-2</v>
      </c>
      <c r="AG14" s="29">
        <v>3.0691369117367421E-2</v>
      </c>
      <c r="AH14" s="29">
        <v>3.6711298128464367E-2</v>
      </c>
      <c r="AI14" s="29">
        <v>4.1551836155224578E-2</v>
      </c>
      <c r="AJ14" s="29">
        <v>3.9590620152084192E-2</v>
      </c>
      <c r="AK14" s="3">
        <f t="shared" si="0"/>
        <v>1.8231868335476666E-2</v>
      </c>
      <c r="AL14" s="13">
        <v>-17.791599999999999</v>
      </c>
      <c r="AM14" s="15" t="s">
        <v>108</v>
      </c>
      <c r="AO14" s="2">
        <f>SUM(S11:AB19)/54</f>
        <v>3.0418174618851459E-2</v>
      </c>
    </row>
    <row r="15" spans="1:49" x14ac:dyDescent="0.25">
      <c r="A15" s="29">
        <v>3.361050408962054E-2</v>
      </c>
      <c r="B15" s="30">
        <v>9.9796920470758745E-3</v>
      </c>
      <c r="C15" s="29" t="s">
        <v>0</v>
      </c>
      <c r="D15" s="29" t="s">
        <v>0</v>
      </c>
      <c r="E15" s="34">
        <v>3.7254352192916847E-2</v>
      </c>
      <c r="F15" s="34">
        <v>2.54240450731043E-2</v>
      </c>
      <c r="G15" s="34">
        <v>6.9295605499999996E-10</v>
      </c>
      <c r="H15" s="34">
        <v>1.04546827E-10</v>
      </c>
      <c r="I15" s="34">
        <v>7.3588772999999997E-11</v>
      </c>
      <c r="J15" s="34">
        <v>6.2183206000000001E-11</v>
      </c>
      <c r="K15" s="34">
        <v>9.0184507999999997E-11</v>
      </c>
      <c r="L15" s="34">
        <v>2.0012238699999999E-10</v>
      </c>
      <c r="M15" s="34">
        <v>5.1655260999999998E-10</v>
      </c>
      <c r="N15" s="34">
        <v>1.75422112E-9</v>
      </c>
      <c r="O15" s="34">
        <v>7.9905061160000007E-9</v>
      </c>
      <c r="P15" s="34">
        <v>4.1219867508916199E-3</v>
      </c>
      <c r="Q15" s="34">
        <v>1.2561018067423151E-2</v>
      </c>
      <c r="R15" s="34">
        <v>3.2703860200061372E-2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4.5229286420920327E-2</v>
      </c>
      <c r="X15" s="35">
        <v>3.0082274142326351E-2</v>
      </c>
      <c r="Y15" s="35">
        <v>3.4882892185994052E-2</v>
      </c>
      <c r="Z15" s="35">
        <v>3.2059600167992232E-2</v>
      </c>
      <c r="AA15" s="35">
        <v>5.8614872139600149E-2</v>
      </c>
      <c r="AB15" s="35" t="s">
        <v>0</v>
      </c>
      <c r="AC15" s="36" t="s">
        <v>0</v>
      </c>
      <c r="AD15" s="29" t="s">
        <v>0</v>
      </c>
      <c r="AE15" s="29">
        <v>3.4939330450495527E-2</v>
      </c>
      <c r="AF15" s="29">
        <v>2.547314211555024E-2</v>
      </c>
      <c r="AG15" s="29">
        <v>2.1380720068928011E-2</v>
      </c>
      <c r="AH15" s="29">
        <v>3.0663097089402531E-2</v>
      </c>
      <c r="AI15" s="29">
        <v>4.1756550137665632E-2</v>
      </c>
      <c r="AJ15" s="29">
        <v>4.4960610130553802E-2</v>
      </c>
      <c r="AK15" s="3">
        <f t="shared" si="0"/>
        <v>2.058140166501423E-2</v>
      </c>
      <c r="AL15" s="13">
        <v>-14.477499999999999</v>
      </c>
      <c r="AM15" s="16" t="s">
        <v>117</v>
      </c>
      <c r="AO15" s="7">
        <f>(SUM(AC6:AJ28)+SUM(A6:D19))/173</f>
        <v>9.6427733106339383E-2</v>
      </c>
      <c r="AT15" s="44">
        <f>AVERAGE(AC6:AJ28)+AVERAGE(A6:D19)</f>
        <v>0.19903966266757009</v>
      </c>
    </row>
    <row r="16" spans="1:49" x14ac:dyDescent="0.25">
      <c r="A16" s="29">
        <v>5.8491450169907283E-2</v>
      </c>
      <c r="B16" s="30">
        <v>2.4035644066889961E-2</v>
      </c>
      <c r="C16" s="29" t="s">
        <v>0</v>
      </c>
      <c r="D16" s="29" t="s">
        <v>0</v>
      </c>
      <c r="E16" s="34">
        <v>5.5360740428583898E-3</v>
      </c>
      <c r="F16" s="34">
        <v>1.43758610507291E-2</v>
      </c>
      <c r="G16" s="34">
        <v>2.1741564700000001E-10</v>
      </c>
      <c r="H16" s="34">
        <v>1.1293844E-10</v>
      </c>
      <c r="I16" s="34">
        <v>6.7756706000000005E-11</v>
      </c>
      <c r="J16" s="34">
        <v>5.8349555000000006E-11</v>
      </c>
      <c r="K16" s="34">
        <v>5.6482778000000003E-11</v>
      </c>
      <c r="L16" s="34">
        <v>6.2774235000000002E-11</v>
      </c>
      <c r="M16" s="34">
        <v>1.00778037E-10</v>
      </c>
      <c r="N16" s="34">
        <v>2.2542542930000001E-9</v>
      </c>
      <c r="O16" s="34">
        <v>2.609771712E-8</v>
      </c>
      <c r="P16" s="34">
        <v>1.2817710064367211E-2</v>
      </c>
      <c r="Q16" s="34">
        <v>1.8882973073194899E-2</v>
      </c>
      <c r="R16" s="34">
        <v>5.0410427401260102E-2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3.1671430195882998E-2</v>
      </c>
      <c r="X16" s="35">
        <v>2.7236039141085171E-2</v>
      </c>
      <c r="Y16" s="35">
        <v>3.5064347193983728E-2</v>
      </c>
      <c r="Z16" s="35">
        <v>2.8593322077224731E-2</v>
      </c>
      <c r="AA16" s="35">
        <v>5.7579280139396907E-2</v>
      </c>
      <c r="AB16" s="35" t="s">
        <v>0</v>
      </c>
      <c r="AC16" s="36" t="s">
        <v>0</v>
      </c>
      <c r="AD16" s="29" t="s">
        <v>0</v>
      </c>
      <c r="AE16" s="29">
        <v>1.900770909378412E-2</v>
      </c>
      <c r="AF16" s="29">
        <v>3.1066895401391501E-3</v>
      </c>
      <c r="AG16" s="29">
        <v>1.058282204599453E-2</v>
      </c>
      <c r="AH16" s="29">
        <v>3.2454118072176352E-2</v>
      </c>
      <c r="AI16" s="29">
        <v>4.2449463093668302E-2</v>
      </c>
      <c r="AJ16" s="29">
        <v>5.2696180131824831E-2</v>
      </c>
      <c r="AK16" s="3">
        <f t="shared" si="0"/>
        <v>1.9444132208253133E-2</v>
      </c>
      <c r="AL16" s="13">
        <v>-11.212300000000001</v>
      </c>
      <c r="AM16" t="s">
        <v>118</v>
      </c>
      <c r="AO16" s="2">
        <f>((SUM(A2:Z35)+SUM(AA2:AJ28))/895)</f>
        <v>9.2441289428791248E-2</v>
      </c>
    </row>
    <row r="17" spans="1:45" x14ac:dyDescent="0.25">
      <c r="A17" s="29">
        <v>0.103281915</v>
      </c>
      <c r="B17" s="30">
        <v>3.6322470085233143E-2</v>
      </c>
      <c r="C17" s="29">
        <v>1.59047137E-10</v>
      </c>
      <c r="D17" s="29">
        <v>9.0730471699999996E-10</v>
      </c>
      <c r="E17" s="34">
        <v>3.024945739923682E-3</v>
      </c>
      <c r="F17" s="34">
        <v>5.0891640411935236E-3</v>
      </c>
      <c r="G17" s="34">
        <v>2.4314195999999999E-10</v>
      </c>
      <c r="H17" s="34">
        <v>1.5535063999999999E-10</v>
      </c>
      <c r="I17" s="34">
        <v>7.4026710999999997E-11</v>
      </c>
      <c r="J17" s="34">
        <v>7.5387192999999999E-11</v>
      </c>
      <c r="K17" s="34">
        <v>6.7663349000000003E-11</v>
      </c>
      <c r="L17" s="34">
        <v>7.32622095E-11</v>
      </c>
      <c r="M17" s="34">
        <v>1.06599484E-10</v>
      </c>
      <c r="N17" s="34">
        <v>2.9358725499999999E-10</v>
      </c>
      <c r="O17" s="34">
        <v>1.2910588047104959E-2</v>
      </c>
      <c r="P17" s="34">
        <v>3.0719768066019081E-2</v>
      </c>
      <c r="Q17" s="34">
        <v>3.4223860073438743E-2</v>
      </c>
      <c r="R17" s="34">
        <v>6.0149603284339687E-2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1.777114285E-9</v>
      </c>
      <c r="X17" s="35">
        <v>1.178059204779721E-2</v>
      </c>
      <c r="Y17" s="35">
        <v>5.2796487102399217E-2</v>
      </c>
      <c r="Z17" s="35">
        <v>6.478058013654979E-2</v>
      </c>
      <c r="AA17" s="35">
        <v>5.3570270110195981E-2</v>
      </c>
      <c r="AB17" s="35" t="s">
        <v>0</v>
      </c>
      <c r="AC17" s="36" t="s">
        <v>0</v>
      </c>
      <c r="AD17" s="29" t="s">
        <v>0</v>
      </c>
      <c r="AE17" s="29">
        <v>2.5765205980447602E-4</v>
      </c>
      <c r="AF17" s="29">
        <v>1.6462734050455199E-2</v>
      </c>
      <c r="AG17" s="29">
        <v>1.9249633054092011E-2</v>
      </c>
      <c r="AH17" s="29">
        <v>3.3497070073003801E-2</v>
      </c>
      <c r="AI17" s="29">
        <v>4.1784190088333811E-2</v>
      </c>
      <c r="AJ17" s="29">
        <v>6.4044910171786665E-2</v>
      </c>
      <c r="AK17" s="3">
        <f t="shared" si="0"/>
        <v>2.2205049557384691E-2</v>
      </c>
      <c r="AL17" s="13">
        <v>-7.9836</v>
      </c>
      <c r="AM17" t="s">
        <v>119</v>
      </c>
    </row>
    <row r="18" spans="1:45" x14ac:dyDescent="0.25">
      <c r="A18" s="29">
        <v>4.554774609950505E-2</v>
      </c>
      <c r="B18" s="30">
        <v>1.6782114053617479E-2</v>
      </c>
      <c r="C18" s="29">
        <v>1.3533161E-10</v>
      </c>
      <c r="D18" s="29">
        <v>2.2890255899999999E-10</v>
      </c>
      <c r="E18" s="34">
        <v>2.0545135399999999E-10</v>
      </c>
      <c r="F18" s="34">
        <v>2.4996996500000002E-10</v>
      </c>
      <c r="G18" s="34">
        <v>2.5616987299999998E-10</v>
      </c>
      <c r="H18" s="34">
        <v>1.5243676900000001E-10</v>
      </c>
      <c r="I18" s="34">
        <v>1.31761853E-10</v>
      </c>
      <c r="J18" s="34">
        <v>1.4501766999999999E-10</v>
      </c>
      <c r="K18" s="34">
        <v>1.6207593399999999E-10</v>
      </c>
      <c r="L18" s="34">
        <v>1.8370511799999999E-10</v>
      </c>
      <c r="M18" s="34">
        <v>4.4253044000000002E-10</v>
      </c>
      <c r="N18" s="34">
        <v>1.5981873048921291E-2</v>
      </c>
      <c r="O18" s="34">
        <v>3.1420560064981111E-2</v>
      </c>
      <c r="P18" s="34">
        <v>4.4446390082496422E-2</v>
      </c>
      <c r="Q18" s="34">
        <v>5.5771250105788601E-2</v>
      </c>
      <c r="R18" s="34">
        <v>4.2251660098174743E-2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3.877246E-10</v>
      </c>
      <c r="X18" s="35">
        <v>2.455724805733733E-2</v>
      </c>
      <c r="Y18" s="35">
        <v>4.8876006088805581E-2</v>
      </c>
      <c r="Z18" s="35">
        <v>7.6558000161160711E-2</v>
      </c>
      <c r="AA18" s="35">
        <v>6.7608720136829045E-2</v>
      </c>
      <c r="AB18" s="35" t="s">
        <v>0</v>
      </c>
      <c r="AC18" s="36" t="s">
        <v>0</v>
      </c>
      <c r="AD18" s="29" t="s">
        <v>0</v>
      </c>
      <c r="AE18" s="29">
        <v>2.9573292999999999E-10</v>
      </c>
      <c r="AF18" s="29">
        <v>1.335700204825762E-2</v>
      </c>
      <c r="AG18" s="29">
        <v>2.0892786059109679E-2</v>
      </c>
      <c r="AH18" s="29">
        <v>2.8050870068682041E-2</v>
      </c>
      <c r="AI18" s="29">
        <v>4.475585409693273E-2</v>
      </c>
      <c r="AJ18" s="29">
        <v>6.5752930163426648E-2</v>
      </c>
      <c r="AK18" s="3">
        <f t="shared" si="0"/>
        <v>2.2159000462442648E-2</v>
      </c>
      <c r="AL18" s="13">
        <v>-4.7801999999999998</v>
      </c>
      <c r="AM18" t="s">
        <v>120</v>
      </c>
    </row>
    <row r="19" spans="1:45" x14ac:dyDescent="0.25">
      <c r="A19" s="29" t="s">
        <v>0</v>
      </c>
      <c r="B19" s="30" t="s">
        <v>0</v>
      </c>
      <c r="C19" s="29">
        <v>1.1004584099999999E-10</v>
      </c>
      <c r="D19" s="29">
        <v>3.3775643E-10</v>
      </c>
      <c r="E19" s="34">
        <v>1.543270505491337E-2</v>
      </c>
      <c r="F19" s="34">
        <v>2.1327291600000001E-10</v>
      </c>
      <c r="G19" s="34">
        <v>1.59250508E-10</v>
      </c>
      <c r="H19" s="34">
        <v>1.11245073E-10</v>
      </c>
      <c r="I19" s="34">
        <v>1.06172491E-10</v>
      </c>
      <c r="J19" s="34">
        <v>1.10122917E-10</v>
      </c>
      <c r="K19" s="34">
        <v>1.1713683399999999E-10</v>
      </c>
      <c r="L19" s="34">
        <v>1.2404573E-10</v>
      </c>
      <c r="M19" s="34">
        <v>1.5367477499999999E-10</v>
      </c>
      <c r="N19" s="34">
        <v>2.09528652E-10</v>
      </c>
      <c r="O19" s="34">
        <v>1.8794526786000001E-6</v>
      </c>
      <c r="P19" s="34">
        <v>2.0740334054129079E-2</v>
      </c>
      <c r="Q19" s="34">
        <v>4.2444497083231197E-2</v>
      </c>
      <c r="R19" s="34">
        <v>4.8778520097782677E-2</v>
      </c>
      <c r="S19" s="35" t="s">
        <v>0</v>
      </c>
      <c r="T19" s="35" t="s">
        <v>0</v>
      </c>
      <c r="U19" s="35" t="s">
        <v>0</v>
      </c>
      <c r="V19" s="35">
        <v>1.19526978E-10</v>
      </c>
      <c r="W19" s="35">
        <v>1.2486314E-10</v>
      </c>
      <c r="X19" s="35">
        <v>1.4364973800000001E-10</v>
      </c>
      <c r="Y19" s="35">
        <v>3.8014048299999999E-10</v>
      </c>
      <c r="Z19" s="35">
        <v>2.2620752056433061E-2</v>
      </c>
      <c r="AA19" s="35">
        <v>5.1944750101392032E-2</v>
      </c>
      <c r="AB19" s="35" t="s">
        <v>0</v>
      </c>
      <c r="AC19" s="36" t="s">
        <v>0</v>
      </c>
      <c r="AD19" s="29" t="s">
        <v>0</v>
      </c>
      <c r="AE19" s="29">
        <v>4.6577410403507904E-3</v>
      </c>
      <c r="AF19" s="29">
        <v>6.0345030418771338E-3</v>
      </c>
      <c r="AG19" s="29">
        <v>3.5878338085922522E-2</v>
      </c>
      <c r="AH19" s="29">
        <v>2.1507427060517389E-2</v>
      </c>
      <c r="AI19" s="29">
        <v>2.6441311066750579E-2</v>
      </c>
      <c r="AJ19" s="29">
        <v>4.5589924103695528E-2</v>
      </c>
      <c r="AK19" s="3">
        <f t="shared" si="0"/>
        <v>1.2216881600718087E-2</v>
      </c>
      <c r="AL19" s="13">
        <v>-1.5918000000000001</v>
      </c>
      <c r="AM19" t="s">
        <v>121</v>
      </c>
      <c r="AO19" s="2">
        <f>SUM(U34:W35)/6</f>
        <v>0.273030308</v>
      </c>
    </row>
    <row r="20" spans="1:45" x14ac:dyDescent="0.25">
      <c r="A20" t="s">
        <v>0</v>
      </c>
      <c r="B20" s="37" t="s">
        <v>0</v>
      </c>
      <c r="C20" s="34">
        <v>1.9776764900000001E-10</v>
      </c>
      <c r="D20" s="34">
        <v>8.7408620733588007E-4</v>
      </c>
      <c r="E20" s="34">
        <v>3.6016013200000002E-10</v>
      </c>
      <c r="F20" s="34">
        <v>1.4538769E-10</v>
      </c>
      <c r="G20" s="34">
        <v>1.2137983600000001E-10</v>
      </c>
      <c r="H20" s="34">
        <v>1.1710136499999999E-10</v>
      </c>
      <c r="I20" s="34">
        <v>1.37212413E-10</v>
      </c>
      <c r="J20" s="34">
        <v>1.5987287599999999E-10</v>
      </c>
      <c r="K20" s="34">
        <v>1.5228989599999999E-10</v>
      </c>
      <c r="L20" s="34">
        <v>1.4715243E-10</v>
      </c>
      <c r="M20" s="34">
        <v>1.6301052800000001E-10</v>
      </c>
      <c r="N20" s="34">
        <v>2.0707281999999999E-10</v>
      </c>
      <c r="O20" s="34">
        <v>4.4535883299999999E-10</v>
      </c>
      <c r="P20" s="34">
        <v>1.962406405317953E-2</v>
      </c>
      <c r="Q20" s="34">
        <v>3.3406040070393411E-2</v>
      </c>
      <c r="R20" s="34">
        <v>3.2262510069803962E-2</v>
      </c>
      <c r="S20" s="35" t="s">
        <v>0</v>
      </c>
      <c r="T20" s="35" t="s">
        <v>0</v>
      </c>
      <c r="U20" s="35" t="s">
        <v>0</v>
      </c>
      <c r="V20" s="35">
        <v>5.5811840407582721E-3</v>
      </c>
      <c r="W20" s="35">
        <v>1.45944135E-10</v>
      </c>
      <c r="X20" s="35">
        <v>1.6123398200000001E-10</v>
      </c>
      <c r="Y20" s="35">
        <v>2.9723568999999998E-10</v>
      </c>
      <c r="Z20" s="35">
        <v>1.9292790053556792E-2</v>
      </c>
      <c r="AA20" s="35">
        <v>5.3602826107327591E-2</v>
      </c>
      <c r="AB20" s="35" t="s">
        <v>0</v>
      </c>
      <c r="AC20" s="36" t="s">
        <v>0</v>
      </c>
      <c r="AD20" s="29" t="s">
        <v>0</v>
      </c>
      <c r="AE20" s="29">
        <v>6.2301736329708653E-2</v>
      </c>
      <c r="AF20" s="29">
        <v>1.938446405732416E-2</v>
      </c>
      <c r="AG20" s="29">
        <v>1.0158884046953771E-2</v>
      </c>
      <c r="AH20" s="29">
        <v>5.3375002499999995E-10</v>
      </c>
      <c r="AI20" s="29">
        <v>4.0064108599999999E-10</v>
      </c>
      <c r="AJ20" s="29">
        <v>2.561931306740976E-2</v>
      </c>
      <c r="AK20" s="19">
        <f t="shared" si="0"/>
        <v>1.0075282214154399E-2</v>
      </c>
      <c r="AL20" s="13">
        <v>1.5918000000000001</v>
      </c>
      <c r="AP20" s="7"/>
      <c r="AQ20" s="7"/>
      <c r="AR20" s="7"/>
      <c r="AS20" s="8"/>
    </row>
    <row r="21" spans="1:45" x14ac:dyDescent="0.25">
      <c r="A21" t="s">
        <v>0</v>
      </c>
      <c r="B21" s="37">
        <v>2.6724796199999998E-10</v>
      </c>
      <c r="C21" s="34">
        <v>1.19951846E-10</v>
      </c>
      <c r="D21" s="34">
        <v>1.7025119900000001E-10</v>
      </c>
      <c r="E21" s="34">
        <v>1.0714383000000001E-10</v>
      </c>
      <c r="F21" s="34">
        <v>1.06479594E-10</v>
      </c>
      <c r="G21" s="34">
        <v>1.40454185E-10</v>
      </c>
      <c r="H21" s="34">
        <v>2.15200223E-10</v>
      </c>
      <c r="I21" s="34">
        <v>8.0473730427647605E-3</v>
      </c>
      <c r="J21" s="34">
        <v>2.2618040056450489E-2</v>
      </c>
      <c r="K21" s="34">
        <v>2.883850806326943E-2</v>
      </c>
      <c r="L21" s="34">
        <v>3.4649882070168891E-2</v>
      </c>
      <c r="M21" s="34">
        <v>3.300431406825953E-2</v>
      </c>
      <c r="N21" s="34">
        <v>2.7330395061755872E-2</v>
      </c>
      <c r="O21" s="34">
        <v>2.042454305433283E-2</v>
      </c>
      <c r="P21" s="34">
        <v>2.4935484059959909E-2</v>
      </c>
      <c r="Q21" s="34">
        <v>2.6004817061883071E-2</v>
      </c>
      <c r="R21" s="34">
        <v>2.6866337063419302E-2</v>
      </c>
      <c r="S21" s="35" t="s">
        <v>0</v>
      </c>
      <c r="T21" s="35" t="s">
        <v>0</v>
      </c>
      <c r="U21" s="35">
        <v>1.75809088E-10</v>
      </c>
      <c r="V21" s="35">
        <v>2.9064533388513301E-3</v>
      </c>
      <c r="W21" s="35">
        <v>2.078489605421318E-2</v>
      </c>
      <c r="X21" s="35">
        <v>1.527471104996682E-2</v>
      </c>
      <c r="Y21" s="35">
        <v>1.1015530046032221E-2</v>
      </c>
      <c r="Z21" s="35">
        <v>6.901213444538425E-3</v>
      </c>
      <c r="AA21" s="35">
        <v>2.771052308236328E-2</v>
      </c>
      <c r="AB21" s="35" t="s">
        <v>0</v>
      </c>
      <c r="AC21" s="36" t="s">
        <v>0</v>
      </c>
      <c r="AD21" s="29" t="s">
        <v>0</v>
      </c>
      <c r="AE21" s="29">
        <v>5.7967089132814002E-2</v>
      </c>
      <c r="AF21" s="29">
        <v>1.6382110053146191E-2</v>
      </c>
      <c r="AG21" s="29">
        <v>3.45196768E-10</v>
      </c>
      <c r="AH21" s="29">
        <v>2.602823025E-9</v>
      </c>
      <c r="AI21" s="29">
        <v>6.195645889268131E-4</v>
      </c>
      <c r="AJ21" s="29">
        <v>4.0534183095178367E-2</v>
      </c>
      <c r="AK21" s="3">
        <f t="shared" si="0"/>
        <v>1.5093865724628414E-2</v>
      </c>
      <c r="AL21" s="13">
        <v>4.7801999999999998</v>
      </c>
      <c r="AO21"/>
    </row>
    <row r="22" spans="1:45" x14ac:dyDescent="0.25">
      <c r="A22" t="s">
        <v>0</v>
      </c>
      <c r="B22" s="37">
        <v>1.5070135999999999E-10</v>
      </c>
      <c r="C22" s="34">
        <v>7.3495457600000006E-11</v>
      </c>
      <c r="D22" s="34">
        <v>6.6160690000000005E-11</v>
      </c>
      <c r="E22" s="34">
        <v>5.7001367999999998E-11</v>
      </c>
      <c r="F22" s="34">
        <v>7.1125966999999996E-11</v>
      </c>
      <c r="G22" s="34">
        <v>9.6422482E-11</v>
      </c>
      <c r="H22" s="34">
        <v>1.35539215E-10</v>
      </c>
      <c r="I22" s="34">
        <v>2.46896757E-10</v>
      </c>
      <c r="J22" s="34">
        <v>4.0193438395821398E-3</v>
      </c>
      <c r="K22" s="34">
        <v>1.8022437050667341E-2</v>
      </c>
      <c r="L22" s="34">
        <v>2.533688805789272E-2</v>
      </c>
      <c r="M22" s="34">
        <v>3.0982237064585531E-2</v>
      </c>
      <c r="N22" s="34">
        <v>2.7618349061674801E-2</v>
      </c>
      <c r="O22" s="34">
        <v>2.3232382058807271E-2</v>
      </c>
      <c r="P22" s="34">
        <v>2.7235387064855818E-2</v>
      </c>
      <c r="Q22" s="34">
        <v>5.2892774111065417E-2</v>
      </c>
      <c r="R22" s="34">
        <v>6.1502114136247781E-2</v>
      </c>
      <c r="S22" s="35" t="s">
        <v>0</v>
      </c>
      <c r="T22" s="35" t="s">
        <v>0</v>
      </c>
      <c r="U22" s="35">
        <v>2.6231310399999998E-10</v>
      </c>
      <c r="V22" s="35">
        <v>9.7787830439570369E-3</v>
      </c>
      <c r="W22" s="35">
        <v>3.3085481393145622E-3</v>
      </c>
      <c r="X22" s="35">
        <v>8.2640330428229158E-3</v>
      </c>
      <c r="Y22" s="35">
        <v>2.272513905841355E-2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4.5794290130323712E-2</v>
      </c>
      <c r="AG22" s="29">
        <v>1.091117584E-9</v>
      </c>
      <c r="AH22" s="29">
        <v>4.9753503006196097E-2</v>
      </c>
      <c r="AI22" s="29">
        <v>5.5462197941868997E-2</v>
      </c>
      <c r="AJ22" s="29">
        <v>1.26223640522754E-2</v>
      </c>
      <c r="AK22" s="3">
        <f t="shared" si="0"/>
        <v>1.7724102707826855E-2</v>
      </c>
      <c r="AL22" s="13">
        <v>7.9836</v>
      </c>
      <c r="AO22"/>
    </row>
    <row r="23" spans="1:45" x14ac:dyDescent="0.25">
      <c r="A23" t="s">
        <v>0</v>
      </c>
      <c r="B23" s="37">
        <v>1.3637935700000001E-10</v>
      </c>
      <c r="C23" s="34">
        <v>5.9430316399999997E-11</v>
      </c>
      <c r="D23" s="34">
        <v>6.2940782999999998E-11</v>
      </c>
      <c r="E23" s="34">
        <v>4.9320452E-11</v>
      </c>
      <c r="F23" s="34">
        <v>5.7994932000000002E-11</v>
      </c>
      <c r="G23" s="34">
        <v>7.3489827000000006E-11</v>
      </c>
      <c r="H23" s="34">
        <v>7.8668996999999994E-11</v>
      </c>
      <c r="I23" s="34">
        <v>9.2721078000000006E-11</v>
      </c>
      <c r="J23" s="34">
        <v>1.1650426500000001E-10</v>
      </c>
      <c r="K23" s="34">
        <v>1.7758798E-10</v>
      </c>
      <c r="L23" s="34">
        <v>1.9050245200000001E-10</v>
      </c>
      <c r="M23" s="34">
        <v>3.1294156300000001E-10</v>
      </c>
      <c r="N23" s="34">
        <v>9.4131143802264801E-4</v>
      </c>
      <c r="O23" s="34">
        <v>4.2615716000000002E-10</v>
      </c>
      <c r="P23" s="34">
        <v>2.30542133907348E-3</v>
      </c>
      <c r="Q23" s="34">
        <v>3.2012490071949347E-2</v>
      </c>
      <c r="R23" s="34">
        <v>5.8013998438698471E-2</v>
      </c>
      <c r="S23" s="35" t="s">
        <v>0</v>
      </c>
      <c r="T23" s="35">
        <v>2.660635506281004E-2</v>
      </c>
      <c r="U23" s="35">
        <v>4.1180941700000002E-10</v>
      </c>
      <c r="V23" s="35">
        <v>2.2408380000000001E-10</v>
      </c>
      <c r="W23" s="35">
        <v>3.2267267999999998E-10</v>
      </c>
      <c r="X23" s="35">
        <v>1.9539602999999999E-10</v>
      </c>
      <c r="Y23" s="35">
        <v>1.0314304799999999E-10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8.0000727999999993E-2</v>
      </c>
      <c r="AG23" s="29">
        <v>4.6551457421206997E-2</v>
      </c>
      <c r="AH23" s="29">
        <v>3.3219997152885837E-2</v>
      </c>
      <c r="AI23" s="29">
        <v>4.4066045235025199E-2</v>
      </c>
      <c r="AJ23" s="29">
        <v>3.1609762159910362E-2</v>
      </c>
      <c r="AK23" s="3">
        <f t="shared" si="0"/>
        <v>1.2690270336118805E-2</v>
      </c>
      <c r="AL23" s="13">
        <v>11.212300000000001</v>
      </c>
      <c r="AO23" s="20"/>
    </row>
    <row r="24" spans="1:45" x14ac:dyDescent="0.25">
      <c r="A24" t="s">
        <v>0</v>
      </c>
      <c r="B24" s="37">
        <v>2.7256023699999999E-10</v>
      </c>
      <c r="C24" s="34">
        <v>7.1237628999999999E-11</v>
      </c>
      <c r="D24" s="34">
        <v>6.1114819000000006E-11</v>
      </c>
      <c r="E24" s="34">
        <v>4.7688202000000001E-11</v>
      </c>
      <c r="F24" s="34">
        <v>5.6338704500000001E-11</v>
      </c>
      <c r="G24" s="34">
        <v>8.4423486E-11</v>
      </c>
      <c r="H24" s="34">
        <v>1.37436133E-10</v>
      </c>
      <c r="I24" s="34">
        <v>4.3685424800000002E-10</v>
      </c>
      <c r="J24" s="34">
        <v>9.7894605499999992E-10</v>
      </c>
      <c r="K24" s="34">
        <v>1.732949976E-9</v>
      </c>
      <c r="L24" s="34">
        <v>1.896677912E-9</v>
      </c>
      <c r="M24" s="34">
        <v>1.5156777549999999E-9</v>
      </c>
      <c r="N24" s="34">
        <v>4.6553467499999999E-10</v>
      </c>
      <c r="O24" s="34">
        <v>2.4861604E-10</v>
      </c>
      <c r="P24" s="34">
        <v>1.473048205153389E-2</v>
      </c>
      <c r="Q24" s="34">
        <v>7.0477023224490204E-2</v>
      </c>
      <c r="R24" s="34" t="s">
        <v>0</v>
      </c>
      <c r="S24" s="35">
        <v>1.6556345052304092E-2</v>
      </c>
      <c r="T24" s="35">
        <v>1.1707156900000001E-9</v>
      </c>
      <c r="U24" s="35">
        <v>1.23955788E-10</v>
      </c>
      <c r="V24" s="35">
        <v>1.82447272E-10</v>
      </c>
      <c r="W24" s="35">
        <v>1.91423684E-10</v>
      </c>
      <c r="X24" s="35">
        <v>1.3861291799999999E-10</v>
      </c>
      <c r="Y24" s="35">
        <v>1.16506086E-10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8.5631218999999995E-2</v>
      </c>
      <c r="AG24" s="29">
        <v>5.4029563284910688E-2</v>
      </c>
      <c r="AH24" s="29">
        <v>6.0886186385720333E-2</v>
      </c>
      <c r="AI24" s="29">
        <v>6.7682987831983996E-2</v>
      </c>
      <c r="AJ24" s="29">
        <v>6.2605029749522992E-2</v>
      </c>
      <c r="AK24" s="3">
        <f t="shared" si="0"/>
        <v>1.5449958803935125E-2</v>
      </c>
      <c r="AL24" s="13">
        <v>14.477499999999999</v>
      </c>
    </row>
    <row r="25" spans="1:45" x14ac:dyDescent="0.25">
      <c r="A25" t="s">
        <v>0</v>
      </c>
      <c r="B25" s="37">
        <v>2.4898201156371619E-2</v>
      </c>
      <c r="C25" s="34">
        <v>3.8988835619760301E-3</v>
      </c>
      <c r="D25" s="34">
        <v>6.4586515699999998E-10</v>
      </c>
      <c r="E25" s="34">
        <v>1.0181077E-10</v>
      </c>
      <c r="F25" s="34">
        <v>1.13362806E-10</v>
      </c>
      <c r="G25" s="34">
        <v>1.7898145900000001E-10</v>
      </c>
      <c r="H25" s="34">
        <v>3.2488154800000001E-10</v>
      </c>
      <c r="I25" s="34">
        <v>6.59480734E-10</v>
      </c>
      <c r="J25" s="34">
        <v>6.6406252299999997E-10</v>
      </c>
      <c r="K25" s="34">
        <v>6.7188729100000001E-10</v>
      </c>
      <c r="L25" s="34">
        <v>9.8204671600000003E-10</v>
      </c>
      <c r="M25" s="34">
        <v>2.1880329620000002E-9</v>
      </c>
      <c r="N25" s="34">
        <v>3.4343218230000001E-9</v>
      </c>
      <c r="O25" s="34">
        <v>7.3530144299999997E-10</v>
      </c>
      <c r="P25" s="38">
        <v>1.516877306082203E-2</v>
      </c>
      <c r="Q25" s="38" t="s">
        <v>0</v>
      </c>
      <c r="R25" s="38">
        <v>5.5697569144761198E-2</v>
      </c>
      <c r="S25" s="35">
        <v>9.4491815699999996E-9</v>
      </c>
      <c r="T25" s="35">
        <v>2.3372705270000002E-9</v>
      </c>
      <c r="U25" s="35">
        <v>2.4256440600000001E-10</v>
      </c>
      <c r="V25" s="35">
        <v>6.4077471000000004E-10</v>
      </c>
      <c r="W25" s="35">
        <v>1.4788102100000001E-9</v>
      </c>
      <c r="X25" s="35">
        <v>3.0862889699999998E-10</v>
      </c>
      <c r="Y25" s="35">
        <v>1.2033150119999999E-9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0.102705557</v>
      </c>
      <c r="AG25" s="29">
        <v>6.4140956141118005E-2</v>
      </c>
      <c r="AH25" s="29" t="s">
        <v>0</v>
      </c>
      <c r="AI25" s="29">
        <v>9.8880728999999987E-2</v>
      </c>
      <c r="AJ25" s="29">
        <v>6.3192959509162996E-2</v>
      </c>
      <c r="AK25" s="3">
        <f t="shared" si="0"/>
        <v>1.5873468701288612E-2</v>
      </c>
      <c r="AL25" s="13">
        <v>17.791599999999999</v>
      </c>
    </row>
    <row r="26" spans="1:45" x14ac:dyDescent="0.25">
      <c r="A26" t="s">
        <v>0</v>
      </c>
      <c r="B26" s="37">
        <v>4.6088852621492968E-2</v>
      </c>
      <c r="C26" s="34">
        <v>2.6133664222193171E-2</v>
      </c>
      <c r="D26" s="34">
        <v>1.048951759E-8</v>
      </c>
      <c r="E26" s="34">
        <v>2.4100364799999998E-10</v>
      </c>
      <c r="F26" s="34">
        <v>1.8400139700000001E-10</v>
      </c>
      <c r="G26" s="34">
        <v>3.5377434900000001E-10</v>
      </c>
      <c r="H26" s="34">
        <v>7.3581632599999996E-10</v>
      </c>
      <c r="I26" s="34">
        <v>1.3850388949999999E-9</v>
      </c>
      <c r="J26" s="34">
        <v>8.8376720800000003E-10</v>
      </c>
      <c r="K26" s="34">
        <v>7.5703200799999999E-10</v>
      </c>
      <c r="L26" s="34">
        <v>1.6280490599999999E-9</v>
      </c>
      <c r="M26" s="34">
        <v>1.9662254760000001E-9</v>
      </c>
      <c r="N26" s="34">
        <v>9.3373304999999998E-10</v>
      </c>
      <c r="O26" s="34">
        <v>2.9382839650000001E-9</v>
      </c>
      <c r="P26" s="38" t="s">
        <v>0</v>
      </c>
      <c r="Q26" s="38">
        <v>5.2911311487060513E-2</v>
      </c>
      <c r="R26" s="38">
        <v>5.5322616113586597E-2</v>
      </c>
      <c r="S26" s="35">
        <v>4.0296580482141797E-2</v>
      </c>
      <c r="T26" s="35">
        <v>8.2869080604938902E-3</v>
      </c>
      <c r="U26" s="35">
        <v>2.83679536E-9</v>
      </c>
      <c r="V26" s="35">
        <v>6.2803371659999997E-9</v>
      </c>
      <c r="W26" s="35">
        <v>2.2993960602000002E-8</v>
      </c>
      <c r="X26" s="35">
        <v>2.5234278570000001E-8</v>
      </c>
      <c r="Y26" s="35">
        <v>2.4216272087473401E-2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0.12615899699999999</v>
      </c>
      <c r="AG26" s="29">
        <v>8.6835938000000001E-2</v>
      </c>
      <c r="AH26" s="29" t="s">
        <v>0</v>
      </c>
      <c r="AI26" s="29" t="s">
        <v>0</v>
      </c>
      <c r="AJ26" s="29" t="s">
        <v>0</v>
      </c>
      <c r="AK26" s="3">
        <f t="shared" si="0"/>
        <v>1.8650048796642279E-2</v>
      </c>
      <c r="AL26" s="13">
        <v>21.168500000000002</v>
      </c>
    </row>
    <row r="27" spans="1:45" x14ac:dyDescent="0.25">
      <c r="A27" t="s">
        <v>0</v>
      </c>
      <c r="B27" s="37" t="s">
        <v>0</v>
      </c>
      <c r="C27" s="34">
        <v>3.9199590541875801E-2</v>
      </c>
      <c r="D27" s="34">
        <v>1.2606682093400001E-7</v>
      </c>
      <c r="E27" s="34">
        <v>4.3715399799999998E-10</v>
      </c>
      <c r="F27" s="34">
        <v>2.5566965500000002E-10</v>
      </c>
      <c r="G27" s="34">
        <v>7.1188636299999996E-10</v>
      </c>
      <c r="H27" s="34">
        <v>2.4881225439999998E-9</v>
      </c>
      <c r="I27" s="34">
        <v>6.0597495760000003E-9</v>
      </c>
      <c r="J27" s="34">
        <v>5.3922198500000002E-9</v>
      </c>
      <c r="K27" s="34">
        <v>4.66309764E-9</v>
      </c>
      <c r="L27" s="34">
        <v>9.1486652269999996E-9</v>
      </c>
      <c r="M27" s="34">
        <v>3.5432162899999999E-9</v>
      </c>
      <c r="N27" s="34">
        <v>7.5020436799999999E-10</v>
      </c>
      <c r="O27" s="34">
        <v>8.7085064260000008E-9</v>
      </c>
      <c r="P27" s="38" t="s">
        <v>0</v>
      </c>
      <c r="Q27" s="38">
        <v>5.9358867741082302E-2</v>
      </c>
      <c r="R27" s="38">
        <v>5.3105291967143801E-2</v>
      </c>
      <c r="S27" s="35">
        <v>4.9461854150438203E-2</v>
      </c>
      <c r="T27" s="35">
        <v>1.4606982577096229E-2</v>
      </c>
      <c r="U27" s="35">
        <v>4.5833163585000003E-8</v>
      </c>
      <c r="V27" s="35">
        <v>4.9339010589860037E-3</v>
      </c>
      <c r="W27" s="35">
        <v>1.192061807087497E-2</v>
      </c>
      <c r="X27" s="35">
        <v>1.5338665079944049E-2</v>
      </c>
      <c r="Y27" s="35">
        <v>5.038966641031134E-2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3.7480097071873018E-2</v>
      </c>
      <c r="AG27" s="29">
        <v>0.16006053000000001</v>
      </c>
      <c r="AH27" s="29" t="s">
        <v>0</v>
      </c>
      <c r="AI27" s="29" t="s">
        <v>0</v>
      </c>
      <c r="AJ27" s="29" t="s">
        <v>0</v>
      </c>
      <c r="AK27" s="3">
        <f t="shared" si="0"/>
        <v>2.0660678280337588E-2</v>
      </c>
      <c r="AL27" s="13">
        <v>24.624300000000002</v>
      </c>
    </row>
    <row r="28" spans="1:45" x14ac:dyDescent="0.25">
      <c r="A28" t="s">
        <v>0</v>
      </c>
      <c r="B28" s="37" t="s">
        <v>0</v>
      </c>
      <c r="C28" s="34">
        <v>8.7570315511344005E-2</v>
      </c>
      <c r="D28" s="34">
        <v>1.109230609470371E-2</v>
      </c>
      <c r="E28" s="34">
        <v>2.3638215699999999E-10</v>
      </c>
      <c r="F28" s="34">
        <v>4.2616728000000002E-11</v>
      </c>
      <c r="G28" s="34">
        <v>4.1362995999999997E-11</v>
      </c>
      <c r="H28" s="34">
        <v>6.4805935000000006E-11</v>
      </c>
      <c r="I28" s="34">
        <v>9.9555979999999996E-11</v>
      </c>
      <c r="J28" s="34">
        <v>1.9577586000000001E-10</v>
      </c>
      <c r="K28" s="34">
        <v>5.7008928049999997E-9</v>
      </c>
      <c r="L28" s="34">
        <v>1.8873538019999999E-8</v>
      </c>
      <c r="M28" s="34">
        <v>8.8885799139999999E-9</v>
      </c>
      <c r="N28" s="34">
        <v>7.1587692379999997E-9</v>
      </c>
      <c r="O28" s="34">
        <v>1.893367008990314E-2</v>
      </c>
      <c r="P28" s="38" t="s">
        <v>0</v>
      </c>
      <c r="Q28" s="38">
        <v>7.6369210819937E-2</v>
      </c>
      <c r="R28" s="38">
        <v>3.6771793438905832E-2</v>
      </c>
      <c r="S28" s="35">
        <v>2.3559282112419411E-2</v>
      </c>
      <c r="T28" s="35">
        <v>1.956827011E-8</v>
      </c>
      <c r="U28" s="35">
        <v>1.523263497E-8</v>
      </c>
      <c r="V28" s="35">
        <v>9.8856305953465002E-4</v>
      </c>
      <c r="W28" s="35">
        <v>1.7357390096419529E-2</v>
      </c>
      <c r="X28" s="35">
        <v>2.5143962123821539E-2</v>
      </c>
      <c r="Y28" s="35">
        <v>2.1536212105321129E-2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1.4514671888886121E-2</v>
      </c>
      <c r="AL28" s="13">
        <v>28.178599999999999</v>
      </c>
    </row>
    <row r="29" spans="1:45" x14ac:dyDescent="0.25">
      <c r="A29" s="32" t="s">
        <v>0</v>
      </c>
      <c r="B29" s="39" t="s">
        <v>0</v>
      </c>
      <c r="C29" s="32">
        <v>2.2706173056312281E-2</v>
      </c>
      <c r="D29" s="32">
        <v>7.2817465088132999E-2</v>
      </c>
      <c r="E29" s="32">
        <v>8.3732903212380999E-2</v>
      </c>
      <c r="F29" s="32">
        <v>7.9001912975702998E-2</v>
      </c>
      <c r="G29" s="32">
        <v>6.7218624781557199E-2</v>
      </c>
      <c r="H29" s="32">
        <v>5.659495039106973E-2</v>
      </c>
      <c r="I29" s="32">
        <v>2.911315309282508E-2</v>
      </c>
      <c r="J29" s="32">
        <v>3.1291943489973931E-3</v>
      </c>
      <c r="K29" s="32">
        <v>3.3802717899999998E-10</v>
      </c>
      <c r="L29" s="32">
        <v>1.10249333E-10</v>
      </c>
      <c r="M29" s="32">
        <v>4.69245055E-10</v>
      </c>
      <c r="N29" s="32">
        <v>2.9088300102537192E-2</v>
      </c>
      <c r="O29" s="32">
        <v>4.1101430227409419E-2</v>
      </c>
      <c r="P29" s="32" t="s">
        <v>0</v>
      </c>
      <c r="Q29" s="32" t="s">
        <v>0</v>
      </c>
      <c r="R29" s="32" t="s">
        <v>0</v>
      </c>
      <c r="S29" s="33">
        <v>0.104468199</v>
      </c>
      <c r="T29" s="33">
        <v>8.7091975200000005E-2</v>
      </c>
      <c r="U29" s="33">
        <v>7.4092728787635995E-2</v>
      </c>
      <c r="V29" s="33">
        <v>2.9540278185600059E-2</v>
      </c>
      <c r="W29" s="33">
        <v>1.29336651E-10</v>
      </c>
      <c r="X29" s="33">
        <v>3.8038053250389427E-2</v>
      </c>
      <c r="Y29" s="33">
        <v>3.1736340173953367E-2</v>
      </c>
      <c r="Z29" s="33" t="s">
        <v>0</v>
      </c>
      <c r="AA29" s="40" t="s">
        <v>0</v>
      </c>
      <c r="AB29" s="40">
        <v>1.2418422000000001E-10</v>
      </c>
      <c r="AC29" s="40">
        <v>1.3547064630000001E-8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3.8612349845118681E-2</v>
      </c>
      <c r="AL29" s="1">
        <v>31.855</v>
      </c>
    </row>
    <row r="30" spans="1:45" x14ac:dyDescent="0.25">
      <c r="A30" s="31" t="s">
        <v>0</v>
      </c>
      <c r="B30" s="41" t="s">
        <v>0</v>
      </c>
      <c r="C30" s="31" t="s">
        <v>0</v>
      </c>
      <c r="D30" s="31">
        <v>0.15512064</v>
      </c>
      <c r="E30" s="31">
        <v>0.16226147399999999</v>
      </c>
      <c r="F30" s="31">
        <v>0.15933480699999999</v>
      </c>
      <c r="G30" s="31">
        <v>0.15702943999999999</v>
      </c>
      <c r="H30" s="31">
        <v>0.149606397</v>
      </c>
      <c r="I30" s="31">
        <v>0.13212164700000001</v>
      </c>
      <c r="J30" s="31">
        <v>0.109736310678205</v>
      </c>
      <c r="K30" s="31">
        <v>9.4599137112423806E-2</v>
      </c>
      <c r="L30" s="31">
        <v>7.37262705595087E-2</v>
      </c>
      <c r="M30" s="31">
        <v>4.4061190173553443E-2</v>
      </c>
      <c r="N30" s="31">
        <v>5.2250035225289863E-2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0.26298590999999999</v>
      </c>
      <c r="T30" s="33">
        <v>0.26065087999999997</v>
      </c>
      <c r="U30" s="33">
        <v>0.23139876500000001</v>
      </c>
      <c r="V30" s="33">
        <v>0.18493585600000001</v>
      </c>
      <c r="W30" s="33">
        <v>0.1047302448</v>
      </c>
      <c r="X30" s="33">
        <v>5.999879080399715E-2</v>
      </c>
      <c r="Y30" s="33">
        <v>7.9718963124876807E-2</v>
      </c>
      <c r="Z30" s="33">
        <v>4.1804563191349189E-2</v>
      </c>
      <c r="AA30" s="40">
        <v>1.610766507750731E-2</v>
      </c>
      <c r="AB30" s="40">
        <v>5.678481055E-8</v>
      </c>
      <c r="AC30" s="40">
        <v>4.690417391E-8</v>
      </c>
      <c r="AD30" s="40">
        <v>2.6827063979999999E-9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0.11009474317906096</v>
      </c>
      <c r="AL30" s="1">
        <v>35.685299999999998</v>
      </c>
    </row>
    <row r="31" spans="1:45" x14ac:dyDescent="0.25">
      <c r="A31" s="31" t="s">
        <v>0</v>
      </c>
      <c r="B31" s="41" t="s">
        <v>0</v>
      </c>
      <c r="C31" s="31" t="s">
        <v>0</v>
      </c>
      <c r="D31" s="31">
        <v>0.27412108000000002</v>
      </c>
      <c r="E31" s="31">
        <v>0.24488189399999999</v>
      </c>
      <c r="F31" s="31">
        <v>0.219343022</v>
      </c>
      <c r="G31" s="31">
        <v>0.218816497</v>
      </c>
      <c r="H31" s="31">
        <v>0.21585960000000001</v>
      </c>
      <c r="I31" s="31">
        <v>0.204061837</v>
      </c>
      <c r="J31" s="31">
        <v>0.18218682</v>
      </c>
      <c r="K31" s="31">
        <v>0.15705519400000001</v>
      </c>
      <c r="L31" s="31">
        <v>0.12911095643081999</v>
      </c>
      <c r="M31" s="31">
        <v>0.1006912912855054</v>
      </c>
      <c r="N31" s="31">
        <v>6.7979160397422592E-2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0.33269854999999998</v>
      </c>
      <c r="T31" s="33">
        <v>0.31362332999999998</v>
      </c>
      <c r="U31" s="33">
        <v>0.31724442000000003</v>
      </c>
      <c r="V31" s="33">
        <v>0.29186703000000003</v>
      </c>
      <c r="W31" s="33">
        <v>0.26142664399999999</v>
      </c>
      <c r="X31" s="33">
        <v>0.190375035</v>
      </c>
      <c r="Y31" s="33">
        <v>0.11292119175442999</v>
      </c>
      <c r="Z31" s="33" t="s">
        <v>0</v>
      </c>
      <c r="AA31" s="40">
        <v>3.6356587187531222E-2</v>
      </c>
      <c r="AB31" s="40">
        <v>1.524961113226159E-2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0.19429348755939857</v>
      </c>
      <c r="AL31" s="1">
        <v>39.709000000000003</v>
      </c>
    </row>
    <row r="32" spans="1:45" x14ac:dyDescent="0.25">
      <c r="A32" s="31" t="s">
        <v>0</v>
      </c>
      <c r="B32" s="41" t="s">
        <v>0</v>
      </c>
      <c r="C32" s="31" t="s">
        <v>0</v>
      </c>
      <c r="D32" s="31">
        <v>0.31195044999999999</v>
      </c>
      <c r="E32" s="31">
        <v>0.23912519199999999</v>
      </c>
      <c r="F32" s="31">
        <v>0.24911275599999999</v>
      </c>
      <c r="G32" s="31">
        <v>0.24998321000000001</v>
      </c>
      <c r="H32" s="31">
        <v>0.25044873000000001</v>
      </c>
      <c r="I32" s="31">
        <v>0.24478023500000001</v>
      </c>
      <c r="J32" s="31">
        <v>0.23537000399999999</v>
      </c>
      <c r="K32" s="31">
        <v>0.21646230399999999</v>
      </c>
      <c r="L32" s="31">
        <v>0.18113622800000001</v>
      </c>
      <c r="M32" s="31">
        <v>0.14278078180771489</v>
      </c>
      <c r="N32" s="31">
        <v>0.1123539806414823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0.39862202000000002</v>
      </c>
      <c r="U32" s="33">
        <v>0.36326206999999999</v>
      </c>
      <c r="V32" s="33">
        <v>0.38998198000000001</v>
      </c>
      <c r="W32" s="33">
        <v>0.38450880999999998</v>
      </c>
      <c r="X32" s="33">
        <v>0.34582943999999999</v>
      </c>
      <c r="Y32" s="33">
        <v>0.25145485000000001</v>
      </c>
      <c r="Z32" s="33">
        <v>0.19764098199999999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0.2647113346360665</v>
      </c>
      <c r="AL32" s="1">
        <v>43.982999999999997</v>
      </c>
    </row>
    <row r="33" spans="1:50" x14ac:dyDescent="0.25">
      <c r="A33" s="31" t="s">
        <v>0</v>
      </c>
      <c r="B33" s="41" t="s">
        <v>0</v>
      </c>
      <c r="C33" s="31" t="s">
        <v>0</v>
      </c>
      <c r="D33" s="31" t="s">
        <v>0</v>
      </c>
      <c r="E33" s="31">
        <v>0.245696207</v>
      </c>
      <c r="F33" s="31">
        <v>0.2608258</v>
      </c>
      <c r="G33" s="31">
        <v>0.26861558000000002</v>
      </c>
      <c r="H33" s="31">
        <v>0.253923344</v>
      </c>
      <c r="I33" s="31">
        <v>0.264643566</v>
      </c>
      <c r="J33" s="31">
        <v>0.27149210000000001</v>
      </c>
      <c r="K33" s="31">
        <v>0.26047466000000002</v>
      </c>
      <c r="L33" s="31">
        <v>0.21801304399999999</v>
      </c>
      <c r="M33" s="31">
        <v>0.17178851107874449</v>
      </c>
      <c r="N33" s="31">
        <v>0.15427259043716529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0.42721118000000002</v>
      </c>
      <c r="V33" s="33">
        <v>0.43260491000000001</v>
      </c>
      <c r="W33" s="33">
        <v>0.42170522999999999</v>
      </c>
      <c r="X33" s="33">
        <v>0.40541664999999999</v>
      </c>
      <c r="Y33" s="33">
        <v>0.35753286000000001</v>
      </c>
      <c r="Z33" s="33">
        <v>0.24655745500000001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0.29129835546974431</v>
      </c>
      <c r="AL33" s="1">
        <v>48.590400000000002</v>
      </c>
    </row>
    <row r="34" spans="1:50" x14ac:dyDescent="0.25">
      <c r="A34" s="27" t="s">
        <v>0</v>
      </c>
      <c r="B34" s="28" t="s">
        <v>0</v>
      </c>
      <c r="C34" s="27" t="s">
        <v>0</v>
      </c>
      <c r="D34" s="27" t="s">
        <v>0</v>
      </c>
      <c r="E34" s="27">
        <v>0.1915877602672563</v>
      </c>
      <c r="F34" s="27">
        <v>0.19669007259999999</v>
      </c>
      <c r="G34" s="27">
        <v>0.192346421312028</v>
      </c>
      <c r="H34" s="27">
        <v>0.14960125050678089</v>
      </c>
      <c r="I34" s="27">
        <v>0.18733140125709849</v>
      </c>
      <c r="J34" s="27">
        <v>0.27558548300000002</v>
      </c>
      <c r="K34" s="27">
        <v>0.24849744300000001</v>
      </c>
      <c r="L34" s="27">
        <v>0.203978211478795</v>
      </c>
      <c r="M34" s="27">
        <v>0.1445546703668775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0.36206739999999998</v>
      </c>
      <c r="V34" s="27">
        <v>0.37196175999999997</v>
      </c>
      <c r="W34" s="27">
        <v>0.33563302</v>
      </c>
      <c r="X34" s="27">
        <v>0.28932556999999998</v>
      </c>
      <c r="Y34" s="27">
        <v>0.27649877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0.24468994527063112</v>
      </c>
      <c r="AL34" s="1">
        <v>53.663899999999998</v>
      </c>
    </row>
    <row r="35" spans="1:50" x14ac:dyDescent="0.25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0.1765093405373041</v>
      </c>
      <c r="H35" s="27">
        <v>0.17668454062767699</v>
      </c>
      <c r="I35" s="27">
        <v>0.1749997705375109</v>
      </c>
      <c r="J35" s="27">
        <v>0.21185928649999999</v>
      </c>
      <c r="K35" s="27">
        <v>0.16179280024906989</v>
      </c>
      <c r="L35" s="27">
        <v>0.1190051101466508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0.206513844</v>
      </c>
      <c r="V35" s="27">
        <v>0.20138339999999999</v>
      </c>
      <c r="W35" s="27">
        <v>0.16062242400000001</v>
      </c>
      <c r="X35" s="27">
        <v>0.194087078</v>
      </c>
      <c r="Y35" s="27">
        <v>0.199745695</v>
      </c>
      <c r="Z35" s="27">
        <v>0.22115028069723369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0.18369613085795389</v>
      </c>
      <c r="AL35" s="9">
        <v>59.441600000000001</v>
      </c>
    </row>
    <row r="36" spans="1:50" x14ac:dyDescent="0.25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0.15806088018205641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0.15716875030145019</v>
      </c>
      <c r="U36" s="25">
        <v>0.17096971043709189</v>
      </c>
      <c r="V36" s="25" t="s">
        <v>0</v>
      </c>
      <c r="W36" s="25" t="s">
        <v>0</v>
      </c>
      <c r="X36" s="25">
        <v>7.4170664097584632E-2</v>
      </c>
      <c r="Y36" s="25">
        <v>0.1439701001931189</v>
      </c>
      <c r="Z36" s="25">
        <v>0.1442684402163712</v>
      </c>
      <c r="AA36" s="25">
        <v>0.15032952025476401</v>
      </c>
      <c r="AB36" s="25">
        <v>0.1440717002315666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0.14287622073925049</v>
      </c>
      <c r="AL36" s="4">
        <v>66.4435</v>
      </c>
    </row>
    <row r="37" spans="1:50" x14ac:dyDescent="0.25">
      <c r="A37" s="25">
        <v>2.2008404088416929E-2</v>
      </c>
      <c r="B37" s="26">
        <v>1.9696496086522419E-2</v>
      </c>
      <c r="C37" s="25">
        <v>1.775343508531152E-2</v>
      </c>
      <c r="D37" s="25">
        <v>1.279871108306036E-2</v>
      </c>
      <c r="E37" s="25">
        <v>4.6076956799902162E-3</v>
      </c>
      <c r="F37" s="25">
        <v>2.1273147837255001E-4</v>
      </c>
      <c r="G37" s="25">
        <v>8.1980234846000003E-8</v>
      </c>
      <c r="H37" s="25">
        <v>4.1586101474999998E-8</v>
      </c>
      <c r="I37" s="25">
        <v>2.7048573100000001E-8</v>
      </c>
      <c r="J37" s="25">
        <v>2.1636128873999998E-8</v>
      </c>
      <c r="K37" s="25">
        <v>2.2721691389999999E-8</v>
      </c>
      <c r="L37" s="25">
        <v>1.9493194540000001E-8</v>
      </c>
      <c r="M37" s="25">
        <v>1.6835323109999998E-8</v>
      </c>
      <c r="N37" s="25">
        <v>1.67288279E-8</v>
      </c>
      <c r="O37" s="25">
        <v>2.6730123024000002E-8</v>
      </c>
      <c r="P37" s="25">
        <v>6.2056420815028704E-3</v>
      </c>
      <c r="Q37" s="25">
        <v>1.654334708577869E-2</v>
      </c>
      <c r="R37" s="25">
        <v>2.3671722089652771E-2</v>
      </c>
      <c r="S37" s="25">
        <v>3.7092894097520153E-2</v>
      </c>
      <c r="T37" s="25">
        <v>4.211117709909723E-2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5.5426540103356653E-2</v>
      </c>
      <c r="Z37" s="25">
        <v>9.0671204135991834E-2</v>
      </c>
      <c r="AA37" s="25">
        <v>8.9152030132787163E-2</v>
      </c>
      <c r="AB37" s="25">
        <v>8.4285520134791514E-2</v>
      </c>
      <c r="AC37" s="25">
        <v>7.6833904119615201E-2</v>
      </c>
      <c r="AD37" s="25">
        <v>6.2603824107354447E-2</v>
      </c>
      <c r="AE37" s="25">
        <v>7.1015164113241741E-2</v>
      </c>
      <c r="AF37" s="25">
        <v>6.4489510108023826E-2</v>
      </c>
      <c r="AG37" s="25">
        <v>5.4190286101547053E-2</v>
      </c>
      <c r="AH37" s="25">
        <v>6.4766586106643223E-2</v>
      </c>
      <c r="AI37" s="25">
        <v>6.277015010485161E-2</v>
      </c>
      <c r="AJ37" s="25">
        <v>3.8345150094530767E-2</v>
      </c>
      <c r="AK37" s="3">
        <f t="shared" si="0"/>
        <v>3.1789137502442472E-2</v>
      </c>
      <c r="AL37" s="4">
        <v>76.463800000000006</v>
      </c>
    </row>
    <row r="38" spans="1:50" x14ac:dyDescent="0.25">
      <c r="A38" t="s">
        <v>42</v>
      </c>
      <c r="AK38" s="17">
        <f>SUM(A2:AJ35)/867</f>
        <v>9.5504807407391493E-2</v>
      </c>
      <c r="AP38" s="2" t="s">
        <v>123</v>
      </c>
    </row>
    <row r="39" spans="1:50" x14ac:dyDescent="0.25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0</v>
      </c>
      <c r="B40" s="26">
        <v>0.1086690201452233</v>
      </c>
      <c r="C40" s="25">
        <v>9.8485045145755623E-2</v>
      </c>
      <c r="D40" s="25">
        <v>9.558561015000655E-2</v>
      </c>
      <c r="E40" s="25">
        <v>9.4204076166607489E-2</v>
      </c>
      <c r="F40" s="25">
        <v>0.2578171804146055</v>
      </c>
      <c r="G40" s="25">
        <v>0.1813898104638241</v>
      </c>
      <c r="H40" s="25">
        <v>0.1722269504530721</v>
      </c>
      <c r="I40" s="25">
        <v>0.1879753804447977</v>
      </c>
      <c r="J40" s="25">
        <v>9.1751800145595419E-2</v>
      </c>
      <c r="K40" s="25">
        <v>0.116824396210121</v>
      </c>
      <c r="L40" s="25">
        <v>8.0008150131171851E-2</v>
      </c>
      <c r="M40" s="25">
        <v>7.7106230127217998E-2</v>
      </c>
      <c r="N40" s="25">
        <v>7.7526530127279406E-2</v>
      </c>
      <c r="O40" s="25">
        <v>0.18138646032368361</v>
      </c>
      <c r="P40" s="25">
        <v>6.6720024132433053E-2</v>
      </c>
      <c r="Q40" s="25">
        <v>4.9854077133896287E-2</v>
      </c>
      <c r="R40" s="25">
        <v>0.17637922040434201</v>
      </c>
      <c r="S40" s="25">
        <v>0.18101361041286659</v>
      </c>
      <c r="T40" s="25">
        <v>0.20704368031311751</v>
      </c>
      <c r="U40" s="25">
        <v>0.1039637901720207</v>
      </c>
      <c r="V40" s="25">
        <v>0.1065603001515652</v>
      </c>
      <c r="W40" s="25">
        <v>8.0556020122878727E-2</v>
      </c>
      <c r="X40" s="25">
        <v>0.1040159201401204</v>
      </c>
      <c r="Y40" s="25">
        <v>6.3778470120924538E-2</v>
      </c>
      <c r="Z40" s="25">
        <v>7.8405250135916246E-2</v>
      </c>
      <c r="AA40" s="25">
        <v>8.8085875137829034E-2</v>
      </c>
      <c r="AB40" s="25">
        <v>8.6207904132151417E-2</v>
      </c>
      <c r="AC40" s="25">
        <v>0.1022985901400084</v>
      </c>
      <c r="AD40" s="25">
        <v>0.12750587015586101</v>
      </c>
      <c r="AE40" s="25">
        <v>0.1250742201751687</v>
      </c>
      <c r="AF40" s="25">
        <v>0.1278429501882139</v>
      </c>
      <c r="AG40" s="25">
        <v>0.1024816601555117</v>
      </c>
      <c r="AH40" s="25">
        <v>5.2749970124426032E-2</v>
      </c>
      <c r="AI40" s="25">
        <v>0.10668724018517441</v>
      </c>
      <c r="AJ40" s="25" t="s">
        <v>0</v>
      </c>
      <c r="AK40" s="3">
        <f>AVERAGE(A40:AJ40)</f>
        <v>0.11641709659068784</v>
      </c>
      <c r="AL40" s="4">
        <v>-66.4435</v>
      </c>
      <c r="AM40" s="6" t="s">
        <v>94</v>
      </c>
      <c r="AO40" s="2">
        <f>SUM(A73:AJ74)/40</f>
        <v>3.8161067275818465E-2</v>
      </c>
      <c r="AP40" s="2">
        <f>((AK40-AK$3)*100)/AK$3</f>
        <v>26.186576291298476</v>
      </c>
      <c r="AQ40" s="2"/>
      <c r="AR40" s="6" t="s">
        <v>94</v>
      </c>
      <c r="AS40" s="2"/>
      <c r="AT40" s="2">
        <f>((AO40-AO$3)*100)/AO$3</f>
        <v>-29.339933131140334</v>
      </c>
      <c r="AU40" s="2"/>
    </row>
    <row r="41" spans="1:50" x14ac:dyDescent="0.25">
      <c r="A41" s="27">
        <v>0.1888117207561186</v>
      </c>
      <c r="B41" s="28">
        <v>0.18718060065183961</v>
      </c>
      <c r="C41" s="27">
        <v>0.18233521092176211</v>
      </c>
      <c r="D41" s="27">
        <v>0.18285220133720559</v>
      </c>
      <c r="E41" s="27">
        <v>0.1745507612731246</v>
      </c>
      <c r="F41" s="27">
        <v>0.16374150140454541</v>
      </c>
      <c r="G41" s="27">
        <v>0.167769731739037</v>
      </c>
      <c r="H41" s="27">
        <v>0.15814511137366871</v>
      </c>
      <c r="I41" s="27">
        <v>0.16690503139405369</v>
      </c>
      <c r="J41" s="27">
        <v>0.16569011108755929</v>
      </c>
      <c r="K41" s="27">
        <v>0.1665010509482068</v>
      </c>
      <c r="L41" s="27">
        <v>0.1703618310148583</v>
      </c>
      <c r="M41" s="27">
        <v>0.1684904209010003</v>
      </c>
      <c r="N41" s="27">
        <v>0.16964850096768061</v>
      </c>
      <c r="O41" s="27">
        <v>0.16446683088438011</v>
      </c>
      <c r="P41" s="27">
        <v>0.16597791111397811</v>
      </c>
      <c r="Q41" s="27">
        <v>0.15980278123342709</v>
      </c>
      <c r="R41" s="27">
        <v>0.14983676126389731</v>
      </c>
      <c r="S41" s="27">
        <v>0.1436861911171004</v>
      </c>
      <c r="T41" s="27">
        <v>0.15918013099880499</v>
      </c>
      <c r="U41" s="27">
        <v>0.15767758075128249</v>
      </c>
      <c r="V41" s="27">
        <v>0.14981237046820631</v>
      </c>
      <c r="W41" s="27">
        <v>0.1446764903417698</v>
      </c>
      <c r="X41" s="27">
        <v>0.1524494902983298</v>
      </c>
      <c r="Y41" s="27">
        <v>0.23472577047904131</v>
      </c>
      <c r="Z41" s="27">
        <v>0.23912760040194461</v>
      </c>
      <c r="AA41" s="27">
        <v>0.23830608038092679</v>
      </c>
      <c r="AB41" s="27">
        <v>0.2360185704680835</v>
      </c>
      <c r="AC41" s="27">
        <v>0.2366294405568958</v>
      </c>
      <c r="AD41" s="27">
        <v>0.23894598048057411</v>
      </c>
      <c r="AE41" s="27">
        <v>0.2373164103613559</v>
      </c>
      <c r="AF41" s="27">
        <v>0.23322330056106841</v>
      </c>
      <c r="AG41" s="27">
        <v>0.18365213045566281</v>
      </c>
      <c r="AH41" s="27">
        <v>0.18800281048215889</v>
      </c>
      <c r="AI41" s="27">
        <v>0.18121333067256321</v>
      </c>
      <c r="AJ41" s="27">
        <v>0.18137999066180421</v>
      </c>
      <c r="AK41" s="3">
        <f t="shared" si="0"/>
        <v>0.1830303261167755</v>
      </c>
      <c r="AL41" s="9">
        <v>-59.441600000000001</v>
      </c>
      <c r="AM41" s="6" t="s">
        <v>116</v>
      </c>
      <c r="AO41" s="2">
        <f>SUM(A39:AJ40)/34</f>
        <v>0.11641709659068784</v>
      </c>
      <c r="AP41" s="2">
        <f>((AK41-AK$4)*100)/AK$4</f>
        <v>4.5069809218585286</v>
      </c>
      <c r="AQ41" s="2"/>
      <c r="AR41" s="6" t="s">
        <v>116</v>
      </c>
      <c r="AS41" s="2"/>
      <c r="AT41" s="1">
        <f>((AO41-AO$4)*100)/AO$4</f>
        <v>26.186576291298476</v>
      </c>
    </row>
    <row r="42" spans="1:50" x14ac:dyDescent="0.25">
      <c r="A42" s="27">
        <v>0.31156867999999999</v>
      </c>
      <c r="B42" s="28">
        <v>0.30803584000000001</v>
      </c>
      <c r="C42" s="27">
        <v>0.30278059000000002</v>
      </c>
      <c r="D42" s="27">
        <v>0.30240529999999999</v>
      </c>
      <c r="E42" s="27">
        <v>0.299434855</v>
      </c>
      <c r="F42" s="27">
        <v>0.28803572999999999</v>
      </c>
      <c r="G42" s="27">
        <v>0.27375252999999999</v>
      </c>
      <c r="H42" s="27">
        <v>0.27820964999999998</v>
      </c>
      <c r="I42" s="27">
        <v>0.29345178999999999</v>
      </c>
      <c r="J42" s="27">
        <v>0.31243673</v>
      </c>
      <c r="K42" s="27">
        <v>0.31354926999999999</v>
      </c>
      <c r="L42" s="27">
        <v>0.31103554</v>
      </c>
      <c r="M42" s="27">
        <v>0.309742036</v>
      </c>
      <c r="N42" s="27">
        <v>0.30604705999999998</v>
      </c>
      <c r="O42" s="27">
        <v>0.30048036</v>
      </c>
      <c r="P42" s="27">
        <v>0.29369937000000002</v>
      </c>
      <c r="Q42" s="27">
        <v>0.28720794999999999</v>
      </c>
      <c r="R42" s="27">
        <v>0.26659403999999998</v>
      </c>
      <c r="S42" s="27">
        <v>0.231482304</v>
      </c>
      <c r="T42" s="27">
        <v>0.23985783799999999</v>
      </c>
      <c r="U42" s="27">
        <v>0.26896304500000001</v>
      </c>
      <c r="V42" s="27">
        <v>0.29059940000000001</v>
      </c>
      <c r="W42" s="27">
        <v>0.29215649999999999</v>
      </c>
      <c r="X42" s="27">
        <v>0.29025095000000001</v>
      </c>
      <c r="Y42" s="27">
        <v>0.29115068999999999</v>
      </c>
      <c r="Z42" s="27">
        <v>0.28929416299999999</v>
      </c>
      <c r="AA42" s="27">
        <v>0.29447955399999998</v>
      </c>
      <c r="AB42" s="27">
        <v>0.30015310000000001</v>
      </c>
      <c r="AC42" s="27">
        <v>0.30149891000000001</v>
      </c>
      <c r="AD42" s="27">
        <v>0.30554185</v>
      </c>
      <c r="AE42" s="27">
        <v>0.29871521000000001</v>
      </c>
      <c r="AF42" s="27">
        <v>0.30228821500000003</v>
      </c>
      <c r="AG42" s="27">
        <v>0.30861638000000002</v>
      </c>
      <c r="AH42" s="27">
        <v>0.31090322399999998</v>
      </c>
      <c r="AI42" s="27">
        <v>0.31281694999999998</v>
      </c>
      <c r="AJ42" s="27">
        <v>0.31264598999999998</v>
      </c>
      <c r="AK42" s="3">
        <f t="shared" si="0"/>
        <v>0.29444115538888888</v>
      </c>
      <c r="AL42" s="21">
        <v>-53.663899999999998</v>
      </c>
      <c r="AM42" s="10" t="s">
        <v>94</v>
      </c>
      <c r="AO42" s="2">
        <f>SUM(A71:AJ72)/26</f>
        <v>0.21314462615745258</v>
      </c>
      <c r="AP42" s="2">
        <f>((AK42-AK$5)*100)/AK$5</f>
        <v>1.7575491614508645</v>
      </c>
      <c r="AQ42" s="2"/>
      <c r="AR42" s="10" t="s">
        <v>94</v>
      </c>
      <c r="AS42" s="2"/>
      <c r="AT42" s="1">
        <f>((AO42-AO$5)*100)/AO$5</f>
        <v>-1.5675368256088515</v>
      </c>
    </row>
    <row r="43" spans="1:50" x14ac:dyDescent="0.25">
      <c r="A43" s="29">
        <v>0.30725026999999999</v>
      </c>
      <c r="B43" s="30">
        <v>0.30266061</v>
      </c>
      <c r="C43" s="29">
        <v>0.29523819000000001</v>
      </c>
      <c r="D43" s="29">
        <v>0.29509565999999998</v>
      </c>
      <c r="E43" s="31">
        <v>0.29271754999999999</v>
      </c>
      <c r="F43" s="31">
        <v>0.28949467000000001</v>
      </c>
      <c r="G43" s="31">
        <v>0.28917760999999997</v>
      </c>
      <c r="H43" s="31">
        <v>0.29021712399999999</v>
      </c>
      <c r="I43" s="31">
        <v>0.29547166000000002</v>
      </c>
      <c r="J43" s="31">
        <v>0.29415089999999999</v>
      </c>
      <c r="K43" s="31">
        <v>0.29230983999999999</v>
      </c>
      <c r="L43" s="31">
        <v>0.28934051999999999</v>
      </c>
      <c r="M43" s="31">
        <v>0.28789400999999998</v>
      </c>
      <c r="N43" s="31">
        <v>0.28734409</v>
      </c>
      <c r="O43" s="31">
        <v>0.28645537999999998</v>
      </c>
      <c r="P43" s="31">
        <v>0.28157916</v>
      </c>
      <c r="Q43" s="32">
        <v>0.27354824999999999</v>
      </c>
      <c r="R43" s="32">
        <v>0.26568292999999998</v>
      </c>
      <c r="S43" s="33">
        <v>0.240028722</v>
      </c>
      <c r="T43" s="33" t="s">
        <v>0</v>
      </c>
      <c r="U43" s="33">
        <v>0.28874072000000001</v>
      </c>
      <c r="V43" s="33">
        <v>0.28925171500000002</v>
      </c>
      <c r="W43" s="33">
        <v>0.29051125999999999</v>
      </c>
      <c r="X43" s="33">
        <v>0.29140335000000001</v>
      </c>
      <c r="Y43" s="33">
        <v>0.29458415999999998</v>
      </c>
      <c r="Z43" s="33">
        <v>0.29954350000000002</v>
      </c>
      <c r="AA43" s="33">
        <v>0.30386255499999998</v>
      </c>
      <c r="AB43" s="33">
        <v>0.30333412999999998</v>
      </c>
      <c r="AC43" s="29">
        <v>0.30551803999999999</v>
      </c>
      <c r="AD43" s="29">
        <v>0.31013669399999999</v>
      </c>
      <c r="AE43" s="29">
        <v>0.31231832999999998</v>
      </c>
      <c r="AF43" s="29">
        <v>0.31182194000000002</v>
      </c>
      <c r="AG43" s="29">
        <v>0.31051505000000001</v>
      </c>
      <c r="AH43" s="29">
        <v>0.31273041000000001</v>
      </c>
      <c r="AI43" s="29">
        <v>0.31206182999999998</v>
      </c>
      <c r="AJ43" s="29">
        <v>0.31046351</v>
      </c>
      <c r="AK43" s="3">
        <f t="shared" si="0"/>
        <v>0.29435583828571432</v>
      </c>
      <c r="AL43" s="1">
        <v>-48.590400000000002</v>
      </c>
      <c r="AM43" s="10" t="s">
        <v>116</v>
      </c>
      <c r="AO43" s="2">
        <f>SUM(A41:AJ42)/72</f>
        <v>0.23873574075283216</v>
      </c>
      <c r="AP43" s="2">
        <f>((AK43-AK$6)*100)/AK$6</f>
        <v>-0.2955895971780958</v>
      </c>
      <c r="AQ43" s="2"/>
      <c r="AR43" s="10" t="s">
        <v>116</v>
      </c>
      <c r="AS43" s="2"/>
      <c r="AT43" s="1">
        <f>((AO43-AO$6)*100)/AO$6</f>
        <v>2.7942225882062002</v>
      </c>
    </row>
    <row r="44" spans="1:50" x14ac:dyDescent="0.25">
      <c r="A44" s="29">
        <v>0.29096374000000003</v>
      </c>
      <c r="B44" s="30">
        <v>0.28655122999999999</v>
      </c>
      <c r="C44" s="29">
        <v>0.27836229400000001</v>
      </c>
      <c r="D44" s="29">
        <v>0.27318409999999999</v>
      </c>
      <c r="E44" s="31">
        <v>0.25124987999999998</v>
      </c>
      <c r="F44" s="31">
        <v>0.20296628999999999</v>
      </c>
      <c r="G44" s="31">
        <v>0.18652503400000001</v>
      </c>
      <c r="H44" s="31">
        <v>0.16780864600000001</v>
      </c>
      <c r="I44" s="31">
        <v>0.18530828199999999</v>
      </c>
      <c r="J44" s="31">
        <v>0.198179616</v>
      </c>
      <c r="K44" s="31">
        <v>0.20671558500000001</v>
      </c>
      <c r="L44" s="31">
        <v>0.21150933699999999</v>
      </c>
      <c r="M44" s="31">
        <v>0.218177652</v>
      </c>
      <c r="N44" s="31">
        <v>0.225389272</v>
      </c>
      <c r="O44" s="31">
        <v>0.23109801599999999</v>
      </c>
      <c r="P44" s="31">
        <v>0.22701697000000001</v>
      </c>
      <c r="Q44" s="32">
        <v>0.22494556800000001</v>
      </c>
      <c r="R44" s="32">
        <v>0.20742590699999999</v>
      </c>
      <c r="S44" s="33">
        <v>0.19466314400000001</v>
      </c>
      <c r="T44" s="33" t="s">
        <v>0</v>
      </c>
      <c r="U44" s="33">
        <v>0.26323390400000002</v>
      </c>
      <c r="V44" s="33">
        <v>0.26965961999999999</v>
      </c>
      <c r="W44" s="33">
        <v>0.27249706000000001</v>
      </c>
      <c r="X44" s="33">
        <v>0.27522602000000002</v>
      </c>
      <c r="Y44" s="33">
        <v>0.28110408999999997</v>
      </c>
      <c r="Z44" s="33">
        <v>0.28722133</v>
      </c>
      <c r="AA44" s="33">
        <v>0.29023367</v>
      </c>
      <c r="AB44" s="33">
        <v>0.28926168600000002</v>
      </c>
      <c r="AC44" s="29">
        <v>0.29228672999999999</v>
      </c>
      <c r="AD44" s="29">
        <v>0.30258815</v>
      </c>
      <c r="AE44" s="29">
        <v>0.30565639999999999</v>
      </c>
      <c r="AF44" s="29">
        <v>0.30516959999999999</v>
      </c>
      <c r="AG44" s="29">
        <v>0.30608729000000001</v>
      </c>
      <c r="AH44" s="29">
        <v>0.305643524</v>
      </c>
      <c r="AI44" s="29">
        <v>0.30139360999999998</v>
      </c>
      <c r="AJ44" s="29">
        <v>0.29617627000000002</v>
      </c>
      <c r="AK44" s="3">
        <f t="shared" si="0"/>
        <v>0.2546137004857143</v>
      </c>
      <c r="AL44" s="1">
        <v>-43.982999999999997</v>
      </c>
      <c r="AM44" s="11" t="s">
        <v>99</v>
      </c>
      <c r="AO44" s="2">
        <f>SUM(A66:R70)/56</f>
        <v>0.14146056183745151</v>
      </c>
      <c r="AP44" s="2">
        <f>((AK44-AK$7)*100)/AK$7</f>
        <v>-4.6877849000117155</v>
      </c>
      <c r="AR44" s="11" t="s">
        <v>99</v>
      </c>
      <c r="AS44" s="2"/>
      <c r="AT44" s="1">
        <f>((AO44-AO$7)*100)/AO$7</f>
        <v>-7.7972460615694263</v>
      </c>
    </row>
    <row r="45" spans="1:50" x14ac:dyDescent="0.25">
      <c r="A45" s="29">
        <v>0.25615462</v>
      </c>
      <c r="B45" s="30">
        <v>0.22184458400000001</v>
      </c>
      <c r="C45" s="29">
        <v>0.17491584700000001</v>
      </c>
      <c r="D45" s="29">
        <v>0.139824691</v>
      </c>
      <c r="E45" s="31">
        <v>0.11188943984999999</v>
      </c>
      <c r="F45" s="31">
        <v>0.11880473799999999</v>
      </c>
      <c r="G45" s="31">
        <v>9.8664510227221003E-2</v>
      </c>
      <c r="H45" s="31">
        <v>0.106852429</v>
      </c>
      <c r="I45" s="31">
        <v>0.114034022</v>
      </c>
      <c r="J45" s="31">
        <v>0.12105165499999999</v>
      </c>
      <c r="K45" s="31">
        <v>0.12133201</v>
      </c>
      <c r="L45" s="31">
        <v>0.11854602440000001</v>
      </c>
      <c r="M45" s="31">
        <v>0.119385224</v>
      </c>
      <c r="N45" s="31">
        <v>0.123929702</v>
      </c>
      <c r="O45" s="31">
        <v>0.127216888</v>
      </c>
      <c r="P45" s="31">
        <v>0.1270684883</v>
      </c>
      <c r="Q45" s="32">
        <v>0.12600341700000001</v>
      </c>
      <c r="R45" s="32">
        <v>0.1153158326665432</v>
      </c>
      <c r="S45" s="33">
        <v>0.1204535613063249</v>
      </c>
      <c r="T45" s="33" t="s">
        <v>0</v>
      </c>
      <c r="U45" s="33">
        <v>0.14104208900000001</v>
      </c>
      <c r="V45" s="33">
        <v>0.18374739600000001</v>
      </c>
      <c r="W45" s="33">
        <v>0.20779240500000001</v>
      </c>
      <c r="X45" s="33">
        <v>0.21888668999999999</v>
      </c>
      <c r="Y45" s="33">
        <v>0.21882237399999999</v>
      </c>
      <c r="Z45" s="33">
        <v>0.22132780299999999</v>
      </c>
      <c r="AA45" s="33">
        <v>0.22125328699999999</v>
      </c>
      <c r="AB45" s="33">
        <v>0.21932328000000001</v>
      </c>
      <c r="AC45" s="29">
        <v>0.23892251</v>
      </c>
      <c r="AD45" s="29">
        <v>0.26668088499999998</v>
      </c>
      <c r="AE45" s="29">
        <v>0.27420972999999998</v>
      </c>
      <c r="AF45" s="29">
        <v>0.28373309600000002</v>
      </c>
      <c r="AG45" s="29">
        <v>0.28576234</v>
      </c>
      <c r="AH45" s="29">
        <v>0.28361012499999999</v>
      </c>
      <c r="AI45" s="29">
        <v>0.280028314</v>
      </c>
      <c r="AJ45" s="29">
        <v>0.27301750000000002</v>
      </c>
      <c r="AK45" s="3">
        <f t="shared" si="0"/>
        <v>0.18232707165000253</v>
      </c>
      <c r="AL45" s="1">
        <v>-39.709000000000003</v>
      </c>
      <c r="AM45" s="11" t="s">
        <v>102</v>
      </c>
      <c r="AO45" s="2">
        <f>SUM(E43:R47)/68</f>
        <v>0.14235933598387457</v>
      </c>
      <c r="AP45" s="2">
        <f>((AK45-AK$8)*100)/AK$8</f>
        <v>-7.8483231251808698</v>
      </c>
      <c r="AR45" s="11" t="s">
        <v>102</v>
      </c>
      <c r="AS45" s="2"/>
      <c r="AT45" s="1">
        <f>((AO45-AO$8)*100)/AO$8</f>
        <v>-7.227551891469786</v>
      </c>
    </row>
    <row r="46" spans="1:50" x14ac:dyDescent="0.25">
      <c r="A46" s="29">
        <v>0.12816005799999999</v>
      </c>
      <c r="B46" s="30">
        <v>9.9117783783438509E-2</v>
      </c>
      <c r="C46" s="29">
        <v>7.4040452228868001E-2</v>
      </c>
      <c r="D46" s="29">
        <v>7.4933581690008702E-2</v>
      </c>
      <c r="E46" s="31" t="s">
        <v>0</v>
      </c>
      <c r="F46" s="31">
        <v>0.1444694</v>
      </c>
      <c r="G46" s="31">
        <v>7.394996366154169E-2</v>
      </c>
      <c r="H46" s="31">
        <v>6.3904151989428212E-2</v>
      </c>
      <c r="I46" s="31">
        <v>6.7461752885393494E-2</v>
      </c>
      <c r="J46" s="31">
        <v>6.7329742969560402E-2</v>
      </c>
      <c r="K46" s="31">
        <v>6.5742241824680595E-2</v>
      </c>
      <c r="L46" s="31">
        <v>6.2127670983550112E-2</v>
      </c>
      <c r="M46" s="31">
        <v>6.1379140816447901E-2</v>
      </c>
      <c r="N46" s="31">
        <v>6.3044295795706806E-2</v>
      </c>
      <c r="O46" s="31">
        <v>6.7013590831908151E-2</v>
      </c>
      <c r="P46" s="31">
        <v>6.95070557509158E-2</v>
      </c>
      <c r="Q46" s="32">
        <v>6.9241300614946599E-2</v>
      </c>
      <c r="R46" s="32">
        <v>5.4823663313909983E-2</v>
      </c>
      <c r="S46" s="33">
        <v>5.2798793292182358E-2</v>
      </c>
      <c r="T46" s="33" t="s">
        <v>0</v>
      </c>
      <c r="U46" s="33">
        <v>9.77791218544595E-2</v>
      </c>
      <c r="V46" s="33">
        <v>0.109422801</v>
      </c>
      <c r="W46" s="33">
        <v>0.135032244</v>
      </c>
      <c r="X46" s="33">
        <v>0.14945143299999999</v>
      </c>
      <c r="Y46" s="33">
        <v>0.14656848</v>
      </c>
      <c r="Z46" s="33">
        <v>0.13509892849999999</v>
      </c>
      <c r="AA46" s="33">
        <v>0.1154646587</v>
      </c>
      <c r="AB46" s="33">
        <v>0.11905112380000001</v>
      </c>
      <c r="AC46" s="29">
        <v>0.17105267199999999</v>
      </c>
      <c r="AD46" s="29">
        <v>0.122670049</v>
      </c>
      <c r="AE46" s="29">
        <v>0.1052150904</v>
      </c>
      <c r="AF46" s="29">
        <v>0.130049583</v>
      </c>
      <c r="AG46" s="29">
        <v>0.16077040000000001</v>
      </c>
      <c r="AH46" s="29">
        <v>0.17272729000000001</v>
      </c>
      <c r="AI46" s="29">
        <v>0.17290949999999999</v>
      </c>
      <c r="AJ46" s="29">
        <v>0.15820942199999999</v>
      </c>
      <c r="AK46" s="3">
        <f t="shared" si="0"/>
        <v>0.10472110110843962</v>
      </c>
      <c r="AL46" s="1">
        <v>-35.685299999999998</v>
      </c>
      <c r="AM46" s="12" t="s">
        <v>105</v>
      </c>
      <c r="AO46" s="2">
        <f>SUM(S66:Z70)/35</f>
        <v>0.20487099961894903</v>
      </c>
      <c r="AP46" s="2">
        <f>((AK46-AK$9)*100)/AK$9</f>
        <v>-9.2574679441741043</v>
      </c>
      <c r="AR46" s="12" t="s">
        <v>105</v>
      </c>
      <c r="AS46" s="2"/>
      <c r="AT46" s="1">
        <f>((AO46-AO$9)*100)/AO$9</f>
        <v>-10.744660088576968</v>
      </c>
    </row>
    <row r="47" spans="1:50" x14ac:dyDescent="0.25">
      <c r="A47" s="29">
        <v>5.5150580426743583E-2</v>
      </c>
      <c r="B47" s="30">
        <v>4.4980910342354949E-2</v>
      </c>
      <c r="C47" s="29">
        <v>1.9542420137937808E-2</v>
      </c>
      <c r="D47" s="29" t="s">
        <v>0</v>
      </c>
      <c r="E47" s="31" t="s">
        <v>0</v>
      </c>
      <c r="F47" s="31">
        <v>7.9291198356123999E-2</v>
      </c>
      <c r="G47" s="31">
        <v>2.4941074165336741E-2</v>
      </c>
      <c r="H47" s="31">
        <v>1.845709614236455E-2</v>
      </c>
      <c r="I47" s="31">
        <v>1.3665887119656739E-2</v>
      </c>
      <c r="J47" s="31">
        <v>5.0528214363000002E-8</v>
      </c>
      <c r="K47" s="31">
        <v>1.7200938500000001E-10</v>
      </c>
      <c r="L47" s="31">
        <v>8.5297174000000002E-11</v>
      </c>
      <c r="M47" s="31">
        <v>1.196388384E-9</v>
      </c>
      <c r="N47" s="31">
        <v>4.2109391343999997E-8</v>
      </c>
      <c r="O47" s="31">
        <v>1.914617861973135E-3</v>
      </c>
      <c r="P47" s="31">
        <v>2.3088814611997499E-3</v>
      </c>
      <c r="Q47" s="32">
        <v>3.696957885E-9</v>
      </c>
      <c r="R47" s="32">
        <v>6.7893126799704006E-5</v>
      </c>
      <c r="S47" s="33">
        <v>2.7284557130271069E-2</v>
      </c>
      <c r="T47" s="33" t="s">
        <v>0</v>
      </c>
      <c r="U47" s="33" t="s">
        <v>0</v>
      </c>
      <c r="V47" s="33">
        <v>4.266575017371517E-2</v>
      </c>
      <c r="W47" s="33">
        <v>5.5750711880984301E-2</v>
      </c>
      <c r="X47" s="33">
        <v>6.6344412442033512E-2</v>
      </c>
      <c r="Y47" s="33">
        <v>6.8100101453725817E-2</v>
      </c>
      <c r="Z47" s="33">
        <v>5.1169876364568538E-2</v>
      </c>
      <c r="AA47" s="33">
        <v>2.6479082102867851E-2</v>
      </c>
      <c r="AB47" s="33">
        <v>6.5554970515726133E-2</v>
      </c>
      <c r="AC47" s="29" t="s">
        <v>0</v>
      </c>
      <c r="AD47" s="29">
        <v>6.2436747693429502E-2</v>
      </c>
      <c r="AE47" s="29">
        <v>4.5921225738358412E-2</v>
      </c>
      <c r="AF47" s="29">
        <v>2.1179343147963919E-2</v>
      </c>
      <c r="AG47" s="29">
        <v>9.6248630699999992E-10</v>
      </c>
      <c r="AH47" s="29">
        <v>2.75857190927579E-2</v>
      </c>
      <c r="AI47" s="29">
        <v>4.3971248197881799E-2</v>
      </c>
      <c r="AJ47" s="29">
        <v>4.2000186192504653E-2</v>
      </c>
      <c r="AK47" s="3">
        <f t="shared" si="0"/>
        <v>2.925047064574272E-2</v>
      </c>
      <c r="AL47" s="1">
        <v>-31.855</v>
      </c>
      <c r="AM47" s="12" t="s">
        <v>108</v>
      </c>
      <c r="AO47" s="2">
        <f>SUM(S43:AB47)/44</f>
        <v>0.18729605835265595</v>
      </c>
      <c r="AP47" s="2">
        <f>((AK47-AK$10)*100)/AK$10</f>
        <v>-16.996351020736181</v>
      </c>
      <c r="AR47" s="12" t="s">
        <v>108</v>
      </c>
      <c r="AS47" s="2"/>
      <c r="AT47" s="1">
        <f>((AO47-AO$10)*100)/AO$10</f>
        <v>-4.7243622247101476</v>
      </c>
    </row>
    <row r="48" spans="1:50" x14ac:dyDescent="0.25">
      <c r="A48" s="29">
        <v>3.4082163189056901E-2</v>
      </c>
      <c r="B48" s="30">
        <v>3.4610700185788663E-2</v>
      </c>
      <c r="C48" s="29" t="s">
        <v>0</v>
      </c>
      <c r="D48" s="29" t="s">
        <v>0</v>
      </c>
      <c r="E48" s="34" t="s">
        <v>0</v>
      </c>
      <c r="F48" s="34">
        <v>5.9942403400468101E-2</v>
      </c>
      <c r="G48" s="34">
        <v>3.1258490365853958E-2</v>
      </c>
      <c r="H48" s="34">
        <v>2.6886035228746059E-2</v>
      </c>
      <c r="I48" s="34">
        <v>2.15379451753379E-2</v>
      </c>
      <c r="J48" s="34">
        <v>7.7416566820061603E-3</v>
      </c>
      <c r="K48" s="34">
        <v>5.8325345250000003E-8</v>
      </c>
      <c r="L48" s="34">
        <v>4.8795809170000002E-9</v>
      </c>
      <c r="M48" s="34">
        <v>1.7035777719999999E-9</v>
      </c>
      <c r="N48" s="34">
        <v>1.033358008E-9</v>
      </c>
      <c r="O48" s="34">
        <v>5.6344444500000002E-10</v>
      </c>
      <c r="P48" s="34">
        <v>3.5072169799999999E-10</v>
      </c>
      <c r="Q48" s="34">
        <v>5.2621442900000003E-10</v>
      </c>
      <c r="R48" s="34">
        <v>1.623367768E-8</v>
      </c>
      <c r="S48" s="35">
        <v>7.8112693710687608E-3</v>
      </c>
      <c r="T48" s="35" t="s">
        <v>0</v>
      </c>
      <c r="U48" s="35" t="s">
        <v>0</v>
      </c>
      <c r="V48" s="35">
        <v>6.768087460303801E-2</v>
      </c>
      <c r="W48" s="35">
        <v>4.4773866029723101E-2</v>
      </c>
      <c r="X48" s="35">
        <v>8.4380584217755988E-5</v>
      </c>
      <c r="Y48" s="35">
        <v>2.5745629000000003E-10</v>
      </c>
      <c r="Z48" s="35">
        <v>1.75536442E-10</v>
      </c>
      <c r="AA48" s="35">
        <v>3.7253764226238349E-2</v>
      </c>
      <c r="AB48" s="35">
        <v>6.064259041936465E-2</v>
      </c>
      <c r="AC48" s="36" t="s">
        <v>0</v>
      </c>
      <c r="AD48" s="29">
        <v>6.1309605183656198E-2</v>
      </c>
      <c r="AE48" s="29">
        <v>5.57877474009323E-2</v>
      </c>
      <c r="AF48" s="29">
        <v>4.3796750441314362E-2</v>
      </c>
      <c r="AG48" s="29">
        <v>3.2629613202011028E-2</v>
      </c>
      <c r="AH48" s="29">
        <v>2.6021425160205822E-2</v>
      </c>
      <c r="AI48" s="29">
        <v>2.5540775149706839E-2</v>
      </c>
      <c r="AJ48" s="29">
        <v>2.3808733133824408E-2</v>
      </c>
      <c r="AK48" s="3">
        <f t="shared" si="0"/>
        <v>2.3440029106049077E-2</v>
      </c>
      <c r="AL48" s="13">
        <v>-28.178599999999999</v>
      </c>
      <c r="AM48" s="14" t="s">
        <v>99</v>
      </c>
      <c r="AO48" s="7">
        <f>(SUM(B57:O65)+SUM(P57:R61))/140</f>
        <v>6.1053695637952564E-3</v>
      </c>
      <c r="AP48" s="2">
        <f>((AK48-AK$11)*100)/AK$11</f>
        <v>-16.512658177128127</v>
      </c>
      <c r="AR48" s="14" t="s">
        <v>99</v>
      </c>
      <c r="AS48" s="2"/>
      <c r="AT48" s="1">
        <f>((AO48-AO$11)*100)/AO$11</f>
        <v>-18.285707912685076</v>
      </c>
      <c r="AU48">
        <f>SUM(AT48:AT51)/4</f>
        <v>-22.892951340824805</v>
      </c>
    </row>
    <row r="49" spans="1:46" x14ac:dyDescent="0.25">
      <c r="A49" s="29">
        <v>1.6242117077477719E-2</v>
      </c>
      <c r="B49" s="30">
        <v>1.1271456064439271E-2</v>
      </c>
      <c r="C49" s="29" t="s">
        <v>0</v>
      </c>
      <c r="D49" s="29" t="s">
        <v>0</v>
      </c>
      <c r="E49" s="34" t="s">
        <v>0</v>
      </c>
      <c r="F49" s="34">
        <v>6.6841894915955602E-2</v>
      </c>
      <c r="G49" s="34">
        <v>2.188404813830052E-2</v>
      </c>
      <c r="H49" s="34">
        <v>7.9312315709889909E-3</v>
      </c>
      <c r="I49" s="34">
        <v>5.1515450651358503E-3</v>
      </c>
      <c r="J49" s="34">
        <v>5.7737580747E-8</v>
      </c>
      <c r="K49" s="34">
        <v>3.0535474926000003E-8</v>
      </c>
      <c r="L49" s="34">
        <v>4.673425224E-9</v>
      </c>
      <c r="M49" s="34">
        <v>1.62453139E-9</v>
      </c>
      <c r="N49" s="34">
        <v>1.0768221019999999E-9</v>
      </c>
      <c r="O49" s="34">
        <v>1.1685172800000001E-9</v>
      </c>
      <c r="P49" s="34">
        <v>1.7986867279999999E-9</v>
      </c>
      <c r="Q49" s="34">
        <v>4.7752968500000001E-9</v>
      </c>
      <c r="R49" s="34">
        <v>1.4354385030000001E-8</v>
      </c>
      <c r="S49" s="35">
        <v>6.3523453260000002E-9</v>
      </c>
      <c r="T49" s="35" t="s">
        <v>0</v>
      </c>
      <c r="U49" s="35" t="s">
        <v>0</v>
      </c>
      <c r="V49" s="35">
        <v>7.2028171494667004E-2</v>
      </c>
      <c r="W49" s="35">
        <v>3.8758006573460603E-2</v>
      </c>
      <c r="X49" s="35">
        <v>1.8879494806189999E-5</v>
      </c>
      <c r="Y49" s="35">
        <v>5.8989880795E-8</v>
      </c>
      <c r="Z49" s="35">
        <v>1.4275347093437619E-2</v>
      </c>
      <c r="AA49" s="35">
        <v>4.3359533318041321E-2</v>
      </c>
      <c r="AB49" s="35">
        <v>5.7017125451442267E-2</v>
      </c>
      <c r="AC49" s="36" t="s">
        <v>0</v>
      </c>
      <c r="AD49" s="29">
        <v>6.7957026213745012E-2</v>
      </c>
      <c r="AE49" s="29">
        <v>4.7356777865214902E-2</v>
      </c>
      <c r="AF49" s="29">
        <v>3.1904124168914347E-2</v>
      </c>
      <c r="AG49" s="29">
        <v>2.8701264124517629E-2</v>
      </c>
      <c r="AH49" s="29">
        <v>2.538334811353378E-2</v>
      </c>
      <c r="AI49" s="29">
        <v>2.6850488121702289E-2</v>
      </c>
      <c r="AJ49" s="29">
        <v>2.3784366103315441E-2</v>
      </c>
      <c r="AK49" s="3">
        <f t="shared" si="0"/>
        <v>2.0223897801868097E-2</v>
      </c>
      <c r="AL49" s="13">
        <v>-24.624300000000002</v>
      </c>
      <c r="AM49" s="14" t="s">
        <v>102</v>
      </c>
      <c r="AO49" s="2">
        <f>SUM(E48:R56)/126</f>
        <v>7.0964307110674262E-3</v>
      </c>
      <c r="AP49" s="2">
        <f>((AK49-AK$12)*100)/AK$12</f>
        <v>-18.60583880925849</v>
      </c>
      <c r="AR49" s="14" t="s">
        <v>102</v>
      </c>
      <c r="AS49" s="2"/>
      <c r="AT49" s="1">
        <f>((AO49-AO$12)*100)/AO$12</f>
        <v>-25.681450456600682</v>
      </c>
    </row>
    <row r="50" spans="1:46" x14ac:dyDescent="0.25">
      <c r="A50" s="29">
        <v>1.235548706212759E-2</v>
      </c>
      <c r="B50" s="30">
        <v>8.4552474000000001E-10</v>
      </c>
      <c r="C50" s="29" t="s">
        <v>0</v>
      </c>
      <c r="D50" s="29" t="s">
        <v>0</v>
      </c>
      <c r="E50" s="34" t="s">
        <v>0</v>
      </c>
      <c r="F50" s="34">
        <v>4.1647730604228099E-2</v>
      </c>
      <c r="G50" s="34">
        <v>9.3280235694025489E-3</v>
      </c>
      <c r="H50" s="34">
        <v>5.1390250100000001E-9</v>
      </c>
      <c r="I50" s="34">
        <v>6.0527159600000004E-10</v>
      </c>
      <c r="J50" s="34">
        <v>5.3512380800000004E-10</v>
      </c>
      <c r="K50" s="34">
        <v>1.1348318360000001E-9</v>
      </c>
      <c r="L50" s="34">
        <v>9.457595859999999E-10</v>
      </c>
      <c r="M50" s="34">
        <v>7.2606375599999999E-10</v>
      </c>
      <c r="N50" s="34">
        <v>9.0920295499999995E-10</v>
      </c>
      <c r="O50" s="34">
        <v>1.9369542899999999E-9</v>
      </c>
      <c r="P50" s="34">
        <v>4.4976760149999998E-9</v>
      </c>
      <c r="Q50" s="34">
        <v>1.1602200575999999E-8</v>
      </c>
      <c r="R50" s="34">
        <v>1.5916441967E-8</v>
      </c>
      <c r="S50" s="35">
        <v>3.1708758900000001E-10</v>
      </c>
      <c r="T50" s="35" t="s">
        <v>0</v>
      </c>
      <c r="U50" s="35" t="s">
        <v>0</v>
      </c>
      <c r="V50" s="35" t="s">
        <v>0</v>
      </c>
      <c r="W50" s="35">
        <v>2.0020570143263649E-2</v>
      </c>
      <c r="X50" s="35">
        <v>9.1157410733347499E-3</v>
      </c>
      <c r="Y50" s="35">
        <v>6.0042000661773096E-3</v>
      </c>
      <c r="Z50" s="35">
        <v>1.6554367100675021E-2</v>
      </c>
      <c r="AA50" s="35">
        <v>2.3575850068820101E-2</v>
      </c>
      <c r="AB50" s="35" t="s">
        <v>0</v>
      </c>
      <c r="AC50" s="36" t="s">
        <v>0</v>
      </c>
      <c r="AD50" s="29">
        <v>7.8274687696806011E-2</v>
      </c>
      <c r="AE50" s="29">
        <v>3.8896630115257569E-2</v>
      </c>
      <c r="AF50" s="29">
        <v>2.679522114420468E-2</v>
      </c>
      <c r="AG50" s="29">
        <v>2.4682758094155311E-2</v>
      </c>
      <c r="AH50" s="29">
        <v>2.7208725094333371E-2</v>
      </c>
      <c r="AI50" s="29">
        <v>2.869878209877599E-2</v>
      </c>
      <c r="AJ50" s="29">
        <v>2.5060939087659821E-2</v>
      </c>
      <c r="AK50" s="3">
        <f t="shared" si="0"/>
        <v>1.3864991361799483E-2</v>
      </c>
      <c r="AL50" s="13">
        <v>-21.168500000000002</v>
      </c>
      <c r="AM50" s="15" t="s">
        <v>105</v>
      </c>
      <c r="AO50" s="2">
        <f>(SUM(S57:AB65)+SUM(P62:R65))/67</f>
        <v>1.0469625226613464E-2</v>
      </c>
      <c r="AP50" s="2">
        <f>((AK50-AK$13)*100)/AK$13</f>
        <v>-18.821315758020038</v>
      </c>
      <c r="AR50" s="15" t="s">
        <v>105</v>
      </c>
      <c r="AS50" s="2"/>
      <c r="AT50" s="1">
        <f>((AO50-AO$13)*100)/AO$13</f>
        <v>-27.162287122253794</v>
      </c>
    </row>
    <row r="51" spans="1:46" x14ac:dyDescent="0.25">
      <c r="A51" s="29">
        <v>1.8744105069570159E-2</v>
      </c>
      <c r="B51" s="30">
        <v>2.7327179899999999E-10</v>
      </c>
      <c r="C51" s="29" t="s">
        <v>0</v>
      </c>
      <c r="D51" s="29" t="s">
        <v>0</v>
      </c>
      <c r="E51" s="34">
        <v>5.0081212742784403E-2</v>
      </c>
      <c r="F51" s="34">
        <v>3.8284550337967932E-2</v>
      </c>
      <c r="G51" s="34">
        <v>5.5582924582612842E-3</v>
      </c>
      <c r="H51" s="34">
        <v>1.9537473099999999E-10</v>
      </c>
      <c r="I51" s="34">
        <v>8.6968864999999995E-11</v>
      </c>
      <c r="J51" s="34">
        <v>1.49292197E-10</v>
      </c>
      <c r="K51" s="34">
        <v>8.0278916999999995E-11</v>
      </c>
      <c r="L51" s="34">
        <v>1.20557522E-10</v>
      </c>
      <c r="M51" s="34">
        <v>3.5638641300000001E-10</v>
      </c>
      <c r="N51" s="34">
        <v>7.9765423400000003E-10</v>
      </c>
      <c r="O51" s="34">
        <v>2.4627548169999999E-9</v>
      </c>
      <c r="P51" s="34">
        <v>7.4145009179999997E-9</v>
      </c>
      <c r="Q51" s="34">
        <v>2.3595933690000001E-8</v>
      </c>
      <c r="R51" s="34">
        <v>1.031932007586777E-2</v>
      </c>
      <c r="S51" s="35">
        <v>1.1665470199999999E-10</v>
      </c>
      <c r="T51" s="35" t="s">
        <v>0</v>
      </c>
      <c r="U51" s="35" t="s">
        <v>0</v>
      </c>
      <c r="V51" s="35" t="s">
        <v>0</v>
      </c>
      <c r="W51" s="35">
        <v>2.678029621216263E-2</v>
      </c>
      <c r="X51" s="35">
        <v>1.9655613099174699E-2</v>
      </c>
      <c r="Y51" s="35">
        <v>1.897731009348317E-2</v>
      </c>
      <c r="Z51" s="35">
        <v>2.2480635132608381E-2</v>
      </c>
      <c r="AA51" s="35">
        <v>3.4213718078983331E-2</v>
      </c>
      <c r="AB51" s="35" t="s">
        <v>0</v>
      </c>
      <c r="AC51" s="36" t="s">
        <v>0</v>
      </c>
      <c r="AD51" s="29" t="s">
        <v>0</v>
      </c>
      <c r="AE51" s="29">
        <v>1.2978190054977129E-2</v>
      </c>
      <c r="AF51" s="29">
        <v>2.51596271408101E-2</v>
      </c>
      <c r="AG51" s="29">
        <v>2.5666764100796779E-2</v>
      </c>
      <c r="AH51" s="29">
        <v>3.090781710755109E-2</v>
      </c>
      <c r="AI51" s="29">
        <v>3.5042410126815013E-2</v>
      </c>
      <c r="AJ51" s="29">
        <v>3.3696562126888763E-2</v>
      </c>
      <c r="AK51" s="3">
        <f t="shared" si="0"/>
        <v>1.4590944986011836E-2</v>
      </c>
      <c r="AL51" s="13">
        <v>-17.791599999999999</v>
      </c>
      <c r="AM51" s="15" t="s">
        <v>108</v>
      </c>
      <c r="AO51" s="2">
        <f>SUM(S48:AB56)/54</f>
        <v>2.4199981896845583E-2</v>
      </c>
      <c r="AP51" s="1">
        <f>((AK51-AK$14)*100)/AK$14</f>
        <v>-19.9701055452452</v>
      </c>
      <c r="AR51" s="15" t="s">
        <v>108</v>
      </c>
      <c r="AS51" s="2"/>
      <c r="AT51" s="1">
        <f>((AO51-AO$14)*100)/AO$14</f>
        <v>-20.442359871759674</v>
      </c>
    </row>
    <row r="52" spans="1:46" x14ac:dyDescent="0.25">
      <c r="A52" s="29">
        <v>2.604757807302889E-2</v>
      </c>
      <c r="B52" s="30">
        <v>5.5055140426830728E-3</v>
      </c>
      <c r="C52" s="29" t="s">
        <v>0</v>
      </c>
      <c r="D52" s="29" t="s">
        <v>0</v>
      </c>
      <c r="E52" s="34">
        <v>2.921181511834282E-2</v>
      </c>
      <c r="F52" s="34">
        <v>1.658941005761664E-2</v>
      </c>
      <c r="G52" s="34">
        <v>3.0140171400000001E-10</v>
      </c>
      <c r="H52" s="34">
        <v>8.3360133999999997E-11</v>
      </c>
      <c r="I52" s="34">
        <v>6.4827087999999997E-11</v>
      </c>
      <c r="J52" s="34">
        <v>5.3257134999999999E-11</v>
      </c>
      <c r="K52" s="34">
        <v>6.5641380000000001E-11</v>
      </c>
      <c r="L52" s="34">
        <v>1.35732017E-10</v>
      </c>
      <c r="M52" s="34">
        <v>3.2274742400000001E-10</v>
      </c>
      <c r="N52" s="34">
        <v>9.5250054400000008E-10</v>
      </c>
      <c r="O52" s="34">
        <v>3.7863991779999998E-9</v>
      </c>
      <c r="P52" s="34">
        <v>1.4581880204799999E-7</v>
      </c>
      <c r="Q52" s="34">
        <v>7.1129026576573504E-3</v>
      </c>
      <c r="R52" s="34">
        <v>2.551197414685542E-2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3.9080564326762338E-2</v>
      </c>
      <c r="X52" s="35">
        <v>2.327450010813464E-2</v>
      </c>
      <c r="Y52" s="35">
        <v>2.8246244137396639E-2</v>
      </c>
      <c r="Z52" s="35">
        <v>2.532124113198083E-2</v>
      </c>
      <c r="AA52" s="35">
        <v>4.6498362104518888E-2</v>
      </c>
      <c r="AB52" s="35" t="s">
        <v>0</v>
      </c>
      <c r="AC52" s="36" t="s">
        <v>0</v>
      </c>
      <c r="AD52" s="29" t="s">
        <v>0</v>
      </c>
      <c r="AE52" s="29">
        <v>3.0730627403075021E-2</v>
      </c>
      <c r="AF52" s="29">
        <v>1.830807707783547E-2</v>
      </c>
      <c r="AG52" s="29">
        <v>1.3073144553391361E-2</v>
      </c>
      <c r="AH52" s="29">
        <v>2.1716338066719441E-2</v>
      </c>
      <c r="AI52" s="29">
        <v>3.1966460091275177E-2</v>
      </c>
      <c r="AJ52" s="29">
        <v>3.5935666095244422E-2</v>
      </c>
      <c r="AK52" s="3">
        <f t="shared" si="0"/>
        <v>1.5708539658414337E-2</v>
      </c>
      <c r="AL52" s="13">
        <v>-14.477499999999999</v>
      </c>
      <c r="AM52" s="16" t="s">
        <v>117</v>
      </c>
      <c r="AO52" s="7">
        <f>(SUM(AC43:AJ65)+SUM(A43:D56))/173</f>
        <v>9.0637004231559265E-2</v>
      </c>
      <c r="AP52" s="2">
        <f>((AK52-AK$15)*100)/AK$15</f>
        <v>-23.676045421547453</v>
      </c>
      <c r="AR52" s="16" t="s">
        <v>117</v>
      </c>
      <c r="AS52" s="2"/>
      <c r="AT52" s="1">
        <f>((AO52-AO$15)*100)/AO$15</f>
        <v>-6.0052525225229232</v>
      </c>
    </row>
    <row r="53" spans="1:46" x14ac:dyDescent="0.25">
      <c r="A53" s="29">
        <v>5.0610214134887352E-2</v>
      </c>
      <c r="B53" s="30">
        <v>1.9581718060880771E-2</v>
      </c>
      <c r="C53" s="29" t="s">
        <v>0</v>
      </c>
      <c r="D53" s="29" t="s">
        <v>0</v>
      </c>
      <c r="E53" s="34">
        <v>7.7421183847095599E-4</v>
      </c>
      <c r="F53" s="34">
        <v>8.1734840444547905E-3</v>
      </c>
      <c r="G53" s="34">
        <v>1.7190287000000001E-10</v>
      </c>
      <c r="H53" s="34">
        <v>1.01577296E-10</v>
      </c>
      <c r="I53" s="34">
        <v>6.1743761999999999E-11</v>
      </c>
      <c r="J53" s="34">
        <v>5.2367057999999997E-11</v>
      </c>
      <c r="K53" s="34">
        <v>5.0049173999999999E-11</v>
      </c>
      <c r="L53" s="34">
        <v>5.5047930600000001E-11</v>
      </c>
      <c r="M53" s="34">
        <v>8.0307758999999997E-11</v>
      </c>
      <c r="N53" s="34">
        <v>1.024313008E-9</v>
      </c>
      <c r="O53" s="34">
        <v>6.5735705720000002E-9</v>
      </c>
      <c r="P53" s="34">
        <v>5.8313980527821647E-3</v>
      </c>
      <c r="Q53" s="34">
        <v>1.171650805744464E-2</v>
      </c>
      <c r="R53" s="34">
        <v>4.0967464275563303E-2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2.575737815255924E-2</v>
      </c>
      <c r="X53" s="35">
        <v>2.0705571104644521E-2</v>
      </c>
      <c r="Y53" s="35">
        <v>2.3642374100543481E-2</v>
      </c>
      <c r="Z53" s="35">
        <v>1.920606606133057E-2</v>
      </c>
      <c r="AA53" s="35">
        <v>4.420235010103387E-2</v>
      </c>
      <c r="AB53" s="35" t="s">
        <v>0</v>
      </c>
      <c r="AC53" s="36" t="s">
        <v>0</v>
      </c>
      <c r="AD53" s="29" t="s">
        <v>0</v>
      </c>
      <c r="AE53" s="29">
        <v>8.9230410545248461E-3</v>
      </c>
      <c r="AF53" s="29">
        <v>3.0852791929999999E-9</v>
      </c>
      <c r="AG53" s="29">
        <v>5.504464341631452E-3</v>
      </c>
      <c r="AH53" s="29">
        <v>2.5679500063842221E-2</v>
      </c>
      <c r="AI53" s="29">
        <v>3.5454140081931172E-2</v>
      </c>
      <c r="AJ53" s="29">
        <v>4.4762317107935733E-2</v>
      </c>
      <c r="AK53" s="3">
        <f t="shared" si="0"/>
        <v>1.4499711551504433E-2</v>
      </c>
      <c r="AL53" s="13">
        <v>-11.212300000000001</v>
      </c>
      <c r="AM53" t="s">
        <v>118</v>
      </c>
      <c r="AO53" s="2">
        <f>((SUM(A39:Z72)+SUM(AA39:AJ65))/895)</f>
        <v>8.8424603816268585E-2</v>
      </c>
      <c r="AP53" s="2">
        <f>((AK53-AK$16)*100)/AK$16</f>
        <v>-25.428857424915179</v>
      </c>
      <c r="AR53" t="s">
        <v>118</v>
      </c>
      <c r="AT53" s="1">
        <f>((AO53-AO$16)*100)/AO$16</f>
        <v>-4.3451207110398107</v>
      </c>
    </row>
    <row r="54" spans="1:46" x14ac:dyDescent="0.25">
      <c r="A54" s="29">
        <v>8.6673467700000006E-2</v>
      </c>
      <c r="B54" s="30">
        <v>3.2497857081095177E-2</v>
      </c>
      <c r="C54" s="29">
        <v>1.4752928699999999E-10</v>
      </c>
      <c r="D54" s="29">
        <v>5.5255698599999996E-10</v>
      </c>
      <c r="E54" s="34">
        <v>3.8300016247140002E-6</v>
      </c>
      <c r="F54" s="34">
        <v>1.498698338088355E-3</v>
      </c>
      <c r="G54" s="34">
        <v>2.00214603E-10</v>
      </c>
      <c r="H54" s="34">
        <v>1.4048639600000001E-10</v>
      </c>
      <c r="I54" s="34">
        <v>6.8232474999999994E-11</v>
      </c>
      <c r="J54" s="34">
        <v>6.7544007999999994E-11</v>
      </c>
      <c r="K54" s="34">
        <v>6.0625517999999999E-11</v>
      </c>
      <c r="L54" s="34">
        <v>6.5319938999999997E-11</v>
      </c>
      <c r="M54" s="34">
        <v>9.1733615000000002E-11</v>
      </c>
      <c r="N54" s="34">
        <v>1.92547957E-10</v>
      </c>
      <c r="O54" s="34">
        <v>4.8180656406948234E-3</v>
      </c>
      <c r="P54" s="34">
        <v>2.1051800055641182E-2</v>
      </c>
      <c r="Q54" s="34">
        <v>2.394230306038438E-2</v>
      </c>
      <c r="R54" s="34">
        <v>4.7232040154327658E-2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5.4672539600000004E-10</v>
      </c>
      <c r="X54" s="35">
        <v>2.9821729401931902E-3</v>
      </c>
      <c r="Y54" s="35">
        <v>4.1203607083595883E-2</v>
      </c>
      <c r="Z54" s="35">
        <v>5.1603135104560917E-2</v>
      </c>
      <c r="AA54" s="35">
        <v>4.2343800089166037E-2</v>
      </c>
      <c r="AB54" s="35" t="s">
        <v>0</v>
      </c>
      <c r="AC54" s="36" t="s">
        <v>0</v>
      </c>
      <c r="AD54" s="29" t="s">
        <v>0</v>
      </c>
      <c r="AE54" s="29">
        <v>1.4064448600000001E-9</v>
      </c>
      <c r="AF54" s="29">
        <v>1.1073871045841059E-2</v>
      </c>
      <c r="AG54" s="29">
        <v>1.3933670049132081E-2</v>
      </c>
      <c r="AH54" s="29">
        <v>2.7640020066740888E-2</v>
      </c>
      <c r="AI54" s="29">
        <v>3.5311464079766701E-2</v>
      </c>
      <c r="AJ54" s="29">
        <v>5.5251636137406052E-2</v>
      </c>
      <c r="AK54" s="3">
        <f t="shared" si="0"/>
        <v>1.7209015247180007E-2</v>
      </c>
      <c r="AL54" s="13">
        <v>-7.9836</v>
      </c>
      <c r="AM54" t="s">
        <v>119</v>
      </c>
      <c r="AP54" s="2">
        <f>((AK54-AK$17)*100)/AK$17</f>
        <v>-22.499541364649478</v>
      </c>
      <c r="AR54" t="s">
        <v>119</v>
      </c>
      <c r="AT54" s="1" t="e">
        <f>((AO54-AO$17)*100)/AO$17</f>
        <v>#DIV/0!</v>
      </c>
    </row>
    <row r="55" spans="1:46" x14ac:dyDescent="0.25">
      <c r="A55" s="29">
        <v>4.0418442093757223E-2</v>
      </c>
      <c r="B55" s="30">
        <v>1.484471905218902E-2</v>
      </c>
      <c r="C55" s="29">
        <v>1.31048318E-10</v>
      </c>
      <c r="D55" s="29">
        <v>1.9990185300000001E-10</v>
      </c>
      <c r="E55" s="34">
        <v>1.7463920299999999E-10</v>
      </c>
      <c r="F55" s="34">
        <v>2.2446498E-10</v>
      </c>
      <c r="G55" s="34">
        <v>2.2103319E-10</v>
      </c>
      <c r="H55" s="34">
        <v>1.37912226E-10</v>
      </c>
      <c r="I55" s="34">
        <v>1.14494058E-10</v>
      </c>
      <c r="J55" s="34">
        <v>1.2261024500000001E-10</v>
      </c>
      <c r="K55" s="34">
        <v>1.3444369199999999E-10</v>
      </c>
      <c r="L55" s="34">
        <v>1.48027286E-10</v>
      </c>
      <c r="M55" s="34">
        <v>2.5193153699999998E-10</v>
      </c>
      <c r="N55" s="34">
        <v>8.0180280426406306E-3</v>
      </c>
      <c r="O55" s="34">
        <v>2.205705305567273E-2</v>
      </c>
      <c r="P55" s="34">
        <v>3.5081340071969787E-2</v>
      </c>
      <c r="Q55" s="34">
        <v>4.4973735088747843E-2</v>
      </c>
      <c r="R55" s="34">
        <v>3.3600790080262823E-2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2.8195402499999998E-10</v>
      </c>
      <c r="X55" s="35">
        <v>1.516916804891214E-2</v>
      </c>
      <c r="Y55" s="35">
        <v>3.8549125076369088E-2</v>
      </c>
      <c r="Z55" s="35">
        <v>6.1538897123785949E-2</v>
      </c>
      <c r="AA55" s="35">
        <v>5.6460015115385863E-2</v>
      </c>
      <c r="AB55" s="35" t="s">
        <v>0</v>
      </c>
      <c r="AC55" s="36" t="s">
        <v>0</v>
      </c>
      <c r="AD55" s="29" t="s">
        <v>0</v>
      </c>
      <c r="AE55" s="29">
        <v>2.3191742999999999E-10</v>
      </c>
      <c r="AF55" s="29">
        <v>8.8039520442763902E-3</v>
      </c>
      <c r="AG55" s="29">
        <v>1.7313488055987071E-2</v>
      </c>
      <c r="AH55" s="29">
        <v>2.412467006503468E-2</v>
      </c>
      <c r="AI55" s="29">
        <v>3.838306308882878E-2</v>
      </c>
      <c r="AJ55" s="29">
        <v>5.7772797141953477E-2</v>
      </c>
      <c r="AK55" s="3">
        <f t="shared" si="0"/>
        <v>1.7831354676556947E-2</v>
      </c>
      <c r="AL55" s="13">
        <v>-4.7801999999999998</v>
      </c>
      <c r="AM55" t="s">
        <v>120</v>
      </c>
      <c r="AP55" s="2">
        <f>((AK55-AK$18)*100)/AK$18</f>
        <v>-19.529968390138539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0</v>
      </c>
      <c r="B56" s="30" t="s">
        <v>0</v>
      </c>
      <c r="C56" s="29">
        <v>1.08242294E-10</v>
      </c>
      <c r="D56" s="29">
        <v>3.2285526999999998E-10</v>
      </c>
      <c r="E56" s="34">
        <v>1.404943005405586E-2</v>
      </c>
      <c r="F56" s="34">
        <v>2.0620306400000001E-10</v>
      </c>
      <c r="G56" s="34">
        <v>1.5082818200000001E-10</v>
      </c>
      <c r="H56" s="34">
        <v>1.03309649E-10</v>
      </c>
      <c r="I56" s="34">
        <v>9.4846600999999997E-11</v>
      </c>
      <c r="J56" s="34">
        <v>9.6660389999999998E-11</v>
      </c>
      <c r="K56" s="34">
        <v>1.0118926E-10</v>
      </c>
      <c r="L56" s="34">
        <v>1.05703462E-10</v>
      </c>
      <c r="M56" s="34">
        <v>1.2792453E-10</v>
      </c>
      <c r="N56" s="34">
        <v>1.6519846499999999E-10</v>
      </c>
      <c r="O56" s="34">
        <v>2.71517023E-10</v>
      </c>
      <c r="P56" s="34">
        <v>1.322945304744387E-2</v>
      </c>
      <c r="Q56" s="34">
        <v>3.4031555073344447E-2</v>
      </c>
      <c r="R56" s="34">
        <v>4.0278155085019418E-2</v>
      </c>
      <c r="S56" s="35" t="s">
        <v>0</v>
      </c>
      <c r="T56" s="35" t="s">
        <v>0</v>
      </c>
      <c r="U56" s="35" t="s">
        <v>0</v>
      </c>
      <c r="V56" s="35">
        <v>1.1184633700000001E-10</v>
      </c>
      <c r="W56" s="35">
        <v>1.14770893E-10</v>
      </c>
      <c r="X56" s="35">
        <v>1.2507752799999999E-10</v>
      </c>
      <c r="Y56" s="35">
        <v>2.5961022999999999E-10</v>
      </c>
      <c r="Z56" s="35">
        <v>1.531812604968235E-2</v>
      </c>
      <c r="AA56" s="35">
        <v>4.4614147091970813E-2</v>
      </c>
      <c r="AB56" s="35" t="s">
        <v>0</v>
      </c>
      <c r="AC56" s="36" t="s">
        <v>0</v>
      </c>
      <c r="AD56" s="29" t="s">
        <v>0</v>
      </c>
      <c r="AE56" s="29">
        <v>7.4443067734136293E-4</v>
      </c>
      <c r="AF56" s="29">
        <v>2.8539444390763258E-3</v>
      </c>
      <c r="AG56" s="29">
        <v>3.2103743082173918E-2</v>
      </c>
      <c r="AH56" s="29">
        <v>1.8785592058383281E-2</v>
      </c>
      <c r="AI56" s="29">
        <v>2.3402100064405362E-2</v>
      </c>
      <c r="AJ56" s="29">
        <v>4.0579060097862579E-2</v>
      </c>
      <c r="AK56" s="19">
        <f>AVERAGE(A56:AJ56)</f>
        <v>9.9996335459479578E-3</v>
      </c>
      <c r="AL56" s="13">
        <v>-1.5918000000000001</v>
      </c>
      <c r="AM56" t="s">
        <v>121</v>
      </c>
      <c r="AO56" s="2">
        <f>SUM(U71:W72)/6</f>
        <v>0.29025049599999997</v>
      </c>
      <c r="AP56" s="2">
        <f>((AK56-AK$19)*100)/AK$19</f>
        <v>-18.14905085631511</v>
      </c>
      <c r="AR56" t="s">
        <v>124</v>
      </c>
      <c r="AT56" s="1">
        <f>((AO56-AO$19)*100)/AO$19</f>
        <v>6.307060972879234</v>
      </c>
    </row>
    <row r="57" spans="1:46" x14ac:dyDescent="0.25">
      <c r="A57" t="s">
        <v>0</v>
      </c>
      <c r="B57" s="37" t="s">
        <v>0</v>
      </c>
      <c r="C57" s="34">
        <v>1.9348479599999999E-10</v>
      </c>
      <c r="D57" s="34">
        <v>5.3191573695220498E-4</v>
      </c>
      <c r="E57" s="34">
        <v>3.4206336300000001E-10</v>
      </c>
      <c r="F57" s="34">
        <v>1.4238192800000001E-10</v>
      </c>
      <c r="G57" s="34">
        <v>1.1651549499999999E-10</v>
      </c>
      <c r="H57" s="34">
        <v>1.0870112499999999E-10</v>
      </c>
      <c r="I57" s="34">
        <v>1.22669587E-10</v>
      </c>
      <c r="J57" s="34">
        <v>1.3953699300000001E-10</v>
      </c>
      <c r="K57" s="34">
        <v>1.31762907E-10</v>
      </c>
      <c r="L57" s="34">
        <v>1.2551872699999999E-10</v>
      </c>
      <c r="M57" s="34">
        <v>1.3688591900000001E-10</v>
      </c>
      <c r="N57" s="34">
        <v>1.68559936E-10</v>
      </c>
      <c r="O57" s="34">
        <v>2.6472338E-10</v>
      </c>
      <c r="P57" s="34">
        <v>1.353449404786547E-2</v>
      </c>
      <c r="Q57" s="34">
        <v>2.7556395064576751E-2</v>
      </c>
      <c r="R57" s="34">
        <v>2.700999606443558E-2</v>
      </c>
      <c r="S57" s="35" t="s">
        <v>0</v>
      </c>
      <c r="T57" s="35" t="s">
        <v>0</v>
      </c>
      <c r="U57" s="35" t="s">
        <v>0</v>
      </c>
      <c r="V57" s="35">
        <v>3.8328280395468301E-3</v>
      </c>
      <c r="W57" s="35">
        <v>1.3489583E-10</v>
      </c>
      <c r="X57" s="35">
        <v>1.4674495400000001E-10</v>
      </c>
      <c r="Y57" s="35">
        <v>2.32380664E-10</v>
      </c>
      <c r="Z57" s="35">
        <v>1.323328904805162E-2</v>
      </c>
      <c r="AA57" s="35">
        <v>4.5834005096728303E-2</v>
      </c>
      <c r="AB57" s="35" t="s">
        <v>0</v>
      </c>
      <c r="AC57" s="36" t="s">
        <v>0</v>
      </c>
      <c r="AD57" s="29" t="s">
        <v>0</v>
      </c>
      <c r="AE57" s="29">
        <v>5.4106780212877292E-2</v>
      </c>
      <c r="AF57" s="29">
        <v>1.6510164055047041E-2</v>
      </c>
      <c r="AG57" s="29">
        <v>7.8264630446843609E-3</v>
      </c>
      <c r="AH57" s="29">
        <v>3.6802389E-10</v>
      </c>
      <c r="AI57" s="29">
        <v>3.27418637E-10</v>
      </c>
      <c r="AJ57" s="29">
        <v>2.3466090066126211E-2</v>
      </c>
      <c r="AK57" s="3">
        <f t="shared" si="0"/>
        <v>8.337229417112851E-3</v>
      </c>
      <c r="AL57" s="13">
        <v>1.5918000000000001</v>
      </c>
      <c r="AP57" s="2">
        <f>((AK57-AK$20)*100)/AK$20</f>
        <v>-17.250661173538347</v>
      </c>
    </row>
    <row r="58" spans="1:46" x14ac:dyDescent="0.25">
      <c r="A58" t="s">
        <v>0</v>
      </c>
      <c r="B58" s="37">
        <v>2.4481969E-10</v>
      </c>
      <c r="C58" s="34">
        <v>1.16262388E-10</v>
      </c>
      <c r="D58" s="34">
        <v>1.6592726000000001E-10</v>
      </c>
      <c r="E58" s="34">
        <v>1.0472652599999999E-10</v>
      </c>
      <c r="F58" s="34">
        <v>1.03002467E-10</v>
      </c>
      <c r="G58" s="34">
        <v>1.3185599899999999E-10</v>
      </c>
      <c r="H58" s="34">
        <v>1.84956978E-10</v>
      </c>
      <c r="I58" s="34">
        <v>3.24145303910711E-3</v>
      </c>
      <c r="J58" s="34">
        <v>1.6673760051144629E-2</v>
      </c>
      <c r="K58" s="34">
        <v>2.213107205683449E-2</v>
      </c>
      <c r="L58" s="34">
        <v>2.7530793063225822E-2</v>
      </c>
      <c r="M58" s="34">
        <v>2.5328236060531532E-2</v>
      </c>
      <c r="N58" s="34">
        <v>2.0074746054721641E-2</v>
      </c>
      <c r="O58" s="34">
        <v>1.4564730049148039E-2</v>
      </c>
      <c r="P58" s="34">
        <v>1.9322691054619541E-2</v>
      </c>
      <c r="Q58" s="34">
        <v>2.175351205800953E-2</v>
      </c>
      <c r="R58" s="34">
        <v>2.354265206077167E-2</v>
      </c>
      <c r="S58" s="35" t="s">
        <v>0</v>
      </c>
      <c r="T58" s="35" t="s">
        <v>0</v>
      </c>
      <c r="U58" s="35">
        <v>1.5262462899999999E-10</v>
      </c>
      <c r="V58" s="35">
        <v>5.2666457999999995E-10</v>
      </c>
      <c r="W58" s="35">
        <v>1.3761481048012661E-2</v>
      </c>
      <c r="X58" s="35">
        <v>9.5003500448207021E-3</v>
      </c>
      <c r="Y58" s="35">
        <v>5.44726154121381E-3</v>
      </c>
      <c r="Z58" s="35">
        <v>6.5177653855757003E-4</v>
      </c>
      <c r="AA58" s="35">
        <v>1.9955112065511881E-2</v>
      </c>
      <c r="AB58" s="35" t="s">
        <v>0</v>
      </c>
      <c r="AC58" s="36" t="s">
        <v>0</v>
      </c>
      <c r="AD58" s="29" t="s">
        <v>0</v>
      </c>
      <c r="AE58" s="29">
        <v>5.1184442950024688E-2</v>
      </c>
      <c r="AF58" s="29">
        <v>1.264460304948019E-2</v>
      </c>
      <c r="AG58" s="29">
        <v>2.7844039299999998E-10</v>
      </c>
      <c r="AH58" s="29">
        <v>1.176348693E-9</v>
      </c>
      <c r="AI58" s="29">
        <v>2.150706023E-9</v>
      </c>
      <c r="AJ58" s="29">
        <v>3.6725204091245418E-2</v>
      </c>
      <c r="AK58" s="3">
        <f t="shared" si="0"/>
        <v>1.1467796073777214E-2</v>
      </c>
      <c r="AL58" s="13">
        <v>4.7801999999999998</v>
      </c>
      <c r="AP58" s="2">
        <f>((AK58-AK$21)*100)/AK$21</f>
        <v>-24.023465671452222</v>
      </c>
    </row>
    <row r="59" spans="1:46" x14ac:dyDescent="0.25">
      <c r="A59" t="s">
        <v>0</v>
      </c>
      <c r="B59" s="37">
        <v>1.39936843E-10</v>
      </c>
      <c r="C59" s="34">
        <v>6.9743303499999994E-11</v>
      </c>
      <c r="D59" s="34">
        <v>6.3933378999999998E-11</v>
      </c>
      <c r="E59" s="34">
        <v>5.5265193999999998E-11</v>
      </c>
      <c r="F59" s="34">
        <v>6.8149124000000003E-11</v>
      </c>
      <c r="G59" s="34">
        <v>8.9568070000000004E-11</v>
      </c>
      <c r="H59" s="34">
        <v>1.2068663299999999E-10</v>
      </c>
      <c r="I59" s="34">
        <v>2.0090985100000001E-10</v>
      </c>
      <c r="J59" s="34">
        <v>1.3057731208817E-5</v>
      </c>
      <c r="K59" s="34">
        <v>1.1992649045914419E-2</v>
      </c>
      <c r="L59" s="34">
        <v>1.8632688052094889E-2</v>
      </c>
      <c r="M59" s="34">
        <v>2.3927297057936111E-2</v>
      </c>
      <c r="N59" s="34">
        <v>2.1066548055556751E-2</v>
      </c>
      <c r="O59" s="34">
        <v>1.8201139054023419E-2</v>
      </c>
      <c r="P59" s="34">
        <v>2.2981888061113179E-2</v>
      </c>
      <c r="Q59" s="34">
        <v>4.6126913101532628E-2</v>
      </c>
      <c r="R59" s="34">
        <v>5.3701688120127322E-2</v>
      </c>
      <c r="S59" s="35" t="s">
        <v>0</v>
      </c>
      <c r="T59" s="35" t="s">
        <v>0</v>
      </c>
      <c r="U59" s="35">
        <v>2.0306449500000001E-10</v>
      </c>
      <c r="V59" s="35">
        <v>8.9902113734582803E-4</v>
      </c>
      <c r="W59" s="35">
        <v>3.3650855700000002E-10</v>
      </c>
      <c r="X59" s="35">
        <v>9.3556297732110504E-4</v>
      </c>
      <c r="Y59" s="35">
        <v>1.6614674053108892E-2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3.8830124107622287E-2</v>
      </c>
      <c r="AG59" s="29">
        <v>6.6541937299999998E-10</v>
      </c>
      <c r="AH59" s="29">
        <v>3.9786335319206077E-2</v>
      </c>
      <c r="AI59" s="29">
        <v>4.5380871501462E-2</v>
      </c>
      <c r="AJ59" s="29">
        <v>1.108775405055391E-2</v>
      </c>
      <c r="AK59" s="3">
        <f t="shared" si="0"/>
        <v>1.3710304201456015E-2</v>
      </c>
      <c r="AL59" s="13">
        <v>7.9836</v>
      </c>
      <c r="AP59" s="2">
        <f>((AK59-AK$22)*100)/AK$22</f>
        <v>-22.645989884714286</v>
      </c>
    </row>
    <row r="60" spans="1:46" x14ac:dyDescent="0.25">
      <c r="A60" t="s">
        <v>0</v>
      </c>
      <c r="B60" s="37">
        <v>1.2262378999999999E-10</v>
      </c>
      <c r="C60" s="34">
        <v>5.5724478000000003E-11</v>
      </c>
      <c r="D60" s="34">
        <v>6.0219187000000002E-11</v>
      </c>
      <c r="E60" s="34">
        <v>4.6691089500000001E-11</v>
      </c>
      <c r="F60" s="34">
        <v>5.4069485E-11</v>
      </c>
      <c r="G60" s="34">
        <v>6.7823295E-11</v>
      </c>
      <c r="H60" s="34">
        <v>7.1191724000000002E-11</v>
      </c>
      <c r="I60" s="34">
        <v>8.2347064000000003E-11</v>
      </c>
      <c r="J60" s="34">
        <v>9.9260617999999996E-11</v>
      </c>
      <c r="K60" s="34">
        <v>1.4000013399999999E-10</v>
      </c>
      <c r="L60" s="34">
        <v>1.49269862E-10</v>
      </c>
      <c r="M60" s="34">
        <v>2.18338391E-10</v>
      </c>
      <c r="N60" s="34">
        <v>4.9205352999999998E-10</v>
      </c>
      <c r="O60" s="34">
        <v>2.9023553599999998E-10</v>
      </c>
      <c r="P60" s="34">
        <v>1.6249566695730001E-5</v>
      </c>
      <c r="Q60" s="34">
        <v>2.8108424068255009E-2</v>
      </c>
      <c r="R60" s="34">
        <v>4.6956780208291998E-2</v>
      </c>
      <c r="S60" s="35" t="s">
        <v>0</v>
      </c>
      <c r="T60" s="35">
        <v>1.6654124051774431E-2</v>
      </c>
      <c r="U60" s="35">
        <v>2.30427817E-10</v>
      </c>
      <c r="V60" s="35">
        <v>1.5319299E-10</v>
      </c>
      <c r="W60" s="35">
        <v>1.8288663800000001E-10</v>
      </c>
      <c r="X60" s="35">
        <v>1.4573580000000001E-10</v>
      </c>
      <c r="Y60" s="35">
        <v>8.7571869999999995E-11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6.851800470000001E-2</v>
      </c>
      <c r="AG60" s="29">
        <v>4.1575984905077898E-2</v>
      </c>
      <c r="AH60" s="29">
        <v>2.6781900107836959E-2</v>
      </c>
      <c r="AI60" s="29">
        <v>3.8157973166450601E-2</v>
      </c>
      <c r="AJ60" s="29">
        <v>2.6991965122216761E-2</v>
      </c>
      <c r="AK60" s="3">
        <f t="shared" si="0"/>
        <v>1.0491478880223669E-2</v>
      </c>
      <c r="AL60" s="13">
        <v>11.212300000000001</v>
      </c>
      <c r="AP60" s="2">
        <f>((AK60-AK$23)*100)/AK$23</f>
        <v>-17.326592717548166</v>
      </c>
    </row>
    <row r="61" spans="1:46" x14ac:dyDescent="0.25">
      <c r="A61" t="s">
        <v>0</v>
      </c>
      <c r="B61" s="37">
        <v>2.3055470200000001E-10</v>
      </c>
      <c r="C61" s="34">
        <v>6.5603274999999995E-11</v>
      </c>
      <c r="D61" s="34">
        <v>5.6976938000000003E-11</v>
      </c>
      <c r="E61" s="34">
        <v>4.4255076999999999E-11</v>
      </c>
      <c r="F61" s="34">
        <v>5.0105203999999999E-11</v>
      </c>
      <c r="G61" s="34">
        <v>7.0012731999999999E-11</v>
      </c>
      <c r="H61" s="34">
        <v>1.04962888E-10</v>
      </c>
      <c r="I61" s="34">
        <v>2.6629540999999997E-10</v>
      </c>
      <c r="J61" s="34">
        <v>5.9981226499999998E-10</v>
      </c>
      <c r="K61" s="34">
        <v>9.5863202200000002E-10</v>
      </c>
      <c r="L61" s="34">
        <v>8.0181692800000001E-10</v>
      </c>
      <c r="M61" s="34">
        <v>5.3700825699999996E-10</v>
      </c>
      <c r="N61" s="34">
        <v>2.50920123E-10</v>
      </c>
      <c r="O61" s="34">
        <v>1.90906924E-10</v>
      </c>
      <c r="P61" s="34">
        <v>1.0643380047363321E-2</v>
      </c>
      <c r="Q61" s="34">
        <v>6.0550411786545202E-2</v>
      </c>
      <c r="R61" s="34" t="s">
        <v>0</v>
      </c>
      <c r="S61" s="35">
        <v>7.8626180438584794E-3</v>
      </c>
      <c r="T61" s="35">
        <v>3.4531536599999998E-10</v>
      </c>
      <c r="U61" s="35">
        <v>9.7951363999999994E-11</v>
      </c>
      <c r="V61" s="35">
        <v>1.20195965E-10</v>
      </c>
      <c r="W61" s="35">
        <v>1.2567915299999999E-10</v>
      </c>
      <c r="X61" s="35">
        <v>1.08671172E-10</v>
      </c>
      <c r="Y61" s="35">
        <v>8.6889002000000002E-11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7.6783732999999993E-2</v>
      </c>
      <c r="AG61" s="29">
        <v>4.9946429501707502E-2</v>
      </c>
      <c r="AH61" s="29">
        <v>5.3685170262978747E-2</v>
      </c>
      <c r="AI61" s="29">
        <v>6.1956594648786001E-2</v>
      </c>
      <c r="AJ61" s="29">
        <v>5.5170008156515703E-2</v>
      </c>
      <c r="AK61" s="3">
        <f t="shared" si="0"/>
        <v>1.3449941091439988E-2</v>
      </c>
      <c r="AL61" s="13">
        <v>14.477499999999999</v>
      </c>
      <c r="AP61" s="2">
        <f>((AK61-AK$24)*100)/AK$24</f>
        <v>-12.945132979809177</v>
      </c>
    </row>
    <row r="62" spans="1:46" x14ac:dyDescent="0.25">
      <c r="A62" t="s">
        <v>0</v>
      </c>
      <c r="B62" s="37">
        <v>2.202360115392351E-2</v>
      </c>
      <c r="C62" s="34">
        <v>2.1074985256492001E-4</v>
      </c>
      <c r="D62" s="34">
        <v>1.7362204000000001E-10</v>
      </c>
      <c r="E62" s="34">
        <v>6.7369762000000001E-11</v>
      </c>
      <c r="F62" s="34">
        <v>9.6343503E-11</v>
      </c>
      <c r="G62" s="34">
        <v>1.42079783E-10</v>
      </c>
      <c r="H62" s="34">
        <v>2.3756471500000002E-10</v>
      </c>
      <c r="I62" s="34">
        <v>4.1620653199999999E-10</v>
      </c>
      <c r="J62" s="34">
        <v>4.3096993900000001E-10</v>
      </c>
      <c r="K62" s="34">
        <v>4.6652920899999999E-10</v>
      </c>
      <c r="L62" s="34">
        <v>6.3455778400000004E-10</v>
      </c>
      <c r="M62" s="34">
        <v>1.2694066199999999E-9</v>
      </c>
      <c r="N62" s="34">
        <v>2.1177941640000001E-9</v>
      </c>
      <c r="O62" s="34">
        <v>3.6926768499999998E-10</v>
      </c>
      <c r="P62" s="38">
        <v>9.7610220517521714E-3</v>
      </c>
      <c r="Q62" s="38" t="s">
        <v>0</v>
      </c>
      <c r="R62" s="38">
        <v>4.7994730757521052E-2</v>
      </c>
      <c r="S62" s="35">
        <v>1.014628917E-9</v>
      </c>
      <c r="T62" s="35">
        <v>3.7661222900000002E-10</v>
      </c>
      <c r="U62" s="35">
        <v>1.4760687000000001E-10</v>
      </c>
      <c r="V62" s="35">
        <v>3.1658424000000002E-10</v>
      </c>
      <c r="W62" s="35">
        <v>6.4524514399999996E-10</v>
      </c>
      <c r="X62" s="35">
        <v>1.7449948800000001E-10</v>
      </c>
      <c r="Y62" s="35">
        <v>3.2833875199999998E-10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9.444894999999999E-2</v>
      </c>
      <c r="AG62" s="29">
        <v>5.9013639334619998E-2</v>
      </c>
      <c r="AH62" s="29" t="s">
        <v>0</v>
      </c>
      <c r="AI62" s="29">
        <v>9.5087424000000004E-2</v>
      </c>
      <c r="AJ62" s="29">
        <v>5.7087055240916798E-2</v>
      </c>
      <c r="AK62" s="3">
        <f t="shared" si="0"/>
        <v>1.4282488215426882E-2</v>
      </c>
      <c r="AL62" s="13">
        <v>17.791599999999999</v>
      </c>
      <c r="AP62" s="2">
        <f>((AK62-AK$25)*100)/AK$25</f>
        <v>-10.02289112607488</v>
      </c>
    </row>
    <row r="63" spans="1:46" x14ac:dyDescent="0.25">
      <c r="A63" t="s">
        <v>0</v>
      </c>
      <c r="B63" s="37">
        <v>4.284156576079437E-2</v>
      </c>
      <c r="C63" s="34">
        <v>2.361818222426466E-2</v>
      </c>
      <c r="D63" s="34">
        <v>8.5340289160000005E-9</v>
      </c>
      <c r="E63" s="34">
        <v>1.84032637E-10</v>
      </c>
      <c r="F63" s="34">
        <v>1.4803744699999999E-10</v>
      </c>
      <c r="G63" s="34">
        <v>2.57142443E-10</v>
      </c>
      <c r="H63" s="34">
        <v>5.08848094E-10</v>
      </c>
      <c r="I63" s="34">
        <v>9.3183526699999995E-10</v>
      </c>
      <c r="J63" s="34">
        <v>5.98524879E-10</v>
      </c>
      <c r="K63" s="34">
        <v>5.5724993500000004E-10</v>
      </c>
      <c r="L63" s="34">
        <v>1.0408558230000001E-9</v>
      </c>
      <c r="M63" s="34">
        <v>1.29912933E-9</v>
      </c>
      <c r="N63" s="34">
        <v>7.0079303100000002E-10</v>
      </c>
      <c r="O63" s="34">
        <v>2.6122616600000002E-9</v>
      </c>
      <c r="P63" s="38" t="s">
        <v>0</v>
      </c>
      <c r="Q63" s="38">
        <v>4.8485075484859197E-2</v>
      </c>
      <c r="R63" s="38">
        <v>4.9811904699185297E-2</v>
      </c>
      <c r="S63" s="35">
        <v>3.3283383317848303E-2</v>
      </c>
      <c r="T63" s="35">
        <v>6.464277889274971E-4</v>
      </c>
      <c r="U63" s="35">
        <v>1.09653688E-9</v>
      </c>
      <c r="V63" s="35">
        <v>2.1967185300000001E-9</v>
      </c>
      <c r="W63" s="35">
        <v>6.6016068399999999E-9</v>
      </c>
      <c r="X63" s="35">
        <v>4.9499790619999997E-9</v>
      </c>
      <c r="Y63" s="35">
        <v>8.1436120574421757E-3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0.115054033</v>
      </c>
      <c r="AG63" s="29">
        <v>8.0615207699999997E-2</v>
      </c>
      <c r="AH63" s="29" t="s">
        <v>0</v>
      </c>
      <c r="AI63" s="29" t="s">
        <v>0</v>
      </c>
      <c r="AJ63" s="29" t="s">
        <v>0</v>
      </c>
      <c r="AK63" s="3">
        <f t="shared" si="0"/>
        <v>1.6099976970036088E-2</v>
      </c>
      <c r="AL63" s="13">
        <v>21.168500000000002</v>
      </c>
      <c r="AP63" s="2">
        <f>((AK63-AK$26)*100)/AK$26</f>
        <v>-13.673271605945079</v>
      </c>
    </row>
    <row r="64" spans="1:46" x14ac:dyDescent="0.25">
      <c r="A64" t="s">
        <v>0</v>
      </c>
      <c r="B64" s="37" t="s">
        <v>0</v>
      </c>
      <c r="C64" s="34">
        <v>3.6116920574704399E-2</v>
      </c>
      <c r="D64" s="34">
        <v>9.9355407092999995E-8</v>
      </c>
      <c r="E64" s="34">
        <v>3.4529760099999999E-10</v>
      </c>
      <c r="F64" s="34">
        <v>1.9995451300000001E-10</v>
      </c>
      <c r="G64" s="34">
        <v>5.0109881200000002E-10</v>
      </c>
      <c r="H64" s="34">
        <v>1.6227110329999999E-9</v>
      </c>
      <c r="I64" s="34">
        <v>3.9138820950000001E-9</v>
      </c>
      <c r="J64" s="34">
        <v>4.158833283E-9</v>
      </c>
      <c r="K64" s="34">
        <v>3.1594475799999999E-9</v>
      </c>
      <c r="L64" s="34">
        <v>5.6457953319999996E-9</v>
      </c>
      <c r="M64" s="34">
        <v>2.64883705E-9</v>
      </c>
      <c r="N64" s="34">
        <v>5.7460263800000005E-10</v>
      </c>
      <c r="O64" s="34">
        <v>6.8605344470000002E-9</v>
      </c>
      <c r="P64" s="38" t="s">
        <v>0</v>
      </c>
      <c r="Q64" s="38">
        <v>5.37085893947329E-2</v>
      </c>
      <c r="R64" s="38">
        <v>4.8082025695695502E-2</v>
      </c>
      <c r="S64" s="35">
        <v>4.237933577622225E-2</v>
      </c>
      <c r="T64" s="35">
        <v>6.6531906600839014E-3</v>
      </c>
      <c r="U64" s="35">
        <v>1.1699133796E-8</v>
      </c>
      <c r="V64" s="35">
        <v>5.1090006050000002E-8</v>
      </c>
      <c r="W64" s="35">
        <v>4.2331780576902378E-3</v>
      </c>
      <c r="X64" s="35">
        <v>5.0900914588999958E-3</v>
      </c>
      <c r="Y64" s="35">
        <v>3.2449838158893553E-2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3.2725050068431759E-2</v>
      </c>
      <c r="AG64" s="29">
        <v>0.15033381100000001</v>
      </c>
      <c r="AH64" s="29" t="s">
        <v>0</v>
      </c>
      <c r="AI64" s="29" t="s">
        <v>0</v>
      </c>
      <c r="AJ64" s="29" t="s">
        <v>0</v>
      </c>
      <c r="AK64" s="3">
        <f t="shared" si="0"/>
        <v>1.7157175942537326E-2</v>
      </c>
      <c r="AL64" s="13">
        <v>24.624300000000002</v>
      </c>
      <c r="AP64" s="2">
        <f>((AK64-AK$27)*100)/AK$27</f>
        <v>-16.957344237504948</v>
      </c>
    </row>
    <row r="65" spans="1:46" x14ac:dyDescent="0.25">
      <c r="A65" t="s">
        <v>0</v>
      </c>
      <c r="B65" s="37" t="s">
        <v>0</v>
      </c>
      <c r="C65" s="34">
        <v>8.0944136460003993E-2</v>
      </c>
      <c r="D65" s="34">
        <v>1.016974309439659E-2</v>
      </c>
      <c r="E65" s="34">
        <v>2.1226900099999999E-10</v>
      </c>
      <c r="F65" s="34">
        <v>3.9873268E-11</v>
      </c>
      <c r="G65" s="34">
        <v>3.8139596000000003E-11</v>
      </c>
      <c r="H65" s="34">
        <v>5.8412190500000003E-11</v>
      </c>
      <c r="I65" s="34">
        <v>8.5260370000000005E-11</v>
      </c>
      <c r="J65" s="34">
        <v>1.3509357300000001E-10</v>
      </c>
      <c r="K65" s="34">
        <v>3.9379070200000001E-9</v>
      </c>
      <c r="L65" s="34">
        <v>1.4139245576E-8</v>
      </c>
      <c r="M65" s="34">
        <v>7.1169651430000004E-9</v>
      </c>
      <c r="N65" s="34">
        <v>4.7389638330000003E-9</v>
      </c>
      <c r="O65" s="34">
        <v>1.3111086078839681E-2</v>
      </c>
      <c r="P65" s="38" t="s">
        <v>0</v>
      </c>
      <c r="Q65" s="38">
        <v>6.9806812933683501E-2</v>
      </c>
      <c r="R65" s="38">
        <v>3.3767134439908968E-2</v>
      </c>
      <c r="S65" s="35">
        <v>1.804947508567287E-2</v>
      </c>
      <c r="T65" s="35">
        <v>9.1363639639999997E-9</v>
      </c>
      <c r="U65" s="35">
        <v>7.2157287000000003E-9</v>
      </c>
      <c r="V65" s="35">
        <v>4.9039475237E-8</v>
      </c>
      <c r="W65" s="35">
        <v>1.0255255076334719E-2</v>
      </c>
      <c r="X65" s="35">
        <v>1.519937908577171E-2</v>
      </c>
      <c r="Y65" s="35">
        <v>8.4821750696585357E-3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1.1808422418998548E-2</v>
      </c>
      <c r="AL65" s="13">
        <v>28.178599999999999</v>
      </c>
      <c r="AP65" s="2">
        <f>((AK65-AK$28)*100)/AK$28</f>
        <v>-18.644923499509119</v>
      </c>
    </row>
    <row r="66" spans="1:46" x14ac:dyDescent="0.25">
      <c r="A66" s="32" t="s">
        <v>0</v>
      </c>
      <c r="B66" s="39" t="s">
        <v>0</v>
      </c>
      <c r="C66" s="32">
        <v>1.4316200049354509E-2</v>
      </c>
      <c r="D66" s="32">
        <v>6.500637885209401E-2</v>
      </c>
      <c r="E66" s="32">
        <v>7.1538647102006997E-2</v>
      </c>
      <c r="F66" s="32">
        <v>7.2162523044562596E-2</v>
      </c>
      <c r="G66" s="32">
        <v>5.7851480566324637E-2</v>
      </c>
      <c r="H66" s="32">
        <v>4.7773745286660722E-2</v>
      </c>
      <c r="I66" s="32">
        <v>2.0910555076820849E-2</v>
      </c>
      <c r="J66" s="32">
        <v>1.4871897320000001E-8</v>
      </c>
      <c r="K66" s="32">
        <v>2.21287421E-10</v>
      </c>
      <c r="L66" s="32">
        <v>9.7909940999999999E-11</v>
      </c>
      <c r="M66" s="32">
        <v>3.0279525100000001E-10</v>
      </c>
      <c r="N66" s="32">
        <v>2.1192770084779579E-2</v>
      </c>
      <c r="O66" s="32">
        <v>3.4808554186223882E-2</v>
      </c>
      <c r="P66" s="32" t="s">
        <v>0</v>
      </c>
      <c r="Q66" s="32" t="s">
        <v>0</v>
      </c>
      <c r="R66" s="32" t="s">
        <v>0</v>
      </c>
      <c r="S66" s="33">
        <v>9.6187439999999999E-2</v>
      </c>
      <c r="T66" s="33">
        <v>7.6990753493200004E-2</v>
      </c>
      <c r="U66" s="33">
        <v>6.4046073762756797E-2</v>
      </c>
      <c r="V66" s="33">
        <v>2.2240702126675851E-2</v>
      </c>
      <c r="W66" s="33">
        <v>1.09972476E-10</v>
      </c>
      <c r="X66" s="33">
        <v>2.748090015616143E-2</v>
      </c>
      <c r="Y66" s="33">
        <v>1.837168810295943E-2</v>
      </c>
      <c r="Z66" s="33" t="s">
        <v>0</v>
      </c>
      <c r="AA66" s="40" t="s">
        <v>0</v>
      </c>
      <c r="AB66" s="40">
        <v>5.7432083000000003E-11</v>
      </c>
      <c r="AC66" s="40">
        <v>1.1269621739999999E-9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3.2312655849038092E-2</v>
      </c>
      <c r="AL66" s="1">
        <v>31.855</v>
      </c>
      <c r="AP66" s="2">
        <f>((AK66-AK$29)*100)/AK$29</f>
        <v>-16.315230804003988</v>
      </c>
    </row>
    <row r="67" spans="1:46" x14ac:dyDescent="0.25">
      <c r="A67" s="31" t="s">
        <v>0</v>
      </c>
      <c r="B67" s="41" t="s">
        <v>0</v>
      </c>
      <c r="C67" s="31" t="s">
        <v>0</v>
      </c>
      <c r="D67" s="31">
        <v>0.146683916</v>
      </c>
      <c r="E67" s="31">
        <v>0.15780556600000001</v>
      </c>
      <c r="F67" s="31">
        <v>0.14869181300000001</v>
      </c>
      <c r="G67" s="31">
        <v>0.146630758</v>
      </c>
      <c r="H67" s="31">
        <v>0.138075583</v>
      </c>
      <c r="I67" s="31">
        <v>0.1208849</v>
      </c>
      <c r="J67" s="31">
        <v>0.10040946735591499</v>
      </c>
      <c r="K67" s="31">
        <v>8.4265301943328402E-2</v>
      </c>
      <c r="L67" s="31">
        <v>6.373417043695076E-2</v>
      </c>
      <c r="M67" s="31">
        <v>3.5485480142516013E-2</v>
      </c>
      <c r="N67" s="31">
        <v>4.5081396197701053E-2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0.24452781000000001</v>
      </c>
      <c r="T67" s="33">
        <v>0.23932431500000001</v>
      </c>
      <c r="U67" s="33">
        <v>0.21221166</v>
      </c>
      <c r="V67" s="33">
        <v>0.16351623000000001</v>
      </c>
      <c r="W67" s="33">
        <v>9.0312717996430009E-2</v>
      </c>
      <c r="X67" s="33">
        <v>4.6607003395541163E-2</v>
      </c>
      <c r="Y67" s="33">
        <v>6.1156600961242813E-2</v>
      </c>
      <c r="Z67" s="33">
        <v>2.4951987108846989E-2</v>
      </c>
      <c r="AA67" s="40">
        <v>1.7476393945999999E-8</v>
      </c>
      <c r="AB67" s="40">
        <v>2.6776515080000002E-9</v>
      </c>
      <c r="AC67" s="40">
        <v>4.5493496600000004E-9</v>
      </c>
      <c r="AD67" s="40">
        <v>1.5911394699999999E-10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9.8711160930477451E-2</v>
      </c>
      <c r="AL67" s="1">
        <v>35.685299999999998</v>
      </c>
      <c r="AP67" s="2">
        <f>((AK67-AK$30)*100)/AK$30</f>
        <v>-10.339805443815742</v>
      </c>
    </row>
    <row r="68" spans="1:46" x14ac:dyDescent="0.25">
      <c r="A68" s="31" t="s">
        <v>0</v>
      </c>
      <c r="B68" s="41" t="s">
        <v>0</v>
      </c>
      <c r="C68" s="31" t="s">
        <v>0</v>
      </c>
      <c r="D68" s="31">
        <v>0.26275950999999997</v>
      </c>
      <c r="E68" s="31">
        <v>0.23242876500000001</v>
      </c>
      <c r="F68" s="31">
        <v>0.20617543999999999</v>
      </c>
      <c r="G68" s="31">
        <v>0.20395962000000001</v>
      </c>
      <c r="H68" s="31">
        <v>0.19901202200000001</v>
      </c>
      <c r="I68" s="31">
        <v>0.18743075000000001</v>
      </c>
      <c r="J68" s="31">
        <v>0.167635594</v>
      </c>
      <c r="K68" s="31">
        <v>0.14492115</v>
      </c>
      <c r="L68" s="31">
        <v>0.1189515877628055</v>
      </c>
      <c r="M68" s="31">
        <v>9.0153731294520895E-2</v>
      </c>
      <c r="N68" s="31">
        <v>5.8455177334235497E-2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0.31154652999999999</v>
      </c>
      <c r="T68" s="33">
        <v>0.29383569999999998</v>
      </c>
      <c r="U68" s="33">
        <v>0.29198054000000001</v>
      </c>
      <c r="V68" s="33">
        <v>0.26374945</v>
      </c>
      <c r="W68" s="33">
        <v>0.23045928399999999</v>
      </c>
      <c r="X68" s="33">
        <v>0.15677658</v>
      </c>
      <c r="Y68" s="33">
        <v>9.2955171449430302E-2</v>
      </c>
      <c r="Z68" s="33" t="s">
        <v>0</v>
      </c>
      <c r="AA68" s="40">
        <v>1.015371559099211E-2</v>
      </c>
      <c r="AB68" s="40">
        <v>1.880184543E-8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0.17616701686169151</v>
      </c>
      <c r="AL68" s="1">
        <v>39.709000000000003</v>
      </c>
      <c r="AP68" s="2">
        <f>((AK68-AK$31)*100)/AK$31</f>
        <v>-9.3294278286942163</v>
      </c>
    </row>
    <row r="69" spans="1:46" x14ac:dyDescent="0.25">
      <c r="A69" s="31" t="s">
        <v>0</v>
      </c>
      <c r="B69" s="41" t="s">
        <v>0</v>
      </c>
      <c r="C69" s="31" t="s">
        <v>0</v>
      </c>
      <c r="D69" s="31">
        <v>0.29934488999999997</v>
      </c>
      <c r="E69" s="31">
        <v>0.22119846000000001</v>
      </c>
      <c r="F69" s="31">
        <v>0.23246721000000001</v>
      </c>
      <c r="G69" s="31">
        <v>0.23099428999999999</v>
      </c>
      <c r="H69" s="31">
        <v>0.230710736</v>
      </c>
      <c r="I69" s="31">
        <v>0.22610271700000001</v>
      </c>
      <c r="J69" s="31">
        <v>0.21776957799999999</v>
      </c>
      <c r="K69" s="31">
        <v>0.20040957000000001</v>
      </c>
      <c r="L69" s="31">
        <v>0.16813868100000001</v>
      </c>
      <c r="M69" s="31">
        <v>0.1320785023007045</v>
      </c>
      <c r="N69" s="31">
        <v>9.9678260661742277E-2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0.37739413999999999</v>
      </c>
      <c r="U69" s="33">
        <v>0.33329785000000001</v>
      </c>
      <c r="V69" s="33">
        <v>0.35575620000000002</v>
      </c>
      <c r="W69" s="33">
        <v>0.34252143000000002</v>
      </c>
      <c r="X69" s="33">
        <v>0.29112694</v>
      </c>
      <c r="Y69" s="33">
        <v>0.20085660399999999</v>
      </c>
      <c r="Z69" s="33">
        <v>0.148868995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0.23937305855346924</v>
      </c>
      <c r="AL69" s="1">
        <v>43.982999999999997</v>
      </c>
      <c r="AP69" s="2">
        <f>((AK69-AK$32)*100)/AK$32</f>
        <v>-9.572040470965522</v>
      </c>
    </row>
    <row r="70" spans="1:46" x14ac:dyDescent="0.25">
      <c r="A70" s="31" t="s">
        <v>0</v>
      </c>
      <c r="B70" s="41" t="s">
        <v>0</v>
      </c>
      <c r="C70" s="31" t="s">
        <v>0</v>
      </c>
      <c r="D70" s="31" t="s">
        <v>0</v>
      </c>
      <c r="E70" s="31">
        <v>0.22417595000000001</v>
      </c>
      <c r="F70" s="31">
        <v>0.24050691399999999</v>
      </c>
      <c r="G70" s="31">
        <v>0.25005613999999998</v>
      </c>
      <c r="H70" s="31">
        <v>0.237353497</v>
      </c>
      <c r="I70" s="31">
        <v>0.248125334</v>
      </c>
      <c r="J70" s="31">
        <v>0.25474279399999999</v>
      </c>
      <c r="K70" s="31">
        <v>0.24347935200000001</v>
      </c>
      <c r="L70" s="31">
        <v>0.20064258600000001</v>
      </c>
      <c r="M70" s="31">
        <v>0.15819234126330711</v>
      </c>
      <c r="N70" s="31">
        <v>0.14043109046083879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0.41274090000000002</v>
      </c>
      <c r="V70" s="33">
        <v>0.41984867999999997</v>
      </c>
      <c r="W70" s="33">
        <v>0.40952395000000003</v>
      </c>
      <c r="X70" s="33">
        <v>0.37516050000000001</v>
      </c>
      <c r="Y70" s="33">
        <v>0.28538866000000002</v>
      </c>
      <c r="Z70" s="33">
        <v>0.18877099999999999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0.26807123054525911</v>
      </c>
      <c r="AL70" s="1">
        <v>48.590400000000002</v>
      </c>
      <c r="AP70" s="2">
        <f>((AK70-AK$33)*100)/AK$33</f>
        <v>-7.9736546699789672</v>
      </c>
    </row>
    <row r="71" spans="1:46" x14ac:dyDescent="0.25">
      <c r="A71" s="27" t="s">
        <v>0</v>
      </c>
      <c r="B71" s="28" t="s">
        <v>0</v>
      </c>
      <c r="C71" s="27" t="s">
        <v>0</v>
      </c>
      <c r="D71" s="27" t="s">
        <v>0</v>
      </c>
      <c r="E71" s="27">
        <v>0.16892149020456521</v>
      </c>
      <c r="F71" s="27">
        <v>0.18007006246482499</v>
      </c>
      <c r="G71" s="27">
        <v>0.17808224160085881</v>
      </c>
      <c r="H71" s="27">
        <v>0.13740590059093891</v>
      </c>
      <c r="I71" s="27">
        <v>0.17423712165038599</v>
      </c>
      <c r="J71" s="27">
        <v>0.26042204800000002</v>
      </c>
      <c r="K71" s="27">
        <v>0.23070400599999999</v>
      </c>
      <c r="L71" s="27">
        <v>0.1925448212068083</v>
      </c>
      <c r="M71" s="27">
        <v>0.1244524503954408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0.38102318000000002</v>
      </c>
      <c r="V71" s="27">
        <v>0.38519779999999998</v>
      </c>
      <c r="W71" s="27">
        <v>0.34133456000000001</v>
      </c>
      <c r="X71" s="27">
        <v>0.31365733499999998</v>
      </c>
      <c r="Y71" s="27">
        <v>0.25945125000000002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0.23767887622241593</v>
      </c>
      <c r="AL71" s="21">
        <v>53.663899999999998</v>
      </c>
      <c r="AP71" s="2">
        <f>((AK71-AK$34)*100)/AK$34</f>
        <v>-2.8652869411780824</v>
      </c>
    </row>
    <row r="72" spans="1:46" x14ac:dyDescent="0.25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0.17021577050451889</v>
      </c>
      <c r="H72" s="27">
        <v>0.1704707105543089</v>
      </c>
      <c r="I72" s="27">
        <v>0.16885729058532389</v>
      </c>
      <c r="J72" s="27">
        <v>0.21155294099999999</v>
      </c>
      <c r="K72" s="27">
        <v>0.15882964030548291</v>
      </c>
      <c r="L72" s="27">
        <v>0.11008747015430879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0.22958645999999999</v>
      </c>
      <c r="V72" s="27">
        <v>0.22911812300000001</v>
      </c>
      <c r="W72" s="27">
        <v>0.175242853</v>
      </c>
      <c r="X72" s="27">
        <v>0.227305323</v>
      </c>
      <c r="Y72" s="27">
        <v>0.17474461031899999</v>
      </c>
      <c r="Z72" s="27">
        <v>0.18824482055699909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0.18452133441499519</v>
      </c>
      <c r="AL72" s="9">
        <v>59.441600000000001</v>
      </c>
      <c r="AP72" s="2">
        <f>((AK72-AK$35)*100)/AK$35</f>
        <v>0.44922206754556038</v>
      </c>
    </row>
    <row r="73" spans="1:46" x14ac:dyDescent="0.25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0.1320596201354082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0.14679326024204481</v>
      </c>
      <c r="U73" s="25">
        <v>0.18826145038519029</v>
      </c>
      <c r="V73" s="25" t="s">
        <v>0</v>
      </c>
      <c r="W73" s="25" t="s">
        <v>0</v>
      </c>
      <c r="X73" s="25">
        <v>1.5030473570408419E-2</v>
      </c>
      <c r="Y73" s="25">
        <v>0.1207926801396139</v>
      </c>
      <c r="Z73" s="25">
        <v>0.1175941201483466</v>
      </c>
      <c r="AA73" s="25">
        <v>0.1138851001436169</v>
      </c>
      <c r="AB73" s="25">
        <v>0.1096032261480118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0.1180024913640801</v>
      </c>
      <c r="AL73" s="4">
        <v>66.4435</v>
      </c>
      <c r="AP73" s="22">
        <f>((AK73-AK$36)*100)/AK$36</f>
        <v>-17.409285636526612</v>
      </c>
    </row>
    <row r="74" spans="1:46" x14ac:dyDescent="0.25">
      <c r="A74" s="25">
        <v>1.330307008241632E-2</v>
      </c>
      <c r="B74" s="26">
        <v>8.6817037743814999E-4</v>
      </c>
      <c r="C74" s="25">
        <v>6.2244470802897993E-3</v>
      </c>
      <c r="D74" s="25">
        <v>5.2902754791995157E-3</v>
      </c>
      <c r="E74" s="25">
        <v>3.2403455302600002E-7</v>
      </c>
      <c r="F74" s="25">
        <v>2.6726976070000001E-8</v>
      </c>
      <c r="G74" s="25">
        <v>2.1305010456E-8</v>
      </c>
      <c r="H74" s="25">
        <v>1.8344482635000001E-8</v>
      </c>
      <c r="I74" s="25">
        <v>1.6384311916000001E-8</v>
      </c>
      <c r="J74" s="25">
        <v>1.6043276040000001E-8</v>
      </c>
      <c r="K74" s="25">
        <v>1.299517514E-8</v>
      </c>
      <c r="L74" s="25">
        <v>1.1426969989999999E-8</v>
      </c>
      <c r="M74" s="25">
        <v>1.161920287E-8</v>
      </c>
      <c r="N74" s="25">
        <v>1.1421637939999999E-8</v>
      </c>
      <c r="O74" s="25">
        <v>2.126443863E-8</v>
      </c>
      <c r="P74" s="25">
        <v>1.00525067715945E-4</v>
      </c>
      <c r="Q74" s="25">
        <v>9.2590400821051348E-3</v>
      </c>
      <c r="R74" s="25">
        <v>1.497583408546724E-2</v>
      </c>
      <c r="S74" s="25">
        <v>3.1337783092730803E-2</v>
      </c>
      <c r="T74" s="25">
        <v>5.6491500099796643E-2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5.1438560799541297E-3</v>
      </c>
      <c r="Z74" s="25">
        <v>6.1284790106003392E-2</v>
      </c>
      <c r="AA74" s="25">
        <v>5.6166515102651332E-2</v>
      </c>
      <c r="AB74" s="25">
        <v>7.5761170114024279E-2</v>
      </c>
      <c r="AC74" s="25">
        <v>6.3842040099333724E-2</v>
      </c>
      <c r="AD74" s="25">
        <v>2.8014077087263129E-2</v>
      </c>
      <c r="AE74" s="25">
        <v>4.6792270095976682E-2</v>
      </c>
      <c r="AF74" s="25">
        <v>2.7415436087212929E-2</v>
      </c>
      <c r="AG74" s="25">
        <v>1.1611351080888449E-2</v>
      </c>
      <c r="AH74" s="25">
        <v>2.5192248085789778E-2</v>
      </c>
      <c r="AI74" s="25">
        <v>2.7603934086423511E-2</v>
      </c>
      <c r="AJ74" s="25">
        <v>1.57439350813821E-2</v>
      </c>
      <c r="AK74" s="3">
        <f t="shared" si="1"/>
        <v>1.8200711253753048E-2</v>
      </c>
      <c r="AL74" s="4">
        <v>76.463800000000006</v>
      </c>
      <c r="AP74" s="22">
        <f>((AK74-AK$37)*100)/AK$37</f>
        <v>-42.74550150234613</v>
      </c>
    </row>
    <row r="75" spans="1:46" x14ac:dyDescent="0.25">
      <c r="A75" t="s">
        <v>43</v>
      </c>
      <c r="AK75" s="17">
        <f>SUM(A39:AJ72)/867</f>
        <v>9.1292011737024351E-2</v>
      </c>
      <c r="AL75" s="4"/>
      <c r="AP75" s="23">
        <f>((AK75-AK$38)*100)/AK$38</f>
        <v>-4.411082315884653</v>
      </c>
      <c r="AQ75" s="24" t="s">
        <v>125</v>
      </c>
    </row>
    <row r="76" spans="1:46" x14ac:dyDescent="0.25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0</v>
      </c>
      <c r="B77" s="26">
        <v>9.9028970131004021E-2</v>
      </c>
      <c r="C77" s="25">
        <v>0.1016722251451839</v>
      </c>
      <c r="D77" s="25">
        <v>9.7789100164350024E-2</v>
      </c>
      <c r="E77" s="25">
        <v>9.8508780169394017E-2</v>
      </c>
      <c r="F77" s="25">
        <v>9.0103800168962356E-2</v>
      </c>
      <c r="G77" s="25">
        <v>8.4937660165783399E-2</v>
      </c>
      <c r="H77" s="25">
        <v>7.8171924163116482E-2</v>
      </c>
      <c r="I77" s="25">
        <v>8.543274016427202E-2</v>
      </c>
      <c r="J77" s="25">
        <v>9.3730990174017537E-2</v>
      </c>
      <c r="K77" s="25">
        <v>0.1794231503777291</v>
      </c>
      <c r="L77" s="25">
        <v>9.3794520149706503E-2</v>
      </c>
      <c r="M77" s="25">
        <v>9.1918655142062558E-2</v>
      </c>
      <c r="N77" s="25">
        <v>9.2489450143485127E-2</v>
      </c>
      <c r="O77" s="25">
        <v>0.17845110037195</v>
      </c>
      <c r="P77" s="25">
        <v>0.17404696039482129</v>
      </c>
      <c r="Q77" s="25">
        <v>6.955858014498828E-2</v>
      </c>
      <c r="R77" s="25">
        <v>6.1411917140610013E-2</v>
      </c>
      <c r="S77" s="25">
        <v>5.532767313440088E-2</v>
      </c>
      <c r="T77" s="25">
        <v>9.584973016018665E-2</v>
      </c>
      <c r="U77" s="25">
        <v>8.6255530159206867E-2</v>
      </c>
      <c r="V77" s="25">
        <v>8.6191600126666768E-2</v>
      </c>
      <c r="W77" s="25">
        <v>8.3222070124173153E-2</v>
      </c>
      <c r="X77" s="25">
        <v>9.7547665127674321E-2</v>
      </c>
      <c r="Y77" s="25">
        <v>7.137374011835633E-2</v>
      </c>
      <c r="Z77" s="25">
        <v>8.9258870130989862E-2</v>
      </c>
      <c r="AA77" s="25">
        <v>9.6935560140016169E-2</v>
      </c>
      <c r="AB77" s="25">
        <v>0.1060014741649048</v>
      </c>
      <c r="AC77" s="25">
        <v>0.1058738101482012</v>
      </c>
      <c r="AD77" s="25">
        <v>0.115140006158921</v>
      </c>
      <c r="AE77" s="25">
        <v>0.1246530341730752</v>
      </c>
      <c r="AF77" s="25">
        <v>0.1247759801798661</v>
      </c>
      <c r="AG77" s="25">
        <v>9.4506580158665254E-2</v>
      </c>
      <c r="AH77" s="25">
        <v>7.3175450132018149E-2</v>
      </c>
      <c r="AI77" s="25">
        <v>0.16331528028671771</v>
      </c>
      <c r="AJ77" s="25" t="s">
        <v>0</v>
      </c>
      <c r="AK77" s="3">
        <f t="shared" si="1"/>
        <v>0.10117278173339642</v>
      </c>
      <c r="AM77" s="6" t="s">
        <v>94</v>
      </c>
      <c r="AO77" s="2">
        <f>SUM(A110:AJ111)/40</f>
        <v>2.3209527725860015E-2</v>
      </c>
      <c r="AP77" s="2">
        <f>((AK77-AK$3)*100)/AK$3</f>
        <v>9.662990356910468</v>
      </c>
      <c r="AR77" s="6" t="s">
        <v>94</v>
      </c>
      <c r="AS77" s="2"/>
      <c r="AT77" s="2">
        <f>((AO77-AO$3)*100)/AO$3</f>
        <v>-57.024609158582628</v>
      </c>
    </row>
    <row r="78" spans="1:46" x14ac:dyDescent="0.25">
      <c r="A78" s="27">
        <v>0.19193952105754691</v>
      </c>
      <c r="B78" s="28">
        <v>0.189407300856165</v>
      </c>
      <c r="C78" s="27">
        <v>0.1854064513553991</v>
      </c>
      <c r="D78" s="27">
        <v>0.1856832425890714</v>
      </c>
      <c r="E78" s="27">
        <v>0.18306017091279</v>
      </c>
      <c r="F78" s="27">
        <v>0.17177520468288959</v>
      </c>
      <c r="G78" s="27">
        <v>0.16667354256525779</v>
      </c>
      <c r="H78" s="27">
        <v>0.16582768235170731</v>
      </c>
      <c r="I78" s="27">
        <v>0.171840342036996</v>
      </c>
      <c r="J78" s="27">
        <v>0.17526364175199741</v>
      </c>
      <c r="K78" s="27">
        <v>0.17641614154444549</v>
      </c>
      <c r="L78" s="27">
        <v>0.17462912130063429</v>
      </c>
      <c r="M78" s="27">
        <v>0.17335016119540581</v>
      </c>
      <c r="N78" s="27">
        <v>0.16918835115263381</v>
      </c>
      <c r="O78" s="27">
        <v>0.16961287128977651</v>
      </c>
      <c r="P78" s="27">
        <v>0.16840002144717439</v>
      </c>
      <c r="Q78" s="27">
        <v>0.1646663116814622</v>
      </c>
      <c r="R78" s="27">
        <v>0.1539400818670838</v>
      </c>
      <c r="S78" s="27">
        <v>0.14983127183825529</v>
      </c>
      <c r="T78" s="27">
        <v>0.16187490130961829</v>
      </c>
      <c r="U78" s="27">
        <v>0.16107057098359839</v>
      </c>
      <c r="V78" s="27">
        <v>0.1606285107195147</v>
      </c>
      <c r="W78" s="27">
        <v>0.15893832049044729</v>
      </c>
      <c r="X78" s="27">
        <v>0.16656348042013541</v>
      </c>
      <c r="Y78" s="27">
        <v>0.17968570040874629</v>
      </c>
      <c r="Z78" s="27">
        <v>0.2298814204824455</v>
      </c>
      <c r="AA78" s="27">
        <v>0.2302769604278051</v>
      </c>
      <c r="AB78" s="27">
        <v>0.2262896904977614</v>
      </c>
      <c r="AC78" s="27">
        <v>0.18965603041617779</v>
      </c>
      <c r="AD78" s="27">
        <v>0.19792074040184121</v>
      </c>
      <c r="AE78" s="27">
        <v>0.21185412036080101</v>
      </c>
      <c r="AF78" s="27">
        <v>0.20504652049561331</v>
      </c>
      <c r="AG78" s="27">
        <v>0.19516142058382499</v>
      </c>
      <c r="AH78" s="27">
        <v>0.19517957060194979</v>
      </c>
      <c r="AI78" s="27">
        <v>0.1868581208481582</v>
      </c>
      <c r="AJ78" s="27">
        <v>0.1852149708499527</v>
      </c>
      <c r="AK78" s="3">
        <f t="shared" si="1"/>
        <v>0.18136145788264116</v>
      </c>
      <c r="AM78" s="6" t="s">
        <v>116</v>
      </c>
      <c r="AO78" s="2">
        <f>SUM(A76:AJ77)/34</f>
        <v>0.10117278173339642</v>
      </c>
      <c r="AP78" s="2">
        <f>((AK78-AK$4)*100)/AK$4</f>
        <v>3.5540875713079827</v>
      </c>
      <c r="AR78" s="6" t="s">
        <v>116</v>
      </c>
      <c r="AS78" s="2"/>
      <c r="AT78" s="1">
        <f>((AO78-AO$4)*100)/AO$4</f>
        <v>9.662990356910468</v>
      </c>
    </row>
    <row r="79" spans="1:46" x14ac:dyDescent="0.25">
      <c r="A79" s="27">
        <v>0.31097438999999999</v>
      </c>
      <c r="B79" s="28">
        <v>0.31101849500000001</v>
      </c>
      <c r="C79" s="27">
        <v>0.30692567599999998</v>
      </c>
      <c r="D79" s="27">
        <v>0.30596799499999999</v>
      </c>
      <c r="E79" s="27">
        <v>0.30055827400000001</v>
      </c>
      <c r="F79" s="27">
        <v>0.29366441999999998</v>
      </c>
      <c r="G79" s="27">
        <v>0.28215507000000012</v>
      </c>
      <c r="H79" s="27">
        <v>0.28103754399999997</v>
      </c>
      <c r="I79" s="27">
        <v>0.29867269000000002</v>
      </c>
      <c r="J79" s="27">
        <v>0.31299142000000002</v>
      </c>
      <c r="K79" s="27">
        <v>0.31180028999999998</v>
      </c>
      <c r="L79" s="27">
        <v>0.30918230000000002</v>
      </c>
      <c r="M79" s="27">
        <v>0.30808298000000001</v>
      </c>
      <c r="N79" s="27">
        <v>0.30604224000000002</v>
      </c>
      <c r="O79" s="27">
        <v>0.30158637999999999</v>
      </c>
      <c r="P79" s="27">
        <v>0.29403262000000002</v>
      </c>
      <c r="Q79" s="27">
        <v>0.28822451999999998</v>
      </c>
      <c r="R79" s="27">
        <v>0.26991608</v>
      </c>
      <c r="S79" s="27">
        <v>0.231841717</v>
      </c>
      <c r="T79" s="27">
        <v>0.245413308</v>
      </c>
      <c r="U79" s="27">
        <v>0.27907584600000002</v>
      </c>
      <c r="V79" s="27">
        <v>0.29410475000000003</v>
      </c>
      <c r="W79" s="27">
        <v>0.29533019999999999</v>
      </c>
      <c r="X79" s="27">
        <v>0.29349704999999998</v>
      </c>
      <c r="Y79" s="27">
        <v>0.29397941999999999</v>
      </c>
      <c r="Z79" s="27">
        <v>0.29215868</v>
      </c>
      <c r="AA79" s="27">
        <v>0.29689968999999999</v>
      </c>
      <c r="AB79" s="27">
        <v>0.302653905</v>
      </c>
      <c r="AC79" s="27">
        <v>0.30559943000000001</v>
      </c>
      <c r="AD79" s="27">
        <v>0.30529782999999999</v>
      </c>
      <c r="AE79" s="27">
        <v>0.29906970999999999</v>
      </c>
      <c r="AF79" s="27">
        <v>0.30204214000000001</v>
      </c>
      <c r="AG79" s="27">
        <v>0.30797594</v>
      </c>
      <c r="AH79" s="27">
        <v>0.31026428</v>
      </c>
      <c r="AI79" s="27">
        <v>0.31233475500000002</v>
      </c>
      <c r="AJ79" s="27">
        <v>0.31199208</v>
      </c>
      <c r="AK79" s="3">
        <f t="shared" si="1"/>
        <v>0.29645455874999999</v>
      </c>
      <c r="AM79" s="10" t="s">
        <v>94</v>
      </c>
      <c r="AO79" s="2">
        <f>SUM(A108:AJ109)/26</f>
        <v>0.20514445206699203</v>
      </c>
      <c r="AP79" s="2">
        <f>((AK79-AK$5)*100)/AK$5</f>
        <v>2.4533723768892641</v>
      </c>
      <c r="AR79" s="10" t="s">
        <v>94</v>
      </c>
      <c r="AS79" s="2"/>
      <c r="AT79" s="1">
        <f>((AO79-AO$5)*100)/AO$5</f>
        <v>-5.2621026035246308</v>
      </c>
    </row>
    <row r="80" spans="1:46" x14ac:dyDescent="0.25">
      <c r="A80" s="29">
        <v>0.30532109000000002</v>
      </c>
      <c r="B80" s="30">
        <v>0.30236903999999998</v>
      </c>
      <c r="C80" s="29">
        <v>0.29670523999999998</v>
      </c>
      <c r="D80" s="29">
        <v>0.29449039500000002</v>
      </c>
      <c r="E80" s="31">
        <v>0.29025510999999998</v>
      </c>
      <c r="F80" s="31">
        <v>0.28554422000000002</v>
      </c>
      <c r="G80" s="31">
        <v>0.28367083999999998</v>
      </c>
      <c r="H80" s="31">
        <v>0.28596755000000001</v>
      </c>
      <c r="I80" s="31">
        <v>0.29161527999999998</v>
      </c>
      <c r="J80" s="31">
        <v>0.28961051999999998</v>
      </c>
      <c r="K80" s="31">
        <v>0.28780803399999999</v>
      </c>
      <c r="L80" s="31">
        <v>0.28489395000000001</v>
      </c>
      <c r="M80" s="31">
        <v>0.28408418000000002</v>
      </c>
      <c r="N80" s="31">
        <v>0.28378199599999998</v>
      </c>
      <c r="O80" s="31">
        <v>0.28363962999999998</v>
      </c>
      <c r="P80" s="31">
        <v>0.27938008399999997</v>
      </c>
      <c r="Q80" s="32">
        <v>0.27226291000000002</v>
      </c>
      <c r="R80" s="32">
        <v>0.26299819000000002</v>
      </c>
      <c r="S80" s="33">
        <v>0.23892841000000001</v>
      </c>
      <c r="T80" s="33" t="s">
        <v>0</v>
      </c>
      <c r="U80" s="33">
        <v>0.28621572000000001</v>
      </c>
      <c r="V80" s="33">
        <v>0.28764499500000001</v>
      </c>
      <c r="W80" s="33">
        <v>0.28935572399999998</v>
      </c>
      <c r="X80" s="33">
        <v>0.29023821</v>
      </c>
      <c r="Y80" s="33">
        <v>0.29325912999999998</v>
      </c>
      <c r="Z80" s="33">
        <v>0.29885831000000002</v>
      </c>
      <c r="AA80" s="33">
        <v>0.30435222000000001</v>
      </c>
      <c r="AB80" s="33">
        <v>0.30383611500000002</v>
      </c>
      <c r="AC80" s="29">
        <v>0.30456525999999989</v>
      </c>
      <c r="AD80" s="29">
        <v>0.30924057999999999</v>
      </c>
      <c r="AE80" s="29">
        <v>0.31097294599999997</v>
      </c>
      <c r="AF80" s="29">
        <v>0.30966993999999998</v>
      </c>
      <c r="AG80" s="29">
        <v>0.30924984999999999</v>
      </c>
      <c r="AH80" s="29">
        <v>0.30974174999999998</v>
      </c>
      <c r="AI80" s="29">
        <v>0.31034834</v>
      </c>
      <c r="AJ80" s="29">
        <v>0.30859745999999999</v>
      </c>
      <c r="AK80" s="3">
        <f t="shared" si="1"/>
        <v>0.29227066340000002</v>
      </c>
      <c r="AM80" s="10" t="s">
        <v>116</v>
      </c>
      <c r="AO80" s="2">
        <f>SUM(A78:AJ79)/72</f>
        <v>0.23890800831632047</v>
      </c>
      <c r="AP80" s="2">
        <f>((AK80-AK$6)*100)/AK$6</f>
        <v>-1.0018814573215946</v>
      </c>
      <c r="AR80" s="10" t="s">
        <v>116</v>
      </c>
      <c r="AS80" s="2"/>
      <c r="AT80" s="1">
        <f>((AO80-AO$6)*100)/AO$6</f>
        <v>2.8683971136044706</v>
      </c>
    </row>
    <row r="81" spans="1:47" x14ac:dyDescent="0.25">
      <c r="A81" s="29">
        <v>0.28940200999999999</v>
      </c>
      <c r="B81" s="30">
        <v>0.28259719</v>
      </c>
      <c r="C81" s="29">
        <v>0.273988075</v>
      </c>
      <c r="D81" s="29">
        <v>0.262399624</v>
      </c>
      <c r="E81" s="31">
        <v>0.22529854399999999</v>
      </c>
      <c r="F81" s="31">
        <v>0.18147649399999999</v>
      </c>
      <c r="G81" s="31">
        <v>0.16945847999999999</v>
      </c>
      <c r="H81" s="31">
        <v>0.15437618</v>
      </c>
      <c r="I81" s="31">
        <v>0.17110033799999999</v>
      </c>
      <c r="J81" s="31">
        <v>0.18084365599999999</v>
      </c>
      <c r="K81" s="31">
        <v>0.18831520600000001</v>
      </c>
      <c r="L81" s="31">
        <v>0.19226443300000001</v>
      </c>
      <c r="M81" s="31">
        <v>0.198582643</v>
      </c>
      <c r="N81" s="31">
        <v>0.206585565</v>
      </c>
      <c r="O81" s="31">
        <v>0.213627286</v>
      </c>
      <c r="P81" s="31">
        <v>0.21146541499999999</v>
      </c>
      <c r="Q81" s="32">
        <v>0.20504017399999999</v>
      </c>
      <c r="R81" s="32">
        <v>0.184544072</v>
      </c>
      <c r="S81" s="33">
        <v>0.175080814</v>
      </c>
      <c r="T81" s="33" t="s">
        <v>0</v>
      </c>
      <c r="U81" s="33">
        <v>0.26074419999999998</v>
      </c>
      <c r="V81" s="33">
        <v>0.26727581</v>
      </c>
      <c r="W81" s="33">
        <v>0.27044699</v>
      </c>
      <c r="X81" s="33">
        <v>0.27332865000000001</v>
      </c>
      <c r="Y81" s="33">
        <v>0.27962683999999999</v>
      </c>
      <c r="Z81" s="33">
        <v>0.28571099500000002</v>
      </c>
      <c r="AA81" s="33">
        <v>0.28931442000000002</v>
      </c>
      <c r="AB81" s="33">
        <v>0.28700978999999999</v>
      </c>
      <c r="AC81" s="29">
        <v>0.28943806</v>
      </c>
      <c r="AD81" s="29">
        <v>0.29940243999999999</v>
      </c>
      <c r="AE81" s="29">
        <v>0.30237175999999999</v>
      </c>
      <c r="AF81" s="29">
        <v>0.30196813</v>
      </c>
      <c r="AG81" s="29">
        <v>0.30276844000000003</v>
      </c>
      <c r="AH81" s="29">
        <v>0.30169384999999999</v>
      </c>
      <c r="AI81" s="29">
        <v>0.29879596000000003</v>
      </c>
      <c r="AJ81" s="29">
        <v>0.29330911999999998</v>
      </c>
      <c r="AK81" s="3">
        <f t="shared" si="1"/>
        <v>0.24484719011428568</v>
      </c>
      <c r="AM81" s="11" t="s">
        <v>99</v>
      </c>
      <c r="AO81" s="2">
        <f>SUM(A103:R107)/56</f>
        <v>0.13371916992093483</v>
      </c>
      <c r="AP81" s="2">
        <f>((AK81-AK$7)*100)/AK$7</f>
        <v>-8.3437850897976507</v>
      </c>
      <c r="AR81" s="11" t="s">
        <v>99</v>
      </c>
      <c r="AS81" s="2"/>
      <c r="AT81" s="1">
        <f>((AO81-AO$7)*100)/AO$7</f>
        <v>-12.843017439458661</v>
      </c>
    </row>
    <row r="82" spans="1:47" x14ac:dyDescent="0.25">
      <c r="A82" s="29">
        <v>0.24100598000000001</v>
      </c>
      <c r="B82" s="30">
        <v>0.201161592</v>
      </c>
      <c r="C82" s="29">
        <v>0.15815399799999999</v>
      </c>
      <c r="D82" s="29">
        <v>0.126652137</v>
      </c>
      <c r="E82" s="31">
        <v>0.102403190835948</v>
      </c>
      <c r="F82" s="31">
        <v>0.11058885340000001</v>
      </c>
      <c r="G82" s="31">
        <v>9.1533949364750997E-2</v>
      </c>
      <c r="H82" s="31">
        <v>9.6106486300000002E-2</v>
      </c>
      <c r="I82" s="31">
        <v>0.10608679360000001</v>
      </c>
      <c r="J82" s="31">
        <v>0.113562179</v>
      </c>
      <c r="K82" s="31">
        <v>0.1137124455</v>
      </c>
      <c r="L82" s="31">
        <v>0.1090877138</v>
      </c>
      <c r="M82" s="31">
        <v>0.10966093070000001</v>
      </c>
      <c r="N82" s="31">
        <v>0.11252108800000001</v>
      </c>
      <c r="O82" s="31">
        <v>0.1163688972</v>
      </c>
      <c r="P82" s="31">
        <v>0.1164953958</v>
      </c>
      <c r="Q82" s="32">
        <v>0.1151986529114</v>
      </c>
      <c r="R82" s="32">
        <v>0.105140636746614</v>
      </c>
      <c r="S82" s="33">
        <v>0.10800257116670831</v>
      </c>
      <c r="T82" s="33" t="s">
        <v>0</v>
      </c>
      <c r="U82" s="33">
        <v>0.131716479</v>
      </c>
      <c r="V82" s="33">
        <v>0.17235774000000001</v>
      </c>
      <c r="W82" s="33">
        <v>0.195586395</v>
      </c>
      <c r="X82" s="33">
        <v>0.20516789999999999</v>
      </c>
      <c r="Y82" s="33">
        <v>0.20398353699999999</v>
      </c>
      <c r="Z82" s="33">
        <v>0.20709965699999999</v>
      </c>
      <c r="AA82" s="33">
        <v>0.20776225700000001</v>
      </c>
      <c r="AB82" s="33">
        <v>0.20370597700000001</v>
      </c>
      <c r="AC82" s="29">
        <v>0.226470385</v>
      </c>
      <c r="AD82" s="29">
        <v>0.26092894500000002</v>
      </c>
      <c r="AE82" s="29">
        <v>0.27021092499999999</v>
      </c>
      <c r="AF82" s="29">
        <v>0.28237181</v>
      </c>
      <c r="AG82" s="29">
        <v>0.28446742000000003</v>
      </c>
      <c r="AH82" s="29">
        <v>0.27922218500000001</v>
      </c>
      <c r="AI82" s="29">
        <v>0.27399393</v>
      </c>
      <c r="AJ82" s="29">
        <v>0.26339906000000002</v>
      </c>
      <c r="AK82" s="3">
        <f t="shared" si="1"/>
        <v>0.17205394552358347</v>
      </c>
      <c r="AM82" s="11" t="s">
        <v>102</v>
      </c>
      <c r="AO82" s="2">
        <f>SUM(E80:R84)/68</f>
        <v>0.13428167665636018</v>
      </c>
      <c r="AP82" s="2">
        <f>((AK82-AK$8)*100)/AK$8</f>
        <v>-13.040562493305547</v>
      </c>
      <c r="AR82" s="11" t="s">
        <v>102</v>
      </c>
      <c r="AS82" s="2"/>
      <c r="AT82" s="1">
        <f>((AO82-AO$8)*100)/AO$8</f>
        <v>-12.491584809445035</v>
      </c>
    </row>
    <row r="83" spans="1:47" x14ac:dyDescent="0.25">
      <c r="A83" s="29">
        <v>0.117242294</v>
      </c>
      <c r="B83" s="30">
        <v>9.1426279922641795E-2</v>
      </c>
      <c r="C83" s="29">
        <v>6.6139701764966391E-2</v>
      </c>
      <c r="D83" s="29">
        <v>6.7237521567011196E-2</v>
      </c>
      <c r="E83" s="31" t="s">
        <v>0</v>
      </c>
      <c r="F83" s="31">
        <v>0.135852263</v>
      </c>
      <c r="G83" s="31">
        <v>6.787536339255959E-2</v>
      </c>
      <c r="H83" s="31">
        <v>5.8582534930841999E-2</v>
      </c>
      <c r="I83" s="31">
        <v>6.2692233040969506E-2</v>
      </c>
      <c r="J83" s="31">
        <v>6.2991473216518198E-2</v>
      </c>
      <c r="K83" s="31">
        <v>5.9969124636793103E-2</v>
      </c>
      <c r="L83" s="31">
        <v>5.6183080897058098E-2</v>
      </c>
      <c r="M83" s="31">
        <v>5.44867967036929E-2</v>
      </c>
      <c r="N83" s="31">
        <v>5.5940293706822797E-2</v>
      </c>
      <c r="O83" s="31">
        <v>5.9179480675042737E-2</v>
      </c>
      <c r="P83" s="31">
        <v>6.2306390676778213E-2</v>
      </c>
      <c r="Q83" s="32">
        <v>6.1044690507967951E-2</v>
      </c>
      <c r="R83" s="32">
        <v>4.6229728274903681E-2</v>
      </c>
      <c r="S83" s="33">
        <v>4.2669990243294861E-2</v>
      </c>
      <c r="T83" s="33" t="s">
        <v>0</v>
      </c>
      <c r="U83" s="33">
        <v>9.2140932012957102E-2</v>
      </c>
      <c r="V83" s="33">
        <v>0.10815079499999999</v>
      </c>
      <c r="W83" s="33">
        <v>0.13217577</v>
      </c>
      <c r="X83" s="33">
        <v>0.14433490199999999</v>
      </c>
      <c r="Y83" s="33">
        <v>0.14115228399999999</v>
      </c>
      <c r="Z83" s="33">
        <v>0.128952172</v>
      </c>
      <c r="AA83" s="33">
        <v>0.10891185353000001</v>
      </c>
      <c r="AB83" s="33">
        <v>0.11008686195</v>
      </c>
      <c r="AC83" s="29">
        <v>0.16314978999999999</v>
      </c>
      <c r="AD83" s="29">
        <v>0.12075105899999999</v>
      </c>
      <c r="AE83" s="29">
        <v>0.102584619</v>
      </c>
      <c r="AF83" s="29">
        <v>0.12447627</v>
      </c>
      <c r="AG83" s="29">
        <v>0.15389908399999999</v>
      </c>
      <c r="AH83" s="29">
        <v>0.16171221499999999</v>
      </c>
      <c r="AI83" s="29">
        <v>0.15877972100000001</v>
      </c>
      <c r="AJ83" s="29">
        <v>0.14464363699999999</v>
      </c>
      <c r="AK83" s="3">
        <f t="shared" si="1"/>
        <v>9.7763270783847667E-2</v>
      </c>
      <c r="AM83" s="12" t="s">
        <v>105</v>
      </c>
      <c r="AO83" s="2">
        <f>SUM(S103:Z107)/35</f>
        <v>0.18238009477277506</v>
      </c>
      <c r="AP83" s="2">
        <f>((AK83-AK$9)*100)/AK$9</f>
        <v>-15.286540734523129</v>
      </c>
      <c r="AR83" s="12" t="s">
        <v>105</v>
      </c>
      <c r="AS83" s="2"/>
      <c r="AT83" s="1">
        <f>((AO83-AO$9)*100)/AO$9</f>
        <v>-20.543183845938753</v>
      </c>
    </row>
    <row r="84" spans="1:47" x14ac:dyDescent="0.25">
      <c r="A84" s="29">
        <v>4.969733040415987E-2</v>
      </c>
      <c r="B84" s="30">
        <v>3.8303416292951829E-2</v>
      </c>
      <c r="C84" s="29">
        <v>1.4592566614272591E-2</v>
      </c>
      <c r="D84" s="29" t="s">
        <v>0</v>
      </c>
      <c r="E84" s="31" t="s">
        <v>0</v>
      </c>
      <c r="F84" s="31">
        <v>7.4347039899247E-2</v>
      </c>
      <c r="G84" s="31">
        <v>2.0276533132925281E-2</v>
      </c>
      <c r="H84" s="31">
        <v>1.505564712481308E-2</v>
      </c>
      <c r="I84" s="31">
        <v>1.1182601109409379E-2</v>
      </c>
      <c r="J84" s="31">
        <v>3.5002553729999999E-8</v>
      </c>
      <c r="K84" s="31">
        <v>1.42319315E-10</v>
      </c>
      <c r="L84" s="31">
        <v>7.7028340999999997E-11</v>
      </c>
      <c r="M84" s="31">
        <v>7.4353302500000005E-10</v>
      </c>
      <c r="N84" s="31">
        <v>1.8799677920000001E-8</v>
      </c>
      <c r="O84" s="31">
        <v>5.8801215344000002E-8</v>
      </c>
      <c r="P84" s="31">
        <v>4.1226594458999998E-7</v>
      </c>
      <c r="Q84" s="32">
        <v>2.0363925800000002E-9</v>
      </c>
      <c r="R84" s="32">
        <v>1.6678768979999999E-8</v>
      </c>
      <c r="S84" s="33">
        <v>1.860501210192049E-2</v>
      </c>
      <c r="T84" s="33" t="s">
        <v>0</v>
      </c>
      <c r="U84" s="33" t="s">
        <v>0</v>
      </c>
      <c r="V84" s="33">
        <v>3.8936287155913893E-2</v>
      </c>
      <c r="W84" s="33">
        <v>5.2642607947246102E-2</v>
      </c>
      <c r="X84" s="33">
        <v>6.20757102906292E-2</v>
      </c>
      <c r="Y84" s="33">
        <v>6.2828676265312397E-2</v>
      </c>
      <c r="Z84" s="33">
        <v>4.6199262318881537E-2</v>
      </c>
      <c r="AA84" s="33">
        <v>2.1592166090751021E-2</v>
      </c>
      <c r="AB84" s="33">
        <v>5.8546600479201967E-2</v>
      </c>
      <c r="AC84" s="29" t="s">
        <v>0</v>
      </c>
      <c r="AD84" s="29">
        <v>5.9760030351138499E-2</v>
      </c>
      <c r="AE84" s="29">
        <v>4.2604275732781062E-2</v>
      </c>
      <c r="AF84" s="29">
        <v>1.8775418137094629E-2</v>
      </c>
      <c r="AG84" s="29">
        <v>6.5891205300000002E-10</v>
      </c>
      <c r="AH84" s="29">
        <v>2.1742228077754559E-2</v>
      </c>
      <c r="AI84" s="29">
        <v>3.7153672161973517E-2</v>
      </c>
      <c r="AJ84" s="29">
        <v>3.6292993169458818E-2</v>
      </c>
      <c r="AK84" s="3">
        <f t="shared" si="1"/>
        <v>2.5845503873038148E-2</v>
      </c>
      <c r="AM84" s="12" t="s">
        <v>108</v>
      </c>
      <c r="AO84" s="2">
        <f>SUM(S80:AB84)/44</f>
        <v>0.18151390317165494</v>
      </c>
      <c r="AP84" s="2">
        <f>((AK84-AK$10)*100)/AK$10</f>
        <v>-26.658577321657667</v>
      </c>
      <c r="AR84" s="12" t="s">
        <v>108</v>
      </c>
      <c r="AS84" s="2"/>
      <c r="AT84" s="1">
        <f>((AO84-AO$10)*100)/AO$10</f>
        <v>-7.6656869243911823</v>
      </c>
    </row>
    <row r="85" spans="1:47" x14ac:dyDescent="0.25">
      <c r="A85" s="29">
        <v>2.8684610156529278E-2</v>
      </c>
      <c r="B85" s="30">
        <v>2.8699137151874429E-2</v>
      </c>
      <c r="C85" s="29" t="s">
        <v>0</v>
      </c>
      <c r="D85" s="29" t="s">
        <v>0</v>
      </c>
      <c r="E85" s="34" t="s">
        <v>0</v>
      </c>
      <c r="F85" s="34">
        <v>5.5465679566383999E-2</v>
      </c>
      <c r="G85" s="34">
        <v>2.7120115306053742E-2</v>
      </c>
      <c r="H85" s="34">
        <v>2.2439634181877961E-2</v>
      </c>
      <c r="I85" s="34">
        <v>1.7503215139177859E-2</v>
      </c>
      <c r="J85" s="34">
        <v>4.5067780718129231E-3</v>
      </c>
      <c r="K85" s="34">
        <v>3.4626065600000003E-8</v>
      </c>
      <c r="L85" s="34">
        <v>3.2890089629999999E-9</v>
      </c>
      <c r="M85" s="34">
        <v>1.256353187E-9</v>
      </c>
      <c r="N85" s="34">
        <v>7.3267878200000003E-10</v>
      </c>
      <c r="O85" s="34">
        <v>3.6951097599999999E-10</v>
      </c>
      <c r="P85" s="34">
        <v>2.6526911599999999E-10</v>
      </c>
      <c r="Q85" s="34">
        <v>3.8761017E-10</v>
      </c>
      <c r="R85" s="34">
        <v>8.6152352550000002E-9</v>
      </c>
      <c r="S85" s="35">
        <v>9.027809589664599E-4</v>
      </c>
      <c r="T85" s="35" t="s">
        <v>0</v>
      </c>
      <c r="U85" s="35" t="s">
        <v>0</v>
      </c>
      <c r="V85" s="35">
        <v>6.4168035456696401E-2</v>
      </c>
      <c r="W85" s="35">
        <v>4.2266299057390003E-2</v>
      </c>
      <c r="X85" s="35">
        <v>6.4184203650000004E-8</v>
      </c>
      <c r="Y85" s="35">
        <v>2.0538425300000001E-10</v>
      </c>
      <c r="Z85" s="35">
        <v>1.49395423E-10</v>
      </c>
      <c r="AA85" s="35">
        <v>3.2188030198683291E-2</v>
      </c>
      <c r="AB85" s="35">
        <v>5.3022902362251073E-2</v>
      </c>
      <c r="AC85" s="36" t="s">
        <v>0</v>
      </c>
      <c r="AD85" s="29">
        <v>5.8612953977562998E-2</v>
      </c>
      <c r="AE85" s="29">
        <v>5.2468391479378498E-2</v>
      </c>
      <c r="AF85" s="29">
        <v>3.9038290340996477E-2</v>
      </c>
      <c r="AG85" s="29">
        <v>2.8833257173407359E-2</v>
      </c>
      <c r="AH85" s="29">
        <v>2.2808673145814369E-2</v>
      </c>
      <c r="AI85" s="29">
        <v>2.144884713139714E-2</v>
      </c>
      <c r="AJ85" s="29">
        <v>1.9927759120202511E-2</v>
      </c>
      <c r="AK85" s="3">
        <f t="shared" si="1"/>
        <v>2.0670183468572405E-2</v>
      </c>
      <c r="AM85" s="14" t="s">
        <v>99</v>
      </c>
      <c r="AO85" s="7">
        <f>(SUM(B94:O102)+SUM(P94:R98))/140</f>
        <v>5.3034938701931131E-3</v>
      </c>
      <c r="AP85" s="2">
        <f>((AK85-AK$11)*100)/AK$11</f>
        <v>-26.378134388201957</v>
      </c>
      <c r="AR85" s="14" t="s">
        <v>99</v>
      </c>
      <c r="AS85" s="2"/>
      <c r="AT85" s="1">
        <f>((AO85-AO$11)*100)/AO$11</f>
        <v>-29.018015590386394</v>
      </c>
      <c r="AU85">
        <f>SUM(AT85:AT88)/4</f>
        <v>-36.465334626080633</v>
      </c>
    </row>
    <row r="86" spans="1:47" x14ac:dyDescent="0.25">
      <c r="A86" s="29">
        <v>1.2695981069640641E-2</v>
      </c>
      <c r="B86" s="30">
        <v>6.5977660573476021E-3</v>
      </c>
      <c r="C86" s="29" t="s">
        <v>0</v>
      </c>
      <c r="D86" s="29" t="s">
        <v>0</v>
      </c>
      <c r="E86" s="34" t="s">
        <v>0</v>
      </c>
      <c r="F86" s="34">
        <v>6.2571881568695295E-2</v>
      </c>
      <c r="G86" s="34">
        <v>1.7317938110780719E-2</v>
      </c>
      <c r="H86" s="34">
        <v>3.7473466604247001E-3</v>
      </c>
      <c r="I86" s="34">
        <v>3.2429131386384999E-4</v>
      </c>
      <c r="J86" s="34">
        <v>2.259115604E-8</v>
      </c>
      <c r="K86" s="34">
        <v>1.2716758827000001E-8</v>
      </c>
      <c r="L86" s="34">
        <v>2.5914421199999998E-9</v>
      </c>
      <c r="M86" s="34">
        <v>1.050521599E-9</v>
      </c>
      <c r="N86" s="34">
        <v>7.1124997199999996E-10</v>
      </c>
      <c r="O86" s="34">
        <v>7.5457855000000005E-10</v>
      </c>
      <c r="P86" s="34">
        <v>1.154894803E-9</v>
      </c>
      <c r="Q86" s="34">
        <v>2.938596268E-9</v>
      </c>
      <c r="R86" s="34">
        <v>7.5315582699999995E-9</v>
      </c>
      <c r="S86" s="35">
        <v>3.2265065200000001E-9</v>
      </c>
      <c r="T86" s="35" t="s">
        <v>0</v>
      </c>
      <c r="U86" s="35" t="s">
        <v>0</v>
      </c>
      <c r="V86" s="35">
        <v>6.618959621128391E-2</v>
      </c>
      <c r="W86" s="35">
        <v>3.6043745566725897E-2</v>
      </c>
      <c r="X86" s="35">
        <v>7.3029912672000006E-8</v>
      </c>
      <c r="Y86" s="35">
        <v>3.7459658290000003E-8</v>
      </c>
      <c r="Z86" s="35">
        <v>1.133232758521362E-2</v>
      </c>
      <c r="AA86" s="35">
        <v>3.8419515293826902E-2</v>
      </c>
      <c r="AB86" s="35">
        <v>4.9798034373478343E-2</v>
      </c>
      <c r="AC86" s="36" t="s">
        <v>0</v>
      </c>
      <c r="AD86" s="29">
        <v>6.4737632882755997E-2</v>
      </c>
      <c r="AE86" s="29">
        <v>4.4362117899618268E-2</v>
      </c>
      <c r="AF86" s="29">
        <v>2.8719012148919781E-2</v>
      </c>
      <c r="AG86" s="29">
        <v>2.4740174107191142E-2</v>
      </c>
      <c r="AH86" s="29">
        <v>2.161407710048591E-2</v>
      </c>
      <c r="AI86" s="29">
        <v>2.282876310692878E-2</v>
      </c>
      <c r="AJ86" s="29">
        <v>1.99959330913634E-2</v>
      </c>
      <c r="AK86" s="3">
        <f t="shared" si="1"/>
        <v>1.7734543330179289E-2</v>
      </c>
      <c r="AM86" s="14" t="s">
        <v>102</v>
      </c>
      <c r="AO86" s="2">
        <f>SUM(E85:R93)/126</f>
        <v>5.6351743748697131E-3</v>
      </c>
      <c r="AP86" s="2">
        <f>((AK86-AK$12)*100)/AK$12</f>
        <v>-28.624625549310942</v>
      </c>
      <c r="AR86" s="14" t="s">
        <v>102</v>
      </c>
      <c r="AS86" s="2"/>
      <c r="AT86" s="1">
        <f>((AO86-AO$12)*100)/AO$12</f>
        <v>-40.984700194239679</v>
      </c>
    </row>
    <row r="87" spans="1:47" x14ac:dyDescent="0.25">
      <c r="A87" s="29">
        <v>9.4115600574440975E-3</v>
      </c>
      <c r="B87" s="30">
        <v>5.4580971200000004E-10</v>
      </c>
      <c r="C87" s="29" t="s">
        <v>0</v>
      </c>
      <c r="D87" s="29" t="s">
        <v>0</v>
      </c>
      <c r="E87" s="34" t="s">
        <v>0</v>
      </c>
      <c r="F87" s="34">
        <v>3.7387136560115199E-2</v>
      </c>
      <c r="G87" s="34">
        <v>4.6877265591845603E-3</v>
      </c>
      <c r="H87" s="34">
        <v>3.0378899200000002E-9</v>
      </c>
      <c r="I87" s="34">
        <v>4.03393372E-10</v>
      </c>
      <c r="J87" s="34">
        <v>3.6221873999999999E-10</v>
      </c>
      <c r="K87" s="34">
        <v>7.1404934100000003E-10</v>
      </c>
      <c r="L87" s="34">
        <v>5.9569582599999998E-10</v>
      </c>
      <c r="M87" s="34">
        <v>4.6083586299999998E-10</v>
      </c>
      <c r="N87" s="34">
        <v>5.60102039E-10</v>
      </c>
      <c r="O87" s="34">
        <v>1.1190642480000001E-9</v>
      </c>
      <c r="P87" s="34">
        <v>2.526383905E-9</v>
      </c>
      <c r="Q87" s="34">
        <v>6.151736845E-9</v>
      </c>
      <c r="R87" s="34">
        <v>8.8367060230000007E-9</v>
      </c>
      <c r="S87" s="35">
        <v>2.0529827E-10</v>
      </c>
      <c r="T87" s="35" t="s">
        <v>0</v>
      </c>
      <c r="U87" s="35" t="s">
        <v>0</v>
      </c>
      <c r="V87" s="35" t="s">
        <v>0</v>
      </c>
      <c r="W87" s="35">
        <v>1.7396547128746429E-2</v>
      </c>
      <c r="X87" s="35">
        <v>6.418730066477865E-3</v>
      </c>
      <c r="Y87" s="35">
        <v>3.4817746607440302E-3</v>
      </c>
      <c r="Z87" s="35">
        <v>1.3217794089973169E-2</v>
      </c>
      <c r="AA87" s="35">
        <v>1.717509105908652E-2</v>
      </c>
      <c r="AB87" s="35" t="s">
        <v>0</v>
      </c>
      <c r="AC87" s="36" t="s">
        <v>0</v>
      </c>
      <c r="AD87" s="29">
        <v>7.4003390094952992E-2</v>
      </c>
      <c r="AE87" s="29">
        <v>3.4154970098917027E-2</v>
      </c>
      <c r="AF87" s="29">
        <v>2.3935398132680481E-2</v>
      </c>
      <c r="AG87" s="29">
        <v>2.1439245085606469E-2</v>
      </c>
      <c r="AH87" s="29">
        <v>2.341544308495086E-2</v>
      </c>
      <c r="AI87" s="29">
        <v>2.4755305088106139E-2</v>
      </c>
      <c r="AJ87" s="29">
        <v>2.144073307942353E-2</v>
      </c>
      <c r="AK87" s="3">
        <f t="shared" si="1"/>
        <v>1.1868602513056908E-2</v>
      </c>
      <c r="AM87" s="15" t="s">
        <v>105</v>
      </c>
      <c r="AO87" s="2">
        <f>(SUM(S94:AB102)+SUM(P99:R102))/67</f>
        <v>8.1382440231132728E-3</v>
      </c>
      <c r="AP87" s="2">
        <f>((AK87-AK$13)*100)/AK$13</f>
        <v>-30.510051491588477</v>
      </c>
      <c r="AR87" s="15" t="s">
        <v>105</v>
      </c>
      <c r="AS87" s="2"/>
      <c r="AT87" s="1">
        <f>((AO87-AO$13)*100)/AO$13</f>
        <v>-43.381824214896163</v>
      </c>
    </row>
    <row r="88" spans="1:47" x14ac:dyDescent="0.25">
      <c r="A88" s="29">
        <v>1.53047630624431E-2</v>
      </c>
      <c r="B88" s="30">
        <v>2.2062049099999999E-10</v>
      </c>
      <c r="C88" s="29" t="s">
        <v>0</v>
      </c>
      <c r="D88" s="29" t="s">
        <v>0</v>
      </c>
      <c r="E88" s="34">
        <v>4.7482941242750293E-2</v>
      </c>
      <c r="F88" s="34">
        <v>3.2296497238530203E-2</v>
      </c>
      <c r="G88" s="34">
        <v>7.7889117539999992E-9</v>
      </c>
      <c r="H88" s="34">
        <v>1.2789429100000001E-10</v>
      </c>
      <c r="I88" s="34">
        <v>7.3962355999999999E-11</v>
      </c>
      <c r="J88" s="34">
        <v>1.1717489900000001E-10</v>
      </c>
      <c r="K88" s="34">
        <v>6.9922637000000006E-11</v>
      </c>
      <c r="L88" s="34">
        <v>1.00225471E-10</v>
      </c>
      <c r="M88" s="34">
        <v>2.5216607400000001E-10</v>
      </c>
      <c r="N88" s="34">
        <v>5.1622740300000002E-10</v>
      </c>
      <c r="O88" s="34">
        <v>1.4230881940000001E-9</v>
      </c>
      <c r="P88" s="34">
        <v>4.0047015630000004E-9</v>
      </c>
      <c r="Q88" s="34">
        <v>1.1777335730000001E-8</v>
      </c>
      <c r="R88" s="34">
        <v>5.8041443650336906E-3</v>
      </c>
      <c r="S88" s="35">
        <v>1.0357936300000001E-10</v>
      </c>
      <c r="T88" s="35" t="s">
        <v>0</v>
      </c>
      <c r="U88" s="35" t="s">
        <v>0</v>
      </c>
      <c r="V88" s="35" t="s">
        <v>0</v>
      </c>
      <c r="W88" s="35">
        <v>2.3989286191751131E-2</v>
      </c>
      <c r="X88" s="35">
        <v>1.6159930086411568E-2</v>
      </c>
      <c r="Y88" s="35">
        <v>1.523376308155373E-2</v>
      </c>
      <c r="Z88" s="35">
        <v>1.8615946115597259E-2</v>
      </c>
      <c r="AA88" s="35">
        <v>2.6414819067101001E-2</v>
      </c>
      <c r="AB88" s="35" t="s">
        <v>0</v>
      </c>
      <c r="AC88" s="36" t="s">
        <v>0</v>
      </c>
      <c r="AD88" s="29" t="s">
        <v>0</v>
      </c>
      <c r="AE88" s="29">
        <v>9.8067200503134805E-3</v>
      </c>
      <c r="AF88" s="29">
        <v>2.2540102129159741E-2</v>
      </c>
      <c r="AG88" s="29">
        <v>2.2575750092167769E-2</v>
      </c>
      <c r="AH88" s="29">
        <v>2.7355988097194851E-2</v>
      </c>
      <c r="AI88" s="29">
        <v>3.1182246112055119E-2</v>
      </c>
      <c r="AJ88" s="29">
        <v>3.0011715113708849E-2</v>
      </c>
      <c r="AK88" s="3">
        <f t="shared" si="1"/>
        <v>1.2313379950770786E-2</v>
      </c>
      <c r="AM88" s="15" t="s">
        <v>108</v>
      </c>
      <c r="AO88" s="2">
        <f>SUM(S85:AB93)/54</f>
        <v>2.0539325339048769E-2</v>
      </c>
      <c r="AP88" s="1">
        <f>((AK88-AK$14)*100)/AK$14</f>
        <v>-32.462325175908219</v>
      </c>
      <c r="AR88" s="15" t="s">
        <v>108</v>
      </c>
      <c r="AS88" s="2"/>
      <c r="AT88" s="1">
        <f>((AO88-AO$14)*100)/AO$14</f>
        <v>-32.476798504800286</v>
      </c>
    </row>
    <row r="89" spans="1:47" x14ac:dyDescent="0.25">
      <c r="A89" s="29">
        <v>2.17903960657252E-2</v>
      </c>
      <c r="B89" s="30">
        <v>2.9359274403250521E-3</v>
      </c>
      <c r="C89" s="29" t="s">
        <v>0</v>
      </c>
      <c r="D89" s="29" t="s">
        <v>0</v>
      </c>
      <c r="E89" s="34">
        <v>2.4042657090711489E-2</v>
      </c>
      <c r="F89" s="34">
        <v>1.1351566050265299E-2</v>
      </c>
      <c r="G89" s="34">
        <v>2.14071206E-10</v>
      </c>
      <c r="H89" s="34">
        <v>7.4318670999999997E-11</v>
      </c>
      <c r="I89" s="34">
        <v>5.9914248999999994E-11</v>
      </c>
      <c r="J89" s="34">
        <v>4.8370492999999997E-11</v>
      </c>
      <c r="K89" s="34">
        <v>5.5955641999999998E-11</v>
      </c>
      <c r="L89" s="34">
        <v>1.10802892E-10</v>
      </c>
      <c r="M89" s="34">
        <v>2.45983086E-10</v>
      </c>
      <c r="N89" s="34">
        <v>6.3006870199999996E-10</v>
      </c>
      <c r="O89" s="34">
        <v>2.1331796699999998E-9</v>
      </c>
      <c r="P89" s="34">
        <v>8.8866200199999997E-9</v>
      </c>
      <c r="Q89" s="34">
        <v>3.048935251290684E-3</v>
      </c>
      <c r="R89" s="34">
        <v>2.010830111847909E-2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3.5754997288811027E-2</v>
      </c>
      <c r="X89" s="35">
        <v>1.9260006092283979E-2</v>
      </c>
      <c r="Y89" s="35">
        <v>2.407842511454129E-2</v>
      </c>
      <c r="Z89" s="35">
        <v>2.148574411464834E-2</v>
      </c>
      <c r="AA89" s="35">
        <v>3.8747985088327982E-2</v>
      </c>
      <c r="AB89" s="35" t="s">
        <v>0</v>
      </c>
      <c r="AC89" s="36" t="s">
        <v>0</v>
      </c>
      <c r="AD89" s="29" t="s">
        <v>0</v>
      </c>
      <c r="AE89" s="29">
        <v>2.8102273368527431E-2</v>
      </c>
      <c r="AF89" s="29">
        <v>1.329694106182795E-2</v>
      </c>
      <c r="AG89" s="29">
        <v>8.4414980471695152E-3</v>
      </c>
      <c r="AH89" s="29">
        <v>1.664480405802414E-2</v>
      </c>
      <c r="AI89" s="29">
        <v>2.626537207623288E-2</v>
      </c>
      <c r="AJ89" s="29">
        <v>3.05636360820115E-2</v>
      </c>
      <c r="AK89" s="3">
        <f t="shared" si="1"/>
        <v>1.2811832513647684E-2</v>
      </c>
      <c r="AM89" s="16" t="s">
        <v>117</v>
      </c>
      <c r="AO89" s="7">
        <f>(SUM(AC80:AJ102)+SUM(A80:D93))/173</f>
        <v>8.668963243878007E-2</v>
      </c>
      <c r="AP89" s="2">
        <f>((AK89-AK$15)*100)/AK$15</f>
        <v>-37.750437398896054</v>
      </c>
      <c r="AR89" s="16" t="s">
        <v>117</v>
      </c>
      <c r="AS89" s="2"/>
      <c r="AT89" s="1">
        <f>((AO89-AO$15)*100)/AO$15</f>
        <v>-10.098858859224917</v>
      </c>
    </row>
    <row r="90" spans="1:47" x14ac:dyDescent="0.25">
      <c r="A90" s="29">
        <v>4.5796942119816587E-2</v>
      </c>
      <c r="B90" s="30">
        <v>1.7066723057783659E-2</v>
      </c>
      <c r="C90" s="29" t="s">
        <v>0</v>
      </c>
      <c r="D90" s="29" t="s">
        <v>0</v>
      </c>
      <c r="E90" s="34">
        <v>1.39538126E-9</v>
      </c>
      <c r="F90" s="34">
        <v>4.4287173409169019E-3</v>
      </c>
      <c r="G90" s="34">
        <v>1.5229927799999999E-10</v>
      </c>
      <c r="H90" s="34">
        <v>9.5017869000000003E-11</v>
      </c>
      <c r="I90" s="34">
        <v>5.8072637999999997E-11</v>
      </c>
      <c r="J90" s="34">
        <v>4.8495103999999998E-11</v>
      </c>
      <c r="K90" s="34">
        <v>4.5985227999999999E-11</v>
      </c>
      <c r="L90" s="34">
        <v>5.0225307000000002E-11</v>
      </c>
      <c r="M90" s="34">
        <v>7.1225951000000004E-11</v>
      </c>
      <c r="N90" s="34">
        <v>6.32591948E-10</v>
      </c>
      <c r="O90" s="34">
        <v>3.0955872299999999E-9</v>
      </c>
      <c r="P90" s="34">
        <v>8.9768959573477403E-4</v>
      </c>
      <c r="Q90" s="34">
        <v>6.2436056490440643E-3</v>
      </c>
      <c r="R90" s="34">
        <v>3.335875319104363E-2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2.188253413142361E-2</v>
      </c>
      <c r="X90" s="35">
        <v>1.6490463087746071E-2</v>
      </c>
      <c r="Y90" s="35">
        <v>1.8855397081629661E-2</v>
      </c>
      <c r="Z90" s="35">
        <v>1.373245305376334E-2</v>
      </c>
      <c r="AA90" s="35">
        <v>3.5874743084601583E-2</v>
      </c>
      <c r="AB90" s="35" t="s">
        <v>0</v>
      </c>
      <c r="AC90" s="36" t="s">
        <v>0</v>
      </c>
      <c r="AD90" s="29" t="s">
        <v>0</v>
      </c>
      <c r="AE90" s="29">
        <v>3.0116825450843799E-3</v>
      </c>
      <c r="AF90" s="29">
        <v>6.6719798000000003E-10</v>
      </c>
      <c r="AG90" s="29">
        <v>2.428622039124197E-3</v>
      </c>
      <c r="AH90" s="29">
        <v>2.16104700592595E-2</v>
      </c>
      <c r="AI90" s="29">
        <v>3.1015763075460289E-2</v>
      </c>
      <c r="AJ90" s="29">
        <v>3.9959690097251997E-2</v>
      </c>
      <c r="AK90" s="3">
        <f t="shared" si="1"/>
        <v>1.1579787241546817E-2</v>
      </c>
      <c r="AM90" t="s">
        <v>118</v>
      </c>
      <c r="AO90" s="2">
        <f>((SUM(A76:Z109)+SUM(AA76:AJ102))/895)</f>
        <v>8.3875489339758566E-2</v>
      </c>
      <c r="AP90" s="2">
        <f>((AK90-AK$16)*100)/AK$16</f>
        <v>-40.445852159801021</v>
      </c>
      <c r="AR90" t="s">
        <v>118</v>
      </c>
      <c r="AT90" s="1">
        <f>((AO90-AO$16)*100)/AO$16</f>
        <v>-9.2662057636388031</v>
      </c>
    </row>
    <row r="91" spans="1:47" x14ac:dyDescent="0.25">
      <c r="A91" s="29">
        <v>7.8206775701107997E-2</v>
      </c>
      <c r="B91" s="30">
        <v>3.0250510079040019E-2</v>
      </c>
      <c r="C91" s="29">
        <v>1.4223019800000001E-10</v>
      </c>
      <c r="D91" s="29">
        <v>4.2987867099999998E-10</v>
      </c>
      <c r="E91" s="34">
        <v>6.6045433300000002E-10</v>
      </c>
      <c r="F91" s="34">
        <v>1.3338359212918E-5</v>
      </c>
      <c r="G91" s="34">
        <v>1.8010022800000001E-10</v>
      </c>
      <c r="H91" s="34">
        <v>1.3208660000000001E-10</v>
      </c>
      <c r="I91" s="34">
        <v>6.4830478000000002E-11</v>
      </c>
      <c r="J91" s="34">
        <v>6.2610953000000005E-11</v>
      </c>
      <c r="K91" s="34">
        <v>5.5897505999999997E-11</v>
      </c>
      <c r="L91" s="34">
        <v>5.9989258999999997E-11</v>
      </c>
      <c r="M91" s="34">
        <v>8.2497812000000003E-11</v>
      </c>
      <c r="N91" s="34">
        <v>1.5575030200000001E-10</v>
      </c>
      <c r="O91" s="34">
        <v>7.0780426585922006E-5</v>
      </c>
      <c r="P91" s="34">
        <v>1.4484007049282431E-2</v>
      </c>
      <c r="Q91" s="34">
        <v>1.7206560052993741E-2</v>
      </c>
      <c r="R91" s="34">
        <v>3.8889160112315781E-2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3.2837060599999997E-10</v>
      </c>
      <c r="X91" s="35">
        <v>6.8157740319999999E-8</v>
      </c>
      <c r="Y91" s="35">
        <v>3.4354486074667588E-2</v>
      </c>
      <c r="Z91" s="35">
        <v>4.38257400909422E-2</v>
      </c>
      <c r="AA91" s="35">
        <v>3.5808180079460961E-2</v>
      </c>
      <c r="AB91" s="35" t="s">
        <v>0</v>
      </c>
      <c r="AC91" s="36" t="s">
        <v>0</v>
      </c>
      <c r="AD91" s="29" t="s">
        <v>0</v>
      </c>
      <c r="AE91" s="29">
        <v>7.82704778E-10</v>
      </c>
      <c r="AF91" s="29">
        <v>7.9674100432478526E-3</v>
      </c>
      <c r="AG91" s="29">
        <v>1.074425004622704E-2</v>
      </c>
      <c r="AH91" s="29">
        <v>2.3769910062423551E-2</v>
      </c>
      <c r="AI91" s="29">
        <v>3.1507640075333132E-2</v>
      </c>
      <c r="AJ91" s="29">
        <v>4.9882468122627671E-2</v>
      </c>
      <c r="AK91" s="3">
        <f t="shared" si="1"/>
        <v>1.4378665092090032E-2</v>
      </c>
      <c r="AM91" t="s">
        <v>119</v>
      </c>
      <c r="AP91" s="2">
        <f>((AK91-AK$17)*100)/AK$17</f>
        <v>-35.245967116933784</v>
      </c>
      <c r="AR91" t="s">
        <v>119</v>
      </c>
      <c r="AT91" s="1" t="e">
        <f>((AO91-AO$17)*100)/AO$17</f>
        <v>#DIV/0!</v>
      </c>
    </row>
    <row r="92" spans="1:47" x14ac:dyDescent="0.25">
      <c r="A92" s="29">
        <v>3.7297577090628482E-2</v>
      </c>
      <c r="B92" s="30">
        <v>1.3899041051655171E-2</v>
      </c>
      <c r="C92" s="29">
        <v>1.29435972E-10</v>
      </c>
      <c r="D92" s="29">
        <v>1.8696928E-10</v>
      </c>
      <c r="E92" s="34">
        <v>1.6007429599999999E-10</v>
      </c>
      <c r="F92" s="34">
        <v>2.1165819599999999E-10</v>
      </c>
      <c r="G92" s="34">
        <v>2.0420763300000001E-10</v>
      </c>
      <c r="H92" s="34">
        <v>1.3012955299999999E-10</v>
      </c>
      <c r="I92" s="34">
        <v>1.05191283E-10</v>
      </c>
      <c r="J92" s="34">
        <v>1.10327695E-10</v>
      </c>
      <c r="K92" s="34">
        <v>1.1943007700000001E-10</v>
      </c>
      <c r="L92" s="34">
        <v>1.2931877099999999E-10</v>
      </c>
      <c r="M92" s="34">
        <v>1.99925897E-10</v>
      </c>
      <c r="N92" s="34">
        <v>2.6100737385893438E-3</v>
      </c>
      <c r="O92" s="34">
        <v>1.5849972049907211E-2</v>
      </c>
      <c r="P92" s="34">
        <v>2.8597511064926529E-2</v>
      </c>
      <c r="Q92" s="34">
        <v>3.8059750079489432E-2</v>
      </c>
      <c r="R92" s="34">
        <v>2.7179016069564861E-2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2.4986783999999998E-10</v>
      </c>
      <c r="X92" s="35">
        <v>9.8093000444328931E-3</v>
      </c>
      <c r="Y92" s="35">
        <v>3.266377007015598E-2</v>
      </c>
      <c r="Z92" s="35">
        <v>5.3119380107886499E-2</v>
      </c>
      <c r="AA92" s="35">
        <v>4.9787484104688952E-2</v>
      </c>
      <c r="AB92" s="35" t="s">
        <v>0</v>
      </c>
      <c r="AC92" s="36" t="s">
        <v>0</v>
      </c>
      <c r="AD92" s="29" t="s">
        <v>0</v>
      </c>
      <c r="AE92" s="29">
        <v>2.06820635E-10</v>
      </c>
      <c r="AF92" s="29">
        <v>6.2529924420649773E-3</v>
      </c>
      <c r="AG92" s="29">
        <v>1.506923705385E-2</v>
      </c>
      <c r="AH92" s="29">
        <v>2.1793684062941819E-2</v>
      </c>
      <c r="AI92" s="29">
        <v>3.468832408449065E-2</v>
      </c>
      <c r="AJ92" s="29">
        <v>5.2863120131419222E-2</v>
      </c>
      <c r="AK92" s="3">
        <f t="shared" si="1"/>
        <v>1.5156559841036175E-2</v>
      </c>
      <c r="AM92" t="s">
        <v>120</v>
      </c>
      <c r="AP92" s="2">
        <f>((AK92-AK$18)*100)/AK$18</f>
        <v>-31.600886661268543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0</v>
      </c>
      <c r="B93" s="30" t="s">
        <v>0</v>
      </c>
      <c r="C93" s="29">
        <v>1.07868187E-10</v>
      </c>
      <c r="D93" s="29">
        <v>3.20286897E-10</v>
      </c>
      <c r="E93" s="34">
        <v>1.30474790533022E-2</v>
      </c>
      <c r="F93" s="34">
        <v>2.03084386E-10</v>
      </c>
      <c r="G93" s="34">
        <v>1.4639032199999999E-10</v>
      </c>
      <c r="H93" s="34">
        <v>9.8958680999999995E-11</v>
      </c>
      <c r="I93" s="34">
        <v>8.8482042000000004E-11</v>
      </c>
      <c r="J93" s="34">
        <v>8.8979879000000001E-11</v>
      </c>
      <c r="K93" s="34">
        <v>9.2083135000000001E-11</v>
      </c>
      <c r="L93" s="34">
        <v>9.5136838999999998E-11</v>
      </c>
      <c r="M93" s="34">
        <v>1.13561306E-10</v>
      </c>
      <c r="N93" s="34">
        <v>1.43237359E-10</v>
      </c>
      <c r="O93" s="34">
        <v>2.1588392E-10</v>
      </c>
      <c r="P93" s="34">
        <v>8.428554043377787E-3</v>
      </c>
      <c r="Q93" s="34">
        <v>2.869047806750601E-2</v>
      </c>
      <c r="R93" s="34">
        <v>3.4769565077738623E-2</v>
      </c>
      <c r="S93" s="35" t="s">
        <v>0</v>
      </c>
      <c r="T93" s="35" t="s">
        <v>0</v>
      </c>
      <c r="U93" s="35" t="s">
        <v>0</v>
      </c>
      <c r="V93" s="35">
        <v>1.0832009900000001E-10</v>
      </c>
      <c r="W93" s="35">
        <v>1.09714996E-10</v>
      </c>
      <c r="X93" s="35">
        <v>1.15977235E-10</v>
      </c>
      <c r="Y93" s="35">
        <v>2.2024048700000001E-10</v>
      </c>
      <c r="Z93" s="35">
        <v>1.1068376045934639E-2</v>
      </c>
      <c r="AA93" s="35">
        <v>4.0088907086558517E-2</v>
      </c>
      <c r="AB93" s="35" t="s">
        <v>0</v>
      </c>
      <c r="AC93" s="36" t="s">
        <v>0</v>
      </c>
      <c r="AD93" s="29" t="s">
        <v>0</v>
      </c>
      <c r="AE93" s="29">
        <v>2.2797376680000001E-9</v>
      </c>
      <c r="AF93" s="29">
        <v>1.0668554374674421E-3</v>
      </c>
      <c r="AG93" s="29">
        <v>2.935369507905956E-2</v>
      </c>
      <c r="AH93" s="29">
        <v>1.717103305716022E-2</v>
      </c>
      <c r="AI93" s="29">
        <v>2.1623397063152489E-2</v>
      </c>
      <c r="AJ93" s="29">
        <v>3.7514158094642112E-2</v>
      </c>
      <c r="AK93" s="3">
        <f t="shared" si="1"/>
        <v>8.6722322376372521E-3</v>
      </c>
      <c r="AM93" t="s">
        <v>121</v>
      </c>
      <c r="AO93" s="2">
        <f>SUM(U108:W109)/6</f>
        <v>0.2993797691666667</v>
      </c>
      <c r="AP93" s="2">
        <f>((AK93-AK$19)*100)/AK$19</f>
        <v>-29.014354717757818</v>
      </c>
      <c r="AR93" t="s">
        <v>124</v>
      </c>
      <c r="AT93" s="1">
        <f>((AO93-AO$19)*100)/AO$19</f>
        <v>9.6507458676223958</v>
      </c>
    </row>
    <row r="94" spans="1:47" x14ac:dyDescent="0.25">
      <c r="A94" t="s">
        <v>0</v>
      </c>
      <c r="B94" s="37" t="s">
        <v>0</v>
      </c>
      <c r="C94" s="34">
        <v>1.9249125500000001E-10</v>
      </c>
      <c r="D94" s="34">
        <v>4.9636763690650003E-4</v>
      </c>
      <c r="E94" s="34">
        <v>3.3798221200000002E-10</v>
      </c>
      <c r="F94" s="34">
        <v>1.4132233300000001E-10</v>
      </c>
      <c r="G94" s="34">
        <v>1.14025896E-10</v>
      </c>
      <c r="H94" s="34">
        <v>1.04209224E-10</v>
      </c>
      <c r="I94" s="34">
        <v>1.14610456E-10</v>
      </c>
      <c r="J94" s="34">
        <v>1.2836884899999999E-10</v>
      </c>
      <c r="K94" s="34">
        <v>1.20251889E-10</v>
      </c>
      <c r="L94" s="34">
        <v>1.1361723700000001E-10</v>
      </c>
      <c r="M94" s="34">
        <v>1.22810323E-10</v>
      </c>
      <c r="N94" s="34">
        <v>1.4878917000000001E-10</v>
      </c>
      <c r="O94" s="34">
        <v>2.2046088300000001E-10</v>
      </c>
      <c r="P94" s="34">
        <v>9.6512070445574898E-3</v>
      </c>
      <c r="Q94" s="34">
        <v>2.3405425060245819E-2</v>
      </c>
      <c r="R94" s="34">
        <v>2.3534758060912639E-2</v>
      </c>
      <c r="S94" s="35" t="s">
        <v>0</v>
      </c>
      <c r="T94" s="35" t="s">
        <v>0</v>
      </c>
      <c r="U94" s="35" t="s">
        <v>0</v>
      </c>
      <c r="V94" s="35">
        <v>2.5186685385710072E-3</v>
      </c>
      <c r="W94" s="35">
        <v>1.2903310200000001E-10</v>
      </c>
      <c r="X94" s="35">
        <v>1.38858059E-10</v>
      </c>
      <c r="Y94" s="35">
        <v>2.0375034500000001E-10</v>
      </c>
      <c r="Z94" s="35">
        <v>9.5041210447490785E-3</v>
      </c>
      <c r="AA94" s="35">
        <v>4.089475809047903E-2</v>
      </c>
      <c r="AB94" s="35" t="s">
        <v>0</v>
      </c>
      <c r="AC94" s="36" t="s">
        <v>0</v>
      </c>
      <c r="AD94" s="29" t="s">
        <v>0</v>
      </c>
      <c r="AE94" s="29">
        <v>4.8841340171448443E-2</v>
      </c>
      <c r="AF94" s="29">
        <v>1.4575772053326349E-2</v>
      </c>
      <c r="AG94" s="29">
        <v>6.4190403432843766E-3</v>
      </c>
      <c r="AH94" s="29">
        <v>3.1371851000000001E-10</v>
      </c>
      <c r="AI94" s="29">
        <v>2.9828944999999999E-10</v>
      </c>
      <c r="AJ94" s="29">
        <v>2.2283707065678639E-2</v>
      </c>
      <c r="AK94" s="3">
        <f t="shared" si="1"/>
        <v>7.2187560018838791E-3</v>
      </c>
      <c r="AP94" s="2">
        <f>((AK94-AK$20)*100)/AK$20</f>
        <v>-28.351823319226629</v>
      </c>
    </row>
    <row r="95" spans="1:47" x14ac:dyDescent="0.25">
      <c r="A95" t="s">
        <v>0</v>
      </c>
      <c r="B95" s="37">
        <v>2.3881779999999998E-10</v>
      </c>
      <c r="C95" s="34">
        <v>1.14566092E-10</v>
      </c>
      <c r="D95" s="34">
        <v>1.6396062899999999E-10</v>
      </c>
      <c r="E95" s="34">
        <v>1.0359179099999999E-10</v>
      </c>
      <c r="F95" s="34">
        <v>1.0135983200000001E-10</v>
      </c>
      <c r="G95" s="34">
        <v>1.2719188700000001E-10</v>
      </c>
      <c r="H95" s="34">
        <v>1.6983490400000001E-10</v>
      </c>
      <c r="I95" s="34">
        <v>5.0129283688022004E-4</v>
      </c>
      <c r="J95" s="34">
        <v>1.2982802047910479E-2</v>
      </c>
      <c r="K95" s="34">
        <v>1.8010069053006759E-2</v>
      </c>
      <c r="L95" s="34">
        <v>2.275846305841495E-2</v>
      </c>
      <c r="M95" s="34">
        <v>2.0489700055754539E-2</v>
      </c>
      <c r="N95" s="34">
        <v>1.5660483050609811E-2</v>
      </c>
      <c r="O95" s="34">
        <v>1.101255904606664E-2</v>
      </c>
      <c r="P95" s="34">
        <v>1.5866155051401681E-2</v>
      </c>
      <c r="Q95" s="34">
        <v>1.8814139055265529E-2</v>
      </c>
      <c r="R95" s="34">
        <v>2.1174539058747478E-2</v>
      </c>
      <c r="S95" s="35" t="s">
        <v>0</v>
      </c>
      <c r="T95" s="35" t="s">
        <v>0</v>
      </c>
      <c r="U95" s="35">
        <v>1.3964665600000001E-10</v>
      </c>
      <c r="V95" s="35">
        <v>2.80302487E-10</v>
      </c>
      <c r="W95" s="35">
        <v>9.2812090441783141E-3</v>
      </c>
      <c r="X95" s="35">
        <v>5.8677900416363544E-3</v>
      </c>
      <c r="Y95" s="35">
        <v>1.8525245381218419E-3</v>
      </c>
      <c r="Z95" s="35">
        <v>1.222130198E-9</v>
      </c>
      <c r="AA95" s="35">
        <v>1.526141605746916E-2</v>
      </c>
      <c r="AB95" s="35" t="s">
        <v>0</v>
      </c>
      <c r="AC95" s="36" t="s">
        <v>0</v>
      </c>
      <c r="AD95" s="29" t="s">
        <v>0</v>
      </c>
      <c r="AE95" s="29">
        <v>4.8190145657667903E-2</v>
      </c>
      <c r="AF95" s="29">
        <v>1.046628404736147E-2</v>
      </c>
      <c r="AG95" s="29">
        <v>2.4964204499999999E-10</v>
      </c>
      <c r="AH95" s="29">
        <v>8.1496561000000002E-10</v>
      </c>
      <c r="AI95" s="29">
        <v>1.4090155979999999E-9</v>
      </c>
      <c r="AJ95" s="29">
        <v>3.4599844089735661E-2</v>
      </c>
      <c r="AK95" s="3">
        <f t="shared" si="1"/>
        <v>9.4263140308418116E-3</v>
      </c>
      <c r="AP95" s="2">
        <f>((AK95-AK$21)*100)/AK$21</f>
        <v>-37.548708840962796</v>
      </c>
    </row>
    <row r="96" spans="1:47" x14ac:dyDescent="0.25">
      <c r="A96" t="s">
        <v>0</v>
      </c>
      <c r="B96" s="37">
        <v>1.35870153E-10</v>
      </c>
      <c r="C96" s="34">
        <v>6.7850391000000003E-11</v>
      </c>
      <c r="D96" s="34">
        <v>6.2700667000000004E-11</v>
      </c>
      <c r="E96" s="34">
        <v>5.4154379999999997E-11</v>
      </c>
      <c r="F96" s="34">
        <v>6.6396727999999996E-11</v>
      </c>
      <c r="G96" s="34">
        <v>8.5497736999999995E-11</v>
      </c>
      <c r="H96" s="34">
        <v>1.1206322500000001E-10</v>
      </c>
      <c r="I96" s="34">
        <v>1.788559E-10</v>
      </c>
      <c r="J96" s="34">
        <v>3.1209689999999998E-10</v>
      </c>
      <c r="K96" s="34">
        <v>8.2213430429869654E-3</v>
      </c>
      <c r="L96" s="34">
        <v>1.447995604859807E-2</v>
      </c>
      <c r="M96" s="34">
        <v>1.972067005413871E-2</v>
      </c>
      <c r="N96" s="34">
        <v>1.710117405196537E-2</v>
      </c>
      <c r="O96" s="34">
        <v>1.511129205113265E-2</v>
      </c>
      <c r="P96" s="34">
        <v>2.0176160058491089E-2</v>
      </c>
      <c r="Q96" s="34">
        <v>4.1608635095374269E-2</v>
      </c>
      <c r="R96" s="34">
        <v>4.8327968110239067E-2</v>
      </c>
      <c r="S96" s="35" t="s">
        <v>0</v>
      </c>
      <c r="T96" s="35" t="s">
        <v>0</v>
      </c>
      <c r="U96" s="35">
        <v>1.7618235699999999E-10</v>
      </c>
      <c r="V96" s="35">
        <v>3.0591387299999999E-10</v>
      </c>
      <c r="W96" s="35">
        <v>2.3069831699999999E-10</v>
      </c>
      <c r="X96" s="35">
        <v>3.1184025399999998E-10</v>
      </c>
      <c r="Y96" s="35">
        <v>1.171677404797407E-2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3.4649670097526897E-2</v>
      </c>
      <c r="AG96" s="29">
        <v>5.0849655399999996E-10</v>
      </c>
      <c r="AH96" s="29">
        <v>3.4260220199388673E-2</v>
      </c>
      <c r="AI96" s="29">
        <v>3.8623393574116802E-2</v>
      </c>
      <c r="AJ96" s="29">
        <v>1.039591104989083E-2</v>
      </c>
      <c r="AK96" s="3">
        <f t="shared" si="1"/>
        <v>1.1644191484831146E-2</v>
      </c>
      <c r="AP96" s="2">
        <f>((AK96-AK$22)*100)/AK$22</f>
        <v>-34.303069234138761</v>
      </c>
    </row>
    <row r="97" spans="1:45" x14ac:dyDescent="0.25">
      <c r="A97" t="s">
        <v>0</v>
      </c>
      <c r="B97" s="37">
        <v>1.1694335899999999E-10</v>
      </c>
      <c r="C97" s="34">
        <v>5.3792601999999999E-11</v>
      </c>
      <c r="D97" s="34">
        <v>5.8581002000000003E-11</v>
      </c>
      <c r="E97" s="34">
        <v>4.5063233000000003E-11</v>
      </c>
      <c r="F97" s="34">
        <v>5.1670373999999997E-11</v>
      </c>
      <c r="G97" s="34">
        <v>6.4453473000000003E-11</v>
      </c>
      <c r="H97" s="34">
        <v>6.6867544000000002E-11</v>
      </c>
      <c r="I97" s="34">
        <v>7.6587690000000002E-11</v>
      </c>
      <c r="J97" s="34">
        <v>9.0624151000000005E-11</v>
      </c>
      <c r="K97" s="34">
        <v>1.24008212E-10</v>
      </c>
      <c r="L97" s="34">
        <v>1.31965469E-10</v>
      </c>
      <c r="M97" s="34">
        <v>1.8482409699999999E-10</v>
      </c>
      <c r="N97" s="34">
        <v>3.48860206E-10</v>
      </c>
      <c r="O97" s="34">
        <v>2.4224981700000001E-10</v>
      </c>
      <c r="P97" s="34">
        <v>5.9460489199999995E-10</v>
      </c>
      <c r="Q97" s="34">
        <v>2.5306085065539861E-2</v>
      </c>
      <c r="R97" s="34">
        <v>4.0104914142085321E-2</v>
      </c>
      <c r="S97" s="35" t="s">
        <v>0</v>
      </c>
      <c r="T97" s="35">
        <v>1.021259804554032E-2</v>
      </c>
      <c r="U97" s="35">
        <v>1.8223406100000001E-10</v>
      </c>
      <c r="V97" s="35">
        <v>1.2746170899999999E-10</v>
      </c>
      <c r="W97" s="35">
        <v>1.4310164499999999E-10</v>
      </c>
      <c r="X97" s="35">
        <v>1.2270901600000001E-10</v>
      </c>
      <c r="Y97" s="35">
        <v>7.7678126000000001E-11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6.3057867425014999E-2</v>
      </c>
      <c r="AG97" s="29">
        <v>3.7901871461400102E-2</v>
      </c>
      <c r="AH97" s="29">
        <v>2.3061360091769019E-2</v>
      </c>
      <c r="AI97" s="29">
        <v>3.4400970139719711E-2</v>
      </c>
      <c r="AJ97" s="29">
        <v>2.4353750106765461E-2</v>
      </c>
      <c r="AK97" s="3">
        <f t="shared" si="1"/>
        <v>9.2285506922184096E-3</v>
      </c>
      <c r="AP97" s="2">
        <f>((AK97-AK$23)*100)/AK$23</f>
        <v>-27.278533492290663</v>
      </c>
      <c r="AS97" t="s">
        <v>127</v>
      </c>
    </row>
    <row r="98" spans="1:45" x14ac:dyDescent="0.25">
      <c r="A98" t="s">
        <v>0</v>
      </c>
      <c r="B98" s="37">
        <v>2.16607441E-10</v>
      </c>
      <c r="C98" s="34">
        <v>6.2939280000000002E-11</v>
      </c>
      <c r="D98" s="34">
        <v>5.46801645E-11</v>
      </c>
      <c r="E98" s="34">
        <v>4.2247829999999997E-11</v>
      </c>
      <c r="F98" s="34">
        <v>4.6834576E-11</v>
      </c>
      <c r="G98" s="34">
        <v>6.3066963000000006E-11</v>
      </c>
      <c r="H98" s="34">
        <v>8.9472425999999994E-11</v>
      </c>
      <c r="I98" s="34">
        <v>1.7734029599999999E-10</v>
      </c>
      <c r="J98" s="34">
        <v>4.54576688E-10</v>
      </c>
      <c r="K98" s="34">
        <v>7.12590056E-10</v>
      </c>
      <c r="L98" s="34">
        <v>2.8557974899999999E-10</v>
      </c>
      <c r="M98" s="34">
        <v>3.1802958200000002E-10</v>
      </c>
      <c r="N98" s="34">
        <v>1.94787173E-10</v>
      </c>
      <c r="O98" s="34">
        <v>1.6741393700000001E-10</v>
      </c>
      <c r="P98" s="34">
        <v>8.0270520447782902E-3</v>
      </c>
      <c r="Q98" s="34">
        <v>5.2829564892903302E-2</v>
      </c>
      <c r="R98" s="34" t="s">
        <v>0</v>
      </c>
      <c r="S98" s="35">
        <v>1.6982312387583099E-3</v>
      </c>
      <c r="T98" s="35">
        <v>2.0358638E-10</v>
      </c>
      <c r="U98" s="35">
        <v>8.5152294999999998E-11</v>
      </c>
      <c r="V98" s="35">
        <v>9.9387260999999994E-11</v>
      </c>
      <c r="W98" s="35">
        <v>1.02095288E-10</v>
      </c>
      <c r="X98" s="35">
        <v>9.2770800999999997E-11</v>
      </c>
      <c r="Y98" s="35">
        <v>7.2201452999999999E-11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7.0794491000000015E-2</v>
      </c>
      <c r="AG98" s="29">
        <v>4.7221935504147397E-2</v>
      </c>
      <c r="AH98" s="29">
        <v>4.889377221173459E-2</v>
      </c>
      <c r="AI98" s="29">
        <v>5.4674257097982001E-2</v>
      </c>
      <c r="AJ98" s="29">
        <v>5.0248145767966997E-2</v>
      </c>
      <c r="AK98" s="3">
        <f t="shared" si="1"/>
        <v>1.1942409046415376E-2</v>
      </c>
      <c r="AP98" s="2">
        <f>((AK98-AK$24)*100)/AK$24</f>
        <v>-22.702647961924477</v>
      </c>
    </row>
    <row r="99" spans="1:45" x14ac:dyDescent="0.25">
      <c r="A99" t="s">
        <v>0</v>
      </c>
      <c r="B99" s="37">
        <v>2.0580558151977461E-2</v>
      </c>
      <c r="C99" s="34">
        <v>7.7799198199999998E-9</v>
      </c>
      <c r="D99" s="34">
        <v>1.3444964000000001E-10</v>
      </c>
      <c r="E99" s="34">
        <v>5.9994370500000004E-11</v>
      </c>
      <c r="F99" s="34">
        <v>8.4340013999999998E-11</v>
      </c>
      <c r="G99" s="34">
        <v>1.2551627E-10</v>
      </c>
      <c r="H99" s="34">
        <v>1.94236353E-10</v>
      </c>
      <c r="I99" s="34">
        <v>3.3634499299999998E-10</v>
      </c>
      <c r="J99" s="34">
        <v>3.5656748699999999E-10</v>
      </c>
      <c r="K99" s="34">
        <v>3.6656623700000003E-10</v>
      </c>
      <c r="L99" s="34">
        <v>4.8021425299999998E-10</v>
      </c>
      <c r="M99" s="34">
        <v>1.0171138240000001E-9</v>
      </c>
      <c r="N99" s="34">
        <v>1.7300415299999999E-9</v>
      </c>
      <c r="O99" s="34">
        <v>2.7419223699999998E-10</v>
      </c>
      <c r="P99" s="38">
        <v>6.5539360472729362E-3</v>
      </c>
      <c r="Q99" s="38" t="s">
        <v>0</v>
      </c>
      <c r="R99" s="38">
        <v>3.9762730396484397E-2</v>
      </c>
      <c r="S99" s="35">
        <v>3.9640497700000002E-10</v>
      </c>
      <c r="T99" s="35">
        <v>1.7482340999999999E-10</v>
      </c>
      <c r="U99" s="35">
        <v>1.1166202700000001E-10</v>
      </c>
      <c r="V99" s="35">
        <v>2.07919348E-10</v>
      </c>
      <c r="W99" s="35">
        <v>3.5104063000000002E-10</v>
      </c>
      <c r="X99" s="35">
        <v>1.2539126E-10</v>
      </c>
      <c r="Y99" s="35">
        <v>1.68335881E-10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8.8843946000000007E-2</v>
      </c>
      <c r="AG99" s="29">
        <v>5.5106711276973003E-2</v>
      </c>
      <c r="AH99" s="29" t="s">
        <v>0</v>
      </c>
      <c r="AI99" s="29">
        <v>9.0858965999999999E-2</v>
      </c>
      <c r="AJ99" s="29">
        <v>5.3703165149129997E-2</v>
      </c>
      <c r="AK99" s="3">
        <f t="shared" si="1"/>
        <v>1.3163334351737496E-2</v>
      </c>
      <c r="AP99" s="2">
        <f>((AK99-AK$25)*100)/AK$25</f>
        <v>-17.073359330283665</v>
      </c>
    </row>
    <row r="100" spans="1:45" x14ac:dyDescent="0.25">
      <c r="A100" t="s">
        <v>0</v>
      </c>
      <c r="B100" s="37">
        <v>4.0737756925255539E-2</v>
      </c>
      <c r="C100" s="34">
        <v>2.2302150234573249E-2</v>
      </c>
      <c r="D100" s="34">
        <v>9.0798479299999999E-9</v>
      </c>
      <c r="E100" s="34">
        <v>1.6791906300000001E-10</v>
      </c>
      <c r="F100" s="34">
        <v>1.2957127899999999E-10</v>
      </c>
      <c r="G100" s="34">
        <v>2.2824274299999999E-10</v>
      </c>
      <c r="H100" s="34">
        <v>3.9677591300000001E-10</v>
      </c>
      <c r="I100" s="34">
        <v>7.4251555800000002E-10</v>
      </c>
      <c r="J100" s="34">
        <v>5.1924008700000001E-10</v>
      </c>
      <c r="K100" s="34">
        <v>4.39428138E-10</v>
      </c>
      <c r="L100" s="34">
        <v>8.1341316700000001E-10</v>
      </c>
      <c r="M100" s="34">
        <v>1.061525252E-9</v>
      </c>
      <c r="N100" s="34">
        <v>6.2065942599999997E-10</v>
      </c>
      <c r="O100" s="34">
        <v>2.4413767880000002E-9</v>
      </c>
      <c r="P100" s="38" t="s">
        <v>0</v>
      </c>
      <c r="Q100" s="38">
        <v>4.5224764390945402E-2</v>
      </c>
      <c r="R100" s="38">
        <v>4.4577957271352997E-2</v>
      </c>
      <c r="S100" s="35">
        <v>2.7387317217488421E-2</v>
      </c>
      <c r="T100" s="35">
        <v>2.0638447879999998E-8</v>
      </c>
      <c r="U100" s="35">
        <v>4.9708053399999996E-10</v>
      </c>
      <c r="V100" s="35">
        <v>9.22598409E-10</v>
      </c>
      <c r="W100" s="35">
        <v>2.362938447E-9</v>
      </c>
      <c r="X100" s="35">
        <v>1.6320389719999999E-9</v>
      </c>
      <c r="Y100" s="35">
        <v>1.552123893274E-6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0.10750227499999999</v>
      </c>
      <c r="AG100" s="29">
        <v>7.6161061299999999E-2</v>
      </c>
      <c r="AH100" s="29" t="s">
        <v>0</v>
      </c>
      <c r="AI100" s="29" t="s">
        <v>0</v>
      </c>
      <c r="AJ100" s="29" t="s">
        <v>0</v>
      </c>
      <c r="AK100" s="3">
        <f t="shared" si="1"/>
        <v>1.4555795086285139E-2</v>
      </c>
      <c r="AP100" s="2">
        <f>((AK100-AK$26)*100)/AK$26</f>
        <v>-21.953045565726683</v>
      </c>
    </row>
    <row r="101" spans="1:45" x14ac:dyDescent="0.25">
      <c r="A101" t="s">
        <v>0</v>
      </c>
      <c r="B101" s="37" t="s">
        <v>0</v>
      </c>
      <c r="C101" s="34">
        <v>3.44027736063535E-2</v>
      </c>
      <c r="D101" s="34">
        <v>1.09153339513E-7</v>
      </c>
      <c r="E101" s="34">
        <v>3.1712332400000002E-10</v>
      </c>
      <c r="F101" s="34">
        <v>1.7882038700000001E-10</v>
      </c>
      <c r="G101" s="34">
        <v>4.4081267199999999E-10</v>
      </c>
      <c r="H101" s="34">
        <v>1.345796428E-9</v>
      </c>
      <c r="I101" s="34">
        <v>2.8190741079999999E-9</v>
      </c>
      <c r="J101" s="34">
        <v>3.5055470399999998E-9</v>
      </c>
      <c r="K101" s="34">
        <v>2.6321225800000001E-9</v>
      </c>
      <c r="L101" s="34">
        <v>4.3668386460000004E-9</v>
      </c>
      <c r="M101" s="34">
        <v>2.25671531E-9</v>
      </c>
      <c r="N101" s="34">
        <v>5.3441087800000002E-10</v>
      </c>
      <c r="O101" s="34">
        <v>7.0520172260000003E-9</v>
      </c>
      <c r="P101" s="38" t="s">
        <v>0</v>
      </c>
      <c r="Q101" s="38">
        <v>5.0336955284450202E-2</v>
      </c>
      <c r="R101" s="38">
        <v>4.4384879453298498E-2</v>
      </c>
      <c r="S101" s="35">
        <v>3.6932350555015897E-2</v>
      </c>
      <c r="T101" s="35">
        <v>1.1165971510464969E-3</v>
      </c>
      <c r="U101" s="35">
        <v>4.2488221340000002E-9</v>
      </c>
      <c r="V101" s="35">
        <v>1.500574014E-8</v>
      </c>
      <c r="W101" s="35">
        <v>6.9401814832200002E-7</v>
      </c>
      <c r="X101" s="35">
        <v>5.0077274940000002E-8</v>
      </c>
      <c r="Y101" s="35">
        <v>2.034362409536862E-2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2.911975606541602E-2</v>
      </c>
      <c r="AG101" s="29">
        <v>0.14168820500000001</v>
      </c>
      <c r="AH101" s="29" t="s">
        <v>0</v>
      </c>
      <c r="AI101" s="29" t="s">
        <v>0</v>
      </c>
      <c r="AJ101" s="29" t="s">
        <v>0</v>
      </c>
      <c r="AK101" s="3">
        <f t="shared" si="1"/>
        <v>1.4930251631814703E-2</v>
      </c>
      <c r="AP101" s="2">
        <f>((AK101-AK$27)*100)/AK$27</f>
        <v>-27.735907653992335</v>
      </c>
    </row>
    <row r="102" spans="1:45" x14ac:dyDescent="0.25">
      <c r="A102" t="s">
        <v>0</v>
      </c>
      <c r="B102" s="37" t="s">
        <v>0</v>
      </c>
      <c r="C102" s="34">
        <v>7.7057863315942998E-2</v>
      </c>
      <c r="D102" s="34">
        <v>1.003280609637074E-2</v>
      </c>
      <c r="E102" s="34">
        <v>2.0982735600000001E-10</v>
      </c>
      <c r="F102" s="34">
        <v>3.8748018000000002E-11</v>
      </c>
      <c r="G102" s="34">
        <v>3.6734486999999998E-11</v>
      </c>
      <c r="H102" s="34">
        <v>5.5444846999999998E-11</v>
      </c>
      <c r="I102" s="34">
        <v>7.9109821000000005E-11</v>
      </c>
      <c r="J102" s="34">
        <v>1.15879962E-10</v>
      </c>
      <c r="K102" s="34">
        <v>3.324638524E-9</v>
      </c>
      <c r="L102" s="34">
        <v>1.1993889373E-8</v>
      </c>
      <c r="M102" s="34">
        <v>6.2569523869999996E-9</v>
      </c>
      <c r="N102" s="34">
        <v>4.2581152600000002E-9</v>
      </c>
      <c r="O102" s="34">
        <v>1.2002259078667119E-2</v>
      </c>
      <c r="P102" s="38" t="s">
        <v>0</v>
      </c>
      <c r="Q102" s="38">
        <v>6.5457231491454992E-2</v>
      </c>
      <c r="R102" s="38">
        <v>3.1214055419623452E-2</v>
      </c>
      <c r="S102" s="35">
        <v>1.3445281070874039E-2</v>
      </c>
      <c r="T102" s="35">
        <v>5.1968330049999998E-9</v>
      </c>
      <c r="U102" s="35">
        <v>3.8045857380000002E-9</v>
      </c>
      <c r="V102" s="35">
        <v>1.6109054674999999E-8</v>
      </c>
      <c r="W102" s="35">
        <v>3.0889162603440399E-3</v>
      </c>
      <c r="X102" s="35">
        <v>6.5948120648217992E-3</v>
      </c>
      <c r="Y102" s="35">
        <v>3.0478071501980001E-5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9.9510797431552073E-3</v>
      </c>
      <c r="AP102" s="2">
        <f>((AK102-AK$28)*100)/AK$28</f>
        <v>-31.441235328407625</v>
      </c>
    </row>
    <row r="103" spans="1:45" x14ac:dyDescent="0.25">
      <c r="A103" s="32" t="s">
        <v>0</v>
      </c>
      <c r="B103" s="39" t="s">
        <v>0</v>
      </c>
      <c r="C103" s="32">
        <v>9.5925090456797629E-3</v>
      </c>
      <c r="D103" s="32">
        <v>6.0885898514371498E-2</v>
      </c>
      <c r="E103" s="32">
        <v>6.8033382466760495E-2</v>
      </c>
      <c r="F103" s="32">
        <v>6.8733859408209502E-2</v>
      </c>
      <c r="G103" s="32">
        <v>5.4210655550216903E-2</v>
      </c>
      <c r="H103" s="32">
        <v>4.3201060251403647E-2</v>
      </c>
      <c r="I103" s="32">
        <v>1.6485019069565929E-2</v>
      </c>
      <c r="J103" s="32">
        <v>7.7913979480000001E-9</v>
      </c>
      <c r="K103" s="32">
        <v>1.8111485199999999E-10</v>
      </c>
      <c r="L103" s="32">
        <v>9.1365535000000004E-11</v>
      </c>
      <c r="M103" s="32">
        <v>2.4695691200000002E-10</v>
      </c>
      <c r="N103" s="32">
        <v>1.807896808052379E-2</v>
      </c>
      <c r="O103" s="32">
        <v>3.1346913178873823E-2</v>
      </c>
      <c r="P103" s="32" t="s">
        <v>0</v>
      </c>
      <c r="Q103" s="32" t="s">
        <v>0</v>
      </c>
      <c r="R103" s="32" t="s">
        <v>0</v>
      </c>
      <c r="S103" s="33">
        <v>8.8783822999999998E-2</v>
      </c>
      <c r="T103" s="33">
        <v>7.0258545350977003E-2</v>
      </c>
      <c r="U103" s="33">
        <v>5.6995301991592202E-2</v>
      </c>
      <c r="V103" s="33">
        <v>1.5402156093059571E-2</v>
      </c>
      <c r="W103" s="33">
        <v>9.2659526999999998E-11</v>
      </c>
      <c r="X103" s="33">
        <v>1.834838010472177E-2</v>
      </c>
      <c r="Y103" s="33">
        <v>7.7647500716862099E-3</v>
      </c>
      <c r="Z103" s="33" t="s">
        <v>0</v>
      </c>
      <c r="AA103" s="40" t="s">
        <v>0</v>
      </c>
      <c r="AB103" s="40">
        <v>4.7907575000000002E-11</v>
      </c>
      <c r="AC103" s="40">
        <v>6.2263969399999997E-10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2.8550965056894737E-2</v>
      </c>
      <c r="AP103" s="2">
        <f>((AK103-AK$29)*100)/AK$29</f>
        <v>-26.057426778173383</v>
      </c>
    </row>
    <row r="104" spans="1:45" x14ac:dyDescent="0.25">
      <c r="A104" s="31" t="s">
        <v>0</v>
      </c>
      <c r="B104" s="41" t="s">
        <v>0</v>
      </c>
      <c r="C104" s="31" t="s">
        <v>0</v>
      </c>
      <c r="D104" s="31">
        <v>0.14294642399999999</v>
      </c>
      <c r="E104" s="31">
        <v>0.15388930300000001</v>
      </c>
      <c r="F104" s="31">
        <v>0.14519599</v>
      </c>
      <c r="G104" s="31">
        <v>0.14126870599999999</v>
      </c>
      <c r="H104" s="31">
        <v>0.13149382700000001</v>
      </c>
      <c r="I104" s="31">
        <v>0.113886774</v>
      </c>
      <c r="J104" s="31">
        <v>9.4663357144192009E-2</v>
      </c>
      <c r="K104" s="31">
        <v>7.7501841859635406E-2</v>
      </c>
      <c r="L104" s="31">
        <v>5.6593176343425727E-2</v>
      </c>
      <c r="M104" s="31">
        <v>3.0843275130640429E-2</v>
      </c>
      <c r="N104" s="31">
        <v>3.9901994177881032E-2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0.22969729999999999</v>
      </c>
      <c r="T104" s="33">
        <v>0.22293192000000001</v>
      </c>
      <c r="U104" s="33">
        <v>0.19516826000000001</v>
      </c>
      <c r="V104" s="33">
        <v>0.14559456800000001</v>
      </c>
      <c r="W104" s="33">
        <v>7.9046764652427798E-2</v>
      </c>
      <c r="X104" s="33">
        <v>3.4421470215658383E-2</v>
      </c>
      <c r="Y104" s="33">
        <v>4.5675423384496927E-2</v>
      </c>
      <c r="Z104" s="33">
        <v>1.230250207594951E-2</v>
      </c>
      <c r="AA104" s="40">
        <v>4.385059134E-9</v>
      </c>
      <c r="AB104" s="40">
        <v>1.0979644840000001E-9</v>
      </c>
      <c r="AC104" s="40">
        <v>2.0259968200000001E-9</v>
      </c>
      <c r="AD104" s="40">
        <v>1.2764661799999999E-10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9.1000994983520614E-2</v>
      </c>
      <c r="AP104" s="2">
        <f>((AK104-AK$30)*100)/AK$30</f>
        <v>-17.34301533769489</v>
      </c>
    </row>
    <row r="105" spans="1:45" x14ac:dyDescent="0.25">
      <c r="A105" s="31" t="s">
        <v>0</v>
      </c>
      <c r="B105" s="41" t="s">
        <v>0</v>
      </c>
      <c r="C105" s="31" t="s">
        <v>0</v>
      </c>
      <c r="D105" s="31">
        <v>0.24609497399999999</v>
      </c>
      <c r="E105" s="31">
        <v>0.220957036</v>
      </c>
      <c r="F105" s="31">
        <v>0.197253554</v>
      </c>
      <c r="G105" s="31">
        <v>0.19515103</v>
      </c>
      <c r="H105" s="31">
        <v>0.18926680700000001</v>
      </c>
      <c r="I105" s="31">
        <v>0.17757683599999999</v>
      </c>
      <c r="J105" s="31">
        <v>0.15906110000000001</v>
      </c>
      <c r="K105" s="31">
        <v>0.13718021899999999</v>
      </c>
      <c r="L105" s="31">
        <v>0.112462479854506</v>
      </c>
      <c r="M105" s="31">
        <v>8.3532961346635404E-2</v>
      </c>
      <c r="N105" s="31">
        <v>5.3424360318320263E-2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0.29232093999999997</v>
      </c>
      <c r="T105" s="33">
        <v>0.27458460600000001</v>
      </c>
      <c r="U105" s="33">
        <v>0.27078506000000002</v>
      </c>
      <c r="V105" s="33">
        <v>0.23874329</v>
      </c>
      <c r="W105" s="33">
        <v>0.201003604</v>
      </c>
      <c r="X105" s="33">
        <v>0.129161743</v>
      </c>
      <c r="Y105" s="33">
        <v>7.513431221437139E-2</v>
      </c>
      <c r="Z105" s="33" t="s">
        <v>0</v>
      </c>
      <c r="AA105" s="40">
        <v>2.4855874322541E-4</v>
      </c>
      <c r="AB105" s="40">
        <v>7.3348115299999998E-9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0.16269717394059349</v>
      </c>
      <c r="AP105" s="2">
        <f>((AK105-AK$31)*100)/AK$31</f>
        <v>-16.262157839513581</v>
      </c>
    </row>
    <row r="106" spans="1:45" x14ac:dyDescent="0.25">
      <c r="A106" s="31" t="s">
        <v>0</v>
      </c>
      <c r="B106" s="41" t="s">
        <v>0</v>
      </c>
      <c r="C106" s="31" t="s">
        <v>0</v>
      </c>
      <c r="D106" s="31">
        <v>0.28309648999999998</v>
      </c>
      <c r="E106" s="31">
        <v>0.208603275</v>
      </c>
      <c r="F106" s="31">
        <v>0.22140741799999999</v>
      </c>
      <c r="G106" s="31">
        <v>0.21989083300000001</v>
      </c>
      <c r="H106" s="31">
        <v>0.219116967</v>
      </c>
      <c r="I106" s="31">
        <v>0.21400969</v>
      </c>
      <c r="J106" s="31">
        <v>0.20676435200000001</v>
      </c>
      <c r="K106" s="31">
        <v>0.19028809599999999</v>
      </c>
      <c r="L106" s="31">
        <v>0.16034684699999999</v>
      </c>
      <c r="M106" s="31">
        <v>0.12466159280818399</v>
      </c>
      <c r="N106" s="31">
        <v>9.1841940693593693E-2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0.35208286</v>
      </c>
      <c r="U106" s="33">
        <v>0.30332153499999998</v>
      </c>
      <c r="V106" s="33">
        <v>0.32124577999999998</v>
      </c>
      <c r="W106" s="33">
        <v>0.30449389999999998</v>
      </c>
      <c r="X106" s="33">
        <v>0.24614638</v>
      </c>
      <c r="Y106" s="33">
        <v>0.16179017700000001</v>
      </c>
      <c r="Z106" s="33">
        <v>0.1175136647675286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0.21925676657051699</v>
      </c>
      <c r="AP106" s="2">
        <f>((AK106-AK$32)*100)/AK$32</f>
        <v>-17.171372026075833</v>
      </c>
    </row>
    <row r="107" spans="1:45" x14ac:dyDescent="0.25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0.21176942600000001</v>
      </c>
      <c r="F107" s="31">
        <v>0.22577483000000001</v>
      </c>
      <c r="G107" s="31">
        <v>0.23475053000000001</v>
      </c>
      <c r="H107" s="31">
        <v>0.22449066000000001</v>
      </c>
      <c r="I107" s="31">
        <v>0.23537114000000001</v>
      </c>
      <c r="J107" s="31">
        <v>0.24266259400000001</v>
      </c>
      <c r="K107" s="31">
        <v>0.23097546999999999</v>
      </c>
      <c r="L107" s="31">
        <v>0.19072579200000001</v>
      </c>
      <c r="M107" s="31">
        <v>0.1499348915149209</v>
      </c>
      <c r="N107" s="31">
        <v>0.13107638050397569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0.39022698</v>
      </c>
      <c r="V107" s="33">
        <v>0.39580465999999997</v>
      </c>
      <c r="W107" s="33">
        <v>0.38172436999999998</v>
      </c>
      <c r="X107" s="33">
        <v>0.32305667999999998</v>
      </c>
      <c r="Y107" s="33">
        <v>0.231884125</v>
      </c>
      <c r="Z107" s="33">
        <v>0.149887485032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0.24688225087818105</v>
      </c>
      <c r="AP107" s="2">
        <f>((AK107-AK$33)*100)/AK$33</f>
        <v>-15.247633142294388</v>
      </c>
    </row>
    <row r="108" spans="1:45" x14ac:dyDescent="0.25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0.15303512017559301</v>
      </c>
      <c r="F108" s="27">
        <v>0.16894302253242341</v>
      </c>
      <c r="G108" s="27">
        <v>0.16801220202462511</v>
      </c>
      <c r="H108" s="27">
        <v>0.12893899066781439</v>
      </c>
      <c r="I108" s="27">
        <v>0.1654938621634299</v>
      </c>
      <c r="J108" s="27">
        <v>0.248560054</v>
      </c>
      <c r="K108" s="27">
        <v>0.21757254000000001</v>
      </c>
      <c r="L108" s="27">
        <v>0.18463619136252399</v>
      </c>
      <c r="M108" s="27">
        <v>0.1127834404192213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0.39205939000000001</v>
      </c>
      <c r="V108" s="27">
        <v>0.38993443</v>
      </c>
      <c r="W108" s="27">
        <v>0.34408748</v>
      </c>
      <c r="X108" s="27">
        <v>0.29485703000000002</v>
      </c>
      <c r="Y108" s="27">
        <v>0.217355836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0.22759068495325935</v>
      </c>
      <c r="AP108" s="2">
        <f>((AK108-AK$34)*100)/AK$34</f>
        <v>-6.9881336147505806</v>
      </c>
    </row>
    <row r="109" spans="1:45" x14ac:dyDescent="0.25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0.16509496055217771</v>
      </c>
      <c r="H109" s="27">
        <v>0.163831520564824</v>
      </c>
      <c r="I109" s="27">
        <v>0.16247888063038621</v>
      </c>
      <c r="J109" s="27">
        <v>0.20730163500000001</v>
      </c>
      <c r="K109" s="27">
        <v>0.15228468033827111</v>
      </c>
      <c r="L109" s="27">
        <v>0.10779229617160491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0.24685862</v>
      </c>
      <c r="V109" s="27">
        <v>0.23397351999999999</v>
      </c>
      <c r="W109" s="27">
        <v>0.189365175</v>
      </c>
      <c r="X109" s="27">
        <v>0.21524189499999999</v>
      </c>
      <c r="Y109" s="27">
        <v>0.16014904074623351</v>
      </c>
      <c r="Z109" s="27">
        <v>0.14311394039266409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0.17895718036634678</v>
      </c>
      <c r="AP109" s="2">
        <f>((AK109-AK$35)*100)/AK$35</f>
        <v>-2.5797769770510741</v>
      </c>
    </row>
    <row r="110" spans="1:45" x14ac:dyDescent="0.25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0.10974048011199899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0.14734547021581981</v>
      </c>
      <c r="U110" s="25">
        <v>0.1609236003974002</v>
      </c>
      <c r="V110" s="25" t="s">
        <v>0</v>
      </c>
      <c r="W110" s="25" t="s">
        <v>0</v>
      </c>
      <c r="X110" s="25">
        <v>1.589443334E-9</v>
      </c>
      <c r="Y110" s="25">
        <v>9.1963924112254319E-2</v>
      </c>
      <c r="Z110" s="25">
        <v>6.7044090096263956E-2</v>
      </c>
      <c r="AA110" s="25">
        <v>6.8935110097254185E-2</v>
      </c>
      <c r="AB110" s="25">
        <v>6.5943110098389088E-2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8.8986973339852976E-2</v>
      </c>
      <c r="AP110" s="22">
        <f>((AK110-AK$36)*100)/AK$36</f>
        <v>-37.717436197969953</v>
      </c>
    </row>
    <row r="111" spans="1:45" x14ac:dyDescent="0.25">
      <c r="A111" s="25">
        <v>6.9871312100000003E-9</v>
      </c>
      <c r="B111" s="26">
        <v>1.047785641E-8</v>
      </c>
      <c r="C111" s="25">
        <v>1.298297764E-8</v>
      </c>
      <c r="D111" s="25">
        <v>1.528184056E-8</v>
      </c>
      <c r="E111" s="25">
        <v>9.6259214099999992E-9</v>
      </c>
      <c r="F111" s="25">
        <v>9.0267548360000004E-9</v>
      </c>
      <c r="G111" s="25">
        <v>8.9548903700000001E-9</v>
      </c>
      <c r="H111" s="25">
        <v>8.5036397560000006E-9</v>
      </c>
      <c r="I111" s="25">
        <v>8.4265052400000004E-9</v>
      </c>
      <c r="J111" s="25">
        <v>7.8190089500000008E-9</v>
      </c>
      <c r="K111" s="25">
        <v>6.5718651500000001E-9</v>
      </c>
      <c r="L111" s="25">
        <v>5.8810173459999998E-9</v>
      </c>
      <c r="M111" s="25">
        <v>5.7321140100000003E-9</v>
      </c>
      <c r="N111" s="25">
        <v>3.7175354899999999E-9</v>
      </c>
      <c r="O111" s="25">
        <v>8.6295425250000004E-9</v>
      </c>
      <c r="P111" s="25">
        <v>2.5322129429999998E-7</v>
      </c>
      <c r="Q111" s="25">
        <v>8.2305367711111601E-4</v>
      </c>
      <c r="R111" s="25">
        <v>4.8166287745272999E-4</v>
      </c>
      <c r="S111" s="25">
        <v>2.2287048087991059E-2</v>
      </c>
      <c r="T111" s="25">
        <v>4.4568300093479528E-2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2.3296668200000002E-9</v>
      </c>
      <c r="Z111" s="25">
        <v>3.2816034088083021E-2</v>
      </c>
      <c r="AA111" s="25">
        <v>1.3559425081104109E-2</v>
      </c>
      <c r="AB111" s="25">
        <v>5.5927920094264477E-2</v>
      </c>
      <c r="AC111" s="25">
        <v>3.041852608275682E-2</v>
      </c>
      <c r="AD111" s="25">
        <v>2.3063700351986399E-4</v>
      </c>
      <c r="AE111" s="25">
        <v>1.5086775081192411E-2</v>
      </c>
      <c r="AF111" s="25">
        <v>2.8313663355508E-4</v>
      </c>
      <c r="AG111" s="25">
        <v>8.6760480140000003E-9</v>
      </c>
      <c r="AH111" s="25">
        <v>1.8685445354549999E-6</v>
      </c>
      <c r="AI111" s="25">
        <v>5.3601306810399998E-7</v>
      </c>
      <c r="AJ111" s="25">
        <v>6.11185294E-9</v>
      </c>
      <c r="AK111" s="3">
        <f t="shared" si="1"/>
        <v>6.765166322361774E-3</v>
      </c>
      <c r="AP111" s="22">
        <f>((AK111-AK$37)*100)/AK$37</f>
        <v>-78.71862260546709</v>
      </c>
    </row>
    <row r="112" spans="1:45" x14ac:dyDescent="0.25">
      <c r="A112" t="s">
        <v>44</v>
      </c>
      <c r="AK112" s="17">
        <f>SUM(A76:AJ109)/867</f>
        <v>8.6584557708730303E-2</v>
      </c>
      <c r="AP112" s="23">
        <f>((AK112-AK$38)*100)/AK$38</f>
        <v>-9.3401054259084511</v>
      </c>
      <c r="AQ112" s="24" t="s">
        <v>125</v>
      </c>
    </row>
    <row r="113" spans="1:47" x14ac:dyDescent="0.25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0</v>
      </c>
      <c r="B114" s="26">
        <v>0.1104679001506506</v>
      </c>
      <c r="C114" s="25">
        <v>0.1032303701514998</v>
      </c>
      <c r="D114" s="25">
        <v>0.1123473941740562</v>
      </c>
      <c r="E114" s="25">
        <v>0.18473132041916029</v>
      </c>
      <c r="F114" s="25">
        <v>6.0789406164832298E-2</v>
      </c>
      <c r="G114" s="25">
        <v>6.5620950152755458E-2</v>
      </c>
      <c r="H114" s="25">
        <v>5.4849940143343281E-2</v>
      </c>
      <c r="I114" s="25">
        <v>8.007138015729616E-2</v>
      </c>
      <c r="J114" s="25">
        <v>0.18629925038639161</v>
      </c>
      <c r="K114" s="25">
        <v>7.9859900138664258E-2</v>
      </c>
      <c r="L114" s="25">
        <v>0.1159763102079575</v>
      </c>
      <c r="M114" s="25">
        <v>0.16706058020772371</v>
      </c>
      <c r="N114" s="25">
        <v>0.1205683302105561</v>
      </c>
      <c r="O114" s="25">
        <v>6.9586880138255397E-2</v>
      </c>
      <c r="P114" s="25">
        <v>0.19942296034042609</v>
      </c>
      <c r="Q114" s="25">
        <v>0.17340595037797399</v>
      </c>
      <c r="R114" s="25">
        <v>4.9956348139385112E-2</v>
      </c>
      <c r="S114" s="25">
        <v>2.5114741124271821E-2</v>
      </c>
      <c r="T114" s="25">
        <v>0.1076468751514208</v>
      </c>
      <c r="U114" s="25">
        <v>8.0789230141314852E-2</v>
      </c>
      <c r="V114" s="25">
        <v>7.6640530121343253E-2</v>
      </c>
      <c r="W114" s="25">
        <v>0.1112258201419095</v>
      </c>
      <c r="X114" s="25">
        <v>0.1016406341356277</v>
      </c>
      <c r="Y114" s="25">
        <v>9.8125830141401277E-2</v>
      </c>
      <c r="Z114" s="25">
        <v>7.3336510126543228E-2</v>
      </c>
      <c r="AA114" s="25">
        <v>8.6596810135870506E-2</v>
      </c>
      <c r="AB114" s="25">
        <v>9.204016014145866E-2</v>
      </c>
      <c r="AC114" s="25">
        <v>0.1047082251445189</v>
      </c>
      <c r="AD114" s="25">
        <v>0.13387875015809189</v>
      </c>
      <c r="AE114" s="25">
        <v>0.12477642017338279</v>
      </c>
      <c r="AF114" s="25">
        <v>0.1247774661772669</v>
      </c>
      <c r="AG114" s="25">
        <v>5.9360640124135812E-2</v>
      </c>
      <c r="AH114" s="25">
        <v>0.1017824301587589</v>
      </c>
      <c r="AI114" s="25">
        <v>0.1076030661878169</v>
      </c>
      <c r="AJ114" s="25" t="s">
        <v>0</v>
      </c>
      <c r="AK114" s="3">
        <f>AVERAGE(A114:AJ114)</f>
        <v>0.10424380326900179</v>
      </c>
      <c r="AM114" s="6" t="s">
        <v>94</v>
      </c>
      <c r="AO114" s="2">
        <f>SUM(A147:AJ148)/40</f>
        <v>3.5330423892345607E-2</v>
      </c>
      <c r="AP114" s="2">
        <f>((AK114-AK$3)*100)/AK$3</f>
        <v>12.991725608377697</v>
      </c>
      <c r="AR114" s="6" t="s">
        <v>94</v>
      </c>
      <c r="AS114" s="2"/>
      <c r="AT114" s="2">
        <f>((AO114-AO$3)*100)/AO$3</f>
        <v>-34.581229170175121</v>
      </c>
    </row>
    <row r="115" spans="1:47" x14ac:dyDescent="0.25">
      <c r="A115" s="27">
        <v>0.18961409079342889</v>
      </c>
      <c r="B115" s="28">
        <v>0.1881110706863475</v>
      </c>
      <c r="C115" s="27">
        <v>0.18318050097401209</v>
      </c>
      <c r="D115" s="27">
        <v>0.18368404147551359</v>
      </c>
      <c r="E115" s="27">
        <v>0.18086857206557369</v>
      </c>
      <c r="F115" s="27">
        <v>0.165512861628721</v>
      </c>
      <c r="G115" s="27">
        <v>0.16881129190101379</v>
      </c>
      <c r="H115" s="27">
        <v>0.1602322914761562</v>
      </c>
      <c r="I115" s="27">
        <v>0.16774018145643249</v>
      </c>
      <c r="J115" s="27">
        <v>0.16581000111044361</v>
      </c>
      <c r="K115" s="27">
        <v>0.16670203097006001</v>
      </c>
      <c r="L115" s="27">
        <v>0.17142930110942109</v>
      </c>
      <c r="M115" s="27">
        <v>0.17159392109285951</v>
      </c>
      <c r="N115" s="27">
        <v>0.1718338110859943</v>
      </c>
      <c r="O115" s="27">
        <v>0.16521250091587381</v>
      </c>
      <c r="P115" s="27">
        <v>0.16492516113272579</v>
      </c>
      <c r="Q115" s="27">
        <v>0.16074537130101471</v>
      </c>
      <c r="R115" s="27">
        <v>0.15102555131879539</v>
      </c>
      <c r="S115" s="27">
        <v>0.14493375115842561</v>
      </c>
      <c r="T115" s="27">
        <v>0.1591844409443301</v>
      </c>
      <c r="U115" s="27">
        <v>0.1615792008132485</v>
      </c>
      <c r="V115" s="27">
        <v>0.15195423046358261</v>
      </c>
      <c r="W115" s="27">
        <v>0.1467576203542291</v>
      </c>
      <c r="X115" s="27">
        <v>0.16107062035850789</v>
      </c>
      <c r="Y115" s="27">
        <v>0.16815864033844491</v>
      </c>
      <c r="Z115" s="27">
        <v>0.1927065403293764</v>
      </c>
      <c r="AA115" s="27">
        <v>0.1984751203398302</v>
      </c>
      <c r="AB115" s="27">
        <v>0.18884216037946</v>
      </c>
      <c r="AC115" s="27">
        <v>0.18054977038850911</v>
      </c>
      <c r="AD115" s="27">
        <v>0.1937232203926437</v>
      </c>
      <c r="AE115" s="27">
        <v>0.2134336503398844</v>
      </c>
      <c r="AF115" s="27">
        <v>0.2301672105947305</v>
      </c>
      <c r="AG115" s="27">
        <v>0.19043694053589419</v>
      </c>
      <c r="AH115" s="27">
        <v>0.19198644050315841</v>
      </c>
      <c r="AI115" s="27">
        <v>0.1829449006923495</v>
      </c>
      <c r="AJ115" s="27">
        <v>0.18197095067746191</v>
      </c>
      <c r="AK115" s="3">
        <f t="shared" ref="AK115:AK178" si="2">AVERAGE(A115:AJ115)</f>
        <v>0.17544188783606818</v>
      </c>
      <c r="AM115" s="6" t="s">
        <v>116</v>
      </c>
      <c r="AO115" s="2">
        <f>SUM(A113:AJ114)/34</f>
        <v>0.10424380326900179</v>
      </c>
      <c r="AP115" s="2">
        <f>((AK115-AK$4)*100)/AK$4</f>
        <v>0.17412094474954901</v>
      </c>
      <c r="AR115" s="6" t="s">
        <v>116</v>
      </c>
      <c r="AS115" s="2"/>
      <c r="AT115" s="1">
        <f>((AO115-AO$4)*100)/AO$4</f>
        <v>12.991725608377697</v>
      </c>
    </row>
    <row r="116" spans="1:47" x14ac:dyDescent="0.25">
      <c r="A116" s="27">
        <v>0.311399486</v>
      </c>
      <c r="B116" s="28">
        <v>0.30956272000000001</v>
      </c>
      <c r="C116" s="27">
        <v>0.30297457</v>
      </c>
      <c r="D116" s="27">
        <v>0.30448579999999997</v>
      </c>
      <c r="E116" s="27">
        <v>0.30049414600000002</v>
      </c>
      <c r="F116" s="27">
        <v>0.29055551000000002</v>
      </c>
      <c r="G116" s="27">
        <v>0.27577252499999999</v>
      </c>
      <c r="H116" s="27">
        <v>0.27772886000000002</v>
      </c>
      <c r="I116" s="27">
        <v>0.29314747000000002</v>
      </c>
      <c r="J116" s="27">
        <v>0.31328414999999998</v>
      </c>
      <c r="K116" s="27">
        <v>0.31307164999999998</v>
      </c>
      <c r="L116" s="27">
        <v>0.31088283</v>
      </c>
      <c r="M116" s="27">
        <v>0.30998779999999998</v>
      </c>
      <c r="N116" s="27">
        <v>0.30720088000000001</v>
      </c>
      <c r="O116" s="27">
        <v>0.30257406999999997</v>
      </c>
      <c r="P116" s="27">
        <v>0.29406704</v>
      </c>
      <c r="Q116" s="27">
        <v>0.28797077999999998</v>
      </c>
      <c r="R116" s="27">
        <v>0.26718925500000001</v>
      </c>
      <c r="S116" s="27">
        <v>0.23157467400000001</v>
      </c>
      <c r="T116" s="27">
        <v>0.240591575</v>
      </c>
      <c r="U116" s="27">
        <v>0.26974848699999998</v>
      </c>
      <c r="V116" s="27">
        <v>0.29057748999999999</v>
      </c>
      <c r="W116" s="27">
        <v>0.29257432</v>
      </c>
      <c r="X116" s="27">
        <v>0.29195828800000001</v>
      </c>
      <c r="Y116" s="27">
        <v>0.29195336500000002</v>
      </c>
      <c r="Z116" s="27">
        <v>0.28909199600000002</v>
      </c>
      <c r="AA116" s="27">
        <v>0.29491973500000002</v>
      </c>
      <c r="AB116" s="27">
        <v>0.30051870000000003</v>
      </c>
      <c r="AC116" s="27">
        <v>0.30235433</v>
      </c>
      <c r="AD116" s="27">
        <v>0.305238964</v>
      </c>
      <c r="AE116" s="27">
        <v>0.29877234000000003</v>
      </c>
      <c r="AF116" s="27">
        <v>0.30231355999999998</v>
      </c>
      <c r="AG116" s="27">
        <v>0.30876457000000002</v>
      </c>
      <c r="AH116" s="27">
        <v>0.31022094</v>
      </c>
      <c r="AI116" s="27">
        <v>0.31244374000000003</v>
      </c>
      <c r="AJ116" s="27">
        <v>0.31245128500000002</v>
      </c>
      <c r="AK116" s="3">
        <f t="shared" si="2"/>
        <v>0.29495605280555559</v>
      </c>
      <c r="AM116" s="10" t="s">
        <v>94</v>
      </c>
      <c r="AO116" s="2">
        <f>SUM(A145:AJ146)/26</f>
        <v>0.21308937129194494</v>
      </c>
      <c r="AP116" s="2">
        <f>((AK116-AK$5)*100)/AK$5</f>
        <v>1.9354954105761473</v>
      </c>
      <c r="AR116" s="10" t="s">
        <v>94</v>
      </c>
      <c r="AS116" s="2"/>
      <c r="AT116" s="1">
        <f>((AO116-AO$5)*100)/AO$5</f>
        <v>-1.5930541122153137</v>
      </c>
    </row>
    <row r="117" spans="1:47" x14ac:dyDescent="0.25">
      <c r="A117" s="29">
        <v>0.30680200499999999</v>
      </c>
      <c r="B117" s="30">
        <v>0.30240456599999999</v>
      </c>
      <c r="C117" s="29">
        <v>0.29478290400000001</v>
      </c>
      <c r="D117" s="29">
        <v>0.29600415000000002</v>
      </c>
      <c r="E117" s="31">
        <v>0.29265765999999999</v>
      </c>
      <c r="F117" s="31">
        <v>0.28844338000000003</v>
      </c>
      <c r="G117" s="31">
        <v>0.28659163999999998</v>
      </c>
      <c r="H117" s="31">
        <v>0.28877949000000003</v>
      </c>
      <c r="I117" s="31">
        <v>0.29441994999999999</v>
      </c>
      <c r="J117" s="31">
        <v>0.293071215</v>
      </c>
      <c r="K117" s="31">
        <v>0.29135298399999998</v>
      </c>
      <c r="L117" s="31">
        <v>0.28830259000000003</v>
      </c>
      <c r="M117" s="31">
        <v>0.28706433999999997</v>
      </c>
      <c r="N117" s="31">
        <v>0.28658457599999998</v>
      </c>
      <c r="O117" s="31">
        <v>0.28658055999999998</v>
      </c>
      <c r="P117" s="31">
        <v>0.28133886000000002</v>
      </c>
      <c r="Q117" s="32">
        <v>0.27411584</v>
      </c>
      <c r="R117" s="32">
        <v>0.26515810000000001</v>
      </c>
      <c r="S117" s="33">
        <v>0.24044932999999999</v>
      </c>
      <c r="T117" s="33" t="s">
        <v>0</v>
      </c>
      <c r="U117" s="33">
        <v>0.28798261000000003</v>
      </c>
      <c r="V117" s="33">
        <v>0.28873987000000001</v>
      </c>
      <c r="W117" s="33">
        <v>0.29033440999999999</v>
      </c>
      <c r="X117" s="33">
        <v>0.29149361000000001</v>
      </c>
      <c r="Y117" s="33">
        <v>0.29427488000000002</v>
      </c>
      <c r="Z117" s="33">
        <v>0.29918635999999998</v>
      </c>
      <c r="AA117" s="33">
        <v>0.30420849999999999</v>
      </c>
      <c r="AB117" s="33">
        <v>0.30304545399999999</v>
      </c>
      <c r="AC117" s="29">
        <v>0.30473215999999997</v>
      </c>
      <c r="AD117" s="29">
        <v>0.30962727000000001</v>
      </c>
      <c r="AE117" s="29">
        <v>0.31206961999999999</v>
      </c>
      <c r="AF117" s="29">
        <v>0.31156264</v>
      </c>
      <c r="AG117" s="29">
        <v>0.31050306</v>
      </c>
      <c r="AH117" s="29">
        <v>0.31175269999999999</v>
      </c>
      <c r="AI117" s="29">
        <v>0.31165473999999999</v>
      </c>
      <c r="AJ117" s="29">
        <v>0.30991672999999997</v>
      </c>
      <c r="AK117" s="3">
        <f t="shared" si="2"/>
        <v>0.29388539297142852</v>
      </c>
      <c r="AM117" s="10" t="s">
        <v>116</v>
      </c>
      <c r="AO117" s="2">
        <f>SUM(A115:AJ116)/72</f>
        <v>0.23519897032081186</v>
      </c>
      <c r="AP117" s="2">
        <f>((AK117-AK$6)*100)/AK$6</f>
        <v>-0.45493915504930083</v>
      </c>
      <c r="AR117" s="10" t="s">
        <v>116</v>
      </c>
      <c r="AS117" s="2"/>
      <c r="AT117" s="1">
        <f>((AO117-AO$6)*100)/AO$6</f>
        <v>1.2713690519655514</v>
      </c>
    </row>
    <row r="118" spans="1:47" x14ac:dyDescent="0.25">
      <c r="A118" s="29">
        <v>0.28987270999999998</v>
      </c>
      <c r="B118" s="30">
        <v>0.28479014499999999</v>
      </c>
      <c r="C118" s="29">
        <v>0.27686338399999999</v>
      </c>
      <c r="D118" s="29">
        <v>0.27256873599999998</v>
      </c>
      <c r="E118" s="31">
        <v>0.24536848999999999</v>
      </c>
      <c r="F118" s="31">
        <v>0.197150715</v>
      </c>
      <c r="G118" s="31">
        <v>0.18170085999999999</v>
      </c>
      <c r="H118" s="31">
        <v>0.16421581299999999</v>
      </c>
      <c r="I118" s="31">
        <v>0.18195981</v>
      </c>
      <c r="J118" s="31">
        <v>0.19446788200000001</v>
      </c>
      <c r="K118" s="31">
        <v>0.20297238200000001</v>
      </c>
      <c r="L118" s="31">
        <v>0.20727302</v>
      </c>
      <c r="M118" s="31">
        <v>0.21375050500000001</v>
      </c>
      <c r="N118" s="31">
        <v>0.22174076500000001</v>
      </c>
      <c r="O118" s="31">
        <v>0.22806362699999999</v>
      </c>
      <c r="P118" s="31">
        <v>0.22499962800000001</v>
      </c>
      <c r="Q118" s="32">
        <v>0.22017677599999999</v>
      </c>
      <c r="R118" s="32">
        <v>0.200870508</v>
      </c>
      <c r="S118" s="33">
        <v>0.188769309</v>
      </c>
      <c r="T118" s="33" t="s">
        <v>0</v>
      </c>
      <c r="U118" s="33">
        <v>0.26254252</v>
      </c>
      <c r="V118" s="33">
        <v>0.26897122499999998</v>
      </c>
      <c r="W118" s="33">
        <v>0.27189527000000002</v>
      </c>
      <c r="X118" s="33">
        <v>0.27449711999999998</v>
      </c>
      <c r="Y118" s="33">
        <v>0.280370326</v>
      </c>
      <c r="Z118" s="33">
        <v>0.28651484399999999</v>
      </c>
      <c r="AA118" s="33">
        <v>0.28958274000000001</v>
      </c>
      <c r="AB118" s="33">
        <v>0.28783762000000002</v>
      </c>
      <c r="AC118" s="29">
        <v>0.291220066</v>
      </c>
      <c r="AD118" s="29">
        <v>0.30134328999999999</v>
      </c>
      <c r="AE118" s="29">
        <v>0.30451667999999998</v>
      </c>
      <c r="AF118" s="29">
        <v>0.30382003000000002</v>
      </c>
      <c r="AG118" s="29">
        <v>0.30445865500000002</v>
      </c>
      <c r="AH118" s="29">
        <v>0.30383354000000001</v>
      </c>
      <c r="AI118" s="29">
        <v>0.30078740999999998</v>
      </c>
      <c r="AJ118" s="29">
        <v>0.29497892999999997</v>
      </c>
      <c r="AK118" s="3">
        <f t="shared" si="2"/>
        <v>0.25213558088571431</v>
      </c>
      <c r="AM118" s="11" t="s">
        <v>99</v>
      </c>
      <c r="AO118" s="2">
        <f>SUM(A140:R144)/56</f>
        <v>0.13854031940982731</v>
      </c>
      <c r="AP118" s="2">
        <f>((AK118-AK$7)*100)/AK$7</f>
        <v>-5.6154453829634123</v>
      </c>
      <c r="AR118" s="11" t="s">
        <v>99</v>
      </c>
      <c r="AS118" s="2"/>
      <c r="AT118" s="1">
        <f>((AO118-AO$7)*100)/AO$7</f>
        <v>-9.7006344724269518</v>
      </c>
    </row>
    <row r="119" spans="1:47" x14ac:dyDescent="0.25">
      <c r="A119" s="29">
        <v>0.25312358000000001</v>
      </c>
      <c r="B119" s="30">
        <v>0.21728914999999999</v>
      </c>
      <c r="C119" s="29">
        <v>0.171182994</v>
      </c>
      <c r="D119" s="29">
        <v>0.13707422850000001</v>
      </c>
      <c r="E119" s="31">
        <v>0.10957222016</v>
      </c>
      <c r="F119" s="31">
        <v>0.1163880695</v>
      </c>
      <c r="G119" s="31">
        <v>9.6621169132828991E-2</v>
      </c>
      <c r="H119" s="31">
        <v>0.10427542300000001</v>
      </c>
      <c r="I119" s="31">
        <v>0.11237839600000001</v>
      </c>
      <c r="J119" s="31">
        <v>0.118407808</v>
      </c>
      <c r="K119" s="31">
        <v>0.118968818</v>
      </c>
      <c r="L119" s="31">
        <v>0.115493188</v>
      </c>
      <c r="M119" s="31">
        <v>0.1164220549</v>
      </c>
      <c r="N119" s="31">
        <v>0.12111106770000001</v>
      </c>
      <c r="O119" s="31">
        <v>0.12458680680000001</v>
      </c>
      <c r="P119" s="31">
        <v>0.1240939182</v>
      </c>
      <c r="Q119" s="32">
        <v>0.12309477226</v>
      </c>
      <c r="R119" s="32">
        <v>0.11221997269656139</v>
      </c>
      <c r="S119" s="33">
        <v>0.1160098612017503</v>
      </c>
      <c r="T119" s="33" t="s">
        <v>0</v>
      </c>
      <c r="U119" s="33">
        <v>0.13918227799999999</v>
      </c>
      <c r="V119" s="33">
        <v>0.18113832999999999</v>
      </c>
      <c r="W119" s="33">
        <v>0.20502991500000001</v>
      </c>
      <c r="X119" s="33">
        <v>0.21546458199999999</v>
      </c>
      <c r="Y119" s="33">
        <v>0.21539346000000001</v>
      </c>
      <c r="Z119" s="33">
        <v>0.21773667599999999</v>
      </c>
      <c r="AA119" s="33">
        <v>0.21779235499999999</v>
      </c>
      <c r="AB119" s="33">
        <v>0.215333682</v>
      </c>
      <c r="AC119" s="29">
        <v>0.23561382</v>
      </c>
      <c r="AD119" s="29">
        <v>0.26434096600000001</v>
      </c>
      <c r="AE119" s="29">
        <v>0.27233200000000002</v>
      </c>
      <c r="AF119" s="29">
        <v>0.28251366</v>
      </c>
      <c r="AG119" s="29">
        <v>0.28450289000000001</v>
      </c>
      <c r="AH119" s="29">
        <v>0.28194386999999999</v>
      </c>
      <c r="AI119" s="29">
        <v>0.278547826</v>
      </c>
      <c r="AJ119" s="29">
        <v>0.27058383000000003</v>
      </c>
      <c r="AK119" s="3">
        <f t="shared" si="2"/>
        <v>0.17959324680146116</v>
      </c>
      <c r="AM119" s="11" t="s">
        <v>102</v>
      </c>
      <c r="AO119" s="2">
        <f>SUM(E117:R121)/68</f>
        <v>0.14029497658131715</v>
      </c>
      <c r="AP119" s="2">
        <f>((AK119-AK$8)*100)/AK$8</f>
        <v>-9.2300518053778369</v>
      </c>
      <c r="AR119" s="11" t="s">
        <v>102</v>
      </c>
      <c r="AS119" s="2"/>
      <c r="AT119" s="1">
        <f>((AO119-AO$8)*100)/AO$8</f>
        <v>-8.5728495091322348</v>
      </c>
    </row>
    <row r="120" spans="1:47" x14ac:dyDescent="0.25">
      <c r="A120" s="29">
        <v>0.1253573503</v>
      </c>
      <c r="B120" s="30">
        <v>9.691874345429731E-2</v>
      </c>
      <c r="C120" s="29">
        <v>7.1647651868031292E-2</v>
      </c>
      <c r="D120" s="29">
        <v>7.3457551664654494E-2</v>
      </c>
      <c r="E120" s="31" t="s">
        <v>0</v>
      </c>
      <c r="F120" s="31">
        <v>0.141507735</v>
      </c>
      <c r="G120" s="31">
        <v>7.2034473337277805E-2</v>
      </c>
      <c r="H120" s="31">
        <v>6.2222091878155902E-2</v>
      </c>
      <c r="I120" s="31">
        <v>6.5926658737883295E-2</v>
      </c>
      <c r="J120" s="31">
        <v>6.5985026829947196E-2</v>
      </c>
      <c r="K120" s="31">
        <v>6.3427741525790698E-2</v>
      </c>
      <c r="L120" s="31">
        <v>6.0649140935362299E-2</v>
      </c>
      <c r="M120" s="31">
        <v>5.9650130769876443E-2</v>
      </c>
      <c r="N120" s="31">
        <v>6.1198026748164602E-2</v>
      </c>
      <c r="O120" s="31">
        <v>6.4074500701148701E-2</v>
      </c>
      <c r="P120" s="31">
        <v>6.7453950701965401E-2</v>
      </c>
      <c r="Q120" s="32">
        <v>6.6804900542098755E-2</v>
      </c>
      <c r="R120" s="32">
        <v>5.2545100295129862E-2</v>
      </c>
      <c r="S120" s="33">
        <v>4.9376900266435868E-2</v>
      </c>
      <c r="T120" s="33" t="s">
        <v>0</v>
      </c>
      <c r="U120" s="33">
        <v>9.6309861820732603E-2</v>
      </c>
      <c r="V120" s="33">
        <v>0.107772641</v>
      </c>
      <c r="W120" s="33">
        <v>0.13242238000000001</v>
      </c>
      <c r="X120" s="33">
        <v>0.14531386800000001</v>
      </c>
      <c r="Y120" s="33">
        <v>0.14394796000000001</v>
      </c>
      <c r="Z120" s="33">
        <v>0.13268774799999999</v>
      </c>
      <c r="AA120" s="33">
        <v>0.1133749687</v>
      </c>
      <c r="AB120" s="33">
        <v>0.1170037027</v>
      </c>
      <c r="AC120" s="29">
        <v>0.16832438699999999</v>
      </c>
      <c r="AD120" s="29">
        <v>0.12071898</v>
      </c>
      <c r="AE120" s="29">
        <v>0.1035377146</v>
      </c>
      <c r="AF120" s="29">
        <v>0.12740061499999999</v>
      </c>
      <c r="AG120" s="29">
        <v>0.15733533999999999</v>
      </c>
      <c r="AH120" s="29">
        <v>0.16861564000000001</v>
      </c>
      <c r="AI120" s="29">
        <v>0.16821682399999999</v>
      </c>
      <c r="AJ120" s="29">
        <v>0.15413264099999999</v>
      </c>
      <c r="AK120" s="3">
        <f t="shared" si="2"/>
        <v>0.10227508668755741</v>
      </c>
      <c r="AM120" s="12" t="s">
        <v>105</v>
      </c>
      <c r="AO120" s="2">
        <f>SUM(S140:Z144)/35</f>
        <v>0.20078938452568426</v>
      </c>
      <c r="AP120" s="2">
        <f>((AK120-AK$9)*100)/AK$9</f>
        <v>-11.376979099486313</v>
      </c>
      <c r="AR120" s="12" t="s">
        <v>105</v>
      </c>
      <c r="AS120" s="2"/>
      <c r="AT120" s="1">
        <f>((AO120-AO$9)*100)/AO$9</f>
        <v>-12.522881228779994</v>
      </c>
    </row>
    <row r="121" spans="1:47" x14ac:dyDescent="0.25">
      <c r="A121" s="29">
        <v>5.3793795409713678E-2</v>
      </c>
      <c r="B121" s="30">
        <v>4.3681190331802199E-2</v>
      </c>
      <c r="C121" s="29">
        <v>1.8521374132493669E-2</v>
      </c>
      <c r="D121" s="29" t="s">
        <v>0</v>
      </c>
      <c r="E121" s="31" t="s">
        <v>0</v>
      </c>
      <c r="F121" s="31">
        <v>7.7850466788166997E-2</v>
      </c>
      <c r="G121" s="31">
        <v>2.3622688152841399E-2</v>
      </c>
      <c r="H121" s="31">
        <v>1.7331395134062198E-2</v>
      </c>
      <c r="I121" s="31">
        <v>1.274180911423768E-2</v>
      </c>
      <c r="J121" s="31">
        <v>4.1612067133000002E-8</v>
      </c>
      <c r="K121" s="31">
        <v>1.6019718E-10</v>
      </c>
      <c r="L121" s="31">
        <v>8.2977633999999998E-11</v>
      </c>
      <c r="M121" s="31">
        <v>1.052155145E-9</v>
      </c>
      <c r="N121" s="31">
        <v>3.2363555666000002E-8</v>
      </c>
      <c r="O121" s="31">
        <v>9.0443795983402987E-4</v>
      </c>
      <c r="P121" s="31">
        <v>1.321649659475126E-3</v>
      </c>
      <c r="Q121" s="32">
        <v>3.2240254900000001E-9</v>
      </c>
      <c r="R121" s="32">
        <v>7.5387378138500005E-7</v>
      </c>
      <c r="S121" s="33">
        <v>2.4483876119678449E-2</v>
      </c>
      <c r="T121" s="33" t="s">
        <v>0</v>
      </c>
      <c r="U121" s="33" t="s">
        <v>0</v>
      </c>
      <c r="V121" s="33">
        <v>4.139556016315387E-2</v>
      </c>
      <c r="W121" s="33">
        <v>5.4742101807398587E-2</v>
      </c>
      <c r="X121" s="33">
        <v>6.4694852197008601E-2</v>
      </c>
      <c r="Y121" s="33">
        <v>6.6368541315887E-2</v>
      </c>
      <c r="Z121" s="33">
        <v>4.955790633897135E-2</v>
      </c>
      <c r="AA121" s="33">
        <v>2.5503073100073281E-2</v>
      </c>
      <c r="AB121" s="33">
        <v>6.4488016512743301E-2</v>
      </c>
      <c r="AC121" s="29" t="s">
        <v>0</v>
      </c>
      <c r="AD121" s="29">
        <v>6.1535815708653997E-2</v>
      </c>
      <c r="AE121" s="29">
        <v>4.4570263703369702E-2</v>
      </c>
      <c r="AF121" s="29">
        <v>2.0024255141181481E-2</v>
      </c>
      <c r="AG121" s="29">
        <v>8.1956875999999995E-10</v>
      </c>
      <c r="AH121" s="29">
        <v>2.5821755086970301E-2</v>
      </c>
      <c r="AI121" s="29">
        <v>4.2084336185573952E-2</v>
      </c>
      <c r="AJ121" s="29">
        <v>4.0682074185506387E-2</v>
      </c>
      <c r="AK121" s="3">
        <f t="shared" si="2"/>
        <v>2.8249098949584696E-2</v>
      </c>
      <c r="AM121" s="12" t="s">
        <v>108</v>
      </c>
      <c r="AO121" s="2">
        <f>SUM(S117:AB121)/44</f>
        <v>0.18552775216463263</v>
      </c>
      <c r="AP121" s="2">
        <f>((AK121-AK$10)*100)/AK$10</f>
        <v>-19.837929393006515</v>
      </c>
      <c r="AR121" s="12" t="s">
        <v>108</v>
      </c>
      <c r="AS121" s="2"/>
      <c r="AT121" s="1">
        <f>((AO121-AO$10)*100)/AO$10</f>
        <v>-5.6238819547446797</v>
      </c>
    </row>
    <row r="122" spans="1:47" x14ac:dyDescent="0.25">
      <c r="A122" s="29">
        <v>3.2155823175018937E-2</v>
      </c>
      <c r="B122" s="30">
        <v>3.3296260179548579E-2</v>
      </c>
      <c r="C122" s="29" t="s">
        <v>0</v>
      </c>
      <c r="D122" s="29" t="s">
        <v>0</v>
      </c>
      <c r="E122" s="34" t="s">
        <v>0</v>
      </c>
      <c r="F122" s="34">
        <v>5.8541953209116801E-2</v>
      </c>
      <c r="G122" s="34">
        <v>2.9907808339539099E-2</v>
      </c>
      <c r="H122" s="34">
        <v>2.4984721205038061E-2</v>
      </c>
      <c r="I122" s="34">
        <v>1.9788034156793879E-2</v>
      </c>
      <c r="J122" s="34">
        <v>6.2321182770901894E-3</v>
      </c>
      <c r="K122" s="34">
        <v>4.6381395870000001E-8</v>
      </c>
      <c r="L122" s="34">
        <v>4.3131453560000004E-9</v>
      </c>
      <c r="M122" s="34">
        <v>1.5650967070000001E-9</v>
      </c>
      <c r="N122" s="34">
        <v>9.3048359999999999E-10</v>
      </c>
      <c r="O122" s="34">
        <v>4.5277518500000002E-10</v>
      </c>
      <c r="P122" s="34">
        <v>3.1022036400000002E-10</v>
      </c>
      <c r="Q122" s="34">
        <v>4.65075697E-10</v>
      </c>
      <c r="R122" s="34">
        <v>1.3352007127000001E-8</v>
      </c>
      <c r="S122" s="35">
        <v>5.7658437671350002E-3</v>
      </c>
      <c r="T122" s="35" t="s">
        <v>0</v>
      </c>
      <c r="U122" s="35" t="s">
        <v>0</v>
      </c>
      <c r="V122" s="35">
        <v>6.6636358527559711E-2</v>
      </c>
      <c r="W122" s="35">
        <v>4.3834295984114702E-2</v>
      </c>
      <c r="X122" s="35">
        <v>1.1272309025106001E-5</v>
      </c>
      <c r="Y122" s="35">
        <v>2.3306946200000002E-10</v>
      </c>
      <c r="Z122" s="35">
        <v>1.6558394000000001E-10</v>
      </c>
      <c r="AA122" s="35">
        <v>3.6162450218776933E-2</v>
      </c>
      <c r="AB122" s="35">
        <v>5.9332825407203083E-2</v>
      </c>
      <c r="AC122" s="36" t="s">
        <v>0</v>
      </c>
      <c r="AD122" s="29">
        <v>6.0357443181714397E-2</v>
      </c>
      <c r="AE122" s="29">
        <v>5.4540991338729188E-2</v>
      </c>
      <c r="AF122" s="29">
        <v>4.1591752370651977E-2</v>
      </c>
      <c r="AG122" s="29">
        <v>3.1151254186459941E-2</v>
      </c>
      <c r="AH122" s="29">
        <v>2.5381219156554301E-2</v>
      </c>
      <c r="AI122" s="29">
        <v>2.450536614325538E-2</v>
      </c>
      <c r="AJ122" s="29">
        <v>2.286430313057547E-2</v>
      </c>
      <c r="AK122" s="3">
        <f t="shared" si="2"/>
        <v>2.2568072081091801E-2</v>
      </c>
      <c r="AM122" s="14" t="s">
        <v>99</v>
      </c>
      <c r="AO122" s="7">
        <f>(SUM(B131:O139)+SUM(P131:R135))/140</f>
        <v>5.92142744240386E-3</v>
      </c>
      <c r="AP122" s="2">
        <f>((AK122-AK$11)*100)/AK$11</f>
        <v>-19.618344346206985</v>
      </c>
      <c r="AR122" s="14" t="s">
        <v>99</v>
      </c>
      <c r="AS122" s="2"/>
      <c r="AT122" s="1">
        <f>((AO122-AO$11)*100)/AO$11</f>
        <v>-20.747590044058207</v>
      </c>
      <c r="AU122">
        <f>SUM(AT122:AT125)/4</f>
        <v>-26.330706577384944</v>
      </c>
    </row>
    <row r="123" spans="1:47" x14ac:dyDescent="0.25">
      <c r="A123" s="29">
        <v>1.5231776075271651E-2</v>
      </c>
      <c r="B123" s="30">
        <v>1.0085838062866989E-2</v>
      </c>
      <c r="C123" s="29" t="s">
        <v>0</v>
      </c>
      <c r="D123" s="29" t="s">
        <v>0</v>
      </c>
      <c r="E123" s="34" t="s">
        <v>0</v>
      </c>
      <c r="F123" s="34">
        <v>6.5665324782676004E-2</v>
      </c>
      <c r="G123" s="34">
        <v>2.0173488128280639E-2</v>
      </c>
      <c r="H123" s="34">
        <v>6.4752055671058496E-3</v>
      </c>
      <c r="I123" s="34">
        <v>3.12992356014552E-3</v>
      </c>
      <c r="J123" s="34">
        <v>3.4315479193000001E-8</v>
      </c>
      <c r="K123" s="34">
        <v>2.2005580486E-8</v>
      </c>
      <c r="L123" s="34">
        <v>3.7895890520000003E-9</v>
      </c>
      <c r="M123" s="34">
        <v>1.4285893499999999E-9</v>
      </c>
      <c r="N123" s="34">
        <v>9.5479501299999999E-10</v>
      </c>
      <c r="O123" s="34">
        <v>1.0169197770000001E-9</v>
      </c>
      <c r="P123" s="34">
        <v>1.5783601300000001E-9</v>
      </c>
      <c r="Q123" s="34">
        <v>4.2500276970000001E-9</v>
      </c>
      <c r="R123" s="34">
        <v>1.2120901732E-8</v>
      </c>
      <c r="S123" s="35">
        <v>5.3692920899999998E-9</v>
      </c>
      <c r="T123" s="35" t="s">
        <v>0</v>
      </c>
      <c r="U123" s="35" t="s">
        <v>0</v>
      </c>
      <c r="V123" s="35">
        <v>7.0206111336612601E-2</v>
      </c>
      <c r="W123" s="35">
        <v>3.7731513545880231E-2</v>
      </c>
      <c r="X123" s="35">
        <v>1.778036522547E-6</v>
      </c>
      <c r="Y123" s="35">
        <v>4.8898328428000002E-8</v>
      </c>
      <c r="Z123" s="35">
        <v>1.361754809147663E-2</v>
      </c>
      <c r="AA123" s="35">
        <v>4.2205360306322187E-2</v>
      </c>
      <c r="AB123" s="35">
        <v>5.5781018432675362E-2</v>
      </c>
      <c r="AC123" s="36" t="s">
        <v>0</v>
      </c>
      <c r="AD123" s="29">
        <v>6.6834322157393988E-2</v>
      </c>
      <c r="AE123" s="29">
        <v>4.630074082962287E-2</v>
      </c>
      <c r="AF123" s="29">
        <v>3.0776735160099971E-2</v>
      </c>
      <c r="AG123" s="29">
        <v>2.7252104117360391E-2</v>
      </c>
      <c r="AH123" s="29">
        <v>2.4214784109244238E-2</v>
      </c>
      <c r="AI123" s="29">
        <v>2.5678644117361499E-2</v>
      </c>
      <c r="AJ123" s="29">
        <v>2.2718238099836349E-2</v>
      </c>
      <c r="AK123" s="3">
        <f t="shared" si="2"/>
        <v>1.9469353008153948E-2</v>
      </c>
      <c r="AM123" s="14" t="s">
        <v>102</v>
      </c>
      <c r="AO123" s="2">
        <f>SUM(E122:R130)/126</f>
        <v>6.7110875757795405E-3</v>
      </c>
      <c r="AP123" s="2">
        <f>((AK123-AK$12)*100)/AK$12</f>
        <v>-21.642619412428431</v>
      </c>
      <c r="AR123" s="14" t="s">
        <v>102</v>
      </c>
      <c r="AS123" s="2"/>
      <c r="AT123" s="1">
        <f>((AO123-AO$12)*100)/AO$12</f>
        <v>-29.717020457508063</v>
      </c>
    </row>
    <row r="124" spans="1:47" x14ac:dyDescent="0.25">
      <c r="A124" s="29">
        <v>1.135826306050545E-2</v>
      </c>
      <c r="B124" s="30">
        <v>7.1928744199999996E-10</v>
      </c>
      <c r="C124" s="29" t="s">
        <v>0</v>
      </c>
      <c r="D124" s="29" t="s">
        <v>0</v>
      </c>
      <c r="E124" s="34" t="s">
        <v>0</v>
      </c>
      <c r="F124" s="34">
        <v>4.0328164565257951E-2</v>
      </c>
      <c r="G124" s="34">
        <v>7.55029876607955E-3</v>
      </c>
      <c r="H124" s="34">
        <v>4.7130123880000003E-9</v>
      </c>
      <c r="I124" s="34">
        <v>5.5797904799999999E-10</v>
      </c>
      <c r="J124" s="34">
        <v>4.7741572600000002E-10</v>
      </c>
      <c r="K124" s="34">
        <v>9.7020715199999991E-10</v>
      </c>
      <c r="L124" s="34">
        <v>8.2305614000000002E-10</v>
      </c>
      <c r="M124" s="34">
        <v>6.2891371299999997E-10</v>
      </c>
      <c r="N124" s="34">
        <v>7.7468658599999997E-10</v>
      </c>
      <c r="O124" s="34">
        <v>1.59250519E-9</v>
      </c>
      <c r="P124" s="34">
        <v>3.7363266100000001E-9</v>
      </c>
      <c r="Q124" s="34">
        <v>9.2991875700000002E-9</v>
      </c>
      <c r="R124" s="34">
        <v>1.4135576228E-8</v>
      </c>
      <c r="S124" s="35">
        <v>2.76427408E-10</v>
      </c>
      <c r="T124" s="35" t="s">
        <v>0</v>
      </c>
      <c r="U124" s="35" t="s">
        <v>0</v>
      </c>
      <c r="V124" s="35" t="s">
        <v>0</v>
      </c>
      <c r="W124" s="35">
        <v>1.9032575134619801E-2</v>
      </c>
      <c r="X124" s="35">
        <v>8.3038450711945006E-3</v>
      </c>
      <c r="Y124" s="35">
        <v>5.552968565009796E-3</v>
      </c>
      <c r="Z124" s="35">
        <v>1.5949130099193382E-2</v>
      </c>
      <c r="AA124" s="35">
        <v>2.220497506615942E-2</v>
      </c>
      <c r="AB124" s="35" t="s">
        <v>0</v>
      </c>
      <c r="AC124" s="36" t="s">
        <v>0</v>
      </c>
      <c r="AD124" s="29">
        <v>7.6777861965305991E-2</v>
      </c>
      <c r="AE124" s="29">
        <v>3.731967010765485E-2</v>
      </c>
      <c r="AF124" s="29">
        <v>2.5832105139873569E-2</v>
      </c>
      <c r="AG124" s="29">
        <v>2.3676896091654149E-2</v>
      </c>
      <c r="AH124" s="29">
        <v>2.6079250091643118E-2</v>
      </c>
      <c r="AI124" s="29">
        <v>2.7606621095564859E-2</v>
      </c>
      <c r="AJ124" s="29">
        <v>2.392649708491406E-2</v>
      </c>
      <c r="AK124" s="3">
        <f t="shared" si="2"/>
        <v>1.3267827164614703E-2</v>
      </c>
      <c r="AM124" s="15" t="s">
        <v>105</v>
      </c>
      <c r="AO124" s="2">
        <f>(SUM(S131:AB139)+SUM(P136:R139))/67</f>
        <v>9.8733214740409914E-3</v>
      </c>
      <c r="AP124" s="2">
        <f>((AK124-AK$13)*100)/AK$13</f>
        <v>-22.31767594598535</v>
      </c>
      <c r="AR124" s="15" t="s">
        <v>105</v>
      </c>
      <c r="AS124" s="2"/>
      <c r="AT124" s="1">
        <f>((AO124-AO$13)*100)/AO$13</f>
        <v>-31.310802525402131</v>
      </c>
    </row>
    <row r="125" spans="1:47" x14ac:dyDescent="0.25">
      <c r="A125" s="29">
        <v>1.7531820066647379E-2</v>
      </c>
      <c r="B125" s="30">
        <v>2.5131005999999999E-10</v>
      </c>
      <c r="C125" s="29" t="s">
        <v>0</v>
      </c>
      <c r="D125" s="29" t="s">
        <v>0</v>
      </c>
      <c r="E125" s="34">
        <v>4.9383632750804998E-2</v>
      </c>
      <c r="F125" s="34">
        <v>3.6381938291109403E-2</v>
      </c>
      <c r="G125" s="34">
        <v>2.084149269169E-5</v>
      </c>
      <c r="H125" s="34">
        <v>1.6799748699999999E-10</v>
      </c>
      <c r="I125" s="34">
        <v>8.3183336000000004E-11</v>
      </c>
      <c r="J125" s="34">
        <v>1.36007541E-10</v>
      </c>
      <c r="K125" s="34">
        <v>7.7444758E-11</v>
      </c>
      <c r="L125" s="34">
        <v>1.1410912E-10</v>
      </c>
      <c r="M125" s="34">
        <v>3.2492802199999999E-10</v>
      </c>
      <c r="N125" s="34">
        <v>7.0544797200000002E-10</v>
      </c>
      <c r="O125" s="34">
        <v>2.0538802400000002E-9</v>
      </c>
      <c r="P125" s="34">
        <v>6.2111333050000004E-9</v>
      </c>
      <c r="Q125" s="34">
        <v>1.9882404436999999E-8</v>
      </c>
      <c r="R125" s="34">
        <v>9.2625430732265306E-3</v>
      </c>
      <c r="S125" s="35">
        <v>1.14699785E-10</v>
      </c>
      <c r="T125" s="35" t="s">
        <v>0</v>
      </c>
      <c r="U125" s="35" t="s">
        <v>0</v>
      </c>
      <c r="V125" s="35" t="s">
        <v>0</v>
      </c>
      <c r="W125" s="35">
        <v>2.5920428203021061E-2</v>
      </c>
      <c r="X125" s="35">
        <v>1.872111709551301E-2</v>
      </c>
      <c r="Y125" s="35">
        <v>1.7870860090144949E-2</v>
      </c>
      <c r="Z125" s="35">
        <v>2.1456419128117021E-2</v>
      </c>
      <c r="AA125" s="35">
        <v>3.2912217076652019E-2</v>
      </c>
      <c r="AB125" s="35" t="s">
        <v>0</v>
      </c>
      <c r="AC125" s="36" t="s">
        <v>0</v>
      </c>
      <c r="AD125" s="29" t="s">
        <v>0</v>
      </c>
      <c r="AE125" s="29">
        <v>1.188838605305715E-2</v>
      </c>
      <c r="AF125" s="29">
        <v>2.436468013670905E-2</v>
      </c>
      <c r="AG125" s="29">
        <v>2.4708629097869819E-2</v>
      </c>
      <c r="AH125" s="29">
        <v>2.985108510462094E-2</v>
      </c>
      <c r="AI125" s="29">
        <v>3.3867653122324932E-2</v>
      </c>
      <c r="AJ125" s="29">
        <v>3.2474827122077887E-2</v>
      </c>
      <c r="AK125" s="3">
        <f>AVERAGE(A125:AJ125)</f>
        <v>1.3807753858111923E-2</v>
      </c>
      <c r="AM125" s="15" t="s">
        <v>108</v>
      </c>
      <c r="AO125" s="2">
        <f>SUM(S122:AB130)/54</f>
        <v>2.3255481328336276E-2</v>
      </c>
      <c r="AP125" s="1">
        <f>((AK125-AK$14)*100)/AK$14</f>
        <v>-24.265831652349281</v>
      </c>
      <c r="AR125" s="15" t="s">
        <v>108</v>
      </c>
      <c r="AS125" s="2"/>
      <c r="AT125" s="1">
        <f>((AO125-AO$14)*100)/AO$14</f>
        <v>-23.547413282571373</v>
      </c>
    </row>
    <row r="126" spans="1:47" x14ac:dyDescent="0.25">
      <c r="A126" s="29">
        <v>2.4579330070131019E-2</v>
      </c>
      <c r="B126" s="30">
        <v>4.6158456418201963E-3</v>
      </c>
      <c r="C126" s="29" t="s">
        <v>0</v>
      </c>
      <c r="D126" s="29" t="s">
        <v>0</v>
      </c>
      <c r="E126" s="34">
        <v>2.7732795107096728E-2</v>
      </c>
      <c r="F126" s="34">
        <v>1.517343905543346E-2</v>
      </c>
      <c r="G126" s="34">
        <v>2.71909525E-10</v>
      </c>
      <c r="H126" s="34">
        <v>8.0668610999999997E-11</v>
      </c>
      <c r="I126" s="34">
        <v>6.3699134999999995E-11</v>
      </c>
      <c r="J126" s="34">
        <v>5.2036794500000003E-11</v>
      </c>
      <c r="K126" s="34">
        <v>6.1941158000000004E-11</v>
      </c>
      <c r="L126" s="34">
        <v>1.28284906E-10</v>
      </c>
      <c r="M126" s="34">
        <v>3.1235932100000001E-10</v>
      </c>
      <c r="N126" s="34">
        <v>8.7766815200000005E-10</v>
      </c>
      <c r="O126" s="34">
        <v>3.3256202150000002E-9</v>
      </c>
      <c r="P126" s="34">
        <v>1.7910958275E-8</v>
      </c>
      <c r="Q126" s="34">
        <v>6.6002267568029396E-3</v>
      </c>
      <c r="R126" s="34">
        <v>2.4920633145329728E-2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3.8167275315933093E-2</v>
      </c>
      <c r="X126" s="35">
        <v>2.2295201104176349E-2</v>
      </c>
      <c r="Y126" s="35">
        <v>2.7236880131982728E-2</v>
      </c>
      <c r="Z126" s="35">
        <v>2.1146417098600649E-2</v>
      </c>
      <c r="AA126" s="35">
        <v>4.5073062100985932E-2</v>
      </c>
      <c r="AB126" s="35" t="s">
        <v>0</v>
      </c>
      <c r="AC126" s="36" t="s">
        <v>0</v>
      </c>
      <c r="AD126" s="29" t="s">
        <v>0</v>
      </c>
      <c r="AE126" s="29">
        <v>2.9778292382142201E-2</v>
      </c>
      <c r="AF126" s="29">
        <v>1.6293180069690109E-2</v>
      </c>
      <c r="AG126" s="29">
        <v>1.1410232050814789E-2</v>
      </c>
      <c r="AH126" s="29">
        <v>1.9968929063147671E-2</v>
      </c>
      <c r="AI126" s="29">
        <v>2.9994264084725129E-2</v>
      </c>
      <c r="AJ126" s="29">
        <v>3.4178767089912153E-2</v>
      </c>
      <c r="AK126" s="3">
        <f t="shared" si="2"/>
        <v>1.4783881235328554E-2</v>
      </c>
      <c r="AM126" s="16" t="s">
        <v>117</v>
      </c>
      <c r="AO126" s="7">
        <f>(SUM(AC117:AJ139)+SUM(A117:D130))/173</f>
        <v>8.9368025219788608E-2</v>
      </c>
      <c r="AP126" s="2">
        <f>((AK126-AK$15)*100)/AK$15</f>
        <v>-28.16873468603805</v>
      </c>
      <c r="AR126" s="16" t="s">
        <v>117</v>
      </c>
      <c r="AS126" s="2"/>
      <c r="AT126" s="1">
        <f>((AO126-AO$15)*100)/AO$15</f>
        <v>-7.3212421977870328</v>
      </c>
    </row>
    <row r="127" spans="1:47" x14ac:dyDescent="0.25">
      <c r="A127" s="29">
        <v>4.9237530129462997E-2</v>
      </c>
      <c r="B127" s="30">
        <v>1.8687204059602881E-2</v>
      </c>
      <c r="C127" s="29" t="s">
        <v>0</v>
      </c>
      <c r="D127" s="29" t="s">
        <v>0</v>
      </c>
      <c r="E127" s="34">
        <v>2.8707559779629703E-4</v>
      </c>
      <c r="F127" s="34">
        <v>7.2316470435236004E-3</v>
      </c>
      <c r="G127" s="34">
        <v>1.6679752E-10</v>
      </c>
      <c r="H127" s="34">
        <v>1.0005991800000001E-10</v>
      </c>
      <c r="I127" s="34">
        <v>6.0941084000000004E-11</v>
      </c>
      <c r="J127" s="34">
        <v>5.1673953000000002E-11</v>
      </c>
      <c r="K127" s="34">
        <v>4.9317892000000002E-11</v>
      </c>
      <c r="L127" s="34">
        <v>5.4144615000000002E-11</v>
      </c>
      <c r="M127" s="34">
        <v>7.7517475999999998E-11</v>
      </c>
      <c r="N127" s="34">
        <v>8.9647548700000003E-10</v>
      </c>
      <c r="O127" s="34">
        <v>5.1155335720000003E-9</v>
      </c>
      <c r="P127" s="34">
        <v>4.623875050593234E-3</v>
      </c>
      <c r="Q127" s="34">
        <v>1.053243505499608E-2</v>
      </c>
      <c r="R127" s="34">
        <v>4.0131774250115868E-2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2.4535827145704119E-2</v>
      </c>
      <c r="X127" s="35">
        <v>1.9542905099254122E-2</v>
      </c>
      <c r="Y127" s="35">
        <v>2.215519409291148E-2</v>
      </c>
      <c r="Z127" s="35">
        <v>1.777042805902582E-2</v>
      </c>
      <c r="AA127" s="35">
        <v>4.2444640096997013E-2</v>
      </c>
      <c r="AB127" s="35" t="s">
        <v>0</v>
      </c>
      <c r="AC127" s="36" t="s">
        <v>0</v>
      </c>
      <c r="AD127" s="29" t="s">
        <v>0</v>
      </c>
      <c r="AE127" s="29">
        <v>6.1142720492400196E-3</v>
      </c>
      <c r="AF127" s="29">
        <v>9.6993554000000005E-10</v>
      </c>
      <c r="AG127" s="29">
        <v>4.7470774409800838E-3</v>
      </c>
      <c r="AH127" s="29">
        <v>2.4753405062740371E-2</v>
      </c>
      <c r="AI127" s="29">
        <v>3.4401905080244738E-2</v>
      </c>
      <c r="AJ127" s="29">
        <v>4.3508010104614157E-2</v>
      </c>
      <c r="AK127" s="3">
        <f t="shared" si="2"/>
        <v>1.372982270222963E-2</v>
      </c>
      <c r="AM127" t="s">
        <v>118</v>
      </c>
      <c r="AO127" s="2">
        <f>((SUM(A113:Z146)+SUM(AA113:AJ139))/895)</f>
        <v>8.6659975917270315E-2</v>
      </c>
      <c r="AP127" s="2">
        <f>((AK127-AK$16)*100)/AK$16</f>
        <v>-29.388349373586568</v>
      </c>
      <c r="AR127" t="s">
        <v>118</v>
      </c>
      <c r="AT127" s="1">
        <f>((AO127-AO$16)*100)/AO$16</f>
        <v>-6.2540381546433927</v>
      </c>
    </row>
    <row r="128" spans="1:47" x14ac:dyDescent="0.25">
      <c r="A128" s="29">
        <v>8.3719774399999988E-2</v>
      </c>
      <c r="B128" s="30">
        <v>3.1758744080124537E-2</v>
      </c>
      <c r="C128" s="29">
        <v>1.4447616699999999E-10</v>
      </c>
      <c r="D128" s="29">
        <v>4.9487495599999996E-10</v>
      </c>
      <c r="E128" s="34">
        <v>2.1179343382699999E-7</v>
      </c>
      <c r="F128" s="34">
        <v>9.6265193756024702E-4</v>
      </c>
      <c r="G128" s="34">
        <v>1.9495832599999999E-10</v>
      </c>
      <c r="H128" s="34">
        <v>1.38403563E-10</v>
      </c>
      <c r="I128" s="34">
        <v>6.7436213000000006E-11</v>
      </c>
      <c r="J128" s="34">
        <v>6.6644913000000001E-11</v>
      </c>
      <c r="K128" s="34">
        <v>5.9906818000000001E-11</v>
      </c>
      <c r="L128" s="34">
        <v>6.4648803999999999E-11</v>
      </c>
      <c r="M128" s="34">
        <v>9.0562683E-11</v>
      </c>
      <c r="N128" s="34">
        <v>1.85962266E-10</v>
      </c>
      <c r="O128" s="34">
        <v>4.1279816401503929E-3</v>
      </c>
      <c r="P128" s="34">
        <v>2.015780505475721E-2</v>
      </c>
      <c r="Q128" s="34">
        <v>2.292824205922717E-2</v>
      </c>
      <c r="R128" s="34">
        <v>4.5513210142167387E-2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4.6474262400000001E-10</v>
      </c>
      <c r="X128" s="35">
        <v>1.8540148392049999E-3</v>
      </c>
      <c r="Y128" s="35">
        <v>3.979504008159622E-2</v>
      </c>
      <c r="Z128" s="35">
        <v>4.9951095101326823E-2</v>
      </c>
      <c r="AA128" s="35">
        <v>4.0876556086807153E-2</v>
      </c>
      <c r="AB128" s="35" t="s">
        <v>0</v>
      </c>
      <c r="AC128" s="36" t="s">
        <v>0</v>
      </c>
      <c r="AD128" s="29" t="s">
        <v>0</v>
      </c>
      <c r="AE128" s="29">
        <v>1.0874054019999999E-9</v>
      </c>
      <c r="AF128" s="29">
        <v>1.025639404514136E-2</v>
      </c>
      <c r="AG128" s="29">
        <v>1.3158843048414829E-2</v>
      </c>
      <c r="AH128" s="29">
        <v>2.6716407065683938E-2</v>
      </c>
      <c r="AI128" s="29">
        <v>3.4381635078596068E-2</v>
      </c>
      <c r="AJ128" s="29">
        <v>5.3917587133117832E-2</v>
      </c>
      <c r="AK128" s="3">
        <f t="shared" si="2"/>
        <v>1.6554351608528712E-2</v>
      </c>
      <c r="AM128" t="s">
        <v>119</v>
      </c>
      <c r="AP128" s="2">
        <f>((AK128-AK$17)*100)/AK$17</f>
        <v>-25.447806068853097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3.9581490092756987E-2</v>
      </c>
      <c r="B129" s="30">
        <v>1.4444946051826609E-2</v>
      </c>
      <c r="C129" s="29">
        <v>1.2963672599999999E-10</v>
      </c>
      <c r="D129" s="29">
        <v>1.93457987E-10</v>
      </c>
      <c r="E129" s="34">
        <v>1.6941311000000001E-10</v>
      </c>
      <c r="F129" s="34">
        <v>2.19656933E-10</v>
      </c>
      <c r="G129" s="34">
        <v>2.158532E-10</v>
      </c>
      <c r="H129" s="34">
        <v>1.3557547600000001E-10</v>
      </c>
      <c r="I129" s="34">
        <v>1.1201776E-10</v>
      </c>
      <c r="J129" s="34">
        <v>1.1981929E-10</v>
      </c>
      <c r="K129" s="34">
        <v>1.31553646E-10</v>
      </c>
      <c r="L129" s="34">
        <v>1.44964271E-10</v>
      </c>
      <c r="M129" s="34">
        <v>2.4291694999999998E-10</v>
      </c>
      <c r="N129" s="34">
        <v>7.2829640420838853E-3</v>
      </c>
      <c r="O129" s="34">
        <v>2.110431505481224E-2</v>
      </c>
      <c r="P129" s="34">
        <v>3.4044330070938919E-2</v>
      </c>
      <c r="Q129" s="34">
        <v>4.3762073087167348E-2</v>
      </c>
      <c r="R129" s="34">
        <v>3.2364316078051403E-2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2.7116132000000001E-10</v>
      </c>
      <c r="X129" s="35">
        <v>1.4016083047928859E-2</v>
      </c>
      <c r="Y129" s="35">
        <v>3.7160140074841162E-2</v>
      </c>
      <c r="Z129" s="35">
        <v>5.9505884119754937E-2</v>
      </c>
      <c r="AA129" s="35">
        <v>5.5076560113235723E-2</v>
      </c>
      <c r="AB129" s="35" t="s">
        <v>0</v>
      </c>
      <c r="AC129" s="36" t="s">
        <v>0</v>
      </c>
      <c r="AD129" s="29" t="s">
        <v>0</v>
      </c>
      <c r="AE129" s="29">
        <v>2.2147532000000001E-10</v>
      </c>
      <c r="AF129" s="29">
        <v>8.0309120435897042E-3</v>
      </c>
      <c r="AG129" s="29">
        <v>1.6716013055416361E-2</v>
      </c>
      <c r="AH129" s="29">
        <v>2.34876010644159E-2</v>
      </c>
      <c r="AI129" s="29">
        <v>3.7457645087698298E-2</v>
      </c>
      <c r="AJ129" s="29">
        <v>5.6614935139351258E-2</v>
      </c>
      <c r="AK129" s="3">
        <f t="shared" si="2"/>
        <v>1.7263800363150741E-2</v>
      </c>
      <c r="AM129" t="s">
        <v>120</v>
      </c>
      <c r="AP129" s="2">
        <f>((AK129-AK$18)*100)/AK$18</f>
        <v>-22.091249592186234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0</v>
      </c>
      <c r="B130" s="30" t="s">
        <v>0</v>
      </c>
      <c r="C130" s="29">
        <v>1.07535383E-10</v>
      </c>
      <c r="D130" s="29">
        <v>3.1545428799999997E-10</v>
      </c>
      <c r="E130" s="34">
        <v>1.3670846053651139E-2</v>
      </c>
      <c r="F130" s="34">
        <v>2.04134897E-10</v>
      </c>
      <c r="G130" s="34">
        <v>1.49269107E-10</v>
      </c>
      <c r="H130" s="34">
        <v>1.01950649E-10</v>
      </c>
      <c r="I130" s="34">
        <v>9.3105294E-11</v>
      </c>
      <c r="J130" s="34">
        <v>9.4757565000000001E-11</v>
      </c>
      <c r="K130" s="34">
        <v>9.9139386000000001E-11</v>
      </c>
      <c r="L130" s="34">
        <v>1.03589102E-10</v>
      </c>
      <c r="M130" s="34">
        <v>1.2521145999999999E-10</v>
      </c>
      <c r="N130" s="34">
        <v>1.60958864E-10</v>
      </c>
      <c r="O130" s="34">
        <v>2.5899481000000003E-10</v>
      </c>
      <c r="P130" s="34">
        <v>1.232240104667239E-2</v>
      </c>
      <c r="Q130" s="34">
        <v>3.2993235072251548E-2</v>
      </c>
      <c r="R130" s="34">
        <v>3.9302304083794877E-2</v>
      </c>
      <c r="S130" s="35" t="s">
        <v>0</v>
      </c>
      <c r="T130" s="35" t="s">
        <v>0</v>
      </c>
      <c r="U130" s="35" t="s">
        <v>0</v>
      </c>
      <c r="V130" s="35">
        <v>1.10398048E-10</v>
      </c>
      <c r="W130" s="35">
        <v>1.13201497E-10</v>
      </c>
      <c r="X130" s="35">
        <v>1.22511857E-10</v>
      </c>
      <c r="Y130" s="35">
        <v>2.4774304399999999E-10</v>
      </c>
      <c r="Z130" s="35">
        <v>1.4248495048719461E-2</v>
      </c>
      <c r="AA130" s="35">
        <v>4.3733325091083998E-2</v>
      </c>
      <c r="AB130" s="35" t="s">
        <v>0</v>
      </c>
      <c r="AC130" s="36" t="s">
        <v>0</v>
      </c>
      <c r="AD130" s="29" t="s">
        <v>0</v>
      </c>
      <c r="AE130" s="29">
        <v>2.6181669676604498E-4</v>
      </c>
      <c r="AF130" s="29">
        <v>2.313006738578734E-3</v>
      </c>
      <c r="AG130" s="29">
        <v>3.1402290081315273E-2</v>
      </c>
      <c r="AH130" s="29">
        <v>1.842456705812906E-2</v>
      </c>
      <c r="AI130" s="29">
        <v>2.301708406416517E-2</v>
      </c>
      <c r="AJ130" s="29">
        <v>3.9907258097233347E-2</v>
      </c>
      <c r="AK130" s="3">
        <f t="shared" si="2"/>
        <v>9.6998796978684399E-3</v>
      </c>
      <c r="AM130" t="s">
        <v>121</v>
      </c>
      <c r="AO130" s="2">
        <f>SUM(U145:W146)/6</f>
        <v>0.29603360166666665</v>
      </c>
      <c r="AP130" s="2">
        <f>((AK130-AK$19)*100)/AK$19</f>
        <v>-20.602654467091686</v>
      </c>
      <c r="AR130" t="s">
        <v>124</v>
      </c>
      <c r="AT130" s="1">
        <f>((AO130-AO$19)*100)/AO$19</f>
        <v>8.4251795469778568</v>
      </c>
    </row>
    <row r="131" spans="1:46" x14ac:dyDescent="0.25">
      <c r="A131" t="s">
        <v>0</v>
      </c>
      <c r="B131" s="37" t="s">
        <v>0</v>
      </c>
      <c r="C131" s="34">
        <v>1.9149484E-10</v>
      </c>
      <c r="D131" s="34">
        <v>3.8828008675297998E-4</v>
      </c>
      <c r="E131" s="34">
        <v>3.3508686E-10</v>
      </c>
      <c r="F131" s="34">
        <v>1.4158453000000001E-10</v>
      </c>
      <c r="G131" s="34">
        <v>1.1563096599999999E-10</v>
      </c>
      <c r="H131" s="34">
        <v>1.07391568E-10</v>
      </c>
      <c r="I131" s="34">
        <v>1.2058991000000001E-10</v>
      </c>
      <c r="J131" s="34">
        <v>1.3689423199999999E-10</v>
      </c>
      <c r="K131" s="34">
        <v>1.2928330000000001E-10</v>
      </c>
      <c r="L131" s="34">
        <v>1.2269599700000001E-10</v>
      </c>
      <c r="M131" s="34">
        <v>1.33710022E-10</v>
      </c>
      <c r="N131" s="34">
        <v>1.64722956E-10</v>
      </c>
      <c r="O131" s="34">
        <v>2.5465988399999999E-10</v>
      </c>
      <c r="P131" s="34">
        <v>1.284222704728836E-2</v>
      </c>
      <c r="Q131" s="34">
        <v>2.694446406404382E-2</v>
      </c>
      <c r="R131" s="34">
        <v>2.6540980064081041E-2</v>
      </c>
      <c r="S131" s="35" t="s">
        <v>0</v>
      </c>
      <c r="T131" s="35" t="s">
        <v>0</v>
      </c>
      <c r="U131" s="35" t="s">
        <v>0</v>
      </c>
      <c r="V131" s="35">
        <v>3.4331894392409441E-3</v>
      </c>
      <c r="W131" s="35">
        <v>1.328661E-10</v>
      </c>
      <c r="X131" s="35">
        <v>1.44541155E-10</v>
      </c>
      <c r="Y131" s="35">
        <v>2.2679714000000001E-10</v>
      </c>
      <c r="Z131" s="35">
        <v>1.237115454728345E-2</v>
      </c>
      <c r="AA131" s="35">
        <v>4.4787053095464643E-2</v>
      </c>
      <c r="AB131" s="35" t="s">
        <v>0</v>
      </c>
      <c r="AC131" s="36" t="s">
        <v>0</v>
      </c>
      <c r="AD131" s="29" t="s">
        <v>0</v>
      </c>
      <c r="AE131" s="29">
        <v>5.274258019504615E-2</v>
      </c>
      <c r="AF131" s="29">
        <v>1.5990026054581E-2</v>
      </c>
      <c r="AG131" s="29">
        <v>7.5041545443602E-3</v>
      </c>
      <c r="AH131" s="29">
        <v>3.5419864499999999E-10</v>
      </c>
      <c r="AI131" s="29">
        <v>3.2221641400000001E-10</v>
      </c>
      <c r="AJ131" s="29">
        <v>2.3245024066109791E-2</v>
      </c>
      <c r="AK131" s="3">
        <f t="shared" si="2"/>
        <v>8.0996120120934607E-3</v>
      </c>
      <c r="AP131" s="2">
        <f>((AK131-AK$20)*100)/AK$20</f>
        <v>-19.609080520696388</v>
      </c>
    </row>
    <row r="132" spans="1:46" x14ac:dyDescent="0.25">
      <c r="A132" t="s">
        <v>0</v>
      </c>
      <c r="B132" s="37">
        <v>2.3762754300000002E-10</v>
      </c>
      <c r="C132" s="34">
        <v>1.15136532E-10</v>
      </c>
      <c r="D132" s="34">
        <v>1.6456231999999999E-10</v>
      </c>
      <c r="E132" s="34">
        <v>1.04222772E-10</v>
      </c>
      <c r="F132" s="34">
        <v>1.02405462E-10</v>
      </c>
      <c r="G132" s="34">
        <v>1.3061788599999999E-10</v>
      </c>
      <c r="H132" s="34">
        <v>1.8121483E-10</v>
      </c>
      <c r="I132" s="34">
        <v>2.6059821385950059E-3</v>
      </c>
      <c r="J132" s="34">
        <v>1.5861394050429609E-2</v>
      </c>
      <c r="K132" s="34">
        <v>2.124923305601302E-2</v>
      </c>
      <c r="L132" s="34">
        <v>2.6495177062170808E-2</v>
      </c>
      <c r="M132" s="34">
        <v>2.4276450059489231E-2</v>
      </c>
      <c r="N132" s="34">
        <v>1.9115554053829219E-2</v>
      </c>
      <c r="O132" s="34">
        <v>1.383936604852975E-2</v>
      </c>
      <c r="P132" s="34">
        <v>1.868408205406006E-2</v>
      </c>
      <c r="Q132" s="34">
        <v>2.1429290057827032E-2</v>
      </c>
      <c r="R132" s="34">
        <v>2.341098506088252E-2</v>
      </c>
      <c r="S132" s="35" t="s">
        <v>0</v>
      </c>
      <c r="T132" s="35" t="s">
        <v>0</v>
      </c>
      <c r="U132" s="35">
        <v>1.4947731999999999E-10</v>
      </c>
      <c r="V132" s="35">
        <v>3.4167784500000002E-10</v>
      </c>
      <c r="W132" s="35">
        <v>1.270018404709122E-2</v>
      </c>
      <c r="X132" s="35">
        <v>8.6653790440833611E-3</v>
      </c>
      <c r="Y132" s="35">
        <v>4.9232496407683934E-3</v>
      </c>
      <c r="Z132" s="35">
        <v>1.9486273778745E-4</v>
      </c>
      <c r="AA132" s="35">
        <v>1.8845450063387819E-2</v>
      </c>
      <c r="AB132" s="35" t="s">
        <v>0</v>
      </c>
      <c r="AC132" s="36" t="s">
        <v>0</v>
      </c>
      <c r="AD132" s="29" t="s">
        <v>0</v>
      </c>
      <c r="AE132" s="29">
        <v>5.0327342899584002E-2</v>
      </c>
      <c r="AF132" s="29">
        <v>1.1949526048771111E-2</v>
      </c>
      <c r="AG132" s="29">
        <v>2.67518827E-10</v>
      </c>
      <c r="AH132" s="29">
        <v>1.0482815029999999E-9</v>
      </c>
      <c r="AI132" s="29">
        <v>1.9077429579999999E-9</v>
      </c>
      <c r="AJ132" s="29">
        <v>3.6252390090939453E-2</v>
      </c>
      <c r="AK132" s="3">
        <f t="shared" si="2"/>
        <v>1.1027530098824161E-2</v>
      </c>
      <c r="AP132" s="2">
        <f>((AK132-AK$21)*100)/AK$21</f>
        <v>-26.940319332305172</v>
      </c>
    </row>
    <row r="133" spans="1:46" x14ac:dyDescent="0.25">
      <c r="A133" t="s">
        <v>0</v>
      </c>
      <c r="B133" s="37">
        <v>1.3688453900000001E-10</v>
      </c>
      <c r="C133" s="34">
        <v>6.8858885000000004E-11</v>
      </c>
      <c r="D133" s="34">
        <v>6.3449683999999997E-11</v>
      </c>
      <c r="E133" s="34">
        <v>5.4954872000000003E-11</v>
      </c>
      <c r="F133" s="34">
        <v>6.7798142000000001E-11</v>
      </c>
      <c r="G133" s="34">
        <v>8.8787761000000004E-11</v>
      </c>
      <c r="H133" s="34">
        <v>1.190459E-10</v>
      </c>
      <c r="I133" s="34">
        <v>1.9663506200000001E-10</v>
      </c>
      <c r="J133" s="34">
        <v>2.97841683018E-6</v>
      </c>
      <c r="K133" s="34">
        <v>1.1305957045388461E-2</v>
      </c>
      <c r="L133" s="34">
        <v>1.7842336051442399E-2</v>
      </c>
      <c r="M133" s="34">
        <v>2.3202860057324779E-2</v>
      </c>
      <c r="N133" s="34">
        <v>2.0330723054923019E-2</v>
      </c>
      <c r="O133" s="34">
        <v>1.7630028053520218E-2</v>
      </c>
      <c r="P133" s="34">
        <v>2.2503810060734871E-2</v>
      </c>
      <c r="Q133" s="34">
        <v>4.541588010086739E-2</v>
      </c>
      <c r="R133" s="34">
        <v>5.2866086119008941E-2</v>
      </c>
      <c r="S133" s="35" t="s">
        <v>0</v>
      </c>
      <c r="T133" s="35" t="s">
        <v>0</v>
      </c>
      <c r="U133" s="35">
        <v>1.967716E-10</v>
      </c>
      <c r="V133" s="35">
        <v>2.1574332644467699E-4</v>
      </c>
      <c r="W133" s="35">
        <v>3.0642977499999998E-10</v>
      </c>
      <c r="X133" s="35">
        <v>4.1071625671692001E-4</v>
      </c>
      <c r="Y133" s="35">
        <v>1.6057070052612862E-2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3.7355980103097132E-2</v>
      </c>
      <c r="AG133" s="29">
        <v>6.0466533999999996E-10</v>
      </c>
      <c r="AH133" s="29">
        <v>3.7633200250276881E-2</v>
      </c>
      <c r="AI133" s="29">
        <v>4.2573340909470549E-2</v>
      </c>
      <c r="AJ133" s="29">
        <v>1.099200905048477E-2</v>
      </c>
      <c r="AK133" s="3">
        <f t="shared" si="2"/>
        <v>1.3197730400497244E-2</v>
      </c>
      <c r="AP133" s="2">
        <f>((AK133-AK$22)*100)/AK$22</f>
        <v>-25.537948983622126</v>
      </c>
    </row>
    <row r="134" spans="1:46" x14ac:dyDescent="0.25">
      <c r="A134" t="s">
        <v>0</v>
      </c>
      <c r="B134" s="37">
        <v>1.1906436500000001E-10</v>
      </c>
      <c r="C134" s="34">
        <v>5.4838159999999999E-11</v>
      </c>
      <c r="D134" s="34">
        <v>5.9720362000000004E-11</v>
      </c>
      <c r="E134" s="34">
        <v>4.6290330500000003E-11</v>
      </c>
      <c r="F134" s="34">
        <v>5.3530355500000003E-11</v>
      </c>
      <c r="G134" s="34">
        <v>6.7068275E-11</v>
      </c>
      <c r="H134" s="34">
        <v>7.0115089000000001E-11</v>
      </c>
      <c r="I134" s="34">
        <v>8.0882828E-11</v>
      </c>
      <c r="J134" s="34">
        <v>9.6844012000000001E-11</v>
      </c>
      <c r="K134" s="34">
        <v>1.3538209000000001E-10</v>
      </c>
      <c r="L134" s="34">
        <v>1.4444374400000001E-10</v>
      </c>
      <c r="M134" s="34">
        <v>2.09997325E-10</v>
      </c>
      <c r="N134" s="34">
        <v>4.5683003999999999E-10</v>
      </c>
      <c r="O134" s="34">
        <v>2.8106686800000002E-10</v>
      </c>
      <c r="P134" s="34">
        <v>9.8837505327420007E-6</v>
      </c>
      <c r="Q134" s="34">
        <v>2.784509206816798E-2</v>
      </c>
      <c r="R134" s="34">
        <v>4.5360275187661052E-2</v>
      </c>
      <c r="S134" s="35" t="s">
        <v>0</v>
      </c>
      <c r="T134" s="35">
        <v>1.5229234550320001E-2</v>
      </c>
      <c r="U134" s="35">
        <v>2.1819442499999999E-10</v>
      </c>
      <c r="V134" s="35">
        <v>1.4665675299999999E-10</v>
      </c>
      <c r="W134" s="35">
        <v>1.74200334E-10</v>
      </c>
      <c r="X134" s="35">
        <v>1.4185589699999999E-10</v>
      </c>
      <c r="Y134" s="35">
        <v>8.6872669000000002E-11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6.637546075499999E-2</v>
      </c>
      <c r="AG134" s="29">
        <v>4.0147123603493901E-2</v>
      </c>
      <c r="AH134" s="29">
        <v>2.547084010028618E-2</v>
      </c>
      <c r="AI134" s="29">
        <v>3.6833044153726249E-2</v>
      </c>
      <c r="AJ134" s="29">
        <v>2.6383927118106221E-2</v>
      </c>
      <c r="AK134" s="3">
        <f t="shared" si="2"/>
        <v>1.013053156896958E-2</v>
      </c>
      <c r="AP134" s="2">
        <f>((AK134-AK$23)*100)/AK$23</f>
        <v>-20.170876579860916</v>
      </c>
    </row>
    <row r="135" spans="1:46" x14ac:dyDescent="0.25">
      <c r="A135" t="s">
        <v>0</v>
      </c>
      <c r="B135" s="37">
        <v>2.2030482899999999E-10</v>
      </c>
      <c r="C135" s="34">
        <v>6.4240125000000004E-11</v>
      </c>
      <c r="D135" s="34">
        <v>5.6224455E-11</v>
      </c>
      <c r="E135" s="34">
        <v>4.3713347999999997E-11</v>
      </c>
      <c r="F135" s="34">
        <v>4.9167624000000002E-11</v>
      </c>
      <c r="G135" s="34">
        <v>6.7694386499999997E-11</v>
      </c>
      <c r="H135" s="34">
        <v>9.9255351999999994E-11</v>
      </c>
      <c r="I135" s="34">
        <v>2.3441523E-10</v>
      </c>
      <c r="J135" s="34">
        <v>5.6067501699999998E-10</v>
      </c>
      <c r="K135" s="34">
        <v>8.8384015499999999E-10</v>
      </c>
      <c r="L135" s="34">
        <v>3.60253913E-10</v>
      </c>
      <c r="M135" s="34">
        <v>4.3068461499999999E-10</v>
      </c>
      <c r="N135" s="34">
        <v>2.28861185E-10</v>
      </c>
      <c r="O135" s="34">
        <v>1.8567454099999999E-10</v>
      </c>
      <c r="P135" s="34">
        <v>1.0221665046947281E-2</v>
      </c>
      <c r="Q135" s="34">
        <v>5.8411461436106003E-2</v>
      </c>
      <c r="R135" s="34" t="s">
        <v>0</v>
      </c>
      <c r="S135" s="35">
        <v>6.5792655427161333E-3</v>
      </c>
      <c r="T135" s="35">
        <v>2.9835927999999999E-10</v>
      </c>
      <c r="U135" s="35">
        <v>9.5095844999999999E-11</v>
      </c>
      <c r="V135" s="35">
        <v>1.14123731E-10</v>
      </c>
      <c r="W135" s="35">
        <v>1.1976157200000001E-10</v>
      </c>
      <c r="X135" s="35">
        <v>1.06123657E-10</v>
      </c>
      <c r="Y135" s="35">
        <v>8.5144340000000001E-11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7.4654423500000011E-2</v>
      </c>
      <c r="AG135" s="29">
        <v>4.92868926197704E-2</v>
      </c>
      <c r="AH135" s="29">
        <v>5.2446470242361702E-2</v>
      </c>
      <c r="AI135" s="29">
        <v>5.7110245267307999E-2</v>
      </c>
      <c r="AJ135" s="29">
        <v>5.32180639740224E-2</v>
      </c>
      <c r="AK135" s="3">
        <f t="shared" si="2"/>
        <v>1.2926017569030184E-2</v>
      </c>
      <c r="AP135" s="2">
        <f>((AK135-AK$24)*100)/AK$24</f>
        <v>-16.336232781812274</v>
      </c>
    </row>
    <row r="136" spans="1:46" x14ac:dyDescent="0.25">
      <c r="A136" t="s">
        <v>0</v>
      </c>
      <c r="B136" s="37">
        <v>2.142583415016628E-2</v>
      </c>
      <c r="C136" s="34">
        <v>8.2426010773800002E-7</v>
      </c>
      <c r="D136" s="34">
        <v>1.54955362E-10</v>
      </c>
      <c r="E136" s="34">
        <v>6.4522679000000003E-11</v>
      </c>
      <c r="F136" s="34">
        <v>9.0848893999999996E-11</v>
      </c>
      <c r="G136" s="34">
        <v>1.356158E-10</v>
      </c>
      <c r="H136" s="34">
        <v>2.21234347E-10</v>
      </c>
      <c r="I136" s="34">
        <v>3.9002280699999999E-10</v>
      </c>
      <c r="J136" s="34">
        <v>4.0755029399999998E-10</v>
      </c>
      <c r="K136" s="34">
        <v>4.29871025E-10</v>
      </c>
      <c r="L136" s="34">
        <v>5.6641782199999999E-10</v>
      </c>
      <c r="M136" s="34">
        <v>1.206232735E-9</v>
      </c>
      <c r="N136" s="34">
        <v>2.0346148800000001E-9</v>
      </c>
      <c r="O136" s="34">
        <v>3.1834767700000001E-10</v>
      </c>
      <c r="P136" s="38">
        <v>8.8689890503600415E-3</v>
      </c>
      <c r="Q136" s="38" t="s">
        <v>0</v>
      </c>
      <c r="R136" s="38">
        <v>4.6032287629081847E-2</v>
      </c>
      <c r="S136" s="35">
        <v>7.5413199799999999E-10</v>
      </c>
      <c r="T136" s="35">
        <v>2.8197141899999998E-10</v>
      </c>
      <c r="U136" s="35">
        <v>1.3741255800000001E-10</v>
      </c>
      <c r="V136" s="35">
        <v>2.9637322499999997E-10</v>
      </c>
      <c r="W136" s="35">
        <v>5.7847889699999998E-10</v>
      </c>
      <c r="X136" s="35">
        <v>1.6507387400000001E-10</v>
      </c>
      <c r="Y136" s="35">
        <v>3.0690465699999999E-10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9.241685899999999E-2</v>
      </c>
      <c r="AG136" s="29">
        <v>5.7145708273713E-2</v>
      </c>
      <c r="AH136" s="29" t="s">
        <v>0</v>
      </c>
      <c r="AI136" s="29">
        <v>9.2696214999999998E-2</v>
      </c>
      <c r="AJ136" s="29">
        <v>5.5859901970656503E-2</v>
      </c>
      <c r="AK136" s="3">
        <f t="shared" si="2"/>
        <v>1.3868393624987641E-2</v>
      </c>
      <c r="AP136" s="2">
        <f>((AK136-AK$25)*100)/AK$25</f>
        <v>-12.63161262376256</v>
      </c>
    </row>
    <row r="137" spans="1:46" x14ac:dyDescent="0.25">
      <c r="A137" t="s">
        <v>0</v>
      </c>
      <c r="B137" s="37">
        <v>4.1648526740694559E-2</v>
      </c>
      <c r="C137" s="34">
        <v>2.30464492208011E-2</v>
      </c>
      <c r="D137" s="34">
        <v>8.1649653459999998E-9</v>
      </c>
      <c r="E137" s="34">
        <v>1.75770093E-10</v>
      </c>
      <c r="F137" s="34">
        <v>1.4021209800000001E-10</v>
      </c>
      <c r="G137" s="34">
        <v>2.42792248E-10</v>
      </c>
      <c r="H137" s="34">
        <v>4.5730553500000001E-10</v>
      </c>
      <c r="I137" s="34">
        <v>8.4997926900000001E-10</v>
      </c>
      <c r="J137" s="34">
        <v>5.7002671600000004E-10</v>
      </c>
      <c r="K137" s="34">
        <v>4.98668312E-10</v>
      </c>
      <c r="L137" s="34">
        <v>9.3666649299999994E-10</v>
      </c>
      <c r="M137" s="34">
        <v>1.2105297169999999E-9</v>
      </c>
      <c r="N137" s="34">
        <v>6.66528353E-10</v>
      </c>
      <c r="O137" s="34">
        <v>2.4931281639999999E-9</v>
      </c>
      <c r="P137" s="38" t="s">
        <v>0</v>
      </c>
      <c r="Q137" s="38">
        <v>4.7223558362735701E-2</v>
      </c>
      <c r="R137" s="38">
        <v>4.8304834547580298E-2</v>
      </c>
      <c r="S137" s="35">
        <v>3.209557829568517E-2</v>
      </c>
      <c r="T137" s="35">
        <v>1.48072197626406E-4</v>
      </c>
      <c r="U137" s="35">
        <v>9.2896482799999999E-10</v>
      </c>
      <c r="V137" s="35">
        <v>1.7807915349999999E-9</v>
      </c>
      <c r="W137" s="35">
        <v>5.3717355500000001E-9</v>
      </c>
      <c r="X137" s="35">
        <v>4.1925205799999996E-9</v>
      </c>
      <c r="Y137" s="35">
        <v>7.1158520562307872E-3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0.111907882</v>
      </c>
      <c r="AG137" s="29">
        <v>7.82247425E-2</v>
      </c>
      <c r="AH137" s="29" t="s">
        <v>0</v>
      </c>
      <c r="AI137" s="29" t="s">
        <v>0</v>
      </c>
      <c r="AJ137" s="29" t="s">
        <v>0</v>
      </c>
      <c r="AK137" s="3">
        <f t="shared" si="2"/>
        <v>1.5588620984077555E-2</v>
      </c>
      <c r="AP137" s="2">
        <f>((AK137-AK$26)*100)/AK$26</f>
        <v>-16.415119584651695</v>
      </c>
    </row>
    <row r="138" spans="1:46" x14ac:dyDescent="0.25">
      <c r="A138" t="s">
        <v>0</v>
      </c>
      <c r="B138" s="37" t="s">
        <v>0</v>
      </c>
      <c r="C138" s="34">
        <v>3.5095517551673901E-2</v>
      </c>
      <c r="D138" s="34">
        <v>8.6977400639999997E-8</v>
      </c>
      <c r="E138" s="34">
        <v>3.22391083E-10</v>
      </c>
      <c r="F138" s="34">
        <v>1.8718598000000001E-10</v>
      </c>
      <c r="G138" s="34">
        <v>4.5421046600000002E-10</v>
      </c>
      <c r="H138" s="34">
        <v>1.44398019E-9</v>
      </c>
      <c r="I138" s="34">
        <v>3.233093182E-9</v>
      </c>
      <c r="J138" s="34">
        <v>3.8478555699999999E-9</v>
      </c>
      <c r="K138" s="34">
        <v>2.845886926E-9</v>
      </c>
      <c r="L138" s="34">
        <v>4.7381092599999999E-9</v>
      </c>
      <c r="M138" s="34">
        <v>2.451986705E-9</v>
      </c>
      <c r="N138" s="34">
        <v>5.5516820799999995E-10</v>
      </c>
      <c r="O138" s="34">
        <v>6.2051233799999999E-9</v>
      </c>
      <c r="P138" s="38" t="s">
        <v>0</v>
      </c>
      <c r="Q138" s="38">
        <v>5.2343892195304199E-2</v>
      </c>
      <c r="R138" s="38">
        <v>4.6921421577808299E-2</v>
      </c>
      <c r="S138" s="35">
        <v>4.1137863731647593E-2</v>
      </c>
      <c r="T138" s="35">
        <v>5.5575934582227249E-3</v>
      </c>
      <c r="U138" s="35">
        <v>9.213121033E-9</v>
      </c>
      <c r="V138" s="35">
        <v>3.8774374202000001E-8</v>
      </c>
      <c r="W138" s="35">
        <v>3.0209818558905202E-3</v>
      </c>
      <c r="X138" s="35">
        <v>2.7799600556863602E-3</v>
      </c>
      <c r="Y138" s="35">
        <v>2.9226096134441121E-2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3.1599093067395348E-2</v>
      </c>
      <c r="AG138" s="29">
        <v>0.14599361599999999</v>
      </c>
      <c r="AH138" s="29" t="s">
        <v>0</v>
      </c>
      <c r="AI138" s="29" t="s">
        <v>0</v>
      </c>
      <c r="AJ138" s="29" t="s">
        <v>0</v>
      </c>
      <c r="AK138" s="3">
        <f t="shared" si="2"/>
        <v>1.6403174869914872E-2</v>
      </c>
      <c r="AP138" s="2">
        <f>((AK138-AK$27)*100)/AK$27</f>
        <v>-20.6067939912433</v>
      </c>
    </row>
    <row r="139" spans="1:46" x14ac:dyDescent="0.25">
      <c r="A139" t="s">
        <v>0</v>
      </c>
      <c r="B139" s="37" t="s">
        <v>0</v>
      </c>
      <c r="C139" s="34">
        <v>7.9327513134761996E-2</v>
      </c>
      <c r="D139" s="34">
        <v>9.6272295924317592E-3</v>
      </c>
      <c r="E139" s="34">
        <v>2.0326621400000001E-10</v>
      </c>
      <c r="F139" s="34">
        <v>3.9233821999999999E-11</v>
      </c>
      <c r="G139" s="34">
        <v>3.7534202499999998E-11</v>
      </c>
      <c r="H139" s="34">
        <v>5.7095916000000003E-11</v>
      </c>
      <c r="I139" s="34">
        <v>8.2096328000000006E-11</v>
      </c>
      <c r="J139" s="34">
        <v>1.2321360200000001E-10</v>
      </c>
      <c r="K139" s="34">
        <v>3.452176713E-9</v>
      </c>
      <c r="L139" s="34">
        <v>1.2452164206E-8</v>
      </c>
      <c r="M139" s="34">
        <v>6.0069671039999997E-9</v>
      </c>
      <c r="N139" s="34">
        <v>4.5646646449999997E-9</v>
      </c>
      <c r="O139" s="34">
        <v>1.2195274077818509E-2</v>
      </c>
      <c r="P139" s="38" t="s">
        <v>0</v>
      </c>
      <c r="Q139" s="38">
        <v>6.7887500891060992E-2</v>
      </c>
      <c r="R139" s="38">
        <v>3.2844577421631979E-2</v>
      </c>
      <c r="S139" s="35">
        <v>1.6761031080181281E-2</v>
      </c>
      <c r="T139" s="35">
        <v>7.9500159599999992E-9</v>
      </c>
      <c r="U139" s="35">
        <v>6.1165293419999996E-9</v>
      </c>
      <c r="V139" s="35">
        <v>3.5722177276000002E-8</v>
      </c>
      <c r="W139" s="35">
        <v>8.593773072636925E-3</v>
      </c>
      <c r="X139" s="35">
        <v>1.34360020810601E-2</v>
      </c>
      <c r="Y139" s="35">
        <v>6.80000506642983E-3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1.1248771964779487E-2</v>
      </c>
      <c r="AP139" s="2">
        <f>((AK139-AK$28)*100)/AK$28</f>
        <v>-22.500680339920965</v>
      </c>
    </row>
    <row r="140" spans="1:46" x14ac:dyDescent="0.25">
      <c r="A140" s="32" t="s">
        <v>0</v>
      </c>
      <c r="B140" s="39" t="s">
        <v>0</v>
      </c>
      <c r="C140" s="32">
        <v>1.2135007047535951E-2</v>
      </c>
      <c r="D140" s="32">
        <v>6.2925297239367406E-2</v>
      </c>
      <c r="E140" s="32">
        <v>7.0516391698645597E-2</v>
      </c>
      <c r="F140" s="32">
        <v>7.0693382868505697E-2</v>
      </c>
      <c r="G140" s="32">
        <v>5.6285470526313088E-2</v>
      </c>
      <c r="H140" s="32">
        <v>4.5698840259505498E-2</v>
      </c>
      <c r="I140" s="32">
        <v>1.8875686072881259E-2</v>
      </c>
      <c r="J140" s="32">
        <v>1.0296638777E-8</v>
      </c>
      <c r="K140" s="32">
        <v>1.9890458100000001E-10</v>
      </c>
      <c r="L140" s="32">
        <v>9.4771926E-11</v>
      </c>
      <c r="M140" s="32">
        <v>2.6708569999999998E-10</v>
      </c>
      <c r="N140" s="32">
        <v>1.9695712082546731E-2</v>
      </c>
      <c r="O140" s="32">
        <v>3.2559740173555868E-2</v>
      </c>
      <c r="P140" s="32" t="s">
        <v>0</v>
      </c>
      <c r="Q140" s="32" t="s">
        <v>0</v>
      </c>
      <c r="R140" s="32" t="s">
        <v>0</v>
      </c>
      <c r="S140" s="33">
        <v>9.4353537000000001E-2</v>
      </c>
      <c r="T140" s="33">
        <v>7.485138491937901E-2</v>
      </c>
      <c r="U140" s="33">
        <v>6.2155103172273289E-2</v>
      </c>
      <c r="V140" s="33">
        <v>2.0776043117578771E-2</v>
      </c>
      <c r="W140" s="33">
        <v>1.06313536E-10</v>
      </c>
      <c r="X140" s="33">
        <v>2.5687044144730449E-2</v>
      </c>
      <c r="Y140" s="33">
        <v>1.6184594094996049E-2</v>
      </c>
      <c r="Z140" s="33" t="s">
        <v>0</v>
      </c>
      <c r="AA140" s="40" t="s">
        <v>0</v>
      </c>
      <c r="AB140" s="40">
        <v>5.1263458999999999E-11</v>
      </c>
      <c r="AC140" s="40">
        <v>6.5239593700000002E-10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3.1063329367508562E-2</v>
      </c>
      <c r="AP140" s="2">
        <f>((AK140-AK$29)*100)/AK$29</f>
        <v>-19.550792707231349</v>
      </c>
    </row>
    <row r="141" spans="1:46" x14ac:dyDescent="0.25">
      <c r="A141" s="31" t="s">
        <v>0</v>
      </c>
      <c r="B141" s="41" t="s">
        <v>0</v>
      </c>
      <c r="C141" s="31" t="s">
        <v>0</v>
      </c>
      <c r="D141" s="31">
        <v>0.14420179599999999</v>
      </c>
      <c r="E141" s="31">
        <v>0.15503145500000001</v>
      </c>
      <c r="F141" s="31">
        <v>0.14669614</v>
      </c>
      <c r="G141" s="31">
        <v>0.14360527000000001</v>
      </c>
      <c r="H141" s="31">
        <v>0.134575062</v>
      </c>
      <c r="I141" s="31">
        <v>0.117292008</v>
      </c>
      <c r="J141" s="31">
        <v>9.8293230350008004E-2</v>
      </c>
      <c r="K141" s="31">
        <v>8.16599017531041E-2</v>
      </c>
      <c r="L141" s="31">
        <v>5.9968088351834613E-2</v>
      </c>
      <c r="M141" s="31">
        <v>3.3383306133503168E-2</v>
      </c>
      <c r="N141" s="31">
        <v>4.2393573179800553E-2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0.24082302999999999</v>
      </c>
      <c r="T141" s="33">
        <v>0.23558401400000001</v>
      </c>
      <c r="U141" s="33">
        <v>0.20851264</v>
      </c>
      <c r="V141" s="33">
        <v>0.159408314</v>
      </c>
      <c r="W141" s="33">
        <v>8.7910811065425018E-2</v>
      </c>
      <c r="X141" s="33">
        <v>4.433861034937206E-2</v>
      </c>
      <c r="Y141" s="33">
        <v>5.7447220759398003E-2</v>
      </c>
      <c r="Z141" s="33">
        <v>2.274496010275847E-2</v>
      </c>
      <c r="AA141" s="40">
        <v>9.809860045E-9</v>
      </c>
      <c r="AB141" s="40">
        <v>1.422285846E-9</v>
      </c>
      <c r="AC141" s="40">
        <v>2.1731931199999999E-9</v>
      </c>
      <c r="AD141" s="40">
        <v>1.30102398E-10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9.6255193242636761E-2</v>
      </c>
      <c r="AP141" s="2">
        <f>((AK141-AK$30)*100)/AK$30</f>
        <v>-12.57058197039907</v>
      </c>
    </row>
    <row r="142" spans="1:46" x14ac:dyDescent="0.25">
      <c r="A142" s="31" t="s">
        <v>0</v>
      </c>
      <c r="B142" s="41" t="s">
        <v>0</v>
      </c>
      <c r="C142" s="31" t="s">
        <v>0</v>
      </c>
      <c r="D142" s="31">
        <v>0.259262506</v>
      </c>
      <c r="E142" s="31">
        <v>0.22948402400000001</v>
      </c>
      <c r="F142" s="31">
        <v>0.20299888999999999</v>
      </c>
      <c r="G142" s="31">
        <v>0.200538353</v>
      </c>
      <c r="H142" s="31">
        <v>0.19481051699999999</v>
      </c>
      <c r="I142" s="31">
        <v>0.182996877</v>
      </c>
      <c r="J142" s="31">
        <v>0.163794936</v>
      </c>
      <c r="K142" s="31">
        <v>0.14113118599999999</v>
      </c>
      <c r="L142" s="31">
        <v>0.116649277170763</v>
      </c>
      <c r="M142" s="31">
        <v>8.7587871211761203E-2</v>
      </c>
      <c r="N142" s="31">
        <v>5.6646794316305399E-2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0.30695463000000001</v>
      </c>
      <c r="T142" s="33">
        <v>0.28962115500000002</v>
      </c>
      <c r="U142" s="33">
        <v>0.28755902</v>
      </c>
      <c r="V142" s="33">
        <v>0.25832439499999998</v>
      </c>
      <c r="W142" s="33">
        <v>0.22361612</v>
      </c>
      <c r="X142" s="33">
        <v>0.151436934</v>
      </c>
      <c r="Y142" s="33">
        <v>8.8264465266721701E-2</v>
      </c>
      <c r="Z142" s="33" t="s">
        <v>0</v>
      </c>
      <c r="AA142" s="40">
        <v>5.5441780808501914E-3</v>
      </c>
      <c r="AB142" s="40">
        <v>1.0093276459999999E-8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0.17236110695698387</v>
      </c>
      <c r="AP142" s="2">
        <f>((AK142-AK$31)*100)/AK$31</f>
        <v>-11.28827367191586</v>
      </c>
    </row>
    <row r="143" spans="1:46" x14ac:dyDescent="0.25">
      <c r="A143" s="31" t="s">
        <v>0</v>
      </c>
      <c r="B143" s="41" t="s">
        <v>0</v>
      </c>
      <c r="C143" s="31" t="s">
        <v>0</v>
      </c>
      <c r="D143" s="31">
        <v>0.29502005999999997</v>
      </c>
      <c r="E143" s="31">
        <v>0.217242087</v>
      </c>
      <c r="F143" s="31">
        <v>0.22891278300000001</v>
      </c>
      <c r="G143" s="31">
        <v>0.227501958</v>
      </c>
      <c r="H143" s="31">
        <v>0.226541884</v>
      </c>
      <c r="I143" s="31">
        <v>0.22121819000000001</v>
      </c>
      <c r="J143" s="31">
        <v>0.21354081499999999</v>
      </c>
      <c r="K143" s="31">
        <v>0.19627471299999999</v>
      </c>
      <c r="L143" s="31">
        <v>0.164922556</v>
      </c>
      <c r="M143" s="31">
        <v>0.129779472283681</v>
      </c>
      <c r="N143" s="31">
        <v>9.7128235651121497E-2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0.37291342</v>
      </c>
      <c r="U143" s="33">
        <v>0.32762539000000002</v>
      </c>
      <c r="V143" s="33">
        <v>0.34945365</v>
      </c>
      <c r="W143" s="33">
        <v>0.33585545</v>
      </c>
      <c r="X143" s="33">
        <v>0.28395767</v>
      </c>
      <c r="Y143" s="33">
        <v>0.19290550000000001</v>
      </c>
      <c r="Z143" s="33">
        <v>0.14238962129999999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0.23462130306860018</v>
      </c>
      <c r="AP143" s="2">
        <f>((AK143-AK$32)*100)/AK$32</f>
        <v>-11.36711112458975</v>
      </c>
    </row>
    <row r="144" spans="1:46" x14ac:dyDescent="0.25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0.218912522</v>
      </c>
      <c r="F144" s="31">
        <v>0.23603113000000001</v>
      </c>
      <c r="G144" s="31">
        <v>0.24551536500000001</v>
      </c>
      <c r="H144" s="31">
        <v>0.23341159</v>
      </c>
      <c r="I144" s="31">
        <v>0.24410140999999999</v>
      </c>
      <c r="J144" s="31">
        <v>0.25108963299999998</v>
      </c>
      <c r="K144" s="31">
        <v>0.23907024299999999</v>
      </c>
      <c r="L144" s="31">
        <v>0.19716572700000001</v>
      </c>
      <c r="M144" s="31">
        <v>0.15569220126180081</v>
      </c>
      <c r="N144" s="31">
        <v>0.136798710460387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0.40864834</v>
      </c>
      <c r="V144" s="33">
        <v>0.41689774000000002</v>
      </c>
      <c r="W144" s="33">
        <v>0.40698082000000002</v>
      </c>
      <c r="X144" s="33">
        <v>0.37114096000000002</v>
      </c>
      <c r="Y144" s="33">
        <v>0.27755353999999999</v>
      </c>
      <c r="Z144" s="33">
        <v>0.18475233099999999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0.26398514142013674</v>
      </c>
      <c r="AP144" s="2">
        <f>((AK144-AK$33)*100)/AK$33</f>
        <v>-9.3763708365474976</v>
      </c>
    </row>
    <row r="145" spans="1:47" x14ac:dyDescent="0.25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0.16495086019590971</v>
      </c>
      <c r="F145" s="27">
        <v>0.17700034214149399</v>
      </c>
      <c r="G145" s="27">
        <v>0.17470625160822811</v>
      </c>
      <c r="H145" s="27">
        <v>0.13472340057841509</v>
      </c>
      <c r="I145" s="27">
        <v>0.17167662163529249</v>
      </c>
      <c r="J145" s="27">
        <v>0.25603809300000002</v>
      </c>
      <c r="K145" s="27">
        <v>0.226489567</v>
      </c>
      <c r="L145" s="27">
        <v>0.19084129117961149</v>
      </c>
      <c r="M145" s="27">
        <v>0.1199150903820999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0.38492277000000003</v>
      </c>
      <c r="V145" s="27">
        <v>0.38852835000000002</v>
      </c>
      <c r="W145" s="27">
        <v>0.34484314999999999</v>
      </c>
      <c r="X145" s="27">
        <v>0.31340833000000001</v>
      </c>
      <c r="Y145" s="27">
        <v>0.26483548400000001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0.23663425726578938</v>
      </c>
      <c r="AP145" s="2">
        <f>((AK145-AK$34)*100)/AK$34</f>
        <v>-3.2922022994986655</v>
      </c>
    </row>
    <row r="146" spans="1:47" x14ac:dyDescent="0.25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0.17031021051833439</v>
      </c>
      <c r="H146" s="27">
        <v>0.16876525052654939</v>
      </c>
      <c r="I146" s="27">
        <v>0.16785906058931849</v>
      </c>
      <c r="J146" s="27">
        <v>0.20968194979999999</v>
      </c>
      <c r="K146" s="27">
        <v>0.1576501603102696</v>
      </c>
      <c r="L146" s="27">
        <v>0.11448348016597271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0.23474871999999999</v>
      </c>
      <c r="V146" s="27">
        <v>0.23178364000000001</v>
      </c>
      <c r="W146" s="27">
        <v>0.19137498</v>
      </c>
      <c r="X146" s="27">
        <v>0.222123933</v>
      </c>
      <c r="Y146" s="27">
        <v>0.17519658640739999</v>
      </c>
      <c r="Z146" s="27">
        <v>0.18346608055167379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0.18562033765579319</v>
      </c>
      <c r="AP146" s="2">
        <f>((AK146-AK$35)*100)/AK$35</f>
        <v>1.0474944621055908</v>
      </c>
    </row>
    <row r="147" spans="1:47" x14ac:dyDescent="0.25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0.12955603013264599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0.15068734025916519</v>
      </c>
      <c r="U147" s="25">
        <v>0.16398658062201271</v>
      </c>
      <c r="V147" s="25" t="s">
        <v>0</v>
      </c>
      <c r="W147" s="25" t="s">
        <v>0</v>
      </c>
      <c r="X147" s="25">
        <v>1.738466707084264E-2</v>
      </c>
      <c r="Y147" s="25">
        <v>0.10310972012531899</v>
      </c>
      <c r="Z147" s="25">
        <v>0.1020772101281097</v>
      </c>
      <c r="AA147" s="25">
        <v>0.1036044501302905</v>
      </c>
      <c r="AB147" s="25">
        <v>0.1047811701382947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0.10939839607583506</v>
      </c>
      <c r="AP147" s="22">
        <f>((AK147-AK$36)*100)/AK$36</f>
        <v>-23.431348120911288</v>
      </c>
    </row>
    <row r="148" spans="1:47" x14ac:dyDescent="0.25">
      <c r="A148" s="25">
        <v>1.3905029080925E-2</v>
      </c>
      <c r="B148" s="26">
        <v>2.8190449625036001E-4</v>
      </c>
      <c r="C148" s="25">
        <v>5.14745067949679E-3</v>
      </c>
      <c r="D148" s="25">
        <v>5.3882613788952599E-3</v>
      </c>
      <c r="E148" s="25">
        <v>3.0686735109500001E-7</v>
      </c>
      <c r="F148" s="25">
        <v>2.744466486E-8</v>
      </c>
      <c r="G148" s="25">
        <v>2.1827166336000001E-8</v>
      </c>
      <c r="H148" s="25">
        <v>1.762637869E-8</v>
      </c>
      <c r="I148" s="25">
        <v>1.6461380839999999E-8</v>
      </c>
      <c r="J148" s="25">
        <v>1.5118995679999999E-8</v>
      </c>
      <c r="K148" s="25">
        <v>1.2815070806E-8</v>
      </c>
      <c r="L148" s="25">
        <v>1.1887050459999999E-8</v>
      </c>
      <c r="M148" s="25">
        <v>1.1991693600000001E-8</v>
      </c>
      <c r="N148" s="25">
        <v>1.0510663674E-8</v>
      </c>
      <c r="O148" s="25">
        <v>2.0984617859999999E-8</v>
      </c>
      <c r="P148" s="25">
        <v>1.3587847781123001E-4</v>
      </c>
      <c r="Q148" s="25">
        <v>9.7300760818821996E-3</v>
      </c>
      <c r="R148" s="25">
        <v>1.3978850085055859E-2</v>
      </c>
      <c r="S148" s="25">
        <v>3.3591352093033613E-2</v>
      </c>
      <c r="T148" s="25">
        <v>5.7516873100562929E-2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5.7320780764434911E-3</v>
      </c>
      <c r="Z148" s="25">
        <v>5.9255920104073483E-2</v>
      </c>
      <c r="AA148" s="25">
        <v>5.0986130099091323E-2</v>
      </c>
      <c r="AB148" s="25">
        <v>7.4615560111868956E-2</v>
      </c>
      <c r="AC148" s="25">
        <v>6.0766730097260128E-2</v>
      </c>
      <c r="AD148" s="25">
        <v>2.499188708572465E-2</v>
      </c>
      <c r="AE148" s="25">
        <v>3.9377842092622593E-2</v>
      </c>
      <c r="AF148" s="25">
        <v>2.2874517085157819E-2</v>
      </c>
      <c r="AG148" s="25">
        <v>7.4999750789692546E-3</v>
      </c>
      <c r="AH148" s="25">
        <v>2.0586444083802329E-2</v>
      </c>
      <c r="AI148" s="25">
        <v>2.1738310083937219E-2</v>
      </c>
      <c r="AJ148" s="25">
        <v>9.9282440792457603E-3</v>
      </c>
      <c r="AK148" s="3">
        <f t="shared" si="2"/>
        <v>1.6813430846473253E-2</v>
      </c>
      <c r="AP148" s="22">
        <f>((AK148-AK$37)*100)/AK$37</f>
        <v>-47.109509198916086</v>
      </c>
    </row>
    <row r="149" spans="1:47" x14ac:dyDescent="0.25">
      <c r="A149" t="s">
        <v>45</v>
      </c>
      <c r="AK149" s="17">
        <f>SUM(A113:AJ146)/867</f>
        <v>8.9465078025801725E-2</v>
      </c>
      <c r="AP149" s="23">
        <f>((AK149-AK$38)*100)/AK$38</f>
        <v>-6.3240056134832106</v>
      </c>
      <c r="AQ149" s="24" t="s">
        <v>125</v>
      </c>
    </row>
    <row r="150" spans="1:47" x14ac:dyDescent="0.25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0</v>
      </c>
      <c r="B151" s="26">
        <v>0.10183960013536621</v>
      </c>
      <c r="C151" s="25">
        <v>0.12853074018497959</v>
      </c>
      <c r="D151" s="25">
        <v>0.1029892041856228</v>
      </c>
      <c r="E151" s="25">
        <v>0.10612440017913689</v>
      </c>
      <c r="F151" s="25">
        <v>0.1080188751896035</v>
      </c>
      <c r="G151" s="25">
        <v>0.113221560204029</v>
      </c>
      <c r="H151" s="25">
        <v>0.14762963037012319</v>
      </c>
      <c r="I151" s="25">
        <v>0.17183205047599129</v>
      </c>
      <c r="J151" s="25">
        <v>0.17364031044316941</v>
      </c>
      <c r="K151" s="25">
        <v>9.2488660184727012E-2</v>
      </c>
      <c r="L151" s="25">
        <v>0.17724784039276481</v>
      </c>
      <c r="M151" s="25">
        <v>9.4164416168572282E-2</v>
      </c>
      <c r="N151" s="25">
        <v>0.1824618003557737</v>
      </c>
      <c r="O151" s="25">
        <v>0.10302960017368611</v>
      </c>
      <c r="P151" s="25">
        <v>0.21636900037272991</v>
      </c>
      <c r="Q151" s="25">
        <v>0.21476665036777659</v>
      </c>
      <c r="R151" s="25">
        <v>0.21099728033885989</v>
      </c>
      <c r="S151" s="25">
        <v>7.5039270152675017E-2</v>
      </c>
      <c r="T151" s="25">
        <v>7.6145850147890382E-2</v>
      </c>
      <c r="U151" s="25">
        <v>8.7343566152140048E-2</v>
      </c>
      <c r="V151" s="25">
        <v>7.5328454132878239E-2</v>
      </c>
      <c r="W151" s="25">
        <v>7.842285012647239E-2</v>
      </c>
      <c r="X151" s="25">
        <v>8.9969980123045648E-2</v>
      </c>
      <c r="Y151" s="25">
        <v>7.8562480119199113E-2</v>
      </c>
      <c r="Z151" s="25">
        <v>7.5985120121805194E-2</v>
      </c>
      <c r="AA151" s="25">
        <v>9.2296650137151395E-2</v>
      </c>
      <c r="AB151" s="25">
        <v>9.6021630128815469E-2</v>
      </c>
      <c r="AC151" s="25">
        <v>0.10256498013157631</v>
      </c>
      <c r="AD151" s="25">
        <v>0.1185360801585628</v>
      </c>
      <c r="AE151" s="25">
        <v>0.12392458017180261</v>
      </c>
      <c r="AF151" s="25">
        <v>0.1217383401772075</v>
      </c>
      <c r="AG151" s="25">
        <v>0.12892415017118181</v>
      </c>
      <c r="AH151" s="25">
        <v>7.7751360132022065E-2</v>
      </c>
      <c r="AI151" s="25">
        <v>0.1845227603490289</v>
      </c>
      <c r="AJ151" s="25" t="s">
        <v>0</v>
      </c>
      <c r="AK151" s="3">
        <f>AVERAGE(A151:AJ151)</f>
        <v>0.12142440359871669</v>
      </c>
      <c r="AM151" s="6" t="s">
        <v>94</v>
      </c>
      <c r="AO151" s="2">
        <f>SUM(A184:AJ185)/40</f>
        <v>1.7756273874087423E-2</v>
      </c>
      <c r="AP151" s="2">
        <f>((AK151-AK$3)*100)/AK$3</f>
        <v>31.614086049630025</v>
      </c>
      <c r="AR151" s="6" t="s">
        <v>94</v>
      </c>
      <c r="AS151" s="2"/>
      <c r="AT151" s="2">
        <f>((AO151-AO$3)*100)/AO$3</f>
        <v>-67.122001850303491</v>
      </c>
    </row>
    <row r="152" spans="1:47" x14ac:dyDescent="0.25">
      <c r="A152" s="27">
        <v>0.19714329180597859</v>
      </c>
      <c r="B152" s="28">
        <v>0.19960213191888901</v>
      </c>
      <c r="C152" s="27">
        <v>0.19060671335729421</v>
      </c>
      <c r="D152" s="27">
        <v>0.19034964424867001</v>
      </c>
      <c r="E152" s="27">
        <v>0.18590442804000001</v>
      </c>
      <c r="F152" s="27">
        <v>0.17982488250000001</v>
      </c>
      <c r="G152" s="27">
        <v>0.17772873672959999</v>
      </c>
      <c r="H152" s="27">
        <v>0.1670335153635216</v>
      </c>
      <c r="I152" s="27">
        <v>0.1735239532984893</v>
      </c>
      <c r="J152" s="27">
        <v>0.17628033260714199</v>
      </c>
      <c r="K152" s="27">
        <v>0.17886394247541229</v>
      </c>
      <c r="L152" s="27">
        <v>0.17773621191118449</v>
      </c>
      <c r="M152" s="27">
        <v>0.17769964177464609</v>
      </c>
      <c r="N152" s="27">
        <v>0.17817433174443939</v>
      </c>
      <c r="O152" s="27">
        <v>0.17717615199973749</v>
      </c>
      <c r="P152" s="27">
        <v>0.175236402726859</v>
      </c>
      <c r="Q152" s="27">
        <v>0.16996830326033421</v>
      </c>
      <c r="R152" s="27">
        <v>0.160631123320503</v>
      </c>
      <c r="S152" s="27">
        <v>0.15669006349582071</v>
      </c>
      <c r="T152" s="27">
        <v>0.170292324736425</v>
      </c>
      <c r="U152" s="27">
        <v>0.16965553138254691</v>
      </c>
      <c r="V152" s="27">
        <v>0.16694920087364051</v>
      </c>
      <c r="W152" s="27">
        <v>0.17540729074401859</v>
      </c>
      <c r="X152" s="27">
        <v>0.17355533050223951</v>
      </c>
      <c r="Y152" s="27">
        <v>0.1831947604345856</v>
      </c>
      <c r="Z152" s="27">
        <v>0.2019128204155517</v>
      </c>
      <c r="AA152" s="27">
        <v>0.21532916042071959</v>
      </c>
      <c r="AB152" s="27">
        <v>0.20067638044984479</v>
      </c>
      <c r="AC152" s="27">
        <v>0.1966601904380148</v>
      </c>
      <c r="AD152" s="27">
        <v>0.20370927043133871</v>
      </c>
      <c r="AE152" s="27">
        <v>0.2088801703841203</v>
      </c>
      <c r="AF152" s="27">
        <v>0.20648001053851539</v>
      </c>
      <c r="AG152" s="27">
        <v>0.2049507808166455</v>
      </c>
      <c r="AH152" s="27">
        <v>0.2040105208033601</v>
      </c>
      <c r="AI152" s="27">
        <v>0.1913483310860703</v>
      </c>
      <c r="AJ152" s="27">
        <v>0.1909627812861896</v>
      </c>
      <c r="AK152" s="3">
        <f t="shared" si="2"/>
        <v>0.18483746273117632</v>
      </c>
      <c r="AM152" s="6" t="s">
        <v>116</v>
      </c>
      <c r="AO152" s="2">
        <f>SUM(A150:AJ151)/34</f>
        <v>0.12142440359871669</v>
      </c>
      <c r="AP152" s="2">
        <f>((AK152-AK$4)*100)/AK$4</f>
        <v>5.538822997930037</v>
      </c>
      <c r="AR152" s="6" t="s">
        <v>116</v>
      </c>
      <c r="AS152" s="2"/>
      <c r="AT152" s="1">
        <f>((AO152-AO$4)*100)/AO$4</f>
        <v>31.614086049630025</v>
      </c>
    </row>
    <row r="153" spans="1:47" x14ac:dyDescent="0.25">
      <c r="A153" s="27">
        <v>0.30953726999999998</v>
      </c>
      <c r="B153" s="28">
        <v>0.31012751</v>
      </c>
      <c r="C153" s="27">
        <v>0.30956117999999999</v>
      </c>
      <c r="D153" s="27">
        <v>0.30797761000000001</v>
      </c>
      <c r="E153" s="27">
        <v>0.30080667500000002</v>
      </c>
      <c r="F153" s="27">
        <v>0.29212708999999998</v>
      </c>
      <c r="G153" s="27">
        <v>0.28847874400000001</v>
      </c>
      <c r="H153" s="27">
        <v>0.28255988399999998</v>
      </c>
      <c r="I153" s="27">
        <v>0.30297994</v>
      </c>
      <c r="J153" s="27">
        <v>0.31219053000000002</v>
      </c>
      <c r="K153" s="27">
        <v>0.30990068999999998</v>
      </c>
      <c r="L153" s="27">
        <v>0.30722241</v>
      </c>
      <c r="M153" s="27">
        <v>0.30655806000000002</v>
      </c>
      <c r="N153" s="27">
        <v>0.30605186000000001</v>
      </c>
      <c r="O153" s="27">
        <v>0.30430935999999997</v>
      </c>
      <c r="P153" s="27">
        <v>0.29682549000000003</v>
      </c>
      <c r="Q153" s="27">
        <v>0.28852612999999999</v>
      </c>
      <c r="R153" s="27">
        <v>0.27599495499999999</v>
      </c>
      <c r="S153" s="27">
        <v>0.23945002300000001</v>
      </c>
      <c r="T153" s="27">
        <v>0.25568914999999998</v>
      </c>
      <c r="U153" s="27">
        <v>0.27098111000000003</v>
      </c>
      <c r="V153" s="27">
        <v>0.29349557999999998</v>
      </c>
      <c r="W153" s="27">
        <v>0.29547422000000001</v>
      </c>
      <c r="X153" s="27">
        <v>0.29367777</v>
      </c>
      <c r="Y153" s="27">
        <v>0.29396304000000001</v>
      </c>
      <c r="Z153" s="27">
        <v>0.29219925000000002</v>
      </c>
      <c r="AA153" s="27">
        <v>0.29668070000000002</v>
      </c>
      <c r="AB153" s="27">
        <v>0.30094082599999999</v>
      </c>
      <c r="AC153" s="27">
        <v>0.30381571000000002</v>
      </c>
      <c r="AD153" s="27">
        <v>0.30330307400000001</v>
      </c>
      <c r="AE153" s="27">
        <v>0.29882822999999997</v>
      </c>
      <c r="AF153" s="27">
        <v>0.30083852999999999</v>
      </c>
      <c r="AG153" s="27">
        <v>0.30581036499999997</v>
      </c>
      <c r="AH153" s="27">
        <v>0.30880550000000001</v>
      </c>
      <c r="AI153" s="27">
        <v>0.31060378</v>
      </c>
      <c r="AJ153" s="27">
        <v>0.31059911499999998</v>
      </c>
      <c r="AK153" s="3">
        <f t="shared" si="2"/>
        <v>0.29685809336111113</v>
      </c>
      <c r="AM153" s="10" t="s">
        <v>94</v>
      </c>
      <c r="AO153" s="2">
        <f>SUM(A182:AJ183)/26</f>
        <v>0.19965761285343711</v>
      </c>
      <c r="AP153" s="2">
        <f>((AK153-AK$5)*100)/AK$5</f>
        <v>2.5928321374456815</v>
      </c>
      <c r="AR153" s="10" t="s">
        <v>94</v>
      </c>
      <c r="AS153" s="2"/>
      <c r="AT153" s="1">
        <f>((AO153-AO$5)*100)/AO$5</f>
        <v>-7.7959835113786413</v>
      </c>
    </row>
    <row r="154" spans="1:47" x14ac:dyDescent="0.25">
      <c r="A154" s="29">
        <v>0.30214857000000001</v>
      </c>
      <c r="B154" s="30">
        <v>0.29970492599999998</v>
      </c>
      <c r="C154" s="29">
        <v>0.29413487999999999</v>
      </c>
      <c r="D154" s="29">
        <v>0.29130836999999998</v>
      </c>
      <c r="E154" s="31">
        <v>0.28540805000000002</v>
      </c>
      <c r="F154" s="31">
        <v>0.27980769999999999</v>
      </c>
      <c r="G154" s="31">
        <v>0.27479352000000001</v>
      </c>
      <c r="H154" s="31">
        <v>0.28110289999999999</v>
      </c>
      <c r="I154" s="31">
        <v>0.28744340000000002</v>
      </c>
      <c r="J154" s="31">
        <v>0.28469612</v>
      </c>
      <c r="K154" s="31">
        <v>0.28229401500000001</v>
      </c>
      <c r="L154" s="31">
        <v>0.28009043</v>
      </c>
      <c r="M154" s="31">
        <v>0.27880493000000001</v>
      </c>
      <c r="N154" s="31">
        <v>0.27916386399999998</v>
      </c>
      <c r="O154" s="31">
        <v>0.278379706</v>
      </c>
      <c r="P154" s="31">
        <v>0.27649089999999998</v>
      </c>
      <c r="Q154" s="32">
        <v>0.27087987000000002</v>
      </c>
      <c r="R154" s="32">
        <v>0.25944777400000002</v>
      </c>
      <c r="S154" s="33">
        <v>0.23432107699999999</v>
      </c>
      <c r="T154" s="33" t="s">
        <v>0</v>
      </c>
      <c r="U154" s="33">
        <v>0.28354263000000002</v>
      </c>
      <c r="V154" s="33">
        <v>0.28480819000000002</v>
      </c>
      <c r="W154" s="33">
        <v>0.28625576000000003</v>
      </c>
      <c r="X154" s="33">
        <v>0.28651490400000001</v>
      </c>
      <c r="Y154" s="33">
        <v>0.28950728999999997</v>
      </c>
      <c r="Z154" s="33">
        <v>0.29529905000000001</v>
      </c>
      <c r="AA154" s="33">
        <v>0.30031698000000001</v>
      </c>
      <c r="AB154" s="33">
        <v>0.30082736399999999</v>
      </c>
      <c r="AC154" s="29">
        <v>0.30146319999999999</v>
      </c>
      <c r="AD154" s="29">
        <v>0.30555881600000001</v>
      </c>
      <c r="AE154" s="29">
        <v>0.30755408000000001</v>
      </c>
      <c r="AF154" s="29">
        <v>0.306454536</v>
      </c>
      <c r="AG154" s="29">
        <v>0.30655798000000001</v>
      </c>
      <c r="AH154" s="29">
        <v>0.30734316</v>
      </c>
      <c r="AI154" s="29">
        <v>0.30676326599999998</v>
      </c>
      <c r="AJ154" s="29">
        <v>0.30595913000000002</v>
      </c>
      <c r="AK154" s="3">
        <f t="shared" si="2"/>
        <v>0.28843278108571418</v>
      </c>
      <c r="AM154" s="10" t="s">
        <v>116</v>
      </c>
      <c r="AO154" s="2">
        <f>SUM(A152:AJ153)/72</f>
        <v>0.24084777804614366</v>
      </c>
      <c r="AP154" s="2">
        <f>((AK154-AK$6)*100)/AK$6</f>
        <v>-2.3018515736604002</v>
      </c>
      <c r="AR154" s="10" t="s">
        <v>116</v>
      </c>
      <c r="AS154" s="2"/>
      <c r="AT154" s="1">
        <f>((AO154-AO$6)*100)/AO$6</f>
        <v>3.7036181858600425</v>
      </c>
    </row>
    <row r="155" spans="1:47" x14ac:dyDescent="0.25">
      <c r="A155" s="29">
        <v>0.28586627999999997</v>
      </c>
      <c r="B155" s="30">
        <v>0.27887284000000001</v>
      </c>
      <c r="C155" s="29">
        <v>0.26413449</v>
      </c>
      <c r="D155" s="29">
        <v>0.2460706</v>
      </c>
      <c r="E155" s="31">
        <v>0.20602031600000001</v>
      </c>
      <c r="F155" s="31">
        <v>0.16751226699999999</v>
      </c>
      <c r="G155" s="31">
        <v>0.158160572</v>
      </c>
      <c r="H155" s="31">
        <v>0.145631334</v>
      </c>
      <c r="I155" s="31">
        <v>0.16290938999999999</v>
      </c>
      <c r="J155" s="31">
        <v>0.16947400500000001</v>
      </c>
      <c r="K155" s="31">
        <v>0.17080456699999999</v>
      </c>
      <c r="L155" s="31">
        <v>0.17306226699999999</v>
      </c>
      <c r="M155" s="31">
        <v>0.17952563399999999</v>
      </c>
      <c r="N155" s="31">
        <v>0.18767794700000001</v>
      </c>
      <c r="O155" s="31">
        <v>0.19574618399999999</v>
      </c>
      <c r="P155" s="31">
        <v>0.19591872399999999</v>
      </c>
      <c r="Q155" s="32">
        <v>0.189429602</v>
      </c>
      <c r="R155" s="32">
        <v>0.16939248400000001</v>
      </c>
      <c r="S155" s="33">
        <v>0.162113599</v>
      </c>
      <c r="T155" s="33" t="s">
        <v>0</v>
      </c>
      <c r="U155" s="33">
        <v>0.25200062000000001</v>
      </c>
      <c r="V155" s="33">
        <v>0.26222616999999998</v>
      </c>
      <c r="W155" s="33">
        <v>0.26629093399999998</v>
      </c>
      <c r="X155" s="33">
        <v>0.26754730599999998</v>
      </c>
      <c r="Y155" s="33">
        <v>0.27459093000000001</v>
      </c>
      <c r="Z155" s="33">
        <v>0.28197216000000003</v>
      </c>
      <c r="AA155" s="33">
        <v>0.28516577599999998</v>
      </c>
      <c r="AB155" s="33">
        <v>0.28243879999999999</v>
      </c>
      <c r="AC155" s="29">
        <v>0.28409451600000002</v>
      </c>
      <c r="AD155" s="29">
        <v>0.29500352499999999</v>
      </c>
      <c r="AE155" s="29">
        <v>0.29812894000000001</v>
      </c>
      <c r="AF155" s="29">
        <v>0.29793683999999998</v>
      </c>
      <c r="AG155" s="29">
        <v>0.29867895999999999</v>
      </c>
      <c r="AH155" s="29">
        <v>0.29787622400000002</v>
      </c>
      <c r="AI155" s="29">
        <v>0.29555837000000001</v>
      </c>
      <c r="AJ155" s="29">
        <v>0.29174797000000002</v>
      </c>
      <c r="AK155" s="3">
        <f t="shared" si="2"/>
        <v>0.23541660408571435</v>
      </c>
      <c r="AM155" s="11" t="s">
        <v>99</v>
      </c>
      <c r="AO155" s="2">
        <f>SUM(A177:R181)/56</f>
        <v>0.12548052716588545</v>
      </c>
      <c r="AP155" s="2">
        <f>((AK155-AK$7)*100)/AK$7</f>
        <v>-11.874035199510686</v>
      </c>
      <c r="AR155" s="11" t="s">
        <v>99</v>
      </c>
      <c r="AS155" s="2"/>
      <c r="AT155" s="1">
        <f>((AO155-AO$7)*100)/AO$7</f>
        <v>-18.212892554215497</v>
      </c>
    </row>
    <row r="156" spans="1:47" x14ac:dyDescent="0.25">
      <c r="A156" s="29">
        <v>0.22470741</v>
      </c>
      <c r="B156" s="30">
        <v>0.18540439</v>
      </c>
      <c r="C156" s="29">
        <v>0.146024188</v>
      </c>
      <c r="D156" s="29">
        <v>0.1171703393</v>
      </c>
      <c r="E156" s="31">
        <v>9.6045170086492507E-2</v>
      </c>
      <c r="F156" s="31">
        <v>0.10341075199999999</v>
      </c>
      <c r="G156" s="31">
        <v>8.4635236564358007E-2</v>
      </c>
      <c r="H156" s="31">
        <v>8.8821081103759997E-2</v>
      </c>
      <c r="I156" s="31">
        <v>9.8414005999999998E-2</v>
      </c>
      <c r="J156" s="31">
        <v>0.107262517</v>
      </c>
      <c r="K156" s="31">
        <v>0.1011369084</v>
      </c>
      <c r="L156" s="31">
        <v>9.8405961200000003E-2</v>
      </c>
      <c r="M156" s="31">
        <v>9.9890112818999996E-2</v>
      </c>
      <c r="N156" s="31">
        <v>0.103254313431</v>
      </c>
      <c r="O156" s="31">
        <v>0.106821656429</v>
      </c>
      <c r="P156" s="31">
        <v>0.1083941382485</v>
      </c>
      <c r="Q156" s="32">
        <v>0.10747584445779319</v>
      </c>
      <c r="R156" s="32">
        <v>9.7524192425654591E-2</v>
      </c>
      <c r="S156" s="33">
        <v>0.1005095011039213</v>
      </c>
      <c r="T156" s="33" t="s">
        <v>0</v>
      </c>
      <c r="U156" s="33">
        <v>0.1211636175</v>
      </c>
      <c r="V156" s="33">
        <v>0.160265505</v>
      </c>
      <c r="W156" s="33">
        <v>0.18289657300000001</v>
      </c>
      <c r="X156" s="33">
        <v>0.191213417</v>
      </c>
      <c r="Y156" s="33">
        <v>0.18915558299999999</v>
      </c>
      <c r="Z156" s="33">
        <v>0.19193871200000001</v>
      </c>
      <c r="AA156" s="33">
        <v>0.192361</v>
      </c>
      <c r="AB156" s="33">
        <v>0.18691874999999999</v>
      </c>
      <c r="AC156" s="29">
        <v>0.21541561300000001</v>
      </c>
      <c r="AD156" s="29">
        <v>0.25331357999999998</v>
      </c>
      <c r="AE156" s="29">
        <v>0.25808223000000002</v>
      </c>
      <c r="AF156" s="29">
        <v>0.27552818000000001</v>
      </c>
      <c r="AG156" s="29">
        <v>0.27734712</v>
      </c>
      <c r="AH156" s="29">
        <v>0.26943607000000003</v>
      </c>
      <c r="AI156" s="29">
        <v>0.26161553999999998</v>
      </c>
      <c r="AJ156" s="29">
        <v>0.24941811</v>
      </c>
      <c r="AK156" s="3">
        <f t="shared" si="2"/>
        <v>0.16146792340198515</v>
      </c>
      <c r="AM156" s="11" t="s">
        <v>102</v>
      </c>
      <c r="AO156" s="2">
        <f>SUM(E154:R158)/68</f>
        <v>0.12710746001424131</v>
      </c>
      <c r="AP156" s="2">
        <f>((AK156-AK$8)*100)/AK$8</f>
        <v>-18.390945632304433</v>
      </c>
      <c r="AR156" s="11" t="s">
        <v>102</v>
      </c>
      <c r="AS156" s="2"/>
      <c r="AT156" s="1">
        <f>((AO156-AO$8)*100)/AO$8</f>
        <v>-17.166864000306933</v>
      </c>
    </row>
    <row r="157" spans="1:47" x14ac:dyDescent="0.25">
      <c r="A157" s="29">
        <v>0.1081278779</v>
      </c>
      <c r="B157" s="30">
        <v>8.5602463533658302E-2</v>
      </c>
      <c r="C157" s="29">
        <v>6.0995391553773599E-2</v>
      </c>
      <c r="D157" s="29">
        <v>6.2152618431120799E-2</v>
      </c>
      <c r="E157" s="31" t="s">
        <v>0</v>
      </c>
      <c r="F157" s="31">
        <v>0.127929232</v>
      </c>
      <c r="G157" s="31">
        <v>6.273012288075E-2</v>
      </c>
      <c r="H157" s="31">
        <v>5.3743617648778892E-2</v>
      </c>
      <c r="I157" s="31">
        <v>5.8138892598282303E-2</v>
      </c>
      <c r="J157" s="31">
        <v>5.81347445632878E-2</v>
      </c>
      <c r="K157" s="31">
        <v>5.6215943535868403E-2</v>
      </c>
      <c r="L157" s="31">
        <v>5.1100990712187003E-2</v>
      </c>
      <c r="M157" s="31">
        <v>4.7085000483699471E-2</v>
      </c>
      <c r="N157" s="31">
        <v>4.9086794535832597E-2</v>
      </c>
      <c r="O157" s="31">
        <v>5.1433700518215469E-2</v>
      </c>
      <c r="P157" s="31">
        <v>5.4217964527521471E-2</v>
      </c>
      <c r="Q157" s="32">
        <v>5.3442124420389002E-2</v>
      </c>
      <c r="R157" s="32">
        <v>3.8936477227672947E-2</v>
      </c>
      <c r="S157" s="33">
        <v>3.5212267191947533E-2</v>
      </c>
      <c r="T157" s="33" t="s">
        <v>0</v>
      </c>
      <c r="U157" s="33">
        <v>8.5367721850654596E-2</v>
      </c>
      <c r="V157" s="33">
        <v>0.103896295</v>
      </c>
      <c r="W157" s="33">
        <v>0.12613321</v>
      </c>
      <c r="X157" s="33">
        <v>0.136178664</v>
      </c>
      <c r="Y157" s="33">
        <v>0.13274167100000001</v>
      </c>
      <c r="Z157" s="33">
        <v>0.120432262</v>
      </c>
      <c r="AA157" s="33">
        <v>0.1022478146951</v>
      </c>
      <c r="AB157" s="33">
        <v>0.10334733667400001</v>
      </c>
      <c r="AC157" s="29">
        <v>0.15452245000000001</v>
      </c>
      <c r="AD157" s="29">
        <v>0.11612529000000001</v>
      </c>
      <c r="AE157" s="29">
        <v>9.0521055599999997E-2</v>
      </c>
      <c r="AF157" s="29">
        <v>0.114428604</v>
      </c>
      <c r="AG157" s="29">
        <v>0.14408876000000001</v>
      </c>
      <c r="AH157" s="29">
        <v>0.150999509</v>
      </c>
      <c r="AI157" s="29">
        <v>0.14687902</v>
      </c>
      <c r="AJ157" s="29">
        <v>0.13193527899999999</v>
      </c>
      <c r="AK157" s="3">
        <f t="shared" si="2"/>
        <v>9.0415622561257056E-2</v>
      </c>
      <c r="AM157" s="12" t="s">
        <v>105</v>
      </c>
      <c r="AO157" s="2">
        <f>SUM(S177:Z181)/35</f>
        <v>0.16573794844791404</v>
      </c>
      <c r="AP157" s="2">
        <f>((AK157-AK$9)*100)/AK$9</f>
        <v>-21.653397053985824</v>
      </c>
      <c r="AR157" s="12" t="s">
        <v>105</v>
      </c>
      <c r="AS157" s="2"/>
      <c r="AT157" s="1">
        <f>((AO157-AO$9)*100)/AO$9</f>
        <v>-27.793602059565323</v>
      </c>
    </row>
    <row r="158" spans="1:47" x14ac:dyDescent="0.25">
      <c r="A158" s="29">
        <v>4.5047690366880971E-2</v>
      </c>
      <c r="B158" s="30">
        <v>3.3274777238323748E-2</v>
      </c>
      <c r="C158" s="29">
        <v>1.179733710335314E-2</v>
      </c>
      <c r="D158" s="29" t="s">
        <v>0</v>
      </c>
      <c r="E158" s="31" t="s">
        <v>0</v>
      </c>
      <c r="F158" s="31">
        <v>7.0456428698337001E-2</v>
      </c>
      <c r="G158" s="31">
        <v>1.687949311165432E-2</v>
      </c>
      <c r="H158" s="31">
        <v>1.275608911215498E-2</v>
      </c>
      <c r="I158" s="31">
        <v>9.4592231014653614E-3</v>
      </c>
      <c r="J158" s="31">
        <v>2.4926650316000001E-8</v>
      </c>
      <c r="K158" s="31">
        <v>1.2406372900000001E-10</v>
      </c>
      <c r="L158" s="31">
        <v>7.1291589E-11</v>
      </c>
      <c r="M158" s="31">
        <v>5.13391848E-10</v>
      </c>
      <c r="N158" s="31">
        <v>9.7782527119999996E-9</v>
      </c>
      <c r="O158" s="31">
        <v>1.7640212326000002E-8</v>
      </c>
      <c r="P158" s="31">
        <v>1.6280704725999999E-8</v>
      </c>
      <c r="Q158" s="32">
        <v>1.1416531100000001E-9</v>
      </c>
      <c r="R158" s="32">
        <v>8.6505285799999998E-9</v>
      </c>
      <c r="S158" s="33">
        <v>1.3048574086254769E-2</v>
      </c>
      <c r="T158" s="33" t="s">
        <v>0</v>
      </c>
      <c r="U158" s="33" t="s">
        <v>0</v>
      </c>
      <c r="V158" s="33">
        <v>3.4756050132186259E-2</v>
      </c>
      <c r="W158" s="33">
        <v>4.8846175660537408E-2</v>
      </c>
      <c r="X158" s="33">
        <v>5.6878024674459099E-2</v>
      </c>
      <c r="Y158" s="33">
        <v>5.6777730944561101E-2</v>
      </c>
      <c r="Z158" s="33">
        <v>4.0747920257975002E-2</v>
      </c>
      <c r="AA158" s="33">
        <v>1.727020007993248E-2</v>
      </c>
      <c r="AB158" s="33">
        <v>5.3507768432657497E-2</v>
      </c>
      <c r="AC158" s="29" t="s">
        <v>0</v>
      </c>
      <c r="AD158" s="29">
        <v>5.6710383401361003E-2</v>
      </c>
      <c r="AE158" s="29">
        <v>3.9792610647689963E-2</v>
      </c>
      <c r="AF158" s="29">
        <v>1.6188700122420598E-2</v>
      </c>
      <c r="AG158" s="29">
        <v>4.4960158799999999E-10</v>
      </c>
      <c r="AH158" s="29">
        <v>1.6363062065294091E-2</v>
      </c>
      <c r="AI158" s="29">
        <v>3.0331353119814809E-2</v>
      </c>
      <c r="AJ158" s="29">
        <v>3.072523013655756E-2</v>
      </c>
      <c r="AK158" s="3">
        <f t="shared" si="2"/>
        <v>2.295531942162006E-2</v>
      </c>
      <c r="AM158" s="12" t="s">
        <v>108</v>
      </c>
      <c r="AO158" s="2">
        <f>SUM(S154:AB158)/44</f>
        <v>0.17453527012009518</v>
      </c>
      <c r="AP158" s="2">
        <f>((AK158-AK$10)*100)/AK$10</f>
        <v>-34.860013072769206</v>
      </c>
      <c r="AR158" s="12" t="s">
        <v>108</v>
      </c>
      <c r="AS158" s="2"/>
      <c r="AT158" s="1">
        <f>((AO158-AO$10)*100)/AO$10</f>
        <v>-11.215647989429504</v>
      </c>
    </row>
    <row r="159" spans="1:47" x14ac:dyDescent="0.25">
      <c r="A159" s="29">
        <v>2.532763813937031E-2</v>
      </c>
      <c r="B159" s="30">
        <v>2.3252038123612651E-2</v>
      </c>
      <c r="C159" s="29" t="s">
        <v>0</v>
      </c>
      <c r="D159" s="29" t="s">
        <v>0</v>
      </c>
      <c r="E159" s="34" t="s">
        <v>0</v>
      </c>
      <c r="F159" s="34">
        <v>5.2036133414196703E-2</v>
      </c>
      <c r="G159" s="34">
        <v>2.3843428256981769E-2</v>
      </c>
      <c r="H159" s="34">
        <v>1.8779590147990081E-2</v>
      </c>
      <c r="I159" s="34">
        <v>1.3126517108353509E-2</v>
      </c>
      <c r="J159" s="34">
        <v>1.6371256639823961E-3</v>
      </c>
      <c r="K159" s="34">
        <v>2.2887699276000001E-8</v>
      </c>
      <c r="L159" s="34">
        <v>2.3796434399999999E-9</v>
      </c>
      <c r="M159" s="34">
        <v>9.1141737900000001E-10</v>
      </c>
      <c r="N159" s="34">
        <v>5.0263338799999997E-10</v>
      </c>
      <c r="O159" s="34">
        <v>2.6144383200000002E-10</v>
      </c>
      <c r="P159" s="34">
        <v>1.87100796E-10</v>
      </c>
      <c r="Q159" s="34">
        <v>2.7500257299999999E-10</v>
      </c>
      <c r="R159" s="34">
        <v>5.4474407169999998E-9</v>
      </c>
      <c r="S159" s="35">
        <v>4.7706354370000003E-8</v>
      </c>
      <c r="T159" s="35" t="s">
        <v>0</v>
      </c>
      <c r="U159" s="35" t="s">
        <v>0</v>
      </c>
      <c r="V159" s="35">
        <v>5.9849152057194703E-2</v>
      </c>
      <c r="W159" s="35">
        <v>3.8755342909416152E-2</v>
      </c>
      <c r="X159" s="35">
        <v>3.9415702462999999E-8</v>
      </c>
      <c r="Y159" s="35">
        <v>1.6023473E-10</v>
      </c>
      <c r="Z159" s="35">
        <v>1.2815138900000001E-10</v>
      </c>
      <c r="AA159" s="35">
        <v>2.814153417434305E-2</v>
      </c>
      <c r="AB159" s="35">
        <v>4.7399096303975187E-2</v>
      </c>
      <c r="AC159" s="36" t="s">
        <v>0</v>
      </c>
      <c r="AD159" s="29">
        <v>5.5710934190103999E-2</v>
      </c>
      <c r="AE159" s="29">
        <v>4.89704312779582E-2</v>
      </c>
      <c r="AF159" s="29">
        <v>3.3570148243515847E-2</v>
      </c>
      <c r="AG159" s="29">
        <v>2.4269346140926198E-2</v>
      </c>
      <c r="AH159" s="29">
        <v>1.9030936128191109E-2</v>
      </c>
      <c r="AI159" s="29">
        <v>1.7277213111258391E-2</v>
      </c>
      <c r="AJ159" s="29">
        <v>1.6336376105812869E-2</v>
      </c>
      <c r="AK159" s="3">
        <f t="shared" si="2"/>
        <v>1.8243770058666911E-2</v>
      </c>
      <c r="AM159" s="14" t="s">
        <v>99</v>
      </c>
      <c r="AO159" s="7">
        <f>(SUM(B168:O176)+SUM(P168:R172))/140</f>
        <v>4.738970948148377E-3</v>
      </c>
      <c r="AP159" s="2">
        <f>((AK159-AK$11)*100)/AK$11</f>
        <v>-35.020393527039907</v>
      </c>
      <c r="AR159" s="14" t="s">
        <v>99</v>
      </c>
      <c r="AS159" s="2"/>
      <c r="AT159" s="1">
        <f>((AO159-AO$11)*100)/AO$11</f>
        <v>-36.573592768792729</v>
      </c>
      <c r="AU159">
        <f>SUM(AT159:AT162)/4</f>
        <v>-45.646390130646985</v>
      </c>
    </row>
    <row r="160" spans="1:47" x14ac:dyDescent="0.25">
      <c r="A160" s="29">
        <v>1.061289106524249E-2</v>
      </c>
      <c r="B160" s="30">
        <v>2.9259997526742431E-3</v>
      </c>
      <c r="C160" s="29" t="s">
        <v>0</v>
      </c>
      <c r="D160" s="29" t="s">
        <v>0</v>
      </c>
      <c r="E160" s="34" t="s">
        <v>0</v>
      </c>
      <c r="F160" s="34">
        <v>5.87772933489977E-2</v>
      </c>
      <c r="G160" s="34">
        <v>1.3910182094269049E-2</v>
      </c>
      <c r="H160" s="34">
        <v>4.4150705325231993E-4</v>
      </c>
      <c r="I160" s="34">
        <v>4.2695987984000001E-8</v>
      </c>
      <c r="J160" s="34">
        <v>9.6088108439999994E-9</v>
      </c>
      <c r="K160" s="34">
        <v>6.3929308139999996E-9</v>
      </c>
      <c r="L160" s="34">
        <v>1.6080662E-9</v>
      </c>
      <c r="M160" s="34">
        <v>7.31090088E-10</v>
      </c>
      <c r="N160" s="34">
        <v>4.9241992799999995E-10</v>
      </c>
      <c r="O160" s="34">
        <v>4.8639024999999999E-10</v>
      </c>
      <c r="P160" s="34">
        <v>7.4030834600000002E-10</v>
      </c>
      <c r="Q160" s="34">
        <v>1.9002540629999998E-9</v>
      </c>
      <c r="R160" s="34">
        <v>4.9056212699999999E-9</v>
      </c>
      <c r="S160" s="35">
        <v>2.0803187250000001E-9</v>
      </c>
      <c r="T160" s="35" t="s">
        <v>0</v>
      </c>
      <c r="U160" s="35" t="s">
        <v>0</v>
      </c>
      <c r="V160" s="35">
        <v>6.0221236874107402E-2</v>
      </c>
      <c r="W160" s="35">
        <v>3.2872602486403002E-2</v>
      </c>
      <c r="X160" s="35">
        <v>4.5609458220000002E-8</v>
      </c>
      <c r="Y160" s="35">
        <v>2.5271004120000001E-8</v>
      </c>
      <c r="Z160" s="35">
        <v>8.8988400783524303E-3</v>
      </c>
      <c r="AA160" s="35">
        <v>3.3834815250982718E-2</v>
      </c>
      <c r="AB160" s="35">
        <v>4.3031823263463158E-2</v>
      </c>
      <c r="AC160" s="36" t="s">
        <v>0</v>
      </c>
      <c r="AD160" s="29">
        <v>6.1347541135871993E-2</v>
      </c>
      <c r="AE160" s="29">
        <v>4.1065760797809998E-2</v>
      </c>
      <c r="AF160" s="29">
        <v>2.571579813076991E-2</v>
      </c>
      <c r="AG160" s="29">
        <v>2.1357805094550281E-2</v>
      </c>
      <c r="AH160" s="29">
        <v>1.8697755089595949E-2</v>
      </c>
      <c r="AI160" s="29">
        <v>1.8840514092060279E-2</v>
      </c>
      <c r="AJ160" s="29">
        <v>1.61341730810232E-2</v>
      </c>
      <c r="AK160" s="3">
        <f t="shared" si="2"/>
        <v>1.562288937373623E-2</v>
      </c>
      <c r="AM160" s="14" t="s">
        <v>102</v>
      </c>
      <c r="AO160" s="2">
        <f>SUM(E159:R167)/126</f>
        <v>4.7233177036644283E-3</v>
      </c>
      <c r="AP160" s="2">
        <f>((AK160-AK$12)*100)/AK$12</f>
        <v>-37.123298960027888</v>
      </c>
      <c r="AR160" s="14" t="s">
        <v>102</v>
      </c>
      <c r="AS160" s="2"/>
      <c r="AT160" s="1">
        <f>((AO160-AO$12)*100)/AO$12</f>
        <v>-50.534270669120801</v>
      </c>
    </row>
    <row r="161" spans="1:46" x14ac:dyDescent="0.25">
      <c r="A161" s="29">
        <v>6.9193630538303703E-3</v>
      </c>
      <c r="B161" s="30">
        <v>3.7362572600000001E-10</v>
      </c>
      <c r="C161" s="29" t="s">
        <v>0</v>
      </c>
      <c r="D161" s="29" t="s">
        <v>0</v>
      </c>
      <c r="E161" s="34" t="s">
        <v>0</v>
      </c>
      <c r="F161" s="34">
        <v>3.3831860484537103E-2</v>
      </c>
      <c r="G161" s="34">
        <v>2.4229398547717081E-3</v>
      </c>
      <c r="H161" s="34">
        <v>2.23819207E-9</v>
      </c>
      <c r="I161" s="34">
        <v>3.24733614E-10</v>
      </c>
      <c r="J161" s="34">
        <v>2.5729221699999998E-10</v>
      </c>
      <c r="K161" s="34">
        <v>5.0141758899999998E-10</v>
      </c>
      <c r="L161" s="34">
        <v>4.0498248800000002E-10</v>
      </c>
      <c r="M161" s="34">
        <v>3.15853505E-10</v>
      </c>
      <c r="N161" s="34">
        <v>3.65027712E-10</v>
      </c>
      <c r="O161" s="34">
        <v>6.7507091200000004E-10</v>
      </c>
      <c r="P161" s="34">
        <v>1.4545263600000001E-9</v>
      </c>
      <c r="Q161" s="34">
        <v>3.2619061739999998E-9</v>
      </c>
      <c r="R161" s="34">
        <v>6.5888544120000003E-9</v>
      </c>
      <c r="S161" s="35">
        <v>1.4470159700000001E-10</v>
      </c>
      <c r="T161" s="35" t="s">
        <v>0</v>
      </c>
      <c r="U161" s="35" t="s">
        <v>0</v>
      </c>
      <c r="V161" s="35" t="s">
        <v>0</v>
      </c>
      <c r="W161" s="35">
        <v>1.4453804111074969E-2</v>
      </c>
      <c r="X161" s="35">
        <v>3.8313270605767999E-3</v>
      </c>
      <c r="Y161" s="35">
        <v>1.202047756130333E-3</v>
      </c>
      <c r="Z161" s="35">
        <v>1.075321308277445E-2</v>
      </c>
      <c r="AA161" s="35">
        <v>1.233882605253463E-2</v>
      </c>
      <c r="AB161" s="35" t="s">
        <v>0</v>
      </c>
      <c r="AC161" s="36" t="s">
        <v>0</v>
      </c>
      <c r="AD161" s="29">
        <v>6.9752997456912005E-2</v>
      </c>
      <c r="AE161" s="29">
        <v>2.9623967085028381E-2</v>
      </c>
      <c r="AF161" s="29">
        <v>2.1318630120613712E-2</v>
      </c>
      <c r="AG161" s="29">
        <v>1.8469455078400761E-2</v>
      </c>
      <c r="AH161" s="29">
        <v>1.9794216076359748E-2</v>
      </c>
      <c r="AI161" s="29">
        <v>2.1092122078973159E-2</v>
      </c>
      <c r="AJ161" s="29">
        <v>1.8398875073142602E-2</v>
      </c>
      <c r="AK161" s="3">
        <f t="shared" si="2"/>
        <v>1.0150130761851612E-2</v>
      </c>
      <c r="AM161" s="15" t="s">
        <v>105</v>
      </c>
      <c r="AO161" s="2">
        <f>(SUM(S168:AB176)+SUM(P173:R176))/67</f>
        <v>6.7421796007014721E-3</v>
      </c>
      <c r="AP161" s="2">
        <f>((AK161-AK$13)*100)/AK$13</f>
        <v>-40.571599460108203</v>
      </c>
      <c r="AR161" s="15" t="s">
        <v>105</v>
      </c>
      <c r="AS161" s="2"/>
      <c r="AT161" s="1">
        <f>((AO161-AO$13)*100)/AO$13</f>
        <v>-53.094315097567325</v>
      </c>
    </row>
    <row r="162" spans="1:46" x14ac:dyDescent="0.25">
      <c r="A162" s="29">
        <v>1.1839274055491339E-2</v>
      </c>
      <c r="B162" s="30">
        <v>1.8649187800000001E-10</v>
      </c>
      <c r="C162" s="29" t="s">
        <v>0</v>
      </c>
      <c r="D162" s="29" t="s">
        <v>0</v>
      </c>
      <c r="E162" s="34">
        <v>4.5446119592860497E-2</v>
      </c>
      <c r="F162" s="34">
        <v>2.6461940140006239E-2</v>
      </c>
      <c r="G162" s="34">
        <v>2.77791591E-9</v>
      </c>
      <c r="H162" s="34">
        <v>1.02150402E-10</v>
      </c>
      <c r="I162" s="34">
        <v>6.4573119E-11</v>
      </c>
      <c r="J162" s="34">
        <v>9.0151312999999996E-11</v>
      </c>
      <c r="K162" s="34">
        <v>6.2618932999999997E-11</v>
      </c>
      <c r="L162" s="34">
        <v>8.4971403399999994E-11</v>
      </c>
      <c r="M162" s="34">
        <v>1.9839146899999999E-10</v>
      </c>
      <c r="N162" s="34">
        <v>3.6851016300000003E-10</v>
      </c>
      <c r="O162" s="34">
        <v>8.9972377399999999E-10</v>
      </c>
      <c r="P162" s="34">
        <v>2.422831527E-9</v>
      </c>
      <c r="Q162" s="34">
        <v>7.4051158349999999E-9</v>
      </c>
      <c r="R162" s="34">
        <v>2.9231673596664658E-3</v>
      </c>
      <c r="S162" s="35">
        <v>9.8983207E-11</v>
      </c>
      <c r="T162" s="35" t="s">
        <v>0</v>
      </c>
      <c r="U162" s="35" t="s">
        <v>0</v>
      </c>
      <c r="V162" s="35" t="s">
        <v>0</v>
      </c>
      <c r="W162" s="35">
        <v>2.093151616504706E-2</v>
      </c>
      <c r="X162" s="35">
        <v>1.313299007683316E-2</v>
      </c>
      <c r="Y162" s="35">
        <v>1.203157607319013E-2</v>
      </c>
      <c r="Z162" s="35">
        <v>1.560388510314792E-2</v>
      </c>
      <c r="AA162" s="35">
        <v>2.12153600601192E-2</v>
      </c>
      <c r="AB162" s="35" t="s">
        <v>0</v>
      </c>
      <c r="AC162" s="36" t="s">
        <v>0</v>
      </c>
      <c r="AD162" s="29" t="s">
        <v>0</v>
      </c>
      <c r="AE162" s="29">
        <v>6.4128510456575747E-3</v>
      </c>
      <c r="AF162" s="29">
        <v>2.0173610115488769E-2</v>
      </c>
      <c r="AG162" s="29">
        <v>1.972003008483629E-2</v>
      </c>
      <c r="AH162" s="29">
        <v>2.4096029087863489E-2</v>
      </c>
      <c r="AI162" s="29">
        <v>2.7805325100593109E-2</v>
      </c>
      <c r="AJ162" s="29">
        <v>2.667055010245253E-2</v>
      </c>
      <c r="AK162" s="3">
        <f t="shared" si="2"/>
        <v>1.0516579961631526E-2</v>
      </c>
      <c r="AM162" s="15" t="s">
        <v>108</v>
      </c>
      <c r="AO162" s="2">
        <f>SUM(S159:AB167)/54</f>
        <v>1.7525923476638387E-2</v>
      </c>
      <c r="AP162" s="1">
        <f>((AK162-AK$14)*100)/AK$14</f>
        <v>-42.317595936299448</v>
      </c>
      <c r="AR162" s="15" t="s">
        <v>108</v>
      </c>
      <c r="AS162" s="2"/>
      <c r="AT162" s="1">
        <f>((AO162-AO$14)*100)/AO$14</f>
        <v>-42.383381987107093</v>
      </c>
    </row>
    <row r="163" spans="1:46" x14ac:dyDescent="0.25">
      <c r="A163" s="29">
        <v>1.8048815059708991E-2</v>
      </c>
      <c r="B163" s="30">
        <v>6.7193743814312405E-4</v>
      </c>
      <c r="C163" s="29" t="s">
        <v>0</v>
      </c>
      <c r="D163" s="29" t="s">
        <v>0</v>
      </c>
      <c r="E163" s="34">
        <v>1.9693922074098539E-2</v>
      </c>
      <c r="F163" s="34">
        <v>7.3014335452148346E-3</v>
      </c>
      <c r="G163" s="34">
        <v>1.7583568E-10</v>
      </c>
      <c r="H163" s="34">
        <v>6.8502090400000001E-11</v>
      </c>
      <c r="I163" s="34">
        <v>5.6474023000000002E-11</v>
      </c>
      <c r="J163" s="34">
        <v>4.5162E-11</v>
      </c>
      <c r="K163" s="34">
        <v>4.9728292000000002E-11</v>
      </c>
      <c r="L163" s="34">
        <v>9.3324307000000005E-11</v>
      </c>
      <c r="M163" s="34">
        <v>2.0386064500000001E-10</v>
      </c>
      <c r="N163" s="34">
        <v>4.6687749999999997E-10</v>
      </c>
      <c r="O163" s="34">
        <v>1.385483004E-9</v>
      </c>
      <c r="P163" s="34">
        <v>5.22975505E-9</v>
      </c>
      <c r="Q163" s="34">
        <v>8.3737638778042509E-4</v>
      </c>
      <c r="R163" s="34">
        <v>1.740237710920069E-2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3.2656137245527142E-2</v>
      </c>
      <c r="X163" s="35">
        <v>1.5917972081252889E-2</v>
      </c>
      <c r="Y163" s="35">
        <v>2.045038909926054E-2</v>
      </c>
      <c r="Z163" s="35">
        <v>1.758398009192572E-2</v>
      </c>
      <c r="AA163" s="35">
        <v>3.2481246077179657E-2</v>
      </c>
      <c r="AB163" s="35" t="s">
        <v>0</v>
      </c>
      <c r="AC163" s="36" t="s">
        <v>0</v>
      </c>
      <c r="AD163" s="29" t="s">
        <v>0</v>
      </c>
      <c r="AE163" s="29">
        <v>2.3560448247675898E-2</v>
      </c>
      <c r="AF163" s="29">
        <v>7.8637935499207279E-3</v>
      </c>
      <c r="AG163" s="29">
        <v>4.2033084422784502E-3</v>
      </c>
      <c r="AH163" s="29">
        <v>1.230373705149034E-2</v>
      </c>
      <c r="AI163" s="29">
        <v>2.1280120065714319E-2</v>
      </c>
      <c r="AJ163" s="29">
        <v>2.5929756072297441E-2</v>
      </c>
      <c r="AK163" s="3">
        <f t="shared" si="2"/>
        <v>1.0303213237543419E-2</v>
      </c>
      <c r="AM163" s="16" t="s">
        <v>117</v>
      </c>
      <c r="AO163" s="7">
        <f>(SUM(AC154:AJ176)+SUM(A154:D167))/173</f>
        <v>8.2625080375831536E-2</v>
      </c>
      <c r="AP163" s="2">
        <f>((AK163-AK$15)*100)/AK$15</f>
        <v>-49.939205282322568</v>
      </c>
      <c r="AR163" s="16" t="s">
        <v>117</v>
      </c>
      <c r="AS163" s="2"/>
      <c r="AT163" s="1">
        <f>((AO163-AO$15)*100)/AO$15</f>
        <v>-14.313986532574029</v>
      </c>
    </row>
    <row r="164" spans="1:46" x14ac:dyDescent="0.25">
      <c r="A164" s="29">
        <v>4.1722710108215648E-2</v>
      </c>
      <c r="B164" s="30">
        <v>1.4727670054718339E-2</v>
      </c>
      <c r="C164" s="29" t="s">
        <v>0</v>
      </c>
      <c r="D164" s="29" t="s">
        <v>0</v>
      </c>
      <c r="E164" s="34">
        <v>8.1436780300000001E-10</v>
      </c>
      <c r="F164" s="34">
        <v>1.5062448382058299E-3</v>
      </c>
      <c r="G164" s="34">
        <v>1.4001453000000001E-10</v>
      </c>
      <c r="H164" s="34">
        <v>9.0775363999999995E-11</v>
      </c>
      <c r="I164" s="34">
        <v>5.5510960499999999E-11</v>
      </c>
      <c r="J164" s="34">
        <v>4.6084426E-11</v>
      </c>
      <c r="K164" s="34">
        <v>4.3502168999999997E-11</v>
      </c>
      <c r="L164" s="34">
        <v>4.7332087400000003E-11</v>
      </c>
      <c r="M164" s="34">
        <v>6.5244840999999995E-11</v>
      </c>
      <c r="N164" s="34">
        <v>3.65229427E-10</v>
      </c>
      <c r="O164" s="34">
        <v>1.6615634059999999E-9</v>
      </c>
      <c r="P164" s="34">
        <v>2.1443530670000001E-9</v>
      </c>
      <c r="Q164" s="34">
        <v>1.84354124316672E-3</v>
      </c>
      <c r="R164" s="34">
        <v>2.886839013701948E-2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1.823950711079993E-2</v>
      </c>
      <c r="X164" s="35">
        <v>1.2446324074866261E-2</v>
      </c>
      <c r="Y164" s="35">
        <v>1.462033106791673E-2</v>
      </c>
      <c r="Z164" s="35">
        <v>9.39186904828496E-3</v>
      </c>
      <c r="AA164" s="35">
        <v>2.9012993072925049E-2</v>
      </c>
      <c r="AB164" s="35" t="s">
        <v>0</v>
      </c>
      <c r="AC164" s="36" t="s">
        <v>0</v>
      </c>
      <c r="AD164" s="29" t="s">
        <v>0</v>
      </c>
      <c r="AE164" s="29">
        <v>9.6487370800000001E-9</v>
      </c>
      <c r="AF164" s="29">
        <v>4.6386335200000001E-10</v>
      </c>
      <c r="AG164" s="29">
        <v>3.6291063714955001E-4</v>
      </c>
      <c r="AH164" s="29">
        <v>1.851639905580342E-2</v>
      </c>
      <c r="AI164" s="29">
        <v>2.7313530070038491E-2</v>
      </c>
      <c r="AJ164" s="29">
        <v>3.6072575089371277E-2</v>
      </c>
      <c r="AK164" s="3">
        <f t="shared" si="2"/>
        <v>9.4312967109281571E-3</v>
      </c>
      <c r="AM164" t="s">
        <v>118</v>
      </c>
      <c r="AO164" s="2">
        <f>((SUM(A150:Z183)+SUM(AA150:AJ176))/895)</f>
        <v>8.1298350087702767E-2</v>
      </c>
      <c r="AP164" s="2">
        <f>((AK164-AK$16)*100)/AK$16</f>
        <v>-51.495409463812386</v>
      </c>
      <c r="AR164" t="s">
        <v>118</v>
      </c>
      <c r="AT164" s="1">
        <f>((AO164-AO$16)*100)/AO$16</f>
        <v>-12.054071735630682</v>
      </c>
    </row>
    <row r="165" spans="1:46" x14ac:dyDescent="0.25">
      <c r="A165" s="29">
        <v>7.2066960329031829E-2</v>
      </c>
      <c r="B165" s="30">
        <v>2.8311599076885189E-2</v>
      </c>
      <c r="C165" s="29">
        <v>1.3552927700000001E-10</v>
      </c>
      <c r="D165" s="29">
        <v>3.3881486699999999E-10</v>
      </c>
      <c r="E165" s="34">
        <v>4.6412967000000001E-10</v>
      </c>
      <c r="F165" s="34">
        <v>4.6242972800000002E-10</v>
      </c>
      <c r="G165" s="34">
        <v>1.6679362499999999E-10</v>
      </c>
      <c r="H165" s="34">
        <v>1.2635159000000001E-10</v>
      </c>
      <c r="I165" s="34">
        <v>6.2592224999999999E-11</v>
      </c>
      <c r="J165" s="34">
        <v>5.9484547000000005E-11</v>
      </c>
      <c r="K165" s="34">
        <v>5.2814227E-11</v>
      </c>
      <c r="L165" s="34">
        <v>5.7016793999999998E-11</v>
      </c>
      <c r="M165" s="34">
        <v>7.7627271999999997E-11</v>
      </c>
      <c r="N165" s="34">
        <v>1.3947531500000001E-10</v>
      </c>
      <c r="O165" s="34">
        <v>5.0421452999999997E-10</v>
      </c>
      <c r="P165" s="34">
        <v>1.068965204581805E-2</v>
      </c>
      <c r="Q165" s="34">
        <v>1.3417506049137331E-2</v>
      </c>
      <c r="R165" s="34">
        <v>3.2830950091742687E-2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2.24620592E-10</v>
      </c>
      <c r="X165" s="35">
        <v>6.1559853399999997E-10</v>
      </c>
      <c r="Y165" s="35">
        <v>2.8391067067004009E-2</v>
      </c>
      <c r="Z165" s="35">
        <v>3.7933376081971282E-2</v>
      </c>
      <c r="AA165" s="35">
        <v>3.0760195072611539E-2</v>
      </c>
      <c r="AB165" s="35" t="s">
        <v>0</v>
      </c>
      <c r="AC165" s="36" t="s">
        <v>0</v>
      </c>
      <c r="AD165" s="29" t="s">
        <v>0</v>
      </c>
      <c r="AE165" s="29">
        <v>4.7236961599999998E-10</v>
      </c>
      <c r="AF165" s="29">
        <v>5.4576406411219157E-3</v>
      </c>
      <c r="AG165" s="29">
        <v>8.2652800439477828E-3</v>
      </c>
      <c r="AH165" s="29">
        <v>2.080973605911177E-2</v>
      </c>
      <c r="AI165" s="29">
        <v>2.8537517071816291E-2</v>
      </c>
      <c r="AJ165" s="29">
        <v>4.5636190112273711E-2</v>
      </c>
      <c r="AK165" s="3">
        <f t="shared" si="2"/>
        <v>1.2520954265597788E-2</v>
      </c>
      <c r="AM165" t="s">
        <v>119</v>
      </c>
      <c r="AP165" s="2">
        <f>((AK165-AK$17)*100)/AK$17</f>
        <v>-43.612130955890088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3.4777805087816381E-2</v>
      </c>
      <c r="B166" s="30">
        <v>1.291032605085099E-2</v>
      </c>
      <c r="C166" s="29">
        <v>1.2648270200000001E-10</v>
      </c>
      <c r="D166" s="29">
        <v>1.7425608100000001E-10</v>
      </c>
      <c r="E166" s="34">
        <v>1.48365375E-10</v>
      </c>
      <c r="F166" s="34">
        <v>1.99945251E-10</v>
      </c>
      <c r="G166" s="34">
        <v>1.9192583000000001E-10</v>
      </c>
      <c r="H166" s="34">
        <v>1.24290913E-10</v>
      </c>
      <c r="I166" s="34">
        <v>9.8688851E-11</v>
      </c>
      <c r="J166" s="34">
        <v>1.02530072E-10</v>
      </c>
      <c r="K166" s="34">
        <v>1.1074772900000001E-10</v>
      </c>
      <c r="L166" s="34">
        <v>1.1944062E-10</v>
      </c>
      <c r="M166" s="34">
        <v>1.7806889599999999E-10</v>
      </c>
      <c r="N166" s="34">
        <v>2.3330066632494E-4</v>
      </c>
      <c r="O166" s="34">
        <v>1.216685304667544E-2</v>
      </c>
      <c r="P166" s="34">
        <v>2.4266293060218842E-2</v>
      </c>
      <c r="Q166" s="34">
        <v>3.3876200074558722E-2</v>
      </c>
      <c r="R166" s="34">
        <v>2.2982156063443681E-2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2.1940406E-10</v>
      </c>
      <c r="X166" s="35">
        <v>5.3540813407948534E-3</v>
      </c>
      <c r="Y166" s="35">
        <v>2.7543515064564129E-2</v>
      </c>
      <c r="Z166" s="35">
        <v>4.6620730096659173E-2</v>
      </c>
      <c r="AA166" s="35">
        <v>4.472018809668854E-2</v>
      </c>
      <c r="AB166" s="35" t="s">
        <v>0</v>
      </c>
      <c r="AC166" s="36" t="s">
        <v>0</v>
      </c>
      <c r="AD166" s="29" t="s">
        <v>0</v>
      </c>
      <c r="AE166" s="29">
        <v>1.8586947100000001E-10</v>
      </c>
      <c r="AF166" s="29">
        <v>4.1306214401692501E-3</v>
      </c>
      <c r="AG166" s="29">
        <v>1.324501905182594E-2</v>
      </c>
      <c r="AH166" s="29">
        <v>1.995508206118864E-2</v>
      </c>
      <c r="AI166" s="29">
        <v>3.1897813081095981E-2</v>
      </c>
      <c r="AJ166" s="29">
        <v>4.9055300123868613E-2</v>
      </c>
      <c r="AK166" s="3">
        <f t="shared" si="2"/>
        <v>1.3232251254715858E-2</v>
      </c>
      <c r="AM166" t="s">
        <v>120</v>
      </c>
      <c r="AP166" s="2">
        <f>((AK166-AK$18)*100)/AK$18</f>
        <v>-40.284981368436547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0</v>
      </c>
      <c r="B167" s="30" t="s">
        <v>0</v>
      </c>
      <c r="C167" s="29">
        <v>1.06441152E-10</v>
      </c>
      <c r="D167" s="29">
        <v>3.0988871999999999E-10</v>
      </c>
      <c r="E167" s="34">
        <v>1.2156954052441179E-2</v>
      </c>
      <c r="F167" s="34">
        <v>1.9813765599999999E-10</v>
      </c>
      <c r="G167" s="34">
        <v>1.4223663700000001E-10</v>
      </c>
      <c r="H167" s="34">
        <v>9.5489990000000005E-11</v>
      </c>
      <c r="I167" s="34">
        <v>8.3828611000000002E-11</v>
      </c>
      <c r="J167" s="34">
        <v>8.3656641000000005E-11</v>
      </c>
      <c r="K167" s="34">
        <v>8.6095325000000001E-11</v>
      </c>
      <c r="L167" s="34">
        <v>8.8575255999999994E-11</v>
      </c>
      <c r="M167" s="34">
        <v>1.05117765E-10</v>
      </c>
      <c r="N167" s="34">
        <v>1.3099589699999999E-10</v>
      </c>
      <c r="O167" s="34">
        <v>1.9019393999999999E-10</v>
      </c>
      <c r="P167" s="34">
        <v>5.3297053408213951E-3</v>
      </c>
      <c r="Q167" s="34">
        <v>2.4786832063023571E-2</v>
      </c>
      <c r="R167" s="34">
        <v>3.1310387073646383E-2</v>
      </c>
      <c r="S167" s="35" t="s">
        <v>0</v>
      </c>
      <c r="T167" s="35" t="s">
        <v>0</v>
      </c>
      <c r="U167" s="35" t="s">
        <v>0</v>
      </c>
      <c r="V167" s="35">
        <v>1.04225783E-10</v>
      </c>
      <c r="W167" s="35">
        <v>1.03769278E-10</v>
      </c>
      <c r="X167" s="35">
        <v>1.07752122E-10</v>
      </c>
      <c r="Y167" s="35">
        <v>1.9343655100000001E-10</v>
      </c>
      <c r="Z167" s="35">
        <v>7.3342547426674424E-3</v>
      </c>
      <c r="AA167" s="35">
        <v>3.6442560082190947E-2</v>
      </c>
      <c r="AB167" s="35" t="s">
        <v>0</v>
      </c>
      <c r="AC167" s="36" t="s">
        <v>0</v>
      </c>
      <c r="AD167" s="29" t="s">
        <v>0</v>
      </c>
      <c r="AE167" s="29">
        <v>3.5671118999999998E-10</v>
      </c>
      <c r="AF167" s="29">
        <v>8.3657066170015013E-5</v>
      </c>
      <c r="AG167" s="29">
        <v>2.673673607538329E-2</v>
      </c>
      <c r="AH167" s="29">
        <v>1.5935104056172381E-2</v>
      </c>
      <c r="AI167" s="29">
        <v>2.0242268062099861E-2</v>
      </c>
      <c r="AJ167" s="29">
        <v>3.5237107092247408E-2</v>
      </c>
      <c r="AK167" s="3">
        <f t="shared" si="2"/>
        <v>7.6998417211934416E-3</v>
      </c>
      <c r="AM167" t="s">
        <v>121</v>
      </c>
      <c r="AO167" s="2">
        <f>SUM(U182:W183)/6</f>
        <v>0.31087742983333333</v>
      </c>
      <c r="AP167" s="2">
        <f>((AK167-AK$19)*100)/AK$19</f>
        <v>-36.973755064133073</v>
      </c>
      <c r="AR167" t="s">
        <v>124</v>
      </c>
      <c r="AT167" s="1">
        <f>((AO167-AO$19)*100)/AO$19</f>
        <v>13.861875668884839</v>
      </c>
    </row>
    <row r="168" spans="1:46" x14ac:dyDescent="0.25">
      <c r="A168" t="s">
        <v>0</v>
      </c>
      <c r="B168" s="37" t="s">
        <v>0</v>
      </c>
      <c r="C168" s="34">
        <v>1.8883352499999999E-10</v>
      </c>
      <c r="D168" s="34">
        <v>2.7016923663976389E-4</v>
      </c>
      <c r="E168" s="34">
        <v>3.2505811800000002E-10</v>
      </c>
      <c r="F168" s="34">
        <v>1.3954652900000001E-10</v>
      </c>
      <c r="G168" s="34">
        <v>1.11863736E-10</v>
      </c>
      <c r="H168" s="34">
        <v>1.00728911E-10</v>
      </c>
      <c r="I168" s="34">
        <v>1.0885297E-10</v>
      </c>
      <c r="J168" s="34">
        <v>1.20956998E-10</v>
      </c>
      <c r="K168" s="34">
        <v>1.12880464E-10</v>
      </c>
      <c r="L168" s="34">
        <v>1.05756012E-10</v>
      </c>
      <c r="M168" s="34">
        <v>1.13846993E-10</v>
      </c>
      <c r="N168" s="34">
        <v>1.3740475999999999E-10</v>
      </c>
      <c r="O168" s="34">
        <v>1.9867181999999999E-10</v>
      </c>
      <c r="P168" s="34">
        <v>7.1939430424982007E-3</v>
      </c>
      <c r="Q168" s="34">
        <v>2.0909770057818629E-2</v>
      </c>
      <c r="R168" s="34">
        <v>2.1504615059043421E-2</v>
      </c>
      <c r="S168" s="35" t="s">
        <v>0</v>
      </c>
      <c r="T168" s="35" t="s">
        <v>0</v>
      </c>
      <c r="U168" s="35" t="s">
        <v>0</v>
      </c>
      <c r="V168" s="35">
        <v>9.0521493718027609E-4</v>
      </c>
      <c r="W168" s="35">
        <v>1.2175618499999999E-10</v>
      </c>
      <c r="X168" s="35">
        <v>1.3059525800000001E-10</v>
      </c>
      <c r="Y168" s="35">
        <v>1.8465393500000001E-10</v>
      </c>
      <c r="Z168" s="35">
        <v>6.3588405419669376E-3</v>
      </c>
      <c r="AA168" s="35">
        <v>3.7056457085709052E-2</v>
      </c>
      <c r="AB168" s="35" t="s">
        <v>0</v>
      </c>
      <c r="AC168" s="36" t="s">
        <v>0</v>
      </c>
      <c r="AD168" s="29" t="s">
        <v>0</v>
      </c>
      <c r="AE168" s="29">
        <v>4.4744100142739558E-2</v>
      </c>
      <c r="AF168" s="29">
        <v>1.294125205157412E-2</v>
      </c>
      <c r="AG168" s="29">
        <v>5.5036945423535266E-3</v>
      </c>
      <c r="AH168" s="29">
        <v>2.8139604200000001E-10</v>
      </c>
      <c r="AI168" s="29">
        <v>2.7698864200000002E-10</v>
      </c>
      <c r="AJ168" s="29">
        <v>2.1041553064738681E-2</v>
      </c>
      <c r="AK168" s="3">
        <f t="shared" si="2"/>
        <v>6.3724861615018962E-3</v>
      </c>
      <c r="AP168" s="2">
        <f>((AK168-AK$20)*100)/AK$20</f>
        <v>-36.751288687979169</v>
      </c>
    </row>
    <row r="169" spans="1:46" x14ac:dyDescent="0.25">
      <c r="A169" t="s">
        <v>0</v>
      </c>
      <c r="B169" s="37">
        <v>2.23631043E-10</v>
      </c>
      <c r="C169" s="34">
        <v>1.1196899999999999E-10</v>
      </c>
      <c r="D169" s="34">
        <v>1.61075608E-10</v>
      </c>
      <c r="E169" s="34">
        <v>1.0222756199999999E-10</v>
      </c>
      <c r="F169" s="34">
        <v>9.9810788999999999E-11</v>
      </c>
      <c r="G169" s="34">
        <v>1.2355699600000001E-10</v>
      </c>
      <c r="H169" s="34">
        <v>1.5991086099999999E-10</v>
      </c>
      <c r="I169" s="34">
        <v>4.1334299150599998E-7</v>
      </c>
      <c r="J169" s="34">
        <v>1.045488754570344E-2</v>
      </c>
      <c r="K169" s="34">
        <v>1.5264505550500169E-2</v>
      </c>
      <c r="L169" s="34">
        <v>1.9494018055209221E-2</v>
      </c>
      <c r="M169" s="34">
        <v>1.7180586052569599E-2</v>
      </c>
      <c r="N169" s="34">
        <v>1.258596604779764E-2</v>
      </c>
      <c r="O169" s="34">
        <v>8.6495620440349297E-3</v>
      </c>
      <c r="P169" s="34">
        <v>1.357103604930766E-2</v>
      </c>
      <c r="Q169" s="34">
        <v>1.7230058053958709E-2</v>
      </c>
      <c r="R169" s="34">
        <v>2.0015570058061399E-2</v>
      </c>
      <c r="S169" s="35" t="s">
        <v>0</v>
      </c>
      <c r="T169" s="35" t="s">
        <v>0</v>
      </c>
      <c r="U169" s="35">
        <v>1.2884473600000001E-10</v>
      </c>
      <c r="V169" s="35">
        <v>2.31680166E-10</v>
      </c>
      <c r="W169" s="35">
        <v>5.3067260408065971E-3</v>
      </c>
      <c r="X169" s="35">
        <v>2.8580092389587182E-3</v>
      </c>
      <c r="Y169" s="35">
        <v>1.7790892617817501E-4</v>
      </c>
      <c r="Z169" s="35">
        <v>6.7632920999999998E-10</v>
      </c>
      <c r="AA169" s="35">
        <v>1.1798288052123899E-2</v>
      </c>
      <c r="AB169" s="35" t="s">
        <v>0</v>
      </c>
      <c r="AC169" s="36" t="s">
        <v>0</v>
      </c>
      <c r="AD169" s="29" t="s">
        <v>0</v>
      </c>
      <c r="AE169" s="29">
        <v>4.5195652299354697E-2</v>
      </c>
      <c r="AF169" s="29">
        <v>8.7955175456935538E-3</v>
      </c>
      <c r="AG169" s="29">
        <v>2.2719360599999999E-10</v>
      </c>
      <c r="AH169" s="29">
        <v>6.0988839300000005E-10</v>
      </c>
      <c r="AI169" s="29">
        <v>1.034096305E-9</v>
      </c>
      <c r="AJ169" s="29">
        <v>3.2443013087318479E-2</v>
      </c>
      <c r="AK169" s="3">
        <f t="shared" si="2"/>
        <v>8.0340573960260894E-3</v>
      </c>
      <c r="AO169" s="49"/>
      <c r="AP169" s="2">
        <f>((AK169-AK$21)*100)/AK$21</f>
        <v>-46.772698640633536</v>
      </c>
    </row>
    <row r="170" spans="1:46" x14ac:dyDescent="0.25">
      <c r="A170" t="s">
        <v>0</v>
      </c>
      <c r="B170" s="37">
        <v>1.2890800400000001E-10</v>
      </c>
      <c r="C170" s="34">
        <v>6.5645232999999995E-11</v>
      </c>
      <c r="D170" s="34">
        <v>6.1391612500000004E-11</v>
      </c>
      <c r="E170" s="34">
        <v>5.3229133999999998E-11</v>
      </c>
      <c r="F170" s="34">
        <v>6.5191110999999998E-11</v>
      </c>
      <c r="G170" s="34">
        <v>8.2766936000000004E-11</v>
      </c>
      <c r="H170" s="34">
        <v>1.06662226E-10</v>
      </c>
      <c r="I170" s="34">
        <v>1.6650220300000001E-10</v>
      </c>
      <c r="J170" s="34">
        <v>2.6970565999999999E-10</v>
      </c>
      <c r="K170" s="34">
        <v>6.0001080412744878E-3</v>
      </c>
      <c r="L170" s="34">
        <v>1.201469804658587E-2</v>
      </c>
      <c r="M170" s="34">
        <v>1.7168460051929142E-2</v>
      </c>
      <c r="N170" s="34">
        <v>1.4507969049667949E-2</v>
      </c>
      <c r="O170" s="34">
        <v>1.3109663549295001E-2</v>
      </c>
      <c r="P170" s="34">
        <v>1.8249944056594899E-2</v>
      </c>
      <c r="Q170" s="34">
        <v>3.8730945091936288E-2</v>
      </c>
      <c r="R170" s="34">
        <v>4.4868750104882421E-2</v>
      </c>
      <c r="S170" s="35" t="s">
        <v>0</v>
      </c>
      <c r="T170" s="35" t="s">
        <v>0</v>
      </c>
      <c r="U170" s="35">
        <v>1.57622309E-10</v>
      </c>
      <c r="V170" s="35">
        <v>2.2876730600000001E-10</v>
      </c>
      <c r="W170" s="35">
        <v>1.8697428399999999E-10</v>
      </c>
      <c r="X170" s="35">
        <v>2.4207758400000001E-10</v>
      </c>
      <c r="Y170" s="35">
        <v>8.8585340451006658E-3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3.1054778089135909E-2</v>
      </c>
      <c r="AG170" s="29">
        <v>4.0401591400000002E-10</v>
      </c>
      <c r="AH170" s="29">
        <v>2.8866438132762219E-2</v>
      </c>
      <c r="AI170" s="29">
        <v>3.227921225223207E-2</v>
      </c>
      <c r="AJ170" s="29">
        <v>9.7668255492004367E-3</v>
      </c>
      <c r="AK170" s="3">
        <f t="shared" si="2"/>
        <v>1.020282697333544E-2</v>
      </c>
      <c r="AP170" s="2">
        <f>((AK170-AK$22)*100)/AK$22</f>
        <v>-42.435297619721339</v>
      </c>
    </row>
    <row r="171" spans="1:46" x14ac:dyDescent="0.25">
      <c r="A171" t="s">
        <v>0</v>
      </c>
      <c r="B171" s="37">
        <v>1.09161457E-10</v>
      </c>
      <c r="C171" s="34">
        <v>5.1722616000000001E-11</v>
      </c>
      <c r="D171" s="34">
        <v>5.7213698999999998E-11</v>
      </c>
      <c r="E171" s="34">
        <v>4.3783036599999998E-11</v>
      </c>
      <c r="F171" s="34">
        <v>4.9956715999999999E-11</v>
      </c>
      <c r="G171" s="34">
        <v>6.2097535999999997E-11</v>
      </c>
      <c r="H171" s="34">
        <v>6.383235E-11</v>
      </c>
      <c r="I171" s="34">
        <v>7.2633575000000001E-11</v>
      </c>
      <c r="J171" s="34">
        <v>8.4813364000000006E-11</v>
      </c>
      <c r="K171" s="34">
        <v>1.14342261E-10</v>
      </c>
      <c r="L171" s="34">
        <v>1.2183599399999999E-10</v>
      </c>
      <c r="M171" s="34">
        <v>1.66710652E-10</v>
      </c>
      <c r="N171" s="34">
        <v>2.9078953299999999E-10</v>
      </c>
      <c r="O171" s="34">
        <v>2.1875345900000001E-10</v>
      </c>
      <c r="P171" s="34">
        <v>4.8500154999999996E-10</v>
      </c>
      <c r="Q171" s="34">
        <v>2.3683237064119591E-2</v>
      </c>
      <c r="R171" s="34">
        <v>3.5116732112281973E-2</v>
      </c>
      <c r="S171" s="35" t="s">
        <v>0</v>
      </c>
      <c r="T171" s="35">
        <v>5.417190541296182E-3</v>
      </c>
      <c r="U171" s="35">
        <v>1.5648906999999999E-10</v>
      </c>
      <c r="V171" s="35">
        <v>1.11565958E-10</v>
      </c>
      <c r="W171" s="35">
        <v>1.23072665E-10</v>
      </c>
      <c r="X171" s="35">
        <v>1.09864082E-10</v>
      </c>
      <c r="Y171" s="35">
        <v>7.3063424000000003E-11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5.4036028129255502E-2</v>
      </c>
      <c r="AG171" s="29">
        <v>3.41901159714387E-2</v>
      </c>
      <c r="AH171" s="29">
        <v>1.9857230079830129E-2</v>
      </c>
      <c r="AI171" s="29">
        <v>3.1727906122785809E-2</v>
      </c>
      <c r="AJ171" s="29">
        <v>2.1979073094359869E-2</v>
      </c>
      <c r="AK171" s="3">
        <f t="shared" si="2"/>
        <v>8.071696988645384E-3</v>
      </c>
      <c r="AP171" s="2">
        <f>((AK171-AK$23)*100)/AK$23</f>
        <v>-36.394601731439288</v>
      </c>
    </row>
    <row r="172" spans="1:46" x14ac:dyDescent="0.25">
      <c r="A172" t="s">
        <v>0</v>
      </c>
      <c r="B172" s="37">
        <v>1.9356838000000001E-10</v>
      </c>
      <c r="C172" s="34">
        <v>6.0174525999999999E-11</v>
      </c>
      <c r="D172" s="34">
        <v>5.2753320000000002E-11</v>
      </c>
      <c r="E172" s="34">
        <v>4.0729554500000002E-11</v>
      </c>
      <c r="F172" s="34">
        <v>4.4407015000000001E-11</v>
      </c>
      <c r="G172" s="34">
        <v>5.7780467999999999E-11</v>
      </c>
      <c r="H172" s="34">
        <v>7.7809152000000002E-11</v>
      </c>
      <c r="I172" s="34">
        <v>1.12589107E-10</v>
      </c>
      <c r="J172" s="34">
        <v>3.80595978E-10</v>
      </c>
      <c r="K172" s="34">
        <v>5.5134122700000005E-10</v>
      </c>
      <c r="L172" s="34">
        <v>2.0401430699999999E-10</v>
      </c>
      <c r="M172" s="34">
        <v>2.11340907E-10</v>
      </c>
      <c r="N172" s="34">
        <v>1.6311789900000001E-10</v>
      </c>
      <c r="O172" s="34">
        <v>1.53959227E-10</v>
      </c>
      <c r="P172" s="34">
        <v>6.3200180431049642E-3</v>
      </c>
      <c r="Q172" s="34">
        <v>4.6045754424440699E-2</v>
      </c>
      <c r="R172" s="34" t="s">
        <v>0</v>
      </c>
      <c r="S172" s="35">
        <v>4.6459349394000003E-7</v>
      </c>
      <c r="T172" s="35">
        <v>1.5312766000000001E-10</v>
      </c>
      <c r="U172" s="35">
        <v>7.6977215000000003E-11</v>
      </c>
      <c r="V172" s="35">
        <v>8.7025003999999994E-11</v>
      </c>
      <c r="W172" s="35">
        <v>8.9338528999999996E-11</v>
      </c>
      <c r="X172" s="35">
        <v>8.3933562000000002E-11</v>
      </c>
      <c r="Y172" s="35">
        <v>6.5169151999999995E-11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6.4442276600000001E-2</v>
      </c>
      <c r="AG172" s="29">
        <v>4.4920759271299397E-2</v>
      </c>
      <c r="AH172" s="29">
        <v>4.5207247177837098E-2</v>
      </c>
      <c r="AI172" s="29">
        <v>5.1977352629897E-2</v>
      </c>
      <c r="AJ172" s="29">
        <v>4.5570062437700301E-2</v>
      </c>
      <c r="AK172" s="3">
        <f t="shared" si="2"/>
        <v>1.0874426358483057E-2</v>
      </c>
      <c r="AP172" s="2">
        <f>((AK172-AK$24)*100)/AK$24</f>
        <v>-29.615175700576454</v>
      </c>
    </row>
    <row r="173" spans="1:46" x14ac:dyDescent="0.25">
      <c r="A173" t="s">
        <v>0</v>
      </c>
      <c r="B173" s="37">
        <v>1.7591372119360311E-2</v>
      </c>
      <c r="C173" s="34">
        <v>3.3050550859999998E-9</v>
      </c>
      <c r="D173" s="34">
        <v>9.8889215999999994E-11</v>
      </c>
      <c r="E173" s="34">
        <v>5.3138020999999998E-11</v>
      </c>
      <c r="F173" s="34">
        <v>7.4859007000000002E-11</v>
      </c>
      <c r="G173" s="34">
        <v>1.1046437E-10</v>
      </c>
      <c r="H173" s="34">
        <v>1.7111020400000001E-10</v>
      </c>
      <c r="I173" s="34">
        <v>2.75595864E-10</v>
      </c>
      <c r="J173" s="34">
        <v>2.9990303499999999E-10</v>
      </c>
      <c r="K173" s="34">
        <v>2.9641177799999999E-10</v>
      </c>
      <c r="L173" s="34">
        <v>3.97674011E-10</v>
      </c>
      <c r="M173" s="34">
        <v>7.7157691000000003E-10</v>
      </c>
      <c r="N173" s="34">
        <v>1.3105334500000001E-9</v>
      </c>
      <c r="O173" s="34">
        <v>2.0504689299999999E-10</v>
      </c>
      <c r="P173" s="38">
        <v>3.8655340438163949E-3</v>
      </c>
      <c r="Q173" s="38" t="s">
        <v>0</v>
      </c>
      <c r="R173" s="38">
        <v>3.3285387219818038E-2</v>
      </c>
      <c r="S173" s="35">
        <v>2.3095100599999999E-10</v>
      </c>
      <c r="T173" s="35">
        <v>1.20894605E-10</v>
      </c>
      <c r="U173" s="35">
        <v>9.2780727999999995E-11</v>
      </c>
      <c r="V173" s="35">
        <v>1.5482226300000001E-10</v>
      </c>
      <c r="W173" s="35">
        <v>2.4374115300000002E-10</v>
      </c>
      <c r="X173" s="35">
        <v>1.0441646E-10</v>
      </c>
      <c r="Y173" s="35">
        <v>1.25377625E-10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8.4492625000000002E-2</v>
      </c>
      <c r="AG173" s="29">
        <v>5.2608859291794999E-2</v>
      </c>
      <c r="AH173" s="29" t="s">
        <v>0</v>
      </c>
      <c r="AI173" s="29">
        <v>8.8151776000000015E-2</v>
      </c>
      <c r="AJ173" s="29">
        <v>5.0681775868704503E-2</v>
      </c>
      <c r="AK173" s="3">
        <f t="shared" si="2"/>
        <v>1.2247308814323553E-2</v>
      </c>
      <c r="AP173" s="2">
        <f>((AK173-AK$25)*100)/AK$25</f>
        <v>-22.844155585670361</v>
      </c>
    </row>
    <row r="174" spans="1:46" x14ac:dyDescent="0.25">
      <c r="A174" t="s">
        <v>0</v>
      </c>
      <c r="B174" s="37">
        <v>3.86866910164433E-2</v>
      </c>
      <c r="C174" s="34">
        <v>2.0725528227126609E-2</v>
      </c>
      <c r="D174" s="34">
        <v>8.2768358359999996E-9</v>
      </c>
      <c r="E174" s="34">
        <v>1.55551022E-10</v>
      </c>
      <c r="F174" s="34">
        <v>1.14064286E-10</v>
      </c>
      <c r="G174" s="34">
        <v>1.8592581999999999E-10</v>
      </c>
      <c r="H174" s="34">
        <v>3.2500706699999999E-10</v>
      </c>
      <c r="I174" s="34">
        <v>5.37259985E-10</v>
      </c>
      <c r="J174" s="34">
        <v>4.2892895000000001E-10</v>
      </c>
      <c r="K174" s="34">
        <v>3.4654097299999999E-10</v>
      </c>
      <c r="L174" s="34">
        <v>6.2954858600000001E-10</v>
      </c>
      <c r="M174" s="34">
        <v>7.6978199300000001E-10</v>
      </c>
      <c r="N174" s="34">
        <v>5.3167172199999998E-10</v>
      </c>
      <c r="O174" s="34">
        <v>2.1858702200000002E-9</v>
      </c>
      <c r="P174" s="38" t="s">
        <v>0</v>
      </c>
      <c r="Q174" s="38">
        <v>4.1381981087511302E-2</v>
      </c>
      <c r="R174" s="38">
        <v>3.98758248963016E-2</v>
      </c>
      <c r="S174" s="35">
        <v>2.3144472172384321E-2</v>
      </c>
      <c r="T174" s="35">
        <v>9.6951028329999998E-9</v>
      </c>
      <c r="U174" s="35">
        <v>3.4104486699999999E-10</v>
      </c>
      <c r="V174" s="35">
        <v>5.7891030500000003E-10</v>
      </c>
      <c r="W174" s="35">
        <v>1.2407858260000001E-9</v>
      </c>
      <c r="X174" s="35">
        <v>8.9126492600000005E-10</v>
      </c>
      <c r="Y174" s="35">
        <v>7.7872926869999992E-9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0.100698473</v>
      </c>
      <c r="AG174" s="29">
        <v>7.1336519000000001E-2</v>
      </c>
      <c r="AH174" s="29" t="s">
        <v>0</v>
      </c>
      <c r="AI174" s="29" t="s">
        <v>0</v>
      </c>
      <c r="AJ174" s="29" t="s">
        <v>0</v>
      </c>
      <c r="AK174" s="3">
        <f t="shared" si="2"/>
        <v>1.3433980976846203E-2</v>
      </c>
      <c r="AP174" s="2">
        <f>((AK174-AK$26)*100)/AK$26</f>
        <v>-27.968118886290355</v>
      </c>
    </row>
    <row r="175" spans="1:46" x14ac:dyDescent="0.25">
      <c r="A175" t="s">
        <v>0</v>
      </c>
      <c r="B175" s="37" t="s">
        <v>0</v>
      </c>
      <c r="C175" s="34">
        <v>3.3277027649085397E-2</v>
      </c>
      <c r="D175" s="34">
        <v>1.04296288074E-7</v>
      </c>
      <c r="E175" s="34">
        <v>2.8852230299999999E-10</v>
      </c>
      <c r="F175" s="34">
        <v>1.4889132999999999E-10</v>
      </c>
      <c r="G175" s="34">
        <v>3.41562856E-10</v>
      </c>
      <c r="H175" s="34">
        <v>9.4990650499999992E-10</v>
      </c>
      <c r="I175" s="34">
        <v>2.177370073E-9</v>
      </c>
      <c r="J175" s="34">
        <v>2.7826806400000001E-9</v>
      </c>
      <c r="K175" s="34">
        <v>1.951354023E-9</v>
      </c>
      <c r="L175" s="34">
        <v>3.049661918E-9</v>
      </c>
      <c r="M175" s="34">
        <v>1.793154157E-9</v>
      </c>
      <c r="N175" s="34">
        <v>4.6007399999999998E-10</v>
      </c>
      <c r="O175" s="34">
        <v>5.8441119340000003E-9</v>
      </c>
      <c r="P175" s="38" t="s">
        <v>0</v>
      </c>
      <c r="Q175" s="38">
        <v>4.7119412037877E-2</v>
      </c>
      <c r="R175" s="38">
        <v>4.1212567214507799E-2</v>
      </c>
      <c r="S175" s="35">
        <v>3.28632974282526E-2</v>
      </c>
      <c r="T175" s="35">
        <v>1.9047814818399999E-7</v>
      </c>
      <c r="U175" s="35">
        <v>2.2320952499999999E-9</v>
      </c>
      <c r="V175" s="35">
        <v>6.7785108000000002E-9</v>
      </c>
      <c r="W175" s="35">
        <v>2.0801662040000001E-8</v>
      </c>
      <c r="X175" s="35">
        <v>1.2353440604E-8</v>
      </c>
      <c r="Y175" s="35">
        <v>1.0001572066975861E-2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2.623004106273585E-2</v>
      </c>
      <c r="AG175" s="29">
        <v>0.13600596000000001</v>
      </c>
      <c r="AH175" s="29" t="s">
        <v>0</v>
      </c>
      <c r="AI175" s="29" t="s">
        <v>0</v>
      </c>
      <c r="AJ175" s="29" t="s">
        <v>0</v>
      </c>
      <c r="AK175" s="3">
        <f t="shared" si="2"/>
        <v>1.3612926424452882E-2</v>
      </c>
      <c r="AP175" s="2">
        <f>((AK175-AK$27)*100)/AK$27</f>
        <v>-34.111909397437017</v>
      </c>
    </row>
    <row r="176" spans="1:46" x14ac:dyDescent="0.25">
      <c r="A176" t="s">
        <v>0</v>
      </c>
      <c r="B176" s="37" t="s">
        <v>0</v>
      </c>
      <c r="C176" s="34">
        <v>7.3626769150533011E-2</v>
      </c>
      <c r="D176" s="34">
        <v>9.5168070962474809E-3</v>
      </c>
      <c r="E176" s="34">
        <v>1.9824518999999999E-10</v>
      </c>
      <c r="F176" s="34">
        <v>3.7741151499999999E-11</v>
      </c>
      <c r="G176" s="34">
        <v>3.4667150999999998E-11</v>
      </c>
      <c r="H176" s="34">
        <v>5.16779075E-11</v>
      </c>
      <c r="I176" s="34">
        <v>7.2382453999999995E-11</v>
      </c>
      <c r="J176" s="34">
        <v>9.7869755999999995E-11</v>
      </c>
      <c r="K176" s="34">
        <v>2.56213554E-9</v>
      </c>
      <c r="L176" s="34">
        <v>8.3933545749999996E-9</v>
      </c>
      <c r="M176" s="34">
        <v>4.1977995050000003E-9</v>
      </c>
      <c r="N176" s="34">
        <v>2.9446210899999998E-9</v>
      </c>
      <c r="O176" s="34">
        <v>9.89018507499906E-3</v>
      </c>
      <c r="P176" s="38" t="s">
        <v>0</v>
      </c>
      <c r="Q176" s="38">
        <v>6.1379389536662998E-2</v>
      </c>
      <c r="R176" s="38">
        <v>2.88680423877983E-2</v>
      </c>
      <c r="S176" s="35">
        <v>9.3252970601228596E-3</v>
      </c>
      <c r="T176" s="35">
        <v>3.2977939899999998E-9</v>
      </c>
      <c r="U176" s="35">
        <v>2.5641242899999999E-9</v>
      </c>
      <c r="V176" s="35">
        <v>7.2069481200000001E-9</v>
      </c>
      <c r="W176" s="35">
        <v>2.0287987554609998E-5</v>
      </c>
      <c r="X176" s="35">
        <v>6.4504645372541296E-4</v>
      </c>
      <c r="Y176" s="35">
        <v>1.6911839325000002E-8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8.7850851508565354E-3</v>
      </c>
      <c r="AP176" s="2">
        <f>((AK176-AK$28)*100)/AK$28</f>
        <v>-39.474448901712535</v>
      </c>
    </row>
    <row r="177" spans="1:42" x14ac:dyDescent="0.25">
      <c r="A177" s="32" t="s">
        <v>0</v>
      </c>
      <c r="B177" s="39" t="s">
        <v>0</v>
      </c>
      <c r="C177" s="32">
        <v>5.5993170426371641E-3</v>
      </c>
      <c r="D177" s="32">
        <v>5.6220632644741302E-2</v>
      </c>
      <c r="E177" s="32">
        <v>6.4612766260977006E-2</v>
      </c>
      <c r="F177" s="32">
        <v>6.0186369035326003E-2</v>
      </c>
      <c r="G177" s="32">
        <v>4.8672955426378527E-2</v>
      </c>
      <c r="H177" s="32">
        <v>3.7383660197103971E-2</v>
      </c>
      <c r="I177" s="32">
        <v>1.144197006130181E-2</v>
      </c>
      <c r="J177" s="32">
        <v>3.7951136300000004E-9</v>
      </c>
      <c r="K177" s="32">
        <v>1.4675479200000001E-10</v>
      </c>
      <c r="L177" s="32">
        <v>8.3872886000000002E-11</v>
      </c>
      <c r="M177" s="32">
        <v>1.8437563000000001E-10</v>
      </c>
      <c r="N177" s="32">
        <v>1.362473207230069E-2</v>
      </c>
      <c r="O177" s="32">
        <v>2.5859270151290081E-2</v>
      </c>
      <c r="P177" s="32" t="s">
        <v>0</v>
      </c>
      <c r="Q177" s="32" t="s">
        <v>0</v>
      </c>
      <c r="R177" s="32" t="s">
        <v>0</v>
      </c>
      <c r="S177" s="33">
        <v>8.2781723500000001E-2</v>
      </c>
      <c r="T177" s="33">
        <v>6.50242591368735E-2</v>
      </c>
      <c r="U177" s="33">
        <v>5.0147173087087507E-2</v>
      </c>
      <c r="V177" s="33">
        <v>5.5502223579886008E-5</v>
      </c>
      <c r="W177" s="33">
        <v>7.9786510999999999E-11</v>
      </c>
      <c r="X177" s="33">
        <v>1.1407569080205879E-2</v>
      </c>
      <c r="Y177" s="33">
        <v>8.9279665765460304E-4</v>
      </c>
      <c r="Z177" s="33" t="s">
        <v>0</v>
      </c>
      <c r="AA177" s="40" t="s">
        <v>0</v>
      </c>
      <c r="AB177" s="40">
        <v>3.9261480999999997E-11</v>
      </c>
      <c r="AC177" s="40">
        <v>3.0999631399999999E-10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2.4268668237119061E-2</v>
      </c>
      <c r="AP177" s="2">
        <f>((AK177-AK$29)*100)/AK$29</f>
        <v>-37.147911654003948</v>
      </c>
    </row>
    <row r="178" spans="1:42" x14ac:dyDescent="0.25">
      <c r="A178" s="31" t="s">
        <v>0</v>
      </c>
      <c r="B178" s="41" t="s">
        <v>0</v>
      </c>
      <c r="C178" s="31" t="s">
        <v>0</v>
      </c>
      <c r="D178" s="31">
        <v>0.13733611200000001</v>
      </c>
      <c r="E178" s="31">
        <v>0.14874778</v>
      </c>
      <c r="F178" s="31">
        <v>0.14184487400000001</v>
      </c>
      <c r="G178" s="31">
        <v>0.133970121</v>
      </c>
      <c r="H178" s="31">
        <v>0.12368203999999999</v>
      </c>
      <c r="I178" s="31">
        <v>0.10537276800000001</v>
      </c>
      <c r="J178" s="31">
        <v>8.8060010275915993E-2</v>
      </c>
      <c r="K178" s="31">
        <v>6.9799111302827302E-2</v>
      </c>
      <c r="L178" s="31">
        <v>4.9611375266717543E-2</v>
      </c>
      <c r="M178" s="31">
        <v>2.5282277112891969E-2</v>
      </c>
      <c r="N178" s="31">
        <v>3.4758512150581573E-2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0.215840964</v>
      </c>
      <c r="T178" s="33">
        <v>0.20802456999999999</v>
      </c>
      <c r="U178" s="33">
        <v>0.17823843</v>
      </c>
      <c r="V178" s="33">
        <v>0.12908887399999999</v>
      </c>
      <c r="W178" s="33">
        <v>6.8489657886944597E-2</v>
      </c>
      <c r="X178" s="33">
        <v>2.360367412488288E-2</v>
      </c>
      <c r="Y178" s="33">
        <v>3.5220670219108331E-2</v>
      </c>
      <c r="Z178" s="33">
        <v>5.01031946282592E-3</v>
      </c>
      <c r="AA178" s="40">
        <v>1.20906028E-9</v>
      </c>
      <c r="AB178" s="40">
        <v>3.8698214000000001E-10</v>
      </c>
      <c r="AC178" s="40">
        <v>7.47711747E-10</v>
      </c>
      <c r="AD178" s="40">
        <v>8.9534897999999997E-11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8.3564441010260213E-2</v>
      </c>
      <c r="AP178" s="2">
        <f>((AK178-AK$30)*100)/AK$30</f>
        <v>-24.097701127883251</v>
      </c>
    </row>
    <row r="179" spans="1:42" x14ac:dyDescent="0.25">
      <c r="A179" s="31" t="s">
        <v>0</v>
      </c>
      <c r="B179" s="41" t="s">
        <v>0</v>
      </c>
      <c r="C179" s="31" t="s">
        <v>0</v>
      </c>
      <c r="D179" s="31">
        <v>0.24012196999999999</v>
      </c>
      <c r="E179" s="31">
        <v>0.21423523999999999</v>
      </c>
      <c r="F179" s="31">
        <v>0.18934869400000001</v>
      </c>
      <c r="G179" s="31">
        <v>0.18660533600000001</v>
      </c>
      <c r="H179" s="31">
        <v>0.17937496999999999</v>
      </c>
      <c r="I179" s="31">
        <v>0.16699001999999999</v>
      </c>
      <c r="J179" s="31">
        <v>0.14899913100000001</v>
      </c>
      <c r="K179" s="31">
        <v>0.12951069300000001</v>
      </c>
      <c r="L179" s="31">
        <v>0.104954828217143</v>
      </c>
      <c r="M179" s="31">
        <v>7.5726115099566699E-2</v>
      </c>
      <c r="N179" s="31">
        <v>4.6428340259593241E-2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0.27619852</v>
      </c>
      <c r="T179" s="33">
        <v>0.25869341000000001</v>
      </c>
      <c r="U179" s="33">
        <v>0.25392505999999998</v>
      </c>
      <c r="V179" s="33">
        <v>0.21916056</v>
      </c>
      <c r="W179" s="33">
        <v>0.177248563</v>
      </c>
      <c r="X179" s="33">
        <v>0.106489757</v>
      </c>
      <c r="Y179" s="33">
        <v>6.3578701152141995E-2</v>
      </c>
      <c r="Z179" s="33" t="s">
        <v>0</v>
      </c>
      <c r="AA179" s="40">
        <v>9.8652092270000006E-9</v>
      </c>
      <c r="AB179" s="40">
        <v>2.6307976200000002E-9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0.15187949606122259</v>
      </c>
      <c r="AP179" s="2">
        <f>((AK179-AK$31)*100)/AK$31</f>
        <v>-21.829857516562086</v>
      </c>
    </row>
    <row r="180" spans="1:42" x14ac:dyDescent="0.25">
      <c r="A180" s="31" t="s">
        <v>0</v>
      </c>
      <c r="B180" s="41" t="s">
        <v>0</v>
      </c>
      <c r="C180" s="31" t="s">
        <v>0</v>
      </c>
      <c r="D180" s="31">
        <v>0.27347908999999998</v>
      </c>
      <c r="E180" s="31">
        <v>0.20005410000000001</v>
      </c>
      <c r="F180" s="31">
        <v>0.21145037999999999</v>
      </c>
      <c r="G180" s="31">
        <v>0.20823803399999999</v>
      </c>
      <c r="H180" s="31">
        <v>0.206690387</v>
      </c>
      <c r="I180" s="31">
        <v>0.20108276999999999</v>
      </c>
      <c r="J180" s="31">
        <v>0.19441267600000001</v>
      </c>
      <c r="K180" s="31">
        <v>0.17838501800000001</v>
      </c>
      <c r="L180" s="31">
        <v>0.15025048699999999</v>
      </c>
      <c r="M180" s="31">
        <v>0.11593318289932431</v>
      </c>
      <c r="N180" s="31">
        <v>8.1742816605340329E-2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0.33179064000000003</v>
      </c>
      <c r="U180" s="33">
        <v>0.28311184</v>
      </c>
      <c r="V180" s="33">
        <v>0.29626617</v>
      </c>
      <c r="W180" s="33">
        <v>0.27615339</v>
      </c>
      <c r="X180" s="33">
        <v>0.21821362599999999</v>
      </c>
      <c r="Y180" s="33">
        <v>0.136470646</v>
      </c>
      <c r="Z180" s="33">
        <v>9.7721502289161696E-2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0.20341370865521255</v>
      </c>
      <c r="AP180" s="2">
        <f>((AK180-AK$32)*100)/AK$32</f>
        <v>-23.156403961744918</v>
      </c>
    </row>
    <row r="181" spans="1:42" x14ac:dyDescent="0.25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0.201140983</v>
      </c>
      <c r="F181" s="31">
        <v>0.21129689600000001</v>
      </c>
      <c r="G181" s="31">
        <v>0.2175174</v>
      </c>
      <c r="H181" s="31">
        <v>0.20862193700000001</v>
      </c>
      <c r="I181" s="31">
        <v>0.220047575</v>
      </c>
      <c r="J181" s="31">
        <v>0.226922284</v>
      </c>
      <c r="K181" s="31">
        <v>0.21653170399999999</v>
      </c>
      <c r="L181" s="31">
        <v>0.17912526300000001</v>
      </c>
      <c r="M181" s="31">
        <v>0.1407155215247009</v>
      </c>
      <c r="N181" s="31">
        <v>0.1189090204728077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0.37146235000000011</v>
      </c>
      <c r="V181" s="33">
        <v>0.37491579000000003</v>
      </c>
      <c r="W181" s="33">
        <v>0.35596344000000002</v>
      </c>
      <c r="X181" s="33">
        <v>0.29230751999999999</v>
      </c>
      <c r="Y181" s="33">
        <v>0.20621745499999999</v>
      </c>
      <c r="Z181" s="33">
        <v>0.131113071776739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0.22955051317339048</v>
      </c>
      <c r="AP181" s="2">
        <f>((AK181-AK$33)*100)/AK$33</f>
        <v>-21.197456537912814</v>
      </c>
    </row>
    <row r="182" spans="1:42" x14ac:dyDescent="0.25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0.1389488701530775</v>
      </c>
      <c r="F182" s="27">
        <v>0.1588778525576654</v>
      </c>
      <c r="G182" s="27">
        <v>0.1567099519656539</v>
      </c>
      <c r="H182" s="27">
        <v>0.1194003606108112</v>
      </c>
      <c r="I182" s="27">
        <v>0.150713072011358</v>
      </c>
      <c r="J182" s="27">
        <v>0.23193335700000001</v>
      </c>
      <c r="K182" s="27">
        <v>0.20026540500000001</v>
      </c>
      <c r="L182" s="27">
        <v>0.17661900128960939</v>
      </c>
      <c r="M182" s="27">
        <v>9.993253039556331E-2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0.40318394000000002</v>
      </c>
      <c r="V182" s="27">
        <v>0.39314833999999999</v>
      </c>
      <c r="W182" s="27">
        <v>0.34864508999999999</v>
      </c>
      <c r="X182" s="27">
        <v>0.28916549000000003</v>
      </c>
      <c r="Y182" s="27">
        <v>0.20633565100000001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0.21956277942740993</v>
      </c>
      <c r="AP182" s="2">
        <f>((AK182-AK$34)*100)/AK$34</f>
        <v>-10.268981757885529</v>
      </c>
    </row>
    <row r="183" spans="1:42" x14ac:dyDescent="0.25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0.15489419048086819</v>
      </c>
      <c r="H183" s="27">
        <v>0.15553181053241361</v>
      </c>
      <c r="I183" s="27">
        <v>0.15728259067191999</v>
      </c>
      <c r="J183" s="27">
        <v>0.19577615600000001</v>
      </c>
      <c r="K183" s="27">
        <v>0.14244805033358821</v>
      </c>
      <c r="L183" s="27">
        <v>0.1084099501967694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0.27307682</v>
      </c>
      <c r="V183" s="27">
        <v>0.24260551399999999</v>
      </c>
      <c r="W183" s="27">
        <v>0.20460487499999999</v>
      </c>
      <c r="X183" s="27">
        <v>0.20072689399999999</v>
      </c>
      <c r="Y183" s="27">
        <v>0.14548665052870119</v>
      </c>
      <c r="Z183" s="27">
        <v>0.13637552046136539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0.17643491851713547</v>
      </c>
      <c r="AP183" s="2">
        <f>((AK183-AK$35)*100)/AK$35</f>
        <v>-3.952839021107784</v>
      </c>
    </row>
    <row r="184" spans="1:42" x14ac:dyDescent="0.25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9.549279510118934E-2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0.13003990022941389</v>
      </c>
      <c r="U184" s="25">
        <v>0.15682563035800889</v>
      </c>
      <c r="V184" s="25" t="s">
        <v>0</v>
      </c>
      <c r="W184" s="25" t="s">
        <v>0</v>
      </c>
      <c r="X184" s="25">
        <v>3.1168789400000002E-10</v>
      </c>
      <c r="Y184" s="25">
        <v>5.4441385087835532E-2</v>
      </c>
      <c r="Z184" s="25">
        <v>6.3014500104531926E-2</v>
      </c>
      <c r="AA184" s="25">
        <v>6.7761930100611378E-2</v>
      </c>
      <c r="AB184" s="25">
        <v>5.1290702100268613E-2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7.7358355424193434E-2</v>
      </c>
      <c r="AP184" s="22">
        <f>((AK184-AK$36)*100)/AK$36</f>
        <v>-45.856381822015962</v>
      </c>
    </row>
    <row r="185" spans="1:42" x14ac:dyDescent="0.25">
      <c r="A185" s="25">
        <v>2.7035014899999998E-9</v>
      </c>
      <c r="B185" s="26">
        <v>9.1048498300000007E-9</v>
      </c>
      <c r="C185" s="25">
        <v>9.0449987340000006E-9</v>
      </c>
      <c r="D185" s="25">
        <v>8.80088257E-9</v>
      </c>
      <c r="E185" s="25">
        <v>4.0626024899999997E-9</v>
      </c>
      <c r="F185" s="25">
        <v>4.85306524E-9</v>
      </c>
      <c r="G185" s="25">
        <v>4.1559918400000002E-9</v>
      </c>
      <c r="H185" s="25">
        <v>3.7954145099999999E-9</v>
      </c>
      <c r="I185" s="25">
        <v>3.6496280539999999E-9</v>
      </c>
      <c r="J185" s="25">
        <v>4.2102087499999997E-9</v>
      </c>
      <c r="K185" s="25">
        <v>2.9057667500000002E-9</v>
      </c>
      <c r="L185" s="25">
        <v>2.822532413E-9</v>
      </c>
      <c r="M185" s="25">
        <v>2.4592774080000002E-9</v>
      </c>
      <c r="N185" s="25">
        <v>1.7610856629999999E-9</v>
      </c>
      <c r="O185" s="25">
        <v>4.3857834E-9</v>
      </c>
      <c r="P185" s="25">
        <v>2.1883606363260001E-6</v>
      </c>
      <c r="Q185" s="25">
        <v>9.0529200772593299E-3</v>
      </c>
      <c r="R185" s="25">
        <v>1.08806589105E-7</v>
      </c>
      <c r="S185" s="25">
        <v>1.2502122082896659E-2</v>
      </c>
      <c r="T185" s="25">
        <v>1.9551010081628659E-2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8.2600092000000001E-10</v>
      </c>
      <c r="Z185" s="25">
        <v>5.6020340371735003E-4</v>
      </c>
      <c r="AA185" s="25">
        <v>7.8983917371711597E-4</v>
      </c>
      <c r="AB185" s="25">
        <v>3.7222724084597557E-2</v>
      </c>
      <c r="AC185" s="25">
        <v>6.1717300727715599E-3</v>
      </c>
      <c r="AD185" s="25">
        <v>2.6664266787232E-3</v>
      </c>
      <c r="AE185" s="25">
        <v>2.8647364762003861E-3</v>
      </c>
      <c r="AF185" s="25">
        <v>1.26698501E-8</v>
      </c>
      <c r="AG185" s="25">
        <v>4.6350038739999997E-9</v>
      </c>
      <c r="AH185" s="25">
        <v>7.0052730999999999E-9</v>
      </c>
      <c r="AI185" s="25">
        <v>6.016991855E-9</v>
      </c>
      <c r="AJ185" s="25">
        <v>2.4025030700000002E-9</v>
      </c>
      <c r="AK185" s="3">
        <f t="shared" si="3"/>
        <v>2.8557534865609165E-3</v>
      </c>
      <c r="AP185" s="22">
        <f>((AK185-AK$37)*100)/AK$37</f>
        <v>-91.016574493908493</v>
      </c>
    </row>
    <row r="186" spans="1:42" x14ac:dyDescent="0.25">
      <c r="AK186" s="17">
        <f>SUM(A150:AJ185)/867</f>
        <v>8.4743107610998944E-2</v>
      </c>
      <c r="AP186" s="23">
        <f>((AK186-AK$38)*100)/AK$38</f>
        <v>-11.268228363088303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Y275"/>
  <sheetViews>
    <sheetView topLeftCell="F108" zoomScale="70" zoomScaleNormal="70" workbookViewId="0">
      <selection activeCell="AN27" sqref="AN27"/>
    </sheetView>
  </sheetViews>
  <sheetFormatPr defaultRowHeight="15" x14ac:dyDescent="0.25"/>
  <cols>
    <col min="37" max="37" width="12.7109375" style="3" customWidth="1"/>
    <col min="38" max="40" width="8.7109375" style="2"/>
    <col min="41" max="41" width="12" style="2" customWidth="1"/>
    <col min="42" max="42" width="8.7109375" style="2"/>
    <col min="46" max="46" width="13" style="1" bestFit="1" customWidth="1"/>
    <col min="51" max="51" width="12.5703125" style="1" bestFit="1" customWidth="1"/>
  </cols>
  <sheetData>
    <row r="1" spans="1:49" x14ac:dyDescent="0.25">
      <c r="A1" t="s">
        <v>46</v>
      </c>
      <c r="AK1" s="1"/>
      <c r="AL1" s="1"/>
    </row>
    <row r="2" spans="1:49" x14ac:dyDescent="0.25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25">
      <c r="A3" s="25" t="s">
        <v>0</v>
      </c>
      <c r="B3" s="26">
        <v>5.5868024E-11</v>
      </c>
      <c r="C3" s="25">
        <v>5.5661550000000001E-11</v>
      </c>
      <c r="D3" s="25">
        <v>5.4387260000000001E-11</v>
      </c>
      <c r="E3" s="25">
        <v>5.1393522E-11</v>
      </c>
      <c r="F3" s="25">
        <v>7.7147768999999998E-11</v>
      </c>
      <c r="G3" s="25">
        <v>7.7298419000000006E-11</v>
      </c>
      <c r="H3" s="25">
        <v>5.0725379999999998E-11</v>
      </c>
      <c r="I3" s="25">
        <v>5.0558121999999999E-11</v>
      </c>
      <c r="J3" s="25">
        <v>5.7776957000000001E-11</v>
      </c>
      <c r="K3" s="25">
        <v>5.0299703E-11</v>
      </c>
      <c r="L3" s="25">
        <v>5.6163784000000003E-11</v>
      </c>
      <c r="M3" s="25">
        <v>5.6782229999999998E-11</v>
      </c>
      <c r="N3" s="25">
        <v>5.6751464999999997E-11</v>
      </c>
      <c r="O3" s="25">
        <v>5.1116893999999997E-11</v>
      </c>
      <c r="P3" s="25">
        <v>4.9816801999999998E-11</v>
      </c>
      <c r="Q3" s="25">
        <v>7.4392020000000004E-11</v>
      </c>
      <c r="R3" s="25">
        <v>4.8688974999999998E-11</v>
      </c>
      <c r="S3" s="25">
        <v>4.8049708999999998E-11</v>
      </c>
      <c r="T3" s="25">
        <v>5.1236679999999999E-11</v>
      </c>
      <c r="U3" s="25">
        <v>4.9878782000000001E-11</v>
      </c>
      <c r="V3" s="25">
        <v>5.2650519999999997E-11</v>
      </c>
      <c r="W3" s="25">
        <v>5.1251112E-11</v>
      </c>
      <c r="X3" s="25">
        <v>5.4512429000000001E-11</v>
      </c>
      <c r="Y3" s="25">
        <v>5.4316933E-11</v>
      </c>
      <c r="Z3" s="25">
        <v>5.8558245000000004E-11</v>
      </c>
      <c r="AA3" s="25">
        <v>5.8353355000000002E-11</v>
      </c>
      <c r="AB3" s="25">
        <v>5.8170908999999999E-11</v>
      </c>
      <c r="AC3" s="25">
        <v>5.8728104000000004E-11</v>
      </c>
      <c r="AD3" s="25">
        <v>5.9072716999999994E-11</v>
      </c>
      <c r="AE3" s="25">
        <v>5.8400349000000001E-11</v>
      </c>
      <c r="AF3" s="25">
        <v>5.9960093000000001E-11</v>
      </c>
      <c r="AG3" s="25">
        <v>5.0018267E-11</v>
      </c>
      <c r="AH3" s="25">
        <v>5.2360398999999998E-11</v>
      </c>
      <c r="AI3" s="25">
        <v>5.6219557999999998E-11</v>
      </c>
      <c r="AJ3" s="25" t="s">
        <v>0</v>
      </c>
      <c r="AK3" s="3">
        <f>AVERAGE(A3:AJ3)</f>
        <v>5.6075501088235307E-11</v>
      </c>
      <c r="AL3" s="4">
        <v>-66.4435</v>
      </c>
      <c r="AM3" s="6" t="s">
        <v>94</v>
      </c>
      <c r="AO3" s="2">
        <f>SUM(A36:AJ37)/40</f>
        <v>4.31731858975E-11</v>
      </c>
      <c r="AV3" s="2"/>
      <c r="AW3" s="2"/>
    </row>
    <row r="4" spans="1:49" x14ac:dyDescent="0.25">
      <c r="A4" s="27">
        <v>7.7422629999999996E-11</v>
      </c>
      <c r="B4" s="28">
        <v>7.6288605999999999E-11</v>
      </c>
      <c r="C4" s="27">
        <v>7.8247101000000001E-11</v>
      </c>
      <c r="D4" s="27">
        <v>8.0357225000000002E-11</v>
      </c>
      <c r="E4" s="27">
        <v>8.2358089999999996E-11</v>
      </c>
      <c r="F4" s="27">
        <v>8.2058043E-11</v>
      </c>
      <c r="G4" s="27">
        <v>8.1743984000000006E-11</v>
      </c>
      <c r="H4" s="27">
        <v>7.9428305000000001E-11</v>
      </c>
      <c r="I4" s="27">
        <v>7.6678166999999996E-11</v>
      </c>
      <c r="J4" s="27">
        <v>7.7774525999999995E-11</v>
      </c>
      <c r="K4" s="27">
        <v>7.6411471999999994E-11</v>
      </c>
      <c r="L4" s="27">
        <v>7.6795815000000003E-11</v>
      </c>
      <c r="M4" s="27">
        <v>7.5571575999999996E-11</v>
      </c>
      <c r="N4" s="27">
        <v>7.5892929999999994E-11</v>
      </c>
      <c r="O4" s="27">
        <v>7.6092893999999996E-11</v>
      </c>
      <c r="P4" s="27">
        <v>7.7505453999999999E-11</v>
      </c>
      <c r="Q4" s="27">
        <v>7.9374413000000001E-11</v>
      </c>
      <c r="R4" s="27">
        <v>7.8661823999999996E-11</v>
      </c>
      <c r="S4" s="27">
        <v>7.6518297000000004E-11</v>
      </c>
      <c r="T4" s="27">
        <v>7.5244316E-11</v>
      </c>
      <c r="U4" s="27">
        <v>7.1916593E-11</v>
      </c>
      <c r="V4" s="27">
        <v>6.6704816000000001E-11</v>
      </c>
      <c r="W4" s="27">
        <v>7.3558726000000004E-11</v>
      </c>
      <c r="X4" s="27">
        <v>7.9879789000000001E-11</v>
      </c>
      <c r="Y4" s="27">
        <v>7.7720468000000003E-11</v>
      </c>
      <c r="Z4" s="27">
        <v>7.4961399999999999E-11</v>
      </c>
      <c r="AA4" s="27">
        <v>7.5781264000000002E-11</v>
      </c>
      <c r="AB4" s="27">
        <v>7.8215647999999997E-11</v>
      </c>
      <c r="AC4" s="27">
        <v>7.3345369000000006E-11</v>
      </c>
      <c r="AD4" s="27">
        <v>7.3773264000000005E-11</v>
      </c>
      <c r="AE4" s="27">
        <v>7.3251731999999997E-11</v>
      </c>
      <c r="AF4" s="27">
        <v>7.6175643000000001E-11</v>
      </c>
      <c r="AG4" s="27">
        <v>8.4024240999999997E-11</v>
      </c>
      <c r="AH4" s="27">
        <v>8.4122809999999996E-11</v>
      </c>
      <c r="AI4" s="27">
        <v>8.0675366999999994E-11</v>
      </c>
      <c r="AJ4" s="27">
        <v>7.7213355000000002E-11</v>
      </c>
      <c r="AK4" s="3">
        <f t="shared" ref="AK4:AK67" si="0">AVERAGE(A4:AJ4)</f>
        <v>7.7270726472222226E-11</v>
      </c>
      <c r="AL4" s="9">
        <v>-59.441600000000001</v>
      </c>
      <c r="AM4" s="6" t="s">
        <v>116</v>
      </c>
      <c r="AO4" s="2">
        <f>SUM(A2:AJ3)/34</f>
        <v>5.6075501088235307E-11</v>
      </c>
      <c r="AT4" s="44">
        <f>AVERAGE(A2:AJ3)</f>
        <v>5.6075501088235307E-11</v>
      </c>
      <c r="AV4" s="22" t="s">
        <v>95</v>
      </c>
      <c r="AW4" s="2" t="s">
        <v>96</v>
      </c>
    </row>
    <row r="5" spans="1:49" x14ac:dyDescent="0.25">
      <c r="A5" s="27">
        <v>1.03492461E-10</v>
      </c>
      <c r="B5" s="28">
        <v>1.0470373399999999E-10</v>
      </c>
      <c r="C5" s="27">
        <v>1.07417943E-10</v>
      </c>
      <c r="D5" s="27">
        <v>1.0851682E-10</v>
      </c>
      <c r="E5" s="27">
        <v>1.092837E-10</v>
      </c>
      <c r="F5" s="27">
        <v>1.08487587E-10</v>
      </c>
      <c r="G5" s="27">
        <v>1.08900029E-10</v>
      </c>
      <c r="H5" s="27">
        <v>1.08722264E-10</v>
      </c>
      <c r="I5" s="27">
        <v>1.0713597599999999E-10</v>
      </c>
      <c r="J5" s="27">
        <v>1.085335E-10</v>
      </c>
      <c r="K5" s="27">
        <v>1.08905404E-10</v>
      </c>
      <c r="L5" s="27">
        <v>1.08327352E-10</v>
      </c>
      <c r="M5" s="27">
        <v>1.06280239E-10</v>
      </c>
      <c r="N5" s="27">
        <v>1.05810631E-10</v>
      </c>
      <c r="O5" s="27">
        <v>1.05788175E-10</v>
      </c>
      <c r="P5" s="27">
        <v>1.06238935E-10</v>
      </c>
      <c r="Q5" s="27">
        <v>1.04215671E-10</v>
      </c>
      <c r="R5" s="27">
        <v>1.03410724E-10</v>
      </c>
      <c r="S5" s="27">
        <v>9.7741612000000003E-11</v>
      </c>
      <c r="T5" s="27">
        <v>9.6002387000000006E-11</v>
      </c>
      <c r="U5" s="27">
        <v>9.4074397999999997E-11</v>
      </c>
      <c r="V5" s="27">
        <v>9.2046265000000004E-11</v>
      </c>
      <c r="W5" s="27">
        <v>9.2025270999999995E-11</v>
      </c>
      <c r="X5" s="27">
        <v>9.1261221000000004E-11</v>
      </c>
      <c r="Y5" s="27">
        <v>9.0407320000000005E-11</v>
      </c>
      <c r="Z5" s="27">
        <v>8.9077294000000006E-11</v>
      </c>
      <c r="AA5" s="27">
        <v>9.1300985999999998E-11</v>
      </c>
      <c r="AB5" s="27">
        <v>9.3263487E-11</v>
      </c>
      <c r="AC5" s="27">
        <v>9.5248756999999994E-11</v>
      </c>
      <c r="AD5" s="27">
        <v>9.5760061000000004E-11</v>
      </c>
      <c r="AE5" s="27">
        <v>9.4263427999999994E-11</v>
      </c>
      <c r="AF5" s="27">
        <v>9.6142475999999998E-11</v>
      </c>
      <c r="AG5" s="27">
        <v>9.9451595E-11</v>
      </c>
      <c r="AH5" s="27">
        <v>1.00091907E-10</v>
      </c>
      <c r="AI5" s="27">
        <v>1.0243045E-10</v>
      </c>
      <c r="AJ5" s="27">
        <v>1.03630412E-10</v>
      </c>
      <c r="AK5" s="3">
        <f t="shared" si="0"/>
        <v>1.0106640200000001E-10</v>
      </c>
      <c r="AL5" s="1">
        <v>-53.663899999999998</v>
      </c>
      <c r="AM5" s="10" t="s">
        <v>94</v>
      </c>
      <c r="AO5" s="2">
        <f>SUM(A34:AJ35)/26</f>
        <v>9.8460678076923098E-11</v>
      </c>
      <c r="AV5" s="10" t="s">
        <v>97</v>
      </c>
      <c r="AW5" s="2" t="s">
        <v>98</v>
      </c>
    </row>
    <row r="6" spans="1:49" x14ac:dyDescent="0.25">
      <c r="A6" s="29">
        <v>1.0878970999999999E-10</v>
      </c>
      <c r="B6" s="30">
        <v>1.0960323399999999E-10</v>
      </c>
      <c r="C6" s="29">
        <v>1.10087705E-10</v>
      </c>
      <c r="D6" s="29">
        <v>1.10260653E-10</v>
      </c>
      <c r="E6" s="31">
        <v>1.10218697E-10</v>
      </c>
      <c r="F6" s="31">
        <v>1.10511121E-10</v>
      </c>
      <c r="G6" s="31">
        <v>1.1075791500000001E-10</v>
      </c>
      <c r="H6" s="31">
        <v>1.1168782E-10</v>
      </c>
      <c r="I6" s="31">
        <v>1.1115092E-10</v>
      </c>
      <c r="J6" s="31">
        <v>1.1005662000000001E-10</v>
      </c>
      <c r="K6" s="31">
        <v>1.08607051E-10</v>
      </c>
      <c r="L6" s="31">
        <v>1.07738042E-10</v>
      </c>
      <c r="M6" s="31">
        <v>1.07438589E-10</v>
      </c>
      <c r="N6" s="31">
        <v>1.07107231E-10</v>
      </c>
      <c r="O6" s="31">
        <v>1.0511543000000001E-10</v>
      </c>
      <c r="P6" s="31">
        <v>1.03735264E-10</v>
      </c>
      <c r="Q6" s="32">
        <v>1.02735291E-10</v>
      </c>
      <c r="R6" s="32">
        <v>9.9671439999999994E-11</v>
      </c>
      <c r="S6" s="33">
        <v>9.3333749999999996E-11</v>
      </c>
      <c r="T6" s="33" t="s">
        <v>0</v>
      </c>
      <c r="U6" s="33">
        <v>9.7353282999999994E-11</v>
      </c>
      <c r="V6" s="33">
        <v>9.4971358999999999E-11</v>
      </c>
      <c r="W6" s="33">
        <v>9.500189E-11</v>
      </c>
      <c r="X6" s="33">
        <v>9.5282581000000003E-11</v>
      </c>
      <c r="Y6" s="33">
        <v>9.5857820000000001E-11</v>
      </c>
      <c r="Z6" s="33">
        <v>9.7212719999999999E-11</v>
      </c>
      <c r="AA6" s="33">
        <v>9.9202499999999999E-11</v>
      </c>
      <c r="AB6" s="33">
        <v>1.0143723399999999E-10</v>
      </c>
      <c r="AC6" s="29">
        <v>1.04035433E-10</v>
      </c>
      <c r="AD6" s="29">
        <v>1.0682797100000001E-10</v>
      </c>
      <c r="AE6" s="29">
        <v>1.06405306E-10</v>
      </c>
      <c r="AF6" s="29">
        <v>1.0593227700000001E-10</v>
      </c>
      <c r="AG6" s="29">
        <v>1.0924195E-10</v>
      </c>
      <c r="AH6" s="29">
        <v>1.0986147399999999E-10</v>
      </c>
      <c r="AI6" s="29">
        <v>1.09444809E-10</v>
      </c>
      <c r="AJ6" s="29">
        <v>1.0943974400000001E-10</v>
      </c>
      <c r="AK6" s="3">
        <f t="shared" si="0"/>
        <v>1.0503185240000003E-10</v>
      </c>
      <c r="AL6" s="1">
        <v>-48.590400000000002</v>
      </c>
      <c r="AM6" s="10" t="s">
        <v>116</v>
      </c>
      <c r="AO6" s="2">
        <f>SUM(A4:AJ5)/72</f>
        <v>8.9168564236111105E-11</v>
      </c>
      <c r="AV6" s="11" t="s">
        <v>100</v>
      </c>
      <c r="AW6" s="2" t="s">
        <v>101</v>
      </c>
    </row>
    <row r="7" spans="1:49" x14ac:dyDescent="0.25">
      <c r="A7" s="29">
        <v>1.13224993E-10</v>
      </c>
      <c r="B7" s="30">
        <v>1.11075112E-10</v>
      </c>
      <c r="C7" s="29">
        <v>1.08516027E-10</v>
      </c>
      <c r="D7" s="29">
        <v>1.08191536E-10</v>
      </c>
      <c r="E7" s="31">
        <v>1.0715345099999999E-10</v>
      </c>
      <c r="F7" s="31">
        <v>1.0048922E-10</v>
      </c>
      <c r="G7" s="31">
        <v>9.6448139999999999E-11</v>
      </c>
      <c r="H7" s="31">
        <v>9.2358593E-11</v>
      </c>
      <c r="I7" s="31">
        <v>9.4046848000000004E-11</v>
      </c>
      <c r="J7" s="31">
        <v>9.7730864999999997E-11</v>
      </c>
      <c r="K7" s="31">
        <v>9.9351145000000006E-11</v>
      </c>
      <c r="L7" s="31">
        <v>9.9846434000000006E-11</v>
      </c>
      <c r="M7" s="31">
        <v>1.0014007200000001E-10</v>
      </c>
      <c r="N7" s="31">
        <v>9.9977548000000006E-11</v>
      </c>
      <c r="O7" s="31">
        <v>9.9118696999999994E-11</v>
      </c>
      <c r="P7" s="31">
        <v>9.6885658000000002E-11</v>
      </c>
      <c r="Q7" s="32">
        <v>9.4778488000000001E-11</v>
      </c>
      <c r="R7" s="32">
        <v>9.0462991999999999E-11</v>
      </c>
      <c r="S7" s="33">
        <v>8.4737691000000001E-11</v>
      </c>
      <c r="T7" s="33" t="s">
        <v>0</v>
      </c>
      <c r="U7" s="33">
        <v>9.3845614000000006E-11</v>
      </c>
      <c r="V7" s="33">
        <v>9.5217666000000005E-11</v>
      </c>
      <c r="W7" s="33">
        <v>9.6193596999999995E-11</v>
      </c>
      <c r="X7" s="33">
        <v>9.7458604999999995E-11</v>
      </c>
      <c r="Y7" s="33">
        <v>9.9388410000000005E-11</v>
      </c>
      <c r="Z7" s="33">
        <v>1.0165960600000001E-10</v>
      </c>
      <c r="AA7" s="33">
        <v>1.04125718E-10</v>
      </c>
      <c r="AB7" s="33">
        <v>1.04355398E-10</v>
      </c>
      <c r="AC7" s="29">
        <v>1.104235E-10</v>
      </c>
      <c r="AD7" s="29">
        <v>1.2225551400000001E-10</v>
      </c>
      <c r="AE7" s="29">
        <v>1.2342622E-10</v>
      </c>
      <c r="AF7" s="29">
        <v>1.19423609E-10</v>
      </c>
      <c r="AG7" s="29">
        <v>1.1850246400000001E-10</v>
      </c>
      <c r="AH7" s="29">
        <v>1.16860786E-10</v>
      </c>
      <c r="AI7" s="29">
        <v>1.16286386E-10</v>
      </c>
      <c r="AJ7" s="29">
        <v>1.14824342E-10</v>
      </c>
      <c r="AK7" s="3">
        <f t="shared" si="0"/>
        <v>1.0367945557142861E-10</v>
      </c>
      <c r="AL7" s="1">
        <v>-43.982999999999997</v>
      </c>
      <c r="AM7" s="11" t="s">
        <v>99</v>
      </c>
      <c r="AO7" s="2">
        <f>SUM(A29:R33)/56</f>
        <v>7.6796895658928567E-11</v>
      </c>
      <c r="AV7" s="14" t="s">
        <v>103</v>
      </c>
      <c r="AW7" s="2" t="s">
        <v>104</v>
      </c>
    </row>
    <row r="8" spans="1:49" x14ac:dyDescent="0.25">
      <c r="A8" s="29">
        <v>1.06087524E-10</v>
      </c>
      <c r="B8" s="30">
        <v>9.9183790999999998E-11</v>
      </c>
      <c r="C8" s="29">
        <v>9.0593379999999994E-11</v>
      </c>
      <c r="D8" s="29">
        <v>8.5134892000000001E-11</v>
      </c>
      <c r="E8" s="31">
        <v>7.8742084000000005E-11</v>
      </c>
      <c r="F8" s="31">
        <v>8.202026E-11</v>
      </c>
      <c r="G8" s="31">
        <v>7.4502734000000003E-11</v>
      </c>
      <c r="H8" s="31">
        <v>8.0312223999999996E-11</v>
      </c>
      <c r="I8" s="31">
        <v>8.2925217999999997E-11</v>
      </c>
      <c r="J8" s="31">
        <v>8.4299702999999999E-11</v>
      </c>
      <c r="K8" s="31">
        <v>8.3218089999999994E-11</v>
      </c>
      <c r="L8" s="31">
        <v>8.0635478000000006E-11</v>
      </c>
      <c r="M8" s="31">
        <v>7.9784251E-11</v>
      </c>
      <c r="N8" s="31">
        <v>7.9217320000000003E-11</v>
      </c>
      <c r="O8" s="31">
        <v>7.8687968000000005E-11</v>
      </c>
      <c r="P8" s="31">
        <v>7.7458350999999995E-11</v>
      </c>
      <c r="Q8" s="32">
        <v>7.4661256000000005E-11</v>
      </c>
      <c r="R8" s="32">
        <v>6.8773902999999996E-11</v>
      </c>
      <c r="S8" s="33">
        <v>6.9073415000000001E-11</v>
      </c>
      <c r="T8" s="33" t="s">
        <v>0</v>
      </c>
      <c r="U8" s="33">
        <v>7.8516679000000006E-11</v>
      </c>
      <c r="V8" s="33">
        <v>9.2653693000000004E-11</v>
      </c>
      <c r="W8" s="33">
        <v>1.00529695E-10</v>
      </c>
      <c r="X8" s="33">
        <v>1.0206791499999999E-10</v>
      </c>
      <c r="Y8" s="33">
        <v>1.0059290200000001E-10</v>
      </c>
      <c r="Z8" s="33">
        <v>1.00635056E-10</v>
      </c>
      <c r="AA8" s="33">
        <v>9.8934908999999998E-11</v>
      </c>
      <c r="AB8" s="33">
        <v>9.6369431E-11</v>
      </c>
      <c r="AC8" s="29">
        <v>1.09751888E-10</v>
      </c>
      <c r="AD8" s="29">
        <v>1.2863793899999999E-10</v>
      </c>
      <c r="AE8" s="29">
        <v>1.29639227E-10</v>
      </c>
      <c r="AF8" s="29">
        <v>1.2837312299999999E-10</v>
      </c>
      <c r="AG8" s="29">
        <v>1.2294787999999999E-10</v>
      </c>
      <c r="AH8" s="29">
        <v>1.19290059E-10</v>
      </c>
      <c r="AI8" s="29">
        <v>1.15463908E-10</v>
      </c>
      <c r="AJ8" s="29">
        <v>1.1167330399999999E-10</v>
      </c>
      <c r="AK8" s="3">
        <f t="shared" si="0"/>
        <v>9.4039698571428567E-11</v>
      </c>
      <c r="AL8" s="1">
        <v>-39.709000000000003</v>
      </c>
      <c r="AM8" s="11" t="s">
        <v>102</v>
      </c>
      <c r="AO8" s="2">
        <f>SUM(E6:R10)/68</f>
        <v>7.4187336117647086E-11</v>
      </c>
      <c r="AV8" s="24" t="s">
        <v>106</v>
      </c>
      <c r="AW8" s="2" t="s">
        <v>107</v>
      </c>
    </row>
    <row r="9" spans="1:49" x14ac:dyDescent="0.25">
      <c r="A9" s="29">
        <v>7.4800571999999997E-11</v>
      </c>
      <c r="B9" s="30">
        <v>6.6642543999999997E-11</v>
      </c>
      <c r="C9" s="29">
        <v>6.1419522999999996E-11</v>
      </c>
      <c r="D9" s="29">
        <v>6.3694737999999997E-11</v>
      </c>
      <c r="E9" s="31" t="s">
        <v>0</v>
      </c>
      <c r="F9" s="31">
        <v>9.5470530999999997E-11</v>
      </c>
      <c r="G9" s="31">
        <v>6.3112607999999996E-11</v>
      </c>
      <c r="H9" s="31">
        <v>5.8709246499999998E-11</v>
      </c>
      <c r="I9" s="31">
        <v>6.1916126999999998E-11</v>
      </c>
      <c r="J9" s="31">
        <v>6.1642241000000001E-11</v>
      </c>
      <c r="K9" s="31">
        <v>5.787998E-11</v>
      </c>
      <c r="L9" s="31">
        <v>5.3396016999999999E-11</v>
      </c>
      <c r="M9" s="31">
        <v>5.2464611999999999E-11</v>
      </c>
      <c r="N9" s="31">
        <v>5.2736807000000002E-11</v>
      </c>
      <c r="O9" s="31">
        <v>5.3682851E-11</v>
      </c>
      <c r="P9" s="31">
        <v>5.3937502499999999E-11</v>
      </c>
      <c r="Q9" s="32">
        <v>5.1839279999999997E-11</v>
      </c>
      <c r="R9" s="32">
        <v>4.4771262000000002E-11</v>
      </c>
      <c r="S9" s="33">
        <v>4.4584824000000002E-11</v>
      </c>
      <c r="T9" s="33" t="s">
        <v>0</v>
      </c>
      <c r="U9" s="33">
        <v>5.7506496999999998E-11</v>
      </c>
      <c r="V9" s="33">
        <v>8.0598020000000006E-11</v>
      </c>
      <c r="W9" s="33">
        <v>9.3133183000000001E-11</v>
      </c>
      <c r="X9" s="33">
        <v>9.5279777E-11</v>
      </c>
      <c r="Y9" s="33">
        <v>9.0671299999999996E-11</v>
      </c>
      <c r="Z9" s="33">
        <v>8.3825848999999998E-11</v>
      </c>
      <c r="AA9" s="33">
        <v>7.3674030999999997E-11</v>
      </c>
      <c r="AB9" s="33">
        <v>7.2178034000000006E-11</v>
      </c>
      <c r="AC9" s="29">
        <v>8.5913705000000003E-11</v>
      </c>
      <c r="AD9" s="29">
        <v>8.7219602999999994E-11</v>
      </c>
      <c r="AE9" s="29">
        <v>7.9986545999999996E-11</v>
      </c>
      <c r="AF9" s="29">
        <v>8.5254436000000005E-11</v>
      </c>
      <c r="AG9" s="29">
        <v>9.2035836999999994E-11</v>
      </c>
      <c r="AH9" s="29">
        <v>9.3529204999999999E-11</v>
      </c>
      <c r="AI9" s="29">
        <v>9.0434283999999996E-11</v>
      </c>
      <c r="AJ9" s="29">
        <v>8.3657359000000006E-11</v>
      </c>
      <c r="AK9" s="3">
        <f t="shared" si="0"/>
        <v>7.1105850941176463E-11</v>
      </c>
      <c r="AL9" s="1">
        <v>-35.685299999999998</v>
      </c>
      <c r="AM9" s="12" t="s">
        <v>105</v>
      </c>
      <c r="AO9" s="2">
        <f>SUM(S29:Z33)/35</f>
        <v>1.9902027591999996E-10</v>
      </c>
      <c r="AV9" s="42" t="s">
        <v>109</v>
      </c>
      <c r="AW9" s="2" t="s">
        <v>110</v>
      </c>
    </row>
    <row r="10" spans="1:49" x14ac:dyDescent="0.25">
      <c r="A10" s="29">
        <v>4.6305503000000001E-11</v>
      </c>
      <c r="B10" s="30">
        <v>4.2381887599999997E-11</v>
      </c>
      <c r="C10" s="29">
        <v>2.9932646400000003E-11</v>
      </c>
      <c r="D10" s="29" t="s">
        <v>0</v>
      </c>
      <c r="E10" s="31" t="s">
        <v>0</v>
      </c>
      <c r="F10" s="31">
        <v>7.0906076999999995E-11</v>
      </c>
      <c r="G10" s="31">
        <v>3.1014074300000001E-11</v>
      </c>
      <c r="H10" s="31">
        <v>3.0392317700000001E-11</v>
      </c>
      <c r="I10" s="31">
        <v>2.8166337E-11</v>
      </c>
      <c r="J10" s="31">
        <v>1.9070034399999999E-11</v>
      </c>
      <c r="K10" s="31">
        <v>7.9302904E-12</v>
      </c>
      <c r="L10" s="31">
        <v>6.2535057999999997E-12</v>
      </c>
      <c r="M10" s="31">
        <v>1.13554514E-11</v>
      </c>
      <c r="N10" s="31">
        <v>1.9617603999999999E-11</v>
      </c>
      <c r="O10" s="31">
        <v>2.1861834699999999E-11</v>
      </c>
      <c r="P10" s="31">
        <v>2.1234254500000001E-11</v>
      </c>
      <c r="Q10" s="32">
        <v>1.40602668E-11</v>
      </c>
      <c r="R10" s="32">
        <v>2.0759321E-11</v>
      </c>
      <c r="S10" s="33">
        <v>3.3227023999999999E-11</v>
      </c>
      <c r="T10" s="33" t="s">
        <v>0</v>
      </c>
      <c r="U10" s="33" t="s">
        <v>0</v>
      </c>
      <c r="V10" s="33">
        <v>3.1448138999999997E-11</v>
      </c>
      <c r="W10" s="33">
        <v>5.2886401000000001E-11</v>
      </c>
      <c r="X10" s="33">
        <v>5.8158823000000002E-11</v>
      </c>
      <c r="Y10" s="33">
        <v>5.5158664500000001E-11</v>
      </c>
      <c r="Z10" s="33">
        <v>4.1765342499999998E-11</v>
      </c>
      <c r="AA10" s="33">
        <v>2.6914824E-11</v>
      </c>
      <c r="AB10" s="33">
        <v>4.7067399999999997E-11</v>
      </c>
      <c r="AC10" s="29" t="s">
        <v>0</v>
      </c>
      <c r="AD10" s="29">
        <v>5.7765128000000003E-11</v>
      </c>
      <c r="AE10" s="29">
        <v>4.7335296E-11</v>
      </c>
      <c r="AF10" s="29">
        <v>3.0759300699999999E-11</v>
      </c>
      <c r="AG10" s="29">
        <v>1.18983819E-11</v>
      </c>
      <c r="AH10" s="29">
        <v>2.6875319000000001E-11</v>
      </c>
      <c r="AI10" s="29">
        <v>3.6378322000000002E-11</v>
      </c>
      <c r="AJ10" s="29">
        <v>3.6054606999999998E-11</v>
      </c>
      <c r="AK10" s="3">
        <f t="shared" si="0"/>
        <v>3.2739818664516133E-11</v>
      </c>
      <c r="AL10" s="1">
        <v>-31.855</v>
      </c>
      <c r="AM10" s="12" t="s">
        <v>108</v>
      </c>
      <c r="AO10" s="2">
        <f>SUM(S6:AB10)/44</f>
        <v>8.2365619772727255E-11</v>
      </c>
      <c r="AV10" s="43" t="s">
        <v>111</v>
      </c>
      <c r="AW10" s="2" t="s">
        <v>112</v>
      </c>
    </row>
    <row r="11" spans="1:49" x14ac:dyDescent="0.25">
      <c r="A11" s="29">
        <v>3.5353902000000003E-11</v>
      </c>
      <c r="B11" s="30">
        <v>3.5129648999999997E-11</v>
      </c>
      <c r="C11" s="29" t="s">
        <v>0</v>
      </c>
      <c r="D11" s="29" t="s">
        <v>0</v>
      </c>
      <c r="E11" s="34" t="s">
        <v>0</v>
      </c>
      <c r="F11" s="34">
        <v>5.9893856000000002E-11</v>
      </c>
      <c r="G11" s="34">
        <v>4.0588105999999998E-11</v>
      </c>
      <c r="H11" s="34">
        <v>3.6778822499999997E-11</v>
      </c>
      <c r="I11" s="34">
        <v>3.3061321E-11</v>
      </c>
      <c r="J11" s="34">
        <v>2.4179073999999999E-11</v>
      </c>
      <c r="K11" s="34">
        <v>1.8080318E-11</v>
      </c>
      <c r="L11" s="34">
        <v>1.3634628E-11</v>
      </c>
      <c r="M11" s="34">
        <v>1.17115693E-11</v>
      </c>
      <c r="N11" s="34">
        <v>1.1238210999999999E-11</v>
      </c>
      <c r="O11" s="34">
        <v>1.02296806E-11</v>
      </c>
      <c r="P11" s="34">
        <v>9.2803153000000003E-12</v>
      </c>
      <c r="Q11" s="34">
        <v>1.0133197E-11</v>
      </c>
      <c r="R11" s="34">
        <v>1.7203931E-11</v>
      </c>
      <c r="S11" s="35">
        <v>2.3806816E-11</v>
      </c>
      <c r="T11" s="35" t="s">
        <v>0</v>
      </c>
      <c r="U11" s="35" t="s">
        <v>0</v>
      </c>
      <c r="V11" s="35">
        <v>5.9568402999999997E-11</v>
      </c>
      <c r="W11" s="35">
        <v>4.5888085499999999E-11</v>
      </c>
      <c r="X11" s="35">
        <v>1.88081845E-11</v>
      </c>
      <c r="Y11" s="35">
        <v>9.2206731000000007E-12</v>
      </c>
      <c r="Z11" s="35">
        <v>8.8404730000000003E-12</v>
      </c>
      <c r="AA11" s="35">
        <v>3.6252912999999999E-11</v>
      </c>
      <c r="AB11" s="35">
        <v>4.5420701000000001E-11</v>
      </c>
      <c r="AC11" s="36" t="s">
        <v>0</v>
      </c>
      <c r="AD11" s="29">
        <v>5.8961132000000003E-11</v>
      </c>
      <c r="AE11" s="29">
        <v>5.2406765000000003E-11</v>
      </c>
      <c r="AF11" s="29">
        <v>4.4291144500000001E-11</v>
      </c>
      <c r="AG11" s="29">
        <v>3.5351249999999997E-11</v>
      </c>
      <c r="AH11" s="29">
        <v>3.30478935E-11</v>
      </c>
      <c r="AI11" s="29">
        <v>3.1746760999999998E-11</v>
      </c>
      <c r="AJ11" s="29">
        <v>3.1002154700000003E-11</v>
      </c>
      <c r="AK11" s="3">
        <f t="shared" si="0"/>
        <v>3.0036997683333334E-11</v>
      </c>
      <c r="AL11" s="13">
        <v>-28.178599999999999</v>
      </c>
      <c r="AM11" s="14" t="s">
        <v>99</v>
      </c>
      <c r="AO11" s="7">
        <f>(SUM(B20:O28)+SUM(P20:R24))/140</f>
        <v>1.2693912265785713E-11</v>
      </c>
      <c r="AV11" s="16" t="s">
        <v>113</v>
      </c>
      <c r="AW11" s="2" t="s">
        <v>114</v>
      </c>
    </row>
    <row r="12" spans="1:49" x14ac:dyDescent="0.25">
      <c r="A12" s="29">
        <v>2.3035735999999999E-11</v>
      </c>
      <c r="B12" s="30">
        <v>2.0951023199999999E-11</v>
      </c>
      <c r="C12" s="29" t="s">
        <v>0</v>
      </c>
      <c r="D12" s="29" t="s">
        <v>0</v>
      </c>
      <c r="E12" s="34" t="s">
        <v>0</v>
      </c>
      <c r="F12" s="34">
        <v>6.2707067000000002E-11</v>
      </c>
      <c r="G12" s="34">
        <v>3.1002801399999998E-11</v>
      </c>
      <c r="H12" s="34">
        <v>2.3649442000000001E-11</v>
      </c>
      <c r="I12" s="34">
        <v>2.40289533E-11</v>
      </c>
      <c r="J12" s="34">
        <v>2.0515070999999999E-11</v>
      </c>
      <c r="K12" s="34">
        <v>1.8521791000000001E-11</v>
      </c>
      <c r="L12" s="34">
        <v>1.3640010900000001E-11</v>
      </c>
      <c r="M12" s="34">
        <v>1.1742436400000001E-11</v>
      </c>
      <c r="N12" s="34">
        <v>1.1100537499999999E-11</v>
      </c>
      <c r="O12" s="34">
        <v>1.12865253E-11</v>
      </c>
      <c r="P12" s="34">
        <v>1.21045387E-11</v>
      </c>
      <c r="Q12" s="34">
        <v>1.38194423E-11</v>
      </c>
      <c r="R12" s="34">
        <v>1.59994468E-11</v>
      </c>
      <c r="S12" s="35">
        <v>1.53408474E-11</v>
      </c>
      <c r="T12" s="35" t="s">
        <v>0</v>
      </c>
      <c r="U12" s="35" t="s">
        <v>0</v>
      </c>
      <c r="V12" s="35">
        <v>5.13792875E-11</v>
      </c>
      <c r="W12" s="35">
        <v>3.9811478000000003E-11</v>
      </c>
      <c r="X12" s="35">
        <v>1.84855466E-11</v>
      </c>
      <c r="Y12" s="35">
        <v>1.8132791999999999E-11</v>
      </c>
      <c r="Z12" s="35">
        <v>2.46706604E-11</v>
      </c>
      <c r="AA12" s="35">
        <v>3.9488691999999999E-11</v>
      </c>
      <c r="AB12" s="35">
        <v>4.5031663499999999E-11</v>
      </c>
      <c r="AC12" s="36" t="s">
        <v>0</v>
      </c>
      <c r="AD12" s="29">
        <v>6.3906574999999996E-11</v>
      </c>
      <c r="AE12" s="29">
        <v>4.5959173000000003E-11</v>
      </c>
      <c r="AF12" s="29">
        <v>3.1860661000000001E-11</v>
      </c>
      <c r="AG12" s="29">
        <v>2.9503594299999999E-11</v>
      </c>
      <c r="AH12" s="29">
        <v>2.8588845200000001E-11</v>
      </c>
      <c r="AI12" s="29">
        <v>2.9395366500000001E-11</v>
      </c>
      <c r="AJ12" s="29">
        <v>2.6854661999999999E-11</v>
      </c>
      <c r="AK12" s="3">
        <f t="shared" si="0"/>
        <v>2.7417155573333329E-11</v>
      </c>
      <c r="AL12" s="13">
        <v>-24.624300000000002</v>
      </c>
      <c r="AM12" s="14" t="s">
        <v>102</v>
      </c>
      <c r="AO12" s="2">
        <f>SUM(E11:R19)/126</f>
        <v>1.5324387311904768E-11</v>
      </c>
      <c r="AV12" s="3" t="s">
        <v>115</v>
      </c>
      <c r="AW12" s="2" t="s">
        <v>116</v>
      </c>
    </row>
    <row r="13" spans="1:49" x14ac:dyDescent="0.25">
      <c r="A13" s="29">
        <v>1.99265425E-11</v>
      </c>
      <c r="B13" s="30">
        <v>1.15430825E-11</v>
      </c>
      <c r="C13" s="29" t="s">
        <v>0</v>
      </c>
      <c r="D13" s="29" t="s">
        <v>0</v>
      </c>
      <c r="E13" s="34" t="s">
        <v>0</v>
      </c>
      <c r="F13" s="34">
        <v>4.4846083E-11</v>
      </c>
      <c r="G13" s="34">
        <v>2.2512333000000001E-11</v>
      </c>
      <c r="H13" s="34">
        <v>1.37425866E-11</v>
      </c>
      <c r="I13" s="34">
        <v>1.0148097E-11</v>
      </c>
      <c r="J13" s="34">
        <v>9.9021740000000007E-12</v>
      </c>
      <c r="K13" s="34">
        <v>1.100092E-11</v>
      </c>
      <c r="L13" s="34">
        <v>1.07578306E-11</v>
      </c>
      <c r="M13" s="34">
        <v>1.04748131E-11</v>
      </c>
      <c r="N13" s="34">
        <v>1.08912755E-11</v>
      </c>
      <c r="O13" s="34">
        <v>1.2353287500000001E-11</v>
      </c>
      <c r="P13" s="34">
        <v>1.35941918E-11</v>
      </c>
      <c r="Q13" s="34">
        <v>1.5027887200000001E-11</v>
      </c>
      <c r="R13" s="34">
        <v>1.5552594599999999E-11</v>
      </c>
      <c r="S13" s="35">
        <v>1.06856057E-11</v>
      </c>
      <c r="T13" s="35" t="s">
        <v>0</v>
      </c>
      <c r="U13" s="35" t="s">
        <v>0</v>
      </c>
      <c r="V13" s="35" t="s">
        <v>0</v>
      </c>
      <c r="W13" s="35">
        <v>2.7474873999999999E-11</v>
      </c>
      <c r="X13" s="35">
        <v>2.1520584299999998E-11</v>
      </c>
      <c r="Y13" s="35">
        <v>2.0391246999999999E-11</v>
      </c>
      <c r="Z13" s="35">
        <v>2.5593754999999999E-11</v>
      </c>
      <c r="AA13" s="35">
        <v>2.3219742999999999E-11</v>
      </c>
      <c r="AB13" s="35" t="s">
        <v>0</v>
      </c>
      <c r="AC13" s="36" t="s">
        <v>0</v>
      </c>
      <c r="AD13" s="29">
        <v>6.8110017000000001E-11</v>
      </c>
      <c r="AE13" s="29">
        <v>2.9678413600000003E-11</v>
      </c>
      <c r="AF13" s="29">
        <v>2.8600118700000001E-11</v>
      </c>
      <c r="AG13" s="29">
        <v>2.5286223000000001E-11</v>
      </c>
      <c r="AH13" s="29">
        <v>2.5868730000000001E-11</v>
      </c>
      <c r="AI13" s="29">
        <v>2.6578954600000001E-11</v>
      </c>
      <c r="AJ13" s="29">
        <v>2.48040286E-11</v>
      </c>
      <c r="AK13" s="3">
        <f t="shared" si="0"/>
        <v>2.1074499764285712E-11</v>
      </c>
      <c r="AL13" s="13">
        <v>-21.168500000000002</v>
      </c>
      <c r="AM13" s="15" t="s">
        <v>105</v>
      </c>
      <c r="AO13" s="2">
        <f>(SUM(S20:AB28)+SUM(P25:R28))/67</f>
        <v>1.8834570104477612E-11</v>
      </c>
    </row>
    <row r="14" spans="1:49" x14ac:dyDescent="0.25">
      <c r="A14" s="29">
        <v>2.16451016E-11</v>
      </c>
      <c r="B14" s="30">
        <v>1.0762934199999999E-11</v>
      </c>
      <c r="C14" s="29" t="s">
        <v>0</v>
      </c>
      <c r="D14" s="29" t="s">
        <v>0</v>
      </c>
      <c r="E14" s="34">
        <v>5.3789326000000001E-11</v>
      </c>
      <c r="F14" s="34">
        <v>4.0206406000000002E-11</v>
      </c>
      <c r="G14" s="34">
        <v>2.1400431599999999E-11</v>
      </c>
      <c r="H14" s="34">
        <v>9.1718528000000007E-12</v>
      </c>
      <c r="I14" s="34">
        <v>7.2574468999999998E-12</v>
      </c>
      <c r="J14" s="34">
        <v>7.4369575000000004E-12</v>
      </c>
      <c r="K14" s="34">
        <v>6.7650014000000004E-12</v>
      </c>
      <c r="L14" s="34">
        <v>6.7225556999999999E-12</v>
      </c>
      <c r="M14" s="34">
        <v>9.1353010000000002E-12</v>
      </c>
      <c r="N14" s="34">
        <v>1.06589999E-11</v>
      </c>
      <c r="O14" s="34">
        <v>1.27269055E-11</v>
      </c>
      <c r="P14" s="34">
        <v>1.4421783999999999E-11</v>
      </c>
      <c r="Q14" s="34">
        <v>1.6032239199999999E-11</v>
      </c>
      <c r="R14" s="34">
        <v>2.22165267E-11</v>
      </c>
      <c r="S14" s="35">
        <v>7.8861359000000002E-12</v>
      </c>
      <c r="T14" s="35" t="s">
        <v>0</v>
      </c>
      <c r="U14" s="35" t="s">
        <v>0</v>
      </c>
      <c r="V14" s="35" t="s">
        <v>0</v>
      </c>
      <c r="W14" s="35">
        <v>3.0862982E-11</v>
      </c>
      <c r="X14" s="35">
        <v>2.52870773E-11</v>
      </c>
      <c r="Y14" s="35">
        <v>2.4904380300000001E-11</v>
      </c>
      <c r="Z14" s="35">
        <v>2.8902559499999999E-11</v>
      </c>
      <c r="AA14" s="35">
        <v>2.6395020999999999E-11</v>
      </c>
      <c r="AB14" s="35" t="s">
        <v>0</v>
      </c>
      <c r="AC14" s="36" t="s">
        <v>0</v>
      </c>
      <c r="AD14" s="29" t="s">
        <v>0</v>
      </c>
      <c r="AE14" s="29">
        <v>1.8916729E-11</v>
      </c>
      <c r="AF14" s="29">
        <v>2.8603407399999999E-11</v>
      </c>
      <c r="AG14" s="29">
        <v>2.5706111299999999E-11</v>
      </c>
      <c r="AH14" s="29">
        <v>2.7283438399999999E-11</v>
      </c>
      <c r="AI14" s="29">
        <v>2.9662435000000001E-11</v>
      </c>
      <c r="AJ14" s="29">
        <v>2.93024937E-11</v>
      </c>
      <c r="AK14" s="3">
        <f t="shared" si="0"/>
        <v>2.05022336E-11</v>
      </c>
      <c r="AL14" s="13">
        <v>-17.791599999999999</v>
      </c>
      <c r="AM14" s="15" t="s">
        <v>108</v>
      </c>
      <c r="AO14" s="2">
        <f>SUM(S11:AB19)/54</f>
        <v>2.555264466481481E-11</v>
      </c>
    </row>
    <row r="15" spans="1:49" x14ac:dyDescent="0.25">
      <c r="A15" s="29">
        <v>2.3621878E-11</v>
      </c>
      <c r="B15" s="30">
        <v>1.5452613499999999E-11</v>
      </c>
      <c r="C15" s="29" t="s">
        <v>0</v>
      </c>
      <c r="D15" s="29" t="s">
        <v>0</v>
      </c>
      <c r="E15" s="34">
        <v>3.0011807999999998E-11</v>
      </c>
      <c r="F15" s="34">
        <v>2.0998034500000001E-11</v>
      </c>
      <c r="G15" s="34">
        <v>1.12812865E-11</v>
      </c>
      <c r="H15" s="34">
        <v>6.4232768000000002E-12</v>
      </c>
      <c r="I15" s="34">
        <v>5.2660557000000002E-12</v>
      </c>
      <c r="J15" s="34">
        <v>4.5927883000000001E-12</v>
      </c>
      <c r="K15" s="34">
        <v>5.5852463000000001E-12</v>
      </c>
      <c r="L15" s="34">
        <v>7.3051273000000001E-12</v>
      </c>
      <c r="M15" s="34">
        <v>9.0796882000000002E-12</v>
      </c>
      <c r="N15" s="34">
        <v>1.10534361E-11</v>
      </c>
      <c r="O15" s="34">
        <v>1.33194217E-11</v>
      </c>
      <c r="P15" s="34">
        <v>1.5944219100000001E-11</v>
      </c>
      <c r="Q15" s="34">
        <v>1.9115243000000001E-11</v>
      </c>
      <c r="R15" s="34">
        <v>3.0303496000000003E-11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3.5933186999999997E-11</v>
      </c>
      <c r="X15" s="35">
        <v>2.6526883000000001E-11</v>
      </c>
      <c r="Y15" s="35">
        <v>2.9352860999999998E-11</v>
      </c>
      <c r="Z15" s="35">
        <v>2.8709068499999999E-11</v>
      </c>
      <c r="AA15" s="35">
        <v>3.0575776700000001E-11</v>
      </c>
      <c r="AB15" s="35" t="s">
        <v>0</v>
      </c>
      <c r="AC15" s="36" t="s">
        <v>0</v>
      </c>
      <c r="AD15" s="29" t="s">
        <v>0</v>
      </c>
      <c r="AE15" s="29">
        <v>3.6308582999999998E-11</v>
      </c>
      <c r="AF15" s="29">
        <v>2.4011451600000001E-11</v>
      </c>
      <c r="AG15" s="29">
        <v>1.9710927700000001E-11</v>
      </c>
      <c r="AH15" s="29">
        <v>2.3028137700000001E-11</v>
      </c>
      <c r="AI15" s="29">
        <v>2.7940938999999999E-11</v>
      </c>
      <c r="AJ15" s="29">
        <v>2.8219700999999999E-11</v>
      </c>
      <c r="AK15" s="3">
        <f t="shared" si="0"/>
        <v>1.9987819822222219E-11</v>
      </c>
      <c r="AL15" s="13">
        <v>-14.477499999999999</v>
      </c>
      <c r="AM15" s="16" t="s">
        <v>117</v>
      </c>
      <c r="AO15" s="7">
        <f>(SUM(AC6:AJ28)+SUM(A6:D19))/173</f>
        <v>5.4281868556647398E-11</v>
      </c>
      <c r="AT15" s="44">
        <f>AVERAGE(AC6:AJ28)+AVERAGE(A6:D19)</f>
        <v>1.0679380806317257E-10</v>
      </c>
    </row>
    <row r="16" spans="1:49" x14ac:dyDescent="0.25">
      <c r="A16" s="29">
        <v>3.2921899999999999E-11</v>
      </c>
      <c r="B16" s="30">
        <v>2.0160896999999999E-11</v>
      </c>
      <c r="C16" s="29" t="s">
        <v>0</v>
      </c>
      <c r="D16" s="29" t="s">
        <v>0</v>
      </c>
      <c r="E16" s="34">
        <v>1.43220932E-11</v>
      </c>
      <c r="F16" s="34">
        <v>1.6582825000000001E-11</v>
      </c>
      <c r="G16" s="34">
        <v>9.9249309999999996E-12</v>
      </c>
      <c r="H16" s="34">
        <v>7.2632499999999998E-12</v>
      </c>
      <c r="I16" s="34">
        <v>4.9982564999999997E-12</v>
      </c>
      <c r="J16" s="34">
        <v>4.4246296999999997E-12</v>
      </c>
      <c r="K16" s="34">
        <v>4.2850922000000003E-12</v>
      </c>
      <c r="L16" s="34">
        <v>4.6634168999999998E-12</v>
      </c>
      <c r="M16" s="34">
        <v>6.2870090999999998E-12</v>
      </c>
      <c r="N16" s="34">
        <v>1.1747614200000001E-11</v>
      </c>
      <c r="O16" s="34">
        <v>1.4942096600000001E-11</v>
      </c>
      <c r="P16" s="34">
        <v>1.86740597E-11</v>
      </c>
      <c r="Q16" s="34">
        <v>2.0004305299999999E-11</v>
      </c>
      <c r="R16" s="34">
        <v>3.7456421000000001E-11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2.8706352999999998E-11</v>
      </c>
      <c r="X16" s="35">
        <v>2.6033959000000001E-11</v>
      </c>
      <c r="Y16" s="35">
        <v>2.9154130999999998E-11</v>
      </c>
      <c r="Z16" s="35">
        <v>2.1475623E-11</v>
      </c>
      <c r="AA16" s="35">
        <v>3.0461041599999998E-11</v>
      </c>
      <c r="AB16" s="35" t="s">
        <v>0</v>
      </c>
      <c r="AC16" s="36" t="s">
        <v>0</v>
      </c>
      <c r="AD16" s="29" t="s">
        <v>0</v>
      </c>
      <c r="AE16" s="29">
        <v>2.1361596000000002E-11</v>
      </c>
      <c r="AF16" s="29">
        <v>1.36341836E-11</v>
      </c>
      <c r="AG16" s="29">
        <v>1.5313910599999999E-11</v>
      </c>
      <c r="AH16" s="29">
        <v>2.1767584300000001E-11</v>
      </c>
      <c r="AI16" s="29">
        <v>2.5321240999999999E-11</v>
      </c>
      <c r="AJ16" s="29">
        <v>2.976528E-11</v>
      </c>
      <c r="AK16" s="3">
        <f t="shared" si="0"/>
        <v>1.8209396314814813E-11</v>
      </c>
      <c r="AL16" s="13">
        <v>-11.212300000000001</v>
      </c>
      <c r="AM16" t="s">
        <v>118</v>
      </c>
      <c r="AO16" s="2">
        <f>((SUM(A2:Z35)+SUM(AA2:AJ28))/895)</f>
        <v>5.202501231263689E-11</v>
      </c>
    </row>
    <row r="17" spans="1:45" x14ac:dyDescent="0.25">
      <c r="A17" s="29">
        <v>5.3727264400000002E-11</v>
      </c>
      <c r="B17" s="30">
        <v>2.4045214E-11</v>
      </c>
      <c r="C17" s="29">
        <v>8.5228104000000003E-12</v>
      </c>
      <c r="D17" s="29">
        <v>1.1190428400000001E-11</v>
      </c>
      <c r="E17" s="34">
        <v>1.3576258E-11</v>
      </c>
      <c r="F17" s="34">
        <v>1.40091293E-11</v>
      </c>
      <c r="G17" s="34">
        <v>1.0768012E-11</v>
      </c>
      <c r="H17" s="34">
        <v>9.0049338999999995E-12</v>
      </c>
      <c r="I17" s="34">
        <v>5.4165510000000002E-12</v>
      </c>
      <c r="J17" s="34">
        <v>5.4842487000000002E-12</v>
      </c>
      <c r="K17" s="34">
        <v>5.0095259E-12</v>
      </c>
      <c r="L17" s="34">
        <v>5.3360289999999997E-12</v>
      </c>
      <c r="M17" s="34">
        <v>6.9808057000000004E-12</v>
      </c>
      <c r="N17" s="34">
        <v>1.0605303000000001E-11</v>
      </c>
      <c r="O17" s="34">
        <v>1.5702429500000001E-11</v>
      </c>
      <c r="P17" s="34">
        <v>2.0530105999999999E-11</v>
      </c>
      <c r="Q17" s="34">
        <v>2.1978109499999999E-11</v>
      </c>
      <c r="R17" s="34">
        <v>3.5635469000000001E-11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1.21067607E-11</v>
      </c>
      <c r="X17" s="35">
        <v>1.57262431E-11</v>
      </c>
      <c r="Y17" s="35">
        <v>2.6927135000000001E-11</v>
      </c>
      <c r="Z17" s="35">
        <v>3.1355900000000001E-11</v>
      </c>
      <c r="AA17" s="35">
        <v>2.80386825E-11</v>
      </c>
      <c r="AB17" s="35" t="s">
        <v>0</v>
      </c>
      <c r="AC17" s="36" t="s">
        <v>0</v>
      </c>
      <c r="AD17" s="29" t="s">
        <v>0</v>
      </c>
      <c r="AE17" s="29">
        <v>1.33693515E-11</v>
      </c>
      <c r="AF17" s="29">
        <v>1.6693693999999999E-11</v>
      </c>
      <c r="AG17" s="29">
        <v>1.7659429600000001E-11</v>
      </c>
      <c r="AH17" s="29">
        <v>2.2206896999999999E-11</v>
      </c>
      <c r="AI17" s="29">
        <v>2.490069E-11</v>
      </c>
      <c r="AJ17" s="29">
        <v>3.4666251000000002E-11</v>
      </c>
      <c r="AK17" s="3">
        <f t="shared" si="0"/>
        <v>1.7971505589655176E-11</v>
      </c>
      <c r="AL17" s="13">
        <v>-7.9836</v>
      </c>
      <c r="AM17" t="s">
        <v>119</v>
      </c>
    </row>
    <row r="18" spans="1:45" x14ac:dyDescent="0.25">
      <c r="A18" s="29">
        <v>2.6483025E-11</v>
      </c>
      <c r="B18" s="30">
        <v>1.7506162200000001E-11</v>
      </c>
      <c r="C18" s="29">
        <v>8.2027754999999993E-12</v>
      </c>
      <c r="D18" s="29">
        <v>9.6782429999999995E-12</v>
      </c>
      <c r="E18" s="34">
        <v>9.5080949000000001E-12</v>
      </c>
      <c r="F18" s="34">
        <v>1.0867478E-11</v>
      </c>
      <c r="G18" s="34">
        <v>1.1183252400000001E-11</v>
      </c>
      <c r="H18" s="34">
        <v>8.9405409000000007E-12</v>
      </c>
      <c r="I18" s="34">
        <v>8.2073540999999993E-12</v>
      </c>
      <c r="J18" s="34">
        <v>8.6990618999999994E-12</v>
      </c>
      <c r="K18" s="34">
        <v>9.2376670999999993E-12</v>
      </c>
      <c r="L18" s="34">
        <v>9.7923119999999994E-12</v>
      </c>
      <c r="M18" s="34">
        <v>1.24379237E-11</v>
      </c>
      <c r="N18" s="34">
        <v>1.6313608699999999E-11</v>
      </c>
      <c r="O18" s="34">
        <v>2.0563144600000001E-11</v>
      </c>
      <c r="P18" s="34">
        <v>2.4189423499999999E-11</v>
      </c>
      <c r="Q18" s="34">
        <v>2.8240964000000002E-11</v>
      </c>
      <c r="R18" s="34">
        <v>2.5721238E-11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1.20679828E-11</v>
      </c>
      <c r="X18" s="35">
        <v>1.85806966E-11</v>
      </c>
      <c r="Y18" s="35">
        <v>2.5204114000000001E-11</v>
      </c>
      <c r="Z18" s="35">
        <v>3.5229308999999999E-11</v>
      </c>
      <c r="AA18" s="35">
        <v>3.2564951700000001E-11</v>
      </c>
      <c r="AB18" s="35" t="s">
        <v>0</v>
      </c>
      <c r="AC18" s="36" t="s">
        <v>0</v>
      </c>
      <c r="AD18" s="29" t="s">
        <v>0</v>
      </c>
      <c r="AE18" s="29">
        <v>1.14825604E-11</v>
      </c>
      <c r="AF18" s="29">
        <v>1.6108771400000001E-11</v>
      </c>
      <c r="AG18" s="29">
        <v>1.8848790000000001E-11</v>
      </c>
      <c r="AH18" s="29">
        <v>2.06986555E-11</v>
      </c>
      <c r="AI18" s="29">
        <v>2.6282400999999999E-11</v>
      </c>
      <c r="AJ18" s="29">
        <v>3.5493009999999998E-11</v>
      </c>
      <c r="AK18" s="3">
        <f t="shared" si="0"/>
        <v>1.7873569375862069E-11</v>
      </c>
      <c r="AL18" s="13">
        <v>-4.7801999999999998</v>
      </c>
      <c r="AM18" t="s">
        <v>120</v>
      </c>
    </row>
    <row r="19" spans="1:45" x14ac:dyDescent="0.25">
      <c r="A19" s="29" t="s">
        <v>0</v>
      </c>
      <c r="B19" s="30" t="s">
        <v>0</v>
      </c>
      <c r="C19" s="29">
        <v>7.3262200999999995E-12</v>
      </c>
      <c r="D19" s="29">
        <v>1.2089398E-11</v>
      </c>
      <c r="E19" s="34">
        <v>1.795332E-11</v>
      </c>
      <c r="F19" s="34">
        <v>1.0629400000000001E-11</v>
      </c>
      <c r="G19" s="34">
        <v>9.2297518000000006E-12</v>
      </c>
      <c r="H19" s="34">
        <v>7.3789713000000004E-12</v>
      </c>
      <c r="I19" s="34">
        <v>7.1322846000000002E-12</v>
      </c>
      <c r="J19" s="34">
        <v>7.3078049999999997E-12</v>
      </c>
      <c r="K19" s="34">
        <v>7.6102709999999998E-12</v>
      </c>
      <c r="L19" s="34">
        <v>7.8936207999999993E-12</v>
      </c>
      <c r="M19" s="34">
        <v>8.9938347999999998E-12</v>
      </c>
      <c r="N19" s="34">
        <v>1.0473370499999999E-11</v>
      </c>
      <c r="O19" s="34">
        <v>1.27806695E-11</v>
      </c>
      <c r="P19" s="34">
        <v>1.7737258399999999E-11</v>
      </c>
      <c r="Q19" s="34">
        <v>2.4292548399999999E-11</v>
      </c>
      <c r="R19" s="34">
        <v>2.67886916E-11</v>
      </c>
      <c r="S19" s="35" t="s">
        <v>0</v>
      </c>
      <c r="T19" s="35" t="s">
        <v>0</v>
      </c>
      <c r="U19" s="35" t="s">
        <v>0</v>
      </c>
      <c r="V19" s="35">
        <v>7.4679455999999994E-12</v>
      </c>
      <c r="W19" s="35">
        <v>7.9470690000000002E-12</v>
      </c>
      <c r="X19" s="35">
        <v>8.5808496000000003E-12</v>
      </c>
      <c r="Y19" s="35">
        <v>1.21534372E-11</v>
      </c>
      <c r="Z19" s="35">
        <v>1.8349941299999998E-11</v>
      </c>
      <c r="AA19" s="35">
        <v>2.7341728499999999E-11</v>
      </c>
      <c r="AB19" s="35" t="s">
        <v>0</v>
      </c>
      <c r="AC19" s="36" t="s">
        <v>0</v>
      </c>
      <c r="AD19" s="29" t="s">
        <v>0</v>
      </c>
      <c r="AE19" s="29">
        <v>1.3811215300000001E-11</v>
      </c>
      <c r="AF19" s="29">
        <v>1.42891465E-11</v>
      </c>
      <c r="AG19" s="29">
        <v>2.37836474E-11</v>
      </c>
      <c r="AH19" s="29">
        <v>1.9045229E-11</v>
      </c>
      <c r="AI19" s="29">
        <v>2.03687405E-11</v>
      </c>
      <c r="AJ19" s="29">
        <v>2.7120872999999999E-11</v>
      </c>
      <c r="AK19" s="3">
        <f t="shared" si="0"/>
        <v>1.4138472810714288E-11</v>
      </c>
      <c r="AL19" s="13">
        <v>-1.5918000000000001</v>
      </c>
      <c r="AM19" t="s">
        <v>121</v>
      </c>
      <c r="AO19" s="2">
        <f>SUM(U34:W35)/6</f>
        <v>1.4830563233333335E-10</v>
      </c>
    </row>
    <row r="20" spans="1:45" x14ac:dyDescent="0.25">
      <c r="A20" t="s">
        <v>0</v>
      </c>
      <c r="B20" s="37" t="s">
        <v>0</v>
      </c>
      <c r="C20" s="34">
        <v>1.0311905200000001E-11</v>
      </c>
      <c r="D20" s="34">
        <v>1.29449708E-11</v>
      </c>
      <c r="E20" s="34">
        <v>1.22256182E-11</v>
      </c>
      <c r="F20" s="34">
        <v>8.8018575000000008E-12</v>
      </c>
      <c r="G20" s="34">
        <v>7.8445483999999992E-12</v>
      </c>
      <c r="H20" s="34">
        <v>7.6525619999999998E-12</v>
      </c>
      <c r="I20" s="34">
        <v>8.4699561999999998E-12</v>
      </c>
      <c r="J20" s="34">
        <v>9.2549296999999994E-12</v>
      </c>
      <c r="K20" s="34">
        <v>9.0114811000000001E-12</v>
      </c>
      <c r="L20" s="34">
        <v>8.8371507000000002E-12</v>
      </c>
      <c r="M20" s="34">
        <v>9.3620572000000006E-12</v>
      </c>
      <c r="N20" s="34">
        <v>1.05062486E-11</v>
      </c>
      <c r="O20" s="34">
        <v>1.25769944E-11</v>
      </c>
      <c r="P20" s="34">
        <v>1.7482060100000001E-11</v>
      </c>
      <c r="Q20" s="34">
        <v>2.1792067200000001E-11</v>
      </c>
      <c r="R20" s="34">
        <v>2.1674988999999999E-11</v>
      </c>
      <c r="S20" s="35" t="s">
        <v>0</v>
      </c>
      <c r="T20" s="35" t="s">
        <v>0</v>
      </c>
      <c r="U20" s="35" t="s">
        <v>0</v>
      </c>
      <c r="V20" s="35">
        <v>1.39503145E-11</v>
      </c>
      <c r="W20" s="35">
        <v>8.7871402999999998E-12</v>
      </c>
      <c r="X20" s="35">
        <v>9.3037636000000008E-12</v>
      </c>
      <c r="Y20" s="35">
        <v>1.1751289000000001E-11</v>
      </c>
      <c r="Z20" s="35">
        <v>1.75549766E-11</v>
      </c>
      <c r="AA20" s="35">
        <v>2.7974328999999999E-11</v>
      </c>
      <c r="AB20" s="35" t="s">
        <v>0</v>
      </c>
      <c r="AC20" s="36" t="s">
        <v>0</v>
      </c>
      <c r="AD20" s="29" t="s">
        <v>0</v>
      </c>
      <c r="AE20" s="29">
        <v>3.5948839999999999E-11</v>
      </c>
      <c r="AF20" s="29">
        <v>1.84226653E-11</v>
      </c>
      <c r="AG20" s="29">
        <v>1.5773933E-11</v>
      </c>
      <c r="AH20" s="29">
        <v>1.24108953E-11</v>
      </c>
      <c r="AI20" s="29">
        <v>1.1891283E-11</v>
      </c>
      <c r="AJ20" s="29">
        <v>2.0750759499999998E-11</v>
      </c>
      <c r="AK20" s="19">
        <f t="shared" si="0"/>
        <v>1.4045342335714291E-11</v>
      </c>
      <c r="AL20" s="13">
        <v>1.5918000000000001</v>
      </c>
      <c r="AP20" s="7"/>
      <c r="AQ20" s="7"/>
      <c r="AR20" s="7"/>
      <c r="AS20" s="8"/>
    </row>
    <row r="21" spans="1:45" x14ac:dyDescent="0.25">
      <c r="A21" t="s">
        <v>0</v>
      </c>
      <c r="B21" s="37">
        <v>1.13572911E-11</v>
      </c>
      <c r="C21" s="34">
        <v>7.7985515000000006E-12</v>
      </c>
      <c r="D21" s="34">
        <v>9.6063458000000002E-12</v>
      </c>
      <c r="E21" s="34">
        <v>7.2252394999999997E-12</v>
      </c>
      <c r="F21" s="34">
        <v>7.1832149E-12</v>
      </c>
      <c r="G21" s="34">
        <v>8.5902636999999999E-12</v>
      </c>
      <c r="H21" s="34">
        <v>1.0646726700000001E-11</v>
      </c>
      <c r="I21" s="34">
        <v>1.4536048799999999E-11</v>
      </c>
      <c r="J21" s="34">
        <v>1.8358953999999999E-11</v>
      </c>
      <c r="K21" s="34">
        <v>2.0129742299999999E-11</v>
      </c>
      <c r="L21" s="34">
        <v>2.1713900600000001E-11</v>
      </c>
      <c r="M21" s="34">
        <v>2.13173804E-11</v>
      </c>
      <c r="N21" s="34">
        <v>1.9745961400000001E-11</v>
      </c>
      <c r="O21" s="34">
        <v>1.7793818300000001E-11</v>
      </c>
      <c r="P21" s="34">
        <v>1.9260826999999999E-11</v>
      </c>
      <c r="Q21" s="34">
        <v>1.9730858E-11</v>
      </c>
      <c r="R21" s="34">
        <v>2.0129563199999999E-11</v>
      </c>
      <c r="S21" s="35" t="s">
        <v>0</v>
      </c>
      <c r="T21" s="35" t="s">
        <v>0</v>
      </c>
      <c r="U21" s="35">
        <v>9.6475722999999996E-12</v>
      </c>
      <c r="V21" s="35">
        <v>1.33794406E-11</v>
      </c>
      <c r="W21" s="35">
        <v>1.7766369699999999E-11</v>
      </c>
      <c r="X21" s="35">
        <v>1.6611538000000001E-11</v>
      </c>
      <c r="Y21" s="35">
        <v>1.5493615599999999E-11</v>
      </c>
      <c r="Z21" s="35">
        <v>1.4729692E-11</v>
      </c>
      <c r="AA21" s="35">
        <v>2.199642E-11</v>
      </c>
      <c r="AB21" s="35" t="s">
        <v>0</v>
      </c>
      <c r="AC21" s="36" t="s">
        <v>0</v>
      </c>
      <c r="AD21" s="29" t="s">
        <v>0</v>
      </c>
      <c r="AE21" s="29">
        <v>4.95758445E-11</v>
      </c>
      <c r="AF21" s="29">
        <v>1.73446145E-11</v>
      </c>
      <c r="AG21" s="29">
        <v>1.13953957E-11</v>
      </c>
      <c r="AH21" s="29">
        <v>1.27052056E-11</v>
      </c>
      <c r="AI21" s="29">
        <v>1.31786645E-11</v>
      </c>
      <c r="AJ21" s="29">
        <v>2.5666200500000001E-11</v>
      </c>
      <c r="AK21" s="3">
        <f t="shared" si="0"/>
        <v>1.6487175356666668E-11</v>
      </c>
      <c r="AL21" s="13">
        <v>4.7801999999999998</v>
      </c>
      <c r="AO21"/>
    </row>
    <row r="22" spans="1:45" x14ac:dyDescent="0.25">
      <c r="A22" t="s">
        <v>0</v>
      </c>
      <c r="B22" s="37">
        <v>8.6525578000000004E-12</v>
      </c>
      <c r="C22" s="34">
        <v>5.3795402999999997E-12</v>
      </c>
      <c r="D22" s="34">
        <v>4.9744993000000003E-12</v>
      </c>
      <c r="E22" s="34">
        <v>4.3920832000000002E-12</v>
      </c>
      <c r="F22" s="34">
        <v>5.2761859999999997E-12</v>
      </c>
      <c r="G22" s="34">
        <v>6.6673981000000002E-12</v>
      </c>
      <c r="H22" s="34">
        <v>8.3834047000000003E-12</v>
      </c>
      <c r="I22" s="34">
        <v>1.11694227E-11</v>
      </c>
      <c r="J22" s="34">
        <v>1.36042656E-11</v>
      </c>
      <c r="K22" s="34">
        <v>1.6809542299999999E-11</v>
      </c>
      <c r="L22" s="34">
        <v>1.8762568800000001E-11</v>
      </c>
      <c r="M22" s="34">
        <v>2.0474360300000001E-11</v>
      </c>
      <c r="N22" s="34">
        <v>1.9725003700000001E-11</v>
      </c>
      <c r="O22" s="34">
        <v>1.8973275E-11</v>
      </c>
      <c r="P22" s="34">
        <v>2.02653182E-11</v>
      </c>
      <c r="Q22" s="34">
        <v>2.8139573599999999E-11</v>
      </c>
      <c r="R22" s="34">
        <v>3.1720980999999999E-11</v>
      </c>
      <c r="S22" s="35" t="s">
        <v>0</v>
      </c>
      <c r="T22" s="35" t="s">
        <v>0</v>
      </c>
      <c r="U22" s="35">
        <v>1.14478316E-11</v>
      </c>
      <c r="V22" s="35">
        <v>1.4890373399999999E-11</v>
      </c>
      <c r="W22" s="35">
        <v>1.35043684E-11</v>
      </c>
      <c r="X22" s="35">
        <v>1.4555281499999999E-11</v>
      </c>
      <c r="Y22" s="35">
        <v>1.86106424E-11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2.7932369999999999E-11</v>
      </c>
      <c r="AG22" s="29">
        <v>1.16945278E-11</v>
      </c>
      <c r="AH22" s="29">
        <v>3.7507901999999999E-11</v>
      </c>
      <c r="AI22" s="29">
        <v>5.1252704000000001E-11</v>
      </c>
      <c r="AJ22" s="29">
        <v>1.6767365999999999E-11</v>
      </c>
      <c r="AK22" s="3">
        <f t="shared" si="0"/>
        <v>1.709382769259259E-11</v>
      </c>
      <c r="AL22" s="13">
        <v>7.9836</v>
      </c>
      <c r="AO22"/>
    </row>
    <row r="23" spans="1:45" x14ac:dyDescent="0.25">
      <c r="A23" t="s">
        <v>0</v>
      </c>
      <c r="B23" s="37">
        <v>7.6899531000000001E-12</v>
      </c>
      <c r="C23" s="34">
        <v>4.4765334000000001E-12</v>
      </c>
      <c r="D23" s="34">
        <v>4.7543130999999999E-12</v>
      </c>
      <c r="E23" s="34">
        <v>3.8703803399999996E-12</v>
      </c>
      <c r="F23" s="34">
        <v>4.4356679999999999E-12</v>
      </c>
      <c r="G23" s="34">
        <v>5.3592393000000001E-12</v>
      </c>
      <c r="H23" s="34">
        <v>5.6084622999999998E-12</v>
      </c>
      <c r="I23" s="34">
        <v>6.2968438999999999E-12</v>
      </c>
      <c r="J23" s="34">
        <v>7.2087095E-12</v>
      </c>
      <c r="K23" s="34">
        <v>8.8257051999999992E-12</v>
      </c>
      <c r="L23" s="34">
        <v>9.1179454999999998E-12</v>
      </c>
      <c r="M23" s="34">
        <v>1.0681735899999999E-11</v>
      </c>
      <c r="N23" s="34">
        <v>1.30974329E-11</v>
      </c>
      <c r="O23" s="34">
        <v>1.1929151899999999E-11</v>
      </c>
      <c r="P23" s="34">
        <v>1.3376978999999999E-11</v>
      </c>
      <c r="Q23" s="34">
        <v>2.1750446000000001E-11</v>
      </c>
      <c r="R23" s="34">
        <v>3.7122037999999997E-11</v>
      </c>
      <c r="S23" s="35" t="s">
        <v>0</v>
      </c>
      <c r="T23" s="35">
        <v>1.9643685000000001E-11</v>
      </c>
      <c r="U23" s="35">
        <v>1.2074174100000001E-11</v>
      </c>
      <c r="V23" s="35">
        <v>9.934411E-12</v>
      </c>
      <c r="W23" s="35">
        <v>1.07865429E-11</v>
      </c>
      <c r="X23" s="35">
        <v>9.6415619000000003E-12</v>
      </c>
      <c r="Y23" s="35">
        <v>6.9778122000000002E-12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8.4712753000000003E-11</v>
      </c>
      <c r="AG23" s="29">
        <v>4.3306309999999999E-11</v>
      </c>
      <c r="AH23" s="29">
        <v>2.63174317E-11</v>
      </c>
      <c r="AI23" s="29">
        <v>3.0468496999999998E-11</v>
      </c>
      <c r="AJ23" s="29">
        <v>2.7213195699999999E-11</v>
      </c>
      <c r="AK23" s="3">
        <f t="shared" si="0"/>
        <v>1.6309925422857141E-11</v>
      </c>
      <c r="AL23" s="13">
        <v>11.212300000000001</v>
      </c>
      <c r="AO23" s="20"/>
    </row>
    <row r="24" spans="1:45" x14ac:dyDescent="0.25">
      <c r="A24" t="s">
        <v>0</v>
      </c>
      <c r="B24" s="37">
        <v>1.0187142300000001E-11</v>
      </c>
      <c r="C24" s="34">
        <v>5.1157859999999997E-12</v>
      </c>
      <c r="D24" s="34">
        <v>4.5937040000000004E-12</v>
      </c>
      <c r="E24" s="34">
        <v>3.7464690699999999E-12</v>
      </c>
      <c r="F24" s="34">
        <v>4.2871585E-12</v>
      </c>
      <c r="G24" s="34">
        <v>5.6426703000000004E-12</v>
      </c>
      <c r="H24" s="34">
        <v>7.0024437000000003E-12</v>
      </c>
      <c r="I24" s="34">
        <v>9.1100494999999992E-12</v>
      </c>
      <c r="J24" s="34">
        <v>1.04396725E-11</v>
      </c>
      <c r="K24" s="34">
        <v>1.1373689E-11</v>
      </c>
      <c r="L24" s="34">
        <v>1.15987275E-11</v>
      </c>
      <c r="M24" s="34">
        <v>1.14577406E-11</v>
      </c>
      <c r="N24" s="34">
        <v>1.0328123300000001E-11</v>
      </c>
      <c r="O24" s="34">
        <v>9.7138398999999997E-12</v>
      </c>
      <c r="P24" s="34">
        <v>1.67555463E-11</v>
      </c>
      <c r="Q24" s="34">
        <v>5.2480869E-11</v>
      </c>
      <c r="R24" s="34" t="s">
        <v>0</v>
      </c>
      <c r="S24" s="35">
        <v>1.6924701600000001E-11</v>
      </c>
      <c r="T24" s="35">
        <v>1.16044906E-11</v>
      </c>
      <c r="U24" s="35">
        <v>7.4530331000000004E-12</v>
      </c>
      <c r="V24" s="35">
        <v>8.4086974999999993E-12</v>
      </c>
      <c r="W24" s="35">
        <v>8.5668458000000008E-12</v>
      </c>
      <c r="X24" s="35">
        <v>7.9728559000000001E-12</v>
      </c>
      <c r="Y24" s="35">
        <v>7.1575225999999999E-12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1.01266541E-10</v>
      </c>
      <c r="AG24" s="29">
        <v>4.9310271999999998E-11</v>
      </c>
      <c r="AH24" s="29">
        <v>3.5766606499999999E-11</v>
      </c>
      <c r="AI24" s="29">
        <v>7.6089783999999997E-11</v>
      </c>
      <c r="AJ24" s="29">
        <v>6.0682122999999995E-11</v>
      </c>
      <c r="AK24" s="3">
        <f t="shared" si="0"/>
        <v>2.0537039466785714E-11</v>
      </c>
      <c r="AL24" s="13">
        <v>14.477499999999999</v>
      </c>
    </row>
    <row r="25" spans="1:45" x14ac:dyDescent="0.25">
      <c r="A25" t="s">
        <v>0</v>
      </c>
      <c r="B25" s="37">
        <v>2.8425648700000001E-11</v>
      </c>
      <c r="C25" s="34">
        <v>1.7384879000000001E-11</v>
      </c>
      <c r="D25" s="34">
        <v>9.0226580999999996E-12</v>
      </c>
      <c r="E25" s="34">
        <v>5.9031377999999998E-12</v>
      </c>
      <c r="F25" s="34">
        <v>6.2406543999999998E-12</v>
      </c>
      <c r="G25" s="34">
        <v>7.3188162000000003E-12</v>
      </c>
      <c r="H25" s="34">
        <v>8.4202477999999993E-12</v>
      </c>
      <c r="I25" s="34">
        <v>9.6284185999999999E-12</v>
      </c>
      <c r="J25" s="34">
        <v>9.6488992999999998E-12</v>
      </c>
      <c r="K25" s="34">
        <v>9.7384771999999999E-12</v>
      </c>
      <c r="L25" s="34">
        <v>1.04331065E-11</v>
      </c>
      <c r="M25" s="34">
        <v>1.1660354099999999E-11</v>
      </c>
      <c r="N25" s="34">
        <v>1.22487239E-11</v>
      </c>
      <c r="O25" s="34">
        <v>1.02437757E-11</v>
      </c>
      <c r="P25" s="38">
        <v>1.7924830700000001E-11</v>
      </c>
      <c r="Q25" s="38" t="s">
        <v>0</v>
      </c>
      <c r="R25" s="38">
        <v>4.2194967999999997E-11</v>
      </c>
      <c r="S25" s="35">
        <v>1.3195089000000001E-11</v>
      </c>
      <c r="T25" s="35">
        <v>1.14380297E-11</v>
      </c>
      <c r="U25" s="35">
        <v>8.3179160000000007E-12</v>
      </c>
      <c r="V25" s="35">
        <v>9.7779493999999996E-12</v>
      </c>
      <c r="W25" s="35">
        <v>1.0861232300000001E-11</v>
      </c>
      <c r="X25" s="35">
        <v>8.6199582000000001E-12</v>
      </c>
      <c r="Y25" s="35">
        <v>1.06373385E-11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1.6176015899999999E-10</v>
      </c>
      <c r="AG25" s="29">
        <v>6.2952248999999999E-11</v>
      </c>
      <c r="AH25" s="29" t="s">
        <v>0</v>
      </c>
      <c r="AI25" s="29">
        <v>1.08672654E-10</v>
      </c>
      <c r="AJ25" s="29">
        <v>5.3574571999999998E-11</v>
      </c>
      <c r="AK25" s="3">
        <f t="shared" si="0"/>
        <v>2.5046101596296297E-11</v>
      </c>
      <c r="AL25" s="13">
        <v>17.791599999999999</v>
      </c>
    </row>
    <row r="26" spans="1:45" x14ac:dyDescent="0.25">
      <c r="A26" t="s">
        <v>0</v>
      </c>
      <c r="B26" s="37">
        <v>4.3693074999999998E-11</v>
      </c>
      <c r="C26" s="34">
        <v>2.9389361000000001E-11</v>
      </c>
      <c r="D26" s="34">
        <v>1.27931648E-11</v>
      </c>
      <c r="E26" s="34">
        <v>7.6499185000000005E-12</v>
      </c>
      <c r="F26" s="34">
        <v>7.1661111000000003E-12</v>
      </c>
      <c r="G26" s="34">
        <v>8.3073590000000005E-12</v>
      </c>
      <c r="H26" s="34">
        <v>9.4659381000000001E-12</v>
      </c>
      <c r="I26" s="34">
        <v>1.04391104E-11</v>
      </c>
      <c r="J26" s="34">
        <v>9.8285099999999993E-12</v>
      </c>
      <c r="K26" s="34">
        <v>9.6510920000000006E-12</v>
      </c>
      <c r="L26" s="34">
        <v>1.0875491800000001E-11</v>
      </c>
      <c r="M26" s="34">
        <v>1.1208885999999999E-11</v>
      </c>
      <c r="N26" s="34">
        <v>1.00767075E-11</v>
      </c>
      <c r="O26" s="34">
        <v>1.1716918200000001E-11</v>
      </c>
      <c r="P26" s="38" t="s">
        <v>0</v>
      </c>
      <c r="Q26" s="38">
        <v>4.3655084499999997E-11</v>
      </c>
      <c r="R26" s="38">
        <v>4.5823145999999997E-11</v>
      </c>
      <c r="S26" s="35">
        <v>3.3739864500000001E-11</v>
      </c>
      <c r="T26" s="35">
        <v>1.75155642E-11</v>
      </c>
      <c r="U26" s="35">
        <v>1.1484747499999999E-11</v>
      </c>
      <c r="V26" s="35">
        <v>1.2433466E-11</v>
      </c>
      <c r="W26" s="35">
        <v>1.4065997299999999E-11</v>
      </c>
      <c r="X26" s="35">
        <v>1.43232433E-11</v>
      </c>
      <c r="Y26" s="35">
        <v>2.1901705299999999E-11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1.8717101000000001E-10</v>
      </c>
      <c r="AG26" s="29">
        <v>9.6102546000000006E-11</v>
      </c>
      <c r="AH26" s="29" t="s">
        <v>0</v>
      </c>
      <c r="AI26" s="29" t="s">
        <v>0</v>
      </c>
      <c r="AJ26" s="29" t="s">
        <v>0</v>
      </c>
      <c r="AK26" s="3">
        <f t="shared" si="0"/>
        <v>2.761912072E-11</v>
      </c>
      <c r="AL26" s="13">
        <v>21.168500000000002</v>
      </c>
    </row>
    <row r="27" spans="1:45" x14ac:dyDescent="0.25">
      <c r="A27" t="s">
        <v>0</v>
      </c>
      <c r="B27" s="37" t="s">
        <v>0</v>
      </c>
      <c r="C27" s="34">
        <v>3.8156483E-11</v>
      </c>
      <c r="D27" s="34">
        <v>1.6145529999999999E-11</v>
      </c>
      <c r="E27" s="34">
        <v>8.4357867999999997E-12</v>
      </c>
      <c r="F27" s="34">
        <v>7.7098920000000007E-12</v>
      </c>
      <c r="G27" s="34">
        <v>9.3612908999999993E-12</v>
      </c>
      <c r="H27" s="34">
        <v>1.12800644E-11</v>
      </c>
      <c r="I27" s="34">
        <v>1.27227945E-11</v>
      </c>
      <c r="J27" s="34">
        <v>1.25524298E-11</v>
      </c>
      <c r="K27" s="34">
        <v>1.23332564E-11</v>
      </c>
      <c r="L27" s="34">
        <v>1.33132315E-11</v>
      </c>
      <c r="M27" s="34">
        <v>1.200566E-11</v>
      </c>
      <c r="N27" s="34">
        <v>9.7215872E-12</v>
      </c>
      <c r="O27" s="34">
        <v>1.3382475999999999E-11</v>
      </c>
      <c r="P27" s="38" t="s">
        <v>0</v>
      </c>
      <c r="Q27" s="38">
        <v>4.9344473999999999E-11</v>
      </c>
      <c r="R27" s="38">
        <v>4.5578830000000002E-11</v>
      </c>
      <c r="S27" s="35">
        <v>4.0568878499999997E-11</v>
      </c>
      <c r="T27" s="35">
        <v>2.0048089E-11</v>
      </c>
      <c r="U27" s="35">
        <v>1.4781609400000001E-11</v>
      </c>
      <c r="V27" s="35">
        <v>1.7254405999999999E-11</v>
      </c>
      <c r="W27" s="35">
        <v>1.9348668E-11</v>
      </c>
      <c r="X27" s="35">
        <v>2.0614998600000001E-11</v>
      </c>
      <c r="Y27" s="35">
        <v>3.5658786E-11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2.18710675E-11</v>
      </c>
      <c r="AG27" s="29">
        <v>3.6954713699999998E-10</v>
      </c>
      <c r="AH27" s="29" t="s">
        <v>0</v>
      </c>
      <c r="AI27" s="29" t="s">
        <v>0</v>
      </c>
      <c r="AJ27" s="29" t="s">
        <v>0</v>
      </c>
      <c r="AK27" s="3">
        <f t="shared" si="0"/>
        <v>3.4655726104166668E-11</v>
      </c>
      <c r="AL27" s="13">
        <v>24.624300000000002</v>
      </c>
    </row>
    <row r="28" spans="1:45" x14ac:dyDescent="0.25">
      <c r="A28" t="s">
        <v>0</v>
      </c>
      <c r="B28" s="37" t="s">
        <v>0</v>
      </c>
      <c r="C28" s="34">
        <v>7.1788582000000001E-11</v>
      </c>
      <c r="D28" s="34">
        <v>2.2064722000000001E-11</v>
      </c>
      <c r="E28" s="34">
        <v>7.2913432999999998E-12</v>
      </c>
      <c r="F28" s="34">
        <v>3.3642776000000001E-12</v>
      </c>
      <c r="G28" s="34">
        <v>3.3188590000000001E-12</v>
      </c>
      <c r="H28" s="34">
        <v>4.8104374999999996E-12</v>
      </c>
      <c r="I28" s="34">
        <v>6.2376566999999996E-12</v>
      </c>
      <c r="J28" s="34">
        <v>7.5762434000000008E-12</v>
      </c>
      <c r="K28" s="34">
        <v>1.30767346E-11</v>
      </c>
      <c r="L28" s="34">
        <v>1.5142137599999999E-11</v>
      </c>
      <c r="M28" s="34">
        <v>1.39780333E-11</v>
      </c>
      <c r="N28" s="34">
        <v>1.3673407600000001E-11</v>
      </c>
      <c r="O28" s="34">
        <v>2.2446126500000001E-11</v>
      </c>
      <c r="P28" s="38" t="s">
        <v>0</v>
      </c>
      <c r="Q28" s="38">
        <v>6.8458241000000001E-11</v>
      </c>
      <c r="R28" s="38">
        <v>3.3892015999999999E-11</v>
      </c>
      <c r="S28" s="35">
        <v>2.27104343E-11</v>
      </c>
      <c r="T28" s="35">
        <v>1.4506451900000001E-11</v>
      </c>
      <c r="U28" s="35">
        <v>1.38991766E-11</v>
      </c>
      <c r="V28" s="35">
        <v>1.7285457700000001E-11</v>
      </c>
      <c r="W28" s="35">
        <v>2.22223865E-11</v>
      </c>
      <c r="X28" s="35">
        <v>2.5094185E-11</v>
      </c>
      <c r="Y28" s="35">
        <v>2.36376854E-11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2.0294299795454548E-11</v>
      </c>
      <c r="AL28" s="13">
        <v>28.178599999999999</v>
      </c>
    </row>
    <row r="29" spans="1:45" x14ac:dyDescent="0.25">
      <c r="A29" s="32" t="s">
        <v>0</v>
      </c>
      <c r="B29" s="39" t="s">
        <v>0</v>
      </c>
      <c r="C29" s="32">
        <v>1.7974345999999999E-11</v>
      </c>
      <c r="D29" s="32">
        <v>6.1587679999999996E-11</v>
      </c>
      <c r="E29" s="32">
        <v>7.1799481999999998E-11</v>
      </c>
      <c r="F29" s="32">
        <v>6.1147725999999996E-11</v>
      </c>
      <c r="G29" s="32">
        <v>4.4464697500000002E-11</v>
      </c>
      <c r="H29" s="32">
        <v>3.8049821499999998E-11</v>
      </c>
      <c r="I29" s="32">
        <v>2.32476925E-11</v>
      </c>
      <c r="J29" s="32">
        <v>1.56208167E-11</v>
      </c>
      <c r="K29" s="32">
        <v>9.2975262999999997E-12</v>
      </c>
      <c r="L29" s="32">
        <v>6.8329565000000004E-12</v>
      </c>
      <c r="M29" s="32">
        <v>9.4548816000000007E-12</v>
      </c>
      <c r="N29" s="32">
        <v>2.53460123E-11</v>
      </c>
      <c r="O29" s="32">
        <v>3.3317166499999997E-11</v>
      </c>
      <c r="P29" s="32" t="s">
        <v>0</v>
      </c>
      <c r="Q29" s="32" t="s">
        <v>0</v>
      </c>
      <c r="R29" s="32" t="s">
        <v>0</v>
      </c>
      <c r="S29" s="33">
        <v>1.14396809E-10</v>
      </c>
      <c r="T29" s="33">
        <v>7.8037992999999994E-11</v>
      </c>
      <c r="U29" s="33">
        <v>5.9297920000000006E-11</v>
      </c>
      <c r="V29" s="33">
        <v>2.8071873999999999E-11</v>
      </c>
      <c r="W29" s="33">
        <v>7.4844184999999993E-12</v>
      </c>
      <c r="X29" s="33">
        <v>3.15562404E-11</v>
      </c>
      <c r="Y29" s="33">
        <v>2.8743657E-11</v>
      </c>
      <c r="Z29" s="33" t="s">
        <v>0</v>
      </c>
      <c r="AA29" s="40" t="s">
        <v>0</v>
      </c>
      <c r="AB29" s="40">
        <v>6.3020032999999999E-12</v>
      </c>
      <c r="AC29" s="40">
        <v>1.7292431E-11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3.5878370527272723E-11</v>
      </c>
      <c r="AL29" s="1">
        <v>31.855</v>
      </c>
    </row>
    <row r="30" spans="1:45" x14ac:dyDescent="0.25">
      <c r="A30" s="31" t="s">
        <v>0</v>
      </c>
      <c r="B30" s="41" t="s">
        <v>0</v>
      </c>
      <c r="C30" s="31" t="s">
        <v>0</v>
      </c>
      <c r="D30" s="31">
        <v>1.03109628E-10</v>
      </c>
      <c r="E30" s="31">
        <v>1.07599031E-10</v>
      </c>
      <c r="F30" s="31">
        <v>1.0303443599999999E-10</v>
      </c>
      <c r="G30" s="31">
        <v>9.9044047999999999E-11</v>
      </c>
      <c r="H30" s="31">
        <v>9.3467856000000004E-11</v>
      </c>
      <c r="I30" s="31">
        <v>8.3855712000000002E-11</v>
      </c>
      <c r="J30" s="31">
        <v>7.1775134000000005E-11</v>
      </c>
      <c r="K30" s="31">
        <v>5.8973780000000002E-11</v>
      </c>
      <c r="L30" s="31">
        <v>4.4758799000000001E-11</v>
      </c>
      <c r="M30" s="31">
        <v>3.2203379000000001E-11</v>
      </c>
      <c r="N30" s="31">
        <v>3.7283611999999997E-11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4.93928238E-10</v>
      </c>
      <c r="T30" s="33">
        <v>4.8857538800000003E-10</v>
      </c>
      <c r="U30" s="33">
        <v>2.9924007999999999E-10</v>
      </c>
      <c r="V30" s="33">
        <v>1.7687749999999999E-10</v>
      </c>
      <c r="W30" s="33">
        <v>8.0713355000000003E-11</v>
      </c>
      <c r="X30" s="33">
        <v>4.2983259999999998E-11</v>
      </c>
      <c r="Y30" s="33">
        <v>5.7593909500000003E-11</v>
      </c>
      <c r="Z30" s="33">
        <v>3.1426484800000002E-11</v>
      </c>
      <c r="AA30" s="40">
        <v>2.1636123E-11</v>
      </c>
      <c r="AB30" s="40">
        <v>1.88476686E-11</v>
      </c>
      <c r="AC30" s="40">
        <v>2.5990972700000001E-11</v>
      </c>
      <c r="AD30" s="40">
        <v>1.4941404799999999E-11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1.1251564345217391E-10</v>
      </c>
      <c r="AL30" s="1">
        <v>35.685299999999998</v>
      </c>
    </row>
    <row r="31" spans="1:45" x14ac:dyDescent="0.25">
      <c r="A31" s="31" t="s">
        <v>0</v>
      </c>
      <c r="B31" s="41" t="s">
        <v>0</v>
      </c>
      <c r="C31" s="31" t="s">
        <v>0</v>
      </c>
      <c r="D31" s="31">
        <v>1.3662040900000001E-10</v>
      </c>
      <c r="E31" s="31">
        <v>1.24144959E-10</v>
      </c>
      <c r="F31" s="31">
        <v>1.13833348E-10</v>
      </c>
      <c r="G31" s="31">
        <v>1.11348506E-10</v>
      </c>
      <c r="H31" s="31">
        <v>1.08486533E-10</v>
      </c>
      <c r="I31" s="31">
        <v>1.02471096E-10</v>
      </c>
      <c r="J31" s="31">
        <v>9.3155129999999998E-11</v>
      </c>
      <c r="K31" s="31">
        <v>8.3410074000000003E-11</v>
      </c>
      <c r="L31" s="31">
        <v>7.3247662999999994E-11</v>
      </c>
      <c r="M31" s="31">
        <v>5.8975638499999999E-11</v>
      </c>
      <c r="N31" s="31">
        <v>4.4653337999999997E-11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3.283915E-10</v>
      </c>
      <c r="T31" s="33">
        <v>3.5154645999999999E-10</v>
      </c>
      <c r="U31" s="33">
        <v>3.6910981399999999E-10</v>
      </c>
      <c r="V31" s="33">
        <v>3.2414762700000002E-10</v>
      </c>
      <c r="W31" s="33">
        <v>2.5183896999999999E-10</v>
      </c>
      <c r="X31" s="33">
        <v>1.5930992200000001E-10</v>
      </c>
      <c r="Y31" s="33">
        <v>8.8968285999999997E-11</v>
      </c>
      <c r="Z31" s="33" t="s">
        <v>0</v>
      </c>
      <c r="AA31" s="40">
        <v>3.7096837999999997E-11</v>
      </c>
      <c r="AB31" s="40">
        <v>3.3530469999999999E-11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1.4971432907499998E-10</v>
      </c>
      <c r="AL31" s="1">
        <v>39.709000000000003</v>
      </c>
    </row>
    <row r="32" spans="1:45" x14ac:dyDescent="0.25">
      <c r="A32" s="31" t="s">
        <v>0</v>
      </c>
      <c r="B32" s="41" t="s">
        <v>0</v>
      </c>
      <c r="C32" s="31" t="s">
        <v>0</v>
      </c>
      <c r="D32" s="31">
        <v>1.3337233399999999E-10</v>
      </c>
      <c r="E32" s="31">
        <v>1.09975925E-10</v>
      </c>
      <c r="F32" s="31">
        <v>1.10900679E-10</v>
      </c>
      <c r="G32" s="31">
        <v>1.0948615999999999E-10</v>
      </c>
      <c r="H32" s="31">
        <v>1.0775806E-10</v>
      </c>
      <c r="I32" s="31">
        <v>1.04255581E-10</v>
      </c>
      <c r="J32" s="31">
        <v>9.9729062999999996E-11</v>
      </c>
      <c r="K32" s="31">
        <v>9.3133016999999996E-11</v>
      </c>
      <c r="L32" s="31">
        <v>8.2760769000000005E-11</v>
      </c>
      <c r="M32" s="31">
        <v>7.1101573000000002E-11</v>
      </c>
      <c r="N32" s="31">
        <v>6.1017415E-11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3.1728975000000002E-10</v>
      </c>
      <c r="U32" s="33">
        <v>2.9100499300000001E-10</v>
      </c>
      <c r="V32" s="33">
        <v>3.26654946E-10</v>
      </c>
      <c r="W32" s="33">
        <v>2.7549638200000002E-10</v>
      </c>
      <c r="X32" s="33">
        <v>2.21524392E-10</v>
      </c>
      <c r="Y32" s="33">
        <v>1.6615140999999999E-10</v>
      </c>
      <c r="Z32" s="33">
        <v>1.2493688600000001E-10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1.5591940750000001E-10</v>
      </c>
      <c r="AL32" s="1">
        <v>43.982999999999997</v>
      </c>
    </row>
    <row r="33" spans="1:50" x14ac:dyDescent="0.25">
      <c r="A33" s="31" t="s">
        <v>0</v>
      </c>
      <c r="B33" s="41" t="s">
        <v>0</v>
      </c>
      <c r="C33" s="31" t="s">
        <v>0</v>
      </c>
      <c r="D33" s="31" t="s">
        <v>0</v>
      </c>
      <c r="E33" s="31">
        <v>9.8343978000000002E-11</v>
      </c>
      <c r="F33" s="31">
        <v>1.01452989E-10</v>
      </c>
      <c r="G33" s="31">
        <v>1.0147895E-10</v>
      </c>
      <c r="H33" s="31">
        <v>9.6718203000000006E-11</v>
      </c>
      <c r="I33" s="31">
        <v>9.8360074999999995E-11</v>
      </c>
      <c r="J33" s="31">
        <v>9.8990770999999998E-11</v>
      </c>
      <c r="K33" s="31">
        <v>9.4300415999999995E-11</v>
      </c>
      <c r="L33" s="31">
        <v>8.3812530000000006E-11</v>
      </c>
      <c r="M33" s="31">
        <v>7.1755121999999995E-11</v>
      </c>
      <c r="N33" s="31">
        <v>6.8329632000000006E-11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2.8914333999999999E-10</v>
      </c>
      <c r="V33" s="33">
        <v>2.6893295400000001E-10</v>
      </c>
      <c r="W33" s="33">
        <v>2.5854238499999999E-10</v>
      </c>
      <c r="X33" s="33">
        <v>2.2838086999999999E-10</v>
      </c>
      <c r="Y33" s="33">
        <v>1.7669454E-10</v>
      </c>
      <c r="Z33" s="33">
        <v>1.2871710300000001E-10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1.4149711612500001E-10</v>
      </c>
      <c r="AL33" s="1">
        <v>48.590400000000002</v>
      </c>
    </row>
    <row r="34" spans="1:50" x14ac:dyDescent="0.25">
      <c r="A34" s="27" t="s">
        <v>0</v>
      </c>
      <c r="B34" s="28" t="s">
        <v>0</v>
      </c>
      <c r="C34" s="27" t="s">
        <v>0</v>
      </c>
      <c r="D34" s="27" t="s">
        <v>0</v>
      </c>
      <c r="E34" s="27">
        <v>5.5937666E-11</v>
      </c>
      <c r="F34" s="27">
        <v>7.5138121000000006E-11</v>
      </c>
      <c r="G34" s="27">
        <v>7.3465173000000005E-11</v>
      </c>
      <c r="H34" s="27">
        <v>5.8066747000000002E-11</v>
      </c>
      <c r="I34" s="27">
        <v>7.2170376999999999E-11</v>
      </c>
      <c r="J34" s="27">
        <v>9.0358315000000002E-11</v>
      </c>
      <c r="K34" s="27">
        <v>8.4157704999999997E-11</v>
      </c>
      <c r="L34" s="27">
        <v>7.6981313999999998E-11</v>
      </c>
      <c r="M34" s="27">
        <v>6.3392185000000001E-11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1.9038032E-10</v>
      </c>
      <c r="V34" s="27">
        <v>1.8270127999999999E-10</v>
      </c>
      <c r="W34" s="27">
        <v>1.7204989200000001E-10</v>
      </c>
      <c r="X34" s="27">
        <v>1.6130705300000001E-10</v>
      </c>
      <c r="Y34" s="27">
        <v>1.44538436E-10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1.0718889885714287E-10</v>
      </c>
      <c r="AL34" s="1">
        <v>53.663899999999998</v>
      </c>
    </row>
    <row r="35" spans="1:50" x14ac:dyDescent="0.25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7.4206109999999998E-11</v>
      </c>
      <c r="H35" s="27">
        <v>7.5392966000000004E-11</v>
      </c>
      <c r="I35" s="27">
        <v>7.3680891999999996E-11</v>
      </c>
      <c r="J35" s="27">
        <v>7.8423142000000003E-11</v>
      </c>
      <c r="K35" s="27">
        <v>6.4517720999999997E-11</v>
      </c>
      <c r="L35" s="27">
        <v>5.4909610000000002E-11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1.2020120400000001E-10</v>
      </c>
      <c r="V35" s="27">
        <v>1.14028843E-10</v>
      </c>
      <c r="W35" s="27">
        <v>1.10472255E-10</v>
      </c>
      <c r="X35" s="27">
        <v>1.0935248299999999E-10</v>
      </c>
      <c r="Y35" s="27">
        <v>1.0514280299999999E-10</v>
      </c>
      <c r="Z35" s="27">
        <v>7.9005017000000006E-11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8.8277753833333343E-11</v>
      </c>
      <c r="AL35" s="9">
        <v>59.441600000000001</v>
      </c>
    </row>
    <row r="36" spans="1:50" x14ac:dyDescent="0.25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5.8949079999999999E-11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6.6240715999999995E-11</v>
      </c>
      <c r="U36" s="25">
        <v>7.2297467000000003E-11</v>
      </c>
      <c r="V36" s="25" t="s">
        <v>0</v>
      </c>
      <c r="W36" s="25" t="s">
        <v>0</v>
      </c>
      <c r="X36" s="25">
        <v>4.2592452999999999E-11</v>
      </c>
      <c r="Y36" s="25">
        <v>5.8486382000000002E-11</v>
      </c>
      <c r="Z36" s="25">
        <v>6.0652164000000001E-11</v>
      </c>
      <c r="AA36" s="25">
        <v>6.3554676999999995E-11</v>
      </c>
      <c r="AB36" s="25">
        <v>6.1830899999999997E-11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6.0575479874999995E-11</v>
      </c>
      <c r="AL36" s="4">
        <v>66.4435</v>
      </c>
    </row>
    <row r="37" spans="1:50" x14ac:dyDescent="0.25">
      <c r="A37" s="25">
        <v>3.7902188000000003E-11</v>
      </c>
      <c r="B37" s="26">
        <v>3.7365498000000002E-11</v>
      </c>
      <c r="C37" s="25">
        <v>3.7062072E-11</v>
      </c>
      <c r="D37" s="25">
        <v>3.6427962999999997E-11</v>
      </c>
      <c r="E37" s="25">
        <v>3.5507662999999997E-11</v>
      </c>
      <c r="F37" s="25">
        <v>3.5027536E-11</v>
      </c>
      <c r="G37" s="25">
        <v>3.4730272000000001E-11</v>
      </c>
      <c r="H37" s="25">
        <v>3.4556849999999999E-11</v>
      </c>
      <c r="I37" s="25">
        <v>3.4217847999999998E-11</v>
      </c>
      <c r="J37" s="25">
        <v>3.3940509999999998E-11</v>
      </c>
      <c r="K37" s="25">
        <v>3.3109462000000002E-11</v>
      </c>
      <c r="L37" s="25">
        <v>3.2687701000000003E-11</v>
      </c>
      <c r="M37" s="25">
        <v>3.2584426000000001E-11</v>
      </c>
      <c r="N37" s="25">
        <v>3.2520943999999997E-11</v>
      </c>
      <c r="O37" s="25">
        <v>3.3644671000000001E-11</v>
      </c>
      <c r="P37" s="25">
        <v>3.6081364999999999E-11</v>
      </c>
      <c r="Q37" s="25">
        <v>3.7468099499999999E-11</v>
      </c>
      <c r="R37" s="25">
        <v>3.8658794000000001E-11</v>
      </c>
      <c r="S37" s="25">
        <v>4.0907125999999999E-11</v>
      </c>
      <c r="T37" s="25">
        <v>4.1005364000000002E-11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4.3469347999999998E-11</v>
      </c>
      <c r="Z37" s="25">
        <v>4.8227971000000003E-11</v>
      </c>
      <c r="AA37" s="25">
        <v>4.7713390000000001E-11</v>
      </c>
      <c r="AB37" s="25">
        <v>4.7476743000000001E-11</v>
      </c>
      <c r="AC37" s="25">
        <v>4.4949157000000002E-11</v>
      </c>
      <c r="AD37" s="25">
        <v>4.3344543000000001E-11</v>
      </c>
      <c r="AE37" s="25">
        <v>4.3906858000000002E-11</v>
      </c>
      <c r="AF37" s="25">
        <v>4.2931686999999999E-11</v>
      </c>
      <c r="AG37" s="25">
        <v>4.1746643999999999E-11</v>
      </c>
      <c r="AH37" s="25">
        <v>4.2081005399999997E-11</v>
      </c>
      <c r="AI37" s="25">
        <v>4.1695879000000001E-11</v>
      </c>
      <c r="AJ37" s="25">
        <v>3.9374019000000002E-11</v>
      </c>
      <c r="AK37" s="3">
        <f t="shared" si="0"/>
        <v>3.8822612403125015E-11</v>
      </c>
      <c r="AL37" s="4">
        <v>76.463800000000006</v>
      </c>
    </row>
    <row r="38" spans="1:50" x14ac:dyDescent="0.25">
      <c r="A38" t="s">
        <v>47</v>
      </c>
      <c r="AK38" s="17">
        <f>SUM(A2:AJ35)/867</f>
        <v>5.3907755399319412E-11</v>
      </c>
      <c r="AP38" s="2" t="s">
        <v>123</v>
      </c>
    </row>
    <row r="39" spans="1:50" x14ac:dyDescent="0.25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0</v>
      </c>
      <c r="B40" s="26">
        <v>5.3078260999999997E-11</v>
      </c>
      <c r="C40" s="25">
        <v>5.4409616000000001E-11</v>
      </c>
      <c r="D40" s="25">
        <v>5.4810527999999997E-11</v>
      </c>
      <c r="E40" s="25">
        <v>5.6652479000000002E-11</v>
      </c>
      <c r="F40" s="25">
        <v>7.4877830000000005E-11</v>
      </c>
      <c r="G40" s="25">
        <v>7.6821308000000005E-11</v>
      </c>
      <c r="H40" s="25">
        <v>7.642552E-11</v>
      </c>
      <c r="I40" s="25">
        <v>7.6552735999999999E-11</v>
      </c>
      <c r="J40" s="25">
        <v>5.3365876999999997E-11</v>
      </c>
      <c r="K40" s="25">
        <v>6.0729526999999998E-11</v>
      </c>
      <c r="L40" s="25">
        <v>5.1523510999999998E-11</v>
      </c>
      <c r="M40" s="25">
        <v>5.0989234E-11</v>
      </c>
      <c r="N40" s="25">
        <v>5.0995179000000001E-11</v>
      </c>
      <c r="O40" s="25">
        <v>7.1124947999999996E-11</v>
      </c>
      <c r="P40" s="25">
        <v>5.1479410000000001E-11</v>
      </c>
      <c r="Q40" s="25">
        <v>5.3045327999999998E-11</v>
      </c>
      <c r="R40" s="25">
        <v>7.5049400000000005E-11</v>
      </c>
      <c r="S40" s="25">
        <v>7.5437863000000001E-11</v>
      </c>
      <c r="T40" s="25">
        <v>6.9238447999999994E-11</v>
      </c>
      <c r="U40" s="25">
        <v>5.6145308E-11</v>
      </c>
      <c r="V40" s="25">
        <v>5.3657434999999998E-11</v>
      </c>
      <c r="W40" s="25">
        <v>5.0248003999999999E-11</v>
      </c>
      <c r="X40" s="25">
        <v>5.2626330999999999E-11</v>
      </c>
      <c r="Y40" s="25">
        <v>5.0231498999999997E-11</v>
      </c>
      <c r="Z40" s="25">
        <v>5.2507676999999998E-11</v>
      </c>
      <c r="AA40" s="25">
        <v>5.2977773000000001E-11</v>
      </c>
      <c r="AB40" s="25">
        <v>5.2795235999999998E-11</v>
      </c>
      <c r="AC40" s="25">
        <v>5.4186617000000001E-11</v>
      </c>
      <c r="AD40" s="25">
        <v>5.7035631000000002E-11</v>
      </c>
      <c r="AE40" s="25">
        <v>5.8765000999999997E-11</v>
      </c>
      <c r="AF40" s="25">
        <v>6.0077918999999995E-11</v>
      </c>
      <c r="AG40" s="25">
        <v>5.5000030000000002E-11</v>
      </c>
      <c r="AH40" s="25">
        <v>5.1081059999999998E-11</v>
      </c>
      <c r="AI40" s="25">
        <v>5.8461104999999996E-11</v>
      </c>
      <c r="AJ40" s="25" t="s">
        <v>0</v>
      </c>
      <c r="AK40" s="3">
        <f>AVERAGE(A40:AJ40)</f>
        <v>5.8894224382352928E-11</v>
      </c>
      <c r="AL40" s="4">
        <v>-66.4435</v>
      </c>
      <c r="AM40" s="6" t="s">
        <v>94</v>
      </c>
      <c r="AO40" s="2">
        <f>SUM(A73:AJ74)/40</f>
        <v>4.008731261E-11</v>
      </c>
      <c r="AP40" s="2">
        <f>((AK40-AK$3)*100)/AK$3</f>
        <v>5.0266573448578455</v>
      </c>
      <c r="AQ40" s="2"/>
      <c r="AR40" s="6" t="s">
        <v>94</v>
      </c>
      <c r="AS40" s="2"/>
      <c r="AT40" s="2">
        <f>((AO40-AO$3)*100)/AO$3</f>
        <v>-7.147661733434159</v>
      </c>
      <c r="AU40" s="2"/>
    </row>
    <row r="41" spans="1:50" x14ac:dyDescent="0.25">
      <c r="A41" s="27">
        <v>8.1264882E-11</v>
      </c>
      <c r="B41" s="28">
        <v>7.9069309E-11</v>
      </c>
      <c r="C41" s="27">
        <v>8.2759026999999994E-11</v>
      </c>
      <c r="D41" s="27">
        <v>8.6243666000000001E-11</v>
      </c>
      <c r="E41" s="27">
        <v>8.6606668000000001E-11</v>
      </c>
      <c r="F41" s="27">
        <v>8.8011706999999998E-11</v>
      </c>
      <c r="G41" s="27">
        <v>8.9410147000000005E-11</v>
      </c>
      <c r="H41" s="27">
        <v>8.7035109000000005E-11</v>
      </c>
      <c r="I41" s="27">
        <v>8.5982169999999996E-11</v>
      </c>
      <c r="J41" s="27">
        <v>8.4021574999999996E-11</v>
      </c>
      <c r="K41" s="27">
        <v>8.2873532999999998E-11</v>
      </c>
      <c r="L41" s="27">
        <v>8.3229557999999997E-11</v>
      </c>
      <c r="M41" s="27">
        <v>8.2116546000000006E-11</v>
      </c>
      <c r="N41" s="27">
        <v>8.2813462000000004E-11</v>
      </c>
      <c r="O41" s="27">
        <v>8.1964108E-11</v>
      </c>
      <c r="P41" s="27">
        <v>8.3682758999999999E-11</v>
      </c>
      <c r="Q41" s="27">
        <v>8.4708317000000002E-11</v>
      </c>
      <c r="R41" s="27">
        <v>8.4930170000000005E-11</v>
      </c>
      <c r="S41" s="27">
        <v>8.4231691000000003E-11</v>
      </c>
      <c r="T41" s="27">
        <v>8.1544400999999998E-11</v>
      </c>
      <c r="U41" s="27">
        <v>7.8836540000000002E-11</v>
      </c>
      <c r="V41" s="27">
        <v>7.3954480000000002E-11</v>
      </c>
      <c r="W41" s="27">
        <v>7.0369182999999999E-11</v>
      </c>
      <c r="X41" s="27">
        <v>6.9209839999999997E-11</v>
      </c>
      <c r="Y41" s="27">
        <v>7.8013926999999996E-11</v>
      </c>
      <c r="Z41" s="27">
        <v>7.5926692000000006E-11</v>
      </c>
      <c r="AA41" s="27">
        <v>7.5158588000000001E-11</v>
      </c>
      <c r="AB41" s="27">
        <v>7.8059837999999997E-11</v>
      </c>
      <c r="AC41" s="27">
        <v>8.0151258000000005E-11</v>
      </c>
      <c r="AD41" s="27">
        <v>7.8250140000000004E-11</v>
      </c>
      <c r="AE41" s="27">
        <v>7.4142165000000004E-11</v>
      </c>
      <c r="AF41" s="27">
        <v>8.0232168000000001E-11</v>
      </c>
      <c r="AG41" s="27">
        <v>7.8153460000000003E-11</v>
      </c>
      <c r="AH41" s="27">
        <v>7.8481725999999998E-11</v>
      </c>
      <c r="AI41" s="27">
        <v>8.1493047000000002E-11</v>
      </c>
      <c r="AJ41" s="27">
        <v>8.0276853000000005E-11</v>
      </c>
      <c r="AK41" s="3">
        <f t="shared" si="0"/>
        <v>8.0922464166666661E-11</v>
      </c>
      <c r="AL41" s="9">
        <v>-59.441600000000001</v>
      </c>
      <c r="AM41" s="6" t="s">
        <v>116</v>
      </c>
      <c r="AO41" s="2">
        <f>SUM(A39:AJ40)/34</f>
        <v>5.8894224382352928E-11</v>
      </c>
      <c r="AP41" s="2">
        <f>((AK41-AK$4)*100)/AK$4</f>
        <v>4.7259005591945416</v>
      </c>
      <c r="AQ41" s="2"/>
      <c r="AR41" s="6" t="s">
        <v>116</v>
      </c>
      <c r="AS41" s="2"/>
      <c r="AT41" s="1">
        <f>((AO41-AO$4)*100)/AO$4</f>
        <v>5.0266573448578455</v>
      </c>
    </row>
    <row r="42" spans="1:50" x14ac:dyDescent="0.25">
      <c r="A42" s="27">
        <v>1.0763335799999999E-10</v>
      </c>
      <c r="B42" s="28">
        <v>1.07889375E-10</v>
      </c>
      <c r="C42" s="27">
        <v>1.10693909E-10</v>
      </c>
      <c r="D42" s="27">
        <v>1.11809346E-10</v>
      </c>
      <c r="E42" s="27">
        <v>1.13128467E-10</v>
      </c>
      <c r="F42" s="27">
        <v>1.1254330100000001E-10</v>
      </c>
      <c r="G42" s="27">
        <v>1.1268900000000001E-10</v>
      </c>
      <c r="H42" s="27">
        <v>1.1327005599999999E-10</v>
      </c>
      <c r="I42" s="27">
        <v>1.12446934E-10</v>
      </c>
      <c r="J42" s="27">
        <v>1.1364967199999999E-10</v>
      </c>
      <c r="K42" s="27">
        <v>1.13584258E-10</v>
      </c>
      <c r="L42" s="27">
        <v>1.12463991E-10</v>
      </c>
      <c r="M42" s="27">
        <v>1.11640493E-10</v>
      </c>
      <c r="N42" s="27">
        <v>1.09791324E-10</v>
      </c>
      <c r="O42" s="27">
        <v>1.09387302E-10</v>
      </c>
      <c r="P42" s="27">
        <v>1.09286941E-10</v>
      </c>
      <c r="Q42" s="27">
        <v>1.0891299E-10</v>
      </c>
      <c r="R42" s="27">
        <v>1.06022433E-10</v>
      </c>
      <c r="S42" s="27">
        <v>1.03115762E-10</v>
      </c>
      <c r="T42" s="27">
        <v>1.0016679699999999E-10</v>
      </c>
      <c r="U42" s="27">
        <v>9.8686718000000003E-11</v>
      </c>
      <c r="V42" s="27">
        <v>9.6063679999999994E-11</v>
      </c>
      <c r="W42" s="27">
        <v>9.4375131999999996E-11</v>
      </c>
      <c r="X42" s="27">
        <v>9.2993800000000003E-11</v>
      </c>
      <c r="Y42" s="27">
        <v>9.3019359000000004E-11</v>
      </c>
      <c r="Z42" s="27">
        <v>9.1742090999999997E-11</v>
      </c>
      <c r="AA42" s="27">
        <v>9.3996294999999999E-11</v>
      </c>
      <c r="AB42" s="27">
        <v>9.6992774999999999E-11</v>
      </c>
      <c r="AC42" s="27">
        <v>9.8247405000000004E-11</v>
      </c>
      <c r="AD42" s="27">
        <v>9.9526388E-11</v>
      </c>
      <c r="AE42" s="27">
        <v>9.6286408000000005E-11</v>
      </c>
      <c r="AF42" s="27">
        <v>9.8150295000000001E-11</v>
      </c>
      <c r="AG42" s="27">
        <v>1.0144349E-10</v>
      </c>
      <c r="AH42" s="27">
        <v>1.0270508799999999E-10</v>
      </c>
      <c r="AI42" s="27">
        <v>1.04947922E-10</v>
      </c>
      <c r="AJ42" s="27">
        <v>1.06423115E-10</v>
      </c>
      <c r="AK42" s="3">
        <f t="shared" si="0"/>
        <v>1.0460349083333332E-10</v>
      </c>
      <c r="AL42" s="21">
        <v>-53.663899999999998</v>
      </c>
      <c r="AM42" s="10" t="s">
        <v>94</v>
      </c>
      <c r="AO42" s="2">
        <f>SUM(A71:AJ72)/26</f>
        <v>1.0089471100000002E-10</v>
      </c>
      <c r="AP42" s="2">
        <f>((AK42-AK$5)*100)/AK$5</f>
        <v>3.499767245432666</v>
      </c>
      <c r="AQ42" s="2"/>
      <c r="AR42" s="10" t="s">
        <v>94</v>
      </c>
      <c r="AS42" s="2"/>
      <c r="AT42" s="1">
        <f>((AO42-AO$5)*100)/AO$5</f>
        <v>2.4720862892852735</v>
      </c>
    </row>
    <row r="43" spans="1:50" x14ac:dyDescent="0.25">
      <c r="A43" s="29">
        <v>1.1380220099999999E-10</v>
      </c>
      <c r="B43" s="30">
        <v>1.12700855E-10</v>
      </c>
      <c r="C43" s="29">
        <v>1.12399694E-10</v>
      </c>
      <c r="D43" s="29">
        <v>1.12613565E-10</v>
      </c>
      <c r="E43" s="31">
        <v>1.1237024200000001E-10</v>
      </c>
      <c r="F43" s="31">
        <v>1.1257411099999999E-10</v>
      </c>
      <c r="G43" s="31">
        <v>1.13054571E-10</v>
      </c>
      <c r="H43" s="31">
        <v>1.14434329E-10</v>
      </c>
      <c r="I43" s="31">
        <v>1.14258491E-10</v>
      </c>
      <c r="J43" s="31">
        <v>1.13008007E-10</v>
      </c>
      <c r="K43" s="31">
        <v>1.11531413E-10</v>
      </c>
      <c r="L43" s="31">
        <v>1.10235752E-10</v>
      </c>
      <c r="M43" s="31">
        <v>1.09720408E-10</v>
      </c>
      <c r="N43" s="31">
        <v>1.09422534E-10</v>
      </c>
      <c r="O43" s="31">
        <v>1.0881041999999999E-10</v>
      </c>
      <c r="P43" s="31">
        <v>1.06066591E-10</v>
      </c>
      <c r="Q43" s="32">
        <v>1.0434737E-10</v>
      </c>
      <c r="R43" s="32">
        <v>1.01984837E-10</v>
      </c>
      <c r="S43" s="33">
        <v>9.5472430000000001E-11</v>
      </c>
      <c r="T43" s="33" t="s">
        <v>0</v>
      </c>
      <c r="U43" s="33">
        <v>1.0008021300000001E-10</v>
      </c>
      <c r="V43" s="33">
        <v>9.7869282000000006E-11</v>
      </c>
      <c r="W43" s="33">
        <v>9.7241364999999998E-11</v>
      </c>
      <c r="X43" s="33">
        <v>9.7160363E-11</v>
      </c>
      <c r="Y43" s="33">
        <v>9.8055185999999995E-11</v>
      </c>
      <c r="Z43" s="33">
        <v>9.9855059999999996E-11</v>
      </c>
      <c r="AA43" s="33">
        <v>1.02070887E-10</v>
      </c>
      <c r="AB43" s="33">
        <v>1.0383532099999999E-10</v>
      </c>
      <c r="AC43" s="29">
        <v>1.06787874E-10</v>
      </c>
      <c r="AD43" s="29">
        <v>1.0953185400000001E-10</v>
      </c>
      <c r="AE43" s="29">
        <v>1.0938084899999999E-10</v>
      </c>
      <c r="AF43" s="29">
        <v>1.09246967E-10</v>
      </c>
      <c r="AG43" s="29">
        <v>1.1157917799999999E-10</v>
      </c>
      <c r="AH43" s="29">
        <v>1.12943083E-10</v>
      </c>
      <c r="AI43" s="29">
        <v>1.13869673E-10</v>
      </c>
      <c r="AJ43" s="29">
        <v>1.13796515E-10</v>
      </c>
      <c r="AK43" s="3">
        <f t="shared" si="0"/>
        <v>1.0777461402857143E-10</v>
      </c>
      <c r="AL43" s="1">
        <v>-48.590400000000002</v>
      </c>
      <c r="AM43" s="10" t="s">
        <v>116</v>
      </c>
      <c r="AO43" s="2">
        <f>SUM(A41:AJ42)/72</f>
        <v>9.2762977499999988E-11</v>
      </c>
      <c r="AP43" s="2">
        <f>((AK43-AK$6)*100)/AK$6</f>
        <v>2.6113617592175293</v>
      </c>
      <c r="AQ43" s="2"/>
      <c r="AR43" s="10" t="s">
        <v>116</v>
      </c>
      <c r="AS43" s="2"/>
      <c r="AT43" s="1">
        <f>((AO43-AO$6)*100)/AO$6</f>
        <v>4.0310318941226519</v>
      </c>
    </row>
    <row r="44" spans="1:50" x14ac:dyDescent="0.25">
      <c r="A44" s="29">
        <v>1.15253846E-10</v>
      </c>
      <c r="B44" s="30">
        <v>1.1312867500000001E-10</v>
      </c>
      <c r="C44" s="29">
        <v>1.10522118E-10</v>
      </c>
      <c r="D44" s="29">
        <v>1.0981151E-10</v>
      </c>
      <c r="E44" s="31">
        <v>1.0606283299999999E-10</v>
      </c>
      <c r="F44" s="31">
        <v>9.7590041999999994E-11</v>
      </c>
      <c r="G44" s="31">
        <v>9.5138742999999999E-11</v>
      </c>
      <c r="H44" s="31">
        <v>9.2237267000000002E-11</v>
      </c>
      <c r="I44" s="31">
        <v>9.4240338999999998E-11</v>
      </c>
      <c r="J44" s="31">
        <v>9.6933260999999997E-11</v>
      </c>
      <c r="K44" s="31">
        <v>9.8130773999999996E-11</v>
      </c>
      <c r="L44" s="31">
        <v>9.8620852999999999E-11</v>
      </c>
      <c r="M44" s="31">
        <v>9.9079862000000006E-11</v>
      </c>
      <c r="N44" s="31">
        <v>9.9203356000000002E-11</v>
      </c>
      <c r="O44" s="31">
        <v>9.8907662000000005E-11</v>
      </c>
      <c r="P44" s="31">
        <v>9.6071795000000006E-11</v>
      </c>
      <c r="Q44" s="32">
        <v>9.4119342999999996E-11</v>
      </c>
      <c r="R44" s="32">
        <v>8.8842775000000006E-11</v>
      </c>
      <c r="S44" s="33">
        <v>8.3891615999999996E-11</v>
      </c>
      <c r="T44" s="33" t="s">
        <v>0</v>
      </c>
      <c r="U44" s="33">
        <v>9.5875387999999996E-11</v>
      </c>
      <c r="V44" s="33">
        <v>9.7436967999999996E-11</v>
      </c>
      <c r="W44" s="33">
        <v>9.8302160999999999E-11</v>
      </c>
      <c r="X44" s="33">
        <v>9.9520258000000003E-11</v>
      </c>
      <c r="Y44" s="33">
        <v>1.0224719E-10</v>
      </c>
      <c r="Z44" s="33">
        <v>1.0469183E-10</v>
      </c>
      <c r="AA44" s="33">
        <v>1.06574849E-10</v>
      </c>
      <c r="AB44" s="33">
        <v>1.07051749E-10</v>
      </c>
      <c r="AC44" s="29">
        <v>1.1264541000000001E-10</v>
      </c>
      <c r="AD44" s="29">
        <v>1.2523921600000001E-10</v>
      </c>
      <c r="AE44" s="29">
        <v>1.26554966E-10</v>
      </c>
      <c r="AF44" s="29">
        <v>1.2302103399999999E-10</v>
      </c>
      <c r="AG44" s="29">
        <v>1.24174615E-10</v>
      </c>
      <c r="AH44" s="29">
        <v>1.21200813E-10</v>
      </c>
      <c r="AI44" s="29">
        <v>1.1947271199999999E-10</v>
      </c>
      <c r="AJ44" s="29">
        <v>1.1753312300000001E-10</v>
      </c>
      <c r="AK44" s="3">
        <f t="shared" si="0"/>
        <v>1.0483797005714284E-10</v>
      </c>
      <c r="AL44" s="1">
        <v>-43.982999999999997</v>
      </c>
      <c r="AM44" s="11" t="s">
        <v>99</v>
      </c>
      <c r="AO44" s="2">
        <f>SUM(A66:R70)/56</f>
        <v>7.761798163571427E-11</v>
      </c>
      <c r="AP44" s="2">
        <f>((AK44-AK$7)*100)/AK$7</f>
        <v>1.1174002403167422</v>
      </c>
      <c r="AR44" s="11" t="s">
        <v>99</v>
      </c>
      <c r="AS44" s="2"/>
      <c r="AT44" s="1">
        <f>((AO44-AO$7)*100)/AO$7</f>
        <v>1.0691655824635431</v>
      </c>
    </row>
    <row r="45" spans="1:50" x14ac:dyDescent="0.25">
      <c r="A45" s="29">
        <v>1.07510004E-10</v>
      </c>
      <c r="B45" s="30">
        <v>9.7660556E-11</v>
      </c>
      <c r="C45" s="29">
        <v>8.8767963999999995E-11</v>
      </c>
      <c r="D45" s="29">
        <v>8.4193715000000001E-11</v>
      </c>
      <c r="E45" s="31">
        <v>7.6517741000000006E-11</v>
      </c>
      <c r="F45" s="31">
        <v>8.2318936E-11</v>
      </c>
      <c r="G45" s="31">
        <v>7.3978076999999994E-11</v>
      </c>
      <c r="H45" s="31">
        <v>7.9352550000000001E-11</v>
      </c>
      <c r="I45" s="31">
        <v>8.2584045999999997E-11</v>
      </c>
      <c r="J45" s="31">
        <v>8.4294335000000002E-11</v>
      </c>
      <c r="K45" s="31">
        <v>8.3332176000000001E-11</v>
      </c>
      <c r="L45" s="31">
        <v>8.0355108000000001E-11</v>
      </c>
      <c r="M45" s="31">
        <v>7.8954947000000002E-11</v>
      </c>
      <c r="N45" s="31">
        <v>7.8325564999999995E-11</v>
      </c>
      <c r="O45" s="31">
        <v>7.7078002999999998E-11</v>
      </c>
      <c r="P45" s="31">
        <v>7.5675887000000001E-11</v>
      </c>
      <c r="Q45" s="32">
        <v>7.3415052999999998E-11</v>
      </c>
      <c r="R45" s="32">
        <v>6.7099812000000001E-11</v>
      </c>
      <c r="S45" s="33">
        <v>6.786007E-11</v>
      </c>
      <c r="T45" s="33" t="s">
        <v>0</v>
      </c>
      <c r="U45" s="33">
        <v>7.4730240000000006E-11</v>
      </c>
      <c r="V45" s="33">
        <v>9.2637707999999998E-11</v>
      </c>
      <c r="W45" s="33">
        <v>1.0164169E-10</v>
      </c>
      <c r="X45" s="33">
        <v>1.0322028E-10</v>
      </c>
      <c r="Y45" s="33">
        <v>1.01191085E-10</v>
      </c>
      <c r="Z45" s="33">
        <v>1.0075692600000001E-10</v>
      </c>
      <c r="AA45" s="33">
        <v>9.8963458000000006E-11</v>
      </c>
      <c r="AB45" s="33">
        <v>9.5879742000000002E-11</v>
      </c>
      <c r="AC45" s="29">
        <v>1.10385381E-10</v>
      </c>
      <c r="AD45" s="29">
        <v>1.35860836E-10</v>
      </c>
      <c r="AE45" s="29">
        <v>1.3616177199999999E-10</v>
      </c>
      <c r="AF45" s="29">
        <v>1.3462305000000001E-10</v>
      </c>
      <c r="AG45" s="29">
        <v>1.285052E-10</v>
      </c>
      <c r="AH45" s="29">
        <v>1.23472594E-10</v>
      </c>
      <c r="AI45" s="29">
        <v>1.18724586E-10</v>
      </c>
      <c r="AJ45" s="29">
        <v>1.13682233E-10</v>
      </c>
      <c r="AK45" s="3">
        <f t="shared" si="0"/>
        <v>9.4563180742857118E-11</v>
      </c>
      <c r="AL45" s="1">
        <v>-39.709000000000003</v>
      </c>
      <c r="AM45" s="11" t="s">
        <v>102</v>
      </c>
      <c r="AO45" s="2">
        <f>SUM(E43:R47)/68</f>
        <v>7.3500797845588269E-11</v>
      </c>
      <c r="AP45" s="2">
        <f>((AK45-AK$8)*100)/AK$8</f>
        <v>0.55666083513755171</v>
      </c>
      <c r="AR45" s="11" t="s">
        <v>102</v>
      </c>
      <c r="AS45" s="2"/>
      <c r="AT45" s="1">
        <f>((AO45-AO$8)*100)/AO$8</f>
        <v>-0.92541167803908786</v>
      </c>
    </row>
    <row r="46" spans="1:50" x14ac:dyDescent="0.25">
      <c r="A46" s="29">
        <v>7.3936036000000005E-11</v>
      </c>
      <c r="B46" s="30">
        <v>6.5690833999999998E-11</v>
      </c>
      <c r="C46" s="29">
        <v>5.9291584000000006E-11</v>
      </c>
      <c r="D46" s="29">
        <v>6.1383008000000003E-11</v>
      </c>
      <c r="E46" s="31" t="s">
        <v>0</v>
      </c>
      <c r="F46" s="31">
        <v>9.7159389000000006E-11</v>
      </c>
      <c r="G46" s="31">
        <v>6.1411543999999997E-11</v>
      </c>
      <c r="H46" s="31">
        <v>5.6600995999999997E-11</v>
      </c>
      <c r="I46" s="31">
        <v>6.0667491999999996E-11</v>
      </c>
      <c r="J46" s="31">
        <v>6.0415771000000005E-11</v>
      </c>
      <c r="K46" s="31">
        <v>5.6059569000000001E-11</v>
      </c>
      <c r="L46" s="31">
        <v>5.0209773999999999E-11</v>
      </c>
      <c r="M46" s="31">
        <v>4.9031050999999997E-11</v>
      </c>
      <c r="N46" s="31">
        <v>4.9545009000000001E-11</v>
      </c>
      <c r="O46" s="31">
        <v>5.0845621000000003E-11</v>
      </c>
      <c r="P46" s="31">
        <v>5.0523571999999998E-11</v>
      </c>
      <c r="Q46" s="32">
        <v>4.8974699999999999E-11</v>
      </c>
      <c r="R46" s="32">
        <v>4.1602439000000003E-11</v>
      </c>
      <c r="S46" s="33">
        <v>4.1336661499999998E-11</v>
      </c>
      <c r="T46" s="33" t="s">
        <v>0</v>
      </c>
      <c r="U46" s="33">
        <v>5.6687225000000001E-11</v>
      </c>
      <c r="V46" s="33">
        <v>8.4127629000000006E-11</v>
      </c>
      <c r="W46" s="33">
        <v>9.7554129999999995E-11</v>
      </c>
      <c r="X46" s="33">
        <v>9.9253205000000002E-11</v>
      </c>
      <c r="Y46" s="33">
        <v>9.3433260000000002E-11</v>
      </c>
      <c r="Z46" s="33">
        <v>8.5216734000000006E-11</v>
      </c>
      <c r="AA46" s="33">
        <v>7.3967773000000005E-11</v>
      </c>
      <c r="AB46" s="33">
        <v>7.1988014000000005E-11</v>
      </c>
      <c r="AC46" s="29">
        <v>8.6609723999999994E-11</v>
      </c>
      <c r="AD46" s="29">
        <v>9.0398777999999998E-11</v>
      </c>
      <c r="AE46" s="29">
        <v>8.2425641000000004E-11</v>
      </c>
      <c r="AF46" s="29">
        <v>8.6426260000000005E-11</v>
      </c>
      <c r="AG46" s="29">
        <v>9.3238202999999996E-11</v>
      </c>
      <c r="AH46" s="29">
        <v>9.3588271E-11</v>
      </c>
      <c r="AI46" s="29">
        <v>8.9472695999999995E-11</v>
      </c>
      <c r="AJ46" s="29">
        <v>8.2308659000000006E-11</v>
      </c>
      <c r="AK46" s="3">
        <f t="shared" si="0"/>
        <v>7.0628860367647035E-11</v>
      </c>
      <c r="AL46" s="1">
        <v>-35.685299999999998</v>
      </c>
      <c r="AM46" s="12" t="s">
        <v>105</v>
      </c>
      <c r="AO46" s="2">
        <f>SUM(S66:Z70)/35</f>
        <v>2.0855166933428573E-10</v>
      </c>
      <c r="AP46" s="2">
        <f>((AK46-AK$9)*100)/AK$9</f>
        <v>-0.67081761516928684</v>
      </c>
      <c r="AR46" s="12" t="s">
        <v>105</v>
      </c>
      <c r="AS46" s="2"/>
      <c r="AT46" s="1">
        <f>((AO46-AO$9)*100)/AO$9</f>
        <v>4.7891569691708691</v>
      </c>
    </row>
    <row r="47" spans="1:50" x14ac:dyDescent="0.25">
      <c r="A47" s="29">
        <v>4.3901063999999999E-11</v>
      </c>
      <c r="B47" s="30">
        <v>3.9033470500000003E-11</v>
      </c>
      <c r="C47" s="29">
        <v>2.6877200000000001E-11</v>
      </c>
      <c r="D47" s="29" t="s">
        <v>0</v>
      </c>
      <c r="E47" s="31" t="s">
        <v>0</v>
      </c>
      <c r="F47" s="31">
        <v>7.0654266999999997E-11</v>
      </c>
      <c r="G47" s="31">
        <v>2.6801048999999999E-11</v>
      </c>
      <c r="H47" s="31">
        <v>2.7076657000000001E-11</v>
      </c>
      <c r="I47" s="31">
        <v>2.5456450999999998E-11</v>
      </c>
      <c r="J47" s="31">
        <v>1.7336630000000001E-11</v>
      </c>
      <c r="K47" s="31">
        <v>7.2371786999999997E-12</v>
      </c>
      <c r="L47" s="31">
        <v>5.7108017999999997E-12</v>
      </c>
      <c r="M47" s="31">
        <v>1.0139478499999999E-11</v>
      </c>
      <c r="N47" s="31">
        <v>1.6964899E-11</v>
      </c>
      <c r="O47" s="31">
        <v>1.8580557300000001E-11</v>
      </c>
      <c r="P47" s="31">
        <v>1.8517773000000001E-11</v>
      </c>
      <c r="Q47" s="32">
        <v>1.23601852E-11</v>
      </c>
      <c r="R47" s="32">
        <v>1.7891182E-11</v>
      </c>
      <c r="S47" s="33">
        <v>2.8892694000000001E-11</v>
      </c>
      <c r="T47" s="33" t="s">
        <v>0</v>
      </c>
      <c r="U47" s="33" t="s">
        <v>0</v>
      </c>
      <c r="V47" s="33">
        <v>2.9198444E-11</v>
      </c>
      <c r="W47" s="33">
        <v>5.2198064999999999E-11</v>
      </c>
      <c r="X47" s="33">
        <v>5.4858898000000002E-11</v>
      </c>
      <c r="Y47" s="33">
        <v>5.0479463000000003E-11</v>
      </c>
      <c r="Z47" s="33">
        <v>3.7785418500000001E-11</v>
      </c>
      <c r="AA47" s="33">
        <v>2.4086340999999999E-11</v>
      </c>
      <c r="AB47" s="33">
        <v>4.4303072000000001E-11</v>
      </c>
      <c r="AC47" s="29" t="s">
        <v>0</v>
      </c>
      <c r="AD47" s="29">
        <v>5.8079040000000003E-11</v>
      </c>
      <c r="AE47" s="29">
        <v>4.5295010999999997E-11</v>
      </c>
      <c r="AF47" s="29">
        <v>2.8062237E-11</v>
      </c>
      <c r="AG47" s="29">
        <v>1.0864621799999999E-11</v>
      </c>
      <c r="AH47" s="29">
        <v>2.3183591E-11</v>
      </c>
      <c r="AI47" s="29">
        <v>3.2152951300000001E-11</v>
      </c>
      <c r="AJ47" s="29">
        <v>3.2742988000000001E-11</v>
      </c>
      <c r="AK47" s="3">
        <f t="shared" si="0"/>
        <v>3.0216828374193553E-11</v>
      </c>
      <c r="AL47" s="1">
        <v>-31.855</v>
      </c>
      <c r="AM47" s="12" t="s">
        <v>108</v>
      </c>
      <c r="AO47" s="2">
        <f>SUM(S43:AB47)/44</f>
        <v>8.2942735045454552E-11</v>
      </c>
      <c r="AP47" s="2">
        <f>((AK47-AK$10)*100)/AK$10</f>
        <v>-7.706182847790271</v>
      </c>
      <c r="AR47" s="12" t="s">
        <v>108</v>
      </c>
      <c r="AS47" s="2"/>
      <c r="AT47" s="1">
        <f>((AO47-AO$10)*100)/AO$10</f>
        <v>0.70067495918775458</v>
      </c>
    </row>
    <row r="48" spans="1:50" x14ac:dyDescent="0.25">
      <c r="A48" s="29">
        <v>3.1681268000000002E-11</v>
      </c>
      <c r="B48" s="30">
        <v>3.0914882E-11</v>
      </c>
      <c r="C48" s="29" t="s">
        <v>0</v>
      </c>
      <c r="D48" s="29" t="s">
        <v>0</v>
      </c>
      <c r="E48" s="34" t="s">
        <v>0</v>
      </c>
      <c r="F48" s="34">
        <v>5.8210619E-11</v>
      </c>
      <c r="G48" s="34">
        <v>3.6273403000000001E-11</v>
      </c>
      <c r="H48" s="34">
        <v>3.1212891999999997E-11</v>
      </c>
      <c r="I48" s="34">
        <v>2.8101483799999999E-11</v>
      </c>
      <c r="J48" s="34">
        <v>2.0618280000000001E-11</v>
      </c>
      <c r="K48" s="34">
        <v>1.62004934E-11</v>
      </c>
      <c r="L48" s="34">
        <v>1.24565278E-11</v>
      </c>
      <c r="M48" s="34">
        <v>1.08001865E-11</v>
      </c>
      <c r="N48" s="34">
        <v>1.01215168E-11</v>
      </c>
      <c r="O48" s="34">
        <v>9.1561052999999996E-12</v>
      </c>
      <c r="P48" s="34">
        <v>8.4177101999999998E-12</v>
      </c>
      <c r="Q48" s="34">
        <v>9.2115414999999994E-12</v>
      </c>
      <c r="R48" s="34">
        <v>1.54044669E-11</v>
      </c>
      <c r="S48" s="35">
        <v>2.0352656000000001E-11</v>
      </c>
      <c r="T48" s="35" t="s">
        <v>0</v>
      </c>
      <c r="U48" s="35" t="s">
        <v>0</v>
      </c>
      <c r="V48" s="35">
        <v>5.9662727500000005E-11</v>
      </c>
      <c r="W48" s="35">
        <v>4.4565749999999997E-11</v>
      </c>
      <c r="X48" s="35">
        <v>1.73895784E-11</v>
      </c>
      <c r="Y48" s="35">
        <v>8.3625271000000007E-12</v>
      </c>
      <c r="Z48" s="35">
        <v>8.0273519E-12</v>
      </c>
      <c r="AA48" s="35">
        <v>3.3314577999999999E-11</v>
      </c>
      <c r="AB48" s="35">
        <v>4.1314733000000003E-11</v>
      </c>
      <c r="AC48" s="36" t="s">
        <v>0</v>
      </c>
      <c r="AD48" s="29">
        <v>5.8955881999999997E-11</v>
      </c>
      <c r="AE48" s="29">
        <v>5.0451071000000002E-11</v>
      </c>
      <c r="AF48" s="29">
        <v>3.8706793999999999E-11</v>
      </c>
      <c r="AG48" s="29">
        <v>3.1478094000000002E-11</v>
      </c>
      <c r="AH48" s="29">
        <v>2.9761805700000001E-11</v>
      </c>
      <c r="AI48" s="29">
        <v>2.9195557400000001E-11</v>
      </c>
      <c r="AJ48" s="29">
        <v>2.820994E-11</v>
      </c>
      <c r="AK48" s="3">
        <f t="shared" si="0"/>
        <v>2.7617680740000008E-11</v>
      </c>
      <c r="AL48" s="13">
        <v>-28.178599999999999</v>
      </c>
      <c r="AM48" s="14" t="s">
        <v>99</v>
      </c>
      <c r="AO48" s="7">
        <f>(SUM(B57:O65)+SUM(P57:R61))/140</f>
        <v>1.1892321957714285E-11</v>
      </c>
      <c r="AP48" s="2">
        <f>((AK48-AK$11)*100)/AK$11</f>
        <v>-8.0544566032834091</v>
      </c>
      <c r="AR48" s="14" t="s">
        <v>99</v>
      </c>
      <c r="AS48" s="2"/>
      <c r="AT48" s="1">
        <f>((AO48-AO$11)*100)/AO$11</f>
        <v>-6.3147616848745596</v>
      </c>
      <c r="AU48">
        <f>SUM(AT48:AT51)/4</f>
        <v>-9.2530183104296135</v>
      </c>
    </row>
    <row r="49" spans="1:46" x14ac:dyDescent="0.25">
      <c r="A49" s="29">
        <v>2.0970592399999999E-11</v>
      </c>
      <c r="B49" s="30">
        <v>1.8727357499999999E-11</v>
      </c>
      <c r="C49" s="29" t="s">
        <v>0</v>
      </c>
      <c r="D49" s="29" t="s">
        <v>0</v>
      </c>
      <c r="E49" s="34" t="s">
        <v>0</v>
      </c>
      <c r="F49" s="34">
        <v>6.1804455999999996E-11</v>
      </c>
      <c r="G49" s="34">
        <v>2.6469183600000001E-11</v>
      </c>
      <c r="H49" s="34">
        <v>1.9191105999999999E-11</v>
      </c>
      <c r="I49" s="34">
        <v>1.8117358800000002E-11</v>
      </c>
      <c r="J49" s="34">
        <v>1.5420672E-11</v>
      </c>
      <c r="K49" s="34">
        <v>1.46135287E-11</v>
      </c>
      <c r="L49" s="34">
        <v>1.19129939E-11</v>
      </c>
      <c r="M49" s="34">
        <v>1.0390427E-11</v>
      </c>
      <c r="N49" s="34">
        <v>9.8548224000000004E-12</v>
      </c>
      <c r="O49" s="34">
        <v>1.0101151E-11</v>
      </c>
      <c r="P49" s="34">
        <v>1.08834862E-11</v>
      </c>
      <c r="Q49" s="34">
        <v>1.2528533200000001E-11</v>
      </c>
      <c r="R49" s="34">
        <v>1.4324447E-11</v>
      </c>
      <c r="S49" s="35">
        <v>1.3577132600000001E-11</v>
      </c>
      <c r="T49" s="35" t="s">
        <v>0</v>
      </c>
      <c r="U49" s="35" t="s">
        <v>0</v>
      </c>
      <c r="V49" s="35">
        <v>4.7645598999999997E-11</v>
      </c>
      <c r="W49" s="35">
        <v>3.8177378999999997E-11</v>
      </c>
      <c r="X49" s="35">
        <v>1.7006391999999999E-11</v>
      </c>
      <c r="Y49" s="35">
        <v>1.6607642E-11</v>
      </c>
      <c r="Z49" s="35">
        <v>2.2544531999999999E-11</v>
      </c>
      <c r="AA49" s="35">
        <v>3.6671712000000001E-11</v>
      </c>
      <c r="AB49" s="35">
        <v>4.0730233999999997E-11</v>
      </c>
      <c r="AC49" s="36" t="s">
        <v>0</v>
      </c>
      <c r="AD49" s="29">
        <v>6.3553885999999997E-11</v>
      </c>
      <c r="AE49" s="29">
        <v>4.4577943999999998E-11</v>
      </c>
      <c r="AF49" s="29">
        <v>2.9126876E-11</v>
      </c>
      <c r="AG49" s="29">
        <v>2.6338987E-11</v>
      </c>
      <c r="AH49" s="29">
        <v>2.5440615000000001E-11</v>
      </c>
      <c r="AI49" s="29">
        <v>2.6367114E-11</v>
      </c>
      <c r="AJ49" s="29">
        <v>2.4508705E-11</v>
      </c>
      <c r="AK49" s="3">
        <f t="shared" si="0"/>
        <v>2.4939495509999996E-11</v>
      </c>
      <c r="AL49" s="13">
        <v>-24.624300000000002</v>
      </c>
      <c r="AM49" s="14" t="s">
        <v>102</v>
      </c>
      <c r="AO49" s="2">
        <f>SUM(E48:R56)/126</f>
        <v>1.3698123303174609E-11</v>
      </c>
      <c r="AP49" s="2">
        <f>((AK49-AK$12)*100)/AK$12</f>
        <v>-9.0368968316435154</v>
      </c>
      <c r="AR49" s="14" t="s">
        <v>102</v>
      </c>
      <c r="AS49" s="2"/>
      <c r="AT49" s="1">
        <f>((AO49-AO$12)*100)/AO$12</f>
        <v>-10.612261199289806</v>
      </c>
    </row>
    <row r="50" spans="1:46" x14ac:dyDescent="0.25">
      <c r="A50" s="29">
        <v>1.8289838399999999E-11</v>
      </c>
      <c r="B50" s="30">
        <v>1.0444747E-11</v>
      </c>
      <c r="C50" s="29" t="s">
        <v>0</v>
      </c>
      <c r="D50" s="29" t="s">
        <v>0</v>
      </c>
      <c r="E50" s="34" t="s">
        <v>0</v>
      </c>
      <c r="F50" s="34">
        <v>4.2103069000000003E-11</v>
      </c>
      <c r="G50" s="34">
        <v>1.9117180299999998E-11</v>
      </c>
      <c r="H50" s="34">
        <v>1.2180459500000001E-11</v>
      </c>
      <c r="I50" s="34">
        <v>8.9504263999999994E-12</v>
      </c>
      <c r="J50" s="34">
        <v>8.7173877999999994E-12</v>
      </c>
      <c r="K50" s="34">
        <v>9.8042147999999994E-12</v>
      </c>
      <c r="L50" s="34">
        <v>9.5389672000000001E-12</v>
      </c>
      <c r="M50" s="34">
        <v>9.1566236999999999E-12</v>
      </c>
      <c r="N50" s="34">
        <v>9.5630622000000007E-12</v>
      </c>
      <c r="O50" s="34">
        <v>1.07532456E-11</v>
      </c>
      <c r="P50" s="34">
        <v>1.20388596E-11</v>
      </c>
      <c r="Q50" s="34">
        <v>1.34724519E-11</v>
      </c>
      <c r="R50" s="34">
        <v>1.4169078300000001E-11</v>
      </c>
      <c r="S50" s="35">
        <v>8.1205029999999997E-12</v>
      </c>
      <c r="T50" s="35" t="s">
        <v>0</v>
      </c>
      <c r="U50" s="35" t="s">
        <v>0</v>
      </c>
      <c r="V50" s="35" t="s">
        <v>0</v>
      </c>
      <c r="W50" s="35">
        <v>2.5341328700000001E-11</v>
      </c>
      <c r="X50" s="35">
        <v>1.9536325199999999E-11</v>
      </c>
      <c r="Y50" s="35">
        <v>1.8586031E-11</v>
      </c>
      <c r="Z50" s="35">
        <v>2.31869554E-11</v>
      </c>
      <c r="AA50" s="35">
        <v>1.9857141600000001E-11</v>
      </c>
      <c r="AB50" s="35" t="s">
        <v>0</v>
      </c>
      <c r="AC50" s="36" t="s">
        <v>0</v>
      </c>
      <c r="AD50" s="29">
        <v>6.8875069000000002E-11</v>
      </c>
      <c r="AE50" s="29">
        <v>2.63636096E-11</v>
      </c>
      <c r="AF50" s="29">
        <v>2.6919251E-11</v>
      </c>
      <c r="AG50" s="29">
        <v>2.3170013E-11</v>
      </c>
      <c r="AH50" s="29">
        <v>2.3458944E-11</v>
      </c>
      <c r="AI50" s="29">
        <v>2.4068515E-11</v>
      </c>
      <c r="AJ50" s="29">
        <v>2.2616131999999998E-11</v>
      </c>
      <c r="AK50" s="3">
        <f t="shared" si="0"/>
        <v>1.9228551078571429E-11</v>
      </c>
      <c r="AL50" s="13">
        <v>-21.168500000000002</v>
      </c>
      <c r="AM50" s="15" t="s">
        <v>105</v>
      </c>
      <c r="AO50" s="2">
        <f>(SUM(S57:AB65)+SUM(P62:R65))/67</f>
        <v>1.6866113458208953E-11</v>
      </c>
      <c r="AP50" s="2">
        <f>((AK50-AK$13)*100)/AK$13</f>
        <v>-8.7591577800700833</v>
      </c>
      <c r="AR50" s="15" t="s">
        <v>105</v>
      </c>
      <c r="AS50" s="2"/>
      <c r="AT50" s="1">
        <f>((AO50-AO$13)*100)/AO$13</f>
        <v>-10.451295863666624</v>
      </c>
    </row>
    <row r="51" spans="1:46" x14ac:dyDescent="0.25">
      <c r="A51" s="29">
        <v>1.9491158199999998E-11</v>
      </c>
      <c r="B51" s="30">
        <v>9.8589513999999993E-12</v>
      </c>
      <c r="C51" s="29" t="s">
        <v>0</v>
      </c>
      <c r="D51" s="29" t="s">
        <v>0</v>
      </c>
      <c r="E51" s="34">
        <v>5.3779814999999997E-11</v>
      </c>
      <c r="F51" s="34">
        <v>3.4731955999999997E-11</v>
      </c>
      <c r="G51" s="34">
        <v>1.7009666599999999E-11</v>
      </c>
      <c r="H51" s="34">
        <v>7.7363646000000006E-12</v>
      </c>
      <c r="I51" s="34">
        <v>5.463051E-12</v>
      </c>
      <c r="J51" s="34">
        <v>6.6543579000000003E-12</v>
      </c>
      <c r="K51" s="34">
        <v>5.1963211999999997E-12</v>
      </c>
      <c r="L51" s="34">
        <v>6.1498087999999997E-12</v>
      </c>
      <c r="M51" s="34">
        <v>8.2368499999999996E-12</v>
      </c>
      <c r="N51" s="34">
        <v>9.5266076999999998E-12</v>
      </c>
      <c r="O51" s="34">
        <v>1.12346995E-11</v>
      </c>
      <c r="P51" s="34">
        <v>1.2799304099999999E-11</v>
      </c>
      <c r="Q51" s="34">
        <v>1.43876293E-11</v>
      </c>
      <c r="R51" s="34">
        <v>1.9997244300000001E-11</v>
      </c>
      <c r="S51" s="35">
        <v>7.2745229999999997E-12</v>
      </c>
      <c r="T51" s="35" t="s">
        <v>0</v>
      </c>
      <c r="U51" s="35" t="s">
        <v>0</v>
      </c>
      <c r="V51" s="35" t="s">
        <v>0</v>
      </c>
      <c r="W51" s="35">
        <v>2.8824369599999999E-11</v>
      </c>
      <c r="X51" s="35">
        <v>2.26755114E-11</v>
      </c>
      <c r="Y51" s="35">
        <v>2.2348353299999998E-11</v>
      </c>
      <c r="Z51" s="35">
        <v>2.5829043E-11</v>
      </c>
      <c r="AA51" s="35">
        <v>2.2430129000000001E-11</v>
      </c>
      <c r="AB51" s="35" t="s">
        <v>0</v>
      </c>
      <c r="AC51" s="36" t="s">
        <v>0</v>
      </c>
      <c r="AD51" s="29" t="s">
        <v>0</v>
      </c>
      <c r="AE51" s="29">
        <v>1.6960816999999999E-11</v>
      </c>
      <c r="AF51" s="29">
        <v>2.6185844300000001E-11</v>
      </c>
      <c r="AG51" s="29">
        <v>2.3638566000000001E-11</v>
      </c>
      <c r="AH51" s="29">
        <v>2.4892708E-11</v>
      </c>
      <c r="AI51" s="29">
        <v>2.69223075E-11</v>
      </c>
      <c r="AJ51" s="29">
        <v>2.6770922000000001E-11</v>
      </c>
      <c r="AK51" s="3">
        <f t="shared" si="0"/>
        <v>1.8464531417857145E-11</v>
      </c>
      <c r="AL51" s="13">
        <v>-17.791599999999999</v>
      </c>
      <c r="AM51" s="15" t="s">
        <v>108</v>
      </c>
      <c r="AO51" s="2">
        <f>SUM(S48:AB56)/54</f>
        <v>2.3090965611111116E-11</v>
      </c>
      <c r="AP51" s="1">
        <f>((AK51-AK$14)*100)/AK$14</f>
        <v>-9.9389277378190428</v>
      </c>
      <c r="AR51" s="15" t="s">
        <v>108</v>
      </c>
      <c r="AS51" s="2"/>
      <c r="AT51" s="1">
        <f>((AO51-AO$14)*100)/AO$14</f>
        <v>-9.6337544938874693</v>
      </c>
    </row>
    <row r="52" spans="1:46" x14ac:dyDescent="0.25">
      <c r="A52" s="29">
        <v>2.0980330000000001E-11</v>
      </c>
      <c r="B52" s="30">
        <v>1.42766835E-11</v>
      </c>
      <c r="C52" s="29" t="s">
        <v>0</v>
      </c>
      <c r="D52" s="29" t="s">
        <v>0</v>
      </c>
      <c r="E52" s="34">
        <v>2.5110268400000001E-11</v>
      </c>
      <c r="F52" s="34">
        <v>1.7887603999999999E-11</v>
      </c>
      <c r="G52" s="34">
        <v>9.9598288000000001E-12</v>
      </c>
      <c r="H52" s="34">
        <v>5.6715299000000001E-12</v>
      </c>
      <c r="I52" s="34">
        <v>4.8069480999999999E-12</v>
      </c>
      <c r="J52" s="34">
        <v>4.0867395999999998E-12</v>
      </c>
      <c r="K52" s="34">
        <v>4.7006589999999997E-12</v>
      </c>
      <c r="L52" s="34">
        <v>6.4760093E-12</v>
      </c>
      <c r="M52" s="34">
        <v>8.2197800000000007E-12</v>
      </c>
      <c r="N52" s="34">
        <v>1.0048335E-11</v>
      </c>
      <c r="O52" s="34">
        <v>1.2102451E-11</v>
      </c>
      <c r="P52" s="34">
        <v>1.42876218E-11</v>
      </c>
      <c r="Q52" s="34">
        <v>1.7195944700000001E-11</v>
      </c>
      <c r="R52" s="34">
        <v>2.6594954299999999E-11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3.2654604699999997E-11</v>
      </c>
      <c r="X52" s="35">
        <v>2.3501512E-11</v>
      </c>
      <c r="Y52" s="35">
        <v>2.5917046800000001E-11</v>
      </c>
      <c r="Z52" s="35">
        <v>2.52924E-11</v>
      </c>
      <c r="AA52" s="35">
        <v>2.6604629600000001E-11</v>
      </c>
      <c r="AB52" s="35" t="s">
        <v>0</v>
      </c>
      <c r="AC52" s="36" t="s">
        <v>0</v>
      </c>
      <c r="AD52" s="29" t="s">
        <v>0</v>
      </c>
      <c r="AE52" s="29">
        <v>3.3932688E-11</v>
      </c>
      <c r="AF52" s="29">
        <v>2.01161973E-11</v>
      </c>
      <c r="AG52" s="29">
        <v>1.673965E-11</v>
      </c>
      <c r="AH52" s="29">
        <v>1.9581005600000001E-11</v>
      </c>
      <c r="AI52" s="29">
        <v>2.35496664E-11</v>
      </c>
      <c r="AJ52" s="29">
        <v>2.4608015400000001E-11</v>
      </c>
      <c r="AK52" s="3">
        <f t="shared" si="0"/>
        <v>1.7589003822222221E-11</v>
      </c>
      <c r="AL52" s="13">
        <v>-14.477499999999999</v>
      </c>
      <c r="AM52" s="16" t="s">
        <v>117</v>
      </c>
      <c r="AO52" s="7">
        <f>(SUM(AC43:AJ65)+SUM(A43:D56))/173</f>
        <v>5.3437864058381503E-11</v>
      </c>
      <c r="AP52" s="2">
        <f>((AK52-AK$15)*100)/AK$15</f>
        <v>-12.001388952551109</v>
      </c>
      <c r="AR52" s="16" t="s">
        <v>117</v>
      </c>
      <c r="AS52" s="2"/>
      <c r="AT52" s="1">
        <f>((AO52-AO$15)*100)/AO$15</f>
        <v>-1.5548552780291824</v>
      </c>
    </row>
    <row r="53" spans="1:46" x14ac:dyDescent="0.25">
      <c r="A53" s="29">
        <v>3.0080438600000002E-11</v>
      </c>
      <c r="B53" s="30">
        <v>1.88544523E-11</v>
      </c>
      <c r="C53" s="29" t="s">
        <v>0</v>
      </c>
      <c r="D53" s="29" t="s">
        <v>0</v>
      </c>
      <c r="E53" s="34">
        <v>1.30985252E-11</v>
      </c>
      <c r="F53" s="34">
        <v>1.48902852E-11</v>
      </c>
      <c r="G53" s="34">
        <v>9.1373324E-12</v>
      </c>
      <c r="H53" s="34">
        <v>6.8063127000000003E-12</v>
      </c>
      <c r="I53" s="34">
        <v>4.6566062999999998E-12</v>
      </c>
      <c r="J53" s="34">
        <v>4.0609170000000003E-12</v>
      </c>
      <c r="K53" s="34">
        <v>3.8957945999999997E-12</v>
      </c>
      <c r="L53" s="34">
        <v>4.2169351E-12</v>
      </c>
      <c r="M53" s="34">
        <v>5.5344527000000001E-12</v>
      </c>
      <c r="N53" s="34">
        <v>1.0365651699999999E-11</v>
      </c>
      <c r="O53" s="34">
        <v>1.33240465E-11</v>
      </c>
      <c r="P53" s="34">
        <v>1.6264721999999999E-11</v>
      </c>
      <c r="Q53" s="34">
        <v>1.7176708999999999E-11</v>
      </c>
      <c r="R53" s="34">
        <v>3.2297369499999998E-11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2.5870560600000001E-11</v>
      </c>
      <c r="X53" s="35">
        <v>2.2762121000000001E-11</v>
      </c>
      <c r="Y53" s="35">
        <v>2.2597281599999999E-11</v>
      </c>
      <c r="Z53" s="35">
        <v>1.8514007299999999E-11</v>
      </c>
      <c r="AA53" s="35">
        <v>2.60972315E-11</v>
      </c>
      <c r="AB53" s="35" t="s">
        <v>0</v>
      </c>
      <c r="AC53" s="36" t="s">
        <v>0</v>
      </c>
      <c r="AD53" s="29" t="s">
        <v>0</v>
      </c>
      <c r="AE53" s="29">
        <v>1.63178425E-11</v>
      </c>
      <c r="AF53" s="29">
        <v>1.2522277E-11</v>
      </c>
      <c r="AG53" s="29">
        <v>1.4097423500000001E-11</v>
      </c>
      <c r="AH53" s="29">
        <v>1.9913027000000002E-11</v>
      </c>
      <c r="AI53" s="29">
        <v>2.3515400000000001E-11</v>
      </c>
      <c r="AJ53" s="29">
        <v>2.7166115500000002E-11</v>
      </c>
      <c r="AK53" s="3">
        <f t="shared" si="0"/>
        <v>1.6075327344444448E-11</v>
      </c>
      <c r="AL53" s="13">
        <v>-11.212300000000001</v>
      </c>
      <c r="AM53" t="s">
        <v>118</v>
      </c>
      <c r="AO53" s="2">
        <f>((SUM(A39:Z72)+SUM(AA39:AJ65))/895)</f>
        <v>5.2078917682547479E-11</v>
      </c>
      <c r="AP53" s="2">
        <f>((AK53-AK$16)*100)/AK$16</f>
        <v>-11.719603074562814</v>
      </c>
      <c r="AR53" t="s">
        <v>118</v>
      </c>
      <c r="AT53" s="1">
        <f>((AO53-AO$16)*100)/AO$16</f>
        <v>0.10361433378747278</v>
      </c>
    </row>
    <row r="54" spans="1:46" x14ac:dyDescent="0.25">
      <c r="A54" s="29">
        <v>4.8323584000000002E-11</v>
      </c>
      <c r="B54" s="30">
        <v>2.32939775E-11</v>
      </c>
      <c r="C54" s="29">
        <v>8.2519845000000007E-12</v>
      </c>
      <c r="D54" s="29">
        <v>1.05017188E-11</v>
      </c>
      <c r="E54" s="34">
        <v>1.26167104E-11</v>
      </c>
      <c r="F54" s="34">
        <v>1.3098914800000001E-11</v>
      </c>
      <c r="G54" s="34">
        <v>1.00837958E-11</v>
      </c>
      <c r="H54" s="34">
        <v>8.5282820000000004E-12</v>
      </c>
      <c r="I54" s="34">
        <v>5.0885840000000004E-12</v>
      </c>
      <c r="J54" s="34">
        <v>5.0411727999999996E-12</v>
      </c>
      <c r="K54" s="34">
        <v>4.5998181999999999E-12</v>
      </c>
      <c r="L54" s="34">
        <v>4.8888220999999998E-12</v>
      </c>
      <c r="M54" s="34">
        <v>6.3281549000000003E-12</v>
      </c>
      <c r="N54" s="34">
        <v>9.4383605000000005E-12</v>
      </c>
      <c r="O54" s="34">
        <v>1.3883403E-11</v>
      </c>
      <c r="P54" s="34">
        <v>1.7988244999999999E-11</v>
      </c>
      <c r="Q54" s="34">
        <v>1.90582306E-11</v>
      </c>
      <c r="R54" s="34">
        <v>2.9560574000000001E-11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1.0551358400000001E-11</v>
      </c>
      <c r="X54" s="35">
        <v>1.36434634E-11</v>
      </c>
      <c r="Y54" s="35">
        <v>2.39353816E-11</v>
      </c>
      <c r="Z54" s="35">
        <v>2.7319649E-11</v>
      </c>
      <c r="AA54" s="35">
        <v>2.4880933999999999E-11</v>
      </c>
      <c r="AB54" s="35" t="s">
        <v>0</v>
      </c>
      <c r="AC54" s="36" t="s">
        <v>0</v>
      </c>
      <c r="AD54" s="29" t="s">
        <v>0</v>
      </c>
      <c r="AE54" s="29">
        <v>1.1829142600000001E-11</v>
      </c>
      <c r="AF54" s="29">
        <v>1.5402036499999999E-11</v>
      </c>
      <c r="AG54" s="29">
        <v>1.6312018499999999E-11</v>
      </c>
      <c r="AH54" s="29">
        <v>2.0856974000000001E-11</v>
      </c>
      <c r="AI54" s="29">
        <v>2.3392669599999999E-11</v>
      </c>
      <c r="AJ54" s="29">
        <v>3.1543110800000001E-11</v>
      </c>
      <c r="AK54" s="3">
        <f t="shared" si="0"/>
        <v>1.6215209355172414E-11</v>
      </c>
      <c r="AL54" s="13">
        <v>-7.9836</v>
      </c>
      <c r="AM54" t="s">
        <v>119</v>
      </c>
      <c r="AP54" s="2">
        <f>((AK54-AK$17)*100)/AK$17</f>
        <v>-9.7726716647142116</v>
      </c>
      <c r="AR54" t="s">
        <v>119</v>
      </c>
      <c r="AT54" s="1" t="e">
        <f>((AO54-AO$17)*100)/AO$17</f>
        <v>#DIV/0!</v>
      </c>
    </row>
    <row r="55" spans="1:46" x14ac:dyDescent="0.25">
      <c r="A55" s="29">
        <v>2.54962624E-11</v>
      </c>
      <c r="B55" s="30">
        <v>1.7125185199999999E-11</v>
      </c>
      <c r="C55" s="29">
        <v>8.0624175000000005E-12</v>
      </c>
      <c r="D55" s="29">
        <v>9.3340700000000004E-12</v>
      </c>
      <c r="E55" s="34">
        <v>9.0208210000000005E-12</v>
      </c>
      <c r="F55" s="34">
        <v>1.05293564E-11</v>
      </c>
      <c r="G55" s="34">
        <v>1.0659357599999999E-11</v>
      </c>
      <c r="H55" s="34">
        <v>8.4542945999999997E-12</v>
      </c>
      <c r="I55" s="34">
        <v>7.5126079999999999E-12</v>
      </c>
      <c r="J55" s="34">
        <v>7.8640208000000003E-12</v>
      </c>
      <c r="K55" s="34">
        <v>8.3252867000000001E-12</v>
      </c>
      <c r="L55" s="34">
        <v>8.7895233000000006E-12</v>
      </c>
      <c r="M55" s="34">
        <v>1.1139498099999999E-11</v>
      </c>
      <c r="N55" s="34">
        <v>1.45122475E-11</v>
      </c>
      <c r="O55" s="34">
        <v>1.8157340200000001E-11</v>
      </c>
      <c r="P55" s="34">
        <v>2.2090372E-11</v>
      </c>
      <c r="Q55" s="34">
        <v>2.5277520999999999E-11</v>
      </c>
      <c r="R55" s="34">
        <v>2.3093499699999999E-11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1.13653509E-11</v>
      </c>
      <c r="X55" s="35">
        <v>1.6293613100000001E-11</v>
      </c>
      <c r="Y55" s="35">
        <v>2.2850040500000001E-11</v>
      </c>
      <c r="Z55" s="35">
        <v>3.0720461E-11</v>
      </c>
      <c r="AA55" s="35">
        <v>2.9538567299999999E-11</v>
      </c>
      <c r="AB55" s="35" t="s">
        <v>0</v>
      </c>
      <c r="AC55" s="36" t="s">
        <v>0</v>
      </c>
      <c r="AD55" s="29" t="s">
        <v>0</v>
      </c>
      <c r="AE55" s="29">
        <v>1.0707598300000001E-11</v>
      </c>
      <c r="AF55" s="29">
        <v>1.4974938799999999E-11</v>
      </c>
      <c r="AG55" s="29">
        <v>1.8197943500000001E-11</v>
      </c>
      <c r="AH55" s="29">
        <v>1.9975022700000001E-11</v>
      </c>
      <c r="AI55" s="29">
        <v>2.4867184E-11</v>
      </c>
      <c r="AJ55" s="29">
        <v>3.3072570300000003E-11</v>
      </c>
      <c r="AK55" s="3">
        <f t="shared" si="0"/>
        <v>1.6482999048275863E-11</v>
      </c>
      <c r="AL55" s="13">
        <v>-4.7801999999999998</v>
      </c>
      <c r="AM55" t="s">
        <v>120</v>
      </c>
      <c r="AP55" s="2">
        <f>((AK55-AK$18)*100)/AK$18</f>
        <v>-7.7800370946843218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0</v>
      </c>
      <c r="B56" s="30" t="s">
        <v>0</v>
      </c>
      <c r="C56" s="29">
        <v>7.2465324E-12</v>
      </c>
      <c r="D56" s="29">
        <v>1.19838223E-11</v>
      </c>
      <c r="E56" s="34">
        <v>1.77605335E-11</v>
      </c>
      <c r="F56" s="34">
        <v>1.0486347600000001E-11</v>
      </c>
      <c r="G56" s="34">
        <v>8.9609984000000002E-12</v>
      </c>
      <c r="H56" s="34">
        <v>7.0158266000000001E-12</v>
      </c>
      <c r="I56" s="34">
        <v>6.5911566999999997E-12</v>
      </c>
      <c r="J56" s="34">
        <v>6.6796690000000002E-12</v>
      </c>
      <c r="K56" s="34">
        <v>6.8989633000000002E-12</v>
      </c>
      <c r="L56" s="34">
        <v>7.1108050999999997E-12</v>
      </c>
      <c r="M56" s="34">
        <v>8.0830444999999992E-12</v>
      </c>
      <c r="N56" s="34">
        <v>9.3849640000000003E-12</v>
      </c>
      <c r="O56" s="34">
        <v>1.1476236999999999E-11</v>
      </c>
      <c r="P56" s="34">
        <v>1.5887596700000002E-11</v>
      </c>
      <c r="Q56" s="34">
        <v>2.2328600000000002E-11</v>
      </c>
      <c r="R56" s="34">
        <v>2.4529550700000001E-11</v>
      </c>
      <c r="S56" s="35" t="s">
        <v>0</v>
      </c>
      <c r="T56" s="35" t="s">
        <v>0</v>
      </c>
      <c r="U56" s="35" t="s">
        <v>0</v>
      </c>
      <c r="V56" s="35">
        <v>7.2204183000000003E-12</v>
      </c>
      <c r="W56" s="35">
        <v>7.5239783999999995E-12</v>
      </c>
      <c r="X56" s="35">
        <v>7.9178925000000001E-12</v>
      </c>
      <c r="Y56" s="35">
        <v>1.1192029200000001E-11</v>
      </c>
      <c r="Z56" s="35">
        <v>1.6513009599999999E-11</v>
      </c>
      <c r="AA56" s="35">
        <v>2.5673862E-11</v>
      </c>
      <c r="AB56" s="35" t="s">
        <v>0</v>
      </c>
      <c r="AC56" s="36" t="s">
        <v>0</v>
      </c>
      <c r="AD56" s="29" t="s">
        <v>0</v>
      </c>
      <c r="AE56" s="29">
        <v>1.29081295E-11</v>
      </c>
      <c r="AF56" s="29">
        <v>1.34606412E-11</v>
      </c>
      <c r="AG56" s="29">
        <v>2.3190602699999998E-11</v>
      </c>
      <c r="AH56" s="29">
        <v>1.8618935399999999E-11</v>
      </c>
      <c r="AI56" s="29">
        <v>1.98989357E-11</v>
      </c>
      <c r="AJ56" s="29">
        <v>2.6153761999999999E-11</v>
      </c>
      <c r="AK56" s="19">
        <f>AVERAGE(A56:AJ56)</f>
        <v>1.3310601582142858E-11</v>
      </c>
      <c r="AL56" s="13">
        <v>-1.5918000000000001</v>
      </c>
      <c r="AM56" t="s">
        <v>121</v>
      </c>
      <c r="AO56" s="2">
        <f>SUM(U71:W72)/6</f>
        <v>1.6377388016666664E-10</v>
      </c>
      <c r="AP56" s="2">
        <f>((AK56-AK$19)*100)/AK$19</f>
        <v>-5.855450158266458</v>
      </c>
      <c r="AR56" t="s">
        <v>124</v>
      </c>
      <c r="AT56" s="1">
        <f>((AO56-AO$19)*100)/AO$19</f>
        <v>10.42998002838266</v>
      </c>
    </row>
    <row r="57" spans="1:46" x14ac:dyDescent="0.25">
      <c r="A57" t="s">
        <v>0</v>
      </c>
      <c r="B57" s="37" t="s">
        <v>0</v>
      </c>
      <c r="C57" s="34">
        <v>1.0211272600000001E-11</v>
      </c>
      <c r="D57" s="34">
        <v>1.2833436400000001E-11</v>
      </c>
      <c r="E57" s="34">
        <v>1.21207505E-11</v>
      </c>
      <c r="F57" s="34">
        <v>8.6985217999999994E-12</v>
      </c>
      <c r="G57" s="34">
        <v>7.6394105999999996E-12</v>
      </c>
      <c r="H57" s="34">
        <v>7.2787402999999995E-12</v>
      </c>
      <c r="I57" s="34">
        <v>7.8964807000000007E-12</v>
      </c>
      <c r="J57" s="34">
        <v>8.5627538000000006E-12</v>
      </c>
      <c r="K57" s="34">
        <v>8.2701197000000005E-12</v>
      </c>
      <c r="L57" s="34">
        <v>8.0219321000000007E-12</v>
      </c>
      <c r="M57" s="34">
        <v>8.4720996999999996E-12</v>
      </c>
      <c r="N57" s="34">
        <v>9.5329331E-12</v>
      </c>
      <c r="O57" s="34">
        <v>1.1461979600000001E-11</v>
      </c>
      <c r="P57" s="34">
        <v>1.60053238E-11</v>
      </c>
      <c r="Q57" s="34">
        <v>2.04272955E-11</v>
      </c>
      <c r="R57" s="34">
        <v>2.03676213E-11</v>
      </c>
      <c r="S57" s="35" t="s">
        <v>0</v>
      </c>
      <c r="T57" s="35" t="s">
        <v>0</v>
      </c>
      <c r="U57" s="35" t="s">
        <v>0</v>
      </c>
      <c r="V57" s="35">
        <v>1.35821632E-11</v>
      </c>
      <c r="W57" s="35">
        <v>8.3817761000000004E-12</v>
      </c>
      <c r="X57" s="35">
        <v>8.8227605000000006E-12</v>
      </c>
      <c r="Y57" s="35">
        <v>1.0928387299999999E-11</v>
      </c>
      <c r="Z57" s="35">
        <v>1.6040737099999999E-11</v>
      </c>
      <c r="AA57" s="35">
        <v>2.62267993E-11</v>
      </c>
      <c r="AB57" s="35" t="s">
        <v>0</v>
      </c>
      <c r="AC57" s="36" t="s">
        <v>0</v>
      </c>
      <c r="AD57" s="29" t="s">
        <v>0</v>
      </c>
      <c r="AE57" s="29">
        <v>3.2522497000000002E-11</v>
      </c>
      <c r="AF57" s="29">
        <v>1.7951996299999999E-11</v>
      </c>
      <c r="AG57" s="29">
        <v>1.5131413399999999E-11</v>
      </c>
      <c r="AH57" s="29">
        <v>1.1889653999999999E-11</v>
      </c>
      <c r="AI57" s="29">
        <v>1.15192536E-11</v>
      </c>
      <c r="AJ57" s="29">
        <v>2.04771396E-11</v>
      </c>
      <c r="AK57" s="3">
        <f t="shared" si="0"/>
        <v>1.3259830317857143E-11</v>
      </c>
      <c r="AL57" s="13">
        <v>1.5918000000000001</v>
      </c>
      <c r="AP57" s="2">
        <f>((AK57-AK$20)*100)/AK$20</f>
        <v>-5.5926868785516142</v>
      </c>
    </row>
    <row r="58" spans="1:46" x14ac:dyDescent="0.25">
      <c r="A58" t="s">
        <v>0</v>
      </c>
      <c r="B58" s="37">
        <v>1.1073448500000001E-11</v>
      </c>
      <c r="C58" s="34">
        <v>7.6429433E-12</v>
      </c>
      <c r="D58" s="34">
        <v>9.4814514000000002E-12</v>
      </c>
      <c r="E58" s="34">
        <v>7.1161631999999997E-12</v>
      </c>
      <c r="F58" s="34">
        <v>7.0225326000000003E-12</v>
      </c>
      <c r="G58" s="34">
        <v>8.2672689999999996E-12</v>
      </c>
      <c r="H58" s="34">
        <v>9.9608134999999998E-12</v>
      </c>
      <c r="I58" s="34">
        <v>1.3449842E-11</v>
      </c>
      <c r="J58" s="34">
        <v>1.69154925E-11</v>
      </c>
      <c r="K58" s="34">
        <v>1.84540886E-11</v>
      </c>
      <c r="L58" s="34">
        <v>2.0105152399999999E-11</v>
      </c>
      <c r="M58" s="34">
        <v>1.94216587E-11</v>
      </c>
      <c r="N58" s="34">
        <v>1.7896670500000001E-11</v>
      </c>
      <c r="O58" s="34">
        <v>1.63662873E-11</v>
      </c>
      <c r="P58" s="34">
        <v>1.7851243299999999E-11</v>
      </c>
      <c r="Q58" s="34">
        <v>1.8728476999999999E-11</v>
      </c>
      <c r="R58" s="34">
        <v>1.9447694000000001E-11</v>
      </c>
      <c r="S58" s="35" t="s">
        <v>0</v>
      </c>
      <c r="T58" s="35" t="s">
        <v>0</v>
      </c>
      <c r="U58" s="35">
        <v>8.9819413000000003E-12</v>
      </c>
      <c r="V58" s="35">
        <v>1.22970244E-11</v>
      </c>
      <c r="W58" s="35">
        <v>1.6050190599999999E-11</v>
      </c>
      <c r="X58" s="35">
        <v>1.5154915800000001E-11</v>
      </c>
      <c r="Y58" s="35">
        <v>1.40966945E-11</v>
      </c>
      <c r="Z58" s="35">
        <v>1.3114067499999999E-11</v>
      </c>
      <c r="AA58" s="35">
        <v>1.9314824499999999E-11</v>
      </c>
      <c r="AB58" s="35" t="s">
        <v>0</v>
      </c>
      <c r="AC58" s="36" t="s">
        <v>0</v>
      </c>
      <c r="AD58" s="29" t="s">
        <v>0</v>
      </c>
      <c r="AE58" s="29">
        <v>4.5717226E-11</v>
      </c>
      <c r="AF58" s="29">
        <v>1.6360973999999999E-11</v>
      </c>
      <c r="AG58" s="29">
        <v>1.0900347399999999E-11</v>
      </c>
      <c r="AH58" s="29">
        <v>1.1975772599999999E-11</v>
      </c>
      <c r="AI58" s="29">
        <v>1.24985493E-11</v>
      </c>
      <c r="AJ58" s="29">
        <v>2.4999464499999999E-11</v>
      </c>
      <c r="AK58" s="3">
        <f t="shared" si="0"/>
        <v>1.5355440673333336E-11</v>
      </c>
      <c r="AL58" s="13">
        <v>4.7801999999999998</v>
      </c>
      <c r="AP58" s="2">
        <f>((AK58-AK$21)*100)/AK$21</f>
        <v>-6.8643333915636999</v>
      </c>
    </row>
    <row r="59" spans="1:46" x14ac:dyDescent="0.25">
      <c r="A59" t="s">
        <v>0</v>
      </c>
      <c r="B59" s="37">
        <v>8.3563750000000003E-12</v>
      </c>
      <c r="C59" s="34">
        <v>5.1694532000000002E-12</v>
      </c>
      <c r="D59" s="34">
        <v>4.8409024000000003E-12</v>
      </c>
      <c r="E59" s="34">
        <v>4.2828010000000001E-12</v>
      </c>
      <c r="F59" s="34">
        <v>5.1017514000000001E-12</v>
      </c>
      <c r="G59" s="34">
        <v>6.3201926000000002E-12</v>
      </c>
      <c r="H59" s="34">
        <v>7.7969001000000005E-12</v>
      </c>
      <c r="I59" s="34">
        <v>1.0328865799999999E-11</v>
      </c>
      <c r="J59" s="34">
        <v>1.25782338E-11</v>
      </c>
      <c r="K59" s="34">
        <v>1.5461169800000001E-11</v>
      </c>
      <c r="L59" s="34">
        <v>1.7193271999999999E-11</v>
      </c>
      <c r="M59" s="34">
        <v>1.8754138400000001E-11</v>
      </c>
      <c r="N59" s="34">
        <v>1.81177865E-11</v>
      </c>
      <c r="O59" s="34">
        <v>1.7705815000000001E-11</v>
      </c>
      <c r="P59" s="34">
        <v>1.9477543400000001E-11</v>
      </c>
      <c r="Q59" s="34">
        <v>2.6615577700000001E-11</v>
      </c>
      <c r="R59" s="34">
        <v>2.9618982999999998E-11</v>
      </c>
      <c r="S59" s="35" t="s">
        <v>0</v>
      </c>
      <c r="T59" s="35" t="s">
        <v>0</v>
      </c>
      <c r="U59" s="35">
        <v>1.04183547E-11</v>
      </c>
      <c r="V59" s="35">
        <v>1.2930355399999999E-11</v>
      </c>
      <c r="W59" s="35">
        <v>1.1749956800000001E-11</v>
      </c>
      <c r="X59" s="35">
        <v>1.29171608E-11</v>
      </c>
      <c r="Y59" s="35">
        <v>1.7497364000000001E-11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2.59301765E-11</v>
      </c>
      <c r="AG59" s="29">
        <v>1.1023723E-11</v>
      </c>
      <c r="AH59" s="29">
        <v>3.0872436999999997E-11</v>
      </c>
      <c r="AI59" s="29">
        <v>3.8820297999999999E-11</v>
      </c>
      <c r="AJ59" s="29">
        <v>1.6363513500000001E-11</v>
      </c>
      <c r="AK59" s="3">
        <f t="shared" si="0"/>
        <v>1.5416411140740739E-11</v>
      </c>
      <c r="AL59" s="13">
        <v>7.9836</v>
      </c>
      <c r="AP59" s="2">
        <f>((AK59-AK$22)*100)/AK$22</f>
        <v>-9.8129955561605442</v>
      </c>
    </row>
    <row r="60" spans="1:46" x14ac:dyDescent="0.25">
      <c r="A60" t="s">
        <v>0</v>
      </c>
      <c r="B60" s="37">
        <v>7.3322454999999994E-12</v>
      </c>
      <c r="C60" s="34">
        <v>4.2588260000000001E-12</v>
      </c>
      <c r="D60" s="34">
        <v>4.5895549999999996E-12</v>
      </c>
      <c r="E60" s="34">
        <v>3.6979707999999999E-12</v>
      </c>
      <c r="F60" s="34">
        <v>4.1915990000000003E-12</v>
      </c>
      <c r="G60" s="34">
        <v>5.0431369000000001E-12</v>
      </c>
      <c r="H60" s="34">
        <v>5.2140113000000003E-12</v>
      </c>
      <c r="I60" s="34">
        <v>5.8121016999999996E-12</v>
      </c>
      <c r="J60" s="34">
        <v>6.5763201000000001E-12</v>
      </c>
      <c r="K60" s="34">
        <v>8.0372800000000007E-12</v>
      </c>
      <c r="L60" s="34">
        <v>8.3229528000000002E-12</v>
      </c>
      <c r="M60" s="34">
        <v>9.8087805E-12</v>
      </c>
      <c r="N60" s="34">
        <v>1.21151688E-11</v>
      </c>
      <c r="O60" s="34">
        <v>1.11267339E-11</v>
      </c>
      <c r="P60" s="34">
        <v>1.26748113E-11</v>
      </c>
      <c r="Q60" s="34">
        <v>2.102162E-11</v>
      </c>
      <c r="R60" s="34">
        <v>3.1071346500000001E-11</v>
      </c>
      <c r="S60" s="35" t="s">
        <v>0</v>
      </c>
      <c r="T60" s="35">
        <v>1.6946014E-11</v>
      </c>
      <c r="U60" s="35">
        <v>1.06319854E-11</v>
      </c>
      <c r="V60" s="35">
        <v>8.6299974000000003E-12</v>
      </c>
      <c r="W60" s="35">
        <v>9.2562842999999995E-12</v>
      </c>
      <c r="X60" s="35">
        <v>8.4893125000000001E-12</v>
      </c>
      <c r="Y60" s="35">
        <v>6.2145673000000003E-12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7.5170232000000002E-11</v>
      </c>
      <c r="AG60" s="29">
        <v>4.0784607999999998E-11</v>
      </c>
      <c r="AH60" s="29">
        <v>2.3542246000000001E-11</v>
      </c>
      <c r="AI60" s="29">
        <v>2.8086868999999999E-11</v>
      </c>
      <c r="AJ60" s="29">
        <v>2.4831084599999999E-11</v>
      </c>
      <c r="AK60" s="3">
        <f t="shared" si="0"/>
        <v>1.476705930714286E-11</v>
      </c>
      <c r="AL60" s="13">
        <v>11.212300000000001</v>
      </c>
      <c r="AP60" s="2">
        <f>((AK60-AK$23)*100)/AK$23</f>
        <v>-9.4596760911737245</v>
      </c>
    </row>
    <row r="61" spans="1:46" x14ac:dyDescent="0.25">
      <c r="A61" t="s">
        <v>0</v>
      </c>
      <c r="B61" s="37">
        <v>9.8072425000000008E-12</v>
      </c>
      <c r="C61" s="34">
        <v>4.8213677000000004E-12</v>
      </c>
      <c r="D61" s="34">
        <v>4.3462192E-12</v>
      </c>
      <c r="E61" s="34">
        <v>3.5214472000000001E-12</v>
      </c>
      <c r="F61" s="34">
        <v>3.90878105E-12</v>
      </c>
      <c r="G61" s="34">
        <v>5.0300055000000001E-12</v>
      </c>
      <c r="H61" s="34">
        <v>6.2867630999999999E-12</v>
      </c>
      <c r="I61" s="34">
        <v>8.1940885999999995E-12</v>
      </c>
      <c r="J61" s="34">
        <v>9.5747048000000007E-12</v>
      </c>
      <c r="K61" s="34">
        <v>1.0381405499999999E-11</v>
      </c>
      <c r="L61" s="34">
        <v>1.02373837E-11</v>
      </c>
      <c r="M61" s="34">
        <v>1.0024552999999999E-11</v>
      </c>
      <c r="N61" s="34">
        <v>9.2569209000000002E-12</v>
      </c>
      <c r="O61" s="34">
        <v>9.0444252000000005E-12</v>
      </c>
      <c r="P61" s="34">
        <v>1.5664614399999999E-11</v>
      </c>
      <c r="Q61" s="34">
        <v>4.5438164E-11</v>
      </c>
      <c r="R61" s="34" t="s">
        <v>0</v>
      </c>
      <c r="S61" s="35">
        <v>1.4719411700000002E-11</v>
      </c>
      <c r="T61" s="35">
        <v>9.8267010000000003E-12</v>
      </c>
      <c r="U61" s="35">
        <v>6.5239960000000002E-12</v>
      </c>
      <c r="V61" s="35">
        <v>7.1937309E-12</v>
      </c>
      <c r="W61" s="35">
        <v>7.3461534000000001E-12</v>
      </c>
      <c r="X61" s="35">
        <v>6.9969286000000002E-12</v>
      </c>
      <c r="Y61" s="35">
        <v>5.9986272000000003E-12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9.5481226E-11</v>
      </c>
      <c r="AG61" s="29">
        <v>4.8612833000000001E-11</v>
      </c>
      <c r="AH61" s="29">
        <v>3.300182E-11</v>
      </c>
      <c r="AI61" s="29">
        <v>7.2313919000000001E-11</v>
      </c>
      <c r="AJ61" s="29">
        <v>5.3834867000000001E-11</v>
      </c>
      <c r="AK61" s="3">
        <f t="shared" si="0"/>
        <v>1.8835296433928569E-11</v>
      </c>
      <c r="AL61" s="13">
        <v>14.477499999999999</v>
      </c>
      <c r="AP61" s="2">
        <f>((AK61-AK$24)*100)/AK$24</f>
        <v>-8.2862139677403448</v>
      </c>
    </row>
    <row r="62" spans="1:46" x14ac:dyDescent="0.25">
      <c r="A62" t="s">
        <v>0</v>
      </c>
      <c r="B62" s="37">
        <v>2.6946439700000001E-11</v>
      </c>
      <c r="C62" s="34">
        <v>1.5585869200000001E-11</v>
      </c>
      <c r="D62" s="34">
        <v>7.1280461000000003E-12</v>
      </c>
      <c r="E62" s="34">
        <v>4.7565053999999997E-12</v>
      </c>
      <c r="F62" s="34">
        <v>5.7853928999999999E-12</v>
      </c>
      <c r="G62" s="34">
        <v>6.7783282E-12</v>
      </c>
      <c r="H62" s="34">
        <v>7.8011575999999993E-12</v>
      </c>
      <c r="I62" s="34">
        <v>8.7984503000000001E-12</v>
      </c>
      <c r="J62" s="34">
        <v>8.8677603000000003E-12</v>
      </c>
      <c r="K62" s="34">
        <v>9.0695969000000007E-12</v>
      </c>
      <c r="L62" s="34">
        <v>9.6596423000000007E-12</v>
      </c>
      <c r="M62" s="34">
        <v>1.07713378E-11</v>
      </c>
      <c r="N62" s="34">
        <v>1.14334484E-11</v>
      </c>
      <c r="O62" s="34">
        <v>9.2518444000000004E-12</v>
      </c>
      <c r="P62" s="38">
        <v>1.6099520999999999E-11</v>
      </c>
      <c r="Q62" s="38" t="s">
        <v>0</v>
      </c>
      <c r="R62" s="38">
        <v>3.7908499000000001E-11</v>
      </c>
      <c r="S62" s="35">
        <v>1.0694100399999999E-11</v>
      </c>
      <c r="T62" s="35">
        <v>9.0060928999999997E-12</v>
      </c>
      <c r="U62" s="35">
        <v>7.250056E-12</v>
      </c>
      <c r="V62" s="35">
        <v>8.5865820000000007E-12</v>
      </c>
      <c r="W62" s="35">
        <v>9.5599108000000007E-12</v>
      </c>
      <c r="X62" s="35">
        <v>7.5067324999999993E-12</v>
      </c>
      <c r="Y62" s="35">
        <v>8.6135176999999997E-12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1.59920515E-10</v>
      </c>
      <c r="AG62" s="29">
        <v>6.0671133499999994E-11</v>
      </c>
      <c r="AH62" s="29" t="s">
        <v>0</v>
      </c>
      <c r="AI62" s="29">
        <v>1.1930092400000001E-10</v>
      </c>
      <c r="AJ62" s="29">
        <v>4.873351E-11</v>
      </c>
      <c r="AK62" s="3">
        <f t="shared" si="0"/>
        <v>2.3943885714814819E-11</v>
      </c>
      <c r="AL62" s="13">
        <v>17.791599999999999</v>
      </c>
      <c r="AP62" s="2">
        <f>((AK62-AK$25)*100)/AK$25</f>
        <v>-4.4007482651290912</v>
      </c>
    </row>
    <row r="63" spans="1:46" x14ac:dyDescent="0.25">
      <c r="A63" t="s">
        <v>0</v>
      </c>
      <c r="B63" s="37">
        <v>4.3156619000000003E-11</v>
      </c>
      <c r="C63" s="34">
        <v>2.8620192699999999E-11</v>
      </c>
      <c r="D63" s="34">
        <v>1.2340287799999999E-11</v>
      </c>
      <c r="E63" s="34">
        <v>7.0505057999999996E-12</v>
      </c>
      <c r="F63" s="34">
        <v>6.6872168E-12</v>
      </c>
      <c r="G63" s="34">
        <v>7.7002592999999993E-12</v>
      </c>
      <c r="H63" s="34">
        <v>8.7891350999999994E-12</v>
      </c>
      <c r="I63" s="34">
        <v>9.7434035000000003E-12</v>
      </c>
      <c r="J63" s="34">
        <v>9.1180153999999997E-12</v>
      </c>
      <c r="K63" s="34">
        <v>9.0278305999999999E-12</v>
      </c>
      <c r="L63" s="34">
        <v>1.01110022E-11</v>
      </c>
      <c r="M63" s="34">
        <v>1.04878009E-11</v>
      </c>
      <c r="N63" s="34">
        <v>9.5268724000000008E-12</v>
      </c>
      <c r="O63" s="34">
        <v>1.1339750099999999E-11</v>
      </c>
      <c r="P63" s="38" t="s">
        <v>0</v>
      </c>
      <c r="Q63" s="38">
        <v>4.2557310999999998E-11</v>
      </c>
      <c r="R63" s="38">
        <v>4.2963723999999997E-11</v>
      </c>
      <c r="S63" s="35">
        <v>3.0203533E-11</v>
      </c>
      <c r="T63" s="35">
        <v>1.52029833E-11</v>
      </c>
      <c r="U63" s="35">
        <v>1.0071174E-11</v>
      </c>
      <c r="V63" s="35">
        <v>1.0893858E-11</v>
      </c>
      <c r="W63" s="35">
        <v>1.2372865E-11</v>
      </c>
      <c r="X63" s="35">
        <v>1.2066861000000001E-11</v>
      </c>
      <c r="Y63" s="35">
        <v>1.7157892E-11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1.7452620499999999E-10</v>
      </c>
      <c r="AG63" s="29">
        <v>9.3918214E-11</v>
      </c>
      <c r="AH63" s="29" t="s">
        <v>0</v>
      </c>
      <c r="AI63" s="29" t="s">
        <v>0</v>
      </c>
      <c r="AJ63" s="29" t="s">
        <v>0</v>
      </c>
      <c r="AK63" s="3">
        <f t="shared" si="0"/>
        <v>2.5825340475999999E-11</v>
      </c>
      <c r="AL63" s="13">
        <v>21.168500000000002</v>
      </c>
      <c r="AP63" s="2">
        <f>((AK63-AK$26)*100)/AK$26</f>
        <v>-6.4947043831886369</v>
      </c>
    </row>
    <row r="64" spans="1:46" x14ac:dyDescent="0.25">
      <c r="A64" t="s">
        <v>0</v>
      </c>
      <c r="B64" s="37" t="s">
        <v>0</v>
      </c>
      <c r="C64" s="34">
        <v>3.7430188999999999E-11</v>
      </c>
      <c r="D64" s="34">
        <v>1.56341108E-11</v>
      </c>
      <c r="E64" s="34">
        <v>7.9924918000000002E-12</v>
      </c>
      <c r="F64" s="34">
        <v>7.1851996000000003E-12</v>
      </c>
      <c r="G64" s="34">
        <v>8.7097779999999993E-12</v>
      </c>
      <c r="H64" s="34">
        <v>1.04580042E-11</v>
      </c>
      <c r="I64" s="34">
        <v>1.18262262E-11</v>
      </c>
      <c r="J64" s="34">
        <v>1.1959265499999999E-11</v>
      </c>
      <c r="K64" s="34">
        <v>1.16077295E-11</v>
      </c>
      <c r="L64" s="34">
        <v>1.245749E-11</v>
      </c>
      <c r="M64" s="34">
        <v>1.14098675E-11</v>
      </c>
      <c r="N64" s="34">
        <v>9.1721077999999993E-12</v>
      </c>
      <c r="O64" s="34">
        <v>1.28075892E-11</v>
      </c>
      <c r="P64" s="38" t="s">
        <v>0</v>
      </c>
      <c r="Q64" s="38">
        <v>4.7001814E-11</v>
      </c>
      <c r="R64" s="38">
        <v>4.3268113500000003E-11</v>
      </c>
      <c r="S64" s="35">
        <v>3.6889899000000001E-11</v>
      </c>
      <c r="T64" s="35">
        <v>1.7335158299999998E-11</v>
      </c>
      <c r="U64" s="35">
        <v>1.29680015E-11</v>
      </c>
      <c r="V64" s="35">
        <v>1.4909739000000001E-11</v>
      </c>
      <c r="W64" s="35">
        <v>1.7043975600000001E-11</v>
      </c>
      <c r="X64" s="35">
        <v>1.7281525999999999E-11</v>
      </c>
      <c r="Y64" s="35">
        <v>2.6939231999999999E-11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2.1179751E-11</v>
      </c>
      <c r="AG64" s="29">
        <v>3.8503823599999999E-10</v>
      </c>
      <c r="AH64" s="29" t="s">
        <v>0</v>
      </c>
      <c r="AI64" s="29" t="s">
        <v>0</v>
      </c>
      <c r="AJ64" s="29" t="s">
        <v>0</v>
      </c>
      <c r="AK64" s="3">
        <f t="shared" si="0"/>
        <v>3.3687728958333326E-11</v>
      </c>
      <c r="AL64" s="13">
        <v>24.624300000000002</v>
      </c>
      <c r="AP64" s="2">
        <f>((AK64-AK$27)*100)/AK$27</f>
        <v>-2.7931809679121393</v>
      </c>
    </row>
    <row r="65" spans="1:46" x14ac:dyDescent="0.25">
      <c r="A65" t="s">
        <v>0</v>
      </c>
      <c r="B65" s="37" t="s">
        <v>0</v>
      </c>
      <c r="C65" s="34">
        <v>7.3195656999999997E-11</v>
      </c>
      <c r="D65" s="34">
        <v>2.16567998E-11</v>
      </c>
      <c r="E65" s="34">
        <v>7.0791170999999998E-12</v>
      </c>
      <c r="F65" s="34">
        <v>3.1831205000000002E-12</v>
      </c>
      <c r="G65" s="34">
        <v>3.0923860299999999E-12</v>
      </c>
      <c r="H65" s="34">
        <v>4.4352235000000002E-12</v>
      </c>
      <c r="I65" s="34">
        <v>5.7181911000000001E-12</v>
      </c>
      <c r="J65" s="34">
        <v>6.8357366000000002E-12</v>
      </c>
      <c r="K65" s="34">
        <v>1.2254096000000001E-11</v>
      </c>
      <c r="L65" s="34">
        <v>1.4408629500000001E-11</v>
      </c>
      <c r="M65" s="34">
        <v>1.3400678699999999E-11</v>
      </c>
      <c r="N65" s="34">
        <v>1.28132955E-11</v>
      </c>
      <c r="O65" s="34">
        <v>2.0715175700000001E-11</v>
      </c>
      <c r="P65" s="38" t="s">
        <v>0</v>
      </c>
      <c r="Q65" s="38">
        <v>6.5177009999999994E-11</v>
      </c>
      <c r="R65" s="38">
        <v>3.3265207399999998E-11</v>
      </c>
      <c r="S65" s="35">
        <v>2.0332935E-11</v>
      </c>
      <c r="T65" s="35">
        <v>1.3127901099999999E-11</v>
      </c>
      <c r="U65" s="35">
        <v>1.2581518499999999E-11</v>
      </c>
      <c r="V65" s="35">
        <v>1.5590452600000001E-11</v>
      </c>
      <c r="W65" s="35">
        <v>1.97454324E-11</v>
      </c>
      <c r="X65" s="35">
        <v>2.1343567999999999E-11</v>
      </c>
      <c r="Y65" s="35">
        <v>1.92337207E-11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1.9053902396818181E-11</v>
      </c>
      <c r="AL65" s="13">
        <v>28.178599999999999</v>
      </c>
      <c r="AP65" s="2">
        <f>((AK65-AK$28)*100)/AK$28</f>
        <v>-6.112048265465102</v>
      </c>
    </row>
    <row r="66" spans="1:46" x14ac:dyDescent="0.25">
      <c r="A66" s="32" t="s">
        <v>0</v>
      </c>
      <c r="B66" s="39" t="s">
        <v>0</v>
      </c>
      <c r="C66" s="32">
        <v>1.6178082400000001E-11</v>
      </c>
      <c r="D66" s="32">
        <v>5.6954525000000002E-11</v>
      </c>
      <c r="E66" s="32">
        <v>6.1789538000000005E-11</v>
      </c>
      <c r="F66" s="32">
        <v>5.8431980999999999E-11</v>
      </c>
      <c r="G66" s="32">
        <v>4.0071662499999997E-11</v>
      </c>
      <c r="H66" s="32">
        <v>3.4239632999999998E-11</v>
      </c>
      <c r="I66" s="32">
        <v>2.07775967E-11</v>
      </c>
      <c r="J66" s="32">
        <v>1.40357313E-11</v>
      </c>
      <c r="K66" s="32">
        <v>8.4867130000000004E-12</v>
      </c>
      <c r="L66" s="32">
        <v>6.3901270999999999E-12</v>
      </c>
      <c r="M66" s="32">
        <v>8.6858351999999993E-12</v>
      </c>
      <c r="N66" s="32">
        <v>2.2727793000000001E-11</v>
      </c>
      <c r="O66" s="32">
        <v>2.9927366599999999E-11</v>
      </c>
      <c r="P66" s="32" t="s">
        <v>0</v>
      </c>
      <c r="Q66" s="32" t="s">
        <v>0</v>
      </c>
      <c r="R66" s="32" t="s">
        <v>0</v>
      </c>
      <c r="S66" s="33">
        <v>1.0974991700000001E-10</v>
      </c>
      <c r="T66" s="33">
        <v>6.8965962999999998E-11</v>
      </c>
      <c r="U66" s="33">
        <v>5.1267973000000001E-11</v>
      </c>
      <c r="V66" s="33">
        <v>2.4484949E-11</v>
      </c>
      <c r="W66" s="33">
        <v>6.9053782000000004E-12</v>
      </c>
      <c r="X66" s="33">
        <v>2.7090167E-11</v>
      </c>
      <c r="Y66" s="33">
        <v>2.3508169000000001E-11</v>
      </c>
      <c r="Z66" s="33" t="s">
        <v>0</v>
      </c>
      <c r="AA66" s="40" t="s">
        <v>0</v>
      </c>
      <c r="AB66" s="40">
        <v>4.2159214999999997E-12</v>
      </c>
      <c r="AC66" s="40">
        <v>1.16924648E-11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3.2117158513636362E-11</v>
      </c>
      <c r="AL66" s="1">
        <v>31.855</v>
      </c>
      <c r="AP66" s="2">
        <f>((AK66-AK$29)*100)/AK$29</f>
        <v>-10.483229751967965</v>
      </c>
    </row>
    <row r="67" spans="1:46" x14ac:dyDescent="0.25">
      <c r="A67" s="31" t="s">
        <v>0</v>
      </c>
      <c r="B67" s="41" t="s">
        <v>0</v>
      </c>
      <c r="C67" s="31" t="s">
        <v>0</v>
      </c>
      <c r="D67" s="31">
        <v>1.0861310000000001E-10</v>
      </c>
      <c r="E67" s="31">
        <v>1.16772271E-10</v>
      </c>
      <c r="F67" s="31">
        <v>1.07761484E-10</v>
      </c>
      <c r="G67" s="31">
        <v>1.0277833E-10</v>
      </c>
      <c r="H67" s="31">
        <v>9.5883163000000006E-11</v>
      </c>
      <c r="I67" s="31">
        <v>8.5167725E-11</v>
      </c>
      <c r="J67" s="31">
        <v>7.1684406999999996E-11</v>
      </c>
      <c r="K67" s="31">
        <v>5.5932163000000002E-11</v>
      </c>
      <c r="L67" s="31">
        <v>4.0746479999999999E-11</v>
      </c>
      <c r="M67" s="31">
        <v>2.9476027799999999E-11</v>
      </c>
      <c r="N67" s="31">
        <v>3.3701778000000003E-11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6.0840146699999999E-10</v>
      </c>
      <c r="T67" s="33">
        <v>5.4193966700000004E-10</v>
      </c>
      <c r="U67" s="33">
        <v>2.927398E-10</v>
      </c>
      <c r="V67" s="33">
        <v>1.5627205599999999E-10</v>
      </c>
      <c r="W67" s="33">
        <v>6.7889931000000003E-11</v>
      </c>
      <c r="X67" s="33">
        <v>3.57883766E-11</v>
      </c>
      <c r="Y67" s="33">
        <v>4.4986631500000002E-11</v>
      </c>
      <c r="Z67" s="33">
        <v>2.5258443400000002E-11</v>
      </c>
      <c r="AA67" s="40">
        <v>1.5812291299999999E-11</v>
      </c>
      <c r="AB67" s="40">
        <v>1.2777785199999999E-11</v>
      </c>
      <c r="AC67" s="40">
        <v>1.7664486999999999E-11</v>
      </c>
      <c r="AD67" s="40">
        <v>7.3092542999999994E-12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1.1631987474347826E-10</v>
      </c>
      <c r="AL67" s="1">
        <v>35.685299999999998</v>
      </c>
      <c r="AP67" s="2">
        <f>((AK67-AK$30)*100)/AK$30</f>
        <v>3.3810687781573887</v>
      </c>
    </row>
    <row r="68" spans="1:46" x14ac:dyDescent="0.25">
      <c r="A68" s="31" t="s">
        <v>0</v>
      </c>
      <c r="B68" s="41" t="s">
        <v>0</v>
      </c>
      <c r="C68" s="31" t="s">
        <v>0</v>
      </c>
      <c r="D68" s="31">
        <v>1.4573143699999999E-10</v>
      </c>
      <c r="E68" s="31">
        <v>1.31940635E-10</v>
      </c>
      <c r="F68" s="31">
        <v>1.19751103E-10</v>
      </c>
      <c r="G68" s="31">
        <v>1.16087839E-10</v>
      </c>
      <c r="H68" s="31">
        <v>1.12015746E-10</v>
      </c>
      <c r="I68" s="31">
        <v>1.04821E-10</v>
      </c>
      <c r="J68" s="31">
        <v>9.5070953000000002E-11</v>
      </c>
      <c r="K68" s="31">
        <v>8.5042193000000004E-11</v>
      </c>
      <c r="L68" s="31">
        <v>7.3374932000000005E-11</v>
      </c>
      <c r="M68" s="31">
        <v>5.6993965000000003E-11</v>
      </c>
      <c r="N68" s="31">
        <v>4.1481443000000001E-11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4.0712394599999998E-10</v>
      </c>
      <c r="T68" s="33">
        <v>4.4440559200000001E-10</v>
      </c>
      <c r="U68" s="33">
        <v>4.3832211400000001E-10</v>
      </c>
      <c r="V68" s="33">
        <v>3.5287557999999998E-10</v>
      </c>
      <c r="W68" s="33">
        <v>2.4556568E-10</v>
      </c>
      <c r="X68" s="33">
        <v>1.29972024E-10</v>
      </c>
      <c r="Y68" s="33">
        <v>7.0820679000000005E-11</v>
      </c>
      <c r="Z68" s="33" t="s">
        <v>0</v>
      </c>
      <c r="AA68" s="40">
        <v>2.54950475E-11</v>
      </c>
      <c r="AB68" s="40">
        <v>2.2893782E-11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1.6098928452499996E-10</v>
      </c>
      <c r="AL68" s="1">
        <v>39.709000000000003</v>
      </c>
      <c r="AP68" s="2">
        <f>((AK68-AK$31)*100)/AK$31</f>
        <v>7.5309795125567076</v>
      </c>
    </row>
    <row r="69" spans="1:46" x14ac:dyDescent="0.25">
      <c r="A69" s="31" t="s">
        <v>0</v>
      </c>
      <c r="B69" s="41" t="s">
        <v>0</v>
      </c>
      <c r="C69" s="31" t="s">
        <v>0</v>
      </c>
      <c r="D69" s="31">
        <v>1.3878519200000001E-10</v>
      </c>
      <c r="E69" s="31">
        <v>1.13864326E-10</v>
      </c>
      <c r="F69" s="31">
        <v>1.1487480399999999E-10</v>
      </c>
      <c r="G69" s="31">
        <v>1.1240547299999999E-10</v>
      </c>
      <c r="H69" s="31">
        <v>1.1013153600000001E-10</v>
      </c>
      <c r="I69" s="31">
        <v>1.07118013E-10</v>
      </c>
      <c r="J69" s="31">
        <v>1.02357773E-10</v>
      </c>
      <c r="K69" s="31">
        <v>9.530117E-11</v>
      </c>
      <c r="L69" s="31">
        <v>8.4595064000000004E-11</v>
      </c>
      <c r="M69" s="31">
        <v>7.1788215999999996E-11</v>
      </c>
      <c r="N69" s="31">
        <v>5.9599298000000002E-11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3.6919584600000002E-10</v>
      </c>
      <c r="U69" s="33">
        <v>3.2965630999999998E-10</v>
      </c>
      <c r="V69" s="33">
        <v>3.4659143E-10</v>
      </c>
      <c r="W69" s="33">
        <v>2.77083564E-10</v>
      </c>
      <c r="X69" s="33">
        <v>2.1868449000000001E-10</v>
      </c>
      <c r="Y69" s="33">
        <v>1.47797347E-10</v>
      </c>
      <c r="Z69" s="33">
        <v>1.02640621E-10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1.6124835961111111E-10</v>
      </c>
      <c r="AL69" s="1">
        <v>43.982999999999997</v>
      </c>
      <c r="AP69" s="2">
        <f>((AK69-AK$32)*100)/AK$32</f>
        <v>3.4177606216923948</v>
      </c>
    </row>
    <row r="70" spans="1:46" x14ac:dyDescent="0.25">
      <c r="A70" s="31" t="s">
        <v>0</v>
      </c>
      <c r="B70" s="41" t="s">
        <v>0</v>
      </c>
      <c r="C70" s="31" t="s">
        <v>0</v>
      </c>
      <c r="D70" s="31" t="s">
        <v>0</v>
      </c>
      <c r="E70" s="31">
        <v>9.9038223000000003E-11</v>
      </c>
      <c r="F70" s="31">
        <v>1.0301148799999999E-10</v>
      </c>
      <c r="G70" s="31">
        <v>1.03132173E-10</v>
      </c>
      <c r="H70" s="31">
        <v>9.8955594999999997E-11</v>
      </c>
      <c r="I70" s="31">
        <v>1.00716616E-10</v>
      </c>
      <c r="J70" s="31">
        <v>1.01205992E-10</v>
      </c>
      <c r="K70" s="31">
        <v>9.6071565000000003E-11</v>
      </c>
      <c r="L70" s="31">
        <v>8.4696629999999996E-11</v>
      </c>
      <c r="M70" s="31">
        <v>7.1766609999999996E-11</v>
      </c>
      <c r="N70" s="31">
        <v>6.7666455E-11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3.14671654E-10</v>
      </c>
      <c r="V70" s="33">
        <v>2.8762423000000001E-10</v>
      </c>
      <c r="W70" s="33">
        <v>2.5927863000000001E-10</v>
      </c>
      <c r="X70" s="33">
        <v>2.03872182E-10</v>
      </c>
      <c r="Y70" s="33">
        <v>1.5456029000000001E-10</v>
      </c>
      <c r="Z70" s="33">
        <v>1.1331732900000001E-10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1.41224103875E-10</v>
      </c>
      <c r="AL70" s="1">
        <v>48.590400000000002</v>
      </c>
      <c r="AP70" s="2">
        <f>((AK70-AK$33)*100)/AK$33</f>
        <v>-0.19294545180611752</v>
      </c>
    </row>
    <row r="71" spans="1:46" x14ac:dyDescent="0.25">
      <c r="A71" s="27" t="s">
        <v>0</v>
      </c>
      <c r="B71" s="28" t="s">
        <v>0</v>
      </c>
      <c r="C71" s="27" t="s">
        <v>0</v>
      </c>
      <c r="D71" s="27" t="s">
        <v>0</v>
      </c>
      <c r="E71" s="27">
        <v>4.8630994000000003E-11</v>
      </c>
      <c r="F71" s="27">
        <v>7.5379486999999997E-11</v>
      </c>
      <c r="G71" s="27">
        <v>7.4039938999999994E-11</v>
      </c>
      <c r="H71" s="27">
        <v>5.8095005999999998E-11</v>
      </c>
      <c r="I71" s="27">
        <v>7.3102793999999996E-11</v>
      </c>
      <c r="J71" s="27">
        <v>9.1523954000000006E-11</v>
      </c>
      <c r="K71" s="27">
        <v>8.4041434000000002E-11</v>
      </c>
      <c r="L71" s="27">
        <v>7.6819782000000003E-11</v>
      </c>
      <c r="M71" s="27">
        <v>6.2539233999999995E-11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2.187115E-10</v>
      </c>
      <c r="V71" s="27">
        <v>2.0739540299999999E-10</v>
      </c>
      <c r="W71" s="27">
        <v>1.8903829299999999E-10</v>
      </c>
      <c r="X71" s="27">
        <v>1.6518029499999999E-10</v>
      </c>
      <c r="Y71" s="27">
        <v>1.3018235000000001E-10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1.1104860464285715E-10</v>
      </c>
      <c r="AL71" s="21">
        <v>53.663899999999998</v>
      </c>
      <c r="AP71" s="2">
        <f>((AK71-AK$34)*100)/AK$34</f>
        <v>3.6008447020790362</v>
      </c>
    </row>
    <row r="72" spans="1:46" x14ac:dyDescent="0.25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7.3859638999999996E-11</v>
      </c>
      <c r="H72" s="27">
        <v>7.4360466E-11</v>
      </c>
      <c r="I72" s="27">
        <v>7.4428734000000001E-11</v>
      </c>
      <c r="J72" s="27">
        <v>8.0775797999999996E-11</v>
      </c>
      <c r="K72" s="27">
        <v>6.6529235000000006E-11</v>
      </c>
      <c r="L72" s="27">
        <v>5.5374730000000002E-11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1.3100288999999999E-10</v>
      </c>
      <c r="V72" s="27">
        <v>1.2277509900000001E-10</v>
      </c>
      <c r="W72" s="27">
        <v>1.13720096E-10</v>
      </c>
      <c r="X72" s="27">
        <v>1.07324508E-10</v>
      </c>
      <c r="Y72" s="27">
        <v>9.4913114999999994E-11</v>
      </c>
      <c r="Z72" s="27">
        <v>7.3517710999999999E-11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8.9048501750000008E-11</v>
      </c>
      <c r="AL72" s="9">
        <v>59.441600000000001</v>
      </c>
      <c r="AP72" s="2">
        <f>((AK72-AK$35)*100)/AK$35</f>
        <v>0.87309416381597293</v>
      </c>
    </row>
    <row r="73" spans="1:46" x14ac:dyDescent="0.25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5.0850955E-11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6.2193332000000005E-11</v>
      </c>
      <c r="U73" s="25">
        <v>7.2187926000000003E-11</v>
      </c>
      <c r="V73" s="25" t="s">
        <v>0</v>
      </c>
      <c r="W73" s="25" t="s">
        <v>0</v>
      </c>
      <c r="X73" s="25">
        <v>3.4617100500000002E-11</v>
      </c>
      <c r="Y73" s="25">
        <v>5.1242324E-11</v>
      </c>
      <c r="Z73" s="25">
        <v>5.2504066000000001E-11</v>
      </c>
      <c r="AA73" s="25">
        <v>5.2341003000000001E-11</v>
      </c>
      <c r="AB73" s="25">
        <v>5.2390075999999998E-11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5.3540847812499993E-11</v>
      </c>
      <c r="AL73" s="4">
        <v>66.4435</v>
      </c>
      <c r="AP73" s="22">
        <f>((AK73-AK$36)*100)/AK$36</f>
        <v>-11.613002615936772</v>
      </c>
    </row>
    <row r="74" spans="1:46" x14ac:dyDescent="0.25">
      <c r="A74" s="25">
        <v>3.7415330999999998E-11</v>
      </c>
      <c r="B74" s="26">
        <v>3.6080848999999999E-11</v>
      </c>
      <c r="C74" s="25">
        <v>3.5757966999999997E-11</v>
      </c>
      <c r="D74" s="25">
        <v>3.4923897000000001E-11</v>
      </c>
      <c r="E74" s="25">
        <v>3.3761341E-11</v>
      </c>
      <c r="F74" s="25">
        <v>3.3094724999999999E-11</v>
      </c>
      <c r="G74" s="25">
        <v>3.2663101E-11</v>
      </c>
      <c r="H74" s="25">
        <v>3.2299479999999998E-11</v>
      </c>
      <c r="I74" s="25">
        <v>3.2018481999999999E-11</v>
      </c>
      <c r="J74" s="25">
        <v>3.2035383999999998E-11</v>
      </c>
      <c r="K74" s="25">
        <v>3.1227212500000002E-11</v>
      </c>
      <c r="L74" s="25">
        <v>3.1001585499999997E-11</v>
      </c>
      <c r="M74" s="25">
        <v>3.1069229000000003E-11</v>
      </c>
      <c r="N74" s="25">
        <v>3.1111418499999998E-11</v>
      </c>
      <c r="O74" s="25">
        <v>3.2368704000000002E-11</v>
      </c>
      <c r="P74" s="25">
        <v>3.4615564999999998E-11</v>
      </c>
      <c r="Q74" s="25">
        <v>3.6077308999999997E-11</v>
      </c>
      <c r="R74" s="25">
        <v>3.7203918999999999E-11</v>
      </c>
      <c r="S74" s="25">
        <v>3.9258965500000003E-11</v>
      </c>
      <c r="T74" s="25">
        <v>4.0387446000000001E-11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3.8756783499999998E-11</v>
      </c>
      <c r="Z74" s="25">
        <v>4.4909452999999998E-11</v>
      </c>
      <c r="AA74" s="25">
        <v>4.4284359999999998E-11</v>
      </c>
      <c r="AB74" s="25">
        <v>4.5065247000000002E-11</v>
      </c>
      <c r="AC74" s="25">
        <v>4.1835251E-11</v>
      </c>
      <c r="AD74" s="25">
        <v>4.0260694500000002E-11</v>
      </c>
      <c r="AE74" s="25">
        <v>4.1646474E-11</v>
      </c>
      <c r="AF74" s="25">
        <v>3.9926733500000003E-11</v>
      </c>
      <c r="AG74" s="25">
        <v>3.8365207500000002E-11</v>
      </c>
      <c r="AH74" s="25">
        <v>3.9167073000000002E-11</v>
      </c>
      <c r="AI74" s="25">
        <v>3.8986192399999998E-11</v>
      </c>
      <c r="AJ74" s="25">
        <v>3.7590341500000003E-11</v>
      </c>
      <c r="AK74" s="3">
        <f t="shared" si="1"/>
        <v>3.6723928809374997E-11</v>
      </c>
      <c r="AL74" s="4">
        <v>76.463800000000006</v>
      </c>
      <c r="AP74" s="22">
        <f>((AK74-AK$37)*100)/AK$37</f>
        <v>-5.4058278509384516</v>
      </c>
    </row>
    <row r="75" spans="1:46" x14ac:dyDescent="0.25">
      <c r="A75" t="s">
        <v>48</v>
      </c>
      <c r="AK75" s="17">
        <f>SUM(A39:AJ72)/867</f>
        <v>5.3896761660299891E-11</v>
      </c>
      <c r="AL75" s="4"/>
      <c r="AP75" s="23">
        <f>((AK75-AK$38)*100)/AK$38</f>
        <v>-2.0393613011868358E-2</v>
      </c>
      <c r="AQ75" s="24" t="s">
        <v>125</v>
      </c>
    </row>
    <row r="76" spans="1:46" x14ac:dyDescent="0.25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0</v>
      </c>
      <c r="B77" s="26">
        <v>5.0085933000000003E-11</v>
      </c>
      <c r="C77" s="25">
        <v>5.3533888999999998E-11</v>
      </c>
      <c r="D77" s="25">
        <v>5.6115471999999999E-11</v>
      </c>
      <c r="E77" s="25">
        <v>5.7266580999999997E-11</v>
      </c>
      <c r="F77" s="25">
        <v>5.6831638000000001E-11</v>
      </c>
      <c r="G77" s="25">
        <v>5.6178074E-11</v>
      </c>
      <c r="H77" s="25">
        <v>5.6388552000000003E-11</v>
      </c>
      <c r="I77" s="25">
        <v>5.5698424E-11</v>
      </c>
      <c r="J77" s="25">
        <v>5.6575044000000002E-11</v>
      </c>
      <c r="K77" s="25">
        <v>7.3175376000000006E-11</v>
      </c>
      <c r="L77" s="25">
        <v>5.3835806000000001E-11</v>
      </c>
      <c r="M77" s="25">
        <v>5.2765205E-11</v>
      </c>
      <c r="N77" s="25">
        <v>5.2857105000000001E-11</v>
      </c>
      <c r="O77" s="25">
        <v>7.2620176999999996E-11</v>
      </c>
      <c r="P77" s="25">
        <v>7.3536046000000004E-11</v>
      </c>
      <c r="Q77" s="25">
        <v>5.3431046E-11</v>
      </c>
      <c r="R77" s="25">
        <v>5.3105873E-11</v>
      </c>
      <c r="S77" s="25">
        <v>5.1900568000000001E-11</v>
      </c>
      <c r="T77" s="25">
        <v>5.5918964000000002E-11</v>
      </c>
      <c r="U77" s="25">
        <v>5.4250685000000001E-11</v>
      </c>
      <c r="V77" s="25">
        <v>5.0851756999999997E-11</v>
      </c>
      <c r="W77" s="25">
        <v>5.0137925500000002E-11</v>
      </c>
      <c r="X77" s="25">
        <v>5.0523621E-11</v>
      </c>
      <c r="Y77" s="25">
        <v>4.9704251999999999E-11</v>
      </c>
      <c r="Z77" s="25">
        <v>5.1774340500000001E-11</v>
      </c>
      <c r="AA77" s="25">
        <v>5.3818635000000002E-11</v>
      </c>
      <c r="AB77" s="25">
        <v>5.7209027000000003E-11</v>
      </c>
      <c r="AC77" s="25">
        <v>5.5226152000000001E-11</v>
      </c>
      <c r="AD77" s="25">
        <v>5.6724056000000001E-11</v>
      </c>
      <c r="AE77" s="25">
        <v>5.8090982000000001E-11</v>
      </c>
      <c r="AF77" s="25">
        <v>5.8980482000000006E-11</v>
      </c>
      <c r="AG77" s="25">
        <v>5.5664405000000001E-11</v>
      </c>
      <c r="AH77" s="25">
        <v>5.2634545999999997E-11</v>
      </c>
      <c r="AI77" s="25">
        <v>6.8081537000000001E-11</v>
      </c>
      <c r="AJ77" s="25" t="s">
        <v>0</v>
      </c>
      <c r="AK77" s="3">
        <f t="shared" si="1"/>
        <v>5.633800517647059E-11</v>
      </c>
      <c r="AM77" s="6" t="s">
        <v>94</v>
      </c>
      <c r="AO77" s="2">
        <f>SUM(A110:AJ111)/40</f>
        <v>3.7276338174999996E-11</v>
      </c>
      <c r="AP77" s="2">
        <f>((AK77-AK$3)*100)/AK$3</f>
        <v>0.46812615695084225</v>
      </c>
      <c r="AR77" s="6" t="s">
        <v>94</v>
      </c>
      <c r="AS77" s="2"/>
      <c r="AT77" s="2">
        <f>((AO77-AO$3)*100)/AO$3</f>
        <v>-13.658588311041155</v>
      </c>
    </row>
    <row r="78" spans="1:46" x14ac:dyDescent="0.25">
      <c r="A78" s="27">
        <v>8.3604783000000002E-11</v>
      </c>
      <c r="B78" s="28">
        <v>8.1141239000000002E-11</v>
      </c>
      <c r="C78" s="27">
        <v>8.5097054999999995E-11</v>
      </c>
      <c r="D78" s="27">
        <v>8.8204291999999999E-11</v>
      </c>
      <c r="E78" s="27">
        <v>9.1882208999999999E-11</v>
      </c>
      <c r="F78" s="27">
        <v>9.3431310999999995E-11</v>
      </c>
      <c r="G78" s="27">
        <v>9.1751505999999997E-11</v>
      </c>
      <c r="H78" s="27">
        <v>9.1497045999999995E-11</v>
      </c>
      <c r="I78" s="27">
        <v>8.9197243999999998E-11</v>
      </c>
      <c r="J78" s="27">
        <v>8.8002054999999997E-11</v>
      </c>
      <c r="K78" s="27">
        <v>8.699564E-11</v>
      </c>
      <c r="L78" s="27">
        <v>8.5550686999999994E-11</v>
      </c>
      <c r="M78" s="27">
        <v>8.4827919999999994E-11</v>
      </c>
      <c r="N78" s="27">
        <v>8.3963002999999995E-11</v>
      </c>
      <c r="O78" s="27">
        <v>8.4834902000000005E-11</v>
      </c>
      <c r="P78" s="27">
        <v>8.6471220000000006E-11</v>
      </c>
      <c r="Q78" s="27">
        <v>8.7735862000000001E-11</v>
      </c>
      <c r="R78" s="27">
        <v>8.8235515999999994E-11</v>
      </c>
      <c r="S78" s="27">
        <v>8.7398393E-11</v>
      </c>
      <c r="T78" s="27">
        <v>8.3354972000000003E-11</v>
      </c>
      <c r="U78" s="27">
        <v>8.1210183999999999E-11</v>
      </c>
      <c r="V78" s="27">
        <v>7.8073976000000003E-11</v>
      </c>
      <c r="W78" s="27">
        <v>7.4633095999999996E-11</v>
      </c>
      <c r="X78" s="27">
        <v>7.3426789999999994E-11</v>
      </c>
      <c r="Y78" s="27">
        <v>7.4096206000000002E-11</v>
      </c>
      <c r="Z78" s="27">
        <v>7.7000405E-11</v>
      </c>
      <c r="AA78" s="27">
        <v>7.5873587000000002E-11</v>
      </c>
      <c r="AB78" s="27">
        <v>7.7875162000000006E-11</v>
      </c>
      <c r="AC78" s="27">
        <v>7.5854495999999999E-11</v>
      </c>
      <c r="AD78" s="27">
        <v>7.5338486E-11</v>
      </c>
      <c r="AE78" s="27">
        <v>7.3371915000000001E-11</v>
      </c>
      <c r="AF78" s="27">
        <v>7.8308249000000003E-11</v>
      </c>
      <c r="AG78" s="27">
        <v>8.0702065E-11</v>
      </c>
      <c r="AH78" s="27">
        <v>8.0547475000000005E-11</v>
      </c>
      <c r="AI78" s="27">
        <v>8.3769055000000002E-11</v>
      </c>
      <c r="AJ78" s="27">
        <v>8.2493132000000003E-11</v>
      </c>
      <c r="AK78" s="3">
        <f t="shared" si="1"/>
        <v>8.2937531500000026E-11</v>
      </c>
      <c r="AM78" s="6" t="s">
        <v>116</v>
      </c>
      <c r="AO78" s="2">
        <f>SUM(A76:AJ77)/34</f>
        <v>5.633800517647059E-11</v>
      </c>
      <c r="AP78" s="2">
        <f>((AK78-AK$4)*100)/AK$4</f>
        <v>7.3337022783329706</v>
      </c>
      <c r="AR78" s="6" t="s">
        <v>116</v>
      </c>
      <c r="AS78" s="2"/>
      <c r="AT78" s="1">
        <f>((AO78-AO$4)*100)/AO$4</f>
        <v>0.46812615695084225</v>
      </c>
    </row>
    <row r="79" spans="1:46" x14ac:dyDescent="0.25">
      <c r="A79" s="27">
        <v>1.1026179600000001E-10</v>
      </c>
      <c r="B79" s="28">
        <v>1.1194977E-10</v>
      </c>
      <c r="C79" s="27">
        <v>1.13170806E-10</v>
      </c>
      <c r="D79" s="27">
        <v>1.14660469E-10</v>
      </c>
      <c r="E79" s="27">
        <v>1.15509367E-10</v>
      </c>
      <c r="F79" s="27">
        <v>1.1710195799999999E-10</v>
      </c>
      <c r="G79" s="27">
        <v>1.16159858E-10</v>
      </c>
      <c r="H79" s="27">
        <v>1.16144282E-10</v>
      </c>
      <c r="I79" s="27">
        <v>1.15644762E-10</v>
      </c>
      <c r="J79" s="27">
        <v>1.1719367599999999E-10</v>
      </c>
      <c r="K79" s="27">
        <v>1.1674634899999999E-10</v>
      </c>
      <c r="L79" s="27">
        <v>1.15626491E-10</v>
      </c>
      <c r="M79" s="27">
        <v>1.14694704E-10</v>
      </c>
      <c r="N79" s="27">
        <v>1.12780184E-10</v>
      </c>
      <c r="O79" s="27">
        <v>1.12158188E-10</v>
      </c>
      <c r="P79" s="27">
        <v>1.12100432E-10</v>
      </c>
      <c r="Q79" s="27">
        <v>1.11547615E-10</v>
      </c>
      <c r="R79" s="27">
        <v>1.0840587499999999E-10</v>
      </c>
      <c r="S79" s="27">
        <v>1.05369942E-10</v>
      </c>
      <c r="T79" s="27">
        <v>1.0266227600000001E-10</v>
      </c>
      <c r="U79" s="27">
        <v>1.02332835E-10</v>
      </c>
      <c r="V79" s="27">
        <v>9.9293041999999999E-11</v>
      </c>
      <c r="W79" s="27">
        <v>9.7107560000000001E-11</v>
      </c>
      <c r="X79" s="27">
        <v>9.5686942999999994E-11</v>
      </c>
      <c r="Y79" s="27">
        <v>9.5498059999999998E-11</v>
      </c>
      <c r="Z79" s="27">
        <v>9.4301739999999996E-11</v>
      </c>
      <c r="AA79" s="27">
        <v>9.6571885999999999E-11</v>
      </c>
      <c r="AB79" s="27">
        <v>9.9687763000000001E-11</v>
      </c>
      <c r="AC79" s="27">
        <v>1.01348189E-10</v>
      </c>
      <c r="AD79" s="27">
        <v>1.01085121E-10</v>
      </c>
      <c r="AE79" s="27">
        <v>9.8131902000000001E-11</v>
      </c>
      <c r="AF79" s="27">
        <v>9.9905703999999996E-11</v>
      </c>
      <c r="AG79" s="27">
        <v>1.0337528E-10</v>
      </c>
      <c r="AH79" s="27">
        <v>1.0498329E-10</v>
      </c>
      <c r="AI79" s="27">
        <v>1.07387886E-10</v>
      </c>
      <c r="AJ79" s="27">
        <v>1.0895902900000001E-10</v>
      </c>
      <c r="AK79" s="3">
        <f t="shared" si="1"/>
        <v>1.0737625083333335E-10</v>
      </c>
      <c r="AM79" s="10" t="s">
        <v>94</v>
      </c>
      <c r="AO79" s="2">
        <f>SUM(A108:AJ109)/26</f>
        <v>1.0142971615384614E-10</v>
      </c>
      <c r="AP79" s="2">
        <f>((AK79-AK$5)*100)/AK$5</f>
        <v>6.2432704721528935</v>
      </c>
      <c r="AR79" s="10" t="s">
        <v>94</v>
      </c>
      <c r="AS79" s="2"/>
      <c r="AT79" s="1">
        <f>((AO79-AO$5)*100)/AO$5</f>
        <v>3.0154556467745053</v>
      </c>
    </row>
    <row r="80" spans="1:46" x14ac:dyDescent="0.25">
      <c r="A80" s="29">
        <v>1.1668162000000001E-10</v>
      </c>
      <c r="B80" s="30">
        <v>1.1698925700000001E-10</v>
      </c>
      <c r="C80" s="29">
        <v>1.1548388999999999E-10</v>
      </c>
      <c r="D80" s="29">
        <v>1.15250581E-10</v>
      </c>
      <c r="E80" s="31">
        <v>1.15000798E-10</v>
      </c>
      <c r="F80" s="31">
        <v>1.1475863E-10</v>
      </c>
      <c r="G80" s="31">
        <v>1.15640924E-10</v>
      </c>
      <c r="H80" s="31">
        <v>1.1668902399999999E-10</v>
      </c>
      <c r="I80" s="31">
        <v>1.1668528700000001E-10</v>
      </c>
      <c r="J80" s="31">
        <v>1.15360114E-10</v>
      </c>
      <c r="K80" s="31">
        <v>1.1368587399999999E-10</v>
      </c>
      <c r="L80" s="31">
        <v>1.12156091E-10</v>
      </c>
      <c r="M80" s="31">
        <v>1.1173947499999999E-10</v>
      </c>
      <c r="N80" s="31">
        <v>1.11307916E-10</v>
      </c>
      <c r="O80" s="31">
        <v>1.10856255E-10</v>
      </c>
      <c r="P80" s="31">
        <v>1.0839779E-10</v>
      </c>
      <c r="Q80" s="32">
        <v>1.05787927E-10</v>
      </c>
      <c r="R80" s="32">
        <v>1.0268224999999999E-10</v>
      </c>
      <c r="S80" s="33">
        <v>9.6115113999999997E-11</v>
      </c>
      <c r="T80" s="33" t="s">
        <v>0</v>
      </c>
      <c r="U80" s="33">
        <v>1.01989095E-10</v>
      </c>
      <c r="V80" s="33">
        <v>9.9994044000000003E-11</v>
      </c>
      <c r="W80" s="33">
        <v>9.9595732999999996E-11</v>
      </c>
      <c r="X80" s="33">
        <v>9.9553868999999999E-11</v>
      </c>
      <c r="Y80" s="33">
        <v>1.00467591E-10</v>
      </c>
      <c r="Z80" s="33">
        <v>1.02608737E-10</v>
      </c>
      <c r="AA80" s="33">
        <v>1.0522731000000001E-10</v>
      </c>
      <c r="AB80" s="33">
        <v>1.0665444000000001E-10</v>
      </c>
      <c r="AC80" s="29">
        <v>1.0887397E-10</v>
      </c>
      <c r="AD80" s="29">
        <v>1.12013014E-10</v>
      </c>
      <c r="AE80" s="29">
        <v>1.13115158E-10</v>
      </c>
      <c r="AF80" s="29">
        <v>1.1223562500000001E-10</v>
      </c>
      <c r="AG80" s="29">
        <v>1.1339722600000001E-10</v>
      </c>
      <c r="AH80" s="29">
        <v>1.14987606E-10</v>
      </c>
      <c r="AI80" s="29">
        <v>1.1632373099999999E-10</v>
      </c>
      <c r="AJ80" s="29">
        <v>1.1660218000000001E-10</v>
      </c>
      <c r="AK80" s="3">
        <f t="shared" si="1"/>
        <v>1.101402327428572E-10</v>
      </c>
      <c r="AM80" s="10" t="s">
        <v>116</v>
      </c>
      <c r="AO80" s="2">
        <f>SUM(A78:AJ79)/72</f>
        <v>9.5156891166666689E-11</v>
      </c>
      <c r="AP80" s="2">
        <f>((AK80-AK$6)*100)/AK$6</f>
        <v>4.8636487181075028</v>
      </c>
      <c r="AR80" s="10" t="s">
        <v>116</v>
      </c>
      <c r="AS80" s="2"/>
      <c r="AT80" s="1">
        <f>((AO80-AO$6)*100)/AO$6</f>
        <v>6.7157377511417371</v>
      </c>
    </row>
    <row r="81" spans="1:47" x14ac:dyDescent="0.25">
      <c r="A81" s="29">
        <v>1.18124982E-10</v>
      </c>
      <c r="B81" s="30">
        <v>1.1519494E-10</v>
      </c>
      <c r="C81" s="29">
        <v>1.1280453000000001E-10</v>
      </c>
      <c r="D81" s="29">
        <v>1.12207546E-10</v>
      </c>
      <c r="E81" s="31">
        <v>1.03986992E-10</v>
      </c>
      <c r="F81" s="31">
        <v>9.6582721000000004E-11</v>
      </c>
      <c r="G81" s="31">
        <v>9.4923956999999997E-11</v>
      </c>
      <c r="H81" s="31">
        <v>9.2058419000000002E-11</v>
      </c>
      <c r="I81" s="31">
        <v>9.4470168999999999E-11</v>
      </c>
      <c r="J81" s="31">
        <v>9.6495652E-11</v>
      </c>
      <c r="K81" s="31">
        <v>9.7872107000000002E-11</v>
      </c>
      <c r="L81" s="31">
        <v>9.7990325000000003E-11</v>
      </c>
      <c r="M81" s="31">
        <v>9.8426923000000004E-11</v>
      </c>
      <c r="N81" s="31">
        <v>9.8949737000000001E-11</v>
      </c>
      <c r="O81" s="31">
        <v>9.8944528999999994E-11</v>
      </c>
      <c r="P81" s="31">
        <v>9.7166176000000002E-11</v>
      </c>
      <c r="Q81" s="32">
        <v>9.3654975000000004E-11</v>
      </c>
      <c r="R81" s="32">
        <v>8.7194234999999994E-11</v>
      </c>
      <c r="S81" s="33">
        <v>8.2958542000000002E-11</v>
      </c>
      <c r="T81" s="33" t="s">
        <v>0</v>
      </c>
      <c r="U81" s="33">
        <v>9.7996727000000002E-11</v>
      </c>
      <c r="V81" s="33">
        <v>9.9742876999999996E-11</v>
      </c>
      <c r="W81" s="33">
        <v>1.00902193E-10</v>
      </c>
      <c r="X81" s="33">
        <v>1.0229405E-10</v>
      </c>
      <c r="Y81" s="33">
        <v>1.05497413E-10</v>
      </c>
      <c r="Z81" s="33">
        <v>1.0790308200000001E-10</v>
      </c>
      <c r="AA81" s="33">
        <v>1.09992877E-10</v>
      </c>
      <c r="AB81" s="33">
        <v>1.09539763E-10</v>
      </c>
      <c r="AC81" s="29">
        <v>1.15171419E-10</v>
      </c>
      <c r="AD81" s="29">
        <v>1.28510866E-10</v>
      </c>
      <c r="AE81" s="29">
        <v>1.30884677E-10</v>
      </c>
      <c r="AF81" s="29">
        <v>1.2640314999999999E-10</v>
      </c>
      <c r="AG81" s="29">
        <v>1.2739714999999999E-10</v>
      </c>
      <c r="AH81" s="29">
        <v>1.2390652899999999E-10</v>
      </c>
      <c r="AI81" s="29">
        <v>1.2204248400000001E-10</v>
      </c>
      <c r="AJ81" s="29">
        <v>1.2027294000000001E-10</v>
      </c>
      <c r="AK81" s="3">
        <f t="shared" si="1"/>
        <v>1.0624187582857144E-10</v>
      </c>
      <c r="AM81" s="11" t="s">
        <v>99</v>
      </c>
      <c r="AO81" s="2">
        <f>SUM(A103:R107)/56</f>
        <v>7.9077016253571412E-11</v>
      </c>
      <c r="AP81" s="2">
        <f>((AK81-AK$7)*100)/AK$7</f>
        <v>2.4714831332977916</v>
      </c>
      <c r="AR81" s="11" t="s">
        <v>99</v>
      </c>
      <c r="AS81" s="2"/>
      <c r="AT81" s="1">
        <f>((AO81-AO$7)*100)/AO$7</f>
        <v>2.9690270356361119</v>
      </c>
    </row>
    <row r="82" spans="1:47" x14ac:dyDescent="0.25">
      <c r="A82" s="29">
        <v>1.0871684299999999E-10</v>
      </c>
      <c r="B82" s="30">
        <v>9.6747992000000006E-11</v>
      </c>
      <c r="C82" s="29">
        <v>8.8226892999999998E-11</v>
      </c>
      <c r="D82" s="29">
        <v>8.4081787E-11</v>
      </c>
      <c r="E82" s="31">
        <v>7.5915057999999998E-11</v>
      </c>
      <c r="F82" s="31">
        <v>8.3093339000000002E-11</v>
      </c>
      <c r="G82" s="31">
        <v>7.3126729999999997E-11</v>
      </c>
      <c r="H82" s="31">
        <v>7.7353952000000003E-11</v>
      </c>
      <c r="I82" s="31">
        <v>8.2704677000000001E-11</v>
      </c>
      <c r="J82" s="31">
        <v>8.5622505999999997E-11</v>
      </c>
      <c r="K82" s="31">
        <v>8.4224296000000006E-11</v>
      </c>
      <c r="L82" s="31">
        <v>8.0552935999999998E-11</v>
      </c>
      <c r="M82" s="31">
        <v>7.8860267999999999E-11</v>
      </c>
      <c r="N82" s="31">
        <v>7.7303163000000004E-11</v>
      </c>
      <c r="O82" s="31">
        <v>7.6735440000000002E-11</v>
      </c>
      <c r="P82" s="31">
        <v>7.5363338999999994E-11</v>
      </c>
      <c r="Q82" s="32">
        <v>7.2567643000000004E-11</v>
      </c>
      <c r="R82" s="32">
        <v>6.6270813000000005E-11</v>
      </c>
      <c r="S82" s="33">
        <v>6.5155447999999994E-11</v>
      </c>
      <c r="T82" s="33" t="s">
        <v>0</v>
      </c>
      <c r="U82" s="33">
        <v>7.5272023999999994E-11</v>
      </c>
      <c r="V82" s="33">
        <v>9.4644899999999994E-11</v>
      </c>
      <c r="W82" s="33">
        <v>1.04578173E-10</v>
      </c>
      <c r="X82" s="33">
        <v>1.05830424E-10</v>
      </c>
      <c r="Y82" s="33">
        <v>1.03232834E-10</v>
      </c>
      <c r="Z82" s="33">
        <v>1.02590917E-10</v>
      </c>
      <c r="AA82" s="33">
        <v>1.00529906E-10</v>
      </c>
      <c r="AB82" s="33">
        <v>9.6328437999999995E-11</v>
      </c>
      <c r="AC82" s="29">
        <v>1.12157273E-10</v>
      </c>
      <c r="AD82" s="29">
        <v>1.4147105199999999E-10</v>
      </c>
      <c r="AE82" s="29">
        <v>1.4335043199999999E-10</v>
      </c>
      <c r="AF82" s="29">
        <v>1.4149339999999999E-10</v>
      </c>
      <c r="AG82" s="29">
        <v>1.3449291800000001E-10</v>
      </c>
      <c r="AH82" s="29">
        <v>1.2821063199999999E-10</v>
      </c>
      <c r="AI82" s="29">
        <v>1.2255580899999999E-10</v>
      </c>
      <c r="AJ82" s="29">
        <v>1.16076164E-10</v>
      </c>
      <c r="AK82" s="3">
        <f t="shared" si="1"/>
        <v>9.5869669114285688E-11</v>
      </c>
      <c r="AM82" s="11" t="s">
        <v>102</v>
      </c>
      <c r="AO82" s="2">
        <f>SUM(E80:R84)/68</f>
        <v>7.317434849558821E-11</v>
      </c>
      <c r="AP82" s="2">
        <f>((AK82-AK$8)*100)/AK$8</f>
        <v>1.9459553472166355</v>
      </c>
      <c r="AR82" s="11" t="s">
        <v>102</v>
      </c>
      <c r="AS82" s="2"/>
      <c r="AT82" s="1">
        <f>((AO82-AO$8)*100)/AO$8</f>
        <v>-1.3654454723276066</v>
      </c>
    </row>
    <row r="83" spans="1:47" x14ac:dyDescent="0.25">
      <c r="A83" s="29">
        <v>7.3954210000000001E-11</v>
      </c>
      <c r="B83" s="30">
        <v>6.4860087000000001E-11</v>
      </c>
      <c r="C83" s="29">
        <v>5.5716892500000002E-11</v>
      </c>
      <c r="D83" s="29">
        <v>5.9346590999999997E-11</v>
      </c>
      <c r="E83" s="31" t="s">
        <v>0</v>
      </c>
      <c r="F83" s="31">
        <v>9.9230290999999996E-11</v>
      </c>
      <c r="G83" s="31">
        <v>5.9739965000000004E-11</v>
      </c>
      <c r="H83" s="31">
        <v>5.4883111000000001E-11</v>
      </c>
      <c r="I83" s="31">
        <v>5.984296E-11</v>
      </c>
      <c r="J83" s="31">
        <v>5.9810436999999998E-11</v>
      </c>
      <c r="K83" s="31">
        <v>5.3920573000000001E-11</v>
      </c>
      <c r="L83" s="31">
        <v>4.7716731500000001E-11</v>
      </c>
      <c r="M83" s="31">
        <v>4.5848261E-11</v>
      </c>
      <c r="N83" s="31">
        <v>4.6636174000000001E-11</v>
      </c>
      <c r="O83" s="31">
        <v>4.7458749999999999E-11</v>
      </c>
      <c r="P83" s="31">
        <v>4.7830469999999998E-11</v>
      </c>
      <c r="Q83" s="32">
        <v>4.5876410000000003E-11</v>
      </c>
      <c r="R83" s="32">
        <v>3.8494313000000003E-11</v>
      </c>
      <c r="S83" s="33">
        <v>3.7430405000000001E-11</v>
      </c>
      <c r="T83" s="33" t="s">
        <v>0</v>
      </c>
      <c r="U83" s="33">
        <v>5.6160859400000002E-11</v>
      </c>
      <c r="V83" s="33">
        <v>8.8581775999999997E-11</v>
      </c>
      <c r="W83" s="33">
        <v>1.0305739500000001E-10</v>
      </c>
      <c r="X83" s="33">
        <v>1.0392251799999999E-10</v>
      </c>
      <c r="Y83" s="33">
        <v>9.7070695000000001E-11</v>
      </c>
      <c r="Z83" s="33">
        <v>8.7454090000000001E-11</v>
      </c>
      <c r="AA83" s="33">
        <v>7.5026349000000004E-11</v>
      </c>
      <c r="AB83" s="33">
        <v>7.2203543999999997E-11</v>
      </c>
      <c r="AC83" s="29">
        <v>8.7812906000000002E-11</v>
      </c>
      <c r="AD83" s="29">
        <v>9.4102993000000006E-11</v>
      </c>
      <c r="AE83" s="29">
        <v>8.4289888E-11</v>
      </c>
      <c r="AF83" s="29">
        <v>8.8223785000000001E-11</v>
      </c>
      <c r="AG83" s="29">
        <v>9.5360721000000003E-11</v>
      </c>
      <c r="AH83" s="29">
        <v>9.4861110000000004E-11</v>
      </c>
      <c r="AI83" s="29">
        <v>8.9371848999999999E-11</v>
      </c>
      <c r="AJ83" s="29">
        <v>8.2169029999999995E-11</v>
      </c>
      <c r="AK83" s="3">
        <f t="shared" si="1"/>
        <v>7.0537239423529423E-11</v>
      </c>
      <c r="AM83" s="12" t="s">
        <v>105</v>
      </c>
      <c r="AO83" s="2">
        <f>SUM(S103:Z107)/35</f>
        <v>2.0722649028285712E-10</v>
      </c>
      <c r="AP83" s="2">
        <f>((AK83-AK$9)*100)/AK$9</f>
        <v>-0.79966909912579953</v>
      </c>
      <c r="AR83" s="12" t="s">
        <v>105</v>
      </c>
      <c r="AS83" s="2"/>
      <c r="AT83" s="1">
        <f>((AO83-AO$9)*100)/AO$9</f>
        <v>4.1233056908009758</v>
      </c>
    </row>
    <row r="84" spans="1:47" x14ac:dyDescent="0.25">
      <c r="A84" s="29">
        <v>4.1741508000000001E-11</v>
      </c>
      <c r="B84" s="30">
        <v>3.6133090000000002E-11</v>
      </c>
      <c r="C84" s="29">
        <v>2.4601314E-11</v>
      </c>
      <c r="D84" s="29" t="s">
        <v>0</v>
      </c>
      <c r="E84" s="31" t="s">
        <v>0</v>
      </c>
      <c r="F84" s="31">
        <v>7.1083977000000003E-11</v>
      </c>
      <c r="G84" s="31">
        <v>2.4433029E-11</v>
      </c>
      <c r="H84" s="31">
        <v>2.5169564399999999E-11</v>
      </c>
      <c r="I84" s="31">
        <v>2.4000974000000001E-11</v>
      </c>
      <c r="J84" s="31">
        <v>1.6451948299999999E-11</v>
      </c>
      <c r="K84" s="31">
        <v>6.8125395000000001E-12</v>
      </c>
      <c r="L84" s="31">
        <v>5.3522799999999999E-12</v>
      </c>
      <c r="M84" s="31">
        <v>9.3355203999999992E-12</v>
      </c>
      <c r="N84" s="31">
        <v>1.54214436E-11</v>
      </c>
      <c r="O84" s="31">
        <v>1.6986471199999999E-11</v>
      </c>
      <c r="P84" s="31">
        <v>1.70256531E-11</v>
      </c>
      <c r="Q84" s="32">
        <v>1.12546887E-11</v>
      </c>
      <c r="R84" s="32">
        <v>1.607973E-11</v>
      </c>
      <c r="S84" s="33">
        <v>2.5276024000000001E-11</v>
      </c>
      <c r="T84" s="33" t="s">
        <v>0</v>
      </c>
      <c r="U84" s="33" t="s">
        <v>0</v>
      </c>
      <c r="V84" s="33">
        <v>2.78733758E-11</v>
      </c>
      <c r="W84" s="33">
        <v>5.1337774000000002E-11</v>
      </c>
      <c r="X84" s="33">
        <v>5.285146E-11</v>
      </c>
      <c r="Y84" s="33">
        <v>4.8002644999999998E-11</v>
      </c>
      <c r="Z84" s="33">
        <v>3.5692473000000001E-11</v>
      </c>
      <c r="AA84" s="33">
        <v>2.2405388800000001E-11</v>
      </c>
      <c r="AB84" s="33">
        <v>4.1880066000000001E-11</v>
      </c>
      <c r="AC84" s="29" t="s">
        <v>0</v>
      </c>
      <c r="AD84" s="29">
        <v>5.9126366999999997E-11</v>
      </c>
      <c r="AE84" s="29">
        <v>4.3996241500000002E-11</v>
      </c>
      <c r="AF84" s="29">
        <v>2.6771752499999999E-11</v>
      </c>
      <c r="AG84" s="29">
        <v>1.0249060600000001E-11</v>
      </c>
      <c r="AH84" s="29">
        <v>2.0927451000000001E-11</v>
      </c>
      <c r="AI84" s="29">
        <v>2.8861361999999999E-11</v>
      </c>
      <c r="AJ84" s="29">
        <v>2.9881056E-11</v>
      </c>
      <c r="AK84" s="3">
        <f t="shared" si="1"/>
        <v>2.8613426722580641E-11</v>
      </c>
      <c r="AM84" s="12" t="s">
        <v>108</v>
      </c>
      <c r="AO84" s="2">
        <f>SUM(S80:AB84)/44</f>
        <v>8.4168712704545437E-11</v>
      </c>
      <c r="AP84" s="2">
        <f>((AK84-AK$10)*100)/AK$10</f>
        <v>-12.603588261188914</v>
      </c>
      <c r="AR84" s="12" t="s">
        <v>108</v>
      </c>
      <c r="AS84" s="2"/>
      <c r="AT84" s="1">
        <f>((AO84-AO$10)*100)/AO$10</f>
        <v>2.1891329620216355</v>
      </c>
    </row>
    <row r="85" spans="1:47" x14ac:dyDescent="0.25">
      <c r="A85" s="29">
        <v>2.9106428400000003E-11</v>
      </c>
      <c r="B85" s="30">
        <v>2.8286065E-11</v>
      </c>
      <c r="C85" s="29" t="s">
        <v>0</v>
      </c>
      <c r="D85" s="29" t="s">
        <v>0</v>
      </c>
      <c r="E85" s="34" t="s">
        <v>0</v>
      </c>
      <c r="F85" s="34">
        <v>5.7580695999999998E-11</v>
      </c>
      <c r="G85" s="34">
        <v>3.3517978E-11</v>
      </c>
      <c r="H85" s="34">
        <v>2.8363922999999999E-11</v>
      </c>
      <c r="I85" s="34">
        <v>2.5482474999999999E-11</v>
      </c>
      <c r="J85" s="34">
        <v>1.9055086500000001E-11</v>
      </c>
      <c r="K85" s="34">
        <v>1.5163312399999998E-11</v>
      </c>
      <c r="L85" s="34">
        <v>1.1596251E-11</v>
      </c>
      <c r="M85" s="34">
        <v>1.01570777E-11</v>
      </c>
      <c r="N85" s="34">
        <v>9.3941550000000004E-12</v>
      </c>
      <c r="O85" s="34">
        <v>8.3351295E-12</v>
      </c>
      <c r="P85" s="34">
        <v>7.8193011000000006E-12</v>
      </c>
      <c r="Q85" s="34">
        <v>8.5543636000000008E-12</v>
      </c>
      <c r="R85" s="34">
        <v>1.3987136099999999E-11</v>
      </c>
      <c r="S85" s="35">
        <v>1.7885103E-11</v>
      </c>
      <c r="T85" s="35" t="s">
        <v>0</v>
      </c>
      <c r="U85" s="35" t="s">
        <v>0</v>
      </c>
      <c r="V85" s="35">
        <v>5.9987191999999999E-11</v>
      </c>
      <c r="W85" s="35">
        <v>4.3668388999999997E-11</v>
      </c>
      <c r="X85" s="35">
        <v>1.6551841E-11</v>
      </c>
      <c r="Y85" s="35">
        <v>7.8978828000000007E-12</v>
      </c>
      <c r="Z85" s="35">
        <v>7.5787388000000002E-12</v>
      </c>
      <c r="AA85" s="35">
        <v>3.1219218599999998E-11</v>
      </c>
      <c r="AB85" s="35">
        <v>3.8267878500000001E-11</v>
      </c>
      <c r="AC85" s="36" t="s">
        <v>0</v>
      </c>
      <c r="AD85" s="29">
        <v>5.9896768999999997E-11</v>
      </c>
      <c r="AE85" s="29">
        <v>4.9469197499999997E-11</v>
      </c>
      <c r="AF85" s="29">
        <v>3.5430435E-11</v>
      </c>
      <c r="AG85" s="29">
        <v>2.93411884E-11</v>
      </c>
      <c r="AH85" s="29">
        <v>2.8007794799999999E-11</v>
      </c>
      <c r="AI85" s="29">
        <v>2.7033478E-11</v>
      </c>
      <c r="AJ85" s="29">
        <v>2.6363988999999999E-11</v>
      </c>
      <c r="AK85" s="3">
        <f t="shared" si="1"/>
        <v>2.6166615790000003E-11</v>
      </c>
      <c r="AM85" s="14" t="s">
        <v>99</v>
      </c>
      <c r="AO85" s="7">
        <f>(SUM(B94:O102)+SUM(P94:R98))/140</f>
        <v>1.1404716772428571E-11</v>
      </c>
      <c r="AP85" s="2">
        <f>((AK85-AK$11)*100)/AK$11</f>
        <v>-12.885382001680197</v>
      </c>
      <c r="AR85" s="14" t="s">
        <v>99</v>
      </c>
      <c r="AS85" s="2"/>
      <c r="AT85" s="1">
        <f>((AO85-AO$11)*100)/AO$11</f>
        <v>-10.156013893620093</v>
      </c>
      <c r="AU85">
        <f>SUM(AT85:AT88)/4</f>
        <v>-15.124885500482371</v>
      </c>
    </row>
    <row r="86" spans="1:47" x14ac:dyDescent="0.25">
      <c r="A86" s="29">
        <v>1.95407374E-11</v>
      </c>
      <c r="B86" s="30">
        <v>1.72580516E-11</v>
      </c>
      <c r="C86" s="29" t="s">
        <v>0</v>
      </c>
      <c r="D86" s="29" t="s">
        <v>0</v>
      </c>
      <c r="E86" s="34" t="s">
        <v>0</v>
      </c>
      <c r="F86" s="34">
        <v>6.1635823000000006E-11</v>
      </c>
      <c r="G86" s="34">
        <v>2.38116904E-11</v>
      </c>
      <c r="H86" s="34">
        <v>1.7330674000000001E-11</v>
      </c>
      <c r="I86" s="34">
        <v>1.6051582400000001E-11</v>
      </c>
      <c r="J86" s="34">
        <v>1.3865287E-11</v>
      </c>
      <c r="K86" s="34">
        <v>1.3076511799999999E-11</v>
      </c>
      <c r="L86" s="34">
        <v>1.0884859000000001E-11</v>
      </c>
      <c r="M86" s="34">
        <v>9.6378290000000006E-12</v>
      </c>
      <c r="N86" s="34">
        <v>9.1331855000000004E-12</v>
      </c>
      <c r="O86" s="34">
        <v>9.3373967999999999E-12</v>
      </c>
      <c r="P86" s="34">
        <v>1.0071388799999999E-11</v>
      </c>
      <c r="Q86" s="34">
        <v>1.15873044E-11</v>
      </c>
      <c r="R86" s="34">
        <v>1.30736183E-11</v>
      </c>
      <c r="S86" s="35">
        <v>1.2211220300000001E-11</v>
      </c>
      <c r="T86" s="35" t="s">
        <v>0</v>
      </c>
      <c r="U86" s="35" t="s">
        <v>0</v>
      </c>
      <c r="V86" s="35">
        <v>4.45537945E-11</v>
      </c>
      <c r="W86" s="35">
        <v>3.6976426000000003E-11</v>
      </c>
      <c r="X86" s="35">
        <v>1.6189502000000001E-11</v>
      </c>
      <c r="Y86" s="35">
        <v>1.5754802900000001E-11</v>
      </c>
      <c r="Z86" s="35">
        <v>2.12853015E-11</v>
      </c>
      <c r="AA86" s="35">
        <v>3.4331901999999999E-11</v>
      </c>
      <c r="AB86" s="35">
        <v>3.7367840999999997E-11</v>
      </c>
      <c r="AC86" s="36" t="s">
        <v>0</v>
      </c>
      <c r="AD86" s="29">
        <v>6.4636144000000006E-11</v>
      </c>
      <c r="AE86" s="29">
        <v>4.3561194E-11</v>
      </c>
      <c r="AF86" s="29">
        <v>2.7447747999999998E-11</v>
      </c>
      <c r="AG86" s="29">
        <v>2.44303536E-11</v>
      </c>
      <c r="AH86" s="29">
        <v>2.3751817000000001E-11</v>
      </c>
      <c r="AI86" s="29">
        <v>2.4515824E-11</v>
      </c>
      <c r="AJ86" s="29">
        <v>2.2797923000000001E-11</v>
      </c>
      <c r="AK86" s="3">
        <f t="shared" si="1"/>
        <v>2.3536924440000004E-11</v>
      </c>
      <c r="AM86" s="14" t="s">
        <v>102</v>
      </c>
      <c r="AO86" s="2">
        <f>SUM(E85:R93)/126</f>
        <v>1.270457529968254E-11</v>
      </c>
      <c r="AP86" s="2">
        <f>((AK86-AK$12)*100)/AK$12</f>
        <v>-14.152566348302532</v>
      </c>
      <c r="AR86" s="14" t="s">
        <v>102</v>
      </c>
      <c r="AS86" s="2"/>
      <c r="AT86" s="1">
        <f>((AO86-AO$12)*100)/AO$12</f>
        <v>-17.095704767178677</v>
      </c>
    </row>
    <row r="87" spans="1:47" x14ac:dyDescent="0.25">
      <c r="A87" s="29">
        <v>1.7286533999999999E-11</v>
      </c>
      <c r="B87" s="30">
        <v>9.7829819999999999E-12</v>
      </c>
      <c r="C87" s="29" t="s">
        <v>0</v>
      </c>
      <c r="D87" s="29" t="s">
        <v>0</v>
      </c>
      <c r="E87" s="34" t="s">
        <v>0</v>
      </c>
      <c r="F87" s="34">
        <v>3.99459495E-11</v>
      </c>
      <c r="G87" s="34">
        <v>1.72189704E-11</v>
      </c>
      <c r="H87" s="34">
        <v>1.1276014E-11</v>
      </c>
      <c r="I87" s="34">
        <v>8.2822718000000006E-12</v>
      </c>
      <c r="J87" s="34">
        <v>8.0498783999999999E-12</v>
      </c>
      <c r="K87" s="34">
        <v>9.0636638999999992E-12</v>
      </c>
      <c r="L87" s="34">
        <v>8.7863451999999997E-12</v>
      </c>
      <c r="M87" s="34">
        <v>8.3993615999999996E-12</v>
      </c>
      <c r="N87" s="34">
        <v>8.7745707999999995E-12</v>
      </c>
      <c r="O87" s="34">
        <v>9.8636759999999995E-12</v>
      </c>
      <c r="P87" s="34">
        <v>1.10840958E-11</v>
      </c>
      <c r="Q87" s="34">
        <v>1.23796634E-11</v>
      </c>
      <c r="R87" s="34">
        <v>1.30481425E-11</v>
      </c>
      <c r="S87" s="35">
        <v>7.3262199999999995E-12</v>
      </c>
      <c r="T87" s="35" t="s">
        <v>0</v>
      </c>
      <c r="U87" s="35" t="s">
        <v>0</v>
      </c>
      <c r="V87" s="35" t="s">
        <v>0</v>
      </c>
      <c r="W87" s="35">
        <v>2.3918844599999999E-11</v>
      </c>
      <c r="X87" s="35">
        <v>1.8368797300000001E-11</v>
      </c>
      <c r="Y87" s="35">
        <v>1.7540700199999999E-11</v>
      </c>
      <c r="Z87" s="35">
        <v>2.1723892000000001E-11</v>
      </c>
      <c r="AA87" s="35">
        <v>1.78996682E-11</v>
      </c>
      <c r="AB87" s="35" t="s">
        <v>0</v>
      </c>
      <c r="AC87" s="36" t="s">
        <v>0</v>
      </c>
      <c r="AD87" s="29">
        <v>6.9629002000000002E-11</v>
      </c>
      <c r="AE87" s="29">
        <v>2.4560867E-11</v>
      </c>
      <c r="AF87" s="29">
        <v>2.5699861E-11</v>
      </c>
      <c r="AG87" s="29">
        <v>2.1897740000000001E-11</v>
      </c>
      <c r="AH87" s="29">
        <v>2.2036751000000001E-11</v>
      </c>
      <c r="AI87" s="29">
        <v>2.25100244E-11</v>
      </c>
      <c r="AJ87" s="29">
        <v>2.12607895E-11</v>
      </c>
      <c r="AK87" s="3">
        <f t="shared" si="1"/>
        <v>1.8129117017857143E-11</v>
      </c>
      <c r="AM87" s="15" t="s">
        <v>105</v>
      </c>
      <c r="AO87" s="2">
        <f>(SUM(S94:AB102)+SUM(P99:R102))/67</f>
        <v>1.5454223835820899E-11</v>
      </c>
      <c r="AP87" s="2">
        <f>((AK87-AK$13)*100)/AK$13</f>
        <v>-13.976050579478121</v>
      </c>
      <c r="AR87" s="15" t="s">
        <v>105</v>
      </c>
      <c r="AS87" s="2"/>
      <c r="AT87" s="1">
        <f>((AO87-AO$13)*100)/AO$13</f>
        <v>-17.947562646269748</v>
      </c>
    </row>
    <row r="88" spans="1:47" x14ac:dyDescent="0.25">
      <c r="A88" s="29">
        <v>1.8206698699999998E-11</v>
      </c>
      <c r="B88" s="30">
        <v>9.3616802999999995E-12</v>
      </c>
      <c r="C88" s="29" t="s">
        <v>0</v>
      </c>
      <c r="D88" s="29" t="s">
        <v>0</v>
      </c>
      <c r="E88" s="34">
        <v>5.3713078499999998E-11</v>
      </c>
      <c r="F88" s="34">
        <v>3.0049501199999999E-11</v>
      </c>
      <c r="G88" s="34">
        <v>1.26167607E-11</v>
      </c>
      <c r="H88" s="34">
        <v>6.894012E-12</v>
      </c>
      <c r="I88" s="34">
        <v>5.0054604999999998E-12</v>
      </c>
      <c r="J88" s="34">
        <v>6.1003240999999999E-12</v>
      </c>
      <c r="K88" s="34">
        <v>4.8014755000000001E-12</v>
      </c>
      <c r="L88" s="34">
        <v>5.6872875999999999E-12</v>
      </c>
      <c r="M88" s="34">
        <v>7.6048414999999998E-12</v>
      </c>
      <c r="N88" s="34">
        <v>8.8036096999999993E-12</v>
      </c>
      <c r="O88" s="34">
        <v>1.03494736E-11</v>
      </c>
      <c r="P88" s="34">
        <v>1.1814632199999999E-11</v>
      </c>
      <c r="Q88" s="34">
        <v>1.3280086E-11</v>
      </c>
      <c r="R88" s="34">
        <v>1.8192370799999999E-11</v>
      </c>
      <c r="S88" s="35">
        <v>6.7863838999999998E-12</v>
      </c>
      <c r="T88" s="35" t="s">
        <v>0</v>
      </c>
      <c r="U88" s="35" t="s">
        <v>0</v>
      </c>
      <c r="V88" s="35" t="s">
        <v>0</v>
      </c>
      <c r="W88" s="35">
        <v>2.73515034E-11</v>
      </c>
      <c r="X88" s="35">
        <v>2.1113335999999999E-11</v>
      </c>
      <c r="Y88" s="35">
        <v>2.0718963E-11</v>
      </c>
      <c r="Z88" s="35">
        <v>2.4026403000000001E-11</v>
      </c>
      <c r="AA88" s="35">
        <v>2.01029264E-11</v>
      </c>
      <c r="AB88" s="35" t="s">
        <v>0</v>
      </c>
      <c r="AC88" s="36" t="s">
        <v>0</v>
      </c>
      <c r="AD88" s="29" t="s">
        <v>0</v>
      </c>
      <c r="AE88" s="29">
        <v>1.5925731000000001E-11</v>
      </c>
      <c r="AF88" s="29">
        <v>2.4974382499999999E-11</v>
      </c>
      <c r="AG88" s="29">
        <v>2.2435032400000001E-11</v>
      </c>
      <c r="AH88" s="29">
        <v>2.3522022000000001E-11</v>
      </c>
      <c r="AI88" s="29">
        <v>2.5269206400000001E-11</v>
      </c>
      <c r="AJ88" s="29">
        <v>2.5256327400000001E-11</v>
      </c>
      <c r="AK88" s="3">
        <f t="shared" si="1"/>
        <v>1.7141553939285713E-11</v>
      </c>
      <c r="AM88" s="15" t="s">
        <v>108</v>
      </c>
      <c r="AO88" s="2">
        <f>SUM(S85:AB93)/54</f>
        <v>2.1643023416666661E-11</v>
      </c>
      <c r="AP88" s="1">
        <f>((AK88-AK$14)*100)/AK$14</f>
        <v>-16.39177333690261</v>
      </c>
      <c r="AR88" s="15" t="s">
        <v>108</v>
      </c>
      <c r="AS88" s="2"/>
      <c r="AT88" s="1">
        <f>((AO88-AO$14)*100)/AO$14</f>
        <v>-15.300260694860967</v>
      </c>
    </row>
    <row r="89" spans="1:47" x14ac:dyDescent="0.25">
      <c r="A89" s="29">
        <v>1.959446E-11</v>
      </c>
      <c r="B89" s="30">
        <v>1.36157375E-11</v>
      </c>
      <c r="C89" s="29" t="s">
        <v>0</v>
      </c>
      <c r="D89" s="29" t="s">
        <v>0</v>
      </c>
      <c r="E89" s="34">
        <v>2.2436336600000001E-11</v>
      </c>
      <c r="F89" s="34">
        <v>1.6172493499999999E-11</v>
      </c>
      <c r="G89" s="34">
        <v>9.2345379999999992E-12</v>
      </c>
      <c r="H89" s="34">
        <v>5.2605586E-12</v>
      </c>
      <c r="I89" s="34">
        <v>4.5244004999999999E-12</v>
      </c>
      <c r="J89" s="34">
        <v>3.7802383700000001E-12</v>
      </c>
      <c r="K89" s="34">
        <v>4.2020227000000002E-12</v>
      </c>
      <c r="L89" s="34">
        <v>5.9797910999999997E-12</v>
      </c>
      <c r="M89" s="34">
        <v>7.6970387999999998E-12</v>
      </c>
      <c r="N89" s="34">
        <v>9.3489005000000006E-12</v>
      </c>
      <c r="O89" s="34">
        <v>1.1204271199999999E-11</v>
      </c>
      <c r="P89" s="34">
        <v>1.31329677E-11</v>
      </c>
      <c r="Q89" s="34">
        <v>1.5831279800000001E-11</v>
      </c>
      <c r="R89" s="34">
        <v>2.4120425E-11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3.1012012999999997E-11</v>
      </c>
      <c r="X89" s="35">
        <v>2.1760308999999998E-11</v>
      </c>
      <c r="Y89" s="35">
        <v>2.3951729999999999E-11</v>
      </c>
      <c r="Z89" s="35">
        <v>2.3593769000000001E-11</v>
      </c>
      <c r="AA89" s="35">
        <v>2.4324262000000001E-11</v>
      </c>
      <c r="AB89" s="35" t="s">
        <v>0</v>
      </c>
      <c r="AC89" s="36" t="s">
        <v>0</v>
      </c>
      <c r="AD89" s="29" t="s">
        <v>0</v>
      </c>
      <c r="AE89" s="29">
        <v>3.2292580600000002E-11</v>
      </c>
      <c r="AF89" s="29">
        <v>1.7785743799999999E-11</v>
      </c>
      <c r="AG89" s="29">
        <v>1.5290127999999999E-11</v>
      </c>
      <c r="AH89" s="29">
        <v>1.7859365999999999E-11</v>
      </c>
      <c r="AI89" s="29">
        <v>2.1373183999999999E-11</v>
      </c>
      <c r="AJ89" s="29">
        <v>2.2676773000000001E-11</v>
      </c>
      <c r="AK89" s="3">
        <f t="shared" si="1"/>
        <v>1.6224271047037038E-11</v>
      </c>
      <c r="AM89" s="16" t="s">
        <v>117</v>
      </c>
      <c r="AO89" s="7">
        <f>(SUM(AC80:AJ102)+SUM(A80:D93))/173</f>
        <v>5.3091536437572265E-11</v>
      </c>
      <c r="AP89" s="2">
        <f>((AK89-AK$15)*100)/AK$15</f>
        <v>-18.829211032815657</v>
      </c>
      <c r="AR89" s="16" t="s">
        <v>117</v>
      </c>
      <c r="AS89" s="2"/>
      <c r="AT89" s="1">
        <f>((AO89-AO$15)*100)/AO$15</f>
        <v>-2.1928724097493579</v>
      </c>
    </row>
    <row r="90" spans="1:47" x14ac:dyDescent="0.25">
      <c r="A90" s="29">
        <v>2.8541651799999999E-11</v>
      </c>
      <c r="B90" s="30">
        <v>1.81373435E-11</v>
      </c>
      <c r="C90" s="29" t="s">
        <v>0</v>
      </c>
      <c r="D90" s="29" t="s">
        <v>0</v>
      </c>
      <c r="E90" s="34">
        <v>1.23682315E-11</v>
      </c>
      <c r="F90" s="34">
        <v>1.3888103999999999E-11</v>
      </c>
      <c r="G90" s="34">
        <v>8.6619381999999999E-12</v>
      </c>
      <c r="H90" s="34">
        <v>6.5110427999999997E-12</v>
      </c>
      <c r="I90" s="34">
        <v>4.4342933999999996E-12</v>
      </c>
      <c r="J90" s="34">
        <v>3.8107324499999997E-12</v>
      </c>
      <c r="K90" s="34">
        <v>3.6322806999999999E-12</v>
      </c>
      <c r="L90" s="34">
        <v>3.9149055400000001E-12</v>
      </c>
      <c r="M90" s="34">
        <v>5.1040346999999999E-12</v>
      </c>
      <c r="N90" s="34">
        <v>9.5096157000000008E-12</v>
      </c>
      <c r="O90" s="34">
        <v>1.2067743199999999E-11</v>
      </c>
      <c r="P90" s="34">
        <v>1.46375873E-11</v>
      </c>
      <c r="Q90" s="34">
        <v>1.5404021100000001E-11</v>
      </c>
      <c r="R90" s="34">
        <v>2.8393168499999999E-11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2.4110005000000001E-11</v>
      </c>
      <c r="X90" s="35">
        <v>2.0886445000000001E-11</v>
      </c>
      <c r="Y90" s="35">
        <v>2.0452967000000001E-11</v>
      </c>
      <c r="Z90" s="35">
        <v>1.6855385999999999E-11</v>
      </c>
      <c r="AA90" s="35">
        <v>2.3705712400000001E-11</v>
      </c>
      <c r="AB90" s="35" t="s">
        <v>0</v>
      </c>
      <c r="AC90" s="36" t="s">
        <v>0</v>
      </c>
      <c r="AD90" s="29" t="s">
        <v>0</v>
      </c>
      <c r="AE90" s="29">
        <v>1.4377765899999999E-11</v>
      </c>
      <c r="AF90" s="29">
        <v>1.18913682E-11</v>
      </c>
      <c r="AG90" s="29">
        <v>1.33690385E-11</v>
      </c>
      <c r="AH90" s="29">
        <v>1.88135313E-11</v>
      </c>
      <c r="AI90" s="29">
        <v>2.2335527E-11</v>
      </c>
      <c r="AJ90" s="29">
        <v>2.5769618700000001E-11</v>
      </c>
      <c r="AK90" s="3">
        <f t="shared" si="1"/>
        <v>1.4873483681111112E-11</v>
      </c>
      <c r="AM90" t="s">
        <v>118</v>
      </c>
      <c r="AO90" s="2">
        <f>((SUM(A76:Z109)+SUM(AA76:AJ102))/895)</f>
        <v>5.1788725126145286E-11</v>
      </c>
      <c r="AP90" s="2">
        <f>((AK90-AK$16)*100)/AK$16</f>
        <v>-18.319732164814642</v>
      </c>
      <c r="AR90" t="s">
        <v>118</v>
      </c>
      <c r="AT90" s="1">
        <f>((AO90-AO$16)*100)/AO$16</f>
        <v>-0.45417997226347523</v>
      </c>
    </row>
    <row r="91" spans="1:47" x14ac:dyDescent="0.25">
      <c r="A91" s="29">
        <v>4.5213299999999997E-11</v>
      </c>
      <c r="B91" s="30">
        <v>2.2909461000000001E-11</v>
      </c>
      <c r="C91" s="29">
        <v>8.1078615999999999E-12</v>
      </c>
      <c r="D91" s="29">
        <v>1.0116234999999999E-11</v>
      </c>
      <c r="E91" s="34">
        <v>1.2053983E-11</v>
      </c>
      <c r="F91" s="34">
        <v>1.2535180100000001E-11</v>
      </c>
      <c r="G91" s="34">
        <v>9.6525679999999996E-12</v>
      </c>
      <c r="H91" s="34">
        <v>8.2259171000000005E-12</v>
      </c>
      <c r="I91" s="34">
        <v>4.8852941999999997E-12</v>
      </c>
      <c r="J91" s="34">
        <v>4.7444566000000002E-12</v>
      </c>
      <c r="K91" s="34">
        <v>4.3085901999999996E-12</v>
      </c>
      <c r="L91" s="34">
        <v>4.5682196999999999E-12</v>
      </c>
      <c r="M91" s="34">
        <v>5.8674410000000001E-12</v>
      </c>
      <c r="N91" s="34">
        <v>8.6551620999999996E-12</v>
      </c>
      <c r="O91" s="34">
        <v>1.2661096399999999E-11</v>
      </c>
      <c r="P91" s="34">
        <v>1.6301601000000001E-11</v>
      </c>
      <c r="Q91" s="34">
        <v>1.72133055E-11</v>
      </c>
      <c r="R91" s="34">
        <v>2.6298627599999998E-11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9.7285551999999995E-12</v>
      </c>
      <c r="X91" s="35">
        <v>1.2478632200000001E-11</v>
      </c>
      <c r="Y91" s="35">
        <v>2.23353477E-11</v>
      </c>
      <c r="Z91" s="35">
        <v>2.5198174E-11</v>
      </c>
      <c r="AA91" s="35">
        <v>2.321586E-11</v>
      </c>
      <c r="AB91" s="35" t="s">
        <v>0</v>
      </c>
      <c r="AC91" s="36" t="s">
        <v>0</v>
      </c>
      <c r="AD91" s="29" t="s">
        <v>0</v>
      </c>
      <c r="AE91" s="29">
        <v>1.10458379E-11</v>
      </c>
      <c r="AF91" s="29">
        <v>1.46501744E-11</v>
      </c>
      <c r="AG91" s="29">
        <v>1.5493670799999999E-11</v>
      </c>
      <c r="AH91" s="29">
        <v>1.9792688400000001E-11</v>
      </c>
      <c r="AI91" s="29">
        <v>2.2571340200000001E-11</v>
      </c>
      <c r="AJ91" s="29">
        <v>2.9852432000000001E-11</v>
      </c>
      <c r="AK91" s="3">
        <f t="shared" si="1"/>
        <v>1.5195896996551726E-11</v>
      </c>
      <c r="AM91" t="s">
        <v>119</v>
      </c>
      <c r="AP91" s="2">
        <f>((AK91-AK$17)*100)/AK$17</f>
        <v>-15.444496729874185</v>
      </c>
      <c r="AR91" t="s">
        <v>119</v>
      </c>
      <c r="AT91" s="1" t="e">
        <f>((AO91-AO$17)*100)/AO$17</f>
        <v>#DIV/0!</v>
      </c>
    </row>
    <row r="92" spans="1:47" x14ac:dyDescent="0.25">
      <c r="A92" s="29">
        <v>2.4945314999999999E-11</v>
      </c>
      <c r="B92" s="30">
        <v>1.6980379599999999E-11</v>
      </c>
      <c r="C92" s="29">
        <v>8.0070907999999992E-12</v>
      </c>
      <c r="D92" s="29">
        <v>9.1469312999999996E-12</v>
      </c>
      <c r="E92" s="34">
        <v>8.7229590000000005E-12</v>
      </c>
      <c r="F92" s="34">
        <v>1.0325963000000001E-11</v>
      </c>
      <c r="G92" s="34">
        <v>1.034136E-11</v>
      </c>
      <c r="H92" s="34">
        <v>8.1650010000000006E-12</v>
      </c>
      <c r="I92" s="34">
        <v>7.0929629000000002E-12</v>
      </c>
      <c r="J92" s="34">
        <v>7.3353762000000004E-12</v>
      </c>
      <c r="K92" s="34">
        <v>7.7310245000000005E-12</v>
      </c>
      <c r="L92" s="34">
        <v>8.1206340999999994E-12</v>
      </c>
      <c r="M92" s="34">
        <v>1.0238604800000001E-11</v>
      </c>
      <c r="N92" s="34">
        <v>1.33051209E-11</v>
      </c>
      <c r="O92" s="34">
        <v>1.6581161700000001E-11</v>
      </c>
      <c r="P92" s="34">
        <v>2.0512169600000001E-11</v>
      </c>
      <c r="Q92" s="34">
        <v>2.3524935499999999E-11</v>
      </c>
      <c r="R92" s="34">
        <v>2.1002473000000001E-11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1.1010685599999999E-11</v>
      </c>
      <c r="X92" s="35">
        <v>1.50176655E-11</v>
      </c>
      <c r="Y92" s="35">
        <v>2.1613348300000001E-11</v>
      </c>
      <c r="Z92" s="35">
        <v>2.8345794E-11</v>
      </c>
      <c r="AA92" s="35">
        <v>2.7841574000000002E-11</v>
      </c>
      <c r="AB92" s="35" t="s">
        <v>0</v>
      </c>
      <c r="AC92" s="36" t="s">
        <v>0</v>
      </c>
      <c r="AD92" s="29" t="s">
        <v>0</v>
      </c>
      <c r="AE92" s="29">
        <v>1.02606411E-11</v>
      </c>
      <c r="AF92" s="29">
        <v>1.43255806E-11</v>
      </c>
      <c r="AG92" s="29">
        <v>1.76890166E-11</v>
      </c>
      <c r="AH92" s="29">
        <v>1.9553831000000001E-11</v>
      </c>
      <c r="AI92" s="29">
        <v>2.4080418699999999E-11</v>
      </c>
      <c r="AJ92" s="29">
        <v>3.1724401699999999E-11</v>
      </c>
      <c r="AK92" s="3">
        <f t="shared" si="1"/>
        <v>1.5639393793103449E-11</v>
      </c>
      <c r="AM92" t="s">
        <v>120</v>
      </c>
      <c r="AP92" s="2">
        <f>((AK92-AK$18)*100)/AK$18</f>
        <v>-12.499884806309778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0</v>
      </c>
      <c r="B93" s="30" t="s">
        <v>0</v>
      </c>
      <c r="C93" s="29">
        <v>7.2295973999999999E-12</v>
      </c>
      <c r="D93" s="29">
        <v>1.19588462E-11</v>
      </c>
      <c r="E93" s="34">
        <v>1.7568574500000002E-11</v>
      </c>
      <c r="F93" s="34">
        <v>1.04182708E-11</v>
      </c>
      <c r="G93" s="34">
        <v>8.8106788000000007E-12</v>
      </c>
      <c r="H93" s="34">
        <v>6.8048461000000002E-12</v>
      </c>
      <c r="I93" s="34">
        <v>6.2623523000000004E-12</v>
      </c>
      <c r="J93" s="34">
        <v>6.2871614999999997E-12</v>
      </c>
      <c r="K93" s="34">
        <v>6.4472772999999996E-12</v>
      </c>
      <c r="L93" s="34">
        <v>6.6018569000000001E-12</v>
      </c>
      <c r="M93" s="34">
        <v>7.4833075999999994E-12</v>
      </c>
      <c r="N93" s="34">
        <v>8.6721879000000004E-12</v>
      </c>
      <c r="O93" s="34">
        <v>1.0623251499999999E-11</v>
      </c>
      <c r="P93" s="34">
        <v>1.4715588899999998E-11</v>
      </c>
      <c r="Q93" s="34">
        <v>2.1106355000000001E-11</v>
      </c>
      <c r="R93" s="34">
        <v>2.3151076E-11</v>
      </c>
      <c r="S93" s="35" t="s">
        <v>0</v>
      </c>
      <c r="T93" s="35" t="s">
        <v>0</v>
      </c>
      <c r="U93" s="35" t="s">
        <v>0</v>
      </c>
      <c r="V93" s="35">
        <v>7.1008798999999999E-12</v>
      </c>
      <c r="W93" s="35">
        <v>7.3000647000000002E-12</v>
      </c>
      <c r="X93" s="35">
        <v>7.5488044000000004E-12</v>
      </c>
      <c r="Y93" s="35">
        <v>1.0602213400000001E-11</v>
      </c>
      <c r="Z93" s="35">
        <v>1.5450070300000001E-11</v>
      </c>
      <c r="AA93" s="35">
        <v>2.4678325000000001E-11</v>
      </c>
      <c r="AB93" s="35" t="s">
        <v>0</v>
      </c>
      <c r="AC93" s="36" t="s">
        <v>0</v>
      </c>
      <c r="AD93" s="29" t="s">
        <v>0</v>
      </c>
      <c r="AE93" s="29">
        <v>1.23605452E-11</v>
      </c>
      <c r="AF93" s="29">
        <v>1.29712766E-11</v>
      </c>
      <c r="AG93" s="29">
        <v>2.26334646E-11</v>
      </c>
      <c r="AH93" s="29">
        <v>1.83674702E-11</v>
      </c>
      <c r="AI93" s="29">
        <v>1.96519175E-11</v>
      </c>
      <c r="AJ93" s="29">
        <v>2.5607927599999999E-11</v>
      </c>
      <c r="AK93" s="3">
        <f t="shared" si="1"/>
        <v>1.2800506717857142E-11</v>
      </c>
      <c r="AM93" t="s">
        <v>121</v>
      </c>
      <c r="AO93" s="2">
        <f>SUM(U108:W109)/6</f>
        <v>1.7513426883333331E-10</v>
      </c>
      <c r="AP93" s="2">
        <f>((AK93-AK$19)*100)/AK$19</f>
        <v>-9.4632999671875506</v>
      </c>
      <c r="AR93" t="s">
        <v>124</v>
      </c>
      <c r="AT93" s="1">
        <f>((AO93-AO$19)*100)/AO$19</f>
        <v>18.090099531553612</v>
      </c>
    </row>
    <row r="94" spans="1:47" x14ac:dyDescent="0.25">
      <c r="A94" t="s">
        <v>0</v>
      </c>
      <c r="B94" s="37" t="s">
        <v>0</v>
      </c>
      <c r="C94" s="34">
        <v>1.01878273E-11</v>
      </c>
      <c r="D94" s="34">
        <v>1.28218352E-11</v>
      </c>
      <c r="E94" s="34">
        <v>1.20888582E-11</v>
      </c>
      <c r="F94" s="34">
        <v>8.6620708000000005E-12</v>
      </c>
      <c r="G94" s="34">
        <v>7.5311209999999997E-12</v>
      </c>
      <c r="H94" s="34">
        <v>7.0671370999999997E-12</v>
      </c>
      <c r="I94" s="34">
        <v>7.54816E-12</v>
      </c>
      <c r="J94" s="34">
        <v>8.1312152000000006E-12</v>
      </c>
      <c r="K94" s="34">
        <v>7.7981409999999995E-12</v>
      </c>
      <c r="L94" s="34">
        <v>7.5100226000000002E-12</v>
      </c>
      <c r="M94" s="34">
        <v>7.9100654000000006E-12</v>
      </c>
      <c r="N94" s="34">
        <v>8.8998799999999998E-12</v>
      </c>
      <c r="O94" s="34">
        <v>1.07612415E-11</v>
      </c>
      <c r="P94" s="34">
        <v>1.5055763700000001E-11</v>
      </c>
      <c r="Q94" s="34">
        <v>1.9322152199999999E-11</v>
      </c>
      <c r="R94" s="34">
        <v>1.9473717999999999E-11</v>
      </c>
      <c r="S94" s="35" t="s">
        <v>0</v>
      </c>
      <c r="T94" s="35" t="s">
        <v>0</v>
      </c>
      <c r="U94" s="35" t="s">
        <v>0</v>
      </c>
      <c r="V94" s="35">
        <v>1.32847042E-11</v>
      </c>
      <c r="W94" s="35">
        <v>8.1525224999999995E-12</v>
      </c>
      <c r="X94" s="35">
        <v>8.5366898000000007E-12</v>
      </c>
      <c r="Y94" s="35">
        <v>1.0382052199999999E-11</v>
      </c>
      <c r="Z94" s="35">
        <v>1.5099058600000001E-11</v>
      </c>
      <c r="AA94" s="35">
        <v>2.5146410600000001E-11</v>
      </c>
      <c r="AB94" s="35" t="s">
        <v>0</v>
      </c>
      <c r="AC94" s="36" t="s">
        <v>0</v>
      </c>
      <c r="AD94" s="29" t="s">
        <v>0</v>
      </c>
      <c r="AE94" s="29">
        <v>3.0641856000000002E-11</v>
      </c>
      <c r="AF94" s="29">
        <v>1.75551936E-11</v>
      </c>
      <c r="AG94" s="29">
        <v>1.4724941100000001E-11</v>
      </c>
      <c r="AH94" s="29">
        <v>1.15516214E-11</v>
      </c>
      <c r="AI94" s="29">
        <v>1.13119096E-11</v>
      </c>
      <c r="AJ94" s="29">
        <v>2.03787442E-11</v>
      </c>
      <c r="AK94" s="3">
        <f t="shared" si="1"/>
        <v>1.2769104035714285E-11</v>
      </c>
      <c r="AP94" s="2">
        <f>((AK94-AK$20)*100)/AK$20</f>
        <v>-9.0865588712266963</v>
      </c>
    </row>
    <row r="95" spans="1:47" x14ac:dyDescent="0.25">
      <c r="A95" t="s">
        <v>0</v>
      </c>
      <c r="B95" s="37">
        <v>1.0973219000000001E-11</v>
      </c>
      <c r="C95" s="34">
        <v>7.5699948999999997E-12</v>
      </c>
      <c r="D95" s="34">
        <v>9.4266591000000004E-12</v>
      </c>
      <c r="E95" s="34">
        <v>7.0636241000000001E-12</v>
      </c>
      <c r="F95" s="34">
        <v>6.9440645999999996E-12</v>
      </c>
      <c r="G95" s="34">
        <v>8.0824596999999993E-12</v>
      </c>
      <c r="H95" s="34">
        <v>9.5462083000000006E-12</v>
      </c>
      <c r="I95" s="34">
        <v>1.27729336E-11</v>
      </c>
      <c r="J95" s="34">
        <v>1.6007251400000001E-11</v>
      </c>
      <c r="K95" s="34">
        <v>1.74186405E-11</v>
      </c>
      <c r="L95" s="34">
        <v>1.8858939999999999E-11</v>
      </c>
      <c r="M95" s="34">
        <v>1.8161242300000002E-11</v>
      </c>
      <c r="N95" s="34">
        <v>1.6768963E-11</v>
      </c>
      <c r="O95" s="34">
        <v>1.5490292900000001E-11</v>
      </c>
      <c r="P95" s="34">
        <v>1.6973431E-11</v>
      </c>
      <c r="Q95" s="34">
        <v>1.80019043E-11</v>
      </c>
      <c r="R95" s="34">
        <v>1.8920935000000001E-11</v>
      </c>
      <c r="S95" s="35" t="s">
        <v>0</v>
      </c>
      <c r="T95" s="35" t="s">
        <v>0</v>
      </c>
      <c r="U95" s="35">
        <v>8.5387945999999992E-12</v>
      </c>
      <c r="V95" s="35">
        <v>1.16022319E-11</v>
      </c>
      <c r="W95" s="35">
        <v>1.4950221699999999E-11</v>
      </c>
      <c r="X95" s="35">
        <v>1.42239397E-11</v>
      </c>
      <c r="Y95" s="35">
        <v>1.3173357599999999E-11</v>
      </c>
      <c r="Z95" s="35">
        <v>1.2145565E-11</v>
      </c>
      <c r="AA95" s="35">
        <v>1.7725486999999999E-11</v>
      </c>
      <c r="AB95" s="35" t="s">
        <v>0</v>
      </c>
      <c r="AC95" s="36" t="s">
        <v>0</v>
      </c>
      <c r="AD95" s="29" t="s">
        <v>0</v>
      </c>
      <c r="AE95" s="29">
        <v>4.4039877999999998E-11</v>
      </c>
      <c r="AF95" s="29">
        <v>1.5774238000000001E-11</v>
      </c>
      <c r="AG95" s="29">
        <v>1.05981768E-11</v>
      </c>
      <c r="AH95" s="29">
        <v>1.15171148E-11</v>
      </c>
      <c r="AI95" s="29">
        <v>1.2100081999999999E-11</v>
      </c>
      <c r="AJ95" s="29">
        <v>2.4746277300000002E-11</v>
      </c>
      <c r="AK95" s="3">
        <f t="shared" si="1"/>
        <v>1.4670537603333334E-11</v>
      </c>
      <c r="AP95" s="2">
        <f>((AK95-AK$21)*100)/AK$21</f>
        <v>-11.018489911304107</v>
      </c>
    </row>
    <row r="96" spans="1:47" x14ac:dyDescent="0.25">
      <c r="A96" t="s">
        <v>0</v>
      </c>
      <c r="B96" s="37">
        <v>8.2281843000000006E-12</v>
      </c>
      <c r="C96" s="34">
        <v>5.0582682000000002E-12</v>
      </c>
      <c r="D96" s="34">
        <v>4.7652940000000001E-12</v>
      </c>
      <c r="E96" s="34">
        <v>4.2112029999999998E-12</v>
      </c>
      <c r="F96" s="34">
        <v>4.9962904999999998E-12</v>
      </c>
      <c r="G96" s="34">
        <v>6.1042626999999996E-12</v>
      </c>
      <c r="H96" s="34">
        <v>7.4224936000000003E-12</v>
      </c>
      <c r="I96" s="34">
        <v>9.7878307000000007E-12</v>
      </c>
      <c r="J96" s="34">
        <v>1.19062744E-11</v>
      </c>
      <c r="K96" s="34">
        <v>1.4605561899999999E-11</v>
      </c>
      <c r="L96" s="34">
        <v>1.62129424E-11</v>
      </c>
      <c r="M96" s="34">
        <v>1.7731929499999999E-11</v>
      </c>
      <c r="N96" s="34">
        <v>1.7139305999999998E-11</v>
      </c>
      <c r="O96" s="34">
        <v>1.6916367400000001E-11</v>
      </c>
      <c r="P96" s="34">
        <v>1.8865325000000001E-11</v>
      </c>
      <c r="Q96" s="34">
        <v>2.5583493000000001E-11</v>
      </c>
      <c r="R96" s="34">
        <v>2.8190774199999999E-11</v>
      </c>
      <c r="S96" s="35" t="s">
        <v>0</v>
      </c>
      <c r="T96" s="35" t="s">
        <v>0</v>
      </c>
      <c r="U96" s="35">
        <v>9.7482457000000005E-12</v>
      </c>
      <c r="V96" s="35">
        <v>1.17572372E-11</v>
      </c>
      <c r="W96" s="35">
        <v>1.0671727E-11</v>
      </c>
      <c r="X96" s="35">
        <v>1.18357525E-11</v>
      </c>
      <c r="Y96" s="35">
        <v>1.6081245499999999E-11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2.4828218599999999E-11</v>
      </c>
      <c r="AG96" s="29">
        <v>1.0604497399999999E-11</v>
      </c>
      <c r="AH96" s="29">
        <v>2.8110134E-11</v>
      </c>
      <c r="AI96" s="29">
        <v>3.3226747000000001E-11</v>
      </c>
      <c r="AJ96" s="29">
        <v>1.6210605399999999E-11</v>
      </c>
      <c r="AK96" s="3">
        <f t="shared" si="1"/>
        <v>1.4474081892592591E-11</v>
      </c>
      <c r="AP96" s="2">
        <f>((AK96-AK$22)*100)/AK$22</f>
        <v>-15.325682738309306</v>
      </c>
    </row>
    <row r="97" spans="1:45" x14ac:dyDescent="0.25">
      <c r="A97" t="s">
        <v>0</v>
      </c>
      <c r="B97" s="37">
        <v>7.1587791999999999E-12</v>
      </c>
      <c r="C97" s="34">
        <v>4.1385818000000002E-12</v>
      </c>
      <c r="D97" s="34">
        <v>4.4881833000000003E-12</v>
      </c>
      <c r="E97" s="34">
        <v>3.5872389400000001E-12</v>
      </c>
      <c r="F97" s="34">
        <v>4.0363301000000001E-12</v>
      </c>
      <c r="G97" s="34">
        <v>4.8450399000000001E-12</v>
      </c>
      <c r="H97" s="34">
        <v>4.9692283999999997E-12</v>
      </c>
      <c r="I97" s="34">
        <v>5.5142284000000003E-12</v>
      </c>
      <c r="J97" s="34">
        <v>6.1993705000000004E-12</v>
      </c>
      <c r="K97" s="34">
        <v>7.5642591000000006E-12</v>
      </c>
      <c r="L97" s="34">
        <v>7.8474010999999997E-12</v>
      </c>
      <c r="M97" s="34">
        <v>9.2851491000000006E-12</v>
      </c>
      <c r="N97" s="34">
        <v>1.15001972E-11</v>
      </c>
      <c r="O97" s="34">
        <v>1.0619097E-11</v>
      </c>
      <c r="P97" s="34">
        <v>1.22185828E-11</v>
      </c>
      <c r="Q97" s="34">
        <v>2.0457368399999999E-11</v>
      </c>
      <c r="R97" s="34">
        <v>2.7938413600000001E-11</v>
      </c>
      <c r="S97" s="35" t="s">
        <v>0</v>
      </c>
      <c r="T97" s="35">
        <v>1.5264836300000001E-11</v>
      </c>
      <c r="U97" s="35">
        <v>9.7239022000000003E-12</v>
      </c>
      <c r="V97" s="35">
        <v>7.8545683999999996E-12</v>
      </c>
      <c r="W97" s="35">
        <v>8.3231404000000002E-12</v>
      </c>
      <c r="X97" s="35">
        <v>7.7216410999999992E-12</v>
      </c>
      <c r="Y97" s="35">
        <v>5.6763982000000001E-12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6.9261028999999995E-11</v>
      </c>
      <c r="AG97" s="29">
        <v>3.85267276E-11</v>
      </c>
      <c r="AH97" s="29">
        <v>2.2062252800000001E-11</v>
      </c>
      <c r="AI97" s="29">
        <v>2.6766569999999999E-11</v>
      </c>
      <c r="AJ97" s="29">
        <v>2.3595333499999999E-11</v>
      </c>
      <c r="AK97" s="3">
        <f t="shared" si="1"/>
        <v>1.3826566012142855E-11</v>
      </c>
      <c r="AP97" s="2">
        <f>((AK97-AK$23)*100)/AK$23</f>
        <v>-15.226062329102028</v>
      </c>
      <c r="AS97" t="s">
        <v>127</v>
      </c>
    </row>
    <row r="98" spans="1:45" x14ac:dyDescent="0.25">
      <c r="A98" t="s">
        <v>0</v>
      </c>
      <c r="B98" s="37">
        <v>9.6442624000000001E-12</v>
      </c>
      <c r="C98" s="34">
        <v>4.6717207999999999E-12</v>
      </c>
      <c r="D98" s="34">
        <v>4.2075756999999997E-12</v>
      </c>
      <c r="E98" s="34">
        <v>3.3834725000000002E-12</v>
      </c>
      <c r="F98" s="34">
        <v>3.6951519999999996E-12</v>
      </c>
      <c r="G98" s="34">
        <v>4.6725800999999999E-12</v>
      </c>
      <c r="H98" s="34">
        <v>5.8109315000000002E-12</v>
      </c>
      <c r="I98" s="34">
        <v>7.4508638000000002E-12</v>
      </c>
      <c r="J98" s="34">
        <v>9.0580309999999997E-12</v>
      </c>
      <c r="K98" s="34">
        <v>9.8357640999999992E-12</v>
      </c>
      <c r="L98" s="34">
        <v>8.6359063000000008E-12</v>
      </c>
      <c r="M98" s="34">
        <v>9.2059135999999996E-12</v>
      </c>
      <c r="N98" s="34">
        <v>8.6858893999999999E-12</v>
      </c>
      <c r="O98" s="34">
        <v>8.6406088999999996E-12</v>
      </c>
      <c r="P98" s="34">
        <v>1.4960682699999999E-11</v>
      </c>
      <c r="Q98" s="34">
        <v>3.9315438999999997E-11</v>
      </c>
      <c r="R98" s="34" t="s">
        <v>0</v>
      </c>
      <c r="S98" s="35">
        <v>1.3273010399999999E-11</v>
      </c>
      <c r="T98" s="35">
        <v>8.7716363000000003E-12</v>
      </c>
      <c r="U98" s="35">
        <v>5.9466107000000002E-12</v>
      </c>
      <c r="V98" s="35">
        <v>6.4913520000000001E-12</v>
      </c>
      <c r="W98" s="35">
        <v>6.5848720000000003E-12</v>
      </c>
      <c r="X98" s="35">
        <v>6.3275623999999999E-12</v>
      </c>
      <c r="Y98" s="35">
        <v>5.2612426999999998E-12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9.1827333999999994E-11</v>
      </c>
      <c r="AG98" s="29">
        <v>4.7899697999999998E-11</v>
      </c>
      <c r="AH98" s="29">
        <v>3.1329775000000003E-11</v>
      </c>
      <c r="AI98" s="29">
        <v>5.9833237999999997E-11</v>
      </c>
      <c r="AJ98" s="29">
        <v>4.9962626999999999E-11</v>
      </c>
      <c r="AK98" s="3">
        <f t="shared" si="1"/>
        <v>1.733513401071429E-11</v>
      </c>
      <c r="AP98" s="2">
        <f>((AK98-AK$24)*100)/AK$24</f>
        <v>-15.590881350010667</v>
      </c>
    </row>
    <row r="99" spans="1:45" x14ac:dyDescent="0.25">
      <c r="A99" t="s">
        <v>0</v>
      </c>
      <c r="B99" s="37">
        <v>2.5950872700000001E-11</v>
      </c>
      <c r="C99" s="34">
        <v>1.2126938299999999E-11</v>
      </c>
      <c r="D99" s="34">
        <v>6.4452216999999996E-12</v>
      </c>
      <c r="E99" s="34">
        <v>4.4072377E-12</v>
      </c>
      <c r="F99" s="34">
        <v>5.3857504000000004E-12</v>
      </c>
      <c r="G99" s="34">
        <v>6.4650302000000001E-12</v>
      </c>
      <c r="H99" s="34">
        <v>7.3775499000000006E-12</v>
      </c>
      <c r="I99" s="34">
        <v>8.3783159999999999E-12</v>
      </c>
      <c r="J99" s="34">
        <v>8.4888826000000008E-12</v>
      </c>
      <c r="K99" s="34">
        <v>8.6151316999999992E-12</v>
      </c>
      <c r="L99" s="34">
        <v>9.1698707000000004E-12</v>
      </c>
      <c r="M99" s="34">
        <v>1.0357893799999999E-11</v>
      </c>
      <c r="N99" s="34">
        <v>1.1042872900000001E-11</v>
      </c>
      <c r="O99" s="34">
        <v>8.7498963000000004E-12</v>
      </c>
      <c r="P99" s="38">
        <v>1.5080572199999999E-11</v>
      </c>
      <c r="Q99" s="38" t="s">
        <v>0</v>
      </c>
      <c r="R99" s="38">
        <v>3.3023467999999998E-11</v>
      </c>
      <c r="S99" s="35">
        <v>9.3649100999999996E-12</v>
      </c>
      <c r="T99" s="35">
        <v>7.6961561000000008E-12</v>
      </c>
      <c r="U99" s="35">
        <v>6.5109586000000004E-12</v>
      </c>
      <c r="V99" s="35">
        <v>7.7989362999999998E-12</v>
      </c>
      <c r="W99" s="35">
        <v>8.5689990999999998E-12</v>
      </c>
      <c r="X99" s="35">
        <v>6.7162765999999998E-12</v>
      </c>
      <c r="Y99" s="35">
        <v>7.3443334999999997E-12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1.57424004E-10</v>
      </c>
      <c r="AG99" s="29">
        <v>5.8237447000000004E-11</v>
      </c>
      <c r="AH99" s="29" t="s">
        <v>0</v>
      </c>
      <c r="AI99" s="29">
        <v>1.2735652499999999E-10</v>
      </c>
      <c r="AJ99" s="29">
        <v>4.7087776999999999E-11</v>
      </c>
      <c r="AK99" s="3">
        <f t="shared" si="1"/>
        <v>2.3154512162962962E-11</v>
      </c>
      <c r="AP99" s="2">
        <f>((AK99-AK$25)*100)/AK$25</f>
        <v>-7.5524305691271945</v>
      </c>
    </row>
    <row r="100" spans="1:45" x14ac:dyDescent="0.25">
      <c r="A100" t="s">
        <v>0</v>
      </c>
      <c r="B100" s="37">
        <v>4.3324540000000002E-11</v>
      </c>
      <c r="C100" s="34">
        <v>2.8341924999999999E-11</v>
      </c>
      <c r="D100" s="34">
        <v>1.2294814599999999E-11</v>
      </c>
      <c r="E100" s="34">
        <v>6.8283973000000003E-12</v>
      </c>
      <c r="F100" s="34">
        <v>6.3605558999999998E-12</v>
      </c>
      <c r="G100" s="34">
        <v>7.4459314999999996E-12</v>
      </c>
      <c r="H100" s="34">
        <v>8.3146080000000007E-12</v>
      </c>
      <c r="I100" s="34">
        <v>9.3298868999999994E-12</v>
      </c>
      <c r="J100" s="34">
        <v>8.8133017999999994E-12</v>
      </c>
      <c r="K100" s="34">
        <v>8.5767588999999993E-12</v>
      </c>
      <c r="L100" s="34">
        <v>9.6663004000000008E-12</v>
      </c>
      <c r="M100" s="34">
        <v>1.0094641E-11</v>
      </c>
      <c r="N100" s="34">
        <v>9.2572428000000002E-12</v>
      </c>
      <c r="O100" s="34">
        <v>1.1154789E-11</v>
      </c>
      <c r="P100" s="38" t="s">
        <v>0</v>
      </c>
      <c r="Q100" s="38">
        <v>4.1290394000000002E-11</v>
      </c>
      <c r="R100" s="38">
        <v>4.0049068999999999E-11</v>
      </c>
      <c r="S100" s="35">
        <v>2.7198296499999999E-11</v>
      </c>
      <c r="T100" s="35">
        <v>1.36681345E-11</v>
      </c>
      <c r="U100" s="35">
        <v>8.8854306E-12</v>
      </c>
      <c r="V100" s="35">
        <v>9.6505963000000004E-12</v>
      </c>
      <c r="W100" s="35">
        <v>1.0934804500000001E-11</v>
      </c>
      <c r="X100" s="35">
        <v>1.0486238E-11</v>
      </c>
      <c r="Y100" s="35">
        <v>1.42846015E-11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1.6742352499999999E-10</v>
      </c>
      <c r="AG100" s="29">
        <v>9.2144924999999998E-11</v>
      </c>
      <c r="AH100" s="29" t="s">
        <v>0</v>
      </c>
      <c r="AI100" s="29" t="s">
        <v>0</v>
      </c>
      <c r="AJ100" s="29" t="s">
        <v>0</v>
      </c>
      <c r="AK100" s="3">
        <f t="shared" si="1"/>
        <v>2.463278832E-11</v>
      </c>
      <c r="AP100" s="2">
        <f>((AK100-AK$26)*100)/AK$26</f>
        <v>-10.812554209365141</v>
      </c>
    </row>
    <row r="101" spans="1:45" x14ac:dyDescent="0.25">
      <c r="A101" t="s">
        <v>0</v>
      </c>
      <c r="B101" s="37" t="s">
        <v>0</v>
      </c>
      <c r="C101" s="34">
        <v>3.6920438000000001E-11</v>
      </c>
      <c r="D101" s="34">
        <v>1.55539335E-11</v>
      </c>
      <c r="E101" s="34">
        <v>7.7992552999999997E-12</v>
      </c>
      <c r="F101" s="34">
        <v>6.9212925000000001E-12</v>
      </c>
      <c r="G101" s="34">
        <v>8.4317158000000003E-12</v>
      </c>
      <c r="H101" s="34">
        <v>1.0054255199999999E-11</v>
      </c>
      <c r="I101" s="34">
        <v>1.12072788E-11</v>
      </c>
      <c r="J101" s="34">
        <v>1.15722142E-11</v>
      </c>
      <c r="K101" s="34">
        <v>1.11950313E-11</v>
      </c>
      <c r="L101" s="34">
        <v>1.19356989E-11</v>
      </c>
      <c r="M101" s="34">
        <v>1.10812538E-11</v>
      </c>
      <c r="N101" s="34">
        <v>8.9689542999999997E-12</v>
      </c>
      <c r="O101" s="34">
        <v>1.26960894E-11</v>
      </c>
      <c r="P101" s="38" t="s">
        <v>0</v>
      </c>
      <c r="Q101" s="38">
        <v>4.5761026999999997E-11</v>
      </c>
      <c r="R101" s="38">
        <v>4.1313240499999997E-11</v>
      </c>
      <c r="S101" s="35">
        <v>3.4070750999999999E-11</v>
      </c>
      <c r="T101" s="35">
        <v>1.55833814E-11</v>
      </c>
      <c r="U101" s="35">
        <v>1.1547495E-11</v>
      </c>
      <c r="V101" s="35">
        <v>1.32857398E-11</v>
      </c>
      <c r="W101" s="35">
        <v>1.51296696E-11</v>
      </c>
      <c r="X101" s="35">
        <v>1.4847800799999999E-11</v>
      </c>
      <c r="Y101" s="35">
        <v>2.2170222999999999E-11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2.05195124E-11</v>
      </c>
      <c r="AG101" s="29">
        <v>3.79379497E-10</v>
      </c>
      <c r="AH101" s="29" t="s">
        <v>0</v>
      </c>
      <c r="AI101" s="29" t="s">
        <v>0</v>
      </c>
      <c r="AJ101" s="29" t="s">
        <v>0</v>
      </c>
      <c r="AK101" s="3">
        <f t="shared" si="1"/>
        <v>3.24144061875E-11</v>
      </c>
      <c r="AP101" s="2">
        <f>((AK101-AK$27)*100)/AK$27</f>
        <v>-6.4673869764835006</v>
      </c>
    </row>
    <row r="102" spans="1:45" x14ac:dyDescent="0.25">
      <c r="A102" t="s">
        <v>0</v>
      </c>
      <c r="B102" s="37" t="s">
        <v>0</v>
      </c>
      <c r="C102" s="34">
        <v>7.5222903999999996E-11</v>
      </c>
      <c r="D102" s="34">
        <v>2.1591909E-11</v>
      </c>
      <c r="E102" s="34">
        <v>6.9908843999999999E-12</v>
      </c>
      <c r="F102" s="34">
        <v>3.1019151999999998E-12</v>
      </c>
      <c r="G102" s="34">
        <v>2.9900089999999999E-12</v>
      </c>
      <c r="H102" s="34">
        <v>4.2498358000000004E-12</v>
      </c>
      <c r="I102" s="34">
        <v>5.4495102000000004E-12</v>
      </c>
      <c r="J102" s="34">
        <v>6.4529280999999998E-12</v>
      </c>
      <c r="K102" s="34">
        <v>1.1830872300000001E-11</v>
      </c>
      <c r="L102" s="34">
        <v>1.39398218E-11</v>
      </c>
      <c r="M102" s="34">
        <v>1.30515883E-11</v>
      </c>
      <c r="N102" s="34">
        <v>1.24898987E-11</v>
      </c>
      <c r="O102" s="34">
        <v>2.0477685999999999E-11</v>
      </c>
      <c r="P102" s="38" t="s">
        <v>0</v>
      </c>
      <c r="Q102" s="38">
        <v>6.2651881000000005E-11</v>
      </c>
      <c r="R102" s="38">
        <v>3.2430560999999999E-11</v>
      </c>
      <c r="S102" s="35">
        <v>1.85741804E-11</v>
      </c>
      <c r="T102" s="35">
        <v>1.20903765E-11</v>
      </c>
      <c r="U102" s="35">
        <v>1.1505476800000001E-11</v>
      </c>
      <c r="V102" s="35">
        <v>1.38620238E-11</v>
      </c>
      <c r="W102" s="35">
        <v>1.7276753800000001E-11</v>
      </c>
      <c r="X102" s="35">
        <v>1.8344515500000001E-11</v>
      </c>
      <c r="Y102" s="35">
        <v>1.6159708299999999E-11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1.8215238177272728E-11</v>
      </c>
      <c r="AP102" s="2">
        <f>((AK102-AK$28)*100)/AK$28</f>
        <v>-10.244559502602209</v>
      </c>
    </row>
    <row r="103" spans="1:45" x14ac:dyDescent="0.25">
      <c r="A103" s="32" t="s">
        <v>0</v>
      </c>
      <c r="B103" s="39" t="s">
        <v>0</v>
      </c>
      <c r="C103" s="32">
        <v>1.51550592E-11</v>
      </c>
      <c r="D103" s="32">
        <v>5.46682525E-11</v>
      </c>
      <c r="E103" s="32">
        <v>6.0436977000000006E-11</v>
      </c>
      <c r="F103" s="32">
        <v>5.7555511500000003E-11</v>
      </c>
      <c r="G103" s="32">
        <v>3.8932260000000001E-11</v>
      </c>
      <c r="H103" s="32">
        <v>3.2456537000000001E-11</v>
      </c>
      <c r="I103" s="32">
        <v>1.9475400000000001E-11</v>
      </c>
      <c r="J103" s="32">
        <v>1.31681833E-11</v>
      </c>
      <c r="K103" s="32">
        <v>8.0259530000000003E-12</v>
      </c>
      <c r="L103" s="32">
        <v>6.1143183000000004E-12</v>
      </c>
      <c r="M103" s="32">
        <v>8.2787533000000003E-12</v>
      </c>
      <c r="N103" s="32">
        <v>2.1862164699999998E-11</v>
      </c>
      <c r="O103" s="32">
        <v>2.90598976E-11</v>
      </c>
      <c r="P103" s="32" t="s">
        <v>0</v>
      </c>
      <c r="Q103" s="32" t="s">
        <v>0</v>
      </c>
      <c r="R103" s="32" t="s">
        <v>0</v>
      </c>
      <c r="S103" s="33">
        <v>1.03069254E-10</v>
      </c>
      <c r="T103" s="33">
        <v>6.1818658999999994E-11</v>
      </c>
      <c r="U103" s="33">
        <v>4.5585593000000003E-11</v>
      </c>
      <c r="V103" s="33">
        <v>2.1577666999999999E-11</v>
      </c>
      <c r="W103" s="33">
        <v>6.2511736E-12</v>
      </c>
      <c r="X103" s="33">
        <v>2.3295244300000001E-11</v>
      </c>
      <c r="Y103" s="33">
        <v>1.9656687E-11</v>
      </c>
      <c r="Z103" s="33" t="s">
        <v>0</v>
      </c>
      <c r="AA103" s="40" t="s">
        <v>0</v>
      </c>
      <c r="AB103" s="40">
        <v>3.6761231399999996E-12</v>
      </c>
      <c r="AC103" s="40">
        <v>1.02679647E-11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3.0017619688181815E-11</v>
      </c>
      <c r="AP103" s="2">
        <f>((AK103-AK$29)*100)/AK$29</f>
        <v>-16.335052994215257</v>
      </c>
    </row>
    <row r="104" spans="1:45" x14ac:dyDescent="0.25">
      <c r="A104" s="31" t="s">
        <v>0</v>
      </c>
      <c r="B104" s="41" t="s">
        <v>0</v>
      </c>
      <c r="C104" s="31" t="s">
        <v>0</v>
      </c>
      <c r="D104" s="31">
        <v>1.14959459E-10</v>
      </c>
      <c r="E104" s="31">
        <v>1.2452792E-10</v>
      </c>
      <c r="F104" s="31">
        <v>1.13880212E-10</v>
      </c>
      <c r="G104" s="31">
        <v>1.0693569999999999E-10</v>
      </c>
      <c r="H104" s="31">
        <v>9.8411205999999998E-11</v>
      </c>
      <c r="I104" s="31">
        <v>8.6726775E-11</v>
      </c>
      <c r="J104" s="31">
        <v>7.1850266000000001E-11</v>
      </c>
      <c r="K104" s="31">
        <v>5.4002002E-11</v>
      </c>
      <c r="L104" s="31">
        <v>3.7891700999999998E-11</v>
      </c>
      <c r="M104" s="31">
        <v>2.7955804300000001E-11</v>
      </c>
      <c r="N104" s="31">
        <v>3.2079918999999999E-11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6.8288849E-10</v>
      </c>
      <c r="T104" s="33">
        <v>5.0696345999999998E-10</v>
      </c>
      <c r="U104" s="33">
        <v>2.6142275000000001E-10</v>
      </c>
      <c r="V104" s="33">
        <v>1.3508967599999999E-10</v>
      </c>
      <c r="W104" s="33">
        <v>5.6433541000000001E-11</v>
      </c>
      <c r="X104" s="33">
        <v>3.0132739000000001E-11</v>
      </c>
      <c r="Y104" s="33">
        <v>3.6235881000000003E-11</v>
      </c>
      <c r="Z104" s="33">
        <v>2.0966365000000002E-11</v>
      </c>
      <c r="AA104" s="40">
        <v>1.3325441099999999E-11</v>
      </c>
      <c r="AB104" s="40">
        <v>1.09592998E-11</v>
      </c>
      <c r="AC104" s="40">
        <v>1.4902708000000001E-11</v>
      </c>
      <c r="AD104" s="40">
        <v>6.5236211000000003E-12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1.1500282331739131E-10</v>
      </c>
      <c r="AP104" s="2">
        <f>((AK104-AK$30)*100)/AK$30</f>
        <v>2.2105191677409692</v>
      </c>
    </row>
    <row r="105" spans="1:45" x14ac:dyDescent="0.25">
      <c r="A105" s="31" t="s">
        <v>0</v>
      </c>
      <c r="B105" s="41" t="s">
        <v>0</v>
      </c>
      <c r="C105" s="31" t="s">
        <v>0</v>
      </c>
      <c r="D105" s="31">
        <v>1.4955228399999999E-10</v>
      </c>
      <c r="E105" s="31">
        <v>1.3798188099999999E-10</v>
      </c>
      <c r="F105" s="31">
        <v>1.2549749100000001E-10</v>
      </c>
      <c r="G105" s="31">
        <v>1.2117305200000001E-10</v>
      </c>
      <c r="H105" s="31">
        <v>1.16137795E-10</v>
      </c>
      <c r="I105" s="31">
        <v>1.0805287199999999E-10</v>
      </c>
      <c r="J105" s="31">
        <v>9.7736930000000002E-11</v>
      </c>
      <c r="K105" s="31">
        <v>8.6450219999999994E-11</v>
      </c>
      <c r="L105" s="31">
        <v>7.4362554000000003E-11</v>
      </c>
      <c r="M105" s="31">
        <v>5.5774623500000002E-11</v>
      </c>
      <c r="N105" s="31">
        <v>4.0024181999999998E-11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4.7387794000000005E-10</v>
      </c>
      <c r="T105" s="33">
        <v>5.1322137500000004E-10</v>
      </c>
      <c r="U105" s="33">
        <v>4.6724405399999996E-10</v>
      </c>
      <c r="V105" s="33">
        <v>3.35736806E-10</v>
      </c>
      <c r="W105" s="33">
        <v>2.0688776700000001E-10</v>
      </c>
      <c r="X105" s="33">
        <v>1.045322E-10</v>
      </c>
      <c r="Y105" s="33">
        <v>5.6047459000000003E-11</v>
      </c>
      <c r="Z105" s="33" t="s">
        <v>0</v>
      </c>
      <c r="AA105" s="40">
        <v>2.2140658499999999E-11</v>
      </c>
      <c r="AB105" s="40">
        <v>1.9997021000000001E-11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1.6562145824999998E-10</v>
      </c>
      <c r="AP105" s="2">
        <f>((AK105-AK$31)*100)/AK$31</f>
        <v>10.624987783922313</v>
      </c>
    </row>
    <row r="106" spans="1:45" x14ac:dyDescent="0.25">
      <c r="A106" s="31" t="s">
        <v>0</v>
      </c>
      <c r="B106" s="41" t="s">
        <v>0</v>
      </c>
      <c r="C106" s="31" t="s">
        <v>0</v>
      </c>
      <c r="D106" s="31">
        <v>1.4058173200000001E-10</v>
      </c>
      <c r="E106" s="31">
        <v>1.1775766000000001E-10</v>
      </c>
      <c r="F106" s="31">
        <v>1.1905844300000001E-10</v>
      </c>
      <c r="G106" s="31">
        <v>1.16382234E-10</v>
      </c>
      <c r="H106" s="31">
        <v>1.13732517E-10</v>
      </c>
      <c r="I106" s="31">
        <v>1.09908335E-10</v>
      </c>
      <c r="J106" s="31">
        <v>1.0535809700000001E-10</v>
      </c>
      <c r="K106" s="31">
        <v>9.7760633999999998E-11</v>
      </c>
      <c r="L106" s="31">
        <v>8.6657830000000002E-11</v>
      </c>
      <c r="M106" s="31">
        <v>7.2647885000000003E-11</v>
      </c>
      <c r="N106" s="31">
        <v>5.8912315000000005E-11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4.05112022E-10</v>
      </c>
      <c r="U106" s="33">
        <v>3.5491804700000002E-10</v>
      </c>
      <c r="V106" s="33">
        <v>3.5577306799999999E-10</v>
      </c>
      <c r="W106" s="33">
        <v>2.9340492300000002E-10</v>
      </c>
      <c r="X106" s="33">
        <v>1.9978670499999999E-10</v>
      </c>
      <c r="Y106" s="33">
        <v>1.1869927200000001E-10</v>
      </c>
      <c r="Z106" s="33">
        <v>8.4513579999999999E-11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1.6394251661111109E-10</v>
      </c>
      <c r="AP106" s="2">
        <f>((AK106-AK$32)*100)/AK$32</f>
        <v>5.1456770133705652</v>
      </c>
    </row>
    <row r="107" spans="1:45" x14ac:dyDescent="0.25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1.00995856E-10</v>
      </c>
      <c r="F107" s="31">
        <v>1.04838381E-10</v>
      </c>
      <c r="G107" s="31">
        <v>1.04229648E-10</v>
      </c>
      <c r="H107" s="31">
        <v>1.00915038E-10</v>
      </c>
      <c r="I107" s="31">
        <v>1.02931797E-10</v>
      </c>
      <c r="J107" s="31">
        <v>1.0361866600000001E-10</v>
      </c>
      <c r="K107" s="31">
        <v>9.7833805000000006E-11</v>
      </c>
      <c r="L107" s="31">
        <v>8.6243866E-11</v>
      </c>
      <c r="M107" s="31">
        <v>7.2750227000000003E-11</v>
      </c>
      <c r="N107" s="31">
        <v>6.8043828000000005E-11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3.2451396000000001E-10</v>
      </c>
      <c r="V107" s="33">
        <v>2.8600237199999999E-10</v>
      </c>
      <c r="W107" s="33">
        <v>2.3690113E-10</v>
      </c>
      <c r="X107" s="33">
        <v>1.8881809E-10</v>
      </c>
      <c r="Y107" s="33">
        <v>1.3641756899999999E-10</v>
      </c>
      <c r="Z107" s="33">
        <v>9.9131640999999995E-11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1.3838661712499997E-10</v>
      </c>
      <c r="AP107" s="2">
        <f>((AK107-AK$33)*100)/AK$33</f>
        <v>-2.1982773113567853</v>
      </c>
    </row>
    <row r="108" spans="1:45" x14ac:dyDescent="0.25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4.4236464000000001E-11</v>
      </c>
      <c r="F108" s="27">
        <v>7.5974681000000005E-11</v>
      </c>
      <c r="G108" s="27">
        <v>7.4907476000000006E-11</v>
      </c>
      <c r="H108" s="27">
        <v>5.8245681E-11</v>
      </c>
      <c r="I108" s="27">
        <v>7.4374552000000002E-11</v>
      </c>
      <c r="J108" s="27">
        <v>9.2668957999999995E-11</v>
      </c>
      <c r="K108" s="27">
        <v>8.4591328000000006E-11</v>
      </c>
      <c r="L108" s="27">
        <v>7.7693213999999999E-11</v>
      </c>
      <c r="M108" s="27">
        <v>6.2469796999999998E-11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2.4925684700000002E-10</v>
      </c>
      <c r="V108" s="27">
        <v>2.27385837E-10</v>
      </c>
      <c r="W108" s="27">
        <v>1.90835306E-10</v>
      </c>
      <c r="X108" s="27">
        <v>1.4686718000000001E-10</v>
      </c>
      <c r="Y108" s="27">
        <v>1.1610082E-10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1.1254343864285713E-10</v>
      </c>
      <c r="AP108" s="2">
        <f>((AK108-AK$34)*100)/AK$34</f>
        <v>4.9954238198216565</v>
      </c>
    </row>
    <row r="109" spans="1:45" x14ac:dyDescent="0.25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7.4377679999999998E-11</v>
      </c>
      <c r="H109" s="27">
        <v>7.4355658999999997E-11</v>
      </c>
      <c r="I109" s="27">
        <v>7.4908814000000003E-11</v>
      </c>
      <c r="J109" s="27">
        <v>8.2137509999999997E-11</v>
      </c>
      <c r="K109" s="27">
        <v>6.7250006000000004E-11</v>
      </c>
      <c r="L109" s="27">
        <v>5.6834574000000003E-11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1.4137965300000001E-10</v>
      </c>
      <c r="V109" s="27">
        <v>1.27135478E-10</v>
      </c>
      <c r="W109" s="27">
        <v>1.1481249200000001E-10</v>
      </c>
      <c r="X109" s="27">
        <v>9.8569080000000001E-11</v>
      </c>
      <c r="Y109" s="27">
        <v>8.4046702000000006E-11</v>
      </c>
      <c r="Z109" s="27">
        <v>6.5756831E-11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8.8463706583333343E-11</v>
      </c>
      <c r="AP109" s="2">
        <f>((AK109-AK$35)*100)/AK$35</f>
        <v>0.2106450854550227</v>
      </c>
    </row>
    <row r="110" spans="1:45" x14ac:dyDescent="0.25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4.5025261999999997E-11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6.0254824000000005E-11</v>
      </c>
      <c r="U110" s="25">
        <v>7.0357940000000003E-11</v>
      </c>
      <c r="V110" s="25" t="s">
        <v>0</v>
      </c>
      <c r="W110" s="25" t="s">
        <v>0</v>
      </c>
      <c r="X110" s="25">
        <v>2.9131878999999999E-11</v>
      </c>
      <c r="Y110" s="25">
        <v>4.5235903999999998E-11</v>
      </c>
      <c r="Z110" s="25">
        <v>4.2946049999999999E-11</v>
      </c>
      <c r="AA110" s="25">
        <v>4.3846870999999999E-11</v>
      </c>
      <c r="AB110" s="25">
        <v>4.3601635999999998E-11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4.7550045749999996E-11</v>
      </c>
      <c r="AP110" s="22">
        <f>((AK110-AK$36)*100)/AK$36</f>
        <v>-21.502816241618756</v>
      </c>
    </row>
    <row r="111" spans="1:45" x14ac:dyDescent="0.25">
      <c r="A111" s="25">
        <v>3.4218402000000001E-11</v>
      </c>
      <c r="B111" s="26">
        <v>3.4769703999999997E-11</v>
      </c>
      <c r="C111" s="25">
        <v>3.4456360000000002E-11</v>
      </c>
      <c r="D111" s="25">
        <v>3.3936239000000001E-11</v>
      </c>
      <c r="E111" s="25">
        <v>3.2682146499999999E-11</v>
      </c>
      <c r="F111" s="25">
        <v>3.1952147000000002E-11</v>
      </c>
      <c r="G111" s="25">
        <v>3.1325147499999997E-11</v>
      </c>
      <c r="H111" s="25">
        <v>3.0829134000000003E-11</v>
      </c>
      <c r="I111" s="25">
        <v>3.0499999999999998E-11</v>
      </c>
      <c r="J111" s="25">
        <v>3.0448097000000002E-11</v>
      </c>
      <c r="K111" s="25">
        <v>2.9891618000000003E-11</v>
      </c>
      <c r="L111" s="25">
        <v>2.9769963000000002E-11</v>
      </c>
      <c r="M111" s="25">
        <v>2.9891114000000003E-11</v>
      </c>
      <c r="N111" s="25">
        <v>2.9962445000000002E-11</v>
      </c>
      <c r="O111" s="25">
        <v>3.1460379E-11</v>
      </c>
      <c r="P111" s="25">
        <v>3.3697911E-11</v>
      </c>
      <c r="Q111" s="25">
        <v>3.5130421999999997E-11</v>
      </c>
      <c r="R111" s="25">
        <v>3.6096609999999998E-11</v>
      </c>
      <c r="S111" s="25">
        <v>3.8245908E-11</v>
      </c>
      <c r="T111" s="25">
        <v>3.8889519000000001E-11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3.3637231999999998E-11</v>
      </c>
      <c r="Z111" s="25">
        <v>4.1420156999999998E-11</v>
      </c>
      <c r="AA111" s="25">
        <v>4.0192554E-11</v>
      </c>
      <c r="AB111" s="25">
        <v>4.1853647000000001E-11</v>
      </c>
      <c r="AC111" s="25">
        <v>3.8551385999999997E-11</v>
      </c>
      <c r="AD111" s="25">
        <v>3.7426881999999997E-11</v>
      </c>
      <c r="AE111" s="25">
        <v>3.9147994000000001E-11</v>
      </c>
      <c r="AF111" s="25">
        <v>3.7401222000000002E-11</v>
      </c>
      <c r="AG111" s="25">
        <v>3.5832276000000003E-11</v>
      </c>
      <c r="AH111" s="25">
        <v>3.6497443000000001E-11</v>
      </c>
      <c r="AI111" s="25">
        <v>3.6092036000000001E-11</v>
      </c>
      <c r="AJ111" s="25">
        <v>3.4447066000000001E-11</v>
      </c>
      <c r="AK111" s="3">
        <f t="shared" si="1"/>
        <v>3.4707911281250001E-11</v>
      </c>
      <c r="AP111" s="22">
        <f>((AK111-AK$37)*100)/AK$37</f>
        <v>-10.59872292763019</v>
      </c>
    </row>
    <row r="112" spans="1:45" x14ac:dyDescent="0.25">
      <c r="A112" t="s">
        <v>49</v>
      </c>
      <c r="AK112" s="17">
        <f>SUM(A76:AJ109)/867</f>
        <v>5.357866415829298E-11</v>
      </c>
      <c r="AP112" s="23">
        <f>((AK112-AK$38)*100)/AK$38</f>
        <v>-0.61047105112929068</v>
      </c>
      <c r="AQ112" s="24" t="s">
        <v>125</v>
      </c>
    </row>
    <row r="113" spans="1:47" x14ac:dyDescent="0.25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0</v>
      </c>
      <c r="B114" s="26">
        <v>5.3879068999999998E-11</v>
      </c>
      <c r="C114" s="25">
        <v>5.4964235999999999E-11</v>
      </c>
      <c r="D114" s="25">
        <v>5.9594727000000006E-11</v>
      </c>
      <c r="E114" s="25">
        <v>7.5483047999999996E-11</v>
      </c>
      <c r="F114" s="25">
        <v>5.7543466E-11</v>
      </c>
      <c r="G114" s="25">
        <v>5.4877929000000002E-11</v>
      </c>
      <c r="H114" s="25">
        <v>5.3606637E-11</v>
      </c>
      <c r="I114" s="25">
        <v>5.4519667999999999E-11</v>
      </c>
      <c r="J114" s="25">
        <v>7.4213592999999995E-11</v>
      </c>
      <c r="K114" s="25">
        <v>5.2547190000000002E-11</v>
      </c>
      <c r="L114" s="25">
        <v>6.0391987000000001E-11</v>
      </c>
      <c r="M114" s="25">
        <v>6.0597428000000004E-11</v>
      </c>
      <c r="N114" s="25">
        <v>6.0991524999999996E-11</v>
      </c>
      <c r="O114" s="25">
        <v>5.2677731000000001E-11</v>
      </c>
      <c r="P114" s="25">
        <v>7.0661248999999995E-11</v>
      </c>
      <c r="Q114" s="25">
        <v>7.2711757E-11</v>
      </c>
      <c r="R114" s="25">
        <v>5.3124868999999999E-11</v>
      </c>
      <c r="S114" s="25">
        <v>5.0433895E-11</v>
      </c>
      <c r="T114" s="25">
        <v>5.4800463000000003E-11</v>
      </c>
      <c r="U114" s="25">
        <v>5.2679603000000003E-11</v>
      </c>
      <c r="V114" s="25">
        <v>5.0005072000000002E-11</v>
      </c>
      <c r="W114" s="25">
        <v>5.2677152000000003E-11</v>
      </c>
      <c r="X114" s="25">
        <v>5.1935464000000002E-11</v>
      </c>
      <c r="Y114" s="25">
        <v>5.3146850999999997E-11</v>
      </c>
      <c r="Z114" s="25">
        <v>5.1053552000000003E-11</v>
      </c>
      <c r="AA114" s="25">
        <v>5.2651830999999998E-11</v>
      </c>
      <c r="AB114" s="25">
        <v>5.3710429999999997E-11</v>
      </c>
      <c r="AC114" s="25">
        <v>5.4756620000000001E-11</v>
      </c>
      <c r="AD114" s="25">
        <v>5.7364975999999999E-11</v>
      </c>
      <c r="AE114" s="25">
        <v>5.8362943999999999E-11</v>
      </c>
      <c r="AF114" s="25">
        <v>5.8710183000000006E-11</v>
      </c>
      <c r="AG114" s="25">
        <v>5.1010672E-11</v>
      </c>
      <c r="AH114" s="25">
        <v>5.5337462000000002E-11</v>
      </c>
      <c r="AI114" s="25">
        <v>5.8741317E-11</v>
      </c>
      <c r="AJ114" s="25" t="s">
        <v>0</v>
      </c>
      <c r="AK114" s="3">
        <f>AVERAGE(A114:AJ114)</f>
        <v>5.7051899882352943E-11</v>
      </c>
      <c r="AM114" s="6" t="s">
        <v>94</v>
      </c>
      <c r="AO114" s="2">
        <f>SUM(A147:AJ148)/40</f>
        <v>3.9739418837499991E-11</v>
      </c>
      <c r="AP114" s="2">
        <f>((AK114-AK$3)*100)/AK$3</f>
        <v>1.7412217014008728</v>
      </c>
      <c r="AR114" s="6" t="s">
        <v>94</v>
      </c>
      <c r="AS114" s="2"/>
      <c r="AT114" s="2">
        <f>((AO114-AO$3)*100)/AO$3</f>
        <v>-7.9534715555908182</v>
      </c>
    </row>
    <row r="115" spans="1:47" x14ac:dyDescent="0.25">
      <c r="A115" s="27">
        <v>8.1623028999999996E-11</v>
      </c>
      <c r="B115" s="28">
        <v>7.9547434000000004E-11</v>
      </c>
      <c r="C115" s="27">
        <v>8.3069635000000006E-11</v>
      </c>
      <c r="D115" s="27">
        <v>8.6825111999999995E-11</v>
      </c>
      <c r="E115" s="27">
        <v>8.9701809999999996E-11</v>
      </c>
      <c r="F115" s="27">
        <v>8.9408648999999994E-11</v>
      </c>
      <c r="G115" s="27">
        <v>9.0037969000000004E-11</v>
      </c>
      <c r="H115" s="27">
        <v>8.7863820000000002E-11</v>
      </c>
      <c r="I115" s="27">
        <v>8.6232083000000003E-11</v>
      </c>
      <c r="J115" s="27">
        <v>8.4099020999999996E-11</v>
      </c>
      <c r="K115" s="27">
        <v>8.3029764000000003E-11</v>
      </c>
      <c r="L115" s="27">
        <v>8.4057617000000006E-11</v>
      </c>
      <c r="M115" s="27">
        <v>8.4030251999999996E-11</v>
      </c>
      <c r="N115" s="27">
        <v>8.3958146999999997E-11</v>
      </c>
      <c r="O115" s="27">
        <v>8.2398029999999995E-11</v>
      </c>
      <c r="P115" s="27">
        <v>8.3645480999999999E-11</v>
      </c>
      <c r="Q115" s="27">
        <v>8.5388353000000001E-11</v>
      </c>
      <c r="R115" s="27">
        <v>8.5321209999999996E-11</v>
      </c>
      <c r="S115" s="27">
        <v>8.4536685000000005E-11</v>
      </c>
      <c r="T115" s="27">
        <v>8.1042156999999997E-11</v>
      </c>
      <c r="U115" s="27">
        <v>7.9368700000000005E-11</v>
      </c>
      <c r="V115" s="27">
        <v>7.4235037999999999E-11</v>
      </c>
      <c r="W115" s="27">
        <v>7.0887292000000001E-11</v>
      </c>
      <c r="X115" s="27">
        <v>7.2089904999999997E-11</v>
      </c>
      <c r="Y115" s="27">
        <v>7.1333698999999997E-11</v>
      </c>
      <c r="Z115" s="27">
        <v>7.1999551000000003E-11</v>
      </c>
      <c r="AA115" s="27">
        <v>7.2757933999999999E-11</v>
      </c>
      <c r="AB115" s="27">
        <v>7.4575129000000002E-11</v>
      </c>
      <c r="AC115" s="27">
        <v>7.4659137000000003E-11</v>
      </c>
      <c r="AD115" s="27">
        <v>7.4909844999999997E-11</v>
      </c>
      <c r="AE115" s="27">
        <v>7.2977879999999994E-11</v>
      </c>
      <c r="AF115" s="27">
        <v>8.0357581999999994E-11</v>
      </c>
      <c r="AG115" s="27">
        <v>7.9813820000000002E-11</v>
      </c>
      <c r="AH115" s="27">
        <v>7.9011740000000003E-11</v>
      </c>
      <c r="AI115" s="27">
        <v>8.1634608999999998E-11</v>
      </c>
      <c r="AJ115" s="27">
        <v>8.0525751000000002E-11</v>
      </c>
      <c r="AK115" s="3">
        <f t="shared" ref="AK115:AK178" si="2">AVERAGE(A115:AJ115)</f>
        <v>8.0748718611111125E-11</v>
      </c>
      <c r="AM115" s="6" t="s">
        <v>116</v>
      </c>
      <c r="AO115" s="2">
        <f>SUM(A113:AJ114)/34</f>
        <v>5.7051899882352943E-11</v>
      </c>
      <c r="AP115" s="2">
        <f>((AK115-AK$4)*100)/AK$4</f>
        <v>4.5010475475977181</v>
      </c>
      <c r="AR115" s="6" t="s">
        <v>116</v>
      </c>
      <c r="AS115" s="2"/>
      <c r="AT115" s="1">
        <f>((AO115-AO$4)*100)/AO$4</f>
        <v>1.7412217014008728</v>
      </c>
    </row>
    <row r="116" spans="1:47" x14ac:dyDescent="0.25">
      <c r="A116" s="27">
        <v>1.0809908000000001E-10</v>
      </c>
      <c r="B116" s="28">
        <v>1.08571769E-10</v>
      </c>
      <c r="C116" s="27">
        <v>1.11208423E-10</v>
      </c>
      <c r="D116" s="27">
        <v>1.1244214899999999E-10</v>
      </c>
      <c r="E116" s="27">
        <v>1.13618132E-10</v>
      </c>
      <c r="F116" s="27">
        <v>1.13218737E-10</v>
      </c>
      <c r="G116" s="27">
        <v>1.13259513E-10</v>
      </c>
      <c r="H116" s="27">
        <v>1.13693492E-10</v>
      </c>
      <c r="I116" s="27">
        <v>1.12760897E-10</v>
      </c>
      <c r="J116" s="27">
        <v>1.14168874E-10</v>
      </c>
      <c r="K116" s="27">
        <v>1.13919427E-10</v>
      </c>
      <c r="L116" s="27">
        <v>1.1296150400000001E-10</v>
      </c>
      <c r="M116" s="27">
        <v>1.12265926E-10</v>
      </c>
      <c r="N116" s="27">
        <v>1.10438771E-10</v>
      </c>
      <c r="O116" s="27">
        <v>1.09995576E-10</v>
      </c>
      <c r="P116" s="27">
        <v>1.09776598E-10</v>
      </c>
      <c r="Q116" s="27">
        <v>1.09192097E-10</v>
      </c>
      <c r="R116" s="27">
        <v>1.06152954E-10</v>
      </c>
      <c r="S116" s="27">
        <v>1.0334114099999999E-10</v>
      </c>
      <c r="T116" s="27">
        <v>1.00209852E-10</v>
      </c>
      <c r="U116" s="27">
        <v>9.8862680000000004E-11</v>
      </c>
      <c r="V116" s="27">
        <v>9.6346599000000003E-11</v>
      </c>
      <c r="W116" s="27">
        <v>9.4792890000000004E-11</v>
      </c>
      <c r="X116" s="27">
        <v>9.3828454E-11</v>
      </c>
      <c r="Y116" s="27">
        <v>9.3378648999999994E-11</v>
      </c>
      <c r="Z116" s="27">
        <v>9.1912256000000006E-11</v>
      </c>
      <c r="AA116" s="27">
        <v>9.4449660000000005E-11</v>
      </c>
      <c r="AB116" s="27">
        <v>9.7454969000000003E-11</v>
      </c>
      <c r="AC116" s="27">
        <v>9.8627386000000003E-11</v>
      </c>
      <c r="AD116" s="27">
        <v>9.9748786000000002E-11</v>
      </c>
      <c r="AE116" s="27">
        <v>9.6638904000000002E-11</v>
      </c>
      <c r="AF116" s="27">
        <v>9.8578014999999995E-11</v>
      </c>
      <c r="AG116" s="27">
        <v>1.01963743E-10</v>
      </c>
      <c r="AH116" s="27">
        <v>1.02912509E-10</v>
      </c>
      <c r="AI116" s="27">
        <v>1.05281981E-10</v>
      </c>
      <c r="AJ116" s="27">
        <v>1.0687291E-10</v>
      </c>
      <c r="AK116" s="3">
        <f t="shared" si="2"/>
        <v>1.0502625841666668E-10</v>
      </c>
      <c r="AM116" s="10" t="s">
        <v>94</v>
      </c>
      <c r="AO116" s="2">
        <f>SUM(A145:AJ146)/26</f>
        <v>1.0140918742307692E-10</v>
      </c>
      <c r="AP116" s="2">
        <f>((AK116-AK$5)*100)/AK$5</f>
        <v>3.9180739971990568</v>
      </c>
      <c r="AR116" s="10" t="s">
        <v>94</v>
      </c>
      <c r="AS116" s="2"/>
      <c r="AT116" s="1">
        <f>((AO116-AO$5)*100)/AO$5</f>
        <v>2.9946059723966969</v>
      </c>
    </row>
    <row r="117" spans="1:47" x14ac:dyDescent="0.25">
      <c r="A117" s="29">
        <v>1.1424979800000001E-10</v>
      </c>
      <c r="B117" s="30">
        <v>1.13212542E-10</v>
      </c>
      <c r="C117" s="29">
        <v>1.1267743E-10</v>
      </c>
      <c r="D117" s="29">
        <v>1.13110022E-10</v>
      </c>
      <c r="E117" s="31">
        <v>1.12777761E-10</v>
      </c>
      <c r="F117" s="31">
        <v>1.12676548E-10</v>
      </c>
      <c r="G117" s="31">
        <v>1.1274391499999999E-10</v>
      </c>
      <c r="H117" s="31">
        <v>1.1439147E-10</v>
      </c>
      <c r="I117" s="31">
        <v>1.14413852E-10</v>
      </c>
      <c r="J117" s="31">
        <v>1.13227623E-10</v>
      </c>
      <c r="K117" s="31">
        <v>1.1177174999999999E-10</v>
      </c>
      <c r="L117" s="31">
        <v>1.10286842E-10</v>
      </c>
      <c r="M117" s="31">
        <v>1.09813816E-10</v>
      </c>
      <c r="N117" s="31">
        <v>1.09610022E-10</v>
      </c>
      <c r="O117" s="31">
        <v>1.09203952E-10</v>
      </c>
      <c r="P117" s="31">
        <v>1.0639662E-10</v>
      </c>
      <c r="Q117" s="32">
        <v>1.04576411E-10</v>
      </c>
      <c r="R117" s="32">
        <v>1.02001207E-10</v>
      </c>
      <c r="S117" s="33">
        <v>9.5674223000000006E-11</v>
      </c>
      <c r="T117" s="33" t="s">
        <v>0</v>
      </c>
      <c r="U117" s="33">
        <v>1.00249269E-10</v>
      </c>
      <c r="V117" s="33">
        <v>9.8156870999999997E-11</v>
      </c>
      <c r="W117" s="33">
        <v>9.7673192000000005E-11</v>
      </c>
      <c r="X117" s="33">
        <v>9.7696817999999995E-11</v>
      </c>
      <c r="Y117" s="33">
        <v>9.8431988E-11</v>
      </c>
      <c r="Z117" s="33">
        <v>1.00226183E-10</v>
      </c>
      <c r="AA117" s="33">
        <v>1.0266877900000001E-10</v>
      </c>
      <c r="AB117" s="33">
        <v>1.0420195E-10</v>
      </c>
      <c r="AC117" s="29">
        <v>1.06910918E-10</v>
      </c>
      <c r="AD117" s="29">
        <v>1.09892134E-10</v>
      </c>
      <c r="AE117" s="29">
        <v>1.09962245E-10</v>
      </c>
      <c r="AF117" s="29">
        <v>1.10282504E-10</v>
      </c>
      <c r="AG117" s="29">
        <v>1.11877383E-10</v>
      </c>
      <c r="AH117" s="29">
        <v>1.13046835E-10</v>
      </c>
      <c r="AI117" s="29">
        <v>1.14219463E-10</v>
      </c>
      <c r="AJ117" s="29">
        <v>1.1419780099999999E-10</v>
      </c>
      <c r="AK117" s="3">
        <f t="shared" si="2"/>
        <v>1.0807171820000001E-10</v>
      </c>
      <c r="AM117" s="10" t="s">
        <v>116</v>
      </c>
      <c r="AO117" s="2">
        <f>SUM(A115:AJ116)/72</f>
        <v>9.2887488513888876E-11</v>
      </c>
      <c r="AP117" s="2">
        <f>((AK117-AK$6)*100)/AK$6</f>
        <v>2.8942323024286454</v>
      </c>
      <c r="AR117" s="10" t="s">
        <v>116</v>
      </c>
      <c r="AS117" s="2"/>
      <c r="AT117" s="1">
        <f>((AO117-AO$6)*100)/AO$6</f>
        <v>4.1706674427664456</v>
      </c>
    </row>
    <row r="118" spans="1:47" x14ac:dyDescent="0.25">
      <c r="A118" s="29">
        <v>1.15468154E-10</v>
      </c>
      <c r="B118" s="30">
        <v>1.12897431E-10</v>
      </c>
      <c r="C118" s="29">
        <v>1.10495798E-10</v>
      </c>
      <c r="D118" s="29">
        <v>1.10734437E-10</v>
      </c>
      <c r="E118" s="31">
        <v>1.05155783E-10</v>
      </c>
      <c r="F118" s="31">
        <v>9.6793972000000001E-11</v>
      </c>
      <c r="G118" s="31">
        <v>9.4404191000000001E-11</v>
      </c>
      <c r="H118" s="31">
        <v>9.1817340000000002E-11</v>
      </c>
      <c r="I118" s="31">
        <v>9.3851799999999996E-11</v>
      </c>
      <c r="J118" s="31">
        <v>9.6480535000000004E-11</v>
      </c>
      <c r="K118" s="31">
        <v>9.7631054000000004E-11</v>
      </c>
      <c r="L118" s="31">
        <v>9.7922435999999994E-11</v>
      </c>
      <c r="M118" s="31">
        <v>9.8403536000000003E-11</v>
      </c>
      <c r="N118" s="31">
        <v>9.8857756000000005E-11</v>
      </c>
      <c r="O118" s="31">
        <v>9.8722230000000004E-11</v>
      </c>
      <c r="P118" s="31">
        <v>9.6748654999999995E-11</v>
      </c>
      <c r="Q118" s="32">
        <v>9.3598645000000005E-11</v>
      </c>
      <c r="R118" s="32">
        <v>8.7578461000000006E-11</v>
      </c>
      <c r="S118" s="33">
        <v>8.2990999999999998E-11</v>
      </c>
      <c r="T118" s="33" t="s">
        <v>0</v>
      </c>
      <c r="U118" s="33">
        <v>9.6142655000000005E-11</v>
      </c>
      <c r="V118" s="33">
        <v>9.7731084E-11</v>
      </c>
      <c r="W118" s="33">
        <v>9.8631978999999998E-11</v>
      </c>
      <c r="X118" s="33">
        <v>9.9776816999999995E-11</v>
      </c>
      <c r="Y118" s="33">
        <v>1.0253147600000001E-10</v>
      </c>
      <c r="Z118" s="33">
        <v>1.05067719E-10</v>
      </c>
      <c r="AA118" s="33">
        <v>1.06939464E-10</v>
      </c>
      <c r="AB118" s="33">
        <v>1.06974372E-10</v>
      </c>
      <c r="AC118" s="29">
        <v>1.12866357E-10</v>
      </c>
      <c r="AD118" s="29">
        <v>1.2552229500000001E-10</v>
      </c>
      <c r="AE118" s="29">
        <v>1.2695040500000001E-10</v>
      </c>
      <c r="AF118" s="29">
        <v>1.2317444300000001E-10</v>
      </c>
      <c r="AG118" s="29">
        <v>1.2418164200000001E-10</v>
      </c>
      <c r="AH118" s="29">
        <v>1.21085953E-10</v>
      </c>
      <c r="AI118" s="29">
        <v>1.19669458E-10</v>
      </c>
      <c r="AJ118" s="29">
        <v>1.1770471299999999E-10</v>
      </c>
      <c r="AK118" s="3">
        <f t="shared" si="2"/>
        <v>1.0472868702857143E-10</v>
      </c>
      <c r="AM118" s="11" t="s">
        <v>99</v>
      </c>
      <c r="AO118" s="2">
        <f>SUM(A140:R144)/56</f>
        <v>7.717507632678574E-11</v>
      </c>
      <c r="AP118" s="2">
        <f>((AK118-AK$7)*100)/AK$7</f>
        <v>1.0119955311879243</v>
      </c>
      <c r="AR118" s="11" t="s">
        <v>99</v>
      </c>
      <c r="AS118" s="2"/>
      <c r="AT118" s="1">
        <f>((AO118-AO$7)*100)/AO$7</f>
        <v>0.49244264968307327</v>
      </c>
    </row>
    <row r="119" spans="1:47" x14ac:dyDescent="0.25">
      <c r="A119" s="29">
        <v>1.0751736700000001E-10</v>
      </c>
      <c r="B119" s="30">
        <v>9.7063869000000003E-11</v>
      </c>
      <c r="C119" s="29">
        <v>8.8285677000000005E-11</v>
      </c>
      <c r="D119" s="29">
        <v>8.3970699000000005E-11</v>
      </c>
      <c r="E119" s="31">
        <v>7.6150777000000006E-11</v>
      </c>
      <c r="F119" s="31">
        <v>8.2041580000000003E-11</v>
      </c>
      <c r="G119" s="31">
        <v>7.3254171000000003E-11</v>
      </c>
      <c r="H119" s="31">
        <v>7.8704824000000003E-11</v>
      </c>
      <c r="I119" s="31">
        <v>8.2374415999999999E-11</v>
      </c>
      <c r="J119" s="31">
        <v>8.4065544999999994E-11</v>
      </c>
      <c r="K119" s="31">
        <v>8.3007227999999996E-11</v>
      </c>
      <c r="L119" s="31">
        <v>7.9771603000000001E-11</v>
      </c>
      <c r="M119" s="31">
        <v>7.8388293000000004E-11</v>
      </c>
      <c r="N119" s="31">
        <v>7.7824205999999994E-11</v>
      </c>
      <c r="O119" s="31">
        <v>7.666811E-11</v>
      </c>
      <c r="P119" s="31">
        <v>7.5108603999999995E-11</v>
      </c>
      <c r="Q119" s="32">
        <v>7.2926905999999998E-11</v>
      </c>
      <c r="R119" s="32">
        <v>6.6584845000000003E-11</v>
      </c>
      <c r="S119" s="33">
        <v>6.6253290999999997E-11</v>
      </c>
      <c r="T119" s="33" t="s">
        <v>0</v>
      </c>
      <c r="U119" s="33">
        <v>7.4634112E-11</v>
      </c>
      <c r="V119" s="33">
        <v>9.2450759000000006E-11</v>
      </c>
      <c r="W119" s="33">
        <v>1.01437459E-10</v>
      </c>
      <c r="X119" s="33">
        <v>1.02592485E-10</v>
      </c>
      <c r="Y119" s="33">
        <v>1.0090819000000001E-10</v>
      </c>
      <c r="Z119" s="33">
        <v>1.0046034E-10</v>
      </c>
      <c r="AA119" s="33">
        <v>9.8686063000000006E-11</v>
      </c>
      <c r="AB119" s="33">
        <v>9.5458040000000005E-11</v>
      </c>
      <c r="AC119" s="29">
        <v>1.10192068E-10</v>
      </c>
      <c r="AD119" s="29">
        <v>1.3610001200000001E-10</v>
      </c>
      <c r="AE119" s="29">
        <v>1.3658812200000001E-10</v>
      </c>
      <c r="AF119" s="29">
        <v>1.3507536300000001E-10</v>
      </c>
      <c r="AG119" s="29">
        <v>1.28839998E-10</v>
      </c>
      <c r="AH119" s="29">
        <v>1.2353058500000001E-10</v>
      </c>
      <c r="AI119" s="29">
        <v>1.1886374699999999E-10</v>
      </c>
      <c r="AJ119" s="29">
        <v>1.13472082E-10</v>
      </c>
      <c r="AK119" s="3">
        <f t="shared" si="2"/>
        <v>9.4264326742857132E-11</v>
      </c>
      <c r="AM119" s="11" t="s">
        <v>102</v>
      </c>
      <c r="AO119" s="2">
        <f>SUM(E117:R121)/68</f>
        <v>7.3073123770588249E-11</v>
      </c>
      <c r="AP119" s="2">
        <f>((AK119-AK$8)*100)/AK$8</f>
        <v>0.23886526099182065</v>
      </c>
      <c r="AR119" s="11" t="s">
        <v>102</v>
      </c>
      <c r="AS119" s="2"/>
      <c r="AT119" s="1">
        <f>((AO119-AO$8)*100)/AO$8</f>
        <v>-1.5018902219266999</v>
      </c>
    </row>
    <row r="120" spans="1:47" x14ac:dyDescent="0.25">
      <c r="A120" s="29">
        <v>7.3522986E-11</v>
      </c>
      <c r="B120" s="30">
        <v>6.4515284000000005E-11</v>
      </c>
      <c r="C120" s="29">
        <v>5.7609326000000001E-11</v>
      </c>
      <c r="D120" s="29">
        <v>6.1018814999999994E-11</v>
      </c>
      <c r="E120" s="31" t="s">
        <v>0</v>
      </c>
      <c r="F120" s="31">
        <v>9.6793034000000003E-11</v>
      </c>
      <c r="G120" s="31">
        <v>6.0408282999999999E-11</v>
      </c>
      <c r="H120" s="31">
        <v>5.5787109E-11</v>
      </c>
      <c r="I120" s="31">
        <v>5.9969220000000003E-11</v>
      </c>
      <c r="J120" s="31">
        <v>5.9738481000000001E-11</v>
      </c>
      <c r="K120" s="31">
        <v>5.4638680500000002E-11</v>
      </c>
      <c r="L120" s="31">
        <v>4.9482354499999999E-11</v>
      </c>
      <c r="M120" s="31">
        <v>4.8171828000000002E-11</v>
      </c>
      <c r="N120" s="31">
        <v>4.8622058000000001E-11</v>
      </c>
      <c r="O120" s="31">
        <v>4.9320696999999999E-11</v>
      </c>
      <c r="P120" s="31">
        <v>4.9646221400000001E-11</v>
      </c>
      <c r="Q120" s="32">
        <v>4.7803440000000001E-11</v>
      </c>
      <c r="R120" s="32">
        <v>4.061997E-11</v>
      </c>
      <c r="S120" s="33">
        <v>3.9899830500000002E-11</v>
      </c>
      <c r="T120" s="33" t="s">
        <v>0</v>
      </c>
      <c r="U120" s="33">
        <v>5.6349900999999999E-11</v>
      </c>
      <c r="V120" s="33">
        <v>8.3934590000000001E-11</v>
      </c>
      <c r="W120" s="33">
        <v>9.7176704999999999E-11</v>
      </c>
      <c r="X120" s="33">
        <v>9.8134434000000002E-11</v>
      </c>
      <c r="Y120" s="33">
        <v>9.3114619E-11</v>
      </c>
      <c r="Z120" s="33">
        <v>8.4972888000000005E-11</v>
      </c>
      <c r="AA120" s="33">
        <v>7.3667112999999997E-11</v>
      </c>
      <c r="AB120" s="33">
        <v>7.1800689999999998E-11</v>
      </c>
      <c r="AC120" s="29">
        <v>8.6351360999999995E-11</v>
      </c>
      <c r="AD120" s="29">
        <v>9.0239759999999994E-11</v>
      </c>
      <c r="AE120" s="29">
        <v>8.2019298E-11</v>
      </c>
      <c r="AF120" s="29">
        <v>8.6042810999999995E-11</v>
      </c>
      <c r="AG120" s="29">
        <v>9.2652992000000006E-11</v>
      </c>
      <c r="AH120" s="29">
        <v>9.2987396999999997E-11</v>
      </c>
      <c r="AI120" s="29">
        <v>8.8450975000000003E-11</v>
      </c>
      <c r="AJ120" s="29">
        <v>8.1624330000000003E-11</v>
      </c>
      <c r="AK120" s="3">
        <f t="shared" si="2"/>
        <v>6.9914337702941171E-11</v>
      </c>
      <c r="AM120" s="12" t="s">
        <v>105</v>
      </c>
      <c r="AO120" s="2">
        <f>SUM(S140:Z144)/35</f>
        <v>2.0835140615428566E-10</v>
      </c>
      <c r="AP120" s="2">
        <f>((AK120-AK$9)*100)/AK$9</f>
        <v>-1.6756894439263399</v>
      </c>
      <c r="AR120" s="12" t="s">
        <v>105</v>
      </c>
      <c r="AS120" s="2"/>
      <c r="AT120" s="1">
        <f>((AO120-AO$9)*100)/AO$9</f>
        <v>4.6885324578871197</v>
      </c>
    </row>
    <row r="121" spans="1:47" x14ac:dyDescent="0.25">
      <c r="A121" s="29">
        <v>4.3224668E-11</v>
      </c>
      <c r="B121" s="30">
        <v>3.8511063999999998E-11</v>
      </c>
      <c r="C121" s="29">
        <v>2.6399440200000001E-11</v>
      </c>
      <c r="D121" s="29" t="s">
        <v>0</v>
      </c>
      <c r="E121" s="31" t="s">
        <v>0</v>
      </c>
      <c r="F121" s="31">
        <v>7.0154444000000004E-11</v>
      </c>
      <c r="G121" s="31">
        <v>2.6019820600000001E-11</v>
      </c>
      <c r="H121" s="31">
        <v>2.6333899E-11</v>
      </c>
      <c r="I121" s="31">
        <v>2.4863003E-11</v>
      </c>
      <c r="J121" s="31">
        <v>1.6946008E-11</v>
      </c>
      <c r="K121" s="31">
        <v>7.0990140999999996E-12</v>
      </c>
      <c r="L121" s="31">
        <v>5.6197736000000001E-12</v>
      </c>
      <c r="M121" s="31">
        <v>9.9330167999999998E-12</v>
      </c>
      <c r="N121" s="31">
        <v>1.6566794999999999E-11</v>
      </c>
      <c r="O121" s="31">
        <v>1.8114384E-11</v>
      </c>
      <c r="P121" s="31">
        <v>1.8152611000000002E-11</v>
      </c>
      <c r="Q121" s="32">
        <v>1.21104773E-11</v>
      </c>
      <c r="R121" s="32">
        <v>1.7328502600000001E-11</v>
      </c>
      <c r="S121" s="33">
        <v>2.7745268E-11</v>
      </c>
      <c r="T121" s="33" t="s">
        <v>0</v>
      </c>
      <c r="U121" s="33" t="s">
        <v>0</v>
      </c>
      <c r="V121" s="33">
        <v>2.8604985499999999E-11</v>
      </c>
      <c r="W121" s="33">
        <v>5.1604795999999998E-11</v>
      </c>
      <c r="X121" s="33">
        <v>5.3617891000000002E-11</v>
      </c>
      <c r="Y121" s="33">
        <v>4.9336399000000003E-11</v>
      </c>
      <c r="Z121" s="33">
        <v>3.6927128500000002E-11</v>
      </c>
      <c r="AA121" s="33">
        <v>2.3719332799999999E-11</v>
      </c>
      <c r="AB121" s="33">
        <v>4.3963713499999997E-11</v>
      </c>
      <c r="AC121" s="29" t="s">
        <v>0</v>
      </c>
      <c r="AD121" s="29">
        <v>5.7913706999999998E-11</v>
      </c>
      <c r="AE121" s="29">
        <v>4.4587787E-11</v>
      </c>
      <c r="AF121" s="29">
        <v>2.7500171000000001E-11</v>
      </c>
      <c r="AG121" s="29">
        <v>1.06336575E-11</v>
      </c>
      <c r="AH121" s="29">
        <v>2.24180604E-11</v>
      </c>
      <c r="AI121" s="29">
        <v>3.1159347999999997E-11</v>
      </c>
      <c r="AJ121" s="29">
        <v>3.2102073999999999E-11</v>
      </c>
      <c r="AK121" s="3">
        <f t="shared" si="2"/>
        <v>2.9651975496774198E-11</v>
      </c>
      <c r="AM121" s="12" t="s">
        <v>108</v>
      </c>
      <c r="AO121" s="2">
        <f>SUM(S117:AB121)/44</f>
        <v>8.2709474154545448E-11</v>
      </c>
      <c r="AP121" s="2">
        <f>((AK121-AK$10)*100)/AK$10</f>
        <v>-9.4314608134607099</v>
      </c>
      <c r="AR121" s="12" t="s">
        <v>108</v>
      </c>
      <c r="AS121" s="2"/>
      <c r="AT121" s="1">
        <f>((AO121-AO$10)*100)/AO$10</f>
        <v>0.4174731918086646</v>
      </c>
    </row>
    <row r="122" spans="1:47" x14ac:dyDescent="0.25">
      <c r="A122" s="29">
        <v>3.0901075999999999E-11</v>
      </c>
      <c r="B122" s="30">
        <v>3.0465690700000003E-11</v>
      </c>
      <c r="C122" s="29" t="s">
        <v>0</v>
      </c>
      <c r="D122" s="29" t="s">
        <v>0</v>
      </c>
      <c r="E122" s="34" t="s">
        <v>0</v>
      </c>
      <c r="F122" s="34">
        <v>5.7520022500000002E-11</v>
      </c>
      <c r="G122" s="34">
        <v>3.5421061999999998E-11</v>
      </c>
      <c r="H122" s="34">
        <v>3.00786332E-11</v>
      </c>
      <c r="I122" s="34">
        <v>2.7012582E-11</v>
      </c>
      <c r="J122" s="34">
        <v>1.9969162400000001E-11</v>
      </c>
      <c r="K122" s="34">
        <v>1.58447409E-11</v>
      </c>
      <c r="L122" s="34">
        <v>1.2218116100000001E-11</v>
      </c>
      <c r="M122" s="34">
        <v>1.06428773E-11</v>
      </c>
      <c r="N122" s="34">
        <v>9.9186454999999998E-12</v>
      </c>
      <c r="O122" s="34">
        <v>8.7849738999999997E-12</v>
      </c>
      <c r="P122" s="34">
        <v>8.1935199000000008E-12</v>
      </c>
      <c r="Q122" s="34">
        <v>8.9546344000000003E-12</v>
      </c>
      <c r="R122" s="34">
        <v>1.5004634E-11</v>
      </c>
      <c r="S122" s="35">
        <v>1.96225597E-11</v>
      </c>
      <c r="T122" s="35" t="s">
        <v>0</v>
      </c>
      <c r="U122" s="35" t="s">
        <v>0</v>
      </c>
      <c r="V122" s="35">
        <v>5.9083356000000003E-11</v>
      </c>
      <c r="W122" s="35">
        <v>4.3956626E-11</v>
      </c>
      <c r="X122" s="35">
        <v>1.7154572E-11</v>
      </c>
      <c r="Y122" s="35">
        <v>8.1935876999999995E-12</v>
      </c>
      <c r="Z122" s="35">
        <v>7.8916108000000006E-12</v>
      </c>
      <c r="AA122" s="35">
        <v>3.2859207999999999E-11</v>
      </c>
      <c r="AB122" s="35">
        <v>4.0685315000000001E-11</v>
      </c>
      <c r="AC122" s="36" t="s">
        <v>0</v>
      </c>
      <c r="AD122" s="29">
        <v>5.8769926999999998E-11</v>
      </c>
      <c r="AE122" s="29">
        <v>4.9765179000000002E-11</v>
      </c>
      <c r="AF122" s="29">
        <v>3.6912171999999999E-11</v>
      </c>
      <c r="AG122" s="29">
        <v>3.0573549399999998E-11</v>
      </c>
      <c r="AH122" s="29">
        <v>2.9320146000000002E-11</v>
      </c>
      <c r="AI122" s="29">
        <v>2.84970025E-11</v>
      </c>
      <c r="AJ122" s="29">
        <v>2.7842898E-11</v>
      </c>
      <c r="AK122" s="3">
        <f t="shared" si="2"/>
        <v>2.7068602663333333E-11</v>
      </c>
      <c r="AM122" s="14" t="s">
        <v>99</v>
      </c>
      <c r="AO122" s="7">
        <f>(SUM(B131:O139)+SUM(P131:R135))/140</f>
        <v>1.1738413984428572E-11</v>
      </c>
      <c r="AP122" s="2">
        <f>((AK122-AK$11)*100)/AK$11</f>
        <v>-9.8824624594457315</v>
      </c>
      <c r="AR122" s="14" t="s">
        <v>99</v>
      </c>
      <c r="AS122" s="2"/>
      <c r="AT122" s="1">
        <f>((AO122-AO$11)*100)/AO$11</f>
        <v>-7.527216679545865</v>
      </c>
      <c r="AU122">
        <f>SUM(AT122:AT125)/4</f>
        <v>-10.912146201804848</v>
      </c>
    </row>
    <row r="123" spans="1:47" x14ac:dyDescent="0.25">
      <c r="A123" s="29">
        <v>2.05874136E-11</v>
      </c>
      <c r="B123" s="30">
        <v>1.84089012E-11</v>
      </c>
      <c r="C123" s="29" t="s">
        <v>0</v>
      </c>
      <c r="D123" s="29" t="s">
        <v>0</v>
      </c>
      <c r="E123" s="34" t="s">
        <v>0</v>
      </c>
      <c r="F123" s="34">
        <v>6.1364141999999995E-11</v>
      </c>
      <c r="G123" s="34">
        <v>2.5643963000000001E-11</v>
      </c>
      <c r="H123" s="34">
        <v>1.8573510500000001E-11</v>
      </c>
      <c r="I123" s="34">
        <v>1.7291832600000001E-11</v>
      </c>
      <c r="J123" s="34">
        <v>1.4731626699999999E-11</v>
      </c>
      <c r="K123" s="34">
        <v>1.4043487499999999E-11</v>
      </c>
      <c r="L123" s="34">
        <v>1.15791284E-11</v>
      </c>
      <c r="M123" s="34">
        <v>1.01890437E-11</v>
      </c>
      <c r="N123" s="34">
        <v>9.664298E-12</v>
      </c>
      <c r="O123" s="34">
        <v>9.8816060000000005E-12</v>
      </c>
      <c r="P123" s="34">
        <v>1.0656264E-11</v>
      </c>
      <c r="Q123" s="34">
        <v>1.23148996E-11</v>
      </c>
      <c r="R123" s="34">
        <v>1.40313733E-11</v>
      </c>
      <c r="S123" s="35">
        <v>1.32748142E-11</v>
      </c>
      <c r="T123" s="35" t="s">
        <v>0</v>
      </c>
      <c r="U123" s="35" t="s">
        <v>0</v>
      </c>
      <c r="V123" s="35">
        <v>4.6421636499999998E-11</v>
      </c>
      <c r="W123" s="35">
        <v>3.7518192E-11</v>
      </c>
      <c r="X123" s="35">
        <v>1.67491993E-11</v>
      </c>
      <c r="Y123" s="35">
        <v>1.6350873E-11</v>
      </c>
      <c r="Z123" s="35">
        <v>2.2268775000000002E-11</v>
      </c>
      <c r="AA123" s="35">
        <v>3.6155271999999999E-11</v>
      </c>
      <c r="AB123" s="35">
        <v>3.9995428499999998E-11</v>
      </c>
      <c r="AC123" s="36" t="s">
        <v>0</v>
      </c>
      <c r="AD123" s="29">
        <v>6.3342927999999995E-11</v>
      </c>
      <c r="AE123" s="29">
        <v>4.3953832999999997E-11</v>
      </c>
      <c r="AF123" s="29">
        <v>2.8519737799999999E-11</v>
      </c>
      <c r="AG123" s="29">
        <v>2.5655299499999999E-11</v>
      </c>
      <c r="AH123" s="29">
        <v>2.4952870000000001E-11</v>
      </c>
      <c r="AI123" s="29">
        <v>2.5881475300000001E-11</v>
      </c>
      <c r="AJ123" s="29">
        <v>2.4060369299999999E-11</v>
      </c>
      <c r="AK123" s="3">
        <f t="shared" si="2"/>
        <v>2.4468739783333325E-11</v>
      </c>
      <c r="AM123" s="14" t="s">
        <v>102</v>
      </c>
      <c r="AO123" s="2">
        <f>SUM(E122:R130)/126</f>
        <v>1.3413384811904755E-11</v>
      </c>
      <c r="AP123" s="2">
        <f>((AK123-AK$12)*100)/AK$12</f>
        <v>-10.753908377234117</v>
      </c>
      <c r="AR123" s="14" t="s">
        <v>102</v>
      </c>
      <c r="AS123" s="2"/>
      <c r="AT123" s="1">
        <f>((AO123-AO$12)*100)/AO$12</f>
        <v>-12.470335427475449</v>
      </c>
    </row>
    <row r="124" spans="1:47" x14ac:dyDescent="0.25">
      <c r="A124" s="29">
        <v>1.79599746E-11</v>
      </c>
      <c r="B124" s="30">
        <v>1.0224887E-11</v>
      </c>
      <c r="C124" s="29" t="s">
        <v>0</v>
      </c>
      <c r="D124" s="29" t="s">
        <v>0</v>
      </c>
      <c r="E124" s="34" t="s">
        <v>0</v>
      </c>
      <c r="F124" s="34">
        <v>4.1277669500000001E-11</v>
      </c>
      <c r="G124" s="34">
        <v>1.8538949999999999E-11</v>
      </c>
      <c r="H124" s="34">
        <v>1.20387772E-11</v>
      </c>
      <c r="I124" s="34">
        <v>8.8173893000000003E-12</v>
      </c>
      <c r="J124" s="34">
        <v>8.5405206000000004E-12</v>
      </c>
      <c r="K124" s="34">
        <v>9.5748292999999999E-12</v>
      </c>
      <c r="L124" s="34">
        <v>9.3317309999999992E-12</v>
      </c>
      <c r="M124" s="34">
        <v>8.9326628999999993E-12</v>
      </c>
      <c r="N124" s="34">
        <v>9.3268545000000002E-12</v>
      </c>
      <c r="O124" s="34">
        <v>1.0461753099999999E-11</v>
      </c>
      <c r="P124" s="34">
        <v>1.17619082E-11</v>
      </c>
      <c r="Q124" s="34">
        <v>1.31372899E-11</v>
      </c>
      <c r="R124" s="34">
        <v>1.39602144E-11</v>
      </c>
      <c r="S124" s="35">
        <v>7.9163623000000005E-12</v>
      </c>
      <c r="T124" s="35" t="s">
        <v>0</v>
      </c>
      <c r="U124" s="35" t="s">
        <v>0</v>
      </c>
      <c r="V124" s="35" t="s">
        <v>0</v>
      </c>
      <c r="W124" s="35">
        <v>2.4681673699999999E-11</v>
      </c>
      <c r="X124" s="35">
        <v>1.9206659000000001E-11</v>
      </c>
      <c r="Y124" s="35">
        <v>1.8375309499999999E-11</v>
      </c>
      <c r="Z124" s="35">
        <v>2.2982056399999999E-11</v>
      </c>
      <c r="AA124" s="35">
        <v>1.9383933000000001E-11</v>
      </c>
      <c r="AB124" s="35" t="s">
        <v>0</v>
      </c>
      <c r="AC124" s="36" t="s">
        <v>0</v>
      </c>
      <c r="AD124" s="29">
        <v>6.8438877999999997E-11</v>
      </c>
      <c r="AE124" s="29">
        <v>2.5647063700000001E-11</v>
      </c>
      <c r="AF124" s="29">
        <v>2.6548883E-11</v>
      </c>
      <c r="AG124" s="29">
        <v>2.2822242800000001E-11</v>
      </c>
      <c r="AH124" s="29">
        <v>2.3075048E-11</v>
      </c>
      <c r="AI124" s="29">
        <v>2.3632766300000001E-11</v>
      </c>
      <c r="AJ124" s="29">
        <v>2.2197632699999999E-11</v>
      </c>
      <c r="AK124" s="3">
        <f t="shared" si="2"/>
        <v>1.8885497139285716E-11</v>
      </c>
      <c r="AM124" s="15" t="s">
        <v>105</v>
      </c>
      <c r="AO124" s="2">
        <f>(SUM(S131:AB139)+SUM(P136:R139))/67</f>
        <v>1.6515922826865673E-11</v>
      </c>
      <c r="AP124" s="2">
        <f>((AK124-AK$13)*100)/AK$13</f>
        <v>-10.386973116721991</v>
      </c>
      <c r="AR124" s="15" t="s">
        <v>105</v>
      </c>
      <c r="AS124" s="2"/>
      <c r="AT124" s="1">
        <f>((AO124-AO$13)*100)/AO$13</f>
        <v>-12.310593046457262</v>
      </c>
    </row>
    <row r="125" spans="1:47" x14ac:dyDescent="0.25">
      <c r="A125" s="29">
        <v>1.8999103499999998E-11</v>
      </c>
      <c r="B125" s="30">
        <v>9.6822530999999992E-12</v>
      </c>
      <c r="C125" s="29" t="s">
        <v>0</v>
      </c>
      <c r="D125" s="29" t="s">
        <v>0</v>
      </c>
      <c r="E125" s="34">
        <v>5.3593845000000002E-11</v>
      </c>
      <c r="F125" s="34">
        <v>3.3086767499999997E-11</v>
      </c>
      <c r="G125" s="34">
        <v>1.37559598E-11</v>
      </c>
      <c r="H125" s="34">
        <v>7.4969444000000003E-12</v>
      </c>
      <c r="I125" s="34">
        <v>5.3524095000000003E-12</v>
      </c>
      <c r="J125" s="34">
        <v>6.4653920999999998E-12</v>
      </c>
      <c r="K125" s="34">
        <v>5.1087494000000001E-12</v>
      </c>
      <c r="L125" s="34">
        <v>6.0248942000000002E-12</v>
      </c>
      <c r="M125" s="34">
        <v>8.0744484000000001E-12</v>
      </c>
      <c r="N125" s="34">
        <v>9.3422704000000006E-12</v>
      </c>
      <c r="O125" s="34">
        <v>1.09670243E-11</v>
      </c>
      <c r="P125" s="34">
        <v>1.25456016E-11</v>
      </c>
      <c r="Q125" s="34">
        <v>1.4147819300000001E-11</v>
      </c>
      <c r="R125" s="34">
        <v>1.9582148000000001E-11</v>
      </c>
      <c r="S125" s="35">
        <v>7.2155996999999999E-12</v>
      </c>
      <c r="T125" s="35" t="s">
        <v>0</v>
      </c>
      <c r="U125" s="35" t="s">
        <v>0</v>
      </c>
      <c r="V125" s="35" t="s">
        <v>0</v>
      </c>
      <c r="W125" s="35">
        <v>2.8331720599999999E-11</v>
      </c>
      <c r="X125" s="35">
        <v>2.2277079E-11</v>
      </c>
      <c r="Y125" s="35">
        <v>2.1905449599999999E-11</v>
      </c>
      <c r="Z125" s="35">
        <v>2.5392869000000001E-11</v>
      </c>
      <c r="AA125" s="35">
        <v>2.2025343E-11</v>
      </c>
      <c r="AB125" s="35" t="s">
        <v>0</v>
      </c>
      <c r="AC125" s="36" t="s">
        <v>0</v>
      </c>
      <c r="AD125" s="29" t="s">
        <v>0</v>
      </c>
      <c r="AE125" s="29">
        <v>1.6569038999999998E-11</v>
      </c>
      <c r="AF125" s="29">
        <v>2.5850623000000001E-11</v>
      </c>
      <c r="AG125" s="29">
        <v>2.3264648400000001E-11</v>
      </c>
      <c r="AH125" s="29">
        <v>2.45249486E-11</v>
      </c>
      <c r="AI125" s="29">
        <v>2.6460012599999999E-11</v>
      </c>
      <c r="AJ125" s="29">
        <v>2.6271028399999999E-11</v>
      </c>
      <c r="AK125" s="3">
        <f>AVERAGE(A125:AJ125)</f>
        <v>1.8011213978571431E-11</v>
      </c>
      <c r="AM125" s="15" t="s">
        <v>108</v>
      </c>
      <c r="AO125" s="2">
        <f>SUM(S122:AB130)/54</f>
        <v>2.2654862416666665E-11</v>
      </c>
      <c r="AP125" s="1">
        <f>((AK125-AK$14)*100)/AK$14</f>
        <v>-12.149991410831301</v>
      </c>
      <c r="AR125" s="15" t="s">
        <v>108</v>
      </c>
      <c r="AS125" s="2"/>
      <c r="AT125" s="1">
        <f>((AO125-AO$14)*100)/AO$14</f>
        <v>-11.340439653740813</v>
      </c>
    </row>
    <row r="126" spans="1:47" x14ac:dyDescent="0.25">
      <c r="A126" s="29">
        <v>2.0464979999999999E-11</v>
      </c>
      <c r="B126" s="30">
        <v>1.4044290499999999E-11</v>
      </c>
      <c r="C126" s="29" t="s">
        <v>0</v>
      </c>
      <c r="D126" s="29" t="s">
        <v>0</v>
      </c>
      <c r="E126" s="34">
        <v>2.4203140000000001E-11</v>
      </c>
      <c r="F126" s="34">
        <v>1.7409373999999998E-11</v>
      </c>
      <c r="G126" s="34">
        <v>9.7759475000000007E-12</v>
      </c>
      <c r="H126" s="34">
        <v>5.5626973000000002E-12</v>
      </c>
      <c r="I126" s="34">
        <v>4.7483686999999999E-12</v>
      </c>
      <c r="J126" s="34">
        <v>4.0183011000000002E-12</v>
      </c>
      <c r="K126" s="34">
        <v>4.538516E-12</v>
      </c>
      <c r="L126" s="34">
        <v>6.3529693000000001E-12</v>
      </c>
      <c r="M126" s="34">
        <v>8.1620538000000005E-12</v>
      </c>
      <c r="N126" s="34">
        <v>9.9232505000000004E-12</v>
      </c>
      <c r="O126" s="34">
        <v>1.19206596E-11</v>
      </c>
      <c r="P126" s="34">
        <v>1.4035051600000001E-11</v>
      </c>
      <c r="Q126" s="34">
        <v>1.7019157999999998E-11</v>
      </c>
      <c r="R126" s="34">
        <v>2.6450444500000001E-11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3.2266585000000002E-11</v>
      </c>
      <c r="X126" s="35">
        <v>2.3109558000000002E-11</v>
      </c>
      <c r="Y126" s="35">
        <v>2.5500036400000001E-11</v>
      </c>
      <c r="Z126" s="35">
        <v>2.2289625000000001E-11</v>
      </c>
      <c r="AA126" s="35">
        <v>2.6168733000000001E-11</v>
      </c>
      <c r="AB126" s="35" t="s">
        <v>0</v>
      </c>
      <c r="AC126" s="36" t="s">
        <v>0</v>
      </c>
      <c r="AD126" s="29" t="s">
        <v>0</v>
      </c>
      <c r="AE126" s="29">
        <v>3.3389369999999999E-11</v>
      </c>
      <c r="AF126" s="29">
        <v>1.9065802699999999E-11</v>
      </c>
      <c r="AG126" s="29">
        <v>1.6180546999999998E-11</v>
      </c>
      <c r="AH126" s="29">
        <v>1.8931932E-11</v>
      </c>
      <c r="AI126" s="29">
        <v>2.2705029000000001E-11</v>
      </c>
      <c r="AJ126" s="29">
        <v>2.3905647299999999E-11</v>
      </c>
      <c r="AK126" s="3">
        <f t="shared" si="2"/>
        <v>1.7116372881481482E-11</v>
      </c>
      <c r="AM126" s="16" t="s">
        <v>117</v>
      </c>
      <c r="AO126" s="7">
        <f>(SUM(AC117:AJ139)+SUM(A117:D130))/173</f>
        <v>5.2789869730635815E-11</v>
      </c>
      <c r="AP126" s="2">
        <f>((AK126-AK$15)*100)/AK$15</f>
        <v>-14.365983715484045</v>
      </c>
      <c r="AR126" s="16" t="s">
        <v>117</v>
      </c>
      <c r="AS126" s="2"/>
      <c r="AT126" s="1">
        <f>((AO126-AO$15)*100)/AO$15</f>
        <v>-2.7486136083443125</v>
      </c>
    </row>
    <row r="127" spans="1:47" x14ac:dyDescent="0.25">
      <c r="A127" s="29">
        <v>2.9582978999999997E-11</v>
      </c>
      <c r="B127" s="30">
        <v>1.8572912400000001E-11</v>
      </c>
      <c r="C127" s="29" t="s">
        <v>0</v>
      </c>
      <c r="D127" s="29" t="s">
        <v>0</v>
      </c>
      <c r="E127" s="34">
        <v>1.2909471999999999E-11</v>
      </c>
      <c r="F127" s="34">
        <v>1.4636670500000001E-11</v>
      </c>
      <c r="G127" s="34">
        <v>9.0324395999999996E-12</v>
      </c>
      <c r="H127" s="34">
        <v>6.7441267E-12</v>
      </c>
      <c r="I127" s="34">
        <v>4.6125064E-12</v>
      </c>
      <c r="J127" s="34">
        <v>4.0208811E-12</v>
      </c>
      <c r="K127" s="34">
        <v>3.8536883999999998E-12</v>
      </c>
      <c r="L127" s="34">
        <v>4.1666812999999997E-12</v>
      </c>
      <c r="M127" s="34">
        <v>5.4224206999999998E-12</v>
      </c>
      <c r="N127" s="34">
        <v>1.0171500200000001E-11</v>
      </c>
      <c r="O127" s="34">
        <v>1.29327155E-11</v>
      </c>
      <c r="P127" s="34">
        <v>1.57885082E-11</v>
      </c>
      <c r="Q127" s="34">
        <v>1.6707483000000001E-11</v>
      </c>
      <c r="R127" s="34">
        <v>3.1366686999999998E-11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2.5329400200000001E-11</v>
      </c>
      <c r="X127" s="35">
        <v>2.22299594E-11</v>
      </c>
      <c r="Y127" s="35">
        <v>2.1846462600000001E-11</v>
      </c>
      <c r="Z127" s="35">
        <v>1.8052619999999999E-11</v>
      </c>
      <c r="AA127" s="35">
        <v>2.5572596000000001E-11</v>
      </c>
      <c r="AB127" s="35" t="s">
        <v>0</v>
      </c>
      <c r="AC127" s="36" t="s">
        <v>0</v>
      </c>
      <c r="AD127" s="29" t="s">
        <v>0</v>
      </c>
      <c r="AE127" s="29">
        <v>1.5317057299999999E-11</v>
      </c>
      <c r="AF127" s="29">
        <v>1.2354695399999999E-11</v>
      </c>
      <c r="AG127" s="29">
        <v>1.3915728E-11</v>
      </c>
      <c r="AH127" s="29">
        <v>1.96626425E-11</v>
      </c>
      <c r="AI127" s="29">
        <v>2.3237233200000001E-11</v>
      </c>
      <c r="AJ127" s="29">
        <v>2.6767699599999998E-11</v>
      </c>
      <c r="AK127" s="3">
        <f t="shared" si="2"/>
        <v>1.5733620970370368E-11</v>
      </c>
      <c r="AM127" t="s">
        <v>118</v>
      </c>
      <c r="AO127" s="2">
        <f>((SUM(A113:Z146)+SUM(AA113:AJ139))/895)</f>
        <v>5.171244326069272E-11</v>
      </c>
      <c r="AP127" s="2">
        <f>((AK127-AK$16)*100)/AK$16</f>
        <v>-13.596141803065716</v>
      </c>
      <c r="AR127" t="s">
        <v>118</v>
      </c>
      <c r="AT127" s="1">
        <f>((AO127-AO$16)*100)/AO$16</f>
        <v>-0.60080533968128824</v>
      </c>
    </row>
    <row r="128" spans="1:47" x14ac:dyDescent="0.25">
      <c r="A128" s="29">
        <v>4.72841865E-11</v>
      </c>
      <c r="B128" s="30">
        <v>2.3120747299999998E-11</v>
      </c>
      <c r="C128" s="29">
        <v>8.1810563000000002E-12</v>
      </c>
      <c r="D128" s="29">
        <v>1.0349100099999999E-11</v>
      </c>
      <c r="E128" s="34">
        <v>1.2451314500000001E-11</v>
      </c>
      <c r="F128" s="34">
        <v>1.2945291999999999E-11</v>
      </c>
      <c r="G128" s="34">
        <v>9.9853873000000006E-12</v>
      </c>
      <c r="H128" s="34">
        <v>8.4586587000000003E-12</v>
      </c>
      <c r="I128" s="34">
        <v>5.0447931999999998E-12</v>
      </c>
      <c r="J128" s="34">
        <v>4.9924282999999998E-12</v>
      </c>
      <c r="K128" s="34">
        <v>4.5604709000000004E-12</v>
      </c>
      <c r="L128" s="34">
        <v>4.8536619999999997E-12</v>
      </c>
      <c r="M128" s="34">
        <v>6.2789462999999999E-12</v>
      </c>
      <c r="N128" s="34">
        <v>9.3414472000000003E-12</v>
      </c>
      <c r="O128" s="34">
        <v>1.37289274E-11</v>
      </c>
      <c r="P128" s="34">
        <v>1.77670943E-11</v>
      </c>
      <c r="Q128" s="34">
        <v>1.8787806600000001E-11</v>
      </c>
      <c r="R128" s="34">
        <v>2.8802946999999998E-11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1.0321717600000001E-11</v>
      </c>
      <c r="X128" s="35">
        <v>1.33700004E-11</v>
      </c>
      <c r="Y128" s="35">
        <v>2.3600044000000001E-11</v>
      </c>
      <c r="Z128" s="35">
        <v>2.68611005E-11</v>
      </c>
      <c r="AA128" s="35">
        <v>2.4500743999999999E-11</v>
      </c>
      <c r="AB128" s="35" t="s">
        <v>0</v>
      </c>
      <c r="AC128" s="36" t="s">
        <v>0</v>
      </c>
      <c r="AD128" s="29" t="s">
        <v>0</v>
      </c>
      <c r="AE128" s="29">
        <v>1.15205884E-11</v>
      </c>
      <c r="AF128" s="29">
        <v>1.52056928E-11</v>
      </c>
      <c r="AG128" s="29">
        <v>1.61167339E-11</v>
      </c>
      <c r="AH128" s="29">
        <v>2.060518E-11</v>
      </c>
      <c r="AI128" s="29">
        <v>2.3183002799999999E-11</v>
      </c>
      <c r="AJ128" s="29">
        <v>3.10984534E-11</v>
      </c>
      <c r="AK128" s="3">
        <f t="shared" si="2"/>
        <v>1.5976466334482761E-11</v>
      </c>
      <c r="AM128" t="s">
        <v>119</v>
      </c>
      <c r="AP128" s="2">
        <f>((AK128-AK$17)*100)/AK$17</f>
        <v>-11.101124751177261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2.5324759600000001E-11</v>
      </c>
      <c r="B129" s="30">
        <v>1.70303505E-11</v>
      </c>
      <c r="C129" s="29">
        <v>8.0171580999999994E-12</v>
      </c>
      <c r="D129" s="29">
        <v>9.2473720000000004E-12</v>
      </c>
      <c r="E129" s="34">
        <v>8.9250171999999995E-12</v>
      </c>
      <c r="F129" s="34">
        <v>1.04589525E-11</v>
      </c>
      <c r="G129" s="34">
        <v>1.0570565800000001E-11</v>
      </c>
      <c r="H129" s="34">
        <v>8.3732363999999999E-12</v>
      </c>
      <c r="I129" s="34">
        <v>7.4097383999999994E-12</v>
      </c>
      <c r="J129" s="34">
        <v>7.7545813000000006E-12</v>
      </c>
      <c r="K129" s="34">
        <v>8.2230658999999993E-12</v>
      </c>
      <c r="L129" s="34">
        <v>8.6946658999999998E-12</v>
      </c>
      <c r="M129" s="34">
        <v>1.1022389400000001E-11</v>
      </c>
      <c r="N129" s="34">
        <v>1.4351977E-11</v>
      </c>
      <c r="O129" s="34">
        <v>1.7930221500000002E-11</v>
      </c>
      <c r="P129" s="34">
        <v>2.18776328E-11</v>
      </c>
      <c r="Q129" s="34">
        <v>2.4989706000000001E-11</v>
      </c>
      <c r="R129" s="34">
        <v>2.2703228999999999E-11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1.1265389199999999E-11</v>
      </c>
      <c r="X129" s="35">
        <v>1.6025525800000001E-11</v>
      </c>
      <c r="Y129" s="35">
        <v>2.2554151000000001E-11</v>
      </c>
      <c r="Z129" s="35">
        <v>3.0159121300000002E-11</v>
      </c>
      <c r="AA129" s="35">
        <v>2.9208189000000003E-11</v>
      </c>
      <c r="AB129" s="35" t="s">
        <v>0</v>
      </c>
      <c r="AC129" s="36" t="s">
        <v>0</v>
      </c>
      <c r="AD129" s="29" t="s">
        <v>0</v>
      </c>
      <c r="AE129" s="29">
        <v>1.0542304899999999E-11</v>
      </c>
      <c r="AF129" s="29">
        <v>1.47791715E-11</v>
      </c>
      <c r="AG129" s="29">
        <v>1.8070048000000001E-11</v>
      </c>
      <c r="AH129" s="29">
        <v>1.985676E-11</v>
      </c>
      <c r="AI129" s="29">
        <v>2.4663665400000001E-11</v>
      </c>
      <c r="AJ129" s="29">
        <v>3.2755824500000002E-11</v>
      </c>
      <c r="AK129" s="3">
        <f t="shared" si="2"/>
        <v>1.6302923100000005E-11</v>
      </c>
      <c r="AM129" t="s">
        <v>120</v>
      </c>
      <c r="AP129" s="2">
        <f>((AK129-AK$18)*100)/AK$18</f>
        <v>-8.7875356221975078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0</v>
      </c>
      <c r="B130" s="30" t="s">
        <v>0</v>
      </c>
      <c r="C130" s="29">
        <v>7.2168148000000002E-12</v>
      </c>
      <c r="D130" s="29">
        <v>1.19304788E-11</v>
      </c>
      <c r="E130" s="34">
        <v>1.76559525E-11</v>
      </c>
      <c r="F130" s="34">
        <v>1.0443460500000001E-11</v>
      </c>
      <c r="G130" s="34">
        <v>8.9108853000000003E-12</v>
      </c>
      <c r="H130" s="34">
        <v>6.9541742E-12</v>
      </c>
      <c r="I130" s="34">
        <v>6.5081603999999998E-12</v>
      </c>
      <c r="J130" s="34">
        <v>6.5904163000000004E-12</v>
      </c>
      <c r="K130" s="34">
        <v>6.8061572000000002E-12</v>
      </c>
      <c r="L130" s="34">
        <v>7.0183535999999999E-12</v>
      </c>
      <c r="M130" s="34">
        <v>7.9811670999999995E-12</v>
      </c>
      <c r="N130" s="34">
        <v>9.2637213E-12</v>
      </c>
      <c r="O130" s="34">
        <v>1.1325351099999999E-11</v>
      </c>
      <c r="P130" s="34">
        <v>1.5672252500000001E-11</v>
      </c>
      <c r="Q130" s="34">
        <v>2.2106367999999999E-11</v>
      </c>
      <c r="R130" s="34">
        <v>2.4306595800000001E-11</v>
      </c>
      <c r="S130" s="35" t="s">
        <v>0</v>
      </c>
      <c r="T130" s="35" t="s">
        <v>0</v>
      </c>
      <c r="U130" s="35" t="s">
        <v>0</v>
      </c>
      <c r="V130" s="35">
        <v>7.1707520999999999E-12</v>
      </c>
      <c r="W130" s="35">
        <v>7.4608018000000001E-12</v>
      </c>
      <c r="X130" s="35">
        <v>7.8233556000000002E-12</v>
      </c>
      <c r="Y130" s="35">
        <v>1.10410918E-11</v>
      </c>
      <c r="Z130" s="35">
        <v>1.6248464300000001E-11</v>
      </c>
      <c r="AA130" s="35">
        <v>2.5511466000000001E-11</v>
      </c>
      <c r="AB130" s="35" t="s">
        <v>0</v>
      </c>
      <c r="AC130" s="36" t="s">
        <v>0</v>
      </c>
      <c r="AD130" s="29" t="s">
        <v>0</v>
      </c>
      <c r="AE130" s="29">
        <v>1.2736019E-11</v>
      </c>
      <c r="AF130" s="29">
        <v>1.3313275000000001E-11</v>
      </c>
      <c r="AG130" s="29">
        <v>2.3034407000000001E-11</v>
      </c>
      <c r="AH130" s="29">
        <v>1.8569849400000001E-11</v>
      </c>
      <c r="AI130" s="29">
        <v>1.9852821999999999E-11</v>
      </c>
      <c r="AJ130" s="29">
        <v>2.6049900500000001E-11</v>
      </c>
      <c r="AK130" s="3">
        <f t="shared" si="2"/>
        <v>1.3196518353571427E-11</v>
      </c>
      <c r="AM130" t="s">
        <v>121</v>
      </c>
      <c r="AO130" s="2">
        <f>SUM(U145:W146)/6</f>
        <v>1.6732067300000002E-10</v>
      </c>
      <c r="AP130" s="2">
        <f>((AK130-AK$19)*100)/AK$19</f>
        <v>-6.6623493905864954</v>
      </c>
      <c r="AR130" t="s">
        <v>124</v>
      </c>
      <c r="AT130" s="1">
        <f>((AO130-AO$19)*100)/AO$19</f>
        <v>12.821522937125039</v>
      </c>
    </row>
    <row r="131" spans="1:46" x14ac:dyDescent="0.25">
      <c r="A131" t="s">
        <v>0</v>
      </c>
      <c r="B131" s="37" t="s">
        <v>0</v>
      </c>
      <c r="C131" s="34">
        <v>1.0166471200000001E-11</v>
      </c>
      <c r="D131" s="34">
        <v>1.2776258900000001E-11</v>
      </c>
      <c r="E131" s="34">
        <v>1.2079091000000001E-11</v>
      </c>
      <c r="F131" s="34">
        <v>8.6710547000000006E-12</v>
      </c>
      <c r="G131" s="34">
        <v>7.6028819999999996E-12</v>
      </c>
      <c r="H131" s="34">
        <v>7.2211541000000001E-12</v>
      </c>
      <c r="I131" s="34">
        <v>7.8133154999999995E-12</v>
      </c>
      <c r="J131" s="34">
        <v>8.4688525999999993E-12</v>
      </c>
      <c r="K131" s="34">
        <v>8.1769316000000005E-12</v>
      </c>
      <c r="L131" s="34">
        <v>7.9104233000000004E-12</v>
      </c>
      <c r="M131" s="34">
        <v>8.3557340000000003E-12</v>
      </c>
      <c r="N131" s="34">
        <v>9.4220616999999993E-12</v>
      </c>
      <c r="O131" s="34">
        <v>1.1329344400000001E-11</v>
      </c>
      <c r="P131" s="34">
        <v>1.5844353199999999E-11</v>
      </c>
      <c r="Q131" s="34">
        <v>2.0294108000000002E-11</v>
      </c>
      <c r="R131" s="34">
        <v>2.0278765000000001E-11</v>
      </c>
      <c r="S131" s="35" t="s">
        <v>0</v>
      </c>
      <c r="T131" s="35" t="s">
        <v>0</v>
      </c>
      <c r="U131" s="35" t="s">
        <v>0</v>
      </c>
      <c r="V131" s="35">
        <v>1.3492368500000001E-11</v>
      </c>
      <c r="W131" s="35">
        <v>8.3083753000000007E-12</v>
      </c>
      <c r="X131" s="35">
        <v>8.7487300999999993E-12</v>
      </c>
      <c r="Y131" s="35">
        <v>1.08356936E-11</v>
      </c>
      <c r="Z131" s="35">
        <v>1.5829365600000001E-11</v>
      </c>
      <c r="AA131" s="35">
        <v>2.6012203999999998E-11</v>
      </c>
      <c r="AB131" s="35" t="s">
        <v>0</v>
      </c>
      <c r="AC131" s="36" t="s">
        <v>0</v>
      </c>
      <c r="AD131" s="29" t="s">
        <v>0</v>
      </c>
      <c r="AE131" s="29">
        <v>3.1896350699999998E-11</v>
      </c>
      <c r="AF131" s="29">
        <v>1.7850648000000001E-11</v>
      </c>
      <c r="AG131" s="29">
        <v>1.5044358199999999E-11</v>
      </c>
      <c r="AH131" s="29">
        <v>1.1820819400000001E-11</v>
      </c>
      <c r="AI131" s="29">
        <v>1.14918775E-11</v>
      </c>
      <c r="AJ131" s="29">
        <v>2.0471733E-11</v>
      </c>
      <c r="AK131" s="3">
        <f t="shared" si="2"/>
        <v>1.3150475896428575E-11</v>
      </c>
      <c r="AP131" s="2">
        <f>((AK131-AK$20)*100)/AK$20</f>
        <v>-6.3712682674188938</v>
      </c>
    </row>
    <row r="132" spans="1:46" x14ac:dyDescent="0.25">
      <c r="A132" t="s">
        <v>0</v>
      </c>
      <c r="B132" s="37">
        <v>1.0971251400000001E-11</v>
      </c>
      <c r="C132" s="34">
        <v>7.5973672000000004E-12</v>
      </c>
      <c r="D132" s="34">
        <v>9.4444746999999999E-12</v>
      </c>
      <c r="E132" s="34">
        <v>7.0938835000000001E-12</v>
      </c>
      <c r="F132" s="34">
        <v>6.9957269999999996E-12</v>
      </c>
      <c r="G132" s="34">
        <v>8.2212158000000008E-12</v>
      </c>
      <c r="H132" s="34">
        <v>9.8672120000000003E-12</v>
      </c>
      <c r="I132" s="34">
        <v>1.32998852E-11</v>
      </c>
      <c r="J132" s="34">
        <v>1.67217716E-11</v>
      </c>
      <c r="K132" s="34">
        <v>1.8239425400000001E-11</v>
      </c>
      <c r="L132" s="34">
        <v>1.9841406E-11</v>
      </c>
      <c r="M132" s="34">
        <v>1.9155618399999999E-11</v>
      </c>
      <c r="N132" s="34">
        <v>1.7659335700000001E-11</v>
      </c>
      <c r="O132" s="34">
        <v>1.6195524200000001E-11</v>
      </c>
      <c r="P132" s="34">
        <v>1.7702712199999999E-11</v>
      </c>
      <c r="Q132" s="34">
        <v>1.8681187200000001E-11</v>
      </c>
      <c r="R132" s="34">
        <v>1.9474103199999999E-11</v>
      </c>
      <c r="S132" s="35" t="s">
        <v>0</v>
      </c>
      <c r="T132" s="35" t="s">
        <v>0</v>
      </c>
      <c r="U132" s="35">
        <v>8.8834356000000002E-12</v>
      </c>
      <c r="V132" s="35">
        <v>1.2121638E-11</v>
      </c>
      <c r="W132" s="35">
        <v>1.5794675299999999E-11</v>
      </c>
      <c r="X132" s="35">
        <v>1.4946319099999999E-11</v>
      </c>
      <c r="Y132" s="35">
        <v>1.39685392E-11</v>
      </c>
      <c r="Z132" s="35">
        <v>1.29026668E-11</v>
      </c>
      <c r="AA132" s="35">
        <v>1.8933826999999999E-11</v>
      </c>
      <c r="AB132" s="35" t="s">
        <v>0</v>
      </c>
      <c r="AC132" s="36" t="s">
        <v>0</v>
      </c>
      <c r="AD132" s="29" t="s">
        <v>0</v>
      </c>
      <c r="AE132" s="29">
        <v>4.5359029000000001E-11</v>
      </c>
      <c r="AF132" s="29">
        <v>1.61703507E-11</v>
      </c>
      <c r="AG132" s="29">
        <v>1.0798356700000001E-11</v>
      </c>
      <c r="AH132" s="29">
        <v>1.1852520999999999E-11</v>
      </c>
      <c r="AI132" s="29">
        <v>1.24047262E-11</v>
      </c>
      <c r="AJ132" s="29">
        <v>2.49496167E-11</v>
      </c>
      <c r="AK132" s="3">
        <f t="shared" si="2"/>
        <v>1.5208260066666666E-11</v>
      </c>
      <c r="AP132" s="2">
        <f>((AK132-AK$21)*100)/AK$21</f>
        <v>-7.7570309184760786</v>
      </c>
    </row>
    <row r="133" spans="1:46" x14ac:dyDescent="0.25">
      <c r="A133" t="s">
        <v>0</v>
      </c>
      <c r="B133" s="37">
        <v>8.2649496E-12</v>
      </c>
      <c r="C133" s="34">
        <v>5.1225507999999999E-12</v>
      </c>
      <c r="D133" s="34">
        <v>4.8144475000000001E-12</v>
      </c>
      <c r="E133" s="34">
        <v>4.2650327000000004E-12</v>
      </c>
      <c r="F133" s="34">
        <v>5.0826900999999997E-12</v>
      </c>
      <c r="G133" s="34">
        <v>6.2826050999999996E-12</v>
      </c>
      <c r="H133" s="34">
        <v>7.7327044999999993E-12</v>
      </c>
      <c r="I133" s="34">
        <v>1.02378708E-11</v>
      </c>
      <c r="J133" s="34">
        <v>1.24660308E-11</v>
      </c>
      <c r="K133" s="34">
        <v>1.5312543300000001E-11</v>
      </c>
      <c r="L133" s="34">
        <v>1.70157906E-11</v>
      </c>
      <c r="M133" s="34">
        <v>1.8592945700000001E-11</v>
      </c>
      <c r="N133" s="34">
        <v>1.79494627E-11</v>
      </c>
      <c r="O133" s="34">
        <v>1.75722834E-11</v>
      </c>
      <c r="P133" s="34">
        <v>1.93927526E-11</v>
      </c>
      <c r="Q133" s="34">
        <v>2.6508150399999999E-11</v>
      </c>
      <c r="R133" s="34">
        <v>2.9462318699999998E-11</v>
      </c>
      <c r="S133" s="35" t="s">
        <v>0</v>
      </c>
      <c r="T133" s="35" t="s">
        <v>0</v>
      </c>
      <c r="U133" s="35">
        <v>1.0279445E-11</v>
      </c>
      <c r="V133" s="35">
        <v>1.26633257E-11</v>
      </c>
      <c r="W133" s="35">
        <v>1.1536917E-11</v>
      </c>
      <c r="X133" s="35">
        <v>1.27390613E-11</v>
      </c>
      <c r="Y133" s="35">
        <v>1.73693996E-11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2.5472108399999999E-11</v>
      </c>
      <c r="AG133" s="29">
        <v>1.08916945E-11</v>
      </c>
      <c r="AH133" s="29">
        <v>2.9544933E-11</v>
      </c>
      <c r="AI133" s="29">
        <v>3.5936321999999997E-11</v>
      </c>
      <c r="AJ133" s="29">
        <v>1.63511075E-11</v>
      </c>
      <c r="AK133" s="3">
        <f t="shared" si="2"/>
        <v>1.5142942344444444E-11</v>
      </c>
      <c r="AP133" s="2">
        <f>((AK133-AK$22)*100)/AK$22</f>
        <v>-11.412805740364043</v>
      </c>
    </row>
    <row r="134" spans="1:46" x14ac:dyDescent="0.25">
      <c r="A134" t="s">
        <v>0</v>
      </c>
      <c r="B134" s="37">
        <v>7.2314237E-12</v>
      </c>
      <c r="C134" s="34">
        <v>4.2100258000000004E-12</v>
      </c>
      <c r="D134" s="34">
        <v>4.5627712000000002E-12</v>
      </c>
      <c r="E134" s="34">
        <v>3.6739013500000003E-12</v>
      </c>
      <c r="F134" s="34">
        <v>4.1607686000000003E-12</v>
      </c>
      <c r="G134" s="34">
        <v>5.0037376999999997E-12</v>
      </c>
      <c r="H134" s="34">
        <v>5.1601333E-12</v>
      </c>
      <c r="I134" s="34">
        <v>5.745376E-12</v>
      </c>
      <c r="J134" s="34">
        <v>6.4847522999999999E-12</v>
      </c>
      <c r="K134" s="34">
        <v>7.9249623000000003E-12</v>
      </c>
      <c r="L134" s="34">
        <v>8.2150580000000004E-12</v>
      </c>
      <c r="M134" s="34">
        <v>9.7127271000000003E-12</v>
      </c>
      <c r="N134" s="34">
        <v>1.2013898999999999E-11</v>
      </c>
      <c r="O134" s="34">
        <v>1.1051789600000001E-11</v>
      </c>
      <c r="P134" s="34">
        <v>1.2628235E-11</v>
      </c>
      <c r="Q134" s="34">
        <v>2.1001418E-11</v>
      </c>
      <c r="R134" s="34">
        <v>3.0278105299999999E-11</v>
      </c>
      <c r="S134" s="35" t="s">
        <v>0</v>
      </c>
      <c r="T134" s="35">
        <v>1.6573585399999999E-11</v>
      </c>
      <c r="U134" s="35">
        <v>1.0449192699999999E-11</v>
      </c>
      <c r="V134" s="35">
        <v>8.4610870999999998E-12</v>
      </c>
      <c r="W134" s="35">
        <v>9.0941339999999996E-12</v>
      </c>
      <c r="X134" s="35">
        <v>8.3793486999999999E-12</v>
      </c>
      <c r="Y134" s="35">
        <v>6.1806403999999996E-12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7.1345024000000001E-11</v>
      </c>
      <c r="AG134" s="29">
        <v>3.9537604E-11</v>
      </c>
      <c r="AH134" s="29">
        <v>2.2939739399999999E-11</v>
      </c>
      <c r="AI134" s="29">
        <v>2.7526977700000001E-11</v>
      </c>
      <c r="AJ134" s="29">
        <v>2.45448423E-11</v>
      </c>
      <c r="AK134" s="3">
        <f t="shared" si="2"/>
        <v>1.4431830712499999E-11</v>
      </c>
      <c r="AP134" s="2">
        <f>((AK134-AK$23)*100)/AK$23</f>
        <v>-11.515041679621252</v>
      </c>
    </row>
    <row r="135" spans="1:46" x14ac:dyDescent="0.25">
      <c r="A135" t="s">
        <v>0</v>
      </c>
      <c r="B135" s="37">
        <v>9.6980240999999994E-12</v>
      </c>
      <c r="C135" s="34">
        <v>4.7537615999999998E-12</v>
      </c>
      <c r="D135" s="34">
        <v>4.3089097999999999E-12</v>
      </c>
      <c r="E135" s="34">
        <v>3.4885469399999999E-12</v>
      </c>
      <c r="F135" s="34">
        <v>3.85445873E-12</v>
      </c>
      <c r="G135" s="34">
        <v>4.9267033000000003E-12</v>
      </c>
      <c r="H135" s="34">
        <v>6.1440488000000004E-12</v>
      </c>
      <c r="I135" s="34">
        <v>7.9813964999999995E-12</v>
      </c>
      <c r="J135" s="34">
        <v>9.4519652000000006E-12</v>
      </c>
      <c r="K135" s="34">
        <v>1.0233751800000001E-11</v>
      </c>
      <c r="L135" s="34">
        <v>9.1209013E-12</v>
      </c>
      <c r="M135" s="34">
        <v>9.7348190999999998E-12</v>
      </c>
      <c r="N135" s="34">
        <v>9.0853950000000004E-12</v>
      </c>
      <c r="O135" s="34">
        <v>8.9741369999999994E-12</v>
      </c>
      <c r="P135" s="34">
        <v>1.5556965899999999E-11</v>
      </c>
      <c r="Q135" s="34">
        <v>4.3491690999999997E-11</v>
      </c>
      <c r="R135" s="34" t="s">
        <v>0</v>
      </c>
      <c r="S135" s="35">
        <v>1.44120398E-11</v>
      </c>
      <c r="T135" s="35">
        <v>9.5840910000000004E-12</v>
      </c>
      <c r="U135" s="35">
        <v>6.4112728E-12</v>
      </c>
      <c r="V135" s="35">
        <v>7.0263057999999998E-12</v>
      </c>
      <c r="W135" s="35">
        <v>7.1925851000000002E-12</v>
      </c>
      <c r="X135" s="35">
        <v>6.9038926999999999E-12</v>
      </c>
      <c r="Y135" s="35">
        <v>5.9229908E-12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9.3333378999999995E-11</v>
      </c>
      <c r="AG135" s="29">
        <v>4.8620340999999999E-11</v>
      </c>
      <c r="AH135" s="29">
        <v>3.2461019599999997E-11</v>
      </c>
      <c r="AI135" s="29">
        <v>6.1111444000000003E-11</v>
      </c>
      <c r="AJ135" s="29">
        <v>5.1692739000000002E-11</v>
      </c>
      <c r="AK135" s="3">
        <f t="shared" si="2"/>
        <v>1.805277059535714E-11</v>
      </c>
      <c r="AP135" s="2">
        <f>((AK135-AK$24)*100)/AK$24</f>
        <v>-12.096528691228109</v>
      </c>
    </row>
    <row r="136" spans="1:46" x14ac:dyDescent="0.25">
      <c r="A136" t="s">
        <v>0</v>
      </c>
      <c r="B136" s="37">
        <v>2.6501668299999999E-11</v>
      </c>
      <c r="C136" s="34">
        <v>1.47502727E-11</v>
      </c>
      <c r="D136" s="34">
        <v>6.7278757999999998E-12</v>
      </c>
      <c r="E136" s="34">
        <v>4.6419930999999999E-12</v>
      </c>
      <c r="F136" s="34">
        <v>5.6402918999999999E-12</v>
      </c>
      <c r="G136" s="34">
        <v>6.6839745E-12</v>
      </c>
      <c r="H136" s="34">
        <v>7.6696644999999996E-12</v>
      </c>
      <c r="I136" s="34">
        <v>8.6808967E-12</v>
      </c>
      <c r="J136" s="34">
        <v>8.7689265999999999E-12</v>
      </c>
      <c r="K136" s="34">
        <v>8.9318791000000008E-12</v>
      </c>
      <c r="L136" s="34">
        <v>9.4824409999999995E-12</v>
      </c>
      <c r="M136" s="34">
        <v>1.0679803E-11</v>
      </c>
      <c r="N136" s="34">
        <v>1.1359848E-11</v>
      </c>
      <c r="O136" s="34">
        <v>9.0519458999999993E-12</v>
      </c>
      <c r="P136" s="38">
        <v>1.58058943E-11</v>
      </c>
      <c r="Q136" s="38" t="s">
        <v>0</v>
      </c>
      <c r="R136" s="38">
        <v>3.6452389999999998E-11</v>
      </c>
      <c r="S136" s="35">
        <v>1.03290516E-11</v>
      </c>
      <c r="T136" s="35">
        <v>8.6028604999999998E-12</v>
      </c>
      <c r="U136" s="35">
        <v>7.0928243000000001E-12</v>
      </c>
      <c r="V136" s="35">
        <v>8.4724088000000004E-12</v>
      </c>
      <c r="W136" s="35">
        <v>9.3919267000000001E-12</v>
      </c>
      <c r="X136" s="35">
        <v>7.3994578000000004E-12</v>
      </c>
      <c r="Y136" s="35">
        <v>8.5110622000000008E-12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1.5691205000000001E-10</v>
      </c>
      <c r="AG136" s="29">
        <v>5.8540153999999997E-11</v>
      </c>
      <c r="AH136" s="29" t="s">
        <v>0</v>
      </c>
      <c r="AI136" s="29">
        <v>1.1879544700000001E-10</v>
      </c>
      <c r="AJ136" s="29">
        <v>4.7724556999999998E-11</v>
      </c>
      <c r="AK136" s="3">
        <f t="shared" si="2"/>
        <v>2.3466724640740742E-11</v>
      </c>
      <c r="AP136" s="2">
        <f>((AK136-AK$25)*100)/AK$25</f>
        <v>-6.3058793780070985</v>
      </c>
    </row>
    <row r="137" spans="1:46" x14ac:dyDescent="0.25">
      <c r="A137" t="s">
        <v>0</v>
      </c>
      <c r="B137" s="37">
        <v>4.2650048999999999E-11</v>
      </c>
      <c r="C137" s="34">
        <v>2.8403023E-11</v>
      </c>
      <c r="D137" s="34">
        <v>1.22719502E-11</v>
      </c>
      <c r="E137" s="34">
        <v>6.9604735999999998E-12</v>
      </c>
      <c r="F137" s="34">
        <v>6.5750168999999998E-12</v>
      </c>
      <c r="G137" s="34">
        <v>7.5994836000000007E-12</v>
      </c>
      <c r="H137" s="34">
        <v>8.6127613999999993E-12</v>
      </c>
      <c r="I137" s="34">
        <v>9.6049634000000002E-12</v>
      </c>
      <c r="J137" s="34">
        <v>9.0290450999999998E-12</v>
      </c>
      <c r="K137" s="34">
        <v>8.8582819000000008E-12</v>
      </c>
      <c r="L137" s="34">
        <v>9.9493862999999998E-12</v>
      </c>
      <c r="M137" s="34">
        <v>1.0360887E-11</v>
      </c>
      <c r="N137" s="34">
        <v>9.4347350999999998E-12</v>
      </c>
      <c r="O137" s="34">
        <v>1.1292807000000001E-11</v>
      </c>
      <c r="P137" s="38" t="s">
        <v>0</v>
      </c>
      <c r="Q137" s="38">
        <v>4.1698772999999998E-11</v>
      </c>
      <c r="R137" s="38">
        <v>4.2089755000000001E-11</v>
      </c>
      <c r="S137" s="35">
        <v>2.9589827299999999E-11</v>
      </c>
      <c r="T137" s="35">
        <v>1.49138619E-11</v>
      </c>
      <c r="U137" s="35">
        <v>9.8355172000000005E-12</v>
      </c>
      <c r="V137" s="35">
        <v>1.06093015E-11</v>
      </c>
      <c r="W137" s="35">
        <v>1.20956102E-11</v>
      </c>
      <c r="X137" s="35">
        <v>1.1834122399999999E-11</v>
      </c>
      <c r="Y137" s="35">
        <v>1.6913058800000001E-11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1.6668511E-10</v>
      </c>
      <c r="AG137" s="29">
        <v>9.1201487000000004E-11</v>
      </c>
      <c r="AH137" s="29" t="s">
        <v>0</v>
      </c>
      <c r="AI137" s="29" t="s">
        <v>0</v>
      </c>
      <c r="AJ137" s="29" t="s">
        <v>0</v>
      </c>
      <c r="AK137" s="3">
        <f t="shared" si="2"/>
        <v>2.5162771511999997E-11</v>
      </c>
      <c r="AP137" s="2">
        <f>((AK137-AK$26)*100)/AK$26</f>
        <v>-8.8936546275395081</v>
      </c>
    </row>
    <row r="138" spans="1:46" x14ac:dyDescent="0.25">
      <c r="A138" t="s">
        <v>0</v>
      </c>
      <c r="B138" s="37" t="s">
        <v>0</v>
      </c>
      <c r="C138" s="34">
        <v>3.6893625E-11</v>
      </c>
      <c r="D138" s="34">
        <v>1.5474638000000001E-11</v>
      </c>
      <c r="E138" s="34">
        <v>7.8863827000000005E-12</v>
      </c>
      <c r="F138" s="34">
        <v>7.0576860999999998E-12</v>
      </c>
      <c r="G138" s="34">
        <v>8.5476602000000005E-12</v>
      </c>
      <c r="H138" s="34">
        <v>1.02610385E-11</v>
      </c>
      <c r="I138" s="34">
        <v>1.1527877E-11</v>
      </c>
      <c r="J138" s="34">
        <v>1.18318987E-11</v>
      </c>
      <c r="K138" s="34">
        <v>1.1437234499999999E-11</v>
      </c>
      <c r="L138" s="34">
        <v>1.21770612E-11</v>
      </c>
      <c r="M138" s="34">
        <v>1.1305295799999999E-11</v>
      </c>
      <c r="N138" s="34">
        <v>9.1011731999999999E-12</v>
      </c>
      <c r="O138" s="34">
        <v>1.26332597E-11</v>
      </c>
      <c r="P138" s="38" t="s">
        <v>0</v>
      </c>
      <c r="Q138" s="38">
        <v>4.6085711999999999E-11</v>
      </c>
      <c r="R138" s="38">
        <v>4.2540650999999997E-11</v>
      </c>
      <c r="S138" s="35">
        <v>3.6364983999999999E-11</v>
      </c>
      <c r="T138" s="35">
        <v>1.69965034E-11</v>
      </c>
      <c r="U138" s="35">
        <v>1.26462498E-11</v>
      </c>
      <c r="V138" s="35">
        <v>1.4588111E-11</v>
      </c>
      <c r="W138" s="35">
        <v>1.6701891000000001E-11</v>
      </c>
      <c r="X138" s="35">
        <v>1.6692051000000001E-11</v>
      </c>
      <c r="Y138" s="35">
        <v>2.5554886500000002E-11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2.0967277399999998E-11</v>
      </c>
      <c r="AG138" s="29">
        <v>3.56692887E-10</v>
      </c>
      <c r="AH138" s="29" t="s">
        <v>0</v>
      </c>
      <c r="AI138" s="29" t="s">
        <v>0</v>
      </c>
      <c r="AJ138" s="29" t="s">
        <v>0</v>
      </c>
      <c r="AK138" s="3">
        <f t="shared" si="2"/>
        <v>3.2165251445833331E-11</v>
      </c>
      <c r="AP138" s="2">
        <f>((AK138-AK$27)*100)/AK$27</f>
        <v>-7.1863294707707972</v>
      </c>
    </row>
    <row r="139" spans="1:46" x14ac:dyDescent="0.25">
      <c r="A139" t="s">
        <v>0</v>
      </c>
      <c r="B139" s="37" t="s">
        <v>0</v>
      </c>
      <c r="C139" s="34">
        <v>7.2732016999999998E-11</v>
      </c>
      <c r="D139" s="34">
        <v>2.1420435300000001E-11</v>
      </c>
      <c r="E139" s="34">
        <v>6.9959204999999998E-12</v>
      </c>
      <c r="F139" s="34">
        <v>3.1432437E-12</v>
      </c>
      <c r="G139" s="34">
        <v>3.0536860999999999E-12</v>
      </c>
      <c r="H139" s="34">
        <v>4.3615021000000003E-12</v>
      </c>
      <c r="I139" s="34">
        <v>5.5978417000000001E-12</v>
      </c>
      <c r="J139" s="34">
        <v>6.6427135000000001E-12</v>
      </c>
      <c r="K139" s="34">
        <v>1.2013578E-11</v>
      </c>
      <c r="L139" s="34">
        <v>1.41658194E-11</v>
      </c>
      <c r="M139" s="34">
        <v>1.3180399199999999E-11</v>
      </c>
      <c r="N139" s="34">
        <v>1.27325642E-11</v>
      </c>
      <c r="O139" s="34">
        <v>2.0516470399999999E-11</v>
      </c>
      <c r="P139" s="38" t="s">
        <v>0</v>
      </c>
      <c r="Q139" s="38">
        <v>6.3193415000000004E-11</v>
      </c>
      <c r="R139" s="38">
        <v>3.2840040999999998E-11</v>
      </c>
      <c r="S139" s="35">
        <v>1.97690707E-11</v>
      </c>
      <c r="T139" s="35">
        <v>1.28617807E-11</v>
      </c>
      <c r="U139" s="35">
        <v>1.23118715E-11</v>
      </c>
      <c r="V139" s="35">
        <v>1.5141262400000001E-11</v>
      </c>
      <c r="W139" s="35">
        <v>1.9225350999999999E-11</v>
      </c>
      <c r="X139" s="35">
        <v>2.0745279200000001E-11</v>
      </c>
      <c r="Y139" s="35">
        <v>1.87128617E-11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1.8698051104545455E-11</v>
      </c>
      <c r="AP139" s="2">
        <f>((AK139-AK$28)*100)/AK$28</f>
        <v>-7.8655026632976819</v>
      </c>
    </row>
    <row r="140" spans="1:46" x14ac:dyDescent="0.25">
      <c r="A140" s="32" t="s">
        <v>0</v>
      </c>
      <c r="B140" s="39" t="s">
        <v>0</v>
      </c>
      <c r="C140" s="32">
        <v>1.5701115599999999E-11</v>
      </c>
      <c r="D140" s="32">
        <v>5.5079723E-11</v>
      </c>
      <c r="E140" s="32">
        <v>6.0759466500000004E-11</v>
      </c>
      <c r="F140" s="32">
        <v>5.7089408000000001E-11</v>
      </c>
      <c r="G140" s="32">
        <v>3.9240482999999999E-11</v>
      </c>
      <c r="H140" s="32">
        <v>3.3238198499999997E-11</v>
      </c>
      <c r="I140" s="32">
        <v>2.0147395000000002E-11</v>
      </c>
      <c r="J140" s="32">
        <v>1.3620644599999999E-11</v>
      </c>
      <c r="K140" s="32">
        <v>8.2811123000000002E-12</v>
      </c>
      <c r="L140" s="32">
        <v>6.2803983999999997E-12</v>
      </c>
      <c r="M140" s="32">
        <v>8.4882706999999997E-12</v>
      </c>
      <c r="N140" s="32">
        <v>2.23568533E-11</v>
      </c>
      <c r="O140" s="32">
        <v>2.9151440499999999E-11</v>
      </c>
      <c r="P140" s="32" t="s">
        <v>0</v>
      </c>
      <c r="Q140" s="32" t="s">
        <v>0</v>
      </c>
      <c r="R140" s="32" t="s">
        <v>0</v>
      </c>
      <c r="S140" s="33">
        <v>1.08014954E-10</v>
      </c>
      <c r="T140" s="33">
        <v>6.6723637000000003E-11</v>
      </c>
      <c r="U140" s="33">
        <v>4.9732170999999999E-11</v>
      </c>
      <c r="V140" s="33">
        <v>2.38105763E-11</v>
      </c>
      <c r="W140" s="33">
        <v>6.7864349000000002E-12</v>
      </c>
      <c r="X140" s="33">
        <v>2.63734667E-11</v>
      </c>
      <c r="Y140" s="33">
        <v>2.26712245E-11</v>
      </c>
      <c r="Z140" s="33" t="s">
        <v>0</v>
      </c>
      <c r="AA140" s="40" t="s">
        <v>0</v>
      </c>
      <c r="AB140" s="40">
        <v>3.9165715000000002E-12</v>
      </c>
      <c r="AC140" s="40">
        <v>1.0502342300000001E-11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3.1271176709090905E-11</v>
      </c>
      <c r="AP140" s="2">
        <f>((AK140-AK$29)*100)/AK$29</f>
        <v>-12.841145655373861</v>
      </c>
    </row>
    <row r="141" spans="1:46" x14ac:dyDescent="0.25">
      <c r="A141" s="31" t="s">
        <v>0</v>
      </c>
      <c r="B141" s="41" t="s">
        <v>0</v>
      </c>
      <c r="C141" s="31" t="s">
        <v>0</v>
      </c>
      <c r="D141" s="31">
        <v>1.08759578E-10</v>
      </c>
      <c r="E141" s="31">
        <v>1.1704042099999999E-10</v>
      </c>
      <c r="F141" s="31">
        <v>1.0808315299999999E-10</v>
      </c>
      <c r="G141" s="31">
        <v>1.02449052E-10</v>
      </c>
      <c r="H141" s="31">
        <v>9.4954204999999997E-11</v>
      </c>
      <c r="I141" s="31">
        <v>8.4390113999999994E-11</v>
      </c>
      <c r="J141" s="31">
        <v>7.0902063999999998E-11</v>
      </c>
      <c r="K141" s="31">
        <v>5.4639819999999998E-11</v>
      </c>
      <c r="L141" s="31">
        <v>3.8942026000000003E-11</v>
      </c>
      <c r="M141" s="31">
        <v>2.8601392399999999E-11</v>
      </c>
      <c r="N141" s="31">
        <v>3.2714938999999997E-11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6.1679868800000005E-10</v>
      </c>
      <c r="T141" s="33">
        <v>5.4684937599999998E-10</v>
      </c>
      <c r="U141" s="33">
        <v>2.8700924999999999E-10</v>
      </c>
      <c r="V141" s="33">
        <v>1.52079087E-10</v>
      </c>
      <c r="W141" s="33">
        <v>6.5523781999999996E-11</v>
      </c>
      <c r="X141" s="33">
        <v>3.4581959999999999E-11</v>
      </c>
      <c r="Y141" s="33">
        <v>4.2699571000000003E-11</v>
      </c>
      <c r="Z141" s="33">
        <v>2.4543892999999998E-11</v>
      </c>
      <c r="AA141" s="40">
        <v>1.4869781499999999E-11</v>
      </c>
      <c r="AB141" s="40">
        <v>1.15738794E-11</v>
      </c>
      <c r="AC141" s="40">
        <v>1.5191171999999999E-11</v>
      </c>
      <c r="AD141" s="40">
        <v>6.6959264000000001E-12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1.1564752742173917E-10</v>
      </c>
      <c r="AP141" s="2">
        <f>((AK141-AK$30)*100)/AK$30</f>
        <v>2.7835098067021216</v>
      </c>
    </row>
    <row r="142" spans="1:46" x14ac:dyDescent="0.25">
      <c r="A142" s="31" t="s">
        <v>0</v>
      </c>
      <c r="B142" s="41" t="s">
        <v>0</v>
      </c>
      <c r="C142" s="31" t="s">
        <v>0</v>
      </c>
      <c r="D142" s="31">
        <v>1.4616602E-10</v>
      </c>
      <c r="E142" s="31">
        <v>1.3248359900000001E-10</v>
      </c>
      <c r="F142" s="31">
        <v>1.2004721099999999E-10</v>
      </c>
      <c r="G142" s="31">
        <v>1.16171261E-10</v>
      </c>
      <c r="H142" s="31">
        <v>1.1168991E-10</v>
      </c>
      <c r="I142" s="31">
        <v>1.0429713999999999E-10</v>
      </c>
      <c r="J142" s="31">
        <v>9.4656800999999994E-11</v>
      </c>
      <c r="K142" s="31">
        <v>8.4108323000000002E-11</v>
      </c>
      <c r="L142" s="31">
        <v>7.2772263000000005E-11</v>
      </c>
      <c r="M142" s="31">
        <v>5.5924175999999999E-11</v>
      </c>
      <c r="N142" s="31">
        <v>4.0649632500000001E-11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4.1509937699999999E-10</v>
      </c>
      <c r="T142" s="33">
        <v>4.5638547E-10</v>
      </c>
      <c r="U142" s="33">
        <v>4.4456508999999999E-10</v>
      </c>
      <c r="V142" s="33">
        <v>3.4950626399999998E-10</v>
      </c>
      <c r="W142" s="33">
        <v>2.3596715999999998E-10</v>
      </c>
      <c r="X142" s="33">
        <v>1.2518267199999999E-10</v>
      </c>
      <c r="Y142" s="33">
        <v>6.6516061999999995E-11</v>
      </c>
      <c r="Z142" s="33" t="s">
        <v>0</v>
      </c>
      <c r="AA142" s="40">
        <v>2.3713510499999999E-11</v>
      </c>
      <c r="AB142" s="40">
        <v>2.0962536000000001E-11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1.608432239E-10</v>
      </c>
      <c r="AP142" s="2">
        <f>((AK142-AK$31)*100)/AK$31</f>
        <v>7.4334199630450586</v>
      </c>
    </row>
    <row r="143" spans="1:46" x14ac:dyDescent="0.25">
      <c r="A143" s="31" t="s">
        <v>0</v>
      </c>
      <c r="B143" s="41" t="s">
        <v>0</v>
      </c>
      <c r="C143" s="31" t="s">
        <v>0</v>
      </c>
      <c r="D143" s="31">
        <v>1.3831846000000001E-10</v>
      </c>
      <c r="E143" s="31">
        <v>1.13968917E-10</v>
      </c>
      <c r="F143" s="31">
        <v>1.15016324E-10</v>
      </c>
      <c r="G143" s="31">
        <v>1.12590538E-10</v>
      </c>
      <c r="H143" s="31">
        <v>1.10015682E-10</v>
      </c>
      <c r="I143" s="31">
        <v>1.06453178E-10</v>
      </c>
      <c r="J143" s="31">
        <v>1.021489E-10</v>
      </c>
      <c r="K143" s="31">
        <v>9.4968073000000002E-11</v>
      </c>
      <c r="L143" s="31">
        <v>8.4426185999999995E-11</v>
      </c>
      <c r="M143" s="31">
        <v>7.1449155000000006E-11</v>
      </c>
      <c r="N143" s="31">
        <v>5.9069711999999998E-11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3.7508262600000002E-10</v>
      </c>
      <c r="U143" s="33">
        <v>3.3297989999999999E-10</v>
      </c>
      <c r="V143" s="33">
        <v>3.4792869700000002E-10</v>
      </c>
      <c r="W143" s="33">
        <v>2.7963846199999998E-10</v>
      </c>
      <c r="X143" s="33">
        <v>2.16828794E-10</v>
      </c>
      <c r="Y143" s="33">
        <v>1.42073893E-10</v>
      </c>
      <c r="Z143" s="33">
        <v>9.9779671999999995E-11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1.6126317605555556E-10</v>
      </c>
      <c r="AP143" s="2">
        <f>((AK143-AK$32)*100)/AK$32</f>
        <v>3.4272632517254458</v>
      </c>
    </row>
    <row r="144" spans="1:46" x14ac:dyDescent="0.25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9.8437623000000002E-11</v>
      </c>
      <c r="F144" s="31">
        <v>1.02772942E-10</v>
      </c>
      <c r="G144" s="31">
        <v>1.0276561E-10</v>
      </c>
      <c r="H144" s="31">
        <v>9.8745270000000005E-11</v>
      </c>
      <c r="I144" s="31">
        <v>1.00590404E-10</v>
      </c>
      <c r="J144" s="31">
        <v>1.0119431700000001E-10</v>
      </c>
      <c r="K144" s="31">
        <v>9.5723938000000005E-11</v>
      </c>
      <c r="L144" s="31">
        <v>8.4476490000000005E-11</v>
      </c>
      <c r="M144" s="31">
        <v>7.1504980000000004E-11</v>
      </c>
      <c r="N144" s="31">
        <v>6.7289964999999994E-11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3.1290096499999998E-10</v>
      </c>
      <c r="V144" s="33">
        <v>2.8905301699999998E-10</v>
      </c>
      <c r="W144" s="33">
        <v>2.58628958E-10</v>
      </c>
      <c r="X144" s="33">
        <v>2.0531347000000001E-10</v>
      </c>
      <c r="Y144" s="33">
        <v>1.5224488400000001E-10</v>
      </c>
      <c r="Z144" s="33">
        <v>1.1242571100000001E-10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1.4087928400000001E-10</v>
      </c>
      <c r="AP144" s="2">
        <f>((AK144-AK$33)*100)/AK$33</f>
        <v>-0.43663937606629549</v>
      </c>
    </row>
    <row r="145" spans="1:47" x14ac:dyDescent="0.25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4.7446722000000003E-11</v>
      </c>
      <c r="F145" s="27">
        <v>7.5110184000000002E-11</v>
      </c>
      <c r="G145" s="27">
        <v>7.3619619000000006E-11</v>
      </c>
      <c r="H145" s="27">
        <v>5.7620958000000001E-11</v>
      </c>
      <c r="I145" s="27">
        <v>7.2858112999999997E-11</v>
      </c>
      <c r="J145" s="27">
        <v>9.1075569999999999E-11</v>
      </c>
      <c r="K145" s="27">
        <v>8.3658875000000002E-11</v>
      </c>
      <c r="L145" s="27">
        <v>7.6629257999999996E-11</v>
      </c>
      <c r="M145" s="27">
        <v>6.1792426000000005E-11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2.2375449300000001E-10</v>
      </c>
      <c r="V145" s="27">
        <v>2.1197135500000001E-10</v>
      </c>
      <c r="W145" s="27">
        <v>1.9294719699999999E-10</v>
      </c>
      <c r="X145" s="27">
        <v>1.6322735999999999E-10</v>
      </c>
      <c r="Y145" s="27">
        <v>1.3124021000000001E-10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1.1163945285714285E-10</v>
      </c>
      <c r="AP145" s="2">
        <f>((AK145-AK$34)*100)/AK$34</f>
        <v>4.1520661630562143</v>
      </c>
    </row>
    <row r="146" spans="1:47" x14ac:dyDescent="0.25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7.3993987000000002E-11</v>
      </c>
      <c r="H146" s="27">
        <v>7.3766342000000002E-11</v>
      </c>
      <c r="I146" s="27">
        <v>7.4364933E-11</v>
      </c>
      <c r="J146" s="27">
        <v>8.0787711999999997E-11</v>
      </c>
      <c r="K146" s="27">
        <v>6.6546234999999997E-11</v>
      </c>
      <c r="L146" s="27">
        <v>5.6292471999999999E-11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1.3298589600000001E-10</v>
      </c>
      <c r="V146" s="27">
        <v>1.2530136400000001E-10</v>
      </c>
      <c r="W146" s="27">
        <v>1.1696373300000001E-10</v>
      </c>
      <c r="X146" s="27">
        <v>1.04891381E-10</v>
      </c>
      <c r="Y146" s="27">
        <v>9.4789385000000003E-11</v>
      </c>
      <c r="Z146" s="27">
        <v>7.3003093000000002E-11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8.9473877750000006E-11</v>
      </c>
      <c r="AP146" s="2">
        <f>((AK146-AK$35)*100)/AK$35</f>
        <v>1.3549550874673608</v>
      </c>
    </row>
    <row r="147" spans="1:47" x14ac:dyDescent="0.25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5.0222855000000002E-11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6.3402639E-11</v>
      </c>
      <c r="U147" s="25">
        <v>7.4186844999999999E-11</v>
      </c>
      <c r="V147" s="25" t="s">
        <v>0</v>
      </c>
      <c r="W147" s="25" t="s">
        <v>0</v>
      </c>
      <c r="X147" s="25">
        <v>3.4517584000000002E-11</v>
      </c>
      <c r="Y147" s="25">
        <v>4.8627798E-11</v>
      </c>
      <c r="Z147" s="25">
        <v>4.9578280000000001E-11</v>
      </c>
      <c r="AA147" s="25">
        <v>5.0472881999999998E-11</v>
      </c>
      <c r="AB147" s="25">
        <v>5.1266320999999997E-11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5.2784400499999995E-11</v>
      </c>
      <c r="AP147" s="22">
        <f>((AK147-AK$36)*100)/AK$36</f>
        <v>-12.861770787581401</v>
      </c>
    </row>
    <row r="148" spans="1:47" x14ac:dyDescent="0.25">
      <c r="A148" s="25">
        <v>3.7148376000000002E-11</v>
      </c>
      <c r="B148" s="26">
        <v>3.5910250500000001E-11</v>
      </c>
      <c r="C148" s="25">
        <v>3.5678427999999997E-11</v>
      </c>
      <c r="D148" s="25">
        <v>3.4824101999999999E-11</v>
      </c>
      <c r="E148" s="25">
        <v>3.3657838000000002E-11</v>
      </c>
      <c r="F148" s="25">
        <v>3.2927944999999999E-11</v>
      </c>
      <c r="G148" s="25">
        <v>3.2426400000000001E-11</v>
      </c>
      <c r="H148" s="25">
        <v>3.2039067999999998E-11</v>
      </c>
      <c r="I148" s="25">
        <v>3.1773902000000001E-11</v>
      </c>
      <c r="J148" s="25">
        <v>3.1801487000000002E-11</v>
      </c>
      <c r="K148" s="25">
        <v>3.1036178000000001E-11</v>
      </c>
      <c r="L148" s="25">
        <v>3.0836751999999999E-11</v>
      </c>
      <c r="M148" s="25">
        <v>3.0883145E-11</v>
      </c>
      <c r="N148" s="25">
        <v>3.0956033E-11</v>
      </c>
      <c r="O148" s="25">
        <v>3.2305213500000002E-11</v>
      </c>
      <c r="P148" s="25">
        <v>3.4559167399999999E-11</v>
      </c>
      <c r="Q148" s="25">
        <v>3.5987709500000002E-11</v>
      </c>
      <c r="R148" s="25">
        <v>3.7117938000000002E-11</v>
      </c>
      <c r="S148" s="25">
        <v>3.9242154000000001E-11</v>
      </c>
      <c r="T148" s="25">
        <v>4.0530185999999999E-11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3.8004117000000003E-11</v>
      </c>
      <c r="Z148" s="25">
        <v>4.45161355E-11</v>
      </c>
      <c r="AA148" s="25">
        <v>4.3718017999999998E-11</v>
      </c>
      <c r="AB148" s="25">
        <v>4.4752503500000001E-11</v>
      </c>
      <c r="AC148" s="25">
        <v>4.1457218000000001E-11</v>
      </c>
      <c r="AD148" s="25">
        <v>3.9934485499999999E-11</v>
      </c>
      <c r="AE148" s="25">
        <v>4.1203602499999999E-11</v>
      </c>
      <c r="AF148" s="25">
        <v>3.9553288E-11</v>
      </c>
      <c r="AG148" s="25">
        <v>3.7995511999999999E-11</v>
      </c>
      <c r="AH148" s="25">
        <v>3.8798621599999997E-11</v>
      </c>
      <c r="AI148" s="25">
        <v>3.8540343000000001E-11</v>
      </c>
      <c r="AJ148" s="25">
        <v>3.7185432000000003E-11</v>
      </c>
      <c r="AK148" s="3">
        <f t="shared" si="2"/>
        <v>3.6478173421875003E-11</v>
      </c>
      <c r="AP148" s="22">
        <f>((AK148-AK$37)*100)/AK$37</f>
        <v>-6.0388491039858421</v>
      </c>
    </row>
    <row r="149" spans="1:47" x14ac:dyDescent="0.25">
      <c r="A149" t="s">
        <v>50</v>
      </c>
      <c r="AK149" s="17">
        <f>SUM(A113:AJ146)/867</f>
        <v>5.3506415730011515E-11</v>
      </c>
      <c r="AP149" s="23">
        <f>((AK149-AK$38)*100)/AK$38</f>
        <v>-0.74449337824398509</v>
      </c>
      <c r="AQ149" s="24" t="s">
        <v>125</v>
      </c>
    </row>
    <row r="150" spans="1:47" x14ac:dyDescent="0.25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0</v>
      </c>
      <c r="B151" s="26">
        <v>5.0606288999999997E-11</v>
      </c>
      <c r="C151" s="25">
        <v>5.8583299000000004E-11</v>
      </c>
      <c r="D151" s="25">
        <v>5.8479233999999998E-11</v>
      </c>
      <c r="E151" s="25">
        <v>5.8478504000000004E-11</v>
      </c>
      <c r="F151" s="25">
        <v>5.9422721999999995E-11</v>
      </c>
      <c r="G151" s="25">
        <v>6.0832263000000006E-11</v>
      </c>
      <c r="H151" s="25">
        <v>7.3683636000000003E-11</v>
      </c>
      <c r="I151" s="25">
        <v>7.5257080000000001E-11</v>
      </c>
      <c r="J151" s="25">
        <v>7.4811873E-11</v>
      </c>
      <c r="K151" s="25">
        <v>5.7633992000000003E-11</v>
      </c>
      <c r="L151" s="25">
        <v>7.3332524999999997E-11</v>
      </c>
      <c r="M151" s="25">
        <v>5.6517517999999998E-11</v>
      </c>
      <c r="N151" s="25">
        <v>7.1421104000000001E-11</v>
      </c>
      <c r="O151" s="25">
        <v>5.6580731000000002E-11</v>
      </c>
      <c r="P151" s="25">
        <v>7.1461599000000003E-11</v>
      </c>
      <c r="Q151" s="25">
        <v>7.1410687999999999E-11</v>
      </c>
      <c r="R151" s="25">
        <v>7.1158162000000002E-11</v>
      </c>
      <c r="S151" s="25">
        <v>5.4508668000000001E-11</v>
      </c>
      <c r="T151" s="25">
        <v>5.3837769999999997E-11</v>
      </c>
      <c r="U151" s="25">
        <v>5.4820875999999999E-11</v>
      </c>
      <c r="V151" s="25">
        <v>5.2221021999999997E-11</v>
      </c>
      <c r="W151" s="25">
        <v>5.0955809000000002E-11</v>
      </c>
      <c r="X151" s="25">
        <v>5.0386110999999997E-11</v>
      </c>
      <c r="Y151" s="25">
        <v>5.0254457499999999E-11</v>
      </c>
      <c r="Z151" s="25">
        <v>5.1214308000000002E-11</v>
      </c>
      <c r="AA151" s="25">
        <v>5.3579450999999997E-11</v>
      </c>
      <c r="AB151" s="25">
        <v>5.2296902999999999E-11</v>
      </c>
      <c r="AC151" s="25">
        <v>5.2634687600000002E-11</v>
      </c>
      <c r="AD151" s="25">
        <v>5.6726868000000002E-11</v>
      </c>
      <c r="AE151" s="25">
        <v>5.7636631000000001E-11</v>
      </c>
      <c r="AF151" s="25">
        <v>5.8351185000000003E-11</v>
      </c>
      <c r="AG151" s="25">
        <v>5.7034689000000001E-11</v>
      </c>
      <c r="AH151" s="25">
        <v>5.2082257E-11</v>
      </c>
      <c r="AI151" s="25">
        <v>7.2110017E-11</v>
      </c>
      <c r="AJ151" s="25" t="s">
        <v>0</v>
      </c>
      <c r="AK151" s="3">
        <f>AVERAGE(A151:AJ151)</f>
        <v>5.9715380267647054E-11</v>
      </c>
      <c r="AM151" s="6" t="s">
        <v>94</v>
      </c>
      <c r="AO151" s="2">
        <f>SUM(A184:AJ185)/40</f>
        <v>3.5896304874999994E-11</v>
      </c>
      <c r="AP151" s="2">
        <f>((AK151-AK$3)*100)/AK$3</f>
        <v>6.4910328196343077</v>
      </c>
      <c r="AR151" s="6" t="s">
        <v>94</v>
      </c>
      <c r="AS151" s="2"/>
      <c r="AT151" s="2">
        <f>((AO151-AO$3)*100)/AO$3</f>
        <v>-16.855093899663736</v>
      </c>
    </row>
    <row r="152" spans="1:47" x14ac:dyDescent="0.25">
      <c r="A152" s="27">
        <v>8.5513274999999994E-11</v>
      </c>
      <c r="B152" s="28">
        <v>8.4997066000000003E-11</v>
      </c>
      <c r="C152" s="27">
        <v>8.6928722999999997E-11</v>
      </c>
      <c r="D152" s="27">
        <v>9.0496931999999997E-11</v>
      </c>
      <c r="E152" s="27">
        <v>9.3961549999999994E-11</v>
      </c>
      <c r="F152" s="27">
        <v>9.7117267000000002E-11</v>
      </c>
      <c r="G152" s="27">
        <v>9.7704508999999995E-11</v>
      </c>
      <c r="H152" s="27">
        <v>9.3302076E-11</v>
      </c>
      <c r="I152" s="27">
        <v>9.0894426999999999E-11</v>
      </c>
      <c r="J152" s="27">
        <v>8.9739052000000001E-11</v>
      </c>
      <c r="K152" s="27">
        <v>8.8574258999999994E-11</v>
      </c>
      <c r="L152" s="27">
        <v>8.8077969999999999E-11</v>
      </c>
      <c r="M152" s="27">
        <v>8.7726467E-11</v>
      </c>
      <c r="N152" s="27">
        <v>8.7631521999999999E-11</v>
      </c>
      <c r="O152" s="27">
        <v>8.8142748000000002E-11</v>
      </c>
      <c r="P152" s="27">
        <v>8.9524164000000004E-11</v>
      </c>
      <c r="Q152" s="27">
        <v>9.0610249000000006E-11</v>
      </c>
      <c r="R152" s="27">
        <v>9.1735723999999998E-11</v>
      </c>
      <c r="S152" s="27">
        <v>9.2175785999999996E-11</v>
      </c>
      <c r="T152" s="27">
        <v>8.7374030000000004E-11</v>
      </c>
      <c r="U152" s="27">
        <v>8.3891975999999997E-11</v>
      </c>
      <c r="V152" s="27">
        <v>8.0633109999999996E-11</v>
      </c>
      <c r="W152" s="27">
        <v>7.8956526999999996E-11</v>
      </c>
      <c r="X152" s="27">
        <v>7.5346719999999997E-11</v>
      </c>
      <c r="Y152" s="27">
        <v>7.5003452999999996E-11</v>
      </c>
      <c r="Z152" s="27">
        <v>7.4814506000000001E-11</v>
      </c>
      <c r="AA152" s="27">
        <v>7.4905847999999997E-11</v>
      </c>
      <c r="AB152" s="27">
        <v>7.6030862999999995E-11</v>
      </c>
      <c r="AC152" s="27">
        <v>7.5981975000000002E-11</v>
      </c>
      <c r="AD152" s="27">
        <v>7.5627601000000006E-11</v>
      </c>
      <c r="AE152" s="27">
        <v>7.3768756E-11</v>
      </c>
      <c r="AF152" s="27">
        <v>7.8798157000000004E-11</v>
      </c>
      <c r="AG152" s="27">
        <v>8.3279503999999994E-11</v>
      </c>
      <c r="AH152" s="27">
        <v>8.2699610999999998E-11</v>
      </c>
      <c r="AI152" s="27">
        <v>8.5761288000000003E-11</v>
      </c>
      <c r="AJ152" s="27">
        <v>8.5053361999999995E-11</v>
      </c>
      <c r="AK152" s="3">
        <f t="shared" si="2"/>
        <v>8.507725147222224E-11</v>
      </c>
      <c r="AM152" s="6" t="s">
        <v>116</v>
      </c>
      <c r="AO152" s="2">
        <f>SUM(A150:AJ151)/34</f>
        <v>5.9715380267647054E-11</v>
      </c>
      <c r="AP152" s="2">
        <f>((AK152-AK$4)*100)/AK$4</f>
        <v>10.102823354205624</v>
      </c>
      <c r="AR152" s="6" t="s">
        <v>116</v>
      </c>
      <c r="AS152" s="2"/>
      <c r="AT152" s="1">
        <f>((AO152-AO$4)*100)/AO$4</f>
        <v>6.4910328196343077</v>
      </c>
    </row>
    <row r="153" spans="1:47" x14ac:dyDescent="0.25">
      <c r="A153" s="27">
        <v>1.11940984E-10</v>
      </c>
      <c r="B153" s="28">
        <v>1.13913605E-10</v>
      </c>
      <c r="C153" s="27">
        <v>1.15656518E-10</v>
      </c>
      <c r="D153" s="27">
        <v>1.1741964100000001E-10</v>
      </c>
      <c r="E153" s="27">
        <v>1.16401618E-10</v>
      </c>
      <c r="F153" s="27">
        <v>1.1795995500000001E-10</v>
      </c>
      <c r="G153" s="27">
        <v>1.1855278200000001E-10</v>
      </c>
      <c r="H153" s="27">
        <v>1.1788674499999999E-10</v>
      </c>
      <c r="I153" s="27">
        <v>1.18039453E-10</v>
      </c>
      <c r="J153" s="27">
        <v>1.2011987699999999E-10</v>
      </c>
      <c r="K153" s="27">
        <v>1.1829451600000001E-10</v>
      </c>
      <c r="L153" s="27">
        <v>1.1700398800000001E-10</v>
      </c>
      <c r="M153" s="27">
        <v>1.16250294E-10</v>
      </c>
      <c r="N153" s="27">
        <v>1.1572775E-10</v>
      </c>
      <c r="O153" s="27">
        <v>1.14897633E-10</v>
      </c>
      <c r="P153" s="27">
        <v>1.12777735E-10</v>
      </c>
      <c r="Q153" s="27">
        <v>1.12362331E-10</v>
      </c>
      <c r="R153" s="27">
        <v>1.0982224E-10</v>
      </c>
      <c r="S153" s="27">
        <v>1.073745E-10</v>
      </c>
      <c r="T153" s="27">
        <v>1.0620823E-10</v>
      </c>
      <c r="U153" s="27">
        <v>1.03355362E-10</v>
      </c>
      <c r="V153" s="27">
        <v>1.01230704E-10</v>
      </c>
      <c r="W153" s="27">
        <v>9.8838226999999996E-11</v>
      </c>
      <c r="X153" s="27">
        <v>9.7142712999999996E-11</v>
      </c>
      <c r="Y153" s="27">
        <v>9.6700314E-11</v>
      </c>
      <c r="Z153" s="27">
        <v>9.5474358000000003E-11</v>
      </c>
      <c r="AA153" s="27">
        <v>9.7763073000000004E-11</v>
      </c>
      <c r="AB153" s="27">
        <v>1.00594746E-10</v>
      </c>
      <c r="AC153" s="27">
        <v>1.0221549399999999E-10</v>
      </c>
      <c r="AD153" s="27">
        <v>1.01910086E-10</v>
      </c>
      <c r="AE153" s="27">
        <v>9.9532227000000004E-11</v>
      </c>
      <c r="AF153" s="27">
        <v>1.0115931000000001E-10</v>
      </c>
      <c r="AG153" s="27">
        <v>1.04355683E-10</v>
      </c>
      <c r="AH153" s="27">
        <v>1.06368198E-10</v>
      </c>
      <c r="AI153" s="27">
        <v>1.0874612E-10</v>
      </c>
      <c r="AJ153" s="27">
        <v>1.1056299499999999E-10</v>
      </c>
      <c r="AK153" s="3">
        <f t="shared" si="2"/>
        <v>1.0901555569444444E-10</v>
      </c>
      <c r="AM153" s="10" t="s">
        <v>94</v>
      </c>
      <c r="AO153" s="2">
        <f>SUM(A182:AJ183)/26</f>
        <v>1.0263261294230771E-10</v>
      </c>
      <c r="AP153" s="2">
        <f>((AK153-AK$5)*100)/AK$5</f>
        <v>7.8652782103041812</v>
      </c>
      <c r="AR153" s="10" t="s">
        <v>94</v>
      </c>
      <c r="AS153" s="2"/>
      <c r="AT153" s="1">
        <f>((AO153-AO$5)*100)/AO$5</f>
        <v>4.2371583731378095</v>
      </c>
    </row>
    <row r="154" spans="1:47" x14ac:dyDescent="0.25">
      <c r="A154" s="29">
        <v>1.1742605799999999E-10</v>
      </c>
      <c r="B154" s="30">
        <v>1.1826878399999999E-10</v>
      </c>
      <c r="C154" s="29">
        <v>1.1731813900000001E-10</v>
      </c>
      <c r="D154" s="29">
        <v>1.1713215300000001E-10</v>
      </c>
      <c r="E154" s="31">
        <v>1.16172653E-10</v>
      </c>
      <c r="F154" s="31">
        <v>1.1614754699999999E-10</v>
      </c>
      <c r="G154" s="31">
        <v>1.16331403E-10</v>
      </c>
      <c r="H154" s="31">
        <v>1.1760289500000001E-10</v>
      </c>
      <c r="I154" s="31">
        <v>1.177361E-10</v>
      </c>
      <c r="J154" s="31">
        <v>1.1624618599999999E-10</v>
      </c>
      <c r="K154" s="31">
        <v>1.1433680599999999E-10</v>
      </c>
      <c r="L154" s="31">
        <v>1.12135999E-10</v>
      </c>
      <c r="M154" s="31">
        <v>1.11173912E-10</v>
      </c>
      <c r="N154" s="31">
        <v>1.1118587E-10</v>
      </c>
      <c r="O154" s="31">
        <v>1.10534632E-10</v>
      </c>
      <c r="P154" s="31">
        <v>1.09857558E-10</v>
      </c>
      <c r="Q154" s="32">
        <v>1.0659510099999999E-10</v>
      </c>
      <c r="R154" s="32">
        <v>1.0265896E-10</v>
      </c>
      <c r="S154" s="33">
        <v>9.6541712000000003E-11</v>
      </c>
      <c r="T154" s="33" t="s">
        <v>0</v>
      </c>
      <c r="U154" s="33">
        <v>1.03706125E-10</v>
      </c>
      <c r="V154" s="33">
        <v>1.0140484899999999E-10</v>
      </c>
      <c r="W154" s="33">
        <v>1.00770688E-10</v>
      </c>
      <c r="X154" s="33">
        <v>1.00354157E-10</v>
      </c>
      <c r="Y154" s="33">
        <v>1.012026E-10</v>
      </c>
      <c r="Z154" s="33">
        <v>1.03481491E-10</v>
      </c>
      <c r="AA154" s="33">
        <v>1.06044527E-10</v>
      </c>
      <c r="AB154" s="33">
        <v>1.07577675E-10</v>
      </c>
      <c r="AC154" s="29">
        <v>1.0975541400000001E-10</v>
      </c>
      <c r="AD154" s="29">
        <v>1.12773851E-10</v>
      </c>
      <c r="AE154" s="29">
        <v>1.14354737E-10</v>
      </c>
      <c r="AF154" s="29">
        <v>1.13542082E-10</v>
      </c>
      <c r="AG154" s="29">
        <v>1.14553237E-10</v>
      </c>
      <c r="AH154" s="29">
        <v>1.16155447E-10</v>
      </c>
      <c r="AI154" s="29">
        <v>1.17074074E-10</v>
      </c>
      <c r="AJ154" s="29">
        <v>1.17637614E-10</v>
      </c>
      <c r="AK154" s="3">
        <f t="shared" si="2"/>
        <v>1.110226010285714E-10</v>
      </c>
      <c r="AM154" s="10" t="s">
        <v>116</v>
      </c>
      <c r="AO154" s="2">
        <f>SUM(A152:AJ153)/72</f>
        <v>9.7046403583333327E-11</v>
      </c>
      <c r="AP154" s="2">
        <f>((AK154-AK$6)*100)/AK$6</f>
        <v>5.7037446181148841</v>
      </c>
      <c r="AR154" s="10" t="s">
        <v>116</v>
      </c>
      <c r="AS154" s="2"/>
      <c r="AT154" s="1">
        <f>((AO154-AO$6)*100)/AO$6</f>
        <v>8.8347720014447511</v>
      </c>
    </row>
    <row r="155" spans="1:47" x14ac:dyDescent="0.25">
      <c r="A155" s="29">
        <v>1.19098749E-10</v>
      </c>
      <c r="B155" s="30">
        <v>1.1636771E-10</v>
      </c>
      <c r="C155" s="29">
        <v>1.1326766199999999E-10</v>
      </c>
      <c r="D155" s="29">
        <v>1.10415112E-10</v>
      </c>
      <c r="E155" s="31">
        <v>1.01802492E-10</v>
      </c>
      <c r="F155" s="31">
        <v>9.5515112000000006E-11</v>
      </c>
      <c r="G155" s="31">
        <v>9.4298087000000001E-11</v>
      </c>
      <c r="H155" s="31">
        <v>9.1802742000000002E-11</v>
      </c>
      <c r="I155" s="31">
        <v>9.3857450000000001E-11</v>
      </c>
      <c r="J155" s="31">
        <v>9.5347406999999995E-11</v>
      </c>
      <c r="K155" s="31">
        <v>9.4342812999999996E-11</v>
      </c>
      <c r="L155" s="31">
        <v>9.4549764999999999E-11</v>
      </c>
      <c r="M155" s="31">
        <v>9.5431989999999999E-11</v>
      </c>
      <c r="N155" s="31">
        <v>9.6152756E-11</v>
      </c>
      <c r="O155" s="31">
        <v>9.6810812999999997E-11</v>
      </c>
      <c r="P155" s="31">
        <v>9.5878512000000003E-11</v>
      </c>
      <c r="Q155" s="32">
        <v>9.2230667999999999E-11</v>
      </c>
      <c r="R155" s="32">
        <v>8.5533793E-11</v>
      </c>
      <c r="S155" s="33">
        <v>8.1654275999999997E-11</v>
      </c>
      <c r="T155" s="33" t="s">
        <v>0</v>
      </c>
      <c r="U155" s="33">
        <v>9.8884106000000004E-11</v>
      </c>
      <c r="V155" s="33">
        <v>1.01325394E-10</v>
      </c>
      <c r="W155" s="33">
        <v>1.0234666499999999E-10</v>
      </c>
      <c r="X155" s="33">
        <v>1.0335914099999999E-10</v>
      </c>
      <c r="Y155" s="33">
        <v>1.0672720999999999E-10</v>
      </c>
      <c r="Z155" s="33">
        <v>1.09255293E-10</v>
      </c>
      <c r="AA155" s="33">
        <v>1.10974107E-10</v>
      </c>
      <c r="AB155" s="33">
        <v>1.10414892E-10</v>
      </c>
      <c r="AC155" s="29">
        <v>1.16148817E-10</v>
      </c>
      <c r="AD155" s="29">
        <v>1.30094215E-10</v>
      </c>
      <c r="AE155" s="29">
        <v>1.3263358299999999E-10</v>
      </c>
      <c r="AF155" s="29">
        <v>1.2806777099999999E-10</v>
      </c>
      <c r="AG155" s="29">
        <v>1.2869941399999999E-10</v>
      </c>
      <c r="AH155" s="29">
        <v>1.25632901E-10</v>
      </c>
      <c r="AI155" s="29">
        <v>1.2314882E-10</v>
      </c>
      <c r="AJ155" s="29">
        <v>1.21393023E-10</v>
      </c>
      <c r="AK155" s="3">
        <f t="shared" si="2"/>
        <v>1.0609895031428571E-10</v>
      </c>
      <c r="AM155" s="11" t="s">
        <v>99</v>
      </c>
      <c r="AO155" s="2">
        <f>SUM(A177:R181)/56</f>
        <v>7.8810553380357162E-11</v>
      </c>
      <c r="AP155" s="2">
        <f>((AK155-AK$7)*100)/AK$7</f>
        <v>2.3336298686389476</v>
      </c>
      <c r="AR155" s="11" t="s">
        <v>99</v>
      </c>
      <c r="AS155" s="2"/>
      <c r="AT155" s="1">
        <f>((AO155-AO$7)*100)/AO$7</f>
        <v>2.6220561445239654</v>
      </c>
    </row>
    <row r="156" spans="1:47" x14ac:dyDescent="0.25">
      <c r="A156" s="29">
        <v>1.07336055E-10</v>
      </c>
      <c r="B156" s="30">
        <v>9.4737997000000001E-11</v>
      </c>
      <c r="C156" s="29">
        <v>8.7086445999999997E-11</v>
      </c>
      <c r="D156" s="29">
        <v>8.3193801999999997E-11</v>
      </c>
      <c r="E156" s="31">
        <v>7.4932638000000004E-11</v>
      </c>
      <c r="F156" s="31">
        <v>8.2637162999999996E-11</v>
      </c>
      <c r="G156" s="31">
        <v>6.9954427999999998E-11</v>
      </c>
      <c r="H156" s="31">
        <v>7.4869307000000003E-11</v>
      </c>
      <c r="I156" s="31">
        <v>8.1740420000000004E-11</v>
      </c>
      <c r="J156" s="31">
        <v>8.4027260000000001E-11</v>
      </c>
      <c r="K156" s="31">
        <v>8.0588983000000004E-11</v>
      </c>
      <c r="L156" s="31">
        <v>7.8066087000000005E-11</v>
      </c>
      <c r="M156" s="31">
        <v>7.6700631999999994E-11</v>
      </c>
      <c r="N156" s="31">
        <v>7.5501873999999994E-11</v>
      </c>
      <c r="O156" s="31">
        <v>7.5094703000000003E-11</v>
      </c>
      <c r="P156" s="31">
        <v>7.3989410000000003E-11</v>
      </c>
      <c r="Q156" s="32">
        <v>7.1061532000000004E-11</v>
      </c>
      <c r="R156" s="32">
        <v>6.4235689000000002E-11</v>
      </c>
      <c r="S156" s="33">
        <v>6.3635618999999997E-11</v>
      </c>
      <c r="T156" s="33" t="s">
        <v>0</v>
      </c>
      <c r="U156" s="33">
        <v>7.5051048999999994E-11</v>
      </c>
      <c r="V156" s="33">
        <v>9.5077006999999994E-11</v>
      </c>
      <c r="W156" s="33">
        <v>1.05414516E-10</v>
      </c>
      <c r="X156" s="33">
        <v>1.0614723900000001E-10</v>
      </c>
      <c r="Y156" s="33">
        <v>1.02931061E-10</v>
      </c>
      <c r="Z156" s="33">
        <v>1.02023973E-10</v>
      </c>
      <c r="AA156" s="33">
        <v>9.9625978999999995E-11</v>
      </c>
      <c r="AB156" s="33">
        <v>9.4302492999999998E-11</v>
      </c>
      <c r="AC156" s="29">
        <v>1.1229676000000001E-10</v>
      </c>
      <c r="AD156" s="29">
        <v>1.4382406100000001E-10</v>
      </c>
      <c r="AE156" s="29">
        <v>1.42771668E-10</v>
      </c>
      <c r="AF156" s="29">
        <v>1.43184835E-10</v>
      </c>
      <c r="AG156" s="29">
        <v>1.36632987E-10</v>
      </c>
      <c r="AH156" s="29">
        <v>1.2845125499999999E-10</v>
      </c>
      <c r="AI156" s="29">
        <v>1.21744943E-10</v>
      </c>
      <c r="AJ156" s="29">
        <v>1.15039551E-10</v>
      </c>
      <c r="AK156" s="3">
        <f t="shared" si="2"/>
        <v>9.4968840628571444E-11</v>
      </c>
      <c r="AM156" s="11" t="s">
        <v>102</v>
      </c>
      <c r="AO156" s="2">
        <f>SUM(E154:R158)/68</f>
        <v>7.1796114591176464E-11</v>
      </c>
      <c r="AP156" s="2">
        <f>((AK156-AK$8)*100)/AK$8</f>
        <v>0.98803172623648927</v>
      </c>
      <c r="AR156" s="11" t="s">
        <v>102</v>
      </c>
      <c r="AS156" s="2"/>
      <c r="AT156" s="1">
        <f>((AO156-AO$8)*100)/AO$8</f>
        <v>-3.223220635228897</v>
      </c>
    </row>
    <row r="157" spans="1:47" x14ac:dyDescent="0.25">
      <c r="A157" s="29">
        <v>7.2958407999999998E-11</v>
      </c>
      <c r="B157" s="30">
        <v>6.3330681999999996E-11</v>
      </c>
      <c r="C157" s="29">
        <v>5.3436001999999998E-11</v>
      </c>
      <c r="D157" s="29">
        <v>5.7419420000000002E-11</v>
      </c>
      <c r="E157" s="31" t="s">
        <v>0</v>
      </c>
      <c r="F157" s="31">
        <v>9.9303842000000003E-11</v>
      </c>
      <c r="G157" s="31">
        <v>5.7331073999999997E-11</v>
      </c>
      <c r="H157" s="31">
        <v>5.2373384999999998E-11</v>
      </c>
      <c r="I157" s="31">
        <v>5.7677817600000002E-11</v>
      </c>
      <c r="J157" s="31">
        <v>5.72796225E-11</v>
      </c>
      <c r="K157" s="31">
        <v>5.2386699E-11</v>
      </c>
      <c r="L157" s="31">
        <v>4.4708441999999999E-11</v>
      </c>
      <c r="M157" s="31">
        <v>4.1784297000000002E-11</v>
      </c>
      <c r="N157" s="31">
        <v>4.2878464999999997E-11</v>
      </c>
      <c r="O157" s="31">
        <v>4.3130153000000002E-11</v>
      </c>
      <c r="P157" s="31">
        <v>4.4049108000000001E-11</v>
      </c>
      <c r="Q157" s="32">
        <v>4.2709124999999999E-11</v>
      </c>
      <c r="R157" s="32">
        <v>3.5466113E-11</v>
      </c>
      <c r="S157" s="33">
        <v>3.4090284999999998E-11</v>
      </c>
      <c r="T157" s="33" t="s">
        <v>0</v>
      </c>
      <c r="U157" s="33">
        <v>5.4031616000000002E-11</v>
      </c>
      <c r="V157" s="33">
        <v>9.0506994999999997E-11</v>
      </c>
      <c r="W157" s="33">
        <v>1.04552273E-10</v>
      </c>
      <c r="X157" s="33">
        <v>1.04085707E-10</v>
      </c>
      <c r="Y157" s="33">
        <v>9.7027891999999998E-11</v>
      </c>
      <c r="Z157" s="33">
        <v>8.6972309000000006E-11</v>
      </c>
      <c r="AA157" s="33">
        <v>7.4096663999999995E-11</v>
      </c>
      <c r="AB157" s="33">
        <v>7.1476682000000006E-11</v>
      </c>
      <c r="AC157" s="29">
        <v>8.7757031999999995E-11</v>
      </c>
      <c r="AD157" s="29">
        <v>9.5154362E-11</v>
      </c>
      <c r="AE157" s="29">
        <v>8.0639693000000003E-11</v>
      </c>
      <c r="AF157" s="29">
        <v>8.6448473999999994E-11</v>
      </c>
      <c r="AG157" s="29">
        <v>9.4489209999999998E-11</v>
      </c>
      <c r="AH157" s="29">
        <v>9.3912894999999999E-11</v>
      </c>
      <c r="AI157" s="29">
        <v>8.7408361999999996E-11</v>
      </c>
      <c r="AJ157" s="29">
        <v>8.0211792000000001E-11</v>
      </c>
      <c r="AK157" s="3">
        <f t="shared" si="2"/>
        <v>6.8855438179411764E-11</v>
      </c>
      <c r="AM157" s="12" t="s">
        <v>105</v>
      </c>
      <c r="AO157" s="2">
        <f>SUM(S177:Z181)/35</f>
        <v>1.994933317057143E-10</v>
      </c>
      <c r="AP157" s="2">
        <f>((AK157-AK$9)*100)/AK$9</f>
        <v>-3.1648770557944537</v>
      </c>
      <c r="AR157" s="12" t="s">
        <v>105</v>
      </c>
      <c r="AS157" s="2"/>
      <c r="AT157" s="1">
        <f>((AO157-AO$9)*100)/AO$9</f>
        <v>0.23769225699621599</v>
      </c>
    </row>
    <row r="158" spans="1:47" x14ac:dyDescent="0.25">
      <c r="A158" s="29">
        <v>3.9792490000000002E-11</v>
      </c>
      <c r="B158" s="30">
        <v>3.3687995000000001E-11</v>
      </c>
      <c r="C158" s="29">
        <v>2.33787505E-11</v>
      </c>
      <c r="D158" s="29" t="s">
        <v>0</v>
      </c>
      <c r="E158" s="31" t="s">
        <v>0</v>
      </c>
      <c r="F158" s="31">
        <v>7.0574235999999998E-11</v>
      </c>
      <c r="G158" s="31">
        <v>2.2687053E-11</v>
      </c>
      <c r="H158" s="31">
        <v>2.3780435E-11</v>
      </c>
      <c r="I158" s="31">
        <v>2.29091015E-11</v>
      </c>
      <c r="J158" s="31">
        <v>1.5691320599999999E-11</v>
      </c>
      <c r="K158" s="31">
        <v>6.4849402000000001E-12</v>
      </c>
      <c r="L158" s="31">
        <v>5.0793382000000002E-12</v>
      </c>
      <c r="M158" s="31">
        <v>8.7187195999999992E-12</v>
      </c>
      <c r="N158" s="31">
        <v>1.40262566E-11</v>
      </c>
      <c r="O158" s="31">
        <v>1.5300628999999999E-11</v>
      </c>
      <c r="P158" s="31">
        <v>1.5215401999999999E-11</v>
      </c>
      <c r="Q158" s="32">
        <v>1.02697754E-11</v>
      </c>
      <c r="R158" s="32">
        <v>1.4650294000000001E-11</v>
      </c>
      <c r="S158" s="33">
        <v>2.2876655000000001E-11</v>
      </c>
      <c r="T158" s="33" t="s">
        <v>0</v>
      </c>
      <c r="U158" s="33" t="s">
        <v>0</v>
      </c>
      <c r="V158" s="33">
        <v>2.6162992999999999E-11</v>
      </c>
      <c r="W158" s="33">
        <v>4.8871324999999997E-11</v>
      </c>
      <c r="X158" s="33">
        <v>4.8916397999999999E-11</v>
      </c>
      <c r="Y158" s="33">
        <v>4.4594545599999998E-11</v>
      </c>
      <c r="Z158" s="33">
        <v>3.3214056999999997E-11</v>
      </c>
      <c r="AA158" s="33">
        <v>2.0865873700000001E-11</v>
      </c>
      <c r="AB158" s="33">
        <v>3.9861460000000001E-11</v>
      </c>
      <c r="AC158" s="29" t="s">
        <v>0</v>
      </c>
      <c r="AD158" s="29">
        <v>5.8797543999999997E-11</v>
      </c>
      <c r="AE158" s="29">
        <v>4.2090528499999998E-11</v>
      </c>
      <c r="AF158" s="29">
        <v>2.5371239E-11</v>
      </c>
      <c r="AG158" s="29">
        <v>9.6598275999999995E-12</v>
      </c>
      <c r="AH158" s="29">
        <v>1.8867286699999999E-11</v>
      </c>
      <c r="AI158" s="29">
        <v>2.5507997999999999E-11</v>
      </c>
      <c r="AJ158" s="29">
        <v>2.7079533700000001E-11</v>
      </c>
      <c r="AK158" s="3">
        <f t="shared" si="2"/>
        <v>2.6934967787096783E-11</v>
      </c>
      <c r="AM158" s="12" t="s">
        <v>108</v>
      </c>
      <c r="AO158" s="2">
        <f>SUM(S154:AB158)/44</f>
        <v>8.3919035779545489E-11</v>
      </c>
      <c r="AP158" s="2">
        <f>((AK158-AK$10)*100)/AK$10</f>
        <v>-17.730247491293305</v>
      </c>
      <c r="AR158" s="12" t="s">
        <v>108</v>
      </c>
      <c r="AS158" s="2"/>
      <c r="AT158" s="1">
        <f>((AO158-AO$10)*100)/AO$10</f>
        <v>1.886000507377471</v>
      </c>
    </row>
    <row r="159" spans="1:47" x14ac:dyDescent="0.25">
      <c r="A159" s="29">
        <v>2.75288126E-11</v>
      </c>
      <c r="B159" s="30">
        <v>2.58789445E-11</v>
      </c>
      <c r="C159" s="29" t="s">
        <v>0</v>
      </c>
      <c r="D159" s="29" t="s">
        <v>0</v>
      </c>
      <c r="E159" s="34" t="s">
        <v>0</v>
      </c>
      <c r="F159" s="34">
        <v>5.6525106999999997E-11</v>
      </c>
      <c r="G159" s="34">
        <v>3.1388897300000001E-11</v>
      </c>
      <c r="H159" s="34">
        <v>2.6187324999999999E-11</v>
      </c>
      <c r="I159" s="34">
        <v>2.3049803E-11</v>
      </c>
      <c r="J159" s="34">
        <v>1.7808697599999999E-11</v>
      </c>
      <c r="K159" s="34">
        <v>1.43699652E-11</v>
      </c>
      <c r="L159" s="34">
        <v>1.097288E-11</v>
      </c>
      <c r="M159" s="34">
        <v>9.5310352999999999E-12</v>
      </c>
      <c r="N159" s="34">
        <v>8.6786837000000005E-12</v>
      </c>
      <c r="O159" s="34">
        <v>7.6695789000000003E-12</v>
      </c>
      <c r="P159" s="34">
        <v>7.0990054000000002E-12</v>
      </c>
      <c r="Q159" s="34">
        <v>7.8572540000000006E-12</v>
      </c>
      <c r="R159" s="34">
        <v>1.3048101E-11</v>
      </c>
      <c r="S159" s="35">
        <v>1.6164961E-11</v>
      </c>
      <c r="T159" s="35" t="s">
        <v>0</v>
      </c>
      <c r="U159" s="35" t="s">
        <v>0</v>
      </c>
      <c r="V159" s="35">
        <v>5.8554163999999994E-11</v>
      </c>
      <c r="W159" s="35">
        <v>4.1513918000000001E-11</v>
      </c>
      <c r="X159" s="35">
        <v>1.5747450499999999E-11</v>
      </c>
      <c r="Y159" s="35">
        <v>7.4077716999999998E-12</v>
      </c>
      <c r="Z159" s="35">
        <v>7.1500585999999999E-12</v>
      </c>
      <c r="AA159" s="35">
        <v>2.9487037499999999E-11</v>
      </c>
      <c r="AB159" s="35">
        <v>3.5178658000000002E-11</v>
      </c>
      <c r="AC159" s="36" t="s">
        <v>0</v>
      </c>
      <c r="AD159" s="29">
        <v>5.9651224000000004E-11</v>
      </c>
      <c r="AE159" s="29">
        <v>4.7322461999999997E-11</v>
      </c>
      <c r="AF159" s="29">
        <v>3.1934768199999999E-11</v>
      </c>
      <c r="AG159" s="29">
        <v>2.6952436999999999E-11</v>
      </c>
      <c r="AH159" s="29">
        <v>2.6324509000000001E-11</v>
      </c>
      <c r="AI159" s="29">
        <v>2.4913522999999999E-11</v>
      </c>
      <c r="AJ159" s="29">
        <v>2.46034344E-11</v>
      </c>
      <c r="AK159" s="3">
        <f t="shared" si="2"/>
        <v>2.4683348913333331E-11</v>
      </c>
      <c r="AM159" s="14" t="s">
        <v>99</v>
      </c>
      <c r="AO159" s="7">
        <f>(SUM(B168:O176)+SUM(P168:R172))/140</f>
        <v>1.0991280360428573E-11</v>
      </c>
      <c r="AP159" s="2">
        <f>((AK159-AK$11)*100)/AK$11</f>
        <v>-17.8235149412772</v>
      </c>
      <c r="AR159" s="14" t="s">
        <v>99</v>
      </c>
      <c r="AS159" s="2"/>
      <c r="AT159" s="1">
        <f>((AO159-AO$11)*100)/AO$11</f>
        <v>-13.412979936424295</v>
      </c>
      <c r="AU159">
        <f>SUM(AT159:AT162)/4</f>
        <v>-19.904862633500713</v>
      </c>
    </row>
    <row r="160" spans="1:47" x14ac:dyDescent="0.25">
      <c r="A160" s="29">
        <v>1.86979325E-11</v>
      </c>
      <c r="B160" s="30">
        <v>1.6244122999999999E-11</v>
      </c>
      <c r="C160" s="29" t="s">
        <v>0</v>
      </c>
      <c r="D160" s="29" t="s">
        <v>0</v>
      </c>
      <c r="E160" s="34" t="s">
        <v>0</v>
      </c>
      <c r="F160" s="34">
        <v>6.0373381000000001E-11</v>
      </c>
      <c r="G160" s="34">
        <v>2.1980392400000002E-11</v>
      </c>
      <c r="H160" s="34">
        <v>1.5945843699999999E-11</v>
      </c>
      <c r="I160" s="34">
        <v>1.44319798E-11</v>
      </c>
      <c r="J160" s="34">
        <v>1.2597148700000001E-11</v>
      </c>
      <c r="K160" s="34">
        <v>1.20117753E-11</v>
      </c>
      <c r="L160" s="34">
        <v>1.0115081E-11</v>
      </c>
      <c r="M160" s="34">
        <v>9.0680276999999996E-12</v>
      </c>
      <c r="N160" s="34">
        <v>8.5445632999999996E-12</v>
      </c>
      <c r="O160" s="34">
        <v>8.6179502999999994E-12</v>
      </c>
      <c r="P160" s="34">
        <v>9.3331914000000005E-12</v>
      </c>
      <c r="Q160" s="34">
        <v>1.0810058000000001E-11</v>
      </c>
      <c r="R160" s="34">
        <v>1.2296689999999999E-11</v>
      </c>
      <c r="S160" s="35">
        <v>1.1344323000000001E-11</v>
      </c>
      <c r="T160" s="35" t="s">
        <v>0</v>
      </c>
      <c r="U160" s="35" t="s">
        <v>0</v>
      </c>
      <c r="V160" s="35">
        <v>4.1258454000000001E-11</v>
      </c>
      <c r="W160" s="35">
        <v>3.4982592000000002E-11</v>
      </c>
      <c r="X160" s="35">
        <v>1.5388605100000001E-11</v>
      </c>
      <c r="Y160" s="35">
        <v>1.5008783400000001E-11</v>
      </c>
      <c r="Z160" s="35">
        <v>2.0262968000000001E-11</v>
      </c>
      <c r="AA160" s="35">
        <v>3.2344010999999997E-11</v>
      </c>
      <c r="AB160" s="35">
        <v>3.2409687600000002E-11</v>
      </c>
      <c r="AC160" s="36" t="s">
        <v>0</v>
      </c>
      <c r="AD160" s="29">
        <v>6.4295164999999994E-11</v>
      </c>
      <c r="AE160" s="29">
        <v>4.1519539000000001E-11</v>
      </c>
      <c r="AF160" s="29">
        <v>2.59471763E-11</v>
      </c>
      <c r="AG160" s="29">
        <v>2.2928654E-11</v>
      </c>
      <c r="AH160" s="29">
        <v>2.2327601E-11</v>
      </c>
      <c r="AI160" s="29">
        <v>2.2658582999999999E-11</v>
      </c>
      <c r="AJ160" s="29">
        <v>2.12618876E-11</v>
      </c>
      <c r="AK160" s="3">
        <f t="shared" si="2"/>
        <v>2.2166872270000001E-11</v>
      </c>
      <c r="AM160" s="14" t="s">
        <v>102</v>
      </c>
      <c r="AO160" s="2">
        <f>SUM(E159:R167)/126</f>
        <v>1.1963498739603172E-11</v>
      </c>
      <c r="AP160" s="2">
        <f>((AK160-AK$12)*100)/AK$12</f>
        <v>-19.149628010426788</v>
      </c>
      <c r="AR160" s="14" t="s">
        <v>102</v>
      </c>
      <c r="AS160" s="2"/>
      <c r="AT160" s="1">
        <f>((AO160-AO$12)*100)/AO$12</f>
        <v>-21.931634223905881</v>
      </c>
    </row>
    <row r="161" spans="1:46" x14ac:dyDescent="0.25">
      <c r="A161" s="29">
        <v>1.6499670000000001E-11</v>
      </c>
      <c r="B161" s="30">
        <v>9.2190523000000005E-12</v>
      </c>
      <c r="C161" s="29" t="s">
        <v>0</v>
      </c>
      <c r="D161" s="29" t="s">
        <v>0</v>
      </c>
      <c r="E161" s="34" t="s">
        <v>0</v>
      </c>
      <c r="F161" s="34">
        <v>3.7817332000000003E-11</v>
      </c>
      <c r="G161" s="34">
        <v>1.6319497599999999E-11</v>
      </c>
      <c r="H161" s="34">
        <v>1.077382E-11</v>
      </c>
      <c r="I161" s="34">
        <v>7.9019502999999996E-12</v>
      </c>
      <c r="J161" s="34">
        <v>7.4830985999999999E-12</v>
      </c>
      <c r="K161" s="34">
        <v>8.5062124999999994E-12</v>
      </c>
      <c r="L161" s="34">
        <v>8.1883798999999998E-12</v>
      </c>
      <c r="M161" s="34">
        <v>7.7956353000000006E-12</v>
      </c>
      <c r="N161" s="34">
        <v>8.0794169000000006E-12</v>
      </c>
      <c r="O161" s="34">
        <v>9.1111906000000004E-12</v>
      </c>
      <c r="P161" s="34">
        <v>1.02666735E-11</v>
      </c>
      <c r="Q161" s="34">
        <v>1.14098082E-11</v>
      </c>
      <c r="R161" s="34">
        <v>1.2453337E-11</v>
      </c>
      <c r="S161" s="35">
        <v>6.7292797E-12</v>
      </c>
      <c r="T161" s="35" t="s">
        <v>0</v>
      </c>
      <c r="U161" s="35" t="s">
        <v>0</v>
      </c>
      <c r="V161" s="35" t="s">
        <v>0</v>
      </c>
      <c r="W161" s="35">
        <v>2.2421596399999999E-11</v>
      </c>
      <c r="X161" s="35">
        <v>1.7336707500000001E-11</v>
      </c>
      <c r="Y161" s="35">
        <v>1.6639560000000001E-11</v>
      </c>
      <c r="Z161" s="35">
        <v>2.0721007600000001E-11</v>
      </c>
      <c r="AA161" s="35">
        <v>1.6490435699999999E-11</v>
      </c>
      <c r="AB161" s="35" t="s">
        <v>0</v>
      </c>
      <c r="AC161" s="36" t="s">
        <v>0</v>
      </c>
      <c r="AD161" s="29">
        <v>6.8737878999999997E-11</v>
      </c>
      <c r="AE161" s="29">
        <v>2.2782750699999999E-11</v>
      </c>
      <c r="AF161" s="29">
        <v>2.45126505E-11</v>
      </c>
      <c r="AG161" s="29">
        <v>2.0790720999999999E-11</v>
      </c>
      <c r="AH161" s="29">
        <v>2.0677448800000001E-11</v>
      </c>
      <c r="AI161" s="29">
        <v>2.11182527E-11</v>
      </c>
      <c r="AJ161" s="29">
        <v>2.0194928199999998E-11</v>
      </c>
      <c r="AK161" s="3">
        <f t="shared" si="2"/>
        <v>1.7177796160714281E-11</v>
      </c>
      <c r="AM161" s="15" t="s">
        <v>105</v>
      </c>
      <c r="AO161" s="2">
        <f>(SUM(S168:AB176)+SUM(P173:R176))/67</f>
        <v>1.4378021288059704E-11</v>
      </c>
      <c r="AP161" s="2">
        <f>((AK161-AK$13)*100)/AK$13</f>
        <v>-18.490135695534047</v>
      </c>
      <c r="AR161" s="15" t="s">
        <v>105</v>
      </c>
      <c r="AS161" s="2"/>
      <c r="AT161" s="1">
        <f>((AO161-AO$13)*100)/AO$13</f>
        <v>-23.661537224884341</v>
      </c>
    </row>
    <row r="162" spans="1:46" x14ac:dyDescent="0.25">
      <c r="A162" s="29">
        <v>1.6883643500000001E-11</v>
      </c>
      <c r="B162" s="30">
        <v>8.9191842000000008E-12</v>
      </c>
      <c r="C162" s="29" t="s">
        <v>0</v>
      </c>
      <c r="D162" s="29" t="s">
        <v>0</v>
      </c>
      <c r="E162" s="34">
        <v>5.3581901000000003E-11</v>
      </c>
      <c r="F162" s="34">
        <v>2.54771145E-11</v>
      </c>
      <c r="G162" s="34">
        <v>1.1287590700000001E-11</v>
      </c>
      <c r="H162" s="34">
        <v>6.3253783000000001E-12</v>
      </c>
      <c r="I162" s="34">
        <v>4.6266663E-12</v>
      </c>
      <c r="J162" s="34">
        <v>5.4877873E-12</v>
      </c>
      <c r="K162" s="34">
        <v>4.4986209000000002E-12</v>
      </c>
      <c r="L162" s="34">
        <v>5.2695241999999999E-12</v>
      </c>
      <c r="M162" s="34">
        <v>7.1715184999999997E-12</v>
      </c>
      <c r="N162" s="34">
        <v>8.2522019000000002E-12</v>
      </c>
      <c r="O162" s="34">
        <v>9.6599559999999993E-12</v>
      </c>
      <c r="P162" s="34">
        <v>1.10756558E-11</v>
      </c>
      <c r="Q162" s="34">
        <v>1.2559626999999999E-11</v>
      </c>
      <c r="R162" s="34">
        <v>1.7206227000000001E-11</v>
      </c>
      <c r="S162" s="35">
        <v>6.6064580000000002E-12</v>
      </c>
      <c r="T162" s="35" t="s">
        <v>0</v>
      </c>
      <c r="U162" s="35" t="s">
        <v>0</v>
      </c>
      <c r="V162" s="35" t="s">
        <v>0</v>
      </c>
      <c r="W162" s="35">
        <v>2.5821029000000001E-11</v>
      </c>
      <c r="X162" s="35">
        <v>1.9842225300000001E-11</v>
      </c>
      <c r="Y162" s="35">
        <v>1.94607277E-11</v>
      </c>
      <c r="Z162" s="35">
        <v>2.2684509300000001E-11</v>
      </c>
      <c r="AA162" s="35">
        <v>1.8614471700000001E-11</v>
      </c>
      <c r="AB162" s="35" t="s">
        <v>0</v>
      </c>
      <c r="AC162" s="36" t="s">
        <v>0</v>
      </c>
      <c r="AD162" s="29" t="s">
        <v>0</v>
      </c>
      <c r="AE162" s="29">
        <v>1.4847258E-11</v>
      </c>
      <c r="AF162" s="29">
        <v>2.3686664400000001E-11</v>
      </c>
      <c r="AG162" s="29">
        <v>2.14075593E-11</v>
      </c>
      <c r="AH162" s="29">
        <v>2.2232330999999999E-11</v>
      </c>
      <c r="AI162" s="29">
        <v>2.3895707E-11</v>
      </c>
      <c r="AJ162" s="29">
        <v>2.3925593300000001E-11</v>
      </c>
      <c r="AK162" s="3">
        <f t="shared" si="2"/>
        <v>1.6118111825E-11</v>
      </c>
      <c r="AM162" s="15" t="s">
        <v>108</v>
      </c>
      <c r="AO162" s="2">
        <f>SUM(S159:AB167)/54</f>
        <v>2.0285401579629631E-11</v>
      </c>
      <c r="AP162" s="1">
        <f>((AK162-AK$14)*100)/AK$14</f>
        <v>-21.383630001172168</v>
      </c>
      <c r="AR162" s="15" t="s">
        <v>108</v>
      </c>
      <c r="AS162" s="2"/>
      <c r="AT162" s="1">
        <f>((AO162-AO$14)*100)/AO$14</f>
        <v>-20.613299148788332</v>
      </c>
    </row>
    <row r="163" spans="1:46" x14ac:dyDescent="0.25">
      <c r="A163" s="29">
        <v>1.8363357300000001E-11</v>
      </c>
      <c r="B163" s="30">
        <v>1.30009598E-11</v>
      </c>
      <c r="C163" s="29" t="s">
        <v>0</v>
      </c>
      <c r="D163" s="29" t="s">
        <v>0</v>
      </c>
      <c r="E163" s="34">
        <v>2.0332244999999999E-11</v>
      </c>
      <c r="F163" s="34">
        <v>1.4907624799999999E-11</v>
      </c>
      <c r="G163" s="34">
        <v>8.7263962000000007E-12</v>
      </c>
      <c r="H163" s="34">
        <v>4.9775310999999999E-12</v>
      </c>
      <c r="I163" s="34">
        <v>4.3248297999999997E-12</v>
      </c>
      <c r="J163" s="34">
        <v>3.5790572499999999E-12</v>
      </c>
      <c r="K163" s="34">
        <v>3.85429106E-12</v>
      </c>
      <c r="L163" s="34">
        <v>5.5625288999999999E-12</v>
      </c>
      <c r="M163" s="34">
        <v>7.3335867999999998E-12</v>
      </c>
      <c r="N163" s="34">
        <v>8.8418010999999996E-12</v>
      </c>
      <c r="O163" s="34">
        <v>1.05511522E-11</v>
      </c>
      <c r="P163" s="34">
        <v>1.2401828000000001E-11</v>
      </c>
      <c r="Q163" s="34">
        <v>1.5032714799999999E-11</v>
      </c>
      <c r="R163" s="34">
        <v>2.3148215299999999E-11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2.9421055000000002E-11</v>
      </c>
      <c r="X163" s="35">
        <v>2.04085892E-11</v>
      </c>
      <c r="Y163" s="35">
        <v>2.2438984E-11</v>
      </c>
      <c r="Z163" s="35">
        <v>2.1200036E-11</v>
      </c>
      <c r="AA163" s="35">
        <v>2.2369774699999999E-11</v>
      </c>
      <c r="AB163" s="35" t="s">
        <v>0</v>
      </c>
      <c r="AC163" s="36" t="s">
        <v>0</v>
      </c>
      <c r="AD163" s="29" t="s">
        <v>0</v>
      </c>
      <c r="AE163" s="29">
        <v>2.8418823E-11</v>
      </c>
      <c r="AF163" s="29">
        <v>1.5597398500000001E-11</v>
      </c>
      <c r="AG163" s="29">
        <v>1.4069716E-11</v>
      </c>
      <c r="AH163" s="29">
        <v>1.6426686000000001E-11</v>
      </c>
      <c r="AI163" s="29">
        <v>1.9544568699999999E-11</v>
      </c>
      <c r="AJ163" s="29">
        <v>2.10358764E-11</v>
      </c>
      <c r="AK163" s="3">
        <f t="shared" si="2"/>
        <v>1.5032208404074075E-11</v>
      </c>
      <c r="AM163" s="16" t="s">
        <v>117</v>
      </c>
      <c r="AO163" s="7">
        <f>(SUM(AC154:AJ176)+SUM(A154:D167))/173</f>
        <v>5.2211014809826574E-11</v>
      </c>
      <c r="AP163" s="2">
        <f>((AK163-AK$15)*100)/AK$15</f>
        <v>-24.793156343337429</v>
      </c>
      <c r="AR163" s="16" t="s">
        <v>117</v>
      </c>
      <c r="AS163" s="2"/>
      <c r="AT163" s="1">
        <f>((AO163-AO$15)*100)/AO$15</f>
        <v>-3.8150008499794463</v>
      </c>
    </row>
    <row r="164" spans="1:46" x14ac:dyDescent="0.25">
      <c r="A164" s="29">
        <v>2.7227982700000001E-11</v>
      </c>
      <c r="B164" s="30">
        <v>1.74178174E-11</v>
      </c>
      <c r="C164" s="29" t="s">
        <v>0</v>
      </c>
      <c r="D164" s="29" t="s">
        <v>0</v>
      </c>
      <c r="E164" s="34">
        <v>1.17765905E-11</v>
      </c>
      <c r="F164" s="34">
        <v>1.3104503999999999E-11</v>
      </c>
      <c r="G164" s="34">
        <v>8.3137417999999999E-12</v>
      </c>
      <c r="H164" s="34">
        <v>6.3149194E-12</v>
      </c>
      <c r="I164" s="34">
        <v>4.2812282000000001E-12</v>
      </c>
      <c r="J164" s="34">
        <v>3.6572417500000001E-12</v>
      </c>
      <c r="K164" s="34">
        <v>3.4735968300000001E-12</v>
      </c>
      <c r="L164" s="34">
        <v>3.7350795000000004E-12</v>
      </c>
      <c r="M164" s="34">
        <v>4.8076035000000002E-12</v>
      </c>
      <c r="N164" s="34">
        <v>8.6231472999999993E-12</v>
      </c>
      <c r="O164" s="34">
        <v>1.11176773E-11</v>
      </c>
      <c r="P164" s="34">
        <v>1.1698760499999999E-11</v>
      </c>
      <c r="Q164" s="34">
        <v>1.40616683E-11</v>
      </c>
      <c r="R164" s="34">
        <v>2.5544979000000002E-11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2.2485998000000001E-11</v>
      </c>
      <c r="X164" s="35">
        <v>1.927893E-11</v>
      </c>
      <c r="Y164" s="35">
        <v>1.8593293999999999E-11</v>
      </c>
      <c r="Z164" s="35">
        <v>1.5569318399999998E-11</v>
      </c>
      <c r="AA164" s="35">
        <v>2.1555847300000001E-11</v>
      </c>
      <c r="AB164" s="35" t="s">
        <v>0</v>
      </c>
      <c r="AC164" s="36" t="s">
        <v>0</v>
      </c>
      <c r="AD164" s="29" t="s">
        <v>0</v>
      </c>
      <c r="AE164" s="29">
        <v>1.2687635E-11</v>
      </c>
      <c r="AF164" s="29">
        <v>1.1377193799999999E-11</v>
      </c>
      <c r="AG164" s="29">
        <v>1.27938568E-11</v>
      </c>
      <c r="AH164" s="29">
        <v>1.7963552400000001E-11</v>
      </c>
      <c r="AI164" s="29">
        <v>2.1222596499999998E-11</v>
      </c>
      <c r="AJ164" s="29">
        <v>2.4654769E-11</v>
      </c>
      <c r="AK164" s="3">
        <f t="shared" si="2"/>
        <v>1.3827389969629631E-11</v>
      </c>
      <c r="AM164" t="s">
        <v>118</v>
      </c>
      <c r="AO164" s="2">
        <f>((SUM(A150:Z183)+SUM(AA150:AJ176))/895)</f>
        <v>5.1166220842960916E-11</v>
      </c>
      <c r="AP164" s="2">
        <f>((AK164-AK$16)*100)/AK$16</f>
        <v>-24.064533878149856</v>
      </c>
      <c r="AR164" t="s">
        <v>118</v>
      </c>
      <c r="AT164" s="1">
        <f>((AO164-AO$16)*100)/AO$16</f>
        <v>-1.6507280469540087</v>
      </c>
    </row>
    <row r="165" spans="1:46" x14ac:dyDescent="0.25">
      <c r="A165" s="29">
        <v>4.2521009E-11</v>
      </c>
      <c r="B165" s="30">
        <v>2.2523371000000001E-11</v>
      </c>
      <c r="C165" s="29">
        <v>7.9288731999999993E-12</v>
      </c>
      <c r="D165" s="29">
        <v>9.7382273999999995E-12</v>
      </c>
      <c r="E165" s="34">
        <v>1.15720855E-11</v>
      </c>
      <c r="F165" s="34">
        <v>1.20568916E-11</v>
      </c>
      <c r="G165" s="34">
        <v>9.3228267999999999E-12</v>
      </c>
      <c r="H165" s="34">
        <v>8.0113548000000001E-12</v>
      </c>
      <c r="I165" s="34">
        <v>4.7526411000000001E-12</v>
      </c>
      <c r="J165" s="34">
        <v>4.5575163E-12</v>
      </c>
      <c r="K165" s="34">
        <v>4.1198409999999997E-12</v>
      </c>
      <c r="L165" s="34">
        <v>4.3911474999999997E-12</v>
      </c>
      <c r="M165" s="34">
        <v>5.6186607999999999E-12</v>
      </c>
      <c r="N165" s="34">
        <v>8.2245880000000007E-12</v>
      </c>
      <c r="O165" s="34">
        <v>1.19847325E-11</v>
      </c>
      <c r="P165" s="34">
        <v>1.5352973200000001E-11</v>
      </c>
      <c r="Q165" s="34">
        <v>1.6207902599999999E-11</v>
      </c>
      <c r="R165" s="34">
        <v>2.4023986299999999E-11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9.0139129E-12</v>
      </c>
      <c r="X165" s="35">
        <v>1.1534417E-11</v>
      </c>
      <c r="Y165" s="35">
        <v>2.0729257E-11</v>
      </c>
      <c r="Z165" s="35">
        <v>2.3682210999999999E-11</v>
      </c>
      <c r="AA165" s="35">
        <v>2.1954268200000001E-11</v>
      </c>
      <c r="AB165" s="35" t="s">
        <v>0</v>
      </c>
      <c r="AC165" s="36" t="s">
        <v>0</v>
      </c>
      <c r="AD165" s="29" t="s">
        <v>0</v>
      </c>
      <c r="AE165" s="29">
        <v>1.0318582E-11</v>
      </c>
      <c r="AF165" s="29">
        <v>1.40334382E-11</v>
      </c>
      <c r="AG165" s="29">
        <v>1.4848733200000001E-11</v>
      </c>
      <c r="AH165" s="29">
        <v>1.89616478E-11</v>
      </c>
      <c r="AI165" s="29">
        <v>2.1894876999999999E-11</v>
      </c>
      <c r="AJ165" s="29">
        <v>2.8543646E-11</v>
      </c>
      <c r="AK165" s="3">
        <f t="shared" si="2"/>
        <v>1.4428400651724138E-11</v>
      </c>
      <c r="AM165" t="s">
        <v>119</v>
      </c>
      <c r="AP165" s="2">
        <f>((AK165-AK$17)*100)/AK$17</f>
        <v>-19.71512581544939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2.4453354600000001E-11</v>
      </c>
      <c r="B166" s="30">
        <v>1.6767405999999999E-11</v>
      </c>
      <c r="C166" s="29">
        <v>7.9071201E-12</v>
      </c>
      <c r="D166" s="29">
        <v>8.9406894999999993E-12</v>
      </c>
      <c r="E166" s="34">
        <v>8.4478848999999993E-12</v>
      </c>
      <c r="F166" s="34">
        <v>1.01191643E-11</v>
      </c>
      <c r="G166" s="34">
        <v>1.00807233E-11</v>
      </c>
      <c r="H166" s="34">
        <v>7.9408228000000005E-12</v>
      </c>
      <c r="I166" s="34">
        <v>6.7892508999999997E-12</v>
      </c>
      <c r="J166" s="34">
        <v>6.9817954999999998E-12</v>
      </c>
      <c r="K166" s="34">
        <v>7.3633008E-12</v>
      </c>
      <c r="L166" s="34">
        <v>7.7346463000000007E-12</v>
      </c>
      <c r="M166" s="34">
        <v>9.7314486999999993E-12</v>
      </c>
      <c r="N166" s="34">
        <v>1.26225756E-11</v>
      </c>
      <c r="O166" s="34">
        <v>1.5676014900000001E-11</v>
      </c>
      <c r="P166" s="34">
        <v>1.9326618999999999E-11</v>
      </c>
      <c r="Q166" s="34">
        <v>2.2559931E-11</v>
      </c>
      <c r="R166" s="34">
        <v>1.9684452999999999E-11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1.05720036E-11</v>
      </c>
      <c r="X166" s="35">
        <v>1.39664902E-11</v>
      </c>
      <c r="Y166" s="35">
        <v>2.0393294699999999E-11</v>
      </c>
      <c r="Z166" s="35">
        <v>2.6512826E-11</v>
      </c>
      <c r="AA166" s="35">
        <v>2.6505684200000001E-11</v>
      </c>
      <c r="AB166" s="35" t="s">
        <v>0</v>
      </c>
      <c r="AC166" s="36" t="s">
        <v>0</v>
      </c>
      <c r="AD166" s="29" t="s">
        <v>0</v>
      </c>
      <c r="AE166" s="29">
        <v>9.8200815E-12</v>
      </c>
      <c r="AF166" s="29">
        <v>1.3770687899999999E-11</v>
      </c>
      <c r="AG166" s="29">
        <v>1.7145759500000002E-11</v>
      </c>
      <c r="AH166" s="29">
        <v>1.9201683700000002E-11</v>
      </c>
      <c r="AI166" s="29">
        <v>2.3457597999999999E-11</v>
      </c>
      <c r="AJ166" s="29">
        <v>3.0703807200000002E-11</v>
      </c>
      <c r="AK166" s="3">
        <f t="shared" si="2"/>
        <v>1.5006107506896551E-11</v>
      </c>
      <c r="AM166" t="s">
        <v>120</v>
      </c>
      <c r="AP166" s="2">
        <f>((AK166-AK$18)*100)/AK$18</f>
        <v>-16.043028723954677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0</v>
      </c>
      <c r="B167" s="30" t="s">
        <v>0</v>
      </c>
      <c r="C167" s="29">
        <v>7.1679001999999999E-12</v>
      </c>
      <c r="D167" s="29">
        <v>1.1877563799999999E-11</v>
      </c>
      <c r="E167" s="34">
        <v>1.73429533E-11</v>
      </c>
      <c r="F167" s="34">
        <v>1.03116072E-11</v>
      </c>
      <c r="G167" s="34">
        <v>8.6679715999999996E-12</v>
      </c>
      <c r="H167" s="34">
        <v>6.6361903000000004E-12</v>
      </c>
      <c r="I167" s="34">
        <v>6.0187301000000002E-12</v>
      </c>
      <c r="J167" s="34">
        <v>6.0096430000000003E-12</v>
      </c>
      <c r="K167" s="34">
        <v>6.1417188000000003E-12</v>
      </c>
      <c r="L167" s="34">
        <v>6.2739939999999999E-12</v>
      </c>
      <c r="M167" s="34">
        <v>7.1082920999999998E-12</v>
      </c>
      <c r="N167" s="34">
        <v>8.2271602999999992E-12</v>
      </c>
      <c r="O167" s="34">
        <v>1.00748805E-11</v>
      </c>
      <c r="P167" s="34">
        <v>1.39685823E-11</v>
      </c>
      <c r="Q167" s="34">
        <v>2.00256773E-11</v>
      </c>
      <c r="R167" s="34">
        <v>2.2354583399999999E-11</v>
      </c>
      <c r="S167" s="35" t="s">
        <v>0</v>
      </c>
      <c r="T167" s="35" t="s">
        <v>0</v>
      </c>
      <c r="U167" s="35" t="s">
        <v>0</v>
      </c>
      <c r="V167" s="35">
        <v>6.9520093E-12</v>
      </c>
      <c r="W167" s="35">
        <v>7.0369885999999999E-12</v>
      </c>
      <c r="X167" s="35">
        <v>7.2032430999999997E-12</v>
      </c>
      <c r="Y167" s="35">
        <v>1.0080974000000001E-11</v>
      </c>
      <c r="Z167" s="35">
        <v>1.4515735300000001E-11</v>
      </c>
      <c r="AA167" s="35">
        <v>2.3865092300000001E-11</v>
      </c>
      <c r="AB167" s="35" t="s">
        <v>0</v>
      </c>
      <c r="AC167" s="36" t="s">
        <v>0</v>
      </c>
      <c r="AD167" s="29" t="s">
        <v>0</v>
      </c>
      <c r="AE167" s="29">
        <v>1.1880622100000001E-11</v>
      </c>
      <c r="AF167" s="29">
        <v>1.25815421E-11</v>
      </c>
      <c r="AG167" s="29">
        <v>2.1923092000000002E-11</v>
      </c>
      <c r="AH167" s="29">
        <v>1.8173343000000001E-11</v>
      </c>
      <c r="AI167" s="29">
        <v>1.9449412500000001E-11</v>
      </c>
      <c r="AJ167" s="29">
        <v>2.5209704E-11</v>
      </c>
      <c r="AK167" s="3">
        <f t="shared" si="2"/>
        <v>1.2395685946428573E-11</v>
      </c>
      <c r="AM167" t="s">
        <v>121</v>
      </c>
      <c r="AO167" s="2">
        <f>SUM(U182:W183)/6</f>
        <v>1.8425792416666669E-10</v>
      </c>
      <c r="AP167" s="2">
        <f>((AK167-AK$19)*100)/AK$19</f>
        <v>-12.326556677076267</v>
      </c>
      <c r="AR167" t="s">
        <v>124</v>
      </c>
      <c r="AT167" s="1">
        <f>((AO167-AO$19)*100)/AO$19</f>
        <v>24.242027270094891</v>
      </c>
    </row>
    <row r="168" spans="1:46" x14ac:dyDescent="0.25">
      <c r="A168" t="s">
        <v>0</v>
      </c>
      <c r="B168" s="37" t="s">
        <v>0</v>
      </c>
      <c r="C168" s="34">
        <v>1.0100954399999999E-11</v>
      </c>
      <c r="D168" s="34">
        <v>1.27445686E-11</v>
      </c>
      <c r="E168" s="34">
        <v>1.20042928E-11</v>
      </c>
      <c r="F168" s="34">
        <v>8.6016015000000001E-12</v>
      </c>
      <c r="G168" s="34">
        <v>7.4378751000000002E-12</v>
      </c>
      <c r="H168" s="34">
        <v>6.9028553999999997E-12</v>
      </c>
      <c r="I168" s="34">
        <v>7.2923988E-12</v>
      </c>
      <c r="J168" s="34">
        <v>7.8306386000000006E-12</v>
      </c>
      <c r="K168" s="34">
        <v>7.4809892000000004E-12</v>
      </c>
      <c r="L168" s="34">
        <v>7.1547459999999997E-12</v>
      </c>
      <c r="M168" s="34">
        <v>7.5289240999999997E-12</v>
      </c>
      <c r="N168" s="34">
        <v>8.4960589999999995E-12</v>
      </c>
      <c r="O168" s="34">
        <v>1.0309642E-11</v>
      </c>
      <c r="P168" s="34">
        <v>1.44586135E-11</v>
      </c>
      <c r="Q168" s="34">
        <v>1.8690346399999999E-11</v>
      </c>
      <c r="R168" s="34">
        <v>1.8991222000000001E-11</v>
      </c>
      <c r="S168" s="35" t="s">
        <v>0</v>
      </c>
      <c r="T168" s="35" t="s">
        <v>0</v>
      </c>
      <c r="U168" s="35" t="s">
        <v>0</v>
      </c>
      <c r="V168" s="35">
        <v>1.2869926000000001E-11</v>
      </c>
      <c r="W168" s="35">
        <v>7.8655963000000002E-12</v>
      </c>
      <c r="X168" s="35">
        <v>8.2306492000000002E-12</v>
      </c>
      <c r="Y168" s="35">
        <v>9.9475042000000006E-12</v>
      </c>
      <c r="Z168" s="35">
        <v>1.4301187800000001E-11</v>
      </c>
      <c r="AA168" s="35">
        <v>2.43019487E-11</v>
      </c>
      <c r="AB168" s="35" t="s">
        <v>0</v>
      </c>
      <c r="AC168" s="36" t="s">
        <v>0</v>
      </c>
      <c r="AD168" s="29" t="s">
        <v>0</v>
      </c>
      <c r="AE168" s="29">
        <v>2.9106427400000003E-11</v>
      </c>
      <c r="AF168" s="29">
        <v>1.7087735300000001E-11</v>
      </c>
      <c r="AG168" s="29">
        <v>1.44572896E-11</v>
      </c>
      <c r="AH168" s="29">
        <v>1.1285035E-11</v>
      </c>
      <c r="AI168" s="29">
        <v>1.11394747E-11</v>
      </c>
      <c r="AJ168" s="29">
        <v>2.0162663600000001E-11</v>
      </c>
      <c r="AK168" s="3">
        <f t="shared" si="2"/>
        <v>1.2385041614285714E-11</v>
      </c>
      <c r="AP168" s="2">
        <f>((AK168-AK$20)*100)/AK$20</f>
        <v>-11.821005723774983</v>
      </c>
    </row>
    <row r="169" spans="1:46" x14ac:dyDescent="0.25">
      <c r="A169" t="s">
        <v>0</v>
      </c>
      <c r="B169" s="37">
        <v>1.07320638E-11</v>
      </c>
      <c r="C169" s="34">
        <v>7.4589281999999994E-12</v>
      </c>
      <c r="D169" s="34">
        <v>9.3407550999999999E-12</v>
      </c>
      <c r="E169" s="34">
        <v>7.0029220000000002E-12</v>
      </c>
      <c r="F169" s="34">
        <v>6.8734743000000003E-12</v>
      </c>
      <c r="G169" s="34">
        <v>7.9372803999999993E-12</v>
      </c>
      <c r="H169" s="34">
        <v>9.2504559000000002E-12</v>
      </c>
      <c r="I169" s="34">
        <v>1.22892236E-11</v>
      </c>
      <c r="J169" s="34">
        <v>1.5381637000000001E-11</v>
      </c>
      <c r="K169" s="34">
        <v>1.6731257999999999E-11</v>
      </c>
      <c r="L169" s="34">
        <v>1.8011461000000001E-11</v>
      </c>
      <c r="M169" s="34">
        <v>1.73042082E-11</v>
      </c>
      <c r="N169" s="34">
        <v>1.59860807E-11</v>
      </c>
      <c r="O169" s="34">
        <v>1.4907873E-11</v>
      </c>
      <c r="P169" s="34">
        <v>1.6396004E-11</v>
      </c>
      <c r="Q169" s="34">
        <v>1.7651505400000002E-11</v>
      </c>
      <c r="R169" s="34">
        <v>1.8738931999999999E-11</v>
      </c>
      <c r="S169" s="35" t="s">
        <v>0</v>
      </c>
      <c r="T169" s="35" t="s">
        <v>0</v>
      </c>
      <c r="U169" s="35">
        <v>8.1426209999999997E-12</v>
      </c>
      <c r="V169" s="35">
        <v>1.0945075999999999E-11</v>
      </c>
      <c r="W169" s="35">
        <v>1.39725274E-11</v>
      </c>
      <c r="X169" s="35">
        <v>1.34367161E-11</v>
      </c>
      <c r="Y169" s="35">
        <v>1.2587538599999999E-11</v>
      </c>
      <c r="Z169" s="35">
        <v>1.1441846000000001E-11</v>
      </c>
      <c r="AA169" s="35">
        <v>1.6564253999999999E-11</v>
      </c>
      <c r="AB169" s="35" t="s">
        <v>0</v>
      </c>
      <c r="AC169" s="36" t="s">
        <v>0</v>
      </c>
      <c r="AD169" s="29" t="s">
        <v>0</v>
      </c>
      <c r="AE169" s="29">
        <v>4.2367843600000001E-11</v>
      </c>
      <c r="AF169" s="29">
        <v>1.5314476999999999E-11</v>
      </c>
      <c r="AG169" s="29">
        <v>1.03224557E-11</v>
      </c>
      <c r="AH169" s="29">
        <v>1.11416999E-11</v>
      </c>
      <c r="AI169" s="29">
        <v>1.17779652E-11</v>
      </c>
      <c r="AJ169" s="29">
        <v>2.4310865E-11</v>
      </c>
      <c r="AK169" s="3">
        <f t="shared" si="2"/>
        <v>1.4143998270000001E-11</v>
      </c>
      <c r="AO169" s="49"/>
      <c r="AP169" s="2">
        <f>((AK169-AK$21)*100)/AK$21</f>
        <v>-14.212119638305367</v>
      </c>
    </row>
    <row r="170" spans="1:46" x14ac:dyDescent="0.25">
      <c r="A170" t="s">
        <v>0</v>
      </c>
      <c r="B170" s="37">
        <v>8.0030950999999997E-12</v>
      </c>
      <c r="C170" s="34">
        <v>4.9326165E-12</v>
      </c>
      <c r="D170" s="34">
        <v>4.6875127E-12</v>
      </c>
      <c r="E170" s="34">
        <v>4.1534994999999997E-12</v>
      </c>
      <c r="F170" s="34">
        <v>4.9256416999999998E-12</v>
      </c>
      <c r="G170" s="34">
        <v>5.9594077000000002E-12</v>
      </c>
      <c r="H170" s="34">
        <v>7.1806542000000001E-12</v>
      </c>
      <c r="I170" s="34">
        <v>9.4449971999999994E-12</v>
      </c>
      <c r="J170" s="34">
        <v>1.1482085E-11</v>
      </c>
      <c r="K170" s="34">
        <v>1.41014492E-11</v>
      </c>
      <c r="L170" s="34">
        <v>1.5641834199999999E-11</v>
      </c>
      <c r="M170" s="34">
        <v>1.71294564E-11</v>
      </c>
      <c r="N170" s="34">
        <v>1.6504936000000001E-11</v>
      </c>
      <c r="O170" s="34">
        <v>1.64097186E-11</v>
      </c>
      <c r="P170" s="34">
        <v>1.8375421999999999E-11</v>
      </c>
      <c r="Q170" s="34">
        <v>2.4995901E-11</v>
      </c>
      <c r="R170" s="34">
        <v>2.7373223400000001E-11</v>
      </c>
      <c r="S170" s="35" t="s">
        <v>0</v>
      </c>
      <c r="T170" s="35" t="s">
        <v>0</v>
      </c>
      <c r="U170" s="35">
        <v>9.2037278999999996E-12</v>
      </c>
      <c r="V170" s="35">
        <v>1.0828532600000001E-11</v>
      </c>
      <c r="W170" s="35">
        <v>9.8665180000000003E-12</v>
      </c>
      <c r="X170" s="35">
        <v>1.10669945E-11</v>
      </c>
      <c r="Y170" s="35">
        <v>1.5270255300000001E-11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2.3824982499999999E-11</v>
      </c>
      <c r="AG170" s="29">
        <v>1.0238310600000001E-11</v>
      </c>
      <c r="AH170" s="29">
        <v>2.5337961799999999E-11</v>
      </c>
      <c r="AI170" s="29">
        <v>2.8755264599999999E-11</v>
      </c>
      <c r="AJ170" s="29">
        <v>1.60533993E-11</v>
      </c>
      <c r="AK170" s="3">
        <f t="shared" si="2"/>
        <v>1.3768422129629629E-11</v>
      </c>
      <c r="AP170" s="2">
        <f>((AK170-AK$22)*100)/AK$22</f>
        <v>-19.45383809153515</v>
      </c>
    </row>
    <row r="171" spans="1:46" x14ac:dyDescent="0.25">
      <c r="A171" t="s">
        <v>0</v>
      </c>
      <c r="B171" s="37">
        <v>6.9047973000000003E-12</v>
      </c>
      <c r="C171" s="34">
        <v>4.0138440000000001E-12</v>
      </c>
      <c r="D171" s="34">
        <v>4.4056007000000001E-12</v>
      </c>
      <c r="E171" s="34">
        <v>3.5029153300000002E-12</v>
      </c>
      <c r="F171" s="34">
        <v>3.9272622700000002E-12</v>
      </c>
      <c r="G171" s="34">
        <v>4.7075262000000001E-12</v>
      </c>
      <c r="H171" s="34">
        <v>4.7975080999999999E-12</v>
      </c>
      <c r="I171" s="34">
        <v>5.3075652999999999E-12</v>
      </c>
      <c r="J171" s="34">
        <v>5.9346483999999998E-12</v>
      </c>
      <c r="K171" s="34">
        <v>7.2460611000000002E-12</v>
      </c>
      <c r="L171" s="34">
        <v>7.5365024999999995E-12</v>
      </c>
      <c r="M171" s="34">
        <v>8.9389199000000004E-12</v>
      </c>
      <c r="N171" s="34">
        <v>1.1104048E-11</v>
      </c>
      <c r="O171" s="34">
        <v>1.02981604E-11</v>
      </c>
      <c r="P171" s="34">
        <v>1.1958929E-11</v>
      </c>
      <c r="Q171" s="34">
        <v>2.0137225999999999E-11</v>
      </c>
      <c r="R171" s="34">
        <v>2.58672014E-11</v>
      </c>
      <c r="S171" s="35" t="s">
        <v>0</v>
      </c>
      <c r="T171" s="35">
        <v>1.407208E-11</v>
      </c>
      <c r="U171" s="35">
        <v>9.0512750999999998E-12</v>
      </c>
      <c r="V171" s="35">
        <v>7.2701402999999997E-12</v>
      </c>
      <c r="W171" s="35">
        <v>7.6913714999999998E-12</v>
      </c>
      <c r="X171" s="35">
        <v>7.2271940000000003E-12</v>
      </c>
      <c r="Y171" s="35">
        <v>5.4240127999999996E-12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5.1633215000000002E-11</v>
      </c>
      <c r="AG171" s="29">
        <v>3.5482978000000003E-11</v>
      </c>
      <c r="AH171" s="29">
        <v>2.0739351500000001E-11</v>
      </c>
      <c r="AI171" s="29">
        <v>2.5809365000000001E-11</v>
      </c>
      <c r="AJ171" s="29">
        <v>2.2481218000000001E-11</v>
      </c>
      <c r="AK171" s="3">
        <f t="shared" si="2"/>
        <v>1.2623961324999999E-11</v>
      </c>
      <c r="AP171" s="2">
        <f>((AK171-AK$23)*100)/AK$23</f>
        <v>-22.599515339852747</v>
      </c>
    </row>
    <row r="172" spans="1:46" x14ac:dyDescent="0.25">
      <c r="A172" t="s">
        <v>0</v>
      </c>
      <c r="B172" s="37">
        <v>9.3261050000000005E-12</v>
      </c>
      <c r="C172" s="34">
        <v>4.5201047E-12</v>
      </c>
      <c r="D172" s="34">
        <v>4.0912075999999997E-12</v>
      </c>
      <c r="E172" s="34">
        <v>3.2820679E-12</v>
      </c>
      <c r="F172" s="34">
        <v>3.5379356000000001E-12</v>
      </c>
      <c r="G172" s="34">
        <v>4.3842676000000001E-12</v>
      </c>
      <c r="H172" s="34">
        <v>5.3808362999999998E-12</v>
      </c>
      <c r="I172" s="34">
        <v>6.4325772999999997E-12</v>
      </c>
      <c r="J172" s="34">
        <v>8.7201957999999999E-12</v>
      </c>
      <c r="K172" s="34">
        <v>9.3818027999999995E-12</v>
      </c>
      <c r="L172" s="34">
        <v>8.0503700999999994E-12</v>
      </c>
      <c r="M172" s="34">
        <v>8.5169948000000004E-12</v>
      </c>
      <c r="N172" s="34">
        <v>8.2403029999999992E-12</v>
      </c>
      <c r="O172" s="34">
        <v>8.3719548E-12</v>
      </c>
      <c r="P172" s="34">
        <v>1.45003948E-11</v>
      </c>
      <c r="Q172" s="34">
        <v>3.4209165499999997E-11</v>
      </c>
      <c r="R172" s="34" t="s">
        <v>0</v>
      </c>
      <c r="S172" s="35">
        <v>1.2288909799999999E-11</v>
      </c>
      <c r="T172" s="35">
        <v>8.0418967E-12</v>
      </c>
      <c r="U172" s="35">
        <v>5.5455128999999999E-12</v>
      </c>
      <c r="V172" s="35">
        <v>5.9866910999999996E-12</v>
      </c>
      <c r="W172" s="35">
        <v>6.0816243999999998E-12</v>
      </c>
      <c r="X172" s="35">
        <v>5.9196027999999999E-12</v>
      </c>
      <c r="Y172" s="35">
        <v>4.8867170000000003E-12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8.6956100999999994E-11</v>
      </c>
      <c r="AG172" s="29">
        <v>4.7029525000000002E-11</v>
      </c>
      <c r="AH172" s="29">
        <v>3.0014917000000003E-11</v>
      </c>
      <c r="AI172" s="29">
        <v>5.5767039000000002E-11</v>
      </c>
      <c r="AJ172" s="29">
        <v>4.5432036999999998E-11</v>
      </c>
      <c r="AK172" s="3">
        <f t="shared" si="2"/>
        <v>1.6246316332142857E-11</v>
      </c>
      <c r="AP172" s="2">
        <f>((AK172-AK$24)*100)/AK$24</f>
        <v>-20.892607922296623</v>
      </c>
    </row>
    <row r="173" spans="1:46" x14ac:dyDescent="0.25">
      <c r="A173" t="s">
        <v>0</v>
      </c>
      <c r="B173" s="37">
        <v>2.3294558299999999E-11</v>
      </c>
      <c r="C173" s="34">
        <v>1.1044029499999999E-11</v>
      </c>
      <c r="D173" s="34">
        <v>5.8480797000000001E-12</v>
      </c>
      <c r="E173" s="34">
        <v>4.0558176000000002E-12</v>
      </c>
      <c r="F173" s="34">
        <v>5.0439637E-12</v>
      </c>
      <c r="G173" s="34">
        <v>6.1330028999999999E-12</v>
      </c>
      <c r="H173" s="34">
        <v>7.1095187000000002E-12</v>
      </c>
      <c r="I173" s="34">
        <v>8.0101220999999994E-12</v>
      </c>
      <c r="J173" s="34">
        <v>8.1676257000000003E-12</v>
      </c>
      <c r="K173" s="34">
        <v>8.2165450999999994E-12</v>
      </c>
      <c r="L173" s="34">
        <v>8.8378233000000007E-12</v>
      </c>
      <c r="M173" s="34">
        <v>9.9115422999999997E-12</v>
      </c>
      <c r="N173" s="34">
        <v>1.0591027799999999E-11</v>
      </c>
      <c r="O173" s="34">
        <v>8.2613774999999994E-12</v>
      </c>
      <c r="P173" s="38">
        <v>1.426362E-11</v>
      </c>
      <c r="Q173" s="38" t="s">
        <v>0</v>
      </c>
      <c r="R173" s="38">
        <v>2.8207513000000001E-11</v>
      </c>
      <c r="S173" s="35">
        <v>8.4722902999999998E-12</v>
      </c>
      <c r="T173" s="35">
        <v>6.8448364000000001E-12</v>
      </c>
      <c r="U173" s="35">
        <v>5.9665823000000003E-12</v>
      </c>
      <c r="V173" s="35">
        <v>7.1708591000000003E-12</v>
      </c>
      <c r="W173" s="35">
        <v>7.9361626000000003E-12</v>
      </c>
      <c r="X173" s="35">
        <v>6.2338834E-12</v>
      </c>
      <c r="Y173" s="35">
        <v>6.6934319000000004E-12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1.5398895300000001E-10</v>
      </c>
      <c r="AG173" s="29">
        <v>5.7543047999999998E-11</v>
      </c>
      <c r="AH173" s="29" t="s">
        <v>0</v>
      </c>
      <c r="AI173" s="29">
        <v>1.3369933999999999E-10</v>
      </c>
      <c r="AJ173" s="29">
        <v>4.5125819E-11</v>
      </c>
      <c r="AK173" s="3">
        <f t="shared" si="2"/>
        <v>2.2469310118518516E-11</v>
      </c>
      <c r="AP173" s="2">
        <f>((AK173-AK$25)*100)/AK$25</f>
        <v>-10.288193824778007</v>
      </c>
    </row>
    <row r="174" spans="1:46" x14ac:dyDescent="0.25">
      <c r="A174" t="s">
        <v>0</v>
      </c>
      <c r="B174" s="37">
        <v>4.2955535E-11</v>
      </c>
      <c r="C174" s="34">
        <v>2.7612204999999999E-11</v>
      </c>
      <c r="D174" s="34">
        <v>1.20487947E-11</v>
      </c>
      <c r="E174" s="34">
        <v>6.6567028000000001E-12</v>
      </c>
      <c r="F174" s="34">
        <v>6.0433073999999997E-12</v>
      </c>
      <c r="G174" s="34">
        <v>7.0223995000000002E-12</v>
      </c>
      <c r="H174" s="34">
        <v>7.9635092000000006E-12</v>
      </c>
      <c r="I174" s="34">
        <v>8.7736907000000004E-12</v>
      </c>
      <c r="J174" s="34">
        <v>8.4740936000000004E-12</v>
      </c>
      <c r="K174" s="34">
        <v>8.1483016999999993E-12</v>
      </c>
      <c r="L174" s="34">
        <v>9.2341135999999998E-12</v>
      </c>
      <c r="M174" s="34">
        <v>9.5858369000000001E-12</v>
      </c>
      <c r="N174" s="34">
        <v>8.9742019999999998E-12</v>
      </c>
      <c r="O174" s="34">
        <v>1.09315843E-11</v>
      </c>
      <c r="P174" s="38" t="s">
        <v>0</v>
      </c>
      <c r="Q174" s="38">
        <v>3.8762605499999999E-11</v>
      </c>
      <c r="R174" s="38">
        <v>3.6970992E-11</v>
      </c>
      <c r="S174" s="35">
        <v>2.5331746000000001E-11</v>
      </c>
      <c r="T174" s="35">
        <v>1.26704347E-11</v>
      </c>
      <c r="U174" s="35">
        <v>8.2653461999999995E-12</v>
      </c>
      <c r="V174" s="35">
        <v>8.9425754000000006E-12</v>
      </c>
      <c r="W174" s="35">
        <v>1.00380434E-11</v>
      </c>
      <c r="X174" s="35">
        <v>9.6242562999999995E-12</v>
      </c>
      <c r="Y174" s="35">
        <v>1.2591441E-11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1.5153531099999999E-10</v>
      </c>
      <c r="AG174" s="29">
        <v>8.9409712000000006E-11</v>
      </c>
      <c r="AH174" s="29" t="s">
        <v>0</v>
      </c>
      <c r="AI174" s="29" t="s">
        <v>0</v>
      </c>
      <c r="AJ174" s="29" t="s">
        <v>0</v>
      </c>
      <c r="AK174" s="3">
        <f t="shared" si="2"/>
        <v>2.3142669596000004E-11</v>
      </c>
      <c r="AP174" s="2">
        <f>((AK174-AK$26)*100)/AK$26</f>
        <v>-16.207797378424278</v>
      </c>
    </row>
    <row r="175" spans="1:46" x14ac:dyDescent="0.25">
      <c r="A175" t="s">
        <v>0</v>
      </c>
      <c r="B175" s="37" t="s">
        <v>0</v>
      </c>
      <c r="C175" s="34">
        <v>3.6782846999999997E-11</v>
      </c>
      <c r="D175" s="34">
        <v>1.5408717300000001E-11</v>
      </c>
      <c r="E175" s="34">
        <v>7.6176948999999992E-12</v>
      </c>
      <c r="F175" s="34">
        <v>6.5228180000000003E-12</v>
      </c>
      <c r="G175" s="34">
        <v>7.9859064000000002E-12</v>
      </c>
      <c r="H175" s="34">
        <v>9.4682744999999998E-12</v>
      </c>
      <c r="I175" s="34">
        <v>1.0736183E-11</v>
      </c>
      <c r="J175" s="34">
        <v>1.1141266700000001E-11</v>
      </c>
      <c r="K175" s="34">
        <v>1.0653541799999999E-11</v>
      </c>
      <c r="L175" s="34">
        <v>1.13328914E-11</v>
      </c>
      <c r="M175" s="34">
        <v>1.06825266E-11</v>
      </c>
      <c r="N175" s="34">
        <v>8.6745353E-12</v>
      </c>
      <c r="O175" s="34">
        <v>1.23142445E-11</v>
      </c>
      <c r="P175" s="38" t="s">
        <v>0</v>
      </c>
      <c r="Q175" s="38">
        <v>4.4209398000000003E-11</v>
      </c>
      <c r="R175" s="38">
        <v>3.9435228E-11</v>
      </c>
      <c r="S175" s="35">
        <v>3.1952787000000003E-11</v>
      </c>
      <c r="T175" s="35">
        <v>1.4407149599999999E-11</v>
      </c>
      <c r="U175" s="35">
        <v>1.0657451899999999E-11</v>
      </c>
      <c r="V175" s="35">
        <v>1.221502E-11</v>
      </c>
      <c r="W175" s="35">
        <v>1.3814266099999999E-11</v>
      </c>
      <c r="X175" s="35">
        <v>1.3165612900000001E-11</v>
      </c>
      <c r="Y175" s="35">
        <v>1.8583092900000001E-11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1.9864363999999999E-11</v>
      </c>
      <c r="AG175" s="29">
        <v>3.9778153400000001E-10</v>
      </c>
      <c r="AH175" s="29" t="s">
        <v>0</v>
      </c>
      <c r="AI175" s="29" t="s">
        <v>0</v>
      </c>
      <c r="AJ175" s="29" t="s">
        <v>0</v>
      </c>
      <c r="AK175" s="3">
        <f t="shared" si="2"/>
        <v>3.2308639658333332E-11</v>
      </c>
      <c r="AP175" s="2">
        <f>((AK175-AK$27)*100)/AK$27</f>
        <v>-6.7725790502226575</v>
      </c>
    </row>
    <row r="176" spans="1:46" x14ac:dyDescent="0.25">
      <c r="A176" t="s">
        <v>0</v>
      </c>
      <c r="B176" s="37" t="s">
        <v>0</v>
      </c>
      <c r="C176" s="34">
        <v>7.5799617000000004E-11</v>
      </c>
      <c r="D176" s="34">
        <v>2.1396586999999999E-11</v>
      </c>
      <c r="E176" s="34">
        <v>6.8582626999999998E-12</v>
      </c>
      <c r="F176" s="34">
        <v>3.03511276E-12</v>
      </c>
      <c r="G176" s="34">
        <v>2.8421612E-12</v>
      </c>
      <c r="H176" s="34">
        <v>4.0138985E-12</v>
      </c>
      <c r="I176" s="34">
        <v>5.1411955999999998E-12</v>
      </c>
      <c r="J176" s="34">
        <v>6.0069129000000004E-12</v>
      </c>
      <c r="K176" s="34">
        <v>1.13223575E-11</v>
      </c>
      <c r="L176" s="34">
        <v>1.3231255E-11</v>
      </c>
      <c r="M176" s="34">
        <v>1.2279894700000001E-11</v>
      </c>
      <c r="N176" s="34">
        <v>1.1885355199999999E-11</v>
      </c>
      <c r="O176" s="34">
        <v>1.98396425E-11</v>
      </c>
      <c r="P176" s="38" t="s">
        <v>0</v>
      </c>
      <c r="Q176" s="38">
        <v>5.9930005000000003E-11</v>
      </c>
      <c r="R176" s="38">
        <v>3.1492827400000003E-11</v>
      </c>
      <c r="S176" s="35">
        <v>1.7040504E-11</v>
      </c>
      <c r="T176" s="35">
        <v>1.13000247E-11</v>
      </c>
      <c r="U176" s="35">
        <v>1.0854765099999999E-11</v>
      </c>
      <c r="V176" s="35">
        <v>1.26192394E-11</v>
      </c>
      <c r="W176" s="35">
        <v>1.5651373E-11</v>
      </c>
      <c r="X176" s="35">
        <v>1.63158896E-11</v>
      </c>
      <c r="Y176" s="35">
        <v>1.43657242E-11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1.7419209316363635E-11</v>
      </c>
      <c r="AP176" s="2">
        <f>((AK176-AK$28)*100)/AK$28</f>
        <v>-14.166985350905613</v>
      </c>
    </row>
    <row r="177" spans="1:42" x14ac:dyDescent="0.25">
      <c r="A177" s="32" t="s">
        <v>0</v>
      </c>
      <c r="B177" s="39" t="s">
        <v>0</v>
      </c>
      <c r="C177" s="32">
        <v>1.4323941799999999E-11</v>
      </c>
      <c r="D177" s="32">
        <v>5.1271782000000002E-11</v>
      </c>
      <c r="E177" s="32">
        <v>5.7331084000000003E-11</v>
      </c>
      <c r="F177" s="32">
        <v>4.8583248000000003E-11</v>
      </c>
      <c r="G177" s="32">
        <v>3.6169169000000001E-11</v>
      </c>
      <c r="H177" s="32">
        <v>2.9946265E-11</v>
      </c>
      <c r="I177" s="32">
        <v>1.7956137699999999E-11</v>
      </c>
      <c r="J177" s="32">
        <v>1.2171042200000001E-11</v>
      </c>
      <c r="K177" s="32">
        <v>7.5035025000000007E-12</v>
      </c>
      <c r="L177" s="32">
        <v>5.788529E-12</v>
      </c>
      <c r="M177" s="32">
        <v>7.7140754000000004E-12</v>
      </c>
      <c r="N177" s="32">
        <v>2.04433822E-11</v>
      </c>
      <c r="O177" s="32">
        <v>2.72180837E-11</v>
      </c>
      <c r="P177" s="32" t="s">
        <v>0</v>
      </c>
      <c r="Q177" s="32" t="s">
        <v>0</v>
      </c>
      <c r="R177" s="32" t="s">
        <v>0</v>
      </c>
      <c r="S177" s="33">
        <v>9.7010304000000004E-11</v>
      </c>
      <c r="T177" s="33">
        <v>5.6758586999999998E-11</v>
      </c>
      <c r="U177" s="33">
        <v>4.0770828999999999E-11</v>
      </c>
      <c r="V177" s="33">
        <v>1.41217902E-11</v>
      </c>
      <c r="W177" s="33">
        <v>5.6789693999999996E-12</v>
      </c>
      <c r="X177" s="33">
        <v>2.05958375E-11</v>
      </c>
      <c r="Y177" s="33">
        <v>1.7246443E-11</v>
      </c>
      <c r="Z177" s="33" t="s">
        <v>0</v>
      </c>
      <c r="AA177" s="40" t="s">
        <v>0</v>
      </c>
      <c r="AB177" s="40">
        <v>3.1602622999999998E-12</v>
      </c>
      <c r="AC177" s="40">
        <v>8.6832282000000001E-12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2.7293022413636373E-11</v>
      </c>
      <c r="AP177" s="2">
        <f>((AK177-AK$29)*100)/AK$29</f>
        <v>-23.929035760167121</v>
      </c>
    </row>
    <row r="178" spans="1:42" x14ac:dyDescent="0.25">
      <c r="A178" s="31" t="s">
        <v>0</v>
      </c>
      <c r="B178" s="41" t="s">
        <v>0</v>
      </c>
      <c r="C178" s="31" t="s">
        <v>0</v>
      </c>
      <c r="D178" s="31">
        <v>1.1837705E-10</v>
      </c>
      <c r="E178" s="31">
        <v>1.2895543E-10</v>
      </c>
      <c r="F178" s="31">
        <v>1.1642932599999999E-10</v>
      </c>
      <c r="G178" s="31">
        <v>1.0731446200000001E-10</v>
      </c>
      <c r="H178" s="31">
        <v>9.8068942E-11</v>
      </c>
      <c r="I178" s="31">
        <v>8.5659603000000002E-11</v>
      </c>
      <c r="J178" s="31">
        <v>6.9213158E-11</v>
      </c>
      <c r="K178" s="31">
        <v>4.9773287999999998E-11</v>
      </c>
      <c r="L178" s="31">
        <v>3.4886974E-11</v>
      </c>
      <c r="M178" s="31">
        <v>2.5956755300000001E-11</v>
      </c>
      <c r="N178" s="31">
        <v>2.9807210999999998E-11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6.4436014700000005E-10</v>
      </c>
      <c r="T178" s="33">
        <v>4.5949687300000001E-10</v>
      </c>
      <c r="U178" s="33">
        <v>2.19547937E-10</v>
      </c>
      <c r="V178" s="33">
        <v>1.1715236899999999E-10</v>
      </c>
      <c r="W178" s="33">
        <v>4.7889484000000002E-11</v>
      </c>
      <c r="X178" s="33">
        <v>2.5202524000000001E-11</v>
      </c>
      <c r="Y178" s="33">
        <v>3.1078300399999999E-11</v>
      </c>
      <c r="Z178" s="33">
        <v>1.86384842E-11</v>
      </c>
      <c r="AA178" s="40">
        <v>1.1055881699999999E-11</v>
      </c>
      <c r="AB178" s="40">
        <v>8.8994464E-12</v>
      </c>
      <c r="AC178" s="40">
        <v>1.18034463E-11</v>
      </c>
      <c r="AD178" s="40">
        <v>5.5435783000000003E-12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1.0717872480869568E-10</v>
      </c>
      <c r="AP178" s="2">
        <f>((AK178-AK$30)*100)/AK$30</f>
        <v>-4.7432681178655391</v>
      </c>
    </row>
    <row r="179" spans="1:42" x14ac:dyDescent="0.25">
      <c r="A179" s="31" t="s">
        <v>0</v>
      </c>
      <c r="B179" s="41" t="s">
        <v>0</v>
      </c>
      <c r="C179" s="31" t="s">
        <v>0</v>
      </c>
      <c r="D179" s="31">
        <v>1.55979256E-10</v>
      </c>
      <c r="E179" s="31">
        <v>1.4334036499999999E-10</v>
      </c>
      <c r="F179" s="31">
        <v>1.2901673E-10</v>
      </c>
      <c r="G179" s="31">
        <v>1.2397360999999999E-10</v>
      </c>
      <c r="H179" s="31">
        <v>1.17927519E-10</v>
      </c>
      <c r="I179" s="31">
        <v>1.088342E-10</v>
      </c>
      <c r="J179" s="31">
        <v>9.7957690000000001E-11</v>
      </c>
      <c r="K179" s="31">
        <v>8.6845083999999995E-11</v>
      </c>
      <c r="L179" s="31">
        <v>7.2807290999999999E-11</v>
      </c>
      <c r="M179" s="31">
        <v>5.2516126000000003E-11</v>
      </c>
      <c r="N179" s="31">
        <v>3.70991655E-11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5.1173842000000003E-10</v>
      </c>
      <c r="T179" s="33">
        <v>5.3770896999999996E-10</v>
      </c>
      <c r="U179" s="33">
        <v>4.7016924499999999E-10</v>
      </c>
      <c r="V179" s="33">
        <v>2.9771865599999998E-10</v>
      </c>
      <c r="W179" s="33">
        <v>1.69270545E-10</v>
      </c>
      <c r="X179" s="33">
        <v>8.5568189999999997E-11</v>
      </c>
      <c r="Y179" s="33">
        <v>4.8348731999999998E-11</v>
      </c>
      <c r="Z179" s="33" t="s">
        <v>0</v>
      </c>
      <c r="AA179" s="40">
        <v>1.8380714000000001E-11</v>
      </c>
      <c r="AB179" s="40">
        <v>1.6513294599999998E-11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1.64085690155E-10</v>
      </c>
      <c r="AP179" s="2">
        <f>((AK179-AK$31)*100)/AK$31</f>
        <v>9.5991887809219882</v>
      </c>
    </row>
    <row r="180" spans="1:42" x14ac:dyDescent="0.25">
      <c r="A180" s="31" t="s">
        <v>0</v>
      </c>
      <c r="B180" s="41" t="s">
        <v>0</v>
      </c>
      <c r="C180" s="31" t="s">
        <v>0</v>
      </c>
      <c r="D180" s="31">
        <v>1.43815397E-10</v>
      </c>
      <c r="E180" s="31">
        <v>1.20731499E-10</v>
      </c>
      <c r="F180" s="31">
        <v>1.2147741999999999E-10</v>
      </c>
      <c r="G180" s="31">
        <v>1.17840347E-10</v>
      </c>
      <c r="H180" s="31">
        <v>1.1491939E-10</v>
      </c>
      <c r="I180" s="31">
        <v>1.10546081E-10</v>
      </c>
      <c r="J180" s="31">
        <v>1.06084006E-10</v>
      </c>
      <c r="K180" s="31">
        <v>9.8045598999999999E-11</v>
      </c>
      <c r="L180" s="31">
        <v>8.6614379999999994E-11</v>
      </c>
      <c r="M180" s="31">
        <v>7.1468374000000005E-11</v>
      </c>
      <c r="N180" s="31">
        <v>5.6056958E-11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4.2806819500000003E-10</v>
      </c>
      <c r="U180" s="33">
        <v>3.7601467999999999E-10</v>
      </c>
      <c r="V180" s="33">
        <v>3.5479805E-10</v>
      </c>
      <c r="W180" s="33">
        <v>2.7941961599999999E-10</v>
      </c>
      <c r="X180" s="33">
        <v>1.83118117E-10</v>
      </c>
      <c r="Y180" s="33">
        <v>1.01702973E-10</v>
      </c>
      <c r="Z180" s="33">
        <v>7.2850650999999994E-11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1.6353176294444445E-10</v>
      </c>
      <c r="AP180" s="2">
        <f>((AK180-AK$32)*100)/AK$32</f>
        <v>4.8822372830299754</v>
      </c>
    </row>
    <row r="181" spans="1:42" x14ac:dyDescent="0.25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1.0197838E-10</v>
      </c>
      <c r="F181" s="31">
        <v>1.04894931E-10</v>
      </c>
      <c r="G181" s="31">
        <v>1.02849044E-10</v>
      </c>
      <c r="H181" s="31">
        <v>9.9998460000000006E-11</v>
      </c>
      <c r="I181" s="31">
        <v>1.03078322E-10</v>
      </c>
      <c r="J181" s="31">
        <v>1.03383593E-10</v>
      </c>
      <c r="K181" s="31">
        <v>9.7704475999999995E-11</v>
      </c>
      <c r="L181" s="31">
        <v>8.6292412000000003E-11</v>
      </c>
      <c r="M181" s="31">
        <v>7.1999340000000004E-11</v>
      </c>
      <c r="N181" s="31">
        <v>6.6453101999999995E-11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3.31551644E-10</v>
      </c>
      <c r="V181" s="33">
        <v>2.88536366E-10</v>
      </c>
      <c r="W181" s="33">
        <v>2.3147862500000001E-10</v>
      </c>
      <c r="X181" s="33">
        <v>1.8121619400000001E-10</v>
      </c>
      <c r="Y181" s="33">
        <v>1.26747106E-10</v>
      </c>
      <c r="Z181" s="33">
        <v>9.0692756E-11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1.368034219375E-10</v>
      </c>
      <c r="AP181" s="2">
        <f>((AK181-AK$33)*100)/AK$33</f>
        <v>-3.3171659720284024</v>
      </c>
    </row>
    <row r="182" spans="1:42" x14ac:dyDescent="0.25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4.0515458499999998E-11</v>
      </c>
      <c r="F182" s="27">
        <v>7.5489014000000002E-11</v>
      </c>
      <c r="G182" s="27">
        <v>7.3483797999999996E-11</v>
      </c>
      <c r="H182" s="27">
        <v>5.6363812999999997E-11</v>
      </c>
      <c r="I182" s="27">
        <v>7.1556347999999995E-11</v>
      </c>
      <c r="J182" s="27">
        <v>9.1446972000000002E-11</v>
      </c>
      <c r="K182" s="27">
        <v>8.3269495999999994E-11</v>
      </c>
      <c r="L182" s="27">
        <v>7.7035816000000001E-11</v>
      </c>
      <c r="M182" s="27">
        <v>6.0992220999999997E-11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2.7782685799999999E-10</v>
      </c>
      <c r="V182" s="27">
        <v>2.36515024E-10</v>
      </c>
      <c r="W182" s="27">
        <v>1.9359692399999999E-10</v>
      </c>
      <c r="X182" s="27">
        <v>1.4585660400000001E-10</v>
      </c>
      <c r="Y182" s="27">
        <v>1.15586038E-10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1.1425245603571429E-10</v>
      </c>
      <c r="AP182" s="2">
        <f>((AK182-AK$34)*100)/AK$34</f>
        <v>6.589821570968323</v>
      </c>
    </row>
    <row r="183" spans="1:42" x14ac:dyDescent="0.25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7.1591503999999998E-11</v>
      </c>
      <c r="H183" s="27">
        <v>7.3145342999999994E-11</v>
      </c>
      <c r="I183" s="27">
        <v>7.5047522000000006E-11</v>
      </c>
      <c r="J183" s="27">
        <v>8.1857305999999998E-11</v>
      </c>
      <c r="K183" s="27">
        <v>6.6349423000000005E-11</v>
      </c>
      <c r="L183" s="27">
        <v>5.8277833999999995E-11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1.5109013E-10</v>
      </c>
      <c r="V183" s="27">
        <v>1.2767296500000001E-10</v>
      </c>
      <c r="W183" s="27">
        <v>1.18845644E-10</v>
      </c>
      <c r="X183" s="27">
        <v>9.6980555000000001E-11</v>
      </c>
      <c r="Y183" s="27">
        <v>7.9097141999999995E-11</v>
      </c>
      <c r="Z183" s="27">
        <v>6.8958183999999999E-11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8.9076129333333326E-11</v>
      </c>
      <c r="AP183" s="2">
        <f>((AK183-AK$35)*100)/AK$35</f>
        <v>0.90439036487867619</v>
      </c>
    </row>
    <row r="184" spans="1:42" x14ac:dyDescent="0.25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4.1894714999999998E-11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5.9238022000000002E-11</v>
      </c>
      <c r="U184" s="25">
        <v>6.8186674999999999E-11</v>
      </c>
      <c r="V184" s="25" t="s">
        <v>0</v>
      </c>
      <c r="W184" s="25" t="s">
        <v>0</v>
      </c>
      <c r="X184" s="25">
        <v>2.35178514E-11</v>
      </c>
      <c r="Y184" s="25">
        <v>3.9945560999999998E-11</v>
      </c>
      <c r="Z184" s="25">
        <v>4.4175963999999999E-11</v>
      </c>
      <c r="AA184" s="25">
        <v>4.283416E-11</v>
      </c>
      <c r="AB184" s="25">
        <v>4.3202387999999999E-11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4.5374417049999996E-11</v>
      </c>
      <c r="AP184" s="22">
        <f>((AK184-AK$36)*100)/AK$36</f>
        <v>-25.094415853358523</v>
      </c>
    </row>
    <row r="185" spans="1:42" x14ac:dyDescent="0.25">
      <c r="A185" s="25">
        <v>3.2535261400000003E-11</v>
      </c>
      <c r="B185" s="26">
        <v>3.3900512999999999E-11</v>
      </c>
      <c r="C185" s="25">
        <v>3.3787260499999999E-11</v>
      </c>
      <c r="D185" s="25">
        <v>3.3061318999999999E-11</v>
      </c>
      <c r="E185" s="25">
        <v>3.1637299999999999E-11</v>
      </c>
      <c r="F185" s="25">
        <v>3.1109919600000002E-11</v>
      </c>
      <c r="G185" s="25">
        <v>3.0603678E-11</v>
      </c>
      <c r="H185" s="25">
        <v>3.0141921999999997E-11</v>
      </c>
      <c r="I185" s="25">
        <v>2.9774080000000001E-11</v>
      </c>
      <c r="J185" s="25">
        <v>2.9704245E-11</v>
      </c>
      <c r="K185" s="25">
        <v>2.9164898000000003E-11</v>
      </c>
      <c r="L185" s="25">
        <v>2.9057308000000001E-11</v>
      </c>
      <c r="M185" s="25">
        <v>2.9077722999999999E-11</v>
      </c>
      <c r="N185" s="25">
        <v>2.8991327999999999E-11</v>
      </c>
      <c r="O185" s="25">
        <v>3.0196604000000001E-11</v>
      </c>
      <c r="P185" s="25">
        <v>3.2879281599999999E-11</v>
      </c>
      <c r="Q185" s="25">
        <v>3.4931765E-11</v>
      </c>
      <c r="R185" s="25">
        <v>3.4915432E-11</v>
      </c>
      <c r="S185" s="25">
        <v>3.7545766000000001E-11</v>
      </c>
      <c r="T185" s="25">
        <v>3.6842569000000002E-11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3.1500551000000003E-11</v>
      </c>
      <c r="Z185" s="25">
        <v>3.8321783999999999E-11</v>
      </c>
      <c r="AA185" s="25">
        <v>3.8159020999999998E-11</v>
      </c>
      <c r="AB185" s="25">
        <v>3.9821628000000001E-11</v>
      </c>
      <c r="AC185" s="25">
        <v>3.6251316000000001E-11</v>
      </c>
      <c r="AD185" s="25">
        <v>3.8003578000000002E-11</v>
      </c>
      <c r="AE185" s="25">
        <v>3.7991256999999998E-11</v>
      </c>
      <c r="AF185" s="25">
        <v>3.6075312000000001E-11</v>
      </c>
      <c r="AG185" s="25">
        <v>3.4444603000000001E-11</v>
      </c>
      <c r="AH185" s="25">
        <v>3.5075153999999998E-11</v>
      </c>
      <c r="AI185" s="25">
        <v>3.4622267000000002E-11</v>
      </c>
      <c r="AJ185" s="25">
        <v>3.2732214500000002E-11</v>
      </c>
      <c r="AK185" s="3">
        <f t="shared" si="3"/>
        <v>3.3526776831249992E-11</v>
      </c>
      <c r="AP185" s="22">
        <f>((AK185-AK$37)*100)/AK$37</f>
        <v>-13.641110796162536</v>
      </c>
    </row>
    <row r="186" spans="1:42" x14ac:dyDescent="0.25">
      <c r="AK186" s="17">
        <f>SUM(A150:AJ185)/867</f>
        <v>5.4571695157151102E-11</v>
      </c>
      <c r="AP186" s="23">
        <f>((AK186-AK$38)*100)/AK$38</f>
        <v>1.2316219677736242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Y275"/>
  <sheetViews>
    <sheetView topLeftCell="F109" zoomScale="70" zoomScaleNormal="70" workbookViewId="0">
      <selection activeCell="AN27" sqref="AN27"/>
    </sheetView>
  </sheetViews>
  <sheetFormatPr defaultRowHeight="15" x14ac:dyDescent="0.25"/>
  <cols>
    <col min="37" max="37" width="12.7109375" style="3" customWidth="1"/>
    <col min="38" max="40" width="8.7109375" style="2"/>
    <col min="41" max="41" width="12" style="2" customWidth="1"/>
    <col min="42" max="42" width="8.7109375" style="2"/>
    <col min="46" max="46" width="13" style="1" bestFit="1" customWidth="1"/>
    <col min="51" max="51" width="12.5703125" style="1" bestFit="1" customWidth="1"/>
  </cols>
  <sheetData>
    <row r="1" spans="1:49" x14ac:dyDescent="0.25">
      <c r="A1" t="s">
        <v>51</v>
      </c>
      <c r="AK1" s="1"/>
      <c r="AL1" s="1"/>
    </row>
    <row r="2" spans="1:49" x14ac:dyDescent="0.25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25">
      <c r="A3" s="25" t="s">
        <v>0</v>
      </c>
      <c r="B3" s="26">
        <v>2.5761342E-2</v>
      </c>
      <c r="C3" s="25">
        <v>1.8448840000000001E-2</v>
      </c>
      <c r="D3" s="25">
        <v>2.1334334999999999E-2</v>
      </c>
      <c r="E3" s="25">
        <v>2.535107E-2</v>
      </c>
      <c r="F3" s="25">
        <v>1.4529210000000001E-2</v>
      </c>
      <c r="G3" s="25">
        <v>1.4468969E-2</v>
      </c>
      <c r="H3" s="25">
        <v>0.15368518</v>
      </c>
      <c r="I3" s="25">
        <v>3.6713120000000002E-2</v>
      </c>
      <c r="J3" s="25">
        <v>2.5190919999999999E-2</v>
      </c>
      <c r="K3" s="25">
        <v>1.8777137999999999E-2</v>
      </c>
      <c r="L3" s="25">
        <v>2.8347759E-2</v>
      </c>
      <c r="M3" s="25">
        <v>1.8676195E-2</v>
      </c>
      <c r="N3" s="25">
        <v>2.3575325000000001E-2</v>
      </c>
      <c r="O3" s="25">
        <v>1.8391998E-2</v>
      </c>
      <c r="P3" s="25">
        <v>2.448229E-2</v>
      </c>
      <c r="Q3" s="25">
        <v>1.3927535E-2</v>
      </c>
      <c r="R3" s="25">
        <v>0.15337342000000001</v>
      </c>
      <c r="S3" s="25">
        <v>3.9159626000000003E-2</v>
      </c>
      <c r="T3" s="25">
        <v>2.231439E-2</v>
      </c>
      <c r="U3" s="25">
        <v>3.9973847999999999E-2</v>
      </c>
      <c r="V3" s="25">
        <v>2.4512036000000001E-2</v>
      </c>
      <c r="W3" s="25">
        <v>2.7945982000000001E-2</v>
      </c>
      <c r="X3" s="25">
        <v>3.0963951999999999E-2</v>
      </c>
      <c r="Y3" s="25">
        <v>1.9277376999999998E-2</v>
      </c>
      <c r="Z3" s="25">
        <v>1.8865193999999998E-2</v>
      </c>
      <c r="AA3" s="25">
        <v>5.2409377E-2</v>
      </c>
      <c r="AB3" s="25">
        <v>4.1311238E-2</v>
      </c>
      <c r="AC3" s="25">
        <v>2.8325537000000001E-2</v>
      </c>
      <c r="AD3" s="25">
        <v>3.2722651999999998E-2</v>
      </c>
      <c r="AE3" s="25">
        <v>3.0587787000000002E-2</v>
      </c>
      <c r="AF3" s="25">
        <v>1.7244316999999999E-2</v>
      </c>
      <c r="AG3" s="25">
        <v>2.7895960000000001E-2</v>
      </c>
      <c r="AH3" s="25">
        <v>3.4421260000000002E-2</v>
      </c>
      <c r="AI3" s="25">
        <v>2.4114698E-2</v>
      </c>
      <c r="AJ3" s="25" t="s">
        <v>0</v>
      </c>
      <c r="AK3" s="3">
        <f>AVERAGE(A3:AJ3)</f>
        <v>3.3737643441176468E-2</v>
      </c>
      <c r="AL3" s="4">
        <v>-66.4435</v>
      </c>
      <c r="AM3" s="6" t="s">
        <v>94</v>
      </c>
      <c r="AO3" s="2">
        <f>SUM(A36:AJ37)/40</f>
        <v>2.8270285324999995E-2</v>
      </c>
      <c r="AV3" s="2"/>
      <c r="AW3" s="2"/>
    </row>
    <row r="4" spans="1:49" x14ac:dyDescent="0.25">
      <c r="A4" s="27">
        <v>5.2609228000000001E-2</v>
      </c>
      <c r="B4" s="28">
        <v>2.2958102000000001E-2</v>
      </c>
      <c r="C4" s="27">
        <v>1.8102732E-2</v>
      </c>
      <c r="D4" s="27">
        <v>1.7904755000000001E-2</v>
      </c>
      <c r="E4" s="27">
        <v>3.3483239999999997E-2</v>
      </c>
      <c r="F4" s="27">
        <v>5.5034894000000001E-2</v>
      </c>
      <c r="G4" s="27">
        <v>2.3843016000000002E-2</v>
      </c>
      <c r="H4" s="27">
        <v>1.7460448999999999E-2</v>
      </c>
      <c r="I4" s="27">
        <v>2.3749484000000001E-2</v>
      </c>
      <c r="J4" s="27">
        <v>7.2608240000000004E-2</v>
      </c>
      <c r="K4" s="27">
        <v>3.9250180000000003E-2</v>
      </c>
      <c r="L4" s="27">
        <v>4.7816839999999999E-2</v>
      </c>
      <c r="M4" s="27">
        <v>6.0380709999999997E-2</v>
      </c>
      <c r="N4" s="27">
        <v>5.3269694999999999E-2</v>
      </c>
      <c r="O4" s="27">
        <v>4.7785617000000002E-2</v>
      </c>
      <c r="P4" s="27">
        <v>1.8246345000000001E-2</v>
      </c>
      <c r="Q4" s="27">
        <v>7.1766495999999999E-2</v>
      </c>
      <c r="R4" s="27">
        <v>2.7193436000000001E-2</v>
      </c>
      <c r="S4" s="27">
        <v>1.6601616999999999E-2</v>
      </c>
      <c r="T4" s="27">
        <v>1.9978821000000001E-2</v>
      </c>
      <c r="U4" s="27">
        <v>1.9389255000000001E-2</v>
      </c>
      <c r="V4" s="27">
        <v>2.2321450999999999E-2</v>
      </c>
      <c r="W4" s="27">
        <v>1.5280784E-2</v>
      </c>
      <c r="X4" s="27">
        <v>3.6000139999999999E-3</v>
      </c>
      <c r="Y4" s="27">
        <v>9.7589735999999985E-4</v>
      </c>
      <c r="Z4" s="27">
        <v>3.3916490000000001E-3</v>
      </c>
      <c r="AA4" s="27">
        <v>3.9635735000000002E-4</v>
      </c>
      <c r="AB4" s="27">
        <v>7.4601109999999993E-9</v>
      </c>
      <c r="AC4" s="27">
        <v>2.4570794999999999E-2</v>
      </c>
      <c r="AD4" s="27">
        <v>2.1249265999999999E-2</v>
      </c>
      <c r="AE4" s="27">
        <v>1.2162319E-2</v>
      </c>
      <c r="AF4" s="27">
        <v>1.8661581E-2</v>
      </c>
      <c r="AG4" s="27">
        <v>7.4105946999999993E-3</v>
      </c>
      <c r="AH4" s="27">
        <v>5.8044977000000003E-3</v>
      </c>
      <c r="AI4" s="27">
        <v>9.2065299999999992E-3</v>
      </c>
      <c r="AJ4" s="27">
        <v>2.0477232000000001E-2</v>
      </c>
      <c r="AK4" s="3">
        <f t="shared" ref="AK4:AK67" si="0">AVERAGE(A4:AJ4)</f>
        <v>2.5692836876947529E-2</v>
      </c>
      <c r="AL4" s="9">
        <v>-59.441600000000001</v>
      </c>
      <c r="AM4" s="6" t="s">
        <v>116</v>
      </c>
      <c r="AO4" s="2">
        <f>SUM(A2:AJ3)/34</f>
        <v>3.3737643441176468E-2</v>
      </c>
      <c r="AT4" s="44">
        <f>AVERAGE(A2:AJ3)</f>
        <v>3.3737643441176468E-2</v>
      </c>
      <c r="AV4" s="22" t="s">
        <v>95</v>
      </c>
      <c r="AW4" s="2" t="s">
        <v>96</v>
      </c>
    </row>
    <row r="5" spans="1:49" x14ac:dyDescent="0.25">
      <c r="A5" s="27">
        <v>1.1570258999999999E-2</v>
      </c>
      <c r="B5" s="28">
        <v>1.16209565E-2</v>
      </c>
      <c r="C5" s="27">
        <v>1.2200496999999999E-2</v>
      </c>
      <c r="D5" s="27">
        <v>1.2711606E-2</v>
      </c>
      <c r="E5" s="27">
        <v>1.2942369E-2</v>
      </c>
      <c r="F5" s="27">
        <v>1.1902559E-2</v>
      </c>
      <c r="G5" s="27">
        <v>1.2402452E-2</v>
      </c>
      <c r="H5" s="27">
        <v>1.2800274E-2</v>
      </c>
      <c r="I5" s="27">
        <v>1.2980975E-2</v>
      </c>
      <c r="J5" s="27">
        <v>1.4055679999999999E-2</v>
      </c>
      <c r="K5" s="27">
        <v>1.5789421000000001E-2</v>
      </c>
      <c r="L5" s="27">
        <v>1.5312770999999999E-2</v>
      </c>
      <c r="M5" s="27">
        <v>1.3103262500000001E-2</v>
      </c>
      <c r="N5" s="27">
        <v>1.3143181E-2</v>
      </c>
      <c r="O5" s="27">
        <v>1.2712226E-2</v>
      </c>
      <c r="P5" s="27">
        <v>1.2257623E-2</v>
      </c>
      <c r="Q5" s="27">
        <v>1.2499234999999999E-2</v>
      </c>
      <c r="R5" s="27">
        <v>1.2245633000000001E-2</v>
      </c>
      <c r="S5" s="27">
        <v>1.6127343999999998E-2</v>
      </c>
      <c r="T5" s="27">
        <v>1.1871952999999999E-2</v>
      </c>
      <c r="U5" s="27">
        <v>1.1248929E-2</v>
      </c>
      <c r="V5" s="27">
        <v>1.2837542E-2</v>
      </c>
      <c r="W5" s="27">
        <v>1.4365967E-2</v>
      </c>
      <c r="X5" s="27">
        <v>1.3122587E-2</v>
      </c>
      <c r="Y5" s="27">
        <v>1.2395000999999999E-2</v>
      </c>
      <c r="Z5" s="27">
        <v>1.176979E-2</v>
      </c>
      <c r="AA5" s="27">
        <v>1.0730979E-2</v>
      </c>
      <c r="AB5" s="27">
        <v>8.3944180000000007E-3</v>
      </c>
      <c r="AC5" s="27">
        <v>8.7985010000000002E-3</v>
      </c>
      <c r="AD5" s="27">
        <v>9.3622879999999999E-3</v>
      </c>
      <c r="AE5" s="27">
        <v>1.1769415E-2</v>
      </c>
      <c r="AF5" s="27">
        <v>1.1412534E-2</v>
      </c>
      <c r="AG5" s="27">
        <v>1.1348679E-2</v>
      </c>
      <c r="AH5" s="27">
        <v>1.2035746E-2</v>
      </c>
      <c r="AI5" s="27">
        <v>1.1998549000000001E-2</v>
      </c>
      <c r="AJ5" s="27">
        <v>1.2539099999999999E-2</v>
      </c>
      <c r="AK5" s="3">
        <f t="shared" si="0"/>
        <v>1.2343897277777779E-2</v>
      </c>
      <c r="AL5" s="1">
        <v>-53.663899999999998</v>
      </c>
      <c r="AM5" s="10" t="s">
        <v>94</v>
      </c>
      <c r="AO5" s="2">
        <f>SUM(A34:AJ35)/26</f>
        <v>2.3679403096153847E-2</v>
      </c>
      <c r="AV5" s="10" t="s">
        <v>97</v>
      </c>
      <c r="AW5" s="2" t="s">
        <v>98</v>
      </c>
    </row>
    <row r="6" spans="1:49" x14ac:dyDescent="0.25">
      <c r="A6" s="29">
        <v>1.6103963999999998E-2</v>
      </c>
      <c r="B6" s="30">
        <v>1.6431478999999999E-2</v>
      </c>
      <c r="C6" s="29">
        <v>1.6779333E-2</v>
      </c>
      <c r="D6" s="29">
        <v>1.8044846E-2</v>
      </c>
      <c r="E6" s="31">
        <v>1.8450612000000002E-2</v>
      </c>
      <c r="F6" s="31">
        <v>1.8797970000000001E-2</v>
      </c>
      <c r="G6" s="31">
        <v>1.9216345999999999E-2</v>
      </c>
      <c r="H6" s="31">
        <v>1.9512597E-2</v>
      </c>
      <c r="I6" s="31">
        <v>2.1076785000000001E-2</v>
      </c>
      <c r="J6" s="31">
        <v>2.1715564999999999E-2</v>
      </c>
      <c r="K6" s="31">
        <v>2.1623239999999998E-2</v>
      </c>
      <c r="L6" s="31">
        <v>2.0427054E-2</v>
      </c>
      <c r="M6" s="31">
        <v>1.9820519000000002E-2</v>
      </c>
      <c r="N6" s="31">
        <v>1.8940043E-2</v>
      </c>
      <c r="O6" s="31">
        <v>1.8102976E-2</v>
      </c>
      <c r="P6" s="31">
        <v>1.7155872999999999E-2</v>
      </c>
      <c r="Q6" s="32">
        <v>1.7282365000000001E-2</v>
      </c>
      <c r="R6" s="32">
        <v>1.6843440000000001E-2</v>
      </c>
      <c r="S6" s="33">
        <v>1.2608438E-2</v>
      </c>
      <c r="T6" s="33" t="s">
        <v>0</v>
      </c>
      <c r="U6" s="33">
        <v>2.4334555000000001E-2</v>
      </c>
      <c r="V6" s="33">
        <v>2.3760889E-2</v>
      </c>
      <c r="W6" s="33">
        <v>2.2904139E-2</v>
      </c>
      <c r="X6" s="33">
        <v>2.1636743E-2</v>
      </c>
      <c r="Y6" s="33">
        <v>2.0627975E-2</v>
      </c>
      <c r="Z6" s="33">
        <v>1.9291830999999999E-2</v>
      </c>
      <c r="AA6" s="33">
        <v>1.6131269E-2</v>
      </c>
      <c r="AB6" s="33">
        <v>1.6047038E-2</v>
      </c>
      <c r="AC6" s="29">
        <v>1.6339045E-2</v>
      </c>
      <c r="AD6" s="29">
        <v>1.6987962999999998E-2</v>
      </c>
      <c r="AE6" s="29">
        <v>1.8052885000000001E-2</v>
      </c>
      <c r="AF6" s="29">
        <v>1.8416387999999999E-2</v>
      </c>
      <c r="AG6" s="29">
        <v>1.5800294999999999E-2</v>
      </c>
      <c r="AH6" s="29">
        <v>1.6216141999999999E-2</v>
      </c>
      <c r="AI6" s="29">
        <v>1.5193862000000001E-2</v>
      </c>
      <c r="AJ6" s="29">
        <v>1.53581E-2</v>
      </c>
      <c r="AK6" s="3">
        <f t="shared" si="0"/>
        <v>1.8458073257142861E-2</v>
      </c>
      <c r="AL6" s="1">
        <v>-48.590400000000002</v>
      </c>
      <c r="AM6" s="10" t="s">
        <v>116</v>
      </c>
      <c r="AO6" s="2">
        <f>SUM(A4:AJ5)/72</f>
        <v>1.9018367077362656E-2</v>
      </c>
      <c r="AV6" s="11" t="s">
        <v>100</v>
      </c>
      <c r="AW6" s="2" t="s">
        <v>101</v>
      </c>
    </row>
    <row r="7" spans="1:49" x14ac:dyDescent="0.25">
      <c r="A7" s="29">
        <v>2.063104E-2</v>
      </c>
      <c r="B7" s="30">
        <v>2.2329854E-2</v>
      </c>
      <c r="C7" s="29">
        <v>2.4013911999999998E-2</v>
      </c>
      <c r="D7" s="29">
        <v>2.4921373E-2</v>
      </c>
      <c r="E7" s="31">
        <v>2.7021281000000001E-2</v>
      </c>
      <c r="F7" s="31">
        <v>2.7929556000000001E-2</v>
      </c>
      <c r="G7" s="31">
        <v>2.7062815E-2</v>
      </c>
      <c r="H7" s="31">
        <v>2.5246129999999999E-2</v>
      </c>
      <c r="I7" s="31">
        <v>2.8388134999999998E-2</v>
      </c>
      <c r="J7" s="31">
        <v>2.6170474999999999E-2</v>
      </c>
      <c r="K7" s="31">
        <v>2.5917048000000002E-2</v>
      </c>
      <c r="L7" s="31">
        <v>2.5580105999999998E-2</v>
      </c>
      <c r="M7" s="31">
        <v>2.5292841999999999E-2</v>
      </c>
      <c r="N7" s="31">
        <v>2.5029639999999999E-2</v>
      </c>
      <c r="O7" s="31">
        <v>2.4655883999999999E-2</v>
      </c>
      <c r="P7" s="31">
        <v>2.3621684E-2</v>
      </c>
      <c r="Q7" s="32">
        <v>2.4243593000000001E-2</v>
      </c>
      <c r="R7" s="32">
        <v>2.4996601E-2</v>
      </c>
      <c r="S7" s="33">
        <v>1.9081587000000001E-2</v>
      </c>
      <c r="T7" s="33" t="s">
        <v>0</v>
      </c>
      <c r="U7" s="33">
        <v>3.1949560000000002E-2</v>
      </c>
      <c r="V7" s="33">
        <v>3.0576725999999999E-2</v>
      </c>
      <c r="W7" s="33">
        <v>2.9751709000000001E-2</v>
      </c>
      <c r="X7" s="33">
        <v>2.8667264000000001E-2</v>
      </c>
      <c r="Y7" s="33">
        <v>2.7424107999999999E-2</v>
      </c>
      <c r="Z7" s="33">
        <v>2.3957426E-2</v>
      </c>
      <c r="AA7" s="33">
        <v>2.2544076999999999E-2</v>
      </c>
      <c r="AB7" s="33">
        <v>2.3464039999999999E-2</v>
      </c>
      <c r="AC7" s="29">
        <v>2.4004253E-2</v>
      </c>
      <c r="AD7" s="29">
        <v>2.1504929999999998E-2</v>
      </c>
      <c r="AE7" s="29">
        <v>2.0696144999999999E-2</v>
      </c>
      <c r="AF7" s="29">
        <v>2.2224931E-2</v>
      </c>
      <c r="AG7" s="29">
        <v>1.9326263999999999E-2</v>
      </c>
      <c r="AH7" s="29">
        <v>1.8816361E-2</v>
      </c>
      <c r="AI7" s="29">
        <v>1.8553167999999998E-2</v>
      </c>
      <c r="AJ7" s="29">
        <v>1.9947514E-2</v>
      </c>
      <c r="AK7" s="3">
        <f t="shared" si="0"/>
        <v>2.4444058057142851E-2</v>
      </c>
      <c r="AL7" s="1">
        <v>-43.982999999999997</v>
      </c>
      <c r="AM7" s="11" t="s">
        <v>99</v>
      </c>
      <c r="AO7" s="2">
        <f>SUM(A29:R33)/56</f>
        <v>2.8876650303571425E-2</v>
      </c>
      <c r="AV7" s="14" t="s">
        <v>103</v>
      </c>
      <c r="AW7" s="2" t="s">
        <v>104</v>
      </c>
    </row>
    <row r="8" spans="1:49" x14ac:dyDescent="0.25">
      <c r="A8" s="29">
        <v>2.8359815E-2</v>
      </c>
      <c r="B8" s="30">
        <v>3.0759974999999998E-2</v>
      </c>
      <c r="C8" s="29">
        <v>3.0911437999999999E-2</v>
      </c>
      <c r="D8" s="29">
        <v>3.0094491000000001E-2</v>
      </c>
      <c r="E8" s="31">
        <v>3.1595692000000002E-2</v>
      </c>
      <c r="F8" s="31">
        <v>3.2371749999999998E-2</v>
      </c>
      <c r="G8" s="31">
        <v>3.2052646999999997E-2</v>
      </c>
      <c r="H8" s="31">
        <v>3.1285970000000003E-2</v>
      </c>
      <c r="I8" s="31">
        <v>3.0556519000000001E-2</v>
      </c>
      <c r="J8" s="31">
        <v>2.8581177999999999E-2</v>
      </c>
      <c r="K8" s="31">
        <v>2.8646230000000002E-2</v>
      </c>
      <c r="L8" s="31">
        <v>2.9390686999999999E-2</v>
      </c>
      <c r="M8" s="31">
        <v>2.9234705E-2</v>
      </c>
      <c r="N8" s="31">
        <v>2.9137235000000001E-2</v>
      </c>
      <c r="O8" s="31">
        <v>2.9157255E-2</v>
      </c>
      <c r="P8" s="31">
        <v>2.9264765000000002E-2</v>
      </c>
      <c r="Q8" s="32">
        <v>3.0185272999999999E-2</v>
      </c>
      <c r="R8" s="32">
        <v>3.1089088000000001E-2</v>
      </c>
      <c r="S8" s="33">
        <v>2.5308286999999999E-2</v>
      </c>
      <c r="T8" s="33" t="s">
        <v>0</v>
      </c>
      <c r="U8" s="33">
        <v>3.9160392999999988E-2</v>
      </c>
      <c r="V8" s="33">
        <v>3.3788968000000003E-2</v>
      </c>
      <c r="W8" s="33">
        <v>3.2766780000000002E-2</v>
      </c>
      <c r="X8" s="33">
        <v>3.1778430000000003E-2</v>
      </c>
      <c r="Y8" s="33">
        <v>3.0111671999999999E-2</v>
      </c>
      <c r="Z8" s="33">
        <v>2.9348722000000001E-2</v>
      </c>
      <c r="AA8" s="33">
        <v>2.9040995999999999E-2</v>
      </c>
      <c r="AB8" s="33">
        <v>3.0691291999999998E-2</v>
      </c>
      <c r="AC8" s="29">
        <v>3.2595477999999997E-2</v>
      </c>
      <c r="AD8" s="29">
        <v>2.6385309999999999E-2</v>
      </c>
      <c r="AE8" s="29">
        <v>2.3946597999999999E-2</v>
      </c>
      <c r="AF8" s="29">
        <v>2.2949661999999999E-2</v>
      </c>
      <c r="AG8" s="29">
        <v>2.1279108000000001E-2</v>
      </c>
      <c r="AH8" s="29">
        <v>2.2435219999999999E-2</v>
      </c>
      <c r="AI8" s="29">
        <v>2.4226890000000001E-2</v>
      </c>
      <c r="AJ8" s="29">
        <v>2.6050288000000001E-2</v>
      </c>
      <c r="AK8" s="3">
        <f t="shared" si="0"/>
        <v>2.927253734285714E-2</v>
      </c>
      <c r="AL8" s="1">
        <v>-39.709000000000003</v>
      </c>
      <c r="AM8" s="11" t="s">
        <v>102</v>
      </c>
      <c r="AO8" s="2">
        <f>SUM(E6:R10)/68</f>
        <v>2.8109588705882354E-2</v>
      </c>
      <c r="AV8" s="24" t="s">
        <v>106</v>
      </c>
      <c r="AW8" s="2" t="s">
        <v>107</v>
      </c>
    </row>
    <row r="9" spans="1:49" x14ac:dyDescent="0.25">
      <c r="A9" s="29">
        <v>3.580564E-2</v>
      </c>
      <c r="B9" s="30">
        <v>3.5103812999999998E-2</v>
      </c>
      <c r="C9" s="29">
        <v>3.2517272999999999E-2</v>
      </c>
      <c r="D9" s="29">
        <v>2.783337E-2</v>
      </c>
      <c r="E9" s="31" t="s">
        <v>0</v>
      </c>
      <c r="F9" s="31">
        <v>3.5330599999999997E-2</v>
      </c>
      <c r="G9" s="31">
        <v>3.7348699999999999E-2</v>
      </c>
      <c r="H9" s="31">
        <v>3.4171917000000003E-2</v>
      </c>
      <c r="I9" s="31">
        <v>3.3069763000000002E-2</v>
      </c>
      <c r="J9" s="31">
        <v>3.2078084E-2</v>
      </c>
      <c r="K9" s="31">
        <v>3.2741815000000001E-2</v>
      </c>
      <c r="L9" s="31">
        <v>3.3385817000000012E-2</v>
      </c>
      <c r="M9" s="31">
        <v>3.2387126000000002E-2</v>
      </c>
      <c r="N9" s="31">
        <v>3.1721554999999999E-2</v>
      </c>
      <c r="O9" s="31">
        <v>3.1566978000000002E-2</v>
      </c>
      <c r="P9" s="31">
        <v>3.1458769999999997E-2</v>
      </c>
      <c r="Q9" s="32">
        <v>3.2417073999999997E-2</v>
      </c>
      <c r="R9" s="32">
        <v>3.3035044E-2</v>
      </c>
      <c r="S9" s="33">
        <v>2.9679614999999999E-2</v>
      </c>
      <c r="T9" s="33" t="s">
        <v>0</v>
      </c>
      <c r="U9" s="33">
        <v>5.1071560000000002E-2</v>
      </c>
      <c r="V9" s="33">
        <v>3.8487884999999999E-2</v>
      </c>
      <c r="W9" s="33">
        <v>3.3403660000000002E-2</v>
      </c>
      <c r="X9" s="33">
        <v>3.1304230000000002E-2</v>
      </c>
      <c r="Y9" s="33">
        <v>3.1497665000000001E-2</v>
      </c>
      <c r="Z9" s="33">
        <v>3.2306302000000002E-2</v>
      </c>
      <c r="AA9" s="33">
        <v>3.4754883E-2</v>
      </c>
      <c r="AB9" s="33">
        <v>3.6780720000000003E-2</v>
      </c>
      <c r="AC9" s="29">
        <v>4.5350507000000012E-2</v>
      </c>
      <c r="AD9" s="29">
        <v>3.3719037E-2</v>
      </c>
      <c r="AE9" s="29">
        <v>2.8903947999999999E-2</v>
      </c>
      <c r="AF9" s="29">
        <v>2.9769522999999999E-2</v>
      </c>
      <c r="AG9" s="29">
        <v>3.0481136999999998E-2</v>
      </c>
      <c r="AH9" s="29">
        <v>3.2500617000000002E-2</v>
      </c>
      <c r="AI9" s="29">
        <v>3.4869934999999998E-2</v>
      </c>
      <c r="AJ9" s="29">
        <v>3.6452900000000003E-2</v>
      </c>
      <c r="AK9" s="3">
        <f t="shared" si="0"/>
        <v>3.3920807735294108E-2</v>
      </c>
      <c r="AL9" s="1">
        <v>-35.685299999999998</v>
      </c>
      <c r="AM9" s="12" t="s">
        <v>105</v>
      </c>
      <c r="AO9" s="2">
        <f>SUM(S29:Z33)/35</f>
        <v>2.8337730914285719E-2</v>
      </c>
      <c r="AV9" s="42" t="s">
        <v>109</v>
      </c>
      <c r="AW9" s="2" t="s">
        <v>110</v>
      </c>
    </row>
    <row r="10" spans="1:49" x14ac:dyDescent="0.25">
      <c r="A10" s="29">
        <v>3.4409700000000001E-2</v>
      </c>
      <c r="B10" s="30">
        <v>3.3230956999999998E-2</v>
      </c>
      <c r="C10" s="29">
        <v>3.2222790000000001E-2</v>
      </c>
      <c r="D10" s="29" t="s">
        <v>0</v>
      </c>
      <c r="E10" s="31" t="s">
        <v>0</v>
      </c>
      <c r="F10" s="31">
        <v>4.0501813999999997E-2</v>
      </c>
      <c r="G10" s="31">
        <v>3.8681819999999999E-2</v>
      </c>
      <c r="H10" s="31">
        <v>3.5175850000000002E-2</v>
      </c>
      <c r="I10" s="31">
        <v>3.2489973999999998E-2</v>
      </c>
      <c r="J10" s="31">
        <v>3.1047145000000002E-2</v>
      </c>
      <c r="K10" s="31">
        <v>3.1027256999999999E-2</v>
      </c>
      <c r="L10" s="31">
        <v>3.09327E-2</v>
      </c>
      <c r="M10" s="31">
        <v>3.1099152000000001E-2</v>
      </c>
      <c r="N10" s="31">
        <v>3.0311799E-2</v>
      </c>
      <c r="O10" s="31">
        <v>3.0638263999999998E-2</v>
      </c>
      <c r="P10" s="31">
        <v>3.1403805999999999E-2</v>
      </c>
      <c r="Q10" s="32">
        <v>3.2894633999999999E-2</v>
      </c>
      <c r="R10" s="32">
        <v>3.1864404999999998E-2</v>
      </c>
      <c r="S10" s="33">
        <v>2.9990428999999999E-2</v>
      </c>
      <c r="T10" s="33" t="s">
        <v>0</v>
      </c>
      <c r="U10" s="33" t="s">
        <v>0</v>
      </c>
      <c r="V10" s="33">
        <v>4.4380654000000012E-2</v>
      </c>
      <c r="W10" s="33">
        <v>3.4208175E-2</v>
      </c>
      <c r="X10" s="33">
        <v>3.2321124999999999E-2</v>
      </c>
      <c r="Y10" s="33">
        <v>3.4110716999999999E-2</v>
      </c>
      <c r="Z10" s="33">
        <v>3.5822958000000002E-2</v>
      </c>
      <c r="AA10" s="33">
        <v>3.8140559999999997E-2</v>
      </c>
      <c r="AB10" s="33">
        <v>3.7633712999999999E-2</v>
      </c>
      <c r="AC10" s="29" t="s">
        <v>0</v>
      </c>
      <c r="AD10" s="29">
        <v>3.8544487000000002E-2</v>
      </c>
      <c r="AE10" s="29">
        <v>3.2412364999999999E-2</v>
      </c>
      <c r="AF10" s="29">
        <v>3.0610232000000001E-2</v>
      </c>
      <c r="AG10" s="29">
        <v>3.8072027000000001E-2</v>
      </c>
      <c r="AH10" s="29">
        <v>4.201531E-2</v>
      </c>
      <c r="AI10" s="29">
        <v>4.2470704999999997E-2</v>
      </c>
      <c r="AJ10" s="29">
        <v>3.9937302000000001E-2</v>
      </c>
      <c r="AK10" s="3">
        <f t="shared" si="0"/>
        <v>3.4793639548387094E-2</v>
      </c>
      <c r="AL10" s="1">
        <v>-31.855</v>
      </c>
      <c r="AM10" s="12" t="s">
        <v>108</v>
      </c>
      <c r="AO10" s="2">
        <f>SUM(S6:AB10)/44</f>
        <v>2.9605676477272722E-2</v>
      </c>
      <c r="AV10" s="43" t="s">
        <v>111</v>
      </c>
      <c r="AW10" s="2" t="s">
        <v>112</v>
      </c>
    </row>
    <row r="11" spans="1:49" x14ac:dyDescent="0.25">
      <c r="A11" s="29">
        <v>3.1316370000000003E-2</v>
      </c>
      <c r="B11" s="30">
        <v>3.1274665E-2</v>
      </c>
      <c r="C11" s="29" t="s">
        <v>0</v>
      </c>
      <c r="D11" s="29" t="s">
        <v>0</v>
      </c>
      <c r="E11" s="34" t="s">
        <v>0</v>
      </c>
      <c r="F11" s="34">
        <v>3.7452433E-2</v>
      </c>
      <c r="G11" s="34">
        <v>3.2251744999999998E-2</v>
      </c>
      <c r="H11" s="34">
        <v>3.0410757E-2</v>
      </c>
      <c r="I11" s="34">
        <v>2.9170577999999999E-2</v>
      </c>
      <c r="J11" s="34">
        <v>2.8657142E-2</v>
      </c>
      <c r="K11" s="34">
        <v>2.8069995E-2</v>
      </c>
      <c r="L11" s="34">
        <v>2.6530064999999999E-2</v>
      </c>
      <c r="M11" s="34">
        <v>2.5789365000000002E-2</v>
      </c>
      <c r="N11" s="34">
        <v>2.5893558000000001E-2</v>
      </c>
      <c r="O11" s="34">
        <v>2.6245315000000002E-2</v>
      </c>
      <c r="P11" s="34">
        <v>2.7280537000000001E-2</v>
      </c>
      <c r="Q11" s="34">
        <v>2.8215257000000001E-2</v>
      </c>
      <c r="R11" s="34">
        <v>2.8884480000000001E-2</v>
      </c>
      <c r="S11" s="35">
        <v>2.9427081000000001E-2</v>
      </c>
      <c r="T11" s="35" t="s">
        <v>0</v>
      </c>
      <c r="U11" s="35" t="s">
        <v>0</v>
      </c>
      <c r="V11" s="35">
        <v>4.0414099999999988E-2</v>
      </c>
      <c r="W11" s="35">
        <v>3.4515697999999997E-2</v>
      </c>
      <c r="X11" s="35">
        <v>3.1038856E-2</v>
      </c>
      <c r="Y11" s="35">
        <v>3.4312061999999997E-2</v>
      </c>
      <c r="Z11" s="35">
        <v>3.5687547E-2</v>
      </c>
      <c r="AA11" s="35">
        <v>3.4172760000000003E-2</v>
      </c>
      <c r="AB11" s="35">
        <v>3.9514149999999998E-2</v>
      </c>
      <c r="AC11" s="36" t="s">
        <v>0</v>
      </c>
      <c r="AD11" s="29">
        <v>3.6256686000000003E-2</v>
      </c>
      <c r="AE11" s="29">
        <v>3.2917126999999997E-2</v>
      </c>
      <c r="AF11" s="29">
        <v>3.0151758000000001E-2</v>
      </c>
      <c r="AG11" s="29">
        <v>3.0607067000000002E-2</v>
      </c>
      <c r="AH11" s="29">
        <v>3.2087676000000002E-2</v>
      </c>
      <c r="AI11" s="29">
        <v>3.3654240000000002E-2</v>
      </c>
      <c r="AJ11" s="29">
        <v>3.2477986E-2</v>
      </c>
      <c r="AK11" s="3">
        <f t="shared" si="0"/>
        <v>3.14892352E-2</v>
      </c>
      <c r="AL11" s="13">
        <v>-28.178599999999999</v>
      </c>
      <c r="AM11" s="14" t="s">
        <v>99</v>
      </c>
      <c r="AO11" s="7">
        <f>(SUM(B20:O28)+SUM(P20:R24))/140</f>
        <v>3.5471414235714267E-2</v>
      </c>
      <c r="AV11" s="16" t="s">
        <v>113</v>
      </c>
      <c r="AW11" s="2" t="s">
        <v>114</v>
      </c>
    </row>
    <row r="12" spans="1:49" x14ac:dyDescent="0.25">
      <c r="A12" s="29">
        <v>3.1888369999999999E-2</v>
      </c>
      <c r="B12" s="30">
        <v>3.1440462999999988E-2</v>
      </c>
      <c r="C12" s="29" t="s">
        <v>0</v>
      </c>
      <c r="D12" s="29" t="s">
        <v>0</v>
      </c>
      <c r="E12" s="34" t="s">
        <v>0</v>
      </c>
      <c r="F12" s="34">
        <v>3.5524234000000002E-2</v>
      </c>
      <c r="G12" s="34">
        <v>3.1114058999999999E-2</v>
      </c>
      <c r="H12" s="34">
        <v>2.8973757999999999E-2</v>
      </c>
      <c r="I12" s="34">
        <v>2.7054842999999999E-2</v>
      </c>
      <c r="J12" s="34">
        <v>2.6986513E-2</v>
      </c>
      <c r="K12" s="34">
        <v>2.6980213999999999E-2</v>
      </c>
      <c r="L12" s="34">
        <v>2.5793815000000001E-2</v>
      </c>
      <c r="M12" s="34">
        <v>2.4990385E-2</v>
      </c>
      <c r="N12" s="34">
        <v>2.4437107E-2</v>
      </c>
      <c r="O12" s="34">
        <v>2.4755474E-2</v>
      </c>
      <c r="P12" s="34">
        <v>2.5697922000000002E-2</v>
      </c>
      <c r="Q12" s="34">
        <v>2.7024527999999999E-2</v>
      </c>
      <c r="R12" s="34">
        <v>2.7905319000000001E-2</v>
      </c>
      <c r="S12" s="35">
        <v>2.9110734999999999E-2</v>
      </c>
      <c r="T12" s="35" t="s">
        <v>0</v>
      </c>
      <c r="U12" s="35" t="s">
        <v>0</v>
      </c>
      <c r="V12" s="35">
        <v>4.5180829999999998E-2</v>
      </c>
      <c r="W12" s="35">
        <v>3.6857559999999998E-2</v>
      </c>
      <c r="X12" s="35">
        <v>3.0324384999999999E-2</v>
      </c>
      <c r="Y12" s="35">
        <v>3.0589655E-2</v>
      </c>
      <c r="Z12" s="35">
        <v>3.2828379999999997E-2</v>
      </c>
      <c r="AA12" s="35">
        <v>3.5984408000000002E-2</v>
      </c>
      <c r="AB12" s="35">
        <v>4.0902510000000003E-2</v>
      </c>
      <c r="AC12" s="36" t="s">
        <v>0</v>
      </c>
      <c r="AD12" s="29">
        <v>3.6491938000000002E-2</v>
      </c>
      <c r="AE12" s="29">
        <v>3.6317937000000002E-2</v>
      </c>
      <c r="AF12" s="29">
        <v>3.2531115999999999E-2</v>
      </c>
      <c r="AG12" s="29">
        <v>3.2309777999999997E-2</v>
      </c>
      <c r="AH12" s="29">
        <v>3.2627467E-2</v>
      </c>
      <c r="AI12" s="29">
        <v>3.2935079999999999E-2</v>
      </c>
      <c r="AJ12" s="29">
        <v>3.2610420000000001E-2</v>
      </c>
      <c r="AK12" s="3">
        <f t="shared" si="0"/>
        <v>3.1272306766666667E-2</v>
      </c>
      <c r="AL12" s="13">
        <v>-24.624300000000002</v>
      </c>
      <c r="AM12" s="14" t="s">
        <v>102</v>
      </c>
      <c r="AO12" s="2">
        <f>SUM(E11:R19)/126</f>
        <v>3.401550653174603E-2</v>
      </c>
      <c r="AV12" s="3" t="s">
        <v>115</v>
      </c>
      <c r="AW12" s="2" t="s">
        <v>116</v>
      </c>
    </row>
    <row r="13" spans="1:49" x14ac:dyDescent="0.25">
      <c r="A13" s="29">
        <v>3.4851930000000003E-2</v>
      </c>
      <c r="B13" s="30">
        <v>3.5996597000000012E-2</v>
      </c>
      <c r="C13" s="29" t="s">
        <v>0</v>
      </c>
      <c r="D13" s="29" t="s">
        <v>0</v>
      </c>
      <c r="E13" s="34" t="s">
        <v>0</v>
      </c>
      <c r="F13" s="34">
        <v>3.7554852999999999E-2</v>
      </c>
      <c r="G13" s="34">
        <v>3.2019249999999999E-2</v>
      </c>
      <c r="H13" s="34">
        <v>2.9532816E-2</v>
      </c>
      <c r="I13" s="34">
        <v>2.6021615000000001E-2</v>
      </c>
      <c r="J13" s="34">
        <v>2.5346489999999999E-2</v>
      </c>
      <c r="K13" s="34">
        <v>2.6180644999999999E-2</v>
      </c>
      <c r="L13" s="34">
        <v>2.5691619999999998E-2</v>
      </c>
      <c r="M13" s="34">
        <v>2.514858E-2</v>
      </c>
      <c r="N13" s="34">
        <v>2.5494698E-2</v>
      </c>
      <c r="O13" s="34">
        <v>2.6486114000000002E-2</v>
      </c>
      <c r="P13" s="34">
        <v>2.7028338999999998E-2</v>
      </c>
      <c r="Q13" s="34">
        <v>2.7817748E-2</v>
      </c>
      <c r="R13" s="34">
        <v>2.8734276E-2</v>
      </c>
      <c r="S13" s="35">
        <v>3.0387101999999999E-2</v>
      </c>
      <c r="T13" s="35" t="s">
        <v>0</v>
      </c>
      <c r="U13" s="35" t="s">
        <v>0</v>
      </c>
      <c r="V13" s="35" t="s">
        <v>0</v>
      </c>
      <c r="W13" s="35">
        <v>3.6301475E-2</v>
      </c>
      <c r="X13" s="35">
        <v>3.184116E-2</v>
      </c>
      <c r="Y13" s="35">
        <v>3.1218447E-2</v>
      </c>
      <c r="Z13" s="35">
        <v>3.3757954999999999E-2</v>
      </c>
      <c r="AA13" s="35">
        <v>4.1327889999999999E-2</v>
      </c>
      <c r="AB13" s="35" t="s">
        <v>0</v>
      </c>
      <c r="AC13" s="36" t="s">
        <v>0</v>
      </c>
      <c r="AD13" s="29">
        <v>4.1050589999999998E-2</v>
      </c>
      <c r="AE13" s="29">
        <v>4.5092235999999987E-2</v>
      </c>
      <c r="AF13" s="29">
        <v>3.5275902999999997E-2</v>
      </c>
      <c r="AG13" s="29">
        <v>3.4488110000000002E-2</v>
      </c>
      <c r="AH13" s="29">
        <v>3.4798419999999997E-2</v>
      </c>
      <c r="AI13" s="29">
        <v>3.5170174999999998E-2</v>
      </c>
      <c r="AJ13" s="29">
        <v>3.5149769999999997E-2</v>
      </c>
      <c r="AK13" s="3">
        <f t="shared" si="0"/>
        <v>3.2134457285714284E-2</v>
      </c>
      <c r="AL13" s="13">
        <v>-21.168500000000002</v>
      </c>
      <c r="AM13" s="15" t="s">
        <v>105</v>
      </c>
      <c r="AO13" s="2">
        <f>(SUM(S20:AB28)+SUM(P25:R28))/67</f>
        <v>3.7980289746268665E-2</v>
      </c>
    </row>
    <row r="14" spans="1:49" x14ac:dyDescent="0.25">
      <c r="A14" s="29">
        <v>4.0014815000000002E-2</v>
      </c>
      <c r="B14" s="30">
        <v>4.0394187000000012E-2</v>
      </c>
      <c r="C14" s="29" t="s">
        <v>0</v>
      </c>
      <c r="D14" s="29" t="s">
        <v>0</v>
      </c>
      <c r="E14" s="34">
        <v>3.6862239999999998E-2</v>
      </c>
      <c r="F14" s="34">
        <v>4.1454970000000001E-2</v>
      </c>
      <c r="G14" s="34">
        <v>3.4907274000000002E-2</v>
      </c>
      <c r="H14" s="34">
        <v>3.3013652999999997E-2</v>
      </c>
      <c r="I14" s="34">
        <v>2.7656216000000001E-2</v>
      </c>
      <c r="J14" s="34">
        <v>2.6481692000000001E-2</v>
      </c>
      <c r="K14" s="34">
        <v>2.6573526E-2</v>
      </c>
      <c r="L14" s="34">
        <v>2.591599E-2</v>
      </c>
      <c r="M14" s="34">
        <v>2.6742140000000001E-2</v>
      </c>
      <c r="N14" s="34">
        <v>2.7951960000000001E-2</v>
      </c>
      <c r="O14" s="34">
        <v>2.9320708000000001E-2</v>
      </c>
      <c r="P14" s="34">
        <v>3.0306201000000001E-2</v>
      </c>
      <c r="Q14" s="34">
        <v>3.081358E-2</v>
      </c>
      <c r="R14" s="34">
        <v>3.4082583999999999E-2</v>
      </c>
      <c r="S14" s="35">
        <v>3.8421194999999998E-2</v>
      </c>
      <c r="T14" s="35" t="s">
        <v>0</v>
      </c>
      <c r="U14" s="35" t="s">
        <v>0</v>
      </c>
      <c r="V14" s="35" t="s">
        <v>0</v>
      </c>
      <c r="W14" s="35">
        <v>3.5009574000000002E-2</v>
      </c>
      <c r="X14" s="35">
        <v>3.3836860000000003E-2</v>
      </c>
      <c r="Y14" s="35">
        <v>3.3956997000000003E-2</v>
      </c>
      <c r="Z14" s="35">
        <v>3.6018830000000002E-2</v>
      </c>
      <c r="AA14" s="35">
        <v>4.4790074000000013E-2</v>
      </c>
      <c r="AB14" s="35" t="s">
        <v>0</v>
      </c>
      <c r="AC14" s="36" t="s">
        <v>0</v>
      </c>
      <c r="AD14" s="29" t="s">
        <v>0</v>
      </c>
      <c r="AE14" s="29">
        <v>4.1830562000000002E-2</v>
      </c>
      <c r="AF14" s="29">
        <v>3.6870684000000001E-2</v>
      </c>
      <c r="AG14" s="29">
        <v>3.6560647000000002E-2</v>
      </c>
      <c r="AH14" s="29">
        <v>3.7035123000000003E-2</v>
      </c>
      <c r="AI14" s="29">
        <v>3.7737813000000002E-2</v>
      </c>
      <c r="AJ14" s="29">
        <v>3.8113429999999997E-2</v>
      </c>
      <c r="AK14" s="3">
        <f t="shared" si="0"/>
        <v>3.4381197321428573E-2</v>
      </c>
      <c r="AL14" s="13">
        <v>-17.791599999999999</v>
      </c>
      <c r="AM14" s="15" t="s">
        <v>108</v>
      </c>
      <c r="AO14" s="2">
        <f>SUM(S11:AB19)/54</f>
        <v>3.9167376888888883E-2</v>
      </c>
    </row>
    <row r="15" spans="1:49" x14ac:dyDescent="0.25">
      <c r="A15" s="29">
        <v>4.3720767000000001E-2</v>
      </c>
      <c r="B15" s="30">
        <v>4.3123513000000002E-2</v>
      </c>
      <c r="C15" s="29" t="s">
        <v>0</v>
      </c>
      <c r="D15" s="29" t="s">
        <v>0</v>
      </c>
      <c r="E15" s="34">
        <v>4.2912359999999997E-2</v>
      </c>
      <c r="F15" s="34">
        <v>4.2964670000000003E-2</v>
      </c>
      <c r="G15" s="34">
        <v>3.9643440000000002E-2</v>
      </c>
      <c r="H15" s="34">
        <v>3.2365873000000003E-2</v>
      </c>
      <c r="I15" s="34">
        <v>3.0991556E-2</v>
      </c>
      <c r="J15" s="34">
        <v>2.8147535000000001E-2</v>
      </c>
      <c r="K15" s="34">
        <v>2.7660817000000001E-2</v>
      </c>
      <c r="L15" s="34">
        <v>2.7906539000000001E-2</v>
      </c>
      <c r="M15" s="34">
        <v>2.9844167000000001E-2</v>
      </c>
      <c r="N15" s="34">
        <v>3.1086645999999999E-2</v>
      </c>
      <c r="O15" s="34">
        <v>3.2711825999999999E-2</v>
      </c>
      <c r="P15" s="34">
        <v>3.4068790000000002E-2</v>
      </c>
      <c r="Q15" s="34">
        <v>3.4836642000000001E-2</v>
      </c>
      <c r="R15" s="34">
        <v>3.7939335999999997E-2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3.5455689999999998E-2</v>
      </c>
      <c r="X15" s="35">
        <v>3.6033759999999998E-2</v>
      </c>
      <c r="Y15" s="35">
        <v>3.6651056000000001E-2</v>
      </c>
      <c r="Z15" s="35">
        <v>3.9375885999999999E-2</v>
      </c>
      <c r="AA15" s="35">
        <v>4.6952527000000001E-2</v>
      </c>
      <c r="AB15" s="35" t="s">
        <v>0</v>
      </c>
      <c r="AC15" s="36" t="s">
        <v>0</v>
      </c>
      <c r="AD15" s="29" t="s">
        <v>0</v>
      </c>
      <c r="AE15" s="29">
        <v>3.7075589999999999E-2</v>
      </c>
      <c r="AF15" s="29">
        <v>3.9794967000000001E-2</v>
      </c>
      <c r="AG15" s="29">
        <v>4.1660049999999997E-2</v>
      </c>
      <c r="AH15" s="29">
        <v>4.2691395E-2</v>
      </c>
      <c r="AI15" s="29">
        <v>4.3574687000000001E-2</v>
      </c>
      <c r="AJ15" s="29">
        <v>4.4555306000000003E-2</v>
      </c>
      <c r="AK15" s="3">
        <f t="shared" si="0"/>
        <v>3.7175755222222218E-2</v>
      </c>
      <c r="AL15" s="13">
        <v>-14.477499999999999</v>
      </c>
      <c r="AM15" s="16" t="s">
        <v>117</v>
      </c>
      <c r="AO15" s="7">
        <f>(SUM(AC6:AJ28)+SUM(A6:D19))/173</f>
        <v>3.6853194560693629E-2</v>
      </c>
      <c r="AT15" s="44">
        <f>AVERAGE(AC6:AJ28)+AVERAGE(A6:D19)</f>
        <v>7.2411085855334179E-2</v>
      </c>
    </row>
    <row r="16" spans="1:49" x14ac:dyDescent="0.25">
      <c r="A16" s="29">
        <v>4.7138172999999998E-2</v>
      </c>
      <c r="B16" s="30">
        <v>4.4247389999999998E-2</v>
      </c>
      <c r="C16" s="29" t="s">
        <v>0</v>
      </c>
      <c r="D16" s="29" t="s">
        <v>0</v>
      </c>
      <c r="E16" s="34">
        <v>4.2015799999999999E-2</v>
      </c>
      <c r="F16" s="34">
        <v>4.3771002000000003E-2</v>
      </c>
      <c r="G16" s="34">
        <v>4.0258255E-2</v>
      </c>
      <c r="H16" s="34">
        <v>3.7297007E-2</v>
      </c>
      <c r="I16" s="34">
        <v>3.1428978000000003E-2</v>
      </c>
      <c r="J16" s="34">
        <v>2.8904570000000001E-2</v>
      </c>
      <c r="K16" s="34">
        <v>2.8374317999999999E-2</v>
      </c>
      <c r="L16" s="34">
        <v>2.8713639999999999E-2</v>
      </c>
      <c r="M16" s="34">
        <v>3.2275499999999999E-2</v>
      </c>
      <c r="N16" s="34">
        <v>3.3926400000000002E-2</v>
      </c>
      <c r="O16" s="34">
        <v>3.6176267999999998E-2</v>
      </c>
      <c r="P16" s="34">
        <v>3.7903249999999999E-2</v>
      </c>
      <c r="Q16" s="34">
        <v>4.025434E-2</v>
      </c>
      <c r="R16" s="34">
        <v>4.4217218000000003E-2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3.6974809999999997E-2</v>
      </c>
      <c r="X16" s="35">
        <v>3.8324546000000001E-2</v>
      </c>
      <c r="Y16" s="35">
        <v>4.0824775000000001E-2</v>
      </c>
      <c r="Z16" s="35">
        <v>4.3792843999999997E-2</v>
      </c>
      <c r="AA16" s="35">
        <v>4.759203E-2</v>
      </c>
      <c r="AB16" s="35" t="s">
        <v>0</v>
      </c>
      <c r="AC16" s="36" t="s">
        <v>0</v>
      </c>
      <c r="AD16" s="29" t="s">
        <v>0</v>
      </c>
      <c r="AE16" s="29">
        <v>3.9457039999999999E-2</v>
      </c>
      <c r="AF16" s="29">
        <v>4.2250032999999999E-2</v>
      </c>
      <c r="AG16" s="29">
        <v>4.3346635999999987E-2</v>
      </c>
      <c r="AH16" s="29">
        <v>4.5719888E-2</v>
      </c>
      <c r="AI16" s="29">
        <v>4.6345409999999997E-2</v>
      </c>
      <c r="AJ16" s="29">
        <v>4.6835865999999997E-2</v>
      </c>
      <c r="AK16" s="3">
        <f t="shared" si="0"/>
        <v>3.9569110629629617E-2</v>
      </c>
      <c r="AL16" s="13">
        <v>-11.212300000000001</v>
      </c>
      <c r="AM16" t="s">
        <v>118</v>
      </c>
      <c r="AO16" s="2">
        <f>((SUM(A2:Z35)+SUM(AA2:AJ28))/895)</f>
        <v>3.2673021031363249E-2</v>
      </c>
    </row>
    <row r="17" spans="1:45" x14ac:dyDescent="0.25">
      <c r="A17" s="29">
        <v>4.7770430000000003E-2</v>
      </c>
      <c r="B17" s="30">
        <v>5.1786967000000003E-2</v>
      </c>
      <c r="C17" s="29">
        <v>4.0768859999999997E-2</v>
      </c>
      <c r="D17" s="29">
        <v>4.0134325999999998E-2</v>
      </c>
      <c r="E17" s="34">
        <v>4.2125467E-2</v>
      </c>
      <c r="F17" s="34">
        <v>4.4543220000000001E-2</v>
      </c>
      <c r="G17" s="34">
        <v>4.3213170000000002E-2</v>
      </c>
      <c r="H17" s="34">
        <v>4.2160089999999997E-2</v>
      </c>
      <c r="I17" s="34">
        <v>3.4853532999999999E-2</v>
      </c>
      <c r="J17" s="34">
        <v>3.4157082000000012E-2</v>
      </c>
      <c r="K17" s="34">
        <v>3.1822204999999999E-2</v>
      </c>
      <c r="L17" s="34">
        <v>3.2925910000000003E-2</v>
      </c>
      <c r="M17" s="34">
        <v>3.6921967E-2</v>
      </c>
      <c r="N17" s="34">
        <v>4.1039514999999999E-2</v>
      </c>
      <c r="O17" s="34">
        <v>4.4133520000000002E-2</v>
      </c>
      <c r="P17" s="34">
        <v>4.5965110000000003E-2</v>
      </c>
      <c r="Q17" s="34">
        <v>4.6006169999999999E-2</v>
      </c>
      <c r="R17" s="34">
        <v>4.7296553999999998E-2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4.0356471999999997E-2</v>
      </c>
      <c r="X17" s="35">
        <v>4.3507505000000002E-2</v>
      </c>
      <c r="Y17" s="35">
        <v>4.8335257999999999E-2</v>
      </c>
      <c r="Z17" s="35">
        <v>4.9117185000000001E-2</v>
      </c>
      <c r="AA17" s="35">
        <v>4.831597E-2</v>
      </c>
      <c r="AB17" s="35" t="s">
        <v>0</v>
      </c>
      <c r="AC17" s="36" t="s">
        <v>0</v>
      </c>
      <c r="AD17" s="29" t="s">
        <v>0</v>
      </c>
      <c r="AE17" s="29">
        <v>4.0899005000000002E-2</v>
      </c>
      <c r="AF17" s="29">
        <v>4.5011874E-2</v>
      </c>
      <c r="AG17" s="29">
        <v>4.5213383000000003E-2</v>
      </c>
      <c r="AH17" s="29">
        <v>4.6619550000000003E-2</v>
      </c>
      <c r="AI17" s="29">
        <v>4.7129348000000001E-2</v>
      </c>
      <c r="AJ17" s="29">
        <v>4.7912154000000012E-2</v>
      </c>
      <c r="AK17" s="3">
        <f t="shared" si="0"/>
        <v>4.3104889655172424E-2</v>
      </c>
      <c r="AL17" s="13">
        <v>-7.9836</v>
      </c>
      <c r="AM17" t="s">
        <v>119</v>
      </c>
    </row>
    <row r="18" spans="1:45" x14ac:dyDescent="0.25">
      <c r="A18" s="29">
        <v>5.4130808000000002E-2</v>
      </c>
      <c r="B18" s="30">
        <v>4.7533024000000007E-2</v>
      </c>
      <c r="C18" s="29">
        <v>4.0983867E-2</v>
      </c>
      <c r="D18" s="29">
        <v>4.0518980000000003E-2</v>
      </c>
      <c r="E18" s="34">
        <v>3.9688107E-2</v>
      </c>
      <c r="F18" s="34">
        <v>4.3392804000000007E-2</v>
      </c>
      <c r="G18" s="34">
        <v>4.4908919999999998E-2</v>
      </c>
      <c r="H18" s="34">
        <v>4.202405E-2</v>
      </c>
      <c r="I18" s="34">
        <v>4.0433037999999998E-2</v>
      </c>
      <c r="J18" s="34">
        <v>4.0279809999999999E-2</v>
      </c>
      <c r="K18" s="34">
        <v>4.0758744E-2</v>
      </c>
      <c r="L18" s="34">
        <v>4.1243702E-2</v>
      </c>
      <c r="M18" s="34">
        <v>4.3103784000000013E-2</v>
      </c>
      <c r="N18" s="34">
        <v>4.5296349999999999E-2</v>
      </c>
      <c r="O18" s="34">
        <v>4.6866252999999997E-2</v>
      </c>
      <c r="P18" s="34">
        <v>4.7964909999999999E-2</v>
      </c>
      <c r="Q18" s="34">
        <v>4.8501429999999998E-2</v>
      </c>
      <c r="R18" s="34">
        <v>4.6764899999999998E-2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4.2969592000000001E-2</v>
      </c>
      <c r="X18" s="35">
        <v>4.6492749999999999E-2</v>
      </c>
      <c r="Y18" s="35">
        <v>4.8941255000000003E-2</v>
      </c>
      <c r="Z18" s="35">
        <v>4.962242E-2</v>
      </c>
      <c r="AA18" s="35">
        <v>4.9601329999999999E-2</v>
      </c>
      <c r="AB18" s="35" t="s">
        <v>0</v>
      </c>
      <c r="AC18" s="36" t="s">
        <v>0</v>
      </c>
      <c r="AD18" s="29" t="s">
        <v>0</v>
      </c>
      <c r="AE18" s="29">
        <v>4.2408840000000003E-2</v>
      </c>
      <c r="AF18" s="29">
        <v>4.7676764000000003E-2</v>
      </c>
      <c r="AG18" s="29">
        <v>5.246526E-2</v>
      </c>
      <c r="AH18" s="29">
        <v>5.3771187000000012E-2</v>
      </c>
      <c r="AI18" s="29">
        <v>5.1279772000000001E-2</v>
      </c>
      <c r="AJ18" s="29">
        <v>4.7341939999999999E-2</v>
      </c>
      <c r="AK18" s="3">
        <f t="shared" si="0"/>
        <v>4.575739968965517E-2</v>
      </c>
      <c r="AL18" s="13">
        <v>-4.7801999999999998</v>
      </c>
      <c r="AM18" t="s">
        <v>120</v>
      </c>
    </row>
    <row r="19" spans="1:45" x14ac:dyDescent="0.25">
      <c r="A19" s="29" t="s">
        <v>0</v>
      </c>
      <c r="B19" s="30" t="s">
        <v>0</v>
      </c>
      <c r="C19" s="29">
        <v>4.0554303999999999E-2</v>
      </c>
      <c r="D19" s="29">
        <v>4.6797610000000003E-2</v>
      </c>
      <c r="E19" s="34">
        <v>4.9404807000000002E-2</v>
      </c>
      <c r="F19" s="34">
        <v>4.6102070000000002E-2</v>
      </c>
      <c r="G19" s="34">
        <v>4.3816359999999999E-2</v>
      </c>
      <c r="H19" s="34">
        <v>3.9085391999999997E-2</v>
      </c>
      <c r="I19" s="34">
        <v>3.8326356999999998E-2</v>
      </c>
      <c r="J19" s="34">
        <v>3.8597260000000001E-2</v>
      </c>
      <c r="K19" s="34">
        <v>3.9019164000000002E-2</v>
      </c>
      <c r="L19" s="34">
        <v>3.9390019999999998E-2</v>
      </c>
      <c r="M19" s="34">
        <v>4.0683419999999998E-2</v>
      </c>
      <c r="N19" s="34">
        <v>4.1977025999999987E-2</v>
      </c>
      <c r="O19" s="34">
        <v>4.3459780000000003E-2</v>
      </c>
      <c r="P19" s="34">
        <v>4.5848064000000001E-2</v>
      </c>
      <c r="Q19" s="34">
        <v>4.8140574000000012E-2</v>
      </c>
      <c r="R19" s="34">
        <v>4.7887295000000003E-2</v>
      </c>
      <c r="S19" s="35" t="s">
        <v>0</v>
      </c>
      <c r="T19" s="35" t="s">
        <v>0</v>
      </c>
      <c r="U19" s="35" t="s">
        <v>0</v>
      </c>
      <c r="V19" s="35">
        <v>3.8178104999999997E-2</v>
      </c>
      <c r="W19" s="35">
        <v>3.9671900000000003E-2</v>
      </c>
      <c r="X19" s="35">
        <v>4.0312883000000001E-2</v>
      </c>
      <c r="Y19" s="35">
        <v>4.3248219999999997E-2</v>
      </c>
      <c r="Z19" s="35">
        <v>4.6518392999999998E-2</v>
      </c>
      <c r="AA19" s="35">
        <v>5.0142913999999997E-2</v>
      </c>
      <c r="AB19" s="35" t="s">
        <v>0</v>
      </c>
      <c r="AC19" s="36" t="s">
        <v>0</v>
      </c>
      <c r="AD19" s="29" t="s">
        <v>0</v>
      </c>
      <c r="AE19" s="29">
        <v>4.3805900000000002E-2</v>
      </c>
      <c r="AF19" s="29">
        <v>4.9443644000000002E-2</v>
      </c>
      <c r="AG19" s="29">
        <v>4.9855187999999988E-2</v>
      </c>
      <c r="AH19" s="29">
        <v>5.2364819999999999E-2</v>
      </c>
      <c r="AI19" s="29">
        <v>5.3184300000000011E-2</v>
      </c>
      <c r="AJ19" s="29">
        <v>5.3066250000000002E-2</v>
      </c>
      <c r="AK19" s="3">
        <f t="shared" si="0"/>
        <v>4.4602929285714292E-2</v>
      </c>
      <c r="AL19" s="13">
        <v>-1.5918000000000001</v>
      </c>
      <c r="AM19" t="s">
        <v>121</v>
      </c>
      <c r="AO19" s="2">
        <f>SUM(U34:W35)/6</f>
        <v>2.511533208333333E-2</v>
      </c>
    </row>
    <row r="20" spans="1:45" x14ac:dyDescent="0.25">
      <c r="A20" t="s">
        <v>0</v>
      </c>
      <c r="B20" s="37" t="s">
        <v>0</v>
      </c>
      <c r="C20" s="34">
        <v>4.6547263999999998E-2</v>
      </c>
      <c r="D20" s="34">
        <v>4.6846110000000003E-2</v>
      </c>
      <c r="E20" s="34">
        <v>4.6918064000000002E-2</v>
      </c>
      <c r="F20" s="34">
        <v>4.4828861999999997E-2</v>
      </c>
      <c r="G20" s="34">
        <v>4.1753409999999998E-2</v>
      </c>
      <c r="H20" s="34">
        <v>3.948757E-2</v>
      </c>
      <c r="I20" s="34">
        <v>4.0214350000000003E-2</v>
      </c>
      <c r="J20" s="34">
        <v>4.1021509999999997E-2</v>
      </c>
      <c r="K20" s="34">
        <v>4.084496E-2</v>
      </c>
      <c r="L20" s="34">
        <v>4.0688466E-2</v>
      </c>
      <c r="M20" s="34">
        <v>4.1200515E-2</v>
      </c>
      <c r="N20" s="34">
        <v>4.2120676000000003E-2</v>
      </c>
      <c r="O20" s="34">
        <v>4.3422429999999998E-2</v>
      </c>
      <c r="P20" s="34">
        <v>4.5780946000000003E-2</v>
      </c>
      <c r="Q20" s="34">
        <v>4.696533E-2</v>
      </c>
      <c r="R20" s="34">
        <v>4.6694159999999998E-2</v>
      </c>
      <c r="S20" s="35" t="s">
        <v>0</v>
      </c>
      <c r="T20" s="35" t="s">
        <v>0</v>
      </c>
      <c r="U20" s="35" t="s">
        <v>0</v>
      </c>
      <c r="V20" s="35">
        <v>4.4509347999999997E-2</v>
      </c>
      <c r="W20" s="35">
        <v>4.0793169999999997E-2</v>
      </c>
      <c r="X20" s="35">
        <v>4.1338003999999998E-2</v>
      </c>
      <c r="Y20" s="35">
        <v>4.3110366999999997E-2</v>
      </c>
      <c r="Z20" s="35">
        <v>4.653301E-2</v>
      </c>
      <c r="AA20" s="35">
        <v>5.2026000000000003E-2</v>
      </c>
      <c r="AB20" s="35" t="s">
        <v>0</v>
      </c>
      <c r="AC20" s="36" t="s">
        <v>0</v>
      </c>
      <c r="AD20" s="29" t="s">
        <v>0</v>
      </c>
      <c r="AE20" s="29">
        <v>4.8307784000000013E-2</v>
      </c>
      <c r="AF20" s="29">
        <v>5.2599187999999998E-2</v>
      </c>
      <c r="AG20" s="29">
        <v>5.0044123000000003E-2</v>
      </c>
      <c r="AH20" s="29">
        <v>4.511064E-2</v>
      </c>
      <c r="AI20" s="29">
        <v>4.3328949999999998E-2</v>
      </c>
      <c r="AJ20" s="29">
        <v>5.065041E-2</v>
      </c>
      <c r="AK20" s="19">
        <f t="shared" si="0"/>
        <v>4.4774486321428573E-2</v>
      </c>
      <c r="AL20" s="13">
        <v>1.5918000000000001</v>
      </c>
      <c r="AP20" s="7"/>
      <c r="AQ20" s="7"/>
      <c r="AR20" s="7"/>
      <c r="AS20" s="8"/>
    </row>
    <row r="21" spans="1:45" x14ac:dyDescent="0.25">
      <c r="A21" t="s">
        <v>0</v>
      </c>
      <c r="B21" s="37">
        <v>4.6118300000000008E-2</v>
      </c>
      <c r="C21" s="34">
        <v>4.3457870000000003E-2</v>
      </c>
      <c r="D21" s="34">
        <v>4.5198422000000002E-2</v>
      </c>
      <c r="E21" s="34">
        <v>4.2292040000000003E-2</v>
      </c>
      <c r="F21" s="34">
        <v>4.1518359999999997E-2</v>
      </c>
      <c r="G21" s="34">
        <v>4.1411173000000003E-2</v>
      </c>
      <c r="H21" s="34">
        <v>4.2157105999999993E-2</v>
      </c>
      <c r="I21" s="34">
        <v>4.4493354999999998E-2</v>
      </c>
      <c r="J21" s="34">
        <v>4.6231380000000002E-2</v>
      </c>
      <c r="K21" s="34">
        <v>4.6898431999999997E-2</v>
      </c>
      <c r="L21" s="34">
        <v>4.7469190000000001E-2</v>
      </c>
      <c r="M21" s="34">
        <v>4.7563277000000001E-2</v>
      </c>
      <c r="N21" s="34">
        <v>4.7886690000000003E-2</v>
      </c>
      <c r="O21" s="34">
        <v>4.7417494999999997E-2</v>
      </c>
      <c r="P21" s="34">
        <v>4.7382067999999999E-2</v>
      </c>
      <c r="Q21" s="34">
        <v>4.6649072E-2</v>
      </c>
      <c r="R21" s="34">
        <v>4.7315854999999997E-2</v>
      </c>
      <c r="S21" s="35" t="s">
        <v>0</v>
      </c>
      <c r="T21" s="35" t="s">
        <v>0</v>
      </c>
      <c r="U21" s="35">
        <v>4.1479825999999997E-2</v>
      </c>
      <c r="V21" s="35">
        <v>4.4126812000000001E-2</v>
      </c>
      <c r="W21" s="35">
        <v>4.6387671999999998E-2</v>
      </c>
      <c r="X21" s="35">
        <v>5.0710119999999997E-2</v>
      </c>
      <c r="Y21" s="35">
        <v>5.0143109999999998E-2</v>
      </c>
      <c r="Z21" s="35">
        <v>4.3108164999999997E-2</v>
      </c>
      <c r="AA21" s="35">
        <v>4.5216373999999997E-2</v>
      </c>
      <c r="AB21" s="35" t="s">
        <v>0</v>
      </c>
      <c r="AC21" s="36" t="s">
        <v>0</v>
      </c>
      <c r="AD21" s="29" t="s">
        <v>0</v>
      </c>
      <c r="AE21" s="29">
        <v>3.9002835999999999E-2</v>
      </c>
      <c r="AF21" s="29">
        <v>4.8753409999999997E-2</v>
      </c>
      <c r="AG21" s="29">
        <v>4.4998396000000003E-2</v>
      </c>
      <c r="AH21" s="29">
        <v>4.2504590000000002E-2</v>
      </c>
      <c r="AI21" s="29">
        <v>4.2004857E-2</v>
      </c>
      <c r="AJ21" s="29">
        <v>5.1330317E-2</v>
      </c>
      <c r="AK21" s="3">
        <f t="shared" si="0"/>
        <v>4.5374219000000007E-2</v>
      </c>
      <c r="AL21" s="13">
        <v>4.7801999999999998</v>
      </c>
      <c r="AO21"/>
    </row>
    <row r="22" spans="1:45" x14ac:dyDescent="0.25">
      <c r="A22" t="s">
        <v>0</v>
      </c>
      <c r="B22" s="37">
        <v>4.1749349999999998E-2</v>
      </c>
      <c r="C22" s="34">
        <v>3.3951479999999999E-2</v>
      </c>
      <c r="D22" s="34">
        <v>3.3821419999999998E-2</v>
      </c>
      <c r="E22" s="34">
        <v>3.0550206E-2</v>
      </c>
      <c r="F22" s="34">
        <v>3.4328259999999999E-2</v>
      </c>
      <c r="G22" s="34">
        <v>3.7603813999999999E-2</v>
      </c>
      <c r="H22" s="34">
        <v>4.0017135000000002E-2</v>
      </c>
      <c r="I22" s="34">
        <v>4.2416919999999997E-2</v>
      </c>
      <c r="J22" s="34">
        <v>4.3996836999999997E-2</v>
      </c>
      <c r="K22" s="34">
        <v>4.5717220000000003E-2</v>
      </c>
      <c r="L22" s="34">
        <v>4.6506297000000002E-2</v>
      </c>
      <c r="M22" s="34">
        <v>4.7021680000000003E-2</v>
      </c>
      <c r="N22" s="34">
        <v>4.7978369999999999E-2</v>
      </c>
      <c r="O22" s="34">
        <v>5.1669930000000003E-2</v>
      </c>
      <c r="P22" s="34">
        <v>5.2066040000000001E-2</v>
      </c>
      <c r="Q22" s="34">
        <v>5.5787589999999998E-2</v>
      </c>
      <c r="R22" s="34">
        <v>5.3878290000000002E-2</v>
      </c>
      <c r="S22" s="35" t="s">
        <v>0</v>
      </c>
      <c r="T22" s="35" t="s">
        <v>0</v>
      </c>
      <c r="U22" s="35">
        <v>4.2874170000000003E-2</v>
      </c>
      <c r="V22" s="35">
        <v>4.4798455999999993E-2</v>
      </c>
      <c r="W22" s="35">
        <v>4.3905760000000002E-2</v>
      </c>
      <c r="X22" s="35">
        <v>4.4704362999999997E-2</v>
      </c>
      <c r="Y22" s="35">
        <v>5.5436003999999997E-2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4.7116079999999998E-2</v>
      </c>
      <c r="AG22" s="29">
        <v>4.2767606999999999E-2</v>
      </c>
      <c r="AH22" s="29">
        <v>4.5005900000000001E-2</v>
      </c>
      <c r="AI22" s="29">
        <v>4.4334526999999999E-2</v>
      </c>
      <c r="AJ22" s="29">
        <v>4.6739950000000002E-2</v>
      </c>
      <c r="AK22" s="3">
        <f t="shared" si="0"/>
        <v>4.4323839111111117E-2</v>
      </c>
      <c r="AL22" s="13">
        <v>7.9836</v>
      </c>
      <c r="AO22"/>
    </row>
    <row r="23" spans="1:45" x14ac:dyDescent="0.25">
      <c r="A23" t="s">
        <v>0</v>
      </c>
      <c r="B23" s="37">
        <v>3.8343307E-2</v>
      </c>
      <c r="C23" s="34">
        <v>2.8993297000000001E-2</v>
      </c>
      <c r="D23" s="34">
        <v>3.1652052E-2</v>
      </c>
      <c r="E23" s="34">
        <v>2.8936884999999999E-2</v>
      </c>
      <c r="F23" s="34">
        <v>2.9325645000000001E-2</v>
      </c>
      <c r="G23" s="34">
        <v>3.317196E-2</v>
      </c>
      <c r="H23" s="34">
        <v>3.3305105000000002E-2</v>
      </c>
      <c r="I23" s="34">
        <v>3.4902874E-2</v>
      </c>
      <c r="J23" s="34">
        <v>3.6324429999999998E-2</v>
      </c>
      <c r="K23" s="34">
        <v>3.8789286999999999E-2</v>
      </c>
      <c r="L23" s="34">
        <v>3.9268452999999988E-2</v>
      </c>
      <c r="M23" s="34">
        <v>4.1037525999999998E-2</v>
      </c>
      <c r="N23" s="34">
        <v>4.2965557000000001E-2</v>
      </c>
      <c r="O23" s="34">
        <v>4.2800995999999987E-2</v>
      </c>
      <c r="P23" s="34">
        <v>4.5927040000000002E-2</v>
      </c>
      <c r="Q23" s="34">
        <v>5.0096124000000013E-2</v>
      </c>
      <c r="R23" s="34">
        <v>4.6510242E-2</v>
      </c>
      <c r="S23" s="35" t="s">
        <v>0</v>
      </c>
      <c r="T23" s="35">
        <v>4.5905445000000003E-2</v>
      </c>
      <c r="U23" s="35">
        <v>4.2758065999999997E-2</v>
      </c>
      <c r="V23" s="35">
        <v>4.057815E-2</v>
      </c>
      <c r="W23" s="35">
        <v>4.1351504999999997E-2</v>
      </c>
      <c r="X23" s="35">
        <v>4.0720685999999999E-2</v>
      </c>
      <c r="Y23" s="35">
        <v>3.9065139999999998E-2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4.4638544000000002E-2</v>
      </c>
      <c r="AG23" s="29">
        <v>4.1766416000000001E-2</v>
      </c>
      <c r="AH23" s="29">
        <v>4.5769589999999999E-2</v>
      </c>
      <c r="AI23" s="29">
        <v>4.8661700000000002E-2</v>
      </c>
      <c r="AJ23" s="29">
        <v>4.5422543000000003E-2</v>
      </c>
      <c r="AK23" s="3">
        <f t="shared" si="0"/>
        <v>3.9963877321428566E-2</v>
      </c>
      <c r="AL23" s="13">
        <v>11.212300000000001</v>
      </c>
      <c r="AO23" s="20"/>
    </row>
    <row r="24" spans="1:45" x14ac:dyDescent="0.25">
      <c r="A24" t="s">
        <v>0</v>
      </c>
      <c r="B24" s="37">
        <v>4.2090130000000003E-2</v>
      </c>
      <c r="C24" s="34">
        <v>3.1093532E-2</v>
      </c>
      <c r="D24" s="34">
        <v>2.8963329999999999E-2</v>
      </c>
      <c r="E24" s="34">
        <v>2.8234855999999999E-2</v>
      </c>
      <c r="F24" s="34">
        <v>2.8377032E-2</v>
      </c>
      <c r="G24" s="34">
        <v>3.0391324000000001E-2</v>
      </c>
      <c r="H24" s="34">
        <v>3.185636E-2</v>
      </c>
      <c r="I24" s="34">
        <v>3.1996767999999988E-2</v>
      </c>
      <c r="J24" s="34">
        <v>3.2471659999999999E-2</v>
      </c>
      <c r="K24" s="34">
        <v>3.3149756000000002E-2</v>
      </c>
      <c r="L24" s="34">
        <v>3.4611106000000003E-2</v>
      </c>
      <c r="M24" s="34">
        <v>3.7265356999999999E-2</v>
      </c>
      <c r="N24" s="34">
        <v>3.8562406E-2</v>
      </c>
      <c r="O24" s="34">
        <v>3.9466698000000001E-2</v>
      </c>
      <c r="P24" s="34">
        <v>4.7648106000000003E-2</v>
      </c>
      <c r="Q24" s="34">
        <v>4.5430180000000001E-2</v>
      </c>
      <c r="R24" s="34" t="s">
        <v>0</v>
      </c>
      <c r="S24" s="35">
        <v>4.3942750000000003E-2</v>
      </c>
      <c r="T24" s="35">
        <v>3.9906465000000002E-2</v>
      </c>
      <c r="U24" s="35">
        <v>3.65925E-2</v>
      </c>
      <c r="V24" s="35">
        <v>3.6711886999999999E-2</v>
      </c>
      <c r="W24" s="35">
        <v>3.6946266999999998E-2</v>
      </c>
      <c r="X24" s="35">
        <v>3.7621155000000003E-2</v>
      </c>
      <c r="Y24" s="35">
        <v>3.5667422999999997E-2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4.4324897000000002E-2</v>
      </c>
      <c r="AG24" s="29">
        <v>4.0745057000000001E-2</v>
      </c>
      <c r="AH24" s="29">
        <v>5.0604577999999997E-2</v>
      </c>
      <c r="AI24" s="29">
        <v>4.65099E-2</v>
      </c>
      <c r="AJ24" s="29">
        <v>4.6436739999999997E-2</v>
      </c>
      <c r="AK24" s="3">
        <f t="shared" si="0"/>
        <v>3.7772079285714293E-2</v>
      </c>
      <c r="AL24" s="13">
        <v>14.477499999999999</v>
      </c>
    </row>
    <row r="25" spans="1:45" x14ac:dyDescent="0.25">
      <c r="A25" t="s">
        <v>0</v>
      </c>
      <c r="B25" s="37">
        <v>3.7578217999999997E-2</v>
      </c>
      <c r="C25" s="34">
        <v>3.3060905000000002E-2</v>
      </c>
      <c r="D25" s="34">
        <v>2.9297475E-2</v>
      </c>
      <c r="E25" s="34">
        <v>2.6835802999999998E-2</v>
      </c>
      <c r="F25" s="34">
        <v>2.6357634000000001E-2</v>
      </c>
      <c r="G25" s="34">
        <v>2.7561741000000001E-2</v>
      </c>
      <c r="H25" s="34">
        <v>2.8928031999999999E-2</v>
      </c>
      <c r="I25" s="34">
        <v>2.9886573999999999E-2</v>
      </c>
      <c r="J25" s="34">
        <v>3.0069200000000001E-2</v>
      </c>
      <c r="K25" s="34">
        <v>3.0036928000000001E-2</v>
      </c>
      <c r="L25" s="34">
        <v>3.0942954000000002E-2</v>
      </c>
      <c r="M25" s="34">
        <v>3.2132399999999998E-2</v>
      </c>
      <c r="N25" s="34">
        <v>3.3211246E-2</v>
      </c>
      <c r="O25" s="34">
        <v>3.6237616E-2</v>
      </c>
      <c r="P25" s="38">
        <v>4.3187395000000003E-2</v>
      </c>
      <c r="Q25" s="38" t="s">
        <v>0</v>
      </c>
      <c r="R25" s="38">
        <v>4.2323365999999987E-2</v>
      </c>
      <c r="S25" s="35">
        <v>3.8347729999999997E-2</v>
      </c>
      <c r="T25" s="35">
        <v>3.5693333000000001E-2</v>
      </c>
      <c r="U25" s="35">
        <v>3.3658859999999999E-2</v>
      </c>
      <c r="V25" s="35">
        <v>3.2101005000000002E-2</v>
      </c>
      <c r="W25" s="35">
        <v>3.2194220000000003E-2</v>
      </c>
      <c r="X25" s="35">
        <v>3.3379737E-2</v>
      </c>
      <c r="Y25" s="35">
        <v>3.4711905000000001E-2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4.2961739999999998E-2</v>
      </c>
      <c r="AG25" s="29">
        <v>3.9885379999999998E-2</v>
      </c>
      <c r="AH25" s="29" t="s">
        <v>0</v>
      </c>
      <c r="AI25" s="29">
        <v>4.2381820000000001E-2</v>
      </c>
      <c r="AJ25" s="29">
        <v>4.840216E-2</v>
      </c>
      <c r="AK25" s="3">
        <f t="shared" si="0"/>
        <v>3.4495013962962957E-2</v>
      </c>
      <c r="AL25" s="13">
        <v>17.791599999999999</v>
      </c>
    </row>
    <row r="26" spans="1:45" x14ac:dyDescent="0.25">
      <c r="A26" t="s">
        <v>0</v>
      </c>
      <c r="B26" s="37">
        <v>3.4423623E-2</v>
      </c>
      <c r="C26" s="34">
        <v>3.2302326999999999E-2</v>
      </c>
      <c r="D26" s="34">
        <v>2.8041737000000001E-2</v>
      </c>
      <c r="E26" s="34">
        <v>2.4764611999999998E-2</v>
      </c>
      <c r="F26" s="34">
        <v>2.4513960000000001E-2</v>
      </c>
      <c r="G26" s="34">
        <v>2.5272774000000001E-2</v>
      </c>
      <c r="H26" s="34">
        <v>2.6784582000000001E-2</v>
      </c>
      <c r="I26" s="34">
        <v>2.7567977E-2</v>
      </c>
      <c r="J26" s="34">
        <v>2.7574656999999999E-2</v>
      </c>
      <c r="K26" s="34">
        <v>2.8078835E-2</v>
      </c>
      <c r="L26" s="34">
        <v>2.8092459E-2</v>
      </c>
      <c r="M26" s="34">
        <v>2.8572017000000002E-2</v>
      </c>
      <c r="N26" s="34">
        <v>2.8181366999999999E-2</v>
      </c>
      <c r="O26" s="34">
        <v>3.0413935E-2</v>
      </c>
      <c r="P26" s="38" t="s">
        <v>0</v>
      </c>
      <c r="Q26" s="38">
        <v>3.7005883000000003E-2</v>
      </c>
      <c r="R26" s="38">
        <v>3.6661223E-2</v>
      </c>
      <c r="S26" s="35">
        <v>3.5415538000000003E-2</v>
      </c>
      <c r="T26" s="35">
        <v>3.2486275000000002E-2</v>
      </c>
      <c r="U26" s="35">
        <v>3.0250834000000001E-2</v>
      </c>
      <c r="V26" s="35">
        <v>2.9645264000000001E-2</v>
      </c>
      <c r="W26" s="35">
        <v>3.0209380000000001E-2</v>
      </c>
      <c r="X26" s="35">
        <v>3.0468083999999999E-2</v>
      </c>
      <c r="Y26" s="35">
        <v>3.2376914999999999E-2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4.9371476999999997E-2</v>
      </c>
      <c r="AG26" s="29">
        <v>4.079464E-2</v>
      </c>
      <c r="AH26" s="29" t="s">
        <v>0</v>
      </c>
      <c r="AI26" s="29" t="s">
        <v>0</v>
      </c>
      <c r="AJ26" s="29" t="s">
        <v>0</v>
      </c>
      <c r="AK26" s="3">
        <f t="shared" si="0"/>
        <v>3.1170814999999998E-2</v>
      </c>
      <c r="AL26" s="13">
        <v>21.168500000000002</v>
      </c>
    </row>
    <row r="27" spans="1:45" x14ac:dyDescent="0.25">
      <c r="A27" t="s">
        <v>0</v>
      </c>
      <c r="B27" s="37" t="s">
        <v>0</v>
      </c>
      <c r="C27" s="34">
        <v>3.2922923999999999E-2</v>
      </c>
      <c r="D27" s="34">
        <v>2.8143976000000001E-2</v>
      </c>
      <c r="E27" s="34">
        <v>2.4005731999999998E-2</v>
      </c>
      <c r="F27" s="34">
        <v>2.4173643000000002E-2</v>
      </c>
      <c r="G27" s="34">
        <v>2.644987E-2</v>
      </c>
      <c r="H27" s="34">
        <v>2.7068538999999999E-2</v>
      </c>
      <c r="I27" s="34">
        <v>2.7220326999999999E-2</v>
      </c>
      <c r="J27" s="34">
        <v>2.7081396000000001E-2</v>
      </c>
      <c r="K27" s="34">
        <v>2.6762682999999999E-2</v>
      </c>
      <c r="L27" s="34">
        <v>2.6751873999999998E-2</v>
      </c>
      <c r="M27" s="34">
        <v>2.6382000999999999E-2</v>
      </c>
      <c r="N27" s="34">
        <v>2.5438140000000001E-2</v>
      </c>
      <c r="O27" s="34">
        <v>2.887549E-2</v>
      </c>
      <c r="P27" s="38" t="s">
        <v>0</v>
      </c>
      <c r="Q27" s="38">
        <v>3.566544E-2</v>
      </c>
      <c r="R27" s="38">
        <v>3.5054719999999998E-2</v>
      </c>
      <c r="S27" s="35">
        <v>3.3275477999999997E-2</v>
      </c>
      <c r="T27" s="35">
        <v>3.0786023999999999E-2</v>
      </c>
      <c r="U27" s="35">
        <v>2.892314E-2</v>
      </c>
      <c r="V27" s="35">
        <v>2.9457463E-2</v>
      </c>
      <c r="W27" s="35">
        <v>3.0420151999999999E-2</v>
      </c>
      <c r="X27" s="35">
        <v>3.0404220999999999E-2</v>
      </c>
      <c r="Y27" s="35">
        <v>3.2287132000000003E-2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4.9272675000000002E-2</v>
      </c>
      <c r="AG27" s="29">
        <v>3.6839139999999999E-2</v>
      </c>
      <c r="AH27" s="29" t="s">
        <v>0</v>
      </c>
      <c r="AI27" s="29" t="s">
        <v>0</v>
      </c>
      <c r="AJ27" s="29" t="s">
        <v>0</v>
      </c>
      <c r="AK27" s="3">
        <f t="shared" si="0"/>
        <v>3.0152590833333329E-2</v>
      </c>
      <c r="AL27" s="13">
        <v>24.624300000000002</v>
      </c>
    </row>
    <row r="28" spans="1:45" x14ac:dyDescent="0.25">
      <c r="A28" t="s">
        <v>0</v>
      </c>
      <c r="B28" s="37" t="s">
        <v>0</v>
      </c>
      <c r="C28" s="34">
        <v>3.7676624999999998E-2</v>
      </c>
      <c r="D28" s="34">
        <v>3.1246540999999999E-2</v>
      </c>
      <c r="E28" s="34">
        <v>2.4750235999999998E-2</v>
      </c>
      <c r="F28" s="34">
        <v>2.5523473000000001E-2</v>
      </c>
      <c r="G28" s="34">
        <v>2.8571704E-2</v>
      </c>
      <c r="H28" s="34">
        <v>2.9100068E-2</v>
      </c>
      <c r="I28" s="34">
        <v>3.1145760000000001E-2</v>
      </c>
      <c r="J28" s="34">
        <v>3.0583492E-2</v>
      </c>
      <c r="K28" s="34">
        <v>2.7561354999999999E-2</v>
      </c>
      <c r="L28" s="34">
        <v>2.7791915E-2</v>
      </c>
      <c r="M28" s="34">
        <v>2.7889715999999998E-2</v>
      </c>
      <c r="N28" s="34">
        <v>2.7137265000000001E-2</v>
      </c>
      <c r="O28" s="34">
        <v>2.9206731999999999E-2</v>
      </c>
      <c r="P28" s="38" t="s">
        <v>0</v>
      </c>
      <c r="Q28" s="38">
        <v>3.4769792000000001E-2</v>
      </c>
      <c r="R28" s="38">
        <v>3.7731099999999997E-2</v>
      </c>
      <c r="S28" s="35">
        <v>4.0139875999999998E-2</v>
      </c>
      <c r="T28" s="35">
        <v>3.1738095000000001E-2</v>
      </c>
      <c r="U28" s="35">
        <v>2.9391420000000001E-2</v>
      </c>
      <c r="V28" s="35">
        <v>3.0266267999999999E-2</v>
      </c>
      <c r="W28" s="35">
        <v>3.1836290000000003E-2</v>
      </c>
      <c r="X28" s="35">
        <v>3.1232409999999999E-2</v>
      </c>
      <c r="Y28" s="35">
        <v>3.2215275000000002E-2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3.0795700363636366E-2</v>
      </c>
      <c r="AL28" s="13">
        <v>28.178599999999999</v>
      </c>
    </row>
    <row r="29" spans="1:45" x14ac:dyDescent="0.25">
      <c r="A29" s="32" t="s">
        <v>0</v>
      </c>
      <c r="B29" s="39" t="s">
        <v>0</v>
      </c>
      <c r="C29" s="32">
        <v>4.0410740000000001E-2</v>
      </c>
      <c r="D29" s="32">
        <v>3.0312393E-2</v>
      </c>
      <c r="E29" s="32">
        <v>2.8379914999999999E-2</v>
      </c>
      <c r="F29" s="32">
        <v>2.9503316000000002E-2</v>
      </c>
      <c r="G29" s="32">
        <v>3.2534145E-2</v>
      </c>
      <c r="H29" s="32">
        <v>3.4086272000000001E-2</v>
      </c>
      <c r="I29" s="32">
        <v>3.7198269999999999E-2</v>
      </c>
      <c r="J29" s="32">
        <v>3.6830314000000003E-2</v>
      </c>
      <c r="K29" s="32">
        <v>3.5223867999999998E-2</v>
      </c>
      <c r="L29" s="32">
        <v>3.3632527999999988E-2</v>
      </c>
      <c r="M29" s="32">
        <v>3.2946530000000002E-2</v>
      </c>
      <c r="N29" s="32">
        <v>2.8245058E-2</v>
      </c>
      <c r="O29" s="32">
        <v>3.1692702000000003E-2</v>
      </c>
      <c r="P29" s="32" t="s">
        <v>0</v>
      </c>
      <c r="Q29" s="32" t="s">
        <v>0</v>
      </c>
      <c r="R29" s="32" t="s">
        <v>0</v>
      </c>
      <c r="S29" s="33">
        <v>3.9032447999999997E-2</v>
      </c>
      <c r="T29" s="33">
        <v>3.1744410000000001E-2</v>
      </c>
      <c r="U29" s="33">
        <v>3.2022322999999998E-2</v>
      </c>
      <c r="V29" s="33">
        <v>3.4200336999999997E-2</v>
      </c>
      <c r="W29" s="33">
        <v>3.6743280000000003E-2</v>
      </c>
      <c r="X29" s="33">
        <v>3.2715300000000003E-2</v>
      </c>
      <c r="Y29" s="33">
        <v>3.1156502999999999E-2</v>
      </c>
      <c r="Z29" s="33" t="s">
        <v>0</v>
      </c>
      <c r="AA29" s="40" t="s">
        <v>0</v>
      </c>
      <c r="AB29" s="40">
        <v>2.2409269999999998E-2</v>
      </c>
      <c r="AC29" s="40">
        <v>1.9168080000000001E-2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3.2281272818181821E-2</v>
      </c>
      <c r="AL29" s="1">
        <v>31.855</v>
      </c>
    </row>
    <row r="30" spans="1:45" x14ac:dyDescent="0.25">
      <c r="A30" s="31" t="s">
        <v>0</v>
      </c>
      <c r="B30" s="41" t="s">
        <v>0</v>
      </c>
      <c r="C30" s="31" t="s">
        <v>0</v>
      </c>
      <c r="D30" s="31">
        <v>3.4639830000000003E-2</v>
      </c>
      <c r="E30" s="31">
        <v>3.0225366E-2</v>
      </c>
      <c r="F30" s="31">
        <v>3.0185211E-2</v>
      </c>
      <c r="G30" s="31">
        <v>2.9633017000000001E-2</v>
      </c>
      <c r="H30" s="31">
        <v>3.0578343000000001E-2</v>
      </c>
      <c r="I30" s="31">
        <v>3.2337150000000002E-2</v>
      </c>
      <c r="J30" s="31">
        <v>3.4447603E-2</v>
      </c>
      <c r="K30" s="31">
        <v>3.4785759999999999E-2</v>
      </c>
      <c r="L30" s="31">
        <v>3.4439836000000001E-2</v>
      </c>
      <c r="M30" s="31">
        <v>3.3212427000000003E-2</v>
      </c>
      <c r="N30" s="31">
        <v>2.7557008000000001E-2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3.4752103999999999E-2</v>
      </c>
      <c r="T30" s="33">
        <v>3.1235846000000001E-2</v>
      </c>
      <c r="U30" s="33">
        <v>2.9738415000000001E-2</v>
      </c>
      <c r="V30" s="33">
        <v>3.1488214E-2</v>
      </c>
      <c r="W30" s="33">
        <v>3.7397585999999997E-2</v>
      </c>
      <c r="X30" s="33">
        <v>3.6616336999999999E-2</v>
      </c>
      <c r="Y30" s="33">
        <v>3.1635836000000001E-2</v>
      </c>
      <c r="Z30" s="33">
        <v>3.0326413E-2</v>
      </c>
      <c r="AA30" s="40">
        <v>2.9046094000000001E-2</v>
      </c>
      <c r="AB30" s="40">
        <v>2.3045478000000001E-2</v>
      </c>
      <c r="AC30" s="40">
        <v>1.9069215E-2</v>
      </c>
      <c r="AD30" s="40">
        <v>1.8286271E-2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3.063823304347827E-2</v>
      </c>
      <c r="AL30" s="1">
        <v>35.685299999999998</v>
      </c>
    </row>
    <row r="31" spans="1:45" x14ac:dyDescent="0.25">
      <c r="A31" s="31" t="s">
        <v>0</v>
      </c>
      <c r="B31" s="41" t="s">
        <v>0</v>
      </c>
      <c r="C31" s="31" t="s">
        <v>0</v>
      </c>
      <c r="D31" s="31">
        <v>3.0467356000000001E-2</v>
      </c>
      <c r="E31" s="31">
        <v>2.8067833E-2</v>
      </c>
      <c r="F31" s="31">
        <v>2.9931612E-2</v>
      </c>
      <c r="G31" s="31">
        <v>2.9614791000000001E-2</v>
      </c>
      <c r="H31" s="31">
        <v>2.9037589999999999E-2</v>
      </c>
      <c r="I31" s="31">
        <v>2.9197710000000002E-2</v>
      </c>
      <c r="J31" s="31">
        <v>3.0137859999999999E-2</v>
      </c>
      <c r="K31" s="31">
        <v>3.1145498000000001E-2</v>
      </c>
      <c r="L31" s="31">
        <v>3.1461924000000002E-2</v>
      </c>
      <c r="M31" s="31">
        <v>3.0592161999999999E-2</v>
      </c>
      <c r="N31" s="31">
        <v>2.8144209E-2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2.9699316E-2</v>
      </c>
      <c r="T31" s="33">
        <v>3.0134423E-2</v>
      </c>
      <c r="U31" s="33">
        <v>2.9069551999999999E-2</v>
      </c>
      <c r="V31" s="33">
        <v>2.8594260999999999E-2</v>
      </c>
      <c r="W31" s="33">
        <v>2.9606082999999998E-2</v>
      </c>
      <c r="X31" s="33">
        <v>3.4461986E-2</v>
      </c>
      <c r="Y31" s="33">
        <v>3.1095956000000001E-2</v>
      </c>
      <c r="Z31" s="33" t="s">
        <v>0</v>
      </c>
      <c r="AA31" s="40">
        <v>2.3061986999999999E-2</v>
      </c>
      <c r="AB31" s="40">
        <v>2.0656357E-2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2.9208923299999995E-2</v>
      </c>
      <c r="AL31" s="1">
        <v>39.709000000000003</v>
      </c>
    </row>
    <row r="32" spans="1:45" x14ac:dyDescent="0.25">
      <c r="A32" s="31" t="s">
        <v>0</v>
      </c>
      <c r="B32" s="41" t="s">
        <v>0</v>
      </c>
      <c r="C32" s="31" t="s">
        <v>0</v>
      </c>
      <c r="D32" s="31">
        <v>2.5954807E-2</v>
      </c>
      <c r="E32" s="31">
        <v>2.8786901E-2</v>
      </c>
      <c r="F32" s="31">
        <v>2.7809845E-2</v>
      </c>
      <c r="G32" s="31">
        <v>2.6693769999999999E-2</v>
      </c>
      <c r="H32" s="31">
        <v>2.618523E-2</v>
      </c>
      <c r="I32" s="31">
        <v>2.5898431999999999E-2</v>
      </c>
      <c r="J32" s="31">
        <v>2.6372163000000001E-2</v>
      </c>
      <c r="K32" s="31">
        <v>2.6307306999999999E-2</v>
      </c>
      <c r="L32" s="31">
        <v>2.6628371000000001E-2</v>
      </c>
      <c r="M32" s="31">
        <v>2.5560169000000001E-2</v>
      </c>
      <c r="N32" s="31">
        <v>2.1760700000000001E-2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2.5809820000000001E-2</v>
      </c>
      <c r="U32" s="33">
        <v>2.6766613000000002E-2</v>
      </c>
      <c r="V32" s="33">
        <v>2.4367765999999999E-2</v>
      </c>
      <c r="W32" s="33">
        <v>2.2213686E-2</v>
      </c>
      <c r="X32" s="33">
        <v>2.4941720000000001E-2</v>
      </c>
      <c r="Y32" s="33">
        <v>2.7235722E-2</v>
      </c>
      <c r="Z32" s="33">
        <v>2.3893595E-2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2.5732589833333337E-2</v>
      </c>
      <c r="AL32" s="1">
        <v>43.982999999999997</v>
      </c>
    </row>
    <row r="33" spans="1:50" x14ac:dyDescent="0.25">
      <c r="A33" s="31" t="s">
        <v>0</v>
      </c>
      <c r="B33" s="41" t="s">
        <v>0</v>
      </c>
      <c r="C33" s="31" t="s">
        <v>0</v>
      </c>
      <c r="D33" s="31" t="s">
        <v>0</v>
      </c>
      <c r="E33" s="31">
        <v>2.5617292E-2</v>
      </c>
      <c r="F33" s="31">
        <v>2.516881E-2</v>
      </c>
      <c r="G33" s="31">
        <v>2.4580667E-2</v>
      </c>
      <c r="H33" s="31">
        <v>2.4164135E-2</v>
      </c>
      <c r="I33" s="31">
        <v>2.2217143000000002E-2</v>
      </c>
      <c r="J33" s="31">
        <v>2.1375872000000001E-2</v>
      </c>
      <c r="K33" s="31">
        <v>2.0925427E-2</v>
      </c>
      <c r="L33" s="31">
        <v>2.0499547999999999E-2</v>
      </c>
      <c r="M33" s="31">
        <v>2.0062673999999999E-2</v>
      </c>
      <c r="N33" s="31">
        <v>1.3687006999999999E-2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2.0913774E-2</v>
      </c>
      <c r="V33" s="33">
        <v>1.7927057999999999E-2</v>
      </c>
      <c r="W33" s="33">
        <v>1.4954998000000001E-2</v>
      </c>
      <c r="X33" s="33">
        <v>1.5700691999999999E-2</v>
      </c>
      <c r="Y33" s="33">
        <v>1.7241467E-2</v>
      </c>
      <c r="Z33" s="33">
        <v>1.6386741999999999E-2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2.0088956625000001E-2</v>
      </c>
      <c r="AL33" s="1">
        <v>48.590400000000002</v>
      </c>
    </row>
    <row r="34" spans="1:50" x14ac:dyDescent="0.25">
      <c r="A34" s="27" t="s">
        <v>0</v>
      </c>
      <c r="B34" s="28" t="s">
        <v>0</v>
      </c>
      <c r="C34" s="27" t="s">
        <v>0</v>
      </c>
      <c r="D34" s="27" t="s">
        <v>0</v>
      </c>
      <c r="E34" s="27">
        <v>2.0133086000000001E-2</v>
      </c>
      <c r="F34" s="27">
        <v>2.9006397E-2</v>
      </c>
      <c r="G34" s="27">
        <v>2.5527037999999998E-2</v>
      </c>
      <c r="H34" s="27">
        <v>3.3601145999999998E-2</v>
      </c>
      <c r="I34" s="27">
        <v>2.7705839999999999E-2</v>
      </c>
      <c r="J34" s="27">
        <v>2.2444522000000001E-2</v>
      </c>
      <c r="K34" s="27">
        <v>1.5638375999999999E-2</v>
      </c>
      <c r="L34" s="27">
        <v>1.3243787E-2</v>
      </c>
      <c r="M34" s="27">
        <v>1.1892073E-2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1.1478815E-2</v>
      </c>
      <c r="V34" s="27">
        <v>1.1785299500000001E-2</v>
      </c>
      <c r="W34" s="27">
        <v>1.8418506000000001E-2</v>
      </c>
      <c r="X34" s="27">
        <v>2.3862794E-2</v>
      </c>
      <c r="Y34" s="27">
        <v>2.1527999999999999E-2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2.0447548535714288E-2</v>
      </c>
      <c r="AL34" s="1">
        <v>53.663899999999998</v>
      </c>
    </row>
    <row r="35" spans="1:50" x14ac:dyDescent="0.25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4.001793E-2</v>
      </c>
      <c r="H35" s="27">
        <v>3.2621957E-2</v>
      </c>
      <c r="I35" s="27">
        <v>2.4243344E-2</v>
      </c>
      <c r="J35" s="27">
        <v>1.2445352999999999E-2</v>
      </c>
      <c r="K35" s="27">
        <v>2.0779428999999999E-2</v>
      </c>
      <c r="L35" s="27">
        <v>3.7048354999999998E-2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6.4851010000000001E-2</v>
      </c>
      <c r="V35" s="27">
        <v>2.6808177999999998E-2</v>
      </c>
      <c r="W35" s="27">
        <v>1.7350184000000001E-2</v>
      </c>
      <c r="X35" s="27">
        <v>1.8749373E-2</v>
      </c>
      <c r="Y35" s="27">
        <v>2.438297E-2</v>
      </c>
      <c r="Z35" s="27">
        <v>1.0100718E-2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2.7449900083333336E-2</v>
      </c>
      <c r="AL35" s="9">
        <v>59.441600000000001</v>
      </c>
    </row>
    <row r="36" spans="1:50" x14ac:dyDescent="0.25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1.5870771999999998E-2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1.8300733999999999E-2</v>
      </c>
      <c r="U36" s="25">
        <v>2.9853007000000001E-2</v>
      </c>
      <c r="V36" s="25" t="s">
        <v>0</v>
      </c>
      <c r="W36" s="25" t="s">
        <v>0</v>
      </c>
      <c r="X36" s="25">
        <v>1.5155926E-2</v>
      </c>
      <c r="Y36" s="25">
        <v>2.0387985000000001E-2</v>
      </c>
      <c r="Z36" s="25">
        <v>1.7146743999999998E-2</v>
      </c>
      <c r="AA36" s="25">
        <v>3.1000348E-2</v>
      </c>
      <c r="AB36" s="25">
        <v>1.7835792E-2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2.0693913500000001E-2</v>
      </c>
      <c r="AL36" s="4">
        <v>66.4435</v>
      </c>
    </row>
    <row r="37" spans="1:50" x14ac:dyDescent="0.25">
      <c r="A37" s="25">
        <v>2.1348329999999999E-2</v>
      </c>
      <c r="B37" s="26">
        <v>2.2515083000000002E-2</v>
      </c>
      <c r="C37" s="25">
        <v>2.3156092E-2</v>
      </c>
      <c r="D37" s="25">
        <v>2.3998170999999999E-2</v>
      </c>
      <c r="E37" s="25">
        <v>2.3863683E-2</v>
      </c>
      <c r="F37" s="25">
        <v>2.3942804000000002E-2</v>
      </c>
      <c r="G37" s="25">
        <v>2.4757061E-2</v>
      </c>
      <c r="H37" s="25">
        <v>2.8548035999999999E-2</v>
      </c>
      <c r="I37" s="25">
        <v>7.1859980000000004E-2</v>
      </c>
      <c r="J37" s="25">
        <v>9.0320120000000004E-2</v>
      </c>
      <c r="K37" s="25">
        <v>2.4389014000000001E-2</v>
      </c>
      <c r="L37" s="25">
        <v>2.4257411999999999E-2</v>
      </c>
      <c r="M37" s="25">
        <v>4.1022309999999999E-2</v>
      </c>
      <c r="N37" s="25">
        <v>4.0784330000000001E-2</v>
      </c>
      <c r="O37" s="25">
        <v>3.4293294000000002E-2</v>
      </c>
      <c r="P37" s="25">
        <v>3.8919162E-2</v>
      </c>
      <c r="Q37" s="25">
        <v>3.8339405999999999E-2</v>
      </c>
      <c r="R37" s="25">
        <v>3.8699113E-2</v>
      </c>
      <c r="S37" s="25">
        <v>4.0196437000000002E-2</v>
      </c>
      <c r="T37" s="25">
        <v>2.249021E-2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1.9220912999999999E-2</v>
      </c>
      <c r="Z37" s="25">
        <v>1.9222408999999999E-2</v>
      </c>
      <c r="AA37" s="25">
        <v>3.2819767E-2</v>
      </c>
      <c r="AB37" s="25">
        <v>1.8807636999999999E-2</v>
      </c>
      <c r="AC37" s="25">
        <v>1.8977549E-2</v>
      </c>
      <c r="AD37" s="25">
        <v>1.9927759999999999E-2</v>
      </c>
      <c r="AE37" s="25">
        <v>2.0011135999999999E-2</v>
      </c>
      <c r="AF37" s="25">
        <v>1.8652214E-2</v>
      </c>
      <c r="AG37" s="25">
        <v>2.2089832E-2</v>
      </c>
      <c r="AH37" s="25">
        <v>1.9606192000000001E-2</v>
      </c>
      <c r="AI37" s="25">
        <v>1.8865007999999999E-2</v>
      </c>
      <c r="AJ37" s="25">
        <v>3.9359640000000001E-2</v>
      </c>
      <c r="AK37" s="3">
        <f t="shared" si="0"/>
        <v>3.0164378281250001E-2</v>
      </c>
      <c r="AL37" s="4">
        <v>76.463800000000006</v>
      </c>
    </row>
    <row r="38" spans="1:50" x14ac:dyDescent="0.25">
      <c r="A38" t="s">
        <v>52</v>
      </c>
      <c r="AK38" s="17">
        <f>SUM(A2:AJ35)/867</f>
        <v>3.3929753835144315E-2</v>
      </c>
      <c r="AP38" s="2" t="s">
        <v>123</v>
      </c>
    </row>
    <row r="39" spans="1:50" x14ac:dyDescent="0.25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0</v>
      </c>
      <c r="B40" s="26">
        <v>2.0173755000000002E-2</v>
      </c>
      <c r="C40" s="25">
        <v>1.9850953000000001E-2</v>
      </c>
      <c r="D40" s="25">
        <v>2.4422620999999999E-2</v>
      </c>
      <c r="E40" s="25">
        <v>2.5616475999999999E-2</v>
      </c>
      <c r="F40" s="25">
        <v>1.4294027000000001E-2</v>
      </c>
      <c r="G40" s="25">
        <v>1.7004350000000001E-2</v>
      </c>
      <c r="H40" s="25">
        <v>1.5214749E-2</v>
      </c>
      <c r="I40" s="25">
        <v>1.5708204E-2</v>
      </c>
      <c r="J40" s="25">
        <v>2.7874084E-2</v>
      </c>
      <c r="K40" s="25">
        <v>2.044468E-2</v>
      </c>
      <c r="L40" s="25">
        <v>0.11692418</v>
      </c>
      <c r="M40" s="25">
        <v>0.12585009999999999</v>
      </c>
      <c r="N40" s="25">
        <v>0.12532255</v>
      </c>
      <c r="O40" s="25">
        <v>1.6334679000000001E-2</v>
      </c>
      <c r="P40" s="25">
        <v>9.9134219999999995E-2</v>
      </c>
      <c r="Q40" s="25">
        <v>1.7792247000000001E-2</v>
      </c>
      <c r="R40" s="25">
        <v>1.4928509E-2</v>
      </c>
      <c r="S40" s="25">
        <v>1.4532793E-2</v>
      </c>
      <c r="T40" s="25">
        <v>1.36756785E-2</v>
      </c>
      <c r="U40" s="25">
        <v>2.5716856E-2</v>
      </c>
      <c r="V40" s="25">
        <v>2.1787079000000001E-2</v>
      </c>
      <c r="W40" s="25">
        <v>7.8501484999999996E-2</v>
      </c>
      <c r="X40" s="25">
        <v>2.4468249000000001E-2</v>
      </c>
      <c r="Y40" s="25">
        <v>1.8507066999999999E-2</v>
      </c>
      <c r="Z40" s="25">
        <v>6.5342455999999993E-2</v>
      </c>
      <c r="AA40" s="25">
        <v>2.2591744E-2</v>
      </c>
      <c r="AB40" s="25">
        <v>2.6407514E-2</v>
      </c>
      <c r="AC40" s="25">
        <v>1.7662443E-2</v>
      </c>
      <c r="AD40" s="25">
        <v>1.7983532E-2</v>
      </c>
      <c r="AE40" s="25">
        <v>2.0898389999999999E-2</v>
      </c>
      <c r="AF40" s="25">
        <v>2.5316233E-2</v>
      </c>
      <c r="AG40" s="25">
        <v>1.9825235E-2</v>
      </c>
      <c r="AH40" s="25">
        <v>3.0810549999999999E-2</v>
      </c>
      <c r="AI40" s="25">
        <v>1.8743572999999999E-2</v>
      </c>
      <c r="AJ40" s="25" t="s">
        <v>0</v>
      </c>
      <c r="AK40" s="3">
        <f>AVERAGE(A40:AJ40)</f>
        <v>3.4695919455882358E-2</v>
      </c>
      <c r="AL40" s="4">
        <v>-66.4435</v>
      </c>
      <c r="AM40" s="6" t="s">
        <v>94</v>
      </c>
      <c r="AO40" s="2">
        <f>SUM(A73:AJ74)/40</f>
        <v>2.9147666575000002E-2</v>
      </c>
      <c r="AP40" s="2">
        <f>((AK40-AK$3)*100)/AK$3</f>
        <v>2.8403762591678934</v>
      </c>
      <c r="AQ40" s="2"/>
      <c r="AR40" s="6" t="s">
        <v>94</v>
      </c>
      <c r="AS40" s="2"/>
      <c r="AT40" s="2">
        <f>((AO40-AO$3)*100)/AO$3</f>
        <v>3.1035457899115029</v>
      </c>
      <c r="AU40" s="2"/>
    </row>
    <row r="41" spans="1:50" x14ac:dyDescent="0.25">
      <c r="A41" s="27">
        <v>2.4800386000000001E-2</v>
      </c>
      <c r="B41" s="28">
        <v>2.3440149E-2</v>
      </c>
      <c r="C41" s="27">
        <v>1.7055454000000001E-2</v>
      </c>
      <c r="D41" s="27">
        <v>1.4952073E-2</v>
      </c>
      <c r="E41" s="27">
        <v>2.0720854E-2</v>
      </c>
      <c r="F41" s="27">
        <v>3.117901E-2</v>
      </c>
      <c r="G41" s="27">
        <v>2.9341829999999999E-2</v>
      </c>
      <c r="H41" s="27">
        <v>2.0004615E-2</v>
      </c>
      <c r="I41" s="27">
        <v>1.7219745000000002E-2</v>
      </c>
      <c r="J41" s="27">
        <v>1.7999198000000001E-2</v>
      </c>
      <c r="K41" s="27">
        <v>3.3567710000000001E-2</v>
      </c>
      <c r="L41" s="27">
        <v>3.1949486999999999E-2</v>
      </c>
      <c r="M41" s="27">
        <v>1.9471941999999999E-2</v>
      </c>
      <c r="N41" s="27">
        <v>2.9629229999999999E-2</v>
      </c>
      <c r="O41" s="27">
        <v>3.12413E-2</v>
      </c>
      <c r="P41" s="27">
        <v>1.9100280000000001E-2</v>
      </c>
      <c r="Q41" s="27">
        <v>4.6688533999999997E-2</v>
      </c>
      <c r="R41" s="27">
        <v>2.6122014999999998E-2</v>
      </c>
      <c r="S41" s="27">
        <v>1.8120221999999998E-2</v>
      </c>
      <c r="T41" s="27">
        <v>2.8357160999999999E-2</v>
      </c>
      <c r="U41" s="27">
        <v>2.0249788000000001E-2</v>
      </c>
      <c r="V41" s="27">
        <v>1.9698859999999999E-2</v>
      </c>
      <c r="W41" s="27">
        <v>2.8566029E-2</v>
      </c>
      <c r="X41" s="27">
        <v>3.7173048E-2</v>
      </c>
      <c r="Y41" s="27">
        <v>7.0304301999999999E-3</v>
      </c>
      <c r="Z41" s="27">
        <v>5.0090940000000004E-3</v>
      </c>
      <c r="AA41" s="27">
        <v>4.7146330000000002E-3</v>
      </c>
      <c r="AB41" s="27">
        <v>5.8594049999999998E-3</v>
      </c>
      <c r="AC41" s="27">
        <v>5.4850150000000002E-3</v>
      </c>
      <c r="AD41" s="27">
        <v>5.9413599999999997E-3</v>
      </c>
      <c r="AE41" s="27">
        <v>5.4087075000000002E-3</v>
      </c>
      <c r="AF41" s="27">
        <v>8.5657630000000005E-3</v>
      </c>
      <c r="AG41" s="27">
        <v>1.9803890000000001E-2</v>
      </c>
      <c r="AH41" s="27">
        <v>3.1753919999999998E-2</v>
      </c>
      <c r="AI41" s="27">
        <v>3.5598733E-2</v>
      </c>
      <c r="AJ41" s="27">
        <v>3.8331184999999997E-2</v>
      </c>
      <c r="AK41" s="3">
        <f t="shared" si="0"/>
        <v>2.1670862658333338E-2</v>
      </c>
      <c r="AL41" s="9">
        <v>-59.441600000000001</v>
      </c>
      <c r="AM41" s="6" t="s">
        <v>116</v>
      </c>
      <c r="AO41" s="2">
        <f>SUM(A39:AJ40)/34</f>
        <v>3.4695919455882358E-2</v>
      </c>
      <c r="AP41" s="2">
        <f>((AK41-AK$4)*100)/AK$4</f>
        <v>-15.654068244300575</v>
      </c>
      <c r="AQ41" s="2"/>
      <c r="AR41" s="6" t="s">
        <v>116</v>
      </c>
      <c r="AS41" s="2"/>
      <c r="AT41" s="1">
        <f>((AO41-AO$4)*100)/AO$4</f>
        <v>2.8403762591678934</v>
      </c>
    </row>
    <row r="42" spans="1:50" x14ac:dyDescent="0.25">
      <c r="A42" s="27">
        <v>1.4686161999999999E-2</v>
      </c>
      <c r="B42" s="28">
        <v>1.3368302E-2</v>
      </c>
      <c r="C42" s="27">
        <v>1.3288138999999999E-2</v>
      </c>
      <c r="D42" s="27">
        <v>1.431165E-2</v>
      </c>
      <c r="E42" s="27">
        <v>1.4041856E-2</v>
      </c>
      <c r="F42" s="27">
        <v>1.31906895E-2</v>
      </c>
      <c r="G42" s="27">
        <v>1.3606996E-2</v>
      </c>
      <c r="H42" s="27">
        <v>1.34145375E-2</v>
      </c>
      <c r="I42" s="27">
        <v>1.454216E-2</v>
      </c>
      <c r="J42" s="27">
        <v>1.5412023E-2</v>
      </c>
      <c r="K42" s="27">
        <v>1.7173884E-2</v>
      </c>
      <c r="L42" s="27">
        <v>1.6975395000000001E-2</v>
      </c>
      <c r="M42" s="27">
        <v>1.6271902000000001E-2</v>
      </c>
      <c r="N42" s="27">
        <v>1.4323580000000001E-2</v>
      </c>
      <c r="O42" s="27">
        <v>1.4241217E-2</v>
      </c>
      <c r="P42" s="27">
        <v>1.3783027E-2</v>
      </c>
      <c r="Q42" s="27">
        <v>1.3884675000000001E-2</v>
      </c>
      <c r="R42" s="27">
        <v>1.3129297999999999E-2</v>
      </c>
      <c r="S42" s="27">
        <v>1.0883508E-2</v>
      </c>
      <c r="T42" s="27">
        <v>1.5006412E-2</v>
      </c>
      <c r="U42" s="27">
        <v>1.2148875E-2</v>
      </c>
      <c r="V42" s="27">
        <v>1.54557675E-2</v>
      </c>
      <c r="W42" s="27">
        <v>1.6326308000000001E-2</v>
      </c>
      <c r="X42" s="27">
        <v>1.52557045E-2</v>
      </c>
      <c r="Y42" s="27">
        <v>1.4613226E-2</v>
      </c>
      <c r="Z42" s="27">
        <v>1.4023485E-2</v>
      </c>
      <c r="AA42" s="27">
        <v>1.31168915E-2</v>
      </c>
      <c r="AB42" s="27">
        <v>1.2387586000000001E-2</v>
      </c>
      <c r="AC42" s="27">
        <v>1.0858474999999999E-2</v>
      </c>
      <c r="AD42" s="27">
        <v>1.269346E-2</v>
      </c>
      <c r="AE42" s="27">
        <v>1.3895933500000001E-2</v>
      </c>
      <c r="AF42" s="27">
        <v>1.39850285E-2</v>
      </c>
      <c r="AG42" s="27">
        <v>1.34952795E-2</v>
      </c>
      <c r="AH42" s="27">
        <v>1.3767738999999999E-2</v>
      </c>
      <c r="AI42" s="27">
        <v>1.4117409500000001E-2</v>
      </c>
      <c r="AJ42" s="27">
        <v>1.4172525E-2</v>
      </c>
      <c r="AK42" s="3">
        <f t="shared" si="0"/>
        <v>1.4051364069444449E-2</v>
      </c>
      <c r="AL42" s="21">
        <v>-53.663899999999998</v>
      </c>
      <c r="AM42" s="10" t="s">
        <v>94</v>
      </c>
      <c r="AO42" s="2">
        <f>SUM(A71:AJ72)/26</f>
        <v>2.0862819173076926E-2</v>
      </c>
      <c r="AP42" s="2">
        <f>((AK42-AK$5)*100)/AK$5</f>
        <v>13.832477322543447</v>
      </c>
      <c r="AQ42" s="2"/>
      <c r="AR42" s="10" t="s">
        <v>94</v>
      </c>
      <c r="AS42" s="2"/>
      <c r="AT42" s="1">
        <f>((AO42-AO$5)*100)/AO$5</f>
        <v>-11.894657612946366</v>
      </c>
    </row>
    <row r="43" spans="1:50" x14ac:dyDescent="0.25">
      <c r="A43" s="29">
        <v>1.8006307999999999E-2</v>
      </c>
      <c r="B43" s="30">
        <v>1.8071358999999999E-2</v>
      </c>
      <c r="C43" s="29">
        <v>1.751053E-2</v>
      </c>
      <c r="D43" s="29">
        <v>1.8988127E-2</v>
      </c>
      <c r="E43" s="31">
        <v>2.0013153999999998E-2</v>
      </c>
      <c r="F43" s="31">
        <v>1.9850909999999999E-2</v>
      </c>
      <c r="G43" s="31">
        <v>2.0538766E-2</v>
      </c>
      <c r="H43" s="31">
        <v>2.0905727999999998E-2</v>
      </c>
      <c r="I43" s="31">
        <v>2.2208314E-2</v>
      </c>
      <c r="J43" s="31">
        <v>2.331693E-2</v>
      </c>
      <c r="K43" s="31">
        <v>2.2696592000000002E-2</v>
      </c>
      <c r="L43" s="31">
        <v>2.1990104E-2</v>
      </c>
      <c r="M43" s="31">
        <v>2.1001108000000001E-2</v>
      </c>
      <c r="N43" s="31">
        <v>2.0476092000000001E-2</v>
      </c>
      <c r="O43" s="31">
        <v>1.9603921E-2</v>
      </c>
      <c r="P43" s="31">
        <v>1.8694677999999999E-2</v>
      </c>
      <c r="Q43" s="32">
        <v>1.8175699999999999E-2</v>
      </c>
      <c r="R43" s="32">
        <v>1.8305472999999999E-2</v>
      </c>
      <c r="S43" s="33">
        <v>1.4124075999999999E-2</v>
      </c>
      <c r="T43" s="33" t="s">
        <v>0</v>
      </c>
      <c r="U43" s="33">
        <v>2.538986E-2</v>
      </c>
      <c r="V43" s="33">
        <v>2.496866E-2</v>
      </c>
      <c r="W43" s="33">
        <v>2.4612749E-2</v>
      </c>
      <c r="X43" s="33">
        <v>2.3417377999999999E-2</v>
      </c>
      <c r="Y43" s="33">
        <v>2.2432994000000001E-2</v>
      </c>
      <c r="Z43" s="33">
        <v>2.1135314999999998E-2</v>
      </c>
      <c r="AA43" s="33">
        <v>1.8128869999999998E-2</v>
      </c>
      <c r="AB43" s="33">
        <v>1.8065542E-2</v>
      </c>
      <c r="AC43" s="29">
        <v>1.7830743999999999E-2</v>
      </c>
      <c r="AD43" s="29">
        <v>1.8719425000000001E-2</v>
      </c>
      <c r="AE43" s="29">
        <v>1.9937280000000002E-2</v>
      </c>
      <c r="AF43" s="29">
        <v>2.0518310000000001E-2</v>
      </c>
      <c r="AG43" s="29">
        <v>1.7561257E-2</v>
      </c>
      <c r="AH43" s="29">
        <v>1.7680620000000001E-2</v>
      </c>
      <c r="AI43" s="29">
        <v>1.6590908000000001E-2</v>
      </c>
      <c r="AJ43" s="29">
        <v>1.7748559000000001E-2</v>
      </c>
      <c r="AK43" s="3">
        <f t="shared" si="0"/>
        <v>1.9977609742857144E-2</v>
      </c>
      <c r="AL43" s="1">
        <v>-48.590400000000002</v>
      </c>
      <c r="AM43" s="10" t="s">
        <v>116</v>
      </c>
      <c r="AO43" s="2">
        <f>SUM(A41:AJ42)/72</f>
        <v>1.7861113363888889E-2</v>
      </c>
      <c r="AP43" s="2">
        <f>((AK43-AK$6)*100)/AK$6</f>
        <v>8.2323678346344007</v>
      </c>
      <c r="AQ43" s="2"/>
      <c r="AR43" s="10" t="s">
        <v>116</v>
      </c>
      <c r="AS43" s="2"/>
      <c r="AT43" s="1">
        <f>((AO43-AO$6)*100)/AO$6</f>
        <v>-6.0849267908559428</v>
      </c>
    </row>
    <row r="44" spans="1:50" x14ac:dyDescent="0.25">
      <c r="A44" s="29">
        <v>2.2252675E-2</v>
      </c>
      <c r="B44" s="30">
        <v>2.3287843999999999E-2</v>
      </c>
      <c r="C44" s="29">
        <v>2.4933622999999999E-2</v>
      </c>
      <c r="D44" s="29">
        <v>2.6826188000000001E-2</v>
      </c>
      <c r="E44" s="31">
        <v>2.7693821E-2</v>
      </c>
      <c r="F44" s="31">
        <v>2.8296472999999999E-2</v>
      </c>
      <c r="G44" s="31">
        <v>2.7274250999999999E-2</v>
      </c>
      <c r="H44" s="31">
        <v>2.5365080000000002E-2</v>
      </c>
      <c r="I44" s="31">
        <v>2.8789187000000001E-2</v>
      </c>
      <c r="J44" s="31">
        <v>2.6897395000000001E-2</v>
      </c>
      <c r="K44" s="31">
        <v>2.6743043000000001E-2</v>
      </c>
      <c r="L44" s="31">
        <v>2.6250612E-2</v>
      </c>
      <c r="M44" s="31">
        <v>2.5993390000000002E-2</v>
      </c>
      <c r="N44" s="31">
        <v>2.5743651999999999E-2</v>
      </c>
      <c r="O44" s="31">
        <v>2.5433179E-2</v>
      </c>
      <c r="P44" s="31">
        <v>2.540222E-2</v>
      </c>
      <c r="Q44" s="32">
        <v>2.5109636000000001E-2</v>
      </c>
      <c r="R44" s="32">
        <v>2.5805986999999999E-2</v>
      </c>
      <c r="S44" s="33">
        <v>2.0522189999999999E-2</v>
      </c>
      <c r="T44" s="33" t="s">
        <v>0</v>
      </c>
      <c r="U44" s="33">
        <v>3.267962E-2</v>
      </c>
      <c r="V44" s="33">
        <v>3.1378775999999997E-2</v>
      </c>
      <c r="W44" s="33">
        <v>3.0983336E-2</v>
      </c>
      <c r="X44" s="33">
        <v>2.9467678000000001E-2</v>
      </c>
      <c r="Y44" s="33">
        <v>2.8225872999999999E-2</v>
      </c>
      <c r="Z44" s="33">
        <v>2.5523170000000001E-2</v>
      </c>
      <c r="AA44" s="33">
        <v>2.4157794E-2</v>
      </c>
      <c r="AB44" s="33">
        <v>2.4378236000000001E-2</v>
      </c>
      <c r="AC44" s="29">
        <v>2.4801086999999999E-2</v>
      </c>
      <c r="AD44" s="29">
        <v>2.2939878E-2</v>
      </c>
      <c r="AE44" s="29">
        <v>2.2150843999999999E-2</v>
      </c>
      <c r="AF44" s="29">
        <v>2.3400843000000001E-2</v>
      </c>
      <c r="AG44" s="29">
        <v>2.0939389999999999E-2</v>
      </c>
      <c r="AH44" s="29">
        <v>1.9692006000000001E-2</v>
      </c>
      <c r="AI44" s="29">
        <v>1.9742829999999999E-2</v>
      </c>
      <c r="AJ44" s="29">
        <v>2.1006567E-2</v>
      </c>
      <c r="AK44" s="3">
        <f t="shared" si="0"/>
        <v>2.5431096399999999E-2</v>
      </c>
      <c r="AL44" s="1">
        <v>-43.982999999999997</v>
      </c>
      <c r="AM44" s="11" t="s">
        <v>99</v>
      </c>
      <c r="AO44" s="2">
        <f>SUM(A66:R70)/56</f>
        <v>2.9235934767857134E-2</v>
      </c>
      <c r="AP44" s="2">
        <f>((AK44-AK$7)*100)/AK$7</f>
        <v>4.0379479567171268</v>
      </c>
      <c r="AR44" s="11" t="s">
        <v>99</v>
      </c>
      <c r="AS44" s="2"/>
      <c r="AT44" s="1">
        <f>((AO44-AO$7)*100)/AO$7</f>
        <v>1.2442040905321787</v>
      </c>
    </row>
    <row r="45" spans="1:50" x14ac:dyDescent="0.25">
      <c r="A45" s="29">
        <v>2.9944592999999999E-2</v>
      </c>
      <c r="B45" s="30">
        <v>3.1387310000000002E-2</v>
      </c>
      <c r="C45" s="29">
        <v>3.1193546999999999E-2</v>
      </c>
      <c r="D45" s="29">
        <v>2.9842474000000001E-2</v>
      </c>
      <c r="E45" s="31">
        <v>3.1432676999999999E-2</v>
      </c>
      <c r="F45" s="31">
        <v>3.187123E-2</v>
      </c>
      <c r="G45" s="31">
        <v>3.1519070000000003E-2</v>
      </c>
      <c r="H45" s="31">
        <v>3.0958800000000002E-2</v>
      </c>
      <c r="I45" s="31">
        <v>3.0666912000000001E-2</v>
      </c>
      <c r="J45" s="31">
        <v>2.8636140000000001E-2</v>
      </c>
      <c r="K45" s="31">
        <v>2.84786E-2</v>
      </c>
      <c r="L45" s="31">
        <v>2.9217366000000002E-2</v>
      </c>
      <c r="M45" s="31">
        <v>2.9058395000000001E-2</v>
      </c>
      <c r="N45" s="31">
        <v>2.9088728000000001E-2</v>
      </c>
      <c r="O45" s="31">
        <v>2.9623225E-2</v>
      </c>
      <c r="P45" s="31">
        <v>2.9514163999999999E-2</v>
      </c>
      <c r="Q45" s="32">
        <v>3.02095E-2</v>
      </c>
      <c r="R45" s="32">
        <v>3.117847E-2</v>
      </c>
      <c r="S45" s="33">
        <v>2.5533239999999999E-2</v>
      </c>
      <c r="T45" s="33" t="s">
        <v>0</v>
      </c>
      <c r="U45" s="33">
        <v>4.0046320000000003E-2</v>
      </c>
      <c r="V45" s="33">
        <v>3.3806405999999997E-2</v>
      </c>
      <c r="W45" s="33">
        <v>3.2901738E-2</v>
      </c>
      <c r="X45" s="33">
        <v>3.2010733999999999E-2</v>
      </c>
      <c r="Y45" s="33">
        <v>3.0437734000000001E-2</v>
      </c>
      <c r="Z45" s="33">
        <v>2.9720786999999999E-2</v>
      </c>
      <c r="AA45" s="33">
        <v>2.9415315000000001E-2</v>
      </c>
      <c r="AB45" s="33">
        <v>3.1136886999999999E-2</v>
      </c>
      <c r="AC45" s="29">
        <v>3.2895897E-2</v>
      </c>
      <c r="AD45" s="29">
        <v>2.6924345999999998E-2</v>
      </c>
      <c r="AE45" s="29">
        <v>2.4493026000000001E-2</v>
      </c>
      <c r="AF45" s="29">
        <v>2.3633609999999999E-2</v>
      </c>
      <c r="AG45" s="29">
        <v>2.2202996999999999E-2</v>
      </c>
      <c r="AH45" s="29">
        <v>2.3162484000000001E-2</v>
      </c>
      <c r="AI45" s="29">
        <v>2.4969768E-2</v>
      </c>
      <c r="AJ45" s="29">
        <v>2.7484687000000001E-2</v>
      </c>
      <c r="AK45" s="3">
        <f t="shared" si="0"/>
        <v>2.9559919342857142E-2</v>
      </c>
      <c r="AL45" s="1">
        <v>-39.709000000000003</v>
      </c>
      <c r="AM45" s="11" t="s">
        <v>102</v>
      </c>
      <c r="AO45" s="2">
        <f>SUM(E43:R47)/68</f>
        <v>2.8286428926470587E-2</v>
      </c>
      <c r="AP45" s="2">
        <f>((AK45-AK$8)*100)/AK$8</f>
        <v>0.98174612140388107</v>
      </c>
      <c r="AR45" s="11" t="s">
        <v>102</v>
      </c>
      <c r="AS45" s="2"/>
      <c r="AT45" s="1">
        <f>((AO45-AO$8)*100)/AO$8</f>
        <v>0.62910995403937109</v>
      </c>
    </row>
    <row r="46" spans="1:50" x14ac:dyDescent="0.25">
      <c r="A46" s="29">
        <v>3.5340870000000003E-2</v>
      </c>
      <c r="B46" s="30">
        <v>3.4584570000000002E-2</v>
      </c>
      <c r="C46" s="29">
        <v>3.1812067999999999E-2</v>
      </c>
      <c r="D46" s="29">
        <v>2.7634373E-2</v>
      </c>
      <c r="E46" s="31" t="s">
        <v>0</v>
      </c>
      <c r="F46" s="31">
        <v>3.4987178000000001E-2</v>
      </c>
      <c r="G46" s="31">
        <v>3.6486810000000001E-2</v>
      </c>
      <c r="H46" s="31">
        <v>3.3492684000000002E-2</v>
      </c>
      <c r="I46" s="31">
        <v>3.2533887999999997E-2</v>
      </c>
      <c r="J46" s="31">
        <v>3.1796049999999999E-2</v>
      </c>
      <c r="K46" s="31">
        <v>3.2358390000000001E-2</v>
      </c>
      <c r="L46" s="31">
        <v>3.2884190000000001E-2</v>
      </c>
      <c r="M46" s="31">
        <v>3.1958109999999998E-2</v>
      </c>
      <c r="N46" s="31">
        <v>3.1256552999999999E-2</v>
      </c>
      <c r="O46" s="31">
        <v>3.1078622E-2</v>
      </c>
      <c r="P46" s="31">
        <v>3.1220594000000001E-2</v>
      </c>
      <c r="Q46" s="32">
        <v>3.1848210000000002E-2</v>
      </c>
      <c r="R46" s="32">
        <v>3.2712690000000003E-2</v>
      </c>
      <c r="S46" s="33">
        <v>2.9337192000000002E-2</v>
      </c>
      <c r="T46" s="33" t="s">
        <v>0</v>
      </c>
      <c r="U46" s="33">
        <v>5.0483252999999999E-2</v>
      </c>
      <c r="V46" s="33">
        <v>3.8364040000000002E-2</v>
      </c>
      <c r="W46" s="33">
        <v>3.3170647999999997E-2</v>
      </c>
      <c r="X46" s="33">
        <v>3.1085907999999999E-2</v>
      </c>
      <c r="Y46" s="33">
        <v>3.1159002000000002E-2</v>
      </c>
      <c r="Z46" s="33">
        <v>3.1923957000000003E-2</v>
      </c>
      <c r="AA46" s="33">
        <v>3.437043E-2</v>
      </c>
      <c r="AB46" s="33">
        <v>3.640637E-2</v>
      </c>
      <c r="AC46" s="29">
        <v>4.5127779999999999E-2</v>
      </c>
      <c r="AD46" s="29">
        <v>3.3480372000000001E-2</v>
      </c>
      <c r="AE46" s="29">
        <v>2.895292E-2</v>
      </c>
      <c r="AF46" s="29">
        <v>2.9657308E-2</v>
      </c>
      <c r="AG46" s="29">
        <v>3.0551295999999999E-2</v>
      </c>
      <c r="AH46" s="29">
        <v>3.2493162999999999E-2</v>
      </c>
      <c r="AI46" s="29">
        <v>3.5054090000000003E-2</v>
      </c>
      <c r="AJ46" s="29">
        <v>3.6327150000000002E-2</v>
      </c>
      <c r="AK46" s="3">
        <f t="shared" si="0"/>
        <v>3.3586197911764704E-2</v>
      </c>
      <c r="AL46" s="1">
        <v>-35.685299999999998</v>
      </c>
      <c r="AM46" s="12" t="s">
        <v>105</v>
      </c>
      <c r="AO46" s="2">
        <f>SUM(S66:Z70)/35</f>
        <v>2.8592064171428566E-2</v>
      </c>
      <c r="AP46" s="2">
        <f>((AK46-AK$9)*100)/AK$9</f>
        <v>-0.98644414997596697</v>
      </c>
      <c r="AR46" s="12" t="s">
        <v>105</v>
      </c>
      <c r="AS46" s="2"/>
      <c r="AT46" s="1">
        <f>((AO46-AO$9)*100)/AO$9</f>
        <v>0.89750748890989096</v>
      </c>
    </row>
    <row r="47" spans="1:50" x14ac:dyDescent="0.25">
      <c r="A47" s="29">
        <v>3.3913449999999998E-2</v>
      </c>
      <c r="B47" s="30">
        <v>3.27415E-2</v>
      </c>
      <c r="C47" s="29">
        <v>3.1619612000000012E-2</v>
      </c>
      <c r="D47" s="29" t="s">
        <v>0</v>
      </c>
      <c r="E47" s="31" t="s">
        <v>0</v>
      </c>
      <c r="F47" s="31">
        <v>3.9690197000000003E-2</v>
      </c>
      <c r="G47" s="31">
        <v>3.7650797999999999E-2</v>
      </c>
      <c r="H47" s="31">
        <v>3.4207205999999997E-2</v>
      </c>
      <c r="I47" s="31">
        <v>3.1688526000000002E-2</v>
      </c>
      <c r="J47" s="31">
        <v>3.0483982E-2</v>
      </c>
      <c r="K47" s="31">
        <v>3.0455248000000001E-2</v>
      </c>
      <c r="L47" s="31">
        <v>2.9910281E-2</v>
      </c>
      <c r="M47" s="31">
        <v>3.0496161000000001E-2</v>
      </c>
      <c r="N47" s="31">
        <v>2.9858203999999999E-2</v>
      </c>
      <c r="O47" s="31">
        <v>3.0201604999999999E-2</v>
      </c>
      <c r="P47" s="31">
        <v>3.0696092000000001E-2</v>
      </c>
      <c r="Q47" s="32">
        <v>3.2060985E-2</v>
      </c>
      <c r="R47" s="32">
        <v>3.1435240000000003E-2</v>
      </c>
      <c r="S47" s="33">
        <v>2.940953E-2</v>
      </c>
      <c r="T47" s="33" t="s">
        <v>0</v>
      </c>
      <c r="U47" s="33" t="s">
        <v>0</v>
      </c>
      <c r="V47" s="33">
        <v>4.3813728000000003E-2</v>
      </c>
      <c r="W47" s="33">
        <v>3.3863746E-2</v>
      </c>
      <c r="X47" s="33">
        <v>3.1933035999999998E-2</v>
      </c>
      <c r="Y47" s="33">
        <v>3.3934305999999997E-2</v>
      </c>
      <c r="Z47" s="33">
        <v>3.5446312000000001E-2</v>
      </c>
      <c r="AA47" s="33">
        <v>3.7551376999999997E-2</v>
      </c>
      <c r="AB47" s="33">
        <v>3.6980542999999998E-2</v>
      </c>
      <c r="AC47" s="29" t="s">
        <v>0</v>
      </c>
      <c r="AD47" s="29">
        <v>3.7972275E-2</v>
      </c>
      <c r="AE47" s="29">
        <v>3.1977485999999999E-2</v>
      </c>
      <c r="AF47" s="29">
        <v>3.0285854000000001E-2</v>
      </c>
      <c r="AG47" s="29">
        <v>3.7274500000000002E-2</v>
      </c>
      <c r="AH47" s="29">
        <v>4.095124E-2</v>
      </c>
      <c r="AI47" s="29">
        <v>4.1360925999999999E-2</v>
      </c>
      <c r="AJ47" s="29">
        <v>3.9028935000000001E-2</v>
      </c>
      <c r="AK47" s="3">
        <f t="shared" si="0"/>
        <v>3.415783487096774E-2</v>
      </c>
      <c r="AL47" s="1">
        <v>-31.855</v>
      </c>
      <c r="AM47" s="12" t="s">
        <v>108</v>
      </c>
      <c r="AO47" s="2">
        <f>SUM(S43:AB47)/44</f>
        <v>3.0087151272727267E-2</v>
      </c>
      <c r="AP47" s="2">
        <f>((AK47-AK$10)*100)/AK$10</f>
        <v>-1.8273589244239528</v>
      </c>
      <c r="AR47" s="12" t="s">
        <v>108</v>
      </c>
      <c r="AS47" s="2"/>
      <c r="AT47" s="1">
        <f>((AO47-AO$10)*100)/AO$10</f>
        <v>1.6262921599651912</v>
      </c>
    </row>
    <row r="48" spans="1:50" x14ac:dyDescent="0.25">
      <c r="A48" s="29">
        <v>3.0986030000000001E-2</v>
      </c>
      <c r="B48" s="30">
        <v>3.0809130000000001E-2</v>
      </c>
      <c r="C48" s="29" t="s">
        <v>0</v>
      </c>
      <c r="D48" s="29" t="s">
        <v>0</v>
      </c>
      <c r="E48" s="34" t="s">
        <v>0</v>
      </c>
      <c r="F48" s="34">
        <v>3.6585946000000001E-2</v>
      </c>
      <c r="G48" s="34">
        <v>3.1368809999999997E-2</v>
      </c>
      <c r="H48" s="34">
        <v>2.9622318000000002E-2</v>
      </c>
      <c r="I48" s="34">
        <v>2.8636453999999999E-2</v>
      </c>
      <c r="J48" s="34">
        <v>2.808772E-2</v>
      </c>
      <c r="K48" s="34">
        <v>2.7376912999999999E-2</v>
      </c>
      <c r="L48" s="34">
        <v>2.5939917E-2</v>
      </c>
      <c r="M48" s="34">
        <v>2.5035439E-2</v>
      </c>
      <c r="N48" s="34">
        <v>2.4879798000000002E-2</v>
      </c>
      <c r="O48" s="34">
        <v>2.5320269999999999E-2</v>
      </c>
      <c r="P48" s="34">
        <v>2.6184529000000002E-2</v>
      </c>
      <c r="Q48" s="34">
        <v>2.7395703E-2</v>
      </c>
      <c r="R48" s="34">
        <v>2.8365444E-2</v>
      </c>
      <c r="S48" s="35">
        <v>2.8954583999999998E-2</v>
      </c>
      <c r="T48" s="35" t="s">
        <v>0</v>
      </c>
      <c r="U48" s="35" t="s">
        <v>0</v>
      </c>
      <c r="V48" s="35">
        <v>4.0034300000000002E-2</v>
      </c>
      <c r="W48" s="35">
        <v>3.4323516999999998E-2</v>
      </c>
      <c r="X48" s="35">
        <v>3.0482445E-2</v>
      </c>
      <c r="Y48" s="35">
        <v>3.3611509999999997E-2</v>
      </c>
      <c r="Z48" s="35">
        <v>3.4841440000000001E-2</v>
      </c>
      <c r="AA48" s="35">
        <v>3.3725813E-2</v>
      </c>
      <c r="AB48" s="35">
        <v>3.8785210000000001E-2</v>
      </c>
      <c r="AC48" s="36" t="s">
        <v>0</v>
      </c>
      <c r="AD48" s="29">
        <v>3.5720545999999999E-2</v>
      </c>
      <c r="AE48" s="29">
        <v>3.2621477000000003E-2</v>
      </c>
      <c r="AF48" s="29">
        <v>3.0481680000000001E-2</v>
      </c>
      <c r="AG48" s="29">
        <v>3.0225873E-2</v>
      </c>
      <c r="AH48" s="29">
        <v>3.1798291999999999E-2</v>
      </c>
      <c r="AI48" s="29">
        <v>3.3242731999999997E-2</v>
      </c>
      <c r="AJ48" s="29">
        <v>3.2148389999999999E-2</v>
      </c>
      <c r="AK48" s="3">
        <f t="shared" si="0"/>
        <v>3.0919740999999994E-2</v>
      </c>
      <c r="AL48" s="13">
        <v>-28.178599999999999</v>
      </c>
      <c r="AM48" s="14" t="s">
        <v>99</v>
      </c>
      <c r="AO48" s="7">
        <f>(SUM(B57:O65)+SUM(P57:R61))/140</f>
        <v>3.4972580450000013E-2</v>
      </c>
      <c r="AP48" s="2">
        <f>((AK48-AK$11)*100)/AK$11</f>
        <v>-1.8085361438057612</v>
      </c>
      <c r="AR48" s="14" t="s">
        <v>99</v>
      </c>
      <c r="AS48" s="2"/>
      <c r="AT48" s="1">
        <f>((AO48-AO$11)*100)/AO$11</f>
        <v>-1.4062979908255411</v>
      </c>
      <c r="AU48">
        <f>SUM(AT48:AT51)/4</f>
        <v>-1.8971322556952881</v>
      </c>
    </row>
    <row r="49" spans="1:46" x14ac:dyDescent="0.25">
      <c r="A49" s="29">
        <v>3.1549309999999997E-2</v>
      </c>
      <c r="B49" s="30">
        <v>3.1174001999999999E-2</v>
      </c>
      <c r="C49" s="29" t="s">
        <v>0</v>
      </c>
      <c r="D49" s="29" t="s">
        <v>0</v>
      </c>
      <c r="E49" s="34" t="s">
        <v>0</v>
      </c>
      <c r="F49" s="34">
        <v>3.478701E-2</v>
      </c>
      <c r="G49" s="34">
        <v>3.0407424999999998E-2</v>
      </c>
      <c r="H49" s="34">
        <v>2.8118888000000002E-2</v>
      </c>
      <c r="I49" s="34">
        <v>2.7001331999999999E-2</v>
      </c>
      <c r="J49" s="34">
        <v>2.6643073E-2</v>
      </c>
      <c r="K49" s="34">
        <v>2.6008934000000001E-2</v>
      </c>
      <c r="L49" s="34">
        <v>2.4853521999999999E-2</v>
      </c>
      <c r="M49" s="34">
        <v>2.4036122E-2</v>
      </c>
      <c r="N49" s="34">
        <v>2.3834886E-2</v>
      </c>
      <c r="O49" s="34">
        <v>2.3948139E-2</v>
      </c>
      <c r="P49" s="34">
        <v>2.4832962E-2</v>
      </c>
      <c r="Q49" s="34">
        <v>2.6291452E-2</v>
      </c>
      <c r="R49" s="34">
        <v>2.7293187E-2</v>
      </c>
      <c r="S49" s="35">
        <v>2.8538058000000002E-2</v>
      </c>
      <c r="T49" s="35" t="s">
        <v>0</v>
      </c>
      <c r="U49" s="35" t="s">
        <v>0</v>
      </c>
      <c r="V49" s="35">
        <v>4.4741570000000001E-2</v>
      </c>
      <c r="W49" s="35">
        <v>3.6611497E-2</v>
      </c>
      <c r="X49" s="35">
        <v>2.9830450000000001E-2</v>
      </c>
      <c r="Y49" s="35">
        <v>3.0098560999999999E-2</v>
      </c>
      <c r="Z49" s="35">
        <v>3.2302610000000002E-2</v>
      </c>
      <c r="AA49" s="35">
        <v>3.5455269999999997E-2</v>
      </c>
      <c r="AB49" s="35">
        <v>4.0307562999999998E-2</v>
      </c>
      <c r="AC49" s="36" t="s">
        <v>0</v>
      </c>
      <c r="AD49" s="29">
        <v>3.6163899999999999E-2</v>
      </c>
      <c r="AE49" s="29">
        <v>3.6012966E-2</v>
      </c>
      <c r="AF49" s="29">
        <v>3.2316240000000003E-2</v>
      </c>
      <c r="AG49" s="29">
        <v>3.2008946000000003E-2</v>
      </c>
      <c r="AH49" s="29">
        <v>3.2283988E-2</v>
      </c>
      <c r="AI49" s="29">
        <v>3.2622079999999998E-2</v>
      </c>
      <c r="AJ49" s="29">
        <v>3.2303895999999999E-2</v>
      </c>
      <c r="AK49" s="3">
        <f t="shared" si="0"/>
        <v>3.0745927966666673E-2</v>
      </c>
      <c r="AL49" s="13">
        <v>-24.624300000000002</v>
      </c>
      <c r="AM49" s="14" t="s">
        <v>102</v>
      </c>
      <c r="AO49" s="2">
        <f>SUM(E48:R56)/126</f>
        <v>3.3271773182539682E-2</v>
      </c>
      <c r="AP49" s="2">
        <f>((AK49-AK$12)*100)/AK$12</f>
        <v>-1.6832106564043574</v>
      </c>
      <c r="AR49" s="14" t="s">
        <v>102</v>
      </c>
      <c r="AS49" s="2"/>
      <c r="AT49" s="1">
        <f>((AO49-AO$12)*100)/AO$12</f>
        <v>-2.1864538413156818</v>
      </c>
    </row>
    <row r="50" spans="1:46" x14ac:dyDescent="0.25">
      <c r="A50" s="29">
        <v>3.4642979999999997E-2</v>
      </c>
      <c r="B50" s="30">
        <v>3.5485587999999998E-2</v>
      </c>
      <c r="C50" s="29" t="s">
        <v>0</v>
      </c>
      <c r="D50" s="29" t="s">
        <v>0</v>
      </c>
      <c r="E50" s="34" t="s">
        <v>0</v>
      </c>
      <c r="F50" s="34">
        <v>3.6833893999999999E-2</v>
      </c>
      <c r="G50" s="34">
        <v>3.1370778000000002E-2</v>
      </c>
      <c r="H50" s="34">
        <v>2.9040872999999998E-2</v>
      </c>
      <c r="I50" s="34">
        <v>2.5226396000000002E-2</v>
      </c>
      <c r="J50" s="34">
        <v>2.4547372000000001E-2</v>
      </c>
      <c r="K50" s="34">
        <v>2.5278631999999999E-2</v>
      </c>
      <c r="L50" s="34">
        <v>2.4705898E-2</v>
      </c>
      <c r="M50" s="34">
        <v>2.4274015999999999E-2</v>
      </c>
      <c r="N50" s="34">
        <v>2.4419751E-2</v>
      </c>
      <c r="O50" s="34">
        <v>2.5672756000000001E-2</v>
      </c>
      <c r="P50" s="34">
        <v>2.6302085999999999E-2</v>
      </c>
      <c r="Q50" s="34">
        <v>2.7230151000000001E-2</v>
      </c>
      <c r="R50" s="34">
        <v>2.8190665E-2</v>
      </c>
      <c r="S50" s="35">
        <v>3.0042159999999998E-2</v>
      </c>
      <c r="T50" s="35" t="s">
        <v>0</v>
      </c>
      <c r="U50" s="35" t="s">
        <v>0</v>
      </c>
      <c r="V50" s="35" t="s">
        <v>0</v>
      </c>
      <c r="W50" s="35">
        <v>3.6054514000000003E-2</v>
      </c>
      <c r="X50" s="35">
        <v>3.1310299999999999E-2</v>
      </c>
      <c r="Y50" s="35">
        <v>3.0783097999999998E-2</v>
      </c>
      <c r="Z50" s="35">
        <v>3.3138040000000001E-2</v>
      </c>
      <c r="AA50" s="35">
        <v>4.0491513999999999E-2</v>
      </c>
      <c r="AB50" s="35" t="s">
        <v>0</v>
      </c>
      <c r="AC50" s="36" t="s">
        <v>0</v>
      </c>
      <c r="AD50" s="29">
        <v>4.0608320000000003E-2</v>
      </c>
      <c r="AE50" s="29">
        <v>4.4586374999999998E-2</v>
      </c>
      <c r="AF50" s="29">
        <v>3.5001110000000002E-2</v>
      </c>
      <c r="AG50" s="29">
        <v>3.4258652000000001E-2</v>
      </c>
      <c r="AH50" s="29">
        <v>3.4609090000000002E-2</v>
      </c>
      <c r="AI50" s="29">
        <v>3.4959283000000001E-2</v>
      </c>
      <c r="AJ50" s="29">
        <v>3.4944116999999997E-2</v>
      </c>
      <c r="AK50" s="3">
        <f t="shared" si="0"/>
        <v>3.1571728892857136E-2</v>
      </c>
      <c r="AL50" s="13">
        <v>-21.168500000000002</v>
      </c>
      <c r="AM50" s="15" t="s">
        <v>105</v>
      </c>
      <c r="AO50" s="2">
        <f>(SUM(S57:AB65)+SUM(P62:R65))/67</f>
        <v>3.7056299402985077E-2</v>
      </c>
      <c r="AP50" s="2">
        <f>((AK50-AK$13)*100)/AK$13</f>
        <v>-1.7511681863919792</v>
      </c>
      <c r="AR50" s="15" t="s">
        <v>105</v>
      </c>
      <c r="AS50" s="2"/>
      <c r="AT50" s="1">
        <f>((AO50-AO$13)*100)/AO$13</f>
        <v>-2.4328154141435032</v>
      </c>
    </row>
    <row r="51" spans="1:46" x14ac:dyDescent="0.25">
      <c r="A51" s="29">
        <v>3.9726603999999999E-2</v>
      </c>
      <c r="B51" s="30">
        <v>3.9704572E-2</v>
      </c>
      <c r="C51" s="29" t="s">
        <v>0</v>
      </c>
      <c r="D51" s="29" t="s">
        <v>0</v>
      </c>
      <c r="E51" s="34">
        <v>3.6304545000000001E-2</v>
      </c>
      <c r="F51" s="34">
        <v>4.0807669999999997E-2</v>
      </c>
      <c r="G51" s="34">
        <v>3.4506038000000003E-2</v>
      </c>
      <c r="H51" s="34">
        <v>3.2646710000000002E-2</v>
      </c>
      <c r="I51" s="34">
        <v>2.7124345000000001E-2</v>
      </c>
      <c r="J51" s="34">
        <v>2.5986865000000001E-2</v>
      </c>
      <c r="K51" s="34">
        <v>2.6790350000000001E-2</v>
      </c>
      <c r="L51" s="34">
        <v>2.5713656000000001E-2</v>
      </c>
      <c r="M51" s="34">
        <v>2.5751139999999999E-2</v>
      </c>
      <c r="N51" s="34">
        <v>2.7171519000000002E-2</v>
      </c>
      <c r="O51" s="34">
        <v>2.8653568000000001E-2</v>
      </c>
      <c r="P51" s="34">
        <v>2.9670373999999999E-2</v>
      </c>
      <c r="Q51" s="34">
        <v>3.0199302000000001E-2</v>
      </c>
      <c r="R51" s="34">
        <v>3.3498159999999999E-2</v>
      </c>
      <c r="S51" s="35">
        <v>3.7715579999999999E-2</v>
      </c>
      <c r="T51" s="35" t="s">
        <v>0</v>
      </c>
      <c r="U51" s="35" t="s">
        <v>0</v>
      </c>
      <c r="V51" s="35" t="s">
        <v>0</v>
      </c>
      <c r="W51" s="35">
        <v>3.4586664000000003E-2</v>
      </c>
      <c r="X51" s="35">
        <v>3.3230282E-2</v>
      </c>
      <c r="Y51" s="35">
        <v>3.3350833000000003E-2</v>
      </c>
      <c r="Z51" s="35">
        <v>3.5269253E-2</v>
      </c>
      <c r="AA51" s="35">
        <v>4.3883619999999998E-2</v>
      </c>
      <c r="AB51" s="35" t="s">
        <v>0</v>
      </c>
      <c r="AC51" s="36" t="s">
        <v>0</v>
      </c>
      <c r="AD51" s="29" t="s">
        <v>0</v>
      </c>
      <c r="AE51" s="29">
        <v>4.1443753999999999E-2</v>
      </c>
      <c r="AF51" s="29">
        <v>3.6764280000000003E-2</v>
      </c>
      <c r="AG51" s="29">
        <v>3.6436024999999997E-2</v>
      </c>
      <c r="AH51" s="29">
        <v>3.6814720000000002E-2</v>
      </c>
      <c r="AI51" s="29">
        <v>3.7430489999999997E-2</v>
      </c>
      <c r="AJ51" s="29">
        <v>3.7880643999999998E-2</v>
      </c>
      <c r="AK51" s="3">
        <f t="shared" si="0"/>
        <v>3.3895055821428564E-2</v>
      </c>
      <c r="AL51" s="13">
        <v>-17.791599999999999</v>
      </c>
      <c r="AM51" s="15" t="s">
        <v>108</v>
      </c>
      <c r="AO51" s="2">
        <f>SUM(S48:AB56)/54</f>
        <v>3.8555205759259255E-2</v>
      </c>
      <c r="AP51" s="1">
        <f>((AK51-AK$14)*100)/AK$14</f>
        <v>-1.4139748987072491</v>
      </c>
      <c r="AR51" s="15" t="s">
        <v>108</v>
      </c>
      <c r="AS51" s="2"/>
      <c r="AT51" s="1">
        <f>((AO51-AO$14)*100)/AO$14</f>
        <v>-1.5629617764964256</v>
      </c>
    </row>
    <row r="52" spans="1:46" x14ac:dyDescent="0.25">
      <c r="A52" s="29">
        <v>4.313401E-2</v>
      </c>
      <c r="B52" s="30">
        <v>4.2470145999999993E-2</v>
      </c>
      <c r="C52" s="29" t="s">
        <v>0</v>
      </c>
      <c r="D52" s="29" t="s">
        <v>0</v>
      </c>
      <c r="E52" s="34">
        <v>4.2329001999999998E-2</v>
      </c>
      <c r="F52" s="34">
        <v>4.2093039999999998E-2</v>
      </c>
      <c r="G52" s="34">
        <v>3.8829679999999998E-2</v>
      </c>
      <c r="H52" s="34">
        <v>3.1369294999999998E-2</v>
      </c>
      <c r="I52" s="34">
        <v>2.9732446999999999E-2</v>
      </c>
      <c r="J52" s="34">
        <v>2.7891055000000001E-2</v>
      </c>
      <c r="K52" s="34">
        <v>2.750507E-2</v>
      </c>
      <c r="L52" s="34">
        <v>2.7018435E-2</v>
      </c>
      <c r="M52" s="34">
        <v>2.9183279999999999E-2</v>
      </c>
      <c r="N52" s="34">
        <v>3.0514875E-2</v>
      </c>
      <c r="O52" s="34">
        <v>3.2069597000000012E-2</v>
      </c>
      <c r="P52" s="34">
        <v>3.3429260000000002E-2</v>
      </c>
      <c r="Q52" s="34">
        <v>3.4209139999999999E-2</v>
      </c>
      <c r="R52" s="34">
        <v>3.7428554000000003E-2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3.5157476E-2</v>
      </c>
      <c r="X52" s="35">
        <v>3.5421662E-2</v>
      </c>
      <c r="Y52" s="35">
        <v>3.6200906999999997E-2</v>
      </c>
      <c r="Z52" s="35">
        <v>3.8645989999999998E-2</v>
      </c>
      <c r="AA52" s="35">
        <v>4.6076454000000003E-2</v>
      </c>
      <c r="AB52" s="35" t="s">
        <v>0</v>
      </c>
      <c r="AC52" s="36" t="s">
        <v>0</v>
      </c>
      <c r="AD52" s="29" t="s">
        <v>0</v>
      </c>
      <c r="AE52" s="29">
        <v>3.6880277000000003E-2</v>
      </c>
      <c r="AF52" s="29">
        <v>3.9604235000000002E-2</v>
      </c>
      <c r="AG52" s="29">
        <v>4.1198220000000001E-2</v>
      </c>
      <c r="AH52" s="29">
        <v>4.2220744999999997E-2</v>
      </c>
      <c r="AI52" s="29">
        <v>4.3114588000000002E-2</v>
      </c>
      <c r="AJ52" s="29">
        <v>4.4003072999999997E-2</v>
      </c>
      <c r="AK52" s="3">
        <f t="shared" si="0"/>
        <v>3.6582611592592587E-2</v>
      </c>
      <c r="AL52" s="13">
        <v>-14.477499999999999</v>
      </c>
      <c r="AM52" s="16" t="s">
        <v>117</v>
      </c>
      <c r="AO52" s="7">
        <f>(SUM(AC43:AJ65)+SUM(A43:D56))/173</f>
        <v>3.6630287589595384E-2</v>
      </c>
      <c r="AP52" s="2">
        <f>((AK52-AK$15)*100)/AK$15</f>
        <v>-1.5955119837755773</v>
      </c>
      <c r="AR52" s="16" t="s">
        <v>117</v>
      </c>
      <c r="AS52" s="2"/>
      <c r="AT52" s="1">
        <f>((AO52-AO$15)*100)/AO$15</f>
        <v>-0.60485114996242528</v>
      </c>
    </row>
    <row r="53" spans="1:46" x14ac:dyDescent="0.25">
      <c r="A53" s="29">
        <v>4.6517524999999997E-2</v>
      </c>
      <c r="B53" s="30">
        <v>4.3699679999999998E-2</v>
      </c>
      <c r="C53" s="29" t="s">
        <v>0</v>
      </c>
      <c r="D53" s="29" t="s">
        <v>0</v>
      </c>
      <c r="E53" s="34">
        <v>4.1406220000000001E-2</v>
      </c>
      <c r="F53" s="34">
        <v>4.298109E-2</v>
      </c>
      <c r="G53" s="34">
        <v>3.9600610000000001E-2</v>
      </c>
      <c r="H53" s="34">
        <v>3.6631404999999999E-2</v>
      </c>
      <c r="I53" s="34">
        <v>3.036991E-2</v>
      </c>
      <c r="J53" s="34">
        <v>2.8711839999999999E-2</v>
      </c>
      <c r="K53" s="34">
        <v>2.8136630999999999E-2</v>
      </c>
      <c r="L53" s="34">
        <v>2.849411E-2</v>
      </c>
      <c r="M53" s="34">
        <v>3.1175395000000002E-2</v>
      </c>
      <c r="N53" s="34">
        <v>3.3228300000000002E-2</v>
      </c>
      <c r="O53" s="34">
        <v>3.5444714000000002E-2</v>
      </c>
      <c r="P53" s="34">
        <v>3.7443522E-2</v>
      </c>
      <c r="Q53" s="34">
        <v>3.9824944000000001E-2</v>
      </c>
      <c r="R53" s="34">
        <v>4.3403129999999998E-2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3.6755845000000002E-2</v>
      </c>
      <c r="X53" s="35">
        <v>3.78789E-2</v>
      </c>
      <c r="Y53" s="35">
        <v>4.0422246000000002E-2</v>
      </c>
      <c r="Z53" s="35">
        <v>4.2828076E-2</v>
      </c>
      <c r="AA53" s="35">
        <v>4.6559784999999999E-2</v>
      </c>
      <c r="AB53" s="35" t="s">
        <v>0</v>
      </c>
      <c r="AC53" s="36" t="s">
        <v>0</v>
      </c>
      <c r="AD53" s="29" t="s">
        <v>0</v>
      </c>
      <c r="AE53" s="29">
        <v>3.9215970000000003E-2</v>
      </c>
      <c r="AF53" s="29">
        <v>4.1668030000000002E-2</v>
      </c>
      <c r="AG53" s="29">
        <v>4.2678893000000002E-2</v>
      </c>
      <c r="AH53" s="29">
        <v>4.5029934000000001E-2</v>
      </c>
      <c r="AI53" s="29">
        <v>4.5673805999999997E-2</v>
      </c>
      <c r="AJ53" s="29">
        <v>4.6200983000000001E-2</v>
      </c>
      <c r="AK53" s="3">
        <f t="shared" si="0"/>
        <v>3.8962277555555556E-2</v>
      </c>
      <c r="AL53" s="13">
        <v>-11.212300000000001</v>
      </c>
      <c r="AM53" t="s">
        <v>118</v>
      </c>
      <c r="AO53" s="2">
        <f>((SUM(A39:Z72)+SUM(AA39:AJ65))/895)</f>
        <v>3.2272110330949719E-2</v>
      </c>
      <c r="AP53" s="2">
        <f>((AK53-AK$16)*100)/AK$16</f>
        <v>-1.5336030161356717</v>
      </c>
      <c r="AR53" t="s">
        <v>118</v>
      </c>
      <c r="AT53" s="1">
        <f>((AO53-AO$16)*100)/AO$16</f>
        <v>-1.2270389690279659</v>
      </c>
    </row>
    <row r="54" spans="1:46" x14ac:dyDescent="0.25">
      <c r="A54" s="29">
        <v>4.7438519999999998E-2</v>
      </c>
      <c r="B54" s="30">
        <v>5.0343044000000003E-2</v>
      </c>
      <c r="C54" s="29">
        <v>4.0090019999999997E-2</v>
      </c>
      <c r="D54" s="29">
        <v>3.9583742999999998E-2</v>
      </c>
      <c r="E54" s="34">
        <v>4.1567593999999999E-2</v>
      </c>
      <c r="F54" s="34">
        <v>4.376062E-2</v>
      </c>
      <c r="G54" s="34">
        <v>4.2452287000000012E-2</v>
      </c>
      <c r="H54" s="34">
        <v>4.1434306999999997E-2</v>
      </c>
      <c r="I54" s="34">
        <v>3.3932876000000001E-2</v>
      </c>
      <c r="J54" s="34">
        <v>3.2911293000000001E-2</v>
      </c>
      <c r="K54" s="34">
        <v>3.0326063E-2</v>
      </c>
      <c r="L54" s="34">
        <v>3.1590559999999997E-2</v>
      </c>
      <c r="M54" s="34">
        <v>3.579632E-2</v>
      </c>
      <c r="N54" s="34">
        <v>4.0136020000000001E-2</v>
      </c>
      <c r="O54" s="34">
        <v>4.3214172000000002E-2</v>
      </c>
      <c r="P54" s="34">
        <v>4.5067484999999997E-2</v>
      </c>
      <c r="Q54" s="34">
        <v>4.5101479999999999E-2</v>
      </c>
      <c r="R54" s="34">
        <v>4.6334687999999999E-2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3.9539546000000002E-2</v>
      </c>
      <c r="X54" s="35">
        <v>4.2466619999999997E-2</v>
      </c>
      <c r="Y54" s="35">
        <v>4.7398460000000003E-2</v>
      </c>
      <c r="Z54" s="35">
        <v>4.8295225999999997E-2</v>
      </c>
      <c r="AA54" s="35">
        <v>4.7411862999999999E-2</v>
      </c>
      <c r="AB54" s="35" t="s">
        <v>0</v>
      </c>
      <c r="AC54" s="36" t="s">
        <v>0</v>
      </c>
      <c r="AD54" s="29" t="s">
        <v>0</v>
      </c>
      <c r="AE54" s="29">
        <v>4.0114284E-2</v>
      </c>
      <c r="AF54" s="29">
        <v>4.4197119999999999E-2</v>
      </c>
      <c r="AG54" s="29">
        <v>4.4391795999999997E-2</v>
      </c>
      <c r="AH54" s="29">
        <v>4.5828055999999999E-2</v>
      </c>
      <c r="AI54" s="29">
        <v>4.6383962000000001E-2</v>
      </c>
      <c r="AJ54" s="29">
        <v>4.7287647000000002E-2</v>
      </c>
      <c r="AK54" s="3">
        <f t="shared" si="0"/>
        <v>4.2220540413793112E-2</v>
      </c>
      <c r="AL54" s="13">
        <v>-7.9836</v>
      </c>
      <c r="AM54" t="s">
        <v>119</v>
      </c>
      <c r="AP54" s="2">
        <f>((AK54-AK$17)*100)/AK$17</f>
        <v>-2.0516216337725699</v>
      </c>
      <c r="AR54" t="s">
        <v>119</v>
      </c>
      <c r="AT54" s="1" t="e">
        <f>((AO54-AO$17)*100)/AO$17</f>
        <v>#DIV/0!</v>
      </c>
    </row>
    <row r="55" spans="1:46" x14ac:dyDescent="0.25">
      <c r="A55" s="29">
        <v>5.2254394000000003E-2</v>
      </c>
      <c r="B55" s="30">
        <v>4.6967007000000012E-2</v>
      </c>
      <c r="C55" s="29">
        <v>4.0489980000000002E-2</v>
      </c>
      <c r="D55" s="29">
        <v>4.0066570000000003E-2</v>
      </c>
      <c r="E55" s="34">
        <v>3.9140454999999998E-2</v>
      </c>
      <c r="F55" s="34">
        <v>4.2807825000000001E-2</v>
      </c>
      <c r="G55" s="34">
        <v>4.4004433000000003E-2</v>
      </c>
      <c r="H55" s="34">
        <v>4.1286547E-2</v>
      </c>
      <c r="I55" s="34">
        <v>3.9443224999999998E-2</v>
      </c>
      <c r="J55" s="34">
        <v>3.9297190000000003E-2</v>
      </c>
      <c r="K55" s="34">
        <v>3.9776354999999999E-2</v>
      </c>
      <c r="L55" s="34">
        <v>4.0284920000000002E-2</v>
      </c>
      <c r="M55" s="34">
        <v>4.2236599999999999E-2</v>
      </c>
      <c r="N55" s="34">
        <v>4.4297356000000003E-2</v>
      </c>
      <c r="O55" s="34">
        <v>4.5926667999999997E-2</v>
      </c>
      <c r="P55" s="34">
        <v>4.7129024000000012E-2</v>
      </c>
      <c r="Q55" s="34">
        <v>4.7772937000000001E-2</v>
      </c>
      <c r="R55" s="34">
        <v>4.597528E-2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4.2483788000000001E-2</v>
      </c>
      <c r="X55" s="35">
        <v>4.5356143000000002E-2</v>
      </c>
      <c r="Y55" s="35">
        <v>4.7998704000000003E-2</v>
      </c>
      <c r="Z55" s="35">
        <v>4.9318075000000003E-2</v>
      </c>
      <c r="AA55" s="35">
        <v>4.9280030000000002E-2</v>
      </c>
      <c r="AB55" s="35" t="s">
        <v>0</v>
      </c>
      <c r="AC55" s="36" t="s">
        <v>0</v>
      </c>
      <c r="AD55" s="29" t="s">
        <v>0</v>
      </c>
      <c r="AE55" s="29">
        <v>4.1738834000000002E-2</v>
      </c>
      <c r="AF55" s="29">
        <v>4.6816558000000001E-2</v>
      </c>
      <c r="AG55" s="29">
        <v>5.0714164999999999E-2</v>
      </c>
      <c r="AH55" s="29">
        <v>5.1804929999999999E-2</v>
      </c>
      <c r="AI55" s="29">
        <v>5.0453930000000001E-2</v>
      </c>
      <c r="AJ55" s="29">
        <v>4.6863797999999998E-2</v>
      </c>
      <c r="AK55" s="3">
        <f t="shared" si="0"/>
        <v>4.4896059344827585E-2</v>
      </c>
      <c r="AL55" s="13">
        <v>-4.7801999999999998</v>
      </c>
      <c r="AM55" t="s">
        <v>120</v>
      </c>
      <c r="AP55" s="2">
        <f>((AK55-AK$18)*100)/AK$18</f>
        <v>-1.8824066722968023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0</v>
      </c>
      <c r="B56" s="30" t="s">
        <v>0</v>
      </c>
      <c r="C56" s="29">
        <v>4.0123789999999999E-2</v>
      </c>
      <c r="D56" s="29">
        <v>4.5549020000000003E-2</v>
      </c>
      <c r="E56" s="34">
        <v>4.7432315000000003E-2</v>
      </c>
      <c r="F56" s="34">
        <v>4.5133565E-2</v>
      </c>
      <c r="G56" s="34">
        <v>4.3082244999999998E-2</v>
      </c>
      <c r="H56" s="34">
        <v>3.8459050000000002E-2</v>
      </c>
      <c r="I56" s="34">
        <v>3.735397E-2</v>
      </c>
      <c r="J56" s="34">
        <v>3.7545059999999998E-2</v>
      </c>
      <c r="K56" s="34">
        <v>3.7931426999999997E-2</v>
      </c>
      <c r="L56" s="34">
        <v>3.8280383000000001E-2</v>
      </c>
      <c r="M56" s="34">
        <v>3.9672930000000002E-2</v>
      </c>
      <c r="N56" s="34">
        <v>4.1041467000000012E-2</v>
      </c>
      <c r="O56" s="34">
        <v>4.2546069999999998E-2</v>
      </c>
      <c r="P56" s="34">
        <v>4.4909455000000001E-2</v>
      </c>
      <c r="Q56" s="34">
        <v>4.7419530000000001E-2</v>
      </c>
      <c r="R56" s="34">
        <v>4.7203120000000001E-2</v>
      </c>
      <c r="S56" s="35" t="s">
        <v>0</v>
      </c>
      <c r="T56" s="35" t="s">
        <v>0</v>
      </c>
      <c r="U56" s="35" t="s">
        <v>0</v>
      </c>
      <c r="V56" s="35">
        <v>3.7927403999999998E-2</v>
      </c>
      <c r="W56" s="35">
        <v>3.9087682999999998E-2</v>
      </c>
      <c r="X56" s="35">
        <v>3.9503705E-2</v>
      </c>
      <c r="Y56" s="35">
        <v>4.2511965999999998E-2</v>
      </c>
      <c r="Z56" s="35">
        <v>4.5469112999999999E-2</v>
      </c>
      <c r="AA56" s="35">
        <v>4.9485187999999999E-2</v>
      </c>
      <c r="AB56" s="35" t="s">
        <v>0</v>
      </c>
      <c r="AC56" s="36" t="s">
        <v>0</v>
      </c>
      <c r="AD56" s="29" t="s">
        <v>0</v>
      </c>
      <c r="AE56" s="29">
        <v>4.3061281999999999E-2</v>
      </c>
      <c r="AF56" s="29">
        <v>4.8216697000000003E-2</v>
      </c>
      <c r="AG56" s="29">
        <v>4.8004865999999993E-2</v>
      </c>
      <c r="AH56" s="29">
        <v>5.0477902999999998E-2</v>
      </c>
      <c r="AI56" s="29">
        <v>5.1382568000000003E-2</v>
      </c>
      <c r="AJ56" s="29">
        <v>5.0814326999999999E-2</v>
      </c>
      <c r="AK56" s="19">
        <f>AVERAGE(A56:AJ56)</f>
        <v>4.3558074964285723E-2</v>
      </c>
      <c r="AL56" s="13">
        <v>-1.5918000000000001</v>
      </c>
      <c r="AM56" t="s">
        <v>121</v>
      </c>
      <c r="AO56" s="2">
        <f>SUM(U71:W72)/6</f>
        <v>1.6690829333333334E-2</v>
      </c>
      <c r="AP56" s="2">
        <f>((AK56-AK$19)*100)/AK$19</f>
        <v>-2.3425688360858885</v>
      </c>
      <c r="AR56" t="s">
        <v>124</v>
      </c>
      <c r="AT56" s="1">
        <f>((AO56-AO$19)*100)/AO$19</f>
        <v>-33.543266408133789</v>
      </c>
    </row>
    <row r="57" spans="1:46" x14ac:dyDescent="0.25">
      <c r="A57" t="s">
        <v>0</v>
      </c>
      <c r="B57" s="37" t="s">
        <v>0</v>
      </c>
      <c r="C57" s="34">
        <v>4.5470192999999999E-2</v>
      </c>
      <c r="D57" s="34">
        <v>4.5275330000000003E-2</v>
      </c>
      <c r="E57" s="34">
        <v>4.5435666999999999E-2</v>
      </c>
      <c r="F57" s="34">
        <v>4.3879571999999999E-2</v>
      </c>
      <c r="G57" s="34">
        <v>4.1252483E-2</v>
      </c>
      <c r="H57" s="34">
        <v>3.8885873000000001E-2</v>
      </c>
      <c r="I57" s="34">
        <v>3.9429802E-2</v>
      </c>
      <c r="J57" s="34">
        <v>4.0232619999999997E-2</v>
      </c>
      <c r="K57" s="34">
        <v>3.9994229999999999E-2</v>
      </c>
      <c r="L57" s="34">
        <v>3.9745796E-2</v>
      </c>
      <c r="M57" s="34">
        <v>4.0272391999999997E-2</v>
      </c>
      <c r="N57" s="34">
        <v>4.1275036000000001E-2</v>
      </c>
      <c r="O57" s="34">
        <v>4.2595300000000003E-2</v>
      </c>
      <c r="P57" s="34">
        <v>4.496559E-2</v>
      </c>
      <c r="Q57" s="34">
        <v>4.6305104999999999E-2</v>
      </c>
      <c r="R57" s="34">
        <v>4.6112515E-2</v>
      </c>
      <c r="S57" s="35" t="s">
        <v>0</v>
      </c>
      <c r="T57" s="35" t="s">
        <v>0</v>
      </c>
      <c r="U57" s="35" t="s">
        <v>0</v>
      </c>
      <c r="V57" s="35">
        <v>4.4048335000000001E-2</v>
      </c>
      <c r="W57" s="35">
        <v>4.026457E-2</v>
      </c>
      <c r="X57" s="35">
        <v>4.0770960000000002E-2</v>
      </c>
      <c r="Y57" s="35">
        <v>4.2399824000000003E-2</v>
      </c>
      <c r="Z57" s="35">
        <v>4.5601814999999997E-2</v>
      </c>
      <c r="AA57" s="35">
        <v>5.1372025000000002E-2</v>
      </c>
      <c r="AB57" s="35" t="s">
        <v>0</v>
      </c>
      <c r="AC57" s="36" t="s">
        <v>0</v>
      </c>
      <c r="AD57" s="29" t="s">
        <v>0</v>
      </c>
      <c r="AE57" s="29">
        <v>4.7728464000000012E-2</v>
      </c>
      <c r="AF57" s="29">
        <v>5.0883535000000001E-2</v>
      </c>
      <c r="AG57" s="29">
        <v>4.8406918E-2</v>
      </c>
      <c r="AH57" s="29">
        <v>4.4346903E-2</v>
      </c>
      <c r="AI57" s="29">
        <v>4.2878903000000003E-2</v>
      </c>
      <c r="AJ57" s="29">
        <v>4.9297071999999997E-2</v>
      </c>
      <c r="AK57" s="3">
        <f t="shared" si="0"/>
        <v>4.3897386714285717E-2</v>
      </c>
      <c r="AL57" s="13">
        <v>1.5918000000000001</v>
      </c>
      <c r="AP57" s="2">
        <f>((AK57-AK$20)*100)/AK$20</f>
        <v>-1.9589272355830152</v>
      </c>
    </row>
    <row r="58" spans="1:46" x14ac:dyDescent="0.25">
      <c r="A58" t="s">
        <v>0</v>
      </c>
      <c r="B58" s="37">
        <v>4.4914129999999997E-2</v>
      </c>
      <c r="C58" s="34">
        <v>4.2631343000000002E-2</v>
      </c>
      <c r="D58" s="34">
        <v>4.4111579999999997E-2</v>
      </c>
      <c r="E58" s="34">
        <v>4.1537087E-2</v>
      </c>
      <c r="F58" s="34">
        <v>4.0965016999999999E-2</v>
      </c>
      <c r="G58" s="34">
        <v>4.0941209999999999E-2</v>
      </c>
      <c r="H58" s="34">
        <v>4.1514362999999999E-2</v>
      </c>
      <c r="I58" s="34">
        <v>4.3709587000000001E-2</v>
      </c>
      <c r="J58" s="34">
        <v>4.5432616000000002E-2</v>
      </c>
      <c r="K58" s="34">
        <v>4.6052704999999999E-2</v>
      </c>
      <c r="L58" s="34">
        <v>4.6627044999999999E-2</v>
      </c>
      <c r="M58" s="34">
        <v>4.6835164999999998E-2</v>
      </c>
      <c r="N58" s="34">
        <v>4.7159560000000003E-2</v>
      </c>
      <c r="O58" s="34">
        <v>4.6795244999999999E-2</v>
      </c>
      <c r="P58" s="34">
        <v>4.6822164000000013E-2</v>
      </c>
      <c r="Q58" s="34">
        <v>4.6266608000000001E-2</v>
      </c>
      <c r="R58" s="34">
        <v>4.7008670000000002E-2</v>
      </c>
      <c r="S58" s="35" t="s">
        <v>0</v>
      </c>
      <c r="T58" s="35" t="s">
        <v>0</v>
      </c>
      <c r="U58" s="35">
        <v>4.0778941999999999E-2</v>
      </c>
      <c r="V58" s="35">
        <v>4.3237187000000003E-2</v>
      </c>
      <c r="W58" s="35">
        <v>4.5351624000000007E-2</v>
      </c>
      <c r="X58" s="35">
        <v>4.9504199999999998E-2</v>
      </c>
      <c r="Y58" s="35">
        <v>4.8791046999999997E-2</v>
      </c>
      <c r="Z58" s="35">
        <v>4.2207778000000001E-2</v>
      </c>
      <c r="AA58" s="35">
        <v>4.4348560000000002E-2</v>
      </c>
      <c r="AB58" s="35" t="s">
        <v>0</v>
      </c>
      <c r="AC58" s="36" t="s">
        <v>0</v>
      </c>
      <c r="AD58" s="29" t="s">
        <v>0</v>
      </c>
      <c r="AE58" s="29">
        <v>3.8286055999999999E-2</v>
      </c>
      <c r="AF58" s="29">
        <v>4.7702260000000003E-2</v>
      </c>
      <c r="AG58" s="29">
        <v>4.4080500000000002E-2</v>
      </c>
      <c r="AH58" s="29">
        <v>4.1922389999999997E-2</v>
      </c>
      <c r="AI58" s="29">
        <v>4.1559536000000001E-2</v>
      </c>
      <c r="AJ58" s="29">
        <v>4.9427375000000003E-2</v>
      </c>
      <c r="AK58" s="3">
        <f t="shared" si="0"/>
        <v>4.4550718333333343E-2</v>
      </c>
      <c r="AL58" s="13">
        <v>4.7801999999999998</v>
      </c>
      <c r="AP58" s="2">
        <f>((AK58-AK$21)*100)/AK$21</f>
        <v>-1.8149087407249125</v>
      </c>
    </row>
    <row r="59" spans="1:46" x14ac:dyDescent="0.25">
      <c r="A59" t="s">
        <v>0</v>
      </c>
      <c r="B59" s="37">
        <v>4.1130426999999997E-2</v>
      </c>
      <c r="C59" s="34">
        <v>3.3379458000000001E-2</v>
      </c>
      <c r="D59" s="34">
        <v>3.3376000000000003E-2</v>
      </c>
      <c r="E59" s="34">
        <v>3.0084652999999999E-2</v>
      </c>
      <c r="F59" s="34">
        <v>3.3781826000000001E-2</v>
      </c>
      <c r="G59" s="34">
        <v>3.6892872E-2</v>
      </c>
      <c r="H59" s="34">
        <v>3.9235536000000001E-2</v>
      </c>
      <c r="I59" s="34">
        <v>4.1700306999999999E-2</v>
      </c>
      <c r="J59" s="34">
        <v>4.3212927999999998E-2</v>
      </c>
      <c r="K59" s="34">
        <v>4.4897332999999998E-2</v>
      </c>
      <c r="L59" s="34">
        <v>4.5685936000000003E-2</v>
      </c>
      <c r="M59" s="34">
        <v>4.6226601999999999E-2</v>
      </c>
      <c r="N59" s="34">
        <v>4.7379259999999999E-2</v>
      </c>
      <c r="O59" s="34">
        <v>5.0668980000000002E-2</v>
      </c>
      <c r="P59" s="34">
        <v>5.1021494000000001E-2</v>
      </c>
      <c r="Q59" s="34">
        <v>5.3617930000000001E-2</v>
      </c>
      <c r="R59" s="34">
        <v>5.2793063000000001E-2</v>
      </c>
      <c r="S59" s="35" t="s">
        <v>0</v>
      </c>
      <c r="T59" s="35" t="s">
        <v>0</v>
      </c>
      <c r="U59" s="35">
        <v>4.2031310000000002E-2</v>
      </c>
      <c r="V59" s="35">
        <v>4.3480030000000003E-2</v>
      </c>
      <c r="W59" s="35">
        <v>4.2659935000000003E-2</v>
      </c>
      <c r="X59" s="35">
        <v>4.3547034000000012E-2</v>
      </c>
      <c r="Y59" s="35">
        <v>5.3319964999999997E-2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4.6311974999999998E-2</v>
      </c>
      <c r="AG59" s="29">
        <v>4.2092737000000012E-2</v>
      </c>
      <c r="AH59" s="29">
        <v>4.4330082999999999E-2</v>
      </c>
      <c r="AI59" s="29">
        <v>4.3837755999999999E-2</v>
      </c>
      <c r="AJ59" s="29">
        <v>4.5939705999999997E-2</v>
      </c>
      <c r="AK59" s="3">
        <f t="shared" si="0"/>
        <v>4.3430930962962966E-2</v>
      </c>
      <c r="AL59" s="13">
        <v>7.9836</v>
      </c>
      <c r="AP59" s="2">
        <f>((AK59-AK$22)*100)/AK$22</f>
        <v>-2.0145099478179378</v>
      </c>
    </row>
    <row r="60" spans="1:46" x14ac:dyDescent="0.25">
      <c r="A60" t="s">
        <v>0</v>
      </c>
      <c r="B60" s="37">
        <v>3.7806336000000003E-2</v>
      </c>
      <c r="C60" s="34">
        <v>2.8901665E-2</v>
      </c>
      <c r="D60" s="34">
        <v>3.1113265000000001E-2</v>
      </c>
      <c r="E60" s="34">
        <v>2.8828046999999999E-2</v>
      </c>
      <c r="F60" s="34">
        <v>2.9229576E-2</v>
      </c>
      <c r="G60" s="34">
        <v>3.2396256999999998E-2</v>
      </c>
      <c r="H60" s="34">
        <v>3.2426637000000001E-2</v>
      </c>
      <c r="I60" s="34">
        <v>3.4022856999999997E-2</v>
      </c>
      <c r="J60" s="34">
        <v>3.5429620000000002E-2</v>
      </c>
      <c r="K60" s="34">
        <v>3.8038567000000002E-2</v>
      </c>
      <c r="L60" s="34">
        <v>3.8530632999999988E-2</v>
      </c>
      <c r="M60" s="34">
        <v>4.0402760000000003E-2</v>
      </c>
      <c r="N60" s="34">
        <v>4.2342986999999999E-2</v>
      </c>
      <c r="O60" s="34">
        <v>4.2342867999999999E-2</v>
      </c>
      <c r="P60" s="34">
        <v>4.5253623E-2</v>
      </c>
      <c r="Q60" s="34">
        <v>4.9474745999999993E-2</v>
      </c>
      <c r="R60" s="34">
        <v>4.5738569999999999E-2</v>
      </c>
      <c r="S60" s="35" t="s">
        <v>0</v>
      </c>
      <c r="T60" s="35">
        <v>4.4805989999999997E-2</v>
      </c>
      <c r="U60" s="35">
        <v>4.1752570000000003E-2</v>
      </c>
      <c r="V60" s="35">
        <v>3.9350789999999997E-2</v>
      </c>
      <c r="W60" s="35">
        <v>4.0054340000000001E-2</v>
      </c>
      <c r="X60" s="35">
        <v>3.9530937000000002E-2</v>
      </c>
      <c r="Y60" s="35">
        <v>3.7681832999999998E-2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4.4215944000000007E-2</v>
      </c>
      <c r="AG60" s="29">
        <v>4.1416491999999999E-2</v>
      </c>
      <c r="AH60" s="29">
        <v>4.5064359999999998E-2</v>
      </c>
      <c r="AI60" s="29">
        <v>4.7840763000000001E-2</v>
      </c>
      <c r="AJ60" s="29">
        <v>4.4806077999999999E-2</v>
      </c>
      <c r="AK60" s="3">
        <f t="shared" si="0"/>
        <v>3.9242825392857131E-2</v>
      </c>
      <c r="AL60" s="13">
        <v>11.212300000000001</v>
      </c>
      <c r="AP60" s="2">
        <f>((AK60-AK$23)*100)/AK$23</f>
        <v>-1.8042591882965482</v>
      </c>
    </row>
    <row r="61" spans="1:46" x14ac:dyDescent="0.25">
      <c r="A61" t="s">
        <v>0</v>
      </c>
      <c r="B61" s="37">
        <v>4.1647259999999998E-2</v>
      </c>
      <c r="C61" s="34">
        <v>3.0353307999999999E-2</v>
      </c>
      <c r="D61" s="34">
        <v>2.8894441E-2</v>
      </c>
      <c r="E61" s="34">
        <v>2.8048410999999999E-2</v>
      </c>
      <c r="F61" s="34">
        <v>2.8273486E-2</v>
      </c>
      <c r="G61" s="34">
        <v>2.9349288000000001E-2</v>
      </c>
      <c r="H61" s="34">
        <v>3.1304190000000003E-2</v>
      </c>
      <c r="I61" s="34">
        <v>3.1576014999999999E-2</v>
      </c>
      <c r="J61" s="34">
        <v>3.1922596999999997E-2</v>
      </c>
      <c r="K61" s="34">
        <v>3.2488000000000003E-2</v>
      </c>
      <c r="L61" s="34">
        <v>3.4188250000000003E-2</v>
      </c>
      <c r="M61" s="34">
        <v>3.678654E-2</v>
      </c>
      <c r="N61" s="34">
        <v>3.7894584000000002E-2</v>
      </c>
      <c r="O61" s="34">
        <v>3.8919902999999999E-2</v>
      </c>
      <c r="P61" s="34">
        <v>4.6767959999999997E-2</v>
      </c>
      <c r="Q61" s="34">
        <v>4.4841777999999999E-2</v>
      </c>
      <c r="R61" s="34" t="s">
        <v>0</v>
      </c>
      <c r="S61" s="35">
        <v>4.2982769999999997E-2</v>
      </c>
      <c r="T61" s="35">
        <v>3.8752925000000001E-2</v>
      </c>
      <c r="U61" s="35">
        <v>3.5145618000000003E-2</v>
      </c>
      <c r="V61" s="35">
        <v>3.5334338E-2</v>
      </c>
      <c r="W61" s="35">
        <v>3.548449E-2</v>
      </c>
      <c r="X61" s="35">
        <v>3.6199785999999998E-2</v>
      </c>
      <c r="Y61" s="35">
        <v>3.3510440000000002E-2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4.3867990000000003E-2</v>
      </c>
      <c r="AG61" s="29">
        <v>4.0323726999999997E-2</v>
      </c>
      <c r="AH61" s="29">
        <v>4.975893E-2</v>
      </c>
      <c r="AI61" s="29">
        <v>4.6104692000000003E-2</v>
      </c>
      <c r="AJ61" s="29">
        <v>4.6429093999999997E-2</v>
      </c>
      <c r="AK61" s="3">
        <f t="shared" si="0"/>
        <v>3.7041100392857136E-2</v>
      </c>
      <c r="AL61" s="13">
        <v>14.477499999999999</v>
      </c>
      <c r="AP61" s="2">
        <f>((AK61-AK$24)*100)/AK$24</f>
        <v>-1.9352360438722753</v>
      </c>
    </row>
    <row r="62" spans="1:46" x14ac:dyDescent="0.25">
      <c r="A62" t="s">
        <v>0</v>
      </c>
      <c r="B62" s="37">
        <v>3.7489782999999999E-2</v>
      </c>
      <c r="C62" s="34">
        <v>3.3044480000000001E-2</v>
      </c>
      <c r="D62" s="34">
        <v>2.9276188000000002E-2</v>
      </c>
      <c r="E62" s="34">
        <v>2.7245915999999998E-2</v>
      </c>
      <c r="F62" s="34">
        <v>2.6424349999999999E-2</v>
      </c>
      <c r="G62" s="34">
        <v>2.6896884999999999E-2</v>
      </c>
      <c r="H62" s="34">
        <v>2.8411494999999998E-2</v>
      </c>
      <c r="I62" s="34">
        <v>2.9470934000000001E-2</v>
      </c>
      <c r="J62" s="34">
        <v>2.9699130000000001E-2</v>
      </c>
      <c r="K62" s="34">
        <v>2.9668922E-2</v>
      </c>
      <c r="L62" s="34">
        <v>3.0487863E-2</v>
      </c>
      <c r="M62" s="34">
        <v>3.1825012999999999E-2</v>
      </c>
      <c r="N62" s="34">
        <v>3.285399E-2</v>
      </c>
      <c r="O62" s="34">
        <v>3.5825144000000003E-2</v>
      </c>
      <c r="P62" s="38">
        <v>4.2436517999999999E-2</v>
      </c>
      <c r="Q62" s="38" t="s">
        <v>0</v>
      </c>
      <c r="R62" s="38">
        <v>4.1893710000000001E-2</v>
      </c>
      <c r="S62" s="35">
        <v>3.7234860000000002E-2</v>
      </c>
      <c r="T62" s="35">
        <v>3.4680597000000001E-2</v>
      </c>
      <c r="U62" s="35">
        <v>3.2607763999999997E-2</v>
      </c>
      <c r="V62" s="35">
        <v>3.1257464999999998E-2</v>
      </c>
      <c r="W62" s="35">
        <v>3.1191205999999999E-2</v>
      </c>
      <c r="X62" s="35">
        <v>3.2274110000000002E-2</v>
      </c>
      <c r="Y62" s="35">
        <v>3.3016051999999997E-2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4.2482737E-2</v>
      </c>
      <c r="AG62" s="29">
        <v>3.9611210000000001E-2</v>
      </c>
      <c r="AH62" s="29" t="s">
        <v>0</v>
      </c>
      <c r="AI62" s="29">
        <v>4.1933752999999997E-2</v>
      </c>
      <c r="AJ62" s="29">
        <v>4.7983337000000001E-2</v>
      </c>
      <c r="AK62" s="3">
        <f t="shared" si="0"/>
        <v>3.3971237481481488E-2</v>
      </c>
      <c r="AL62" s="13">
        <v>17.791599999999999</v>
      </c>
      <c r="AP62" s="2">
        <f>((AK62-AK$25)*100)/AK$25</f>
        <v>-1.5184121451402928</v>
      </c>
    </row>
    <row r="63" spans="1:46" x14ac:dyDescent="0.25">
      <c r="A63" t="s">
        <v>0</v>
      </c>
      <c r="B63" s="37">
        <v>3.4317378000000003E-2</v>
      </c>
      <c r="C63" s="34">
        <v>3.2235149999999997E-2</v>
      </c>
      <c r="D63" s="34">
        <v>2.792209E-2</v>
      </c>
      <c r="E63" s="34">
        <v>2.487456E-2</v>
      </c>
      <c r="F63" s="34">
        <v>2.4489785E-2</v>
      </c>
      <c r="G63" s="34">
        <v>2.5040131E-2</v>
      </c>
      <c r="H63" s="34">
        <v>2.6262463999999999E-2</v>
      </c>
      <c r="I63" s="34">
        <v>2.7120152000000002E-2</v>
      </c>
      <c r="J63" s="34">
        <v>2.7200459E-2</v>
      </c>
      <c r="K63" s="34">
        <v>2.7700115000000001E-2</v>
      </c>
      <c r="L63" s="34">
        <v>2.7763816E-2</v>
      </c>
      <c r="M63" s="34">
        <v>2.8267170000000001E-2</v>
      </c>
      <c r="N63" s="34">
        <v>2.7888138E-2</v>
      </c>
      <c r="O63" s="34">
        <v>3.0371003000000001E-2</v>
      </c>
      <c r="P63" s="38" t="s">
        <v>0</v>
      </c>
      <c r="Q63" s="38">
        <v>3.6744890000000002E-2</v>
      </c>
      <c r="R63" s="38">
        <v>3.6238667000000002E-2</v>
      </c>
      <c r="S63" s="35">
        <v>3.5028986999999998E-2</v>
      </c>
      <c r="T63" s="35">
        <v>3.1763437999999998E-2</v>
      </c>
      <c r="U63" s="35">
        <v>2.9467595999999999E-2</v>
      </c>
      <c r="V63" s="35">
        <v>2.8789762E-2</v>
      </c>
      <c r="W63" s="35">
        <v>2.9309531999999999E-2</v>
      </c>
      <c r="X63" s="35">
        <v>2.9354442000000001E-2</v>
      </c>
      <c r="Y63" s="35">
        <v>3.0998438999999999E-2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4.8493683000000003E-2</v>
      </c>
      <c r="AG63" s="29">
        <v>4.0369364999999997E-2</v>
      </c>
      <c r="AH63" s="29" t="s">
        <v>0</v>
      </c>
      <c r="AI63" s="29" t="s">
        <v>0</v>
      </c>
      <c r="AJ63" s="29" t="s">
        <v>0</v>
      </c>
      <c r="AK63" s="3">
        <f t="shared" si="0"/>
        <v>3.0720448480000009E-2</v>
      </c>
      <c r="AL63" s="13">
        <v>21.168500000000002</v>
      </c>
      <c r="AP63" s="2">
        <f>((AK63-AK$26)*100)/AK$26</f>
        <v>-1.4448339576619611</v>
      </c>
    </row>
    <row r="64" spans="1:46" x14ac:dyDescent="0.25">
      <c r="A64" t="s">
        <v>0</v>
      </c>
      <c r="B64" s="37" t="s">
        <v>0</v>
      </c>
      <c r="C64" s="34">
        <v>3.2892699999999997E-2</v>
      </c>
      <c r="D64" s="34">
        <v>2.8117388E-2</v>
      </c>
      <c r="E64" s="34">
        <v>2.4061538E-2</v>
      </c>
      <c r="F64" s="34">
        <v>2.4214092999999999E-2</v>
      </c>
      <c r="G64" s="34">
        <v>2.5960480000000001E-2</v>
      </c>
      <c r="H64" s="34">
        <v>2.6657222000000001E-2</v>
      </c>
      <c r="I64" s="34">
        <v>2.7081841999999998E-2</v>
      </c>
      <c r="J64" s="34">
        <v>2.6901242999999998E-2</v>
      </c>
      <c r="K64" s="34">
        <v>2.636691E-2</v>
      </c>
      <c r="L64" s="34">
        <v>2.6704967E-2</v>
      </c>
      <c r="M64" s="34">
        <v>2.6224734E-2</v>
      </c>
      <c r="N64" s="34">
        <v>2.5195512999999999E-2</v>
      </c>
      <c r="O64" s="34">
        <v>2.8775292000000001E-2</v>
      </c>
      <c r="P64" s="38" t="s">
        <v>0</v>
      </c>
      <c r="Q64" s="38">
        <v>3.5576805000000003E-2</v>
      </c>
      <c r="R64" s="38">
        <v>3.4763526000000003E-2</v>
      </c>
      <c r="S64" s="35">
        <v>3.2843894999999998E-2</v>
      </c>
      <c r="T64" s="35">
        <v>3.0082273999999999E-2</v>
      </c>
      <c r="U64" s="35">
        <v>2.8026367E-2</v>
      </c>
      <c r="V64" s="35">
        <v>2.8708517999999999E-2</v>
      </c>
      <c r="W64" s="35">
        <v>2.9805168999999999E-2</v>
      </c>
      <c r="X64" s="35">
        <v>2.9462174000000001E-2</v>
      </c>
      <c r="Y64" s="35">
        <v>3.1233521E-2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4.8396426999999999E-2</v>
      </c>
      <c r="AG64" s="29">
        <v>3.6960315000000001E-2</v>
      </c>
      <c r="AH64" s="29" t="s">
        <v>0</v>
      </c>
      <c r="AI64" s="29" t="s">
        <v>0</v>
      </c>
      <c r="AJ64" s="29" t="s">
        <v>0</v>
      </c>
      <c r="AK64" s="3">
        <f t="shared" si="0"/>
        <v>2.9792204708333329E-2</v>
      </c>
      <c r="AL64" s="13">
        <v>24.624300000000002</v>
      </c>
      <c r="AP64" s="2">
        <f>((AK64-AK$27)*100)/AK$27</f>
        <v>-1.1952078247339135</v>
      </c>
    </row>
    <row r="65" spans="1:46" x14ac:dyDescent="0.25">
      <c r="A65" t="s">
        <v>0</v>
      </c>
      <c r="B65" s="37" t="s">
        <v>0</v>
      </c>
      <c r="C65" s="34">
        <v>3.7361911999999997E-2</v>
      </c>
      <c r="D65" s="34">
        <v>3.1092959999999999E-2</v>
      </c>
      <c r="E65" s="34">
        <v>2.5055394000000002E-2</v>
      </c>
      <c r="F65" s="34">
        <v>2.5357319E-2</v>
      </c>
      <c r="G65" s="34">
        <v>2.8120507999999999E-2</v>
      </c>
      <c r="H65" s="34">
        <v>2.9007390000000001E-2</v>
      </c>
      <c r="I65" s="34">
        <v>3.0368058E-2</v>
      </c>
      <c r="J65" s="34">
        <v>3.026852E-2</v>
      </c>
      <c r="K65" s="34">
        <v>2.7665789999999999E-2</v>
      </c>
      <c r="L65" s="34">
        <v>2.7742255E-2</v>
      </c>
      <c r="M65" s="34">
        <v>2.7835282999999999E-2</v>
      </c>
      <c r="N65" s="34">
        <v>2.6966304E-2</v>
      </c>
      <c r="O65" s="34">
        <v>2.9021914999999999E-2</v>
      </c>
      <c r="P65" s="38" t="s">
        <v>0</v>
      </c>
      <c r="Q65" s="38">
        <v>3.4506474000000002E-2</v>
      </c>
      <c r="R65" s="38">
        <v>3.7420365999999997E-2</v>
      </c>
      <c r="S65" s="35">
        <v>3.9698403E-2</v>
      </c>
      <c r="T65" s="35">
        <v>3.0892592E-2</v>
      </c>
      <c r="U65" s="35">
        <v>2.8619463000000001E-2</v>
      </c>
      <c r="V65" s="35">
        <v>2.9914618E-2</v>
      </c>
      <c r="W65" s="35">
        <v>3.1474277000000002E-2</v>
      </c>
      <c r="X65" s="35">
        <v>3.0417690000000001E-2</v>
      </c>
      <c r="Y65" s="35">
        <v>3.0735925000000001E-2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3.0433791636363637E-2</v>
      </c>
      <c r="AL65" s="13">
        <v>28.178599999999999</v>
      </c>
      <c r="AP65" s="2">
        <f>((AK65-AK$28)*100)/AK$28</f>
        <v>-1.1751923904938102</v>
      </c>
    </row>
    <row r="66" spans="1:46" x14ac:dyDescent="0.25">
      <c r="A66" s="32" t="s">
        <v>0</v>
      </c>
      <c r="B66" s="39" t="s">
        <v>0</v>
      </c>
      <c r="C66" s="32">
        <v>3.9937170000000001E-2</v>
      </c>
      <c r="D66" s="32">
        <v>2.9928817999999999E-2</v>
      </c>
      <c r="E66" s="32">
        <v>2.9030741999999998E-2</v>
      </c>
      <c r="F66" s="32">
        <v>2.9365263999999999E-2</v>
      </c>
      <c r="G66" s="32">
        <v>3.2303102E-2</v>
      </c>
      <c r="H66" s="32">
        <v>3.3656902999999988E-2</v>
      </c>
      <c r="I66" s="32">
        <v>3.6636475000000002E-2</v>
      </c>
      <c r="J66" s="32">
        <v>3.6322835999999997E-2</v>
      </c>
      <c r="K66" s="32">
        <v>3.4774302999999999E-2</v>
      </c>
      <c r="L66" s="32">
        <v>3.3150970000000002E-2</v>
      </c>
      <c r="M66" s="32">
        <v>3.2696775999999997E-2</v>
      </c>
      <c r="N66" s="32">
        <v>2.8266442999999999E-2</v>
      </c>
      <c r="O66" s="32">
        <v>3.1893708E-2</v>
      </c>
      <c r="P66" s="32" t="s">
        <v>0</v>
      </c>
      <c r="Q66" s="32" t="s">
        <v>0</v>
      </c>
      <c r="R66" s="32" t="s">
        <v>0</v>
      </c>
      <c r="S66" s="33">
        <v>3.8798902000000003E-2</v>
      </c>
      <c r="T66" s="33">
        <v>3.1252179999999997E-2</v>
      </c>
      <c r="U66" s="33">
        <v>3.1715787999999988E-2</v>
      </c>
      <c r="V66" s="33">
        <v>3.4178766999999999E-2</v>
      </c>
      <c r="W66" s="33">
        <v>3.5979280000000002E-2</v>
      </c>
      <c r="X66" s="33">
        <v>3.1911681999999997E-2</v>
      </c>
      <c r="Y66" s="33">
        <v>2.9969533999999999E-2</v>
      </c>
      <c r="Z66" s="33" t="s">
        <v>0</v>
      </c>
      <c r="AA66" s="40" t="s">
        <v>0</v>
      </c>
      <c r="AB66" s="40">
        <v>2.2342793999999999E-2</v>
      </c>
      <c r="AC66" s="40">
        <v>1.9225348E-2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3.1969899318181817E-2</v>
      </c>
      <c r="AL66" s="1">
        <v>31.855</v>
      </c>
      <c r="AP66" s="2">
        <f>((AK66-AK$29)*100)/AK$29</f>
        <v>-0.96456388740851673</v>
      </c>
    </row>
    <row r="67" spans="1:46" x14ac:dyDescent="0.25">
      <c r="A67" s="31" t="s">
        <v>0</v>
      </c>
      <c r="B67" s="41" t="s">
        <v>0</v>
      </c>
      <c r="C67" s="31" t="s">
        <v>0</v>
      </c>
      <c r="D67" s="31">
        <v>3.4566726999999998E-2</v>
      </c>
      <c r="E67" s="31">
        <v>3.0388517E-2</v>
      </c>
      <c r="F67" s="31">
        <v>3.0229078999999999E-2</v>
      </c>
      <c r="G67" s="31">
        <v>2.9690511999999999E-2</v>
      </c>
      <c r="H67" s="31">
        <v>3.0358779999999998E-2</v>
      </c>
      <c r="I67" s="31">
        <v>3.2108860000000003E-2</v>
      </c>
      <c r="J67" s="31">
        <v>3.408071E-2</v>
      </c>
      <c r="K67" s="31">
        <v>3.4501772E-2</v>
      </c>
      <c r="L67" s="31">
        <v>3.4372415000000003E-2</v>
      </c>
      <c r="M67" s="31">
        <v>3.307856E-2</v>
      </c>
      <c r="N67" s="31">
        <v>2.8087659000000001E-2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3.5084374000000002E-2</v>
      </c>
      <c r="T67" s="33">
        <v>3.1509574999999998E-2</v>
      </c>
      <c r="U67" s="33">
        <v>3.0076413999999999E-2</v>
      </c>
      <c r="V67" s="33">
        <v>3.1563279999999999E-2</v>
      </c>
      <c r="W67" s="33">
        <v>3.7214994000000001E-2</v>
      </c>
      <c r="X67" s="33">
        <v>3.5827647999999997E-2</v>
      </c>
      <c r="Y67" s="33">
        <v>3.0934941000000001E-2</v>
      </c>
      <c r="Z67" s="33">
        <v>2.9000519999999998E-2</v>
      </c>
      <c r="AA67" s="40">
        <v>2.6734738000000001E-2</v>
      </c>
      <c r="AB67" s="40">
        <v>2.0336400000000001E-2</v>
      </c>
      <c r="AC67" s="40">
        <v>1.7882749999999999E-2</v>
      </c>
      <c r="AD67" s="40">
        <v>1.8627588E-2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3.027203534782609E-2</v>
      </c>
      <c r="AL67" s="1">
        <v>35.685299999999998</v>
      </c>
      <c r="AP67" s="2">
        <f>((AK67-AK$30)*100)/AK$30</f>
        <v>-1.1952311190156251</v>
      </c>
    </row>
    <row r="68" spans="1:46" x14ac:dyDescent="0.25">
      <c r="A68" s="31" t="s">
        <v>0</v>
      </c>
      <c r="B68" s="41" t="s">
        <v>0</v>
      </c>
      <c r="C68" s="31" t="s">
        <v>0</v>
      </c>
      <c r="D68" s="31">
        <v>3.1323709999999998E-2</v>
      </c>
      <c r="E68" s="31">
        <v>2.8522812000000002E-2</v>
      </c>
      <c r="F68" s="31">
        <v>3.0251047E-2</v>
      </c>
      <c r="G68" s="31">
        <v>2.9892531999999999E-2</v>
      </c>
      <c r="H68" s="31">
        <v>2.9256931999999999E-2</v>
      </c>
      <c r="I68" s="31">
        <v>2.9922773999999999E-2</v>
      </c>
      <c r="J68" s="31">
        <v>3.0734814999999999E-2</v>
      </c>
      <c r="K68" s="31">
        <v>3.1298112000000003E-2</v>
      </c>
      <c r="L68" s="31">
        <v>3.1813340000000002E-2</v>
      </c>
      <c r="M68" s="31">
        <v>3.0616549999999999E-2</v>
      </c>
      <c r="N68" s="31">
        <v>2.8243511999999998E-2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3.0186850000000001E-2</v>
      </c>
      <c r="T68" s="33">
        <v>3.0548644999999999E-2</v>
      </c>
      <c r="U68" s="33">
        <v>2.9657960000000001E-2</v>
      </c>
      <c r="V68" s="33">
        <v>2.8855235999999999E-2</v>
      </c>
      <c r="W68" s="33">
        <v>2.9969507999999999E-2</v>
      </c>
      <c r="X68" s="33">
        <v>3.3919033000000001E-2</v>
      </c>
      <c r="Y68" s="33">
        <v>3.0255737000000001E-2</v>
      </c>
      <c r="Z68" s="33" t="s">
        <v>0</v>
      </c>
      <c r="AA68" s="40">
        <v>2.0564392000000001E-2</v>
      </c>
      <c r="AB68" s="40">
        <v>1.7646963000000002E-2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2.9174023000000004E-2</v>
      </c>
      <c r="AL68" s="1">
        <v>39.709000000000003</v>
      </c>
      <c r="AP68" s="2">
        <f>((AK68-AK$31)*100)/AK$31</f>
        <v>-0.11948506160783762</v>
      </c>
    </row>
    <row r="69" spans="1:46" x14ac:dyDescent="0.25">
      <c r="A69" s="31" t="s">
        <v>0</v>
      </c>
      <c r="B69" s="41" t="s">
        <v>0</v>
      </c>
      <c r="C69" s="31" t="s">
        <v>0</v>
      </c>
      <c r="D69" s="31">
        <v>2.6706266999999999E-2</v>
      </c>
      <c r="E69" s="31">
        <v>2.9513022E-2</v>
      </c>
      <c r="F69" s="31">
        <v>2.8474793000000002E-2</v>
      </c>
      <c r="G69" s="31">
        <v>2.7842197999999999E-2</v>
      </c>
      <c r="H69" s="31">
        <v>2.7419470000000001E-2</v>
      </c>
      <c r="I69" s="31">
        <v>2.6555256999999999E-2</v>
      </c>
      <c r="J69" s="31">
        <v>2.6941606999999999E-2</v>
      </c>
      <c r="K69" s="31">
        <v>2.7044544E-2</v>
      </c>
      <c r="L69" s="31">
        <v>2.7094272999999999E-2</v>
      </c>
      <c r="M69" s="31">
        <v>2.5961608000000001E-2</v>
      </c>
      <c r="N69" s="31">
        <v>2.2565745000000002E-2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2.6773568000000001E-2</v>
      </c>
      <c r="U69" s="33">
        <v>2.7526780000000001E-2</v>
      </c>
      <c r="V69" s="33">
        <v>2.5732199000000001E-2</v>
      </c>
      <c r="W69" s="33">
        <v>2.4258057E-2</v>
      </c>
      <c r="X69" s="33">
        <v>2.6643145999999999E-2</v>
      </c>
      <c r="Y69" s="33">
        <v>2.6959078000000001E-2</v>
      </c>
      <c r="Z69" s="33">
        <v>2.3967546999999999E-2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2.6554397722222227E-2</v>
      </c>
      <c r="AL69" s="1">
        <v>43.982999999999997</v>
      </c>
      <c r="AP69" s="2">
        <f>((AK69-AK$32)*100)/AK$32</f>
        <v>3.193646244748912</v>
      </c>
    </row>
    <row r="70" spans="1:46" x14ac:dyDescent="0.25">
      <c r="A70" s="31" t="s">
        <v>0</v>
      </c>
      <c r="B70" s="41" t="s">
        <v>0</v>
      </c>
      <c r="C70" s="31" t="s">
        <v>0</v>
      </c>
      <c r="D70" s="31" t="s">
        <v>0</v>
      </c>
      <c r="E70" s="31">
        <v>2.716418E-2</v>
      </c>
      <c r="F70" s="31">
        <v>2.6342917E-2</v>
      </c>
      <c r="G70" s="31">
        <v>2.5590198000000001E-2</v>
      </c>
      <c r="H70" s="31">
        <v>2.5131745E-2</v>
      </c>
      <c r="I70" s="31">
        <v>2.3634591999999999E-2</v>
      </c>
      <c r="J70" s="31">
        <v>2.2553344999999999E-2</v>
      </c>
      <c r="K70" s="31">
        <v>2.2171351999999998E-2</v>
      </c>
      <c r="L70" s="31">
        <v>2.1520709999999998E-2</v>
      </c>
      <c r="M70" s="31">
        <v>2.1354598999999998E-2</v>
      </c>
      <c r="N70" s="31">
        <v>1.4326688000000001E-2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2.1927424000000001E-2</v>
      </c>
      <c r="V70" s="33">
        <v>1.8879775000000001E-2</v>
      </c>
      <c r="W70" s="33">
        <v>1.6442066000000002E-2</v>
      </c>
      <c r="X70" s="33">
        <v>1.8474330000000001E-2</v>
      </c>
      <c r="Y70" s="33">
        <v>1.8430426999999999E-2</v>
      </c>
      <c r="Z70" s="33">
        <v>1.6297000999999998E-2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2.1265084312499995E-2</v>
      </c>
      <c r="AL70" s="1">
        <v>48.590400000000002</v>
      </c>
      <c r="AP70" s="2">
        <f>((AK70-AK$33)*100)/AK$33</f>
        <v>5.8545981727908352</v>
      </c>
    </row>
    <row r="71" spans="1:46" x14ac:dyDescent="0.25">
      <c r="A71" s="27" t="s">
        <v>0</v>
      </c>
      <c r="B71" s="28" t="s">
        <v>0</v>
      </c>
      <c r="C71" s="27" t="s">
        <v>0</v>
      </c>
      <c r="D71" s="27" t="s">
        <v>0</v>
      </c>
      <c r="E71" s="27">
        <v>2.1738983999999999E-2</v>
      </c>
      <c r="F71" s="27">
        <v>2.9793130000000001E-2</v>
      </c>
      <c r="G71" s="27">
        <v>2.6553987000000001E-2</v>
      </c>
      <c r="H71" s="27">
        <v>3.3771335999999999E-2</v>
      </c>
      <c r="I71" s="27">
        <v>2.8771360999999999E-2</v>
      </c>
      <c r="J71" s="27">
        <v>2.4135634E-2</v>
      </c>
      <c r="K71" s="27">
        <v>1.7532646999999998E-2</v>
      </c>
      <c r="L71" s="27">
        <v>1.44946715E-2</v>
      </c>
      <c r="M71" s="27">
        <v>1.2970317E-2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1.1258545E-2</v>
      </c>
      <c r="V71" s="27">
        <v>1.218142E-2</v>
      </c>
      <c r="W71" s="27">
        <v>1.9443645999999998E-2</v>
      </c>
      <c r="X71" s="27">
        <v>2.3262992999999999E-2</v>
      </c>
      <c r="Y71" s="27">
        <v>2.4746905999999999E-2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2.1475398392857142E-2</v>
      </c>
      <c r="AL71" s="21">
        <v>53.663899999999998</v>
      </c>
      <c r="AP71" s="2">
        <f>((AK71-AK$34)*100)/AK$34</f>
        <v>5.0267632589186979</v>
      </c>
    </row>
    <row r="72" spans="1:46" x14ac:dyDescent="0.25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2.2926091999999999E-2</v>
      </c>
      <c r="H72" s="27">
        <v>1.9842938000000001E-2</v>
      </c>
      <c r="I72" s="27">
        <v>1.9620385000000001E-2</v>
      </c>
      <c r="J72" s="27">
        <v>1.3226142999999999E-2</v>
      </c>
      <c r="K72" s="27">
        <v>1.9828234E-2</v>
      </c>
      <c r="L72" s="27">
        <v>2.7844429E-2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1.7210436999999999E-2</v>
      </c>
      <c r="V72" s="27">
        <v>2.1425711E-2</v>
      </c>
      <c r="W72" s="27">
        <v>1.8625216999999999E-2</v>
      </c>
      <c r="X72" s="27">
        <v>3.1378027000000003E-2</v>
      </c>
      <c r="Y72" s="27">
        <v>1.8378197999999998E-2</v>
      </c>
      <c r="Z72" s="27">
        <v>1.147191E-2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2.014814341666667E-2</v>
      </c>
      <c r="AL72" s="9">
        <v>59.441600000000001</v>
      </c>
      <c r="AP72" s="2">
        <f>((AK72-AK$35)*100)/AK$35</f>
        <v>-26.60030325975594</v>
      </c>
    </row>
    <row r="73" spans="1:46" x14ac:dyDescent="0.25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1.5714858000000002E-2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3.0872751E-2</v>
      </c>
      <c r="U73" s="25">
        <v>1.6473616999999999E-2</v>
      </c>
      <c r="V73" s="25" t="s">
        <v>0</v>
      </c>
      <c r="W73" s="25" t="s">
        <v>0</v>
      </c>
      <c r="X73" s="25">
        <v>2.2501241000000002E-2</v>
      </c>
      <c r="Y73" s="25">
        <v>1.7567875E-2</v>
      </c>
      <c r="Z73" s="25">
        <v>2.3671227E-2</v>
      </c>
      <c r="AA73" s="25">
        <v>2.6306423999999998E-2</v>
      </c>
      <c r="AB73" s="25">
        <v>2.9388256000000001E-2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2.2812031125E-2</v>
      </c>
      <c r="AL73" s="4">
        <v>66.4435</v>
      </c>
      <c r="AP73" s="22">
        <f>((AK73-AK$36)*100)/AK$36</f>
        <v>10.235461866601495</v>
      </c>
    </row>
    <row r="74" spans="1:46" x14ac:dyDescent="0.25">
      <c r="A74" s="25">
        <v>1.8026797000000001E-2</v>
      </c>
      <c r="B74" s="26">
        <v>6.5686949999999994E-2</v>
      </c>
      <c r="C74" s="25">
        <v>5.0827810000000001E-2</v>
      </c>
      <c r="D74" s="25">
        <v>3.4653798E-2</v>
      </c>
      <c r="E74" s="25">
        <v>2.0758315999999999E-2</v>
      </c>
      <c r="F74" s="25">
        <v>1.8864547999999998E-2</v>
      </c>
      <c r="G74" s="25">
        <v>2.1738136000000002E-2</v>
      </c>
      <c r="H74" s="25">
        <v>2.2170176999999999E-2</v>
      </c>
      <c r="I74" s="25">
        <v>2.2484196000000001E-2</v>
      </c>
      <c r="J74" s="25">
        <v>2.2824677000000002E-2</v>
      </c>
      <c r="K74" s="25">
        <v>1.9002844000000001E-2</v>
      </c>
      <c r="L74" s="25">
        <v>2.1807159999999999E-2</v>
      </c>
      <c r="M74" s="25">
        <v>2.2196967000000001E-2</v>
      </c>
      <c r="N74" s="25">
        <v>2.1779706999999999E-2</v>
      </c>
      <c r="O74" s="25">
        <v>2.5535704999999999E-2</v>
      </c>
      <c r="P74" s="25">
        <v>2.0954598000000001E-2</v>
      </c>
      <c r="Q74" s="25">
        <v>2.1194654E-2</v>
      </c>
      <c r="R74" s="25">
        <v>2.1552814E-2</v>
      </c>
      <c r="S74" s="25">
        <v>2.1871747E-2</v>
      </c>
      <c r="T74" s="25">
        <v>1.8874564999999999E-2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7.8756119999999999E-2</v>
      </c>
      <c r="Z74" s="25">
        <v>7.2244820000000001E-2</v>
      </c>
      <c r="AA74" s="25">
        <v>8.0552034000000008E-2</v>
      </c>
      <c r="AB74" s="25">
        <v>1.7499581E-2</v>
      </c>
      <c r="AC74" s="25">
        <v>1.7094195E-2</v>
      </c>
      <c r="AD74" s="25">
        <v>3.6102614999999998E-2</v>
      </c>
      <c r="AE74" s="25">
        <v>7.2418529999999995E-2</v>
      </c>
      <c r="AF74" s="25">
        <v>1.9540175999999999E-2</v>
      </c>
      <c r="AG74" s="25">
        <v>1.9721590000000001E-2</v>
      </c>
      <c r="AH74" s="25">
        <v>1.9283514000000002E-2</v>
      </c>
      <c r="AI74" s="25">
        <v>1.887345E-2</v>
      </c>
      <c r="AJ74" s="25">
        <v>1.8517623E-2</v>
      </c>
      <c r="AK74" s="3">
        <f t="shared" si="1"/>
        <v>3.0731575437499999E-2</v>
      </c>
      <c r="AL74" s="4">
        <v>76.463800000000006</v>
      </c>
      <c r="AP74" s="22">
        <f>((AK74-AK$37)*100)/AK$37</f>
        <v>1.8803542077396764</v>
      </c>
    </row>
    <row r="75" spans="1:46" x14ac:dyDescent="0.25">
      <c r="A75" t="s">
        <v>53</v>
      </c>
      <c r="AK75" s="17">
        <f>SUM(A39:AJ72)/867</f>
        <v>3.3502767842214537E-2</v>
      </c>
      <c r="AL75" s="4"/>
      <c r="AP75" s="23">
        <f>((AK75-AK$38)*100)/AK$38</f>
        <v>-1.2584411752716795</v>
      </c>
      <c r="AQ75" s="24" t="s">
        <v>125</v>
      </c>
    </row>
    <row r="76" spans="1:46" x14ac:dyDescent="0.25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0</v>
      </c>
      <c r="B77" s="26">
        <v>1.8609324E-2</v>
      </c>
      <c r="C77" s="25">
        <v>2.0332307000000001E-2</v>
      </c>
      <c r="D77" s="25">
        <v>1.8117649999999999E-2</v>
      </c>
      <c r="E77" s="25">
        <v>7.4708700000000003E-2</v>
      </c>
      <c r="F77" s="25">
        <v>5.0282954999999997E-2</v>
      </c>
      <c r="G77" s="25">
        <v>2.3907537E-2</v>
      </c>
      <c r="H77" s="25">
        <v>1.7370167999999998E-2</v>
      </c>
      <c r="I77" s="25">
        <v>6.6483429999999996E-2</v>
      </c>
      <c r="J77" s="25">
        <v>2.7901608000000001E-2</v>
      </c>
      <c r="K77" s="25">
        <v>1.7687189999999998E-2</v>
      </c>
      <c r="L77" s="25">
        <v>1.8585959999999999E-2</v>
      </c>
      <c r="M77" s="25">
        <v>1.9717205000000002E-2</v>
      </c>
      <c r="N77" s="25">
        <v>1.9534889999999999E-2</v>
      </c>
      <c r="O77" s="25">
        <v>1.7194225E-2</v>
      </c>
      <c r="P77" s="25">
        <v>1.6109964000000001E-2</v>
      </c>
      <c r="Q77" s="25">
        <v>2.0144839000000001E-2</v>
      </c>
      <c r="R77" s="25">
        <v>0.12408564</v>
      </c>
      <c r="S77" s="25">
        <v>0.13064239999999999</v>
      </c>
      <c r="T77" s="25">
        <v>1.9032464999999998E-2</v>
      </c>
      <c r="U77" s="25">
        <v>4.5508365999999988E-2</v>
      </c>
      <c r="V77" s="25">
        <v>3.2573704000000002E-2</v>
      </c>
      <c r="W77" s="25">
        <v>1.8947289999999999E-2</v>
      </c>
      <c r="X77" s="25">
        <v>4.915257E-2</v>
      </c>
      <c r="Y77" s="25">
        <v>0.11970103</v>
      </c>
      <c r="Z77" s="25">
        <v>1.7845869E-2</v>
      </c>
      <c r="AA77" s="25">
        <v>1.8289346000000001E-2</v>
      </c>
      <c r="AB77" s="25">
        <v>2.1540327000000001E-2</v>
      </c>
      <c r="AC77" s="25">
        <v>2.2385039999999998E-2</v>
      </c>
      <c r="AD77" s="25">
        <v>1.9623049E-2</v>
      </c>
      <c r="AE77" s="25">
        <v>2.3972645000000001E-2</v>
      </c>
      <c r="AF77" s="25">
        <v>2.8757392999999999E-2</v>
      </c>
      <c r="AG77" s="25">
        <v>3.7914716000000001E-2</v>
      </c>
      <c r="AH77" s="25">
        <v>0.11995375</v>
      </c>
      <c r="AI77" s="25">
        <v>1.7250996000000001E-2</v>
      </c>
      <c r="AJ77" s="25" t="s">
        <v>0</v>
      </c>
      <c r="AK77" s="3">
        <f t="shared" si="1"/>
        <v>3.8643074941176477E-2</v>
      </c>
      <c r="AM77" s="6" t="s">
        <v>94</v>
      </c>
      <c r="AO77" s="2">
        <f>SUM(A110:AJ111)/40</f>
        <v>3.3090759974999988E-2</v>
      </c>
      <c r="AP77" s="2">
        <f>((AK77-AK$3)*100)/AK$3</f>
        <v>14.539935216734719</v>
      </c>
      <c r="AR77" s="6" t="s">
        <v>94</v>
      </c>
      <c r="AS77" s="2"/>
      <c r="AT77" s="2">
        <f>((AO77-AO$3)*100)/AO$3</f>
        <v>17.051383085041408</v>
      </c>
    </row>
    <row r="78" spans="1:46" x14ac:dyDescent="0.25">
      <c r="A78" s="27">
        <v>2.0261682999999999E-2</v>
      </c>
      <c r="B78" s="28">
        <v>1.8730624000000001E-2</v>
      </c>
      <c r="C78" s="27">
        <v>1.663545E-2</v>
      </c>
      <c r="D78" s="27">
        <v>1.6417634E-2</v>
      </c>
      <c r="E78" s="27">
        <v>1.3765451999999999E-2</v>
      </c>
      <c r="F78" s="27">
        <v>1.6241263999999998E-2</v>
      </c>
      <c r="G78" s="27">
        <v>1.6063154E-2</v>
      </c>
      <c r="H78" s="27">
        <v>2.2471946E-2</v>
      </c>
      <c r="I78" s="27">
        <v>1.8737532000000001E-2</v>
      </c>
      <c r="J78" s="27">
        <v>1.7473597E-2</v>
      </c>
      <c r="K78" s="27">
        <v>1.7639548000000001E-2</v>
      </c>
      <c r="L78" s="27">
        <v>1.7939704000000001E-2</v>
      </c>
      <c r="M78" s="27">
        <v>1.8298439999999999E-2</v>
      </c>
      <c r="N78" s="27">
        <v>1.7938927E-2</v>
      </c>
      <c r="O78" s="27">
        <v>2.5119651E-2</v>
      </c>
      <c r="P78" s="27">
        <v>2.407018E-2</v>
      </c>
      <c r="Q78" s="27">
        <v>3.1132083000000001E-2</v>
      </c>
      <c r="R78" s="27">
        <v>1.6994432E-2</v>
      </c>
      <c r="S78" s="27">
        <v>2.0812445999999998E-2</v>
      </c>
      <c r="T78" s="27">
        <v>2.2779978999999999E-2</v>
      </c>
      <c r="U78" s="27">
        <v>4.8411347E-2</v>
      </c>
      <c r="V78" s="27">
        <v>2.2726630000000001E-2</v>
      </c>
      <c r="W78" s="27">
        <v>2.0499658E-2</v>
      </c>
      <c r="X78" s="27">
        <v>2.1824772999999999E-2</v>
      </c>
      <c r="Y78" s="27">
        <v>2.5931096000000001E-2</v>
      </c>
      <c r="Z78" s="27">
        <v>1.1045754E-2</v>
      </c>
      <c r="AA78" s="27">
        <v>8.4011959999999997E-3</v>
      </c>
      <c r="AB78" s="27">
        <v>9.8612439999999999E-3</v>
      </c>
      <c r="AC78" s="27">
        <v>1.8718565E-2</v>
      </c>
      <c r="AD78" s="27">
        <v>2.0274447000000001E-2</v>
      </c>
      <c r="AE78" s="27">
        <v>1.3625910499999999E-2</v>
      </c>
      <c r="AF78" s="27">
        <v>1.4161188E-2</v>
      </c>
      <c r="AG78" s="27">
        <v>2.0473399999999999E-2</v>
      </c>
      <c r="AH78" s="27">
        <v>2.1945744999999999E-2</v>
      </c>
      <c r="AI78" s="27">
        <v>1.9362859999999999E-2</v>
      </c>
      <c r="AJ78" s="27">
        <v>2.0039643999999999E-2</v>
      </c>
      <c r="AK78" s="3">
        <f t="shared" si="1"/>
        <v>1.963408843055555E-2</v>
      </c>
      <c r="AM78" s="6" t="s">
        <v>116</v>
      </c>
      <c r="AO78" s="2">
        <f>SUM(A76:AJ77)/34</f>
        <v>3.8643074941176477E-2</v>
      </c>
      <c r="AP78" s="2">
        <f>((AK78-AK$4)*100)/AK$4</f>
        <v>-23.581469323179682</v>
      </c>
      <c r="AR78" s="6" t="s">
        <v>116</v>
      </c>
      <c r="AS78" s="2"/>
      <c r="AT78" s="1">
        <f>((AO78-AO$4)*100)/AO$4</f>
        <v>14.539935216734719</v>
      </c>
    </row>
    <row r="79" spans="1:46" x14ac:dyDescent="0.25">
      <c r="A79" s="27">
        <v>1.6094359999999999E-2</v>
      </c>
      <c r="B79" s="28">
        <v>1.5906785E-2</v>
      </c>
      <c r="C79" s="27">
        <v>1.4484733E-2</v>
      </c>
      <c r="D79" s="27">
        <v>1.5150411000000001E-2</v>
      </c>
      <c r="E79" s="27">
        <v>1.5382458E-2</v>
      </c>
      <c r="F79" s="27">
        <v>1.4334263E-2</v>
      </c>
      <c r="G79" s="27">
        <v>1.4127167E-2</v>
      </c>
      <c r="H79" s="27">
        <v>1.4518033E-2</v>
      </c>
      <c r="I79" s="27">
        <v>1.5130619999999999E-2</v>
      </c>
      <c r="J79" s="27">
        <v>1.7372476000000001E-2</v>
      </c>
      <c r="K79" s="27">
        <v>1.8462217999999999E-2</v>
      </c>
      <c r="L79" s="27">
        <v>1.7961950000000001E-2</v>
      </c>
      <c r="M79" s="27">
        <v>1.7133912000000001E-2</v>
      </c>
      <c r="N79" s="27">
        <v>1.6095871000000001E-2</v>
      </c>
      <c r="O79" s="27">
        <v>1.5076663000000001E-2</v>
      </c>
      <c r="P79" s="27">
        <v>1.45935975E-2</v>
      </c>
      <c r="Q79" s="27">
        <v>1.4693392E-2</v>
      </c>
      <c r="R79" s="27">
        <v>1.4150342E-2</v>
      </c>
      <c r="S79" s="27">
        <v>1.2078922000000001E-2</v>
      </c>
      <c r="T79" s="27">
        <v>1.3033975E-2</v>
      </c>
      <c r="U79" s="27">
        <v>1.5639522999999999E-2</v>
      </c>
      <c r="V79" s="27">
        <v>1.7199355999999999E-2</v>
      </c>
      <c r="W79" s="27">
        <v>1.7309953999999999E-2</v>
      </c>
      <c r="X79" s="27">
        <v>1.6765123E-2</v>
      </c>
      <c r="Y79" s="27">
        <v>1.578922E-2</v>
      </c>
      <c r="Z79" s="27">
        <v>1.5671997999999999E-2</v>
      </c>
      <c r="AA79" s="27">
        <v>1.4830383500000001E-2</v>
      </c>
      <c r="AB79" s="27">
        <v>1.3692185000000001E-2</v>
      </c>
      <c r="AC79" s="27">
        <v>1.3553587000000001E-2</v>
      </c>
      <c r="AD79" s="27">
        <v>1.4234803000000001E-2</v>
      </c>
      <c r="AE79" s="27">
        <v>1.5475889E-2</v>
      </c>
      <c r="AF79" s="27">
        <v>1.5159834000000001E-2</v>
      </c>
      <c r="AG79" s="27">
        <v>1.4742448E-2</v>
      </c>
      <c r="AH79" s="27">
        <v>1.5424537E-2</v>
      </c>
      <c r="AI79" s="27">
        <v>1.5232842E-2</v>
      </c>
      <c r="AJ79" s="27">
        <v>1.5649865999999998E-2</v>
      </c>
      <c r="AK79" s="3">
        <f t="shared" si="1"/>
        <v>1.5337602694444443E-2</v>
      </c>
      <c r="AM79" s="10" t="s">
        <v>94</v>
      </c>
      <c r="AO79" s="2">
        <f>SUM(A108:AJ109)/26</f>
        <v>2.067041048076923E-2</v>
      </c>
      <c r="AP79" s="2">
        <f>((AK79-AK$5)*100)/AK$5</f>
        <v>24.252514009948147</v>
      </c>
      <c r="AR79" s="10" t="s">
        <v>94</v>
      </c>
      <c r="AS79" s="2"/>
      <c r="AT79" s="1">
        <f>((AO79-AO$5)*100)/AO$5</f>
        <v>-12.707214802527501</v>
      </c>
    </row>
    <row r="80" spans="1:46" x14ac:dyDescent="0.25">
      <c r="A80" s="29">
        <v>1.9066662000000002E-2</v>
      </c>
      <c r="B80" s="30">
        <v>1.9147124000000001E-2</v>
      </c>
      <c r="C80" s="29">
        <v>1.9051875999999999E-2</v>
      </c>
      <c r="D80" s="29">
        <v>2.0699975999999998E-2</v>
      </c>
      <c r="E80" s="31">
        <v>2.1439277999999999E-2</v>
      </c>
      <c r="F80" s="31">
        <v>2.0831931000000001E-2</v>
      </c>
      <c r="G80" s="31">
        <v>2.1554904E-2</v>
      </c>
      <c r="H80" s="31">
        <v>2.1449585E-2</v>
      </c>
      <c r="I80" s="31">
        <v>2.2985433999999999E-2</v>
      </c>
      <c r="J80" s="31">
        <v>2.4342514999999999E-2</v>
      </c>
      <c r="K80" s="31">
        <v>2.3508655E-2</v>
      </c>
      <c r="L80" s="31">
        <v>2.2619804E-2</v>
      </c>
      <c r="M80" s="31">
        <v>2.1622187000000001E-2</v>
      </c>
      <c r="N80" s="31">
        <v>2.1142431999999999E-2</v>
      </c>
      <c r="O80" s="31">
        <v>2.0763038000000001E-2</v>
      </c>
      <c r="P80" s="31">
        <v>2.0016718999999999E-2</v>
      </c>
      <c r="Q80" s="32">
        <v>1.9327820999999999E-2</v>
      </c>
      <c r="R80" s="32">
        <v>1.9466701999999999E-2</v>
      </c>
      <c r="S80" s="33">
        <v>1.4984317E-2</v>
      </c>
      <c r="T80" s="33" t="s">
        <v>0</v>
      </c>
      <c r="U80" s="33">
        <v>2.6111611999999999E-2</v>
      </c>
      <c r="V80" s="33">
        <v>2.5748831999999999E-2</v>
      </c>
      <c r="W80" s="33">
        <v>2.5448696999999999E-2</v>
      </c>
      <c r="X80" s="33">
        <v>2.4311223999999999E-2</v>
      </c>
      <c r="Y80" s="33">
        <v>2.3295850999999999E-2</v>
      </c>
      <c r="Z80" s="33">
        <v>2.2048379999999999E-2</v>
      </c>
      <c r="AA80" s="33">
        <v>1.9462411999999998E-2</v>
      </c>
      <c r="AB80" s="33">
        <v>1.9051582000000001E-2</v>
      </c>
      <c r="AC80" s="29">
        <v>1.9206345E-2</v>
      </c>
      <c r="AD80" s="29">
        <v>1.9610553999999999E-2</v>
      </c>
      <c r="AE80" s="29">
        <v>2.2259040000000001E-2</v>
      </c>
      <c r="AF80" s="29">
        <v>2.2036635999999998E-2</v>
      </c>
      <c r="AG80" s="29">
        <v>1.9174842000000001E-2</v>
      </c>
      <c r="AH80" s="29">
        <v>1.8497381E-2</v>
      </c>
      <c r="AI80" s="29">
        <v>1.799048E-2</v>
      </c>
      <c r="AJ80" s="29">
        <v>1.8563435999999999E-2</v>
      </c>
      <c r="AK80" s="3">
        <f t="shared" si="1"/>
        <v>2.1052521828571431E-2</v>
      </c>
      <c r="AM80" s="10" t="s">
        <v>116</v>
      </c>
      <c r="AO80" s="2">
        <f>SUM(A78:AJ79)/72</f>
        <v>1.7485845562499998E-2</v>
      </c>
      <c r="AP80" s="2">
        <f>((AK80-AK$6)*100)/AK$6</f>
        <v>14.055901367844971</v>
      </c>
      <c r="AR80" s="10" t="s">
        <v>116</v>
      </c>
      <c r="AS80" s="2"/>
      <c r="AT80" s="1">
        <f>((AO80-AO$6)*100)/AO$6</f>
        <v>-8.0581130263638716</v>
      </c>
    </row>
    <row r="81" spans="1:47" x14ac:dyDescent="0.25">
      <c r="A81" s="29">
        <v>2.3085702E-2</v>
      </c>
      <c r="B81" s="30">
        <v>2.4407498999999999E-2</v>
      </c>
      <c r="C81" s="29">
        <v>2.572702E-2</v>
      </c>
      <c r="D81" s="29">
        <v>2.6803844E-2</v>
      </c>
      <c r="E81" s="31">
        <v>2.7954914000000001E-2</v>
      </c>
      <c r="F81" s="31">
        <v>2.8266467E-2</v>
      </c>
      <c r="G81" s="31">
        <v>2.714105E-2</v>
      </c>
      <c r="H81" s="31">
        <v>2.5449893000000001E-2</v>
      </c>
      <c r="I81" s="31">
        <v>2.8838852000000002E-2</v>
      </c>
      <c r="J81" s="31">
        <v>2.7631333000000001E-2</v>
      </c>
      <c r="K81" s="31">
        <v>2.6853068000000001E-2</v>
      </c>
      <c r="L81" s="31">
        <v>2.65706E-2</v>
      </c>
      <c r="M81" s="31">
        <v>2.6362819999999999E-2</v>
      </c>
      <c r="N81" s="31">
        <v>2.6242353E-2</v>
      </c>
      <c r="O81" s="31">
        <v>2.6021749E-2</v>
      </c>
      <c r="P81" s="31">
        <v>2.5740880000000001E-2</v>
      </c>
      <c r="Q81" s="32">
        <v>2.6327256E-2</v>
      </c>
      <c r="R81" s="32">
        <v>2.6424102000000001E-2</v>
      </c>
      <c r="S81" s="33">
        <v>2.0481782E-2</v>
      </c>
      <c r="T81" s="33" t="s">
        <v>0</v>
      </c>
      <c r="U81" s="33">
        <v>3.3141766000000003E-2</v>
      </c>
      <c r="V81" s="33">
        <v>3.1788327000000012E-2</v>
      </c>
      <c r="W81" s="33">
        <v>3.1403849999999997E-2</v>
      </c>
      <c r="X81" s="33">
        <v>2.9896171999999999E-2</v>
      </c>
      <c r="Y81" s="33">
        <v>2.8723507999999998E-2</v>
      </c>
      <c r="Z81" s="33">
        <v>2.6096376000000001E-2</v>
      </c>
      <c r="AA81" s="33">
        <v>2.4745791999999999E-2</v>
      </c>
      <c r="AB81" s="33">
        <v>2.5503568000000001E-2</v>
      </c>
      <c r="AC81" s="29">
        <v>2.5847195E-2</v>
      </c>
      <c r="AD81" s="29">
        <v>2.3667322000000001E-2</v>
      </c>
      <c r="AE81" s="29">
        <v>2.3382215000000001E-2</v>
      </c>
      <c r="AF81" s="29">
        <v>2.3988745999999998E-2</v>
      </c>
      <c r="AG81" s="29">
        <v>2.1760809999999998E-2</v>
      </c>
      <c r="AH81" s="29">
        <v>2.1303361E-2</v>
      </c>
      <c r="AI81" s="29">
        <v>2.1054165E-2</v>
      </c>
      <c r="AJ81" s="29">
        <v>2.1732491999999999E-2</v>
      </c>
      <c r="AK81" s="3">
        <f t="shared" si="1"/>
        <v>2.6010481400000004E-2</v>
      </c>
      <c r="AM81" s="11" t="s">
        <v>99</v>
      </c>
      <c r="AO81" s="2">
        <f>SUM(A103:R107)/56</f>
        <v>2.9426181035714292E-2</v>
      </c>
      <c r="AP81" s="2">
        <f>((AK81-AK$7)*100)/AK$7</f>
        <v>6.4081967862918958</v>
      </c>
      <c r="AR81" s="11" t="s">
        <v>99</v>
      </c>
      <c r="AS81" s="2"/>
      <c r="AT81" s="1">
        <f>((AO81-AO$7)*100)/AO$7</f>
        <v>1.9030279702313722</v>
      </c>
    </row>
    <row r="82" spans="1:47" x14ac:dyDescent="0.25">
      <c r="A82" s="29">
        <v>3.0103077999999998E-2</v>
      </c>
      <c r="B82" s="30">
        <v>3.1476427000000001E-2</v>
      </c>
      <c r="C82" s="29">
        <v>3.1113040000000002E-2</v>
      </c>
      <c r="D82" s="29">
        <v>2.9456254000000001E-2</v>
      </c>
      <c r="E82" s="31">
        <v>3.0872274000000002E-2</v>
      </c>
      <c r="F82" s="31">
        <v>3.1523045E-2</v>
      </c>
      <c r="G82" s="31">
        <v>3.1124975999999999E-2</v>
      </c>
      <c r="H82" s="31">
        <v>3.0995394999999999E-2</v>
      </c>
      <c r="I82" s="31">
        <v>3.0461973999999999E-2</v>
      </c>
      <c r="J82" s="31">
        <v>2.8355473999999999E-2</v>
      </c>
      <c r="K82" s="31">
        <v>2.8404174000000001E-2</v>
      </c>
      <c r="L82" s="31">
        <v>2.8935720000000002E-2</v>
      </c>
      <c r="M82" s="31">
        <v>2.9080035000000001E-2</v>
      </c>
      <c r="N82" s="31">
        <v>2.9351838000000002E-2</v>
      </c>
      <c r="O82" s="31">
        <v>2.9438804999999998E-2</v>
      </c>
      <c r="P82" s="31">
        <v>2.9340096E-2</v>
      </c>
      <c r="Q82" s="32">
        <v>2.9941137999999999E-2</v>
      </c>
      <c r="R82" s="32">
        <v>3.0543363E-2</v>
      </c>
      <c r="S82" s="33">
        <v>2.516958E-2</v>
      </c>
      <c r="T82" s="33" t="s">
        <v>0</v>
      </c>
      <c r="U82" s="33">
        <v>3.9821725000000002E-2</v>
      </c>
      <c r="V82" s="33">
        <v>3.3689726000000003E-2</v>
      </c>
      <c r="W82" s="33">
        <v>3.2831556999999997E-2</v>
      </c>
      <c r="X82" s="33">
        <v>3.1987880000000003E-2</v>
      </c>
      <c r="Y82" s="33">
        <v>3.0393937999999999E-2</v>
      </c>
      <c r="Z82" s="33">
        <v>2.9798133000000001E-2</v>
      </c>
      <c r="AA82" s="33">
        <v>2.97492E-2</v>
      </c>
      <c r="AB82" s="33">
        <v>3.1336023999999997E-2</v>
      </c>
      <c r="AC82" s="29">
        <v>3.3109445000000001E-2</v>
      </c>
      <c r="AD82" s="29">
        <v>2.7237618000000002E-2</v>
      </c>
      <c r="AE82" s="29">
        <v>2.477644E-2</v>
      </c>
      <c r="AF82" s="29">
        <v>2.3940138999999999E-2</v>
      </c>
      <c r="AG82" s="29">
        <v>2.2720187999999999E-2</v>
      </c>
      <c r="AH82" s="29">
        <v>2.3899268000000001E-2</v>
      </c>
      <c r="AI82" s="29">
        <v>2.547321E-2</v>
      </c>
      <c r="AJ82" s="29">
        <v>2.7901987999999999E-2</v>
      </c>
      <c r="AK82" s="3">
        <f t="shared" si="1"/>
        <v>2.9552947571428571E-2</v>
      </c>
      <c r="AM82" s="11" t="s">
        <v>102</v>
      </c>
      <c r="AO82" s="2">
        <f>SUM(E80:R84)/68</f>
        <v>2.833391963235294E-2</v>
      </c>
      <c r="AP82" s="2">
        <f>((AK82-AK$8)*100)/AK$8</f>
        <v>0.95792935640358645</v>
      </c>
      <c r="AR82" s="11" t="s">
        <v>102</v>
      </c>
      <c r="AS82" s="2"/>
      <c r="AT82" s="1">
        <f>((AO82-AO$8)*100)/AO$8</f>
        <v>0.79805837366678156</v>
      </c>
    </row>
    <row r="83" spans="1:47" x14ac:dyDescent="0.25">
      <c r="A83" s="29">
        <v>3.5007650000000001E-2</v>
      </c>
      <c r="B83" s="30">
        <v>3.4322656999999999E-2</v>
      </c>
      <c r="C83" s="29">
        <v>3.1369950000000001E-2</v>
      </c>
      <c r="D83" s="29">
        <v>2.7339965000000001E-2</v>
      </c>
      <c r="E83" s="31" t="s">
        <v>0</v>
      </c>
      <c r="F83" s="31">
        <v>3.4684435E-2</v>
      </c>
      <c r="G83" s="31">
        <v>3.5867919999999998E-2</v>
      </c>
      <c r="H83" s="31">
        <v>3.3069904999999997E-2</v>
      </c>
      <c r="I83" s="31">
        <v>3.2145704999999997E-2</v>
      </c>
      <c r="J83" s="31">
        <v>3.1492359999999997E-2</v>
      </c>
      <c r="K83" s="31">
        <v>3.2005302999999999E-2</v>
      </c>
      <c r="L83" s="31">
        <v>3.2448877000000001E-2</v>
      </c>
      <c r="M83" s="31">
        <v>3.1763504999999997E-2</v>
      </c>
      <c r="N83" s="31">
        <v>3.1044004E-2</v>
      </c>
      <c r="O83" s="31">
        <v>3.099383E-2</v>
      </c>
      <c r="P83" s="31">
        <v>3.1044704999999999E-2</v>
      </c>
      <c r="Q83" s="32">
        <v>3.1597714999999998E-2</v>
      </c>
      <c r="R83" s="32">
        <v>3.2163549999999999E-2</v>
      </c>
      <c r="S83" s="33">
        <v>2.8734752999999998E-2</v>
      </c>
      <c r="T83" s="33" t="s">
        <v>0</v>
      </c>
      <c r="U83" s="33">
        <v>4.9913819999999998E-2</v>
      </c>
      <c r="V83" s="33">
        <v>3.8072242999999999E-2</v>
      </c>
      <c r="W83" s="33">
        <v>3.2996940000000002E-2</v>
      </c>
      <c r="X83" s="33">
        <v>3.0820353000000002E-2</v>
      </c>
      <c r="Y83" s="33">
        <v>3.0907506000000001E-2</v>
      </c>
      <c r="Z83" s="33">
        <v>3.1688130000000002E-2</v>
      </c>
      <c r="AA83" s="33">
        <v>3.4083225000000002E-2</v>
      </c>
      <c r="AB83" s="33">
        <v>3.6062690000000001E-2</v>
      </c>
      <c r="AC83" s="29">
        <v>4.4982525999999988E-2</v>
      </c>
      <c r="AD83" s="29">
        <v>3.3368368000000002E-2</v>
      </c>
      <c r="AE83" s="29">
        <v>2.9144287000000001E-2</v>
      </c>
      <c r="AF83" s="29">
        <v>2.9546566E-2</v>
      </c>
      <c r="AG83" s="29">
        <v>3.0610252000000001E-2</v>
      </c>
      <c r="AH83" s="29">
        <v>3.2349765000000003E-2</v>
      </c>
      <c r="AI83" s="29">
        <v>3.4902256E-2</v>
      </c>
      <c r="AJ83" s="29">
        <v>3.6046627999999997E-2</v>
      </c>
      <c r="AK83" s="3">
        <f t="shared" si="1"/>
        <v>3.3311539529411766E-2</v>
      </c>
      <c r="AM83" s="12" t="s">
        <v>105</v>
      </c>
      <c r="AO83" s="2">
        <f>SUM(S103:Z107)/35</f>
        <v>2.8489418200000002E-2</v>
      </c>
      <c r="AP83" s="2">
        <f>((AK83-AK$9)*100)/AK$9</f>
        <v>-1.7961488730953989</v>
      </c>
      <c r="AR83" s="12" t="s">
        <v>105</v>
      </c>
      <c r="AS83" s="2"/>
      <c r="AT83" s="1">
        <f>((AO83-AO$9)*100)/AO$9</f>
        <v>0.535283810030866</v>
      </c>
    </row>
    <row r="84" spans="1:47" x14ac:dyDescent="0.25">
      <c r="A84" s="29">
        <v>3.3614020000000001E-2</v>
      </c>
      <c r="B84" s="30">
        <v>3.2290316999999999E-2</v>
      </c>
      <c r="C84" s="29">
        <v>3.1044608000000001E-2</v>
      </c>
      <c r="D84" s="29" t="s">
        <v>0</v>
      </c>
      <c r="E84" s="31" t="s">
        <v>0</v>
      </c>
      <c r="F84" s="31">
        <v>3.9096005000000003E-2</v>
      </c>
      <c r="G84" s="31">
        <v>3.6916079999999997E-2</v>
      </c>
      <c r="H84" s="31">
        <v>3.3611330000000002E-2</v>
      </c>
      <c r="I84" s="31">
        <v>3.1194612E-2</v>
      </c>
      <c r="J84" s="31">
        <v>3.0066682000000001E-2</v>
      </c>
      <c r="K84" s="31">
        <v>2.9945030000000001E-2</v>
      </c>
      <c r="L84" s="31">
        <v>2.9020707999999999E-2</v>
      </c>
      <c r="M84" s="31">
        <v>3.0005819999999999E-2</v>
      </c>
      <c r="N84" s="31">
        <v>2.9344874E-2</v>
      </c>
      <c r="O84" s="31">
        <v>2.9689604000000001E-2</v>
      </c>
      <c r="P84" s="31">
        <v>3.0129708000000002E-2</v>
      </c>
      <c r="Q84" s="32">
        <v>3.1371940000000001E-2</v>
      </c>
      <c r="R84" s="32">
        <v>3.0727679000000001E-2</v>
      </c>
      <c r="S84" s="33">
        <v>2.8698748E-2</v>
      </c>
      <c r="T84" s="33" t="s">
        <v>0</v>
      </c>
      <c r="U84" s="33" t="s">
        <v>0</v>
      </c>
      <c r="V84" s="33">
        <v>4.3368499999999997E-2</v>
      </c>
      <c r="W84" s="33">
        <v>3.3580520000000003E-2</v>
      </c>
      <c r="X84" s="33">
        <v>3.1735852000000002E-2</v>
      </c>
      <c r="Y84" s="33">
        <v>3.3627324E-2</v>
      </c>
      <c r="Z84" s="33">
        <v>3.5238180000000001E-2</v>
      </c>
      <c r="AA84" s="33">
        <v>3.7107290000000001E-2</v>
      </c>
      <c r="AB84" s="33">
        <v>3.6445364000000001E-2</v>
      </c>
      <c r="AC84" s="29" t="s">
        <v>0</v>
      </c>
      <c r="AD84" s="29">
        <v>3.7614799999999997E-2</v>
      </c>
      <c r="AE84" s="29">
        <v>3.1700359999999997E-2</v>
      </c>
      <c r="AF84" s="29">
        <v>2.9998634E-2</v>
      </c>
      <c r="AG84" s="29">
        <v>3.6756005000000001E-2</v>
      </c>
      <c r="AH84" s="29">
        <v>4.0244702E-2</v>
      </c>
      <c r="AI84" s="29">
        <v>4.0500710000000002E-2</v>
      </c>
      <c r="AJ84" s="29">
        <v>3.8372386000000001E-2</v>
      </c>
      <c r="AK84" s="3">
        <f t="shared" si="1"/>
        <v>3.3647044903225808E-2</v>
      </c>
      <c r="AM84" s="12" t="s">
        <v>108</v>
      </c>
      <c r="AO84" s="2">
        <f>SUM(S80:AB84)/44</f>
        <v>3.0229619295454539E-2</v>
      </c>
      <c r="AP84" s="2">
        <f>((AK84-AK$10)*100)/AK$10</f>
        <v>-3.2954145069150669</v>
      </c>
      <c r="AR84" s="12" t="s">
        <v>108</v>
      </c>
      <c r="AS84" s="2"/>
      <c r="AT84" s="1">
        <f>((AO84-AO$10)*100)/AO$10</f>
        <v>2.1075107628795311</v>
      </c>
    </row>
    <row r="85" spans="1:47" x14ac:dyDescent="0.25">
      <c r="A85" s="29">
        <v>3.0711722E-2</v>
      </c>
      <c r="B85" s="30">
        <v>3.0402247E-2</v>
      </c>
      <c r="C85" s="29" t="s">
        <v>0</v>
      </c>
      <c r="D85" s="29" t="s">
        <v>0</v>
      </c>
      <c r="E85" s="34" t="s">
        <v>0</v>
      </c>
      <c r="F85" s="34">
        <v>3.5962596999999999E-2</v>
      </c>
      <c r="G85" s="34">
        <v>3.0687539999999999E-2</v>
      </c>
      <c r="H85" s="34">
        <v>2.910548E-2</v>
      </c>
      <c r="I85" s="34">
        <v>2.8145692999999999E-2</v>
      </c>
      <c r="J85" s="34">
        <v>2.7607738999999999E-2</v>
      </c>
      <c r="K85" s="34">
        <v>2.6925884000000001E-2</v>
      </c>
      <c r="L85" s="34">
        <v>2.5418524000000001E-2</v>
      </c>
      <c r="M85" s="34">
        <v>2.4656335000000001E-2</v>
      </c>
      <c r="N85" s="34">
        <v>2.4717279000000002E-2</v>
      </c>
      <c r="O85" s="34">
        <v>2.5319600000000001E-2</v>
      </c>
      <c r="P85" s="34">
        <v>2.5783812999999999E-2</v>
      </c>
      <c r="Q85" s="34">
        <v>2.6533069999999999E-2</v>
      </c>
      <c r="R85" s="34">
        <v>2.7725977999999998E-2</v>
      </c>
      <c r="S85" s="35">
        <v>2.8224916999999999E-2</v>
      </c>
      <c r="T85" s="35" t="s">
        <v>0</v>
      </c>
      <c r="U85" s="35" t="s">
        <v>0</v>
      </c>
      <c r="V85" s="35">
        <v>3.9718345000000002E-2</v>
      </c>
      <c r="W85" s="35">
        <v>3.4130674E-2</v>
      </c>
      <c r="X85" s="35">
        <v>3.008036E-2</v>
      </c>
      <c r="Y85" s="35">
        <v>3.3170678000000002E-2</v>
      </c>
      <c r="Z85" s="35">
        <v>3.4305025000000003E-2</v>
      </c>
      <c r="AA85" s="35">
        <v>3.3346314000000002E-2</v>
      </c>
      <c r="AB85" s="35">
        <v>3.821227E-2</v>
      </c>
      <c r="AC85" s="36" t="s">
        <v>0</v>
      </c>
      <c r="AD85" s="29">
        <v>3.539134E-2</v>
      </c>
      <c r="AE85" s="29">
        <v>3.240854E-2</v>
      </c>
      <c r="AF85" s="29">
        <v>3.0307304E-2</v>
      </c>
      <c r="AG85" s="29">
        <v>2.9973257E-2</v>
      </c>
      <c r="AH85" s="29">
        <v>3.1515290000000001E-2</v>
      </c>
      <c r="AI85" s="29">
        <v>3.2940286999999999E-2</v>
      </c>
      <c r="AJ85" s="29">
        <v>3.1821486000000003E-2</v>
      </c>
      <c r="AK85" s="3">
        <f t="shared" si="1"/>
        <v>3.0508319599999997E-2</v>
      </c>
      <c r="AM85" s="14" t="s">
        <v>99</v>
      </c>
      <c r="AO85" s="7">
        <f>(SUM(B94:O102)+SUM(P94:R98))/140</f>
        <v>3.4604329364285723E-2</v>
      </c>
      <c r="AP85" s="2">
        <f>((AK85-AK$11)*100)/AK$11</f>
        <v>-3.1150823250226267</v>
      </c>
      <c r="AR85" s="14" t="s">
        <v>99</v>
      </c>
      <c r="AS85" s="2"/>
      <c r="AT85" s="1">
        <f>((AO85-AO$11)*100)/AO$11</f>
        <v>-2.4444609557053498</v>
      </c>
      <c r="AU85">
        <f>SUM(AT85:AT88)/4</f>
        <v>-3.3884494451718608</v>
      </c>
    </row>
    <row r="86" spans="1:47" x14ac:dyDescent="0.25">
      <c r="A86" s="29">
        <v>3.1310274999999999E-2</v>
      </c>
      <c r="B86" s="30">
        <v>3.0913942999999999E-2</v>
      </c>
      <c r="C86" s="29" t="s">
        <v>0</v>
      </c>
      <c r="D86" s="29" t="s">
        <v>0</v>
      </c>
      <c r="E86" s="34" t="s">
        <v>0</v>
      </c>
      <c r="F86" s="34">
        <v>3.4301230000000002E-2</v>
      </c>
      <c r="G86" s="34">
        <v>2.9930977000000001E-2</v>
      </c>
      <c r="H86" s="34">
        <v>2.7627813000000001E-2</v>
      </c>
      <c r="I86" s="34">
        <v>2.6518014999999999E-2</v>
      </c>
      <c r="J86" s="34">
        <v>2.6018547E-2</v>
      </c>
      <c r="K86" s="34">
        <v>2.5426196000000002E-2</v>
      </c>
      <c r="L86" s="34">
        <v>2.4175025999999999E-2</v>
      </c>
      <c r="M86" s="34">
        <v>2.3895718E-2</v>
      </c>
      <c r="N86" s="34">
        <v>2.3717216999999999E-2</v>
      </c>
      <c r="O86" s="34">
        <v>2.3795686999999999E-2</v>
      </c>
      <c r="P86" s="34">
        <v>2.4127751999999999E-2</v>
      </c>
      <c r="Q86" s="34">
        <v>2.5659852E-2</v>
      </c>
      <c r="R86" s="34">
        <v>2.6622005000000001E-2</v>
      </c>
      <c r="S86" s="35">
        <v>2.7741689999999999E-2</v>
      </c>
      <c r="T86" s="35" t="s">
        <v>0</v>
      </c>
      <c r="U86" s="35" t="s">
        <v>0</v>
      </c>
      <c r="V86" s="35">
        <v>4.4410933E-2</v>
      </c>
      <c r="W86" s="35">
        <v>3.6369159999999998E-2</v>
      </c>
      <c r="X86" s="35">
        <v>2.9493146000000001E-2</v>
      </c>
      <c r="Y86" s="35">
        <v>2.9762026E-2</v>
      </c>
      <c r="Z86" s="35">
        <v>3.1920258E-2</v>
      </c>
      <c r="AA86" s="35">
        <v>3.517319E-2</v>
      </c>
      <c r="AB86" s="35">
        <v>3.9852763999999999E-2</v>
      </c>
      <c r="AC86" s="36" t="s">
        <v>0</v>
      </c>
      <c r="AD86" s="29">
        <v>3.5835445E-2</v>
      </c>
      <c r="AE86" s="29">
        <v>3.5794970000000002E-2</v>
      </c>
      <c r="AF86" s="29">
        <v>3.2122770000000002E-2</v>
      </c>
      <c r="AG86" s="29">
        <v>3.1770350000000003E-2</v>
      </c>
      <c r="AH86" s="29">
        <v>3.2030053000000003E-2</v>
      </c>
      <c r="AI86" s="29">
        <v>3.2374569999999998E-2</v>
      </c>
      <c r="AJ86" s="29">
        <v>3.2047829999999999E-2</v>
      </c>
      <c r="AK86" s="3">
        <f t="shared" si="1"/>
        <v>3.0357980266666664E-2</v>
      </c>
      <c r="AM86" s="14" t="s">
        <v>102</v>
      </c>
      <c r="AO86" s="2">
        <f>SUM(E85:R93)/126</f>
        <v>3.2717973563492063E-2</v>
      </c>
      <c r="AP86" s="2">
        <f>((AK86-AK$12)*100)/AK$12</f>
        <v>-2.9237577733619227</v>
      </c>
      <c r="AR86" s="14" t="s">
        <v>102</v>
      </c>
      <c r="AS86" s="2"/>
      <c r="AT86" s="1">
        <f>((AO86-AO$12)*100)/AO$12</f>
        <v>-3.8145337246205759</v>
      </c>
    </row>
    <row r="87" spans="1:47" x14ac:dyDescent="0.25">
      <c r="A87" s="29">
        <v>3.4441948E-2</v>
      </c>
      <c r="B87" s="30">
        <v>3.5122555E-2</v>
      </c>
      <c r="C87" s="29" t="s">
        <v>0</v>
      </c>
      <c r="D87" s="29" t="s">
        <v>0</v>
      </c>
      <c r="E87" s="34" t="s">
        <v>0</v>
      </c>
      <c r="F87" s="34">
        <v>3.6360120000000003E-2</v>
      </c>
      <c r="G87" s="34">
        <v>3.088132E-2</v>
      </c>
      <c r="H87" s="34">
        <v>2.8701560000000001E-2</v>
      </c>
      <c r="I87" s="34">
        <v>2.4722471999999999E-2</v>
      </c>
      <c r="J87" s="34">
        <v>2.4452457E-2</v>
      </c>
      <c r="K87" s="34">
        <v>2.4581693000000002E-2</v>
      </c>
      <c r="L87" s="34">
        <v>2.4244567000000002E-2</v>
      </c>
      <c r="M87" s="34">
        <v>2.4143596999999999E-2</v>
      </c>
      <c r="N87" s="34">
        <v>2.4125873999999999E-2</v>
      </c>
      <c r="O87" s="34">
        <v>2.5025413999999999E-2</v>
      </c>
      <c r="P87" s="34">
        <v>2.5713547999999999E-2</v>
      </c>
      <c r="Q87" s="34">
        <v>2.6666552E-2</v>
      </c>
      <c r="R87" s="34">
        <v>2.7608364999999999E-2</v>
      </c>
      <c r="S87" s="35">
        <v>2.9317976999999999E-2</v>
      </c>
      <c r="T87" s="35" t="s">
        <v>0</v>
      </c>
      <c r="U87" s="35" t="s">
        <v>0</v>
      </c>
      <c r="V87" s="35" t="s">
        <v>0</v>
      </c>
      <c r="W87" s="35">
        <v>3.5852816000000003E-2</v>
      </c>
      <c r="X87" s="35">
        <v>3.0956839999999999E-2</v>
      </c>
      <c r="Y87" s="35">
        <v>3.0472176E-2</v>
      </c>
      <c r="Z87" s="35">
        <v>3.2685859999999997E-2</v>
      </c>
      <c r="AA87" s="35">
        <v>3.9948480000000001E-2</v>
      </c>
      <c r="AB87" s="35" t="s">
        <v>0</v>
      </c>
      <c r="AC87" s="36" t="s">
        <v>0</v>
      </c>
      <c r="AD87" s="29">
        <v>4.0331308000000003E-2</v>
      </c>
      <c r="AE87" s="29">
        <v>4.4186650000000001E-2</v>
      </c>
      <c r="AF87" s="29">
        <v>3.4739635999999997E-2</v>
      </c>
      <c r="AG87" s="29">
        <v>3.4030634999999997E-2</v>
      </c>
      <c r="AH87" s="29">
        <v>3.4405383999999997E-2</v>
      </c>
      <c r="AI87" s="29">
        <v>3.4812372000000001E-2</v>
      </c>
      <c r="AJ87" s="29">
        <v>3.4767332999999997E-2</v>
      </c>
      <c r="AK87" s="3">
        <f t="shared" si="1"/>
        <v>3.1189268178571424E-2</v>
      </c>
      <c r="AM87" s="15" t="s">
        <v>105</v>
      </c>
      <c r="AO87" s="2">
        <f>(SUM(S94:AB102)+SUM(P99:R102))/67</f>
        <v>3.6264421089552239E-2</v>
      </c>
      <c r="AP87" s="2">
        <f>((AK87-AK$13)*100)/AK$13</f>
        <v>-2.9413569948886411</v>
      </c>
      <c r="AR87" s="15" t="s">
        <v>105</v>
      </c>
      <c r="AS87" s="2"/>
      <c r="AT87" s="1">
        <f>((AO87-AO$13)*100)/AO$13</f>
        <v>-4.517787168501</v>
      </c>
    </row>
    <row r="88" spans="1:47" x14ac:dyDescent="0.25">
      <c r="A88" s="29">
        <v>3.9501794E-2</v>
      </c>
      <c r="B88" s="30">
        <v>3.9228440000000003E-2</v>
      </c>
      <c r="C88" s="29" t="s">
        <v>0</v>
      </c>
      <c r="D88" s="29" t="s">
        <v>0</v>
      </c>
      <c r="E88" s="34">
        <v>3.5892225999999999E-2</v>
      </c>
      <c r="F88" s="34">
        <v>4.0292790000000002E-2</v>
      </c>
      <c r="G88" s="34">
        <v>3.4484766E-2</v>
      </c>
      <c r="H88" s="34">
        <v>3.2221343E-2</v>
      </c>
      <c r="I88" s="34">
        <v>2.7030162999999999E-2</v>
      </c>
      <c r="J88" s="34">
        <v>2.5851503000000001E-2</v>
      </c>
      <c r="K88" s="34">
        <v>2.6661664000000002E-2</v>
      </c>
      <c r="L88" s="34">
        <v>2.5540652E-2</v>
      </c>
      <c r="M88" s="34">
        <v>2.5247037E-2</v>
      </c>
      <c r="N88" s="34">
        <v>2.6502545999999998E-2</v>
      </c>
      <c r="O88" s="34">
        <v>2.8108640000000001E-2</v>
      </c>
      <c r="P88" s="34">
        <v>2.9144788000000001E-2</v>
      </c>
      <c r="Q88" s="34">
        <v>2.9663054000000001E-2</v>
      </c>
      <c r="R88" s="34">
        <v>3.2896116000000003E-2</v>
      </c>
      <c r="S88" s="35">
        <v>3.6960553E-2</v>
      </c>
      <c r="T88" s="35" t="s">
        <v>0</v>
      </c>
      <c r="U88" s="35" t="s">
        <v>0</v>
      </c>
      <c r="V88" s="35" t="s">
        <v>0</v>
      </c>
      <c r="W88" s="35">
        <v>3.4332561999999997E-2</v>
      </c>
      <c r="X88" s="35">
        <v>3.2811544999999998E-2</v>
      </c>
      <c r="Y88" s="35">
        <v>3.2907285000000001E-2</v>
      </c>
      <c r="Z88" s="35">
        <v>3.4753643000000001E-2</v>
      </c>
      <c r="AA88" s="35">
        <v>4.3219703999999998E-2</v>
      </c>
      <c r="AB88" s="35" t="s">
        <v>0</v>
      </c>
      <c r="AC88" s="36" t="s">
        <v>0</v>
      </c>
      <c r="AD88" s="29" t="s">
        <v>0</v>
      </c>
      <c r="AE88" s="29">
        <v>4.1130020000000003E-2</v>
      </c>
      <c r="AF88" s="29">
        <v>3.6624845000000003E-2</v>
      </c>
      <c r="AG88" s="29">
        <v>3.6282465E-2</v>
      </c>
      <c r="AH88" s="29">
        <v>3.6599039999999999E-2</v>
      </c>
      <c r="AI88" s="29">
        <v>3.7227730000000001E-2</v>
      </c>
      <c r="AJ88" s="29">
        <v>3.7687129999999999E-2</v>
      </c>
      <c r="AK88" s="3">
        <f t="shared" si="1"/>
        <v>3.3528715857142857E-2</v>
      </c>
      <c r="AM88" s="15" t="s">
        <v>108</v>
      </c>
      <c r="AO88" s="2">
        <f>SUM(S85:AB93)/54</f>
        <v>3.8079692592592584E-2</v>
      </c>
      <c r="AP88" s="1">
        <f>((AK88-AK$14)*100)/AK$14</f>
        <v>-2.4794990596630413</v>
      </c>
      <c r="AR88" s="15" t="s">
        <v>108</v>
      </c>
      <c r="AS88" s="2"/>
      <c r="AT88" s="1">
        <f>((AO88-AO$14)*100)/AO$14</f>
        <v>-2.7770159318605172</v>
      </c>
    </row>
    <row r="89" spans="1:47" x14ac:dyDescent="0.25">
      <c r="A89" s="29">
        <v>4.2730700000000003E-2</v>
      </c>
      <c r="B89" s="30">
        <v>4.2003817999999998E-2</v>
      </c>
      <c r="C89" s="29" t="s">
        <v>0</v>
      </c>
      <c r="D89" s="29" t="s">
        <v>0</v>
      </c>
      <c r="E89" s="34">
        <v>4.1857869999999998E-2</v>
      </c>
      <c r="F89" s="34">
        <v>4.1490234000000001E-2</v>
      </c>
      <c r="G89" s="34">
        <v>3.8261686000000003E-2</v>
      </c>
      <c r="H89" s="34">
        <v>3.0612493000000001E-2</v>
      </c>
      <c r="I89" s="34">
        <v>2.8820122E-2</v>
      </c>
      <c r="J89" s="34">
        <v>2.7657991E-2</v>
      </c>
      <c r="K89" s="34">
        <v>2.7267863999999999E-2</v>
      </c>
      <c r="L89" s="34">
        <v>2.6759631999999998E-2</v>
      </c>
      <c r="M89" s="34">
        <v>2.8533334E-2</v>
      </c>
      <c r="N89" s="34">
        <v>2.9970522999999999E-2</v>
      </c>
      <c r="O89" s="34">
        <v>3.1495646000000002E-2</v>
      </c>
      <c r="P89" s="34">
        <v>3.2841884000000002E-2</v>
      </c>
      <c r="Q89" s="34">
        <v>3.3632530000000001E-2</v>
      </c>
      <c r="R89" s="34">
        <v>3.6809985000000003E-2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3.4932273999999999E-2</v>
      </c>
      <c r="X89" s="35">
        <v>3.4972057000000001E-2</v>
      </c>
      <c r="Y89" s="35">
        <v>3.5795186E-2</v>
      </c>
      <c r="Z89" s="35">
        <v>3.8127290000000001E-2</v>
      </c>
      <c r="AA89" s="35">
        <v>4.5396856999999999E-2</v>
      </c>
      <c r="AB89" s="35" t="s">
        <v>0</v>
      </c>
      <c r="AC89" s="36" t="s">
        <v>0</v>
      </c>
      <c r="AD89" s="29" t="s">
        <v>0</v>
      </c>
      <c r="AE89" s="29">
        <v>3.6724519999999997E-2</v>
      </c>
      <c r="AF89" s="29">
        <v>3.9382215999999998E-2</v>
      </c>
      <c r="AG89" s="29">
        <v>4.0822602999999999E-2</v>
      </c>
      <c r="AH89" s="29">
        <v>4.1827932000000012E-2</v>
      </c>
      <c r="AI89" s="29">
        <v>4.2742629999999997E-2</v>
      </c>
      <c r="AJ89" s="29">
        <v>4.3608643000000002E-2</v>
      </c>
      <c r="AK89" s="3">
        <f t="shared" si="1"/>
        <v>3.611401925925925E-2</v>
      </c>
      <c r="AM89" s="16" t="s">
        <v>117</v>
      </c>
      <c r="AO89" s="7">
        <f>(SUM(AC80:AJ102)+SUM(A80:D93))/173</f>
        <v>3.6425677017341042E-2</v>
      </c>
      <c r="AP89" s="2">
        <f>((AK89-AK$15)*100)/AK$15</f>
        <v>-2.8559902996356699</v>
      </c>
      <c r="AR89" s="16" t="s">
        <v>117</v>
      </c>
      <c r="AS89" s="2"/>
      <c r="AT89" s="1">
        <f>((AO89-AO$15)*100)/AO$15</f>
        <v>-1.1600555893424858</v>
      </c>
    </row>
    <row r="90" spans="1:47" x14ac:dyDescent="0.25">
      <c r="A90" s="29">
        <v>4.6053215999999987E-2</v>
      </c>
      <c r="B90" s="30">
        <v>4.3294421999999999E-2</v>
      </c>
      <c r="C90" s="29" t="s">
        <v>0</v>
      </c>
      <c r="D90" s="29" t="s">
        <v>0</v>
      </c>
      <c r="E90" s="34">
        <v>4.0956254999999997E-2</v>
      </c>
      <c r="F90" s="34">
        <v>4.2400464000000013E-2</v>
      </c>
      <c r="G90" s="34">
        <v>3.9099852999999997E-2</v>
      </c>
      <c r="H90" s="34">
        <v>3.6124195999999997E-2</v>
      </c>
      <c r="I90" s="34">
        <v>2.949098E-2</v>
      </c>
      <c r="J90" s="34">
        <v>2.8517453000000002E-2</v>
      </c>
      <c r="K90" s="34">
        <v>2.7872447000000002E-2</v>
      </c>
      <c r="L90" s="34">
        <v>2.8272354999999999E-2</v>
      </c>
      <c r="M90" s="34">
        <v>3.0180612999999998E-2</v>
      </c>
      <c r="N90" s="34">
        <v>3.2589752E-2</v>
      </c>
      <c r="O90" s="34">
        <v>3.4859939999999999E-2</v>
      </c>
      <c r="P90" s="34">
        <v>3.6941340000000003E-2</v>
      </c>
      <c r="Q90" s="34">
        <v>3.9400989999999997E-2</v>
      </c>
      <c r="R90" s="34">
        <v>4.2554363999999997E-2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3.6638178E-2</v>
      </c>
      <c r="X90" s="35">
        <v>3.7509285000000003E-2</v>
      </c>
      <c r="Y90" s="35">
        <v>3.9910692999999997E-2</v>
      </c>
      <c r="Z90" s="35">
        <v>4.2169730000000002E-2</v>
      </c>
      <c r="AA90" s="35">
        <v>4.5728709999999999E-2</v>
      </c>
      <c r="AB90" s="35" t="s">
        <v>0</v>
      </c>
      <c r="AC90" s="36" t="s">
        <v>0</v>
      </c>
      <c r="AD90" s="29" t="s">
        <v>0</v>
      </c>
      <c r="AE90" s="29">
        <v>3.8837969999999999E-2</v>
      </c>
      <c r="AF90" s="29">
        <v>4.1276116000000002E-2</v>
      </c>
      <c r="AG90" s="29">
        <v>4.2200673000000001E-2</v>
      </c>
      <c r="AH90" s="29">
        <v>4.452358E-2</v>
      </c>
      <c r="AI90" s="29">
        <v>4.5167617E-2</v>
      </c>
      <c r="AJ90" s="29">
        <v>4.5732055000000001E-2</v>
      </c>
      <c r="AK90" s="3">
        <f t="shared" si="1"/>
        <v>3.8455675814814815E-2</v>
      </c>
      <c r="AM90" t="s">
        <v>118</v>
      </c>
      <c r="AO90" s="2">
        <f>((SUM(A76:Z109)+SUM(AA76:AJ102))/895)</f>
        <v>3.2141691817877065E-2</v>
      </c>
      <c r="AP90" s="2">
        <f>((AK90-AK$16)*100)/AK$16</f>
        <v>-2.8138990164238233</v>
      </c>
      <c r="AR90" t="s">
        <v>118</v>
      </c>
      <c r="AT90" s="1">
        <f>((AO90-AO$16)*100)/AO$16</f>
        <v>-1.6262016694940895</v>
      </c>
    </row>
    <row r="91" spans="1:47" x14ac:dyDescent="0.25">
      <c r="A91" s="29">
        <v>4.7111004999999997E-2</v>
      </c>
      <c r="B91" s="30">
        <v>4.9202799999999998E-2</v>
      </c>
      <c r="C91" s="29">
        <v>3.9602466000000003E-2</v>
      </c>
      <c r="D91" s="29">
        <v>3.9174630000000002E-2</v>
      </c>
      <c r="E91" s="34">
        <v>4.1163686999999997E-2</v>
      </c>
      <c r="F91" s="34">
        <v>4.3157330000000001E-2</v>
      </c>
      <c r="G91" s="34">
        <v>4.1839026000000001E-2</v>
      </c>
      <c r="H91" s="34">
        <v>4.0862772999999998E-2</v>
      </c>
      <c r="I91" s="34">
        <v>3.3275552E-2</v>
      </c>
      <c r="J91" s="34">
        <v>3.1895850000000003E-2</v>
      </c>
      <c r="K91" s="34">
        <v>2.9245779E-2</v>
      </c>
      <c r="L91" s="34">
        <v>3.0308194E-2</v>
      </c>
      <c r="M91" s="34">
        <v>3.478999E-2</v>
      </c>
      <c r="N91" s="34">
        <v>3.9357900000000001E-2</v>
      </c>
      <c r="O91" s="34">
        <v>4.2490758000000003E-2</v>
      </c>
      <c r="P91" s="34">
        <v>4.4329609999999998E-2</v>
      </c>
      <c r="Q91" s="34">
        <v>4.4385525999999988E-2</v>
      </c>
      <c r="R91" s="34">
        <v>4.5551597999999999E-2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3.8986924999999999E-2</v>
      </c>
      <c r="X91" s="35">
        <v>4.1826545999999999E-2</v>
      </c>
      <c r="Y91" s="35">
        <v>4.6691249999999997E-2</v>
      </c>
      <c r="Z91" s="35">
        <v>4.7662330000000003E-2</v>
      </c>
      <c r="AA91" s="35">
        <v>4.6746379999999997E-2</v>
      </c>
      <c r="AB91" s="35" t="s">
        <v>0</v>
      </c>
      <c r="AC91" s="36" t="s">
        <v>0</v>
      </c>
      <c r="AD91" s="29" t="s">
        <v>0</v>
      </c>
      <c r="AE91" s="29">
        <v>3.9596573000000003E-2</v>
      </c>
      <c r="AF91" s="29">
        <v>4.3638549999999998E-2</v>
      </c>
      <c r="AG91" s="29">
        <v>4.3808684000000001E-2</v>
      </c>
      <c r="AH91" s="29">
        <v>4.5254997999999998E-2</v>
      </c>
      <c r="AI91" s="29">
        <v>4.5841984000000002E-2</v>
      </c>
      <c r="AJ91" s="29">
        <v>4.6812195000000001E-2</v>
      </c>
      <c r="AK91" s="3">
        <f t="shared" si="1"/>
        <v>4.1538306517241379E-2</v>
      </c>
      <c r="AM91" t="s">
        <v>119</v>
      </c>
      <c r="AP91" s="2">
        <f>((AK91-AK$17)*100)/AK$17</f>
        <v>-3.6343513472909699</v>
      </c>
      <c r="AR91" t="s">
        <v>119</v>
      </c>
      <c r="AT91" s="1" t="e">
        <f>((AO91-AO$17)*100)/AO$17</f>
        <v>#DIV/0!</v>
      </c>
    </row>
    <row r="92" spans="1:47" x14ac:dyDescent="0.25">
      <c r="A92" s="29">
        <v>5.0726920000000002E-2</v>
      </c>
      <c r="B92" s="30">
        <v>4.6461205999999998E-2</v>
      </c>
      <c r="C92" s="29">
        <v>4.0108236999999998E-2</v>
      </c>
      <c r="D92" s="29">
        <v>3.9704232999999998E-2</v>
      </c>
      <c r="E92" s="34">
        <v>3.8720026999999997E-2</v>
      </c>
      <c r="F92" s="34">
        <v>4.2325630000000003E-2</v>
      </c>
      <c r="G92" s="34">
        <v>4.3316151999999997E-2</v>
      </c>
      <c r="H92" s="34">
        <v>4.0729123999999998E-2</v>
      </c>
      <c r="I92" s="34">
        <v>3.8700458E-2</v>
      </c>
      <c r="J92" s="34">
        <v>3.8524500000000003E-2</v>
      </c>
      <c r="K92" s="34">
        <v>3.8995594000000001E-2</v>
      </c>
      <c r="L92" s="34">
        <v>3.9502963000000002E-2</v>
      </c>
      <c r="M92" s="34">
        <v>4.1539710000000001E-2</v>
      </c>
      <c r="N92" s="34">
        <v>4.3520767000000002E-2</v>
      </c>
      <c r="O92" s="34">
        <v>4.5171950000000002E-2</v>
      </c>
      <c r="P92" s="34">
        <v>4.6444605999999999E-2</v>
      </c>
      <c r="Q92" s="34">
        <v>4.7173805999999999E-2</v>
      </c>
      <c r="R92" s="34">
        <v>4.5370359999999998E-2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4.2182267000000002E-2</v>
      </c>
      <c r="X92" s="35">
        <v>4.4577874000000003E-2</v>
      </c>
      <c r="Y92" s="35">
        <v>4.7281592999999997E-2</v>
      </c>
      <c r="Z92" s="35">
        <v>4.8866211999999999E-2</v>
      </c>
      <c r="AA92" s="35">
        <v>4.8998504999999998E-2</v>
      </c>
      <c r="AB92" s="35" t="s">
        <v>0</v>
      </c>
      <c r="AC92" s="36" t="s">
        <v>0</v>
      </c>
      <c r="AD92" s="29" t="s">
        <v>0</v>
      </c>
      <c r="AE92" s="29">
        <v>4.1276782999999997E-2</v>
      </c>
      <c r="AF92" s="29">
        <v>4.6175778000000001E-2</v>
      </c>
      <c r="AG92" s="29">
        <v>4.9440897999999997E-2</v>
      </c>
      <c r="AH92" s="29">
        <v>5.0364147999999997E-2</v>
      </c>
      <c r="AI92" s="29">
        <v>4.9670859999999997E-2</v>
      </c>
      <c r="AJ92" s="29">
        <v>4.645647E-2</v>
      </c>
      <c r="AK92" s="3">
        <f t="shared" si="1"/>
        <v>4.4218194172413794E-2</v>
      </c>
      <c r="AM92" t="s">
        <v>120</v>
      </c>
      <c r="AP92" s="2">
        <f>((AK92-AK$18)*100)/AK$18</f>
        <v>-3.3638395706068938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0</v>
      </c>
      <c r="B93" s="30" t="s">
        <v>0</v>
      </c>
      <c r="C93" s="29">
        <v>3.9785750000000002E-2</v>
      </c>
      <c r="D93" s="29">
        <v>4.4536489999999998E-2</v>
      </c>
      <c r="E93" s="34">
        <v>4.5857515000000001E-2</v>
      </c>
      <c r="F93" s="34">
        <v>4.4351753000000001E-2</v>
      </c>
      <c r="G93" s="34">
        <v>4.2497500000000001E-2</v>
      </c>
      <c r="H93" s="34">
        <v>3.7994772000000003E-2</v>
      </c>
      <c r="I93" s="34">
        <v>3.6642340000000002E-2</v>
      </c>
      <c r="J93" s="34">
        <v>3.6749795000000002E-2</v>
      </c>
      <c r="K93" s="34">
        <v>3.7090150000000002E-2</v>
      </c>
      <c r="L93" s="34">
        <v>3.7395919999999999E-2</v>
      </c>
      <c r="M93" s="34">
        <v>3.8862663999999998E-2</v>
      </c>
      <c r="N93" s="34">
        <v>4.0303400000000003E-2</v>
      </c>
      <c r="O93" s="34">
        <v>4.1920279999999997E-2</v>
      </c>
      <c r="P93" s="34">
        <v>4.4204340000000002E-2</v>
      </c>
      <c r="Q93" s="34">
        <v>4.6812467000000003E-2</v>
      </c>
      <c r="R93" s="34">
        <v>4.6649362999999999E-2</v>
      </c>
      <c r="S93" s="35" t="s">
        <v>0</v>
      </c>
      <c r="T93" s="35" t="s">
        <v>0</v>
      </c>
      <c r="U93" s="35" t="s">
        <v>0</v>
      </c>
      <c r="V93" s="35">
        <v>3.7778924999999998E-2</v>
      </c>
      <c r="W93" s="35">
        <v>3.8700998E-2</v>
      </c>
      <c r="X93" s="35">
        <v>3.8973078000000001E-2</v>
      </c>
      <c r="Y93" s="35">
        <v>4.200839E-2</v>
      </c>
      <c r="Z93" s="35">
        <v>4.4747087999999997E-2</v>
      </c>
      <c r="AA93" s="35">
        <v>4.8963588000000002E-2</v>
      </c>
      <c r="AB93" s="35" t="s">
        <v>0</v>
      </c>
      <c r="AC93" s="36" t="s">
        <v>0</v>
      </c>
      <c r="AD93" s="29" t="s">
        <v>0</v>
      </c>
      <c r="AE93" s="29">
        <v>4.2547330000000001E-2</v>
      </c>
      <c r="AF93" s="29">
        <v>4.7284547000000003E-2</v>
      </c>
      <c r="AG93" s="29">
        <v>4.6372910000000003E-2</v>
      </c>
      <c r="AH93" s="29">
        <v>4.9120024000000012E-2</v>
      </c>
      <c r="AI93" s="29">
        <v>5.0021634000000002E-2</v>
      </c>
      <c r="AJ93" s="29">
        <v>4.9067522999999988E-2</v>
      </c>
      <c r="AK93" s="3">
        <f t="shared" si="1"/>
        <v>4.2758590500000006E-2</v>
      </c>
      <c r="AM93" t="s">
        <v>121</v>
      </c>
      <c r="AO93" s="2">
        <f>SUM(U108:W109)/6</f>
        <v>1.8087632833333336E-2</v>
      </c>
      <c r="AP93" s="2">
        <f>((AK93-AK$19)*100)/AK$19</f>
        <v>-4.1350171731994356</v>
      </c>
      <c r="AR93" t="s">
        <v>124</v>
      </c>
      <c r="AT93" s="1">
        <f>((AO93-AO$19)*100)/AO$19</f>
        <v>-27.981709446173774</v>
      </c>
    </row>
    <row r="94" spans="1:47" x14ac:dyDescent="0.25">
      <c r="A94" t="s">
        <v>0</v>
      </c>
      <c r="B94" s="37" t="s">
        <v>0</v>
      </c>
      <c r="C94" s="34">
        <v>4.4603113E-2</v>
      </c>
      <c r="D94" s="34">
        <v>4.4082027000000003E-2</v>
      </c>
      <c r="E94" s="34">
        <v>4.4343762000000002E-2</v>
      </c>
      <c r="F94" s="34">
        <v>4.3191865000000003E-2</v>
      </c>
      <c r="G94" s="34">
        <v>4.081771E-2</v>
      </c>
      <c r="H94" s="34">
        <v>3.8421403999999999E-2</v>
      </c>
      <c r="I94" s="34">
        <v>3.8843731999999999E-2</v>
      </c>
      <c r="J94" s="34">
        <v>3.9634645000000003E-2</v>
      </c>
      <c r="K94" s="34">
        <v>3.9342463000000001E-2</v>
      </c>
      <c r="L94" s="34">
        <v>3.9033986999999999E-2</v>
      </c>
      <c r="M94" s="34">
        <v>3.9570488000000001E-2</v>
      </c>
      <c r="N94" s="34">
        <v>4.0624607E-2</v>
      </c>
      <c r="O94" s="34">
        <v>4.204745E-2</v>
      </c>
      <c r="P94" s="34">
        <v>4.4351109999999999E-2</v>
      </c>
      <c r="Q94" s="34">
        <v>4.5793670000000002E-2</v>
      </c>
      <c r="R94" s="34">
        <v>4.5649219999999997E-2</v>
      </c>
      <c r="S94" s="35" t="s">
        <v>0</v>
      </c>
      <c r="T94" s="35" t="s">
        <v>0</v>
      </c>
      <c r="U94" s="35" t="s">
        <v>0</v>
      </c>
      <c r="V94" s="35">
        <v>4.3653320000000002E-2</v>
      </c>
      <c r="W94" s="35">
        <v>3.9900313999999999E-2</v>
      </c>
      <c r="X94" s="35">
        <v>4.0387872999999998E-2</v>
      </c>
      <c r="Y94" s="35">
        <v>4.1882858000000002E-2</v>
      </c>
      <c r="Z94" s="35">
        <v>4.4935454000000007E-2</v>
      </c>
      <c r="AA94" s="35">
        <v>5.0834763999999998E-2</v>
      </c>
      <c r="AB94" s="35" t="s">
        <v>0</v>
      </c>
      <c r="AC94" s="36" t="s">
        <v>0</v>
      </c>
      <c r="AD94" s="29" t="s">
        <v>0</v>
      </c>
      <c r="AE94" s="29">
        <v>4.722577E-2</v>
      </c>
      <c r="AF94" s="29">
        <v>4.9508717000000001E-2</v>
      </c>
      <c r="AG94" s="29">
        <v>4.7175377999999997E-2</v>
      </c>
      <c r="AH94" s="29">
        <v>4.3739840000000002E-2</v>
      </c>
      <c r="AI94" s="29">
        <v>4.2525105000000001E-2</v>
      </c>
      <c r="AJ94" s="29">
        <v>4.8206784000000003E-2</v>
      </c>
      <c r="AK94" s="3">
        <f t="shared" si="1"/>
        <v>4.322597964285714E-2</v>
      </c>
      <c r="AP94" s="2">
        <f>((AK94-AK$20)*100)/AK$20</f>
        <v>-3.4584577195480524</v>
      </c>
    </row>
    <row r="95" spans="1:47" x14ac:dyDescent="0.25">
      <c r="A95" t="s">
        <v>0</v>
      </c>
      <c r="B95" s="37">
        <v>4.40329E-2</v>
      </c>
      <c r="C95" s="34">
        <v>4.1989765999999998E-2</v>
      </c>
      <c r="D95" s="34">
        <v>4.3201730000000001E-2</v>
      </c>
      <c r="E95" s="34">
        <v>4.0989169999999998E-2</v>
      </c>
      <c r="F95" s="34">
        <v>4.0551166999999999E-2</v>
      </c>
      <c r="G95" s="34">
        <v>4.0566959999999999E-2</v>
      </c>
      <c r="H95" s="34">
        <v>4.1050455999999999E-2</v>
      </c>
      <c r="I95" s="34">
        <v>4.3162499999999999E-2</v>
      </c>
      <c r="J95" s="34">
        <v>4.4870689999999998E-2</v>
      </c>
      <c r="K95" s="34">
        <v>4.5428789999999997E-2</v>
      </c>
      <c r="L95" s="34">
        <v>4.6006779999999997E-2</v>
      </c>
      <c r="M95" s="34">
        <v>4.6267830000000003E-2</v>
      </c>
      <c r="N95" s="34">
        <v>4.6564184000000002E-2</v>
      </c>
      <c r="O95" s="34">
        <v>4.6258779999999999E-2</v>
      </c>
      <c r="P95" s="34">
        <v>4.6361632999999999E-2</v>
      </c>
      <c r="Q95" s="34">
        <v>4.5911069999999998E-2</v>
      </c>
      <c r="R95" s="34">
        <v>4.6664964000000003E-2</v>
      </c>
      <c r="S95" s="35" t="s">
        <v>0</v>
      </c>
      <c r="T95" s="35" t="s">
        <v>0</v>
      </c>
      <c r="U95" s="35">
        <v>4.0230487000000002E-2</v>
      </c>
      <c r="V95" s="35">
        <v>4.2609435000000001E-2</v>
      </c>
      <c r="W95" s="35">
        <v>4.4582049999999998E-2</v>
      </c>
      <c r="X95" s="35">
        <v>4.8548902999999997E-2</v>
      </c>
      <c r="Y95" s="35">
        <v>4.7752860000000001E-2</v>
      </c>
      <c r="Z95" s="35">
        <v>4.1600476999999997E-2</v>
      </c>
      <c r="AA95" s="35">
        <v>4.3708312999999999E-2</v>
      </c>
      <c r="AB95" s="35" t="s">
        <v>0</v>
      </c>
      <c r="AC95" s="36" t="s">
        <v>0</v>
      </c>
      <c r="AD95" s="29" t="s">
        <v>0</v>
      </c>
      <c r="AE95" s="29">
        <v>3.7868560000000002E-2</v>
      </c>
      <c r="AF95" s="29">
        <v>4.6928737000000012E-2</v>
      </c>
      <c r="AG95" s="29">
        <v>4.3451823000000001E-2</v>
      </c>
      <c r="AH95" s="29">
        <v>4.1455217000000003E-2</v>
      </c>
      <c r="AI95" s="29">
        <v>4.1206094999999998E-2</v>
      </c>
      <c r="AJ95" s="29">
        <v>4.7943145E-2</v>
      </c>
      <c r="AK95" s="3">
        <f t="shared" si="1"/>
        <v>4.392551573333333E-2</v>
      </c>
      <c r="AP95" s="2">
        <f>((AK95-AK$21)*100)/AK$21</f>
        <v>-3.1927894266712937</v>
      </c>
    </row>
    <row r="96" spans="1:47" x14ac:dyDescent="0.25">
      <c r="A96" t="s">
        <v>0</v>
      </c>
      <c r="B96" s="37">
        <v>4.0685024E-2</v>
      </c>
      <c r="C96" s="34">
        <v>3.3023283E-2</v>
      </c>
      <c r="D96" s="34">
        <v>3.3053107999999998E-2</v>
      </c>
      <c r="E96" s="34">
        <v>2.9728146E-2</v>
      </c>
      <c r="F96" s="34">
        <v>3.3396083999999999E-2</v>
      </c>
      <c r="G96" s="34">
        <v>3.6374107000000003E-2</v>
      </c>
      <c r="H96" s="34">
        <v>3.8650657999999997E-2</v>
      </c>
      <c r="I96" s="34">
        <v>4.1162509999999999E-2</v>
      </c>
      <c r="J96" s="34">
        <v>4.2644605000000002E-2</v>
      </c>
      <c r="K96" s="34">
        <v>4.4284235999999998E-2</v>
      </c>
      <c r="L96" s="34">
        <v>4.5074027000000003E-2</v>
      </c>
      <c r="M96" s="34">
        <v>4.5645155E-2</v>
      </c>
      <c r="N96" s="34">
        <v>4.6884503000000001E-2</v>
      </c>
      <c r="O96" s="34">
        <v>4.9904524999999998E-2</v>
      </c>
      <c r="P96" s="34">
        <v>5.0172330000000001E-2</v>
      </c>
      <c r="Q96" s="34">
        <v>5.1950089999999997E-2</v>
      </c>
      <c r="R96" s="34">
        <v>5.1825672000000003E-2</v>
      </c>
      <c r="S96" s="35" t="s">
        <v>0</v>
      </c>
      <c r="T96" s="35" t="s">
        <v>0</v>
      </c>
      <c r="U96" s="35">
        <v>4.1391417E-2</v>
      </c>
      <c r="V96" s="35">
        <v>4.2601325000000002E-2</v>
      </c>
      <c r="W96" s="35">
        <v>4.1871025999999999E-2</v>
      </c>
      <c r="X96" s="35">
        <v>4.2709950000000003E-2</v>
      </c>
      <c r="Y96" s="35">
        <v>5.1858183000000002E-2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4.5711257000000012E-2</v>
      </c>
      <c r="AG96" s="29">
        <v>4.1542745999999998E-2</v>
      </c>
      <c r="AH96" s="29">
        <v>4.3757434999999997E-2</v>
      </c>
      <c r="AI96" s="29">
        <v>4.3292377E-2</v>
      </c>
      <c r="AJ96" s="29">
        <v>4.5359940000000001E-2</v>
      </c>
      <c r="AK96" s="3">
        <f t="shared" si="1"/>
        <v>4.2761248851851855E-2</v>
      </c>
      <c r="AP96" s="2">
        <f>((AK96-AK$22)*100)/AK$22</f>
        <v>-3.5253946648036445</v>
      </c>
    </row>
    <row r="97" spans="1:45" x14ac:dyDescent="0.25">
      <c r="A97" t="s">
        <v>0</v>
      </c>
      <c r="B97" s="37">
        <v>3.7453203999999997E-2</v>
      </c>
      <c r="C97" s="34">
        <v>2.8813490000000001E-2</v>
      </c>
      <c r="D97" s="34">
        <v>3.0735410000000001E-2</v>
      </c>
      <c r="E97" s="34">
        <v>2.8688198000000002E-2</v>
      </c>
      <c r="F97" s="34">
        <v>2.9126741000000001E-2</v>
      </c>
      <c r="G97" s="34">
        <v>3.1829499999999997E-2</v>
      </c>
      <c r="H97" s="34">
        <v>3.1788174000000002E-2</v>
      </c>
      <c r="I97" s="34">
        <v>3.3387470000000002E-2</v>
      </c>
      <c r="J97" s="34">
        <v>3.4790937000000001E-2</v>
      </c>
      <c r="K97" s="34">
        <v>3.7477919999999998E-2</v>
      </c>
      <c r="L97" s="34">
        <v>3.7991381999999997E-2</v>
      </c>
      <c r="M97" s="34">
        <v>3.9939556000000001E-2</v>
      </c>
      <c r="N97" s="34">
        <v>4.191889E-2</v>
      </c>
      <c r="O97" s="34">
        <v>4.1969254999999997E-2</v>
      </c>
      <c r="P97" s="34">
        <v>4.4688800000000001E-2</v>
      </c>
      <c r="Q97" s="34">
        <v>4.8901185E-2</v>
      </c>
      <c r="R97" s="34">
        <v>4.5153632999999999E-2</v>
      </c>
      <c r="S97" s="35" t="s">
        <v>0</v>
      </c>
      <c r="T97" s="35">
        <v>4.396692E-2</v>
      </c>
      <c r="U97" s="35">
        <v>4.0985536000000003E-2</v>
      </c>
      <c r="V97" s="35">
        <v>3.8440380000000003E-2</v>
      </c>
      <c r="W97" s="35">
        <v>3.9057713000000001E-2</v>
      </c>
      <c r="X97" s="35">
        <v>3.8561039999999998E-2</v>
      </c>
      <c r="Y97" s="35">
        <v>3.6442549999999997E-2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4.3826030000000002E-2</v>
      </c>
      <c r="AG97" s="29">
        <v>4.1066180000000001E-2</v>
      </c>
      <c r="AH97" s="29">
        <v>4.4521466000000003E-2</v>
      </c>
      <c r="AI97" s="29">
        <v>4.7143560000000001E-2</v>
      </c>
      <c r="AJ97" s="29">
        <v>4.4330019999999998E-2</v>
      </c>
      <c r="AK97" s="3">
        <f t="shared" si="1"/>
        <v>3.8678397857142853E-2</v>
      </c>
      <c r="AP97" s="2">
        <f>((AK97-AK$23)*100)/AK$23</f>
        <v>-3.2166034690443839</v>
      </c>
      <c r="AS97" t="s">
        <v>127</v>
      </c>
    </row>
    <row r="98" spans="1:45" x14ac:dyDescent="0.25">
      <c r="A98" t="s">
        <v>0</v>
      </c>
      <c r="B98" s="37">
        <v>4.1324872999999998E-2</v>
      </c>
      <c r="C98" s="34">
        <v>2.9957384E-2</v>
      </c>
      <c r="D98" s="34">
        <v>2.8817479E-2</v>
      </c>
      <c r="E98" s="34">
        <v>2.7842994999999999E-2</v>
      </c>
      <c r="F98" s="34">
        <v>2.8171048000000001E-2</v>
      </c>
      <c r="G98" s="34">
        <v>2.8622196999999999E-2</v>
      </c>
      <c r="H98" s="34">
        <v>3.0838480000000001E-2</v>
      </c>
      <c r="I98" s="34">
        <v>3.1363726000000001E-2</v>
      </c>
      <c r="J98" s="34">
        <v>3.1532650000000002E-2</v>
      </c>
      <c r="K98" s="34">
        <v>3.2040689999999997E-2</v>
      </c>
      <c r="L98" s="34">
        <v>3.4301470000000001E-2</v>
      </c>
      <c r="M98" s="34">
        <v>3.6376406E-2</v>
      </c>
      <c r="N98" s="34">
        <v>3.7429700000000003E-2</v>
      </c>
      <c r="O98" s="34">
        <v>3.8524803000000003E-2</v>
      </c>
      <c r="P98" s="34">
        <v>4.6092222999999988E-2</v>
      </c>
      <c r="Q98" s="34">
        <v>4.4344109999999999E-2</v>
      </c>
      <c r="R98" s="34" t="s">
        <v>0</v>
      </c>
      <c r="S98" s="35">
        <v>4.2228475000000001E-2</v>
      </c>
      <c r="T98" s="35">
        <v>3.7826720000000001E-2</v>
      </c>
      <c r="U98" s="35">
        <v>3.4033870000000001E-2</v>
      </c>
      <c r="V98" s="35">
        <v>3.4287224999999998E-2</v>
      </c>
      <c r="W98" s="35">
        <v>3.4321938000000003E-2</v>
      </c>
      <c r="X98" s="35">
        <v>3.4972443999999998E-2</v>
      </c>
      <c r="Y98" s="35">
        <v>3.1627602999999997E-2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4.3384697E-2</v>
      </c>
      <c r="AG98" s="29">
        <v>3.9922132999999999E-2</v>
      </c>
      <c r="AH98" s="29">
        <v>4.9032340000000001E-2</v>
      </c>
      <c r="AI98" s="29">
        <v>4.5880959999999998E-2</v>
      </c>
      <c r="AJ98" s="29">
        <v>4.5786859999999999E-2</v>
      </c>
      <c r="AK98" s="3">
        <f t="shared" si="1"/>
        <v>3.646019639285715E-2</v>
      </c>
      <c r="AP98" s="2">
        <f>((AK98-AK$24)*100)/AK$24</f>
        <v>-3.4731550861519755</v>
      </c>
    </row>
    <row r="99" spans="1:45" x14ac:dyDescent="0.25">
      <c r="A99" t="s">
        <v>0</v>
      </c>
      <c r="B99" s="37">
        <v>3.7466064E-2</v>
      </c>
      <c r="C99" s="34">
        <v>3.3258210000000003E-2</v>
      </c>
      <c r="D99" s="34">
        <v>2.9174313E-2</v>
      </c>
      <c r="E99" s="34">
        <v>2.7236525000000001E-2</v>
      </c>
      <c r="F99" s="34">
        <v>2.6459599E-2</v>
      </c>
      <c r="G99" s="34">
        <v>2.6494398999999998E-2</v>
      </c>
      <c r="H99" s="34">
        <v>2.8037300000000001E-2</v>
      </c>
      <c r="I99" s="34">
        <v>2.9139657999999999E-2</v>
      </c>
      <c r="J99" s="34">
        <v>2.9365571E-2</v>
      </c>
      <c r="K99" s="34">
        <v>2.9327539999999999E-2</v>
      </c>
      <c r="L99" s="34">
        <v>3.0251357999999999E-2</v>
      </c>
      <c r="M99" s="34">
        <v>3.1594935999999997E-2</v>
      </c>
      <c r="N99" s="34">
        <v>3.2619357000000002E-2</v>
      </c>
      <c r="O99" s="34">
        <v>3.5526796999999999E-2</v>
      </c>
      <c r="P99" s="38">
        <v>4.1895173000000001E-2</v>
      </c>
      <c r="Q99" s="38" t="s">
        <v>0</v>
      </c>
      <c r="R99" s="38">
        <v>4.1512689999999998E-2</v>
      </c>
      <c r="S99" s="35">
        <v>3.6295053000000001E-2</v>
      </c>
      <c r="T99" s="35">
        <v>3.3746726999999997E-2</v>
      </c>
      <c r="U99" s="35">
        <v>3.1746700000000003E-2</v>
      </c>
      <c r="V99" s="35">
        <v>3.0491317E-2</v>
      </c>
      <c r="W99" s="35">
        <v>3.0304330000000001E-2</v>
      </c>
      <c r="X99" s="35">
        <v>3.1267709999999997E-2</v>
      </c>
      <c r="Y99" s="35">
        <v>3.161104E-2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4.2043696999999998E-2</v>
      </c>
      <c r="AG99" s="29">
        <v>3.9358478000000002E-2</v>
      </c>
      <c r="AH99" s="29" t="s">
        <v>0</v>
      </c>
      <c r="AI99" s="29">
        <v>4.1474285999999999E-2</v>
      </c>
      <c r="AJ99" s="29">
        <v>4.7369003E-2</v>
      </c>
      <c r="AK99" s="3">
        <f t="shared" si="1"/>
        <v>3.352103077777778E-2</v>
      </c>
      <c r="AP99" s="2">
        <f>((AK99-AK$25)*100)/AK$25</f>
        <v>-2.8235477342636708</v>
      </c>
    </row>
    <row r="100" spans="1:45" x14ac:dyDescent="0.25">
      <c r="A100" t="s">
        <v>0</v>
      </c>
      <c r="B100" s="37">
        <v>3.4215669999999997E-2</v>
      </c>
      <c r="C100" s="34">
        <v>3.2175478E-2</v>
      </c>
      <c r="D100" s="34">
        <v>2.7873524E-2</v>
      </c>
      <c r="E100" s="34">
        <v>2.4870996999999999E-2</v>
      </c>
      <c r="F100" s="34">
        <v>2.4597966999999998E-2</v>
      </c>
      <c r="G100" s="34">
        <v>2.5018210999999999E-2</v>
      </c>
      <c r="H100" s="34">
        <v>2.5758736000000001E-2</v>
      </c>
      <c r="I100" s="34">
        <v>2.6960555000000001E-2</v>
      </c>
      <c r="J100" s="34">
        <v>2.6896105999999999E-2</v>
      </c>
      <c r="K100" s="34">
        <v>2.7430798999999999E-2</v>
      </c>
      <c r="L100" s="34">
        <v>2.7543297000000001E-2</v>
      </c>
      <c r="M100" s="34">
        <v>2.8111639000000001E-2</v>
      </c>
      <c r="N100" s="34">
        <v>2.774126E-2</v>
      </c>
      <c r="O100" s="34">
        <v>3.0349106000000001E-2</v>
      </c>
      <c r="P100" s="38" t="s">
        <v>0</v>
      </c>
      <c r="Q100" s="38">
        <v>3.6573785999999997E-2</v>
      </c>
      <c r="R100" s="38">
        <v>3.5849961999999999E-2</v>
      </c>
      <c r="S100" s="35">
        <v>3.4597549999999998E-2</v>
      </c>
      <c r="T100" s="35">
        <v>3.1114427E-2</v>
      </c>
      <c r="U100" s="35">
        <v>2.8605756999999999E-2</v>
      </c>
      <c r="V100" s="35">
        <v>2.7897121E-2</v>
      </c>
      <c r="W100" s="35">
        <v>2.8384785999999999E-2</v>
      </c>
      <c r="X100" s="35">
        <v>2.8292990000000001E-2</v>
      </c>
      <c r="Y100" s="35">
        <v>2.9762054E-2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4.7788087E-2</v>
      </c>
      <c r="AG100" s="29">
        <v>3.9958639999999997E-2</v>
      </c>
      <c r="AH100" s="29" t="s">
        <v>0</v>
      </c>
      <c r="AI100" s="29" t="s">
        <v>0</v>
      </c>
      <c r="AJ100" s="29" t="s">
        <v>0</v>
      </c>
      <c r="AK100" s="3">
        <f t="shared" si="1"/>
        <v>3.0334740200000002E-2</v>
      </c>
      <c r="AP100" s="2">
        <f>((AK100-AK$26)*100)/AK$26</f>
        <v>-2.6822359312709532</v>
      </c>
    </row>
    <row r="101" spans="1:45" x14ac:dyDescent="0.25">
      <c r="A101" t="s">
        <v>0</v>
      </c>
      <c r="B101" s="37" t="s">
        <v>0</v>
      </c>
      <c r="C101" s="34">
        <v>3.2838970000000002E-2</v>
      </c>
      <c r="D101" s="34">
        <v>2.8113277999999998E-2</v>
      </c>
      <c r="E101" s="34">
        <v>2.4084629999999999E-2</v>
      </c>
      <c r="F101" s="34">
        <v>2.4238550000000001E-2</v>
      </c>
      <c r="G101" s="34">
        <v>2.5731845E-2</v>
      </c>
      <c r="H101" s="34">
        <v>2.6507045999999999E-2</v>
      </c>
      <c r="I101" s="34">
        <v>2.6990767999999998E-2</v>
      </c>
      <c r="J101" s="34">
        <v>2.6704809999999999E-2</v>
      </c>
      <c r="K101" s="34">
        <v>2.6185758E-2</v>
      </c>
      <c r="L101" s="34">
        <v>2.6612061999999999E-2</v>
      </c>
      <c r="M101" s="34">
        <v>2.6109396E-2</v>
      </c>
      <c r="N101" s="34">
        <v>2.5133794000000001E-2</v>
      </c>
      <c r="O101" s="34">
        <v>2.8801426000000001E-2</v>
      </c>
      <c r="P101" s="38" t="s">
        <v>0</v>
      </c>
      <c r="Q101" s="38">
        <v>3.5364630000000001E-2</v>
      </c>
      <c r="R101" s="38">
        <v>3.4422725000000001E-2</v>
      </c>
      <c r="S101" s="35">
        <v>3.2311755999999997E-2</v>
      </c>
      <c r="T101" s="35">
        <v>2.9443255000000002E-2</v>
      </c>
      <c r="U101" s="35">
        <v>2.7154686000000001E-2</v>
      </c>
      <c r="V101" s="35">
        <v>2.7927403999999999E-2</v>
      </c>
      <c r="W101" s="35">
        <v>2.9046161000000001E-2</v>
      </c>
      <c r="X101" s="35">
        <v>2.8466261999999999E-2</v>
      </c>
      <c r="Y101" s="35">
        <v>3.0125339000000001E-2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4.7690753000000002E-2</v>
      </c>
      <c r="AG101" s="29">
        <v>3.6881477000000003E-2</v>
      </c>
      <c r="AH101" s="29" t="s">
        <v>0</v>
      </c>
      <c r="AI101" s="29" t="s">
        <v>0</v>
      </c>
      <c r="AJ101" s="29" t="s">
        <v>0</v>
      </c>
      <c r="AK101" s="3">
        <f t="shared" si="1"/>
        <v>2.9453615875000005E-2</v>
      </c>
      <c r="AP101" s="2">
        <f>((AK101-AK$27)*100)/AK$27</f>
        <v>-2.3181257033495624</v>
      </c>
    </row>
    <row r="102" spans="1:45" x14ac:dyDescent="0.25">
      <c r="A102" t="s">
        <v>0</v>
      </c>
      <c r="B102" s="37" t="s">
        <v>0</v>
      </c>
      <c r="C102" s="34">
        <v>3.7085584999999997E-2</v>
      </c>
      <c r="D102" s="34">
        <v>3.0984850000000001E-2</v>
      </c>
      <c r="E102" s="34">
        <v>2.5037877E-2</v>
      </c>
      <c r="F102" s="34">
        <v>2.5254983000000002E-2</v>
      </c>
      <c r="G102" s="34">
        <v>2.7898319000000001E-2</v>
      </c>
      <c r="H102" s="34">
        <v>2.8965478999999999E-2</v>
      </c>
      <c r="I102" s="34">
        <v>2.9883462999999999E-2</v>
      </c>
      <c r="J102" s="34">
        <v>3.0017458E-2</v>
      </c>
      <c r="K102" s="34">
        <v>2.7603563000000001E-2</v>
      </c>
      <c r="L102" s="34">
        <v>2.7706567000000001E-2</v>
      </c>
      <c r="M102" s="34">
        <v>2.7764607E-2</v>
      </c>
      <c r="N102" s="34">
        <v>2.6919985E-2</v>
      </c>
      <c r="O102" s="34">
        <v>2.9013404999999999E-2</v>
      </c>
      <c r="P102" s="38" t="s">
        <v>0</v>
      </c>
      <c r="Q102" s="38">
        <v>3.4291389999999998E-2</v>
      </c>
      <c r="R102" s="38">
        <v>3.7079609999999999E-2</v>
      </c>
      <c r="S102" s="35">
        <v>3.9185434999999998E-2</v>
      </c>
      <c r="T102" s="35">
        <v>3.0207125000000001E-2</v>
      </c>
      <c r="U102" s="35">
        <v>2.7857553E-2</v>
      </c>
      <c r="V102" s="35">
        <v>2.9249964E-2</v>
      </c>
      <c r="W102" s="35">
        <v>3.0841244E-2</v>
      </c>
      <c r="X102" s="35">
        <v>2.9566591999999999E-2</v>
      </c>
      <c r="Y102" s="35">
        <v>2.9414486E-2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3.0083160909090908E-2</v>
      </c>
      <c r="AP102" s="2">
        <f>((AK102-AK$28)*100)/AK$28</f>
        <v>-2.3137627854920511</v>
      </c>
    </row>
    <row r="103" spans="1:45" x14ac:dyDescent="0.25">
      <c r="A103" s="32" t="s">
        <v>0</v>
      </c>
      <c r="B103" s="39" t="s">
        <v>0</v>
      </c>
      <c r="C103" s="32">
        <v>3.9659593E-2</v>
      </c>
      <c r="D103" s="32">
        <v>2.9710717000000001E-2</v>
      </c>
      <c r="E103" s="32">
        <v>2.9205249999999999E-2</v>
      </c>
      <c r="F103" s="32">
        <v>2.9400209E-2</v>
      </c>
      <c r="G103" s="32">
        <v>3.2109345999999997E-2</v>
      </c>
      <c r="H103" s="32">
        <v>3.353532E-2</v>
      </c>
      <c r="I103" s="32">
        <v>3.6269615999999998E-2</v>
      </c>
      <c r="J103" s="32">
        <v>3.5957500000000003E-2</v>
      </c>
      <c r="K103" s="32">
        <v>3.4449395000000001E-2</v>
      </c>
      <c r="L103" s="32">
        <v>3.2753539999999998E-2</v>
      </c>
      <c r="M103" s="32">
        <v>3.2484631999999999E-2</v>
      </c>
      <c r="N103" s="32">
        <v>2.8224556000000001E-2</v>
      </c>
      <c r="O103" s="32">
        <v>3.1844467000000001E-2</v>
      </c>
      <c r="P103" s="32" t="s">
        <v>0</v>
      </c>
      <c r="Q103" s="32" t="s">
        <v>0</v>
      </c>
      <c r="R103" s="32" t="s">
        <v>0</v>
      </c>
      <c r="S103" s="33">
        <v>3.8535840000000002E-2</v>
      </c>
      <c r="T103" s="33">
        <v>3.0915305000000001E-2</v>
      </c>
      <c r="U103" s="33">
        <v>3.1334568E-2</v>
      </c>
      <c r="V103" s="33">
        <v>3.3547778E-2</v>
      </c>
      <c r="W103" s="33">
        <v>3.4915389999999998E-2</v>
      </c>
      <c r="X103" s="33">
        <v>3.1080145E-2</v>
      </c>
      <c r="Y103" s="33">
        <v>2.8852605999999999E-2</v>
      </c>
      <c r="Z103" s="33" t="s">
        <v>0</v>
      </c>
      <c r="AA103" s="40" t="s">
        <v>0</v>
      </c>
      <c r="AB103" s="40">
        <v>2.1714898E-2</v>
      </c>
      <c r="AC103" s="40">
        <v>1.9519294E-2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3.163727113636363E-2</v>
      </c>
      <c r="AP103" s="2">
        <f>((AK103-AK$29)*100)/AK$29</f>
        <v>-1.9949699178387679</v>
      </c>
    </row>
    <row r="104" spans="1:45" x14ac:dyDescent="0.25">
      <c r="A104" s="31" t="s">
        <v>0</v>
      </c>
      <c r="B104" s="41" t="s">
        <v>0</v>
      </c>
      <c r="C104" s="31" t="s">
        <v>0</v>
      </c>
      <c r="D104" s="31">
        <v>3.4455325000000002E-2</v>
      </c>
      <c r="E104" s="31">
        <v>3.0569438000000001E-2</v>
      </c>
      <c r="F104" s="31">
        <v>3.0450103999999999E-2</v>
      </c>
      <c r="G104" s="31">
        <v>2.9636111E-2</v>
      </c>
      <c r="H104" s="31">
        <v>3.0612219999999999E-2</v>
      </c>
      <c r="I104" s="31">
        <v>3.1924670000000002E-2</v>
      </c>
      <c r="J104" s="31">
        <v>3.3787976999999997E-2</v>
      </c>
      <c r="K104" s="31">
        <v>3.4263566000000002E-2</v>
      </c>
      <c r="L104" s="31">
        <v>3.4286845000000003E-2</v>
      </c>
      <c r="M104" s="31">
        <v>3.2979622E-2</v>
      </c>
      <c r="N104" s="31">
        <v>2.8123222E-2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3.4960289999999998E-2</v>
      </c>
      <c r="T104" s="33">
        <v>3.1902105E-2</v>
      </c>
      <c r="U104" s="33">
        <v>3.0068062E-2</v>
      </c>
      <c r="V104" s="33">
        <v>3.1433540000000003E-2</v>
      </c>
      <c r="W104" s="33">
        <v>3.6882749999999999E-2</v>
      </c>
      <c r="X104" s="33">
        <v>3.4930570000000001E-2</v>
      </c>
      <c r="Y104" s="33">
        <v>3.0025650000000001E-2</v>
      </c>
      <c r="Z104" s="33">
        <v>2.7752269999999999E-2</v>
      </c>
      <c r="AA104" s="40">
        <v>2.5123007999999999E-2</v>
      </c>
      <c r="AB104" s="40">
        <v>2.0276341999999999E-2</v>
      </c>
      <c r="AC104" s="40">
        <v>1.7980840000000001E-2</v>
      </c>
      <c r="AD104" s="40">
        <v>1.8803523999999999E-2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3.0053393521739129E-2</v>
      </c>
      <c r="AP104" s="2">
        <f>((AK104-AK$30)*100)/AK$30</f>
        <v>-1.9088552558145386</v>
      </c>
    </row>
    <row r="105" spans="1:45" x14ac:dyDescent="0.25">
      <c r="A105" s="31" t="s">
        <v>0</v>
      </c>
      <c r="B105" s="41" t="s">
        <v>0</v>
      </c>
      <c r="C105" s="31" t="s">
        <v>0</v>
      </c>
      <c r="D105" s="31">
        <v>3.2630388000000003E-2</v>
      </c>
      <c r="E105" s="31">
        <v>2.8742569999999999E-2</v>
      </c>
      <c r="F105" s="31">
        <v>3.0456085000000001E-2</v>
      </c>
      <c r="G105" s="31">
        <v>3.0024275E-2</v>
      </c>
      <c r="H105" s="31">
        <v>2.9361867999999999E-2</v>
      </c>
      <c r="I105" s="31">
        <v>2.9939094999999999E-2</v>
      </c>
      <c r="J105" s="31">
        <v>3.0737693999999999E-2</v>
      </c>
      <c r="K105" s="31">
        <v>3.1810480000000002E-2</v>
      </c>
      <c r="L105" s="31">
        <v>3.1711589999999998E-2</v>
      </c>
      <c r="M105" s="31">
        <v>3.0623689999999999E-2</v>
      </c>
      <c r="N105" s="31">
        <v>2.8327458E-2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3.0357828E-2</v>
      </c>
      <c r="T105" s="33">
        <v>3.077336E-2</v>
      </c>
      <c r="U105" s="33">
        <v>2.986138E-2</v>
      </c>
      <c r="V105" s="33">
        <v>2.8875194E-2</v>
      </c>
      <c r="W105" s="33">
        <v>3.0014716E-2</v>
      </c>
      <c r="X105" s="33">
        <v>3.3117470000000003E-2</v>
      </c>
      <c r="Y105" s="33">
        <v>2.9589193E-2</v>
      </c>
      <c r="Z105" s="33" t="s">
        <v>0</v>
      </c>
      <c r="AA105" s="40">
        <v>1.9222640999999999E-2</v>
      </c>
      <c r="AB105" s="40">
        <v>1.7518977000000002E-2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2.91847976E-2</v>
      </c>
      <c r="AP105" s="2">
        <f>((AK105-AK$31)*100)/AK$31</f>
        <v>-8.2597019247180922E-2</v>
      </c>
    </row>
    <row r="106" spans="1:45" x14ac:dyDescent="0.25">
      <c r="A106" s="31" t="s">
        <v>0</v>
      </c>
      <c r="B106" s="41" t="s">
        <v>0</v>
      </c>
      <c r="C106" s="31" t="s">
        <v>0</v>
      </c>
      <c r="D106" s="31">
        <v>2.7240956E-2</v>
      </c>
      <c r="E106" s="31">
        <v>2.9841880000000001E-2</v>
      </c>
      <c r="F106" s="31">
        <v>2.8851515000000001E-2</v>
      </c>
      <c r="G106" s="31">
        <v>2.8194552000000001E-2</v>
      </c>
      <c r="H106" s="31">
        <v>2.7782680000000001E-2</v>
      </c>
      <c r="I106" s="31">
        <v>2.7406060999999999E-2</v>
      </c>
      <c r="J106" s="31">
        <v>2.7264822000000001E-2</v>
      </c>
      <c r="K106" s="31">
        <v>2.7352251000000001E-2</v>
      </c>
      <c r="L106" s="31">
        <v>2.7275812E-2</v>
      </c>
      <c r="M106" s="31">
        <v>2.6155538999999998E-2</v>
      </c>
      <c r="N106" s="31">
        <v>2.2764873000000001E-2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2.7326130000000001E-2</v>
      </c>
      <c r="U106" s="33">
        <v>2.7858956000000001E-2</v>
      </c>
      <c r="V106" s="33">
        <v>2.6128084999999999E-2</v>
      </c>
      <c r="W106" s="33">
        <v>2.4995976999999999E-2</v>
      </c>
      <c r="X106" s="33">
        <v>2.6649297999999998E-2</v>
      </c>
      <c r="Y106" s="33">
        <v>2.6536983E-2</v>
      </c>
      <c r="Z106" s="33">
        <v>2.3561532E-2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2.6843772333333335E-2</v>
      </c>
      <c r="AP106" s="2">
        <f>((AK106-AK$32)*100)/AK$32</f>
        <v>4.318191473135756</v>
      </c>
    </row>
    <row r="107" spans="1:45" x14ac:dyDescent="0.25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2.7755247E-2</v>
      </c>
      <c r="F107" s="31">
        <v>2.6990351999999999E-2</v>
      </c>
      <c r="G107" s="31">
        <v>2.653521E-2</v>
      </c>
      <c r="H107" s="31">
        <v>2.5716976999999999E-2</v>
      </c>
      <c r="I107" s="31">
        <v>2.4488053999999999E-2</v>
      </c>
      <c r="J107" s="31">
        <v>2.3293225000000001E-2</v>
      </c>
      <c r="K107" s="31">
        <v>2.2867436000000001E-2</v>
      </c>
      <c r="L107" s="31">
        <v>2.2296013E-2</v>
      </c>
      <c r="M107" s="31">
        <v>2.1853007000000001E-2</v>
      </c>
      <c r="N107" s="31">
        <v>1.4881241999999999E-2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2.2598678000000001E-2</v>
      </c>
      <c r="V107" s="33">
        <v>1.9621322E-2</v>
      </c>
      <c r="W107" s="33">
        <v>1.7774766000000001E-2</v>
      </c>
      <c r="X107" s="33">
        <v>1.9495497000000001E-2</v>
      </c>
      <c r="Y107" s="33">
        <v>1.8649771999999998E-2</v>
      </c>
      <c r="Z107" s="33">
        <v>1.6206630999999999E-2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2.1938964312500003E-2</v>
      </c>
      <c r="AP107" s="2">
        <f>((AK107-AK$33)*100)/AK$33</f>
        <v>9.2090780125321814</v>
      </c>
    </row>
    <row r="108" spans="1:45" x14ac:dyDescent="0.25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2.2789046E-2</v>
      </c>
      <c r="F108" s="27">
        <v>3.01312E-2</v>
      </c>
      <c r="G108" s="27">
        <v>2.7298198999999999E-2</v>
      </c>
      <c r="H108" s="27">
        <v>3.3833074999999997E-2</v>
      </c>
      <c r="I108" s="27">
        <v>2.9332899999999999E-2</v>
      </c>
      <c r="J108" s="27">
        <v>2.5161833000000002E-2</v>
      </c>
      <c r="K108" s="27">
        <v>1.8712748000000001E-2</v>
      </c>
      <c r="L108" s="27">
        <v>1.5397335999999999E-2</v>
      </c>
      <c r="M108" s="27">
        <v>1.3765817499999999E-2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1.1983038999999999E-2</v>
      </c>
      <c r="V108" s="27">
        <v>1.3257052E-2</v>
      </c>
      <c r="W108" s="27">
        <v>1.5907853999999999E-2</v>
      </c>
      <c r="X108" s="27">
        <v>2.4584675E-2</v>
      </c>
      <c r="Y108" s="27">
        <v>2.2868771E-2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2.1787396107142858E-2</v>
      </c>
      <c r="AP108" s="2">
        <f>((AK108-AK$34)*100)/AK$34</f>
        <v>6.5526073655643966</v>
      </c>
    </row>
    <row r="109" spans="1:45" x14ac:dyDescent="0.25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1.9513394999999999E-2</v>
      </c>
      <c r="H109" s="27">
        <v>1.9086289999999999E-2</v>
      </c>
      <c r="I109" s="27">
        <v>1.8989565E-2</v>
      </c>
      <c r="J109" s="27">
        <v>1.3819389E-2</v>
      </c>
      <c r="K109" s="27">
        <v>2.7704653999999999E-2</v>
      </c>
      <c r="L109" s="27">
        <v>2.1824396999999999E-2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1.6899291E-2</v>
      </c>
      <c r="V109" s="27">
        <v>2.2348577000000001E-2</v>
      </c>
      <c r="W109" s="27">
        <v>2.8129984E-2</v>
      </c>
      <c r="X109" s="27">
        <v>1.2689089000000001E-2</v>
      </c>
      <c r="Y109" s="27">
        <v>2.0237742E-2</v>
      </c>
      <c r="Z109" s="27">
        <v>1.1164754000000001E-2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1.9367260583333334E-2</v>
      </c>
      <c r="AP109" s="2">
        <f>((AK109-AK$35)*100)/AK$35</f>
        <v>-29.445059819753265</v>
      </c>
    </row>
    <row r="110" spans="1:45" x14ac:dyDescent="0.25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1.5551381E-2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1.7897896E-2</v>
      </c>
      <c r="U110" s="25">
        <v>1.9177548999999999E-2</v>
      </c>
      <c r="V110" s="25" t="s">
        <v>0</v>
      </c>
      <c r="W110" s="25" t="s">
        <v>0</v>
      </c>
      <c r="X110" s="25">
        <v>1.427076E-2</v>
      </c>
      <c r="Y110" s="25">
        <v>1.6994929999999998E-2</v>
      </c>
      <c r="Z110" s="25">
        <v>2.6219376999999999E-2</v>
      </c>
      <c r="AA110" s="25">
        <v>1.7226588000000001E-2</v>
      </c>
      <c r="AB110" s="25">
        <v>2.7135797E-2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1.9309284749999999E-2</v>
      </c>
      <c r="AP110" s="22">
        <f>((AK110-AK$36)*100)/AK$36</f>
        <v>-6.6909951566193699</v>
      </c>
    </row>
    <row r="111" spans="1:45" x14ac:dyDescent="0.25">
      <c r="A111" s="25">
        <v>1.8635242999999999E-2</v>
      </c>
      <c r="B111" s="26">
        <v>2.5971964E-2</v>
      </c>
      <c r="C111" s="25">
        <v>8.4062800000000007E-2</v>
      </c>
      <c r="D111" s="25">
        <v>5.8790139999999998E-2</v>
      </c>
      <c r="E111" s="25">
        <v>4.3971580000000003E-2</v>
      </c>
      <c r="F111" s="25">
        <v>4.0343300000000012E-2</v>
      </c>
      <c r="G111" s="25">
        <v>3.7519913000000002E-2</v>
      </c>
      <c r="H111" s="25">
        <v>3.5394460000000003E-2</v>
      </c>
      <c r="I111" s="25">
        <v>3.4092005000000002E-2</v>
      </c>
      <c r="J111" s="25">
        <v>1.8154275000000001E-2</v>
      </c>
      <c r="K111" s="25">
        <v>3.3468716000000003E-2</v>
      </c>
      <c r="L111" s="25">
        <v>3.349183E-2</v>
      </c>
      <c r="M111" s="25">
        <v>3.3911603999999998E-2</v>
      </c>
      <c r="N111" s="25">
        <v>1.8267802999999999E-2</v>
      </c>
      <c r="O111" s="25">
        <v>5.0307854999999999E-2</v>
      </c>
      <c r="P111" s="25">
        <v>3.8614783E-2</v>
      </c>
      <c r="Q111" s="25">
        <v>2.4042837000000001E-2</v>
      </c>
      <c r="R111" s="25">
        <v>2.1688220000000001E-2</v>
      </c>
      <c r="S111" s="25">
        <v>3.7403065999999999E-2</v>
      </c>
      <c r="T111" s="25">
        <v>1.8426616E-2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7.4250065000000004E-2</v>
      </c>
      <c r="Z111" s="25">
        <v>2.3564575000000001E-2</v>
      </c>
      <c r="AA111" s="25">
        <v>7.7887855000000006E-2</v>
      </c>
      <c r="AB111" s="25">
        <v>1.6517693E-2</v>
      </c>
      <c r="AC111" s="25">
        <v>1.6942522000000002E-2</v>
      </c>
      <c r="AD111" s="25">
        <v>6.9414970000000006E-2</v>
      </c>
      <c r="AE111" s="25">
        <v>7.5565469999999996E-2</v>
      </c>
      <c r="AF111" s="25">
        <v>2.6103330000000001E-2</v>
      </c>
      <c r="AG111" s="25">
        <v>2.0947787999999998E-2</v>
      </c>
      <c r="AH111" s="25">
        <v>2.1257696999999999E-2</v>
      </c>
      <c r="AI111" s="25">
        <v>2.0647088000000001E-2</v>
      </c>
      <c r="AJ111" s="25">
        <v>1.9498057999999999E-2</v>
      </c>
      <c r="AK111" s="3">
        <f t="shared" si="1"/>
        <v>3.6536128781249996E-2</v>
      </c>
      <c r="AP111" s="22">
        <f>((AK111-AK$37)*100)/AK$37</f>
        <v>21.123427244514559</v>
      </c>
    </row>
    <row r="112" spans="1:45" x14ac:dyDescent="0.25">
      <c r="A112" t="s">
        <v>54</v>
      </c>
      <c r="AK112" s="17">
        <f>SUM(A76:AJ109)/867</f>
        <v>3.3364444868512082E-2</v>
      </c>
      <c r="AP112" s="23">
        <f>((AK112-AK$38)*100)/AK$38</f>
        <v>-1.6661157324598332</v>
      </c>
      <c r="AQ112" s="24" t="s">
        <v>125</v>
      </c>
    </row>
    <row r="113" spans="1:47" x14ac:dyDescent="0.25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0</v>
      </c>
      <c r="B114" s="26">
        <v>2.0254344000000001E-2</v>
      </c>
      <c r="C114" s="25">
        <v>1.787238E-2</v>
      </c>
      <c r="D114" s="25">
        <v>2.7135240000000001E-2</v>
      </c>
      <c r="E114" s="25">
        <v>1.5333451999999999E-2</v>
      </c>
      <c r="F114" s="25">
        <v>6.530039E-2</v>
      </c>
      <c r="G114" s="25">
        <v>6.1113625999999997E-2</v>
      </c>
      <c r="H114" s="25">
        <v>7.2611389999999998E-2</v>
      </c>
      <c r="I114" s="25">
        <v>1.9877974E-2</v>
      </c>
      <c r="J114" s="25">
        <v>1.573074E-2</v>
      </c>
      <c r="K114" s="25">
        <v>4.3426063000000001E-2</v>
      </c>
      <c r="L114" s="25">
        <v>2.5750196E-2</v>
      </c>
      <c r="M114" s="25">
        <v>3.0768054E-2</v>
      </c>
      <c r="N114" s="25">
        <v>2.0627841000000001E-2</v>
      </c>
      <c r="O114" s="25">
        <v>2.6950482000000001E-2</v>
      </c>
      <c r="P114" s="25">
        <v>1.4306842E-2</v>
      </c>
      <c r="Q114" s="25">
        <v>1.5634664999999999E-2</v>
      </c>
      <c r="R114" s="25">
        <v>2.1612097E-2</v>
      </c>
      <c r="S114" s="25">
        <v>6.5721779999999994E-2</v>
      </c>
      <c r="T114" s="25">
        <v>1.856872E-2</v>
      </c>
      <c r="U114" s="25">
        <v>5.7890392999999998E-2</v>
      </c>
      <c r="V114" s="25">
        <v>5.6561988000000001E-2</v>
      </c>
      <c r="W114" s="25">
        <v>6.8111439999999995E-2</v>
      </c>
      <c r="X114" s="25">
        <v>2.2278650000000001E-2</v>
      </c>
      <c r="Y114" s="25">
        <v>6.4496600000000001E-2</v>
      </c>
      <c r="Z114" s="25">
        <v>3.9910898E-2</v>
      </c>
      <c r="AA114" s="25">
        <v>2.8441971E-2</v>
      </c>
      <c r="AB114" s="25">
        <v>4.8324775E-2</v>
      </c>
      <c r="AC114" s="25">
        <v>1.9579058999999999E-2</v>
      </c>
      <c r="AD114" s="25">
        <v>4.7428989999999997E-2</v>
      </c>
      <c r="AE114" s="25">
        <v>2.1828317999999999E-2</v>
      </c>
      <c r="AF114" s="25">
        <v>2.5814956E-2</v>
      </c>
      <c r="AG114" s="25">
        <v>2.3862837000000001E-2</v>
      </c>
      <c r="AH114" s="25">
        <v>1.7830037E-2</v>
      </c>
      <c r="AI114" s="25">
        <v>1.9431943E-2</v>
      </c>
      <c r="AJ114" s="25" t="s">
        <v>0</v>
      </c>
      <c r="AK114" s="3">
        <f>AVERAGE(A114:AJ114)</f>
        <v>3.4129092088235294E-2</v>
      </c>
      <c r="AM114" s="6" t="s">
        <v>94</v>
      </c>
      <c r="AO114" s="2">
        <f>SUM(A147:AJ148)/40</f>
        <v>2.7159690000000014E-2</v>
      </c>
      <c r="AP114" s="2">
        <f>((AK114-AK$3)*100)/AK$3</f>
        <v>1.1602726424604586</v>
      </c>
      <c r="AR114" s="6" t="s">
        <v>94</v>
      </c>
      <c r="AS114" s="2"/>
      <c r="AT114" s="2">
        <f>((AO114-AO$3)*100)/AO$3</f>
        <v>-3.9284899753659666</v>
      </c>
    </row>
    <row r="115" spans="1:47" x14ac:dyDescent="0.25">
      <c r="A115" s="27">
        <v>2.4735712999999999E-2</v>
      </c>
      <c r="B115" s="28">
        <v>2.1643427999999999E-2</v>
      </c>
      <c r="C115" s="27">
        <v>1.7135813999999999E-2</v>
      </c>
      <c r="D115" s="27">
        <v>1.4582583E-2</v>
      </c>
      <c r="E115" s="27">
        <v>1.3076384999999999E-2</v>
      </c>
      <c r="F115" s="27">
        <v>2.2130272999999999E-2</v>
      </c>
      <c r="G115" s="27">
        <v>3.5263642999999997E-2</v>
      </c>
      <c r="H115" s="27">
        <v>2.9842649999999998E-2</v>
      </c>
      <c r="I115" s="27">
        <v>1.6955411E-2</v>
      </c>
      <c r="J115" s="27">
        <v>3.4868522999999998E-2</v>
      </c>
      <c r="K115" s="27">
        <v>3.9979365000000003E-2</v>
      </c>
      <c r="L115" s="27">
        <v>3.8121950000000002E-2</v>
      </c>
      <c r="M115" s="27">
        <v>3.3373132E-2</v>
      </c>
      <c r="N115" s="27">
        <v>3.5436910000000002E-2</v>
      </c>
      <c r="O115" s="27">
        <v>3.7432239999999999E-2</v>
      </c>
      <c r="P115" s="27">
        <v>3.5671330000000001E-2</v>
      </c>
      <c r="Q115" s="27">
        <v>3.7484187999999988E-2</v>
      </c>
      <c r="R115" s="27">
        <v>2.3517834000000001E-2</v>
      </c>
      <c r="S115" s="27">
        <v>1.7332703000000001E-2</v>
      </c>
      <c r="T115" s="27">
        <v>3.5587830000000001E-2</v>
      </c>
      <c r="U115" s="27">
        <v>1.9039772E-2</v>
      </c>
      <c r="V115" s="27">
        <v>4.5231853000000002E-2</v>
      </c>
      <c r="W115" s="27">
        <v>2.4638558000000001E-2</v>
      </c>
      <c r="X115" s="27">
        <v>6.1958007999999988E-2</v>
      </c>
      <c r="Y115" s="27">
        <v>4.8450593E-2</v>
      </c>
      <c r="Z115" s="27">
        <v>1.9310767E-2</v>
      </c>
      <c r="AA115" s="27">
        <v>1.8538222E-2</v>
      </c>
      <c r="AB115" s="27">
        <v>2.375795E-2</v>
      </c>
      <c r="AC115" s="27">
        <v>2.0854706000000001E-2</v>
      </c>
      <c r="AD115" s="27">
        <v>1.9810984E-2</v>
      </c>
      <c r="AE115" s="27">
        <v>1.2901958E-2</v>
      </c>
      <c r="AF115" s="27">
        <v>1.0269267E-2</v>
      </c>
      <c r="AG115" s="27">
        <v>1.9050114E-2</v>
      </c>
      <c r="AH115" s="27">
        <v>2.1322034E-2</v>
      </c>
      <c r="AI115" s="27">
        <v>2.4594106000000001E-2</v>
      </c>
      <c r="AJ115" s="27">
        <v>3.0945480000000001E-2</v>
      </c>
      <c r="AK115" s="3">
        <f t="shared" ref="AK115:AK178" si="2">AVERAGE(A115:AJ115)</f>
        <v>2.7356841027777776E-2</v>
      </c>
      <c r="AM115" s="6" t="s">
        <v>116</v>
      </c>
      <c r="AO115" s="2">
        <f>SUM(A113:AJ114)/34</f>
        <v>3.4129092088235294E-2</v>
      </c>
      <c r="AP115" s="2">
        <f>((AK115-AK$4)*100)/AK$4</f>
        <v>6.4765294653905965</v>
      </c>
      <c r="AR115" s="6" t="s">
        <v>116</v>
      </c>
      <c r="AS115" s="2"/>
      <c r="AT115" s="1">
        <f>((AO115-AO$4)*100)/AO$4</f>
        <v>1.1602726424604586</v>
      </c>
    </row>
    <row r="116" spans="1:47" x14ac:dyDescent="0.25">
      <c r="A116" s="27">
        <v>1.4909965000000001E-2</v>
      </c>
      <c r="B116" s="28">
        <v>1.3700351E-2</v>
      </c>
      <c r="C116" s="27">
        <v>1.3529184E-2</v>
      </c>
      <c r="D116" s="27">
        <v>1.4374115E-2</v>
      </c>
      <c r="E116" s="27">
        <v>1.4326272500000001E-2</v>
      </c>
      <c r="F116" s="27">
        <v>1.3344343999999999E-2</v>
      </c>
      <c r="G116" s="27">
        <v>1.3584292499999999E-2</v>
      </c>
      <c r="H116" s="27">
        <v>1.4270415E-2</v>
      </c>
      <c r="I116" s="27">
        <v>1.47486515E-2</v>
      </c>
      <c r="J116" s="27">
        <v>1.5648401999999999E-2</v>
      </c>
      <c r="K116" s="27">
        <v>1.7345429999999998E-2</v>
      </c>
      <c r="L116" s="27">
        <v>1.7240967999999999E-2</v>
      </c>
      <c r="M116" s="27">
        <v>1.6428944000000001E-2</v>
      </c>
      <c r="N116" s="27">
        <v>1.52577935E-2</v>
      </c>
      <c r="O116" s="27">
        <v>1.4306113000000001E-2</v>
      </c>
      <c r="P116" s="27">
        <v>1.3993535E-2</v>
      </c>
      <c r="Q116" s="27">
        <v>1.4145003999999999E-2</v>
      </c>
      <c r="R116" s="27">
        <v>1.3627736999999999E-2</v>
      </c>
      <c r="S116" s="27">
        <v>1.1023095E-2</v>
      </c>
      <c r="T116" s="27">
        <v>1.4576097999999999E-2</v>
      </c>
      <c r="U116" s="27">
        <v>1.3315277E-2</v>
      </c>
      <c r="V116" s="27">
        <v>1.6045752999999999E-2</v>
      </c>
      <c r="W116" s="27">
        <v>1.6527366000000002E-2</v>
      </c>
      <c r="X116" s="27">
        <v>1.5462389999999999E-2</v>
      </c>
      <c r="Y116" s="27">
        <v>1.4862584999999999E-2</v>
      </c>
      <c r="Z116" s="27">
        <v>1.4279498999999999E-2</v>
      </c>
      <c r="AA116" s="27">
        <v>1.3420057000000001E-2</v>
      </c>
      <c r="AB116" s="27">
        <v>1.2644526E-2</v>
      </c>
      <c r="AC116" s="27">
        <v>1.1390123E-2</v>
      </c>
      <c r="AD116" s="27">
        <v>1.2944828E-2</v>
      </c>
      <c r="AE116" s="27">
        <v>1.4136971999999999E-2</v>
      </c>
      <c r="AF116" s="27">
        <v>1.4280164E-2</v>
      </c>
      <c r="AG116" s="27">
        <v>1.3766206E-2</v>
      </c>
      <c r="AH116" s="27">
        <v>1.4426223E-2</v>
      </c>
      <c r="AI116" s="27">
        <v>1.4369112999999999E-2</v>
      </c>
      <c r="AJ116" s="27">
        <v>1.4415654E-2</v>
      </c>
      <c r="AK116" s="3">
        <f t="shared" si="2"/>
        <v>1.4351873499999997E-2</v>
      </c>
      <c r="AM116" s="10" t="s">
        <v>94</v>
      </c>
      <c r="AO116" s="2">
        <f>SUM(A145:AJ146)/26</f>
        <v>2.1467265884615387E-2</v>
      </c>
      <c r="AP116" s="2">
        <f>((AK116-AK$5)*100)/AK$5</f>
        <v>16.266955055086992</v>
      </c>
      <c r="AR116" s="10" t="s">
        <v>94</v>
      </c>
      <c r="AS116" s="2"/>
      <c r="AT116" s="1">
        <f>((AO116-AO$5)*100)/AO$5</f>
        <v>-9.3420311422367242</v>
      </c>
    </row>
    <row r="117" spans="1:47" x14ac:dyDescent="0.25">
      <c r="A117" s="29">
        <v>1.8221992999999999E-2</v>
      </c>
      <c r="B117" s="30">
        <v>1.8402109E-2</v>
      </c>
      <c r="C117" s="29">
        <v>1.7663857000000002E-2</v>
      </c>
      <c r="D117" s="29">
        <v>1.9185806E-2</v>
      </c>
      <c r="E117" s="31">
        <v>2.0250877E-2</v>
      </c>
      <c r="F117" s="31">
        <v>2.0053798000000001E-2</v>
      </c>
      <c r="G117" s="31">
        <v>2.1633372000000001E-2</v>
      </c>
      <c r="H117" s="31">
        <v>2.1040276E-2</v>
      </c>
      <c r="I117" s="31">
        <v>2.2432905E-2</v>
      </c>
      <c r="J117" s="31">
        <v>2.3656745E-2</v>
      </c>
      <c r="K117" s="31">
        <v>2.3060358999999999E-2</v>
      </c>
      <c r="L117" s="31">
        <v>2.216419E-2</v>
      </c>
      <c r="M117" s="31">
        <v>2.1147929999999999E-2</v>
      </c>
      <c r="N117" s="31">
        <v>2.0638587E-2</v>
      </c>
      <c r="O117" s="31">
        <v>1.9787582000000001E-2</v>
      </c>
      <c r="P117" s="31">
        <v>1.9034108000000001E-2</v>
      </c>
      <c r="Q117" s="32">
        <v>1.8284509000000001E-2</v>
      </c>
      <c r="R117" s="32">
        <v>1.8438502999999998E-2</v>
      </c>
      <c r="S117" s="33">
        <v>1.4287187999999999E-2</v>
      </c>
      <c r="T117" s="33" t="s">
        <v>0</v>
      </c>
      <c r="U117" s="33">
        <v>2.5574293000000001E-2</v>
      </c>
      <c r="V117" s="33">
        <v>2.5135871000000001E-2</v>
      </c>
      <c r="W117" s="33">
        <v>2.4799610999999999E-2</v>
      </c>
      <c r="X117" s="33">
        <v>2.3602580000000001E-2</v>
      </c>
      <c r="Y117" s="33">
        <v>2.2634992E-2</v>
      </c>
      <c r="Z117" s="33">
        <v>2.1341609000000001E-2</v>
      </c>
      <c r="AA117" s="33">
        <v>1.8442474E-2</v>
      </c>
      <c r="AB117" s="33">
        <v>1.8307421000000001E-2</v>
      </c>
      <c r="AC117" s="29">
        <v>1.8506082E-2</v>
      </c>
      <c r="AD117" s="29">
        <v>1.892218E-2</v>
      </c>
      <c r="AE117" s="29">
        <v>2.0296459999999999E-2</v>
      </c>
      <c r="AF117" s="29">
        <v>2.1521298000000001E-2</v>
      </c>
      <c r="AG117" s="29">
        <v>1.7992819E-2</v>
      </c>
      <c r="AH117" s="29">
        <v>1.7882573999999998E-2</v>
      </c>
      <c r="AI117" s="29">
        <v>1.682123E-2</v>
      </c>
      <c r="AJ117" s="29">
        <v>1.7943312999999999E-2</v>
      </c>
      <c r="AK117" s="3">
        <f t="shared" si="2"/>
        <v>2.0260271457142862E-2</v>
      </c>
      <c r="AM117" s="10" t="s">
        <v>116</v>
      </c>
      <c r="AO117" s="2">
        <f>SUM(A115:AJ116)/72</f>
        <v>2.085435726388889E-2</v>
      </c>
      <c r="AP117" s="2">
        <f>((AK117-AK$6)*100)/AK$6</f>
        <v>9.763739556633249</v>
      </c>
      <c r="AR117" s="10" t="s">
        <v>116</v>
      </c>
      <c r="AS117" s="2"/>
      <c r="AT117" s="1">
        <f>((AO117-AO$6)*100)/AO$6</f>
        <v>9.6537740546168802</v>
      </c>
    </row>
    <row r="118" spans="1:47" x14ac:dyDescent="0.25">
      <c r="A118" s="29">
        <v>2.2615989999999999E-2</v>
      </c>
      <c r="B118" s="30">
        <v>2.4011870000000001E-2</v>
      </c>
      <c r="C118" s="29">
        <v>2.521764E-2</v>
      </c>
      <c r="D118" s="29">
        <v>2.6465999E-2</v>
      </c>
      <c r="E118" s="31">
        <v>2.7747555E-2</v>
      </c>
      <c r="F118" s="31">
        <v>2.8319025000000001E-2</v>
      </c>
      <c r="G118" s="31">
        <v>2.7426488999999998E-2</v>
      </c>
      <c r="H118" s="31">
        <v>2.5387993000000001E-2</v>
      </c>
      <c r="I118" s="31">
        <v>2.884186E-2</v>
      </c>
      <c r="J118" s="31">
        <v>2.7140245E-2</v>
      </c>
      <c r="K118" s="31">
        <v>2.6820034E-2</v>
      </c>
      <c r="L118" s="31">
        <v>2.6515701999999999E-2</v>
      </c>
      <c r="M118" s="31">
        <v>2.6094813000000001E-2</v>
      </c>
      <c r="N118" s="31">
        <v>2.5884121999999999E-2</v>
      </c>
      <c r="O118" s="31">
        <v>2.5575972999999998E-2</v>
      </c>
      <c r="P118" s="31">
        <v>2.5297211E-2</v>
      </c>
      <c r="Q118" s="32">
        <v>2.5468335000000002E-2</v>
      </c>
      <c r="R118" s="32">
        <v>2.6729797999999999E-2</v>
      </c>
      <c r="S118" s="33">
        <v>2.0901900000000001E-2</v>
      </c>
      <c r="T118" s="33" t="s">
        <v>0</v>
      </c>
      <c r="U118" s="33">
        <v>3.2783597999999997E-2</v>
      </c>
      <c r="V118" s="33">
        <v>3.1492337999999988E-2</v>
      </c>
      <c r="W118" s="33">
        <v>3.1105649999999999E-2</v>
      </c>
      <c r="X118" s="33">
        <v>2.9592055999999999E-2</v>
      </c>
      <c r="Y118" s="33">
        <v>2.8415258999999998E-2</v>
      </c>
      <c r="Z118" s="33">
        <v>2.5730407E-2</v>
      </c>
      <c r="AA118" s="33">
        <v>2.4348417000000001E-2</v>
      </c>
      <c r="AB118" s="33">
        <v>2.5096677000000001E-2</v>
      </c>
      <c r="AC118" s="29">
        <v>2.4962898000000001E-2</v>
      </c>
      <c r="AD118" s="29">
        <v>2.3097810999999999E-2</v>
      </c>
      <c r="AE118" s="29">
        <v>2.2341069000000002E-2</v>
      </c>
      <c r="AF118" s="29">
        <v>2.3517198999999999E-2</v>
      </c>
      <c r="AG118" s="29">
        <v>2.1094516000000001E-2</v>
      </c>
      <c r="AH118" s="29">
        <v>2.0483431999999999E-2</v>
      </c>
      <c r="AI118" s="29">
        <v>1.9940794000000001E-2</v>
      </c>
      <c r="AJ118" s="29">
        <v>2.1187067E-2</v>
      </c>
      <c r="AK118" s="3">
        <f t="shared" si="2"/>
        <v>2.564719262857142E-2</v>
      </c>
      <c r="AM118" s="11" t="s">
        <v>99</v>
      </c>
      <c r="AO118" s="2">
        <f>SUM(A140:R144)/56</f>
        <v>2.9308442767857153E-2</v>
      </c>
      <c r="AP118" s="2">
        <f>((AK118-AK$7)*100)/AK$7</f>
        <v>4.9219919565564876</v>
      </c>
      <c r="AR118" s="11" t="s">
        <v>99</v>
      </c>
      <c r="AS118" s="2"/>
      <c r="AT118" s="1">
        <f>((AO118-AO$7)*100)/AO$7</f>
        <v>1.4952996962820326</v>
      </c>
    </row>
    <row r="119" spans="1:47" x14ac:dyDescent="0.25">
      <c r="A119" s="29">
        <v>3.0299967000000001E-2</v>
      </c>
      <c r="B119" s="30">
        <v>3.1459093E-2</v>
      </c>
      <c r="C119" s="29">
        <v>3.1305417000000002E-2</v>
      </c>
      <c r="D119" s="29">
        <v>2.9820466E-2</v>
      </c>
      <c r="E119" s="31">
        <v>3.1343162000000001E-2</v>
      </c>
      <c r="F119" s="31">
        <v>3.180417E-2</v>
      </c>
      <c r="G119" s="31">
        <v>3.1419059999999999E-2</v>
      </c>
      <c r="H119" s="31">
        <v>3.0950509000000001E-2</v>
      </c>
      <c r="I119" s="31">
        <v>3.0678800999999999E-2</v>
      </c>
      <c r="J119" s="31">
        <v>2.8570369000000002E-2</v>
      </c>
      <c r="K119" s="31">
        <v>2.8682164999999999E-2</v>
      </c>
      <c r="L119" s="31">
        <v>2.9217360000000001E-2</v>
      </c>
      <c r="M119" s="31">
        <v>2.9080793000000001E-2</v>
      </c>
      <c r="N119" s="31">
        <v>2.9087287999999999E-2</v>
      </c>
      <c r="O119" s="31">
        <v>2.9652068E-2</v>
      </c>
      <c r="P119" s="31">
        <v>2.9539622000000001E-2</v>
      </c>
      <c r="Q119" s="32">
        <v>3.0263418E-2</v>
      </c>
      <c r="R119" s="32">
        <v>3.1015193E-2</v>
      </c>
      <c r="S119" s="33">
        <v>2.5449897999999999E-2</v>
      </c>
      <c r="T119" s="33" t="s">
        <v>0</v>
      </c>
      <c r="U119" s="33">
        <v>4.0068619999999999E-2</v>
      </c>
      <c r="V119" s="33">
        <v>3.382686E-2</v>
      </c>
      <c r="W119" s="33">
        <v>3.2948982000000002E-2</v>
      </c>
      <c r="X119" s="33">
        <v>3.2459103000000003E-2</v>
      </c>
      <c r="Y119" s="33">
        <v>3.0577264999999999E-2</v>
      </c>
      <c r="Z119" s="33">
        <v>2.9799493E-2</v>
      </c>
      <c r="AA119" s="33">
        <v>2.9717271999999999E-2</v>
      </c>
      <c r="AB119" s="33">
        <v>3.1270243000000003E-2</v>
      </c>
      <c r="AC119" s="29">
        <v>3.298135E-2</v>
      </c>
      <c r="AD119" s="29">
        <v>2.7041249E-2</v>
      </c>
      <c r="AE119" s="29">
        <v>2.4573306999999999E-2</v>
      </c>
      <c r="AF119" s="29">
        <v>2.3724016000000001E-2</v>
      </c>
      <c r="AG119" s="29">
        <v>2.2374089999999999E-2</v>
      </c>
      <c r="AH119" s="29">
        <v>2.3559653999999999E-2</v>
      </c>
      <c r="AI119" s="29">
        <v>2.5169838E-2</v>
      </c>
      <c r="AJ119" s="29">
        <v>2.7626187999999999E-2</v>
      </c>
      <c r="AK119" s="3">
        <f t="shared" si="2"/>
        <v>2.9638752828571428E-2</v>
      </c>
      <c r="AM119" s="11" t="s">
        <v>102</v>
      </c>
      <c r="AO119" s="2">
        <f>SUM(E117:R121)/68</f>
        <v>2.8343562867647054E-2</v>
      </c>
      <c r="AP119" s="2">
        <f>((AK119-AK$8)*100)/AK$8</f>
        <v>1.2510548075315682</v>
      </c>
      <c r="AR119" s="11" t="s">
        <v>102</v>
      </c>
      <c r="AS119" s="2"/>
      <c r="AT119" s="1">
        <f>((AO119-AO$8)*100)/AO$8</f>
        <v>0.83236423062902243</v>
      </c>
    </row>
    <row r="120" spans="1:47" x14ac:dyDescent="0.25">
      <c r="A120" s="29">
        <v>3.5380992999999999E-2</v>
      </c>
      <c r="B120" s="30">
        <v>3.4857230000000003E-2</v>
      </c>
      <c r="C120" s="29">
        <v>3.1842704999999999E-2</v>
      </c>
      <c r="D120" s="29">
        <v>2.7640781999999999E-2</v>
      </c>
      <c r="E120" s="31" t="s">
        <v>0</v>
      </c>
      <c r="F120" s="31">
        <v>3.4922384000000001E-2</v>
      </c>
      <c r="G120" s="31">
        <v>3.6334347000000003E-2</v>
      </c>
      <c r="H120" s="31">
        <v>3.3362919999999997E-2</v>
      </c>
      <c r="I120" s="31">
        <v>3.2430697000000001E-2</v>
      </c>
      <c r="J120" s="31">
        <v>3.176959E-2</v>
      </c>
      <c r="K120" s="31">
        <v>3.2348834E-2</v>
      </c>
      <c r="L120" s="31">
        <v>3.2805000000000001E-2</v>
      </c>
      <c r="M120" s="31">
        <v>3.1913087E-2</v>
      </c>
      <c r="N120" s="31">
        <v>3.1221553999999999E-2</v>
      </c>
      <c r="O120" s="31">
        <v>3.1093185999999998E-2</v>
      </c>
      <c r="P120" s="31">
        <v>3.1163900000000001E-2</v>
      </c>
      <c r="Q120" s="32">
        <v>3.1832684E-2</v>
      </c>
      <c r="R120" s="32">
        <v>3.2652542E-2</v>
      </c>
      <c r="S120" s="33">
        <v>2.9168909999999999E-2</v>
      </c>
      <c r="T120" s="33" t="s">
        <v>0</v>
      </c>
      <c r="U120" s="33">
        <v>5.0364107000000012E-2</v>
      </c>
      <c r="V120" s="33">
        <v>3.8354825000000002E-2</v>
      </c>
      <c r="W120" s="33">
        <v>3.3133562999999998E-2</v>
      </c>
      <c r="X120" s="33">
        <v>3.1466420000000002E-2</v>
      </c>
      <c r="Y120" s="33">
        <v>3.1238122E-2</v>
      </c>
      <c r="Z120" s="33">
        <v>3.197821E-2</v>
      </c>
      <c r="AA120" s="33">
        <v>3.4331229999999997E-2</v>
      </c>
      <c r="AB120" s="33">
        <v>3.6380559999999999E-2</v>
      </c>
      <c r="AC120" s="29">
        <v>4.5092866000000002E-2</v>
      </c>
      <c r="AD120" s="29">
        <v>3.3452259999999998E-2</v>
      </c>
      <c r="AE120" s="29">
        <v>2.9073313E-2</v>
      </c>
      <c r="AF120" s="29">
        <v>2.9621437E-2</v>
      </c>
      <c r="AG120" s="29">
        <v>3.0671598000000001E-2</v>
      </c>
      <c r="AH120" s="29">
        <v>3.2474256999999999E-2</v>
      </c>
      <c r="AI120" s="29">
        <v>3.5084289999999997E-2</v>
      </c>
      <c r="AJ120" s="29">
        <v>3.6312285999999999E-2</v>
      </c>
      <c r="AK120" s="3">
        <f t="shared" si="2"/>
        <v>3.3581490852941188E-2</v>
      </c>
      <c r="AM120" s="12" t="s">
        <v>105</v>
      </c>
      <c r="AO120" s="2">
        <f>SUM(S140:Z144)/35</f>
        <v>2.867182808571429E-2</v>
      </c>
      <c r="AP120" s="2">
        <f>((AK120-AK$9)*100)/AK$9</f>
        <v>-1.0003207618191969</v>
      </c>
      <c r="AR120" s="12" t="s">
        <v>105</v>
      </c>
      <c r="AS120" s="2"/>
      <c r="AT120" s="1">
        <f>((AO120-AO$9)*100)/AO$9</f>
        <v>1.1789834988522139</v>
      </c>
    </row>
    <row r="121" spans="1:47" x14ac:dyDescent="0.25">
      <c r="A121" s="29">
        <v>3.3955539999999999E-2</v>
      </c>
      <c r="B121" s="30">
        <v>3.2749779999999999E-2</v>
      </c>
      <c r="C121" s="29">
        <v>3.1555112000000003E-2</v>
      </c>
      <c r="D121" s="29" t="s">
        <v>0</v>
      </c>
      <c r="E121" s="31" t="s">
        <v>0</v>
      </c>
      <c r="F121" s="31">
        <v>3.9579815999999997E-2</v>
      </c>
      <c r="G121" s="31">
        <v>3.7545267E-2</v>
      </c>
      <c r="H121" s="31">
        <v>3.4079577999999999E-2</v>
      </c>
      <c r="I121" s="31">
        <v>3.1597510000000002E-2</v>
      </c>
      <c r="J121" s="31">
        <v>3.0418033000000001E-2</v>
      </c>
      <c r="K121" s="31">
        <v>3.0306040999999999E-2</v>
      </c>
      <c r="L121" s="31">
        <v>2.9699419000000001E-2</v>
      </c>
      <c r="M121" s="31">
        <v>3.03936E-2</v>
      </c>
      <c r="N121" s="31">
        <v>2.9729599999999998E-2</v>
      </c>
      <c r="O121" s="31">
        <v>3.0087886000000001E-2</v>
      </c>
      <c r="P121" s="31">
        <v>3.0588015999999999E-2</v>
      </c>
      <c r="Q121" s="32">
        <v>3.1952809999999998E-2</v>
      </c>
      <c r="R121" s="32">
        <v>3.1357099999999999E-2</v>
      </c>
      <c r="S121" s="33">
        <v>2.9210402E-2</v>
      </c>
      <c r="T121" s="33" t="s">
        <v>0</v>
      </c>
      <c r="U121" s="33" t="s">
        <v>0</v>
      </c>
      <c r="V121" s="33">
        <v>4.3701589999999998E-2</v>
      </c>
      <c r="W121" s="33">
        <v>3.3820003000000001E-2</v>
      </c>
      <c r="X121" s="33">
        <v>3.1943331999999998E-2</v>
      </c>
      <c r="Y121" s="33">
        <v>3.3854405999999997E-2</v>
      </c>
      <c r="Z121" s="33">
        <v>3.5419529999999998E-2</v>
      </c>
      <c r="AA121" s="33">
        <v>3.752635E-2</v>
      </c>
      <c r="AB121" s="33">
        <v>3.6983589999999997E-2</v>
      </c>
      <c r="AC121" s="29" t="s">
        <v>0</v>
      </c>
      <c r="AD121" s="29">
        <v>3.7889345999999997E-2</v>
      </c>
      <c r="AE121" s="29">
        <v>3.1912863E-2</v>
      </c>
      <c r="AF121" s="29">
        <v>3.0189482E-2</v>
      </c>
      <c r="AG121" s="29">
        <v>3.7108187000000001E-2</v>
      </c>
      <c r="AH121" s="29">
        <v>4.0799229999999999E-2</v>
      </c>
      <c r="AI121" s="29">
        <v>4.1161295000000001E-2</v>
      </c>
      <c r="AJ121" s="29">
        <v>3.8934927000000001E-2</v>
      </c>
      <c r="AK121" s="3">
        <f t="shared" si="2"/>
        <v>3.40661174516129E-2</v>
      </c>
      <c r="AM121" s="12" t="s">
        <v>108</v>
      </c>
      <c r="AO121" s="2">
        <f>SUM(S117:AB121)/44</f>
        <v>3.0195118795454536E-2</v>
      </c>
      <c r="AP121" s="2">
        <f>((AK121-AK$10)*100)/AK$10</f>
        <v>-2.0909629064888078</v>
      </c>
      <c r="AR121" s="12" t="s">
        <v>108</v>
      </c>
      <c r="AS121" s="2"/>
      <c r="AT121" s="1">
        <f>((AO121-AO$10)*100)/AO$10</f>
        <v>1.9909773675812077</v>
      </c>
    </row>
    <row r="122" spans="1:47" x14ac:dyDescent="0.25">
      <c r="A122" s="29">
        <v>3.0979425000000001E-2</v>
      </c>
      <c r="B122" s="30">
        <v>3.0772710000000002E-2</v>
      </c>
      <c r="C122" s="29" t="s">
        <v>0</v>
      </c>
      <c r="D122" s="29" t="s">
        <v>0</v>
      </c>
      <c r="E122" s="34" t="s">
        <v>0</v>
      </c>
      <c r="F122" s="34">
        <v>3.6455818000000001E-2</v>
      </c>
      <c r="G122" s="34">
        <v>3.1231829999999999E-2</v>
      </c>
      <c r="H122" s="34">
        <v>2.9452329999999999E-2</v>
      </c>
      <c r="I122" s="34">
        <v>2.8492602999999998E-2</v>
      </c>
      <c r="J122" s="34">
        <v>2.7934447000000001E-2</v>
      </c>
      <c r="K122" s="34">
        <v>2.7249314E-2</v>
      </c>
      <c r="L122" s="34">
        <v>2.5852180999999998E-2</v>
      </c>
      <c r="M122" s="34">
        <v>2.490156E-2</v>
      </c>
      <c r="N122" s="34">
        <v>2.4839475999999999E-2</v>
      </c>
      <c r="O122" s="34">
        <v>2.5472426999999999E-2</v>
      </c>
      <c r="P122" s="34">
        <v>2.6058517E-2</v>
      </c>
      <c r="Q122" s="34">
        <v>2.7314906999999999E-2</v>
      </c>
      <c r="R122" s="34">
        <v>2.8260190000000001E-2</v>
      </c>
      <c r="S122" s="35">
        <v>2.8789578E-2</v>
      </c>
      <c r="T122" s="35" t="s">
        <v>0</v>
      </c>
      <c r="U122" s="35" t="s">
        <v>0</v>
      </c>
      <c r="V122" s="35">
        <v>4.0063439999999999E-2</v>
      </c>
      <c r="W122" s="35">
        <v>3.4312133000000002E-2</v>
      </c>
      <c r="X122" s="35">
        <v>3.0419298000000001E-2</v>
      </c>
      <c r="Y122" s="35">
        <v>3.3511425999999997E-2</v>
      </c>
      <c r="Z122" s="35">
        <v>3.4726117000000001E-2</v>
      </c>
      <c r="AA122" s="35">
        <v>3.3718440000000002E-2</v>
      </c>
      <c r="AB122" s="35">
        <v>3.8814099999999997E-2</v>
      </c>
      <c r="AC122" s="36" t="s">
        <v>0</v>
      </c>
      <c r="AD122" s="29">
        <v>3.5649466999999997E-2</v>
      </c>
      <c r="AE122" s="29">
        <v>3.259803E-2</v>
      </c>
      <c r="AF122" s="29">
        <v>3.0481457999999999E-2</v>
      </c>
      <c r="AG122" s="29">
        <v>3.0182270000000001E-2</v>
      </c>
      <c r="AH122" s="29">
        <v>3.1770884999999999E-2</v>
      </c>
      <c r="AI122" s="29">
        <v>3.3265118000000003E-2</v>
      </c>
      <c r="AJ122" s="29">
        <v>3.2126839999999997E-2</v>
      </c>
      <c r="AK122" s="3">
        <f t="shared" si="2"/>
        <v>3.0856544500000003E-2</v>
      </c>
      <c r="AM122" s="14" t="s">
        <v>99</v>
      </c>
      <c r="AO122" s="7">
        <f>(SUM(B131:O139)+SUM(P131:R135))/140</f>
        <v>3.4895611378571438E-2</v>
      </c>
      <c r="AP122" s="2">
        <f>((AK122-AK$11)*100)/AK$11</f>
        <v>-2.009228537884582</v>
      </c>
      <c r="AR122" s="14" t="s">
        <v>99</v>
      </c>
      <c r="AS122" s="2"/>
      <c r="AT122" s="1">
        <f>((AO122-AO$11)*100)/AO$11</f>
        <v>-1.623287003209148</v>
      </c>
      <c r="AU122">
        <f>SUM(AT122:AT125)/4</f>
        <v>-2.1334658276820746</v>
      </c>
    </row>
    <row r="123" spans="1:47" x14ac:dyDescent="0.25">
      <c r="A123" s="29">
        <v>3.1519647999999997E-2</v>
      </c>
      <c r="B123" s="30">
        <v>3.1214644999999999E-2</v>
      </c>
      <c r="C123" s="29" t="s">
        <v>0</v>
      </c>
      <c r="D123" s="29" t="s">
        <v>0</v>
      </c>
      <c r="E123" s="34" t="s">
        <v>0</v>
      </c>
      <c r="F123" s="34">
        <v>3.4696739999999997E-2</v>
      </c>
      <c r="G123" s="34">
        <v>3.0256692000000002E-2</v>
      </c>
      <c r="H123" s="34">
        <v>2.7989073E-2</v>
      </c>
      <c r="I123" s="34">
        <v>2.6844392000000002E-2</v>
      </c>
      <c r="J123" s="34">
        <v>2.6369018000000001E-2</v>
      </c>
      <c r="K123" s="34">
        <v>2.5826529000000001E-2</v>
      </c>
      <c r="L123" s="34">
        <v>2.4667403000000001E-2</v>
      </c>
      <c r="M123" s="34">
        <v>2.3995707000000002E-2</v>
      </c>
      <c r="N123" s="34">
        <v>2.3807757999999998E-2</v>
      </c>
      <c r="O123" s="34">
        <v>2.3901826000000001E-2</v>
      </c>
      <c r="P123" s="34">
        <v>2.4688978E-2</v>
      </c>
      <c r="Q123" s="34">
        <v>2.6176607000000001E-2</v>
      </c>
      <c r="R123" s="34">
        <v>2.7166335E-2</v>
      </c>
      <c r="S123" s="35">
        <v>2.8407440999999999E-2</v>
      </c>
      <c r="T123" s="35" t="s">
        <v>0</v>
      </c>
      <c r="U123" s="35" t="s">
        <v>0</v>
      </c>
      <c r="V123" s="35">
        <v>4.4671177999999999E-2</v>
      </c>
      <c r="W123" s="35">
        <v>3.6562654999999999E-2</v>
      </c>
      <c r="X123" s="35">
        <v>2.9779432000000002E-2</v>
      </c>
      <c r="Y123" s="35">
        <v>3.0056800000000002E-2</v>
      </c>
      <c r="Z123" s="35">
        <v>3.2281186000000003E-2</v>
      </c>
      <c r="AA123" s="35">
        <v>3.5449809999999998E-2</v>
      </c>
      <c r="AB123" s="35">
        <v>4.0358684999999998E-2</v>
      </c>
      <c r="AC123" s="36" t="s">
        <v>0</v>
      </c>
      <c r="AD123" s="29">
        <v>3.6083918E-2</v>
      </c>
      <c r="AE123" s="29">
        <v>3.6011524000000003E-2</v>
      </c>
      <c r="AF123" s="29">
        <v>3.2309483999999999E-2</v>
      </c>
      <c r="AG123" s="29">
        <v>3.1963884999999997E-2</v>
      </c>
      <c r="AH123" s="29">
        <v>3.2236090000000002E-2</v>
      </c>
      <c r="AI123" s="29">
        <v>3.2584059999999998E-2</v>
      </c>
      <c r="AJ123" s="29">
        <v>3.2250553000000001E-2</v>
      </c>
      <c r="AK123" s="3">
        <f t="shared" si="2"/>
        <v>3.0670935066666665E-2</v>
      </c>
      <c r="AM123" s="14" t="s">
        <v>102</v>
      </c>
      <c r="AO123" s="2">
        <f>SUM(E122:R130)/126</f>
        <v>3.318316865873016E-2</v>
      </c>
      <c r="AP123" s="2">
        <f>((AK123-AK$12)*100)/AK$12</f>
        <v>-1.9230167588436675</v>
      </c>
      <c r="AR123" s="14" t="s">
        <v>102</v>
      </c>
      <c r="AS123" s="2"/>
      <c r="AT123" s="1">
        <f>((AO123-AO$12)*100)/AO$12</f>
        <v>-2.4469365824056308</v>
      </c>
    </row>
    <row r="124" spans="1:47" x14ac:dyDescent="0.25">
      <c r="A124" s="29">
        <v>3.4613695E-2</v>
      </c>
      <c r="B124" s="30">
        <v>3.5396909999999997E-2</v>
      </c>
      <c r="C124" s="29" t="s">
        <v>0</v>
      </c>
      <c r="D124" s="29" t="s">
        <v>0</v>
      </c>
      <c r="E124" s="34" t="s">
        <v>0</v>
      </c>
      <c r="F124" s="34">
        <v>3.6747090000000003E-2</v>
      </c>
      <c r="G124" s="34">
        <v>3.1226770000000001E-2</v>
      </c>
      <c r="H124" s="34">
        <v>2.9028340999999999E-2</v>
      </c>
      <c r="I124" s="34">
        <v>2.5164148000000001E-2</v>
      </c>
      <c r="J124" s="34">
        <v>2.4544570000000002E-2</v>
      </c>
      <c r="K124" s="34">
        <v>2.5114786E-2</v>
      </c>
      <c r="L124" s="34">
        <v>2.4535000000000001E-2</v>
      </c>
      <c r="M124" s="34">
        <v>2.4266163E-2</v>
      </c>
      <c r="N124" s="34">
        <v>2.4286011E-2</v>
      </c>
      <c r="O124" s="34">
        <v>2.5536380000000001E-2</v>
      </c>
      <c r="P124" s="34">
        <v>2.6173376000000002E-2</v>
      </c>
      <c r="Q124" s="34">
        <v>2.7176387999999999E-2</v>
      </c>
      <c r="R124" s="34">
        <v>2.8129622E-2</v>
      </c>
      <c r="S124" s="35">
        <v>3.0046380000000001E-2</v>
      </c>
      <c r="T124" s="35" t="s">
        <v>0</v>
      </c>
      <c r="U124" s="35" t="s">
        <v>0</v>
      </c>
      <c r="V124" s="35" t="s">
        <v>0</v>
      </c>
      <c r="W124" s="35">
        <v>3.6065229999999997E-2</v>
      </c>
      <c r="X124" s="35">
        <v>3.1231413E-2</v>
      </c>
      <c r="Y124" s="35">
        <v>3.0783142999999999E-2</v>
      </c>
      <c r="Z124" s="35">
        <v>3.3097244999999997E-2</v>
      </c>
      <c r="AA124" s="35">
        <v>4.0441209999999998E-2</v>
      </c>
      <c r="AB124" s="35" t="s">
        <v>0</v>
      </c>
      <c r="AC124" s="36" t="s">
        <v>0</v>
      </c>
      <c r="AD124" s="29">
        <v>4.0527854000000002E-2</v>
      </c>
      <c r="AE124" s="29">
        <v>4.4508234000000001E-2</v>
      </c>
      <c r="AF124" s="29">
        <v>3.4962750000000001E-2</v>
      </c>
      <c r="AG124" s="29">
        <v>3.4234415999999997E-2</v>
      </c>
      <c r="AH124" s="29">
        <v>3.4584669999999998E-2</v>
      </c>
      <c r="AI124" s="29">
        <v>3.496494E-2</v>
      </c>
      <c r="AJ124" s="29">
        <v>3.4918558000000002E-2</v>
      </c>
      <c r="AK124" s="3">
        <f t="shared" si="2"/>
        <v>3.1510903321428578E-2</v>
      </c>
      <c r="AM124" s="15" t="s">
        <v>105</v>
      </c>
      <c r="AO124" s="2">
        <f>(SUM(S131:AB139)+SUM(P136:R139))/67</f>
        <v>3.6938880895522379E-2</v>
      </c>
      <c r="AP124" s="2">
        <f>((AK124-AK$13)*100)/AK$13</f>
        <v>-1.9404527630311446</v>
      </c>
      <c r="AR124" s="15" t="s">
        <v>105</v>
      </c>
      <c r="AS124" s="2"/>
      <c r="AT124" s="1">
        <f>((AO124-AO$13)*100)/AO$13</f>
        <v>-2.7419718430362914</v>
      </c>
    </row>
    <row r="125" spans="1:47" x14ac:dyDescent="0.25">
      <c r="A125" s="29">
        <v>3.9688382000000001E-2</v>
      </c>
      <c r="B125" s="30">
        <v>3.9556354000000002E-2</v>
      </c>
      <c r="C125" s="29" t="s">
        <v>0</v>
      </c>
      <c r="D125" s="29" t="s">
        <v>0</v>
      </c>
      <c r="E125" s="34">
        <v>3.6253481999999997E-2</v>
      </c>
      <c r="F125" s="34">
        <v>4.0713119999999998E-2</v>
      </c>
      <c r="G125" s="34">
        <v>3.4854690000000001E-2</v>
      </c>
      <c r="H125" s="34">
        <v>3.2612769999999999E-2</v>
      </c>
      <c r="I125" s="34">
        <v>2.7143296000000001E-2</v>
      </c>
      <c r="J125" s="34">
        <v>2.6022061999999999E-2</v>
      </c>
      <c r="K125" s="34">
        <v>2.6842459999999999E-2</v>
      </c>
      <c r="L125" s="34">
        <v>2.575626E-2</v>
      </c>
      <c r="M125" s="34">
        <v>2.5682934000000001E-2</v>
      </c>
      <c r="N125" s="34">
        <v>2.7078004999999999E-2</v>
      </c>
      <c r="O125" s="34">
        <v>2.8577386999999999E-2</v>
      </c>
      <c r="P125" s="34">
        <v>2.9589223000000001E-2</v>
      </c>
      <c r="Q125" s="34">
        <v>3.0133330999999999E-2</v>
      </c>
      <c r="R125" s="34">
        <v>3.3510129999999999E-2</v>
      </c>
      <c r="S125" s="35">
        <v>3.7661760000000002E-2</v>
      </c>
      <c r="T125" s="35" t="s">
        <v>0</v>
      </c>
      <c r="U125" s="35" t="s">
        <v>0</v>
      </c>
      <c r="V125" s="35" t="s">
        <v>0</v>
      </c>
      <c r="W125" s="35">
        <v>3.4565467000000002E-2</v>
      </c>
      <c r="X125" s="35">
        <v>3.314976E-2</v>
      </c>
      <c r="Y125" s="35">
        <v>3.3291392000000003E-2</v>
      </c>
      <c r="Z125" s="35">
        <v>3.5212670000000001E-2</v>
      </c>
      <c r="AA125" s="35">
        <v>4.3803729999999999E-2</v>
      </c>
      <c r="AB125" s="35" t="s">
        <v>0</v>
      </c>
      <c r="AC125" s="36" t="s">
        <v>0</v>
      </c>
      <c r="AD125" s="29" t="s">
        <v>0</v>
      </c>
      <c r="AE125" s="29">
        <v>4.1402630000000003E-2</v>
      </c>
      <c r="AF125" s="29">
        <v>3.6766569999999998E-2</v>
      </c>
      <c r="AG125" s="29">
        <v>3.6446742999999997E-2</v>
      </c>
      <c r="AH125" s="29">
        <v>3.6790259999999998E-2</v>
      </c>
      <c r="AI125" s="29">
        <v>3.7377156000000002E-2</v>
      </c>
      <c r="AJ125" s="29">
        <v>3.7855517000000012E-2</v>
      </c>
      <c r="AK125" s="3">
        <f>AVERAGE(A125:AJ125)</f>
        <v>3.3869197892857139E-2</v>
      </c>
      <c r="AM125" s="15" t="s">
        <v>108</v>
      </c>
      <c r="AO125" s="2">
        <f>SUM(S122:AB130)/54</f>
        <v>3.8493044740740744E-2</v>
      </c>
      <c r="AP125" s="1">
        <f>((AK125-AK$14)*100)/AK$14</f>
        <v>-1.4891844044428417</v>
      </c>
      <c r="AR125" s="15" t="s">
        <v>108</v>
      </c>
      <c r="AS125" s="2"/>
      <c r="AT125" s="1">
        <f>((AO125-AO$14)*100)/AO$14</f>
        <v>-1.7216678820772291</v>
      </c>
    </row>
    <row r="126" spans="1:47" x14ac:dyDescent="0.25">
      <c r="A126" s="29">
        <v>4.3017659999999999E-2</v>
      </c>
      <c r="B126" s="30">
        <v>4.2343029999999997E-2</v>
      </c>
      <c r="C126" s="29" t="s">
        <v>0</v>
      </c>
      <c r="D126" s="29" t="s">
        <v>0</v>
      </c>
      <c r="E126" s="34">
        <v>4.2248472999999988E-2</v>
      </c>
      <c r="F126" s="34">
        <v>4.1946589999999999E-2</v>
      </c>
      <c r="G126" s="34">
        <v>3.870987E-2</v>
      </c>
      <c r="H126" s="34">
        <v>3.1184742000000001E-2</v>
      </c>
      <c r="I126" s="34">
        <v>2.9540718000000001E-2</v>
      </c>
      <c r="J126" s="34">
        <v>2.7858556999999999E-2</v>
      </c>
      <c r="K126" s="34">
        <v>2.7502031999999999E-2</v>
      </c>
      <c r="L126" s="34">
        <v>2.7013394999999999E-2</v>
      </c>
      <c r="M126" s="34">
        <v>2.9147428E-2</v>
      </c>
      <c r="N126" s="34">
        <v>3.0485188999999999E-2</v>
      </c>
      <c r="O126" s="34">
        <v>3.1997588E-2</v>
      </c>
      <c r="P126" s="34">
        <v>3.3376995E-2</v>
      </c>
      <c r="Q126" s="34">
        <v>3.4198253999999997E-2</v>
      </c>
      <c r="R126" s="34">
        <v>3.7488423E-2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3.5137205999999997E-2</v>
      </c>
      <c r="X126" s="35">
        <v>3.5350640000000003E-2</v>
      </c>
      <c r="Y126" s="35">
        <v>3.6167800000000007E-2</v>
      </c>
      <c r="Z126" s="35">
        <v>3.8932797000000012E-2</v>
      </c>
      <c r="AA126" s="35">
        <v>4.5966647999999999E-2</v>
      </c>
      <c r="AB126" s="35" t="s">
        <v>0</v>
      </c>
      <c r="AC126" s="36" t="s">
        <v>0</v>
      </c>
      <c r="AD126" s="29" t="s">
        <v>0</v>
      </c>
      <c r="AE126" s="29">
        <v>3.689286E-2</v>
      </c>
      <c r="AF126" s="29">
        <v>3.9606414999999999E-2</v>
      </c>
      <c r="AG126" s="29">
        <v>4.1127305000000003E-2</v>
      </c>
      <c r="AH126" s="29">
        <v>4.2142819999999998E-2</v>
      </c>
      <c r="AI126" s="29">
        <v>4.3033259999999997E-2</v>
      </c>
      <c r="AJ126" s="29">
        <v>4.3904968000000003E-2</v>
      </c>
      <c r="AK126" s="3">
        <f t="shared" si="2"/>
        <v>3.6530431962962961E-2</v>
      </c>
      <c r="AM126" s="16" t="s">
        <v>117</v>
      </c>
      <c r="AO126" s="7">
        <f>(SUM(AC117:AJ139)+SUM(A117:D130))/173</f>
        <v>3.6613947329479771E-2</v>
      </c>
      <c r="AP126" s="2">
        <f>((AK126-AK$15)*100)/AK$15</f>
        <v>-1.735871283318293</v>
      </c>
      <c r="AR126" s="16" t="s">
        <v>117</v>
      </c>
      <c r="AS126" s="2"/>
      <c r="AT126" s="1">
        <f>((AO126-AO$15)*100)/AO$15</f>
        <v>-0.64918993879849851</v>
      </c>
    </row>
    <row r="127" spans="1:47" x14ac:dyDescent="0.25">
      <c r="A127" s="29">
        <v>4.6402394999999999E-2</v>
      </c>
      <c r="B127" s="30">
        <v>4.3594624999999998E-2</v>
      </c>
      <c r="C127" s="29" t="s">
        <v>0</v>
      </c>
      <c r="D127" s="29" t="s">
        <v>0</v>
      </c>
      <c r="E127" s="34">
        <v>4.1304386999999998E-2</v>
      </c>
      <c r="F127" s="34">
        <v>4.2853444999999997E-2</v>
      </c>
      <c r="G127" s="34">
        <v>3.9506655000000002E-2</v>
      </c>
      <c r="H127" s="34">
        <v>3.6531187999999999E-2</v>
      </c>
      <c r="I127" s="34">
        <v>3.0216607999999999E-2</v>
      </c>
      <c r="J127" s="34">
        <v>2.8693955E-2</v>
      </c>
      <c r="K127" s="34">
        <v>2.8120737999999999E-2</v>
      </c>
      <c r="L127" s="34">
        <v>2.8479999999999998E-2</v>
      </c>
      <c r="M127" s="34">
        <v>3.1018750000000001E-2</v>
      </c>
      <c r="N127" s="34">
        <v>3.3173759999999997E-2</v>
      </c>
      <c r="O127" s="34">
        <v>3.5457559999999999E-2</v>
      </c>
      <c r="P127" s="34">
        <v>3.7480212999999998E-2</v>
      </c>
      <c r="Q127" s="34">
        <v>3.9847623999999998E-2</v>
      </c>
      <c r="R127" s="34">
        <v>4.3497109999999999E-2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3.6799564999999999E-2</v>
      </c>
      <c r="X127" s="35">
        <v>3.7879586E-2</v>
      </c>
      <c r="Y127" s="35">
        <v>4.0373840000000001E-2</v>
      </c>
      <c r="Z127" s="35">
        <v>4.2706630000000002E-2</v>
      </c>
      <c r="AA127" s="35">
        <v>4.6401530000000003E-2</v>
      </c>
      <c r="AB127" s="35" t="s">
        <v>0</v>
      </c>
      <c r="AC127" s="36" t="s">
        <v>0</v>
      </c>
      <c r="AD127" s="29" t="s">
        <v>0</v>
      </c>
      <c r="AE127" s="29">
        <v>3.9155647000000002E-2</v>
      </c>
      <c r="AF127" s="29">
        <v>4.1581526000000001E-2</v>
      </c>
      <c r="AG127" s="29">
        <v>4.2574380000000002E-2</v>
      </c>
      <c r="AH127" s="29">
        <v>4.4927450000000001E-2</v>
      </c>
      <c r="AI127" s="29">
        <v>4.5565954999999998E-2</v>
      </c>
      <c r="AJ127" s="29">
        <v>4.6091672E-2</v>
      </c>
      <c r="AK127" s="3">
        <f t="shared" si="2"/>
        <v>3.8897659037037027E-2</v>
      </c>
      <c r="AM127" t="s">
        <v>118</v>
      </c>
      <c r="AO127" s="2">
        <f>((SUM(A113:Z146)+SUM(AA113:AJ139))/895)</f>
        <v>3.2486025938547498E-2</v>
      </c>
      <c r="AP127" s="2">
        <f>((AK127-AK$16)*100)/AK$16</f>
        <v>-1.6969084771134635</v>
      </c>
      <c r="AR127" t="s">
        <v>118</v>
      </c>
      <c r="AT127" s="1">
        <f>((AO127-AO$16)*100)/AO$16</f>
        <v>-0.57232262861842942</v>
      </c>
    </row>
    <row r="128" spans="1:47" x14ac:dyDescent="0.25">
      <c r="A128" s="29">
        <v>4.7425336999999998E-2</v>
      </c>
      <c r="B128" s="30">
        <v>5.0096380000000003E-2</v>
      </c>
      <c r="C128" s="29">
        <v>3.9950220000000002E-2</v>
      </c>
      <c r="D128" s="29">
        <v>3.9468415E-2</v>
      </c>
      <c r="E128" s="34">
        <v>4.1466112999999999E-2</v>
      </c>
      <c r="F128" s="34">
        <v>4.3623364999999997E-2</v>
      </c>
      <c r="G128" s="34">
        <v>4.2328500000000012E-2</v>
      </c>
      <c r="H128" s="34">
        <v>4.1317362000000003E-2</v>
      </c>
      <c r="I128" s="34">
        <v>3.3799870000000003E-2</v>
      </c>
      <c r="J128" s="34">
        <v>3.2769218000000003E-2</v>
      </c>
      <c r="K128" s="34">
        <v>3.0180144999999999E-2</v>
      </c>
      <c r="L128" s="34">
        <v>3.1502146000000002E-2</v>
      </c>
      <c r="M128" s="34">
        <v>3.5730638000000002E-2</v>
      </c>
      <c r="N128" s="34">
        <v>4.0067220000000001E-2</v>
      </c>
      <c r="O128" s="34">
        <v>4.3135125000000003E-2</v>
      </c>
      <c r="P128" s="34">
        <v>4.4977292000000002E-2</v>
      </c>
      <c r="Q128" s="34">
        <v>4.5003913E-2</v>
      </c>
      <c r="R128" s="34">
        <v>4.6204228E-2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3.9406895999999997E-2</v>
      </c>
      <c r="X128" s="35">
        <v>4.2336088000000001E-2</v>
      </c>
      <c r="Y128" s="35">
        <v>4.726764E-2</v>
      </c>
      <c r="Z128" s="35">
        <v>4.8170115999999999E-2</v>
      </c>
      <c r="AA128" s="35">
        <v>4.7268400000000002E-2</v>
      </c>
      <c r="AB128" s="35" t="s">
        <v>0</v>
      </c>
      <c r="AC128" s="36" t="s">
        <v>0</v>
      </c>
      <c r="AD128" s="29" t="s">
        <v>0</v>
      </c>
      <c r="AE128" s="29">
        <v>3.9952322999999998E-2</v>
      </c>
      <c r="AF128" s="29">
        <v>4.4059205999999997E-2</v>
      </c>
      <c r="AG128" s="29">
        <v>4.4256903E-2</v>
      </c>
      <c r="AH128" s="29">
        <v>4.5698765999999988E-2</v>
      </c>
      <c r="AI128" s="29">
        <v>4.6261709999999998E-2</v>
      </c>
      <c r="AJ128" s="29">
        <v>4.7176019999999999E-2</v>
      </c>
      <c r="AK128" s="3">
        <f t="shared" si="2"/>
        <v>4.2099984655172402E-2</v>
      </c>
      <c r="AM128" t="s">
        <v>119</v>
      </c>
      <c r="AP128" s="2">
        <f>((AK128-AK$17)*100)/AK$17</f>
        <v>-2.3313016412731646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5.1941699999999993E-2</v>
      </c>
      <c r="B129" s="30">
        <v>4.6861109999999997E-2</v>
      </c>
      <c r="C129" s="29">
        <v>4.0380230000000003E-2</v>
      </c>
      <c r="D129" s="29">
        <v>3.9968440000000001E-2</v>
      </c>
      <c r="E129" s="34">
        <v>3.9032716000000002E-2</v>
      </c>
      <c r="F129" s="34">
        <v>4.2696837000000001E-2</v>
      </c>
      <c r="G129" s="34">
        <v>4.3850663999999998E-2</v>
      </c>
      <c r="H129" s="34">
        <v>4.1155030000000002E-2</v>
      </c>
      <c r="I129" s="34">
        <v>3.9276942999999988E-2</v>
      </c>
      <c r="J129" s="34">
        <v>3.9149042000000002E-2</v>
      </c>
      <c r="K129" s="34">
        <v>3.9644449999999998E-2</v>
      </c>
      <c r="L129" s="34">
        <v>4.0177089999999999E-2</v>
      </c>
      <c r="M129" s="34">
        <v>4.2144977E-2</v>
      </c>
      <c r="N129" s="34">
        <v>4.4186752000000003E-2</v>
      </c>
      <c r="O129" s="34">
        <v>4.5809929999999999E-2</v>
      </c>
      <c r="P129" s="34">
        <v>4.7012877000000002E-2</v>
      </c>
      <c r="Q129" s="34">
        <v>4.7663405999999998E-2</v>
      </c>
      <c r="R129" s="34">
        <v>4.5857960000000003E-2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4.2401439999999999E-2</v>
      </c>
      <c r="X129" s="35">
        <v>4.5193728000000002E-2</v>
      </c>
      <c r="Y129" s="35">
        <v>4.7843464000000002E-2</v>
      </c>
      <c r="Z129" s="35">
        <v>4.9244205999999999E-2</v>
      </c>
      <c r="AA129" s="35">
        <v>4.9214907000000002E-2</v>
      </c>
      <c r="AB129" s="35" t="s">
        <v>0</v>
      </c>
      <c r="AC129" s="36" t="s">
        <v>0</v>
      </c>
      <c r="AD129" s="29" t="s">
        <v>0</v>
      </c>
      <c r="AE129" s="29">
        <v>4.1590865999999997E-2</v>
      </c>
      <c r="AF129" s="29">
        <v>4.6665333000000003E-2</v>
      </c>
      <c r="AG129" s="29">
        <v>5.0404165000000001E-2</v>
      </c>
      <c r="AH129" s="29">
        <v>5.1443078000000003E-2</v>
      </c>
      <c r="AI129" s="29">
        <v>5.0310845999999999E-2</v>
      </c>
      <c r="AJ129" s="29">
        <v>4.6780059999999998E-2</v>
      </c>
      <c r="AK129" s="3">
        <f t="shared" si="2"/>
        <v>4.4755249896551712E-2</v>
      </c>
      <c r="AM129" t="s">
        <v>120</v>
      </c>
      <c r="AP129" s="2">
        <f>((AK129-AK$18)*100)/AK$18</f>
        <v>-2.1901371142163586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0</v>
      </c>
      <c r="B130" s="30" t="s">
        <v>0</v>
      </c>
      <c r="C130" s="29">
        <v>4.0022526000000003E-2</v>
      </c>
      <c r="D130" s="29">
        <v>4.5329142000000003E-2</v>
      </c>
      <c r="E130" s="34">
        <v>4.7071267E-2</v>
      </c>
      <c r="F130" s="34">
        <v>4.4960050000000001E-2</v>
      </c>
      <c r="G130" s="34">
        <v>4.2950774999999997E-2</v>
      </c>
      <c r="H130" s="34">
        <v>3.8342867000000003E-2</v>
      </c>
      <c r="I130" s="34">
        <v>3.7179187000000002E-2</v>
      </c>
      <c r="J130" s="34">
        <v>3.7368356999999998E-2</v>
      </c>
      <c r="K130" s="34">
        <v>3.7763472999999999E-2</v>
      </c>
      <c r="L130" s="34">
        <v>3.8125857999999999E-2</v>
      </c>
      <c r="M130" s="34">
        <v>3.9538570000000002E-2</v>
      </c>
      <c r="N130" s="34">
        <v>4.0915694000000002E-2</v>
      </c>
      <c r="O130" s="34">
        <v>4.2428352000000003E-2</v>
      </c>
      <c r="P130" s="34">
        <v>4.4773041999999999E-2</v>
      </c>
      <c r="Q130" s="34">
        <v>4.7321719999999998E-2</v>
      </c>
      <c r="R130" s="34">
        <v>4.7095529999999997E-2</v>
      </c>
      <c r="S130" s="35" t="s">
        <v>0</v>
      </c>
      <c r="T130" s="35" t="s">
        <v>0</v>
      </c>
      <c r="U130" s="35" t="s">
        <v>0</v>
      </c>
      <c r="V130" s="35">
        <v>3.7861011999999999E-2</v>
      </c>
      <c r="W130" s="35">
        <v>3.8978539999999999E-2</v>
      </c>
      <c r="X130" s="35">
        <v>3.9368924E-2</v>
      </c>
      <c r="Y130" s="35">
        <v>4.2389392999999997E-2</v>
      </c>
      <c r="Z130" s="35">
        <v>4.5296118000000003E-2</v>
      </c>
      <c r="AA130" s="35">
        <v>4.9396183000000003E-2</v>
      </c>
      <c r="AB130" s="35" t="s">
        <v>0</v>
      </c>
      <c r="AC130" s="36" t="s">
        <v>0</v>
      </c>
      <c r="AD130" s="29" t="s">
        <v>0</v>
      </c>
      <c r="AE130" s="29">
        <v>4.2917762000000012E-2</v>
      </c>
      <c r="AF130" s="29">
        <v>4.7996700000000003E-2</v>
      </c>
      <c r="AG130" s="29">
        <v>4.7641586999999999E-2</v>
      </c>
      <c r="AH130" s="29">
        <v>5.0170476999999998E-2</v>
      </c>
      <c r="AI130" s="29">
        <v>5.107598E-2</v>
      </c>
      <c r="AJ130" s="29">
        <v>5.0432440000000002E-2</v>
      </c>
      <c r="AK130" s="3">
        <f t="shared" si="2"/>
        <v>4.3382554500000003E-2</v>
      </c>
      <c r="AM130" t="s">
        <v>121</v>
      </c>
      <c r="AO130" s="2">
        <f>SUM(U145:W146)/6</f>
        <v>2.1342019833333333E-2</v>
      </c>
      <c r="AP130" s="2">
        <f>((AK130-AK$19)*100)/AK$19</f>
        <v>-2.7360866321063759</v>
      </c>
      <c r="AR130" t="s">
        <v>124</v>
      </c>
      <c r="AT130" s="1">
        <f>((AO130-AO$19)*100)/AO$19</f>
        <v>-15.023939311174736</v>
      </c>
    </row>
    <row r="131" spans="1:46" x14ac:dyDescent="0.25">
      <c r="A131" t="s">
        <v>0</v>
      </c>
      <c r="B131" s="37" t="s">
        <v>0</v>
      </c>
      <c r="C131" s="34">
        <v>4.5260254000000007E-2</v>
      </c>
      <c r="D131" s="34">
        <v>4.4989649999999999E-2</v>
      </c>
      <c r="E131" s="34">
        <v>4.5170269999999998E-2</v>
      </c>
      <c r="F131" s="34">
        <v>4.3715904999999999E-2</v>
      </c>
      <c r="G131" s="34">
        <v>4.1164489999999998E-2</v>
      </c>
      <c r="H131" s="34">
        <v>3.8782652000000001E-2</v>
      </c>
      <c r="I131" s="34">
        <v>3.9295334000000001E-2</v>
      </c>
      <c r="J131" s="34">
        <v>4.0104295999999998E-2</v>
      </c>
      <c r="K131" s="34">
        <v>3.9863984999999998E-2</v>
      </c>
      <c r="L131" s="34">
        <v>3.9592205999999998E-2</v>
      </c>
      <c r="M131" s="34">
        <v>4.0126852999999997E-2</v>
      </c>
      <c r="N131" s="34">
        <v>4.1156770000000002E-2</v>
      </c>
      <c r="O131" s="34">
        <v>4.2483430000000003E-2</v>
      </c>
      <c r="P131" s="34">
        <v>4.4849670000000001E-2</v>
      </c>
      <c r="Q131" s="34">
        <v>4.6218608000000001E-2</v>
      </c>
      <c r="R131" s="34">
        <v>4.6034403000000002E-2</v>
      </c>
      <c r="S131" s="35" t="s">
        <v>0</v>
      </c>
      <c r="T131" s="35" t="s">
        <v>0</v>
      </c>
      <c r="U131" s="35" t="s">
        <v>0</v>
      </c>
      <c r="V131" s="35">
        <v>4.3945137000000002E-2</v>
      </c>
      <c r="W131" s="35">
        <v>4.0155753000000002E-2</v>
      </c>
      <c r="X131" s="35">
        <v>4.0675839999999998E-2</v>
      </c>
      <c r="Y131" s="35">
        <v>4.2304315000000002E-2</v>
      </c>
      <c r="Z131" s="35">
        <v>4.5461670000000003E-2</v>
      </c>
      <c r="AA131" s="35">
        <v>5.1256075999999998E-2</v>
      </c>
      <c r="AB131" s="35" t="s">
        <v>0</v>
      </c>
      <c r="AC131" s="36" t="s">
        <v>0</v>
      </c>
      <c r="AD131" s="29" t="s">
        <v>0</v>
      </c>
      <c r="AE131" s="29">
        <v>4.7642662999999988E-2</v>
      </c>
      <c r="AF131" s="29">
        <v>5.0558699999999998E-2</v>
      </c>
      <c r="AG131" s="29">
        <v>4.8133776000000003E-2</v>
      </c>
      <c r="AH131" s="29">
        <v>4.4233990000000001E-2</v>
      </c>
      <c r="AI131" s="29">
        <v>4.2836054999999998E-2</v>
      </c>
      <c r="AJ131" s="29">
        <v>4.9066565999999999E-2</v>
      </c>
      <c r="AK131" s="3">
        <f t="shared" si="2"/>
        <v>4.3752832750000005E-2</v>
      </c>
      <c r="AP131" s="2">
        <f>((AK131-AK$20)*100)/AK$20</f>
        <v>-2.2817761974850761</v>
      </c>
    </row>
    <row r="132" spans="1:46" x14ac:dyDescent="0.25">
      <c r="A132" t="s">
        <v>0</v>
      </c>
      <c r="B132" s="37">
        <v>4.4660720000000001E-2</v>
      </c>
      <c r="C132" s="34">
        <v>4.2455487E-2</v>
      </c>
      <c r="D132" s="34">
        <v>4.3900922000000002E-2</v>
      </c>
      <c r="E132" s="34">
        <v>4.1414086000000003E-2</v>
      </c>
      <c r="F132" s="34">
        <v>4.0880689999999997E-2</v>
      </c>
      <c r="G132" s="34">
        <v>4.0875003E-2</v>
      </c>
      <c r="H132" s="34">
        <v>4.1424688000000001E-2</v>
      </c>
      <c r="I132" s="34">
        <v>4.3602175999999999E-2</v>
      </c>
      <c r="J132" s="34">
        <v>4.5324083000000001E-2</v>
      </c>
      <c r="K132" s="34">
        <v>4.5921240000000002E-2</v>
      </c>
      <c r="L132" s="34">
        <v>4.6495512000000003E-2</v>
      </c>
      <c r="M132" s="34">
        <v>4.6741102E-2</v>
      </c>
      <c r="N132" s="34">
        <v>4.7072437000000002E-2</v>
      </c>
      <c r="O132" s="34">
        <v>4.6729329999999999E-2</v>
      </c>
      <c r="P132" s="34">
        <v>4.6767934999999997E-2</v>
      </c>
      <c r="Q132" s="34">
        <v>4.6250159999999998E-2</v>
      </c>
      <c r="R132" s="34">
        <v>4.6999680000000002E-2</v>
      </c>
      <c r="S132" s="35" t="s">
        <v>0</v>
      </c>
      <c r="T132" s="35" t="s">
        <v>0</v>
      </c>
      <c r="U132" s="35">
        <v>4.0657829999999999E-2</v>
      </c>
      <c r="V132" s="35">
        <v>4.3080840000000002E-2</v>
      </c>
      <c r="W132" s="35">
        <v>4.5168756999999997E-2</v>
      </c>
      <c r="X132" s="35">
        <v>4.9318331999999999E-2</v>
      </c>
      <c r="Y132" s="35">
        <v>4.8627999999999998E-2</v>
      </c>
      <c r="Z132" s="35">
        <v>4.2091530000000002E-2</v>
      </c>
      <c r="AA132" s="35">
        <v>4.4219759999999997E-2</v>
      </c>
      <c r="AB132" s="35" t="s">
        <v>0</v>
      </c>
      <c r="AC132" s="36" t="s">
        <v>0</v>
      </c>
      <c r="AD132" s="29" t="s">
        <v>0</v>
      </c>
      <c r="AE132" s="29">
        <v>3.8183929999999998E-2</v>
      </c>
      <c r="AF132" s="29">
        <v>4.7509450000000002E-2</v>
      </c>
      <c r="AG132" s="29">
        <v>4.3915339999999997E-2</v>
      </c>
      <c r="AH132" s="29">
        <v>4.1830844999999998E-2</v>
      </c>
      <c r="AI132" s="29">
        <v>4.1506000000000001E-2</v>
      </c>
      <c r="AJ132" s="29">
        <v>4.9103115000000003E-2</v>
      </c>
      <c r="AK132" s="3">
        <f t="shared" si="2"/>
        <v>4.4424299333333347E-2</v>
      </c>
      <c r="AP132" s="2">
        <f>((AK132-AK$21)*100)/AK$21</f>
        <v>-2.0935229026568143</v>
      </c>
    </row>
    <row r="133" spans="1:46" x14ac:dyDescent="0.25">
      <c r="A133" t="s">
        <v>0</v>
      </c>
      <c r="B133" s="37">
        <v>4.0969208E-2</v>
      </c>
      <c r="C133" s="34">
        <v>3.3230915999999999E-2</v>
      </c>
      <c r="D133" s="34">
        <v>3.3285912000000001E-2</v>
      </c>
      <c r="E133" s="34">
        <v>2.999427E-2</v>
      </c>
      <c r="F133" s="34">
        <v>3.3710341999999997E-2</v>
      </c>
      <c r="G133" s="34">
        <v>3.6798286999999999E-2</v>
      </c>
      <c r="H133" s="34">
        <v>3.9132435E-2</v>
      </c>
      <c r="I133" s="34">
        <v>4.1605222999999997E-2</v>
      </c>
      <c r="J133" s="34">
        <v>4.3110277999999988E-2</v>
      </c>
      <c r="K133" s="34">
        <v>4.4787466999999997E-2</v>
      </c>
      <c r="L133" s="34">
        <v>4.5571577000000002E-2</v>
      </c>
      <c r="M133" s="34">
        <v>4.6123426000000002E-2</v>
      </c>
      <c r="N133" s="34">
        <v>4.7326684000000001E-2</v>
      </c>
      <c r="O133" s="34">
        <v>5.0550655E-2</v>
      </c>
      <c r="P133" s="34">
        <v>5.0885182000000001E-2</v>
      </c>
      <c r="Q133" s="34">
        <v>5.3275655999999998E-2</v>
      </c>
      <c r="R133" s="34">
        <v>5.2611366E-2</v>
      </c>
      <c r="S133" s="35" t="s">
        <v>0</v>
      </c>
      <c r="T133" s="35" t="s">
        <v>0</v>
      </c>
      <c r="U133" s="35">
        <v>4.1896309999999999E-2</v>
      </c>
      <c r="V133" s="35">
        <v>4.3275214999999999E-2</v>
      </c>
      <c r="W133" s="35">
        <v>4.2495436999999997E-2</v>
      </c>
      <c r="X133" s="35">
        <v>4.3403150000000001E-2</v>
      </c>
      <c r="Y133" s="35">
        <v>5.3067255999999993E-2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4.6142257999999998E-2</v>
      </c>
      <c r="AG133" s="29">
        <v>4.1962962999999999E-2</v>
      </c>
      <c r="AH133" s="29">
        <v>4.4203042999999997E-2</v>
      </c>
      <c r="AI133" s="29">
        <v>4.3708959999999998E-2</v>
      </c>
      <c r="AJ133" s="29">
        <v>4.5841880000000002E-2</v>
      </c>
      <c r="AK133" s="3">
        <f t="shared" si="2"/>
        <v>4.3295013185185194E-2</v>
      </c>
      <c r="AP133" s="2">
        <f>((AK133-AK$22)*100)/AK$22</f>
        <v>-2.3211570715859242</v>
      </c>
    </row>
    <row r="134" spans="1:46" x14ac:dyDescent="0.25">
      <c r="A134" t="s">
        <v>0</v>
      </c>
      <c r="B134" s="37">
        <v>3.7645011999999999E-2</v>
      </c>
      <c r="C134" s="34">
        <v>2.8872373E-2</v>
      </c>
      <c r="D134" s="34">
        <v>3.100615E-2</v>
      </c>
      <c r="E134" s="34">
        <v>2.8802989000000001E-2</v>
      </c>
      <c r="F134" s="34">
        <v>2.9213255E-2</v>
      </c>
      <c r="G134" s="34">
        <v>3.2293830000000003E-2</v>
      </c>
      <c r="H134" s="34">
        <v>3.2299799999999997E-2</v>
      </c>
      <c r="I134" s="34">
        <v>3.3899169999999999E-2</v>
      </c>
      <c r="J134" s="34">
        <v>3.5301619999999999E-2</v>
      </c>
      <c r="K134" s="34">
        <v>3.793531E-2</v>
      </c>
      <c r="L134" s="34">
        <v>3.8437665000000003E-2</v>
      </c>
      <c r="M134" s="34">
        <v>4.0338006000000003E-2</v>
      </c>
      <c r="N134" s="34">
        <v>4.2273954000000002E-2</v>
      </c>
      <c r="O134" s="34">
        <v>4.2304542000000001E-2</v>
      </c>
      <c r="P134" s="34">
        <v>4.5188239999999998E-2</v>
      </c>
      <c r="Q134" s="34">
        <v>4.9425404999999999E-2</v>
      </c>
      <c r="R134" s="34">
        <v>4.5624304999999997E-2</v>
      </c>
      <c r="S134" s="35" t="s">
        <v>0</v>
      </c>
      <c r="T134" s="35">
        <v>4.4636055999999993E-2</v>
      </c>
      <c r="U134" s="35">
        <v>4.160022E-2</v>
      </c>
      <c r="V134" s="35">
        <v>3.9157360000000002E-2</v>
      </c>
      <c r="W134" s="35">
        <v>3.9889447000000001E-2</v>
      </c>
      <c r="X134" s="35">
        <v>3.9397410000000001E-2</v>
      </c>
      <c r="Y134" s="35">
        <v>3.7628327000000003E-2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4.4223789999999999E-2</v>
      </c>
      <c r="AG134" s="29">
        <v>4.1423491999999999E-2</v>
      </c>
      <c r="AH134" s="29">
        <v>4.4948834999999999E-2</v>
      </c>
      <c r="AI134" s="29">
        <v>4.7657777000000012E-2</v>
      </c>
      <c r="AJ134" s="29">
        <v>4.4727324999999998E-2</v>
      </c>
      <c r="AK134" s="3">
        <f t="shared" si="2"/>
        <v>3.9148273749999997E-2</v>
      </c>
      <c r="AP134" s="2">
        <f>((AK134-AK$23)*100)/AK$23</f>
        <v>-2.0408519545505759</v>
      </c>
    </row>
    <row r="135" spans="1:46" x14ac:dyDescent="0.25">
      <c r="A135" t="s">
        <v>0</v>
      </c>
      <c r="B135" s="37">
        <v>4.1529085E-2</v>
      </c>
      <c r="C135" s="34">
        <v>3.012391E-2</v>
      </c>
      <c r="D135" s="34">
        <v>2.8876621000000002E-2</v>
      </c>
      <c r="E135" s="34">
        <v>2.8001855999999999E-2</v>
      </c>
      <c r="F135" s="34">
        <v>2.8256710000000001E-2</v>
      </c>
      <c r="G135" s="34">
        <v>2.9117653E-2</v>
      </c>
      <c r="H135" s="34">
        <v>3.1215672999999999E-2</v>
      </c>
      <c r="I135" s="34">
        <v>3.1555229999999997E-2</v>
      </c>
      <c r="J135" s="34">
        <v>3.1854334999999998E-2</v>
      </c>
      <c r="K135" s="34">
        <v>3.2374623999999998E-2</v>
      </c>
      <c r="L135" s="34">
        <v>3.4626674000000003E-2</v>
      </c>
      <c r="M135" s="34">
        <v>3.6726920000000003E-2</v>
      </c>
      <c r="N135" s="34">
        <v>3.7793766999999999E-2</v>
      </c>
      <c r="O135" s="34">
        <v>3.8866717000000002E-2</v>
      </c>
      <c r="P135" s="34">
        <v>4.665743E-2</v>
      </c>
      <c r="Q135" s="34">
        <v>4.4755272999999998E-2</v>
      </c>
      <c r="R135" s="34" t="s">
        <v>0</v>
      </c>
      <c r="S135" s="35">
        <v>4.2837727999999999E-2</v>
      </c>
      <c r="T135" s="35">
        <v>3.8574968000000001E-2</v>
      </c>
      <c r="U135" s="35">
        <v>3.4947659999999998E-2</v>
      </c>
      <c r="V135" s="35">
        <v>3.51326E-2</v>
      </c>
      <c r="W135" s="35">
        <v>3.5299864E-2</v>
      </c>
      <c r="X135" s="35">
        <v>3.6056763999999998E-2</v>
      </c>
      <c r="Y135" s="35">
        <v>3.3370320000000002E-2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4.3789315999999988E-2</v>
      </c>
      <c r="AG135" s="29">
        <v>4.0256823999999997E-2</v>
      </c>
      <c r="AH135" s="29">
        <v>4.9627035999999999E-2</v>
      </c>
      <c r="AI135" s="29">
        <v>4.6332333000000003E-2</v>
      </c>
      <c r="AJ135" s="29">
        <v>4.6284459999999999E-2</v>
      </c>
      <c r="AK135" s="3">
        <f t="shared" si="2"/>
        <v>3.6958655392857143E-2</v>
      </c>
      <c r="AP135" s="2">
        <f>((AK135-AK$24)*100)/AK$24</f>
        <v>-2.1535057329099527</v>
      </c>
    </row>
    <row r="136" spans="1:46" x14ac:dyDescent="0.25">
      <c r="A136" t="s">
        <v>0</v>
      </c>
      <c r="B136" s="37">
        <v>3.7518892000000012E-2</v>
      </c>
      <c r="C136" s="34">
        <v>3.3074344999999998E-2</v>
      </c>
      <c r="D136" s="34">
        <v>2.926252E-2</v>
      </c>
      <c r="E136" s="34">
        <v>2.7270854000000001E-2</v>
      </c>
      <c r="F136" s="34">
        <v>2.6487999000000002E-2</v>
      </c>
      <c r="G136" s="34">
        <v>2.6786207999999999E-2</v>
      </c>
      <c r="H136" s="34">
        <v>2.8344547000000001E-2</v>
      </c>
      <c r="I136" s="34">
        <v>2.9414030000000001E-2</v>
      </c>
      <c r="J136" s="34">
        <v>2.9642403000000001E-2</v>
      </c>
      <c r="K136" s="34">
        <v>2.9605304999999998E-2</v>
      </c>
      <c r="L136" s="34">
        <v>3.0427005E-2</v>
      </c>
      <c r="M136" s="34">
        <v>3.1812377000000003E-2</v>
      </c>
      <c r="N136" s="34">
        <v>3.283676E-2</v>
      </c>
      <c r="O136" s="34">
        <v>3.5787627000000002E-2</v>
      </c>
      <c r="P136" s="38">
        <v>4.2337640000000003E-2</v>
      </c>
      <c r="Q136" s="38" t="s">
        <v>0</v>
      </c>
      <c r="R136" s="38">
        <v>4.1871579999999999E-2</v>
      </c>
      <c r="S136" s="35">
        <v>3.7049748E-2</v>
      </c>
      <c r="T136" s="35">
        <v>3.4517579999999999E-2</v>
      </c>
      <c r="U136" s="35">
        <v>3.2488192999999999E-2</v>
      </c>
      <c r="V136" s="35">
        <v>3.1181844E-2</v>
      </c>
      <c r="W136" s="35">
        <v>3.1095678000000002E-2</v>
      </c>
      <c r="X136" s="35">
        <v>3.2219709999999999E-2</v>
      </c>
      <c r="Y136" s="35">
        <v>3.3005882E-2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4.2405980000000003E-2</v>
      </c>
      <c r="AG136" s="29">
        <v>3.9675466999999999E-2</v>
      </c>
      <c r="AH136" s="29" t="s">
        <v>0</v>
      </c>
      <c r="AI136" s="29">
        <v>4.1839163999999998E-2</v>
      </c>
      <c r="AJ136" s="29">
        <v>4.7906667E-2</v>
      </c>
      <c r="AK136" s="3">
        <f t="shared" si="2"/>
        <v>3.3920963148148152E-2</v>
      </c>
      <c r="AP136" s="2">
        <f>((AK136-AK$25)*100)/AK$25</f>
        <v>-1.6641559137536792</v>
      </c>
    </row>
    <row r="137" spans="1:46" x14ac:dyDescent="0.25">
      <c r="A137" t="s">
        <v>0</v>
      </c>
      <c r="B137" s="37">
        <v>3.4326345000000001E-2</v>
      </c>
      <c r="C137" s="34">
        <v>3.2198110000000002E-2</v>
      </c>
      <c r="D137" s="34">
        <v>2.789813E-2</v>
      </c>
      <c r="E137" s="34">
        <v>2.4884494E-2</v>
      </c>
      <c r="F137" s="34">
        <v>2.4528149999999999E-2</v>
      </c>
      <c r="G137" s="34">
        <v>2.5036856999999999E-2</v>
      </c>
      <c r="H137" s="34">
        <v>2.6157685999999999E-2</v>
      </c>
      <c r="I137" s="34">
        <v>2.7078040000000001E-2</v>
      </c>
      <c r="J137" s="34">
        <v>2.7123109999999999E-2</v>
      </c>
      <c r="K137" s="34">
        <v>2.7645606999999999E-2</v>
      </c>
      <c r="L137" s="34">
        <v>2.7717780000000001E-2</v>
      </c>
      <c r="M137" s="34">
        <v>2.8253298E-2</v>
      </c>
      <c r="N137" s="34">
        <v>2.7844507000000001E-2</v>
      </c>
      <c r="O137" s="34">
        <v>3.0432873999999999E-2</v>
      </c>
      <c r="P137" s="38" t="s">
        <v>0</v>
      </c>
      <c r="Q137" s="38">
        <v>3.6695609999999997E-2</v>
      </c>
      <c r="R137" s="38">
        <v>3.6172613999999999E-2</v>
      </c>
      <c r="S137" s="35">
        <v>3.5012223000000002E-2</v>
      </c>
      <c r="T137" s="35">
        <v>3.1681142999999988E-2</v>
      </c>
      <c r="U137" s="35">
        <v>2.9362527999999999E-2</v>
      </c>
      <c r="V137" s="35">
        <v>2.8657703E-2</v>
      </c>
      <c r="W137" s="35">
        <v>2.9178727000000002E-2</v>
      </c>
      <c r="X137" s="35">
        <v>2.9274555000000001E-2</v>
      </c>
      <c r="Y137" s="35">
        <v>3.0914176000000002E-2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4.8353069999999998E-2</v>
      </c>
      <c r="AG137" s="29">
        <v>4.0282782000000003E-2</v>
      </c>
      <c r="AH137" s="29" t="s">
        <v>0</v>
      </c>
      <c r="AI137" s="29" t="s">
        <v>0</v>
      </c>
      <c r="AJ137" s="29" t="s">
        <v>0</v>
      </c>
      <c r="AK137" s="3">
        <f t="shared" si="2"/>
        <v>3.066840476E-2</v>
      </c>
      <c r="AP137" s="2">
        <f>((AK137-AK$26)*100)/AK$26</f>
        <v>-1.6117969324831491</v>
      </c>
    </row>
    <row r="138" spans="1:46" x14ac:dyDescent="0.25">
      <c r="A138" t="s">
        <v>0</v>
      </c>
      <c r="B138" s="37" t="s">
        <v>0</v>
      </c>
      <c r="C138" s="34">
        <v>3.2862115999999997E-2</v>
      </c>
      <c r="D138" s="34">
        <v>2.8094819E-2</v>
      </c>
      <c r="E138" s="34">
        <v>2.4065863E-2</v>
      </c>
      <c r="F138" s="34">
        <v>2.42133E-2</v>
      </c>
      <c r="G138" s="34">
        <v>2.5805293E-2</v>
      </c>
      <c r="H138" s="34">
        <v>2.6577558000000001E-2</v>
      </c>
      <c r="I138" s="34">
        <v>2.7054826000000001E-2</v>
      </c>
      <c r="J138" s="34">
        <v>2.6813791999999999E-2</v>
      </c>
      <c r="K138" s="34">
        <v>2.6262032000000001E-2</v>
      </c>
      <c r="L138" s="34">
        <v>2.6686446999999999E-2</v>
      </c>
      <c r="M138" s="34">
        <v>2.6167559999999999E-2</v>
      </c>
      <c r="N138" s="34">
        <v>2.5191158000000002E-2</v>
      </c>
      <c r="O138" s="34">
        <v>2.8802313E-2</v>
      </c>
      <c r="P138" s="38" t="s">
        <v>0</v>
      </c>
      <c r="Q138" s="38">
        <v>3.5485780000000001E-2</v>
      </c>
      <c r="R138" s="38">
        <v>3.4695305000000003E-2</v>
      </c>
      <c r="S138" s="35">
        <v>3.2760993000000002E-2</v>
      </c>
      <c r="T138" s="35">
        <v>2.9990617000000001E-2</v>
      </c>
      <c r="U138" s="35">
        <v>2.7885374000000001E-2</v>
      </c>
      <c r="V138" s="35">
        <v>2.8590048E-2</v>
      </c>
      <c r="W138" s="35">
        <v>2.969461E-2</v>
      </c>
      <c r="X138" s="35">
        <v>2.9347483000000001E-2</v>
      </c>
      <c r="Y138" s="35">
        <v>3.1237902000000001E-2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4.8204246999999999E-2</v>
      </c>
      <c r="AG138" s="29">
        <v>3.7069030000000003E-2</v>
      </c>
      <c r="AH138" s="29" t="s">
        <v>0</v>
      </c>
      <c r="AI138" s="29" t="s">
        <v>0</v>
      </c>
      <c r="AJ138" s="29" t="s">
        <v>0</v>
      </c>
      <c r="AK138" s="3">
        <f t="shared" si="2"/>
        <v>2.9731602750000002E-2</v>
      </c>
      <c r="AP138" s="2">
        <f>((AK138-AK$27)*100)/AK$27</f>
        <v>-1.396192074042041</v>
      </c>
    </row>
    <row r="139" spans="1:46" x14ac:dyDescent="0.25">
      <c r="A139" t="s">
        <v>0</v>
      </c>
      <c r="B139" s="37" t="s">
        <v>0</v>
      </c>
      <c r="C139" s="34">
        <v>3.7267219999999997E-2</v>
      </c>
      <c r="D139" s="34">
        <v>3.1041065E-2</v>
      </c>
      <c r="E139" s="34">
        <v>2.5033044000000001E-2</v>
      </c>
      <c r="F139" s="34">
        <v>2.5296665999999999E-2</v>
      </c>
      <c r="G139" s="34">
        <v>2.8024650000000002E-2</v>
      </c>
      <c r="H139" s="34">
        <v>2.8973625999999999E-2</v>
      </c>
      <c r="I139" s="34">
        <v>3.0110074000000001E-2</v>
      </c>
      <c r="J139" s="34">
        <v>3.0128750999999999E-2</v>
      </c>
      <c r="K139" s="34">
        <v>2.7607216E-2</v>
      </c>
      <c r="L139" s="34">
        <v>2.7713290000000002E-2</v>
      </c>
      <c r="M139" s="34">
        <v>2.7747001E-2</v>
      </c>
      <c r="N139" s="34">
        <v>2.6953649E-2</v>
      </c>
      <c r="O139" s="34">
        <v>2.9009389E-2</v>
      </c>
      <c r="P139" s="38" t="s">
        <v>0</v>
      </c>
      <c r="Q139" s="38">
        <v>3.4394816000000002E-2</v>
      </c>
      <c r="R139" s="38">
        <v>3.7335403000000003E-2</v>
      </c>
      <c r="S139" s="35">
        <v>3.9636284000000001E-2</v>
      </c>
      <c r="T139" s="35">
        <v>3.0830836E-2</v>
      </c>
      <c r="U139" s="35">
        <v>2.8491696E-2</v>
      </c>
      <c r="V139" s="35">
        <v>2.9840825000000001E-2</v>
      </c>
      <c r="W139" s="35">
        <v>3.1385913000000001E-2</v>
      </c>
      <c r="X139" s="35">
        <v>3.0326447999999999E-2</v>
      </c>
      <c r="Y139" s="35">
        <v>3.0627621000000001E-2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3.0353431045454547E-2</v>
      </c>
      <c r="AP139" s="2">
        <f>((AK139-AK$28)*100)/AK$28</f>
        <v>-1.4361398278314605</v>
      </c>
    </row>
    <row r="140" spans="1:46" x14ac:dyDescent="0.25">
      <c r="A140" s="32" t="s">
        <v>0</v>
      </c>
      <c r="B140" s="39" t="s">
        <v>0</v>
      </c>
      <c r="C140" s="32">
        <v>3.9809036999999999E-2</v>
      </c>
      <c r="D140" s="32">
        <v>2.9823557000000001E-2</v>
      </c>
      <c r="E140" s="32">
        <v>2.8975707E-2</v>
      </c>
      <c r="F140" s="32">
        <v>2.943952E-2</v>
      </c>
      <c r="G140" s="32">
        <v>3.2213904000000002E-2</v>
      </c>
      <c r="H140" s="32">
        <v>3.3615127000000002E-2</v>
      </c>
      <c r="I140" s="32">
        <v>3.6489925999999999E-2</v>
      </c>
      <c r="J140" s="32">
        <v>3.6183002999999998E-2</v>
      </c>
      <c r="K140" s="32">
        <v>3.4624404999999997E-2</v>
      </c>
      <c r="L140" s="32">
        <v>3.2942064E-2</v>
      </c>
      <c r="M140" s="32">
        <v>3.2606984999999998E-2</v>
      </c>
      <c r="N140" s="32">
        <v>2.8229021999999999E-2</v>
      </c>
      <c r="O140" s="32">
        <v>3.1940746999999999E-2</v>
      </c>
      <c r="P140" s="32" t="s">
        <v>0</v>
      </c>
      <c r="Q140" s="32" t="s">
        <v>0</v>
      </c>
      <c r="R140" s="32" t="s">
        <v>0</v>
      </c>
      <c r="S140" s="33">
        <v>3.8793149999999998E-2</v>
      </c>
      <c r="T140" s="33">
        <v>3.1199082999999999E-2</v>
      </c>
      <c r="U140" s="33">
        <v>3.1617039999999999E-2</v>
      </c>
      <c r="V140" s="33">
        <v>3.4119996999999999E-2</v>
      </c>
      <c r="W140" s="33">
        <v>3.578626E-2</v>
      </c>
      <c r="X140" s="33">
        <v>3.1833953999999998E-2</v>
      </c>
      <c r="Y140" s="33">
        <v>2.9854790999999999E-2</v>
      </c>
      <c r="Z140" s="33" t="s">
        <v>0</v>
      </c>
      <c r="AA140" s="40" t="s">
        <v>0</v>
      </c>
      <c r="AB140" s="40">
        <v>2.1994443999999998E-2</v>
      </c>
      <c r="AC140" s="40">
        <v>1.9259439999999999E-2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3.1879598318181816E-2</v>
      </c>
      <c r="AP140" s="2">
        <f>((AK140-AK$29)*100)/AK$29</f>
        <v>-1.2442957322728885</v>
      </c>
    </row>
    <row r="141" spans="1:46" x14ac:dyDescent="0.25">
      <c r="A141" s="31" t="s">
        <v>0</v>
      </c>
      <c r="B141" s="41" t="s">
        <v>0</v>
      </c>
      <c r="C141" s="31" t="s">
        <v>0</v>
      </c>
      <c r="D141" s="31">
        <v>3.4527175E-2</v>
      </c>
      <c r="E141" s="31">
        <v>3.0506607000000002E-2</v>
      </c>
      <c r="F141" s="31">
        <v>3.0412389000000001E-2</v>
      </c>
      <c r="G141" s="31">
        <v>2.9663973999999999E-2</v>
      </c>
      <c r="H141" s="31">
        <v>3.0696962000000001E-2</v>
      </c>
      <c r="I141" s="31">
        <v>3.2044257999999999E-2</v>
      </c>
      <c r="J141" s="31">
        <v>3.3951737000000003E-2</v>
      </c>
      <c r="K141" s="31">
        <v>3.4390557999999988E-2</v>
      </c>
      <c r="L141" s="31">
        <v>3.4321356999999997E-2</v>
      </c>
      <c r="M141" s="31">
        <v>3.3051030000000002E-2</v>
      </c>
      <c r="N141" s="31">
        <v>2.8114798E-2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3.5072587000000002E-2</v>
      </c>
      <c r="T141" s="33">
        <v>3.1619742999999999E-2</v>
      </c>
      <c r="U141" s="33">
        <v>3.0157389999999999E-2</v>
      </c>
      <c r="V141" s="33">
        <v>3.1579999999999997E-2</v>
      </c>
      <c r="W141" s="33">
        <v>3.7063494000000002E-2</v>
      </c>
      <c r="X141" s="33">
        <v>3.5797358000000001E-2</v>
      </c>
      <c r="Y141" s="33">
        <v>3.0893864E-2</v>
      </c>
      <c r="Z141" s="33">
        <v>2.8867575999999999E-2</v>
      </c>
      <c r="AA141" s="40">
        <v>2.6229016000000001E-2</v>
      </c>
      <c r="AB141" s="40">
        <v>2.0200564000000001E-2</v>
      </c>
      <c r="AC141" s="40">
        <v>1.7784132000000001E-2</v>
      </c>
      <c r="AD141" s="40">
        <v>1.8566144999999999E-2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3.0239683217391306E-2</v>
      </c>
      <c r="AP141" s="2">
        <f>((AK141-AK$30)*100)/AK$30</f>
        <v>-1.3008251015043459</v>
      </c>
    </row>
    <row r="142" spans="1:46" x14ac:dyDescent="0.25">
      <c r="A142" s="31" t="s">
        <v>0</v>
      </c>
      <c r="B142" s="41" t="s">
        <v>0</v>
      </c>
      <c r="C142" s="31" t="s">
        <v>0</v>
      </c>
      <c r="D142" s="31">
        <v>3.1559706E-2</v>
      </c>
      <c r="E142" s="31">
        <v>2.8752735000000001E-2</v>
      </c>
      <c r="F142" s="31">
        <v>3.0304028E-2</v>
      </c>
      <c r="G142" s="31">
        <v>2.997228E-2</v>
      </c>
      <c r="H142" s="31">
        <v>2.9301507000000001E-2</v>
      </c>
      <c r="I142" s="31">
        <v>2.9940016999999999E-2</v>
      </c>
      <c r="J142" s="31">
        <v>3.076578E-2</v>
      </c>
      <c r="K142" s="31">
        <v>3.1858883999999997E-2</v>
      </c>
      <c r="L142" s="31">
        <v>3.1753805000000003E-2</v>
      </c>
      <c r="M142" s="31">
        <v>3.0591065000000001E-2</v>
      </c>
      <c r="N142" s="31">
        <v>2.8307855E-2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3.0261929999999999E-2</v>
      </c>
      <c r="T142" s="33">
        <v>3.0668379999999999E-2</v>
      </c>
      <c r="U142" s="33">
        <v>2.9790733E-2</v>
      </c>
      <c r="V142" s="33">
        <v>2.8900235999999999E-2</v>
      </c>
      <c r="W142" s="33">
        <v>2.9976909999999999E-2</v>
      </c>
      <c r="X142" s="33">
        <v>3.3875860000000001E-2</v>
      </c>
      <c r="Y142" s="33">
        <v>3.0121381999999999E-2</v>
      </c>
      <c r="Z142" s="33" t="s">
        <v>0</v>
      </c>
      <c r="AA142" s="40">
        <v>2.0176578000000001E-2</v>
      </c>
      <c r="AB142" s="40">
        <v>1.7485120999999999E-2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2.9218239600000008E-2</v>
      </c>
      <c r="AP142" s="2">
        <f>((AK142-AK$31)*100)/AK$31</f>
        <v>3.1895389995471736E-2</v>
      </c>
    </row>
    <row r="143" spans="1:46" x14ac:dyDescent="0.25">
      <c r="A143" s="31" t="s">
        <v>0</v>
      </c>
      <c r="B143" s="41" t="s">
        <v>0</v>
      </c>
      <c r="C143" s="31" t="s">
        <v>0</v>
      </c>
      <c r="D143" s="31">
        <v>2.6838589999999999E-2</v>
      </c>
      <c r="E143" s="31">
        <v>2.9609094999999998E-2</v>
      </c>
      <c r="F143" s="31">
        <v>2.8578987E-2</v>
      </c>
      <c r="G143" s="31">
        <v>2.8002612E-2</v>
      </c>
      <c r="H143" s="31">
        <v>2.7524219999999999E-2</v>
      </c>
      <c r="I143" s="31">
        <v>2.7198541999999999E-2</v>
      </c>
      <c r="J143" s="31">
        <v>2.7066751999999999E-2</v>
      </c>
      <c r="K143" s="31">
        <v>2.7172297000000002E-2</v>
      </c>
      <c r="L143" s="31">
        <v>2.7137545999999999E-2</v>
      </c>
      <c r="M143" s="31">
        <v>2.6015508999999999E-2</v>
      </c>
      <c r="N143" s="31">
        <v>2.2604037E-2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2.6970243000000001E-2</v>
      </c>
      <c r="U143" s="33">
        <v>2.7646657000000002E-2</v>
      </c>
      <c r="V143" s="33">
        <v>2.5882142E-2</v>
      </c>
      <c r="W143" s="33">
        <v>2.4610291999999999E-2</v>
      </c>
      <c r="X143" s="33">
        <v>2.6748042999999999E-2</v>
      </c>
      <c r="Y143" s="33">
        <v>2.7064404E-2</v>
      </c>
      <c r="Z143" s="33">
        <v>2.4054062000000001E-2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2.6706890555555553E-2</v>
      </c>
      <c r="AP143" s="2">
        <f>((AK143-AK$32)*100)/AK$32</f>
        <v>3.7862520971757485</v>
      </c>
    </row>
    <row r="144" spans="1:46" x14ac:dyDescent="0.25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2.7322348E-2</v>
      </c>
      <c r="F144" s="31">
        <v>2.6523181999999999E-2</v>
      </c>
      <c r="G144" s="31">
        <v>2.5740928999999999E-2</v>
      </c>
      <c r="H144" s="31">
        <v>2.5316272000000001E-2</v>
      </c>
      <c r="I144" s="31">
        <v>2.3979113999999999E-2</v>
      </c>
      <c r="J144" s="31">
        <v>2.2810275000000001E-2</v>
      </c>
      <c r="K144" s="31">
        <v>2.2378642000000001E-2</v>
      </c>
      <c r="L144" s="31">
        <v>2.1862238999999999E-2</v>
      </c>
      <c r="M144" s="31">
        <v>2.1469162999999999E-2</v>
      </c>
      <c r="N144" s="31">
        <v>1.4440933E-2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2.2608882E-2</v>
      </c>
      <c r="V144" s="33">
        <v>1.9060796000000001E-2</v>
      </c>
      <c r="W144" s="33">
        <v>1.7129088000000001E-2</v>
      </c>
      <c r="X144" s="33">
        <v>1.8881463000000001E-2</v>
      </c>
      <c r="Y144" s="33">
        <v>1.8621333E-2</v>
      </c>
      <c r="Z144" s="33">
        <v>1.6384860000000001E-2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2.15330949375E-2</v>
      </c>
      <c r="AP144" s="2">
        <f>((AK144-AK$33)*100)/AK$33</f>
        <v>7.1887173607753203</v>
      </c>
    </row>
    <row r="145" spans="1:47" x14ac:dyDescent="0.25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2.1976078E-2</v>
      </c>
      <c r="F145" s="27">
        <v>2.9890839999999998E-2</v>
      </c>
      <c r="G145" s="27">
        <v>2.6848024000000002E-2</v>
      </c>
      <c r="H145" s="27">
        <v>3.3721050000000002E-2</v>
      </c>
      <c r="I145" s="27">
        <v>2.8901136000000001E-2</v>
      </c>
      <c r="J145" s="27">
        <v>2.4381803000000001E-2</v>
      </c>
      <c r="K145" s="27">
        <v>1.7815853E-2</v>
      </c>
      <c r="L145" s="27">
        <v>1.4709455E-2</v>
      </c>
      <c r="M145" s="27">
        <v>1.3233946999999999E-2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1.1245392999999999E-2</v>
      </c>
      <c r="V145" s="27">
        <v>1.2387703E-2</v>
      </c>
      <c r="W145" s="27">
        <v>1.8879784E-2</v>
      </c>
      <c r="X145" s="27">
        <v>2.2337629000000001E-2</v>
      </c>
      <c r="Y145" s="27">
        <v>2.1467224E-2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2.1271137071428574E-2</v>
      </c>
      <c r="AP145" s="2">
        <f>((AK145-AK$34)*100)/AK$34</f>
        <v>4.027810640849105</v>
      </c>
    </row>
    <row r="146" spans="1:47" x14ac:dyDescent="0.25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2.0351640000000001E-2</v>
      </c>
      <c r="H146" s="27">
        <v>1.9239862E-2</v>
      </c>
      <c r="I146" s="27">
        <v>1.9133359999999999E-2</v>
      </c>
      <c r="J146" s="27">
        <v>1.333409E-2</v>
      </c>
      <c r="K146" s="27">
        <v>2.3267132999999999E-2</v>
      </c>
      <c r="L146" s="27">
        <v>2.0245348999999999E-2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1.6871605000000001E-2</v>
      </c>
      <c r="V146" s="27">
        <v>2.1277306999999999E-2</v>
      </c>
      <c r="W146" s="27">
        <v>4.7390327000000003E-2</v>
      </c>
      <c r="X146" s="27">
        <v>2.0045054999999999E-2</v>
      </c>
      <c r="Y146" s="27">
        <v>2.7593082000000001E-2</v>
      </c>
      <c r="Z146" s="27">
        <v>1.1604184E-2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2.1696082833333335E-2</v>
      </c>
      <c r="AP146" s="2">
        <f>((AK146-AK$35)*100)/AK$35</f>
        <v>-20.961159175561182</v>
      </c>
    </row>
    <row r="147" spans="1:47" x14ac:dyDescent="0.25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1.5729554E-2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2.7756333000000001E-2</v>
      </c>
      <c r="U147" s="25">
        <v>2.1812518999999999E-2</v>
      </c>
      <c r="V147" s="25" t="s">
        <v>0</v>
      </c>
      <c r="W147" s="25" t="s">
        <v>0</v>
      </c>
      <c r="X147" s="25">
        <v>1.5734532999999998E-2</v>
      </c>
      <c r="Y147" s="25">
        <v>2.5570314E-2</v>
      </c>
      <c r="Z147" s="25">
        <v>1.77679E-2</v>
      </c>
      <c r="AA147" s="25">
        <v>1.732007E-2</v>
      </c>
      <c r="AB147" s="25">
        <v>1.7296199000000002E-2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1.9873427750000002E-2</v>
      </c>
      <c r="AP147" s="22">
        <f>((AK147-AK$36)*100)/AK$36</f>
        <v>-3.9648650797733298</v>
      </c>
    </row>
    <row r="148" spans="1:47" x14ac:dyDescent="0.25">
      <c r="A148" s="25">
        <v>1.7822580000000001E-2</v>
      </c>
      <c r="B148" s="26">
        <v>6.8575813999999999E-2</v>
      </c>
      <c r="C148" s="25">
        <v>5.3680091999999999E-2</v>
      </c>
      <c r="D148" s="25">
        <v>4.8530579999999997E-2</v>
      </c>
      <c r="E148" s="25">
        <v>2.0706803999999999E-2</v>
      </c>
      <c r="F148" s="25">
        <v>2.0165467999999999E-2</v>
      </c>
      <c r="G148" s="25">
        <v>1.9698119E-2</v>
      </c>
      <c r="H148" s="25">
        <v>1.8364109999999999E-2</v>
      </c>
      <c r="I148" s="25">
        <v>1.8362045E-2</v>
      </c>
      <c r="J148" s="25">
        <v>1.9392079E-2</v>
      </c>
      <c r="K148" s="25">
        <v>1.877856E-2</v>
      </c>
      <c r="L148" s="25">
        <v>1.8782009999999998E-2</v>
      </c>
      <c r="M148" s="25">
        <v>1.8825450000000001E-2</v>
      </c>
      <c r="N148" s="25">
        <v>1.9128230999999999E-2</v>
      </c>
      <c r="O148" s="25">
        <v>2.7422542000000001E-2</v>
      </c>
      <c r="P148" s="25">
        <v>2.1756531999999999E-2</v>
      </c>
      <c r="Q148" s="25">
        <v>2.0780475999999999E-2</v>
      </c>
      <c r="R148" s="25">
        <v>2.1219056E-2</v>
      </c>
      <c r="S148" s="25">
        <v>2.0819653E-2</v>
      </c>
      <c r="T148" s="25">
        <v>1.8815485999999999E-2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7.8503680000000006E-2</v>
      </c>
      <c r="Z148" s="25">
        <v>4.6173945000000001E-2</v>
      </c>
      <c r="AA148" s="25">
        <v>8.0638210000000002E-2</v>
      </c>
      <c r="AB148" s="25">
        <v>1.7268368999999999E-2</v>
      </c>
      <c r="AC148" s="25">
        <v>1.7033605E-2</v>
      </c>
      <c r="AD148" s="25">
        <v>5.3377029999999999E-2</v>
      </c>
      <c r="AE148" s="25">
        <v>2.6899492000000001E-2</v>
      </c>
      <c r="AF148" s="25">
        <v>1.943344E-2</v>
      </c>
      <c r="AG148" s="25">
        <v>1.9708175000000001E-2</v>
      </c>
      <c r="AH148" s="25">
        <v>1.9232630000000001E-2</v>
      </c>
      <c r="AI148" s="25">
        <v>1.8867730999999999E-2</v>
      </c>
      <c r="AJ148" s="25">
        <v>1.8638183999999999E-2</v>
      </c>
      <c r="AK148" s="3">
        <f t="shared" si="2"/>
        <v>2.8981255562499999E-2</v>
      </c>
      <c r="AP148" s="22">
        <f>((AK148-AK$37)*100)/AK$37</f>
        <v>-3.9222512982653592</v>
      </c>
    </row>
    <row r="149" spans="1:47" x14ac:dyDescent="0.25">
      <c r="A149" t="s">
        <v>55</v>
      </c>
      <c r="AK149" s="17">
        <f>SUM(A113:AJ146)/867</f>
        <v>3.3721670882352922E-2</v>
      </c>
      <c r="AP149" s="23">
        <f>((AK149-AK$38)*100)/AK$38</f>
        <v>-0.61327575143165691</v>
      </c>
      <c r="AQ149" s="24" t="s">
        <v>125</v>
      </c>
    </row>
    <row r="150" spans="1:47" x14ac:dyDescent="0.25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0</v>
      </c>
      <c r="B151" s="26">
        <v>3.5753449999999999E-2</v>
      </c>
      <c r="C151" s="25">
        <v>1.8223074999999998E-2</v>
      </c>
      <c r="D151" s="25">
        <v>1.8325155999999999E-2</v>
      </c>
      <c r="E151" s="25">
        <v>1.9879945999999999E-2</v>
      </c>
      <c r="F151" s="25">
        <v>2.7387709999999999E-2</v>
      </c>
      <c r="G151" s="25">
        <v>6.0712910000000002E-2</v>
      </c>
      <c r="H151" s="25">
        <v>1.6425017E-2</v>
      </c>
      <c r="I151" s="25">
        <v>1.6241640000000002E-2</v>
      </c>
      <c r="J151" s="25">
        <v>1.6218349999999999E-2</v>
      </c>
      <c r="K151" s="25">
        <v>5.9840354999999998E-2</v>
      </c>
      <c r="L151" s="25">
        <v>1.7514241999999999E-2</v>
      </c>
      <c r="M151" s="25">
        <v>0.10423704</v>
      </c>
      <c r="N151" s="25">
        <v>1.6518224000000001E-2</v>
      </c>
      <c r="O151" s="25">
        <v>3.5485490000000001E-2</v>
      </c>
      <c r="P151" s="25">
        <v>1.3965948000000001E-2</v>
      </c>
      <c r="Q151" s="25">
        <v>1.4568970000000001E-2</v>
      </c>
      <c r="R151" s="25">
        <v>1.483698E-2</v>
      </c>
      <c r="S151" s="25">
        <v>3.3468347000000002E-2</v>
      </c>
      <c r="T151" s="25">
        <v>1.9399492000000001E-2</v>
      </c>
      <c r="U151" s="25">
        <v>2.6619061999999999E-2</v>
      </c>
      <c r="V151" s="25">
        <v>2.0272921999999999E-2</v>
      </c>
      <c r="W151" s="25">
        <v>3.6900487000000003E-2</v>
      </c>
      <c r="X151" s="25">
        <v>1.8959647E-2</v>
      </c>
      <c r="Y151" s="25">
        <v>2.3866993999999999E-2</v>
      </c>
      <c r="Z151" s="25">
        <v>1.8972442999999999E-2</v>
      </c>
      <c r="AA151" s="25">
        <v>1.8074341000000001E-2</v>
      </c>
      <c r="AB151" s="25">
        <v>3.1263355E-2</v>
      </c>
      <c r="AC151" s="25">
        <v>1.9209394000000001E-2</v>
      </c>
      <c r="AD151" s="25">
        <v>4.9549500000000003E-2</v>
      </c>
      <c r="AE151" s="25">
        <v>2.4660899999999999E-2</v>
      </c>
      <c r="AF151" s="25">
        <v>1.9158979999999999E-2</v>
      </c>
      <c r="AG151" s="25">
        <v>1.7342535999999999E-2</v>
      </c>
      <c r="AH151" s="25">
        <v>2.1458841999999999E-2</v>
      </c>
      <c r="AI151" s="25">
        <v>1.5756455999999999E-2</v>
      </c>
      <c r="AJ151" s="25" t="s">
        <v>0</v>
      </c>
      <c r="AK151" s="3">
        <f>AVERAGE(A151:AJ151)</f>
        <v>2.7090241205882357E-2</v>
      </c>
      <c r="AM151" s="6" t="s">
        <v>94</v>
      </c>
      <c r="AO151" s="2">
        <f>SUM(A184:AJ185)/40</f>
        <v>4.2493065799999993E-2</v>
      </c>
      <c r="AP151" s="2">
        <f>((AK151-AK$3)*100)/AK$3</f>
        <v>-19.703220371287166</v>
      </c>
      <c r="AR151" s="6" t="s">
        <v>94</v>
      </c>
      <c r="AS151" s="2"/>
      <c r="AT151" s="2">
        <f>((AO151-AO$3)*100)/AO$3</f>
        <v>50.309999745289097</v>
      </c>
    </row>
    <row r="152" spans="1:47" x14ac:dyDescent="0.25">
      <c r="A152" s="27">
        <v>1.9657017999999998E-2</v>
      </c>
      <c r="B152" s="28">
        <v>1.4267167000000001E-2</v>
      </c>
      <c r="C152" s="27">
        <v>1.7283980000000001E-2</v>
      </c>
      <c r="D152" s="27">
        <v>1.45144E-2</v>
      </c>
      <c r="E152" s="27">
        <v>1.3368389E-2</v>
      </c>
      <c r="F152" s="27">
        <v>1.2860969999999999E-2</v>
      </c>
      <c r="G152" s="27">
        <v>1.2542187999999999E-2</v>
      </c>
      <c r="H152" s="27">
        <v>2.3033764000000002E-2</v>
      </c>
      <c r="I152" s="27">
        <v>1.6806104999999998E-2</v>
      </c>
      <c r="J152" s="27">
        <v>1.7063774E-2</v>
      </c>
      <c r="K152" s="27">
        <v>1.9939695E-2</v>
      </c>
      <c r="L152" s="27">
        <v>1.7426130000000001E-2</v>
      </c>
      <c r="M152" s="27">
        <v>1.7326459999999998E-2</v>
      </c>
      <c r="N152" s="27">
        <v>2.1235504999999998E-2</v>
      </c>
      <c r="O152" s="27">
        <v>3.3704583000000003E-2</v>
      </c>
      <c r="P152" s="27">
        <v>1.7098453E-2</v>
      </c>
      <c r="Q152" s="27">
        <v>2.2860953999999999E-2</v>
      </c>
      <c r="R152" s="27">
        <v>1.9563753E-2</v>
      </c>
      <c r="S152" s="27">
        <v>1.4274934E-2</v>
      </c>
      <c r="T152" s="27">
        <v>1.7474403999999999E-2</v>
      </c>
      <c r="U152" s="27">
        <v>1.7746354999999998E-2</v>
      </c>
      <c r="V152" s="27">
        <v>4.6239450000000001E-2</v>
      </c>
      <c r="W152" s="27">
        <v>2.1725847999999999E-2</v>
      </c>
      <c r="X152" s="27">
        <v>2.1254279000000001E-2</v>
      </c>
      <c r="Y152" s="27">
        <v>1.9678244000000001E-2</v>
      </c>
      <c r="Z152" s="27">
        <v>1.5164594E-2</v>
      </c>
      <c r="AA152" s="27">
        <v>1.5139913E-2</v>
      </c>
      <c r="AB152" s="27">
        <v>1.3975833999999999E-2</v>
      </c>
      <c r="AC152" s="27">
        <v>1.6512888E-2</v>
      </c>
      <c r="AD152" s="27">
        <v>1.5938919999999999E-2</v>
      </c>
      <c r="AE152" s="27">
        <v>1.3996112999999999E-2</v>
      </c>
      <c r="AF152" s="27">
        <v>1.4093303999999999E-2</v>
      </c>
      <c r="AG152" s="27">
        <v>1.4015563999999999E-2</v>
      </c>
      <c r="AH152" s="27">
        <v>1.4486468000000001E-2</v>
      </c>
      <c r="AI152" s="27">
        <v>1.6985921000000001E-2</v>
      </c>
      <c r="AJ152" s="27">
        <v>2.2254263999999999E-2</v>
      </c>
      <c r="AK152" s="3">
        <f t="shared" si="2"/>
        <v>1.8375294027777773E-2</v>
      </c>
      <c r="AM152" s="6" t="s">
        <v>116</v>
      </c>
      <c r="AO152" s="2">
        <f>SUM(A150:AJ151)/34</f>
        <v>2.7090241205882357E-2</v>
      </c>
      <c r="AP152" s="2">
        <f>((AK152-AK$4)*100)/AK$4</f>
        <v>-28.480867582728081</v>
      </c>
      <c r="AR152" s="6" t="s">
        <v>116</v>
      </c>
      <c r="AS152" s="2"/>
      <c r="AT152" s="1">
        <f>((AO152-AO$4)*100)/AO$4</f>
        <v>-19.703220371287166</v>
      </c>
    </row>
    <row r="153" spans="1:47" x14ac:dyDescent="0.25">
      <c r="A153" s="27">
        <v>1.6928789999999999E-2</v>
      </c>
      <c r="B153" s="28">
        <v>1.6609427E-2</v>
      </c>
      <c r="C153" s="27">
        <v>1.6790375E-2</v>
      </c>
      <c r="D153" s="27">
        <v>1.7386181000000001E-2</v>
      </c>
      <c r="E153" s="27">
        <v>1.5877658999999999E-2</v>
      </c>
      <c r="F153" s="27">
        <v>1.5445352000000001E-2</v>
      </c>
      <c r="G153" s="27">
        <v>1.4460816E-2</v>
      </c>
      <c r="H153" s="27">
        <v>1.4771302E-2</v>
      </c>
      <c r="I153" s="27">
        <v>1.5664286999999999E-2</v>
      </c>
      <c r="J153" s="27">
        <v>1.8891425999999999E-2</v>
      </c>
      <c r="K153" s="27">
        <v>1.9123323000000001E-2</v>
      </c>
      <c r="L153" s="27">
        <v>1.8531275999999999E-2</v>
      </c>
      <c r="M153" s="27">
        <v>1.8189745E-2</v>
      </c>
      <c r="N153" s="27">
        <v>1.7566208E-2</v>
      </c>
      <c r="O153" s="27">
        <v>1.7269103000000001E-2</v>
      </c>
      <c r="P153" s="27">
        <v>1.5532730999999999E-2</v>
      </c>
      <c r="Q153" s="27">
        <v>1.5212931000000001E-2</v>
      </c>
      <c r="R153" s="27">
        <v>1.5018438E-2</v>
      </c>
      <c r="S153" s="27">
        <v>1.1580791E-2</v>
      </c>
      <c r="T153" s="27">
        <v>1.2525559E-2</v>
      </c>
      <c r="U153" s="27">
        <v>1.4703591E-2</v>
      </c>
      <c r="V153" s="27">
        <v>1.8359505000000002E-2</v>
      </c>
      <c r="W153" s="27">
        <v>1.8086695999999999E-2</v>
      </c>
      <c r="X153" s="27">
        <v>1.7569446999999998E-2</v>
      </c>
      <c r="Y153" s="27">
        <v>1.7060848E-2</v>
      </c>
      <c r="Z153" s="27">
        <v>1.6557502000000002E-2</v>
      </c>
      <c r="AA153" s="27">
        <v>1.5784413000000001E-2</v>
      </c>
      <c r="AB153" s="27">
        <v>1.5046909000000001E-2</v>
      </c>
      <c r="AC153" s="27">
        <v>1.4933355000000001E-2</v>
      </c>
      <c r="AD153" s="27">
        <v>1.5580841999999999E-2</v>
      </c>
      <c r="AE153" s="27">
        <v>1.6322975999999999E-2</v>
      </c>
      <c r="AF153" s="27">
        <v>1.6503466000000001E-2</v>
      </c>
      <c r="AG153" s="27">
        <v>1.6020245999999998E-2</v>
      </c>
      <c r="AH153" s="27">
        <v>1.6243784000000001E-2</v>
      </c>
      <c r="AI153" s="27">
        <v>1.6128265999999999E-2</v>
      </c>
      <c r="AJ153" s="27">
        <v>1.6498025999999999E-2</v>
      </c>
      <c r="AK153" s="3">
        <f t="shared" si="2"/>
        <v>1.6243766444444443E-2</v>
      </c>
      <c r="AM153" s="10" t="s">
        <v>94</v>
      </c>
      <c r="AO153" s="2">
        <f>SUM(A182:AJ183)/26</f>
        <v>2.0941659884615379E-2</v>
      </c>
      <c r="AP153" s="2">
        <f>((AK153-AK$5)*100)/AK$5</f>
        <v>31.593499839693585</v>
      </c>
      <c r="AR153" s="10" t="s">
        <v>94</v>
      </c>
      <c r="AS153" s="2"/>
      <c r="AT153" s="1">
        <f>((AO153-AO$5)*100)/AO$5</f>
        <v>-11.56170702623475</v>
      </c>
    </row>
    <row r="154" spans="1:47" x14ac:dyDescent="0.25">
      <c r="A154" s="29">
        <v>2.0106929999999999E-2</v>
      </c>
      <c r="B154" s="30">
        <v>1.9944126E-2</v>
      </c>
      <c r="C154" s="29">
        <v>2.0512806000000001E-2</v>
      </c>
      <c r="D154" s="29">
        <v>2.1269936E-2</v>
      </c>
      <c r="E154" s="31">
        <v>2.1750410000000001E-2</v>
      </c>
      <c r="F154" s="31">
        <v>2.1923345E-2</v>
      </c>
      <c r="G154" s="31">
        <v>2.2127733E-2</v>
      </c>
      <c r="H154" s="31">
        <v>2.2094664999999999E-2</v>
      </c>
      <c r="I154" s="31">
        <v>2.4067941999999998E-2</v>
      </c>
      <c r="J154" s="31">
        <v>2.5714790000000001E-2</v>
      </c>
      <c r="K154" s="31">
        <v>2.5168313000000001E-2</v>
      </c>
      <c r="L154" s="31">
        <v>2.3588807999999999E-2</v>
      </c>
      <c r="M154" s="31">
        <v>2.2748752000000001E-2</v>
      </c>
      <c r="N154" s="31">
        <v>2.189849E-2</v>
      </c>
      <c r="O154" s="31">
        <v>2.1362263999999999E-2</v>
      </c>
      <c r="P154" s="31">
        <v>2.0565404999999998E-2</v>
      </c>
      <c r="Q154" s="32">
        <v>2.0344034E-2</v>
      </c>
      <c r="R154" s="32">
        <v>1.9882253999999999E-2</v>
      </c>
      <c r="S154" s="33">
        <v>1.5556138000000001E-2</v>
      </c>
      <c r="T154" s="33" t="s">
        <v>0</v>
      </c>
      <c r="U154" s="33">
        <v>2.6578872E-2</v>
      </c>
      <c r="V154" s="33">
        <v>2.6329767E-2</v>
      </c>
      <c r="W154" s="33">
        <v>2.6089273E-2</v>
      </c>
      <c r="X154" s="33">
        <v>2.4963321E-2</v>
      </c>
      <c r="Y154" s="33">
        <v>2.3976755999999998E-2</v>
      </c>
      <c r="Z154" s="33">
        <v>2.2742910000000002E-2</v>
      </c>
      <c r="AA154" s="33">
        <v>2.1134312999999998E-2</v>
      </c>
      <c r="AB154" s="33">
        <v>1.9971775000000001E-2</v>
      </c>
      <c r="AC154" s="29">
        <v>2.0086143000000001E-2</v>
      </c>
      <c r="AD154" s="29">
        <v>2.0913891E-2</v>
      </c>
      <c r="AE154" s="29">
        <v>2.2814909000000001E-2</v>
      </c>
      <c r="AF154" s="29">
        <v>2.2630427000000002E-2</v>
      </c>
      <c r="AG154" s="29">
        <v>2.0063588E-2</v>
      </c>
      <c r="AH154" s="29">
        <v>1.9183843999999999E-2</v>
      </c>
      <c r="AI154" s="29">
        <v>1.8826666999999998E-2</v>
      </c>
      <c r="AJ154" s="29">
        <v>1.9221354E-2</v>
      </c>
      <c r="AK154" s="3">
        <f t="shared" si="2"/>
        <v>2.1890141457142857E-2</v>
      </c>
      <c r="AM154" s="10" t="s">
        <v>116</v>
      </c>
      <c r="AO154" s="2">
        <f>SUM(A152:AJ153)/72</f>
        <v>1.7309530236111113E-2</v>
      </c>
      <c r="AP154" s="2">
        <f>((AK154-AK$6)*100)/AK$6</f>
        <v>18.593859457524161</v>
      </c>
      <c r="AR154" s="10" t="s">
        <v>116</v>
      </c>
      <c r="AS154" s="2"/>
      <c r="AT154" s="1">
        <f>((AO154-AO$6)*100)/AO$6</f>
        <v>-8.9851922318060176</v>
      </c>
    </row>
    <row r="155" spans="1:47" x14ac:dyDescent="0.25">
      <c r="A155" s="29">
        <v>2.3746224E-2</v>
      </c>
      <c r="B155" s="30">
        <v>2.5336160999999999E-2</v>
      </c>
      <c r="C155" s="29">
        <v>2.7261717000000001E-2</v>
      </c>
      <c r="D155" s="29">
        <v>2.7194691999999999E-2</v>
      </c>
      <c r="E155" s="31">
        <v>2.8178592999999998E-2</v>
      </c>
      <c r="F155" s="31">
        <v>2.8243275000000002E-2</v>
      </c>
      <c r="G155" s="31">
        <v>2.7307834E-2</v>
      </c>
      <c r="H155" s="31">
        <v>2.5506603999999999E-2</v>
      </c>
      <c r="I155" s="31">
        <v>2.9443674E-2</v>
      </c>
      <c r="J155" s="31">
        <v>2.8850341000000002E-2</v>
      </c>
      <c r="K155" s="31">
        <v>2.7792233999999999E-2</v>
      </c>
      <c r="L155" s="31">
        <v>2.7192485999999998E-2</v>
      </c>
      <c r="M155" s="31">
        <v>2.6514652999999999E-2</v>
      </c>
      <c r="N155" s="31">
        <v>2.6388268999999999E-2</v>
      </c>
      <c r="O155" s="31">
        <v>2.6290476E-2</v>
      </c>
      <c r="P155" s="31">
        <v>2.6065334999999999E-2</v>
      </c>
      <c r="Q155" s="32">
        <v>2.6508797000000001E-2</v>
      </c>
      <c r="R155" s="32">
        <v>2.6640615999999999E-2</v>
      </c>
      <c r="S155" s="33">
        <v>2.1419190000000001E-2</v>
      </c>
      <c r="T155" s="33" t="s">
        <v>0</v>
      </c>
      <c r="U155" s="33">
        <v>3.3402253E-2</v>
      </c>
      <c r="V155" s="33">
        <v>3.2045274999999998E-2</v>
      </c>
      <c r="W155" s="33">
        <v>3.1668559999999998E-2</v>
      </c>
      <c r="X155" s="33">
        <v>3.06605E-2</v>
      </c>
      <c r="Y155" s="33">
        <v>2.9086232E-2</v>
      </c>
      <c r="Z155" s="33">
        <v>2.6751324999999999E-2</v>
      </c>
      <c r="AA155" s="33">
        <v>2.5126816999999999E-2</v>
      </c>
      <c r="AB155" s="33">
        <v>2.6085049999999999E-2</v>
      </c>
      <c r="AC155" s="29">
        <v>2.6239973999999999E-2</v>
      </c>
      <c r="AD155" s="29">
        <v>2.412889E-2</v>
      </c>
      <c r="AE155" s="29">
        <v>2.3954751E-2</v>
      </c>
      <c r="AF155" s="29">
        <v>2.4445471999999999E-2</v>
      </c>
      <c r="AG155" s="29">
        <v>2.2734768999999998E-2</v>
      </c>
      <c r="AH155" s="29">
        <v>2.2051629999999999E-2</v>
      </c>
      <c r="AI155" s="29">
        <v>2.1825628E-2</v>
      </c>
      <c r="AJ155" s="29">
        <v>2.2301247E-2</v>
      </c>
      <c r="AK155" s="3">
        <f t="shared" si="2"/>
        <v>2.6525415542857145E-2</v>
      </c>
      <c r="AM155" s="11" t="s">
        <v>99</v>
      </c>
      <c r="AO155" s="2">
        <f>SUM(A177:R181)/56</f>
        <v>2.9491932125000005E-2</v>
      </c>
      <c r="AP155" s="2">
        <f>((AK155-AK$7)*100)/AK$7</f>
        <v>8.5147788507485416</v>
      </c>
      <c r="AR155" s="11" t="s">
        <v>99</v>
      </c>
      <c r="AS155" s="2"/>
      <c r="AT155" s="1">
        <f>((AO155-AO$7)*100)/AO$7</f>
        <v>2.1307243567391296</v>
      </c>
    </row>
    <row r="156" spans="1:47" x14ac:dyDescent="0.25">
      <c r="A156" s="29">
        <v>3.031959E-2</v>
      </c>
      <c r="B156" s="30">
        <v>3.2130792999999998E-2</v>
      </c>
      <c r="C156" s="29">
        <v>3.1010172999999999E-2</v>
      </c>
      <c r="D156" s="29">
        <v>2.9481332999999998E-2</v>
      </c>
      <c r="E156" s="31">
        <v>3.0571502E-2</v>
      </c>
      <c r="F156" s="31">
        <v>3.1341765000000001E-2</v>
      </c>
      <c r="G156" s="31">
        <v>3.0861564000000001E-2</v>
      </c>
      <c r="H156" s="31">
        <v>3.0711135000000001E-2</v>
      </c>
      <c r="I156" s="31">
        <v>3.0206733999999999E-2</v>
      </c>
      <c r="J156" s="31">
        <v>2.9657164999999999E-2</v>
      </c>
      <c r="K156" s="31">
        <v>2.8711022999999999E-2</v>
      </c>
      <c r="L156" s="31">
        <v>2.8560474999999998E-2</v>
      </c>
      <c r="M156" s="31">
        <v>2.8644333000000001E-2</v>
      </c>
      <c r="N156" s="31">
        <v>2.892554E-2</v>
      </c>
      <c r="O156" s="31">
        <v>2.9121946999999999E-2</v>
      </c>
      <c r="P156" s="31">
        <v>2.9111222999999999E-2</v>
      </c>
      <c r="Q156" s="32">
        <v>2.9698684999999999E-2</v>
      </c>
      <c r="R156" s="32">
        <v>3.0594254000000001E-2</v>
      </c>
      <c r="S156" s="33">
        <v>2.5216757999999999E-2</v>
      </c>
      <c r="T156" s="33" t="s">
        <v>0</v>
      </c>
      <c r="U156" s="33">
        <v>3.9336617999999997E-2</v>
      </c>
      <c r="V156" s="33">
        <v>3.3454522E-2</v>
      </c>
      <c r="W156" s="33">
        <v>3.2667979999999999E-2</v>
      </c>
      <c r="X156" s="33">
        <v>3.1887569999999997E-2</v>
      </c>
      <c r="Y156" s="33">
        <v>3.0439055E-2</v>
      </c>
      <c r="Z156" s="33">
        <v>2.9791778000000001E-2</v>
      </c>
      <c r="AA156" s="33">
        <v>2.9856193999999999E-2</v>
      </c>
      <c r="AB156" s="33">
        <v>3.1894207000000001E-2</v>
      </c>
      <c r="AC156" s="29">
        <v>3.3170673999999997E-2</v>
      </c>
      <c r="AD156" s="29">
        <v>2.7529617999999999E-2</v>
      </c>
      <c r="AE156" s="29">
        <v>2.5084648000000001E-2</v>
      </c>
      <c r="AF156" s="29">
        <v>2.4722134999999999E-2</v>
      </c>
      <c r="AG156" s="29">
        <v>2.3314975000000002E-2</v>
      </c>
      <c r="AH156" s="29">
        <v>2.4305767999999998E-2</v>
      </c>
      <c r="AI156" s="29">
        <v>2.6466376999999999E-2</v>
      </c>
      <c r="AJ156" s="29">
        <v>2.8319417E-2</v>
      </c>
      <c r="AK156" s="3">
        <f t="shared" si="2"/>
        <v>2.9631929371428573E-2</v>
      </c>
      <c r="AM156" s="11" t="s">
        <v>102</v>
      </c>
      <c r="AO156" s="2">
        <f>SUM(E154:R158)/68</f>
        <v>2.8422491661764707E-2</v>
      </c>
      <c r="AP156" s="2">
        <f>((AK156-AK$8)*100)/AK$8</f>
        <v>1.2277447095276472</v>
      </c>
      <c r="AR156" s="11" t="s">
        <v>102</v>
      </c>
      <c r="AS156" s="2"/>
      <c r="AT156" s="1">
        <f>((AO156-AO$8)*100)/AO$8</f>
        <v>1.1131538036942998</v>
      </c>
    </row>
    <row r="157" spans="1:47" x14ac:dyDescent="0.25">
      <c r="A157" s="29">
        <v>3.466698E-2</v>
      </c>
      <c r="B157" s="30">
        <v>3.3955763999999999E-2</v>
      </c>
      <c r="C157" s="29">
        <v>3.1217417000000001E-2</v>
      </c>
      <c r="D157" s="29">
        <v>2.7205070000000001E-2</v>
      </c>
      <c r="E157" s="31" t="s">
        <v>0</v>
      </c>
      <c r="F157" s="31">
        <v>3.4446545000000002E-2</v>
      </c>
      <c r="G157" s="31">
        <v>3.539105E-2</v>
      </c>
      <c r="H157" s="31">
        <v>3.2728866000000002E-2</v>
      </c>
      <c r="I157" s="31">
        <v>3.1923562000000003E-2</v>
      </c>
      <c r="J157" s="31">
        <v>3.1440462999999988E-2</v>
      </c>
      <c r="K157" s="31">
        <v>3.1806613999999997E-2</v>
      </c>
      <c r="L157" s="31">
        <v>3.2184813E-2</v>
      </c>
      <c r="M157" s="31">
        <v>3.150037E-2</v>
      </c>
      <c r="N157" s="31">
        <v>3.0674396E-2</v>
      </c>
      <c r="O157" s="31">
        <v>3.0937138999999999E-2</v>
      </c>
      <c r="P157" s="31">
        <v>3.0787688000000001E-2</v>
      </c>
      <c r="Q157" s="32">
        <v>3.1263575000000002E-2</v>
      </c>
      <c r="R157" s="32">
        <v>3.1752682999999997E-2</v>
      </c>
      <c r="S157" s="33">
        <v>2.8485544000000002E-2</v>
      </c>
      <c r="T157" s="33" t="s">
        <v>0</v>
      </c>
      <c r="U157" s="33">
        <v>4.9108369999999998E-2</v>
      </c>
      <c r="V157" s="33">
        <v>3.7700183999999998E-2</v>
      </c>
      <c r="W157" s="33">
        <v>3.276983E-2</v>
      </c>
      <c r="X157" s="33">
        <v>3.1066215000000001E-2</v>
      </c>
      <c r="Y157" s="33">
        <v>3.0787044999999999E-2</v>
      </c>
      <c r="Z157" s="33">
        <v>3.1520924999999998E-2</v>
      </c>
      <c r="AA157" s="33">
        <v>3.376461E-2</v>
      </c>
      <c r="AB157" s="33">
        <v>3.587771E-2</v>
      </c>
      <c r="AC157" s="29">
        <v>4.4735894000000012E-2</v>
      </c>
      <c r="AD157" s="29">
        <v>3.3213015999999998E-2</v>
      </c>
      <c r="AE157" s="29">
        <v>2.9523803000000001E-2</v>
      </c>
      <c r="AF157" s="29">
        <v>2.938381E-2</v>
      </c>
      <c r="AG157" s="29">
        <v>3.0846966E-2</v>
      </c>
      <c r="AH157" s="29">
        <v>3.2537963000000003E-2</v>
      </c>
      <c r="AI157" s="29">
        <v>3.5783919999999997E-2</v>
      </c>
      <c r="AJ157" s="29">
        <v>3.5693490000000001E-2</v>
      </c>
      <c r="AK157" s="3">
        <f t="shared" si="2"/>
        <v>3.3137714411764704E-2</v>
      </c>
      <c r="AM157" s="12" t="s">
        <v>105</v>
      </c>
      <c r="AO157" s="2">
        <f>SUM(S177:Z181)/35</f>
        <v>2.8568199057142862E-2</v>
      </c>
      <c r="AP157" s="2">
        <f>((AK157-AK$9)*100)/AK$9</f>
        <v>-2.3085927954321854</v>
      </c>
      <c r="AR157" s="12" t="s">
        <v>105</v>
      </c>
      <c r="AS157" s="2"/>
      <c r="AT157" s="1">
        <f>((AO157-AO$9)*100)/AO$9</f>
        <v>0.81329074495855058</v>
      </c>
    </row>
    <row r="158" spans="1:47" x14ac:dyDescent="0.25">
      <c r="A158" s="29">
        <v>3.3466785999999998E-2</v>
      </c>
      <c r="B158" s="30">
        <v>3.2118439999999998E-2</v>
      </c>
      <c r="C158" s="29">
        <v>3.0746544000000001E-2</v>
      </c>
      <c r="D158" s="29" t="s">
        <v>0</v>
      </c>
      <c r="E158" s="31" t="s">
        <v>0</v>
      </c>
      <c r="F158" s="31">
        <v>3.8704780000000001E-2</v>
      </c>
      <c r="G158" s="31">
        <v>3.6404095999999997E-2</v>
      </c>
      <c r="H158" s="31">
        <v>3.3264000000000002E-2</v>
      </c>
      <c r="I158" s="31">
        <v>3.0992769E-2</v>
      </c>
      <c r="J158" s="31">
        <v>2.9775073999999999E-2</v>
      </c>
      <c r="K158" s="31">
        <v>2.9454702999999999E-2</v>
      </c>
      <c r="L158" s="31">
        <v>2.8216728999999999E-2</v>
      </c>
      <c r="M158" s="31">
        <v>2.9475296000000002E-2</v>
      </c>
      <c r="N158" s="31">
        <v>2.8912414000000001E-2</v>
      </c>
      <c r="O158" s="31">
        <v>2.9140543000000001E-2</v>
      </c>
      <c r="P158" s="31">
        <v>2.9561078000000001E-2</v>
      </c>
      <c r="Q158" s="32">
        <v>3.0770183999999999E-2</v>
      </c>
      <c r="R158" s="32">
        <v>3.0342266E-2</v>
      </c>
      <c r="S158" s="33">
        <v>2.8395266999999998E-2</v>
      </c>
      <c r="T158" s="33" t="s">
        <v>0</v>
      </c>
      <c r="U158" s="33" t="s">
        <v>0</v>
      </c>
      <c r="V158" s="33">
        <v>4.2844760000000003E-2</v>
      </c>
      <c r="W158" s="33">
        <v>3.3275813000000001E-2</v>
      </c>
      <c r="X158" s="33">
        <v>3.1540286000000001E-2</v>
      </c>
      <c r="Y158" s="33">
        <v>3.3314950000000003E-2</v>
      </c>
      <c r="Z158" s="33">
        <v>3.5000539999999997E-2</v>
      </c>
      <c r="AA158" s="33">
        <v>3.6734327999999997E-2</v>
      </c>
      <c r="AB158" s="33">
        <v>3.6188225999999997E-2</v>
      </c>
      <c r="AC158" s="29" t="s">
        <v>0</v>
      </c>
      <c r="AD158" s="29">
        <v>3.7290240000000002E-2</v>
      </c>
      <c r="AE158" s="29">
        <v>3.1558617999999997E-2</v>
      </c>
      <c r="AF158" s="29">
        <v>2.9723613999999999E-2</v>
      </c>
      <c r="AG158" s="29">
        <v>3.6284263999999997E-2</v>
      </c>
      <c r="AH158" s="29">
        <v>3.9852433E-2</v>
      </c>
      <c r="AI158" s="29">
        <v>3.980185E-2</v>
      </c>
      <c r="AJ158" s="29">
        <v>3.7844610000000001E-2</v>
      </c>
      <c r="AK158" s="3">
        <f t="shared" si="2"/>
        <v>3.3257919387096775E-2</v>
      </c>
      <c r="AM158" s="12" t="s">
        <v>108</v>
      </c>
      <c r="AO158" s="2">
        <f>SUM(S154:AB158)/44</f>
        <v>3.0375172999999998E-2</v>
      </c>
      <c r="AP158" s="2">
        <f>((AK158-AK$10)*100)/AK$10</f>
        <v>-4.4137956857160958</v>
      </c>
      <c r="AR158" s="12" t="s">
        <v>108</v>
      </c>
      <c r="AS158" s="2"/>
      <c r="AT158" s="1">
        <f>((AO158-AO$10)*100)/AO$10</f>
        <v>2.5991519677585906</v>
      </c>
    </row>
    <row r="159" spans="1:47" x14ac:dyDescent="0.25">
      <c r="A159" s="29">
        <v>3.0479852000000002E-2</v>
      </c>
      <c r="B159" s="30">
        <v>3.0404130000000001E-2</v>
      </c>
      <c r="C159" s="29" t="s">
        <v>0</v>
      </c>
      <c r="D159" s="29" t="s">
        <v>0</v>
      </c>
      <c r="E159" s="34" t="s">
        <v>0</v>
      </c>
      <c r="F159" s="34">
        <v>3.5553925E-2</v>
      </c>
      <c r="G159" s="34">
        <v>3.0383758E-2</v>
      </c>
      <c r="H159" s="34">
        <v>2.868892E-2</v>
      </c>
      <c r="I159" s="34">
        <v>2.771873E-2</v>
      </c>
      <c r="J159" s="34">
        <v>2.7219724000000001E-2</v>
      </c>
      <c r="K159" s="34">
        <v>2.6574677000000001E-2</v>
      </c>
      <c r="L159" s="34">
        <v>2.5022731999999999E-2</v>
      </c>
      <c r="M159" s="34">
        <v>2.4529615000000001E-2</v>
      </c>
      <c r="N159" s="34">
        <v>2.4593299999999998E-2</v>
      </c>
      <c r="O159" s="34">
        <v>2.5132234999999999E-2</v>
      </c>
      <c r="P159" s="34">
        <v>2.5637552000000001E-2</v>
      </c>
      <c r="Q159" s="34">
        <v>2.6024293E-2</v>
      </c>
      <c r="R159" s="34">
        <v>2.7329610000000001E-2</v>
      </c>
      <c r="S159" s="35">
        <v>2.8096079999999999E-2</v>
      </c>
      <c r="T159" s="35" t="s">
        <v>0</v>
      </c>
      <c r="U159" s="35" t="s">
        <v>0</v>
      </c>
      <c r="V159" s="35">
        <v>3.9163794000000002E-2</v>
      </c>
      <c r="W159" s="35">
        <v>3.3843397999999997E-2</v>
      </c>
      <c r="X159" s="35">
        <v>2.9754661000000002E-2</v>
      </c>
      <c r="Y159" s="35">
        <v>3.2733060000000001E-2</v>
      </c>
      <c r="Z159" s="35">
        <v>3.3767066999999998E-2</v>
      </c>
      <c r="AA159" s="35">
        <v>3.3091917999999998E-2</v>
      </c>
      <c r="AB159" s="35">
        <v>3.8181547000000003E-2</v>
      </c>
      <c r="AC159" s="36" t="s">
        <v>0</v>
      </c>
      <c r="AD159" s="29">
        <v>3.5079073000000002E-2</v>
      </c>
      <c r="AE159" s="29">
        <v>3.2222725000000001E-2</v>
      </c>
      <c r="AF159" s="29">
        <v>3.0138954999999999E-2</v>
      </c>
      <c r="AG159" s="29">
        <v>2.9858679999999999E-2</v>
      </c>
      <c r="AH159" s="29">
        <v>3.1270010000000001E-2</v>
      </c>
      <c r="AI159" s="29">
        <v>3.2595217000000003E-2</v>
      </c>
      <c r="AJ159" s="29">
        <v>3.1531746999999999E-2</v>
      </c>
      <c r="AK159" s="3">
        <f t="shared" si="2"/>
        <v>3.02206995E-2</v>
      </c>
      <c r="AM159" s="14" t="s">
        <v>99</v>
      </c>
      <c r="AO159" s="7">
        <f>(SUM(B168:O176)+SUM(P168:R172))/140</f>
        <v>3.4272342064285713E-2</v>
      </c>
      <c r="AP159" s="2">
        <f>((AK159-AK$11)*100)/AK$11</f>
        <v>-4.0284741497945316</v>
      </c>
      <c r="AR159" s="14" t="s">
        <v>99</v>
      </c>
      <c r="AS159" s="2"/>
      <c r="AT159" s="1">
        <f>((AO159-AO$11)*100)/AO$11</f>
        <v>-3.3803900894971162</v>
      </c>
      <c r="AU159">
        <f>SUM(AT159:AT162)/4</f>
        <v>-4.5476061347257088</v>
      </c>
    </row>
    <row r="160" spans="1:47" x14ac:dyDescent="0.25">
      <c r="A160" s="29">
        <v>3.1127213000000001E-2</v>
      </c>
      <c r="B160" s="30">
        <v>3.0716836000000001E-2</v>
      </c>
      <c r="C160" s="29" t="s">
        <v>0</v>
      </c>
      <c r="D160" s="29" t="s">
        <v>0</v>
      </c>
      <c r="E160" s="34" t="s">
        <v>0</v>
      </c>
      <c r="F160" s="34">
        <v>3.4016334000000002E-2</v>
      </c>
      <c r="G160" s="34">
        <v>2.9658100999999999E-2</v>
      </c>
      <c r="H160" s="34">
        <v>2.7304084999999999E-2</v>
      </c>
      <c r="I160" s="34">
        <v>2.6100986E-2</v>
      </c>
      <c r="J160" s="34">
        <v>2.5401019E-2</v>
      </c>
      <c r="K160" s="34">
        <v>2.491235E-2</v>
      </c>
      <c r="L160" s="34">
        <v>2.3870335999999999E-2</v>
      </c>
      <c r="M160" s="34">
        <v>2.3825415999999999E-2</v>
      </c>
      <c r="N160" s="34">
        <v>2.363328E-2</v>
      </c>
      <c r="O160" s="34">
        <v>2.3656823E-2</v>
      </c>
      <c r="P160" s="34">
        <v>2.3867389999999999E-2</v>
      </c>
      <c r="Q160" s="34">
        <v>2.5146095E-2</v>
      </c>
      <c r="R160" s="34">
        <v>2.6180014000000001E-2</v>
      </c>
      <c r="S160" s="35">
        <v>2.7494358E-2</v>
      </c>
      <c r="T160" s="35" t="s">
        <v>0</v>
      </c>
      <c r="U160" s="35" t="s">
        <v>0</v>
      </c>
      <c r="V160" s="35">
        <v>4.3936691999999999E-2</v>
      </c>
      <c r="W160" s="35">
        <v>3.6057699999999998E-2</v>
      </c>
      <c r="X160" s="35">
        <v>2.9214166E-2</v>
      </c>
      <c r="Y160" s="35">
        <v>2.9502278E-2</v>
      </c>
      <c r="Z160" s="35">
        <v>3.1653285000000003E-2</v>
      </c>
      <c r="AA160" s="35">
        <v>3.4909807000000001E-2</v>
      </c>
      <c r="AB160" s="35">
        <v>3.9934020000000001E-2</v>
      </c>
      <c r="AC160" s="36" t="s">
        <v>0</v>
      </c>
      <c r="AD160" s="29">
        <v>3.5514463000000003E-2</v>
      </c>
      <c r="AE160" s="29">
        <v>3.5619053999999997E-2</v>
      </c>
      <c r="AF160" s="29">
        <v>3.1967845000000002E-2</v>
      </c>
      <c r="AG160" s="29">
        <v>3.1559499999999997E-2</v>
      </c>
      <c r="AH160" s="29">
        <v>3.1843311999999999E-2</v>
      </c>
      <c r="AI160" s="29">
        <v>3.2120228000000001E-2</v>
      </c>
      <c r="AJ160" s="29">
        <v>3.1820244999999997E-2</v>
      </c>
      <c r="AK160" s="3">
        <f t="shared" si="2"/>
        <v>3.0085441033333337E-2</v>
      </c>
      <c r="AM160" s="14" t="s">
        <v>102</v>
      </c>
      <c r="AO160" s="2">
        <f>SUM(E159:R167)/126</f>
        <v>3.2348706499999991E-2</v>
      </c>
      <c r="AP160" s="2">
        <f>((AK160-AK$12)*100)/AK$12</f>
        <v>-3.7952612264548944</v>
      </c>
      <c r="AR160" s="14" t="s">
        <v>102</v>
      </c>
      <c r="AS160" s="2"/>
      <c r="AT160" s="1">
        <f>((AO160-AO$12)*100)/AO$12</f>
        <v>-4.9001182157627037</v>
      </c>
    </row>
    <row r="161" spans="1:46" x14ac:dyDescent="0.25">
      <c r="A161" s="29">
        <v>3.4254109999999997E-2</v>
      </c>
      <c r="B161" s="30">
        <v>3.4809362000000003E-2</v>
      </c>
      <c r="C161" s="29" t="s">
        <v>0</v>
      </c>
      <c r="D161" s="29" t="s">
        <v>0</v>
      </c>
      <c r="E161" s="34" t="s">
        <v>0</v>
      </c>
      <c r="F161" s="34">
        <v>3.6041799999999999E-2</v>
      </c>
      <c r="G161" s="34">
        <v>3.067481E-2</v>
      </c>
      <c r="H161" s="34">
        <v>2.8497271000000001E-2</v>
      </c>
      <c r="I161" s="34">
        <v>2.4644293000000001E-2</v>
      </c>
      <c r="J161" s="34">
        <v>2.4389663999999998E-2</v>
      </c>
      <c r="K161" s="34">
        <v>2.4406952999999999E-2</v>
      </c>
      <c r="L161" s="34">
        <v>2.4183942E-2</v>
      </c>
      <c r="M161" s="34">
        <v>2.4055050000000001E-2</v>
      </c>
      <c r="N161" s="34">
        <v>2.4046345E-2</v>
      </c>
      <c r="O161" s="34">
        <v>2.4427529999999999E-2</v>
      </c>
      <c r="P161" s="34">
        <v>2.5164329999999999E-2</v>
      </c>
      <c r="Q161" s="34">
        <v>2.6373513000000001E-2</v>
      </c>
      <c r="R161" s="34">
        <v>2.7348290000000001E-2</v>
      </c>
      <c r="S161" s="35">
        <v>2.9160750999999999E-2</v>
      </c>
      <c r="T161" s="35" t="s">
        <v>0</v>
      </c>
      <c r="U161" s="35" t="s">
        <v>0</v>
      </c>
      <c r="V161" s="35" t="s">
        <v>0</v>
      </c>
      <c r="W161" s="35">
        <v>3.5564322000000002E-2</v>
      </c>
      <c r="X161" s="35">
        <v>3.0620461000000002E-2</v>
      </c>
      <c r="Y161" s="35">
        <v>3.0203753999999999E-2</v>
      </c>
      <c r="Z161" s="35">
        <v>3.2370146000000002E-2</v>
      </c>
      <c r="AA161" s="35">
        <v>3.9654184000000002E-2</v>
      </c>
      <c r="AB161" s="35" t="s">
        <v>0</v>
      </c>
      <c r="AC161" s="36" t="s">
        <v>0</v>
      </c>
      <c r="AD161" s="29">
        <v>4.008163E-2</v>
      </c>
      <c r="AE161" s="29">
        <v>4.3824210000000002E-2</v>
      </c>
      <c r="AF161" s="29">
        <v>3.4566376000000003E-2</v>
      </c>
      <c r="AG161" s="29">
        <v>3.3847733999999997E-2</v>
      </c>
      <c r="AH161" s="29">
        <v>3.4254007000000003E-2</v>
      </c>
      <c r="AI161" s="29">
        <v>3.4649998000000001E-2</v>
      </c>
      <c r="AJ161" s="29">
        <v>3.4603009999999997E-2</v>
      </c>
      <c r="AK161" s="3">
        <f t="shared" si="2"/>
        <v>3.0954208785714286E-2</v>
      </c>
      <c r="AM161" s="15" t="s">
        <v>105</v>
      </c>
      <c r="AO161" s="2">
        <f>(SUM(S168:AB176)+SUM(P173:R176))/67</f>
        <v>3.5651706552238809E-2</v>
      </c>
      <c r="AP161" s="2">
        <f>((AK161-AK$13)*100)/AK$13</f>
        <v>-3.6728440424748987</v>
      </c>
      <c r="AR161" s="15" t="s">
        <v>105</v>
      </c>
      <c r="AS161" s="2"/>
      <c r="AT161" s="1">
        <f>((AO161-AO$13)*100)/AO$13</f>
        <v>-6.1310306203196516</v>
      </c>
    </row>
    <row r="162" spans="1:46" x14ac:dyDescent="0.25">
      <c r="A162" s="29">
        <v>3.9318930000000002E-2</v>
      </c>
      <c r="B162" s="30">
        <v>3.8763489999999998E-2</v>
      </c>
      <c r="C162" s="29" t="s">
        <v>0</v>
      </c>
      <c r="D162" s="29" t="s">
        <v>0</v>
      </c>
      <c r="E162" s="34">
        <v>3.5555626999999999E-2</v>
      </c>
      <c r="F162" s="34">
        <v>3.9926402E-2</v>
      </c>
      <c r="G162" s="34">
        <v>3.4219767999999998E-2</v>
      </c>
      <c r="H162" s="34">
        <v>3.1864766000000003E-2</v>
      </c>
      <c r="I162" s="34">
        <v>2.6986064000000001E-2</v>
      </c>
      <c r="J162" s="34">
        <v>2.5925400000000001E-2</v>
      </c>
      <c r="K162" s="34">
        <v>2.6664803000000001E-2</v>
      </c>
      <c r="L162" s="34">
        <v>2.5523213999999999E-2</v>
      </c>
      <c r="M162" s="34">
        <v>2.5159560000000001E-2</v>
      </c>
      <c r="N162" s="34">
        <v>2.6030019000000001E-2</v>
      </c>
      <c r="O162" s="34">
        <v>2.7703708E-2</v>
      </c>
      <c r="P162" s="34">
        <v>2.8773798E-2</v>
      </c>
      <c r="Q162" s="34">
        <v>2.9345775000000001E-2</v>
      </c>
      <c r="R162" s="34">
        <v>3.2665577000000001E-2</v>
      </c>
      <c r="S162" s="35">
        <v>3.6734320000000001E-2</v>
      </c>
      <c r="T162" s="35" t="s">
        <v>0</v>
      </c>
      <c r="U162" s="35" t="s">
        <v>0</v>
      </c>
      <c r="V162" s="35" t="s">
        <v>0</v>
      </c>
      <c r="W162" s="35">
        <v>3.4010045000000003E-2</v>
      </c>
      <c r="X162" s="35">
        <v>3.2435039999999998E-2</v>
      </c>
      <c r="Y162" s="35">
        <v>3.2547157E-2</v>
      </c>
      <c r="Z162" s="35">
        <v>3.4363280000000003E-2</v>
      </c>
      <c r="AA162" s="35">
        <v>4.2737457999999999E-2</v>
      </c>
      <c r="AB162" s="35" t="s">
        <v>0</v>
      </c>
      <c r="AC162" s="36" t="s">
        <v>0</v>
      </c>
      <c r="AD162" s="29" t="s">
        <v>0</v>
      </c>
      <c r="AE162" s="29">
        <v>4.084169E-2</v>
      </c>
      <c r="AF162" s="29">
        <v>3.6573229999999998E-2</v>
      </c>
      <c r="AG162" s="29">
        <v>3.6135423999999999E-2</v>
      </c>
      <c r="AH162" s="29">
        <v>3.6495529999999998E-2</v>
      </c>
      <c r="AI162" s="29">
        <v>3.7051290000000001E-2</v>
      </c>
      <c r="AJ162" s="29">
        <v>3.7517067000000001E-2</v>
      </c>
      <c r="AK162" s="3">
        <f t="shared" si="2"/>
        <v>3.3281015428571432E-2</v>
      </c>
      <c r="AM162" s="15" t="s">
        <v>108</v>
      </c>
      <c r="AO162" s="2">
        <f>SUM(S159:AB167)/54</f>
        <v>3.768728651851852E-2</v>
      </c>
      <c r="AP162" s="1">
        <f>((AK162-AK$14)*100)/AK$14</f>
        <v>-3.199952237182377</v>
      </c>
      <c r="AR162" s="15" t="s">
        <v>108</v>
      </c>
      <c r="AS162" s="2"/>
      <c r="AT162" s="1">
        <f>((AO162-AO$14)*100)/AO$14</f>
        <v>-3.7788856133233653</v>
      </c>
    </row>
    <row r="163" spans="1:46" x14ac:dyDescent="0.25">
      <c r="A163" s="29">
        <v>4.2342930000000001E-2</v>
      </c>
      <c r="B163" s="30">
        <v>4.1558716000000002E-2</v>
      </c>
      <c r="C163" s="29" t="s">
        <v>0</v>
      </c>
      <c r="D163" s="29" t="s">
        <v>0</v>
      </c>
      <c r="E163" s="34">
        <v>4.1461032000000002E-2</v>
      </c>
      <c r="F163" s="34">
        <v>4.0966573999999999E-2</v>
      </c>
      <c r="G163" s="34">
        <v>3.7782433999999997E-2</v>
      </c>
      <c r="H163" s="34">
        <v>2.9952949E-2</v>
      </c>
      <c r="I163" s="34">
        <v>2.867428E-2</v>
      </c>
      <c r="J163" s="34">
        <v>2.7420252999999999E-2</v>
      </c>
      <c r="K163" s="34">
        <v>2.712005E-2</v>
      </c>
      <c r="L163" s="34">
        <v>2.6710016999999999E-2</v>
      </c>
      <c r="M163" s="34">
        <v>2.8070887999999999E-2</v>
      </c>
      <c r="N163" s="34">
        <v>2.9641997E-2</v>
      </c>
      <c r="O163" s="34">
        <v>3.118284E-2</v>
      </c>
      <c r="P163" s="34">
        <v>3.2479109999999999E-2</v>
      </c>
      <c r="Q163" s="34">
        <v>3.3404193999999998E-2</v>
      </c>
      <c r="R163" s="34">
        <v>3.6606275000000001E-2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3.4700952E-2</v>
      </c>
      <c r="X163" s="35">
        <v>3.4566563000000002E-2</v>
      </c>
      <c r="Y163" s="35">
        <v>3.5418529999999997E-2</v>
      </c>
      <c r="Z163" s="35">
        <v>3.8032099999999999E-2</v>
      </c>
      <c r="AA163" s="35">
        <v>4.483645E-2</v>
      </c>
      <c r="AB163" s="35" t="s">
        <v>0</v>
      </c>
      <c r="AC163" s="36" t="s">
        <v>0</v>
      </c>
      <c r="AD163" s="29" t="s">
        <v>0</v>
      </c>
      <c r="AE163" s="29">
        <v>3.6867200000000003E-2</v>
      </c>
      <c r="AF163" s="29">
        <v>3.9235732999999988E-2</v>
      </c>
      <c r="AG163" s="29">
        <v>4.0508772999999998E-2</v>
      </c>
      <c r="AH163" s="29">
        <v>4.1475415000000002E-2</v>
      </c>
      <c r="AI163" s="29">
        <v>4.2384094999999997E-2</v>
      </c>
      <c r="AJ163" s="29">
        <v>4.3241716999999999E-2</v>
      </c>
      <c r="AK163" s="3">
        <f t="shared" si="2"/>
        <v>3.580155803703703E-2</v>
      </c>
      <c r="AM163" s="16" t="s">
        <v>117</v>
      </c>
      <c r="AO163" s="7">
        <f>(SUM(AC154:AJ176)+SUM(A154:D167))/173</f>
        <v>3.6253792583815024E-2</v>
      </c>
      <c r="AP163" s="2">
        <f>((AK163-AK$15)*100)/AK$15</f>
        <v>-3.696487608579222</v>
      </c>
      <c r="AR163" s="16" t="s">
        <v>117</v>
      </c>
      <c r="AS163" s="2"/>
      <c r="AT163" s="1">
        <f>((AO163-AO$15)*100)/AO$15</f>
        <v>-1.6264586666739254</v>
      </c>
    </row>
    <row r="164" spans="1:46" x14ac:dyDescent="0.25">
      <c r="A164" s="29">
        <v>4.5627262000000002E-2</v>
      </c>
      <c r="B164" s="30">
        <v>4.2908672000000002E-2</v>
      </c>
      <c r="C164" s="29" t="s">
        <v>0</v>
      </c>
      <c r="D164" s="29" t="s">
        <v>0</v>
      </c>
      <c r="E164" s="34">
        <v>4.0567033000000002E-2</v>
      </c>
      <c r="F164" s="34">
        <v>4.1888130000000003E-2</v>
      </c>
      <c r="G164" s="34">
        <v>3.8673173999999998E-2</v>
      </c>
      <c r="H164" s="34">
        <v>3.5747167000000003E-2</v>
      </c>
      <c r="I164" s="34">
        <v>2.9094366E-2</v>
      </c>
      <c r="J164" s="34">
        <v>2.8361689999999998E-2</v>
      </c>
      <c r="K164" s="34">
        <v>2.7600992000000001E-2</v>
      </c>
      <c r="L164" s="34">
        <v>2.8125790000000001E-2</v>
      </c>
      <c r="M164" s="34">
        <v>2.9342950999999999E-2</v>
      </c>
      <c r="N164" s="34">
        <v>3.2357114999999999E-2</v>
      </c>
      <c r="O164" s="34">
        <v>3.4460940000000002E-2</v>
      </c>
      <c r="P164" s="34">
        <v>3.7193316999999997E-2</v>
      </c>
      <c r="Q164" s="34">
        <v>3.9145444000000001E-2</v>
      </c>
      <c r="R164" s="34">
        <v>4.2328066999999997E-2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3.6340433999999998E-2</v>
      </c>
      <c r="X164" s="35">
        <v>3.7129328000000003E-2</v>
      </c>
      <c r="Y164" s="35">
        <v>3.9523210000000003E-2</v>
      </c>
      <c r="Z164" s="35">
        <v>4.1614230000000002E-2</v>
      </c>
      <c r="AA164" s="35">
        <v>4.5017059999999998E-2</v>
      </c>
      <c r="AB164" s="35" t="s">
        <v>0</v>
      </c>
      <c r="AC164" s="36" t="s">
        <v>0</v>
      </c>
      <c r="AD164" s="29" t="s">
        <v>0</v>
      </c>
      <c r="AE164" s="29">
        <v>3.8364484999999997E-2</v>
      </c>
      <c r="AF164" s="29">
        <v>4.0936377000000003E-2</v>
      </c>
      <c r="AG164" s="29">
        <v>4.1797422000000001E-2</v>
      </c>
      <c r="AH164" s="29">
        <v>4.4096305999999988E-2</v>
      </c>
      <c r="AI164" s="29">
        <v>4.4738675999999998E-2</v>
      </c>
      <c r="AJ164" s="29">
        <v>4.5305819999999997E-2</v>
      </c>
      <c r="AK164" s="3">
        <f t="shared" si="2"/>
        <v>3.8084646592592593E-2</v>
      </c>
      <c r="AM164" t="s">
        <v>118</v>
      </c>
      <c r="AO164" s="2">
        <f>((SUM(A150:Z183)+SUM(AA150:AJ176))/895)</f>
        <v>3.1510903443575419E-2</v>
      </c>
      <c r="AP164" s="2">
        <f>((AK164-AK$16)*100)/AK$16</f>
        <v>-3.7515729148722574</v>
      </c>
      <c r="AR164" t="s">
        <v>118</v>
      </c>
      <c r="AT164" s="1">
        <f>((AO164-AO$16)*100)/AO$16</f>
        <v>-3.5568109440271778</v>
      </c>
    </row>
    <row r="165" spans="1:46" x14ac:dyDescent="0.25">
      <c r="A165" s="29">
        <v>4.6838745000000001E-2</v>
      </c>
      <c r="B165" s="30">
        <v>4.8299192999999997E-2</v>
      </c>
      <c r="C165" s="29">
        <v>3.9120584999999999E-2</v>
      </c>
      <c r="D165" s="29">
        <v>3.8768026999999997E-2</v>
      </c>
      <c r="E165" s="34">
        <v>4.0801037000000012E-2</v>
      </c>
      <c r="F165" s="34">
        <v>4.2616627999999997E-2</v>
      </c>
      <c r="G165" s="34">
        <v>4.1313566000000003E-2</v>
      </c>
      <c r="H165" s="34">
        <v>4.0394489999999998E-2</v>
      </c>
      <c r="I165" s="34">
        <v>3.2801474999999997E-2</v>
      </c>
      <c r="J165" s="34">
        <v>3.1156667999999998E-2</v>
      </c>
      <c r="K165" s="34">
        <v>2.9080163999999999E-2</v>
      </c>
      <c r="L165" s="34">
        <v>2.9553657000000001E-2</v>
      </c>
      <c r="M165" s="34">
        <v>3.4202125E-2</v>
      </c>
      <c r="N165" s="34">
        <v>3.8874745000000002E-2</v>
      </c>
      <c r="O165" s="34">
        <v>4.2059190000000003E-2</v>
      </c>
      <c r="P165" s="34">
        <v>4.3839774999999997E-2</v>
      </c>
      <c r="Q165" s="34">
        <v>4.3918619999999998E-2</v>
      </c>
      <c r="R165" s="34">
        <v>4.4971335999999987E-2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3.8389489999999998E-2</v>
      </c>
      <c r="X165" s="35">
        <v>4.1262206000000003E-2</v>
      </c>
      <c r="Y165" s="35">
        <v>4.6034961999999999E-2</v>
      </c>
      <c r="Z165" s="35">
        <v>4.7068535999999987E-2</v>
      </c>
      <c r="AA165" s="35">
        <v>4.6131484E-2</v>
      </c>
      <c r="AB165" s="35" t="s">
        <v>0</v>
      </c>
      <c r="AC165" s="36" t="s">
        <v>0</v>
      </c>
      <c r="AD165" s="29" t="s">
        <v>0</v>
      </c>
      <c r="AE165" s="29">
        <v>3.9079357000000002E-2</v>
      </c>
      <c r="AF165" s="29">
        <v>4.3149630000000001E-2</v>
      </c>
      <c r="AG165" s="29">
        <v>4.3308015999999998E-2</v>
      </c>
      <c r="AH165" s="29">
        <v>4.4759184E-2</v>
      </c>
      <c r="AI165" s="29">
        <v>4.5368600000000002E-2</v>
      </c>
      <c r="AJ165" s="29">
        <v>4.6381989999999998E-2</v>
      </c>
      <c r="AK165" s="3">
        <f t="shared" si="2"/>
        <v>4.1018740724137928E-2</v>
      </c>
      <c r="AM165" t="s">
        <v>119</v>
      </c>
      <c r="AP165" s="2">
        <f>((AK165-AK$17)*100)/AK$17</f>
        <v>-4.8397036803089586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4.9488854000000013E-2</v>
      </c>
      <c r="B166" s="30">
        <v>4.5969735999999997E-2</v>
      </c>
      <c r="C166" s="29">
        <v>3.9724519999999999E-2</v>
      </c>
      <c r="D166" s="29">
        <v>3.9340936E-2</v>
      </c>
      <c r="E166" s="34">
        <v>3.8310688000000002E-2</v>
      </c>
      <c r="F166" s="34">
        <v>4.1870012999999998E-2</v>
      </c>
      <c r="G166" s="34">
        <v>4.2725607999999998E-2</v>
      </c>
      <c r="H166" s="34">
        <v>4.0249332999999998E-2</v>
      </c>
      <c r="I166" s="34">
        <v>3.8078307999999998E-2</v>
      </c>
      <c r="J166" s="34">
        <v>3.7906464000000001E-2</v>
      </c>
      <c r="K166" s="34">
        <v>3.8405474000000002E-2</v>
      </c>
      <c r="L166" s="34">
        <v>3.8954615999999997E-2</v>
      </c>
      <c r="M166" s="34">
        <v>4.105516E-2</v>
      </c>
      <c r="N166" s="34">
        <v>4.3000537999999998E-2</v>
      </c>
      <c r="O166" s="34">
        <v>4.4632234000000007E-2</v>
      </c>
      <c r="P166" s="34">
        <v>4.5931235000000001E-2</v>
      </c>
      <c r="Q166" s="34">
        <v>4.6699084000000002E-2</v>
      </c>
      <c r="R166" s="34">
        <v>4.4901000000000003E-2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4.1786394999999997E-2</v>
      </c>
      <c r="X166" s="35">
        <v>4.3857433000000001E-2</v>
      </c>
      <c r="Y166" s="35">
        <v>4.6611069999999998E-2</v>
      </c>
      <c r="Z166" s="35">
        <v>4.8306488000000002E-2</v>
      </c>
      <c r="AA166" s="35">
        <v>4.8569835999999998E-2</v>
      </c>
      <c r="AB166" s="35" t="s">
        <v>0</v>
      </c>
      <c r="AC166" s="36" t="s">
        <v>0</v>
      </c>
      <c r="AD166" s="29" t="s">
        <v>0</v>
      </c>
      <c r="AE166" s="29">
        <v>4.0804479999999997E-2</v>
      </c>
      <c r="AF166" s="29">
        <v>4.5599565000000002E-2</v>
      </c>
      <c r="AG166" s="29">
        <v>4.8483320000000003E-2</v>
      </c>
      <c r="AH166" s="29">
        <v>4.9145374000000012E-2</v>
      </c>
      <c r="AI166" s="29">
        <v>4.8921253999999997E-2</v>
      </c>
      <c r="AJ166" s="29">
        <v>4.6098735000000002E-2</v>
      </c>
      <c r="AK166" s="3">
        <f t="shared" si="2"/>
        <v>4.3635439689655171E-2</v>
      </c>
      <c r="AM166" t="s">
        <v>120</v>
      </c>
      <c r="AP166" s="2">
        <f>((AK166-AK$18)*100)/AK$18</f>
        <v>-4.6374138705258021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0</v>
      </c>
      <c r="B167" s="30" t="s">
        <v>0</v>
      </c>
      <c r="C167" s="29">
        <v>3.9407394999999998E-2</v>
      </c>
      <c r="D167" s="29">
        <v>4.3715945999999999E-2</v>
      </c>
      <c r="E167" s="34">
        <v>4.4642143000000002E-2</v>
      </c>
      <c r="F167" s="34">
        <v>4.3622065000000002E-2</v>
      </c>
      <c r="G167" s="34">
        <v>4.1991464999999999E-2</v>
      </c>
      <c r="H167" s="34">
        <v>3.7579370000000001E-2</v>
      </c>
      <c r="I167" s="34">
        <v>3.6022942999999988E-2</v>
      </c>
      <c r="J167" s="34">
        <v>3.6079800000000002E-2</v>
      </c>
      <c r="K167" s="34">
        <v>3.6408971999999998E-2</v>
      </c>
      <c r="L167" s="34">
        <v>3.6712109999999999E-2</v>
      </c>
      <c r="M167" s="34">
        <v>3.8253047000000012E-2</v>
      </c>
      <c r="N167" s="34">
        <v>3.9747927000000002E-2</v>
      </c>
      <c r="O167" s="34">
        <v>4.1422675999999999E-2</v>
      </c>
      <c r="P167" s="34">
        <v>4.3668001999999997E-2</v>
      </c>
      <c r="Q167" s="34">
        <v>4.634899E-2</v>
      </c>
      <c r="R167" s="34">
        <v>4.6195636999999998E-2</v>
      </c>
      <c r="S167" s="35" t="s">
        <v>0</v>
      </c>
      <c r="T167" s="35" t="s">
        <v>0</v>
      </c>
      <c r="U167" s="35" t="s">
        <v>0</v>
      </c>
      <c r="V167" s="35">
        <v>3.7517375999999998E-2</v>
      </c>
      <c r="W167" s="35">
        <v>3.8212984999999998E-2</v>
      </c>
      <c r="X167" s="35">
        <v>3.8403769999999997E-2</v>
      </c>
      <c r="Y167" s="35">
        <v>4.1506590000000003E-2</v>
      </c>
      <c r="Z167" s="35">
        <v>4.4075385000000002E-2</v>
      </c>
      <c r="AA167" s="35">
        <v>4.8465859999999999E-2</v>
      </c>
      <c r="AB167" s="35" t="s">
        <v>0</v>
      </c>
      <c r="AC167" s="36" t="s">
        <v>0</v>
      </c>
      <c r="AD167" s="29" t="s">
        <v>0</v>
      </c>
      <c r="AE167" s="29">
        <v>4.207955E-2</v>
      </c>
      <c r="AF167" s="29">
        <v>4.6523960000000003E-2</v>
      </c>
      <c r="AG167" s="29">
        <v>4.4819581999999997E-2</v>
      </c>
      <c r="AH167" s="29">
        <v>4.7978565000000001E-2</v>
      </c>
      <c r="AI167" s="29">
        <v>4.8842475000000003E-2</v>
      </c>
      <c r="AJ167" s="29">
        <v>4.7692343999999998E-2</v>
      </c>
      <c r="AK167" s="3">
        <f t="shared" si="2"/>
        <v>4.2069176071428571E-2</v>
      </c>
      <c r="AM167" t="s">
        <v>121</v>
      </c>
      <c r="AO167" s="2">
        <f>SUM(U182:W183)/6</f>
        <v>1.8140490833333332E-2</v>
      </c>
      <c r="AP167" s="2">
        <f>((AK167-AK$19)*100)/AK$19</f>
        <v>-5.6806879163814195</v>
      </c>
      <c r="AR167" t="s">
        <v>124</v>
      </c>
      <c r="AT167" s="1">
        <f>((AO167-AO$19)*100)/AO$19</f>
        <v>-27.771248362782117</v>
      </c>
    </row>
    <row r="168" spans="1:46" x14ac:dyDescent="0.25">
      <c r="A168" t="s">
        <v>0</v>
      </c>
      <c r="B168" s="37" t="s">
        <v>0</v>
      </c>
      <c r="C168" s="34">
        <v>4.3845948000000003E-2</v>
      </c>
      <c r="D168" s="34">
        <v>4.3122444000000003E-2</v>
      </c>
      <c r="E168" s="34">
        <v>4.3395209999999997E-2</v>
      </c>
      <c r="F168" s="34">
        <v>4.2554107000000001E-2</v>
      </c>
      <c r="G168" s="34">
        <v>4.0462155E-2</v>
      </c>
      <c r="H168" s="34">
        <v>3.8028504999999997E-2</v>
      </c>
      <c r="I168" s="34">
        <v>3.8348607999999999E-2</v>
      </c>
      <c r="J168" s="34">
        <v>3.9134003000000001E-2</v>
      </c>
      <c r="K168" s="34">
        <v>3.8811440000000003E-2</v>
      </c>
      <c r="L168" s="34">
        <v>3.8439479999999998E-2</v>
      </c>
      <c r="M168" s="34">
        <v>3.8996297999999999E-2</v>
      </c>
      <c r="N168" s="34">
        <v>4.0119849999999999E-2</v>
      </c>
      <c r="O168" s="34">
        <v>4.1613847000000002E-2</v>
      </c>
      <c r="P168" s="34">
        <v>4.3880284000000012E-2</v>
      </c>
      <c r="Q168" s="34">
        <v>4.5408520000000001E-2</v>
      </c>
      <c r="R168" s="34">
        <v>4.5286926999999998E-2</v>
      </c>
      <c r="S168" s="35" t="s">
        <v>0</v>
      </c>
      <c r="T168" s="35" t="s">
        <v>0</v>
      </c>
      <c r="U168" s="35" t="s">
        <v>0</v>
      </c>
      <c r="V168" s="35">
        <v>4.3197489999999998E-2</v>
      </c>
      <c r="W168" s="35">
        <v>3.943518E-2</v>
      </c>
      <c r="X168" s="35">
        <v>3.9958703999999998E-2</v>
      </c>
      <c r="Y168" s="35">
        <v>4.1411094000000002E-2</v>
      </c>
      <c r="Z168" s="35">
        <v>4.4330454999999998E-2</v>
      </c>
      <c r="AA168" s="35">
        <v>5.0306983E-2</v>
      </c>
      <c r="AB168" s="35" t="s">
        <v>0</v>
      </c>
      <c r="AC168" s="36" t="s">
        <v>0</v>
      </c>
      <c r="AD168" s="29" t="s">
        <v>0</v>
      </c>
      <c r="AE168" s="29">
        <v>4.6820067E-2</v>
      </c>
      <c r="AF168" s="29">
        <v>4.8434199999999997E-2</v>
      </c>
      <c r="AG168" s="29">
        <v>4.6300859999999999E-2</v>
      </c>
      <c r="AH168" s="29">
        <v>4.3221783E-2</v>
      </c>
      <c r="AI168" s="29">
        <v>4.2230032000000001E-2</v>
      </c>
      <c r="AJ168" s="29">
        <v>4.7072437000000002E-2</v>
      </c>
      <c r="AK168" s="3">
        <f t="shared" si="2"/>
        <v>4.2648818249999991E-2</v>
      </c>
      <c r="AP168" s="2">
        <f>((AK168-AK$20)*100)/AK$20</f>
        <v>-4.7474985110242596</v>
      </c>
    </row>
    <row r="169" spans="1:46" x14ac:dyDescent="0.25">
      <c r="A169" t="s">
        <v>0</v>
      </c>
      <c r="B169" s="37">
        <v>4.3179229999999999E-2</v>
      </c>
      <c r="C169" s="34">
        <v>4.1390379999999997E-2</v>
      </c>
      <c r="D169" s="34">
        <v>4.2463033999999997E-2</v>
      </c>
      <c r="E169" s="34">
        <v>4.0475756000000002E-2</v>
      </c>
      <c r="F169" s="34">
        <v>4.0165606999999999E-2</v>
      </c>
      <c r="G169" s="34">
        <v>4.0256564000000002E-2</v>
      </c>
      <c r="H169" s="34">
        <v>4.0679229999999997E-2</v>
      </c>
      <c r="I169" s="34">
        <v>4.2747800000000002E-2</v>
      </c>
      <c r="J169" s="34">
        <v>4.445578E-2</v>
      </c>
      <c r="K169" s="34">
        <v>4.4949309999999999E-2</v>
      </c>
      <c r="L169" s="34">
        <v>4.556226E-2</v>
      </c>
      <c r="M169" s="34">
        <v>4.5843780000000001E-2</v>
      </c>
      <c r="N169" s="34">
        <v>4.6150933999999998E-2</v>
      </c>
      <c r="O169" s="34">
        <v>4.5885282999999999E-2</v>
      </c>
      <c r="P169" s="34">
        <v>4.6036634999999999E-2</v>
      </c>
      <c r="Q169" s="34">
        <v>4.5686300000000013E-2</v>
      </c>
      <c r="R169" s="34">
        <v>4.6430018000000003E-2</v>
      </c>
      <c r="S169" s="35" t="s">
        <v>0</v>
      </c>
      <c r="T169" s="35" t="s">
        <v>0</v>
      </c>
      <c r="U169" s="35">
        <v>3.9679829999999999E-2</v>
      </c>
      <c r="V169" s="35">
        <v>4.2024393E-2</v>
      </c>
      <c r="W169" s="35">
        <v>4.3852120000000001E-2</v>
      </c>
      <c r="X169" s="35">
        <v>4.7688815999999988E-2</v>
      </c>
      <c r="Y169" s="35">
        <v>4.7033890000000002E-2</v>
      </c>
      <c r="Z169" s="35">
        <v>4.1157882999999999E-2</v>
      </c>
      <c r="AA169" s="35">
        <v>4.3173593000000003E-2</v>
      </c>
      <c r="AB169" s="35" t="s">
        <v>0</v>
      </c>
      <c r="AC169" s="36" t="s">
        <v>0</v>
      </c>
      <c r="AD169" s="29" t="s">
        <v>0</v>
      </c>
      <c r="AE169" s="29">
        <v>3.7562180000000001E-2</v>
      </c>
      <c r="AF169" s="29">
        <v>4.6272195999999988E-2</v>
      </c>
      <c r="AG169" s="29">
        <v>4.2868490000000002E-2</v>
      </c>
      <c r="AH169" s="29">
        <v>4.1090960000000003E-2</v>
      </c>
      <c r="AI169" s="29">
        <v>4.0907353E-2</v>
      </c>
      <c r="AJ169" s="29">
        <v>4.6432037000000002E-2</v>
      </c>
      <c r="AK169" s="3">
        <f t="shared" si="2"/>
        <v>4.3403388066666659E-2</v>
      </c>
      <c r="AO169" s="49"/>
      <c r="AP169" s="2">
        <f>((AK169-AK$21)*100)/AK$21</f>
        <v>-4.3435038150923271</v>
      </c>
    </row>
    <row r="170" spans="1:46" x14ac:dyDescent="0.25">
      <c r="A170" t="s">
        <v>0</v>
      </c>
      <c r="B170" s="37">
        <v>4.0155634000000003E-2</v>
      </c>
      <c r="C170" s="34">
        <v>3.2570447999999988E-2</v>
      </c>
      <c r="D170" s="34">
        <v>3.2732262999999998E-2</v>
      </c>
      <c r="E170" s="34">
        <v>2.9432539000000001E-2</v>
      </c>
      <c r="F170" s="34">
        <v>3.3088736000000001E-2</v>
      </c>
      <c r="G170" s="34">
        <v>3.5966795000000003E-2</v>
      </c>
      <c r="H170" s="34">
        <v>3.8207058000000002E-2</v>
      </c>
      <c r="I170" s="34">
        <v>4.0763362999999997E-2</v>
      </c>
      <c r="J170" s="34">
        <v>4.2245414000000002E-2</v>
      </c>
      <c r="K170" s="34">
        <v>4.3860610000000001E-2</v>
      </c>
      <c r="L170" s="34">
        <v>4.4646427000000002E-2</v>
      </c>
      <c r="M170" s="34">
        <v>4.5227564999999997E-2</v>
      </c>
      <c r="N170" s="34">
        <v>4.6535796999999997E-2</v>
      </c>
      <c r="O170" s="34">
        <v>4.93211E-2</v>
      </c>
      <c r="P170" s="34">
        <v>4.9478124999999998E-2</v>
      </c>
      <c r="Q170" s="34">
        <v>5.0602840000000003E-2</v>
      </c>
      <c r="R170" s="34">
        <v>5.0997755999999998E-2</v>
      </c>
      <c r="S170" s="35" t="s">
        <v>0</v>
      </c>
      <c r="T170" s="35" t="s">
        <v>0</v>
      </c>
      <c r="U170" s="35">
        <v>4.0801602999999999E-2</v>
      </c>
      <c r="V170" s="35">
        <v>4.1892899999999997E-2</v>
      </c>
      <c r="W170" s="35">
        <v>4.1162595000000003E-2</v>
      </c>
      <c r="X170" s="35">
        <v>4.2089015E-2</v>
      </c>
      <c r="Y170" s="35">
        <v>5.0783099999999998E-2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4.5166135000000003E-2</v>
      </c>
      <c r="AG170" s="29">
        <v>4.1068528E-2</v>
      </c>
      <c r="AH170" s="29">
        <v>4.3261643000000002E-2</v>
      </c>
      <c r="AI170" s="29">
        <v>4.2792869999999997E-2</v>
      </c>
      <c r="AJ170" s="29">
        <v>4.4859625E-2</v>
      </c>
      <c r="AK170" s="3">
        <f t="shared" si="2"/>
        <v>4.2211499407407399E-2</v>
      </c>
      <c r="AP170" s="2">
        <f>((AK170-AK$22)*100)/AK$22</f>
        <v>-4.7656966230034801</v>
      </c>
    </row>
    <row r="171" spans="1:46" x14ac:dyDescent="0.25">
      <c r="A171" t="s">
        <v>0</v>
      </c>
      <c r="B171" s="37">
        <v>3.6949656999999997E-2</v>
      </c>
      <c r="C171" s="34">
        <v>2.8709423000000001E-2</v>
      </c>
      <c r="D171" s="34">
        <v>3.0376274000000002E-2</v>
      </c>
      <c r="E171" s="34">
        <v>2.8506490999999998E-2</v>
      </c>
      <c r="F171" s="34">
        <v>2.9024197000000002E-2</v>
      </c>
      <c r="G171" s="34">
        <v>3.1391031999999999E-2</v>
      </c>
      <c r="H171" s="34">
        <v>3.1293346999999999E-2</v>
      </c>
      <c r="I171" s="34">
        <v>3.2928249999999999E-2</v>
      </c>
      <c r="J171" s="34">
        <v>3.4316356999999999E-2</v>
      </c>
      <c r="K171" s="34">
        <v>3.7080920000000003E-2</v>
      </c>
      <c r="L171" s="34">
        <v>3.7619742999999997E-2</v>
      </c>
      <c r="M171" s="34">
        <v>3.9608233E-2</v>
      </c>
      <c r="N171" s="34">
        <v>4.1617702999999999E-2</v>
      </c>
      <c r="O171" s="34">
        <v>4.1713729999999997E-2</v>
      </c>
      <c r="P171" s="34">
        <v>4.4289224000000002E-2</v>
      </c>
      <c r="Q171" s="34">
        <v>4.8464010000000002E-2</v>
      </c>
      <c r="R171" s="34">
        <v>4.469704E-2</v>
      </c>
      <c r="S171" s="35" t="s">
        <v>0</v>
      </c>
      <c r="T171" s="35">
        <v>4.3274994999999997E-2</v>
      </c>
      <c r="U171" s="35">
        <v>4.0309440000000002E-2</v>
      </c>
      <c r="V171" s="35">
        <v>3.7603877000000001E-2</v>
      </c>
      <c r="W171" s="35">
        <v>3.8226966000000001E-2</v>
      </c>
      <c r="X171" s="35">
        <v>3.7805314999999999E-2</v>
      </c>
      <c r="Y171" s="35">
        <v>3.575627E-2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4.4021974999999998E-2</v>
      </c>
      <c r="AG171" s="29">
        <v>4.081883E-2</v>
      </c>
      <c r="AH171" s="29">
        <v>4.4045817000000001E-2</v>
      </c>
      <c r="AI171" s="29">
        <v>4.6608289999999997E-2</v>
      </c>
      <c r="AJ171" s="29">
        <v>4.3909895999999997E-2</v>
      </c>
      <c r="AK171" s="3">
        <f t="shared" si="2"/>
        <v>3.8248832214285711E-2</v>
      </c>
      <c r="AP171" s="2">
        <f>((AK171-AK$23)*100)/AK$23</f>
        <v>-4.2914882691406202</v>
      </c>
    </row>
    <row r="172" spans="1:46" x14ac:dyDescent="0.25">
      <c r="A172" t="s">
        <v>0</v>
      </c>
      <c r="B172" s="37">
        <v>4.0863530000000002E-2</v>
      </c>
      <c r="C172" s="34">
        <v>2.9429587E-2</v>
      </c>
      <c r="D172" s="34">
        <v>2.8729932E-2</v>
      </c>
      <c r="E172" s="34">
        <v>2.7665060000000002E-2</v>
      </c>
      <c r="F172" s="34">
        <v>2.7992519E-2</v>
      </c>
      <c r="G172" s="34">
        <v>2.8527968000000001E-2</v>
      </c>
      <c r="H172" s="34">
        <v>3.0330996999999998E-2</v>
      </c>
      <c r="I172" s="34">
        <v>3.1338184999999998E-2</v>
      </c>
      <c r="J172" s="34">
        <v>3.1230494000000001E-2</v>
      </c>
      <c r="K172" s="34">
        <v>3.1792870000000001E-2</v>
      </c>
      <c r="L172" s="34">
        <v>3.4056040000000003E-2</v>
      </c>
      <c r="M172" s="34">
        <v>3.6038883000000001E-2</v>
      </c>
      <c r="N172" s="34">
        <v>3.7044037000000002E-2</v>
      </c>
      <c r="O172" s="34">
        <v>3.8238069999999999E-2</v>
      </c>
      <c r="P172" s="34">
        <v>4.5561600000000001E-2</v>
      </c>
      <c r="Q172" s="34">
        <v>4.3916214000000002E-2</v>
      </c>
      <c r="R172" s="34" t="s">
        <v>0</v>
      </c>
      <c r="S172" s="35">
        <v>4.1667500000000003E-2</v>
      </c>
      <c r="T172" s="35">
        <v>3.7036102000000001E-2</v>
      </c>
      <c r="U172" s="35">
        <v>3.3105567000000002E-2</v>
      </c>
      <c r="V172" s="35">
        <v>3.3382732000000012E-2</v>
      </c>
      <c r="W172" s="35">
        <v>3.3417641999999997E-2</v>
      </c>
      <c r="X172" s="35">
        <v>3.4089910000000001E-2</v>
      </c>
      <c r="Y172" s="35">
        <v>3.036987E-2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4.3004743999999998E-2</v>
      </c>
      <c r="AG172" s="29">
        <v>3.956689E-2</v>
      </c>
      <c r="AH172" s="29">
        <v>4.8423845E-2</v>
      </c>
      <c r="AI172" s="29">
        <v>4.5598912999999998E-2</v>
      </c>
      <c r="AJ172" s="29">
        <v>4.5152999999999999E-2</v>
      </c>
      <c r="AK172" s="3">
        <f t="shared" si="2"/>
        <v>3.5984739321428573E-2</v>
      </c>
      <c r="AP172" s="2">
        <f>((AK172-AK$24)*100)/AK$24</f>
        <v>-4.7319077956126874</v>
      </c>
    </row>
    <row r="173" spans="1:46" x14ac:dyDescent="0.25">
      <c r="A173" t="s">
        <v>0</v>
      </c>
      <c r="B173" s="37">
        <v>3.7414986999999997E-2</v>
      </c>
      <c r="C173" s="34">
        <v>3.324701E-2</v>
      </c>
      <c r="D173" s="34">
        <v>2.8903801E-2</v>
      </c>
      <c r="E173" s="34">
        <v>2.7203736999999999E-2</v>
      </c>
      <c r="F173" s="34">
        <v>2.6516715E-2</v>
      </c>
      <c r="G173" s="34">
        <v>2.6486481999999999E-2</v>
      </c>
      <c r="H173" s="34">
        <v>2.7742947E-2</v>
      </c>
      <c r="I173" s="34">
        <v>2.8885313999999999E-2</v>
      </c>
      <c r="J173" s="34">
        <v>2.9082151000000001E-2</v>
      </c>
      <c r="K173" s="34">
        <v>2.8989421000000001E-2</v>
      </c>
      <c r="L173" s="34">
        <v>3.0106483E-2</v>
      </c>
      <c r="M173" s="34">
        <v>3.1372320000000002E-2</v>
      </c>
      <c r="N173" s="34">
        <v>3.2504350000000001E-2</v>
      </c>
      <c r="O173" s="34">
        <v>3.5278324E-2</v>
      </c>
      <c r="P173" s="38">
        <v>4.1489426000000003E-2</v>
      </c>
      <c r="Q173" s="38" t="s">
        <v>0</v>
      </c>
      <c r="R173" s="38">
        <v>4.1517459999999999E-2</v>
      </c>
      <c r="S173" s="35">
        <v>3.551874E-2</v>
      </c>
      <c r="T173" s="35">
        <v>3.2914816999999999E-2</v>
      </c>
      <c r="U173" s="35">
        <v>3.1022912E-2</v>
      </c>
      <c r="V173" s="35">
        <v>2.9922633000000001E-2</v>
      </c>
      <c r="W173" s="35">
        <v>2.9726499999999999E-2</v>
      </c>
      <c r="X173" s="35">
        <v>3.0614901E-2</v>
      </c>
      <c r="Y173" s="35">
        <v>3.0871264999999998E-2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4.1778546E-2</v>
      </c>
      <c r="AG173" s="29">
        <v>3.9046176000000002E-2</v>
      </c>
      <c r="AH173" s="29" t="s">
        <v>0</v>
      </c>
      <c r="AI173" s="29">
        <v>4.1259628E-2</v>
      </c>
      <c r="AJ173" s="29">
        <v>4.6784434000000007E-2</v>
      </c>
      <c r="AK173" s="3">
        <f t="shared" si="2"/>
        <v>3.3192647407407405E-2</v>
      </c>
      <c r="AP173" s="2">
        <f>((AK173-AK$25)*100)/AK$25</f>
        <v>-3.7755211722885331</v>
      </c>
    </row>
    <row r="174" spans="1:46" x14ac:dyDescent="0.25">
      <c r="A174" t="s">
        <v>0</v>
      </c>
      <c r="B174" s="37">
        <v>3.3921606999999999E-2</v>
      </c>
      <c r="C174" s="34">
        <v>3.2212472999999998E-2</v>
      </c>
      <c r="D174" s="34">
        <v>2.7875694999999999E-2</v>
      </c>
      <c r="E174" s="34">
        <v>2.4840056999999999E-2</v>
      </c>
      <c r="F174" s="34">
        <v>2.4607275000000001E-2</v>
      </c>
      <c r="G174" s="34">
        <v>2.4873375999999999E-2</v>
      </c>
      <c r="H174" s="34">
        <v>2.5351797999999998E-2</v>
      </c>
      <c r="I174" s="34">
        <v>2.6707495000000001E-2</v>
      </c>
      <c r="J174" s="34">
        <v>2.6536575999999999E-2</v>
      </c>
      <c r="K174" s="34">
        <v>2.7206672000000001E-2</v>
      </c>
      <c r="L174" s="34">
        <v>2.7313165E-2</v>
      </c>
      <c r="M174" s="34">
        <v>2.7809178E-2</v>
      </c>
      <c r="N174" s="34">
        <v>2.7642061999999998E-2</v>
      </c>
      <c r="O174" s="34">
        <v>3.0318964E-2</v>
      </c>
      <c r="P174" s="38" t="s">
        <v>0</v>
      </c>
      <c r="Q174" s="38">
        <v>3.6470436000000002E-2</v>
      </c>
      <c r="R174" s="38">
        <v>3.563032E-2</v>
      </c>
      <c r="S174" s="35">
        <v>3.4208250000000003E-2</v>
      </c>
      <c r="T174" s="35">
        <v>3.0618713999999998E-2</v>
      </c>
      <c r="U174" s="35">
        <v>2.7949391000000001E-2</v>
      </c>
      <c r="V174" s="35">
        <v>2.7208932000000002E-2</v>
      </c>
      <c r="W174" s="35">
        <v>2.7668675E-2</v>
      </c>
      <c r="X174" s="35">
        <v>2.7611164000000001E-2</v>
      </c>
      <c r="Y174" s="35">
        <v>2.9220014999999998E-2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4.7319504999999998E-2</v>
      </c>
      <c r="AG174" s="29">
        <v>3.9698522999999999E-2</v>
      </c>
      <c r="AH174" s="29" t="s">
        <v>0</v>
      </c>
      <c r="AI174" s="29" t="s">
        <v>0</v>
      </c>
      <c r="AJ174" s="29" t="s">
        <v>0</v>
      </c>
      <c r="AK174" s="3">
        <f t="shared" si="2"/>
        <v>3.0032812720000003E-2</v>
      </c>
      <c r="AP174" s="2">
        <f>((AK174-AK$26)*100)/AK$26</f>
        <v>-3.6508582788098245</v>
      </c>
    </row>
    <row r="175" spans="1:46" x14ac:dyDescent="0.25">
      <c r="A175" t="s">
        <v>0</v>
      </c>
      <c r="B175" s="37" t="s">
        <v>0</v>
      </c>
      <c r="C175" s="34">
        <v>3.2809164000000002E-2</v>
      </c>
      <c r="D175" s="34">
        <v>2.8061207000000001E-2</v>
      </c>
      <c r="E175" s="34">
        <v>2.4074629E-2</v>
      </c>
      <c r="F175" s="34">
        <v>2.4204898999999998E-2</v>
      </c>
      <c r="G175" s="34">
        <v>2.5295247999999999E-2</v>
      </c>
      <c r="H175" s="34">
        <v>2.6159622E-2</v>
      </c>
      <c r="I175" s="34">
        <v>2.6668565000000002E-2</v>
      </c>
      <c r="J175" s="34">
        <v>2.6396501999999999E-2</v>
      </c>
      <c r="K175" s="34">
        <v>2.5976729E-2</v>
      </c>
      <c r="L175" s="34">
        <v>2.6332524E-2</v>
      </c>
      <c r="M175" s="34">
        <v>2.5881682E-2</v>
      </c>
      <c r="N175" s="34">
        <v>2.4887691999999999E-2</v>
      </c>
      <c r="O175" s="34">
        <v>2.8724785999999999E-2</v>
      </c>
      <c r="P175" s="38" t="s">
        <v>0</v>
      </c>
      <c r="Q175" s="38">
        <v>3.5100260000000001E-2</v>
      </c>
      <c r="R175" s="38">
        <v>3.4164723000000001E-2</v>
      </c>
      <c r="S175" s="35">
        <v>3.1929586000000003E-2</v>
      </c>
      <c r="T175" s="35">
        <v>2.8917536000000001E-2</v>
      </c>
      <c r="U175" s="35">
        <v>2.6493764E-2</v>
      </c>
      <c r="V175" s="35">
        <v>2.7313937E-2</v>
      </c>
      <c r="W175" s="35">
        <v>2.8390855999999999E-2</v>
      </c>
      <c r="X175" s="35">
        <v>2.7690026999999999E-2</v>
      </c>
      <c r="Y175" s="35">
        <v>2.9387343999999999E-2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4.7107429999999999E-2</v>
      </c>
      <c r="AG175" s="29">
        <v>3.6739819999999999E-2</v>
      </c>
      <c r="AH175" s="29" t="s">
        <v>0</v>
      </c>
      <c r="AI175" s="29" t="s">
        <v>0</v>
      </c>
      <c r="AJ175" s="29" t="s">
        <v>0</v>
      </c>
      <c r="AK175" s="3">
        <f t="shared" si="2"/>
        <v>2.9112855499999996E-2</v>
      </c>
      <c r="AP175" s="2">
        <f>((AK175-AK$27)*100)/AK$27</f>
        <v>-3.448245423023212</v>
      </c>
    </row>
    <row r="176" spans="1:46" x14ac:dyDescent="0.25">
      <c r="A176" t="s">
        <v>0</v>
      </c>
      <c r="B176" s="37" t="s">
        <v>0</v>
      </c>
      <c r="C176" s="34">
        <v>3.6866615999999998E-2</v>
      </c>
      <c r="D176" s="34">
        <v>3.0834530999999998E-2</v>
      </c>
      <c r="E176" s="34">
        <v>2.5004769999999999E-2</v>
      </c>
      <c r="F176" s="34">
        <v>2.5276172999999999E-2</v>
      </c>
      <c r="G176" s="34">
        <v>2.7476170000000001E-2</v>
      </c>
      <c r="H176" s="34">
        <v>2.8810499999999999E-2</v>
      </c>
      <c r="I176" s="34">
        <v>2.8978067E-2</v>
      </c>
      <c r="J176" s="34">
        <v>2.9479869999999998E-2</v>
      </c>
      <c r="K176" s="34">
        <v>2.7377459999999999E-2</v>
      </c>
      <c r="L176" s="34">
        <v>2.7493585000000001E-2</v>
      </c>
      <c r="M176" s="34">
        <v>2.7553701999999999E-2</v>
      </c>
      <c r="N176" s="34">
        <v>2.6664067E-2</v>
      </c>
      <c r="O176" s="34">
        <v>2.890908E-2</v>
      </c>
      <c r="P176" s="38" t="s">
        <v>0</v>
      </c>
      <c r="Q176" s="38">
        <v>3.4074258000000003E-2</v>
      </c>
      <c r="R176" s="38">
        <v>3.6810935000000003E-2</v>
      </c>
      <c r="S176" s="35">
        <v>3.8745901999999999E-2</v>
      </c>
      <c r="T176" s="35">
        <v>2.9739689999999999E-2</v>
      </c>
      <c r="U176" s="35">
        <v>2.7374896999999999E-2</v>
      </c>
      <c r="V176" s="35">
        <v>2.8606288000000001E-2</v>
      </c>
      <c r="W176" s="35">
        <v>3.0200656999999999E-2</v>
      </c>
      <c r="X176" s="35">
        <v>2.8895602999999999E-2</v>
      </c>
      <c r="Y176" s="35">
        <v>2.8617694999999999E-2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2.9717750727272726E-2</v>
      </c>
      <c r="AP176" s="2">
        <f>((AK176-AK$28)*100)/AK$28</f>
        <v>-3.500325122128042</v>
      </c>
    </row>
    <row r="177" spans="1:42" x14ac:dyDescent="0.25">
      <c r="A177" s="32" t="s">
        <v>0</v>
      </c>
      <c r="B177" s="39" t="s">
        <v>0</v>
      </c>
      <c r="C177" s="32">
        <v>3.9428449999999997E-2</v>
      </c>
      <c r="D177" s="32">
        <v>2.9707570999999999E-2</v>
      </c>
      <c r="E177" s="32">
        <v>2.9090620000000001E-2</v>
      </c>
      <c r="F177" s="32">
        <v>2.9833321999999999E-2</v>
      </c>
      <c r="G177" s="32">
        <v>3.1683757999999999E-2</v>
      </c>
      <c r="H177" s="32">
        <v>3.3162694E-2</v>
      </c>
      <c r="I177" s="32">
        <v>3.5779393999999999E-2</v>
      </c>
      <c r="J177" s="32">
        <v>3.544771E-2</v>
      </c>
      <c r="K177" s="32">
        <v>3.3921345999999998E-2</v>
      </c>
      <c r="L177" s="32">
        <v>3.210694E-2</v>
      </c>
      <c r="M177" s="32">
        <v>3.2074212999999997E-2</v>
      </c>
      <c r="N177" s="32">
        <v>2.8049088999999999E-2</v>
      </c>
      <c r="O177" s="32">
        <v>3.1637314999999999E-2</v>
      </c>
      <c r="P177" s="32" t="s">
        <v>0</v>
      </c>
      <c r="Q177" s="32" t="s">
        <v>0</v>
      </c>
      <c r="R177" s="32" t="s">
        <v>0</v>
      </c>
      <c r="S177" s="33">
        <v>3.834982E-2</v>
      </c>
      <c r="T177" s="33">
        <v>3.0626269000000001E-2</v>
      </c>
      <c r="U177" s="33">
        <v>3.1441219999999999E-2</v>
      </c>
      <c r="V177" s="33">
        <v>3.3570513000000003E-2</v>
      </c>
      <c r="W177" s="33">
        <v>3.3559114000000001E-2</v>
      </c>
      <c r="X177" s="33">
        <v>3.0483871999999999E-2</v>
      </c>
      <c r="Y177" s="33">
        <v>2.8149545000000002E-2</v>
      </c>
      <c r="Z177" s="33" t="s">
        <v>0</v>
      </c>
      <c r="AA177" s="40" t="s">
        <v>0</v>
      </c>
      <c r="AB177" s="40">
        <v>1.9145883999999998E-2</v>
      </c>
      <c r="AC177" s="40">
        <v>1.992646E-2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3.1235232681818183E-2</v>
      </c>
      <c r="AP177" s="2">
        <f>((AK177-AK$29)*100)/AK$29</f>
        <v>-3.2403930980518054</v>
      </c>
    </row>
    <row r="178" spans="1:42" x14ac:dyDescent="0.25">
      <c r="A178" s="31" t="s">
        <v>0</v>
      </c>
      <c r="B178" s="41" t="s">
        <v>0</v>
      </c>
      <c r="C178" s="31" t="s">
        <v>0</v>
      </c>
      <c r="D178" s="31">
        <v>3.4391110000000003E-2</v>
      </c>
      <c r="E178" s="31">
        <v>3.0950103E-2</v>
      </c>
      <c r="F178" s="31">
        <v>3.0855074999999999E-2</v>
      </c>
      <c r="G178" s="31">
        <v>2.9605566E-2</v>
      </c>
      <c r="H178" s="31">
        <v>3.0503703E-2</v>
      </c>
      <c r="I178" s="31">
        <v>3.1711629999999998E-2</v>
      </c>
      <c r="J178" s="31">
        <v>3.3426784000000001E-2</v>
      </c>
      <c r="K178" s="31">
        <v>3.3940249999999998E-2</v>
      </c>
      <c r="L178" s="31">
        <v>3.4132782E-2</v>
      </c>
      <c r="M178" s="31">
        <v>3.2700173999999999E-2</v>
      </c>
      <c r="N178" s="31">
        <v>2.8067337000000001E-2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3.4881349999999998E-2</v>
      </c>
      <c r="T178" s="33">
        <v>3.2369005999999999E-2</v>
      </c>
      <c r="U178" s="33">
        <v>3.0358165999999999E-2</v>
      </c>
      <c r="V178" s="33">
        <v>3.1475459999999997E-2</v>
      </c>
      <c r="W178" s="33">
        <v>3.6313150000000002E-2</v>
      </c>
      <c r="X178" s="33">
        <v>3.4565907E-2</v>
      </c>
      <c r="Y178" s="33">
        <v>2.9430408000000002E-2</v>
      </c>
      <c r="Z178" s="33">
        <v>2.703968E-2</v>
      </c>
      <c r="AA178" s="40">
        <v>2.3324125000000001E-2</v>
      </c>
      <c r="AB178" s="40">
        <v>2.0366417000000001E-2</v>
      </c>
      <c r="AC178" s="40">
        <v>1.8972954E-2</v>
      </c>
      <c r="AD178" s="40">
        <v>1.7313149999999999E-2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2.9856273347826083E-2</v>
      </c>
      <c r="AP178" s="2">
        <f>((AK178-AK$30)*100)/AK$30</f>
        <v>-2.5522349625793361</v>
      </c>
    </row>
    <row r="179" spans="1:42" x14ac:dyDescent="0.25">
      <c r="A179" s="31" t="s">
        <v>0</v>
      </c>
      <c r="B179" s="41" t="s">
        <v>0</v>
      </c>
      <c r="C179" s="31" t="s">
        <v>0</v>
      </c>
      <c r="D179" s="31">
        <v>3.2834580000000002E-2</v>
      </c>
      <c r="E179" s="31">
        <v>2.8991135000000001E-2</v>
      </c>
      <c r="F179" s="31">
        <v>3.0637737000000002E-2</v>
      </c>
      <c r="G179" s="31">
        <v>3.0175699E-2</v>
      </c>
      <c r="H179" s="31">
        <v>2.9421105999999999E-2</v>
      </c>
      <c r="I179" s="31">
        <v>2.9953733E-2</v>
      </c>
      <c r="J179" s="31">
        <v>3.0639349999999999E-2</v>
      </c>
      <c r="K179" s="31">
        <v>3.1976044000000002E-2</v>
      </c>
      <c r="L179" s="31">
        <v>3.1376429999999997E-2</v>
      </c>
      <c r="M179" s="31">
        <v>3.0541457000000001E-2</v>
      </c>
      <c r="N179" s="31">
        <v>2.8244913E-2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3.0960089E-2</v>
      </c>
      <c r="T179" s="33">
        <v>3.0901970000000001E-2</v>
      </c>
      <c r="U179" s="33">
        <v>3.0059155000000001E-2</v>
      </c>
      <c r="V179" s="33">
        <v>2.9037632000000001E-2</v>
      </c>
      <c r="W179" s="33">
        <v>3.0385158999999998E-2</v>
      </c>
      <c r="X179" s="33">
        <v>3.2882713000000001E-2</v>
      </c>
      <c r="Y179" s="33">
        <v>2.914918E-2</v>
      </c>
      <c r="Z179" s="33" t="s">
        <v>0</v>
      </c>
      <c r="AA179" s="40">
        <v>1.8017167000000001E-2</v>
      </c>
      <c r="AB179" s="40">
        <v>1.7467153999999999E-2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2.9182620149999998E-2</v>
      </c>
      <c r="AP179" s="2">
        <f>((AK179-AK$31)*100)/AK$31</f>
        <v>-9.0051761682009318E-2</v>
      </c>
    </row>
    <row r="180" spans="1:42" x14ac:dyDescent="0.25">
      <c r="A180" s="31" t="s">
        <v>0</v>
      </c>
      <c r="B180" s="41" t="s">
        <v>0</v>
      </c>
      <c r="C180" s="31" t="s">
        <v>0</v>
      </c>
      <c r="D180" s="31">
        <v>2.7655375999999999E-2</v>
      </c>
      <c r="E180" s="31">
        <v>3.0211808E-2</v>
      </c>
      <c r="F180" s="31">
        <v>2.9376814000000001E-2</v>
      </c>
      <c r="G180" s="31">
        <v>2.8510250000000001E-2</v>
      </c>
      <c r="H180" s="31">
        <v>2.8084015E-2</v>
      </c>
      <c r="I180" s="31">
        <v>2.7604487E-2</v>
      </c>
      <c r="J180" s="31">
        <v>2.7426231999999998E-2</v>
      </c>
      <c r="K180" s="31">
        <v>2.7510679999999999E-2</v>
      </c>
      <c r="L180" s="31">
        <v>2.7423622000000002E-2</v>
      </c>
      <c r="M180" s="31">
        <v>2.6405735E-2</v>
      </c>
      <c r="N180" s="31">
        <v>2.2798542000000002E-2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2.7759591E-2</v>
      </c>
      <c r="U180" s="33">
        <v>2.8185249999999998E-2</v>
      </c>
      <c r="V180" s="33">
        <v>2.6420137E-2</v>
      </c>
      <c r="W180" s="33">
        <v>2.5813952000000001E-2</v>
      </c>
      <c r="X180" s="33">
        <v>2.6829990000000001E-2</v>
      </c>
      <c r="Y180" s="33">
        <v>2.6643196000000001E-2</v>
      </c>
      <c r="Z180" s="33">
        <v>2.3471793000000001E-2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2.7118414999999996E-2</v>
      </c>
      <c r="AP180" s="2">
        <f>((AK180-AK$32)*100)/AK$32</f>
        <v>5.3854865586498315</v>
      </c>
    </row>
    <row r="181" spans="1:42" x14ac:dyDescent="0.25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2.8160042999999999E-2</v>
      </c>
      <c r="F181" s="31">
        <v>2.7433736E-2</v>
      </c>
      <c r="G181" s="31">
        <v>2.6903473000000001E-2</v>
      </c>
      <c r="H181" s="31">
        <v>2.6162589999999999E-2</v>
      </c>
      <c r="I181" s="31">
        <v>2.5762911999999999E-2</v>
      </c>
      <c r="J181" s="31">
        <v>2.3856140000000001E-2</v>
      </c>
      <c r="K181" s="31">
        <v>2.3363778000000002E-2</v>
      </c>
      <c r="L181" s="31">
        <v>2.2660364999999998E-2</v>
      </c>
      <c r="M181" s="31">
        <v>2.2159293E-2</v>
      </c>
      <c r="N181" s="31">
        <v>1.5079188E-2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2.3668086000000001E-2</v>
      </c>
      <c r="V181" s="33">
        <v>2.0214286000000001E-2</v>
      </c>
      <c r="W181" s="33">
        <v>1.8796017000000002E-2</v>
      </c>
      <c r="X181" s="33">
        <v>2.0105525999999999E-2</v>
      </c>
      <c r="Y181" s="33">
        <v>1.9706649999999999E-2</v>
      </c>
      <c r="Z181" s="33">
        <v>1.6283115000000001E-2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2.2519699874999997E-2</v>
      </c>
      <c r="AP181" s="2">
        <f>((AK181-AK$33)*100)/AK$33</f>
        <v>12.09989794579486</v>
      </c>
    </row>
    <row r="182" spans="1:42" x14ac:dyDescent="0.25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2.3452497999999999E-2</v>
      </c>
      <c r="F182" s="27">
        <v>3.0345529999999999E-2</v>
      </c>
      <c r="G182" s="27">
        <v>2.7822110000000001E-2</v>
      </c>
      <c r="H182" s="27">
        <v>3.3559172999999998E-2</v>
      </c>
      <c r="I182" s="27">
        <v>3.0495126000000001E-2</v>
      </c>
      <c r="J182" s="27">
        <v>2.5872035000000002E-2</v>
      </c>
      <c r="K182" s="27">
        <v>2.0261006000000002E-2</v>
      </c>
      <c r="L182" s="27">
        <v>1.6095255999999999E-2</v>
      </c>
      <c r="M182" s="27">
        <v>1.3923876999999999E-2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1.3286088E-2</v>
      </c>
      <c r="V182" s="27">
        <v>1.4266855E-2</v>
      </c>
      <c r="W182" s="27">
        <v>1.3967828E-2</v>
      </c>
      <c r="X182" s="27">
        <v>1.8039526E-2</v>
      </c>
      <c r="Y182" s="27">
        <v>1.7802098999999998E-2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2.1370643357142859E-2</v>
      </c>
      <c r="AP182" s="2">
        <f>((AK182-AK$34)*100)/AK$34</f>
        <v>4.5144522817308186</v>
      </c>
    </row>
    <row r="183" spans="1:42" x14ac:dyDescent="0.25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2.6181039999999999E-2</v>
      </c>
      <c r="H183" s="27">
        <v>1.9629055999999999E-2</v>
      </c>
      <c r="I183" s="27">
        <v>2.0691428000000001E-2</v>
      </c>
      <c r="J183" s="27">
        <v>1.42977685E-2</v>
      </c>
      <c r="K183" s="27">
        <v>2.9582705000000001E-2</v>
      </c>
      <c r="L183" s="27">
        <v>1.8642504000000001E-2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1.9428574000000001E-2</v>
      </c>
      <c r="V183" s="27">
        <v>2.9748199999999999E-2</v>
      </c>
      <c r="W183" s="27">
        <v>1.8145399999999999E-2</v>
      </c>
      <c r="X183" s="27">
        <v>1.3059441999999999E-2</v>
      </c>
      <c r="Y183" s="27">
        <v>2.4355778000000002E-2</v>
      </c>
      <c r="Z183" s="27">
        <v>1.15322545E-2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2.0441179166666667E-2</v>
      </c>
      <c r="AP183" s="2">
        <f>((AK183-AK$35)*100)/AK$35</f>
        <v>-25.53277387309009</v>
      </c>
    </row>
    <row r="184" spans="1:42" x14ac:dyDescent="0.25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1.5428884E-2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1.911158E-2</v>
      </c>
      <c r="U184" s="25">
        <v>1.9445523999999999E-2</v>
      </c>
      <c r="V184" s="25" t="s">
        <v>0</v>
      </c>
      <c r="W184" s="25" t="s">
        <v>0</v>
      </c>
      <c r="X184" s="25">
        <v>1.0667769000000001E-2</v>
      </c>
      <c r="Y184" s="25">
        <v>1.8384314999999998E-2</v>
      </c>
      <c r="Z184" s="25">
        <v>1.830443E-2</v>
      </c>
      <c r="AA184" s="25">
        <v>1.7055217000000001E-2</v>
      </c>
      <c r="AB184" s="25">
        <v>2.5781332000000001E-2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1.8022381375E-2</v>
      </c>
      <c r="AP184" s="22">
        <f>((AK184-AK$36)*100)/AK$36</f>
        <v>-12.909748197217509</v>
      </c>
    </row>
    <row r="185" spans="1:42" x14ac:dyDescent="0.25">
      <c r="A185" s="25">
        <v>8.0639730000000007E-2</v>
      </c>
      <c r="B185" s="26">
        <v>8.3084420000000006E-2</v>
      </c>
      <c r="C185" s="25">
        <v>1.7143337000000002E-2</v>
      </c>
      <c r="D185" s="25">
        <v>2.3007739999999999E-2</v>
      </c>
      <c r="E185" s="25">
        <v>8.6486939999999998E-2</v>
      </c>
      <c r="F185" s="25">
        <v>3.5860209999999997E-2</v>
      </c>
      <c r="G185" s="25">
        <v>0.10267852</v>
      </c>
      <c r="H185" s="25">
        <v>4.4942897000000002E-2</v>
      </c>
      <c r="I185" s="25">
        <v>3.9670023999999998E-2</v>
      </c>
      <c r="J185" s="25">
        <v>3.4387857000000001E-2</v>
      </c>
      <c r="K185" s="25">
        <v>4.0799429999999998E-2</v>
      </c>
      <c r="L185" s="25">
        <v>4.2629677999999997E-2</v>
      </c>
      <c r="M185" s="25">
        <v>5.7987302999999997E-2</v>
      </c>
      <c r="N185" s="25">
        <v>6.1802622000000002E-2</v>
      </c>
      <c r="O185" s="25">
        <v>1.6341637999999999E-2</v>
      </c>
      <c r="P185" s="25">
        <v>1.7250428000000002E-2</v>
      </c>
      <c r="Q185" s="25">
        <v>1.738669E-2</v>
      </c>
      <c r="R185" s="25">
        <v>9.8688869999999998E-2</v>
      </c>
      <c r="S185" s="25">
        <v>2.2374761999999999E-2</v>
      </c>
      <c r="T185" s="25">
        <v>1.8660855E-2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7.5063649999999996E-2</v>
      </c>
      <c r="Z185" s="25">
        <v>7.5303726000000001E-2</v>
      </c>
      <c r="AA185" s="25">
        <v>2.8965997E-2</v>
      </c>
      <c r="AB185" s="25">
        <v>1.6371365999999998E-2</v>
      </c>
      <c r="AC185" s="25">
        <v>1.7869423999999998E-2</v>
      </c>
      <c r="AD185" s="25">
        <v>2.3784256E-2</v>
      </c>
      <c r="AE185" s="25">
        <v>2.3702925E-2</v>
      </c>
      <c r="AF185" s="25">
        <v>6.5229199999999987E-2</v>
      </c>
      <c r="AG185" s="25">
        <v>6.8262970000000006E-2</v>
      </c>
      <c r="AH185" s="25">
        <v>6.8893655999999998E-2</v>
      </c>
      <c r="AI185" s="25">
        <v>7.2698639999999995E-2</v>
      </c>
      <c r="AJ185" s="25">
        <v>7.7573820000000002E-2</v>
      </c>
      <c r="AK185" s="3">
        <f t="shared" si="3"/>
        <v>4.8610736906249993E-2</v>
      </c>
      <c r="AP185" s="22">
        <f>((AK185-AK$37)*100)/AK$37</f>
        <v>61.152789071293867</v>
      </c>
    </row>
    <row r="186" spans="1:42" x14ac:dyDescent="0.25">
      <c r="AK186" s="17">
        <f>SUM(A150:AJ185)/867</f>
        <v>3.4667260121107268E-2</v>
      </c>
      <c r="AP186" s="23">
        <f>((AK186-AK$38)*100)/AK$38</f>
        <v>2.1736269869398441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Y275"/>
  <sheetViews>
    <sheetView topLeftCell="A70" zoomScale="70" zoomScaleNormal="70" workbookViewId="0">
      <selection activeCell="A99" sqref="A99:XFD99"/>
    </sheetView>
  </sheetViews>
  <sheetFormatPr defaultRowHeight="15" x14ac:dyDescent="0.25"/>
  <cols>
    <col min="37" max="37" width="12.7109375" style="3" customWidth="1"/>
    <col min="38" max="40" width="8.7109375" style="2"/>
    <col min="41" max="41" width="12" style="2" customWidth="1"/>
    <col min="42" max="42" width="8.7109375" style="2"/>
    <col min="46" max="46" width="13" style="1" bestFit="1" customWidth="1"/>
    <col min="51" max="51" width="12.5703125" style="1" bestFit="1" customWidth="1"/>
  </cols>
  <sheetData>
    <row r="1" spans="1:49" x14ac:dyDescent="0.25">
      <c r="A1" t="s">
        <v>56</v>
      </c>
      <c r="AK1" s="1"/>
      <c r="AL1" s="1"/>
    </row>
    <row r="2" spans="1:49" x14ac:dyDescent="0.25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25">
      <c r="A3" s="25" t="s">
        <v>0</v>
      </c>
      <c r="B3" s="26">
        <v>0.30865398999999999</v>
      </c>
      <c r="C3" s="25">
        <v>0.280295815</v>
      </c>
      <c r="D3" s="25">
        <v>0.27580819600000001</v>
      </c>
      <c r="E3" s="25">
        <v>0.26287005000000002</v>
      </c>
      <c r="F3" s="25">
        <v>0.31186588999999998</v>
      </c>
      <c r="G3" s="25">
        <v>0.31679495000000002</v>
      </c>
      <c r="H3" s="25">
        <v>0.30768652000000002</v>
      </c>
      <c r="I3" s="25">
        <v>0.29339408</v>
      </c>
      <c r="J3" s="25">
        <v>0.32516473000000001</v>
      </c>
      <c r="K3" s="25">
        <v>0.25125984000000001</v>
      </c>
      <c r="L3" s="25">
        <v>0.31542866000000003</v>
      </c>
      <c r="M3" s="25">
        <v>0.28958662499999999</v>
      </c>
      <c r="N3" s="25">
        <v>0.302943346</v>
      </c>
      <c r="O3" s="25">
        <v>0.24771918000000001</v>
      </c>
      <c r="P3" s="25">
        <v>0.26129128499999998</v>
      </c>
      <c r="Q3" s="25">
        <v>0.30902657</v>
      </c>
      <c r="R3" s="25">
        <v>0.30615816000000001</v>
      </c>
      <c r="S3" s="25">
        <v>0.20841208999999999</v>
      </c>
      <c r="T3" s="25">
        <v>0.26690963000000001</v>
      </c>
      <c r="U3" s="25">
        <v>0.28331529599999999</v>
      </c>
      <c r="V3" s="25">
        <v>0.29318032999999999</v>
      </c>
      <c r="W3" s="25">
        <v>0.27987118999999999</v>
      </c>
      <c r="X3" s="25">
        <v>0.30820628999999999</v>
      </c>
      <c r="Y3" s="25">
        <v>0.27095540600000001</v>
      </c>
      <c r="Z3" s="25">
        <v>0.28189482999999999</v>
      </c>
      <c r="AA3" s="25">
        <v>0.39846662999999999</v>
      </c>
      <c r="AB3" s="25">
        <v>0.39624667000000002</v>
      </c>
      <c r="AC3" s="25">
        <v>0.31123109999999998</v>
      </c>
      <c r="AD3" s="25">
        <v>0.31404066000000003</v>
      </c>
      <c r="AE3" s="25">
        <v>0.3932079</v>
      </c>
      <c r="AF3" s="25">
        <v>0.28182433400000001</v>
      </c>
      <c r="AG3" s="25">
        <v>0.27045697000000002</v>
      </c>
      <c r="AH3" s="25">
        <v>0.2981837</v>
      </c>
      <c r="AI3" s="25">
        <v>0.29218751999999998</v>
      </c>
      <c r="AJ3" s="25" t="s">
        <v>0</v>
      </c>
      <c r="AK3" s="3">
        <f>AVERAGE(A3:AJ3)</f>
        <v>0.29748642449999996</v>
      </c>
      <c r="AL3" s="4">
        <v>-66.4435</v>
      </c>
      <c r="AM3" s="6" t="s">
        <v>94</v>
      </c>
      <c r="AO3" s="2">
        <f>SUM(A36:AJ37)/40</f>
        <v>0.28835427082499993</v>
      </c>
      <c r="AV3" s="2"/>
      <c r="AW3" s="2"/>
    </row>
    <row r="4" spans="1:49" x14ac:dyDescent="0.25">
      <c r="A4" s="27">
        <v>0.41033863999999998</v>
      </c>
      <c r="B4" s="28">
        <v>0.38368954</v>
      </c>
      <c r="C4" s="27">
        <v>0.26602262399999999</v>
      </c>
      <c r="D4" s="27">
        <v>0.26047492999999999</v>
      </c>
      <c r="E4" s="27">
        <v>0.38666437999999997</v>
      </c>
      <c r="F4" s="27">
        <v>0.34112521000000001</v>
      </c>
      <c r="G4" s="27">
        <v>0.27448893499999999</v>
      </c>
      <c r="H4" s="27">
        <v>0.24185349</v>
      </c>
      <c r="I4" s="27">
        <v>0.27328773000000001</v>
      </c>
      <c r="J4" s="27">
        <v>0.41076209000000002</v>
      </c>
      <c r="K4" s="27">
        <v>0.32384631000000003</v>
      </c>
      <c r="L4" s="27">
        <v>0.34724806000000003</v>
      </c>
      <c r="M4" s="27">
        <v>0.37758578999999998</v>
      </c>
      <c r="N4" s="27">
        <v>0.36073830000000001</v>
      </c>
      <c r="O4" s="27">
        <v>0.34516548000000002</v>
      </c>
      <c r="P4" s="27">
        <v>0.25417594999999998</v>
      </c>
      <c r="Q4" s="27">
        <v>0.35933164000000001</v>
      </c>
      <c r="R4" s="27">
        <v>0.25936324399999999</v>
      </c>
      <c r="S4" s="27">
        <v>0.22473029999999999</v>
      </c>
      <c r="T4" s="27">
        <v>0.26897704500000003</v>
      </c>
      <c r="U4" s="27">
        <v>0.26511171</v>
      </c>
      <c r="V4" s="27">
        <v>0.27921035</v>
      </c>
      <c r="W4" s="27">
        <v>0.32548250000000001</v>
      </c>
      <c r="X4" s="27">
        <v>0.32761645</v>
      </c>
      <c r="Y4" s="27">
        <v>0.33357029999999999</v>
      </c>
      <c r="Z4" s="27">
        <v>0.33916753999999999</v>
      </c>
      <c r="AA4" s="27">
        <v>0.33429637499999998</v>
      </c>
      <c r="AB4" s="27">
        <v>0.32961177400000002</v>
      </c>
      <c r="AC4" s="27">
        <v>0.35613118999999999</v>
      </c>
      <c r="AD4" s="27">
        <v>0.31486220999999998</v>
      </c>
      <c r="AE4" s="27">
        <v>0.32113693399999999</v>
      </c>
      <c r="AF4" s="27">
        <v>0.29808647999999999</v>
      </c>
      <c r="AG4" s="27">
        <v>0.32648677999999998</v>
      </c>
      <c r="AH4" s="27">
        <v>0.32320474999999999</v>
      </c>
      <c r="AI4" s="27">
        <v>0.323348735</v>
      </c>
      <c r="AJ4" s="27">
        <v>0.29246864</v>
      </c>
      <c r="AK4" s="3">
        <f t="shared" ref="AK4:AK67" si="0">AVERAGE(A4:AJ4)</f>
        <v>0.31832395572222211</v>
      </c>
      <c r="AL4" s="9">
        <v>-59.441600000000001</v>
      </c>
      <c r="AM4" s="6" t="s">
        <v>116</v>
      </c>
      <c r="AO4" s="2">
        <f>SUM(A2:AJ3)/34</f>
        <v>0.29748642449999996</v>
      </c>
      <c r="AT4" s="44">
        <f>AVERAGE(A2:AJ3)</f>
        <v>0.29748642449999996</v>
      </c>
      <c r="AV4" s="22" t="s">
        <v>95</v>
      </c>
      <c r="AW4" s="2" t="s">
        <v>96</v>
      </c>
    </row>
    <row r="5" spans="1:49" x14ac:dyDescent="0.25">
      <c r="A5" s="27">
        <v>0.28795643999999998</v>
      </c>
      <c r="B5" s="28">
        <v>0.28065494000000002</v>
      </c>
      <c r="C5" s="27">
        <v>0.27444117400000001</v>
      </c>
      <c r="D5" s="27">
        <v>0.27429381000000003</v>
      </c>
      <c r="E5" s="27">
        <v>0.269711164</v>
      </c>
      <c r="F5" s="27">
        <v>0.25669262999999998</v>
      </c>
      <c r="G5" s="27">
        <v>0.25703989399999999</v>
      </c>
      <c r="H5" s="27">
        <v>0.26084148000000001</v>
      </c>
      <c r="I5" s="27">
        <v>0.27640512</v>
      </c>
      <c r="J5" s="27">
        <v>0.28895791500000001</v>
      </c>
      <c r="K5" s="27">
        <v>0.29618525000000001</v>
      </c>
      <c r="L5" s="27">
        <v>0.29126817999999999</v>
      </c>
      <c r="M5" s="27">
        <v>0.28173426000000001</v>
      </c>
      <c r="N5" s="27">
        <v>0.28098889399999999</v>
      </c>
      <c r="O5" s="27">
        <v>0.27471032000000001</v>
      </c>
      <c r="P5" s="27">
        <v>0.26683126000000001</v>
      </c>
      <c r="Q5" s="27">
        <v>0.26481185000000002</v>
      </c>
      <c r="R5" s="27">
        <v>0.253807116</v>
      </c>
      <c r="S5" s="27">
        <v>0.26295127000000001</v>
      </c>
      <c r="T5" s="27">
        <v>0.23389620999999999</v>
      </c>
      <c r="U5" s="27">
        <v>0.27293959600000001</v>
      </c>
      <c r="V5" s="27">
        <v>0.30600789499999997</v>
      </c>
      <c r="W5" s="27">
        <v>0.32282739999999999</v>
      </c>
      <c r="X5" s="27">
        <v>0.32206434</v>
      </c>
      <c r="Y5" s="27">
        <v>0.32266771</v>
      </c>
      <c r="Z5" s="27">
        <v>0.32379563</v>
      </c>
      <c r="AA5" s="27">
        <v>0.31553836000000002</v>
      </c>
      <c r="AB5" s="27">
        <v>0.29770955999999998</v>
      </c>
      <c r="AC5" s="27">
        <v>0.29328594000000002</v>
      </c>
      <c r="AD5" s="27">
        <v>0.30042638999999999</v>
      </c>
      <c r="AE5" s="27">
        <v>0.31616470000000002</v>
      </c>
      <c r="AF5" s="27">
        <v>0.30979996999999998</v>
      </c>
      <c r="AG5" s="27">
        <v>0.30475577999999998</v>
      </c>
      <c r="AH5" s="27">
        <v>0.30958481999999998</v>
      </c>
      <c r="AI5" s="27">
        <v>0.30157071000000002</v>
      </c>
      <c r="AJ5" s="27">
        <v>0.29758402499999997</v>
      </c>
      <c r="AK5" s="3">
        <f t="shared" si="0"/>
        <v>0.28752505563888892</v>
      </c>
      <c r="AL5" s="1">
        <v>-53.663899999999998</v>
      </c>
      <c r="AM5" s="10" t="s">
        <v>94</v>
      </c>
      <c r="AO5" s="2">
        <f>SUM(A34:AJ35)/26</f>
        <v>0.30243139611538472</v>
      </c>
      <c r="AV5" s="10" t="s">
        <v>97</v>
      </c>
      <c r="AW5" s="2" t="s">
        <v>98</v>
      </c>
    </row>
    <row r="6" spans="1:49" x14ac:dyDescent="0.25">
      <c r="A6" s="29">
        <v>0.27801045000000002</v>
      </c>
      <c r="B6" s="30">
        <v>0.27576461000000002</v>
      </c>
      <c r="C6" s="29">
        <v>0.27216328400000001</v>
      </c>
      <c r="D6" s="29">
        <v>0.27820272000000001</v>
      </c>
      <c r="E6" s="31">
        <v>0.27711702399999999</v>
      </c>
      <c r="F6" s="31">
        <v>0.27383521</v>
      </c>
      <c r="G6" s="31">
        <v>0.27379599999999998</v>
      </c>
      <c r="H6" s="31">
        <v>0.27374038000000001</v>
      </c>
      <c r="I6" s="31">
        <v>0.28814303000000002</v>
      </c>
      <c r="J6" s="31">
        <v>0.29298565399999998</v>
      </c>
      <c r="K6" s="31">
        <v>0.29280404399999999</v>
      </c>
      <c r="L6" s="31">
        <v>0.28530456999999998</v>
      </c>
      <c r="M6" s="31">
        <v>0.28242074</v>
      </c>
      <c r="N6" s="31">
        <v>0.27811692999999998</v>
      </c>
      <c r="O6" s="31">
        <v>0.27533039999999998</v>
      </c>
      <c r="P6" s="31">
        <v>0.26861903999999998</v>
      </c>
      <c r="Q6" s="32">
        <v>0.26811059500000001</v>
      </c>
      <c r="R6" s="32">
        <v>0.26414930599999997</v>
      </c>
      <c r="S6" s="33">
        <v>0.23996262600000001</v>
      </c>
      <c r="T6" s="33" t="s">
        <v>0</v>
      </c>
      <c r="U6" s="33">
        <v>0.33420836999999998</v>
      </c>
      <c r="V6" s="33">
        <v>0.33997489400000003</v>
      </c>
      <c r="W6" s="33">
        <v>0.34009827500000001</v>
      </c>
      <c r="X6" s="33">
        <v>0.33540466000000002</v>
      </c>
      <c r="Y6" s="33">
        <v>0.33182208499999999</v>
      </c>
      <c r="Z6" s="33">
        <v>0.32531279000000002</v>
      </c>
      <c r="AA6" s="33">
        <v>0.30435223</v>
      </c>
      <c r="AB6" s="33">
        <v>0.29870551400000001</v>
      </c>
      <c r="AC6" s="29">
        <v>0.294992215</v>
      </c>
      <c r="AD6" s="29">
        <v>0.29629216000000003</v>
      </c>
      <c r="AE6" s="29">
        <v>0.30522348999999999</v>
      </c>
      <c r="AF6" s="29">
        <v>0.30740551999999999</v>
      </c>
      <c r="AG6" s="29">
        <v>0.28551524</v>
      </c>
      <c r="AH6" s="29">
        <v>0.28887393</v>
      </c>
      <c r="AI6" s="29">
        <v>0.28207486999999998</v>
      </c>
      <c r="AJ6" s="29">
        <v>0.28135674999999999</v>
      </c>
      <c r="AK6" s="3">
        <f t="shared" si="0"/>
        <v>0.29114827445714286</v>
      </c>
      <c r="AL6" s="1">
        <v>-48.590400000000002</v>
      </c>
      <c r="AM6" s="10" t="s">
        <v>116</v>
      </c>
      <c r="AO6" s="2">
        <f>SUM(A4:AJ5)/72</f>
        <v>0.30292450568055562</v>
      </c>
      <c r="AV6" s="11" t="s">
        <v>100</v>
      </c>
      <c r="AW6" s="2" t="s">
        <v>101</v>
      </c>
    </row>
    <row r="7" spans="1:49" x14ac:dyDescent="0.25">
      <c r="A7" s="29">
        <v>0.28037793999999999</v>
      </c>
      <c r="B7" s="30">
        <v>0.28690443999999998</v>
      </c>
      <c r="C7" s="29">
        <v>0.29118518999999998</v>
      </c>
      <c r="D7" s="29">
        <v>0.29163292000000002</v>
      </c>
      <c r="E7" s="31">
        <v>0.29767260400000001</v>
      </c>
      <c r="F7" s="31">
        <v>0.29172562000000002</v>
      </c>
      <c r="G7" s="31">
        <v>0.28212781999999997</v>
      </c>
      <c r="H7" s="31">
        <v>0.26351006999999999</v>
      </c>
      <c r="I7" s="31">
        <v>0.28203537000000001</v>
      </c>
      <c r="J7" s="31">
        <v>0.27508500600000002</v>
      </c>
      <c r="K7" s="31">
        <v>0.277493665</v>
      </c>
      <c r="L7" s="31">
        <v>0.278371445</v>
      </c>
      <c r="M7" s="31">
        <v>0.27983189000000003</v>
      </c>
      <c r="N7" s="31">
        <v>0.28162570999999997</v>
      </c>
      <c r="O7" s="31">
        <v>0.28265403</v>
      </c>
      <c r="P7" s="31">
        <v>0.27860324600000003</v>
      </c>
      <c r="Q7" s="32">
        <v>0.28531561999999999</v>
      </c>
      <c r="R7" s="32">
        <v>0.28762212500000001</v>
      </c>
      <c r="S7" s="33">
        <v>0.25983032</v>
      </c>
      <c r="T7" s="33" t="s">
        <v>0</v>
      </c>
      <c r="U7" s="33">
        <v>0.34750017</v>
      </c>
      <c r="V7" s="33">
        <v>0.34556266000000002</v>
      </c>
      <c r="W7" s="33">
        <v>0.34323681</v>
      </c>
      <c r="X7" s="33">
        <v>0.33838372999999999</v>
      </c>
      <c r="Y7" s="33">
        <v>0.33332286999999999</v>
      </c>
      <c r="Z7" s="33">
        <v>0.31470557999999998</v>
      </c>
      <c r="AA7" s="33">
        <v>0.30556445999999998</v>
      </c>
      <c r="AB7" s="33">
        <v>0.30864216</v>
      </c>
      <c r="AC7" s="29">
        <v>0.30268506000000001</v>
      </c>
      <c r="AD7" s="29">
        <v>0.27843315400000002</v>
      </c>
      <c r="AE7" s="29">
        <v>0.27516385999999998</v>
      </c>
      <c r="AF7" s="29">
        <v>0.28993511</v>
      </c>
      <c r="AG7" s="29">
        <v>0.27099674000000001</v>
      </c>
      <c r="AH7" s="29">
        <v>0.27052471</v>
      </c>
      <c r="AI7" s="29">
        <v>0.27044896000000002</v>
      </c>
      <c r="AJ7" s="29">
        <v>0.27880118399999998</v>
      </c>
      <c r="AK7" s="3">
        <f t="shared" si="0"/>
        <v>0.29221463568571426</v>
      </c>
      <c r="AL7" s="1">
        <v>-43.982999999999997</v>
      </c>
      <c r="AM7" s="11" t="s">
        <v>99</v>
      </c>
      <c r="AO7" s="2">
        <f>SUM(A29:R33)/56</f>
        <v>0.27487480883928556</v>
      </c>
      <c r="AV7" s="14" t="s">
        <v>103</v>
      </c>
      <c r="AW7" s="2" t="s">
        <v>104</v>
      </c>
    </row>
    <row r="8" spans="1:49" x14ac:dyDescent="0.25">
      <c r="A8" s="29">
        <v>0.30047410000000002</v>
      </c>
      <c r="B8" s="30">
        <v>0.30786461999999998</v>
      </c>
      <c r="C8" s="29">
        <v>0.29648687000000001</v>
      </c>
      <c r="D8" s="29">
        <v>0.28034900499999998</v>
      </c>
      <c r="E8" s="31">
        <v>0.28024427000000002</v>
      </c>
      <c r="F8" s="31">
        <v>0.27657806600000001</v>
      </c>
      <c r="G8" s="31">
        <v>0.26595373</v>
      </c>
      <c r="H8" s="31">
        <v>0.25993052999999999</v>
      </c>
      <c r="I8" s="31">
        <v>0.25500168000000001</v>
      </c>
      <c r="J8" s="31">
        <v>0.24884155999999999</v>
      </c>
      <c r="K8" s="31">
        <v>0.25381795000000001</v>
      </c>
      <c r="L8" s="31">
        <v>0.26161701999999998</v>
      </c>
      <c r="M8" s="31">
        <v>0.26504308999999998</v>
      </c>
      <c r="N8" s="31">
        <v>0.26907900000000001</v>
      </c>
      <c r="O8" s="31">
        <v>0.27388143999999998</v>
      </c>
      <c r="P8" s="31">
        <v>0.27743329999999999</v>
      </c>
      <c r="Q8" s="32">
        <v>0.28606832999999998</v>
      </c>
      <c r="R8" s="32">
        <v>0.28838884999999997</v>
      </c>
      <c r="S8" s="33">
        <v>0.26010508999999998</v>
      </c>
      <c r="T8" s="33" t="s">
        <v>0</v>
      </c>
      <c r="U8" s="33">
        <v>0.34025592999999998</v>
      </c>
      <c r="V8" s="33">
        <v>0.3169845</v>
      </c>
      <c r="W8" s="33">
        <v>0.31687893499999997</v>
      </c>
      <c r="X8" s="33">
        <v>0.31690140500000002</v>
      </c>
      <c r="Y8" s="33">
        <v>0.31201135600000002</v>
      </c>
      <c r="Z8" s="33">
        <v>0.31046512999999998</v>
      </c>
      <c r="AA8" s="33">
        <v>0.31024977399999998</v>
      </c>
      <c r="AB8" s="33">
        <v>0.317773215</v>
      </c>
      <c r="AC8" s="29">
        <v>0.31482605000000002</v>
      </c>
      <c r="AD8" s="29">
        <v>0.26514853999999999</v>
      </c>
      <c r="AE8" s="29">
        <v>0.25435134599999998</v>
      </c>
      <c r="AF8" s="29">
        <v>0.25753407499999997</v>
      </c>
      <c r="AG8" s="29">
        <v>0.25352731000000001</v>
      </c>
      <c r="AH8" s="29">
        <v>0.26568687000000002</v>
      </c>
      <c r="AI8" s="29">
        <v>0.278560476</v>
      </c>
      <c r="AJ8" s="29">
        <v>0.29021511</v>
      </c>
      <c r="AK8" s="3">
        <f t="shared" si="0"/>
        <v>0.28367224351428577</v>
      </c>
      <c r="AL8" s="1">
        <v>-39.709000000000003</v>
      </c>
      <c r="AM8" s="11" t="s">
        <v>102</v>
      </c>
      <c r="AO8" s="2">
        <f>SUM(E6:R10)/68</f>
        <v>0.26233585342647064</v>
      </c>
      <c r="AV8" s="24" t="s">
        <v>106</v>
      </c>
      <c r="AW8" s="2" t="s">
        <v>107</v>
      </c>
    </row>
    <row r="9" spans="1:49" x14ac:dyDescent="0.25">
      <c r="A9" s="29">
        <v>0.30484555000000002</v>
      </c>
      <c r="B9" s="30">
        <v>0.28844934999999999</v>
      </c>
      <c r="C9" s="29">
        <v>0.25731685999999998</v>
      </c>
      <c r="D9" s="29">
        <v>0.23340552000000001</v>
      </c>
      <c r="E9" s="31" t="s">
        <v>0</v>
      </c>
      <c r="F9" s="31">
        <v>0.28242661499999999</v>
      </c>
      <c r="G9" s="31">
        <v>0.26696753499999998</v>
      </c>
      <c r="H9" s="31">
        <v>0.24553435000000001</v>
      </c>
      <c r="I9" s="31">
        <v>0.24063794999999999</v>
      </c>
      <c r="J9" s="31">
        <v>0.23718318999999999</v>
      </c>
      <c r="K9" s="31">
        <v>0.2435697</v>
      </c>
      <c r="L9" s="31">
        <v>0.24927257</v>
      </c>
      <c r="M9" s="31">
        <v>0.24810652599999999</v>
      </c>
      <c r="N9" s="31">
        <v>0.24939269</v>
      </c>
      <c r="O9" s="31">
        <v>0.25373904000000003</v>
      </c>
      <c r="P9" s="31">
        <v>0.25776217600000001</v>
      </c>
      <c r="Q9" s="32">
        <v>0.26465100000000003</v>
      </c>
      <c r="R9" s="32">
        <v>0.26049228499999999</v>
      </c>
      <c r="S9" s="33">
        <v>0.24632862</v>
      </c>
      <c r="T9" s="33" t="s">
        <v>0</v>
      </c>
      <c r="U9" s="33">
        <v>0.36430762999999999</v>
      </c>
      <c r="V9" s="33">
        <v>0.29393859999999999</v>
      </c>
      <c r="W9" s="33">
        <v>0.27588046999999999</v>
      </c>
      <c r="X9" s="33">
        <v>0.27611307400000001</v>
      </c>
      <c r="Y9" s="33">
        <v>0.28488551000000001</v>
      </c>
      <c r="Z9" s="33">
        <v>0.29164622000000001</v>
      </c>
      <c r="AA9" s="33">
        <v>0.30206163000000003</v>
      </c>
      <c r="AB9" s="33">
        <v>0.31391893999999998</v>
      </c>
      <c r="AC9" s="29">
        <v>0.36413357000000002</v>
      </c>
      <c r="AD9" s="29">
        <v>0.26235753000000001</v>
      </c>
      <c r="AE9" s="29">
        <v>0.23328070000000001</v>
      </c>
      <c r="AF9" s="29">
        <v>0.25059090000000001</v>
      </c>
      <c r="AG9" s="29">
        <v>0.26728366999999997</v>
      </c>
      <c r="AH9" s="29">
        <v>0.28860553999999999</v>
      </c>
      <c r="AI9" s="29">
        <v>0.30764808999999999</v>
      </c>
      <c r="AJ9" s="29">
        <v>0.31540269999999998</v>
      </c>
      <c r="AK9" s="3">
        <f t="shared" si="0"/>
        <v>0.27418047944117646</v>
      </c>
      <c r="AL9" s="1">
        <v>-35.685299999999998</v>
      </c>
      <c r="AM9" s="12" t="s">
        <v>105</v>
      </c>
      <c r="AO9" s="2">
        <f>SUM(S29:Z33)/35</f>
        <v>0.27216742271428579</v>
      </c>
      <c r="AV9" s="42" t="s">
        <v>109</v>
      </c>
      <c r="AW9" s="2" t="s">
        <v>110</v>
      </c>
    </row>
    <row r="10" spans="1:49" x14ac:dyDescent="0.25">
      <c r="A10" s="29">
        <v>0.25543095399999999</v>
      </c>
      <c r="B10" s="30">
        <v>0.241789956</v>
      </c>
      <c r="C10" s="29">
        <v>0.22980471999999999</v>
      </c>
      <c r="D10" s="29" t="s">
        <v>0</v>
      </c>
      <c r="E10" s="31" t="s">
        <v>0</v>
      </c>
      <c r="F10" s="31">
        <v>0.27988987999999998</v>
      </c>
      <c r="G10" s="31">
        <v>0.24337345499999999</v>
      </c>
      <c r="H10" s="31">
        <v>0.22305431000000001</v>
      </c>
      <c r="I10" s="31">
        <v>0.21497271000000001</v>
      </c>
      <c r="J10" s="31">
        <v>0.210779035</v>
      </c>
      <c r="K10" s="31">
        <v>0.20643517</v>
      </c>
      <c r="L10" s="31">
        <v>0.20410547000000001</v>
      </c>
      <c r="M10" s="31">
        <v>0.21416331</v>
      </c>
      <c r="N10" s="31">
        <v>0.21922390999999999</v>
      </c>
      <c r="O10" s="31">
        <v>0.2252226</v>
      </c>
      <c r="P10" s="31">
        <v>0.23056937999999999</v>
      </c>
      <c r="Q10" s="32">
        <v>0.23384494</v>
      </c>
      <c r="R10" s="32">
        <v>0.233442276</v>
      </c>
      <c r="S10" s="33">
        <v>0.238810035</v>
      </c>
      <c r="T10" s="33" t="s">
        <v>0</v>
      </c>
      <c r="U10" s="33" t="s">
        <v>0</v>
      </c>
      <c r="V10" s="33">
        <v>0.28636333400000002</v>
      </c>
      <c r="W10" s="33">
        <v>0.24393137000000001</v>
      </c>
      <c r="X10" s="33">
        <v>0.24764963500000001</v>
      </c>
      <c r="Y10" s="33">
        <v>0.26290029999999998</v>
      </c>
      <c r="Z10" s="33">
        <v>0.26686898999999997</v>
      </c>
      <c r="AA10" s="33">
        <v>0.26273658</v>
      </c>
      <c r="AB10" s="33">
        <v>0.28595050999999999</v>
      </c>
      <c r="AC10" s="29" t="s">
        <v>0</v>
      </c>
      <c r="AD10" s="29">
        <v>0.26141720000000002</v>
      </c>
      <c r="AE10" s="29">
        <v>0.22487046999999999</v>
      </c>
      <c r="AF10" s="29">
        <v>0.22096357</v>
      </c>
      <c r="AG10" s="29">
        <v>0.23467033000000001</v>
      </c>
      <c r="AH10" s="29">
        <v>0.27481798000000002</v>
      </c>
      <c r="AI10" s="29">
        <v>0.28918771999999998</v>
      </c>
      <c r="AJ10" s="29">
        <v>0.27570408000000002</v>
      </c>
      <c r="AK10" s="3">
        <f t="shared" si="0"/>
        <v>0.24332078000000007</v>
      </c>
      <c r="AL10" s="1">
        <v>-31.855</v>
      </c>
      <c r="AM10" s="12" t="s">
        <v>108</v>
      </c>
      <c r="AO10" s="2">
        <f>SUM(S6:AB10)/44</f>
        <v>0.30210243152272742</v>
      </c>
      <c r="AV10" s="43" t="s">
        <v>111</v>
      </c>
      <c r="AW10" s="2" t="s">
        <v>112</v>
      </c>
    </row>
    <row r="11" spans="1:49" x14ac:dyDescent="0.25">
      <c r="A11" s="29">
        <v>0.229057656</v>
      </c>
      <c r="B11" s="30">
        <v>0.23222303999999999</v>
      </c>
      <c r="C11" s="29" t="s">
        <v>0</v>
      </c>
      <c r="D11" s="29" t="s">
        <v>0</v>
      </c>
      <c r="E11" s="34" t="s">
        <v>0</v>
      </c>
      <c r="F11" s="34">
        <v>0.25210263399999999</v>
      </c>
      <c r="G11" s="34">
        <v>0.21607910999999999</v>
      </c>
      <c r="H11" s="34">
        <v>0.21203651000000001</v>
      </c>
      <c r="I11" s="34">
        <v>0.20980041999999999</v>
      </c>
      <c r="J11" s="34">
        <v>0.20915531000000001</v>
      </c>
      <c r="K11" s="34">
        <v>0.20871219499999999</v>
      </c>
      <c r="L11" s="34">
        <v>0.20519448000000001</v>
      </c>
      <c r="M11" s="34">
        <v>0.20622788</v>
      </c>
      <c r="N11" s="34">
        <v>0.20872164000000001</v>
      </c>
      <c r="O11" s="34">
        <v>0.20992094</v>
      </c>
      <c r="P11" s="34">
        <v>0.21360146999999999</v>
      </c>
      <c r="Q11" s="34">
        <v>0.21635589999999999</v>
      </c>
      <c r="R11" s="34">
        <v>0.22195633000000001</v>
      </c>
      <c r="S11" s="35">
        <v>0.23146836000000001</v>
      </c>
      <c r="T11" s="35" t="s">
        <v>0</v>
      </c>
      <c r="U11" s="35" t="s">
        <v>0</v>
      </c>
      <c r="V11" s="35">
        <v>0.27787112600000002</v>
      </c>
      <c r="W11" s="35">
        <v>0.23623584</v>
      </c>
      <c r="X11" s="35">
        <v>0.22111289000000001</v>
      </c>
      <c r="Y11" s="35">
        <v>0.22868706</v>
      </c>
      <c r="Z11" s="35">
        <v>0.23370566000000001</v>
      </c>
      <c r="AA11" s="35">
        <v>0.24637808999999999</v>
      </c>
      <c r="AB11" s="35">
        <v>0.28866504999999998</v>
      </c>
      <c r="AC11" s="36" t="s">
        <v>0</v>
      </c>
      <c r="AD11" s="29">
        <v>0.25085598999999997</v>
      </c>
      <c r="AE11" s="29">
        <v>0.23391445999999999</v>
      </c>
      <c r="AF11" s="29">
        <v>0.21864228999999999</v>
      </c>
      <c r="AG11" s="29">
        <v>0.22119185999999999</v>
      </c>
      <c r="AH11" s="29">
        <v>0.22708041600000001</v>
      </c>
      <c r="AI11" s="29">
        <v>0.232972966</v>
      </c>
      <c r="AJ11" s="29">
        <v>0.22885051000000001</v>
      </c>
      <c r="AK11" s="3">
        <f t="shared" si="0"/>
        <v>0.22762593610000001</v>
      </c>
      <c r="AL11" s="13">
        <v>-28.178599999999999</v>
      </c>
      <c r="AM11" s="14" t="s">
        <v>99</v>
      </c>
      <c r="AO11" s="7">
        <f>(SUM(B20:O28)+SUM(P20:R24))/140</f>
        <v>0.22217579050714287</v>
      </c>
      <c r="AV11" s="16" t="s">
        <v>113</v>
      </c>
      <c r="AW11" s="2" t="s">
        <v>114</v>
      </c>
    </row>
    <row r="12" spans="1:49" x14ac:dyDescent="0.25">
      <c r="A12" s="29">
        <v>0.22331366499999999</v>
      </c>
      <c r="B12" s="30">
        <v>0.22383658000000001</v>
      </c>
      <c r="C12" s="29" t="s">
        <v>0</v>
      </c>
      <c r="D12" s="29" t="s">
        <v>0</v>
      </c>
      <c r="E12" s="34" t="s">
        <v>0</v>
      </c>
      <c r="F12" s="34">
        <v>0.24555435</v>
      </c>
      <c r="G12" s="34">
        <v>0.21047845500000001</v>
      </c>
      <c r="H12" s="34">
        <v>0.20832559</v>
      </c>
      <c r="I12" s="34">
        <v>0.20552002999999999</v>
      </c>
      <c r="J12" s="34">
        <v>0.20763355</v>
      </c>
      <c r="K12" s="34">
        <v>0.20985323</v>
      </c>
      <c r="L12" s="34">
        <v>0.20751332</v>
      </c>
      <c r="M12" s="34">
        <v>0.20617706999999999</v>
      </c>
      <c r="N12" s="34">
        <v>0.20651364</v>
      </c>
      <c r="O12" s="34">
        <v>0.20943846999999999</v>
      </c>
      <c r="P12" s="34">
        <v>0.21285518</v>
      </c>
      <c r="Q12" s="34">
        <v>0.21594863</v>
      </c>
      <c r="R12" s="34">
        <v>0.21990681000000001</v>
      </c>
      <c r="S12" s="35">
        <v>0.22494228999999999</v>
      </c>
      <c r="T12" s="35" t="s">
        <v>0</v>
      </c>
      <c r="U12" s="35" t="s">
        <v>0</v>
      </c>
      <c r="V12" s="35">
        <v>0.30938677399999998</v>
      </c>
      <c r="W12" s="35">
        <v>0.24480779999999999</v>
      </c>
      <c r="X12" s="35">
        <v>0.21713763</v>
      </c>
      <c r="Y12" s="35">
        <v>0.22244253</v>
      </c>
      <c r="Z12" s="35">
        <v>0.232682155</v>
      </c>
      <c r="AA12" s="35">
        <v>0.25809206000000001</v>
      </c>
      <c r="AB12" s="35">
        <v>0.28864297</v>
      </c>
      <c r="AC12" s="36" t="s">
        <v>0</v>
      </c>
      <c r="AD12" s="29">
        <v>0.25495067999999999</v>
      </c>
      <c r="AE12" s="29">
        <v>0.24231467000000001</v>
      </c>
      <c r="AF12" s="29">
        <v>0.2213156</v>
      </c>
      <c r="AG12" s="29">
        <v>0.22240641999999999</v>
      </c>
      <c r="AH12" s="29">
        <v>0.22544982999999999</v>
      </c>
      <c r="AI12" s="29">
        <v>0.22712909000000001</v>
      </c>
      <c r="AJ12" s="29">
        <v>0.22565408000000001</v>
      </c>
      <c r="AK12" s="3">
        <f t="shared" si="0"/>
        <v>0.22767410496666665</v>
      </c>
      <c r="AL12" s="13">
        <v>-24.624300000000002</v>
      </c>
      <c r="AM12" s="14" t="s">
        <v>102</v>
      </c>
      <c r="AO12" s="2">
        <f>SUM(E11:R19)/126</f>
        <v>0.21792584631746031</v>
      </c>
      <c r="AV12" s="3" t="s">
        <v>115</v>
      </c>
      <c r="AW12" s="2" t="s">
        <v>116</v>
      </c>
    </row>
    <row r="13" spans="1:49" x14ac:dyDescent="0.25">
      <c r="A13" s="29">
        <v>0.22480691</v>
      </c>
      <c r="B13" s="30">
        <v>0.22511854000000001</v>
      </c>
      <c r="C13" s="29" t="s">
        <v>0</v>
      </c>
      <c r="D13" s="29" t="s">
        <v>0</v>
      </c>
      <c r="E13" s="34" t="s">
        <v>0</v>
      </c>
      <c r="F13" s="34">
        <v>0.24179691</v>
      </c>
      <c r="G13" s="34">
        <v>0.20866276</v>
      </c>
      <c r="H13" s="34">
        <v>0.20461932999999999</v>
      </c>
      <c r="I13" s="34">
        <v>0.201624205</v>
      </c>
      <c r="J13" s="34">
        <v>0.20158824</v>
      </c>
      <c r="K13" s="34">
        <v>0.20463158000000001</v>
      </c>
      <c r="L13" s="34">
        <v>0.204881535</v>
      </c>
      <c r="M13" s="34">
        <v>0.20536368999999999</v>
      </c>
      <c r="N13" s="34">
        <v>0.20859367000000001</v>
      </c>
      <c r="O13" s="34">
        <v>0.21240177499999999</v>
      </c>
      <c r="P13" s="34">
        <v>0.21443055999999999</v>
      </c>
      <c r="Q13" s="34">
        <v>0.21691452</v>
      </c>
      <c r="R13" s="34">
        <v>0.21834339999999999</v>
      </c>
      <c r="S13" s="35">
        <v>0.21920637000000001</v>
      </c>
      <c r="T13" s="35" t="s">
        <v>0</v>
      </c>
      <c r="U13" s="35" t="s">
        <v>0</v>
      </c>
      <c r="V13" s="35" t="s">
        <v>0</v>
      </c>
      <c r="W13" s="35">
        <v>0.23291651999999999</v>
      </c>
      <c r="X13" s="35">
        <v>0.22036063</v>
      </c>
      <c r="Y13" s="35">
        <v>0.22287608</v>
      </c>
      <c r="Z13" s="35">
        <v>0.23446902999999999</v>
      </c>
      <c r="AA13" s="35">
        <v>0.27536587000000001</v>
      </c>
      <c r="AB13" s="35" t="s">
        <v>0</v>
      </c>
      <c r="AC13" s="36" t="s">
        <v>0</v>
      </c>
      <c r="AD13" s="29">
        <v>0.28237700999999998</v>
      </c>
      <c r="AE13" s="29">
        <v>0.28270985999999998</v>
      </c>
      <c r="AF13" s="29">
        <v>0.22646069999999999</v>
      </c>
      <c r="AG13" s="29">
        <v>0.22452384</v>
      </c>
      <c r="AH13" s="29">
        <v>0.22698673</v>
      </c>
      <c r="AI13" s="29">
        <v>0.22899238999999999</v>
      </c>
      <c r="AJ13" s="29">
        <v>0.22815085399999999</v>
      </c>
      <c r="AK13" s="3">
        <f t="shared" si="0"/>
        <v>0.22497048246428569</v>
      </c>
      <c r="AL13" s="13">
        <v>-21.168500000000002</v>
      </c>
      <c r="AM13" s="15" t="s">
        <v>105</v>
      </c>
      <c r="AO13" s="2">
        <f>(SUM(S20:AB28)+SUM(P25:R28))/67</f>
        <v>0.24022737549253725</v>
      </c>
    </row>
    <row r="14" spans="1:49" x14ac:dyDescent="0.25">
      <c r="A14" s="29">
        <v>0.24828480999999999</v>
      </c>
      <c r="B14" s="30">
        <v>0.22716048</v>
      </c>
      <c r="C14" s="29" t="s">
        <v>0</v>
      </c>
      <c r="D14" s="29" t="s">
        <v>0</v>
      </c>
      <c r="E14" s="34">
        <v>0.236143614</v>
      </c>
      <c r="F14" s="34">
        <v>0.25840111999999998</v>
      </c>
      <c r="G14" s="34">
        <v>0.21425957000000001</v>
      </c>
      <c r="H14" s="34">
        <v>0.207443195</v>
      </c>
      <c r="I14" s="34">
        <v>0.19756238000000001</v>
      </c>
      <c r="J14" s="34">
        <v>0.19636806000000001</v>
      </c>
      <c r="K14" s="34">
        <v>0.19614717000000001</v>
      </c>
      <c r="L14" s="34">
        <v>0.19507242</v>
      </c>
      <c r="M14" s="34">
        <v>0.202600166</v>
      </c>
      <c r="N14" s="34">
        <v>0.20694737999999999</v>
      </c>
      <c r="O14" s="34">
        <v>0.21209121</v>
      </c>
      <c r="P14" s="34">
        <v>0.21638073999999999</v>
      </c>
      <c r="Q14" s="34">
        <v>0.21915365000000001</v>
      </c>
      <c r="R14" s="34">
        <v>0.2288337</v>
      </c>
      <c r="S14" s="35">
        <v>0.22589704999999999</v>
      </c>
      <c r="T14" s="35" t="s">
        <v>0</v>
      </c>
      <c r="U14" s="35" t="s">
        <v>0</v>
      </c>
      <c r="V14" s="35" t="s">
        <v>0</v>
      </c>
      <c r="W14" s="35">
        <v>0.229817616</v>
      </c>
      <c r="X14" s="35">
        <v>0.22539973999999999</v>
      </c>
      <c r="Y14" s="35">
        <v>0.22851960399999999</v>
      </c>
      <c r="Z14" s="35">
        <v>0.23853409</v>
      </c>
      <c r="AA14" s="35">
        <v>0.29580189600000001</v>
      </c>
      <c r="AB14" s="35" t="s">
        <v>0</v>
      </c>
      <c r="AC14" s="36" t="s">
        <v>0</v>
      </c>
      <c r="AD14" s="29" t="s">
        <v>0</v>
      </c>
      <c r="AE14" s="29">
        <v>0.25149456999999997</v>
      </c>
      <c r="AF14" s="29">
        <v>0.23360858500000001</v>
      </c>
      <c r="AG14" s="29">
        <v>0.23155156399999999</v>
      </c>
      <c r="AH14" s="29">
        <v>0.238414194</v>
      </c>
      <c r="AI14" s="29">
        <v>0.24443343000000001</v>
      </c>
      <c r="AJ14" s="29">
        <v>0.245207165</v>
      </c>
      <c r="AK14" s="3">
        <f t="shared" si="0"/>
        <v>0.2268403274642857</v>
      </c>
      <c r="AL14" s="13">
        <v>-17.791599999999999</v>
      </c>
      <c r="AM14" s="15" t="s">
        <v>108</v>
      </c>
      <c r="AO14" s="2">
        <f>SUM(S11:AB19)/54</f>
        <v>0.25578005440740742</v>
      </c>
    </row>
    <row r="15" spans="1:49" x14ac:dyDescent="0.25">
      <c r="A15" s="29">
        <v>0.26758026000000001</v>
      </c>
      <c r="B15" s="30">
        <v>0.246728475</v>
      </c>
      <c r="C15" s="29" t="s">
        <v>0</v>
      </c>
      <c r="D15" s="29" t="s">
        <v>0</v>
      </c>
      <c r="E15" s="34">
        <v>0.25937894</v>
      </c>
      <c r="F15" s="34">
        <v>0.25454831999999999</v>
      </c>
      <c r="G15" s="34">
        <v>0.221008854</v>
      </c>
      <c r="H15" s="34">
        <v>0.19944073000000001</v>
      </c>
      <c r="I15" s="34">
        <v>0.19503761</v>
      </c>
      <c r="J15" s="34">
        <v>0.18955824399999999</v>
      </c>
      <c r="K15" s="34">
        <v>0.19472164</v>
      </c>
      <c r="L15" s="34">
        <v>0.19844544</v>
      </c>
      <c r="M15" s="34">
        <v>0.20431237399999999</v>
      </c>
      <c r="N15" s="34">
        <v>0.209547605</v>
      </c>
      <c r="O15" s="34">
        <v>0.216395695</v>
      </c>
      <c r="P15" s="34">
        <v>0.2221881</v>
      </c>
      <c r="Q15" s="34">
        <v>0.22577079999999999</v>
      </c>
      <c r="R15" s="34">
        <v>0.24607552999999999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0.23897426999999999</v>
      </c>
      <c r="X15" s="35">
        <v>0.23056984999999999</v>
      </c>
      <c r="Y15" s="35">
        <v>0.23913092</v>
      </c>
      <c r="Z15" s="35">
        <v>0.255263236</v>
      </c>
      <c r="AA15" s="35">
        <v>0.30753645000000002</v>
      </c>
      <c r="AB15" s="35" t="s">
        <v>0</v>
      </c>
      <c r="AC15" s="36" t="s">
        <v>0</v>
      </c>
      <c r="AD15" s="29" t="s">
        <v>0</v>
      </c>
      <c r="AE15" s="29">
        <v>0.23571146000000001</v>
      </c>
      <c r="AF15" s="29">
        <v>0.24666301500000001</v>
      </c>
      <c r="AG15" s="29">
        <v>0.25417444</v>
      </c>
      <c r="AH15" s="29">
        <v>0.26352198500000001</v>
      </c>
      <c r="AI15" s="29">
        <v>0.27272232000000002</v>
      </c>
      <c r="AJ15" s="29">
        <v>0.27917440999999998</v>
      </c>
      <c r="AK15" s="3">
        <f t="shared" si="0"/>
        <v>0.23608077677777775</v>
      </c>
      <c r="AL15" s="13">
        <v>-14.477499999999999</v>
      </c>
      <c r="AM15" s="16" t="s">
        <v>117</v>
      </c>
      <c r="AO15" s="7">
        <f>(SUM(AC6:AJ28)+SUM(A6:D19))/173</f>
        <v>0.26146468409248563</v>
      </c>
      <c r="AT15" s="44">
        <f>AVERAGE(AC6:AJ28)+AVERAGE(A6:D19)</f>
        <v>0.52263168804282278</v>
      </c>
    </row>
    <row r="16" spans="1:49" x14ac:dyDescent="0.25">
      <c r="A16" s="29">
        <v>0.29259697400000001</v>
      </c>
      <c r="B16" s="30">
        <v>0.25669831999999998</v>
      </c>
      <c r="C16" s="29" t="s">
        <v>0</v>
      </c>
      <c r="D16" s="29" t="s">
        <v>0</v>
      </c>
      <c r="E16" s="34">
        <v>0.23616068000000001</v>
      </c>
      <c r="F16" s="34">
        <v>0.24973585000000001</v>
      </c>
      <c r="G16" s="34">
        <v>0.21585497000000001</v>
      </c>
      <c r="H16" s="34">
        <v>0.20447485000000001</v>
      </c>
      <c r="I16" s="34">
        <v>0.19112520999999999</v>
      </c>
      <c r="J16" s="34">
        <v>0.18699865500000001</v>
      </c>
      <c r="K16" s="34">
        <v>0.18828078400000001</v>
      </c>
      <c r="L16" s="34">
        <v>0.19279368999999999</v>
      </c>
      <c r="M16" s="34">
        <v>0.20635545999999999</v>
      </c>
      <c r="N16" s="34">
        <v>0.21569758999999999</v>
      </c>
      <c r="O16" s="34">
        <v>0.22497598999999999</v>
      </c>
      <c r="P16" s="34">
        <v>0.23236418</v>
      </c>
      <c r="Q16" s="34">
        <v>0.24928354999999999</v>
      </c>
      <c r="R16" s="34">
        <v>0.28367316399999998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0.23729525000000001</v>
      </c>
      <c r="X16" s="35">
        <v>0.24200002000000001</v>
      </c>
      <c r="Y16" s="35">
        <v>0.26043119999999997</v>
      </c>
      <c r="Z16" s="35">
        <v>0.27413527999999998</v>
      </c>
      <c r="AA16" s="35">
        <v>0.30578073</v>
      </c>
      <c r="AB16" s="35" t="s">
        <v>0</v>
      </c>
      <c r="AC16" s="36" t="s">
        <v>0</v>
      </c>
      <c r="AD16" s="29" t="s">
        <v>0</v>
      </c>
      <c r="AE16" s="29">
        <v>0.23934414000000001</v>
      </c>
      <c r="AF16" s="29">
        <v>0.245145265</v>
      </c>
      <c r="AG16" s="29">
        <v>0.25497043000000003</v>
      </c>
      <c r="AH16" s="29">
        <v>0.27811798999999998</v>
      </c>
      <c r="AI16" s="29">
        <v>0.28518802399999998</v>
      </c>
      <c r="AJ16" s="29">
        <v>0.29110417999999999</v>
      </c>
      <c r="AK16" s="3">
        <f t="shared" si="0"/>
        <v>0.24224379355555556</v>
      </c>
      <c r="AL16" s="13">
        <v>-11.212300000000001</v>
      </c>
      <c r="AM16" t="s">
        <v>118</v>
      </c>
      <c r="AO16" s="2">
        <f>((SUM(A2:Z35)+SUM(AA2:AJ28))/895)</f>
        <v>0.25647209832625684</v>
      </c>
    </row>
    <row r="17" spans="1:45" x14ac:dyDescent="0.25">
      <c r="A17" s="29">
        <v>0.31687529599999997</v>
      </c>
      <c r="B17" s="30">
        <v>0.28362785000000001</v>
      </c>
      <c r="C17" s="29">
        <v>0.20578029</v>
      </c>
      <c r="D17" s="29">
        <v>0.21408949999999999</v>
      </c>
      <c r="E17" s="34">
        <v>0.23340736000000001</v>
      </c>
      <c r="F17" s="34">
        <v>0.24331576999999999</v>
      </c>
      <c r="G17" s="34">
        <v>0.22443624000000001</v>
      </c>
      <c r="H17" s="34">
        <v>0.21641754499999999</v>
      </c>
      <c r="I17" s="34">
        <v>0.19446892599999999</v>
      </c>
      <c r="J17" s="34">
        <v>0.19654074999999999</v>
      </c>
      <c r="K17" s="34">
        <v>0.195075575</v>
      </c>
      <c r="L17" s="34">
        <v>0.20008746999999999</v>
      </c>
      <c r="M17" s="34">
        <v>0.21387273000000001</v>
      </c>
      <c r="N17" s="34">
        <v>0.23476629399999999</v>
      </c>
      <c r="O17" s="34">
        <v>0.26702417000000001</v>
      </c>
      <c r="P17" s="34">
        <v>0.28575553999999997</v>
      </c>
      <c r="Q17" s="34">
        <v>0.28621555500000001</v>
      </c>
      <c r="R17" s="34">
        <v>0.30226942000000001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0.23686377</v>
      </c>
      <c r="X17" s="35">
        <v>0.26293056999999997</v>
      </c>
      <c r="Y17" s="35">
        <v>0.31035721999999999</v>
      </c>
      <c r="Z17" s="35">
        <v>0.31773618999999997</v>
      </c>
      <c r="AA17" s="35">
        <v>0.30465402499999999</v>
      </c>
      <c r="AB17" s="35" t="s">
        <v>0</v>
      </c>
      <c r="AC17" s="36" t="s">
        <v>0</v>
      </c>
      <c r="AD17" s="29" t="s">
        <v>0</v>
      </c>
      <c r="AE17" s="29">
        <v>0.23236975400000001</v>
      </c>
      <c r="AF17" s="29">
        <v>0.26515041</v>
      </c>
      <c r="AG17" s="29">
        <v>0.26420432999999999</v>
      </c>
      <c r="AH17" s="29">
        <v>0.27790099000000001</v>
      </c>
      <c r="AI17" s="29">
        <v>0.28471064000000001</v>
      </c>
      <c r="AJ17" s="29">
        <v>0.29682393000000001</v>
      </c>
      <c r="AK17" s="3">
        <f t="shared" si="0"/>
        <v>0.25405959</v>
      </c>
      <c r="AL17" s="13">
        <v>-7.9836</v>
      </c>
      <c r="AM17" t="s">
        <v>119</v>
      </c>
    </row>
    <row r="18" spans="1:45" x14ac:dyDescent="0.25">
      <c r="A18" s="29">
        <v>0.30345580999999999</v>
      </c>
      <c r="B18" s="30">
        <v>0.26177135000000001</v>
      </c>
      <c r="C18" s="29">
        <v>0.20628725000000001</v>
      </c>
      <c r="D18" s="29">
        <v>0.20746924</v>
      </c>
      <c r="E18" s="34">
        <v>0.20666217100000001</v>
      </c>
      <c r="F18" s="34">
        <v>0.22355381999999999</v>
      </c>
      <c r="G18" s="34">
        <v>0.23265237</v>
      </c>
      <c r="H18" s="34">
        <v>0.21516905</v>
      </c>
      <c r="I18" s="34">
        <v>0.21203696</v>
      </c>
      <c r="J18" s="34">
        <v>0.21595748000000001</v>
      </c>
      <c r="K18" s="34">
        <v>0.22171145</v>
      </c>
      <c r="L18" s="34">
        <v>0.22736133</v>
      </c>
      <c r="M18" s="34">
        <v>0.24738855000000001</v>
      </c>
      <c r="N18" s="34">
        <v>0.27246133</v>
      </c>
      <c r="O18" s="34">
        <v>0.28861219999999999</v>
      </c>
      <c r="P18" s="34">
        <v>0.29946958000000001</v>
      </c>
      <c r="Q18" s="34">
        <v>0.30479056500000001</v>
      </c>
      <c r="R18" s="34">
        <v>0.28800177999999999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0.24691213000000001</v>
      </c>
      <c r="X18" s="35">
        <v>0.28477627</v>
      </c>
      <c r="Y18" s="35">
        <v>0.30969505000000003</v>
      </c>
      <c r="Z18" s="35">
        <v>0.32754322000000002</v>
      </c>
      <c r="AA18" s="35">
        <v>0.31818992000000001</v>
      </c>
      <c r="AB18" s="35" t="s">
        <v>0</v>
      </c>
      <c r="AC18" s="36" t="s">
        <v>0</v>
      </c>
      <c r="AD18" s="29" t="s">
        <v>0</v>
      </c>
      <c r="AE18" s="29">
        <v>0.23317531499999999</v>
      </c>
      <c r="AF18" s="29">
        <v>0.26823929000000002</v>
      </c>
      <c r="AG18" s="29">
        <v>0.27765516000000001</v>
      </c>
      <c r="AH18" s="29">
        <v>0.28327160000000001</v>
      </c>
      <c r="AI18" s="29">
        <v>0.29667391500000001</v>
      </c>
      <c r="AJ18" s="29">
        <v>0.293431316</v>
      </c>
      <c r="AK18" s="3">
        <f t="shared" si="0"/>
        <v>0.26118536110344837</v>
      </c>
      <c r="AL18" s="13">
        <v>-4.7801999999999998</v>
      </c>
      <c r="AM18" t="s">
        <v>120</v>
      </c>
    </row>
    <row r="19" spans="1:45" x14ac:dyDescent="0.25">
      <c r="A19" s="29" t="s">
        <v>0</v>
      </c>
      <c r="B19" s="30" t="s">
        <v>0</v>
      </c>
      <c r="C19" s="29">
        <v>0.20248439400000001</v>
      </c>
      <c r="D19" s="29">
        <v>0.23346971999999999</v>
      </c>
      <c r="E19" s="34">
        <v>0.24679404999999999</v>
      </c>
      <c r="F19" s="34">
        <v>0.23054910000000001</v>
      </c>
      <c r="G19" s="34">
        <v>0.21665706000000001</v>
      </c>
      <c r="H19" s="34">
        <v>0.20440674</v>
      </c>
      <c r="I19" s="34">
        <v>0.20481972000000001</v>
      </c>
      <c r="J19" s="34">
        <v>0.20850829000000001</v>
      </c>
      <c r="K19" s="34">
        <v>0.21278372600000001</v>
      </c>
      <c r="L19" s="34">
        <v>0.21657557</v>
      </c>
      <c r="M19" s="34">
        <v>0.22427596999999999</v>
      </c>
      <c r="N19" s="34">
        <v>0.23246781999999999</v>
      </c>
      <c r="O19" s="34">
        <v>0.24998792</v>
      </c>
      <c r="P19" s="34">
        <v>0.27372284000000002</v>
      </c>
      <c r="Q19" s="34">
        <v>0.29296182599999998</v>
      </c>
      <c r="R19" s="34">
        <v>0.29361982399999997</v>
      </c>
      <c r="S19" s="35" t="s">
        <v>0</v>
      </c>
      <c r="T19" s="35" t="s">
        <v>0</v>
      </c>
      <c r="U19" s="35" t="s">
        <v>0</v>
      </c>
      <c r="V19" s="35">
        <v>0.21297980999999999</v>
      </c>
      <c r="W19" s="35">
        <v>0.21965877</v>
      </c>
      <c r="X19" s="35">
        <v>0.22390897000000001</v>
      </c>
      <c r="Y19" s="35">
        <v>0.24695198600000001</v>
      </c>
      <c r="Z19" s="35">
        <v>0.27910897000000001</v>
      </c>
      <c r="AA19" s="35">
        <v>0.30731607999999999</v>
      </c>
      <c r="AB19" s="35" t="s">
        <v>0</v>
      </c>
      <c r="AC19" s="36" t="s">
        <v>0</v>
      </c>
      <c r="AD19" s="29" t="s">
        <v>0</v>
      </c>
      <c r="AE19" s="29">
        <v>0.25110594000000003</v>
      </c>
      <c r="AF19" s="29">
        <v>0.26343643999999999</v>
      </c>
      <c r="AG19" s="29">
        <v>0.25329570600000001</v>
      </c>
      <c r="AH19" s="29">
        <v>0.27148944000000003</v>
      </c>
      <c r="AI19" s="29">
        <v>0.28106004000000001</v>
      </c>
      <c r="AJ19" s="29">
        <v>0.29041425500000001</v>
      </c>
      <c r="AK19" s="3">
        <f t="shared" si="0"/>
        <v>0.2444575348928571</v>
      </c>
      <c r="AL19" s="13">
        <v>-1.5918000000000001</v>
      </c>
      <c r="AM19" t="s">
        <v>121</v>
      </c>
      <c r="AO19" s="2">
        <f>SUM(U34:W35)/6</f>
        <v>0.27882953666666666</v>
      </c>
    </row>
    <row r="20" spans="1:45" x14ac:dyDescent="0.25">
      <c r="A20" t="s">
        <v>0</v>
      </c>
      <c r="B20" s="37" t="s">
        <v>0</v>
      </c>
      <c r="C20" s="34">
        <v>0.23136317000000001</v>
      </c>
      <c r="D20" s="34">
        <v>0.23125371</v>
      </c>
      <c r="E20" s="34">
        <v>0.23240329500000001</v>
      </c>
      <c r="F20" s="34">
        <v>0.21410096000000001</v>
      </c>
      <c r="G20" s="34">
        <v>0.20960967999999999</v>
      </c>
      <c r="H20" s="34">
        <v>0.207438395</v>
      </c>
      <c r="I20" s="34">
        <v>0.21392127999999999</v>
      </c>
      <c r="J20" s="34">
        <v>0.22042192399999999</v>
      </c>
      <c r="K20" s="34">
        <v>0.22154545</v>
      </c>
      <c r="L20" s="34">
        <v>0.22253178500000001</v>
      </c>
      <c r="M20" s="34">
        <v>0.22634124</v>
      </c>
      <c r="N20" s="34">
        <v>0.23223394999999999</v>
      </c>
      <c r="O20" s="34">
        <v>0.24799979999999999</v>
      </c>
      <c r="P20" s="34">
        <v>0.27155446999999999</v>
      </c>
      <c r="Q20" s="34">
        <v>0.28239429999999999</v>
      </c>
      <c r="R20" s="34">
        <v>0.27942753999999997</v>
      </c>
      <c r="S20" s="35" t="s">
        <v>0</v>
      </c>
      <c r="T20" s="35" t="s">
        <v>0</v>
      </c>
      <c r="U20" s="35" t="s">
        <v>0</v>
      </c>
      <c r="V20" s="35">
        <v>0.25790254000000001</v>
      </c>
      <c r="W20" s="35">
        <v>0.22269301399999999</v>
      </c>
      <c r="X20" s="35">
        <v>0.22526637999999999</v>
      </c>
      <c r="Y20" s="35">
        <v>0.24156052</v>
      </c>
      <c r="Z20" s="35">
        <v>0.27432062000000002</v>
      </c>
      <c r="AA20" s="35">
        <v>0.31706709999999999</v>
      </c>
      <c r="AB20" s="35" t="s">
        <v>0</v>
      </c>
      <c r="AC20" s="36" t="s">
        <v>0</v>
      </c>
      <c r="AD20" s="29" t="s">
        <v>0</v>
      </c>
      <c r="AE20" s="29">
        <v>0.30370153</v>
      </c>
      <c r="AF20" s="29">
        <v>0.27568536999999999</v>
      </c>
      <c r="AG20" s="29">
        <v>0.256540975</v>
      </c>
      <c r="AH20" s="29">
        <v>0.24150371000000001</v>
      </c>
      <c r="AI20" s="29">
        <v>0.233310885</v>
      </c>
      <c r="AJ20" s="29">
        <v>0.26998166000000001</v>
      </c>
      <c r="AK20" s="19">
        <f t="shared" si="0"/>
        <v>0.24514554474999997</v>
      </c>
      <c r="AL20" s="13">
        <v>1.5918000000000001</v>
      </c>
      <c r="AP20" s="7"/>
      <c r="AQ20" s="7"/>
      <c r="AR20" s="7"/>
      <c r="AS20" s="8"/>
    </row>
    <row r="21" spans="1:45" x14ac:dyDescent="0.25">
      <c r="A21" t="s">
        <v>0</v>
      </c>
      <c r="B21" s="37">
        <v>0.23179041</v>
      </c>
      <c r="C21" s="34">
        <v>0.210258956</v>
      </c>
      <c r="D21" s="34">
        <v>0.21941368999999999</v>
      </c>
      <c r="E21" s="34">
        <v>0.2041116</v>
      </c>
      <c r="F21" s="34">
        <v>0.20653591600000001</v>
      </c>
      <c r="G21" s="34">
        <v>0.21444624000000001</v>
      </c>
      <c r="H21" s="34">
        <v>0.22570609</v>
      </c>
      <c r="I21" s="34">
        <v>0.25659635600000003</v>
      </c>
      <c r="J21" s="34">
        <v>0.27560941</v>
      </c>
      <c r="K21" s="34">
        <v>0.28369135000000001</v>
      </c>
      <c r="L21" s="34">
        <v>0.29013204999999997</v>
      </c>
      <c r="M21" s="34">
        <v>0.28949765</v>
      </c>
      <c r="N21" s="34">
        <v>0.28675696000000001</v>
      </c>
      <c r="O21" s="34">
        <v>0.27907225000000002</v>
      </c>
      <c r="P21" s="34">
        <v>0.27939405</v>
      </c>
      <c r="Q21" s="34">
        <v>0.27466942999999999</v>
      </c>
      <c r="R21" s="34">
        <v>0.27685710000000002</v>
      </c>
      <c r="S21" s="35" t="s">
        <v>0</v>
      </c>
      <c r="T21" s="35" t="s">
        <v>0</v>
      </c>
      <c r="U21" s="35">
        <v>0.228160206</v>
      </c>
      <c r="V21" s="35">
        <v>0.25488252</v>
      </c>
      <c r="W21" s="35">
        <v>0.27731605999999998</v>
      </c>
      <c r="X21" s="35">
        <v>0.28597577000000002</v>
      </c>
      <c r="Y21" s="35">
        <v>0.27837207000000003</v>
      </c>
      <c r="Z21" s="35">
        <v>0.24974879999999999</v>
      </c>
      <c r="AA21" s="35">
        <v>0.27087296</v>
      </c>
      <c r="AB21" s="35" t="s">
        <v>0</v>
      </c>
      <c r="AC21" s="36" t="s">
        <v>0</v>
      </c>
      <c r="AD21" s="29" t="s">
        <v>0</v>
      </c>
      <c r="AE21" s="29">
        <v>0.24901506000000001</v>
      </c>
      <c r="AF21" s="29">
        <v>0.27033643000000002</v>
      </c>
      <c r="AG21" s="29">
        <v>0.23545930000000001</v>
      </c>
      <c r="AH21" s="29">
        <v>0.233293316</v>
      </c>
      <c r="AI21" s="29">
        <v>0.232811614</v>
      </c>
      <c r="AJ21" s="29">
        <v>0.27799096600000001</v>
      </c>
      <c r="AK21" s="3">
        <f t="shared" si="0"/>
        <v>0.25495915266666669</v>
      </c>
      <c r="AL21" s="13">
        <v>4.7801999999999998</v>
      </c>
      <c r="AO21"/>
    </row>
    <row r="22" spans="1:45" x14ac:dyDescent="0.25">
      <c r="A22" t="s">
        <v>0</v>
      </c>
      <c r="B22" s="37">
        <v>0.21102775500000001</v>
      </c>
      <c r="C22" s="34">
        <v>0.19101981000000001</v>
      </c>
      <c r="D22" s="34">
        <v>0.185167096</v>
      </c>
      <c r="E22" s="34">
        <v>0.18176635999999999</v>
      </c>
      <c r="F22" s="34">
        <v>0.19281605499999999</v>
      </c>
      <c r="G22" s="34">
        <v>0.20522890399999999</v>
      </c>
      <c r="H22" s="34">
        <v>0.21851200000000001</v>
      </c>
      <c r="I22" s="34">
        <v>0.23488070999999999</v>
      </c>
      <c r="J22" s="34">
        <v>0.25771239000000001</v>
      </c>
      <c r="K22" s="34">
        <v>0.27650159000000002</v>
      </c>
      <c r="L22" s="34">
        <v>0.28464835999999999</v>
      </c>
      <c r="M22" s="34">
        <v>0.28919842000000001</v>
      </c>
      <c r="N22" s="34">
        <v>0.28896587000000001</v>
      </c>
      <c r="O22" s="34">
        <v>0.29462164000000002</v>
      </c>
      <c r="P22" s="34">
        <v>0.29317079600000001</v>
      </c>
      <c r="Q22" s="34">
        <v>0.31425679000000001</v>
      </c>
      <c r="R22" s="34">
        <v>0.32554029000000001</v>
      </c>
      <c r="S22" s="35" t="s">
        <v>0</v>
      </c>
      <c r="T22" s="35" t="s">
        <v>0</v>
      </c>
      <c r="U22" s="35">
        <v>0.24101893999999999</v>
      </c>
      <c r="V22" s="35">
        <v>0.26597095399999998</v>
      </c>
      <c r="W22" s="35">
        <v>0.25708689000000001</v>
      </c>
      <c r="X22" s="35">
        <v>0.26172257500000001</v>
      </c>
      <c r="Y22" s="35">
        <v>0.303363255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0.28722557999999998</v>
      </c>
      <c r="AG22" s="29">
        <v>0.229145286</v>
      </c>
      <c r="AH22" s="29">
        <v>0.27498062000000001</v>
      </c>
      <c r="AI22" s="29">
        <v>0.27193982999999999</v>
      </c>
      <c r="AJ22" s="29">
        <v>0.25195274000000001</v>
      </c>
      <c r="AK22" s="3">
        <f t="shared" si="0"/>
        <v>0.25516450022222226</v>
      </c>
      <c r="AL22" s="13">
        <v>7.9836</v>
      </c>
      <c r="AO22"/>
    </row>
    <row r="23" spans="1:45" x14ac:dyDescent="0.25">
      <c r="A23" t="s">
        <v>0</v>
      </c>
      <c r="B23" s="37">
        <v>0.20550973</v>
      </c>
      <c r="C23" s="34">
        <v>0.18451627000000001</v>
      </c>
      <c r="D23" s="34">
        <v>0.18823608999999999</v>
      </c>
      <c r="E23" s="34">
        <v>0.18242067000000001</v>
      </c>
      <c r="F23" s="34">
        <v>0.18889794500000001</v>
      </c>
      <c r="G23" s="34">
        <v>0.19977182399999999</v>
      </c>
      <c r="H23" s="34">
        <v>0.20319055</v>
      </c>
      <c r="I23" s="34">
        <v>0.20963989999999999</v>
      </c>
      <c r="J23" s="34">
        <v>0.216672794</v>
      </c>
      <c r="K23" s="34">
        <v>0.22714283499999999</v>
      </c>
      <c r="L23" s="34">
        <v>0.22947097999999999</v>
      </c>
      <c r="M23" s="34">
        <v>0.23714404</v>
      </c>
      <c r="N23" s="34">
        <v>0.25233076999999998</v>
      </c>
      <c r="O23" s="34">
        <v>0.24086329000000001</v>
      </c>
      <c r="P23" s="34">
        <v>0.25421589999999999</v>
      </c>
      <c r="Q23" s="34">
        <v>0.29161884999999999</v>
      </c>
      <c r="R23" s="34">
        <v>0.29460455000000002</v>
      </c>
      <c r="S23" s="35" t="s">
        <v>0</v>
      </c>
      <c r="T23" s="35">
        <v>0.28344392000000002</v>
      </c>
      <c r="U23" s="35">
        <v>0.24558211999999999</v>
      </c>
      <c r="V23" s="35">
        <v>0.23266648000000001</v>
      </c>
      <c r="W23" s="35">
        <v>0.23744021000000001</v>
      </c>
      <c r="X23" s="35">
        <v>0.23068116</v>
      </c>
      <c r="Y23" s="35">
        <v>0.21768836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0.28597893000000002</v>
      </c>
      <c r="AG23" s="29">
        <v>0.254314806</v>
      </c>
      <c r="AH23" s="29">
        <v>0.26822729000000001</v>
      </c>
      <c r="AI23" s="29">
        <v>0.28555633000000002</v>
      </c>
      <c r="AJ23" s="29">
        <v>0.25941835499999999</v>
      </c>
      <c r="AK23" s="3">
        <f t="shared" si="0"/>
        <v>0.23597303389285712</v>
      </c>
      <c r="AL23" s="13">
        <v>11.212300000000001</v>
      </c>
      <c r="AO23" s="20"/>
    </row>
    <row r="24" spans="1:45" x14ac:dyDescent="0.25">
      <c r="A24" t="s">
        <v>0</v>
      </c>
      <c r="B24" s="37">
        <v>0.22424123000000001</v>
      </c>
      <c r="C24" s="34">
        <v>0.19288938</v>
      </c>
      <c r="D24" s="34">
        <v>0.18843120999999999</v>
      </c>
      <c r="E24" s="34">
        <v>0.18514141000000001</v>
      </c>
      <c r="F24" s="34">
        <v>0.19024157</v>
      </c>
      <c r="G24" s="34">
        <v>0.20117015499999999</v>
      </c>
      <c r="H24" s="34">
        <v>0.20712794000000001</v>
      </c>
      <c r="I24" s="34">
        <v>0.20931625000000001</v>
      </c>
      <c r="J24" s="34">
        <v>0.21303081400000001</v>
      </c>
      <c r="K24" s="34">
        <v>0.21710858999999999</v>
      </c>
      <c r="L24" s="34">
        <v>0.2227712</v>
      </c>
      <c r="M24" s="34">
        <v>0.23221204500000001</v>
      </c>
      <c r="N24" s="34">
        <v>0.23312515</v>
      </c>
      <c r="O24" s="34">
        <v>0.228718896</v>
      </c>
      <c r="P24" s="34">
        <v>0.26956655400000001</v>
      </c>
      <c r="Q24" s="34">
        <v>0.29658530999999999</v>
      </c>
      <c r="R24" s="34" t="s">
        <v>0</v>
      </c>
      <c r="S24" s="35">
        <v>0.26858114</v>
      </c>
      <c r="T24" s="35">
        <v>0.23504702999999999</v>
      </c>
      <c r="U24" s="35">
        <v>0.21872665999999999</v>
      </c>
      <c r="V24" s="35">
        <v>0.22352029000000001</v>
      </c>
      <c r="W24" s="35">
        <v>0.22603401000000001</v>
      </c>
      <c r="X24" s="35">
        <v>0.22515781500000001</v>
      </c>
      <c r="Y24" s="35">
        <v>0.22210529000000001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0.28348763999999999</v>
      </c>
      <c r="AG24" s="29">
        <v>0.25337345999999999</v>
      </c>
      <c r="AH24" s="29">
        <v>0.30794025000000003</v>
      </c>
      <c r="AI24" s="29">
        <v>0.28403925000000002</v>
      </c>
      <c r="AJ24" s="29">
        <v>0.28099755599999998</v>
      </c>
      <c r="AK24" s="3">
        <f t="shared" si="0"/>
        <v>0.2335960033928571</v>
      </c>
      <c r="AL24" s="13">
        <v>14.477499999999999</v>
      </c>
    </row>
    <row r="25" spans="1:45" x14ac:dyDescent="0.25">
      <c r="A25" t="s">
        <v>0</v>
      </c>
      <c r="B25" s="37">
        <v>0.22802583400000001</v>
      </c>
      <c r="C25" s="34">
        <v>0.21041419</v>
      </c>
      <c r="D25" s="34">
        <v>0.20082205</v>
      </c>
      <c r="E25" s="34">
        <v>0.19279912099999999</v>
      </c>
      <c r="F25" s="34">
        <v>0.19269418999999999</v>
      </c>
      <c r="G25" s="34">
        <v>0.19940851000000001</v>
      </c>
      <c r="H25" s="34">
        <v>0.20447733000000001</v>
      </c>
      <c r="I25" s="34">
        <v>0.20802794999999999</v>
      </c>
      <c r="J25" s="34">
        <v>0.20940499400000001</v>
      </c>
      <c r="K25" s="34">
        <v>0.21151429999999999</v>
      </c>
      <c r="L25" s="34">
        <v>0.21619206999999999</v>
      </c>
      <c r="M25" s="34">
        <v>0.22034237000000001</v>
      </c>
      <c r="N25" s="34">
        <v>0.22306735999999999</v>
      </c>
      <c r="O25" s="34">
        <v>0.22745119999999999</v>
      </c>
      <c r="P25" s="38">
        <v>0.25011084</v>
      </c>
      <c r="Q25" s="38" t="s">
        <v>0</v>
      </c>
      <c r="R25" s="38">
        <v>0.27830187000000001</v>
      </c>
      <c r="S25" s="35">
        <v>0.23288842000000001</v>
      </c>
      <c r="T25" s="35">
        <v>0.2242294</v>
      </c>
      <c r="U25" s="35">
        <v>0.216601875</v>
      </c>
      <c r="V25" s="35">
        <v>0.21498807</v>
      </c>
      <c r="W25" s="35">
        <v>0.21858449999999999</v>
      </c>
      <c r="X25" s="35">
        <v>0.22338471600000001</v>
      </c>
      <c r="Y25" s="35">
        <v>0.233138025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0.27823840999999999</v>
      </c>
      <c r="AG25" s="29">
        <v>0.25431649000000001</v>
      </c>
      <c r="AH25" s="29" t="s">
        <v>0</v>
      </c>
      <c r="AI25" s="29">
        <v>0.27315978000000002</v>
      </c>
      <c r="AJ25" s="29">
        <v>0.29262979</v>
      </c>
      <c r="AK25" s="3">
        <f t="shared" si="0"/>
        <v>0.2272301353703704</v>
      </c>
      <c r="AL25" s="13">
        <v>17.791599999999999</v>
      </c>
    </row>
    <row r="26" spans="1:45" x14ac:dyDescent="0.25">
      <c r="A26" t="s">
        <v>0</v>
      </c>
      <c r="B26" s="37">
        <v>0.22766038999999999</v>
      </c>
      <c r="C26" s="34">
        <v>0.213388304</v>
      </c>
      <c r="D26" s="34">
        <v>0.2023886</v>
      </c>
      <c r="E26" s="34">
        <v>0.19416638999999999</v>
      </c>
      <c r="F26" s="34">
        <v>0.19511939</v>
      </c>
      <c r="G26" s="34">
        <v>0.200923875</v>
      </c>
      <c r="H26" s="34">
        <v>0.20747003</v>
      </c>
      <c r="I26" s="34">
        <v>0.210149956</v>
      </c>
      <c r="J26" s="34">
        <v>0.21108352499999999</v>
      </c>
      <c r="K26" s="34">
        <v>0.21391788</v>
      </c>
      <c r="L26" s="34">
        <v>0.21619158499999999</v>
      </c>
      <c r="M26" s="34">
        <v>0.218641276</v>
      </c>
      <c r="N26" s="34">
        <v>0.21732287</v>
      </c>
      <c r="O26" s="34">
        <v>0.21918819</v>
      </c>
      <c r="P26" s="38" t="s">
        <v>0</v>
      </c>
      <c r="Q26" s="38">
        <v>0.252824514</v>
      </c>
      <c r="R26" s="38">
        <v>0.24996359000000001</v>
      </c>
      <c r="S26" s="35">
        <v>0.235070324</v>
      </c>
      <c r="T26" s="35">
        <v>0.2179064</v>
      </c>
      <c r="U26" s="35">
        <v>0.21216560000000001</v>
      </c>
      <c r="V26" s="35">
        <v>0.21552987000000001</v>
      </c>
      <c r="W26" s="35">
        <v>0.2206552</v>
      </c>
      <c r="X26" s="35">
        <v>0.22389990000000001</v>
      </c>
      <c r="Y26" s="35">
        <v>0.23652617000000001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0.32282126</v>
      </c>
      <c r="AG26" s="29">
        <v>0.26627150999999999</v>
      </c>
      <c r="AH26" s="29" t="s">
        <v>0</v>
      </c>
      <c r="AI26" s="29" t="s">
        <v>0</v>
      </c>
      <c r="AJ26" s="29" t="s">
        <v>0</v>
      </c>
      <c r="AK26" s="3">
        <f t="shared" si="0"/>
        <v>0.22404986396000001</v>
      </c>
      <c r="AL26" s="13">
        <v>21.168500000000002</v>
      </c>
    </row>
    <row r="27" spans="1:45" x14ac:dyDescent="0.25">
      <c r="A27" t="s">
        <v>0</v>
      </c>
      <c r="B27" s="37" t="s">
        <v>0</v>
      </c>
      <c r="C27" s="34">
        <v>0.22002485999999999</v>
      </c>
      <c r="D27" s="34">
        <v>0.20583397</v>
      </c>
      <c r="E27" s="34">
        <v>0.19534542999999999</v>
      </c>
      <c r="F27" s="34">
        <v>0.19711317</v>
      </c>
      <c r="G27" s="34">
        <v>0.20551361000000001</v>
      </c>
      <c r="H27" s="34">
        <v>0.21063706500000001</v>
      </c>
      <c r="I27" s="34">
        <v>0.21412476999999999</v>
      </c>
      <c r="J27" s="34">
        <v>0.21653760999999999</v>
      </c>
      <c r="K27" s="34">
        <v>0.21904928400000001</v>
      </c>
      <c r="L27" s="34">
        <v>0.22019472500000001</v>
      </c>
      <c r="M27" s="34">
        <v>0.22123543600000001</v>
      </c>
      <c r="N27" s="34">
        <v>0.22042782999999999</v>
      </c>
      <c r="O27" s="34">
        <v>0.2254804</v>
      </c>
      <c r="P27" s="38" t="s">
        <v>0</v>
      </c>
      <c r="Q27" s="38">
        <v>0.25094559</v>
      </c>
      <c r="R27" s="38">
        <v>0.2413373</v>
      </c>
      <c r="S27" s="35">
        <v>0.22917425</v>
      </c>
      <c r="T27" s="35">
        <v>0.21550478000000001</v>
      </c>
      <c r="U27" s="35">
        <v>0.213540656</v>
      </c>
      <c r="V27" s="35">
        <v>0.21920291</v>
      </c>
      <c r="W27" s="35">
        <v>0.224243994</v>
      </c>
      <c r="X27" s="35">
        <v>0.22905750999999999</v>
      </c>
      <c r="Y27" s="35">
        <v>0.24087088000000001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0.30095544600000002</v>
      </c>
      <c r="AG27" s="29">
        <v>0.26622078999999998</v>
      </c>
      <c r="AH27" s="29" t="s">
        <v>0</v>
      </c>
      <c r="AI27" s="29" t="s">
        <v>0</v>
      </c>
      <c r="AJ27" s="29" t="s">
        <v>0</v>
      </c>
      <c r="AK27" s="3">
        <f t="shared" si="0"/>
        <v>0.22510717775</v>
      </c>
      <c r="AL27" s="13">
        <v>24.624300000000002</v>
      </c>
    </row>
    <row r="28" spans="1:45" x14ac:dyDescent="0.25">
      <c r="A28" t="s">
        <v>0</v>
      </c>
      <c r="B28" s="37" t="s">
        <v>0</v>
      </c>
      <c r="C28" s="34">
        <v>0.26751535999999998</v>
      </c>
      <c r="D28" s="34">
        <v>0.21130054600000001</v>
      </c>
      <c r="E28" s="34">
        <v>0.195834755</v>
      </c>
      <c r="F28" s="34">
        <v>0.19133251000000001</v>
      </c>
      <c r="G28" s="34">
        <v>0.187308485</v>
      </c>
      <c r="H28" s="34">
        <v>0.20323778000000001</v>
      </c>
      <c r="I28" s="34">
        <v>0.21602003</v>
      </c>
      <c r="J28" s="34">
        <v>0.22069071000000001</v>
      </c>
      <c r="K28" s="34">
        <v>0.22084809</v>
      </c>
      <c r="L28" s="34">
        <v>0.22344084</v>
      </c>
      <c r="M28" s="34">
        <v>0.22490958</v>
      </c>
      <c r="N28" s="34">
        <v>0.23067502000000001</v>
      </c>
      <c r="O28" s="34">
        <v>0.23568509000000001</v>
      </c>
      <c r="P28" s="38" t="s">
        <v>0</v>
      </c>
      <c r="Q28" s="38">
        <v>0.25577082000000001</v>
      </c>
      <c r="R28" s="38">
        <v>0.24547126</v>
      </c>
      <c r="S28" s="35">
        <v>0.24902635000000001</v>
      </c>
      <c r="T28" s="35">
        <v>0.21504724</v>
      </c>
      <c r="U28" s="35">
        <v>0.21224984</v>
      </c>
      <c r="V28" s="35">
        <v>0.21909555999999999</v>
      </c>
      <c r="W28" s="35">
        <v>0.22623731499999999</v>
      </c>
      <c r="X28" s="35">
        <v>0.23327476</v>
      </c>
      <c r="Y28" s="35">
        <v>0.23843819999999999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0.22379137004545455</v>
      </c>
      <c r="AL28" s="13">
        <v>28.178599999999999</v>
      </c>
    </row>
    <row r="29" spans="1:45" x14ac:dyDescent="0.25">
      <c r="A29" s="32" t="s">
        <v>0</v>
      </c>
      <c r="B29" s="39" t="s">
        <v>0</v>
      </c>
      <c r="C29" s="32">
        <v>0.26682464</v>
      </c>
      <c r="D29" s="32">
        <v>0.227658524</v>
      </c>
      <c r="E29" s="32">
        <v>0.22073893999999999</v>
      </c>
      <c r="F29" s="32">
        <v>0.22714954000000001</v>
      </c>
      <c r="G29" s="32">
        <v>0.24325711</v>
      </c>
      <c r="H29" s="32">
        <v>0.25078456999999998</v>
      </c>
      <c r="I29" s="32">
        <v>0.25446728000000002</v>
      </c>
      <c r="J29" s="32">
        <v>0.24977511999999999</v>
      </c>
      <c r="K29" s="32">
        <v>0.23778737</v>
      </c>
      <c r="L29" s="32">
        <v>0.22831989999999999</v>
      </c>
      <c r="M29" s="32">
        <v>0.23510745</v>
      </c>
      <c r="N29" s="32">
        <v>0.242572914</v>
      </c>
      <c r="O29" s="32">
        <v>0.24483748</v>
      </c>
      <c r="P29" s="32" t="s">
        <v>0</v>
      </c>
      <c r="Q29" s="32" t="s">
        <v>0</v>
      </c>
      <c r="R29" s="32" t="s">
        <v>0</v>
      </c>
      <c r="S29" s="33">
        <v>0.27329447000000001</v>
      </c>
      <c r="T29" s="33">
        <v>0.23897697000000001</v>
      </c>
      <c r="U29" s="33">
        <v>0.24019054000000001</v>
      </c>
      <c r="V29" s="33">
        <v>0.23505174000000001</v>
      </c>
      <c r="W29" s="33">
        <v>0.22667429</v>
      </c>
      <c r="X29" s="33">
        <v>0.23921319999999999</v>
      </c>
      <c r="Y29" s="33">
        <v>0.2405543</v>
      </c>
      <c r="Z29" s="33" t="s">
        <v>0</v>
      </c>
      <c r="AA29" s="40" t="s">
        <v>0</v>
      </c>
      <c r="AB29" s="40">
        <v>0.21861960999999999</v>
      </c>
      <c r="AC29" s="40">
        <v>0.21824870599999999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0.23909566654545458</v>
      </c>
      <c r="AL29" s="1">
        <v>31.855</v>
      </c>
    </row>
    <row r="30" spans="1:45" x14ac:dyDescent="0.25">
      <c r="A30" s="31" t="s">
        <v>0</v>
      </c>
      <c r="B30" s="41" t="s">
        <v>0</v>
      </c>
      <c r="C30" s="31" t="s">
        <v>0</v>
      </c>
      <c r="D30" s="31">
        <v>0.27358775000000002</v>
      </c>
      <c r="E30" s="31">
        <v>0.25204132600000001</v>
      </c>
      <c r="F30" s="31">
        <v>0.255743795</v>
      </c>
      <c r="G30" s="31">
        <v>0.25758428</v>
      </c>
      <c r="H30" s="31">
        <v>0.26674451999999998</v>
      </c>
      <c r="I30" s="31">
        <v>0.27852007000000001</v>
      </c>
      <c r="J30" s="31">
        <v>0.28812442999999999</v>
      </c>
      <c r="K30" s="31">
        <v>0.28556463999999998</v>
      </c>
      <c r="L30" s="31">
        <v>0.27626664400000001</v>
      </c>
      <c r="M30" s="31">
        <v>0.25935196599999999</v>
      </c>
      <c r="N30" s="31">
        <v>0.24943908000000001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0.29322247499999998</v>
      </c>
      <c r="T30" s="33">
        <v>0.27272331999999999</v>
      </c>
      <c r="U30" s="33">
        <v>0.26295047999999999</v>
      </c>
      <c r="V30" s="33">
        <v>0.26908556</v>
      </c>
      <c r="W30" s="33">
        <v>0.28937090999999998</v>
      </c>
      <c r="X30" s="33">
        <v>0.27043057999999998</v>
      </c>
      <c r="Y30" s="33">
        <v>0.25827946000000002</v>
      </c>
      <c r="Z30" s="33">
        <v>0.24579175</v>
      </c>
      <c r="AA30" s="40">
        <v>0.24293176</v>
      </c>
      <c r="AB30" s="40">
        <v>0.23253121600000001</v>
      </c>
      <c r="AC30" s="40">
        <v>0.21837471</v>
      </c>
      <c r="AD30" s="40">
        <v>0.22401546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0.26185548617391308</v>
      </c>
      <c r="AL30" s="1">
        <v>35.685299999999998</v>
      </c>
    </row>
    <row r="31" spans="1:45" x14ac:dyDescent="0.25">
      <c r="A31" s="31" t="s">
        <v>0</v>
      </c>
      <c r="B31" s="41" t="s">
        <v>0</v>
      </c>
      <c r="C31" s="31" t="s">
        <v>0</v>
      </c>
      <c r="D31" s="31">
        <v>0.29020889999999999</v>
      </c>
      <c r="E31" s="31">
        <v>0.27457972000000003</v>
      </c>
      <c r="F31" s="31">
        <v>0.28266799999999997</v>
      </c>
      <c r="G31" s="31">
        <v>0.28458515499999998</v>
      </c>
      <c r="H31" s="31">
        <v>0.28545679400000001</v>
      </c>
      <c r="I31" s="31">
        <v>0.28827226</v>
      </c>
      <c r="J31" s="31">
        <v>0.29378516999999998</v>
      </c>
      <c r="K31" s="31">
        <v>0.29859444000000002</v>
      </c>
      <c r="L31" s="31">
        <v>0.29733275999999997</v>
      </c>
      <c r="M31" s="31">
        <v>0.281854885</v>
      </c>
      <c r="N31" s="31">
        <v>0.26091870499999997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0.2962187</v>
      </c>
      <c r="T31" s="33">
        <v>0.29284338599999998</v>
      </c>
      <c r="U31" s="33">
        <v>0.28743260999999998</v>
      </c>
      <c r="V31" s="33">
        <v>0.28316823000000002</v>
      </c>
      <c r="W31" s="33">
        <v>0.28792615999999999</v>
      </c>
      <c r="X31" s="33">
        <v>0.30551611000000001</v>
      </c>
      <c r="Y31" s="33">
        <v>0.27607796000000001</v>
      </c>
      <c r="Z31" s="33" t="s">
        <v>0</v>
      </c>
      <c r="AA31" s="40">
        <v>0.23554101</v>
      </c>
      <c r="AB31" s="40">
        <v>0.23180658000000001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0.28173937674999999</v>
      </c>
      <c r="AL31" s="1">
        <v>39.709000000000003</v>
      </c>
    </row>
    <row r="32" spans="1:45" x14ac:dyDescent="0.25">
      <c r="A32" s="31" t="s">
        <v>0</v>
      </c>
      <c r="B32" s="41" t="s">
        <v>0</v>
      </c>
      <c r="C32" s="31" t="s">
        <v>0</v>
      </c>
      <c r="D32" s="31">
        <v>0.29405262599999998</v>
      </c>
      <c r="E32" s="31">
        <v>0.29665296000000002</v>
      </c>
      <c r="F32" s="31">
        <v>0.29471328000000002</v>
      </c>
      <c r="G32" s="31">
        <v>0.29229998000000001</v>
      </c>
      <c r="H32" s="31">
        <v>0.29331048999999998</v>
      </c>
      <c r="I32" s="31">
        <v>0.29461999</v>
      </c>
      <c r="J32" s="31">
        <v>0.300384816</v>
      </c>
      <c r="K32" s="31">
        <v>0.30160963000000002</v>
      </c>
      <c r="L32" s="31">
        <v>0.30155690000000002</v>
      </c>
      <c r="M32" s="31">
        <v>0.28674875999999999</v>
      </c>
      <c r="N32" s="31">
        <v>0.25647903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0.29764992000000001</v>
      </c>
      <c r="U32" s="33">
        <v>0.2956918</v>
      </c>
      <c r="V32" s="33">
        <v>0.28647116500000003</v>
      </c>
      <c r="W32" s="33">
        <v>0.27591211999999998</v>
      </c>
      <c r="X32" s="33">
        <v>0.29278827600000001</v>
      </c>
      <c r="Y32" s="33">
        <v>0.29418420000000001</v>
      </c>
      <c r="Z32" s="33">
        <v>0.27105797399999998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0.29034355094444447</v>
      </c>
      <c r="AL32" s="1">
        <v>43.982999999999997</v>
      </c>
    </row>
    <row r="33" spans="1:50" x14ac:dyDescent="0.25">
      <c r="A33" s="31" t="s">
        <v>0</v>
      </c>
      <c r="B33" s="41" t="s">
        <v>0</v>
      </c>
      <c r="C33" s="31" t="s">
        <v>0</v>
      </c>
      <c r="D33" s="31" t="s">
        <v>0</v>
      </c>
      <c r="E33" s="31">
        <v>0.310296195</v>
      </c>
      <c r="F33" s="31">
        <v>0.30869600000000003</v>
      </c>
      <c r="G33" s="31">
        <v>0.30935590000000002</v>
      </c>
      <c r="H33" s="31">
        <v>0.30741379000000002</v>
      </c>
      <c r="I33" s="31">
        <v>0.30031577999999998</v>
      </c>
      <c r="J33" s="31">
        <v>0.30021562000000002</v>
      </c>
      <c r="K33" s="31">
        <v>0.30157367000000002</v>
      </c>
      <c r="L33" s="31">
        <v>0.29795054999999998</v>
      </c>
      <c r="M33" s="31">
        <v>0.28640453999999999</v>
      </c>
      <c r="N33" s="31">
        <v>0.24783266000000001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0.28765623000000001</v>
      </c>
      <c r="V33" s="33">
        <v>0.27929504999999999</v>
      </c>
      <c r="W33" s="33">
        <v>0.26099835999999998</v>
      </c>
      <c r="X33" s="33">
        <v>0.26785625499999999</v>
      </c>
      <c r="Y33" s="33">
        <v>0.27305402400000001</v>
      </c>
      <c r="Z33" s="33">
        <v>0.25825122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0.28732286525</v>
      </c>
      <c r="AL33" s="1">
        <v>48.590400000000002</v>
      </c>
    </row>
    <row r="34" spans="1:50" x14ac:dyDescent="0.25">
      <c r="A34" s="27" t="s">
        <v>0</v>
      </c>
      <c r="B34" s="28" t="s">
        <v>0</v>
      </c>
      <c r="C34" s="27" t="s">
        <v>0</v>
      </c>
      <c r="D34" s="27" t="s">
        <v>0</v>
      </c>
      <c r="E34" s="27">
        <v>0.32279859999999999</v>
      </c>
      <c r="F34" s="27">
        <v>0.35939320000000002</v>
      </c>
      <c r="G34" s="27">
        <v>0.33803013999999998</v>
      </c>
      <c r="H34" s="27">
        <v>0.35750348999999998</v>
      </c>
      <c r="I34" s="27">
        <v>0.3451996</v>
      </c>
      <c r="J34" s="27">
        <v>0.33425331000000003</v>
      </c>
      <c r="K34" s="27">
        <v>0.29996855</v>
      </c>
      <c r="L34" s="27">
        <v>0.28318227499999998</v>
      </c>
      <c r="M34" s="27">
        <v>0.26670281000000001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0.25351227999999998</v>
      </c>
      <c r="V34" s="27">
        <v>0.26651084000000003</v>
      </c>
      <c r="W34" s="27">
        <v>0.24501998</v>
      </c>
      <c r="X34" s="27">
        <v>0.266837934</v>
      </c>
      <c r="Y34" s="27">
        <v>0.25463027999999999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0.29953880635714286</v>
      </c>
      <c r="AL34" s="1">
        <v>53.663899999999998</v>
      </c>
    </row>
    <row r="35" spans="1:50" x14ac:dyDescent="0.25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0.34405871999999998</v>
      </c>
      <c r="H35" s="27">
        <v>0.35988408999999999</v>
      </c>
      <c r="I35" s="27">
        <v>0.28930371999999999</v>
      </c>
      <c r="J35" s="27">
        <v>0.2866571</v>
      </c>
      <c r="K35" s="27">
        <v>0.27770792999999999</v>
      </c>
      <c r="L35" s="27">
        <v>0.36390454999999999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0.38570241</v>
      </c>
      <c r="V35" s="27">
        <v>0.28984591999999998</v>
      </c>
      <c r="W35" s="27">
        <v>0.23238579000000001</v>
      </c>
      <c r="X35" s="27">
        <v>0.24952827</v>
      </c>
      <c r="Y35" s="27">
        <v>0.27516517000000001</v>
      </c>
      <c r="Z35" s="27">
        <v>0.31552933999999999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0.30580608416666666</v>
      </c>
      <c r="AL35" s="9">
        <v>59.441600000000001</v>
      </c>
    </row>
    <row r="36" spans="1:50" x14ac:dyDescent="0.25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0.302134456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0.31107091999999997</v>
      </c>
      <c r="U36" s="25">
        <v>0.34526034999999999</v>
      </c>
      <c r="V36" s="25" t="s">
        <v>0</v>
      </c>
      <c r="W36" s="25" t="s">
        <v>0</v>
      </c>
      <c r="X36" s="25">
        <v>0.28546189999999999</v>
      </c>
      <c r="Y36" s="25">
        <v>0.36593358999999998</v>
      </c>
      <c r="Z36" s="25">
        <v>0.29086930999999999</v>
      </c>
      <c r="AA36" s="25">
        <v>0.36402788000000003</v>
      </c>
      <c r="AB36" s="25">
        <v>0.29830203999999999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0.32038255574999996</v>
      </c>
      <c r="AL36" s="4">
        <v>66.4435</v>
      </c>
    </row>
    <row r="37" spans="1:50" x14ac:dyDescent="0.25">
      <c r="A37" s="25">
        <v>0.25343629499999998</v>
      </c>
      <c r="B37" s="26">
        <v>0.25778224999999999</v>
      </c>
      <c r="C37" s="25">
        <v>0.26120156</v>
      </c>
      <c r="D37" s="25">
        <v>0.26441988999999999</v>
      </c>
      <c r="E37" s="25">
        <v>0.26482361500000001</v>
      </c>
      <c r="F37" s="25">
        <v>0.26567415</v>
      </c>
      <c r="G37" s="25">
        <v>0.26834709499999998</v>
      </c>
      <c r="H37" s="25">
        <v>0.2781922</v>
      </c>
      <c r="I37" s="25">
        <v>0.38050220000000001</v>
      </c>
      <c r="J37" s="25">
        <v>0.32549710999999998</v>
      </c>
      <c r="K37" s="25">
        <v>0.26608127399999998</v>
      </c>
      <c r="L37" s="25">
        <v>0.26492303</v>
      </c>
      <c r="M37" s="25">
        <v>0.30757981999999989</v>
      </c>
      <c r="N37" s="25">
        <v>0.30669658</v>
      </c>
      <c r="O37" s="25">
        <v>0.29105743499999998</v>
      </c>
      <c r="P37" s="25">
        <v>0.30506541999999998</v>
      </c>
      <c r="Q37" s="25">
        <v>0.3032358</v>
      </c>
      <c r="R37" s="25">
        <v>0.30361883000000001</v>
      </c>
      <c r="S37" s="25">
        <v>0.30824124000000003</v>
      </c>
      <c r="T37" s="25">
        <v>0.26270687999999998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0.26084566599999998</v>
      </c>
      <c r="Z37" s="25">
        <v>0.26146554</v>
      </c>
      <c r="AA37" s="25">
        <v>0.29643932499999998</v>
      </c>
      <c r="AB37" s="25">
        <v>0.28143404999999999</v>
      </c>
      <c r="AC37" s="25">
        <v>0.28090281</v>
      </c>
      <c r="AD37" s="25">
        <v>0.26164619</v>
      </c>
      <c r="AE37" s="25">
        <v>0.26286580999999998</v>
      </c>
      <c r="AF37" s="25">
        <v>0.25882124000000001</v>
      </c>
      <c r="AG37" s="25">
        <v>0.26610314600000001</v>
      </c>
      <c r="AH37" s="25">
        <v>0.26236707999999997</v>
      </c>
      <c r="AI37" s="25">
        <v>0.26122665599999989</v>
      </c>
      <c r="AJ37" s="25">
        <v>0.2779102</v>
      </c>
      <c r="AK37" s="3">
        <f t="shared" si="0"/>
        <v>0.28034719959374998</v>
      </c>
      <c r="AL37" s="4">
        <v>76.463800000000006</v>
      </c>
    </row>
    <row r="38" spans="1:50" x14ac:dyDescent="0.25">
      <c r="A38" t="s">
        <v>57</v>
      </c>
      <c r="AK38" s="17">
        <f>SUM(A2:AJ35)/867</f>
        <v>0.26685651332641303</v>
      </c>
      <c r="AP38" s="2" t="s">
        <v>123</v>
      </c>
    </row>
    <row r="39" spans="1:50" x14ac:dyDescent="0.25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0</v>
      </c>
      <c r="B40" s="26">
        <v>0.29231444400000001</v>
      </c>
      <c r="C40" s="25">
        <v>0.28658238000000003</v>
      </c>
      <c r="D40" s="25">
        <v>0.28157262999999999</v>
      </c>
      <c r="E40" s="25">
        <v>0.26355810000000002</v>
      </c>
      <c r="F40" s="25">
        <v>0.30780320999999999</v>
      </c>
      <c r="G40" s="25">
        <v>0.34469224999999998</v>
      </c>
      <c r="H40" s="25">
        <v>0.30143439</v>
      </c>
      <c r="I40" s="25">
        <v>0.318851675</v>
      </c>
      <c r="J40" s="25">
        <v>0.28089433600000002</v>
      </c>
      <c r="K40" s="25">
        <v>0.300277564</v>
      </c>
      <c r="L40" s="25">
        <v>0.39250952</v>
      </c>
      <c r="M40" s="25">
        <v>0.37773324000000003</v>
      </c>
      <c r="N40" s="25">
        <v>0.37635962000000001</v>
      </c>
      <c r="O40" s="25">
        <v>0.32607682399999999</v>
      </c>
      <c r="P40" s="25">
        <v>0.31295843999999989</v>
      </c>
      <c r="Q40" s="25">
        <v>0.21651071999999999</v>
      </c>
      <c r="R40" s="25">
        <v>0.34143153999999998</v>
      </c>
      <c r="S40" s="25">
        <v>0.30516436000000002</v>
      </c>
      <c r="T40" s="25">
        <v>0.34593650999999997</v>
      </c>
      <c r="U40" s="25">
        <v>0.30683862000000001</v>
      </c>
      <c r="V40" s="25">
        <v>0.30192077</v>
      </c>
      <c r="W40" s="25">
        <v>0.40427480999999998</v>
      </c>
      <c r="X40" s="25">
        <v>0.29363671000000002</v>
      </c>
      <c r="Y40" s="25">
        <v>0.25137252599999999</v>
      </c>
      <c r="Z40" s="25">
        <v>0.34317534999999999</v>
      </c>
      <c r="AA40" s="25">
        <v>0.27355215999999999</v>
      </c>
      <c r="AB40" s="25">
        <v>0.28050595</v>
      </c>
      <c r="AC40" s="25">
        <v>0.25974294999999997</v>
      </c>
      <c r="AD40" s="25">
        <v>0.26419006</v>
      </c>
      <c r="AE40" s="25">
        <v>0.37458907000000002</v>
      </c>
      <c r="AF40" s="25">
        <v>0.30641017999999998</v>
      </c>
      <c r="AG40" s="25">
        <v>0.27306271999999998</v>
      </c>
      <c r="AH40" s="25">
        <v>0.27621409000000002</v>
      </c>
      <c r="AI40" s="25">
        <v>0.29243595</v>
      </c>
      <c r="AJ40" s="25" t="s">
        <v>0</v>
      </c>
      <c r="AK40" s="3">
        <f>AVERAGE(A40:AJ40)</f>
        <v>0.30807599026470589</v>
      </c>
      <c r="AL40" s="4">
        <v>-66.4435</v>
      </c>
      <c r="AM40" s="6" t="s">
        <v>94</v>
      </c>
      <c r="AO40" s="2">
        <f>SUM(A73:AJ74)/40</f>
        <v>0.28457392947499999</v>
      </c>
      <c r="AP40" s="2">
        <f>((AK40-AK$3)*100)/AK$3</f>
        <v>3.5596803391967669</v>
      </c>
      <c r="AQ40" s="2"/>
      <c r="AR40" s="6" t="s">
        <v>94</v>
      </c>
      <c r="AS40" s="2"/>
      <c r="AT40" s="2">
        <f>((AO40-AO$3)*100)/AO$3</f>
        <v>-1.3110058467953816</v>
      </c>
      <c r="AU40" s="2"/>
    </row>
    <row r="41" spans="1:50" x14ac:dyDescent="0.25">
      <c r="A41" s="27">
        <v>0.36278856999999998</v>
      </c>
      <c r="B41" s="28">
        <v>0.32145205999999998</v>
      </c>
      <c r="C41" s="27">
        <v>0.2660151</v>
      </c>
      <c r="D41" s="27">
        <v>0.25671817000000002</v>
      </c>
      <c r="E41" s="27">
        <v>0.27012853399999998</v>
      </c>
      <c r="F41" s="27">
        <v>0.28686421000000001</v>
      </c>
      <c r="G41" s="27">
        <v>0.34505910000000001</v>
      </c>
      <c r="H41" s="27">
        <v>0.26213694500000001</v>
      </c>
      <c r="I41" s="27">
        <v>0.24767275999999999</v>
      </c>
      <c r="J41" s="27">
        <v>0.25590716000000002</v>
      </c>
      <c r="K41" s="27">
        <v>0.31689644</v>
      </c>
      <c r="L41" s="27">
        <v>0.31188018000000001</v>
      </c>
      <c r="M41" s="27">
        <v>0.26782064</v>
      </c>
      <c r="N41" s="27">
        <v>0.30396888</v>
      </c>
      <c r="O41" s="27">
        <v>0.30705201999999998</v>
      </c>
      <c r="P41" s="27">
        <v>0.26030674999999998</v>
      </c>
      <c r="Q41" s="27">
        <v>0.32674903</v>
      </c>
      <c r="R41" s="27">
        <v>0.26153509000000003</v>
      </c>
      <c r="S41" s="27">
        <v>0.23462437</v>
      </c>
      <c r="T41" s="27">
        <v>0.28989401999999997</v>
      </c>
      <c r="U41" s="27">
        <v>0.26798246399999998</v>
      </c>
      <c r="V41" s="27">
        <v>0.27226097999999999</v>
      </c>
      <c r="W41" s="27">
        <v>0.30419315000000002</v>
      </c>
      <c r="X41" s="27">
        <v>0.34475301000000003</v>
      </c>
      <c r="Y41" s="27">
        <v>0.32932046999999998</v>
      </c>
      <c r="Z41" s="27">
        <v>0.33824946</v>
      </c>
      <c r="AA41" s="27">
        <v>0.33782300999999998</v>
      </c>
      <c r="AB41" s="27">
        <v>0.32587831</v>
      </c>
      <c r="AC41" s="27">
        <v>0.32109367500000002</v>
      </c>
      <c r="AD41" s="27">
        <v>0.33370427000000003</v>
      </c>
      <c r="AE41" s="27">
        <v>0.33961740499999998</v>
      </c>
      <c r="AF41" s="27">
        <v>0.33529522</v>
      </c>
      <c r="AG41" s="27">
        <v>0.31308937999999997</v>
      </c>
      <c r="AH41" s="27">
        <v>0.33581904000000001</v>
      </c>
      <c r="AI41" s="27">
        <v>0.33171294000000001</v>
      </c>
      <c r="AJ41" s="27">
        <v>0.33951819</v>
      </c>
      <c r="AK41" s="3">
        <f t="shared" si="0"/>
        <v>0.30349391674999998</v>
      </c>
      <c r="AL41" s="9">
        <v>-59.441600000000001</v>
      </c>
      <c r="AM41" s="6" t="s">
        <v>116</v>
      </c>
      <c r="AO41" s="2">
        <f>SUM(A39:AJ40)/34</f>
        <v>0.30807599026470589</v>
      </c>
      <c r="AP41" s="2">
        <f>((AK41-AK$4)*100)/AK$4</f>
        <v>-4.6587882267846688</v>
      </c>
      <c r="AQ41" s="2"/>
      <c r="AR41" s="6" t="s">
        <v>116</v>
      </c>
      <c r="AS41" s="2"/>
      <c r="AT41" s="1">
        <f>((AO41-AO$4)*100)/AO$4</f>
        <v>3.5596803391967669</v>
      </c>
    </row>
    <row r="42" spans="1:50" x14ac:dyDescent="0.25">
      <c r="A42" s="27">
        <v>0.28980402999999999</v>
      </c>
      <c r="B42" s="28">
        <v>0.27985189399999999</v>
      </c>
      <c r="C42" s="27">
        <v>0.27004045999999998</v>
      </c>
      <c r="D42" s="27">
        <v>0.27156472999999998</v>
      </c>
      <c r="E42" s="27">
        <v>0.26302552400000001</v>
      </c>
      <c r="F42" s="27">
        <v>0.25408895599999998</v>
      </c>
      <c r="G42" s="27">
        <v>0.24793235499999999</v>
      </c>
      <c r="H42" s="27">
        <v>0.25000966000000002</v>
      </c>
      <c r="I42" s="27">
        <v>0.27316056999999999</v>
      </c>
      <c r="J42" s="27">
        <v>0.28231887500000002</v>
      </c>
      <c r="K42" s="27">
        <v>0.28973177999999999</v>
      </c>
      <c r="L42" s="27">
        <v>0.28749097400000001</v>
      </c>
      <c r="M42" s="27">
        <v>0.28341136</v>
      </c>
      <c r="N42" s="27">
        <v>0.27533338000000002</v>
      </c>
      <c r="O42" s="27">
        <v>0.27306419999999998</v>
      </c>
      <c r="P42" s="27">
        <v>0.26520360599999998</v>
      </c>
      <c r="Q42" s="27">
        <v>0.26137838600000002</v>
      </c>
      <c r="R42" s="27">
        <v>0.25041162500000003</v>
      </c>
      <c r="S42" s="27">
        <v>0.231427194</v>
      </c>
      <c r="T42" s="27">
        <v>0.26908968999999999</v>
      </c>
      <c r="U42" s="27">
        <v>0.27136629000000001</v>
      </c>
      <c r="V42" s="27">
        <v>0.30625703999999998</v>
      </c>
      <c r="W42" s="27">
        <v>0.31967353999999998</v>
      </c>
      <c r="X42" s="27">
        <v>0.31904244999999998</v>
      </c>
      <c r="Y42" s="27">
        <v>0.31976374499999999</v>
      </c>
      <c r="Z42" s="27">
        <v>0.32125312</v>
      </c>
      <c r="AA42" s="27">
        <v>0.31435855600000001</v>
      </c>
      <c r="AB42" s="27">
        <v>0.30440303000000002</v>
      </c>
      <c r="AC42" s="27">
        <v>0.29535902000000003</v>
      </c>
      <c r="AD42" s="27">
        <v>0.30368605999999998</v>
      </c>
      <c r="AE42" s="27">
        <v>0.31405142000000003</v>
      </c>
      <c r="AF42" s="27">
        <v>0.31090772500000002</v>
      </c>
      <c r="AG42" s="27">
        <v>0.30344080000000001</v>
      </c>
      <c r="AH42" s="27">
        <v>0.30417318999999998</v>
      </c>
      <c r="AI42" s="27">
        <v>0.29928343499999999</v>
      </c>
      <c r="AJ42" s="27">
        <v>0.29290250000000001</v>
      </c>
      <c r="AK42" s="3">
        <f t="shared" si="0"/>
        <v>0.28522947694444445</v>
      </c>
      <c r="AL42" s="21">
        <v>-53.663899999999998</v>
      </c>
      <c r="AM42" s="10" t="s">
        <v>94</v>
      </c>
      <c r="AO42" s="2">
        <f>SUM(A71:AJ72)/26</f>
        <v>0.28105573842307696</v>
      </c>
      <c r="AP42" s="2">
        <f>((AK42-AK$5)*100)/AK$5</f>
        <v>-0.79839257463793023</v>
      </c>
      <c r="AQ42" s="2"/>
      <c r="AR42" s="10" t="s">
        <v>94</v>
      </c>
      <c r="AS42" s="2"/>
      <c r="AT42" s="1">
        <f>((AO42-AO$5)*100)/AO$5</f>
        <v>-7.067936056530467</v>
      </c>
    </row>
    <row r="43" spans="1:50" x14ac:dyDescent="0.25">
      <c r="A43" s="29">
        <v>0.27793949499999998</v>
      </c>
      <c r="B43" s="30">
        <v>0.27521515000000002</v>
      </c>
      <c r="C43" s="29">
        <v>0.26621850400000002</v>
      </c>
      <c r="D43" s="29">
        <v>0.27225643999999999</v>
      </c>
      <c r="E43" s="31">
        <v>0.27391004000000002</v>
      </c>
      <c r="F43" s="31">
        <v>0.26677617999999997</v>
      </c>
      <c r="G43" s="31">
        <v>0.26751321</v>
      </c>
      <c r="H43" s="31">
        <v>0.27000700999999999</v>
      </c>
      <c r="I43" s="31">
        <v>0.28241846999999998</v>
      </c>
      <c r="J43" s="31">
        <v>0.28967573000000002</v>
      </c>
      <c r="K43" s="31">
        <v>0.28678187399999999</v>
      </c>
      <c r="L43" s="31">
        <v>0.28294067000000001</v>
      </c>
      <c r="M43" s="31">
        <v>0.27768953000000002</v>
      </c>
      <c r="N43" s="31">
        <v>0.27598634999999999</v>
      </c>
      <c r="O43" s="31">
        <v>0.27171455999999999</v>
      </c>
      <c r="P43" s="31">
        <v>0.26793689999999998</v>
      </c>
      <c r="Q43" s="32">
        <v>0.26313792600000002</v>
      </c>
      <c r="R43" s="32">
        <v>0.26195889</v>
      </c>
      <c r="S43" s="33">
        <v>0.23780178499999999</v>
      </c>
      <c r="T43" s="33" t="s">
        <v>0</v>
      </c>
      <c r="U43" s="33">
        <v>0.32673041000000003</v>
      </c>
      <c r="V43" s="33">
        <v>0.33295038999999998</v>
      </c>
      <c r="W43" s="33">
        <v>0.33550479</v>
      </c>
      <c r="X43" s="33">
        <v>0.33082919999999999</v>
      </c>
      <c r="Y43" s="33">
        <v>0.32719645000000003</v>
      </c>
      <c r="Z43" s="33">
        <v>0.32109813999999998</v>
      </c>
      <c r="AA43" s="33">
        <v>0.30184767000000001</v>
      </c>
      <c r="AB43" s="33">
        <v>0.29706164000000002</v>
      </c>
      <c r="AC43" s="29">
        <v>0.29100358999999998</v>
      </c>
      <c r="AD43" s="29">
        <v>0.29384869000000002</v>
      </c>
      <c r="AE43" s="29">
        <v>0.30274044</v>
      </c>
      <c r="AF43" s="29">
        <v>0.30557867</v>
      </c>
      <c r="AG43" s="29">
        <v>0.28370492000000003</v>
      </c>
      <c r="AH43" s="29">
        <v>0.28455564</v>
      </c>
      <c r="AI43" s="29">
        <v>0.27651231999999998</v>
      </c>
      <c r="AJ43" s="29">
        <v>0.28080916500000003</v>
      </c>
      <c r="AK43" s="3">
        <f t="shared" si="0"/>
        <v>0.28742430968571425</v>
      </c>
      <c r="AL43" s="1">
        <v>-48.590400000000002</v>
      </c>
      <c r="AM43" s="10" t="s">
        <v>116</v>
      </c>
      <c r="AO43" s="2">
        <f>SUM(A41:AJ42)/72</f>
        <v>0.29436169684722224</v>
      </c>
      <c r="AP43" s="2">
        <f>((AK43-AK$6)*100)/AK$6</f>
        <v>-1.2790612543976387</v>
      </c>
      <c r="AQ43" s="2"/>
      <c r="AR43" s="10" t="s">
        <v>116</v>
      </c>
      <c r="AS43" s="2"/>
      <c r="AT43" s="1">
        <f>((AO43-AO$6)*100)/AO$6</f>
        <v>-2.8267138091373689</v>
      </c>
    </row>
    <row r="44" spans="1:50" x14ac:dyDescent="0.25">
      <c r="A44" s="29">
        <v>0.27883408999999998</v>
      </c>
      <c r="B44" s="30">
        <v>0.28051288000000002</v>
      </c>
      <c r="C44" s="29">
        <v>0.28429608400000012</v>
      </c>
      <c r="D44" s="29">
        <v>0.29032173</v>
      </c>
      <c r="E44" s="31">
        <v>0.28770785999999998</v>
      </c>
      <c r="F44" s="31">
        <v>0.27909697</v>
      </c>
      <c r="G44" s="31">
        <v>0.26929672999999998</v>
      </c>
      <c r="H44" s="31">
        <v>0.25186401000000003</v>
      </c>
      <c r="I44" s="31">
        <v>0.27306639599999999</v>
      </c>
      <c r="J44" s="31">
        <v>0.26681067000000003</v>
      </c>
      <c r="K44" s="31">
        <v>0.26958599999999999</v>
      </c>
      <c r="L44" s="31">
        <v>0.27032984999999998</v>
      </c>
      <c r="M44" s="31">
        <v>0.27203781999999999</v>
      </c>
      <c r="N44" s="31">
        <v>0.27410431000000002</v>
      </c>
      <c r="O44" s="31">
        <v>0.27561502999999998</v>
      </c>
      <c r="P44" s="31">
        <v>0.27776748400000001</v>
      </c>
      <c r="Q44" s="32">
        <v>0.27797787000000002</v>
      </c>
      <c r="R44" s="32">
        <v>0.278820385</v>
      </c>
      <c r="S44" s="33">
        <v>0.25316587000000002</v>
      </c>
      <c r="T44" s="33" t="s">
        <v>0</v>
      </c>
      <c r="U44" s="33">
        <v>0.33878459</v>
      </c>
      <c r="V44" s="33">
        <v>0.33699544999999997</v>
      </c>
      <c r="W44" s="33">
        <v>0.33692200999999999</v>
      </c>
      <c r="X44" s="33">
        <v>0.32944999000000003</v>
      </c>
      <c r="Y44" s="33">
        <v>0.32420596000000002</v>
      </c>
      <c r="Z44" s="33">
        <v>0.31054760999999997</v>
      </c>
      <c r="AA44" s="33">
        <v>0.30211416000000002</v>
      </c>
      <c r="AB44" s="33">
        <v>0.30125037999999998</v>
      </c>
      <c r="AC44" s="29">
        <v>0.29540355000000001</v>
      </c>
      <c r="AD44" s="29">
        <v>0.27680958</v>
      </c>
      <c r="AE44" s="29">
        <v>0.27370278999999997</v>
      </c>
      <c r="AF44" s="29">
        <v>0.28493002499999998</v>
      </c>
      <c r="AG44" s="29">
        <v>0.26959811</v>
      </c>
      <c r="AH44" s="29">
        <v>0.26469700000000002</v>
      </c>
      <c r="AI44" s="29">
        <v>0.26639895499999999</v>
      </c>
      <c r="AJ44" s="29">
        <v>0.27328648999999999</v>
      </c>
      <c r="AK44" s="3">
        <f t="shared" si="0"/>
        <v>0.28560881968571433</v>
      </c>
      <c r="AL44" s="1">
        <v>-43.982999999999997</v>
      </c>
      <c r="AM44" s="11" t="s">
        <v>99</v>
      </c>
      <c r="AO44" s="2">
        <f>SUM(A66:R70)/56</f>
        <v>0.26492102566071429</v>
      </c>
      <c r="AP44" s="2">
        <f>((AK44-AK$7)*100)/AK$7</f>
        <v>-2.2606040879843841</v>
      </c>
      <c r="AR44" s="11" t="s">
        <v>99</v>
      </c>
      <c r="AS44" s="2"/>
      <c r="AT44" s="1">
        <f>((AO44-AO$7)*100)/AO$7</f>
        <v>-3.6212060394341425</v>
      </c>
    </row>
    <row r="45" spans="1:50" x14ac:dyDescent="0.25">
      <c r="A45" s="29">
        <v>0.29883693</v>
      </c>
      <c r="B45" s="30">
        <v>0.29774036999999998</v>
      </c>
      <c r="C45" s="29">
        <v>0.28394195</v>
      </c>
      <c r="D45" s="29">
        <v>0.26580386</v>
      </c>
      <c r="E45" s="31">
        <v>0.26597999500000002</v>
      </c>
      <c r="F45" s="31">
        <v>0.26189413</v>
      </c>
      <c r="G45" s="31">
        <v>0.25245941</v>
      </c>
      <c r="H45" s="31">
        <v>0.24797704000000001</v>
      </c>
      <c r="I45" s="31">
        <v>0.24623845999999999</v>
      </c>
      <c r="J45" s="31">
        <v>0.23897909000000001</v>
      </c>
      <c r="K45" s="31">
        <v>0.24275785</v>
      </c>
      <c r="L45" s="31">
        <v>0.25033259000000002</v>
      </c>
      <c r="M45" s="31">
        <v>0.25330063000000003</v>
      </c>
      <c r="N45" s="31">
        <v>0.25735613000000002</v>
      </c>
      <c r="O45" s="31">
        <v>0.26523732500000002</v>
      </c>
      <c r="P45" s="31">
        <v>0.26774290499999998</v>
      </c>
      <c r="Q45" s="32">
        <v>0.27349336000000002</v>
      </c>
      <c r="R45" s="32">
        <v>0.27667682999999998</v>
      </c>
      <c r="S45" s="33">
        <v>0.24881487999999999</v>
      </c>
      <c r="T45" s="33" t="s">
        <v>0</v>
      </c>
      <c r="U45" s="33">
        <v>0.32902678000000002</v>
      </c>
      <c r="V45" s="33">
        <v>0.30356459000000002</v>
      </c>
      <c r="W45" s="33">
        <v>0.30431478000000001</v>
      </c>
      <c r="X45" s="33">
        <v>0.30462464500000003</v>
      </c>
      <c r="Y45" s="33">
        <v>0.29988753000000001</v>
      </c>
      <c r="Z45" s="33">
        <v>0.29872501499999998</v>
      </c>
      <c r="AA45" s="33">
        <v>0.29883330000000002</v>
      </c>
      <c r="AB45" s="33">
        <v>0.30676297000000002</v>
      </c>
      <c r="AC45" s="29">
        <v>0.30466996400000002</v>
      </c>
      <c r="AD45" s="29">
        <v>0.25871712400000002</v>
      </c>
      <c r="AE45" s="29">
        <v>0.24799207600000001</v>
      </c>
      <c r="AF45" s="29">
        <v>0.25224594</v>
      </c>
      <c r="AG45" s="29">
        <v>0.24859771</v>
      </c>
      <c r="AH45" s="29">
        <v>0.25927297999999999</v>
      </c>
      <c r="AI45" s="29">
        <v>0.27212386999999999</v>
      </c>
      <c r="AJ45" s="29">
        <v>0.28875149999999999</v>
      </c>
      <c r="AK45" s="3">
        <f t="shared" si="0"/>
        <v>0.27353355740000002</v>
      </c>
      <c r="AL45" s="1">
        <v>-39.709000000000003</v>
      </c>
      <c r="AM45" s="11" t="s">
        <v>102</v>
      </c>
      <c r="AO45" s="2">
        <f>SUM(E43:R47)/68</f>
        <v>0.25348288195588231</v>
      </c>
      <c r="AP45" s="2">
        <f>((AK45-AK$8)*100)/AK$8</f>
        <v>-3.5740846508922433</v>
      </c>
      <c r="AR45" s="11" t="s">
        <v>102</v>
      </c>
      <c r="AS45" s="2"/>
      <c r="AT45" s="1">
        <f>((AO45-AO$8)*100)/AO$8</f>
        <v>-3.3746708103205219</v>
      </c>
    </row>
    <row r="46" spans="1:50" x14ac:dyDescent="0.25">
      <c r="A46" s="29">
        <v>0.29005476000000002</v>
      </c>
      <c r="B46" s="30">
        <v>0.27377336000000002</v>
      </c>
      <c r="C46" s="29">
        <v>0.244335685</v>
      </c>
      <c r="D46" s="29">
        <v>0.22315193999999999</v>
      </c>
      <c r="E46" s="31" t="s">
        <v>0</v>
      </c>
      <c r="F46" s="31">
        <v>0.26988435999999999</v>
      </c>
      <c r="G46" s="31">
        <v>0.25303081999999999</v>
      </c>
      <c r="H46" s="31">
        <v>0.23405050999999999</v>
      </c>
      <c r="I46" s="31">
        <v>0.23023782000000001</v>
      </c>
      <c r="J46" s="31">
        <v>0.22874723499999999</v>
      </c>
      <c r="K46" s="31">
        <v>0.23391505000000001</v>
      </c>
      <c r="L46" s="31">
        <v>0.23832412</v>
      </c>
      <c r="M46" s="31">
        <v>0.23678288</v>
      </c>
      <c r="N46" s="31">
        <v>0.23667112000000001</v>
      </c>
      <c r="O46" s="31">
        <v>0.24100202000000001</v>
      </c>
      <c r="P46" s="31">
        <v>0.24648255999999999</v>
      </c>
      <c r="Q46" s="32">
        <v>0.25102902999999999</v>
      </c>
      <c r="R46" s="32">
        <v>0.24642458</v>
      </c>
      <c r="S46" s="33">
        <v>0.23704305000000001</v>
      </c>
      <c r="T46" s="33" t="s">
        <v>0</v>
      </c>
      <c r="U46" s="33">
        <v>0.34979961999999998</v>
      </c>
      <c r="V46" s="33">
        <v>0.28362738999999998</v>
      </c>
      <c r="W46" s="33">
        <v>0.26444557000000002</v>
      </c>
      <c r="X46" s="33">
        <v>0.26407016500000002</v>
      </c>
      <c r="Y46" s="33">
        <v>0.27133174999999998</v>
      </c>
      <c r="Z46" s="33">
        <v>0.27768295999999998</v>
      </c>
      <c r="AA46" s="33">
        <v>0.28821564999999999</v>
      </c>
      <c r="AB46" s="33">
        <v>0.29952906000000001</v>
      </c>
      <c r="AC46" s="29">
        <v>0.35057308999999998</v>
      </c>
      <c r="AD46" s="29">
        <v>0.25271091499999998</v>
      </c>
      <c r="AE46" s="29">
        <v>0.22651695499999999</v>
      </c>
      <c r="AF46" s="29">
        <v>0.24060354</v>
      </c>
      <c r="AG46" s="29">
        <v>0.25781984000000002</v>
      </c>
      <c r="AH46" s="29">
        <v>0.27761904999999998</v>
      </c>
      <c r="AI46" s="29">
        <v>0.29669298999999999</v>
      </c>
      <c r="AJ46" s="29">
        <v>0.30232453999999997</v>
      </c>
      <c r="AK46" s="3">
        <f t="shared" si="0"/>
        <v>0.2623089407352942</v>
      </c>
      <c r="AL46" s="1">
        <v>-35.685299999999998</v>
      </c>
      <c r="AM46" s="12" t="s">
        <v>105</v>
      </c>
      <c r="AO46" s="2">
        <f>SUM(S66:Z70)/35</f>
        <v>0.26275494134285715</v>
      </c>
      <c r="AP46" s="2">
        <f>((AK46-AK$9)*100)/AK$9</f>
        <v>-4.3298263720591432</v>
      </c>
      <c r="AR46" s="12" t="s">
        <v>105</v>
      </c>
      <c r="AS46" s="2"/>
      <c r="AT46" s="1">
        <f>((AO46-AO$9)*100)/AO$9</f>
        <v>-3.4583423973227001</v>
      </c>
    </row>
    <row r="47" spans="1:50" x14ac:dyDescent="0.25">
      <c r="A47" s="29">
        <v>0.24335647999999999</v>
      </c>
      <c r="B47" s="30">
        <v>0.23206104</v>
      </c>
      <c r="C47" s="29">
        <v>0.22082319</v>
      </c>
      <c r="D47" s="29" t="s">
        <v>0</v>
      </c>
      <c r="E47" s="31" t="s">
        <v>0</v>
      </c>
      <c r="F47" s="31">
        <v>0.26587039000000001</v>
      </c>
      <c r="G47" s="31">
        <v>0.22786461</v>
      </c>
      <c r="H47" s="31">
        <v>0.21347540500000001</v>
      </c>
      <c r="I47" s="31">
        <v>0.20660587999999999</v>
      </c>
      <c r="J47" s="31">
        <v>0.20372924000000001</v>
      </c>
      <c r="K47" s="31">
        <v>0.19996023499999999</v>
      </c>
      <c r="L47" s="31">
        <v>0.19689097999999999</v>
      </c>
      <c r="M47" s="31">
        <v>0.20739178</v>
      </c>
      <c r="N47" s="31">
        <v>0.21300427</v>
      </c>
      <c r="O47" s="31">
        <v>0.218298244</v>
      </c>
      <c r="P47" s="31">
        <v>0.22273213</v>
      </c>
      <c r="Q47" s="32">
        <v>0.22519957400000001</v>
      </c>
      <c r="R47" s="32">
        <v>0.22627665999999999</v>
      </c>
      <c r="S47" s="33">
        <v>0.2294899</v>
      </c>
      <c r="T47" s="33" t="s">
        <v>0</v>
      </c>
      <c r="U47" s="33" t="s">
        <v>0</v>
      </c>
      <c r="V47" s="33">
        <v>0.27507250599999999</v>
      </c>
      <c r="W47" s="33">
        <v>0.23463843000000001</v>
      </c>
      <c r="X47" s="33">
        <v>0.23715897999999999</v>
      </c>
      <c r="Y47" s="33">
        <v>0.25324184399999999</v>
      </c>
      <c r="Z47" s="33">
        <v>0.25441415000000001</v>
      </c>
      <c r="AA47" s="33">
        <v>0.25242806000000001</v>
      </c>
      <c r="AB47" s="33">
        <v>0.27191289000000002</v>
      </c>
      <c r="AC47" s="29" t="s">
        <v>0</v>
      </c>
      <c r="AD47" s="29">
        <v>0.25078931999999998</v>
      </c>
      <c r="AE47" s="29">
        <v>0.21639929999999999</v>
      </c>
      <c r="AF47" s="29">
        <v>0.21268928000000001</v>
      </c>
      <c r="AG47" s="29">
        <v>0.225873665</v>
      </c>
      <c r="AH47" s="29">
        <v>0.25997198999999999</v>
      </c>
      <c r="AI47" s="29">
        <v>0.27373165999999999</v>
      </c>
      <c r="AJ47" s="29">
        <v>0.26165727999999999</v>
      </c>
      <c r="AK47" s="3">
        <f t="shared" si="0"/>
        <v>0.23332288267741935</v>
      </c>
      <c r="AL47" s="1">
        <v>-31.855</v>
      </c>
      <c r="AM47" s="12" t="s">
        <v>108</v>
      </c>
      <c r="AO47" s="2">
        <f>SUM(S43:AB47)/44</f>
        <v>0.29279802181818182</v>
      </c>
      <c r="AP47" s="2">
        <f>((AK47-AK$10)*100)/AK$10</f>
        <v>-4.108936903202725</v>
      </c>
      <c r="AR47" s="12" t="s">
        <v>108</v>
      </c>
      <c r="AS47" s="2"/>
      <c r="AT47" s="1">
        <f>((AO47-AO$10)*100)/AO$10</f>
        <v>-3.0798857386375005</v>
      </c>
    </row>
    <row r="48" spans="1:50" x14ac:dyDescent="0.25">
      <c r="A48" s="29">
        <v>0.22073635999999999</v>
      </c>
      <c r="B48" s="30">
        <v>0.22304573</v>
      </c>
      <c r="C48" s="29" t="s">
        <v>0</v>
      </c>
      <c r="D48" s="29" t="s">
        <v>0</v>
      </c>
      <c r="E48" s="34" t="s">
        <v>0</v>
      </c>
      <c r="F48" s="34">
        <v>0.23940811400000001</v>
      </c>
      <c r="G48" s="34">
        <v>0.20686521999999999</v>
      </c>
      <c r="H48" s="34">
        <v>0.20376141</v>
      </c>
      <c r="I48" s="34">
        <v>0.20293406999999999</v>
      </c>
      <c r="J48" s="34">
        <v>0.20258475000000001</v>
      </c>
      <c r="K48" s="34">
        <v>0.201855544</v>
      </c>
      <c r="L48" s="34">
        <v>0.19938577599999999</v>
      </c>
      <c r="M48" s="34">
        <v>0.19849973000000001</v>
      </c>
      <c r="N48" s="34">
        <v>0.19877927400000001</v>
      </c>
      <c r="O48" s="34">
        <v>0.20085140000000001</v>
      </c>
      <c r="P48" s="34">
        <v>0.20480643000000001</v>
      </c>
      <c r="Q48" s="34">
        <v>0.20919408</v>
      </c>
      <c r="R48" s="34">
        <v>0.21497704000000001</v>
      </c>
      <c r="S48" s="35">
        <v>0.22343108</v>
      </c>
      <c r="T48" s="35" t="s">
        <v>0</v>
      </c>
      <c r="U48" s="35" t="s">
        <v>0</v>
      </c>
      <c r="V48" s="35">
        <v>0.26746690000000001</v>
      </c>
      <c r="W48" s="35">
        <v>0.22738112999999999</v>
      </c>
      <c r="X48" s="35">
        <v>0.21357762999999999</v>
      </c>
      <c r="Y48" s="35">
        <v>0.22023303</v>
      </c>
      <c r="Z48" s="35">
        <v>0.22461255999999999</v>
      </c>
      <c r="AA48" s="35">
        <v>0.23697868</v>
      </c>
      <c r="AB48" s="35">
        <v>0.27354150599999999</v>
      </c>
      <c r="AC48" s="36" t="s">
        <v>0</v>
      </c>
      <c r="AD48" s="29">
        <v>0.24054281</v>
      </c>
      <c r="AE48" s="29">
        <v>0.22483884000000001</v>
      </c>
      <c r="AF48" s="29">
        <v>0.21385327000000001</v>
      </c>
      <c r="AG48" s="29">
        <v>0.21322463999999999</v>
      </c>
      <c r="AH48" s="29">
        <v>0.21932684999999999</v>
      </c>
      <c r="AI48" s="29">
        <v>0.224830634</v>
      </c>
      <c r="AJ48" s="29">
        <v>0.22095592</v>
      </c>
      <c r="AK48" s="3">
        <f t="shared" si="0"/>
        <v>0.21908268026666666</v>
      </c>
      <c r="AL48" s="13">
        <v>-28.178599999999999</v>
      </c>
      <c r="AM48" s="14" t="s">
        <v>99</v>
      </c>
      <c r="AO48" s="7">
        <f>(SUM(B57:O65)+SUM(P57:R61))/140</f>
        <v>0.21354085675714282</v>
      </c>
      <c r="AP48" s="2">
        <f>((AK48-AK$11)*100)/AK$11</f>
        <v>-3.7531996483828389</v>
      </c>
      <c r="AR48" s="14" t="s">
        <v>99</v>
      </c>
      <c r="AS48" s="2"/>
      <c r="AT48" s="1">
        <f>((AO48-AO$11)*100)/AO$11</f>
        <v>-3.8865322501113981</v>
      </c>
      <c r="AU48">
        <f>SUM(AT48:AT51)/4</f>
        <v>-4.2737753334195983</v>
      </c>
    </row>
    <row r="49" spans="1:46" x14ac:dyDescent="0.25">
      <c r="A49" s="29">
        <v>0.21542915000000001</v>
      </c>
      <c r="B49" s="30">
        <v>0.21618598</v>
      </c>
      <c r="C49" s="29" t="s">
        <v>0</v>
      </c>
      <c r="D49" s="29" t="s">
        <v>0</v>
      </c>
      <c r="E49" s="34" t="s">
        <v>0</v>
      </c>
      <c r="F49" s="34">
        <v>0.23368135600000001</v>
      </c>
      <c r="G49" s="34">
        <v>0.20241232000000001</v>
      </c>
      <c r="H49" s="34">
        <v>0.20015951000000001</v>
      </c>
      <c r="I49" s="34">
        <v>0.20151521</v>
      </c>
      <c r="J49" s="34">
        <v>0.20289605999999999</v>
      </c>
      <c r="K49" s="34">
        <v>0.20241101</v>
      </c>
      <c r="L49" s="34">
        <v>0.19986875000000001</v>
      </c>
      <c r="M49" s="34">
        <v>0.19636646499999999</v>
      </c>
      <c r="N49" s="34">
        <v>0.19774359999999999</v>
      </c>
      <c r="O49" s="34">
        <v>0.20040427999999999</v>
      </c>
      <c r="P49" s="34">
        <v>0.20546861499999999</v>
      </c>
      <c r="Q49" s="34">
        <v>0.20898296999999999</v>
      </c>
      <c r="R49" s="34">
        <v>0.21274652999999999</v>
      </c>
      <c r="S49" s="35">
        <v>0.21667122</v>
      </c>
      <c r="T49" s="35" t="s">
        <v>0</v>
      </c>
      <c r="U49" s="35" t="s">
        <v>0</v>
      </c>
      <c r="V49" s="35">
        <v>0.29702454</v>
      </c>
      <c r="W49" s="35">
        <v>0.23631774999999999</v>
      </c>
      <c r="X49" s="35">
        <v>0.21002937999999999</v>
      </c>
      <c r="Y49" s="35">
        <v>0.21502336499999999</v>
      </c>
      <c r="Z49" s="35">
        <v>0.22449393000000001</v>
      </c>
      <c r="AA49" s="35">
        <v>0.24490509999999999</v>
      </c>
      <c r="AB49" s="35">
        <v>0.27460900999999999</v>
      </c>
      <c r="AC49" s="36" t="s">
        <v>0</v>
      </c>
      <c r="AD49" s="29">
        <v>0.24517026</v>
      </c>
      <c r="AE49" s="29">
        <v>0.23370743999999999</v>
      </c>
      <c r="AF49" s="29">
        <v>0.21397182000000001</v>
      </c>
      <c r="AG49" s="29">
        <v>0.21449471000000001</v>
      </c>
      <c r="AH49" s="29">
        <v>0.21718546999999999</v>
      </c>
      <c r="AI49" s="29">
        <v>0.219092964</v>
      </c>
      <c r="AJ49" s="29">
        <v>0.21791082000000001</v>
      </c>
      <c r="AK49" s="3">
        <f t="shared" si="0"/>
        <v>0.21922931950000007</v>
      </c>
      <c r="AL49" s="13">
        <v>-24.624300000000002</v>
      </c>
      <c r="AM49" s="14" t="s">
        <v>102</v>
      </c>
      <c r="AO49" s="2">
        <f>SUM(E48:R56)/126</f>
        <v>0.20882430986507938</v>
      </c>
      <c r="AP49" s="2">
        <f>((AK49-AK$12)*100)/AK$12</f>
        <v>-3.7091550081652729</v>
      </c>
      <c r="AR49" s="14" t="s">
        <v>102</v>
      </c>
      <c r="AS49" s="2"/>
      <c r="AT49" s="1">
        <f>((AO49-AO$12)*100)/AO$12</f>
        <v>-4.1764373552655156</v>
      </c>
    </row>
    <row r="50" spans="1:46" x14ac:dyDescent="0.25">
      <c r="A50" s="29">
        <v>0.21749489999999999</v>
      </c>
      <c r="B50" s="30">
        <v>0.21670534999999999</v>
      </c>
      <c r="C50" s="29" t="s">
        <v>0</v>
      </c>
      <c r="D50" s="29" t="s">
        <v>0</v>
      </c>
      <c r="E50" s="34" t="s">
        <v>0</v>
      </c>
      <c r="F50" s="34">
        <v>0.23043147</v>
      </c>
      <c r="G50" s="34">
        <v>0.20078899</v>
      </c>
      <c r="H50" s="34">
        <v>0.19742526399999999</v>
      </c>
      <c r="I50" s="34">
        <v>0.19374706</v>
      </c>
      <c r="J50" s="34">
        <v>0.19226873999999999</v>
      </c>
      <c r="K50" s="34">
        <v>0.19708390000000001</v>
      </c>
      <c r="L50" s="34">
        <v>0.19612215999999999</v>
      </c>
      <c r="M50" s="34">
        <v>0.195481774</v>
      </c>
      <c r="N50" s="34">
        <v>0.19888050600000001</v>
      </c>
      <c r="O50" s="34">
        <v>0.20548458999999999</v>
      </c>
      <c r="P50" s="34">
        <v>0.20764179999999999</v>
      </c>
      <c r="Q50" s="34">
        <v>0.21015259999999999</v>
      </c>
      <c r="R50" s="34">
        <v>0.21128504000000001</v>
      </c>
      <c r="S50" s="35">
        <v>0.21222853</v>
      </c>
      <c r="T50" s="35" t="s">
        <v>0</v>
      </c>
      <c r="U50" s="35" t="s">
        <v>0</v>
      </c>
      <c r="V50" s="35" t="s">
        <v>0</v>
      </c>
      <c r="W50" s="35">
        <v>0.22545863999999999</v>
      </c>
      <c r="X50" s="35">
        <v>0.21257226600000001</v>
      </c>
      <c r="Y50" s="35">
        <v>0.21562148</v>
      </c>
      <c r="Z50" s="35">
        <v>0.22572426500000001</v>
      </c>
      <c r="AA50" s="35">
        <v>0.26014066000000002</v>
      </c>
      <c r="AB50" s="35" t="s">
        <v>0</v>
      </c>
      <c r="AC50" s="36" t="s">
        <v>0</v>
      </c>
      <c r="AD50" s="29">
        <v>0.27127047599999998</v>
      </c>
      <c r="AE50" s="29">
        <v>0.27159146000000001</v>
      </c>
      <c r="AF50" s="29">
        <v>0.21902674</v>
      </c>
      <c r="AG50" s="29">
        <v>0.21697317999999999</v>
      </c>
      <c r="AH50" s="29">
        <v>0.21945813</v>
      </c>
      <c r="AI50" s="29">
        <v>0.22117855</v>
      </c>
      <c r="AJ50" s="29">
        <v>0.22049811999999999</v>
      </c>
      <c r="AK50" s="3">
        <f t="shared" si="0"/>
        <v>0.21652630860714286</v>
      </c>
      <c r="AL50" s="13">
        <v>-21.168500000000002</v>
      </c>
      <c r="AM50" s="15" t="s">
        <v>105</v>
      </c>
      <c r="AO50" s="2">
        <f>(SUM(S57:AB65)+SUM(P62:R65))/67</f>
        <v>0.22906589999999999</v>
      </c>
      <c r="AP50" s="2">
        <f>((AK50-AK$13)*100)/AK$13</f>
        <v>-3.7534585713854036</v>
      </c>
      <c r="AR50" s="15" t="s">
        <v>105</v>
      </c>
      <c r="AS50" s="2"/>
      <c r="AT50" s="1">
        <f>((AO50-AO$13)*100)/AO$13</f>
        <v>-4.6462129762076181</v>
      </c>
    </row>
    <row r="51" spans="1:46" x14ac:dyDescent="0.25">
      <c r="A51" s="29">
        <v>0.239038626</v>
      </c>
      <c r="B51" s="30">
        <v>0.21791136999999999</v>
      </c>
      <c r="C51" s="29" t="s">
        <v>0</v>
      </c>
      <c r="D51" s="29" t="s">
        <v>0</v>
      </c>
      <c r="E51" s="34">
        <v>0.22639872</v>
      </c>
      <c r="F51" s="34">
        <v>0.246251056</v>
      </c>
      <c r="G51" s="34">
        <v>0.20721287999999999</v>
      </c>
      <c r="H51" s="34">
        <v>0.199719865</v>
      </c>
      <c r="I51" s="34">
        <v>0.18884213999999999</v>
      </c>
      <c r="J51" s="34">
        <v>0.188438721</v>
      </c>
      <c r="K51" s="34">
        <v>0.19000270999999999</v>
      </c>
      <c r="L51" s="34">
        <v>0.189312434</v>
      </c>
      <c r="M51" s="34">
        <v>0.19427723599999999</v>
      </c>
      <c r="N51" s="34">
        <v>0.19991930999999999</v>
      </c>
      <c r="O51" s="34">
        <v>0.20472610999999999</v>
      </c>
      <c r="P51" s="34">
        <v>0.20866529</v>
      </c>
      <c r="Q51" s="34">
        <v>0.21134506</v>
      </c>
      <c r="R51" s="34">
        <v>0.22085855500000001</v>
      </c>
      <c r="S51" s="35">
        <v>0.21734067000000001</v>
      </c>
      <c r="T51" s="35" t="s">
        <v>0</v>
      </c>
      <c r="U51" s="35" t="s">
        <v>0</v>
      </c>
      <c r="V51" s="35" t="s">
        <v>0</v>
      </c>
      <c r="W51" s="35">
        <v>0.22158277000000001</v>
      </c>
      <c r="X51" s="35">
        <v>0.21690097999999999</v>
      </c>
      <c r="Y51" s="35">
        <v>0.21997934999999999</v>
      </c>
      <c r="Z51" s="35">
        <v>0.22866718</v>
      </c>
      <c r="AA51" s="35">
        <v>0.27988237599999999</v>
      </c>
      <c r="AB51" s="35" t="s">
        <v>0</v>
      </c>
      <c r="AC51" s="36" t="s">
        <v>0</v>
      </c>
      <c r="AD51" s="29" t="s">
        <v>0</v>
      </c>
      <c r="AE51" s="29">
        <v>0.24165529999999999</v>
      </c>
      <c r="AF51" s="29">
        <v>0.22463683500000001</v>
      </c>
      <c r="AG51" s="29">
        <v>0.22208903999999999</v>
      </c>
      <c r="AH51" s="29">
        <v>0.22928269000000001</v>
      </c>
      <c r="AI51" s="29">
        <v>0.23469727000000001</v>
      </c>
      <c r="AJ51" s="29">
        <v>0.23616095000000001</v>
      </c>
      <c r="AK51" s="3">
        <f t="shared" si="0"/>
        <v>0.21806412478571427</v>
      </c>
      <c r="AL51" s="13">
        <v>-17.791599999999999</v>
      </c>
      <c r="AM51" s="15" t="s">
        <v>108</v>
      </c>
      <c r="AO51" s="2">
        <f>SUM(S48:AB56)/54</f>
        <v>0.24456174903703706</v>
      </c>
      <c r="AP51" s="1">
        <f>((AK51-AK$14)*100)/AK$14</f>
        <v>-3.8688899706129982</v>
      </c>
      <c r="AR51" s="15" t="s">
        <v>108</v>
      </c>
      <c r="AS51" s="2"/>
      <c r="AT51" s="1">
        <f>((AO51-AO$14)*100)/AO$14</f>
        <v>-4.3859187520938594</v>
      </c>
    </row>
    <row r="52" spans="1:46" x14ac:dyDescent="0.25">
      <c r="A52" s="29">
        <v>0.25615077000000003</v>
      </c>
      <c r="B52" s="30">
        <v>0.23609733999999999</v>
      </c>
      <c r="C52" s="29" t="s">
        <v>0</v>
      </c>
      <c r="D52" s="29" t="s">
        <v>0</v>
      </c>
      <c r="E52" s="34">
        <v>0.24773930399999999</v>
      </c>
      <c r="F52" s="34">
        <v>0.24099042000000001</v>
      </c>
      <c r="G52" s="34">
        <v>0.21102863999999999</v>
      </c>
      <c r="H52" s="34">
        <v>0.19073396500000001</v>
      </c>
      <c r="I52" s="34">
        <v>0.18646796800000001</v>
      </c>
      <c r="J52" s="34">
        <v>0.18208234000000001</v>
      </c>
      <c r="K52" s="34">
        <v>0.18705928999999999</v>
      </c>
      <c r="L52" s="34">
        <v>0.18998182</v>
      </c>
      <c r="M52" s="34">
        <v>0.19741391</v>
      </c>
      <c r="N52" s="34">
        <v>0.20240709600000001</v>
      </c>
      <c r="O52" s="34">
        <v>0.20873064999999999</v>
      </c>
      <c r="P52" s="34">
        <v>0.21446277499999999</v>
      </c>
      <c r="Q52" s="34">
        <v>0.21774346</v>
      </c>
      <c r="R52" s="34">
        <v>0.233023015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0.22934870600000001</v>
      </c>
      <c r="X52" s="35">
        <v>0.22157103</v>
      </c>
      <c r="Y52" s="35">
        <v>0.22659544400000001</v>
      </c>
      <c r="Z52" s="35">
        <v>0.24296873999999999</v>
      </c>
      <c r="AA52" s="35">
        <v>0.29234847000000003</v>
      </c>
      <c r="AB52" s="35" t="s">
        <v>0</v>
      </c>
      <c r="AC52" s="36" t="s">
        <v>0</v>
      </c>
      <c r="AD52" s="29" t="s">
        <v>0</v>
      </c>
      <c r="AE52" s="29">
        <v>0.22802194000000001</v>
      </c>
      <c r="AF52" s="29">
        <v>0.23747331999999999</v>
      </c>
      <c r="AG52" s="29">
        <v>0.24281409000000001</v>
      </c>
      <c r="AH52" s="29">
        <v>0.25209280000000001</v>
      </c>
      <c r="AI52" s="29">
        <v>0.26109958999999999</v>
      </c>
      <c r="AJ52" s="29">
        <v>0.26732708999999999</v>
      </c>
      <c r="AK52" s="3">
        <f t="shared" si="0"/>
        <v>0.22606570307407411</v>
      </c>
      <c r="AL52" s="13">
        <v>-14.477499999999999</v>
      </c>
      <c r="AM52" s="16" t="s">
        <v>117</v>
      </c>
      <c r="AO52" s="7">
        <f>(SUM(AC43:AJ65)+SUM(A43:D56))/173</f>
        <v>0.25197551480924862</v>
      </c>
      <c r="AP52" s="2">
        <f>((AK52-AK$15)*100)/AK$15</f>
        <v>-4.2422232933987676</v>
      </c>
      <c r="AR52" s="16" t="s">
        <v>117</v>
      </c>
      <c r="AS52" s="2"/>
      <c r="AT52" s="1">
        <f>((AO52-AO$15)*100)/AO$15</f>
        <v>-3.6292355566767434</v>
      </c>
    </row>
    <row r="53" spans="1:46" x14ac:dyDescent="0.25">
      <c r="A53" s="29">
        <v>0.28110725600000003</v>
      </c>
      <c r="B53" s="30">
        <v>0.24696929000000001</v>
      </c>
      <c r="C53" s="29" t="s">
        <v>0</v>
      </c>
      <c r="D53" s="29" t="s">
        <v>0</v>
      </c>
      <c r="E53" s="34">
        <v>0.22505491999999999</v>
      </c>
      <c r="F53" s="34">
        <v>0.237399044</v>
      </c>
      <c r="G53" s="34">
        <v>0.20700315</v>
      </c>
      <c r="H53" s="34">
        <v>0.19662394</v>
      </c>
      <c r="I53" s="34">
        <v>0.18339638999999999</v>
      </c>
      <c r="J53" s="34">
        <v>0.17989933399999999</v>
      </c>
      <c r="K53" s="34">
        <v>0.18147894000000001</v>
      </c>
      <c r="L53" s="34">
        <v>0.18519967500000001</v>
      </c>
      <c r="M53" s="34">
        <v>0.19762682000000001</v>
      </c>
      <c r="N53" s="34">
        <v>0.207981414</v>
      </c>
      <c r="O53" s="34">
        <v>0.21650103000000001</v>
      </c>
      <c r="P53" s="34">
        <v>0.22454186000000001</v>
      </c>
      <c r="Q53" s="34">
        <v>0.23687747000000001</v>
      </c>
      <c r="R53" s="34">
        <v>0.26972428999999998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0.22773566000000001</v>
      </c>
      <c r="X53" s="35">
        <v>0.22931847999999999</v>
      </c>
      <c r="Y53" s="35">
        <v>0.24885231999999999</v>
      </c>
      <c r="Z53" s="35">
        <v>0.25937083</v>
      </c>
      <c r="AA53" s="35">
        <v>0.28940434999999998</v>
      </c>
      <c r="AB53" s="35" t="s">
        <v>0</v>
      </c>
      <c r="AC53" s="36" t="s">
        <v>0</v>
      </c>
      <c r="AD53" s="29" t="s">
        <v>0</v>
      </c>
      <c r="AE53" s="29">
        <v>0.22551207000000001</v>
      </c>
      <c r="AF53" s="29">
        <v>0.23303123000000001</v>
      </c>
      <c r="AG53" s="29">
        <v>0.24348267400000001</v>
      </c>
      <c r="AH53" s="29">
        <v>0.26628847</v>
      </c>
      <c r="AI53" s="29">
        <v>0.27342929999999999</v>
      </c>
      <c r="AJ53" s="29">
        <v>0.27933976999999999</v>
      </c>
      <c r="AK53" s="3">
        <f t="shared" si="0"/>
        <v>0.23159814729629627</v>
      </c>
      <c r="AL53" s="13">
        <v>-11.212300000000001</v>
      </c>
      <c r="AM53" t="s">
        <v>118</v>
      </c>
      <c r="AO53" s="2">
        <f>((SUM(A39:Z72)+SUM(AA39:AJ65))/895)</f>
        <v>0.24746493984022344</v>
      </c>
      <c r="AP53" s="2">
        <f>((AK53-AK$16)*100)/AK$16</f>
        <v>-4.3946002095685666</v>
      </c>
      <c r="AR53" t="s">
        <v>118</v>
      </c>
      <c r="AT53" s="1">
        <f>((AO53-AO$16)*100)/AO$16</f>
        <v>-3.5119447865145297</v>
      </c>
    </row>
    <row r="54" spans="1:46" x14ac:dyDescent="0.25">
      <c r="A54" s="29">
        <v>0.30505523499999998</v>
      </c>
      <c r="B54" s="30">
        <v>0.26865393999999998</v>
      </c>
      <c r="C54" s="29">
        <v>0.19829139900000001</v>
      </c>
      <c r="D54" s="29">
        <v>0.20606869999999999</v>
      </c>
      <c r="E54" s="34">
        <v>0.22309132000000001</v>
      </c>
      <c r="F54" s="34">
        <v>0.23241305000000001</v>
      </c>
      <c r="G54" s="34">
        <v>0.21268814</v>
      </c>
      <c r="H54" s="34">
        <v>0.20789121499999999</v>
      </c>
      <c r="I54" s="34">
        <v>0.18695588499999999</v>
      </c>
      <c r="J54" s="34">
        <v>0.188316974</v>
      </c>
      <c r="K54" s="34">
        <v>0.18642751199999999</v>
      </c>
      <c r="L54" s="34">
        <v>0.19164690500000001</v>
      </c>
      <c r="M54" s="34">
        <v>0.20470191600000001</v>
      </c>
      <c r="N54" s="34">
        <v>0.22409143000000001</v>
      </c>
      <c r="O54" s="34">
        <v>0.25232874399999999</v>
      </c>
      <c r="P54" s="34">
        <v>0.27150447</v>
      </c>
      <c r="Q54" s="34">
        <v>0.27181674</v>
      </c>
      <c r="R54" s="34">
        <v>0.28654301599999998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0.22580739999999999</v>
      </c>
      <c r="X54" s="35">
        <v>0.24665489600000001</v>
      </c>
      <c r="Y54" s="35">
        <v>0.29493803000000002</v>
      </c>
      <c r="Z54" s="35">
        <v>0.30268539999999999</v>
      </c>
      <c r="AA54" s="35">
        <v>0.28992901399999998</v>
      </c>
      <c r="AB54" s="35" t="s">
        <v>0</v>
      </c>
      <c r="AC54" s="36" t="s">
        <v>0</v>
      </c>
      <c r="AD54" s="29" t="s">
        <v>0</v>
      </c>
      <c r="AE54" s="29">
        <v>0.22195285000000001</v>
      </c>
      <c r="AF54" s="29">
        <v>0.25290031000000002</v>
      </c>
      <c r="AG54" s="29">
        <v>0.25223762</v>
      </c>
      <c r="AH54" s="29">
        <v>0.26600250600000003</v>
      </c>
      <c r="AI54" s="29">
        <v>0.27287812</v>
      </c>
      <c r="AJ54" s="29">
        <v>0.28509883000000003</v>
      </c>
      <c r="AK54" s="3">
        <f t="shared" si="0"/>
        <v>0.24239901955172413</v>
      </c>
      <c r="AL54" s="13">
        <v>-7.9836</v>
      </c>
      <c r="AM54" t="s">
        <v>119</v>
      </c>
      <c r="AP54" s="2">
        <f>((AK54-AK$17)*100)/AK$17</f>
        <v>-4.5896989947420872</v>
      </c>
      <c r="AR54" t="s">
        <v>119</v>
      </c>
      <c r="AT54" s="1" t="e">
        <f>((AO54-AO$17)*100)/AO$17</f>
        <v>#DIV/0!</v>
      </c>
    </row>
    <row r="55" spans="1:46" x14ac:dyDescent="0.25">
      <c r="A55" s="29">
        <v>0.28283531000000001</v>
      </c>
      <c r="B55" s="30">
        <v>0.25258549000000002</v>
      </c>
      <c r="C55" s="29">
        <v>0.19945214999999999</v>
      </c>
      <c r="D55" s="29">
        <v>0.20038315400000001</v>
      </c>
      <c r="E55" s="34">
        <v>0.19901511</v>
      </c>
      <c r="F55" s="34">
        <v>0.2149693</v>
      </c>
      <c r="G55" s="34">
        <v>0.22178162000000001</v>
      </c>
      <c r="H55" s="34">
        <v>0.20660680000000001</v>
      </c>
      <c r="I55" s="34">
        <v>0.20251915500000001</v>
      </c>
      <c r="J55" s="34">
        <v>0.20600188</v>
      </c>
      <c r="K55" s="34">
        <v>0.21136477000000001</v>
      </c>
      <c r="L55" s="34">
        <v>0.21669930500000001</v>
      </c>
      <c r="M55" s="34">
        <v>0.23079827999999999</v>
      </c>
      <c r="N55" s="34">
        <v>0.25774871500000002</v>
      </c>
      <c r="O55" s="34">
        <v>0.27440514999999999</v>
      </c>
      <c r="P55" s="34">
        <v>0.28610957999999997</v>
      </c>
      <c r="Q55" s="34">
        <v>0.29184241999999999</v>
      </c>
      <c r="R55" s="34">
        <v>0.27518489000000002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0.23518204000000001</v>
      </c>
      <c r="X55" s="35">
        <v>0.26853419000000001</v>
      </c>
      <c r="Y55" s="35">
        <v>0.29462616000000003</v>
      </c>
      <c r="Z55" s="35">
        <v>0.310523155</v>
      </c>
      <c r="AA55" s="35">
        <v>0.30377975000000002</v>
      </c>
      <c r="AB55" s="35" t="s">
        <v>0</v>
      </c>
      <c r="AC55" s="36" t="s">
        <v>0</v>
      </c>
      <c r="AD55" s="29" t="s">
        <v>0</v>
      </c>
      <c r="AE55" s="29">
        <v>0.22149160000000001</v>
      </c>
      <c r="AF55" s="29">
        <v>0.2560402</v>
      </c>
      <c r="AG55" s="29">
        <v>0.26210231000000001</v>
      </c>
      <c r="AH55" s="29">
        <v>0.26595702999999998</v>
      </c>
      <c r="AI55" s="29">
        <v>0.281369286</v>
      </c>
      <c r="AJ55" s="29">
        <v>0.282230025</v>
      </c>
      <c r="AK55" s="3">
        <f t="shared" si="0"/>
        <v>0.24869444224137938</v>
      </c>
      <c r="AL55" s="13">
        <v>-4.7801999999999998</v>
      </c>
      <c r="AM55" t="s">
        <v>120</v>
      </c>
      <c r="AP55" s="2">
        <f>((AK55-AK$18)*100)/AK$18</f>
        <v>-4.7823962297495219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0</v>
      </c>
      <c r="B56" s="30" t="s">
        <v>0</v>
      </c>
      <c r="C56" s="29">
        <v>0.19602852500000001</v>
      </c>
      <c r="D56" s="29">
        <v>0.22317008499999999</v>
      </c>
      <c r="E56" s="34">
        <v>0.232073115</v>
      </c>
      <c r="F56" s="34">
        <v>0.22133591999999999</v>
      </c>
      <c r="G56" s="34">
        <v>0.20849036600000001</v>
      </c>
      <c r="H56" s="34">
        <v>0.19679244000000001</v>
      </c>
      <c r="I56" s="34">
        <v>0.1960817</v>
      </c>
      <c r="J56" s="34">
        <v>0.199295415</v>
      </c>
      <c r="K56" s="34">
        <v>0.20315628999999999</v>
      </c>
      <c r="L56" s="34">
        <v>0.20661272</v>
      </c>
      <c r="M56" s="34">
        <v>0.21388753999999999</v>
      </c>
      <c r="N56" s="34">
        <v>0.22158725000000001</v>
      </c>
      <c r="O56" s="34">
        <v>0.23393174</v>
      </c>
      <c r="P56" s="34">
        <v>0.26014186</v>
      </c>
      <c r="Q56" s="34">
        <v>0.28065633000000001</v>
      </c>
      <c r="R56" s="34">
        <v>0.28185964000000002</v>
      </c>
      <c r="S56" s="35" t="s">
        <v>0</v>
      </c>
      <c r="T56" s="35" t="s">
        <v>0</v>
      </c>
      <c r="U56" s="35" t="s">
        <v>0</v>
      </c>
      <c r="V56" s="35">
        <v>0.20593138599999999</v>
      </c>
      <c r="W56" s="35">
        <v>0.21133034000000001</v>
      </c>
      <c r="X56" s="35">
        <v>0.21444263399999999</v>
      </c>
      <c r="Y56" s="35">
        <v>0.23265426</v>
      </c>
      <c r="Z56" s="35">
        <v>0.26460874000000001</v>
      </c>
      <c r="AA56" s="35">
        <v>0.29479704499999998</v>
      </c>
      <c r="AB56" s="35" t="s">
        <v>0</v>
      </c>
      <c r="AC56" s="36" t="s">
        <v>0</v>
      </c>
      <c r="AD56" s="29" t="s">
        <v>0</v>
      </c>
      <c r="AE56" s="29">
        <v>0.23933373599999999</v>
      </c>
      <c r="AF56" s="29">
        <v>0.25074271599999998</v>
      </c>
      <c r="AG56" s="29">
        <v>0.23789117600000001</v>
      </c>
      <c r="AH56" s="29">
        <v>0.25575274999999997</v>
      </c>
      <c r="AI56" s="29">
        <v>0.26437534000000001</v>
      </c>
      <c r="AJ56" s="29">
        <v>0.26794704000000003</v>
      </c>
      <c r="AK56" s="19">
        <f>AVERAGE(A56:AJ56)</f>
        <v>0.23267528925</v>
      </c>
      <c r="AL56" s="13">
        <v>-1.5918000000000001</v>
      </c>
      <c r="AM56" t="s">
        <v>121</v>
      </c>
      <c r="AO56" s="2">
        <f>SUM(U71:W72)/6</f>
        <v>0.25714670233333331</v>
      </c>
      <c r="AP56" s="2">
        <f>((AK56-AK$19)*100)/AK$19</f>
        <v>-4.81975147463592</v>
      </c>
      <c r="AR56" t="s">
        <v>124</v>
      </c>
      <c r="AT56" s="1">
        <f>((AO56-AO$19)*100)/AO$19</f>
        <v>-7.7763764171277874</v>
      </c>
    </row>
    <row r="57" spans="1:46" x14ac:dyDescent="0.25">
      <c r="A57" t="s">
        <v>0</v>
      </c>
      <c r="B57" s="37" t="s">
        <v>0</v>
      </c>
      <c r="C57" s="34">
        <v>0.22188915400000001</v>
      </c>
      <c r="D57" s="34">
        <v>0.21982558999999999</v>
      </c>
      <c r="E57" s="34">
        <v>0.22126397</v>
      </c>
      <c r="F57" s="34">
        <v>0.20569315599999999</v>
      </c>
      <c r="G57" s="34">
        <v>0.20243042999999999</v>
      </c>
      <c r="H57" s="34">
        <v>0.19971085</v>
      </c>
      <c r="I57" s="34">
        <v>0.20503914000000001</v>
      </c>
      <c r="J57" s="34">
        <v>0.21103443</v>
      </c>
      <c r="K57" s="34">
        <v>0.21189084999999999</v>
      </c>
      <c r="L57" s="34">
        <v>0.21248827000000001</v>
      </c>
      <c r="M57" s="34">
        <v>0.21605719400000001</v>
      </c>
      <c r="N57" s="34">
        <v>0.22183841000000001</v>
      </c>
      <c r="O57" s="34">
        <v>0.23336887000000001</v>
      </c>
      <c r="P57" s="34">
        <v>0.25928836</v>
      </c>
      <c r="Q57" s="34">
        <v>0.27152833999999998</v>
      </c>
      <c r="R57" s="34">
        <v>0.26922535399999997</v>
      </c>
      <c r="S57" s="35" t="s">
        <v>0</v>
      </c>
      <c r="T57" s="35" t="s">
        <v>0</v>
      </c>
      <c r="U57" s="35" t="s">
        <v>0</v>
      </c>
      <c r="V57" s="35">
        <v>0.24893995599999999</v>
      </c>
      <c r="W57" s="35">
        <v>0.21454988</v>
      </c>
      <c r="X57" s="35">
        <v>0.21691447999999999</v>
      </c>
      <c r="Y57" s="35">
        <v>0.22823552999999999</v>
      </c>
      <c r="Z57" s="35">
        <v>0.26091240999999998</v>
      </c>
      <c r="AA57" s="35">
        <v>0.30163271000000003</v>
      </c>
      <c r="AB57" s="35" t="s">
        <v>0</v>
      </c>
      <c r="AC57" s="36" t="s">
        <v>0</v>
      </c>
      <c r="AD57" s="29" t="s">
        <v>0</v>
      </c>
      <c r="AE57" s="29">
        <v>0.29166874999999998</v>
      </c>
      <c r="AF57" s="29">
        <v>0.26088795999999997</v>
      </c>
      <c r="AG57" s="29">
        <v>0.24332905599999999</v>
      </c>
      <c r="AH57" s="29">
        <v>0.231293375</v>
      </c>
      <c r="AI57" s="29">
        <v>0.224861855</v>
      </c>
      <c r="AJ57" s="29">
        <v>0.25629624600000001</v>
      </c>
      <c r="AK57" s="3">
        <f t="shared" si="0"/>
        <v>0.23436052057142859</v>
      </c>
      <c r="AL57" s="13">
        <v>1.5918000000000001</v>
      </c>
      <c r="AP57" s="2">
        <f>((AK57-AK$20)*100)/AK$20</f>
        <v>-4.3994371545972735</v>
      </c>
    </row>
    <row r="58" spans="1:46" x14ac:dyDescent="0.25">
      <c r="A58" t="s">
        <v>0</v>
      </c>
      <c r="B58" s="37">
        <v>0.22116208400000001</v>
      </c>
      <c r="C58" s="34">
        <v>0.20221077400000001</v>
      </c>
      <c r="D58" s="34">
        <v>0.21010187</v>
      </c>
      <c r="E58" s="34">
        <v>0.196598896</v>
      </c>
      <c r="F58" s="34">
        <v>0.19934157999999999</v>
      </c>
      <c r="G58" s="34">
        <v>0.20684349499999999</v>
      </c>
      <c r="H58" s="34">
        <v>0.21635069000000001</v>
      </c>
      <c r="I58" s="34">
        <v>0.24410124</v>
      </c>
      <c r="J58" s="34">
        <v>0.26304925499999998</v>
      </c>
      <c r="K58" s="34">
        <v>0.27081827000000003</v>
      </c>
      <c r="L58" s="34">
        <v>0.27723323</v>
      </c>
      <c r="M58" s="34">
        <v>0.27680000999999999</v>
      </c>
      <c r="N58" s="34">
        <v>0.27401498000000002</v>
      </c>
      <c r="O58" s="34">
        <v>0.26738968000000002</v>
      </c>
      <c r="P58" s="34">
        <v>0.26846565</v>
      </c>
      <c r="Q58" s="34">
        <v>0.26551389399999997</v>
      </c>
      <c r="R58" s="34">
        <v>0.26827553999999998</v>
      </c>
      <c r="S58" s="35" t="s">
        <v>0</v>
      </c>
      <c r="T58" s="35" t="s">
        <v>0</v>
      </c>
      <c r="U58" s="35">
        <v>0.21862737600000001</v>
      </c>
      <c r="V58" s="35">
        <v>0.24096977</v>
      </c>
      <c r="W58" s="35">
        <v>0.26286674999999998</v>
      </c>
      <c r="X58" s="35">
        <v>0.27122149400000001</v>
      </c>
      <c r="Y58" s="35">
        <v>0.26350442000000002</v>
      </c>
      <c r="Z58" s="35">
        <v>0.23619429</v>
      </c>
      <c r="AA58" s="35">
        <v>0.25714662999999999</v>
      </c>
      <c r="AB58" s="35" t="s">
        <v>0</v>
      </c>
      <c r="AC58" s="36" t="s">
        <v>0</v>
      </c>
      <c r="AD58" s="29" t="s">
        <v>0</v>
      </c>
      <c r="AE58" s="29">
        <v>0.23729024400000001</v>
      </c>
      <c r="AF58" s="29">
        <v>0.25813314399999998</v>
      </c>
      <c r="AG58" s="29">
        <v>0.22484213</v>
      </c>
      <c r="AH58" s="29">
        <v>0.22301428000000001</v>
      </c>
      <c r="AI58" s="29">
        <v>0.22357392000000001</v>
      </c>
      <c r="AJ58" s="29">
        <v>0.25961992</v>
      </c>
      <c r="AK58" s="3">
        <f t="shared" si="0"/>
        <v>0.24350918353333337</v>
      </c>
      <c r="AL58" s="13">
        <v>4.7801999999999998</v>
      </c>
      <c r="AP58" s="2">
        <f>((AK58-AK$21)*100)/AK$21</f>
        <v>-4.4909033519981127</v>
      </c>
    </row>
    <row r="59" spans="1:46" x14ac:dyDescent="0.25">
      <c r="A59" t="s">
        <v>0</v>
      </c>
      <c r="B59" s="37">
        <v>0.20323303000000001</v>
      </c>
      <c r="C59" s="34">
        <v>0.18410536999999999</v>
      </c>
      <c r="D59" s="34">
        <v>0.17899656999999999</v>
      </c>
      <c r="E59" s="34">
        <v>0.17553340000000001</v>
      </c>
      <c r="F59" s="34">
        <v>0.18598546399999999</v>
      </c>
      <c r="G59" s="34">
        <v>0.19719874000000001</v>
      </c>
      <c r="H59" s="34">
        <v>0.20917593600000001</v>
      </c>
      <c r="I59" s="34">
        <v>0.22458265999999999</v>
      </c>
      <c r="J59" s="34">
        <v>0.24444718400000001</v>
      </c>
      <c r="K59" s="34">
        <v>0.26345916000000003</v>
      </c>
      <c r="L59" s="34">
        <v>0.27165003999999998</v>
      </c>
      <c r="M59" s="34">
        <v>0.27650130000000001</v>
      </c>
      <c r="N59" s="34">
        <v>0.27703773500000001</v>
      </c>
      <c r="O59" s="34">
        <v>0.28148613</v>
      </c>
      <c r="P59" s="34">
        <v>0.28020771</v>
      </c>
      <c r="Q59" s="34">
        <v>0.29116606</v>
      </c>
      <c r="R59" s="34">
        <v>0.30800699500000001</v>
      </c>
      <c r="S59" s="35" t="s">
        <v>0</v>
      </c>
      <c r="T59" s="35" t="s">
        <v>0</v>
      </c>
      <c r="U59" s="35">
        <v>0.22786700600000001</v>
      </c>
      <c r="V59" s="35">
        <v>0.24775874000000001</v>
      </c>
      <c r="W59" s="35">
        <v>0.237848</v>
      </c>
      <c r="X59" s="35">
        <v>0.24559980000000001</v>
      </c>
      <c r="Y59" s="35">
        <v>0.28486929500000002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0.274548656</v>
      </c>
      <c r="AG59" s="29">
        <v>0.218958816</v>
      </c>
      <c r="AH59" s="29">
        <v>0.26188566000000002</v>
      </c>
      <c r="AI59" s="29">
        <v>0.25998697999999998</v>
      </c>
      <c r="AJ59" s="29">
        <v>0.24261848</v>
      </c>
      <c r="AK59" s="3">
        <f t="shared" si="0"/>
        <v>0.24276721914814814</v>
      </c>
      <c r="AL59" s="13">
        <v>7.9836</v>
      </c>
      <c r="AP59" s="2">
        <f>((AK59-AK$22)*100)/AK$22</f>
        <v>-4.8585446107422277</v>
      </c>
    </row>
    <row r="60" spans="1:46" x14ac:dyDescent="0.25">
      <c r="A60" t="s">
        <v>0</v>
      </c>
      <c r="B60" s="37">
        <v>0.19786925999999999</v>
      </c>
      <c r="C60" s="34">
        <v>0.17790324399999999</v>
      </c>
      <c r="D60" s="34">
        <v>0.18148566999999999</v>
      </c>
      <c r="E60" s="34">
        <v>0.176159336</v>
      </c>
      <c r="F60" s="34">
        <v>0.18182996000000001</v>
      </c>
      <c r="G60" s="34">
        <v>0.19190208</v>
      </c>
      <c r="H60" s="34">
        <v>0.19491138999999999</v>
      </c>
      <c r="I60" s="34">
        <v>0.20095953</v>
      </c>
      <c r="J60" s="34">
        <v>0.20742378</v>
      </c>
      <c r="K60" s="34">
        <v>0.21751249</v>
      </c>
      <c r="L60" s="34">
        <v>0.21984007</v>
      </c>
      <c r="M60" s="34">
        <v>0.2274534</v>
      </c>
      <c r="N60" s="34">
        <v>0.23956338499999999</v>
      </c>
      <c r="O60" s="34">
        <v>0.22933880400000001</v>
      </c>
      <c r="P60" s="34">
        <v>0.24435203999999999</v>
      </c>
      <c r="Q60" s="34">
        <v>0.28097225399999998</v>
      </c>
      <c r="R60" s="34">
        <v>0.28043700999999999</v>
      </c>
      <c r="S60" s="35" t="s">
        <v>0</v>
      </c>
      <c r="T60" s="35">
        <v>0.26706819999999998</v>
      </c>
      <c r="U60" s="35">
        <v>0.22987563599999999</v>
      </c>
      <c r="V60" s="35">
        <v>0.22044291399999999</v>
      </c>
      <c r="W60" s="35">
        <v>0.22441176400000001</v>
      </c>
      <c r="X60" s="35">
        <v>0.21900557000000001</v>
      </c>
      <c r="Y60" s="35">
        <v>0.20726855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0.27545893999999999</v>
      </c>
      <c r="AG60" s="29">
        <v>0.24515192399999999</v>
      </c>
      <c r="AH60" s="29">
        <v>0.25650091000000003</v>
      </c>
      <c r="AI60" s="29">
        <v>0.273245976</v>
      </c>
      <c r="AJ60" s="29">
        <v>0.24928086399999999</v>
      </c>
      <c r="AK60" s="3">
        <f t="shared" si="0"/>
        <v>0.22562946253571431</v>
      </c>
      <c r="AL60" s="13">
        <v>11.212300000000001</v>
      </c>
      <c r="AP60" s="2">
        <f>((AK60-AK$23)*100)/AK$23</f>
        <v>-4.3833700768704276</v>
      </c>
    </row>
    <row r="61" spans="1:46" x14ac:dyDescent="0.25">
      <c r="A61" t="s">
        <v>0</v>
      </c>
      <c r="B61" s="37">
        <v>0.21622717999999999</v>
      </c>
      <c r="C61" s="34">
        <v>0.18515864600000001</v>
      </c>
      <c r="D61" s="34">
        <v>0.18146147000000001</v>
      </c>
      <c r="E61" s="34">
        <v>0.178208424</v>
      </c>
      <c r="F61" s="34">
        <v>0.182767125</v>
      </c>
      <c r="G61" s="34">
        <v>0.19193194499999999</v>
      </c>
      <c r="H61" s="34">
        <v>0.19947149</v>
      </c>
      <c r="I61" s="34">
        <v>0.202065616</v>
      </c>
      <c r="J61" s="34">
        <v>0.20517656000000001</v>
      </c>
      <c r="K61" s="34">
        <v>0.20880963399999999</v>
      </c>
      <c r="L61" s="34">
        <v>0.21513546</v>
      </c>
      <c r="M61" s="34">
        <v>0.22340365000000001</v>
      </c>
      <c r="N61" s="34">
        <v>0.22349923999999999</v>
      </c>
      <c r="O61" s="34">
        <v>0.22017961</v>
      </c>
      <c r="P61" s="34">
        <v>0.25840015999999999</v>
      </c>
      <c r="Q61" s="34">
        <v>0.28336932999999997</v>
      </c>
      <c r="R61" s="34" t="s">
        <v>0</v>
      </c>
      <c r="S61" s="35">
        <v>0.25314333</v>
      </c>
      <c r="T61" s="35">
        <v>0.22279678</v>
      </c>
      <c r="U61" s="35">
        <v>0.20795179999999999</v>
      </c>
      <c r="V61" s="35">
        <v>0.21232079400000001</v>
      </c>
      <c r="W61" s="35">
        <v>0.21458383</v>
      </c>
      <c r="X61" s="35">
        <v>0.21401529</v>
      </c>
      <c r="Y61" s="35">
        <v>0.20931976599999999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0.27273665000000002</v>
      </c>
      <c r="AG61" s="29">
        <v>0.244063</v>
      </c>
      <c r="AH61" s="29">
        <v>0.29426865400000002</v>
      </c>
      <c r="AI61" s="29">
        <v>0.27395593000000001</v>
      </c>
      <c r="AJ61" s="29">
        <v>0.27183912999999998</v>
      </c>
      <c r="AK61" s="3">
        <f t="shared" si="0"/>
        <v>0.22379501764285709</v>
      </c>
      <c r="AL61" s="13">
        <v>14.477499999999999</v>
      </c>
      <c r="AP61" s="2">
        <f>((AK61-AK$24)*100)/AK$24</f>
        <v>-4.1956992446985133</v>
      </c>
    </row>
    <row r="62" spans="1:46" x14ac:dyDescent="0.25">
      <c r="A62" t="s">
        <v>0</v>
      </c>
      <c r="B62" s="37">
        <v>0.22079736999999999</v>
      </c>
      <c r="C62" s="34">
        <v>0.20419116000000001</v>
      </c>
      <c r="D62" s="34">
        <v>0.194477819</v>
      </c>
      <c r="E62" s="34">
        <v>0.18643005000000001</v>
      </c>
      <c r="F62" s="34">
        <v>0.18643942999999999</v>
      </c>
      <c r="G62" s="34">
        <v>0.19116348499999999</v>
      </c>
      <c r="H62" s="34">
        <v>0.19700766</v>
      </c>
      <c r="I62" s="34">
        <v>0.200786356</v>
      </c>
      <c r="J62" s="34">
        <v>0.202310555</v>
      </c>
      <c r="K62" s="34">
        <v>0.20447377</v>
      </c>
      <c r="L62" s="34">
        <v>0.20846165999999999</v>
      </c>
      <c r="M62" s="34">
        <v>0.21296209999999999</v>
      </c>
      <c r="N62" s="34">
        <v>0.21548133999999999</v>
      </c>
      <c r="O62" s="34">
        <v>0.21916696999999999</v>
      </c>
      <c r="P62" s="38">
        <v>0.23908702400000001</v>
      </c>
      <c r="Q62" s="38" t="s">
        <v>0</v>
      </c>
      <c r="R62" s="38">
        <v>0.26688930399999999</v>
      </c>
      <c r="S62" s="35">
        <v>0.22072211</v>
      </c>
      <c r="T62" s="35">
        <v>0.21354064</v>
      </c>
      <c r="U62" s="35">
        <v>0.20753362</v>
      </c>
      <c r="V62" s="35">
        <v>0.20673796</v>
      </c>
      <c r="W62" s="35">
        <v>0.20955676000000001</v>
      </c>
      <c r="X62" s="35">
        <v>0.21374208</v>
      </c>
      <c r="Y62" s="35">
        <v>0.22068634000000001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0.267448876</v>
      </c>
      <c r="AG62" s="29">
        <v>0.24558411999999999</v>
      </c>
      <c r="AH62" s="29" t="s">
        <v>0</v>
      </c>
      <c r="AI62" s="29">
        <v>0.2628663</v>
      </c>
      <c r="AJ62" s="29">
        <v>0.28097643</v>
      </c>
      <c r="AK62" s="3">
        <f t="shared" si="0"/>
        <v>0.21850078848148152</v>
      </c>
      <c r="AL62" s="13">
        <v>17.791599999999999</v>
      </c>
      <c r="AP62" s="2">
        <f>((AK62-AK$25)*100)/AK$25</f>
        <v>-3.8416325698440517</v>
      </c>
    </row>
    <row r="63" spans="1:46" x14ac:dyDescent="0.25">
      <c r="A63" t="s">
        <v>0</v>
      </c>
      <c r="B63" s="37">
        <v>0.22010519000000001</v>
      </c>
      <c r="C63" s="34">
        <v>0.206400364</v>
      </c>
      <c r="D63" s="34">
        <v>0.19586685000000001</v>
      </c>
      <c r="E63" s="34">
        <v>0.187946</v>
      </c>
      <c r="F63" s="34">
        <v>0.188721315</v>
      </c>
      <c r="G63" s="34">
        <v>0.19313978000000001</v>
      </c>
      <c r="H63" s="34">
        <v>0.19999858500000001</v>
      </c>
      <c r="I63" s="34">
        <v>0.202905645</v>
      </c>
      <c r="J63" s="34">
        <v>0.20425913000000001</v>
      </c>
      <c r="K63" s="34">
        <v>0.20684910000000001</v>
      </c>
      <c r="L63" s="34">
        <v>0.20914221</v>
      </c>
      <c r="M63" s="34">
        <v>0.21142996999999999</v>
      </c>
      <c r="N63" s="34">
        <v>0.21028699000000001</v>
      </c>
      <c r="O63" s="34">
        <v>0.21279456999999999</v>
      </c>
      <c r="P63" s="38" t="s">
        <v>0</v>
      </c>
      <c r="Q63" s="38">
        <v>0.24361700999999999</v>
      </c>
      <c r="R63" s="38">
        <v>0.24026602999999999</v>
      </c>
      <c r="S63" s="35">
        <v>0.22281981000000001</v>
      </c>
      <c r="T63" s="35">
        <v>0.21001987999999999</v>
      </c>
      <c r="U63" s="35">
        <v>0.20441640999999999</v>
      </c>
      <c r="V63" s="35">
        <v>0.20757258000000001</v>
      </c>
      <c r="W63" s="35">
        <v>0.21195964</v>
      </c>
      <c r="X63" s="35">
        <v>0.21439257</v>
      </c>
      <c r="Y63" s="35">
        <v>0.22515837499999999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0.30859456000000002</v>
      </c>
      <c r="AG63" s="29">
        <v>0.25610782599999998</v>
      </c>
      <c r="AH63" s="29" t="s">
        <v>0</v>
      </c>
      <c r="AI63" s="29" t="s">
        <v>0</v>
      </c>
      <c r="AJ63" s="29" t="s">
        <v>0</v>
      </c>
      <c r="AK63" s="3">
        <f t="shared" si="0"/>
        <v>0.21579081560000002</v>
      </c>
      <c r="AL63" s="13">
        <v>21.168500000000002</v>
      </c>
      <c r="AP63" s="2">
        <f>((AK63-AK$26)*100)/AK$26</f>
        <v>-3.6862545747738076</v>
      </c>
    </row>
    <row r="64" spans="1:46" x14ac:dyDescent="0.25">
      <c r="A64" t="s">
        <v>0</v>
      </c>
      <c r="B64" s="37" t="s">
        <v>0</v>
      </c>
      <c r="C64" s="34">
        <v>0.21251955</v>
      </c>
      <c r="D64" s="34">
        <v>0.19940359599999999</v>
      </c>
      <c r="E64" s="34">
        <v>0.18909937399999999</v>
      </c>
      <c r="F64" s="34">
        <v>0.190914846</v>
      </c>
      <c r="G64" s="34">
        <v>0.19816213999999999</v>
      </c>
      <c r="H64" s="34">
        <v>0.20361709</v>
      </c>
      <c r="I64" s="34">
        <v>0.207899056</v>
      </c>
      <c r="J64" s="34">
        <v>0.210176635</v>
      </c>
      <c r="K64" s="34">
        <v>0.21126317</v>
      </c>
      <c r="L64" s="34">
        <v>0.21378828</v>
      </c>
      <c r="M64" s="34">
        <v>0.21440703</v>
      </c>
      <c r="N64" s="34">
        <v>0.21282458000000001</v>
      </c>
      <c r="O64" s="34">
        <v>0.21854587</v>
      </c>
      <c r="P64" s="38" t="s">
        <v>0</v>
      </c>
      <c r="Q64" s="38">
        <v>0.24226776999999999</v>
      </c>
      <c r="R64" s="38">
        <v>0.23216543000000001</v>
      </c>
      <c r="S64" s="35">
        <v>0.21850552500000001</v>
      </c>
      <c r="T64" s="35">
        <v>0.2077879</v>
      </c>
      <c r="U64" s="35">
        <v>0.20587937000000001</v>
      </c>
      <c r="V64" s="35">
        <v>0.21140407999999999</v>
      </c>
      <c r="W64" s="35">
        <v>0.21634010000000001</v>
      </c>
      <c r="X64" s="35">
        <v>0.22033685</v>
      </c>
      <c r="Y64" s="35">
        <v>0.23062180400000001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0.28800049</v>
      </c>
      <c r="AG64" s="29">
        <v>0.25823847</v>
      </c>
      <c r="AH64" s="29" t="s">
        <v>0</v>
      </c>
      <c r="AI64" s="29" t="s">
        <v>0</v>
      </c>
      <c r="AJ64" s="29" t="s">
        <v>0</v>
      </c>
      <c r="AK64" s="3">
        <f t="shared" si="0"/>
        <v>0.2172570419166667</v>
      </c>
      <c r="AL64" s="13">
        <v>24.624300000000002</v>
      </c>
      <c r="AP64" s="2">
        <f>((AK64-AK$27)*100)/AK$27</f>
        <v>-3.4872881050694526</v>
      </c>
    </row>
    <row r="65" spans="1:46" x14ac:dyDescent="0.25">
      <c r="A65" t="s">
        <v>0</v>
      </c>
      <c r="B65" s="37" t="s">
        <v>0</v>
      </c>
      <c r="C65" s="34">
        <v>0.25633982999999999</v>
      </c>
      <c r="D65" s="34">
        <v>0.20412024000000001</v>
      </c>
      <c r="E65" s="34">
        <v>0.18892365999999999</v>
      </c>
      <c r="F65" s="34">
        <v>0.18520035000000001</v>
      </c>
      <c r="G65" s="34">
        <v>0.18016863599999999</v>
      </c>
      <c r="H65" s="34">
        <v>0.19550669000000001</v>
      </c>
      <c r="I65" s="34">
        <v>0.207649626</v>
      </c>
      <c r="J65" s="34">
        <v>0.212838096</v>
      </c>
      <c r="K65" s="34">
        <v>0.21473697999999999</v>
      </c>
      <c r="L65" s="34">
        <v>0.21659758000000001</v>
      </c>
      <c r="M65" s="34">
        <v>0.21796727499999999</v>
      </c>
      <c r="N65" s="34">
        <v>0.22302491499999999</v>
      </c>
      <c r="O65" s="34">
        <v>0.227233194</v>
      </c>
      <c r="P65" s="38" t="s">
        <v>0</v>
      </c>
      <c r="Q65" s="38">
        <v>0.24578212999999999</v>
      </c>
      <c r="R65" s="38">
        <v>0.23680504999999999</v>
      </c>
      <c r="S65" s="35">
        <v>0.23719875600000001</v>
      </c>
      <c r="T65" s="35">
        <v>0.206976785</v>
      </c>
      <c r="U65" s="35">
        <v>0.20547795999999999</v>
      </c>
      <c r="V65" s="35">
        <v>0.21262259999999999</v>
      </c>
      <c r="W65" s="35">
        <v>0.2193744</v>
      </c>
      <c r="X65" s="35">
        <v>0.224063596</v>
      </c>
      <c r="Y65" s="35">
        <v>0.22722429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0.21571966540909093</v>
      </c>
      <c r="AL65" s="13">
        <v>28.178599999999999</v>
      </c>
      <c r="AP65" s="2">
        <f>((AK65-AK$28)*100)/AK$28</f>
        <v>-3.6067988835870479</v>
      </c>
    </row>
    <row r="66" spans="1:46" x14ac:dyDescent="0.25">
      <c r="A66" s="32" t="s">
        <v>0</v>
      </c>
      <c r="B66" s="39" t="s">
        <v>0</v>
      </c>
      <c r="C66" s="32">
        <v>0.25244367000000001</v>
      </c>
      <c r="D66" s="32">
        <v>0.21657022000000001</v>
      </c>
      <c r="E66" s="32">
        <v>0.21492623399999999</v>
      </c>
      <c r="F66" s="32">
        <v>0.21898408999999999</v>
      </c>
      <c r="G66" s="32">
        <v>0.23304554399999999</v>
      </c>
      <c r="H66" s="32">
        <v>0.237277026</v>
      </c>
      <c r="I66" s="32">
        <v>0.24397568</v>
      </c>
      <c r="J66" s="32">
        <v>0.24031891999999999</v>
      </c>
      <c r="K66" s="32">
        <v>0.22899388000000001</v>
      </c>
      <c r="L66" s="32">
        <v>0.22037820999999999</v>
      </c>
      <c r="M66" s="32">
        <v>0.22725182999999999</v>
      </c>
      <c r="N66" s="32">
        <v>0.23412042</v>
      </c>
      <c r="O66" s="32">
        <v>0.23799508999999999</v>
      </c>
      <c r="P66" s="32" t="s">
        <v>0</v>
      </c>
      <c r="Q66" s="32" t="s">
        <v>0</v>
      </c>
      <c r="R66" s="32" t="s">
        <v>0</v>
      </c>
      <c r="S66" s="33">
        <v>0.26393488999999998</v>
      </c>
      <c r="T66" s="33">
        <v>0.229120036</v>
      </c>
      <c r="U66" s="33">
        <v>0.22987884</v>
      </c>
      <c r="V66" s="33">
        <v>0.22865541</v>
      </c>
      <c r="W66" s="33">
        <v>0.21912296000000001</v>
      </c>
      <c r="X66" s="33">
        <v>0.22922321000000001</v>
      </c>
      <c r="Y66" s="33">
        <v>0.2297545</v>
      </c>
      <c r="Z66" s="33" t="s">
        <v>0</v>
      </c>
      <c r="AA66" s="40" t="s">
        <v>0</v>
      </c>
      <c r="AB66" s="40">
        <v>0.21254451999999999</v>
      </c>
      <c r="AC66" s="40">
        <v>0.21125147999999999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0.22998939363636361</v>
      </c>
      <c r="AL66" s="1">
        <v>31.855</v>
      </c>
      <c r="AP66" s="2">
        <f>((AK66-AK$29)*100)/AK$29</f>
        <v>-3.8086315158538309</v>
      </c>
    </row>
    <row r="67" spans="1:46" x14ac:dyDescent="0.25">
      <c r="A67" s="31" t="s">
        <v>0</v>
      </c>
      <c r="B67" s="41" t="s">
        <v>0</v>
      </c>
      <c r="C67" s="31" t="s">
        <v>0</v>
      </c>
      <c r="D67" s="31">
        <v>0.26273452600000002</v>
      </c>
      <c r="E67" s="31">
        <v>0.24349280000000001</v>
      </c>
      <c r="F67" s="31">
        <v>0.24485390500000001</v>
      </c>
      <c r="G67" s="31">
        <v>0.2465899</v>
      </c>
      <c r="H67" s="31">
        <v>0.25397648</v>
      </c>
      <c r="I67" s="31">
        <v>0.26551606999999999</v>
      </c>
      <c r="J67" s="31">
        <v>0.27493794500000002</v>
      </c>
      <c r="K67" s="31">
        <v>0.27278618999999998</v>
      </c>
      <c r="L67" s="31">
        <v>0.26450307000000001</v>
      </c>
      <c r="M67" s="31">
        <v>0.24981377399999999</v>
      </c>
      <c r="N67" s="31">
        <v>0.24318839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0.28490742000000002</v>
      </c>
      <c r="T67" s="33">
        <v>0.26381698999999997</v>
      </c>
      <c r="U67" s="33">
        <v>0.25496606500000002</v>
      </c>
      <c r="V67" s="33">
        <v>0.25950649999999997</v>
      </c>
      <c r="W67" s="33">
        <v>0.27839173</v>
      </c>
      <c r="X67" s="33">
        <v>0.25206260000000003</v>
      </c>
      <c r="Y67" s="33">
        <v>0.24200522999999999</v>
      </c>
      <c r="Z67" s="33">
        <v>0.23381157999999999</v>
      </c>
      <c r="AA67" s="40">
        <v>0.23035739</v>
      </c>
      <c r="AB67" s="40">
        <v>0.21833002000000001</v>
      </c>
      <c r="AC67" s="40">
        <v>0.20984443999999999</v>
      </c>
      <c r="AD67" s="40">
        <v>0.22129763999999999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0.25094307195652182</v>
      </c>
      <c r="AL67" s="1">
        <v>35.685299999999998</v>
      </c>
      <c r="AP67" s="2">
        <f>((AK67-AK$30)*100)/AK$30</f>
        <v>-4.1673422149130381</v>
      </c>
    </row>
    <row r="68" spans="1:46" x14ac:dyDescent="0.25">
      <c r="A68" s="31" t="s">
        <v>0</v>
      </c>
      <c r="B68" s="41" t="s">
        <v>0</v>
      </c>
      <c r="C68" s="31" t="s">
        <v>0</v>
      </c>
      <c r="D68" s="31">
        <v>0.28336750399999999</v>
      </c>
      <c r="E68" s="31">
        <v>0.26482666999999999</v>
      </c>
      <c r="F68" s="31">
        <v>0.27198179500000003</v>
      </c>
      <c r="G68" s="31">
        <v>0.27332528</v>
      </c>
      <c r="H68" s="31">
        <v>0.27337857999999998</v>
      </c>
      <c r="I68" s="31">
        <v>0.27957243999999998</v>
      </c>
      <c r="J68" s="31">
        <v>0.28444323500000002</v>
      </c>
      <c r="K68" s="31">
        <v>0.28620217999999997</v>
      </c>
      <c r="L68" s="31">
        <v>0.28664666999999999</v>
      </c>
      <c r="M68" s="31">
        <v>0.26924277000000002</v>
      </c>
      <c r="N68" s="31">
        <v>0.25145613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0.28713918999999999</v>
      </c>
      <c r="T68" s="33">
        <v>0.28398465000000001</v>
      </c>
      <c r="U68" s="33">
        <v>0.27870291000000003</v>
      </c>
      <c r="V68" s="33">
        <v>0.27302275999999998</v>
      </c>
      <c r="W68" s="33">
        <v>0.27836450000000001</v>
      </c>
      <c r="X68" s="33">
        <v>0.28938944</v>
      </c>
      <c r="Y68" s="33">
        <v>0.25885838999999999</v>
      </c>
      <c r="Z68" s="33" t="s">
        <v>0</v>
      </c>
      <c r="AA68" s="40">
        <v>0.22360177000000001</v>
      </c>
      <c r="AB68" s="40">
        <v>0.21627323000000001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0.27068900470000001</v>
      </c>
      <c r="AL68" s="1">
        <v>39.709000000000003</v>
      </c>
      <c r="AP68" s="2">
        <f>((AK68-AK$31)*100)/AK$31</f>
        <v>-3.922196526971617</v>
      </c>
    </row>
    <row r="69" spans="1:46" x14ac:dyDescent="0.25">
      <c r="A69" s="31" t="s">
        <v>0</v>
      </c>
      <c r="B69" s="41" t="s">
        <v>0</v>
      </c>
      <c r="C69" s="31" t="s">
        <v>0</v>
      </c>
      <c r="D69" s="31">
        <v>0.28502888999999998</v>
      </c>
      <c r="E69" s="31">
        <v>0.28718897999999998</v>
      </c>
      <c r="F69" s="31">
        <v>0.28481557600000001</v>
      </c>
      <c r="G69" s="31">
        <v>0.28524157</v>
      </c>
      <c r="H69" s="31">
        <v>0.28640904</v>
      </c>
      <c r="I69" s="31">
        <v>0.28366966999999998</v>
      </c>
      <c r="J69" s="31">
        <v>0.28896506999999999</v>
      </c>
      <c r="K69" s="31">
        <v>0.29036867</v>
      </c>
      <c r="L69" s="31">
        <v>0.28952713000000002</v>
      </c>
      <c r="M69" s="31">
        <v>0.27515831600000001</v>
      </c>
      <c r="N69" s="31">
        <v>0.24932038000000001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0.29098423000000001</v>
      </c>
      <c r="U69" s="33">
        <v>0.28786248399999997</v>
      </c>
      <c r="V69" s="33">
        <v>0.28285992999999998</v>
      </c>
      <c r="W69" s="33">
        <v>0.27726463600000001</v>
      </c>
      <c r="X69" s="33">
        <v>0.28856336500000002</v>
      </c>
      <c r="Y69" s="33">
        <v>0.27651694999999998</v>
      </c>
      <c r="Z69" s="33">
        <v>0.257396336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0.28150784572222226</v>
      </c>
      <c r="AL69" s="1">
        <v>43.982999999999997</v>
      </c>
      <c r="AP69" s="2">
        <f>((AK69-AK$32)*100)/AK$32</f>
        <v>-3.0431897638094507</v>
      </c>
    </row>
    <row r="70" spans="1:46" x14ac:dyDescent="0.25">
      <c r="A70" s="31" t="s">
        <v>0</v>
      </c>
      <c r="B70" s="41" t="s">
        <v>0</v>
      </c>
      <c r="C70" s="31" t="s">
        <v>0</v>
      </c>
      <c r="D70" s="31" t="s">
        <v>0</v>
      </c>
      <c r="E70" s="31">
        <v>0.30268272400000001</v>
      </c>
      <c r="F70" s="31">
        <v>0.29969928000000001</v>
      </c>
      <c r="G70" s="31">
        <v>0.29917034999999997</v>
      </c>
      <c r="H70" s="31">
        <v>0.297175886</v>
      </c>
      <c r="I70" s="31">
        <v>0.29250412999999997</v>
      </c>
      <c r="J70" s="31">
        <v>0.29074644500000002</v>
      </c>
      <c r="K70" s="31">
        <v>0.29212629999999989</v>
      </c>
      <c r="L70" s="31">
        <v>0.28691021999999999</v>
      </c>
      <c r="M70" s="31">
        <v>0.27696973600000002</v>
      </c>
      <c r="N70" s="31">
        <v>0.23878195599999999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0.28122424000000001</v>
      </c>
      <c r="V70" s="33">
        <v>0.27218711000000001</v>
      </c>
      <c r="W70" s="33">
        <v>0.25877867999999998</v>
      </c>
      <c r="X70" s="33">
        <v>0.27134074000000002</v>
      </c>
      <c r="Y70" s="33">
        <v>0.26368736500000001</v>
      </c>
      <c r="Z70" s="33">
        <v>0.23913708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0.27894514012499999</v>
      </c>
      <c r="AL70" s="1">
        <v>48.590400000000002</v>
      </c>
      <c r="AP70" s="2">
        <f>((AK70-AK$33)*100)/AK$33</f>
        <v>-2.9157878255566412</v>
      </c>
    </row>
    <row r="71" spans="1:46" x14ac:dyDescent="0.25">
      <c r="A71" s="27" t="s">
        <v>0</v>
      </c>
      <c r="B71" s="28" t="s">
        <v>0</v>
      </c>
      <c r="C71" s="27" t="s">
        <v>0</v>
      </c>
      <c r="D71" s="27" t="s">
        <v>0</v>
      </c>
      <c r="E71" s="27">
        <v>0.30859968599999998</v>
      </c>
      <c r="F71" s="27">
        <v>0.34311627</v>
      </c>
      <c r="G71" s="27">
        <v>0.32435858000000001</v>
      </c>
      <c r="H71" s="27">
        <v>0.34062978999999999</v>
      </c>
      <c r="I71" s="27">
        <v>0.33272454000000001</v>
      </c>
      <c r="J71" s="27">
        <v>0.32638025999999998</v>
      </c>
      <c r="K71" s="27">
        <v>0.29234321400000002</v>
      </c>
      <c r="L71" s="27">
        <v>0.27228338000000002</v>
      </c>
      <c r="M71" s="27">
        <v>0.2551621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0.24798081999999999</v>
      </c>
      <c r="V71" s="27">
        <v>0.26135530000000001</v>
      </c>
      <c r="W71" s="27">
        <v>0.28816478000000001</v>
      </c>
      <c r="X71" s="27">
        <v>0.26583521399999999</v>
      </c>
      <c r="Y71" s="27">
        <v>0.26947409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0.29488628742857148</v>
      </c>
      <c r="AL71" s="21">
        <v>53.663899999999998</v>
      </c>
      <c r="AP71" s="2">
        <f>((AK71-AK$34)*100)/AK$34</f>
        <v>-1.5532274382585807</v>
      </c>
    </row>
    <row r="72" spans="1:46" x14ac:dyDescent="0.25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0.27624129600000003</v>
      </c>
      <c r="H72" s="27">
        <v>0.25341100999999999</v>
      </c>
      <c r="I72" s="27">
        <v>0.24882410999999999</v>
      </c>
      <c r="J72" s="27">
        <v>0.26805706000000001</v>
      </c>
      <c r="K72" s="27">
        <v>0.26915974999999998</v>
      </c>
      <c r="L72" s="27">
        <v>0.28281904000000002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0.23716499399999999</v>
      </c>
      <c r="V72" s="27">
        <v>0.26572065</v>
      </c>
      <c r="W72" s="27">
        <v>0.24249366999999999</v>
      </c>
      <c r="X72" s="27">
        <v>0.291308925</v>
      </c>
      <c r="Y72" s="27">
        <v>0.24214917</v>
      </c>
      <c r="Z72" s="27">
        <v>0.3016915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0.26492009791666665</v>
      </c>
      <c r="AL72" s="9">
        <v>59.441600000000001</v>
      </c>
      <c r="AP72" s="2">
        <f>((AK72-AK$35)*100)/AK$35</f>
        <v>-13.369906083267077</v>
      </c>
    </row>
    <row r="73" spans="1:46" x14ac:dyDescent="0.25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0.29523480000000002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0.35241854</v>
      </c>
      <c r="U73" s="25">
        <v>0.3048187</v>
      </c>
      <c r="V73" s="25" t="s">
        <v>0</v>
      </c>
      <c r="W73" s="25" t="s">
        <v>0</v>
      </c>
      <c r="X73" s="25">
        <v>0.32674669000000001</v>
      </c>
      <c r="Y73" s="25">
        <v>0.29047551999999999</v>
      </c>
      <c r="Z73" s="25">
        <v>0.37027208</v>
      </c>
      <c r="AA73" s="25">
        <v>0.32066004999999997</v>
      </c>
      <c r="AB73" s="25">
        <v>0.34206556999999999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0.32533649374999996</v>
      </c>
      <c r="AL73" s="4">
        <v>66.4435</v>
      </c>
      <c r="AP73" s="22">
        <f>((AK73-AK$36)*100)/AK$36</f>
        <v>1.5462570951789381</v>
      </c>
    </row>
    <row r="74" spans="1:46" x14ac:dyDescent="0.25">
      <c r="A74" s="25">
        <v>0.25015680000000001</v>
      </c>
      <c r="B74" s="26">
        <v>0.30668480999999997</v>
      </c>
      <c r="C74" s="25">
        <v>0.28818821999999999</v>
      </c>
      <c r="D74" s="25">
        <v>0.26707062999999998</v>
      </c>
      <c r="E74" s="25">
        <v>0.24660657999999999</v>
      </c>
      <c r="F74" s="25">
        <v>0.24466717499999999</v>
      </c>
      <c r="G74" s="25">
        <v>0.25196394</v>
      </c>
      <c r="H74" s="25">
        <v>0.25328428400000003</v>
      </c>
      <c r="I74" s="25">
        <v>0.25412685000000002</v>
      </c>
      <c r="J74" s="25">
        <v>0.25514998999999999</v>
      </c>
      <c r="K74" s="25">
        <v>0.244794604</v>
      </c>
      <c r="L74" s="25">
        <v>0.25059749999999997</v>
      </c>
      <c r="M74" s="25">
        <v>0.25107333999999998</v>
      </c>
      <c r="N74" s="25">
        <v>0.24911174999999999</v>
      </c>
      <c r="O74" s="25">
        <v>0.25560506599999999</v>
      </c>
      <c r="P74" s="25">
        <v>0.25219672999999998</v>
      </c>
      <c r="Q74" s="25">
        <v>0.25255456999999998</v>
      </c>
      <c r="R74" s="25">
        <v>0.25277419000000001</v>
      </c>
      <c r="S74" s="25">
        <v>0.25454726599999999</v>
      </c>
      <c r="T74" s="25">
        <v>0.26040869999999999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0.39479572000000002</v>
      </c>
      <c r="Z74" s="25">
        <v>0.38476759999999999</v>
      </c>
      <c r="AA74" s="25">
        <v>0.39201825000000001</v>
      </c>
      <c r="AB74" s="25">
        <v>0.27089270999999998</v>
      </c>
      <c r="AC74" s="25">
        <v>0.26775684</v>
      </c>
      <c r="AD74" s="25">
        <v>0.29494938500000001</v>
      </c>
      <c r="AE74" s="25">
        <v>0.37284537000000001</v>
      </c>
      <c r="AF74" s="25">
        <v>0.25306334000000003</v>
      </c>
      <c r="AG74" s="25">
        <v>0.25316457999999997</v>
      </c>
      <c r="AH74" s="25">
        <v>0.25248884399999999</v>
      </c>
      <c r="AI74" s="25">
        <v>0.25152911500000003</v>
      </c>
      <c r="AJ74" s="25">
        <v>0.25043048000000001</v>
      </c>
      <c r="AK74" s="3">
        <f t="shared" si="1"/>
        <v>0.27438328840625004</v>
      </c>
      <c r="AL74" s="4">
        <v>76.463800000000006</v>
      </c>
      <c r="AP74" s="22">
        <f>((AK74-AK$37)*100)/AK$37</f>
        <v>-2.1273303946471476</v>
      </c>
    </row>
    <row r="75" spans="1:46" x14ac:dyDescent="0.25">
      <c r="A75" t="s">
        <v>58</v>
      </c>
      <c r="AK75" s="17">
        <f>SUM(A39:AJ72)/867</f>
        <v>0.257467845036909</v>
      </c>
      <c r="AL75" s="4"/>
      <c r="AP75" s="23">
        <f>((AK75-AK$38)*100)/AK$38</f>
        <v>-3.5182458814561546</v>
      </c>
      <c r="AQ75" s="24" t="s">
        <v>125</v>
      </c>
    </row>
    <row r="76" spans="1:46" x14ac:dyDescent="0.25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0</v>
      </c>
      <c r="B77" s="26">
        <v>0.29557235999999998</v>
      </c>
      <c r="C77" s="25">
        <v>0.28686574999999997</v>
      </c>
      <c r="D77" s="25">
        <v>0.26465493000000001</v>
      </c>
      <c r="E77" s="25">
        <v>0.30043525999999998</v>
      </c>
      <c r="F77" s="25">
        <v>0.26589748600000002</v>
      </c>
      <c r="G77" s="25">
        <v>0.25810250400000001</v>
      </c>
      <c r="H77" s="25">
        <v>0.22721921</v>
      </c>
      <c r="I77" s="25">
        <v>0.37175902000000011</v>
      </c>
      <c r="J77" s="25">
        <v>0.280667</v>
      </c>
      <c r="K77" s="25">
        <v>0.34406062999999998</v>
      </c>
      <c r="L77" s="25">
        <v>0.25718497000000001</v>
      </c>
      <c r="M77" s="25">
        <v>0.25987466999999997</v>
      </c>
      <c r="N77" s="25">
        <v>0.25913979399999998</v>
      </c>
      <c r="O77" s="25">
        <v>0.33404817999999997</v>
      </c>
      <c r="P77" s="25">
        <v>0.35234652</v>
      </c>
      <c r="Q77" s="25">
        <v>0.22959486000000001</v>
      </c>
      <c r="R77" s="25">
        <v>0.35273727999999999</v>
      </c>
      <c r="S77" s="25">
        <v>0.35315309</v>
      </c>
      <c r="T77" s="25">
        <v>0.24765066999999999</v>
      </c>
      <c r="U77" s="25">
        <v>0.35501983999999998</v>
      </c>
      <c r="V77" s="25">
        <v>0.29913956000000003</v>
      </c>
      <c r="W77" s="25">
        <v>0.26683827999999998</v>
      </c>
      <c r="X77" s="25">
        <v>0.33271456999999999</v>
      </c>
      <c r="Y77" s="25">
        <v>0.38331270000000001</v>
      </c>
      <c r="Z77" s="25">
        <v>0.26225609</v>
      </c>
      <c r="AA77" s="25">
        <v>0.26513619999999999</v>
      </c>
      <c r="AB77" s="25">
        <v>0.29128015000000002</v>
      </c>
      <c r="AC77" s="25">
        <v>0.28440279400000001</v>
      </c>
      <c r="AD77" s="25">
        <v>0.27769872000000001</v>
      </c>
      <c r="AE77" s="25">
        <v>0.39610693000000002</v>
      </c>
      <c r="AF77" s="25">
        <v>0.314312865</v>
      </c>
      <c r="AG77" s="25">
        <v>0.32531397000000001</v>
      </c>
      <c r="AH77" s="25">
        <v>0.36488013000000002</v>
      </c>
      <c r="AI77" s="25">
        <v>0.332355495</v>
      </c>
      <c r="AJ77" s="25" t="s">
        <v>0</v>
      </c>
      <c r="AK77" s="3">
        <f t="shared" si="1"/>
        <v>0.30269801405882357</v>
      </c>
      <c r="AM77" s="6" t="s">
        <v>94</v>
      </c>
      <c r="AO77" s="2">
        <f>SUM(A110:AJ111)/40</f>
        <v>0.28376743007500005</v>
      </c>
      <c r="AP77" s="2">
        <f>((AK77-AK$3)*100)/AK$3</f>
        <v>1.7518747511194803</v>
      </c>
      <c r="AR77" s="6" t="s">
        <v>94</v>
      </c>
      <c r="AS77" s="2"/>
      <c r="AT77" s="2">
        <f>((AO77-AO$3)*100)/AO$3</f>
        <v>-1.5906963114770705</v>
      </c>
    </row>
    <row r="78" spans="1:46" x14ac:dyDescent="0.25">
      <c r="A78" s="27">
        <v>0.29233514999999999</v>
      </c>
      <c r="B78" s="28">
        <v>0.27219259000000001</v>
      </c>
      <c r="C78" s="27">
        <v>0.32447332000000001</v>
      </c>
      <c r="D78" s="27">
        <v>0.31176735999999999</v>
      </c>
      <c r="E78" s="27">
        <v>0.24783991999999999</v>
      </c>
      <c r="F78" s="27">
        <v>0.30788441</v>
      </c>
      <c r="G78" s="27">
        <v>0.23681050000000001</v>
      </c>
      <c r="H78" s="27">
        <v>0.262840454</v>
      </c>
      <c r="I78" s="27">
        <v>0.25325044000000002</v>
      </c>
      <c r="J78" s="27">
        <v>0.2460241</v>
      </c>
      <c r="K78" s="27">
        <v>0.24953576</v>
      </c>
      <c r="L78" s="27">
        <v>0.25212351999999999</v>
      </c>
      <c r="M78" s="27">
        <v>0.25469753000000001</v>
      </c>
      <c r="N78" s="27">
        <v>0.25383883000000002</v>
      </c>
      <c r="O78" s="27">
        <v>0.29403215599999999</v>
      </c>
      <c r="P78" s="27">
        <v>0.27550050999999998</v>
      </c>
      <c r="Q78" s="27">
        <v>0.28544481999999999</v>
      </c>
      <c r="R78" s="27">
        <v>0.22711020000000001</v>
      </c>
      <c r="S78" s="27">
        <v>0.24439232</v>
      </c>
      <c r="T78" s="27">
        <v>0.27147491000000001</v>
      </c>
      <c r="U78" s="27">
        <v>0.35441086999999999</v>
      </c>
      <c r="V78" s="27">
        <v>0.27695757399999998</v>
      </c>
      <c r="W78" s="27">
        <v>0.27604947000000002</v>
      </c>
      <c r="X78" s="27">
        <v>0.29508626999999998</v>
      </c>
      <c r="Y78" s="27">
        <v>0.31939976599999997</v>
      </c>
      <c r="Z78" s="27">
        <v>0.3285979</v>
      </c>
      <c r="AA78" s="27">
        <v>0.33642715000000001</v>
      </c>
      <c r="AB78" s="27">
        <v>0.31928427999999998</v>
      </c>
      <c r="AC78" s="27">
        <v>0.30202896000000001</v>
      </c>
      <c r="AD78" s="27">
        <v>0.31263744999999998</v>
      </c>
      <c r="AE78" s="27">
        <v>0.32619636000000002</v>
      </c>
      <c r="AF78" s="27">
        <v>0.32536290000000001</v>
      </c>
      <c r="AG78" s="27">
        <v>0.31647326999999997</v>
      </c>
      <c r="AH78" s="27">
        <v>0.32169656000000002</v>
      </c>
      <c r="AI78" s="27">
        <v>0.28211020999999997</v>
      </c>
      <c r="AJ78" s="27">
        <v>0.28083525999999998</v>
      </c>
      <c r="AK78" s="3">
        <f t="shared" si="1"/>
        <v>0.28714230694444448</v>
      </c>
      <c r="AM78" s="6" t="s">
        <v>116</v>
      </c>
      <c r="AO78" s="2">
        <f>SUM(A76:AJ77)/34</f>
        <v>0.30269801405882357</v>
      </c>
      <c r="AP78" s="2">
        <f>((AK78-AK$4)*100)/AK$4</f>
        <v>-9.7955709010438277</v>
      </c>
      <c r="AR78" s="6" t="s">
        <v>116</v>
      </c>
      <c r="AS78" s="2"/>
      <c r="AT78" s="1">
        <f>((AO78-AO$4)*100)/AO$4</f>
        <v>1.7518747511194803</v>
      </c>
    </row>
    <row r="79" spans="1:46" x14ac:dyDescent="0.25">
      <c r="A79" s="27">
        <v>0.28783570000000003</v>
      </c>
      <c r="B79" s="28">
        <v>0.28148877999999999</v>
      </c>
      <c r="C79" s="27">
        <v>0.26880484999999998</v>
      </c>
      <c r="D79" s="27">
        <v>0.26808108000000003</v>
      </c>
      <c r="E79" s="27">
        <v>0.262230036</v>
      </c>
      <c r="F79" s="27">
        <v>0.24840377</v>
      </c>
      <c r="G79" s="27">
        <v>0.24783530000000001</v>
      </c>
      <c r="H79" s="27">
        <v>0.25230116000000002</v>
      </c>
      <c r="I79" s="27">
        <v>0.26856433000000002</v>
      </c>
      <c r="J79" s="27">
        <v>0.28174118599999998</v>
      </c>
      <c r="K79" s="27">
        <v>0.28617555</v>
      </c>
      <c r="L79" s="27">
        <v>0.28168201399999998</v>
      </c>
      <c r="M79" s="27">
        <v>0.27736613999999998</v>
      </c>
      <c r="N79" s="27">
        <v>0.27426663000000001</v>
      </c>
      <c r="O79" s="27">
        <v>0.26796621999999998</v>
      </c>
      <c r="P79" s="27">
        <v>0.26043595000000003</v>
      </c>
      <c r="Q79" s="27">
        <v>0.25733150999999999</v>
      </c>
      <c r="R79" s="27">
        <v>0.249664786</v>
      </c>
      <c r="S79" s="27">
        <v>0.21725817</v>
      </c>
      <c r="T79" s="27">
        <v>0.234840936</v>
      </c>
      <c r="U79" s="27">
        <v>0.27749412400000001</v>
      </c>
      <c r="V79" s="27">
        <v>0.30474979000000002</v>
      </c>
      <c r="W79" s="27">
        <v>0.31439475</v>
      </c>
      <c r="X79" s="27">
        <v>0.31638709999999998</v>
      </c>
      <c r="Y79" s="27">
        <v>0.31469136399999997</v>
      </c>
      <c r="Z79" s="27">
        <v>0.31892282</v>
      </c>
      <c r="AA79" s="27">
        <v>0.31268760400000001</v>
      </c>
      <c r="AB79" s="27">
        <v>0.30132898000000002</v>
      </c>
      <c r="AC79" s="27">
        <v>0.29828311000000002</v>
      </c>
      <c r="AD79" s="27">
        <v>0.3030041</v>
      </c>
      <c r="AE79" s="27">
        <v>0.31277369999999999</v>
      </c>
      <c r="AF79" s="27">
        <v>0.30717081000000002</v>
      </c>
      <c r="AG79" s="27">
        <v>0.29981785</v>
      </c>
      <c r="AH79" s="27">
        <v>0.3019944</v>
      </c>
      <c r="AI79" s="27">
        <v>0.29458596500000001</v>
      </c>
      <c r="AJ79" s="27">
        <v>0.29087376999999998</v>
      </c>
      <c r="AK79" s="3">
        <f t="shared" si="1"/>
        <v>0.28176206486111111</v>
      </c>
      <c r="AM79" s="10" t="s">
        <v>94</v>
      </c>
      <c r="AO79" s="2">
        <f>SUM(A108:AJ109)/26</f>
        <v>0.27562591784615387</v>
      </c>
      <c r="AP79" s="2">
        <f>((AK79-AK$5)*100)/AK$5</f>
        <v>-2.0043438527373829</v>
      </c>
      <c r="AR79" s="10" t="s">
        <v>94</v>
      </c>
      <c r="AS79" s="2"/>
      <c r="AT79" s="1">
        <f>((AO79-AO$5)*100)/AO$5</f>
        <v>-8.8633252412074075</v>
      </c>
    </row>
    <row r="80" spans="1:46" x14ac:dyDescent="0.25">
      <c r="A80" s="29">
        <v>0.27507141499999999</v>
      </c>
      <c r="B80" s="30">
        <v>0.27109137999999999</v>
      </c>
      <c r="C80" s="29">
        <v>0.26676436999999997</v>
      </c>
      <c r="D80" s="29">
        <v>0.2731673</v>
      </c>
      <c r="E80" s="31">
        <v>0.27139588999999997</v>
      </c>
      <c r="F80" s="31">
        <v>0.26198651000000001</v>
      </c>
      <c r="G80" s="31">
        <v>0.26384118600000001</v>
      </c>
      <c r="H80" s="31">
        <v>0.26401923599999999</v>
      </c>
      <c r="I80" s="31">
        <v>0.27759658999999998</v>
      </c>
      <c r="J80" s="31">
        <v>0.28582647000000011</v>
      </c>
      <c r="K80" s="31">
        <v>0.28157378999999999</v>
      </c>
      <c r="L80" s="31">
        <v>0.27708979999999989</v>
      </c>
      <c r="M80" s="31">
        <v>0.27190188599999998</v>
      </c>
      <c r="N80" s="31">
        <v>0.27076729999999999</v>
      </c>
      <c r="O80" s="31">
        <v>0.26999090999999997</v>
      </c>
      <c r="P80" s="31">
        <v>0.26534015399999999</v>
      </c>
      <c r="Q80" s="32">
        <v>0.26270584499999999</v>
      </c>
      <c r="R80" s="32">
        <v>0.26136816000000002</v>
      </c>
      <c r="S80" s="33">
        <v>0.23400663999999999</v>
      </c>
      <c r="T80" s="33" t="s">
        <v>0</v>
      </c>
      <c r="U80" s="33">
        <v>0.32102549000000002</v>
      </c>
      <c r="V80" s="33">
        <v>0.32705912500000001</v>
      </c>
      <c r="W80" s="33">
        <v>0.32948848400000003</v>
      </c>
      <c r="X80" s="33">
        <v>0.32479769000000003</v>
      </c>
      <c r="Y80" s="33">
        <v>0.32089996999999998</v>
      </c>
      <c r="Z80" s="33">
        <v>0.31530867400000001</v>
      </c>
      <c r="AA80" s="33">
        <v>0.29912533000000002</v>
      </c>
      <c r="AB80" s="33">
        <v>0.29320674000000002</v>
      </c>
      <c r="AC80" s="29">
        <v>0.29001870600000001</v>
      </c>
      <c r="AD80" s="29">
        <v>0.28999675600000002</v>
      </c>
      <c r="AE80" s="29">
        <v>0.30551622499999997</v>
      </c>
      <c r="AF80" s="29">
        <v>0.30399367999999999</v>
      </c>
      <c r="AG80" s="29">
        <v>0.28421387999999997</v>
      </c>
      <c r="AH80" s="29">
        <v>0.279503846</v>
      </c>
      <c r="AI80" s="29">
        <v>0.27526833000000001</v>
      </c>
      <c r="AJ80" s="29">
        <v>0.27611986999999999</v>
      </c>
      <c r="AK80" s="3">
        <f t="shared" si="1"/>
        <v>0.28402993222857137</v>
      </c>
      <c r="AM80" s="10" t="s">
        <v>116</v>
      </c>
      <c r="AO80" s="2">
        <f>SUM(A78:AJ79)/72</f>
        <v>0.28445218590277782</v>
      </c>
      <c r="AP80" s="2">
        <f>((AK80-AK$6)*100)/AK$6</f>
        <v>-2.4449199439165206</v>
      </c>
      <c r="AR80" s="10" t="s">
        <v>116</v>
      </c>
      <c r="AS80" s="2"/>
      <c r="AT80" s="1">
        <f>((AO80-AO$6)*100)/AO$6</f>
        <v>-6.0979945271438361</v>
      </c>
    </row>
    <row r="81" spans="1:47" x14ac:dyDescent="0.25">
      <c r="A81" s="29">
        <v>0.27493430000000002</v>
      </c>
      <c r="B81" s="30">
        <v>0.27967330000000001</v>
      </c>
      <c r="C81" s="29">
        <v>0.27922801400000002</v>
      </c>
      <c r="D81" s="29">
        <v>0.27999354999999998</v>
      </c>
      <c r="E81" s="31">
        <v>0.278579364</v>
      </c>
      <c r="F81" s="31">
        <v>0.26823150000000001</v>
      </c>
      <c r="G81" s="31">
        <v>0.25841384000000001</v>
      </c>
      <c r="H81" s="31">
        <v>0.242846116</v>
      </c>
      <c r="I81" s="31">
        <v>0.26464032999999998</v>
      </c>
      <c r="J81" s="31">
        <v>0.26221498999999998</v>
      </c>
      <c r="K81" s="31">
        <v>0.26071106999999999</v>
      </c>
      <c r="L81" s="31">
        <v>0.26185861599999999</v>
      </c>
      <c r="M81" s="31">
        <v>0.26393994599999998</v>
      </c>
      <c r="N81" s="31">
        <v>0.26687798000000001</v>
      </c>
      <c r="O81" s="31">
        <v>0.26927865000000001</v>
      </c>
      <c r="P81" s="31">
        <v>0.26939137000000002</v>
      </c>
      <c r="Q81" s="32">
        <v>0.27432458500000001</v>
      </c>
      <c r="R81" s="32">
        <v>0.27247175000000001</v>
      </c>
      <c r="S81" s="33">
        <v>0.24219068399999999</v>
      </c>
      <c r="T81" s="33" t="s">
        <v>0</v>
      </c>
      <c r="U81" s="33">
        <v>0.33182096</v>
      </c>
      <c r="V81" s="33">
        <v>0.329428795</v>
      </c>
      <c r="W81" s="33">
        <v>0.329220226</v>
      </c>
      <c r="X81" s="33">
        <v>0.32172653000000001</v>
      </c>
      <c r="Y81" s="33">
        <v>0.31682847600000003</v>
      </c>
      <c r="Z81" s="33">
        <v>0.30410164000000001</v>
      </c>
      <c r="AA81" s="33">
        <v>0.29620165999999998</v>
      </c>
      <c r="AB81" s="33">
        <v>0.29919841000000003</v>
      </c>
      <c r="AC81" s="29">
        <v>0.29359811000000002</v>
      </c>
      <c r="AD81" s="29">
        <v>0.27268501000000001</v>
      </c>
      <c r="AE81" s="29">
        <v>0.27201308000000002</v>
      </c>
      <c r="AF81" s="29">
        <v>0.27992704400000001</v>
      </c>
      <c r="AG81" s="29">
        <v>0.26665388000000001</v>
      </c>
      <c r="AH81" s="29">
        <v>0.26559260400000001</v>
      </c>
      <c r="AI81" s="29">
        <v>0.26675701000000002</v>
      </c>
      <c r="AJ81" s="29">
        <v>0.26917944399999999</v>
      </c>
      <c r="AK81" s="3">
        <f t="shared" si="1"/>
        <v>0.27956379525714298</v>
      </c>
      <c r="AM81" s="11" t="s">
        <v>99</v>
      </c>
      <c r="AO81" s="2">
        <f>SUM(A103:R107)/56</f>
        <v>0.25757365267857141</v>
      </c>
      <c r="AP81" s="2">
        <f>((AK81-AK$7)*100)/AK$7</f>
        <v>-4.3292973327241731</v>
      </c>
      <c r="AR81" s="11" t="s">
        <v>99</v>
      </c>
      <c r="AS81" s="2"/>
      <c r="AT81" s="1">
        <f>((AO81-AO$7)*100)/AO$7</f>
        <v>-6.2941948859452701</v>
      </c>
    </row>
    <row r="82" spans="1:47" x14ac:dyDescent="0.25">
      <c r="A82" s="29">
        <v>0.28899387999999998</v>
      </c>
      <c r="B82" s="30">
        <v>0.28838114999999998</v>
      </c>
      <c r="C82" s="29">
        <v>0.27367644000000002</v>
      </c>
      <c r="D82" s="29">
        <v>0.25444093000000001</v>
      </c>
      <c r="E82" s="31">
        <v>0.254325256</v>
      </c>
      <c r="F82" s="31">
        <v>0.25198871</v>
      </c>
      <c r="G82" s="31">
        <v>0.24302649000000001</v>
      </c>
      <c r="H82" s="31">
        <v>0.24118744</v>
      </c>
      <c r="I82" s="31">
        <v>0.23849176</v>
      </c>
      <c r="J82" s="31">
        <v>0.23050471</v>
      </c>
      <c r="K82" s="31">
        <v>0.23485687</v>
      </c>
      <c r="L82" s="31">
        <v>0.24131248999999999</v>
      </c>
      <c r="M82" s="31">
        <v>0.24518065</v>
      </c>
      <c r="N82" s="31">
        <v>0.25149339999999998</v>
      </c>
      <c r="O82" s="31">
        <v>0.25619061999999998</v>
      </c>
      <c r="P82" s="31">
        <v>0.25861420000000002</v>
      </c>
      <c r="Q82" s="32">
        <v>0.26320239000000001</v>
      </c>
      <c r="R82" s="32">
        <v>0.26375644599999998</v>
      </c>
      <c r="S82" s="33">
        <v>0.23757088000000001</v>
      </c>
      <c r="T82" s="33" t="s">
        <v>0</v>
      </c>
      <c r="U82" s="33">
        <v>0.318332805</v>
      </c>
      <c r="V82" s="33">
        <v>0.293353586</v>
      </c>
      <c r="W82" s="33">
        <v>0.29421895999999997</v>
      </c>
      <c r="X82" s="33">
        <v>0.29454278</v>
      </c>
      <c r="Y82" s="33">
        <v>0.28962614399999997</v>
      </c>
      <c r="Z82" s="33">
        <v>0.28946891000000002</v>
      </c>
      <c r="AA82" s="33">
        <v>0.29061884999999998</v>
      </c>
      <c r="AB82" s="33">
        <v>0.29836731399999999</v>
      </c>
      <c r="AC82" s="29">
        <v>0.29753097499999998</v>
      </c>
      <c r="AD82" s="29">
        <v>0.25381174000000001</v>
      </c>
      <c r="AE82" s="29">
        <v>0.24282232500000001</v>
      </c>
      <c r="AF82" s="29">
        <v>0.24721694999999999</v>
      </c>
      <c r="AG82" s="29">
        <v>0.24452821999999999</v>
      </c>
      <c r="AH82" s="29">
        <v>0.25457808999999998</v>
      </c>
      <c r="AI82" s="29">
        <v>0.26659752599999997</v>
      </c>
      <c r="AJ82" s="29">
        <v>0.28232055</v>
      </c>
      <c r="AK82" s="3">
        <f t="shared" si="1"/>
        <v>0.26500372677142858</v>
      </c>
      <c r="AM82" s="11" t="s">
        <v>102</v>
      </c>
      <c r="AO82" s="2">
        <f>SUM(E80:R84)/68</f>
        <v>0.24629623719117652</v>
      </c>
      <c r="AP82" s="2">
        <f>((AK82-AK$8)*100)/AK$8</f>
        <v>-6.5810163559118324</v>
      </c>
      <c r="AR82" s="11" t="s">
        <v>102</v>
      </c>
      <c r="AS82" s="2"/>
      <c r="AT82" s="1">
        <f>((AO82-AO$8)*100)/AO$8</f>
        <v>-6.1141532984509963</v>
      </c>
    </row>
    <row r="83" spans="1:47" x14ac:dyDescent="0.25">
      <c r="A83" s="29">
        <v>0.2795204</v>
      </c>
      <c r="B83" s="30">
        <v>0.26438444</v>
      </c>
      <c r="C83" s="29">
        <v>0.23410740999999999</v>
      </c>
      <c r="D83" s="29">
        <v>0.21614834399999999</v>
      </c>
      <c r="E83" s="31" t="s">
        <v>0</v>
      </c>
      <c r="F83" s="31">
        <v>0.26065685999999999</v>
      </c>
      <c r="G83" s="31">
        <v>0.24328161000000001</v>
      </c>
      <c r="H83" s="31">
        <v>0.22619929</v>
      </c>
      <c r="I83" s="31">
        <v>0.22289941999999999</v>
      </c>
      <c r="J83" s="31">
        <v>0.22173735</v>
      </c>
      <c r="K83" s="31">
        <v>0.22574894600000001</v>
      </c>
      <c r="L83" s="31">
        <v>0.22988001999999999</v>
      </c>
      <c r="M83" s="31">
        <v>0.22682548</v>
      </c>
      <c r="N83" s="31">
        <v>0.226965364</v>
      </c>
      <c r="O83" s="31">
        <v>0.23074163</v>
      </c>
      <c r="P83" s="31">
        <v>0.23602016000000001</v>
      </c>
      <c r="Q83" s="32">
        <v>0.239467184</v>
      </c>
      <c r="R83" s="32">
        <v>0.23825255400000001</v>
      </c>
      <c r="S83" s="33">
        <v>0.22915141</v>
      </c>
      <c r="T83" s="33" t="s">
        <v>0</v>
      </c>
      <c r="U83" s="33">
        <v>0.33843579000000001</v>
      </c>
      <c r="V83" s="33">
        <v>0.27549077999999999</v>
      </c>
      <c r="W83" s="33">
        <v>0.25665021999999998</v>
      </c>
      <c r="X83" s="33">
        <v>0.25502576999999998</v>
      </c>
      <c r="Y83" s="33">
        <v>0.26208689000000002</v>
      </c>
      <c r="Z83" s="33">
        <v>0.26851343999999999</v>
      </c>
      <c r="AA83" s="33">
        <v>0.27882655000000001</v>
      </c>
      <c r="AB83" s="33">
        <v>0.28909515000000002</v>
      </c>
      <c r="AC83" s="29">
        <v>0.34174396000000001</v>
      </c>
      <c r="AD83" s="29">
        <v>0.24653644999999999</v>
      </c>
      <c r="AE83" s="29">
        <v>0.22238267</v>
      </c>
      <c r="AF83" s="29">
        <v>0.23362786999999999</v>
      </c>
      <c r="AG83" s="29">
        <v>0.25137841999999999</v>
      </c>
      <c r="AH83" s="29">
        <v>0.26898288399999998</v>
      </c>
      <c r="AI83" s="29">
        <v>0.28712333000000001</v>
      </c>
      <c r="AJ83" s="29">
        <v>0.29187689999999999</v>
      </c>
      <c r="AK83" s="3">
        <f t="shared" si="1"/>
        <v>0.25352249841176472</v>
      </c>
      <c r="AM83" s="12" t="s">
        <v>105</v>
      </c>
      <c r="AO83" s="2">
        <f>SUM(S103:Z107)/35</f>
        <v>0.25424397011428568</v>
      </c>
      <c r="AP83" s="2">
        <f>((AK83-AK$9)*100)/AK$9</f>
        <v>-7.5344463148930227</v>
      </c>
      <c r="AR83" s="12" t="s">
        <v>105</v>
      </c>
      <c r="AS83" s="2"/>
      <c r="AT83" s="1">
        <f>((AO83-AO$9)*100)/AO$9</f>
        <v>-6.5854511246247434</v>
      </c>
    </row>
    <row r="84" spans="1:47" x14ac:dyDescent="0.25">
      <c r="A84" s="29">
        <v>0.23408211000000001</v>
      </c>
      <c r="B84" s="30">
        <v>0.22499772000000001</v>
      </c>
      <c r="C84" s="29">
        <v>0.21422767000000001</v>
      </c>
      <c r="D84" s="29" t="s">
        <v>0</v>
      </c>
      <c r="E84" s="31" t="s">
        <v>0</v>
      </c>
      <c r="F84" s="31">
        <v>0.25618305000000002</v>
      </c>
      <c r="G84" s="31">
        <v>0.21880405</v>
      </c>
      <c r="H84" s="31">
        <v>0.20717276000000001</v>
      </c>
      <c r="I84" s="31">
        <v>0.20092004599999999</v>
      </c>
      <c r="J84" s="31">
        <v>0.198598575</v>
      </c>
      <c r="K84" s="31">
        <v>0.19510657000000001</v>
      </c>
      <c r="L84" s="31">
        <v>0.191217425</v>
      </c>
      <c r="M84" s="31">
        <v>0.20244681</v>
      </c>
      <c r="N84" s="31">
        <v>0.20759284</v>
      </c>
      <c r="O84" s="31">
        <v>0.21274955500000001</v>
      </c>
      <c r="P84" s="31">
        <v>0.21702107500000001</v>
      </c>
      <c r="Q84" s="32">
        <v>0.218870974</v>
      </c>
      <c r="R84" s="32">
        <v>0.219469265</v>
      </c>
      <c r="S84" s="33">
        <v>0.22238538499999999</v>
      </c>
      <c r="T84" s="33" t="s">
        <v>0</v>
      </c>
      <c r="U84" s="33" t="s">
        <v>0</v>
      </c>
      <c r="V84" s="33">
        <v>0.267029446</v>
      </c>
      <c r="W84" s="33">
        <v>0.22788933</v>
      </c>
      <c r="X84" s="33">
        <v>0.23029464999999999</v>
      </c>
      <c r="Y84" s="33">
        <v>0.2455233</v>
      </c>
      <c r="Z84" s="33">
        <v>0.24573568000000001</v>
      </c>
      <c r="AA84" s="33">
        <v>0.24534180999999999</v>
      </c>
      <c r="AB84" s="33">
        <v>0.26189076</v>
      </c>
      <c r="AC84" s="29" t="s">
        <v>0</v>
      </c>
      <c r="AD84" s="29">
        <v>0.24391428400000001</v>
      </c>
      <c r="AE84" s="29">
        <v>0.21074430999999999</v>
      </c>
      <c r="AF84" s="29">
        <v>0.20730161499999999</v>
      </c>
      <c r="AG84" s="29">
        <v>0.21992113999999999</v>
      </c>
      <c r="AH84" s="29">
        <v>0.24906507999999999</v>
      </c>
      <c r="AI84" s="29">
        <v>0.26239826999999999</v>
      </c>
      <c r="AJ84" s="29">
        <v>0.25134531999999998</v>
      </c>
      <c r="AK84" s="3">
        <f t="shared" si="1"/>
        <v>0.22613680241935488</v>
      </c>
      <c r="AM84" s="12" t="s">
        <v>108</v>
      </c>
      <c r="AO84" s="2">
        <f>SUM(S80:AB84)/44</f>
        <v>0.28502504804545453</v>
      </c>
      <c r="AP84" s="2">
        <f>((AK84-AK$10)*100)/AK$10</f>
        <v>-7.0622729306741423</v>
      </c>
      <c r="AR84" s="12" t="s">
        <v>108</v>
      </c>
      <c r="AS84" s="2"/>
      <c r="AT84" s="1">
        <f>((AO84-AO$10)*100)/AO$10</f>
        <v>-5.6528454243798905</v>
      </c>
    </row>
    <row r="85" spans="1:47" x14ac:dyDescent="0.25">
      <c r="A85" s="29">
        <v>0.21471961000000001</v>
      </c>
      <c r="B85" s="30">
        <v>0.21653284</v>
      </c>
      <c r="C85" s="29" t="s">
        <v>0</v>
      </c>
      <c r="D85" s="29" t="s">
        <v>0</v>
      </c>
      <c r="E85" s="34" t="s">
        <v>0</v>
      </c>
      <c r="F85" s="34">
        <v>0.23082759</v>
      </c>
      <c r="G85" s="34">
        <v>0.20028846</v>
      </c>
      <c r="H85" s="34">
        <v>0.19804435000000001</v>
      </c>
      <c r="I85" s="34">
        <v>0.1974947</v>
      </c>
      <c r="J85" s="34">
        <v>0.19768487400000001</v>
      </c>
      <c r="K85" s="34">
        <v>0.197310924</v>
      </c>
      <c r="L85" s="34">
        <v>0.19472494000000001</v>
      </c>
      <c r="M85" s="34">
        <v>0.19268972000000001</v>
      </c>
      <c r="N85" s="34">
        <v>0.19425482599999999</v>
      </c>
      <c r="O85" s="34">
        <v>0.19691676999999999</v>
      </c>
      <c r="P85" s="34">
        <v>0.19904849399999999</v>
      </c>
      <c r="Q85" s="34">
        <v>0.20288837400000001</v>
      </c>
      <c r="R85" s="34">
        <v>0.20965131000000001</v>
      </c>
      <c r="S85" s="35">
        <v>0.21753973600000001</v>
      </c>
      <c r="T85" s="35" t="s">
        <v>0</v>
      </c>
      <c r="U85" s="35" t="s">
        <v>0</v>
      </c>
      <c r="V85" s="35">
        <v>0.260014784</v>
      </c>
      <c r="W85" s="35">
        <v>0.22098300000000001</v>
      </c>
      <c r="X85" s="35">
        <v>0.20814584999999999</v>
      </c>
      <c r="Y85" s="35">
        <v>0.21459780000000001</v>
      </c>
      <c r="Z85" s="35">
        <v>0.21859864600000001</v>
      </c>
      <c r="AA85" s="35">
        <v>0.23041468000000001</v>
      </c>
      <c r="AB85" s="35">
        <v>0.26302658000000001</v>
      </c>
      <c r="AC85" s="36" t="s">
        <v>0</v>
      </c>
      <c r="AD85" s="29">
        <v>0.23394284000000001</v>
      </c>
      <c r="AE85" s="29">
        <v>0.21872443</v>
      </c>
      <c r="AF85" s="29">
        <v>0.20852872</v>
      </c>
      <c r="AG85" s="29">
        <v>0.20793439</v>
      </c>
      <c r="AH85" s="29">
        <v>0.21400697399999999</v>
      </c>
      <c r="AI85" s="29">
        <v>0.21918583</v>
      </c>
      <c r="AJ85" s="29">
        <v>0.215230696</v>
      </c>
      <c r="AK85" s="3">
        <f t="shared" si="1"/>
        <v>0.21313175793333336</v>
      </c>
      <c r="AM85" s="14" t="s">
        <v>99</v>
      </c>
      <c r="AO85" s="7">
        <f>(SUM(B94:O102)+SUM(P94:R98))/140</f>
        <v>0.20746484320714287</v>
      </c>
      <c r="AP85" s="2">
        <f>((AK85-AK$11)*100)/AK$11</f>
        <v>-6.3675424756074834</v>
      </c>
      <c r="AR85" s="14" t="s">
        <v>99</v>
      </c>
      <c r="AS85" s="2"/>
      <c r="AT85" s="1">
        <f>((AO85-AO$11)*100)/AO$11</f>
        <v>-6.6213097594569144</v>
      </c>
      <c r="AU85">
        <f>SUM(AT85:AT88)/4</f>
        <v>-7.2578918058936646</v>
      </c>
    </row>
    <row r="86" spans="1:47" x14ac:dyDescent="0.25">
      <c r="A86" s="29">
        <v>0.20997759999999999</v>
      </c>
      <c r="B86" s="30">
        <v>0.210776665</v>
      </c>
      <c r="C86" s="29" t="s">
        <v>0</v>
      </c>
      <c r="D86" s="29" t="s">
        <v>0</v>
      </c>
      <c r="E86" s="34" t="s">
        <v>0</v>
      </c>
      <c r="F86" s="34">
        <v>0.225892444</v>
      </c>
      <c r="G86" s="34">
        <v>0.19664703</v>
      </c>
      <c r="H86" s="34">
        <v>0.19522610000000001</v>
      </c>
      <c r="I86" s="34">
        <v>0.197087546</v>
      </c>
      <c r="J86" s="34">
        <v>0.19775140999999999</v>
      </c>
      <c r="K86" s="34">
        <v>0.19754856000000001</v>
      </c>
      <c r="L86" s="34">
        <v>0.19320916499999999</v>
      </c>
      <c r="M86" s="34">
        <v>0.19198019499999999</v>
      </c>
      <c r="N86" s="34">
        <v>0.19349893000000001</v>
      </c>
      <c r="O86" s="34">
        <v>0.19575226000000001</v>
      </c>
      <c r="P86" s="34">
        <v>0.19870378</v>
      </c>
      <c r="Q86" s="34">
        <v>0.20407759</v>
      </c>
      <c r="R86" s="34">
        <v>0.20763278600000001</v>
      </c>
      <c r="S86" s="35">
        <v>0.21072555000000001</v>
      </c>
      <c r="T86" s="35" t="s">
        <v>0</v>
      </c>
      <c r="U86" s="35" t="s">
        <v>0</v>
      </c>
      <c r="V86" s="35">
        <v>0.28845216000000001</v>
      </c>
      <c r="W86" s="35">
        <v>0.23013981999999999</v>
      </c>
      <c r="X86" s="35">
        <v>0.20492138500000001</v>
      </c>
      <c r="Y86" s="35">
        <v>0.20981026999999999</v>
      </c>
      <c r="Z86" s="35">
        <v>0.21884376999999999</v>
      </c>
      <c r="AA86" s="35">
        <v>0.235291745</v>
      </c>
      <c r="AB86" s="35">
        <v>0.26492420999999999</v>
      </c>
      <c r="AC86" s="36" t="s">
        <v>0</v>
      </c>
      <c r="AD86" s="29">
        <v>0.23828836</v>
      </c>
      <c r="AE86" s="29">
        <v>0.22779094999999999</v>
      </c>
      <c r="AF86" s="29">
        <v>0.20874862</v>
      </c>
      <c r="AG86" s="29">
        <v>0.20901871999999999</v>
      </c>
      <c r="AH86" s="29">
        <v>0.21165730999999999</v>
      </c>
      <c r="AI86" s="29">
        <v>0.21351186999999999</v>
      </c>
      <c r="AJ86" s="29">
        <v>0.212342645</v>
      </c>
      <c r="AK86" s="3">
        <f t="shared" si="1"/>
        <v>0.21334098153333331</v>
      </c>
      <c r="AM86" s="14" t="s">
        <v>102</v>
      </c>
      <c r="AO86" s="2">
        <f>SUM(E85:R93)/126</f>
        <v>0.20243712364285715</v>
      </c>
      <c r="AP86" s="2">
        <f>((AK86-AK$12)*100)/AK$12</f>
        <v>-6.2954561457183864</v>
      </c>
      <c r="AR86" s="14" t="s">
        <v>102</v>
      </c>
      <c r="AS86" s="2"/>
      <c r="AT86" s="1">
        <f>((AO86-AO$12)*100)/AO$12</f>
        <v>-7.1073362505336748</v>
      </c>
    </row>
    <row r="87" spans="1:47" x14ac:dyDescent="0.25">
      <c r="A87" s="29">
        <v>0.21224615999999999</v>
      </c>
      <c r="B87" s="30">
        <v>0.21080506600000001</v>
      </c>
      <c r="C87" s="29" t="s">
        <v>0</v>
      </c>
      <c r="D87" s="29" t="s">
        <v>0</v>
      </c>
      <c r="E87" s="34" t="s">
        <v>0</v>
      </c>
      <c r="F87" s="34">
        <v>0.22284741999999999</v>
      </c>
      <c r="G87" s="34">
        <v>0.19524883000000001</v>
      </c>
      <c r="H87" s="34">
        <v>0.192361164</v>
      </c>
      <c r="I87" s="34">
        <v>0.186987546</v>
      </c>
      <c r="J87" s="34">
        <v>0.18774049000000001</v>
      </c>
      <c r="K87" s="34">
        <v>0.19025143</v>
      </c>
      <c r="L87" s="34">
        <v>0.189690415</v>
      </c>
      <c r="M87" s="34">
        <v>0.191157465</v>
      </c>
      <c r="N87" s="34">
        <v>0.19341453</v>
      </c>
      <c r="O87" s="34">
        <v>0.200046425</v>
      </c>
      <c r="P87" s="34">
        <v>0.20285180999999999</v>
      </c>
      <c r="Q87" s="34">
        <v>0.20536619</v>
      </c>
      <c r="R87" s="34">
        <v>0.20620149400000001</v>
      </c>
      <c r="S87" s="35">
        <v>0.20656532399999999</v>
      </c>
      <c r="T87" s="35" t="s">
        <v>0</v>
      </c>
      <c r="U87" s="35" t="s">
        <v>0</v>
      </c>
      <c r="V87" s="35" t="s">
        <v>0</v>
      </c>
      <c r="W87" s="35">
        <v>0.22024181500000001</v>
      </c>
      <c r="X87" s="35">
        <v>0.20730309</v>
      </c>
      <c r="Y87" s="35">
        <v>0.21072017000000001</v>
      </c>
      <c r="Z87" s="35">
        <v>0.21974595999999999</v>
      </c>
      <c r="AA87" s="35">
        <v>0.24917470999999999</v>
      </c>
      <c r="AB87" s="35" t="s">
        <v>0</v>
      </c>
      <c r="AC87" s="36" t="s">
        <v>0</v>
      </c>
      <c r="AD87" s="29">
        <v>0.26382240000000001</v>
      </c>
      <c r="AE87" s="29">
        <v>0.26388244999999999</v>
      </c>
      <c r="AF87" s="29">
        <v>0.21349781000000001</v>
      </c>
      <c r="AG87" s="29">
        <v>0.21154771999999999</v>
      </c>
      <c r="AH87" s="29">
        <v>0.21397000999999999</v>
      </c>
      <c r="AI87" s="29">
        <v>0.215868115</v>
      </c>
      <c r="AJ87" s="29">
        <v>0.21510417000000001</v>
      </c>
      <c r="AK87" s="3">
        <f t="shared" si="1"/>
        <v>0.21066643496428566</v>
      </c>
      <c r="AM87" s="15" t="s">
        <v>105</v>
      </c>
      <c r="AO87" s="2">
        <f>(SUM(S94:AB102)+SUM(P99:R102))/67</f>
        <v>0.22120116846268659</v>
      </c>
      <c r="AP87" s="2">
        <f>((AK87-AK$13)*100)/AK$13</f>
        <v>-6.3581885691474263</v>
      </c>
      <c r="AR87" s="15" t="s">
        <v>105</v>
      </c>
      <c r="AS87" s="2"/>
      <c r="AT87" s="1">
        <f>((AO87-AO$13)*100)/AO$13</f>
        <v>-7.9200827927463759</v>
      </c>
    </row>
    <row r="88" spans="1:47" x14ac:dyDescent="0.25">
      <c r="A88" s="29">
        <v>0.23256048000000001</v>
      </c>
      <c r="B88" s="30">
        <v>0.21167639999999999</v>
      </c>
      <c r="C88" s="29" t="s">
        <v>0</v>
      </c>
      <c r="D88" s="29" t="s">
        <v>0</v>
      </c>
      <c r="E88" s="34">
        <v>0.21971552</v>
      </c>
      <c r="F88" s="34">
        <v>0.23746397</v>
      </c>
      <c r="G88" s="34">
        <v>0.20278733199999999</v>
      </c>
      <c r="H88" s="34">
        <v>0.193647336</v>
      </c>
      <c r="I88" s="34">
        <v>0.18417406</v>
      </c>
      <c r="J88" s="34">
        <v>0.184056205</v>
      </c>
      <c r="K88" s="34">
        <v>0.18573669500000001</v>
      </c>
      <c r="L88" s="34">
        <v>0.18560788</v>
      </c>
      <c r="M88" s="34">
        <v>0.18827855499999999</v>
      </c>
      <c r="N88" s="34">
        <v>0.19481699999999999</v>
      </c>
      <c r="O88" s="34">
        <v>0.19968625400000001</v>
      </c>
      <c r="P88" s="34">
        <v>0.20329907999999999</v>
      </c>
      <c r="Q88" s="34">
        <v>0.205768126</v>
      </c>
      <c r="R88" s="34">
        <v>0.21475679</v>
      </c>
      <c r="S88" s="35">
        <v>0.21065085</v>
      </c>
      <c r="T88" s="35" t="s">
        <v>0</v>
      </c>
      <c r="U88" s="35" t="s">
        <v>0</v>
      </c>
      <c r="V88" s="35" t="s">
        <v>0</v>
      </c>
      <c r="W88" s="35">
        <v>0.21613468999999999</v>
      </c>
      <c r="X88" s="35">
        <v>0.211142466</v>
      </c>
      <c r="Y88" s="35">
        <v>0.21419974999999999</v>
      </c>
      <c r="Z88" s="35">
        <v>0.22226235</v>
      </c>
      <c r="AA88" s="35">
        <v>0.26878959000000002</v>
      </c>
      <c r="AB88" s="35" t="s">
        <v>0</v>
      </c>
      <c r="AC88" s="36" t="s">
        <v>0</v>
      </c>
      <c r="AD88" s="29" t="s">
        <v>0</v>
      </c>
      <c r="AE88" s="29">
        <v>0.23484617999999999</v>
      </c>
      <c r="AF88" s="29">
        <v>0.21828987</v>
      </c>
      <c r="AG88" s="29">
        <v>0.215842864</v>
      </c>
      <c r="AH88" s="29">
        <v>0.22262335999999999</v>
      </c>
      <c r="AI88" s="29">
        <v>0.22822719</v>
      </c>
      <c r="AJ88" s="29">
        <v>0.229829696</v>
      </c>
      <c r="AK88" s="3">
        <f t="shared" si="1"/>
        <v>0.21203109067857145</v>
      </c>
      <c r="AM88" s="15" t="s">
        <v>108</v>
      </c>
      <c r="AO88" s="2">
        <f>SUM(S85:AB93)/54</f>
        <v>0.23689622627777779</v>
      </c>
      <c r="AP88" s="1">
        <f>((AK88-AK$14)*100)/AK$14</f>
        <v>-6.5284850146611824</v>
      </c>
      <c r="AR88" s="15" t="s">
        <v>108</v>
      </c>
      <c r="AS88" s="2"/>
      <c r="AT88" s="1">
        <f>((AO88-AO$14)*100)/AO$14</f>
        <v>-7.382838420837694</v>
      </c>
    </row>
    <row r="89" spans="1:47" x14ac:dyDescent="0.25">
      <c r="A89" s="29">
        <v>0.24856123999999999</v>
      </c>
      <c r="B89" s="30">
        <v>0.22889079000000001</v>
      </c>
      <c r="C89" s="29" t="s">
        <v>0</v>
      </c>
      <c r="D89" s="29" t="s">
        <v>0</v>
      </c>
      <c r="E89" s="34">
        <v>0.23946555999999999</v>
      </c>
      <c r="F89" s="34">
        <v>0.2318597</v>
      </c>
      <c r="G89" s="34">
        <v>0.20429216</v>
      </c>
      <c r="H89" s="34">
        <v>0.18475338999999999</v>
      </c>
      <c r="I89" s="34">
        <v>0.17997488</v>
      </c>
      <c r="J89" s="34">
        <v>0.17742886999999999</v>
      </c>
      <c r="K89" s="34">
        <v>0.18176162000000001</v>
      </c>
      <c r="L89" s="34">
        <v>0.18507866000000001</v>
      </c>
      <c r="M89" s="34">
        <v>0.19223207</v>
      </c>
      <c r="N89" s="34">
        <v>0.19707411999999999</v>
      </c>
      <c r="O89" s="34">
        <v>0.202878056</v>
      </c>
      <c r="P89" s="34">
        <v>0.20833019999999999</v>
      </c>
      <c r="Q89" s="34">
        <v>0.21186894000000001</v>
      </c>
      <c r="R89" s="34">
        <v>0.22442092999999999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0.22275339</v>
      </c>
      <c r="X89" s="35">
        <v>0.21547984000000001</v>
      </c>
      <c r="Y89" s="35">
        <v>0.220521316</v>
      </c>
      <c r="Z89" s="35">
        <v>0.23382338</v>
      </c>
      <c r="AA89" s="35">
        <v>0.28158069499999999</v>
      </c>
      <c r="AB89" s="35" t="s">
        <v>0</v>
      </c>
      <c r="AC89" s="36" t="s">
        <v>0</v>
      </c>
      <c r="AD89" s="29" t="s">
        <v>0</v>
      </c>
      <c r="AE89" s="29">
        <v>0.22284823400000001</v>
      </c>
      <c r="AF89" s="29">
        <v>0.230183044</v>
      </c>
      <c r="AG89" s="29">
        <v>0.23484941000000001</v>
      </c>
      <c r="AH89" s="29">
        <v>0.24414524000000001</v>
      </c>
      <c r="AI89" s="29">
        <v>0.25310375000000002</v>
      </c>
      <c r="AJ89" s="29">
        <v>0.25933921999999998</v>
      </c>
      <c r="AK89" s="3">
        <f t="shared" si="1"/>
        <v>0.21916661870370369</v>
      </c>
      <c r="AM89" s="16" t="s">
        <v>117</v>
      </c>
      <c r="AO89" s="7">
        <f>(SUM(AC80:AJ102)+SUM(A80:D93))/173</f>
        <v>0.24512313761849708</v>
      </c>
      <c r="AP89" s="2">
        <f>((AK89-AK$15)*100)/AK$15</f>
        <v>-7.164563885688719</v>
      </c>
      <c r="AR89" s="16" t="s">
        <v>117</v>
      </c>
      <c r="AS89" s="2"/>
      <c r="AT89" s="1">
        <f>((AO89-AO$15)*100)/AO$15</f>
        <v>-6.2500014220689941</v>
      </c>
    </row>
    <row r="90" spans="1:47" x14ac:dyDescent="0.25">
      <c r="A90" s="29">
        <v>0.27311876499999999</v>
      </c>
      <c r="B90" s="30">
        <v>0.24028645000000001</v>
      </c>
      <c r="C90" s="29" t="s">
        <v>0</v>
      </c>
      <c r="D90" s="29" t="s">
        <v>0</v>
      </c>
      <c r="E90" s="34">
        <v>0.21704167999999999</v>
      </c>
      <c r="F90" s="34">
        <v>0.22882358</v>
      </c>
      <c r="G90" s="34">
        <v>0.20080822000000001</v>
      </c>
      <c r="H90" s="34">
        <v>0.19106603</v>
      </c>
      <c r="I90" s="34">
        <v>0.17757218</v>
      </c>
      <c r="J90" s="34">
        <v>0.175058616</v>
      </c>
      <c r="K90" s="34">
        <v>0.17693813</v>
      </c>
      <c r="L90" s="34">
        <v>0.18013000500000001</v>
      </c>
      <c r="M90" s="34">
        <v>0.19123933000000001</v>
      </c>
      <c r="N90" s="34">
        <v>0.20205231000000001</v>
      </c>
      <c r="O90" s="34">
        <v>0.21043387</v>
      </c>
      <c r="P90" s="34">
        <v>0.21868241999999999</v>
      </c>
      <c r="Q90" s="34">
        <v>0.22865017600000001</v>
      </c>
      <c r="R90" s="34">
        <v>0.25816935600000002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0.22040498</v>
      </c>
      <c r="X90" s="35">
        <v>0.22222355999999999</v>
      </c>
      <c r="Y90" s="35">
        <v>0.240551445</v>
      </c>
      <c r="Z90" s="35">
        <v>0.24964981999999999</v>
      </c>
      <c r="AA90" s="35">
        <v>0.27763331000000002</v>
      </c>
      <c r="AB90" s="35" t="s">
        <v>0</v>
      </c>
      <c r="AC90" s="36" t="s">
        <v>0</v>
      </c>
      <c r="AD90" s="29" t="s">
        <v>0</v>
      </c>
      <c r="AE90" s="29">
        <v>0.21846402000000001</v>
      </c>
      <c r="AF90" s="29">
        <v>0.22462519</v>
      </c>
      <c r="AG90" s="29">
        <v>0.23552720499999999</v>
      </c>
      <c r="AH90" s="29">
        <v>0.25805097999999999</v>
      </c>
      <c r="AI90" s="29">
        <v>0.26514837499999999</v>
      </c>
      <c r="AJ90" s="29">
        <v>0.27120773999999997</v>
      </c>
      <c r="AK90" s="3">
        <f t="shared" si="1"/>
        <v>0.2242058423333334</v>
      </c>
      <c r="AM90" t="s">
        <v>118</v>
      </c>
      <c r="AO90" s="2">
        <f>((SUM(A76:Z109)+SUM(AA76:AJ102))/895)</f>
        <v>0.24035956024134056</v>
      </c>
      <c r="AP90" s="2">
        <f>((AK90-AK$16)*100)/AK$16</f>
        <v>-7.4461974680417882</v>
      </c>
      <c r="AR90" t="s">
        <v>118</v>
      </c>
      <c r="AT90" s="1">
        <f>((AO90-AO$16)*100)/AO$16</f>
        <v>-6.2823746481847715</v>
      </c>
    </row>
    <row r="91" spans="1:47" x14ac:dyDescent="0.25">
      <c r="A91" s="29">
        <v>0.296228145</v>
      </c>
      <c r="B91" s="30">
        <v>0.25781558999999998</v>
      </c>
      <c r="C91" s="29">
        <v>0.19309061999999999</v>
      </c>
      <c r="D91" s="29">
        <v>0.20049937500000001</v>
      </c>
      <c r="E91" s="34">
        <v>0.2158506</v>
      </c>
      <c r="F91" s="34">
        <v>0.22460517499999999</v>
      </c>
      <c r="G91" s="34">
        <v>0.20602044</v>
      </c>
      <c r="H91" s="34">
        <v>0.20178341999999999</v>
      </c>
      <c r="I91" s="34">
        <v>0.18169518500000001</v>
      </c>
      <c r="J91" s="34">
        <v>0.18236228600000001</v>
      </c>
      <c r="K91" s="34">
        <v>0.17966194999999999</v>
      </c>
      <c r="L91" s="34">
        <v>0.18504045999999999</v>
      </c>
      <c r="M91" s="34">
        <v>0.197958464</v>
      </c>
      <c r="N91" s="34">
        <v>0.21630294999999999</v>
      </c>
      <c r="O91" s="34">
        <v>0.24069575000000001</v>
      </c>
      <c r="P91" s="34">
        <v>0.26062705000000003</v>
      </c>
      <c r="Q91" s="34">
        <v>0.26113727599999997</v>
      </c>
      <c r="R91" s="34">
        <v>0.27503009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0.21858928</v>
      </c>
      <c r="X91" s="35">
        <v>0.23501279</v>
      </c>
      <c r="Y91" s="35">
        <v>0.28418784000000002</v>
      </c>
      <c r="Z91" s="35">
        <v>0.29228305999999998</v>
      </c>
      <c r="AA91" s="35">
        <v>0.27984036000000001</v>
      </c>
      <c r="AB91" s="35" t="s">
        <v>0</v>
      </c>
      <c r="AC91" s="36" t="s">
        <v>0</v>
      </c>
      <c r="AD91" s="29" t="s">
        <v>0</v>
      </c>
      <c r="AE91" s="29">
        <v>0.21523225000000001</v>
      </c>
      <c r="AF91" s="29">
        <v>0.24463473999999999</v>
      </c>
      <c r="AG91" s="29">
        <v>0.24397877000000001</v>
      </c>
      <c r="AH91" s="29">
        <v>0.25762326400000002</v>
      </c>
      <c r="AI91" s="29">
        <v>0.26467168499999999</v>
      </c>
      <c r="AJ91" s="29">
        <v>0.27693153599999998</v>
      </c>
      <c r="AK91" s="3">
        <f t="shared" si="1"/>
        <v>0.23411691037931034</v>
      </c>
      <c r="AM91" t="s">
        <v>119</v>
      </c>
      <c r="AP91" s="2">
        <f>((AK91-AK$17)*100)/AK$17</f>
        <v>-7.8496071022903156</v>
      </c>
      <c r="AR91" t="s">
        <v>119</v>
      </c>
      <c r="AT91" s="1" t="e">
        <f>((AO91-AO$17)*100)/AO$17</f>
        <v>#DIV/0!</v>
      </c>
    </row>
    <row r="92" spans="1:47" x14ac:dyDescent="0.25">
      <c r="A92" s="29">
        <v>0.26775525</v>
      </c>
      <c r="B92" s="30">
        <v>0.24582383999999999</v>
      </c>
      <c r="C92" s="29">
        <v>0.19461690000000001</v>
      </c>
      <c r="D92" s="29">
        <v>0.19534625999999999</v>
      </c>
      <c r="E92" s="34">
        <v>0.193611914</v>
      </c>
      <c r="F92" s="34">
        <v>0.20881744999999999</v>
      </c>
      <c r="G92" s="34">
        <v>0.21413283399999999</v>
      </c>
      <c r="H92" s="34">
        <v>0.20059477000000001</v>
      </c>
      <c r="I92" s="34">
        <v>0.195943336</v>
      </c>
      <c r="J92" s="34">
        <v>0.199039366</v>
      </c>
      <c r="K92" s="34">
        <v>0.20406922999999999</v>
      </c>
      <c r="L92" s="34">
        <v>0.209086825</v>
      </c>
      <c r="M92" s="34">
        <v>0.22217703999999999</v>
      </c>
      <c r="N92" s="34">
        <v>0.246545825</v>
      </c>
      <c r="O92" s="34">
        <v>0.26372694000000002</v>
      </c>
      <c r="P92" s="34">
        <v>0.27602117999999998</v>
      </c>
      <c r="Q92" s="34">
        <v>0.28232104000000002</v>
      </c>
      <c r="R92" s="34">
        <v>0.26571207499999999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0.22842536599999999</v>
      </c>
      <c r="X92" s="35">
        <v>0.25763050999999998</v>
      </c>
      <c r="Y92" s="35">
        <v>0.28424187000000001</v>
      </c>
      <c r="Z92" s="35">
        <v>0.29974213</v>
      </c>
      <c r="AA92" s="35">
        <v>0.29391284400000001</v>
      </c>
      <c r="AB92" s="35" t="s">
        <v>0</v>
      </c>
      <c r="AC92" s="36" t="s">
        <v>0</v>
      </c>
      <c r="AD92" s="29" t="s">
        <v>0</v>
      </c>
      <c r="AE92" s="29">
        <v>0.21516576000000001</v>
      </c>
      <c r="AF92" s="29">
        <v>0.2477171</v>
      </c>
      <c r="AG92" s="29">
        <v>0.25146545399999998</v>
      </c>
      <c r="AH92" s="29">
        <v>0.25407422000000002</v>
      </c>
      <c r="AI92" s="29">
        <v>0.27053186499999998</v>
      </c>
      <c r="AJ92" s="29">
        <v>0.27420856999999998</v>
      </c>
      <c r="AK92" s="3">
        <f t="shared" si="1"/>
        <v>0.2400847504827586</v>
      </c>
      <c r="AM92" t="s">
        <v>120</v>
      </c>
      <c r="AP92" s="2">
        <f>((AK92-AK$18)*100)/AK$18</f>
        <v>-8.0787876210000906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0</v>
      </c>
      <c r="B93" s="30" t="s">
        <v>0</v>
      </c>
      <c r="C93" s="29">
        <v>0.19143404</v>
      </c>
      <c r="D93" s="29">
        <v>0.215590435</v>
      </c>
      <c r="E93" s="34">
        <v>0.22120089000000001</v>
      </c>
      <c r="F93" s="34">
        <v>0.21458564999999999</v>
      </c>
      <c r="G93" s="34">
        <v>0.2025942</v>
      </c>
      <c r="H93" s="34">
        <v>0.19146632</v>
      </c>
      <c r="I93" s="34">
        <v>0.19006129499999999</v>
      </c>
      <c r="J93" s="34">
        <v>0.19291246000000001</v>
      </c>
      <c r="K93" s="34">
        <v>0.19645758999999999</v>
      </c>
      <c r="L93" s="34">
        <v>0.19961773999999999</v>
      </c>
      <c r="M93" s="34">
        <v>0.20655364400000001</v>
      </c>
      <c r="N93" s="34">
        <v>0.21392206999999999</v>
      </c>
      <c r="O93" s="34">
        <v>0.223281276</v>
      </c>
      <c r="P93" s="34">
        <v>0.250279474</v>
      </c>
      <c r="Q93" s="34">
        <v>0.27148338999999999</v>
      </c>
      <c r="R93" s="34">
        <v>0.27321245999999999</v>
      </c>
      <c r="S93" s="35" t="s">
        <v>0</v>
      </c>
      <c r="T93" s="35" t="s">
        <v>0</v>
      </c>
      <c r="U93" s="35" t="s">
        <v>0</v>
      </c>
      <c r="V93" s="35">
        <v>0.20120206600000001</v>
      </c>
      <c r="W93" s="35">
        <v>0.205804456</v>
      </c>
      <c r="X93" s="35">
        <v>0.20828547</v>
      </c>
      <c r="Y93" s="35">
        <v>0.22442546999999999</v>
      </c>
      <c r="Z93" s="35">
        <v>0.25491132</v>
      </c>
      <c r="AA93" s="35">
        <v>0.28591889999999998</v>
      </c>
      <c r="AB93" s="35" t="s">
        <v>0</v>
      </c>
      <c r="AC93" s="36" t="s">
        <v>0</v>
      </c>
      <c r="AD93" s="29" t="s">
        <v>0</v>
      </c>
      <c r="AE93" s="29">
        <v>0.23124855999999999</v>
      </c>
      <c r="AF93" s="29">
        <v>0.24196214999999999</v>
      </c>
      <c r="AG93" s="29">
        <v>0.22541505000000001</v>
      </c>
      <c r="AH93" s="29">
        <v>0.24504221000000001</v>
      </c>
      <c r="AI93" s="29">
        <v>0.25268759000000002</v>
      </c>
      <c r="AJ93" s="29">
        <v>0.25202579000000003</v>
      </c>
      <c r="AK93" s="3">
        <f t="shared" si="1"/>
        <v>0.22441364164285713</v>
      </c>
      <c r="AM93" t="s">
        <v>121</v>
      </c>
      <c r="AO93" s="2">
        <f>SUM(U108:W109)/6</f>
        <v>0.25361746833333337</v>
      </c>
      <c r="AP93" s="2">
        <f>((AK93-AK$19)*100)/AK$19</f>
        <v>-8.1993354219107957</v>
      </c>
      <c r="AR93" t="s">
        <v>124</v>
      </c>
      <c r="AT93" s="1">
        <f>((AO93-AO$19)*100)/AO$19</f>
        <v>-9.042108176463973</v>
      </c>
    </row>
    <row r="94" spans="1:47" x14ac:dyDescent="0.25">
      <c r="A94" t="s">
        <v>0</v>
      </c>
      <c r="B94" s="37" t="s">
        <v>0</v>
      </c>
      <c r="C94" s="34">
        <v>0.21506839</v>
      </c>
      <c r="D94" s="34">
        <v>0.21160743000000001</v>
      </c>
      <c r="E94" s="34">
        <v>0.21337270999999999</v>
      </c>
      <c r="F94" s="34">
        <v>0.19978850000000001</v>
      </c>
      <c r="G94" s="34">
        <v>0.19718183</v>
      </c>
      <c r="H94" s="34">
        <v>0.19427534599999999</v>
      </c>
      <c r="I94" s="34">
        <v>0.19887976600000001</v>
      </c>
      <c r="J94" s="34">
        <v>0.20450526999999999</v>
      </c>
      <c r="K94" s="34">
        <v>0.20515577600000001</v>
      </c>
      <c r="L94" s="34">
        <v>0.205557515</v>
      </c>
      <c r="M94" s="34">
        <v>0.20895726000000001</v>
      </c>
      <c r="N94" s="34">
        <v>0.21456319400000001</v>
      </c>
      <c r="O94" s="34">
        <v>0.22314134999999999</v>
      </c>
      <c r="P94" s="34">
        <v>0.25042905999999998</v>
      </c>
      <c r="Q94" s="34">
        <v>0.26344895499999998</v>
      </c>
      <c r="R94" s="34">
        <v>0.26172708</v>
      </c>
      <c r="S94" s="35" t="s">
        <v>0</v>
      </c>
      <c r="T94" s="35" t="s">
        <v>0</v>
      </c>
      <c r="U94" s="35" t="s">
        <v>0</v>
      </c>
      <c r="V94" s="35">
        <v>0.242231894</v>
      </c>
      <c r="W94" s="35">
        <v>0.20907600000000001</v>
      </c>
      <c r="X94" s="35">
        <v>0.21132569000000001</v>
      </c>
      <c r="Y94" s="35">
        <v>0.22033225000000001</v>
      </c>
      <c r="Z94" s="35">
        <v>0.25172373399999998</v>
      </c>
      <c r="AA94" s="35">
        <v>0.290506506</v>
      </c>
      <c r="AB94" s="35" t="s">
        <v>0</v>
      </c>
      <c r="AC94" s="36" t="s">
        <v>0</v>
      </c>
      <c r="AD94" s="29" t="s">
        <v>0</v>
      </c>
      <c r="AE94" s="29">
        <v>0.282893265</v>
      </c>
      <c r="AF94" s="29">
        <v>0.24998266</v>
      </c>
      <c r="AG94" s="29">
        <v>0.234003396</v>
      </c>
      <c r="AH94" s="29">
        <v>0.22404746</v>
      </c>
      <c r="AI94" s="29">
        <v>0.21906502</v>
      </c>
      <c r="AJ94" s="29">
        <v>0.24626988999999999</v>
      </c>
      <c r="AK94" s="3">
        <f t="shared" si="1"/>
        <v>0.22675418560714289</v>
      </c>
      <c r="AP94" s="2">
        <f>((AK94-AK$20)*100)/AK$20</f>
        <v>-7.5022204305661093</v>
      </c>
    </row>
    <row r="95" spans="1:47" x14ac:dyDescent="0.25">
      <c r="A95" t="s">
        <v>0</v>
      </c>
      <c r="B95" s="37">
        <v>0.21394661600000001</v>
      </c>
      <c r="C95" s="34">
        <v>0.19646903399999999</v>
      </c>
      <c r="D95" s="34">
        <v>0.203312664</v>
      </c>
      <c r="E95" s="34">
        <v>0.19129738900000001</v>
      </c>
      <c r="F95" s="34">
        <v>0.19425856499999999</v>
      </c>
      <c r="G95" s="34">
        <v>0.201454196</v>
      </c>
      <c r="H95" s="34">
        <v>0.209932864</v>
      </c>
      <c r="I95" s="34">
        <v>0.23539055</v>
      </c>
      <c r="J95" s="34">
        <v>0.25419806499999997</v>
      </c>
      <c r="K95" s="34">
        <v>0.26166781500000003</v>
      </c>
      <c r="L95" s="34">
        <v>0.26792058000000002</v>
      </c>
      <c r="M95" s="34">
        <v>0.26758214000000002</v>
      </c>
      <c r="N95" s="34">
        <v>0.26474925999999999</v>
      </c>
      <c r="O95" s="34">
        <v>0.25884319</v>
      </c>
      <c r="P95" s="34">
        <v>0.26053327999999998</v>
      </c>
      <c r="Q95" s="34">
        <v>0.25850043</v>
      </c>
      <c r="R95" s="34">
        <v>0.26149782999999999</v>
      </c>
      <c r="S95" s="35" t="s">
        <v>0</v>
      </c>
      <c r="T95" s="35" t="s">
        <v>0</v>
      </c>
      <c r="U95" s="35">
        <v>0.211963175</v>
      </c>
      <c r="V95" s="35">
        <v>0.23103708000000001</v>
      </c>
      <c r="W95" s="35">
        <v>0.25260718399999998</v>
      </c>
      <c r="X95" s="35">
        <v>0.26078984999999999</v>
      </c>
      <c r="Y95" s="35">
        <v>0.25298008</v>
      </c>
      <c r="Z95" s="35">
        <v>0.226223435</v>
      </c>
      <c r="AA95" s="35">
        <v>0.24771820999999999</v>
      </c>
      <c r="AB95" s="35" t="s">
        <v>0</v>
      </c>
      <c r="AC95" s="36" t="s">
        <v>0</v>
      </c>
      <c r="AD95" s="29" t="s">
        <v>0</v>
      </c>
      <c r="AE95" s="29">
        <v>0.23053021000000001</v>
      </c>
      <c r="AF95" s="29">
        <v>0.24973029999999999</v>
      </c>
      <c r="AG95" s="29">
        <v>0.217540596</v>
      </c>
      <c r="AH95" s="29">
        <v>0.21568219</v>
      </c>
      <c r="AI95" s="29">
        <v>0.21712492</v>
      </c>
      <c r="AJ95" s="29">
        <v>0.24650997999999999</v>
      </c>
      <c r="AK95" s="3">
        <f t="shared" si="1"/>
        <v>0.23539972260000003</v>
      </c>
      <c r="AP95" s="2">
        <f>((AK95-AK$21)*100)/AK$21</f>
        <v>-7.6715936110121286</v>
      </c>
    </row>
    <row r="96" spans="1:47" x14ac:dyDescent="0.25">
      <c r="A96" t="s">
        <v>0</v>
      </c>
      <c r="B96" s="37">
        <v>0.19789007</v>
      </c>
      <c r="C96" s="34">
        <v>0.179378604</v>
      </c>
      <c r="D96" s="34">
        <v>0.17461368499999999</v>
      </c>
      <c r="E96" s="34">
        <v>0.17105050999999999</v>
      </c>
      <c r="F96" s="34">
        <v>0.18118004500000001</v>
      </c>
      <c r="G96" s="34">
        <v>0.19160021399999999</v>
      </c>
      <c r="H96" s="34">
        <v>0.20268191399999999</v>
      </c>
      <c r="I96" s="34">
        <v>0.217390324</v>
      </c>
      <c r="J96" s="34">
        <v>0.23474422</v>
      </c>
      <c r="K96" s="34">
        <v>0.25413392000000001</v>
      </c>
      <c r="L96" s="34">
        <v>0.26237088600000003</v>
      </c>
      <c r="M96" s="34">
        <v>0.26758145</v>
      </c>
      <c r="N96" s="34">
        <v>0.26840351400000001</v>
      </c>
      <c r="O96" s="34">
        <v>0.27214913000000002</v>
      </c>
      <c r="P96" s="34">
        <v>0.27073662999999998</v>
      </c>
      <c r="Q96" s="34">
        <v>0.27476996599999998</v>
      </c>
      <c r="R96" s="34">
        <v>0.29449859</v>
      </c>
      <c r="S96" s="35" t="s">
        <v>0</v>
      </c>
      <c r="T96" s="35" t="s">
        <v>0</v>
      </c>
      <c r="U96" s="35">
        <v>0.22015332000000001</v>
      </c>
      <c r="V96" s="35">
        <v>0.23441998</v>
      </c>
      <c r="W96" s="35">
        <v>0.22503403399999999</v>
      </c>
      <c r="X96" s="35">
        <v>0.23337139500000001</v>
      </c>
      <c r="Y96" s="35">
        <v>0.27239775999999999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0.26576823399999999</v>
      </c>
      <c r="AG96" s="29">
        <v>0.21264335000000001</v>
      </c>
      <c r="AH96" s="29">
        <v>0.25272133000000002</v>
      </c>
      <c r="AI96" s="29">
        <v>0.25068174999999998</v>
      </c>
      <c r="AJ96" s="29">
        <v>0.23618086999999999</v>
      </c>
      <c r="AK96" s="3">
        <f t="shared" si="1"/>
        <v>0.2340202109259259</v>
      </c>
      <c r="AP96" s="2">
        <f>((AK96-AK$22)*100)/AK$22</f>
        <v>-8.2865325223069188</v>
      </c>
    </row>
    <row r="97" spans="1:45" x14ac:dyDescent="0.25">
      <c r="A97" t="s">
        <v>0</v>
      </c>
      <c r="B97" s="37">
        <v>0.19269079</v>
      </c>
      <c r="C97" s="34">
        <v>0.17340915000000001</v>
      </c>
      <c r="D97" s="34">
        <v>0.17674944000000001</v>
      </c>
      <c r="E97" s="34">
        <v>0.17161826999999999</v>
      </c>
      <c r="F97" s="34">
        <v>0.17694182</v>
      </c>
      <c r="G97" s="34">
        <v>0.18639654</v>
      </c>
      <c r="H97" s="34">
        <v>0.18915190000000001</v>
      </c>
      <c r="I97" s="34">
        <v>0.19496477500000001</v>
      </c>
      <c r="J97" s="34">
        <v>0.201096726</v>
      </c>
      <c r="K97" s="34">
        <v>0.21085727600000001</v>
      </c>
      <c r="L97" s="34">
        <v>0.213215085</v>
      </c>
      <c r="M97" s="34">
        <v>0.22077425000000001</v>
      </c>
      <c r="N97" s="34">
        <v>0.23048199</v>
      </c>
      <c r="O97" s="34">
        <v>0.22289147000000001</v>
      </c>
      <c r="P97" s="34">
        <v>0.23698642</v>
      </c>
      <c r="Q97" s="34">
        <v>0.27279836000000002</v>
      </c>
      <c r="R97" s="34">
        <v>0.27060202999999999</v>
      </c>
      <c r="S97" s="35" t="s">
        <v>0</v>
      </c>
      <c r="T97" s="35">
        <v>0.25522273000000001</v>
      </c>
      <c r="U97" s="35">
        <v>0.22129409999999999</v>
      </c>
      <c r="V97" s="35">
        <v>0.21228611</v>
      </c>
      <c r="W97" s="35">
        <v>0.21561893500000001</v>
      </c>
      <c r="X97" s="35">
        <v>0.21085759500000001</v>
      </c>
      <c r="Y97" s="35">
        <v>0.199783714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0.26750161</v>
      </c>
      <c r="AG97" s="29">
        <v>0.238417146</v>
      </c>
      <c r="AH97" s="29">
        <v>0.24836873000000001</v>
      </c>
      <c r="AI97" s="29">
        <v>0.26425098000000002</v>
      </c>
      <c r="AJ97" s="29">
        <v>0.24235427000000001</v>
      </c>
      <c r="AK97" s="3">
        <f t="shared" si="1"/>
        <v>0.21848507899999997</v>
      </c>
      <c r="AP97" s="2">
        <f>((AK97-AK$23)*100)/AK$23</f>
        <v>-7.4109971823295302</v>
      </c>
      <c r="AS97" t="s">
        <v>127</v>
      </c>
    </row>
    <row r="98" spans="1:45" x14ac:dyDescent="0.25">
      <c r="A98" t="s">
        <v>0</v>
      </c>
      <c r="B98" s="37">
        <v>0.210753205</v>
      </c>
      <c r="C98" s="34">
        <v>0.18002546</v>
      </c>
      <c r="D98" s="34">
        <v>0.17671225500000001</v>
      </c>
      <c r="E98" s="34">
        <v>0.17313904399999999</v>
      </c>
      <c r="F98" s="34">
        <v>0.177933065</v>
      </c>
      <c r="G98" s="34">
        <v>0.18482417000000001</v>
      </c>
      <c r="H98" s="34">
        <v>0.19380127999999999</v>
      </c>
      <c r="I98" s="34">
        <v>0.19723225999999999</v>
      </c>
      <c r="J98" s="34">
        <v>0.19970700499999999</v>
      </c>
      <c r="K98" s="34">
        <v>0.20316811000000001</v>
      </c>
      <c r="L98" s="34">
        <v>0.21072314</v>
      </c>
      <c r="M98" s="34">
        <v>0.21699133000000001</v>
      </c>
      <c r="N98" s="34">
        <v>0.21703937000000001</v>
      </c>
      <c r="O98" s="34">
        <v>0.21426770000000001</v>
      </c>
      <c r="P98" s="34">
        <v>0.25036442399999997</v>
      </c>
      <c r="Q98" s="34">
        <v>0.27362294999999998</v>
      </c>
      <c r="R98" s="34" t="s">
        <v>0</v>
      </c>
      <c r="S98" s="35">
        <v>0.24129814599999999</v>
      </c>
      <c r="T98" s="35">
        <v>0.214348395</v>
      </c>
      <c r="U98" s="35">
        <v>0.20059215999999999</v>
      </c>
      <c r="V98" s="35">
        <v>0.20474318</v>
      </c>
      <c r="W98" s="35">
        <v>0.20667488000000001</v>
      </c>
      <c r="X98" s="35">
        <v>0.20609945499999999</v>
      </c>
      <c r="Y98" s="35">
        <v>0.200441125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0.26445571999999989</v>
      </c>
      <c r="AG98" s="29">
        <v>0.23717316599999999</v>
      </c>
      <c r="AH98" s="29">
        <v>0.28423387999999999</v>
      </c>
      <c r="AI98" s="29">
        <v>0.2663372</v>
      </c>
      <c r="AJ98" s="29">
        <v>0.26202959999999997</v>
      </c>
      <c r="AK98" s="3">
        <f t="shared" si="1"/>
        <v>0.21674041696428575</v>
      </c>
      <c r="AP98" s="2">
        <f>((AK98-AK$24)*100)/AK$24</f>
        <v>-7.2156998337955125</v>
      </c>
    </row>
    <row r="99" spans="1:45" x14ac:dyDescent="0.25">
      <c r="A99" t="s">
        <v>0</v>
      </c>
      <c r="B99" s="37">
        <v>0.216740134</v>
      </c>
      <c r="C99" s="34">
        <v>0.19990255000000001</v>
      </c>
      <c r="D99" s="34">
        <v>0.18969364</v>
      </c>
      <c r="E99" s="34">
        <v>0.18156778000000001</v>
      </c>
      <c r="F99" s="34">
        <v>0.18193797</v>
      </c>
      <c r="G99" s="34">
        <v>0.18526788499999999</v>
      </c>
      <c r="H99" s="34">
        <v>0.191799946</v>
      </c>
      <c r="I99" s="34">
        <v>0.19568281500000001</v>
      </c>
      <c r="J99" s="34">
        <v>0.19718556000000001</v>
      </c>
      <c r="K99" s="34">
        <v>0.19919234999999999</v>
      </c>
      <c r="L99" s="34">
        <v>0.20326585999999999</v>
      </c>
      <c r="M99" s="34">
        <v>0.20779159999999999</v>
      </c>
      <c r="N99" s="34">
        <v>0.21035143000000001</v>
      </c>
      <c r="O99" s="34">
        <v>0.213474736</v>
      </c>
      <c r="P99" s="38">
        <v>0.2314242</v>
      </c>
      <c r="Q99" s="38" t="s">
        <v>0</v>
      </c>
      <c r="R99" s="38">
        <v>0.25755732999999997</v>
      </c>
      <c r="S99" s="35">
        <v>0.21234782999999999</v>
      </c>
      <c r="T99" s="35">
        <v>0.20558739600000001</v>
      </c>
      <c r="U99" s="35">
        <v>0.20100289499999999</v>
      </c>
      <c r="V99" s="35">
        <v>0.20064066999999999</v>
      </c>
      <c r="W99" s="35">
        <v>0.20305770000000001</v>
      </c>
      <c r="X99" s="35">
        <v>0.20680992400000001</v>
      </c>
      <c r="Y99" s="35">
        <v>0.21223684000000001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0.25950417999999997</v>
      </c>
      <c r="AG99" s="29">
        <v>0.23894570000000001</v>
      </c>
      <c r="AH99" s="29" t="s">
        <v>0</v>
      </c>
      <c r="AI99" s="29">
        <v>0.25474237</v>
      </c>
      <c r="AJ99" s="29">
        <v>0.27207482</v>
      </c>
      <c r="AK99" s="3">
        <f t="shared" si="1"/>
        <v>0.21221430040740741</v>
      </c>
      <c r="AP99" s="2">
        <f>((AK99-AK$25)*100)/AK$25</f>
        <v>-6.6082057903491345</v>
      </c>
    </row>
    <row r="100" spans="1:45" x14ac:dyDescent="0.25">
      <c r="A100" t="s">
        <v>0</v>
      </c>
      <c r="B100" s="37">
        <v>0.21452880999999999</v>
      </c>
      <c r="C100" s="34">
        <v>0.20164921</v>
      </c>
      <c r="D100" s="34">
        <v>0.19121437599999999</v>
      </c>
      <c r="E100" s="34">
        <v>0.183534795</v>
      </c>
      <c r="F100" s="34">
        <v>0.18481244999999999</v>
      </c>
      <c r="G100" s="34">
        <v>0.18865677</v>
      </c>
      <c r="H100" s="34">
        <v>0.19367069000000001</v>
      </c>
      <c r="I100" s="34">
        <v>0.19851319000000001</v>
      </c>
      <c r="J100" s="34">
        <v>0.19931188999999999</v>
      </c>
      <c r="K100" s="34">
        <v>0.20192779999999999</v>
      </c>
      <c r="L100" s="34">
        <v>0.20424437500000001</v>
      </c>
      <c r="M100" s="34">
        <v>0.206586885</v>
      </c>
      <c r="N100" s="34">
        <v>0.20544782</v>
      </c>
      <c r="O100" s="34">
        <v>0.20805517000000001</v>
      </c>
      <c r="P100" s="38" t="s">
        <v>0</v>
      </c>
      <c r="Q100" s="38">
        <v>0.23730425999999999</v>
      </c>
      <c r="R100" s="38">
        <v>0.23268011999999999</v>
      </c>
      <c r="S100" s="35">
        <v>0.21582184600000001</v>
      </c>
      <c r="T100" s="35">
        <v>0.2037505</v>
      </c>
      <c r="U100" s="35">
        <v>0.19837885</v>
      </c>
      <c r="V100" s="35">
        <v>0.20175952</v>
      </c>
      <c r="W100" s="35">
        <v>0.20575535</v>
      </c>
      <c r="X100" s="35">
        <v>0.20788796500000001</v>
      </c>
      <c r="Y100" s="35">
        <v>0.21765703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0.29807033999999999</v>
      </c>
      <c r="AG100" s="29">
        <v>0.24858317499999999</v>
      </c>
      <c r="AH100" s="29" t="s">
        <v>0</v>
      </c>
      <c r="AI100" s="29" t="s">
        <v>0</v>
      </c>
      <c r="AJ100" s="29" t="s">
        <v>0</v>
      </c>
      <c r="AK100" s="3">
        <f t="shared" si="1"/>
        <v>0.20999212747999998</v>
      </c>
      <c r="AP100" s="2">
        <f>((AK100-AK$26)*100)/AK$26</f>
        <v>-6.2743784939364113</v>
      </c>
    </row>
    <row r="101" spans="1:45" x14ac:dyDescent="0.25">
      <c r="A101" t="s">
        <v>0</v>
      </c>
      <c r="B101" s="37" t="s">
        <v>0</v>
      </c>
      <c r="C101" s="34">
        <v>0.20731634600000001</v>
      </c>
      <c r="D101" s="34">
        <v>0.1946891</v>
      </c>
      <c r="E101" s="34">
        <v>0.184718084</v>
      </c>
      <c r="F101" s="34">
        <v>0.18652197600000001</v>
      </c>
      <c r="G101" s="34">
        <v>0.19306669000000001</v>
      </c>
      <c r="H101" s="34">
        <v>0.198927355</v>
      </c>
      <c r="I101" s="34">
        <v>0.20329876999999999</v>
      </c>
      <c r="J101" s="34">
        <v>0.20514035</v>
      </c>
      <c r="K101" s="34">
        <v>0.20637140000000001</v>
      </c>
      <c r="L101" s="34">
        <v>0.20904253</v>
      </c>
      <c r="M101" s="34">
        <v>0.20928968000000001</v>
      </c>
      <c r="N101" s="34">
        <v>0.20769773399999999</v>
      </c>
      <c r="O101" s="34">
        <v>0.21368793999999999</v>
      </c>
      <c r="P101" s="38" t="s">
        <v>0</v>
      </c>
      <c r="Q101" s="38">
        <v>0.23566567999999999</v>
      </c>
      <c r="R101" s="38">
        <v>0.22489316400000001</v>
      </c>
      <c r="S101" s="35">
        <v>0.21198863000000001</v>
      </c>
      <c r="T101" s="35">
        <v>0.2023981</v>
      </c>
      <c r="U101" s="35">
        <v>0.20053478</v>
      </c>
      <c r="V101" s="35">
        <v>0.20575357999999999</v>
      </c>
      <c r="W101" s="35">
        <v>0.210465656</v>
      </c>
      <c r="X101" s="35">
        <v>0.214155395</v>
      </c>
      <c r="Y101" s="35">
        <v>0.222654714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0.27857752000000002</v>
      </c>
      <c r="AG101" s="29">
        <v>0.25091081999999998</v>
      </c>
      <c r="AH101" s="29" t="s">
        <v>0</v>
      </c>
      <c r="AI101" s="29" t="s">
        <v>0</v>
      </c>
      <c r="AJ101" s="29" t="s">
        <v>0</v>
      </c>
      <c r="AK101" s="3">
        <f t="shared" si="1"/>
        <v>0.21157358308333329</v>
      </c>
      <c r="AP101" s="2">
        <f>((AK101-AK$27)*100)/AK$27</f>
        <v>-6.0120671415004239</v>
      </c>
    </row>
    <row r="102" spans="1:45" x14ac:dyDescent="0.25">
      <c r="A102" t="s">
        <v>0</v>
      </c>
      <c r="B102" s="37" t="s">
        <v>0</v>
      </c>
      <c r="C102" s="34">
        <v>0.24858208500000001</v>
      </c>
      <c r="D102" s="34">
        <v>0.19901468999999999</v>
      </c>
      <c r="E102" s="34">
        <v>0.18451751399999999</v>
      </c>
      <c r="F102" s="34">
        <v>0.18124662</v>
      </c>
      <c r="G102" s="34">
        <v>0.17564524000000001</v>
      </c>
      <c r="H102" s="34">
        <v>0.190548246</v>
      </c>
      <c r="I102" s="34">
        <v>0.20189552999999999</v>
      </c>
      <c r="J102" s="34">
        <v>0.20733781000000001</v>
      </c>
      <c r="K102" s="34">
        <v>0.2098071</v>
      </c>
      <c r="L102" s="34">
        <v>0.21181353999999999</v>
      </c>
      <c r="M102" s="34">
        <v>0.21293614999999999</v>
      </c>
      <c r="N102" s="34">
        <v>0.21785442999999999</v>
      </c>
      <c r="O102" s="34">
        <v>0.22178402</v>
      </c>
      <c r="P102" s="38" t="s">
        <v>0</v>
      </c>
      <c r="Q102" s="38">
        <v>0.23876123499999999</v>
      </c>
      <c r="R102" s="38">
        <v>0.22949032999999999</v>
      </c>
      <c r="S102" s="35">
        <v>0.22935414000000001</v>
      </c>
      <c r="T102" s="35">
        <v>0.20141796000000001</v>
      </c>
      <c r="U102" s="35">
        <v>0.20048750000000001</v>
      </c>
      <c r="V102" s="35">
        <v>0.2068333</v>
      </c>
      <c r="W102" s="35">
        <v>0.21364748</v>
      </c>
      <c r="X102" s="35">
        <v>0.21748140999999999</v>
      </c>
      <c r="Y102" s="35">
        <v>0.21968290500000001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0.21000632886363632</v>
      </c>
      <c r="AP102" s="2">
        <f>((AK102-AK$28)*100)/AK$28</f>
        <v>-6.1597733545392428</v>
      </c>
    </row>
    <row r="103" spans="1:45" x14ac:dyDescent="0.25">
      <c r="A103" s="32" t="s">
        <v>0</v>
      </c>
      <c r="B103" s="39" t="s">
        <v>0</v>
      </c>
      <c r="C103" s="32">
        <v>0.24251779500000001</v>
      </c>
      <c r="D103" s="32">
        <v>0.20921501000000001</v>
      </c>
      <c r="E103" s="32">
        <v>0.21110870500000001</v>
      </c>
      <c r="F103" s="32">
        <v>0.213951324</v>
      </c>
      <c r="G103" s="32">
        <v>0.22629999000000001</v>
      </c>
      <c r="H103" s="32">
        <v>0.22862228000000001</v>
      </c>
      <c r="I103" s="32">
        <v>0.23687259999999999</v>
      </c>
      <c r="J103" s="32">
        <v>0.23348737</v>
      </c>
      <c r="K103" s="32">
        <v>0.22286910500000001</v>
      </c>
      <c r="L103" s="32">
        <v>0.21467525000000001</v>
      </c>
      <c r="M103" s="32">
        <v>0.22168579999999999</v>
      </c>
      <c r="N103" s="32">
        <v>0.22823033400000001</v>
      </c>
      <c r="O103" s="32">
        <v>0.23182643999999999</v>
      </c>
      <c r="P103" s="32" t="s">
        <v>0</v>
      </c>
      <c r="Q103" s="32" t="s">
        <v>0</v>
      </c>
      <c r="R103" s="32" t="s">
        <v>0</v>
      </c>
      <c r="S103" s="33">
        <v>0.25667050000000002</v>
      </c>
      <c r="T103" s="33">
        <v>0.22190209</v>
      </c>
      <c r="U103" s="33">
        <v>0.221101195</v>
      </c>
      <c r="V103" s="33">
        <v>0.22192289000000001</v>
      </c>
      <c r="W103" s="33">
        <v>0.21246613</v>
      </c>
      <c r="X103" s="33">
        <v>0.22189385</v>
      </c>
      <c r="Y103" s="33">
        <v>0.222369136</v>
      </c>
      <c r="Z103" s="33" t="s">
        <v>0</v>
      </c>
      <c r="AA103" s="40" t="s">
        <v>0</v>
      </c>
      <c r="AB103" s="40">
        <v>0.20749864000000001</v>
      </c>
      <c r="AC103" s="40">
        <v>0.20596535499999999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0.2233250813181818</v>
      </c>
      <c r="AP103" s="2">
        <f>((AK103-AK$29)*100)/AK$29</f>
        <v>-6.5959310158700157</v>
      </c>
    </row>
    <row r="104" spans="1:45" x14ac:dyDescent="0.25">
      <c r="A104" s="31" t="s">
        <v>0</v>
      </c>
      <c r="B104" s="41" t="s">
        <v>0</v>
      </c>
      <c r="C104" s="31" t="s">
        <v>0</v>
      </c>
      <c r="D104" s="31">
        <v>0.25509781999999998</v>
      </c>
      <c r="E104" s="31">
        <v>0.23765509500000001</v>
      </c>
      <c r="F104" s="31">
        <v>0.2392637</v>
      </c>
      <c r="G104" s="31">
        <v>0.239006524</v>
      </c>
      <c r="H104" s="31">
        <v>0.24805486600000001</v>
      </c>
      <c r="I104" s="31">
        <v>0.25655667999999998</v>
      </c>
      <c r="J104" s="31">
        <v>0.26582086500000002</v>
      </c>
      <c r="K104" s="31">
        <v>0.26388537000000001</v>
      </c>
      <c r="L104" s="31">
        <v>0.25528433</v>
      </c>
      <c r="M104" s="31">
        <v>0.24314548</v>
      </c>
      <c r="N104" s="31">
        <v>0.23669477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0.27666795</v>
      </c>
      <c r="T104" s="33">
        <v>0.25868679</v>
      </c>
      <c r="U104" s="33">
        <v>0.24764678000000001</v>
      </c>
      <c r="V104" s="33">
        <v>0.25135030000000003</v>
      </c>
      <c r="W104" s="33">
        <v>0.26913345999999999</v>
      </c>
      <c r="X104" s="33">
        <v>0.24220356000000001</v>
      </c>
      <c r="Y104" s="33">
        <v>0.23271842000000001</v>
      </c>
      <c r="Z104" s="33">
        <v>0.22555566399999999</v>
      </c>
      <c r="AA104" s="40">
        <v>0.22222669</v>
      </c>
      <c r="AB104" s="40">
        <v>0.21328537</v>
      </c>
      <c r="AC104" s="40">
        <v>0.20695539600000001</v>
      </c>
      <c r="AD104" s="40">
        <v>0.21513973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0.24356676565217389</v>
      </c>
      <c r="AP104" s="2">
        <f>((AK104-AK$30)*100)/AK$30</f>
        <v>-6.9842800656819586</v>
      </c>
    </row>
    <row r="105" spans="1:45" x14ac:dyDescent="0.25">
      <c r="A105" s="31" t="s">
        <v>0</v>
      </c>
      <c r="B105" s="41" t="s">
        <v>0</v>
      </c>
      <c r="C105" s="31" t="s">
        <v>0</v>
      </c>
      <c r="D105" s="31">
        <v>0.28065531999999999</v>
      </c>
      <c r="E105" s="31">
        <v>0.25672498999999999</v>
      </c>
      <c r="F105" s="31">
        <v>0.26398853999999999</v>
      </c>
      <c r="G105" s="31">
        <v>0.26510138999999999</v>
      </c>
      <c r="H105" s="31">
        <v>0.26471514000000002</v>
      </c>
      <c r="I105" s="31">
        <v>0.27027346000000002</v>
      </c>
      <c r="J105" s="31">
        <v>0.27513384000000002</v>
      </c>
      <c r="K105" s="31">
        <v>0.28057506999999998</v>
      </c>
      <c r="L105" s="31">
        <v>0.27744814499999998</v>
      </c>
      <c r="M105" s="31">
        <v>0.26044274000000001</v>
      </c>
      <c r="N105" s="31">
        <v>0.24488088399999999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0.27912127399999997</v>
      </c>
      <c r="T105" s="33">
        <v>0.27604969000000001</v>
      </c>
      <c r="U105" s="33">
        <v>0.27122404999999999</v>
      </c>
      <c r="V105" s="33">
        <v>0.26409830400000001</v>
      </c>
      <c r="W105" s="33">
        <v>0.26872635499999997</v>
      </c>
      <c r="X105" s="33">
        <v>0.27578984000000001</v>
      </c>
      <c r="Y105" s="33">
        <v>0.24256177500000001</v>
      </c>
      <c r="Z105" s="33" t="s">
        <v>0</v>
      </c>
      <c r="AA105" s="40">
        <v>0.217496045</v>
      </c>
      <c r="AB105" s="40">
        <v>0.21244328600000001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0.26237250690000002</v>
      </c>
      <c r="AP105" s="2">
        <f>((AK105-AK$31)*100)/AK$31</f>
        <v>-6.8740373012129794</v>
      </c>
    </row>
    <row r="106" spans="1:45" x14ac:dyDescent="0.25">
      <c r="A106" s="31" t="s">
        <v>0</v>
      </c>
      <c r="B106" s="41" t="s">
        <v>0</v>
      </c>
      <c r="C106" s="31" t="s">
        <v>0</v>
      </c>
      <c r="D106" s="31">
        <v>0.27753373999999997</v>
      </c>
      <c r="E106" s="31">
        <v>0.27906624000000002</v>
      </c>
      <c r="F106" s="31">
        <v>0.27731093000000001</v>
      </c>
      <c r="G106" s="31">
        <v>0.27731688999999998</v>
      </c>
      <c r="H106" s="31">
        <v>0.27838436</v>
      </c>
      <c r="I106" s="31">
        <v>0.27889750000000002</v>
      </c>
      <c r="J106" s="31">
        <v>0.28046802999999998</v>
      </c>
      <c r="K106" s="31">
        <v>0.28159983</v>
      </c>
      <c r="L106" s="31">
        <v>0.28048847999999998</v>
      </c>
      <c r="M106" s="31">
        <v>0.26669768999999999</v>
      </c>
      <c r="N106" s="31">
        <v>0.24230046999999999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0.28435271000000001</v>
      </c>
      <c r="U106" s="33">
        <v>0.27946349999999998</v>
      </c>
      <c r="V106" s="33">
        <v>0.27510130999999999</v>
      </c>
      <c r="W106" s="33">
        <v>0.27070191999999998</v>
      </c>
      <c r="X106" s="33">
        <v>0.27718237000000001</v>
      </c>
      <c r="Y106" s="33">
        <v>0.26270274500000002</v>
      </c>
      <c r="Z106" s="33">
        <v>0.24077134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0.27279666972222222</v>
      </c>
      <c r="AP106" s="2">
        <f>((AK106-AK$32)*100)/AK$32</f>
        <v>-6.0434892268641249</v>
      </c>
    </row>
    <row r="107" spans="1:45" x14ac:dyDescent="0.25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0.29454111999999999</v>
      </c>
      <c r="F107" s="31">
        <v>0.29206769599999999</v>
      </c>
      <c r="G107" s="31">
        <v>0.29315370000000002</v>
      </c>
      <c r="H107" s="31">
        <v>0.28916117000000002</v>
      </c>
      <c r="I107" s="31">
        <v>0.285777946</v>
      </c>
      <c r="J107" s="31">
        <v>0.28346670000000002</v>
      </c>
      <c r="K107" s="31">
        <v>0.28442622000000001</v>
      </c>
      <c r="L107" s="31">
        <v>0.27960864000000002</v>
      </c>
      <c r="M107" s="31">
        <v>0.26855156600000002</v>
      </c>
      <c r="N107" s="31">
        <v>0.23153861000000001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0.27527634000000001</v>
      </c>
      <c r="V107" s="33">
        <v>0.26660367499999998</v>
      </c>
      <c r="W107" s="33">
        <v>0.25946714999999998</v>
      </c>
      <c r="X107" s="33">
        <v>0.268039156</v>
      </c>
      <c r="Y107" s="33">
        <v>0.25278057500000001</v>
      </c>
      <c r="Z107" s="33">
        <v>0.22623615999999999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0.27191852649999998</v>
      </c>
      <c r="AP107" s="2">
        <f>((AK107-AK$33)*100)/AK$33</f>
        <v>-5.3613340993925727</v>
      </c>
    </row>
    <row r="108" spans="1:45" x14ac:dyDescent="0.25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0.29813042000000001</v>
      </c>
      <c r="F108" s="27">
        <v>0.33058398999999999</v>
      </c>
      <c r="G108" s="27">
        <v>0.31506680999999997</v>
      </c>
      <c r="H108" s="27">
        <v>0.32847620500000002</v>
      </c>
      <c r="I108" s="27">
        <v>0.32302682999999999</v>
      </c>
      <c r="J108" s="27">
        <v>0.31942851</v>
      </c>
      <c r="K108" s="27">
        <v>0.28594570000000002</v>
      </c>
      <c r="L108" s="27">
        <v>0.26471578000000001</v>
      </c>
      <c r="M108" s="27">
        <v>0.24785802000000001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0.248941255</v>
      </c>
      <c r="V108" s="27">
        <v>0.25806230000000002</v>
      </c>
      <c r="W108" s="27">
        <v>0.24709175</v>
      </c>
      <c r="X108" s="27">
        <v>0.29705916999999998</v>
      </c>
      <c r="Y108" s="27">
        <v>0.266374585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0.28791152321428576</v>
      </c>
      <c r="AP108" s="2">
        <f>((AK108-AK$34)*100)/AK$34</f>
        <v>-3.8817284759403718</v>
      </c>
    </row>
    <row r="109" spans="1:45" x14ac:dyDescent="0.25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0.24434758000000001</v>
      </c>
      <c r="H109" s="27">
        <v>0.23915855</v>
      </c>
      <c r="I109" s="27">
        <v>0.235410644</v>
      </c>
      <c r="J109" s="27">
        <v>0.25666746000000001</v>
      </c>
      <c r="K109" s="27">
        <v>0.33529371000000002</v>
      </c>
      <c r="L109" s="27">
        <v>0.25725921499999999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0.22805481</v>
      </c>
      <c r="V109" s="27">
        <v>0.27036285999999998</v>
      </c>
      <c r="W109" s="27">
        <v>0.26919183499999999</v>
      </c>
      <c r="X109" s="27">
        <v>0.26260180999999999</v>
      </c>
      <c r="Y109" s="27">
        <v>0.24953143999999999</v>
      </c>
      <c r="Z109" s="27">
        <v>0.28763262499999998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0.26129271158333334</v>
      </c>
      <c r="AP109" s="2">
        <f>((AK109-AK$35)*100)/AK$35</f>
        <v>-14.556078144957114</v>
      </c>
    </row>
    <row r="110" spans="1:45" x14ac:dyDescent="0.25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0.28998544999999998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0.30966995000000003</v>
      </c>
      <c r="U110" s="25">
        <v>0.29189071999999999</v>
      </c>
      <c r="V110" s="25" t="s">
        <v>0</v>
      </c>
      <c r="W110" s="25" t="s">
        <v>0</v>
      </c>
      <c r="X110" s="25">
        <v>0.25947769999999998</v>
      </c>
      <c r="Y110" s="25">
        <v>0.34675665999999999</v>
      </c>
      <c r="Z110" s="25">
        <v>0.32610710500000001</v>
      </c>
      <c r="AA110" s="25">
        <v>0.31549857999999997</v>
      </c>
      <c r="AB110" s="25">
        <v>0.34739236000000001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0.31084731562500001</v>
      </c>
      <c r="AP110" s="22">
        <f>((AK110-AK$36)*100)/AK$36</f>
        <v>-2.9762045260792749</v>
      </c>
    </row>
    <row r="111" spans="1:45" x14ac:dyDescent="0.25">
      <c r="A111" s="25">
        <v>0.24047098</v>
      </c>
      <c r="B111" s="26">
        <v>0.26074637000000001</v>
      </c>
      <c r="C111" s="25">
        <v>0.32200055999999999</v>
      </c>
      <c r="D111" s="25">
        <v>0.29171629999999998</v>
      </c>
      <c r="E111" s="25">
        <v>0.27264977400000001</v>
      </c>
      <c r="F111" s="25">
        <v>0.26868051999999998</v>
      </c>
      <c r="G111" s="25">
        <v>0.26576022999999999</v>
      </c>
      <c r="H111" s="25">
        <v>0.26347490000000001</v>
      </c>
      <c r="I111" s="25">
        <v>0.26209983999999997</v>
      </c>
      <c r="J111" s="25">
        <v>0.234081174</v>
      </c>
      <c r="K111" s="25">
        <v>0.26050299399999999</v>
      </c>
      <c r="L111" s="25">
        <v>0.25980135999999998</v>
      </c>
      <c r="M111" s="25">
        <v>0.25990523999999998</v>
      </c>
      <c r="N111" s="25">
        <v>0.22959442999999999</v>
      </c>
      <c r="O111" s="25">
        <v>0.32620533000000002</v>
      </c>
      <c r="P111" s="25">
        <v>0.27045747999999997</v>
      </c>
      <c r="Q111" s="25">
        <v>0.24776250999999999</v>
      </c>
      <c r="R111" s="25">
        <v>0.24360546</v>
      </c>
      <c r="S111" s="25">
        <v>0.26765992</v>
      </c>
      <c r="T111" s="25">
        <v>0.25326147999999998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0.37585669999999999</v>
      </c>
      <c r="Z111" s="25">
        <v>0.26900576999999998</v>
      </c>
      <c r="AA111" s="25">
        <v>0.38573755999999998</v>
      </c>
      <c r="AB111" s="25">
        <v>0.26161714000000003</v>
      </c>
      <c r="AC111" s="25">
        <v>0.26637106599999999</v>
      </c>
      <c r="AD111" s="25">
        <v>0.37388095999999998</v>
      </c>
      <c r="AE111" s="25">
        <v>0.38325898000000003</v>
      </c>
      <c r="AF111" s="25">
        <v>0.26258504999999999</v>
      </c>
      <c r="AG111" s="25">
        <v>0.24667468000000001</v>
      </c>
      <c r="AH111" s="25">
        <v>0.24924326999999999</v>
      </c>
      <c r="AI111" s="25">
        <v>0.24742497999999999</v>
      </c>
      <c r="AJ111" s="25">
        <v>0.24182566999999999</v>
      </c>
      <c r="AK111" s="3">
        <f t="shared" si="1"/>
        <v>0.27699745868749998</v>
      </c>
      <c r="AP111" s="22">
        <f>((AK111-AK$37)*100)/AK$37</f>
        <v>-1.194854420198991</v>
      </c>
    </row>
    <row r="112" spans="1:45" x14ac:dyDescent="0.25">
      <c r="A112" t="s">
        <v>59</v>
      </c>
      <c r="AK112" s="17">
        <f>SUM(A76:AJ109)/867</f>
        <v>0.2500839872295274</v>
      </c>
      <c r="AP112" s="23">
        <f>((AK112-AK$38)*100)/AK$38</f>
        <v>-6.2852226793392276</v>
      </c>
      <c r="AQ112" s="24" t="s">
        <v>125</v>
      </c>
    </row>
    <row r="113" spans="1:47" x14ac:dyDescent="0.25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0</v>
      </c>
      <c r="B114" s="26">
        <v>0.29260172400000001</v>
      </c>
      <c r="C114" s="25">
        <v>0.28038310399999999</v>
      </c>
      <c r="D114" s="25">
        <v>0.31575333999999999</v>
      </c>
      <c r="E114" s="25">
        <v>0.31531221500000001</v>
      </c>
      <c r="F114" s="25">
        <v>0.36413277999999999</v>
      </c>
      <c r="G114" s="25">
        <v>0.34258930999999998</v>
      </c>
      <c r="H114" s="25">
        <v>0.36109190000000002</v>
      </c>
      <c r="I114" s="25">
        <v>0.25151713999999997</v>
      </c>
      <c r="J114" s="25">
        <v>0.32428736600000002</v>
      </c>
      <c r="K114" s="25">
        <v>0.32357988999999998</v>
      </c>
      <c r="L114" s="25">
        <v>0.31783516000000001</v>
      </c>
      <c r="M114" s="25">
        <v>0.33789153999999999</v>
      </c>
      <c r="N114" s="25">
        <v>0.30038997000000001</v>
      </c>
      <c r="O114" s="25">
        <v>0.28435390999999999</v>
      </c>
      <c r="P114" s="25">
        <v>0.33317885000000003</v>
      </c>
      <c r="Q114" s="25">
        <v>0.33659926000000001</v>
      </c>
      <c r="R114" s="25">
        <v>0.21584402</v>
      </c>
      <c r="S114" s="25">
        <v>0.34798586999999997</v>
      </c>
      <c r="T114" s="25">
        <v>0.25933263000000001</v>
      </c>
      <c r="U114" s="25">
        <v>0.38528647999999999</v>
      </c>
      <c r="V114" s="25">
        <v>0.35922459000000001</v>
      </c>
      <c r="W114" s="25">
        <v>0.41605330000000001</v>
      </c>
      <c r="X114" s="25">
        <v>0.28508604999999998</v>
      </c>
      <c r="Y114" s="25">
        <v>0.38732371999999998</v>
      </c>
      <c r="Z114" s="25">
        <v>0.29499657000000001</v>
      </c>
      <c r="AA114" s="25">
        <v>0.28871516000000003</v>
      </c>
      <c r="AB114" s="25">
        <v>0.33916865000000002</v>
      </c>
      <c r="AC114" s="25">
        <v>0.26655089999999998</v>
      </c>
      <c r="AD114" s="25">
        <v>0.36184003999999997</v>
      </c>
      <c r="AE114" s="25">
        <v>0.38533002</v>
      </c>
      <c r="AF114" s="25">
        <v>0.30594188</v>
      </c>
      <c r="AG114" s="25">
        <v>0.24703317</v>
      </c>
      <c r="AH114" s="25">
        <v>0.26486224000000003</v>
      </c>
      <c r="AI114" s="25">
        <v>0.29382608399999999</v>
      </c>
      <c r="AJ114" s="25" t="s">
        <v>0</v>
      </c>
      <c r="AK114" s="3">
        <f>AVERAGE(A114:AJ114)</f>
        <v>0.31723231861764711</v>
      </c>
      <c r="AM114" s="6" t="s">
        <v>94</v>
      </c>
      <c r="AO114" s="2">
        <f>SUM(A147:AJ148)/40</f>
        <v>0.27747703875000002</v>
      </c>
      <c r="AP114" s="2">
        <f>((AK114-AK$3)*100)/AK$3</f>
        <v>6.6375782191859845</v>
      </c>
      <c r="AR114" s="6" t="s">
        <v>94</v>
      </c>
      <c r="AS114" s="2"/>
      <c r="AT114" s="2">
        <f>((AO114-AO$3)*100)/AO$3</f>
        <v>-3.7721765118579502</v>
      </c>
    </row>
    <row r="115" spans="1:47" x14ac:dyDescent="0.25">
      <c r="A115" s="27">
        <v>0.33687666999999999</v>
      </c>
      <c r="B115" s="28">
        <v>0.30655520000000003</v>
      </c>
      <c r="C115" s="27">
        <v>0.27083344999999998</v>
      </c>
      <c r="D115" s="27">
        <v>0.25643252</v>
      </c>
      <c r="E115" s="27">
        <v>0.24462010000000001</v>
      </c>
      <c r="F115" s="27">
        <v>0.26455572999999999</v>
      </c>
      <c r="G115" s="27">
        <v>0.30514044000000001</v>
      </c>
      <c r="H115" s="27">
        <v>0.32354901000000003</v>
      </c>
      <c r="I115" s="27">
        <v>0.24516141999999999</v>
      </c>
      <c r="J115" s="27">
        <v>0.32266351999999998</v>
      </c>
      <c r="K115" s="27">
        <v>0.33764218000000001</v>
      </c>
      <c r="L115" s="27">
        <v>0.33265634999999999</v>
      </c>
      <c r="M115" s="27">
        <v>0.31754115999999999</v>
      </c>
      <c r="N115" s="27">
        <v>0.32480205000000001</v>
      </c>
      <c r="O115" s="27">
        <v>0.32786062999999999</v>
      </c>
      <c r="P115" s="27">
        <v>0.32142502000000001</v>
      </c>
      <c r="Q115" s="27">
        <v>0.29991807999999998</v>
      </c>
      <c r="R115" s="27">
        <v>0.25546347000000003</v>
      </c>
      <c r="S115" s="27">
        <v>0.23209903000000001</v>
      </c>
      <c r="T115" s="27">
        <v>0.31389574999999997</v>
      </c>
      <c r="U115" s="27">
        <v>0.26062896499999999</v>
      </c>
      <c r="V115" s="27">
        <v>0.32895630999999997</v>
      </c>
      <c r="W115" s="27">
        <v>0.29352382999999999</v>
      </c>
      <c r="X115" s="27">
        <v>0.41833606000000001</v>
      </c>
      <c r="Y115" s="27">
        <v>0.42003328000000001</v>
      </c>
      <c r="Z115" s="27">
        <v>0.31914372499999999</v>
      </c>
      <c r="AA115" s="27">
        <v>0.32777493000000002</v>
      </c>
      <c r="AB115" s="27">
        <v>0.34594628999999999</v>
      </c>
      <c r="AC115" s="27">
        <v>0.30073340999999998</v>
      </c>
      <c r="AD115" s="27">
        <v>0.35736174999999998</v>
      </c>
      <c r="AE115" s="27">
        <v>0.32164724</v>
      </c>
      <c r="AF115" s="27">
        <v>0.32220289000000002</v>
      </c>
      <c r="AG115" s="27">
        <v>0.29272283500000001</v>
      </c>
      <c r="AH115" s="27">
        <v>0.30290041000000001</v>
      </c>
      <c r="AI115" s="27">
        <v>0.30460125999999998</v>
      </c>
      <c r="AJ115" s="27">
        <v>0.32113480999999999</v>
      </c>
      <c r="AK115" s="3">
        <f t="shared" ref="AK115:AK178" si="2">AVERAGE(A115:AJ115)</f>
        <v>0.31048166041666669</v>
      </c>
      <c r="AM115" s="6" t="s">
        <v>116</v>
      </c>
      <c r="AO115" s="2">
        <f>SUM(A113:AJ114)/34</f>
        <v>0.31723231861764711</v>
      </c>
      <c r="AP115" s="2">
        <f>((AK115-AK$4)*100)/AK$4</f>
        <v>-2.4636208380115781</v>
      </c>
      <c r="AR115" s="6" t="s">
        <v>116</v>
      </c>
      <c r="AS115" s="2"/>
      <c r="AT115" s="1">
        <f>((AO115-AO$4)*100)/AO$4</f>
        <v>6.6375782191859845</v>
      </c>
    </row>
    <row r="116" spans="1:47" x14ac:dyDescent="0.25">
      <c r="A116" s="27">
        <v>0.28902959499999997</v>
      </c>
      <c r="B116" s="28">
        <v>0.27950267000000001</v>
      </c>
      <c r="C116" s="27">
        <v>0.26950499999999999</v>
      </c>
      <c r="D116" s="27">
        <v>0.27086192999999997</v>
      </c>
      <c r="E116" s="27">
        <v>0.26357280999999999</v>
      </c>
      <c r="F116" s="27">
        <v>0.25341265000000002</v>
      </c>
      <c r="G116" s="27">
        <v>0.24692309000000001</v>
      </c>
      <c r="H116" s="27">
        <v>0.25439529</v>
      </c>
      <c r="I116" s="27">
        <v>0.27242226000000003</v>
      </c>
      <c r="J116" s="27">
        <v>0.28175507999999999</v>
      </c>
      <c r="K116" s="27">
        <v>0.28897207000000003</v>
      </c>
      <c r="L116" s="27">
        <v>0.28716627000000011</v>
      </c>
      <c r="M116" s="27">
        <v>0.28279355</v>
      </c>
      <c r="N116" s="27">
        <v>0.27922369000000002</v>
      </c>
      <c r="O116" s="27">
        <v>0.272521034</v>
      </c>
      <c r="P116" s="27">
        <v>0.26488314000000002</v>
      </c>
      <c r="Q116" s="27">
        <v>0.26173385999999998</v>
      </c>
      <c r="R116" s="27">
        <v>0.25326532000000002</v>
      </c>
      <c r="S116" s="27">
        <v>0.22975011000000001</v>
      </c>
      <c r="T116" s="27">
        <v>0.26020684399999999</v>
      </c>
      <c r="U116" s="27">
        <v>0.27373246000000001</v>
      </c>
      <c r="V116" s="27">
        <v>0.30668263000000001</v>
      </c>
      <c r="W116" s="27">
        <v>0.31882649499999999</v>
      </c>
      <c r="X116" s="27">
        <v>0.31832549500000001</v>
      </c>
      <c r="Y116" s="27">
        <v>0.31915847400000003</v>
      </c>
      <c r="Z116" s="27">
        <v>0.32047682</v>
      </c>
      <c r="AA116" s="27">
        <v>0.31367407000000003</v>
      </c>
      <c r="AB116" s="27">
        <v>0.30378548999999999</v>
      </c>
      <c r="AC116" s="27">
        <v>0.29543440999999998</v>
      </c>
      <c r="AD116" s="27">
        <v>0.30312725000000001</v>
      </c>
      <c r="AE116" s="27">
        <v>0.313377935</v>
      </c>
      <c r="AF116" s="27">
        <v>0.31033323000000002</v>
      </c>
      <c r="AG116" s="27">
        <v>0.30278184000000002</v>
      </c>
      <c r="AH116" s="27">
        <v>0.30591991499999999</v>
      </c>
      <c r="AI116" s="27">
        <v>0.29850207499999998</v>
      </c>
      <c r="AJ116" s="27">
        <v>0.29212925000000001</v>
      </c>
      <c r="AK116" s="3">
        <f t="shared" si="2"/>
        <v>0.28494900283333335</v>
      </c>
      <c r="AM116" s="10" t="s">
        <v>94</v>
      </c>
      <c r="AO116" s="2">
        <f>SUM(A145:AJ146)/26</f>
        <v>0.2830237241923077</v>
      </c>
      <c r="AP116" s="2">
        <f>((AK116-AK$5)*100)/AK$5</f>
        <v>-0.89594028591056141</v>
      </c>
      <c r="AR116" s="10" t="s">
        <v>94</v>
      </c>
      <c r="AS116" s="2"/>
      <c r="AT116" s="1">
        <f>((AO116-AO$5)*100)/AO$5</f>
        <v>-6.4172146716118501</v>
      </c>
    </row>
    <row r="117" spans="1:47" x14ac:dyDescent="0.25">
      <c r="A117" s="29">
        <v>0.27737750999999999</v>
      </c>
      <c r="B117" s="30">
        <v>0.27489179000000002</v>
      </c>
      <c r="C117" s="29">
        <v>0.26543264999999999</v>
      </c>
      <c r="D117" s="29">
        <v>0.27179093999999998</v>
      </c>
      <c r="E117" s="31">
        <v>0.27357290000000001</v>
      </c>
      <c r="F117" s="31">
        <v>0.26603041500000002</v>
      </c>
      <c r="G117" s="31">
        <v>0.27208021999999998</v>
      </c>
      <c r="H117" s="31">
        <v>0.26908207000000001</v>
      </c>
      <c r="I117" s="31">
        <v>0.28196412399999998</v>
      </c>
      <c r="J117" s="31">
        <v>0.28986395999999998</v>
      </c>
      <c r="K117" s="31">
        <v>0.28705771000000002</v>
      </c>
      <c r="L117" s="31">
        <v>0.28242198000000002</v>
      </c>
      <c r="M117" s="31">
        <v>0.27711236</v>
      </c>
      <c r="N117" s="31">
        <v>0.27550732999999999</v>
      </c>
      <c r="O117" s="31">
        <v>0.27140722</v>
      </c>
      <c r="P117" s="31">
        <v>0.267962965</v>
      </c>
      <c r="Q117" s="32">
        <v>0.26261437999999998</v>
      </c>
      <c r="R117" s="32">
        <v>0.26131598</v>
      </c>
      <c r="S117" s="33">
        <v>0.23749851</v>
      </c>
      <c r="T117" s="33" t="s">
        <v>0</v>
      </c>
      <c r="U117" s="33">
        <v>0.32602798999999999</v>
      </c>
      <c r="V117" s="33">
        <v>0.33199641000000002</v>
      </c>
      <c r="W117" s="33">
        <v>0.33458476999999998</v>
      </c>
      <c r="X117" s="33">
        <v>0.32994314000000002</v>
      </c>
      <c r="Y117" s="33">
        <v>0.32637491000000002</v>
      </c>
      <c r="Z117" s="33">
        <v>0.32030482999999998</v>
      </c>
      <c r="AA117" s="33">
        <v>0.30157919999999999</v>
      </c>
      <c r="AB117" s="33">
        <v>0.29655166599999999</v>
      </c>
      <c r="AC117" s="29">
        <v>0.29318424500000001</v>
      </c>
      <c r="AD117" s="29">
        <v>0.29314327000000001</v>
      </c>
      <c r="AE117" s="29">
        <v>0.30268962999999999</v>
      </c>
      <c r="AF117" s="29">
        <v>0.30895947000000001</v>
      </c>
      <c r="AG117" s="29">
        <v>0.28439451500000001</v>
      </c>
      <c r="AH117" s="29">
        <v>0.28371384399999999</v>
      </c>
      <c r="AI117" s="29">
        <v>0.27599003</v>
      </c>
      <c r="AJ117" s="29">
        <v>0.28005152999999999</v>
      </c>
      <c r="AK117" s="3">
        <f t="shared" si="2"/>
        <v>0.2872706989714286</v>
      </c>
      <c r="AM117" s="10" t="s">
        <v>116</v>
      </c>
      <c r="AO117" s="2">
        <f>SUM(A115:AJ116)/72</f>
        <v>0.29771533162499997</v>
      </c>
      <c r="AP117" s="2">
        <f>((AK117-AK$6)*100)/AK$6</f>
        <v>-1.3318215582572683</v>
      </c>
      <c r="AR117" s="10" t="s">
        <v>116</v>
      </c>
      <c r="AS117" s="2"/>
      <c r="AT117" s="1">
        <f>((AO117-AO$6)*100)/AO$6</f>
        <v>-1.7196278141488193</v>
      </c>
    </row>
    <row r="118" spans="1:47" x14ac:dyDescent="0.25">
      <c r="A118" s="29">
        <v>0.27859668500000001</v>
      </c>
      <c r="B118" s="30">
        <v>0.28427466499999998</v>
      </c>
      <c r="C118" s="29">
        <v>0.28396322000000002</v>
      </c>
      <c r="D118" s="29">
        <v>0.28593271999999997</v>
      </c>
      <c r="E118" s="31">
        <v>0.28578537999999998</v>
      </c>
      <c r="F118" s="31">
        <v>0.27691058000000002</v>
      </c>
      <c r="G118" s="31">
        <v>0.26730564000000001</v>
      </c>
      <c r="H118" s="31">
        <v>0.25009267400000001</v>
      </c>
      <c r="I118" s="31">
        <v>0.27169765000000001</v>
      </c>
      <c r="J118" s="31">
        <v>0.26637857399999998</v>
      </c>
      <c r="K118" s="31">
        <v>0.26839239999999998</v>
      </c>
      <c r="L118" s="31">
        <v>0.26944009000000002</v>
      </c>
      <c r="M118" s="31">
        <v>0.27089216999999999</v>
      </c>
      <c r="N118" s="31">
        <v>0.27323093599999998</v>
      </c>
      <c r="O118" s="31">
        <v>0.27488017999999997</v>
      </c>
      <c r="P118" s="31">
        <v>0.27481993999999998</v>
      </c>
      <c r="Q118" s="32">
        <v>0.27780542000000003</v>
      </c>
      <c r="R118" s="32">
        <v>0.28295108000000002</v>
      </c>
      <c r="S118" s="33">
        <v>0.25249745400000001</v>
      </c>
      <c r="T118" s="33" t="s">
        <v>0</v>
      </c>
      <c r="U118" s="33">
        <v>0.33762103999999998</v>
      </c>
      <c r="V118" s="33">
        <v>0.33581369</v>
      </c>
      <c r="W118" s="33">
        <v>0.33583158600000002</v>
      </c>
      <c r="X118" s="33">
        <v>0.328415385</v>
      </c>
      <c r="Y118" s="33">
        <v>0.32350092000000003</v>
      </c>
      <c r="Z118" s="33">
        <v>0.30990951999999999</v>
      </c>
      <c r="AA118" s="33">
        <v>0.30135611000000001</v>
      </c>
      <c r="AB118" s="33">
        <v>0.30394753000000002</v>
      </c>
      <c r="AC118" s="29">
        <v>0.29451271000000001</v>
      </c>
      <c r="AD118" s="29">
        <v>0.27605209000000003</v>
      </c>
      <c r="AE118" s="29">
        <v>0.273137835</v>
      </c>
      <c r="AF118" s="29">
        <v>0.2837904</v>
      </c>
      <c r="AG118" s="29">
        <v>0.26868093500000001</v>
      </c>
      <c r="AH118" s="29">
        <v>0.26891564499999998</v>
      </c>
      <c r="AI118" s="29">
        <v>0.26598357</v>
      </c>
      <c r="AJ118" s="29">
        <v>0.27263147999999998</v>
      </c>
      <c r="AK118" s="3">
        <f t="shared" si="2"/>
        <v>0.28502708297142859</v>
      </c>
      <c r="AM118" s="11" t="s">
        <v>99</v>
      </c>
      <c r="AO118" s="2">
        <f>SUM(A140:R144)/56</f>
        <v>0.26336475676785714</v>
      </c>
      <c r="AP118" s="2">
        <f>((AK118-AK$7)*100)/AK$7</f>
        <v>-2.4596826566948904</v>
      </c>
      <c r="AR118" s="11" t="s">
        <v>99</v>
      </c>
      <c r="AS118" s="2"/>
      <c r="AT118" s="1">
        <f>((AO118-AO$7)*100)/AO$7</f>
        <v>-4.187379745722037</v>
      </c>
    </row>
    <row r="119" spans="1:47" x14ac:dyDescent="0.25">
      <c r="A119" s="29">
        <v>0.29879781999999999</v>
      </c>
      <c r="B119" s="30">
        <v>0.29619810600000002</v>
      </c>
      <c r="C119" s="29">
        <v>0.28259466500000002</v>
      </c>
      <c r="D119" s="29">
        <v>0.26380725500000002</v>
      </c>
      <c r="E119" s="31">
        <v>0.26363976600000011</v>
      </c>
      <c r="F119" s="31">
        <v>0.25981253999999998</v>
      </c>
      <c r="G119" s="31">
        <v>0.25030615499999997</v>
      </c>
      <c r="H119" s="31">
        <v>0.24638869999999999</v>
      </c>
      <c r="I119" s="31">
        <v>0.24500837</v>
      </c>
      <c r="J119" s="31">
        <v>0.23707474000000001</v>
      </c>
      <c r="K119" s="31">
        <v>0.24199905999999999</v>
      </c>
      <c r="L119" s="31">
        <v>0.24873521000000001</v>
      </c>
      <c r="M119" s="31">
        <v>0.25177952999999997</v>
      </c>
      <c r="N119" s="31">
        <v>0.25575793000000002</v>
      </c>
      <c r="O119" s="31">
        <v>0.26380034000000002</v>
      </c>
      <c r="P119" s="31">
        <v>0.26611393</v>
      </c>
      <c r="Q119" s="32">
        <v>0.27196522000000001</v>
      </c>
      <c r="R119" s="32">
        <v>0.27311701999999999</v>
      </c>
      <c r="S119" s="33">
        <v>0.24658805</v>
      </c>
      <c r="T119" s="33" t="s">
        <v>0</v>
      </c>
      <c r="U119" s="33">
        <v>0.32738300999999997</v>
      </c>
      <c r="V119" s="33">
        <v>0.30190351999999998</v>
      </c>
      <c r="W119" s="33">
        <v>0.30286862399999998</v>
      </c>
      <c r="X119" s="33">
        <v>0.30548489000000001</v>
      </c>
      <c r="Y119" s="33">
        <v>0.29877467000000002</v>
      </c>
      <c r="Z119" s="33">
        <v>0.29721421999999997</v>
      </c>
      <c r="AA119" s="33">
        <v>0.29785045599999999</v>
      </c>
      <c r="AB119" s="33">
        <v>0.30543956999999999</v>
      </c>
      <c r="AC119" s="29">
        <v>0.30326045000000001</v>
      </c>
      <c r="AD119" s="29">
        <v>0.25778947400000002</v>
      </c>
      <c r="AE119" s="29">
        <v>0.24688689</v>
      </c>
      <c r="AF119" s="29">
        <v>0.25130763</v>
      </c>
      <c r="AG119" s="29">
        <v>0.24797651000000001</v>
      </c>
      <c r="AH119" s="29">
        <v>0.25865937999999999</v>
      </c>
      <c r="AI119" s="29">
        <v>0.27140822399999998</v>
      </c>
      <c r="AJ119" s="29">
        <v>0.28767757999999999</v>
      </c>
      <c r="AK119" s="3">
        <f t="shared" si="2"/>
        <v>0.27215341442857138</v>
      </c>
      <c r="AM119" s="11" t="s">
        <v>102</v>
      </c>
      <c r="AO119" s="2">
        <f>SUM(E117:R121)/68</f>
        <v>0.25227270610294117</v>
      </c>
      <c r="AP119" s="2">
        <f>((AK119-AK$8)*100)/AK$8</f>
        <v>-4.060611973527223</v>
      </c>
      <c r="AR119" s="11" t="s">
        <v>102</v>
      </c>
      <c r="AS119" s="2"/>
      <c r="AT119" s="1">
        <f>((AO119-AO$8)*100)/AO$8</f>
        <v>-3.8359786480158138</v>
      </c>
    </row>
    <row r="120" spans="1:47" x14ac:dyDescent="0.25">
      <c r="A120" s="29">
        <v>0.28847971</v>
      </c>
      <c r="B120" s="30">
        <v>0.27349120599999999</v>
      </c>
      <c r="C120" s="29">
        <v>0.24238636999999999</v>
      </c>
      <c r="D120" s="29">
        <v>0.22188759999999999</v>
      </c>
      <c r="E120" s="31" t="s">
        <v>0</v>
      </c>
      <c r="F120" s="31">
        <v>0.26782778000000002</v>
      </c>
      <c r="G120" s="31">
        <v>0.25073482400000002</v>
      </c>
      <c r="H120" s="31">
        <v>0.232091506</v>
      </c>
      <c r="I120" s="31">
        <v>0.228509666</v>
      </c>
      <c r="J120" s="31">
        <v>0.227322514</v>
      </c>
      <c r="K120" s="31">
        <v>0.23197727000000001</v>
      </c>
      <c r="L120" s="31">
        <v>0.23661006000000001</v>
      </c>
      <c r="M120" s="31">
        <v>0.23475027600000001</v>
      </c>
      <c r="N120" s="31">
        <v>0.23427335599999999</v>
      </c>
      <c r="O120" s="31">
        <v>0.23848472400000001</v>
      </c>
      <c r="P120" s="31">
        <v>0.24416668</v>
      </c>
      <c r="Q120" s="32">
        <v>0.24864172000000001</v>
      </c>
      <c r="R120" s="32">
        <v>0.24476049999999999</v>
      </c>
      <c r="S120" s="33">
        <v>0.23504875</v>
      </c>
      <c r="T120" s="33" t="s">
        <v>0</v>
      </c>
      <c r="U120" s="33">
        <v>0.34732438999999998</v>
      </c>
      <c r="V120" s="33">
        <v>0.28207079000000002</v>
      </c>
      <c r="W120" s="33">
        <v>0.26263185</v>
      </c>
      <c r="X120" s="33">
        <v>0.26476963999999997</v>
      </c>
      <c r="Y120" s="33">
        <v>0.26991215000000002</v>
      </c>
      <c r="Z120" s="33">
        <v>0.27617006999999999</v>
      </c>
      <c r="AA120" s="33">
        <v>0.28624453999999999</v>
      </c>
      <c r="AB120" s="33">
        <v>0.29758357000000002</v>
      </c>
      <c r="AC120" s="29">
        <v>0.34827133999999998</v>
      </c>
      <c r="AD120" s="29">
        <v>0.25107694000000003</v>
      </c>
      <c r="AE120" s="29">
        <v>0.22609546</v>
      </c>
      <c r="AF120" s="29">
        <v>0.23880398999999999</v>
      </c>
      <c r="AG120" s="29">
        <v>0.25673585999999998</v>
      </c>
      <c r="AH120" s="29">
        <v>0.27565458999999998</v>
      </c>
      <c r="AI120" s="29">
        <v>0.29486057999999998</v>
      </c>
      <c r="AJ120" s="29">
        <v>0.30029376600000002</v>
      </c>
      <c r="AK120" s="3">
        <f t="shared" si="2"/>
        <v>0.2605865893529411</v>
      </c>
      <c r="AM120" s="12" t="s">
        <v>105</v>
      </c>
      <c r="AO120" s="2">
        <f>SUM(S140:Z144)/35</f>
        <v>0.26152898565714283</v>
      </c>
      <c r="AP120" s="2">
        <f>((AK120-AK$9)*100)/AK$9</f>
        <v>-4.9580079938374446</v>
      </c>
      <c r="AR120" s="12" t="s">
        <v>105</v>
      </c>
      <c r="AS120" s="2"/>
      <c r="AT120" s="1">
        <f>((AO120-AO$9)*100)/AO$9</f>
        <v>-3.9087841414109685</v>
      </c>
    </row>
    <row r="121" spans="1:47" x14ac:dyDescent="0.25">
      <c r="A121" s="29">
        <v>0.24194526</v>
      </c>
      <c r="B121" s="30">
        <v>0.23088220000000001</v>
      </c>
      <c r="C121" s="29">
        <v>0.21953528999999999</v>
      </c>
      <c r="D121" s="29" t="s">
        <v>0</v>
      </c>
      <c r="E121" s="31" t="s">
        <v>0</v>
      </c>
      <c r="F121" s="31">
        <v>0.26378062000000002</v>
      </c>
      <c r="G121" s="31">
        <v>0.22553024499999999</v>
      </c>
      <c r="H121" s="31">
        <v>0.21215081</v>
      </c>
      <c r="I121" s="31">
        <v>0.20548939999999999</v>
      </c>
      <c r="J121" s="31">
        <v>0.20274618999999999</v>
      </c>
      <c r="K121" s="31">
        <v>0.19889366999999999</v>
      </c>
      <c r="L121" s="31">
        <v>0.19568391500000001</v>
      </c>
      <c r="M121" s="31">
        <v>0.20638534</v>
      </c>
      <c r="N121" s="31">
        <v>0.21181976999999999</v>
      </c>
      <c r="O121" s="31">
        <v>0.21715619999999999</v>
      </c>
      <c r="P121" s="31">
        <v>0.22169738</v>
      </c>
      <c r="Q121" s="32">
        <v>0.22399620000000001</v>
      </c>
      <c r="R121" s="32">
        <v>0.22498856</v>
      </c>
      <c r="S121" s="33">
        <v>0.22772808999999999</v>
      </c>
      <c r="T121" s="33" t="s">
        <v>0</v>
      </c>
      <c r="U121" s="33" t="s">
        <v>0</v>
      </c>
      <c r="V121" s="33">
        <v>0.27311429999999998</v>
      </c>
      <c r="W121" s="33">
        <v>0.23317879999999999</v>
      </c>
      <c r="X121" s="33">
        <v>0.23557538</v>
      </c>
      <c r="Y121" s="33">
        <v>0.251369546</v>
      </c>
      <c r="Z121" s="33">
        <v>0.25239133000000002</v>
      </c>
      <c r="AA121" s="33">
        <v>0.25117434</v>
      </c>
      <c r="AB121" s="33">
        <v>0.27048897999999999</v>
      </c>
      <c r="AC121" s="29" t="s">
        <v>0</v>
      </c>
      <c r="AD121" s="29">
        <v>0.24915983</v>
      </c>
      <c r="AE121" s="29">
        <v>0.21502346999999999</v>
      </c>
      <c r="AF121" s="29">
        <v>0.21130964399999999</v>
      </c>
      <c r="AG121" s="29">
        <v>0.22432505999999999</v>
      </c>
      <c r="AH121" s="29">
        <v>0.25752464000000003</v>
      </c>
      <c r="AI121" s="29">
        <v>0.271062784</v>
      </c>
      <c r="AJ121" s="29">
        <v>0.25975144999999999</v>
      </c>
      <c r="AK121" s="3">
        <f t="shared" si="2"/>
        <v>0.23180189335483872</v>
      </c>
      <c r="AM121" s="12" t="s">
        <v>108</v>
      </c>
      <c r="AO121" s="2">
        <f>SUM(S117:AB121)/44</f>
        <v>0.29168268606818187</v>
      </c>
      <c r="AP121" s="2">
        <f>((AK121-AK$10)*100)/AK$10</f>
        <v>-4.7340332564943042</v>
      </c>
      <c r="AR121" s="12" t="s">
        <v>108</v>
      </c>
      <c r="AS121" s="2"/>
      <c r="AT121" s="1">
        <f>((AO121-AO$10)*100)/AO$10</f>
        <v>-3.4490769908820353</v>
      </c>
    </row>
    <row r="122" spans="1:47" x14ac:dyDescent="0.25">
      <c r="A122" s="29">
        <v>0.219408414</v>
      </c>
      <c r="B122" s="30">
        <v>0.22171792000000001</v>
      </c>
      <c r="C122" s="29" t="s">
        <v>0</v>
      </c>
      <c r="D122" s="29" t="s">
        <v>0</v>
      </c>
      <c r="E122" s="34" t="s">
        <v>0</v>
      </c>
      <c r="F122" s="34">
        <v>0.23746481</v>
      </c>
      <c r="G122" s="34">
        <v>0.20549713999999999</v>
      </c>
      <c r="H122" s="34">
        <v>0.20226225</v>
      </c>
      <c r="I122" s="34">
        <v>0.20155313999999999</v>
      </c>
      <c r="J122" s="34">
        <v>0.20137110499999999</v>
      </c>
      <c r="K122" s="34">
        <v>0.20085536000000001</v>
      </c>
      <c r="L122" s="34">
        <v>0.19857214000000001</v>
      </c>
      <c r="M122" s="34">
        <v>0.19696501</v>
      </c>
      <c r="N122" s="34">
        <v>0.19769617</v>
      </c>
      <c r="O122" s="34">
        <v>0.20049142</v>
      </c>
      <c r="P122" s="34">
        <v>0.20329530000000001</v>
      </c>
      <c r="Q122" s="34">
        <v>0.20819297</v>
      </c>
      <c r="R122" s="34">
        <v>0.21386181000000001</v>
      </c>
      <c r="S122" s="35">
        <v>0.22211454999999999</v>
      </c>
      <c r="T122" s="35" t="s">
        <v>0</v>
      </c>
      <c r="U122" s="35" t="s">
        <v>0</v>
      </c>
      <c r="V122" s="35">
        <v>0.266306286</v>
      </c>
      <c r="W122" s="35">
        <v>0.22587344500000001</v>
      </c>
      <c r="X122" s="35">
        <v>0.21243579000000001</v>
      </c>
      <c r="Y122" s="35">
        <v>0.21890560000000001</v>
      </c>
      <c r="Z122" s="35">
        <v>0.22322778600000001</v>
      </c>
      <c r="AA122" s="35">
        <v>0.23573769</v>
      </c>
      <c r="AB122" s="35">
        <v>0.27219158999999998</v>
      </c>
      <c r="AC122" s="36" t="s">
        <v>0</v>
      </c>
      <c r="AD122" s="29">
        <v>0.23896566</v>
      </c>
      <c r="AE122" s="29">
        <v>0.22336423999999999</v>
      </c>
      <c r="AF122" s="29">
        <v>0.21267578000000001</v>
      </c>
      <c r="AG122" s="29">
        <v>0.21205151</v>
      </c>
      <c r="AH122" s="29">
        <v>0.21836180999999999</v>
      </c>
      <c r="AI122" s="29">
        <v>0.22391818999999999</v>
      </c>
      <c r="AJ122" s="29">
        <v>0.21983511</v>
      </c>
      <c r="AK122" s="3">
        <f t="shared" si="2"/>
        <v>0.21783899986666669</v>
      </c>
      <c r="AM122" s="14" t="s">
        <v>99</v>
      </c>
      <c r="AO122" s="7">
        <f>(SUM(B131:O139)+SUM(P131:R135))/140</f>
        <v>0.2122180782714285</v>
      </c>
      <c r="AP122" s="2">
        <f>((AK122-AK$11)*100)/AK$11</f>
        <v>-4.2995699000810479</v>
      </c>
      <c r="AR122" s="14" t="s">
        <v>99</v>
      </c>
      <c r="AS122" s="2"/>
      <c r="AT122" s="1">
        <f>((AO122-AO$11)*100)/AO$11</f>
        <v>-4.4819069678945223</v>
      </c>
      <c r="AU122">
        <f>SUM(AT122:AT125)/4</f>
        <v>-4.9063037325917671</v>
      </c>
    </row>
    <row r="123" spans="1:47" x14ac:dyDescent="0.25">
      <c r="A123" s="29">
        <v>0.21432620599999999</v>
      </c>
      <c r="B123" s="30">
        <v>0.21541392000000001</v>
      </c>
      <c r="C123" s="29" t="s">
        <v>0</v>
      </c>
      <c r="D123" s="29" t="s">
        <v>0</v>
      </c>
      <c r="E123" s="34" t="s">
        <v>0</v>
      </c>
      <c r="F123" s="34">
        <v>0.23206185500000001</v>
      </c>
      <c r="G123" s="34">
        <v>0.20088327</v>
      </c>
      <c r="H123" s="34">
        <v>0.19898676000000001</v>
      </c>
      <c r="I123" s="34">
        <v>0.20043959</v>
      </c>
      <c r="J123" s="34">
        <v>0.20124765</v>
      </c>
      <c r="K123" s="34">
        <v>0.20145884999999999</v>
      </c>
      <c r="L123" s="34">
        <v>0.19838681</v>
      </c>
      <c r="M123" s="34">
        <v>0.195323634</v>
      </c>
      <c r="N123" s="34">
        <v>0.19681604999999999</v>
      </c>
      <c r="O123" s="34">
        <v>0.19922983</v>
      </c>
      <c r="P123" s="34">
        <v>0.204161705</v>
      </c>
      <c r="Q123" s="34">
        <v>0.20790965</v>
      </c>
      <c r="R123" s="34">
        <v>0.21154735599999999</v>
      </c>
      <c r="S123" s="35">
        <v>0.215357665</v>
      </c>
      <c r="T123" s="35" t="s">
        <v>0</v>
      </c>
      <c r="U123" s="35" t="s">
        <v>0</v>
      </c>
      <c r="V123" s="35">
        <v>0.29496078999999997</v>
      </c>
      <c r="W123" s="35">
        <v>0.23479418399999999</v>
      </c>
      <c r="X123" s="35">
        <v>0.20897447399999999</v>
      </c>
      <c r="Y123" s="35">
        <v>0.21390176</v>
      </c>
      <c r="Z123" s="35">
        <v>0.22342740999999999</v>
      </c>
      <c r="AA123" s="35">
        <v>0.24315729999999999</v>
      </c>
      <c r="AB123" s="35">
        <v>0.27339385999999999</v>
      </c>
      <c r="AC123" s="36" t="s">
        <v>0</v>
      </c>
      <c r="AD123" s="29">
        <v>0.24344833499999999</v>
      </c>
      <c r="AE123" s="29">
        <v>0.23247570000000001</v>
      </c>
      <c r="AF123" s="29">
        <v>0.21283947</v>
      </c>
      <c r="AG123" s="29">
        <v>0.21319254500000001</v>
      </c>
      <c r="AH123" s="29">
        <v>0.21594065000000001</v>
      </c>
      <c r="AI123" s="29">
        <v>0.21788038000000001</v>
      </c>
      <c r="AJ123" s="29">
        <v>0.21668736599999999</v>
      </c>
      <c r="AK123" s="3">
        <f t="shared" si="2"/>
        <v>0.21795416750000002</v>
      </c>
      <c r="AM123" s="14" t="s">
        <v>102</v>
      </c>
      <c r="AO123" s="2">
        <f>SUM(E122:R130)/126</f>
        <v>0.20752101499999995</v>
      </c>
      <c r="AP123" s="2">
        <f>((AK123-AK$12)*100)/AK$12</f>
        <v>-4.2692327562195587</v>
      </c>
      <c r="AR123" s="14" t="s">
        <v>102</v>
      </c>
      <c r="AS123" s="2"/>
      <c r="AT123" s="1">
        <f>((AO123-AO$12)*100)/AO$12</f>
        <v>-4.7744824642338575</v>
      </c>
    </row>
    <row r="124" spans="1:47" x14ac:dyDescent="0.25">
      <c r="A124" s="29">
        <v>0.21639950499999999</v>
      </c>
      <c r="B124" s="30">
        <v>0.21536511999999999</v>
      </c>
      <c r="C124" s="29" t="s">
        <v>0</v>
      </c>
      <c r="D124" s="29" t="s">
        <v>0</v>
      </c>
      <c r="E124" s="34" t="s">
        <v>0</v>
      </c>
      <c r="F124" s="34">
        <v>0.22875620999999999</v>
      </c>
      <c r="G124" s="34">
        <v>0.19942987000000001</v>
      </c>
      <c r="H124" s="34">
        <v>0.196397024</v>
      </c>
      <c r="I124" s="34">
        <v>0.19249939999999999</v>
      </c>
      <c r="J124" s="34">
        <v>0.19131057000000001</v>
      </c>
      <c r="K124" s="34">
        <v>0.19559125999999999</v>
      </c>
      <c r="L124" s="34">
        <v>0.19424388500000001</v>
      </c>
      <c r="M124" s="34">
        <v>0.19451122000000001</v>
      </c>
      <c r="N124" s="34">
        <v>0.19706336999999999</v>
      </c>
      <c r="O124" s="34">
        <v>0.20430313999999999</v>
      </c>
      <c r="P124" s="34">
        <v>0.20649182999999999</v>
      </c>
      <c r="Q124" s="34">
        <v>0.20915162000000001</v>
      </c>
      <c r="R124" s="34">
        <v>0.21019737999999999</v>
      </c>
      <c r="S124" s="35">
        <v>0.211206966</v>
      </c>
      <c r="T124" s="35" t="s">
        <v>0</v>
      </c>
      <c r="U124" s="35" t="s">
        <v>0</v>
      </c>
      <c r="V124" s="35" t="s">
        <v>0</v>
      </c>
      <c r="W124" s="35">
        <v>0.22450888599999999</v>
      </c>
      <c r="X124" s="35">
        <v>0.21135957399999999</v>
      </c>
      <c r="Y124" s="35">
        <v>0.21474762999999999</v>
      </c>
      <c r="Z124" s="35">
        <v>0.22456446999999999</v>
      </c>
      <c r="AA124" s="35">
        <v>0.25822592</v>
      </c>
      <c r="AB124" s="35" t="s">
        <v>0</v>
      </c>
      <c r="AC124" s="36" t="s">
        <v>0</v>
      </c>
      <c r="AD124" s="29">
        <v>0.26926678999999998</v>
      </c>
      <c r="AE124" s="29">
        <v>0.26972267999999999</v>
      </c>
      <c r="AF124" s="29">
        <v>0.21775153</v>
      </c>
      <c r="AG124" s="29">
        <v>0.215782</v>
      </c>
      <c r="AH124" s="29">
        <v>0.21825643</v>
      </c>
      <c r="AI124" s="29">
        <v>0.22013751000000001</v>
      </c>
      <c r="AJ124" s="29">
        <v>0.21933438</v>
      </c>
      <c r="AK124" s="3">
        <f t="shared" si="2"/>
        <v>0.21523486321428573</v>
      </c>
      <c r="AM124" s="15" t="s">
        <v>105</v>
      </c>
      <c r="AO124" s="2">
        <f>(SUM(S131:AB139)+SUM(P136:R139))/67</f>
        <v>0.22735884207462689</v>
      </c>
      <c r="AP124" s="2">
        <f>((AK124-AK$13)*100)/AK$13</f>
        <v>-4.3275096107532711</v>
      </c>
      <c r="AR124" s="15" t="s">
        <v>105</v>
      </c>
      <c r="AS124" s="2"/>
      <c r="AT124" s="1">
        <f>((AO124-AO$13)*100)/AO$13</f>
        <v>-5.3568138899765518</v>
      </c>
    </row>
    <row r="125" spans="1:47" x14ac:dyDescent="0.25">
      <c r="A125" s="29">
        <v>0.23748577000000001</v>
      </c>
      <c r="B125" s="30">
        <v>0.21629081</v>
      </c>
      <c r="C125" s="29" t="s">
        <v>0</v>
      </c>
      <c r="D125" s="29" t="s">
        <v>0</v>
      </c>
      <c r="E125" s="34">
        <v>0.22510517999999999</v>
      </c>
      <c r="F125" s="34">
        <v>0.24418076499999999</v>
      </c>
      <c r="G125" s="34">
        <v>0.20745929399999999</v>
      </c>
      <c r="H125" s="34">
        <v>0.19843076000000001</v>
      </c>
      <c r="I125" s="34">
        <v>0.187895284</v>
      </c>
      <c r="J125" s="34">
        <v>0.18756304600000001</v>
      </c>
      <c r="K125" s="34">
        <v>0.18911639</v>
      </c>
      <c r="L125" s="34">
        <v>0.18864977999999999</v>
      </c>
      <c r="M125" s="34">
        <v>0.19302314000000001</v>
      </c>
      <c r="N125" s="34">
        <v>0.19880108599999999</v>
      </c>
      <c r="O125" s="34">
        <v>0.20357538999999999</v>
      </c>
      <c r="P125" s="34">
        <v>0.20746252000000001</v>
      </c>
      <c r="Q125" s="34">
        <v>0.21014351000000001</v>
      </c>
      <c r="R125" s="34">
        <v>0.21982760000000001</v>
      </c>
      <c r="S125" s="35">
        <v>0.21618569000000001</v>
      </c>
      <c r="T125" s="35" t="s">
        <v>0</v>
      </c>
      <c r="U125" s="35" t="s">
        <v>0</v>
      </c>
      <c r="V125" s="35" t="s">
        <v>0</v>
      </c>
      <c r="W125" s="35">
        <v>0.22046105499999999</v>
      </c>
      <c r="X125" s="35">
        <v>0.21559838000000001</v>
      </c>
      <c r="Y125" s="35">
        <v>0.21874815</v>
      </c>
      <c r="Z125" s="35">
        <v>0.22738633</v>
      </c>
      <c r="AA125" s="35">
        <v>0.27799515000000002</v>
      </c>
      <c r="AB125" s="35" t="s">
        <v>0</v>
      </c>
      <c r="AC125" s="36" t="s">
        <v>0</v>
      </c>
      <c r="AD125" s="29" t="s">
        <v>0</v>
      </c>
      <c r="AE125" s="29">
        <v>0.24006930000000001</v>
      </c>
      <c r="AF125" s="29">
        <v>0.22330374</v>
      </c>
      <c r="AG125" s="29">
        <v>0.220702696</v>
      </c>
      <c r="AH125" s="29">
        <v>0.22777539999999999</v>
      </c>
      <c r="AI125" s="29">
        <v>0.23305885000000001</v>
      </c>
      <c r="AJ125" s="29">
        <v>0.23468264</v>
      </c>
      <c r="AK125" s="3">
        <f>AVERAGE(A125:AJ125)</f>
        <v>0.21682063235714283</v>
      </c>
      <c r="AM125" s="15" t="s">
        <v>108</v>
      </c>
      <c r="AO125" s="2">
        <f>SUM(S122:AB130)/54</f>
        <v>0.24296032838888895</v>
      </c>
      <c r="AP125" s="1">
        <f>((AK125-AK$14)*100)/AK$14</f>
        <v>-4.4170695833263585</v>
      </c>
      <c r="AR125" s="15" t="s">
        <v>108</v>
      </c>
      <c r="AS125" s="2"/>
      <c r="AT125" s="1">
        <f>((AO125-AO$14)*100)/AO$14</f>
        <v>-5.012011608262136</v>
      </c>
    </row>
    <row r="126" spans="1:47" x14ac:dyDescent="0.25">
      <c r="A126" s="29">
        <v>0.25410691000000002</v>
      </c>
      <c r="B126" s="30">
        <v>0.23418246500000001</v>
      </c>
      <c r="C126" s="29" t="s">
        <v>0</v>
      </c>
      <c r="D126" s="29" t="s">
        <v>0</v>
      </c>
      <c r="E126" s="34">
        <v>0.24593213</v>
      </c>
      <c r="F126" s="34">
        <v>0.23880346</v>
      </c>
      <c r="G126" s="34">
        <v>0.20951460599999999</v>
      </c>
      <c r="H126" s="34">
        <v>0.189336105</v>
      </c>
      <c r="I126" s="34">
        <v>0.18511296999999999</v>
      </c>
      <c r="J126" s="34">
        <v>0.180976996</v>
      </c>
      <c r="K126" s="34">
        <v>0.18561124800000001</v>
      </c>
      <c r="L126" s="34">
        <v>0.188946425</v>
      </c>
      <c r="M126" s="34">
        <v>0.19648521999999999</v>
      </c>
      <c r="N126" s="34">
        <v>0.20143149499999999</v>
      </c>
      <c r="O126" s="34">
        <v>0.20752025399999999</v>
      </c>
      <c r="P126" s="34">
        <v>0.21330800999999999</v>
      </c>
      <c r="Q126" s="34">
        <v>0.216808944</v>
      </c>
      <c r="R126" s="34">
        <v>0.23224924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0.22793462</v>
      </c>
      <c r="X126" s="35">
        <v>0.22026053600000001</v>
      </c>
      <c r="Y126" s="35">
        <v>0.2254485</v>
      </c>
      <c r="Z126" s="35">
        <v>0.24160717000000001</v>
      </c>
      <c r="AA126" s="35">
        <v>0.29027974600000001</v>
      </c>
      <c r="AB126" s="35" t="s">
        <v>0</v>
      </c>
      <c r="AC126" s="36" t="s">
        <v>0</v>
      </c>
      <c r="AD126" s="29" t="s">
        <v>0</v>
      </c>
      <c r="AE126" s="29">
        <v>0.22689772999999999</v>
      </c>
      <c r="AF126" s="29">
        <v>0.23567402000000001</v>
      </c>
      <c r="AG126" s="29">
        <v>0.24079727000000001</v>
      </c>
      <c r="AH126" s="29">
        <v>0.25012103000000002</v>
      </c>
      <c r="AI126" s="29">
        <v>0.25906034500000003</v>
      </c>
      <c r="AJ126" s="29">
        <v>0.26528355999999997</v>
      </c>
      <c r="AK126" s="3">
        <f t="shared" si="2"/>
        <v>0.22458114833333337</v>
      </c>
      <c r="AM126" s="16" t="s">
        <v>117</v>
      </c>
      <c r="AO126" s="7">
        <f>(SUM(AC117:AJ139)+SUM(A117:D130))/173</f>
        <v>0.25051512631791906</v>
      </c>
      <c r="AP126" s="2">
        <f>((AK126-AK$15)*100)/AK$15</f>
        <v>-4.8710566787354121</v>
      </c>
      <c r="AR126" s="16" t="s">
        <v>117</v>
      </c>
      <c r="AS126" s="2"/>
      <c r="AT126" s="1">
        <f>((AO126-AO$15)*100)/AO$15</f>
        <v>-4.1877769506697451</v>
      </c>
    </row>
    <row r="127" spans="1:47" x14ac:dyDescent="0.25">
      <c r="A127" s="29">
        <v>0.27915168000000001</v>
      </c>
      <c r="B127" s="30">
        <v>0.24524135999999999</v>
      </c>
      <c r="C127" s="29" t="s">
        <v>0</v>
      </c>
      <c r="D127" s="29" t="s">
        <v>0</v>
      </c>
      <c r="E127" s="34">
        <v>0.22319776499999999</v>
      </c>
      <c r="F127" s="34">
        <v>0.23543837000000001</v>
      </c>
      <c r="G127" s="34">
        <v>0.205680275</v>
      </c>
      <c r="H127" s="34">
        <v>0.19543336</v>
      </c>
      <c r="I127" s="34">
        <v>0.18221480000000001</v>
      </c>
      <c r="J127" s="34">
        <v>0.17890651399999999</v>
      </c>
      <c r="K127" s="34">
        <v>0.180517974</v>
      </c>
      <c r="L127" s="34">
        <v>0.18414642000000001</v>
      </c>
      <c r="M127" s="34">
        <v>0.19625371</v>
      </c>
      <c r="N127" s="34">
        <v>0.20689414</v>
      </c>
      <c r="O127" s="34">
        <v>0.2156496</v>
      </c>
      <c r="P127" s="34">
        <v>0.223809604</v>
      </c>
      <c r="Q127" s="34">
        <v>0.23542495999999999</v>
      </c>
      <c r="R127" s="34">
        <v>0.26916137499999998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0.22551757</v>
      </c>
      <c r="X127" s="35">
        <v>0.227814924</v>
      </c>
      <c r="Y127" s="35">
        <v>0.24717455999999999</v>
      </c>
      <c r="Z127" s="35">
        <v>0.25720989</v>
      </c>
      <c r="AA127" s="35">
        <v>0.28693817999999999</v>
      </c>
      <c r="AB127" s="35" t="s">
        <v>0</v>
      </c>
      <c r="AC127" s="36" t="s">
        <v>0</v>
      </c>
      <c r="AD127" s="29" t="s">
        <v>0</v>
      </c>
      <c r="AE127" s="29">
        <v>0.2231051</v>
      </c>
      <c r="AF127" s="29">
        <v>0.23106504</v>
      </c>
      <c r="AG127" s="29">
        <v>0.24165866999999999</v>
      </c>
      <c r="AH127" s="29">
        <v>0.26449315000000001</v>
      </c>
      <c r="AI127" s="29">
        <v>0.271573864</v>
      </c>
      <c r="AJ127" s="29">
        <v>0.27742285999999999</v>
      </c>
      <c r="AK127" s="3">
        <f t="shared" si="2"/>
        <v>0.23004058203703701</v>
      </c>
      <c r="AM127" t="s">
        <v>118</v>
      </c>
      <c r="AO127" s="2">
        <f>((SUM(A113:Z146)+SUM(AA113:AJ139))/895)</f>
        <v>0.24695054577765352</v>
      </c>
      <c r="AP127" s="2">
        <f>((AK127-AK$16)*100)/AK$16</f>
        <v>-5.0375744779277083</v>
      </c>
      <c r="AR127" t="s">
        <v>118</v>
      </c>
      <c r="AT127" s="1">
        <f>((AO127-AO$16)*100)/AO$16</f>
        <v>-3.7125100978785617</v>
      </c>
    </row>
    <row r="128" spans="1:47" x14ac:dyDescent="0.25">
      <c r="A128" s="29">
        <v>0.30310577999999999</v>
      </c>
      <c r="B128" s="30">
        <v>0.26619842999999999</v>
      </c>
      <c r="C128" s="29">
        <v>0.19696192000000001</v>
      </c>
      <c r="D128" s="29">
        <v>0.20464616999999999</v>
      </c>
      <c r="E128" s="34">
        <v>0.22127089</v>
      </c>
      <c r="F128" s="34">
        <v>0.23059077</v>
      </c>
      <c r="G128" s="34">
        <v>0.211214401</v>
      </c>
      <c r="H128" s="34">
        <v>0.20657571999999999</v>
      </c>
      <c r="I128" s="34">
        <v>0.18582955500000001</v>
      </c>
      <c r="J128" s="34">
        <v>0.18717026</v>
      </c>
      <c r="K128" s="34">
        <v>0.185241876</v>
      </c>
      <c r="L128" s="34">
        <v>0.19058783000000001</v>
      </c>
      <c r="M128" s="34">
        <v>0.203600056</v>
      </c>
      <c r="N128" s="34">
        <v>0.22282414</v>
      </c>
      <c r="O128" s="34">
        <v>0.25070725999999999</v>
      </c>
      <c r="P128" s="34">
        <v>0.26982001500000002</v>
      </c>
      <c r="Q128" s="34">
        <v>0.27004634999999999</v>
      </c>
      <c r="R128" s="34">
        <v>0.28431643000000001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0.22403654000000001</v>
      </c>
      <c r="X128" s="35">
        <v>0.24425168999999999</v>
      </c>
      <c r="Y128" s="35">
        <v>0.29273249000000001</v>
      </c>
      <c r="Z128" s="35">
        <v>0.30046796399999998</v>
      </c>
      <c r="AA128" s="35">
        <v>0.28767906599999998</v>
      </c>
      <c r="AB128" s="35" t="s">
        <v>0</v>
      </c>
      <c r="AC128" s="36" t="s">
        <v>0</v>
      </c>
      <c r="AD128" s="29" t="s">
        <v>0</v>
      </c>
      <c r="AE128" s="29">
        <v>0.22004245</v>
      </c>
      <c r="AF128" s="29">
        <v>0.25088568999999999</v>
      </c>
      <c r="AG128" s="29">
        <v>0.25031389999999998</v>
      </c>
      <c r="AH128" s="29">
        <v>0.26409716999999999</v>
      </c>
      <c r="AI128" s="29">
        <v>0.27099777000000003</v>
      </c>
      <c r="AJ128" s="29">
        <v>0.28317648000000001</v>
      </c>
      <c r="AK128" s="3">
        <f t="shared" si="2"/>
        <v>0.24066858837931035</v>
      </c>
      <c r="AM128" t="s">
        <v>119</v>
      </c>
      <c r="AP128" s="2">
        <f>((AK128-AK$17)*100)/AK$17</f>
        <v>-5.2708113166244388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0.27950082999999998</v>
      </c>
      <c r="B129" s="30">
        <v>0.25098351400000002</v>
      </c>
      <c r="C129" s="29">
        <v>0.19822617000000001</v>
      </c>
      <c r="D129" s="29">
        <v>0.19911729</v>
      </c>
      <c r="E129" s="34">
        <v>0.19771406</v>
      </c>
      <c r="F129" s="34">
        <v>0.21342970999999999</v>
      </c>
      <c r="G129" s="34">
        <v>0.21998819999999999</v>
      </c>
      <c r="H129" s="34">
        <v>0.20522657499999999</v>
      </c>
      <c r="I129" s="34">
        <v>0.20104159399999999</v>
      </c>
      <c r="J129" s="34">
        <v>0.20454014000000001</v>
      </c>
      <c r="K129" s="34">
        <v>0.20993140599999999</v>
      </c>
      <c r="L129" s="34">
        <v>0.21532693999999999</v>
      </c>
      <c r="M129" s="34">
        <v>0.229207735</v>
      </c>
      <c r="N129" s="34">
        <v>0.25594979000000001</v>
      </c>
      <c r="O129" s="34">
        <v>0.27255732999999999</v>
      </c>
      <c r="P129" s="34">
        <v>0.28426168000000002</v>
      </c>
      <c r="Q129" s="34">
        <v>0.28999409399999998</v>
      </c>
      <c r="R129" s="34">
        <v>0.273250575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0.23347464000000001</v>
      </c>
      <c r="X129" s="35">
        <v>0.26617215</v>
      </c>
      <c r="Y129" s="35">
        <v>0.292281666</v>
      </c>
      <c r="Z129" s="35">
        <v>0.30793279000000001</v>
      </c>
      <c r="AA129" s="35">
        <v>0.30167140999999997</v>
      </c>
      <c r="AB129" s="35" t="s">
        <v>0</v>
      </c>
      <c r="AC129" s="36" t="s">
        <v>0</v>
      </c>
      <c r="AD129" s="29" t="s">
        <v>0</v>
      </c>
      <c r="AE129" s="29">
        <v>0.21971689</v>
      </c>
      <c r="AF129" s="29">
        <v>0.25395462000000002</v>
      </c>
      <c r="AG129" s="29">
        <v>0.25948322000000001</v>
      </c>
      <c r="AH129" s="29">
        <v>0.26295215999999999</v>
      </c>
      <c r="AI129" s="29">
        <v>0.27894078999999999</v>
      </c>
      <c r="AJ129" s="29">
        <v>0.280403075</v>
      </c>
      <c r="AK129" s="3">
        <f t="shared" si="2"/>
        <v>0.24680107048275859</v>
      </c>
      <c r="AM129" t="s">
        <v>120</v>
      </c>
      <c r="AP129" s="2">
        <f>((AK129-AK$18)*100)/AK$18</f>
        <v>-5.5073111907648409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0</v>
      </c>
      <c r="B130" s="30" t="s">
        <v>0</v>
      </c>
      <c r="C130" s="29">
        <v>0.19487135999999999</v>
      </c>
      <c r="D130" s="29">
        <v>0.22141180999999999</v>
      </c>
      <c r="E130" s="34">
        <v>0.22960734999999999</v>
      </c>
      <c r="F130" s="34">
        <v>0.21972778000000001</v>
      </c>
      <c r="G130" s="34">
        <v>0.20715722</v>
      </c>
      <c r="H130" s="34">
        <v>0.19556090000000001</v>
      </c>
      <c r="I130" s="34">
        <v>0.19469152000000001</v>
      </c>
      <c r="J130" s="34">
        <v>0.19787523000000001</v>
      </c>
      <c r="K130" s="34">
        <v>0.20172761</v>
      </c>
      <c r="L130" s="34">
        <v>0.20519987000000001</v>
      </c>
      <c r="M130" s="34">
        <v>0.212451794</v>
      </c>
      <c r="N130" s="34">
        <v>0.22008597999999999</v>
      </c>
      <c r="O130" s="34">
        <v>0.23172572499999999</v>
      </c>
      <c r="P130" s="34">
        <v>0.25817364999999998</v>
      </c>
      <c r="Q130" s="34">
        <v>0.27886261000000001</v>
      </c>
      <c r="R130" s="34">
        <v>0.28010713999999998</v>
      </c>
      <c r="S130" s="35" t="s">
        <v>0</v>
      </c>
      <c r="T130" s="35" t="s">
        <v>0</v>
      </c>
      <c r="U130" s="35" t="s">
        <v>0</v>
      </c>
      <c r="V130" s="35">
        <v>0.20470374999999999</v>
      </c>
      <c r="W130" s="35">
        <v>0.20996393999999999</v>
      </c>
      <c r="X130" s="35">
        <v>0.21294035</v>
      </c>
      <c r="Y130" s="35">
        <v>0.23040289</v>
      </c>
      <c r="Z130" s="35">
        <v>0.26228045</v>
      </c>
      <c r="AA130" s="35">
        <v>0.29293186999999998</v>
      </c>
      <c r="AB130" s="35" t="s">
        <v>0</v>
      </c>
      <c r="AC130" s="36" t="s">
        <v>0</v>
      </c>
      <c r="AD130" s="29" t="s">
        <v>0</v>
      </c>
      <c r="AE130" s="29">
        <v>0.23715259</v>
      </c>
      <c r="AF130" s="29">
        <v>0.24857819</v>
      </c>
      <c r="AG130" s="29">
        <v>0.23504315000000001</v>
      </c>
      <c r="AH130" s="29">
        <v>0.25325325999999998</v>
      </c>
      <c r="AI130" s="29">
        <v>0.26162366999999997</v>
      </c>
      <c r="AJ130" s="29">
        <v>0.26437081400000001</v>
      </c>
      <c r="AK130" s="3">
        <f t="shared" si="2"/>
        <v>0.23080294546428573</v>
      </c>
      <c r="AM130" t="s">
        <v>121</v>
      </c>
      <c r="AO130" s="2">
        <f>SUM(U145:W146)/6</f>
        <v>0.27560628433333334</v>
      </c>
      <c r="AP130" s="2">
        <f>((AK130-AK$19)*100)/AK$19</f>
        <v>-5.5856692797610084</v>
      </c>
      <c r="AR130" t="s">
        <v>124</v>
      </c>
      <c r="AT130" s="1">
        <f>((AO130-AO$19)*100)/AO$19</f>
        <v>-1.1559938634430356</v>
      </c>
    </row>
    <row r="131" spans="1:46" x14ac:dyDescent="0.25">
      <c r="A131" t="s">
        <v>0</v>
      </c>
      <c r="B131" s="37" t="s">
        <v>0</v>
      </c>
      <c r="C131" s="34">
        <v>0.22011852000000001</v>
      </c>
      <c r="D131" s="34">
        <v>0.21785771500000001</v>
      </c>
      <c r="E131" s="34">
        <v>0.21936763000000001</v>
      </c>
      <c r="F131" s="34">
        <v>0.2043227</v>
      </c>
      <c r="G131" s="34">
        <v>0.20127846599999999</v>
      </c>
      <c r="H131" s="34">
        <v>0.19849845499999999</v>
      </c>
      <c r="I131" s="34">
        <v>0.20365892999999999</v>
      </c>
      <c r="J131" s="34">
        <v>0.20961382000000001</v>
      </c>
      <c r="K131" s="34">
        <v>0.21047200999999999</v>
      </c>
      <c r="L131" s="34">
        <v>0.21096967</v>
      </c>
      <c r="M131" s="34">
        <v>0.21453299000000001</v>
      </c>
      <c r="N131" s="34">
        <v>0.22037588999999999</v>
      </c>
      <c r="O131" s="34">
        <v>0.23130742000000001</v>
      </c>
      <c r="P131" s="34">
        <v>0.25753790999999998</v>
      </c>
      <c r="Q131" s="34">
        <v>0.27001568999999997</v>
      </c>
      <c r="R131" s="34">
        <v>0.26780929999999997</v>
      </c>
      <c r="S131" s="35" t="s">
        <v>0</v>
      </c>
      <c r="T131" s="35" t="s">
        <v>0</v>
      </c>
      <c r="U131" s="35" t="s">
        <v>0</v>
      </c>
      <c r="V131" s="35">
        <v>0.24724342999999999</v>
      </c>
      <c r="W131" s="35">
        <v>0.21315208999999999</v>
      </c>
      <c r="X131" s="35">
        <v>0.21556470999999999</v>
      </c>
      <c r="Y131" s="35">
        <v>0.22649095999999999</v>
      </c>
      <c r="Z131" s="35">
        <v>0.25882295399999999</v>
      </c>
      <c r="AA131" s="35">
        <v>0.29921426000000001</v>
      </c>
      <c r="AB131" s="35" t="s">
        <v>0</v>
      </c>
      <c r="AC131" s="36" t="s">
        <v>0</v>
      </c>
      <c r="AD131" s="29" t="s">
        <v>0</v>
      </c>
      <c r="AE131" s="29">
        <v>0.28973591999999998</v>
      </c>
      <c r="AF131" s="29">
        <v>0.25829340000000001</v>
      </c>
      <c r="AG131" s="29">
        <v>0.24117124500000001</v>
      </c>
      <c r="AH131" s="29">
        <v>0.22974383000000001</v>
      </c>
      <c r="AI131" s="29">
        <v>0.22376943599999999</v>
      </c>
      <c r="AJ131" s="29">
        <v>0.25403509000000002</v>
      </c>
      <c r="AK131" s="3">
        <f t="shared" si="2"/>
        <v>0.2326776586071429</v>
      </c>
      <c r="AP131" s="2">
        <f>((AK131-AK$20)*100)/AK$20</f>
        <v>-5.0859117817424959</v>
      </c>
    </row>
    <row r="132" spans="1:46" x14ac:dyDescent="0.25">
      <c r="A132" t="s">
        <v>0</v>
      </c>
      <c r="B132" s="37">
        <v>0.21903650999999999</v>
      </c>
      <c r="C132" s="34">
        <v>0.200764001</v>
      </c>
      <c r="D132" s="34">
        <v>0.20842799000000001</v>
      </c>
      <c r="E132" s="34">
        <v>0.19539983999999999</v>
      </c>
      <c r="F132" s="34">
        <v>0.19822816400000001</v>
      </c>
      <c r="G132" s="34">
        <v>0.20569733000000001</v>
      </c>
      <c r="H132" s="34">
        <v>0.21497506</v>
      </c>
      <c r="I132" s="34">
        <v>0.242255306</v>
      </c>
      <c r="J132" s="34">
        <v>0.26121187499999998</v>
      </c>
      <c r="K132" s="34">
        <v>0.26889345999999997</v>
      </c>
      <c r="L132" s="34">
        <v>0.275265645</v>
      </c>
      <c r="M132" s="34">
        <v>0.27495589599999998</v>
      </c>
      <c r="N132" s="34">
        <v>0.27219581999999998</v>
      </c>
      <c r="O132" s="34">
        <v>0.26577135000000002</v>
      </c>
      <c r="P132" s="34">
        <v>0.266984265</v>
      </c>
      <c r="Q132" s="34">
        <v>0.26439694000000002</v>
      </c>
      <c r="R132" s="34">
        <v>0.267234835</v>
      </c>
      <c r="S132" s="35" t="s">
        <v>0</v>
      </c>
      <c r="T132" s="35" t="s">
        <v>0</v>
      </c>
      <c r="U132" s="35">
        <v>0.21707831</v>
      </c>
      <c r="V132" s="35">
        <v>0.23854686</v>
      </c>
      <c r="W132" s="35">
        <v>0.26047116999999997</v>
      </c>
      <c r="X132" s="35">
        <v>0.26892511000000002</v>
      </c>
      <c r="Y132" s="35">
        <v>0.26153701600000001</v>
      </c>
      <c r="Z132" s="35">
        <v>0.234152</v>
      </c>
      <c r="AA132" s="35">
        <v>0.25503668600000001</v>
      </c>
      <c r="AB132" s="35" t="s">
        <v>0</v>
      </c>
      <c r="AC132" s="36" t="s">
        <v>0</v>
      </c>
      <c r="AD132" s="29" t="s">
        <v>0</v>
      </c>
      <c r="AE132" s="29">
        <v>0.23553428400000001</v>
      </c>
      <c r="AF132" s="29">
        <v>0.25598805499999999</v>
      </c>
      <c r="AG132" s="29">
        <v>0.22291582400000001</v>
      </c>
      <c r="AH132" s="29">
        <v>0.22131789499999999</v>
      </c>
      <c r="AI132" s="29">
        <v>0.22219370499999999</v>
      </c>
      <c r="AJ132" s="29">
        <v>0.25663521</v>
      </c>
      <c r="AK132" s="3">
        <f t="shared" si="2"/>
        <v>0.24173421373333329</v>
      </c>
      <c r="AP132" s="2">
        <f>((AK132-AK$21)*100)/AK$21</f>
        <v>-5.1870814579556095</v>
      </c>
    </row>
    <row r="133" spans="1:46" x14ac:dyDescent="0.25">
      <c r="A133" t="s">
        <v>0</v>
      </c>
      <c r="B133" s="37">
        <v>0.20171075999999999</v>
      </c>
      <c r="C133" s="34">
        <v>0.18287518999999999</v>
      </c>
      <c r="D133" s="34">
        <v>0.17798064999999999</v>
      </c>
      <c r="E133" s="34">
        <v>0.17451089</v>
      </c>
      <c r="F133" s="34">
        <v>0.18495716000000001</v>
      </c>
      <c r="G133" s="34">
        <v>0.19603019599999999</v>
      </c>
      <c r="H133" s="34">
        <v>0.20785597</v>
      </c>
      <c r="I133" s="34">
        <v>0.22314991000000001</v>
      </c>
      <c r="J133" s="34">
        <v>0.24263172999999999</v>
      </c>
      <c r="K133" s="34">
        <v>0.26167042400000001</v>
      </c>
      <c r="L133" s="34">
        <v>0.26982519999999999</v>
      </c>
      <c r="M133" s="34">
        <v>0.27480412999999998</v>
      </c>
      <c r="N133" s="34">
        <v>0.27548231000000001</v>
      </c>
      <c r="O133" s="34">
        <v>0.27970926600000001</v>
      </c>
      <c r="P133" s="34">
        <v>0.27837379000000001</v>
      </c>
      <c r="Q133" s="34">
        <v>0.287795735</v>
      </c>
      <c r="R133" s="34">
        <v>0.30536938000000002</v>
      </c>
      <c r="S133" s="35" t="s">
        <v>0</v>
      </c>
      <c r="T133" s="35" t="s">
        <v>0</v>
      </c>
      <c r="U133" s="35">
        <v>0.22612705</v>
      </c>
      <c r="V133" s="35">
        <v>0.24478543</v>
      </c>
      <c r="W133" s="35">
        <v>0.23497462</v>
      </c>
      <c r="X133" s="35">
        <v>0.24336870999999999</v>
      </c>
      <c r="Y133" s="35">
        <v>0.28246343000000002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0.27210801000000001</v>
      </c>
      <c r="AG133" s="29">
        <v>0.21739316</v>
      </c>
      <c r="AH133" s="29">
        <v>0.25944065999999999</v>
      </c>
      <c r="AI133" s="29">
        <v>0.25736653999999998</v>
      </c>
      <c r="AJ133" s="29">
        <v>0.24129660999999999</v>
      </c>
      <c r="AK133" s="3">
        <f t="shared" si="2"/>
        <v>0.2408909967037037</v>
      </c>
      <c r="AP133" s="2">
        <f>((AK133-AK$22)*100)/AK$22</f>
        <v>-5.5938437776758869</v>
      </c>
    </row>
    <row r="134" spans="1:46" x14ac:dyDescent="0.25">
      <c r="A134" t="s">
        <v>0</v>
      </c>
      <c r="B134" s="37">
        <v>0.19637769999999999</v>
      </c>
      <c r="C134" s="34">
        <v>0.176729104</v>
      </c>
      <c r="D134" s="34">
        <v>0.18037021</v>
      </c>
      <c r="E134" s="34">
        <v>0.17515409000000001</v>
      </c>
      <c r="F134" s="34">
        <v>0.18075646000000001</v>
      </c>
      <c r="G134" s="34">
        <v>0.19072175999999999</v>
      </c>
      <c r="H134" s="34">
        <v>0.19365052899999999</v>
      </c>
      <c r="I134" s="34">
        <v>0.19965167</v>
      </c>
      <c r="J134" s="34">
        <v>0.20602213</v>
      </c>
      <c r="K134" s="34">
        <v>0.21606668000000001</v>
      </c>
      <c r="L134" s="34">
        <v>0.21842684000000001</v>
      </c>
      <c r="M134" s="34">
        <v>0.22613493000000001</v>
      </c>
      <c r="N134" s="34">
        <v>0.23796324599999999</v>
      </c>
      <c r="O134" s="34">
        <v>0.22813870999999999</v>
      </c>
      <c r="P134" s="34">
        <v>0.243164726</v>
      </c>
      <c r="Q134" s="34">
        <v>0.27963933000000002</v>
      </c>
      <c r="R134" s="34">
        <v>0.27829482999999999</v>
      </c>
      <c r="S134" s="35" t="s">
        <v>0</v>
      </c>
      <c r="T134" s="35">
        <v>0.26450733999999998</v>
      </c>
      <c r="U134" s="35">
        <v>0.22799111999999999</v>
      </c>
      <c r="V134" s="35">
        <v>0.218571666</v>
      </c>
      <c r="W134" s="35">
        <v>0.22261502599999999</v>
      </c>
      <c r="X134" s="35">
        <v>0.21745564000000001</v>
      </c>
      <c r="Y134" s="35">
        <v>0.206162505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0.2739143</v>
      </c>
      <c r="AG134" s="29">
        <v>0.24384955</v>
      </c>
      <c r="AH134" s="29">
        <v>0.25448200999999998</v>
      </c>
      <c r="AI134" s="29">
        <v>0.27084249999999999</v>
      </c>
      <c r="AJ134" s="29">
        <v>0.24779178600000001</v>
      </c>
      <c r="AK134" s="3">
        <f t="shared" si="2"/>
        <v>0.22412308528571429</v>
      </c>
      <c r="AP134" s="2">
        <f>((AK134-AK$23)*100)/AK$23</f>
        <v>-5.0217384637785649</v>
      </c>
    </row>
    <row r="135" spans="1:46" x14ac:dyDescent="0.25">
      <c r="A135" t="s">
        <v>0</v>
      </c>
      <c r="B135" s="37">
        <v>0.21469659999999999</v>
      </c>
      <c r="C135" s="34">
        <v>0.18365053100000001</v>
      </c>
      <c r="D135" s="34">
        <v>0.18031055000000001</v>
      </c>
      <c r="E135" s="34">
        <v>0.17701296</v>
      </c>
      <c r="F135" s="34">
        <v>0.18162062000000001</v>
      </c>
      <c r="G135" s="34">
        <v>0.19016424000000001</v>
      </c>
      <c r="H135" s="34">
        <v>0.19822511000000001</v>
      </c>
      <c r="I135" s="34">
        <v>0.20105123</v>
      </c>
      <c r="J135" s="34">
        <v>0.20403609</v>
      </c>
      <c r="K135" s="34">
        <v>0.20755725</v>
      </c>
      <c r="L135" s="34">
        <v>0.21527295599999999</v>
      </c>
      <c r="M135" s="34">
        <v>0.22195530999999999</v>
      </c>
      <c r="N135" s="34">
        <v>0.22197940999999999</v>
      </c>
      <c r="O135" s="34">
        <v>0.218990984</v>
      </c>
      <c r="P135" s="34">
        <v>0.25687999500000003</v>
      </c>
      <c r="Q135" s="34">
        <v>0.28116243000000002</v>
      </c>
      <c r="R135" s="34" t="s">
        <v>0</v>
      </c>
      <c r="S135" s="35">
        <v>0.25072195000000003</v>
      </c>
      <c r="T135" s="35">
        <v>0.22088703000000001</v>
      </c>
      <c r="U135" s="35">
        <v>0.20634435000000001</v>
      </c>
      <c r="V135" s="35">
        <v>0.21056934999999999</v>
      </c>
      <c r="W135" s="35">
        <v>0.21289286399999999</v>
      </c>
      <c r="X135" s="35">
        <v>0.21253633999999999</v>
      </c>
      <c r="Y135" s="35">
        <v>0.20786756000000001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0.27085720000000002</v>
      </c>
      <c r="AG135" s="29">
        <v>0.24253795</v>
      </c>
      <c r="AH135" s="29">
        <v>0.29203291999999997</v>
      </c>
      <c r="AI135" s="29">
        <v>0.27254006600000003</v>
      </c>
      <c r="AJ135" s="29">
        <v>0.26900681999999998</v>
      </c>
      <c r="AK135" s="3">
        <f t="shared" si="2"/>
        <v>0.22226288092857141</v>
      </c>
      <c r="AP135" s="2">
        <f>((AK135-AK$24)*100)/AK$24</f>
        <v>-4.8515909089531277</v>
      </c>
    </row>
    <row r="136" spans="1:46" x14ac:dyDescent="0.25">
      <c r="A136" t="s">
        <v>0</v>
      </c>
      <c r="B136" s="37">
        <v>0.21989337</v>
      </c>
      <c r="C136" s="34">
        <v>0.20331017000000001</v>
      </c>
      <c r="D136" s="34">
        <v>0.19339020000000001</v>
      </c>
      <c r="E136" s="34">
        <v>0.185283694</v>
      </c>
      <c r="F136" s="34">
        <v>0.18550987999999999</v>
      </c>
      <c r="G136" s="34">
        <v>0.18972924999999999</v>
      </c>
      <c r="H136" s="34">
        <v>0.195855156</v>
      </c>
      <c r="I136" s="34">
        <v>0.19969164</v>
      </c>
      <c r="J136" s="34">
        <v>0.20121158</v>
      </c>
      <c r="K136" s="34">
        <v>0.20327679000000001</v>
      </c>
      <c r="L136" s="34">
        <v>0.20722819000000001</v>
      </c>
      <c r="M136" s="34">
        <v>0.21194985</v>
      </c>
      <c r="N136" s="34">
        <v>0.21451561999999999</v>
      </c>
      <c r="O136" s="34">
        <v>0.2178561</v>
      </c>
      <c r="P136" s="38">
        <v>0.23739568</v>
      </c>
      <c r="Q136" s="38" t="s">
        <v>0</v>
      </c>
      <c r="R136" s="38">
        <v>0.26510540999999999</v>
      </c>
      <c r="S136" s="35">
        <v>0.21873206000000001</v>
      </c>
      <c r="T136" s="35">
        <v>0.21164789000000001</v>
      </c>
      <c r="U136" s="35">
        <v>0.20619122400000001</v>
      </c>
      <c r="V136" s="35">
        <v>0.20561499999999999</v>
      </c>
      <c r="W136" s="35">
        <v>0.20826533999999999</v>
      </c>
      <c r="X136" s="35">
        <v>0.21253736400000001</v>
      </c>
      <c r="Y136" s="35">
        <v>0.21947459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0.26548333000000002</v>
      </c>
      <c r="AG136" s="29">
        <v>0.24426650999999999</v>
      </c>
      <c r="AH136" s="29" t="s">
        <v>0</v>
      </c>
      <c r="AI136" s="29">
        <v>0.26076718399999999</v>
      </c>
      <c r="AJ136" s="29">
        <v>0.27897336</v>
      </c>
      <c r="AK136" s="3">
        <f t="shared" si="2"/>
        <v>0.21715394192592594</v>
      </c>
      <c r="AP136" s="2">
        <f>((AK136-AK$25)*100)/AK$25</f>
        <v>-4.4343561332747177</v>
      </c>
    </row>
    <row r="137" spans="1:46" x14ac:dyDescent="0.25">
      <c r="A137" t="s">
        <v>0</v>
      </c>
      <c r="B137" s="37">
        <v>0.21868188</v>
      </c>
      <c r="C137" s="34">
        <v>0.20530423</v>
      </c>
      <c r="D137" s="34">
        <v>0.19474894000000001</v>
      </c>
      <c r="E137" s="34">
        <v>0.18690900599999999</v>
      </c>
      <c r="F137" s="34">
        <v>0.18783689000000001</v>
      </c>
      <c r="G137" s="34">
        <v>0.19209835</v>
      </c>
      <c r="H137" s="34">
        <v>0.19871706</v>
      </c>
      <c r="I137" s="34">
        <v>0.20192484999999999</v>
      </c>
      <c r="J137" s="34">
        <v>0.203134335</v>
      </c>
      <c r="K137" s="34">
        <v>0.20581990999999999</v>
      </c>
      <c r="L137" s="34">
        <v>0.20801767500000001</v>
      </c>
      <c r="M137" s="34">
        <v>0.21041860000000001</v>
      </c>
      <c r="N137" s="34">
        <v>0.209174475</v>
      </c>
      <c r="O137" s="34">
        <v>0.21197363999999999</v>
      </c>
      <c r="P137" s="38" t="s">
        <v>0</v>
      </c>
      <c r="Q137" s="38">
        <v>0.24197945600000001</v>
      </c>
      <c r="R137" s="38">
        <v>0.23854338</v>
      </c>
      <c r="S137" s="35">
        <v>0.22131126000000001</v>
      </c>
      <c r="T137" s="35">
        <v>0.20877847499999999</v>
      </c>
      <c r="U137" s="35">
        <v>0.203118245</v>
      </c>
      <c r="V137" s="35">
        <v>0.20626306</v>
      </c>
      <c r="W137" s="35">
        <v>0.21052195000000001</v>
      </c>
      <c r="X137" s="35">
        <v>0.21309907</v>
      </c>
      <c r="Y137" s="35">
        <v>0.22373837599999999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0.30581971000000002</v>
      </c>
      <c r="AG137" s="29">
        <v>0.25422219000000001</v>
      </c>
      <c r="AH137" s="29" t="s">
        <v>0</v>
      </c>
      <c r="AI137" s="29" t="s">
        <v>0</v>
      </c>
      <c r="AJ137" s="29" t="s">
        <v>0</v>
      </c>
      <c r="AK137" s="3">
        <f t="shared" si="2"/>
        <v>0.21448620052000003</v>
      </c>
      <c r="AP137" s="2">
        <f>((AK137-AK$26)*100)/AK$26</f>
        <v>-4.2685423998772869</v>
      </c>
    </row>
    <row r="138" spans="1:46" x14ac:dyDescent="0.25">
      <c r="A138" t="s">
        <v>0</v>
      </c>
      <c r="B138" s="37" t="s">
        <v>0</v>
      </c>
      <c r="C138" s="34">
        <v>0.21121619999999999</v>
      </c>
      <c r="D138" s="34">
        <v>0.19825213</v>
      </c>
      <c r="E138" s="34">
        <v>0.18806977</v>
      </c>
      <c r="F138" s="34">
        <v>0.18990681000000001</v>
      </c>
      <c r="G138" s="34">
        <v>0.19675984999999999</v>
      </c>
      <c r="H138" s="34">
        <v>0.20256954999999999</v>
      </c>
      <c r="I138" s="34">
        <v>0.20704055599999999</v>
      </c>
      <c r="J138" s="34">
        <v>0.208991496</v>
      </c>
      <c r="K138" s="34">
        <v>0.21007271399999999</v>
      </c>
      <c r="L138" s="34">
        <v>0.21277471000000001</v>
      </c>
      <c r="M138" s="34">
        <v>0.21302382</v>
      </c>
      <c r="N138" s="34">
        <v>0.21173189000000001</v>
      </c>
      <c r="O138" s="34">
        <v>0.21748744</v>
      </c>
      <c r="P138" s="38" t="s">
        <v>0</v>
      </c>
      <c r="Q138" s="38">
        <v>0.24036130999999999</v>
      </c>
      <c r="R138" s="38">
        <v>0.23041096999999999</v>
      </c>
      <c r="S138" s="35">
        <v>0.21706511000000001</v>
      </c>
      <c r="T138" s="35">
        <v>0.20659606999999999</v>
      </c>
      <c r="U138" s="35">
        <v>0.20462091499999999</v>
      </c>
      <c r="V138" s="35">
        <v>0.21010688999999999</v>
      </c>
      <c r="W138" s="35">
        <v>0.21505474999999999</v>
      </c>
      <c r="X138" s="35">
        <v>0.21877700999999999</v>
      </c>
      <c r="Y138" s="35">
        <v>0.228962306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0.285472436</v>
      </c>
      <c r="AG138" s="29">
        <v>0.25657318000000001</v>
      </c>
      <c r="AH138" s="29" t="s">
        <v>0</v>
      </c>
      <c r="AI138" s="29" t="s">
        <v>0</v>
      </c>
      <c r="AJ138" s="29" t="s">
        <v>0</v>
      </c>
      <c r="AK138" s="3">
        <f t="shared" si="2"/>
        <v>0.21591241179166665</v>
      </c>
      <c r="AP138" s="2">
        <f>((AK138-AK$27)*100)/AK$27</f>
        <v>-4.0846169590135828</v>
      </c>
    </row>
    <row r="139" spans="1:46" x14ac:dyDescent="0.25">
      <c r="A139" t="s">
        <v>0</v>
      </c>
      <c r="B139" s="37" t="s">
        <v>0</v>
      </c>
      <c r="C139" s="34">
        <v>0.25411926000000001</v>
      </c>
      <c r="D139" s="34">
        <v>0.20293479</v>
      </c>
      <c r="E139" s="34">
        <v>0.18791208600000001</v>
      </c>
      <c r="F139" s="34">
        <v>0.18426122</v>
      </c>
      <c r="G139" s="34">
        <v>0.17903193000000001</v>
      </c>
      <c r="H139" s="34">
        <v>0.19419792999999999</v>
      </c>
      <c r="I139" s="34">
        <v>0.206037265</v>
      </c>
      <c r="J139" s="34">
        <v>0.21134758000000001</v>
      </c>
      <c r="K139" s="34">
        <v>0.21360349000000001</v>
      </c>
      <c r="L139" s="34">
        <v>0.21555242999999999</v>
      </c>
      <c r="M139" s="34">
        <v>0.21641089499999999</v>
      </c>
      <c r="N139" s="34">
        <v>0.22188055000000001</v>
      </c>
      <c r="O139" s="34">
        <v>0.22588996</v>
      </c>
      <c r="P139" s="38" t="s">
        <v>0</v>
      </c>
      <c r="Q139" s="38">
        <v>0.24361300999999999</v>
      </c>
      <c r="R139" s="38">
        <v>0.23482558000000001</v>
      </c>
      <c r="S139" s="35">
        <v>0.23515161600000001</v>
      </c>
      <c r="T139" s="35">
        <v>0.20593571999999999</v>
      </c>
      <c r="U139" s="35">
        <v>0.20433393</v>
      </c>
      <c r="V139" s="35">
        <v>0.21135184000000001</v>
      </c>
      <c r="W139" s="35">
        <v>0.21805636</v>
      </c>
      <c r="X139" s="35">
        <v>0.222635325</v>
      </c>
      <c r="Y139" s="35">
        <v>0.22578834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0.21431232304545453</v>
      </c>
      <c r="AP139" s="2">
        <f>((AK139-AK$28)*100)/AK$28</f>
        <v>-4.2356624377761829</v>
      </c>
    </row>
    <row r="140" spans="1:46" x14ac:dyDescent="0.25">
      <c r="A140" s="32" t="s">
        <v>0</v>
      </c>
      <c r="B140" s="39" t="s">
        <v>0</v>
      </c>
      <c r="C140" s="32">
        <v>0.24899445000000001</v>
      </c>
      <c r="D140" s="32">
        <v>0.21396970400000001</v>
      </c>
      <c r="E140" s="32">
        <v>0.21374053000000001</v>
      </c>
      <c r="F140" s="32">
        <v>0.21812297</v>
      </c>
      <c r="G140" s="32">
        <v>0.23108925</v>
      </c>
      <c r="H140" s="32">
        <v>0.23444545999999999</v>
      </c>
      <c r="I140" s="32">
        <v>0.24211909000000001</v>
      </c>
      <c r="J140" s="32">
        <v>0.23855735</v>
      </c>
      <c r="K140" s="32">
        <v>0.22737091000000001</v>
      </c>
      <c r="L140" s="32">
        <v>0.2188099</v>
      </c>
      <c r="M140" s="32">
        <v>0.22585583000000001</v>
      </c>
      <c r="N140" s="32">
        <v>0.23267061</v>
      </c>
      <c r="O140" s="32">
        <v>0.23650960600000001</v>
      </c>
      <c r="P140" s="32" t="s">
        <v>0</v>
      </c>
      <c r="Q140" s="32" t="s">
        <v>0</v>
      </c>
      <c r="R140" s="32" t="s">
        <v>0</v>
      </c>
      <c r="S140" s="33">
        <v>0.26255152999999998</v>
      </c>
      <c r="T140" s="33">
        <v>0.22735710000000001</v>
      </c>
      <c r="U140" s="33">
        <v>0.22782802599999999</v>
      </c>
      <c r="V140" s="33">
        <v>0.22748107000000001</v>
      </c>
      <c r="W140" s="33">
        <v>0.21766516</v>
      </c>
      <c r="X140" s="33">
        <v>0.22783998</v>
      </c>
      <c r="Y140" s="33">
        <v>0.22824960999999999</v>
      </c>
      <c r="Z140" s="33" t="s">
        <v>0</v>
      </c>
      <c r="AA140" s="40" t="s">
        <v>0</v>
      </c>
      <c r="AB140" s="40">
        <v>0.210745616</v>
      </c>
      <c r="AC140" s="40">
        <v>0.20993888999999999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0.22826875645454542</v>
      </c>
      <c r="AP140" s="2">
        <f>((AK140-AK$29)*100)/AK$29</f>
        <v>-4.5282753331921457</v>
      </c>
    </row>
    <row r="141" spans="1:46" x14ac:dyDescent="0.25">
      <c r="A141" s="31" t="s">
        <v>0</v>
      </c>
      <c r="B141" s="41" t="s">
        <v>0</v>
      </c>
      <c r="C141" s="31" t="s">
        <v>0</v>
      </c>
      <c r="D141" s="31">
        <v>0.26071706</v>
      </c>
      <c r="E141" s="31">
        <v>0.24234688600000001</v>
      </c>
      <c r="F141" s="31">
        <v>0.24427067999999999</v>
      </c>
      <c r="G141" s="31">
        <v>0.24460895999999999</v>
      </c>
      <c r="H141" s="31">
        <v>0.25437737399999999</v>
      </c>
      <c r="I141" s="31">
        <v>0.26317720999999999</v>
      </c>
      <c r="J141" s="31">
        <v>0.27241916999999999</v>
      </c>
      <c r="K141" s="31">
        <v>0.27026260000000002</v>
      </c>
      <c r="L141" s="31">
        <v>0.26155320999999998</v>
      </c>
      <c r="M141" s="31">
        <v>0.24826986000000001</v>
      </c>
      <c r="N141" s="31">
        <v>0.24154703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0.283111375</v>
      </c>
      <c r="T141" s="33">
        <v>0.26265799000000001</v>
      </c>
      <c r="U141" s="33">
        <v>0.25380881</v>
      </c>
      <c r="V141" s="33">
        <v>0.25790846000000001</v>
      </c>
      <c r="W141" s="33">
        <v>0.27579973000000002</v>
      </c>
      <c r="X141" s="33">
        <v>0.25029885400000002</v>
      </c>
      <c r="Y141" s="33">
        <v>0.24010477999999999</v>
      </c>
      <c r="Z141" s="33">
        <v>0.231986306</v>
      </c>
      <c r="AA141" s="40">
        <v>0.22794481</v>
      </c>
      <c r="AB141" s="40">
        <v>0.216934714</v>
      </c>
      <c r="AC141" s="40">
        <v>0.21010019999999999</v>
      </c>
      <c r="AD141" s="40">
        <v>0.21940487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0.24928743213043478</v>
      </c>
      <c r="AP141" s="2">
        <f>((AK141-AK$30)*100)/AK$30</f>
        <v>-4.799614561113736</v>
      </c>
    </row>
    <row r="142" spans="1:46" x14ac:dyDescent="0.25">
      <c r="A142" s="31" t="s">
        <v>0</v>
      </c>
      <c r="B142" s="41" t="s">
        <v>0</v>
      </c>
      <c r="C142" s="31" t="s">
        <v>0</v>
      </c>
      <c r="D142" s="31">
        <v>0.28266412499999999</v>
      </c>
      <c r="E142" s="31">
        <v>0.26374602400000002</v>
      </c>
      <c r="F142" s="31">
        <v>0.27024731000000002</v>
      </c>
      <c r="G142" s="31">
        <v>0.27166923999999998</v>
      </c>
      <c r="H142" s="31">
        <v>0.27140816000000001</v>
      </c>
      <c r="I142" s="31">
        <v>0.27736564000000002</v>
      </c>
      <c r="J142" s="31">
        <v>0.28235547999999999</v>
      </c>
      <c r="K142" s="31">
        <v>0.28778994000000002</v>
      </c>
      <c r="L142" s="31">
        <v>0.28423154</v>
      </c>
      <c r="M142" s="31">
        <v>0.26669829</v>
      </c>
      <c r="N142" s="31">
        <v>0.25014426000000001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0.28554351</v>
      </c>
      <c r="T142" s="33">
        <v>0.28260966999999998</v>
      </c>
      <c r="U142" s="33">
        <v>0.27756479000000001</v>
      </c>
      <c r="V142" s="33">
        <v>0.27127837599999999</v>
      </c>
      <c r="W142" s="33">
        <v>0.27631497999999999</v>
      </c>
      <c r="X142" s="33">
        <v>0.28718919999999998</v>
      </c>
      <c r="Y142" s="33">
        <v>0.25540853499999999</v>
      </c>
      <c r="Z142" s="33" t="s">
        <v>0</v>
      </c>
      <c r="AA142" s="40">
        <v>0.22254130999999999</v>
      </c>
      <c r="AB142" s="40">
        <v>0.215551255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0.26911608174999996</v>
      </c>
      <c r="AP142" s="2">
        <f>((AK142-AK$31)*100)/AK$31</f>
        <v>-4.4804865921178108</v>
      </c>
    </row>
    <row r="143" spans="1:46" x14ac:dyDescent="0.25">
      <c r="A143" s="31" t="s">
        <v>0</v>
      </c>
      <c r="B143" s="41" t="s">
        <v>0</v>
      </c>
      <c r="C143" s="31" t="s">
        <v>0</v>
      </c>
      <c r="D143" s="31">
        <v>0.28348552999999999</v>
      </c>
      <c r="E143" s="31">
        <v>0.28549623600000001</v>
      </c>
      <c r="F143" s="31">
        <v>0.28325417600000002</v>
      </c>
      <c r="G143" s="31">
        <v>0.28392666</v>
      </c>
      <c r="H143" s="31">
        <v>0.28474330399999997</v>
      </c>
      <c r="I143" s="31">
        <v>0.28560788599999998</v>
      </c>
      <c r="J143" s="31">
        <v>0.28729326999999999</v>
      </c>
      <c r="K143" s="31">
        <v>0.28862797000000001</v>
      </c>
      <c r="L143" s="31">
        <v>0.28749728000000002</v>
      </c>
      <c r="M143" s="31">
        <v>0.27321559000000001</v>
      </c>
      <c r="N143" s="31">
        <v>0.24783896999999999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0.29006293999999999</v>
      </c>
      <c r="U143" s="33">
        <v>0.28647567600000001</v>
      </c>
      <c r="V143" s="33">
        <v>0.28164708599999999</v>
      </c>
      <c r="W143" s="33">
        <v>0.27700406500000002</v>
      </c>
      <c r="X143" s="33">
        <v>0.28708834500000002</v>
      </c>
      <c r="Y143" s="33">
        <v>0.27460541999999999</v>
      </c>
      <c r="Z143" s="33">
        <v>0.255494834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0.28018695766666668</v>
      </c>
      <c r="AP143" s="2">
        <f>((AK143-AK$32)*100)/AK$32</f>
        <v>-3.4981294555156821</v>
      </c>
    </row>
    <row r="144" spans="1:46" x14ac:dyDescent="0.25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0.30084436599999997</v>
      </c>
      <c r="F144" s="31">
        <v>0.29821808999999999</v>
      </c>
      <c r="G144" s="31">
        <v>0.29754413000000002</v>
      </c>
      <c r="H144" s="31">
        <v>0.29579834999999999</v>
      </c>
      <c r="I144" s="31">
        <v>0.29187011400000001</v>
      </c>
      <c r="J144" s="31">
        <v>0.28965943</v>
      </c>
      <c r="K144" s="31">
        <v>0.29071196999999999</v>
      </c>
      <c r="L144" s="31">
        <v>0.28633791400000003</v>
      </c>
      <c r="M144" s="31">
        <v>0.27497930999999998</v>
      </c>
      <c r="N144" s="31">
        <v>0.237350124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0.28359902999999997</v>
      </c>
      <c r="V144" s="33">
        <v>0.27131036600000003</v>
      </c>
      <c r="W144" s="33">
        <v>0.26260904000000002</v>
      </c>
      <c r="X144" s="33">
        <v>0.27297624999999998</v>
      </c>
      <c r="Y144" s="33">
        <v>0.26262302399999998</v>
      </c>
      <c r="Z144" s="33">
        <v>0.23746058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0.27836825549999999</v>
      </c>
      <c r="AP144" s="2">
        <f>((AK144-AK$33)*100)/AK$33</f>
        <v>-3.11656705156709</v>
      </c>
    </row>
    <row r="145" spans="1:47" x14ac:dyDescent="0.25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0.30609892999999999</v>
      </c>
      <c r="F145" s="27">
        <v>0.34033513999999998</v>
      </c>
      <c r="G145" s="27">
        <v>0.32291822999999997</v>
      </c>
      <c r="H145" s="27">
        <v>0.33749514000000003</v>
      </c>
      <c r="I145" s="27">
        <v>0.330656644</v>
      </c>
      <c r="J145" s="27">
        <v>0.32509468499999999</v>
      </c>
      <c r="K145" s="27">
        <v>0.29120842000000002</v>
      </c>
      <c r="L145" s="27">
        <v>0.27078808399999998</v>
      </c>
      <c r="M145" s="27">
        <v>0.25420482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0.24928902999999999</v>
      </c>
      <c r="V145" s="27">
        <v>0.26062439999999998</v>
      </c>
      <c r="W145" s="27">
        <v>0.29715630999999998</v>
      </c>
      <c r="X145" s="27">
        <v>0.25577308399999998</v>
      </c>
      <c r="Y145" s="27">
        <v>0.23755193999999999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0.29137106121428563</v>
      </c>
      <c r="AP145" s="2">
        <f>((AK145-AK$34)*100)/AK$34</f>
        <v>-2.7267736164771761</v>
      </c>
    </row>
    <row r="146" spans="1:47" x14ac:dyDescent="0.25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0.25810661000000001</v>
      </c>
      <c r="H146" s="27">
        <v>0.24718207</v>
      </c>
      <c r="I146" s="27">
        <v>0.24362888999999999</v>
      </c>
      <c r="J146" s="27">
        <v>0.26569567999999999</v>
      </c>
      <c r="K146" s="27">
        <v>0.30809734999999999</v>
      </c>
      <c r="L146" s="27">
        <v>0.25601798999999997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0.23380769600000001</v>
      </c>
      <c r="V146" s="27">
        <v>0.26476811</v>
      </c>
      <c r="W146" s="27">
        <v>0.34799215999999999</v>
      </c>
      <c r="X146" s="27">
        <v>0.25602702999999999</v>
      </c>
      <c r="Y146" s="27">
        <v>0.29900557999999999</v>
      </c>
      <c r="Z146" s="27">
        <v>0.29909280599999999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0.27328516433333333</v>
      </c>
      <c r="AP146" s="2">
        <f>((AK146-AK$35)*100)/AK$35</f>
        <v>-10.634490782599727</v>
      </c>
    </row>
    <row r="147" spans="1:47" x14ac:dyDescent="0.25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0.29441483000000002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0.32931042999999999</v>
      </c>
      <c r="U147" s="25">
        <v>0.37071040999999999</v>
      </c>
      <c r="V147" s="25" t="s">
        <v>0</v>
      </c>
      <c r="W147" s="25" t="s">
        <v>0</v>
      </c>
      <c r="X147" s="25">
        <v>0.27335684999999998</v>
      </c>
      <c r="Y147" s="25">
        <v>0.321903096</v>
      </c>
      <c r="Z147" s="25">
        <v>0.31733197499999999</v>
      </c>
      <c r="AA147" s="25">
        <v>0.30206701000000002</v>
      </c>
      <c r="AB147" s="25">
        <v>0.296501764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0.31319954562499996</v>
      </c>
      <c r="AP147" s="22">
        <f>((AK147-AK$36)*100)/AK$36</f>
        <v>-2.2420103704413377</v>
      </c>
    </row>
    <row r="148" spans="1:47" x14ac:dyDescent="0.25">
      <c r="A148" s="25">
        <v>0.24839127999999999</v>
      </c>
      <c r="B148" s="26">
        <v>0.30869491999999998</v>
      </c>
      <c r="C148" s="25">
        <v>0.29054511999999999</v>
      </c>
      <c r="D148" s="25">
        <v>0.28562195000000001</v>
      </c>
      <c r="E148" s="25">
        <v>0.24437748400000001</v>
      </c>
      <c r="F148" s="25">
        <v>0.24462319399999999</v>
      </c>
      <c r="G148" s="25">
        <v>0.24467552000000001</v>
      </c>
      <c r="H148" s="25">
        <v>0.24303907</v>
      </c>
      <c r="I148" s="25">
        <v>0.24296967</v>
      </c>
      <c r="J148" s="25">
        <v>0.24607298</v>
      </c>
      <c r="K148" s="25">
        <v>0.24243803999999999</v>
      </c>
      <c r="L148" s="25">
        <v>0.24170985</v>
      </c>
      <c r="M148" s="25">
        <v>0.24139765999999999</v>
      </c>
      <c r="N148" s="25">
        <v>0.24173616000000001</v>
      </c>
      <c r="O148" s="25">
        <v>0.25748664999999998</v>
      </c>
      <c r="P148" s="25">
        <v>0.25110780999999999</v>
      </c>
      <c r="Q148" s="25">
        <v>0.25043904</v>
      </c>
      <c r="R148" s="25">
        <v>0.25108066000000001</v>
      </c>
      <c r="S148" s="25">
        <v>0.248476895</v>
      </c>
      <c r="T148" s="25">
        <v>0.25961864000000001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0.39175691000000001</v>
      </c>
      <c r="Z148" s="25">
        <v>0.33042033999999998</v>
      </c>
      <c r="AA148" s="25">
        <v>0.39086108000000003</v>
      </c>
      <c r="AB148" s="25">
        <v>0.26880256000000002</v>
      </c>
      <c r="AC148" s="25">
        <v>0.26726499999999997</v>
      </c>
      <c r="AD148" s="25">
        <v>0.33255312999999997</v>
      </c>
      <c r="AE148" s="25">
        <v>0.27155439999999997</v>
      </c>
      <c r="AF148" s="25">
        <v>0.25155611999999999</v>
      </c>
      <c r="AG148" s="25">
        <v>0.25223247999999998</v>
      </c>
      <c r="AH148" s="25">
        <v>0.25139628000000003</v>
      </c>
      <c r="AI148" s="25">
        <v>0.25059933600000001</v>
      </c>
      <c r="AJ148" s="25">
        <v>0.24998495600000001</v>
      </c>
      <c r="AK148" s="3">
        <f t="shared" si="2"/>
        <v>0.26854641203125001</v>
      </c>
      <c r="AP148" s="22">
        <f>((AK148-AK$37)*100)/AK$37</f>
        <v>-4.2093474019360437</v>
      </c>
    </row>
    <row r="149" spans="1:47" x14ac:dyDescent="0.25">
      <c r="A149" t="s">
        <v>60</v>
      </c>
      <c r="AK149" s="17">
        <f>SUM(A113:AJ146)/867</f>
        <v>0.25692491365167253</v>
      </c>
      <c r="AP149" s="23">
        <f>((AK149-AK$38)*100)/AK$38</f>
        <v>-3.7217003066334695</v>
      </c>
      <c r="AQ149" s="24" t="s">
        <v>125</v>
      </c>
    </row>
    <row r="150" spans="1:47" x14ac:dyDescent="0.25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0</v>
      </c>
      <c r="B151" s="26">
        <v>0.33520705000000001</v>
      </c>
      <c r="C151" s="25">
        <v>0.29224525000000001</v>
      </c>
      <c r="D151" s="25">
        <v>0.26373229999999998</v>
      </c>
      <c r="E151" s="25">
        <v>0.24253706</v>
      </c>
      <c r="F151" s="25">
        <v>0.26410423999999999</v>
      </c>
      <c r="G151" s="25">
        <v>0.30602835</v>
      </c>
      <c r="H151" s="25">
        <v>0.29140953000000003</v>
      </c>
      <c r="I151" s="25">
        <v>0.30790606999999998</v>
      </c>
      <c r="J151" s="25">
        <v>0.32299918</v>
      </c>
      <c r="K151" s="25">
        <v>0.35673680000000002</v>
      </c>
      <c r="L151" s="25">
        <v>0.36086906000000002</v>
      </c>
      <c r="M151" s="25">
        <v>0.39354742999999998</v>
      </c>
      <c r="N151" s="25">
        <v>0.35743955999999999</v>
      </c>
      <c r="O151" s="25">
        <v>0.29937712999999999</v>
      </c>
      <c r="P151" s="25">
        <v>0.28470266599999999</v>
      </c>
      <c r="Q151" s="25">
        <v>0.28244757999999998</v>
      </c>
      <c r="R151" s="25">
        <v>0.27835961999999997</v>
      </c>
      <c r="S151" s="25">
        <v>0.26845889000000001</v>
      </c>
      <c r="T151" s="25">
        <v>0.23232390999999999</v>
      </c>
      <c r="U151" s="25">
        <v>0.29182362000000001</v>
      </c>
      <c r="V151" s="25">
        <v>0.27027300999999998</v>
      </c>
      <c r="W151" s="25">
        <v>0.29641701999999998</v>
      </c>
      <c r="X151" s="25">
        <v>0.26761051000000002</v>
      </c>
      <c r="Y151" s="25">
        <v>0.273079454</v>
      </c>
      <c r="Z151" s="25">
        <v>0.25357363999999999</v>
      </c>
      <c r="AA151" s="25">
        <v>0.25394864499999997</v>
      </c>
      <c r="AB151" s="25">
        <v>0.29390122000000002</v>
      </c>
      <c r="AC151" s="25">
        <v>0.264629</v>
      </c>
      <c r="AD151" s="25">
        <v>0.35339833999999998</v>
      </c>
      <c r="AE151" s="25">
        <v>0.39354059000000002</v>
      </c>
      <c r="AF151" s="25">
        <v>0.28915305000000002</v>
      </c>
      <c r="AG151" s="25">
        <v>0.27387940999999999</v>
      </c>
      <c r="AH151" s="25">
        <v>0.25428675000000001</v>
      </c>
      <c r="AI151" s="25">
        <v>0.32402521000000001</v>
      </c>
      <c r="AJ151" s="25" t="s">
        <v>0</v>
      </c>
      <c r="AK151" s="3">
        <f>AVERAGE(A151:AJ151)</f>
        <v>0.29688150426470594</v>
      </c>
      <c r="AM151" s="6" t="s">
        <v>94</v>
      </c>
      <c r="AO151" s="2">
        <f>SUM(A184:AJ185)/40</f>
        <v>0.30741442642499994</v>
      </c>
      <c r="AP151" s="2">
        <f>((AK151-AK$3)*100)/AK$3</f>
        <v>-0.20334381184308978</v>
      </c>
      <c r="AR151" s="6" t="s">
        <v>94</v>
      </c>
      <c r="AS151" s="2"/>
      <c r="AT151" s="2">
        <f>((AO151-AO$3)*100)/AO$3</f>
        <v>6.6099786021783897</v>
      </c>
    </row>
    <row r="152" spans="1:47" x14ac:dyDescent="0.25">
      <c r="A152" s="27">
        <v>0.30272404500000011</v>
      </c>
      <c r="B152" s="28">
        <v>0.27610057999999998</v>
      </c>
      <c r="C152" s="27">
        <v>0.25968363</v>
      </c>
      <c r="D152" s="27">
        <v>0.25195220000000002</v>
      </c>
      <c r="E152" s="27">
        <v>0.27123731000000001</v>
      </c>
      <c r="F152" s="27">
        <v>0.22344063</v>
      </c>
      <c r="G152" s="27">
        <v>0.22643747</v>
      </c>
      <c r="H152" s="27">
        <v>0.31149929999999998</v>
      </c>
      <c r="I152" s="27">
        <v>0.234999716</v>
      </c>
      <c r="J152" s="27">
        <v>0.24236439000000001</v>
      </c>
      <c r="K152" s="27">
        <v>0.26454612999999999</v>
      </c>
      <c r="L152" s="27">
        <v>0.24935869499999999</v>
      </c>
      <c r="M152" s="27">
        <v>0.24796373599999999</v>
      </c>
      <c r="N152" s="27">
        <v>0.28904289999999999</v>
      </c>
      <c r="O152" s="27">
        <v>0.35442472000000003</v>
      </c>
      <c r="P152" s="27">
        <v>0.24153469999999999</v>
      </c>
      <c r="Q152" s="27">
        <v>0.26731138999999998</v>
      </c>
      <c r="R152" s="27">
        <v>0.24689550399999999</v>
      </c>
      <c r="S152" s="27">
        <v>0.20920921000000001</v>
      </c>
      <c r="T152" s="27">
        <v>0.238054934</v>
      </c>
      <c r="U152" s="27">
        <v>0.24717633</v>
      </c>
      <c r="V152" s="27">
        <v>0.37544649000000002</v>
      </c>
      <c r="W152" s="27">
        <v>0.28584216000000001</v>
      </c>
      <c r="X152" s="27">
        <v>0.29053390000000001</v>
      </c>
      <c r="Y152" s="27">
        <v>0.29059623000000001</v>
      </c>
      <c r="Z152" s="27">
        <v>0.317355096</v>
      </c>
      <c r="AA152" s="27">
        <v>0.34252086999999998</v>
      </c>
      <c r="AB152" s="27">
        <v>0.32220844500000001</v>
      </c>
      <c r="AC152" s="27">
        <v>0.30252992000000001</v>
      </c>
      <c r="AD152" s="27">
        <v>0.30446437500000001</v>
      </c>
      <c r="AE152" s="27">
        <v>0.31793244999999998</v>
      </c>
      <c r="AF152" s="27">
        <v>0.30297182</v>
      </c>
      <c r="AG152" s="27">
        <v>0.32078953999999998</v>
      </c>
      <c r="AH152" s="27">
        <v>0.32964138999999998</v>
      </c>
      <c r="AI152" s="27">
        <v>0.318142015</v>
      </c>
      <c r="AJ152" s="27">
        <v>0.30646378000000002</v>
      </c>
      <c r="AK152" s="3">
        <f t="shared" si="2"/>
        <v>0.28287211113888894</v>
      </c>
      <c r="AM152" s="6" t="s">
        <v>116</v>
      </c>
      <c r="AO152" s="2">
        <f>SUM(A150:AJ151)/34</f>
        <v>0.29688150426470594</v>
      </c>
      <c r="AP152" s="2">
        <f>((AK152-AK$4)*100)/AK$4</f>
        <v>-11.137033184605619</v>
      </c>
      <c r="AR152" s="6" t="s">
        <v>116</v>
      </c>
      <c r="AS152" s="2"/>
      <c r="AT152" s="1">
        <f>((AO152-AO$4)*100)/AO$4</f>
        <v>-0.20334381184308978</v>
      </c>
    </row>
    <row r="153" spans="1:47" x14ac:dyDescent="0.25">
      <c r="A153" s="27">
        <v>0.28506350000000003</v>
      </c>
      <c r="B153" s="28">
        <v>0.27851262999999998</v>
      </c>
      <c r="C153" s="27">
        <v>0.27383984</v>
      </c>
      <c r="D153" s="27">
        <v>0.27169886999999998</v>
      </c>
      <c r="E153" s="27">
        <v>0.25856453499999998</v>
      </c>
      <c r="F153" s="27">
        <v>0.24867876999999999</v>
      </c>
      <c r="G153" s="27">
        <v>0.24505604</v>
      </c>
      <c r="H153" s="27">
        <v>0.24813094999999999</v>
      </c>
      <c r="I153" s="27">
        <v>0.26542634999999998</v>
      </c>
      <c r="J153" s="27">
        <v>0.28181008600000002</v>
      </c>
      <c r="K153" s="27">
        <v>0.28291724000000001</v>
      </c>
      <c r="L153" s="27">
        <v>0.27864611</v>
      </c>
      <c r="M153" s="27">
        <v>0.277390945</v>
      </c>
      <c r="N153" s="27">
        <v>0.27420928</v>
      </c>
      <c r="O153" s="27">
        <v>0.27186844999999998</v>
      </c>
      <c r="P153" s="27">
        <v>0.26142737999999999</v>
      </c>
      <c r="Q153" s="27">
        <v>0.25471642999999999</v>
      </c>
      <c r="R153" s="27">
        <v>0.24862588999999999</v>
      </c>
      <c r="S153" s="27">
        <v>0.221735655</v>
      </c>
      <c r="T153" s="27">
        <v>0.23366429999999999</v>
      </c>
      <c r="U153" s="27">
        <v>0.26382707</v>
      </c>
      <c r="V153" s="27">
        <v>0.30208941</v>
      </c>
      <c r="W153" s="27">
        <v>0.30948307000000003</v>
      </c>
      <c r="X153" s="27">
        <v>0.31190211600000001</v>
      </c>
      <c r="Y153" s="27">
        <v>0.31338058000000002</v>
      </c>
      <c r="Z153" s="27">
        <v>0.31520055000000002</v>
      </c>
      <c r="AA153" s="27">
        <v>0.30960845599999998</v>
      </c>
      <c r="AB153" s="27">
        <v>0.300988845</v>
      </c>
      <c r="AC153" s="27">
        <v>0.29839144000000001</v>
      </c>
      <c r="AD153" s="27">
        <v>0.30281917000000003</v>
      </c>
      <c r="AE153" s="27">
        <v>0.30934330399999999</v>
      </c>
      <c r="AF153" s="27">
        <v>0.30645502000000002</v>
      </c>
      <c r="AG153" s="27">
        <v>0.29909455000000001</v>
      </c>
      <c r="AH153" s="27">
        <v>0.29828727999999999</v>
      </c>
      <c r="AI153" s="27">
        <v>0.29164200000000001</v>
      </c>
      <c r="AJ153" s="27">
        <v>0.28800199999999998</v>
      </c>
      <c r="AK153" s="3">
        <f t="shared" si="2"/>
        <v>0.28006939199999992</v>
      </c>
      <c r="AM153" s="10" t="s">
        <v>94</v>
      </c>
      <c r="AO153" s="2">
        <f>SUM(A182:AJ183)/26</f>
        <v>0.27394921734615385</v>
      </c>
      <c r="AP153" s="2">
        <f>((AK153-AK$5)*100)/AK$5</f>
        <v>-2.5930483248919995</v>
      </c>
      <c r="AR153" s="10" t="s">
        <v>94</v>
      </c>
      <c r="AS153" s="2"/>
      <c r="AT153" s="1">
        <f>((AO153-AO$5)*100)/AO$5</f>
        <v>-9.4177321320053178</v>
      </c>
    </row>
    <row r="154" spans="1:47" x14ac:dyDescent="0.25">
      <c r="A154" s="29">
        <v>0.27465917000000001</v>
      </c>
      <c r="B154" s="30">
        <v>0.26953117999999998</v>
      </c>
      <c r="C154" s="29">
        <v>0.26786654500000001</v>
      </c>
      <c r="D154" s="29">
        <v>0.26866603</v>
      </c>
      <c r="E154" s="31">
        <v>0.26609247000000003</v>
      </c>
      <c r="F154" s="31">
        <v>0.26082575000000002</v>
      </c>
      <c r="G154" s="31">
        <v>0.25931453500000001</v>
      </c>
      <c r="H154" s="31">
        <v>0.26060375000000002</v>
      </c>
      <c r="I154" s="31">
        <v>0.27748166000000002</v>
      </c>
      <c r="J154" s="31">
        <v>0.28695641999999999</v>
      </c>
      <c r="K154" s="31">
        <v>0.284260285</v>
      </c>
      <c r="L154" s="31">
        <v>0.27542070000000002</v>
      </c>
      <c r="M154" s="31">
        <v>0.27226500599999998</v>
      </c>
      <c r="N154" s="31">
        <v>0.26840471999999999</v>
      </c>
      <c r="O154" s="31">
        <v>0.26688748400000001</v>
      </c>
      <c r="P154" s="31">
        <v>0.26178348600000001</v>
      </c>
      <c r="Q154" s="32">
        <v>0.26056770000000001</v>
      </c>
      <c r="R154" s="32">
        <v>0.25713641500000001</v>
      </c>
      <c r="S154" s="33">
        <v>0.23162313000000001</v>
      </c>
      <c r="T154" s="33" t="s">
        <v>0</v>
      </c>
      <c r="U154" s="33">
        <v>0.31514128000000002</v>
      </c>
      <c r="V154" s="33">
        <v>0.32155904400000002</v>
      </c>
      <c r="W154" s="33">
        <v>0.32421263</v>
      </c>
      <c r="X154" s="33">
        <v>0.31975389999999998</v>
      </c>
      <c r="Y154" s="33">
        <v>0.31620591999999997</v>
      </c>
      <c r="Z154" s="33">
        <v>0.31095212</v>
      </c>
      <c r="AA154" s="33">
        <v>0.30041952</v>
      </c>
      <c r="AB154" s="33">
        <v>0.29101321000000002</v>
      </c>
      <c r="AC154" s="29">
        <v>0.28795953600000002</v>
      </c>
      <c r="AD154" s="29">
        <v>0.29056227499999998</v>
      </c>
      <c r="AE154" s="29">
        <v>0.30133905999999999</v>
      </c>
      <c r="AF154" s="29">
        <v>0.30012201999999999</v>
      </c>
      <c r="AG154" s="29">
        <v>0.28264122000000003</v>
      </c>
      <c r="AH154" s="29">
        <v>0.27664720999999998</v>
      </c>
      <c r="AI154" s="29">
        <v>0.273661875</v>
      </c>
      <c r="AJ154" s="29">
        <v>0.27341145</v>
      </c>
      <c r="AK154" s="3">
        <f t="shared" si="2"/>
        <v>0.28159853445714278</v>
      </c>
      <c r="AM154" s="10" t="s">
        <v>116</v>
      </c>
      <c r="AO154" s="2">
        <f>SUM(A152:AJ153)/72</f>
        <v>0.28147075156944434</v>
      </c>
      <c r="AP154" s="2">
        <f>((AK154-AK$6)*100)/AK$6</f>
        <v>-3.280026308864767</v>
      </c>
      <c r="AR154" s="10" t="s">
        <v>116</v>
      </c>
      <c r="AS154" s="2"/>
      <c r="AT154" s="1">
        <f>((AO154-AO$6)*100)/AO$6</f>
        <v>-7.0822114780423231</v>
      </c>
    </row>
    <row r="155" spans="1:47" x14ac:dyDescent="0.25">
      <c r="A155" s="29">
        <v>0.27241982599999998</v>
      </c>
      <c r="B155" s="30">
        <v>0.277422744</v>
      </c>
      <c r="C155" s="29">
        <v>0.28192316000000001</v>
      </c>
      <c r="D155" s="29">
        <v>0.27494131999999999</v>
      </c>
      <c r="E155" s="31">
        <v>0.27202412999999998</v>
      </c>
      <c r="F155" s="31">
        <v>0.26055789000000001</v>
      </c>
      <c r="G155" s="31">
        <v>0.25159274599999998</v>
      </c>
      <c r="H155" s="31">
        <v>0.23731068999999999</v>
      </c>
      <c r="I155" s="31">
        <v>0.26275706999999998</v>
      </c>
      <c r="J155" s="31">
        <v>0.26147988999999999</v>
      </c>
      <c r="K155" s="31">
        <v>0.25904946400000001</v>
      </c>
      <c r="L155" s="31">
        <v>0.25825406000000001</v>
      </c>
      <c r="M155" s="31">
        <v>0.25711565400000003</v>
      </c>
      <c r="N155" s="31">
        <v>0.26020946</v>
      </c>
      <c r="O155" s="31">
        <v>0.26335579999999997</v>
      </c>
      <c r="P155" s="31">
        <v>0.26395212000000001</v>
      </c>
      <c r="Q155" s="32">
        <v>0.26798895</v>
      </c>
      <c r="R155" s="32">
        <v>0.26542445999999997</v>
      </c>
      <c r="S155" s="33">
        <v>0.239833504</v>
      </c>
      <c r="T155" s="33" t="s">
        <v>0</v>
      </c>
      <c r="U155" s="33">
        <v>0.32456975999999998</v>
      </c>
      <c r="V155" s="33">
        <v>0.32218085499999999</v>
      </c>
      <c r="W155" s="33">
        <v>0.32219229999999999</v>
      </c>
      <c r="X155" s="33">
        <v>0.31755217000000002</v>
      </c>
      <c r="Y155" s="33">
        <v>0.31064429999999998</v>
      </c>
      <c r="Z155" s="33">
        <v>0.29959813000000002</v>
      </c>
      <c r="AA155" s="33">
        <v>0.29085931999999998</v>
      </c>
      <c r="AB155" s="33">
        <v>0.29462765000000002</v>
      </c>
      <c r="AC155" s="29">
        <v>0.28870564399999998</v>
      </c>
      <c r="AD155" s="29">
        <v>0.26879367999999998</v>
      </c>
      <c r="AE155" s="29">
        <v>0.26838746400000002</v>
      </c>
      <c r="AF155" s="29">
        <v>0.27619476999999998</v>
      </c>
      <c r="AG155" s="29">
        <v>0.26604764600000003</v>
      </c>
      <c r="AH155" s="29">
        <v>0.26367823000000001</v>
      </c>
      <c r="AI155" s="29">
        <v>0.26429326600000003</v>
      </c>
      <c r="AJ155" s="29">
        <v>0.26662116000000002</v>
      </c>
      <c r="AK155" s="3">
        <f t="shared" si="2"/>
        <v>0.27521597951428572</v>
      </c>
      <c r="AM155" s="11" t="s">
        <v>99</v>
      </c>
      <c r="AO155" s="2">
        <f>SUM(A177:R181)/56</f>
        <v>0.25134025342857141</v>
      </c>
      <c r="AP155" s="2">
        <f>((AK155-AK$7)*100)/AK$7</f>
        <v>-5.8171816519522697</v>
      </c>
      <c r="AR155" s="11" t="s">
        <v>99</v>
      </c>
      <c r="AS155" s="2"/>
      <c r="AT155" s="1">
        <f>((AO155-AO$7)*100)/AO$7</f>
        <v>-8.5619178818508548</v>
      </c>
    </row>
    <row r="156" spans="1:47" x14ac:dyDescent="0.25">
      <c r="A156" s="29">
        <v>0.283283954</v>
      </c>
      <c r="B156" s="30">
        <v>0.28556086600000002</v>
      </c>
      <c r="C156" s="29">
        <v>0.26603107999999998</v>
      </c>
      <c r="D156" s="29">
        <v>0.24750499000000001</v>
      </c>
      <c r="E156" s="31">
        <v>0.24680600999999999</v>
      </c>
      <c r="F156" s="31">
        <v>0.24533458</v>
      </c>
      <c r="G156" s="31">
        <v>0.23610404400000001</v>
      </c>
      <c r="H156" s="31">
        <v>0.23450481000000001</v>
      </c>
      <c r="I156" s="31">
        <v>0.23247609</v>
      </c>
      <c r="J156" s="31">
        <v>0.23238785000000001</v>
      </c>
      <c r="K156" s="31">
        <v>0.23090461000000001</v>
      </c>
      <c r="L156" s="31">
        <v>0.23338691</v>
      </c>
      <c r="M156" s="31">
        <v>0.23697039</v>
      </c>
      <c r="N156" s="31">
        <v>0.24317443999999999</v>
      </c>
      <c r="O156" s="31">
        <v>0.24821392</v>
      </c>
      <c r="P156" s="31">
        <v>0.25103307499999999</v>
      </c>
      <c r="Q156" s="32">
        <v>0.25536379999999997</v>
      </c>
      <c r="R156" s="32">
        <v>0.25776780500000002</v>
      </c>
      <c r="S156" s="33">
        <v>0.23042049000000001</v>
      </c>
      <c r="T156" s="33" t="s">
        <v>0</v>
      </c>
      <c r="U156" s="33">
        <v>0.30726093500000001</v>
      </c>
      <c r="V156" s="33">
        <v>0.28404852000000003</v>
      </c>
      <c r="W156" s="33">
        <v>0.285403925</v>
      </c>
      <c r="X156" s="33">
        <v>0.28603040000000002</v>
      </c>
      <c r="Y156" s="33">
        <v>0.28185595000000002</v>
      </c>
      <c r="Z156" s="33">
        <v>0.28153553999999997</v>
      </c>
      <c r="AA156" s="33">
        <v>0.28332016999999998</v>
      </c>
      <c r="AB156" s="33">
        <v>0.29423645999999998</v>
      </c>
      <c r="AC156" s="29">
        <v>0.29113411</v>
      </c>
      <c r="AD156" s="29">
        <v>0.24999083</v>
      </c>
      <c r="AE156" s="29">
        <v>0.23828506999999999</v>
      </c>
      <c r="AF156" s="29">
        <v>0.24604796000000001</v>
      </c>
      <c r="AG156" s="29">
        <v>0.24238259000000001</v>
      </c>
      <c r="AH156" s="29">
        <v>0.25094393999999998</v>
      </c>
      <c r="AI156" s="29">
        <v>0.26720876599999999</v>
      </c>
      <c r="AJ156" s="29">
        <v>0.27791157599999999</v>
      </c>
      <c r="AK156" s="3">
        <f t="shared" si="2"/>
        <v>0.25899504159999992</v>
      </c>
      <c r="AM156" s="11" t="s">
        <v>102</v>
      </c>
      <c r="AO156" s="2">
        <f>SUM(E154:R158)/68</f>
        <v>0.24145710482352942</v>
      </c>
      <c r="AP156" s="2">
        <f>((AK156-AK$8)*100)/AK$8</f>
        <v>-8.6991951022670655</v>
      </c>
      <c r="AR156" s="11" t="s">
        <v>102</v>
      </c>
      <c r="AS156" s="2"/>
      <c r="AT156" s="1">
        <f>((AO156-AO$8)*100)/AO$8</f>
        <v>-7.958785781751053</v>
      </c>
    </row>
    <row r="157" spans="1:47" x14ac:dyDescent="0.25">
      <c r="A157" s="29">
        <v>0.2713795</v>
      </c>
      <c r="B157" s="30">
        <v>0.25661107399999999</v>
      </c>
      <c r="C157" s="29">
        <v>0.22698234</v>
      </c>
      <c r="D157" s="29">
        <v>0.21142008000000001</v>
      </c>
      <c r="E157" s="31" t="s">
        <v>0</v>
      </c>
      <c r="F157" s="31">
        <v>0.25373416599999998</v>
      </c>
      <c r="G157" s="31">
        <v>0.23611978</v>
      </c>
      <c r="H157" s="31">
        <v>0.219961824</v>
      </c>
      <c r="I157" s="31">
        <v>0.21744915000000001</v>
      </c>
      <c r="J157" s="31">
        <v>0.21644184</v>
      </c>
      <c r="K157" s="31">
        <v>0.2200435</v>
      </c>
      <c r="L157" s="31">
        <v>0.22248492</v>
      </c>
      <c r="M157" s="31">
        <v>0.22003302999999999</v>
      </c>
      <c r="N157" s="31">
        <v>0.22156621500000001</v>
      </c>
      <c r="O157" s="31">
        <v>0.22665986499999999</v>
      </c>
      <c r="P157" s="31">
        <v>0.22929117500000001</v>
      </c>
      <c r="Q157" s="32">
        <v>0.23246670999999999</v>
      </c>
      <c r="R157" s="32">
        <v>0.23226338999999999</v>
      </c>
      <c r="S157" s="33">
        <v>0.22390398</v>
      </c>
      <c r="T157" s="33" t="s">
        <v>0</v>
      </c>
      <c r="U157" s="33">
        <v>0.32637938999999999</v>
      </c>
      <c r="V157" s="33">
        <v>0.26784015500000002</v>
      </c>
      <c r="W157" s="33">
        <v>0.24979261</v>
      </c>
      <c r="X157" s="33">
        <v>0.25076493</v>
      </c>
      <c r="Y157" s="33">
        <v>0.25499393399999998</v>
      </c>
      <c r="Z157" s="33">
        <v>0.26118469999999999</v>
      </c>
      <c r="AA157" s="33">
        <v>0.27073425400000001</v>
      </c>
      <c r="AB157" s="33">
        <v>0.28127267</v>
      </c>
      <c r="AC157" s="29">
        <v>0.33284130000000001</v>
      </c>
      <c r="AD157" s="29">
        <v>0.24095544999999999</v>
      </c>
      <c r="AE157" s="29">
        <v>0.21903623</v>
      </c>
      <c r="AF157" s="29">
        <v>0.22696619000000001</v>
      </c>
      <c r="AG157" s="29">
        <v>0.24714555999999999</v>
      </c>
      <c r="AH157" s="29">
        <v>0.26357649</v>
      </c>
      <c r="AI157" s="29">
        <v>0.28445123999999999</v>
      </c>
      <c r="AJ157" s="29">
        <v>0.28296549500000001</v>
      </c>
      <c r="AK157" s="3">
        <f t="shared" si="2"/>
        <v>0.24705038638235291</v>
      </c>
      <c r="AM157" s="12" t="s">
        <v>105</v>
      </c>
      <c r="AO157" s="2">
        <f>SUM(S177:Z181)/35</f>
        <v>0.24901015874285715</v>
      </c>
      <c r="AP157" s="2">
        <f>((AK157-AK$9)*100)/AK$9</f>
        <v>-9.8949761537068603</v>
      </c>
      <c r="AR157" s="12" t="s">
        <v>105</v>
      </c>
      <c r="AS157" s="2"/>
      <c r="AT157" s="1">
        <f>((AO157-AO$9)*100)/AO$9</f>
        <v>-8.5084628205994104</v>
      </c>
    </row>
    <row r="158" spans="1:47" x14ac:dyDescent="0.25">
      <c r="A158" s="29">
        <v>0.2269243</v>
      </c>
      <c r="B158" s="30">
        <v>0.22025639999999999</v>
      </c>
      <c r="C158" s="29">
        <v>0.20970751000000001</v>
      </c>
      <c r="D158" s="29" t="s">
        <v>0</v>
      </c>
      <c r="E158" s="31" t="s">
        <v>0</v>
      </c>
      <c r="F158" s="31">
        <v>0.249396275</v>
      </c>
      <c r="G158" s="31">
        <v>0.21356556500000001</v>
      </c>
      <c r="H158" s="31">
        <v>0.20290092000000001</v>
      </c>
      <c r="I158" s="31">
        <v>0.197279908</v>
      </c>
      <c r="J158" s="31">
        <v>0.19490658999999999</v>
      </c>
      <c r="K158" s="31">
        <v>0.19126308</v>
      </c>
      <c r="L158" s="31">
        <v>0.18612961</v>
      </c>
      <c r="M158" s="31">
        <v>0.19846596</v>
      </c>
      <c r="N158" s="31">
        <v>0.20369134999999999</v>
      </c>
      <c r="O158" s="31">
        <v>0.20820416</v>
      </c>
      <c r="P158" s="31">
        <v>0.21217433999999999</v>
      </c>
      <c r="Q158" s="32">
        <v>0.21404299600000001</v>
      </c>
      <c r="R158" s="32">
        <v>0.21504571</v>
      </c>
      <c r="S158" s="33">
        <v>0.21793836</v>
      </c>
      <c r="T158" s="33" t="s">
        <v>0</v>
      </c>
      <c r="U158" s="33" t="s">
        <v>0</v>
      </c>
      <c r="V158" s="33">
        <v>0.2593414</v>
      </c>
      <c r="W158" s="33">
        <v>0.22142292599999999</v>
      </c>
      <c r="X158" s="33">
        <v>0.22349031999999999</v>
      </c>
      <c r="Y158" s="33">
        <v>0.23820563</v>
      </c>
      <c r="Z158" s="33">
        <v>0.23844005600000001</v>
      </c>
      <c r="AA158" s="33">
        <v>0.23984435000000001</v>
      </c>
      <c r="AB158" s="33">
        <v>0.25510012999999998</v>
      </c>
      <c r="AC158" s="29" t="s">
        <v>0</v>
      </c>
      <c r="AD158" s="29">
        <v>0.23808940000000001</v>
      </c>
      <c r="AE158" s="29">
        <v>0.20668133999999999</v>
      </c>
      <c r="AF158" s="29">
        <v>0.20299237000000001</v>
      </c>
      <c r="AG158" s="29">
        <v>0.21516594</v>
      </c>
      <c r="AH158" s="29">
        <v>0.24003414000000001</v>
      </c>
      <c r="AI158" s="29">
        <v>0.25270384400000001</v>
      </c>
      <c r="AJ158" s="29">
        <v>0.24193197499999999</v>
      </c>
      <c r="AK158" s="3">
        <f t="shared" si="2"/>
        <v>0.22049473725806454</v>
      </c>
      <c r="AM158" s="12" t="s">
        <v>108</v>
      </c>
      <c r="AO158" s="2">
        <f>SUM(S154:AB158)/44</f>
        <v>0.27881138472727274</v>
      </c>
      <c r="AP158" s="2">
        <f>((AK158-AK$10)*100)/AK$10</f>
        <v>-9.3810494697310798</v>
      </c>
      <c r="AR158" s="12" t="s">
        <v>108</v>
      </c>
      <c r="AS158" s="2"/>
      <c r="AT158" s="1">
        <f>((AO158-AO$10)*100)/AO$10</f>
        <v>-7.7096522123498632</v>
      </c>
    </row>
    <row r="159" spans="1:47" x14ac:dyDescent="0.25">
      <c r="A159" s="29">
        <v>0.21045591999999999</v>
      </c>
      <c r="B159" s="30">
        <v>0.2129325</v>
      </c>
      <c r="C159" s="29" t="s">
        <v>0</v>
      </c>
      <c r="D159" s="29" t="s">
        <v>0</v>
      </c>
      <c r="E159" s="34" t="s">
        <v>0</v>
      </c>
      <c r="F159" s="34">
        <v>0.22481444</v>
      </c>
      <c r="G159" s="34">
        <v>0.196193115</v>
      </c>
      <c r="H159" s="34">
        <v>0.19367406000000001</v>
      </c>
      <c r="I159" s="34">
        <v>0.193180255</v>
      </c>
      <c r="J159" s="34">
        <v>0.19425764000000001</v>
      </c>
      <c r="K159" s="34">
        <v>0.19397288400000001</v>
      </c>
      <c r="L159" s="34">
        <v>0.19071033000000001</v>
      </c>
      <c r="M159" s="34">
        <v>0.18936230400000001</v>
      </c>
      <c r="N159" s="34">
        <v>0.19088212500000001</v>
      </c>
      <c r="O159" s="34">
        <v>0.19336134999999999</v>
      </c>
      <c r="P159" s="34">
        <v>0.19580739</v>
      </c>
      <c r="Q159" s="34">
        <v>0.19768087400000001</v>
      </c>
      <c r="R159" s="34">
        <v>0.20591306000000001</v>
      </c>
      <c r="S159" s="35">
        <v>0.21409428999999999</v>
      </c>
      <c r="T159" s="35" t="s">
        <v>0</v>
      </c>
      <c r="U159" s="35" t="s">
        <v>0</v>
      </c>
      <c r="V159" s="35">
        <v>0.25207859999999999</v>
      </c>
      <c r="W159" s="35">
        <v>0.21547738</v>
      </c>
      <c r="X159" s="35">
        <v>0.20390322999999999</v>
      </c>
      <c r="Y159" s="35">
        <v>0.20986457</v>
      </c>
      <c r="Z159" s="35">
        <v>0.21353423399999999</v>
      </c>
      <c r="AA159" s="35">
        <v>0.22541647000000001</v>
      </c>
      <c r="AB159" s="35">
        <v>0.25739276999999999</v>
      </c>
      <c r="AC159" s="36" t="s">
        <v>0</v>
      </c>
      <c r="AD159" s="29">
        <v>0.22838742000000001</v>
      </c>
      <c r="AE159" s="29">
        <v>0.21344603000000001</v>
      </c>
      <c r="AF159" s="29">
        <v>0.20407694000000001</v>
      </c>
      <c r="AG159" s="29">
        <v>0.20419076</v>
      </c>
      <c r="AH159" s="29">
        <v>0.20960760000000001</v>
      </c>
      <c r="AI159" s="29">
        <v>0.21440571</v>
      </c>
      <c r="AJ159" s="29">
        <v>0.21075726</v>
      </c>
      <c r="AK159" s="3">
        <f t="shared" si="2"/>
        <v>0.20866105036666668</v>
      </c>
      <c r="AM159" s="14" t="s">
        <v>99</v>
      </c>
      <c r="AO159" s="7">
        <f>(SUM(B168:O176)+SUM(P168:R172))/140</f>
        <v>0.20268948791428565</v>
      </c>
      <c r="AP159" s="2">
        <f>((AK159-AK$11)*100)/AK$11</f>
        <v>-8.3316014239263687</v>
      </c>
      <c r="AR159" s="14" t="s">
        <v>99</v>
      </c>
      <c r="AS159" s="2"/>
      <c r="AT159" s="1">
        <f>((AO159-AO$11)*100)/AO$11</f>
        <v>-8.7706687341484848</v>
      </c>
      <c r="AU159">
        <f>SUM(AT159:AT162)/4</f>
        <v>-9.5701240855947294</v>
      </c>
    </row>
    <row r="160" spans="1:47" x14ac:dyDescent="0.25">
      <c r="A160" s="29">
        <v>0.20621410000000001</v>
      </c>
      <c r="B160" s="30">
        <v>0.206385814</v>
      </c>
      <c r="C160" s="29" t="s">
        <v>0</v>
      </c>
      <c r="D160" s="29" t="s">
        <v>0</v>
      </c>
      <c r="E160" s="34" t="s">
        <v>0</v>
      </c>
      <c r="F160" s="34">
        <v>0.22040541</v>
      </c>
      <c r="G160" s="34">
        <v>0.19258744999999999</v>
      </c>
      <c r="H160" s="34">
        <v>0.19175027</v>
      </c>
      <c r="I160" s="34">
        <v>0.19320156999999999</v>
      </c>
      <c r="J160" s="34">
        <v>0.19300959000000001</v>
      </c>
      <c r="K160" s="34">
        <v>0.19328163000000001</v>
      </c>
      <c r="L160" s="34">
        <v>0.18817095</v>
      </c>
      <c r="M160" s="34">
        <v>0.18885312500000001</v>
      </c>
      <c r="N160" s="34">
        <v>0.19027047999999999</v>
      </c>
      <c r="O160" s="34">
        <v>0.192133995</v>
      </c>
      <c r="P160" s="34">
        <v>0.19432648</v>
      </c>
      <c r="Q160" s="34">
        <v>0.200103</v>
      </c>
      <c r="R160" s="34">
        <v>0.20365364999999999</v>
      </c>
      <c r="S160" s="35">
        <v>0.20688830999999999</v>
      </c>
      <c r="T160" s="35" t="s">
        <v>0</v>
      </c>
      <c r="U160" s="35" t="s">
        <v>0</v>
      </c>
      <c r="V160" s="35">
        <v>0.27990166999999999</v>
      </c>
      <c r="W160" s="35">
        <v>0.22408525000000001</v>
      </c>
      <c r="X160" s="35">
        <v>0.20098278</v>
      </c>
      <c r="Y160" s="35">
        <v>0.20582349999999999</v>
      </c>
      <c r="Z160" s="35">
        <v>0.21459060999999999</v>
      </c>
      <c r="AA160" s="35">
        <v>0.22978927399999999</v>
      </c>
      <c r="AB160" s="35">
        <v>0.25945760000000001</v>
      </c>
      <c r="AC160" s="36" t="s">
        <v>0</v>
      </c>
      <c r="AD160" s="29">
        <v>0.23239051999999999</v>
      </c>
      <c r="AE160" s="29">
        <v>0.22293458999999999</v>
      </c>
      <c r="AF160" s="29">
        <v>0.20464349000000001</v>
      </c>
      <c r="AG160" s="29">
        <v>0.20470385499999999</v>
      </c>
      <c r="AH160" s="29">
        <v>0.20759875999999999</v>
      </c>
      <c r="AI160" s="29">
        <v>0.20901407</v>
      </c>
      <c r="AJ160" s="29">
        <v>0.20786934000000001</v>
      </c>
      <c r="AK160" s="3">
        <f t="shared" si="2"/>
        <v>0.20883403776666667</v>
      </c>
      <c r="AM160" s="14" t="s">
        <v>102</v>
      </c>
      <c r="AO160" s="2">
        <f>SUM(E159:R167)/126</f>
        <v>0.19775412753174607</v>
      </c>
      <c r="AP160" s="2">
        <f>((AK160-AK$12)*100)/AK$12</f>
        <v>-8.2750153790033867</v>
      </c>
      <c r="AR160" s="14" t="s">
        <v>102</v>
      </c>
      <c r="AS160" s="2"/>
      <c r="AT160" s="1">
        <f>((AO160-AO$12)*100)/AO$12</f>
        <v>-9.2562305603390378</v>
      </c>
    </row>
    <row r="161" spans="1:46" x14ac:dyDescent="0.25">
      <c r="A161" s="29">
        <v>0.20824595500000001</v>
      </c>
      <c r="B161" s="30">
        <v>0.20621453000000001</v>
      </c>
      <c r="C161" s="29" t="s">
        <v>0</v>
      </c>
      <c r="D161" s="29" t="s">
        <v>0</v>
      </c>
      <c r="E161" s="34" t="s">
        <v>0</v>
      </c>
      <c r="F161" s="34">
        <v>0.21735172999999999</v>
      </c>
      <c r="G161" s="34">
        <v>0.19175838000000001</v>
      </c>
      <c r="H161" s="34">
        <v>0.18866492000000001</v>
      </c>
      <c r="I161" s="34">
        <v>0.18309755999999999</v>
      </c>
      <c r="J161" s="34">
        <v>0.18419255000000001</v>
      </c>
      <c r="K161" s="34">
        <v>0.18599187</v>
      </c>
      <c r="L161" s="34">
        <v>0.18623053000000001</v>
      </c>
      <c r="M161" s="34">
        <v>0.18775623</v>
      </c>
      <c r="N161" s="34">
        <v>0.19006116000000001</v>
      </c>
      <c r="O161" s="34">
        <v>0.19428255</v>
      </c>
      <c r="P161" s="34">
        <v>0.19856646999999999</v>
      </c>
      <c r="Q161" s="34">
        <v>0.20189226399999999</v>
      </c>
      <c r="R161" s="34">
        <v>0.20265782500000001</v>
      </c>
      <c r="S161" s="35">
        <v>0.20241132000000001</v>
      </c>
      <c r="T161" s="35" t="s">
        <v>0</v>
      </c>
      <c r="U161" s="35" t="s">
        <v>0</v>
      </c>
      <c r="V161" s="35" t="s">
        <v>0</v>
      </c>
      <c r="W161" s="35">
        <v>0.21565923000000001</v>
      </c>
      <c r="X161" s="35">
        <v>0.20304936000000001</v>
      </c>
      <c r="Y161" s="35">
        <v>0.20676836000000001</v>
      </c>
      <c r="Z161" s="35">
        <v>0.21520990000000001</v>
      </c>
      <c r="AA161" s="35">
        <v>0.24061666500000001</v>
      </c>
      <c r="AB161" s="35" t="s">
        <v>0</v>
      </c>
      <c r="AC161" s="36" t="s">
        <v>0</v>
      </c>
      <c r="AD161" s="29">
        <v>0.25753131000000001</v>
      </c>
      <c r="AE161" s="29">
        <v>0.257278436</v>
      </c>
      <c r="AF161" s="29">
        <v>0.20931447</v>
      </c>
      <c r="AG161" s="29">
        <v>0.20728916999999999</v>
      </c>
      <c r="AH161" s="29">
        <v>0.20972502000000001</v>
      </c>
      <c r="AI161" s="29">
        <v>0.21159022</v>
      </c>
      <c r="AJ161" s="29">
        <v>0.21097361000000001</v>
      </c>
      <c r="AK161" s="3">
        <f t="shared" si="2"/>
        <v>0.20622791410714283</v>
      </c>
      <c r="AM161" s="15" t="s">
        <v>105</v>
      </c>
      <c r="AO161" s="2">
        <f>(SUM(S168:AB176)+SUM(P173:R176))/67</f>
        <v>0.21506658285074629</v>
      </c>
      <c r="AP161" s="2">
        <f>((AK161-AK$13)*100)/AK$13</f>
        <v>-8.3311233330880459</v>
      </c>
      <c r="AR161" s="15" t="s">
        <v>105</v>
      </c>
      <c r="AS161" s="2"/>
      <c r="AT161" s="1">
        <f>((AO161-AO$13)*100)/AO$13</f>
        <v>-10.473740800857476</v>
      </c>
    </row>
    <row r="162" spans="1:46" x14ac:dyDescent="0.25">
      <c r="A162" s="29">
        <v>0.22706190000000001</v>
      </c>
      <c r="B162" s="30">
        <v>0.20653600999999999</v>
      </c>
      <c r="C162" s="29" t="s">
        <v>0</v>
      </c>
      <c r="D162" s="29" t="s">
        <v>0</v>
      </c>
      <c r="E162" s="34">
        <v>0.21468221400000001</v>
      </c>
      <c r="F162" s="34">
        <v>0.23064992000000001</v>
      </c>
      <c r="G162" s="34">
        <v>0.19841334999999999</v>
      </c>
      <c r="H162" s="34">
        <v>0.18885299</v>
      </c>
      <c r="I162" s="34">
        <v>0.18038798</v>
      </c>
      <c r="J162" s="34">
        <v>0.18147623500000001</v>
      </c>
      <c r="K162" s="34">
        <v>0.18236360500000001</v>
      </c>
      <c r="L162" s="34">
        <v>0.18268256499999999</v>
      </c>
      <c r="M162" s="34">
        <v>0.18491601999999999</v>
      </c>
      <c r="N162" s="34">
        <v>0.19051928400000001</v>
      </c>
      <c r="O162" s="34">
        <v>0.19567103</v>
      </c>
      <c r="P162" s="34">
        <v>0.19913500000000001</v>
      </c>
      <c r="Q162" s="34">
        <v>0.20159173999999999</v>
      </c>
      <c r="R162" s="34">
        <v>0.21058995</v>
      </c>
      <c r="S162" s="35">
        <v>0.20657775</v>
      </c>
      <c r="T162" s="35" t="s">
        <v>0</v>
      </c>
      <c r="U162" s="35" t="s">
        <v>0</v>
      </c>
      <c r="V162" s="35" t="s">
        <v>0</v>
      </c>
      <c r="W162" s="35">
        <v>0.21133209</v>
      </c>
      <c r="X162" s="35">
        <v>0.20646426000000001</v>
      </c>
      <c r="Y162" s="35">
        <v>0.20959346000000001</v>
      </c>
      <c r="Z162" s="35">
        <v>0.21731314500000001</v>
      </c>
      <c r="AA162" s="35">
        <v>0.26057151000000001</v>
      </c>
      <c r="AB162" s="35" t="s">
        <v>0</v>
      </c>
      <c r="AC162" s="36" t="s">
        <v>0</v>
      </c>
      <c r="AD162" s="29" t="s">
        <v>0</v>
      </c>
      <c r="AE162" s="29">
        <v>0.22864696000000001</v>
      </c>
      <c r="AF162" s="29">
        <v>0.214070924</v>
      </c>
      <c r="AG162" s="29">
        <v>0.2116603</v>
      </c>
      <c r="AH162" s="29">
        <v>0.21736944999999999</v>
      </c>
      <c r="AI162" s="29">
        <v>0.22296748999999999</v>
      </c>
      <c r="AJ162" s="29">
        <v>0.22464128999999999</v>
      </c>
      <c r="AK162" s="3">
        <f t="shared" si="2"/>
        <v>0.20738351507142858</v>
      </c>
      <c r="AM162" s="15" t="s">
        <v>108</v>
      </c>
      <c r="AO162" s="2">
        <f>SUM(S159:AB167)/54</f>
        <v>0.23076513277777783</v>
      </c>
      <c r="AP162" s="1">
        <f>((AK162-AK$14)*100)/AK$14</f>
        <v>-8.5773163045360423</v>
      </c>
      <c r="AR162" s="15" t="s">
        <v>108</v>
      </c>
      <c r="AS162" s="2"/>
      <c r="AT162" s="1">
        <f>((AO162-AO$14)*100)/AO$14</f>
        <v>-9.7798562470339192</v>
      </c>
    </row>
    <row r="163" spans="1:46" x14ac:dyDescent="0.25">
      <c r="A163" s="29">
        <v>0.242097116</v>
      </c>
      <c r="B163" s="30">
        <v>0.222570714</v>
      </c>
      <c r="C163" s="29" t="s">
        <v>0</v>
      </c>
      <c r="D163" s="29" t="s">
        <v>0</v>
      </c>
      <c r="E163" s="34">
        <v>0.23285711000000001</v>
      </c>
      <c r="F163" s="34">
        <v>0.22446883000000001</v>
      </c>
      <c r="G163" s="34">
        <v>0.19910002500000001</v>
      </c>
      <c r="H163" s="34">
        <v>0.18004516600000001</v>
      </c>
      <c r="I163" s="34">
        <v>0.17584981</v>
      </c>
      <c r="J163" s="34">
        <v>0.17373018000000001</v>
      </c>
      <c r="K163" s="34">
        <v>0.17784276399999999</v>
      </c>
      <c r="L163" s="34">
        <v>0.18194350500000001</v>
      </c>
      <c r="M163" s="34">
        <v>0.18802409</v>
      </c>
      <c r="N163" s="34">
        <v>0.19312193999999999</v>
      </c>
      <c r="O163" s="34">
        <v>0.19866832000000001</v>
      </c>
      <c r="P163" s="34">
        <v>0.203825955</v>
      </c>
      <c r="Q163" s="34">
        <v>0.208087994</v>
      </c>
      <c r="R163" s="34">
        <v>0.21997728999999999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0.21662960000000001</v>
      </c>
      <c r="X163" s="35">
        <v>0.210543645</v>
      </c>
      <c r="Y163" s="35">
        <v>0.21553655999999999</v>
      </c>
      <c r="Z163" s="35">
        <v>0.22690001000000001</v>
      </c>
      <c r="AA163" s="35">
        <v>0.27284156599999998</v>
      </c>
      <c r="AB163" s="35" t="s">
        <v>0</v>
      </c>
      <c r="AC163" s="36" t="s">
        <v>0</v>
      </c>
      <c r="AD163" s="29" t="s">
        <v>0</v>
      </c>
      <c r="AE163" s="29">
        <v>0.21936032999999999</v>
      </c>
      <c r="AF163" s="29">
        <v>0.22289053</v>
      </c>
      <c r="AG163" s="29">
        <v>0.22784981400000001</v>
      </c>
      <c r="AH163" s="29">
        <v>0.23748158999999999</v>
      </c>
      <c r="AI163" s="29">
        <v>0.24628903499999999</v>
      </c>
      <c r="AJ163" s="29">
        <v>0.25263111999999999</v>
      </c>
      <c r="AK163" s="3">
        <f t="shared" si="2"/>
        <v>0.2137468373703704</v>
      </c>
      <c r="AM163" s="16" t="s">
        <v>117</v>
      </c>
      <c r="AO163" s="7">
        <f>(SUM(AC154:AJ176)+SUM(A154:D167))/173</f>
        <v>0.23968823312716758</v>
      </c>
      <c r="AP163" s="2">
        <f>((AK163-AK$15)*100)/AK$15</f>
        <v>-9.4602956294193472</v>
      </c>
      <c r="AR163" s="16" t="s">
        <v>117</v>
      </c>
      <c r="AS163" s="2"/>
      <c r="AT163" s="1">
        <f>((AO163-AO$15)*100)/AO$15</f>
        <v>-8.3286395028459186</v>
      </c>
    </row>
    <row r="164" spans="1:46" x14ac:dyDescent="0.25">
      <c r="A164" s="29">
        <v>0.26642875999999999</v>
      </c>
      <c r="B164" s="30">
        <v>0.23455411000000001</v>
      </c>
      <c r="C164" s="29" t="s">
        <v>0</v>
      </c>
      <c r="D164" s="29" t="s">
        <v>0</v>
      </c>
      <c r="E164" s="34">
        <v>0.21014032999999999</v>
      </c>
      <c r="F164" s="34">
        <v>0.22175072000000001</v>
      </c>
      <c r="G164" s="34">
        <v>0.196006136</v>
      </c>
      <c r="H164" s="34">
        <v>0.18691147399999999</v>
      </c>
      <c r="I164" s="34">
        <v>0.17336947</v>
      </c>
      <c r="J164" s="34">
        <v>0.17152056800000001</v>
      </c>
      <c r="K164" s="34">
        <v>0.17299434999999999</v>
      </c>
      <c r="L164" s="34">
        <v>0.17657086</v>
      </c>
      <c r="M164" s="34">
        <v>0.18588373</v>
      </c>
      <c r="N164" s="34">
        <v>0.19835931600000001</v>
      </c>
      <c r="O164" s="34">
        <v>0.20585107999999999</v>
      </c>
      <c r="P164" s="34">
        <v>0.215613996</v>
      </c>
      <c r="Q164" s="34">
        <v>0.22410833999999999</v>
      </c>
      <c r="R164" s="34">
        <v>0.25231814400000002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0.21556271499999999</v>
      </c>
      <c r="X164" s="35">
        <v>0.21706001999999999</v>
      </c>
      <c r="Y164" s="35">
        <v>0.23357470999999999</v>
      </c>
      <c r="Z164" s="35">
        <v>0.24162723</v>
      </c>
      <c r="AA164" s="35">
        <v>0.26780433999999997</v>
      </c>
      <c r="AB164" s="35" t="s">
        <v>0</v>
      </c>
      <c r="AC164" s="36" t="s">
        <v>0</v>
      </c>
      <c r="AD164" s="29" t="s">
        <v>0</v>
      </c>
      <c r="AE164" s="29">
        <v>0.21251940999999999</v>
      </c>
      <c r="AF164" s="29">
        <v>0.21835006000000001</v>
      </c>
      <c r="AG164" s="29">
        <v>0.22898623000000001</v>
      </c>
      <c r="AH164" s="29">
        <v>0.25145010000000001</v>
      </c>
      <c r="AI164" s="29">
        <v>0.25840421000000002</v>
      </c>
      <c r="AJ164" s="29">
        <v>0.26447124399999999</v>
      </c>
      <c r="AK164" s="3">
        <f t="shared" si="2"/>
        <v>0.21859969085185185</v>
      </c>
      <c r="AM164" t="s">
        <v>118</v>
      </c>
      <c r="AO164" s="2">
        <f>((SUM(A150:Z183)+SUM(AA150:AJ176))/895)</f>
        <v>0.23529623423687177</v>
      </c>
      <c r="AP164" s="2">
        <f>((AK164-AK$16)*100)/AK$16</f>
        <v>-9.7604575773295235</v>
      </c>
      <c r="AR164" t="s">
        <v>118</v>
      </c>
      <c r="AT164" s="1">
        <f>((AO164-AO$16)*100)/AO$16</f>
        <v>-8.2565956404533978</v>
      </c>
    </row>
    <row r="165" spans="1:46" x14ac:dyDescent="0.25">
      <c r="A165" s="29">
        <v>0.28860279599999999</v>
      </c>
      <c r="B165" s="30">
        <v>0.249568296</v>
      </c>
      <c r="C165" s="29">
        <v>0.18867587499999999</v>
      </c>
      <c r="D165" s="29">
        <v>0.19581671</v>
      </c>
      <c r="E165" s="34">
        <v>0.20961866500000001</v>
      </c>
      <c r="F165" s="34">
        <v>0.21800006</v>
      </c>
      <c r="G165" s="34">
        <v>0.20083512000000001</v>
      </c>
      <c r="H165" s="34">
        <v>0.19708771999999999</v>
      </c>
      <c r="I165" s="34">
        <v>0.17775925000000001</v>
      </c>
      <c r="J165" s="34">
        <v>0.17792009</v>
      </c>
      <c r="K165" s="34">
        <v>0.17554528</v>
      </c>
      <c r="L165" s="34">
        <v>0.180217406</v>
      </c>
      <c r="M165" s="34">
        <v>0.19334999</v>
      </c>
      <c r="N165" s="34">
        <v>0.21101633</v>
      </c>
      <c r="O165" s="34">
        <v>0.23270850000000001</v>
      </c>
      <c r="P165" s="34">
        <v>0.25317384999999998</v>
      </c>
      <c r="Q165" s="34">
        <v>0.25391282999999998</v>
      </c>
      <c r="R165" s="34">
        <v>0.26643907999999999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0.21228000999999999</v>
      </c>
      <c r="X165" s="35">
        <v>0.22590919600000001</v>
      </c>
      <c r="Y165" s="35">
        <v>0.27486727</v>
      </c>
      <c r="Z165" s="35">
        <v>0.28348663000000002</v>
      </c>
      <c r="AA165" s="35">
        <v>0.27127796999999998</v>
      </c>
      <c r="AB165" s="35" t="s">
        <v>0</v>
      </c>
      <c r="AC165" s="36" t="s">
        <v>0</v>
      </c>
      <c r="AD165" s="29" t="s">
        <v>0</v>
      </c>
      <c r="AE165" s="29">
        <v>0.20941108</v>
      </c>
      <c r="AF165" s="29">
        <v>0.23775427399999999</v>
      </c>
      <c r="AG165" s="29">
        <v>0.23723996</v>
      </c>
      <c r="AH165" s="29">
        <v>0.25079335000000003</v>
      </c>
      <c r="AI165" s="29">
        <v>0.25795768000000002</v>
      </c>
      <c r="AJ165" s="29">
        <v>0.27017865000000002</v>
      </c>
      <c r="AK165" s="3">
        <f t="shared" si="2"/>
        <v>0.22763461786206896</v>
      </c>
      <c r="AM165" t="s">
        <v>119</v>
      </c>
      <c r="AP165" s="2">
        <f>((AK165-AK$17)*100)/AK$17</f>
        <v>-10.401092176024942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0.25603397999999999</v>
      </c>
      <c r="B166" s="30">
        <v>0.24000084599999999</v>
      </c>
      <c r="C166" s="29">
        <v>0.19052232399999999</v>
      </c>
      <c r="D166" s="29">
        <v>0.19109822500000001</v>
      </c>
      <c r="E166" s="34">
        <v>0.18914276999999999</v>
      </c>
      <c r="F166" s="34">
        <v>0.20339868999999999</v>
      </c>
      <c r="G166" s="34">
        <v>0.207883594</v>
      </c>
      <c r="H166" s="34">
        <v>0.19586616000000001</v>
      </c>
      <c r="I166" s="34">
        <v>0.190878465</v>
      </c>
      <c r="J166" s="34">
        <v>0.19384002</v>
      </c>
      <c r="K166" s="34">
        <v>0.19878143100000001</v>
      </c>
      <c r="L166" s="34">
        <v>0.203755134</v>
      </c>
      <c r="M166" s="34">
        <v>0.21644946000000001</v>
      </c>
      <c r="N166" s="34">
        <v>0.23871213999999999</v>
      </c>
      <c r="O166" s="34">
        <v>0.25612671999999997</v>
      </c>
      <c r="P166" s="34">
        <v>0.268554605</v>
      </c>
      <c r="Q166" s="34">
        <v>0.27523740000000002</v>
      </c>
      <c r="R166" s="34">
        <v>0.25857963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0.22262338000000001</v>
      </c>
      <c r="X166" s="35">
        <v>0.24809343</v>
      </c>
      <c r="Y166" s="35">
        <v>0.27515141500000001</v>
      </c>
      <c r="Z166" s="35">
        <v>0.29096951999999998</v>
      </c>
      <c r="AA166" s="35">
        <v>0.28602847999999997</v>
      </c>
      <c r="AB166" s="35" t="s">
        <v>0</v>
      </c>
      <c r="AC166" s="36" t="s">
        <v>0</v>
      </c>
      <c r="AD166" s="29" t="s">
        <v>0</v>
      </c>
      <c r="AE166" s="29">
        <v>0.209642566</v>
      </c>
      <c r="AF166" s="29">
        <v>0.24074791000000001</v>
      </c>
      <c r="AG166" s="29">
        <v>0.24365112</v>
      </c>
      <c r="AH166" s="29">
        <v>0.24466494999999999</v>
      </c>
      <c r="AI166" s="29">
        <v>0.26179170000000002</v>
      </c>
      <c r="AJ166" s="29">
        <v>0.26747020999999999</v>
      </c>
      <c r="AK166" s="3">
        <f t="shared" si="2"/>
        <v>0.2332998715517241</v>
      </c>
      <c r="AM166" t="s">
        <v>120</v>
      </c>
      <c r="AP166" s="2">
        <f>((AK166-AK$18)*100)/AK$18</f>
        <v>-10.676513198869358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0</v>
      </c>
      <c r="B167" s="30" t="s">
        <v>0</v>
      </c>
      <c r="C167" s="29">
        <v>0.18746857</v>
      </c>
      <c r="D167" s="29">
        <v>0.209516966</v>
      </c>
      <c r="E167" s="34">
        <v>0.21315556999999999</v>
      </c>
      <c r="F167" s="34">
        <v>0.20885132000000001</v>
      </c>
      <c r="G167" s="34">
        <v>0.197878796</v>
      </c>
      <c r="H167" s="34">
        <v>0.187243514</v>
      </c>
      <c r="I167" s="34">
        <v>0.18535867</v>
      </c>
      <c r="J167" s="34">
        <v>0.18800915000000001</v>
      </c>
      <c r="K167" s="34">
        <v>0.19141207499999999</v>
      </c>
      <c r="L167" s="34">
        <v>0.19446873000000001</v>
      </c>
      <c r="M167" s="34">
        <v>0.20123783000000001</v>
      </c>
      <c r="N167" s="34">
        <v>0.20837824599999999</v>
      </c>
      <c r="O167" s="34">
        <v>0.21745587</v>
      </c>
      <c r="P167" s="34">
        <v>0.24289483000000001</v>
      </c>
      <c r="Q167" s="34">
        <v>0.26439665600000001</v>
      </c>
      <c r="R167" s="34">
        <v>0.26655358000000001</v>
      </c>
      <c r="S167" s="35" t="s">
        <v>0</v>
      </c>
      <c r="T167" s="35" t="s">
        <v>0</v>
      </c>
      <c r="U167" s="35" t="s">
        <v>0</v>
      </c>
      <c r="V167" s="35">
        <v>0.19695180000000001</v>
      </c>
      <c r="W167" s="35">
        <v>0.20077746499999999</v>
      </c>
      <c r="X167" s="35">
        <v>0.20290805000000001</v>
      </c>
      <c r="Y167" s="35">
        <v>0.21843646999999999</v>
      </c>
      <c r="Z167" s="35">
        <v>0.246351086</v>
      </c>
      <c r="AA167" s="35">
        <v>0.27827701399999999</v>
      </c>
      <c r="AB167" s="35" t="s">
        <v>0</v>
      </c>
      <c r="AC167" s="36" t="s">
        <v>0</v>
      </c>
      <c r="AD167" s="29" t="s">
        <v>0</v>
      </c>
      <c r="AE167" s="29">
        <v>0.22419345399999999</v>
      </c>
      <c r="AF167" s="29">
        <v>0.23494939500000001</v>
      </c>
      <c r="AG167" s="29">
        <v>0.21432783</v>
      </c>
      <c r="AH167" s="29">
        <v>0.23652632600000001</v>
      </c>
      <c r="AI167" s="29">
        <v>0.24320928999999999</v>
      </c>
      <c r="AJ167" s="29">
        <v>0.240122955</v>
      </c>
      <c r="AK167" s="3">
        <f t="shared" si="2"/>
        <v>0.21790398242857148</v>
      </c>
      <c r="AM167" t="s">
        <v>121</v>
      </c>
      <c r="AO167" s="2">
        <f>SUM(U182:W183)/6</f>
        <v>0.2546761758333333</v>
      </c>
      <c r="AP167" s="2">
        <f>((AK167-AK$19)*100)/AK$19</f>
        <v>-10.862235224585625</v>
      </c>
      <c r="AR167" t="s">
        <v>124</v>
      </c>
      <c r="AT167" s="1">
        <f>((AO167-AO$19)*100)/AO$19</f>
        <v>-8.662411135520431</v>
      </c>
    </row>
    <row r="168" spans="1:46" x14ac:dyDescent="0.25">
      <c r="A168" t="s">
        <v>0</v>
      </c>
      <c r="B168" s="37" t="s">
        <v>0</v>
      </c>
      <c r="C168" s="34">
        <v>0.20923453</v>
      </c>
      <c r="D168" s="34">
        <v>0.20512946600000001</v>
      </c>
      <c r="E168" s="34">
        <v>0.206906594</v>
      </c>
      <c r="F168" s="34">
        <v>0.19487818000000001</v>
      </c>
      <c r="G168" s="34">
        <v>0.19309786000000001</v>
      </c>
      <c r="H168" s="34">
        <v>0.19004202000000001</v>
      </c>
      <c r="I168" s="34">
        <v>0.19411945999999999</v>
      </c>
      <c r="J168" s="34">
        <v>0.19951105</v>
      </c>
      <c r="K168" s="34">
        <v>0.20007478000000001</v>
      </c>
      <c r="L168" s="34">
        <v>0.20028538600000001</v>
      </c>
      <c r="M168" s="34">
        <v>0.20360924999999999</v>
      </c>
      <c r="N168" s="34">
        <v>0.20921416000000001</v>
      </c>
      <c r="O168" s="34">
        <v>0.21737412</v>
      </c>
      <c r="P168" s="34">
        <v>0.24381552000000001</v>
      </c>
      <c r="Q168" s="34">
        <v>0.25744088999999998</v>
      </c>
      <c r="R168" s="34">
        <v>0.25607871999999998</v>
      </c>
      <c r="S168" s="35" t="s">
        <v>0</v>
      </c>
      <c r="T168" s="35" t="s">
        <v>0</v>
      </c>
      <c r="U168" s="35" t="s">
        <v>0</v>
      </c>
      <c r="V168" s="35">
        <v>0.23561072599999999</v>
      </c>
      <c r="W168" s="35">
        <v>0.20399595400000001</v>
      </c>
      <c r="X168" s="35">
        <v>0.20633669900000001</v>
      </c>
      <c r="Y168" s="35">
        <v>0.21474575000000001</v>
      </c>
      <c r="Z168" s="35">
        <v>0.24381936000000001</v>
      </c>
      <c r="AA168" s="35">
        <v>0.28120549</v>
      </c>
      <c r="AB168" s="35" t="s">
        <v>0</v>
      </c>
      <c r="AC168" s="36" t="s">
        <v>0</v>
      </c>
      <c r="AD168" s="29" t="s">
        <v>0</v>
      </c>
      <c r="AE168" s="29">
        <v>0.27587672400000002</v>
      </c>
      <c r="AF168" s="29">
        <v>0.24170483000000001</v>
      </c>
      <c r="AG168" s="29">
        <v>0.22726521</v>
      </c>
      <c r="AH168" s="29">
        <v>0.21819077000000001</v>
      </c>
      <c r="AI168" s="29">
        <v>0.214370746</v>
      </c>
      <c r="AJ168" s="29">
        <v>0.23691889399999999</v>
      </c>
      <c r="AK168" s="3">
        <f t="shared" si="2"/>
        <v>0.22074475496428564</v>
      </c>
      <c r="AP168" s="2">
        <f>((AK168-AK$20)*100)/AK$20</f>
        <v>-9.95359300149563</v>
      </c>
    </row>
    <row r="169" spans="1:46" x14ac:dyDescent="0.25">
      <c r="A169" t="s">
        <v>0</v>
      </c>
      <c r="B169" s="37">
        <v>0.207242489</v>
      </c>
      <c r="C169" s="34">
        <v>0.19164353000000001</v>
      </c>
      <c r="D169" s="34">
        <v>0.19773821599999999</v>
      </c>
      <c r="E169" s="34">
        <v>0.18692132</v>
      </c>
      <c r="F169" s="34">
        <v>0.19011826800000001</v>
      </c>
      <c r="G169" s="34">
        <v>0.19726211499999999</v>
      </c>
      <c r="H169" s="34">
        <v>0.205069586</v>
      </c>
      <c r="I169" s="34">
        <v>0.22868741000000001</v>
      </c>
      <c r="J169" s="34">
        <v>0.24756088000000001</v>
      </c>
      <c r="K169" s="34">
        <v>0.25477184000000003</v>
      </c>
      <c r="L169" s="34">
        <v>0.26098792599999998</v>
      </c>
      <c r="M169" s="34">
        <v>0.26062754999999999</v>
      </c>
      <c r="N169" s="34">
        <v>0.25786867000000002</v>
      </c>
      <c r="O169" s="34">
        <v>0.25255592599999999</v>
      </c>
      <c r="P169" s="34">
        <v>0.25458731000000001</v>
      </c>
      <c r="Q169" s="34">
        <v>0.25351013</v>
      </c>
      <c r="R169" s="34">
        <v>0.25653430500000002</v>
      </c>
      <c r="S169" s="35" t="s">
        <v>0</v>
      </c>
      <c r="T169" s="35" t="s">
        <v>0</v>
      </c>
      <c r="U169" s="35">
        <v>0.20626227499999999</v>
      </c>
      <c r="V169" s="35">
        <v>0.22170708</v>
      </c>
      <c r="W169" s="35">
        <v>0.24344444600000001</v>
      </c>
      <c r="X169" s="35">
        <v>0.25197958599999998</v>
      </c>
      <c r="Y169" s="35">
        <v>0.24517518599999999</v>
      </c>
      <c r="Z169" s="35">
        <v>0.218097754</v>
      </c>
      <c r="AA169" s="35">
        <v>0.24017362</v>
      </c>
      <c r="AB169" s="35" t="s">
        <v>0</v>
      </c>
      <c r="AC169" s="36" t="s">
        <v>0</v>
      </c>
      <c r="AD169" s="29" t="s">
        <v>0</v>
      </c>
      <c r="AE169" s="29">
        <v>0.225157934</v>
      </c>
      <c r="AF169" s="29">
        <v>0.24289240000000001</v>
      </c>
      <c r="AG169" s="29">
        <v>0.21129216000000001</v>
      </c>
      <c r="AH169" s="29">
        <v>0.20963010500000001</v>
      </c>
      <c r="AI169" s="29">
        <v>0.21187789000000001</v>
      </c>
      <c r="AJ169" s="29">
        <v>0.23421068</v>
      </c>
      <c r="AK169" s="3">
        <f t="shared" si="2"/>
        <v>0.22885295290000005</v>
      </c>
      <c r="AO169" s="49"/>
      <c r="AP169" s="2">
        <f>((AK169-AK$21)*100)/AK$21</f>
        <v>-10.239365597828865</v>
      </c>
    </row>
    <row r="170" spans="1:46" x14ac:dyDescent="0.25">
      <c r="A170" t="s">
        <v>0</v>
      </c>
      <c r="B170" s="37">
        <v>0.192987674</v>
      </c>
      <c r="C170" s="34">
        <v>0.17533481000000001</v>
      </c>
      <c r="D170" s="34">
        <v>0.171091565</v>
      </c>
      <c r="E170" s="34">
        <v>0.16754854</v>
      </c>
      <c r="F170" s="34">
        <v>0.17746983</v>
      </c>
      <c r="G170" s="34">
        <v>0.18734868499999999</v>
      </c>
      <c r="H170" s="34">
        <v>0.19787506499999999</v>
      </c>
      <c r="I170" s="34">
        <v>0.21214955999999999</v>
      </c>
      <c r="J170" s="34">
        <v>0.22780247000000001</v>
      </c>
      <c r="K170" s="34">
        <v>0.24753330000000001</v>
      </c>
      <c r="L170" s="34">
        <v>0.25576986499999999</v>
      </c>
      <c r="M170" s="34">
        <v>0.26113279</v>
      </c>
      <c r="N170" s="34">
        <v>0.26204730999999998</v>
      </c>
      <c r="O170" s="34">
        <v>0.26515777000000001</v>
      </c>
      <c r="P170" s="34">
        <v>0.263354596</v>
      </c>
      <c r="Q170" s="34">
        <v>0.26249465</v>
      </c>
      <c r="R170" s="34">
        <v>0.28402255399999998</v>
      </c>
      <c r="S170" s="35" t="s">
        <v>0</v>
      </c>
      <c r="T170" s="35" t="s">
        <v>0</v>
      </c>
      <c r="U170" s="35">
        <v>0.21379601000000001</v>
      </c>
      <c r="V170" s="35">
        <v>0.22268941</v>
      </c>
      <c r="W170" s="35">
        <v>0.21770898599999999</v>
      </c>
      <c r="X170" s="35">
        <v>0.22345593999999999</v>
      </c>
      <c r="Y170" s="35">
        <v>0.26328532999999998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0.25826830000000001</v>
      </c>
      <c r="AG170" s="29">
        <v>0.20746267400000001</v>
      </c>
      <c r="AH170" s="29">
        <v>0.24492701</v>
      </c>
      <c r="AI170" s="29">
        <v>0.24263787000000001</v>
      </c>
      <c r="AJ170" s="29">
        <v>0.23077655</v>
      </c>
      <c r="AK170" s="3">
        <f t="shared" si="2"/>
        <v>0.22726404125925923</v>
      </c>
      <c r="AP170" s="2">
        <f>((AK170-AK$22)*100)/AK$22</f>
        <v>-10.934302749271382</v>
      </c>
    </row>
    <row r="171" spans="1:46" x14ac:dyDescent="0.25">
      <c r="A171" t="s">
        <v>0</v>
      </c>
      <c r="B171" s="37">
        <v>0.18794386399999999</v>
      </c>
      <c r="C171" s="34">
        <v>0.16972158000000001</v>
      </c>
      <c r="D171" s="34">
        <v>0.17295689</v>
      </c>
      <c r="E171" s="34">
        <v>0.16777230000000001</v>
      </c>
      <c r="F171" s="34">
        <v>0.17320393000000001</v>
      </c>
      <c r="G171" s="34">
        <v>0.18218735999999999</v>
      </c>
      <c r="H171" s="34">
        <v>0.18474594999999999</v>
      </c>
      <c r="I171" s="34">
        <v>0.19045531399999999</v>
      </c>
      <c r="J171" s="34">
        <v>0.19633095</v>
      </c>
      <c r="K171" s="34">
        <v>0.20592907999999999</v>
      </c>
      <c r="L171" s="34">
        <v>0.20835545999999999</v>
      </c>
      <c r="M171" s="34">
        <v>0.21583748999999999</v>
      </c>
      <c r="N171" s="34">
        <v>0.22464353400000001</v>
      </c>
      <c r="O171" s="34">
        <v>0.21832913000000001</v>
      </c>
      <c r="P171" s="34">
        <v>0.23175804999999999</v>
      </c>
      <c r="Q171" s="34">
        <v>0.26665430000000001</v>
      </c>
      <c r="R171" s="34">
        <v>0.26306671999999998</v>
      </c>
      <c r="S171" s="35" t="s">
        <v>0</v>
      </c>
      <c r="T171" s="35">
        <v>0.24568220499999999</v>
      </c>
      <c r="U171" s="35">
        <v>0.21442997</v>
      </c>
      <c r="V171" s="35">
        <v>0.20568769000000001</v>
      </c>
      <c r="W171" s="35">
        <v>0.20885233</v>
      </c>
      <c r="X171" s="35">
        <v>0.204746436</v>
      </c>
      <c r="Y171" s="35">
        <v>0.194832695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0.26243095</v>
      </c>
      <c r="AG171" s="29">
        <v>0.23301189</v>
      </c>
      <c r="AH171" s="29">
        <v>0.24163631999999999</v>
      </c>
      <c r="AI171" s="29">
        <v>0.25739255999999999</v>
      </c>
      <c r="AJ171" s="29">
        <v>0.23656443399999999</v>
      </c>
      <c r="AK171" s="3">
        <f t="shared" si="2"/>
        <v>0.21304140649999997</v>
      </c>
      <c r="AP171" s="2">
        <f>((AK171-AK$23)*100)/AK$23</f>
        <v>-9.7179016663697197</v>
      </c>
    </row>
    <row r="172" spans="1:46" x14ac:dyDescent="0.25">
      <c r="A172" t="s">
        <v>0</v>
      </c>
      <c r="B172" s="37">
        <v>0.20550512000000001</v>
      </c>
      <c r="C172" s="34">
        <v>0.17548155500000001</v>
      </c>
      <c r="D172" s="34">
        <v>0.17295433599999999</v>
      </c>
      <c r="E172" s="34">
        <v>0.169213476</v>
      </c>
      <c r="F172" s="34">
        <v>0.17376015</v>
      </c>
      <c r="G172" s="34">
        <v>0.18015328</v>
      </c>
      <c r="H172" s="34">
        <v>0.1888755</v>
      </c>
      <c r="I172" s="34">
        <v>0.19369083000000001</v>
      </c>
      <c r="J172" s="34">
        <v>0.19558803999999999</v>
      </c>
      <c r="K172" s="34">
        <v>0.199200714</v>
      </c>
      <c r="L172" s="34">
        <v>0.206368095</v>
      </c>
      <c r="M172" s="34">
        <v>0.21182375000000001</v>
      </c>
      <c r="N172" s="34">
        <v>0.21195066000000001</v>
      </c>
      <c r="O172" s="34">
        <v>0.20981894000000001</v>
      </c>
      <c r="P172" s="34">
        <v>0.24428298000000001</v>
      </c>
      <c r="Q172" s="34">
        <v>0.26556405999999999</v>
      </c>
      <c r="R172" s="34" t="s">
        <v>0</v>
      </c>
      <c r="S172" s="35">
        <v>0.23149248</v>
      </c>
      <c r="T172" s="35">
        <v>0.20771396</v>
      </c>
      <c r="U172" s="35">
        <v>0.19484636499999999</v>
      </c>
      <c r="V172" s="35">
        <v>0.19872332500000001</v>
      </c>
      <c r="W172" s="35">
        <v>0.20064407000000001</v>
      </c>
      <c r="X172" s="35">
        <v>0.20029728499999999</v>
      </c>
      <c r="Y172" s="35">
        <v>0.19411021000000001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0.25777085</v>
      </c>
      <c r="AG172" s="29">
        <v>0.23150604999999999</v>
      </c>
      <c r="AH172" s="29">
        <v>0.2761266</v>
      </c>
      <c r="AI172" s="29">
        <v>0.26086197999999999</v>
      </c>
      <c r="AJ172" s="29">
        <v>0.25371512400000001</v>
      </c>
      <c r="AK172" s="3">
        <f t="shared" si="2"/>
        <v>0.21114427803571428</v>
      </c>
      <c r="AP172" s="2">
        <f>((AK172-AK$24)*100)/AK$24</f>
        <v>-9.6113482384302422</v>
      </c>
    </row>
    <row r="173" spans="1:46" x14ac:dyDescent="0.25">
      <c r="A173" t="s">
        <v>0</v>
      </c>
      <c r="B173" s="37">
        <v>0.212369946</v>
      </c>
      <c r="C173" s="34">
        <v>0.19596247</v>
      </c>
      <c r="D173" s="34">
        <v>0.18508659499999999</v>
      </c>
      <c r="E173" s="34">
        <v>0.17731724500000001</v>
      </c>
      <c r="F173" s="34">
        <v>0.17856589</v>
      </c>
      <c r="G173" s="34">
        <v>0.18153721</v>
      </c>
      <c r="H173" s="34">
        <v>0.18772443</v>
      </c>
      <c r="I173" s="34">
        <v>0.19168931</v>
      </c>
      <c r="J173" s="34">
        <v>0.19315827399999999</v>
      </c>
      <c r="K173" s="34">
        <v>0.194875995</v>
      </c>
      <c r="L173" s="34">
        <v>0.19954969</v>
      </c>
      <c r="M173" s="34">
        <v>0.203534675</v>
      </c>
      <c r="N173" s="34">
        <v>0.20666511000000001</v>
      </c>
      <c r="O173" s="34">
        <v>0.20885782</v>
      </c>
      <c r="P173" s="38">
        <v>0.2252913</v>
      </c>
      <c r="Q173" s="38" t="s">
        <v>0</v>
      </c>
      <c r="R173" s="38">
        <v>0.25220378999999998</v>
      </c>
      <c r="S173" s="35">
        <v>0.20584060000000001</v>
      </c>
      <c r="T173" s="35">
        <v>0.19921415000000001</v>
      </c>
      <c r="U173" s="35">
        <v>0.19581363500000001</v>
      </c>
      <c r="V173" s="35">
        <v>0.19601845000000001</v>
      </c>
      <c r="W173" s="35">
        <v>0.19844097999999999</v>
      </c>
      <c r="X173" s="35">
        <v>0.20177118599999999</v>
      </c>
      <c r="Y173" s="35">
        <v>0.20664063999999999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0.25366281000000002</v>
      </c>
      <c r="AG173" s="29">
        <v>0.23336253600000001</v>
      </c>
      <c r="AH173" s="29" t="s">
        <v>0</v>
      </c>
      <c r="AI173" s="29">
        <v>0.24948312</v>
      </c>
      <c r="AJ173" s="29">
        <v>0.26460646999999998</v>
      </c>
      <c r="AK173" s="3">
        <f t="shared" si="2"/>
        <v>0.20737941951851852</v>
      </c>
      <c r="AP173" s="2">
        <f>((AK173-AK$25)*100)/AK$25</f>
        <v>-8.7359521304234153</v>
      </c>
    </row>
    <row r="174" spans="1:46" x14ac:dyDescent="0.25">
      <c r="A174" t="s">
        <v>0</v>
      </c>
      <c r="B174" s="37">
        <v>0.20910544</v>
      </c>
      <c r="C174" s="34">
        <v>0.19806686400000001</v>
      </c>
      <c r="D174" s="34">
        <v>0.18784049</v>
      </c>
      <c r="E174" s="34">
        <v>0.18003524900000001</v>
      </c>
      <c r="F174" s="34">
        <v>0.18155395499999999</v>
      </c>
      <c r="G174" s="34">
        <v>0.18416911999999999</v>
      </c>
      <c r="H174" s="34">
        <v>0.18849515</v>
      </c>
      <c r="I174" s="34">
        <v>0.19460953</v>
      </c>
      <c r="J174" s="34">
        <v>0.195101196</v>
      </c>
      <c r="K174" s="34">
        <v>0.19812901999999999</v>
      </c>
      <c r="L174" s="34">
        <v>0.20043968000000001</v>
      </c>
      <c r="M174" s="34">
        <v>0.20231126999999999</v>
      </c>
      <c r="N174" s="34">
        <v>0.20193061600000001</v>
      </c>
      <c r="O174" s="34">
        <v>0.20447067399999999</v>
      </c>
      <c r="P174" s="38" t="s">
        <v>0</v>
      </c>
      <c r="Q174" s="38">
        <v>0.23252023399999999</v>
      </c>
      <c r="R174" s="38">
        <v>0.22693849499999999</v>
      </c>
      <c r="S174" s="35">
        <v>0.21095382500000001</v>
      </c>
      <c r="T174" s="35">
        <v>0.198926926</v>
      </c>
      <c r="U174" s="35">
        <v>0.19390458999999999</v>
      </c>
      <c r="V174" s="35">
        <v>0.19738596999999999</v>
      </c>
      <c r="W174" s="35">
        <v>0.20107415000000001</v>
      </c>
      <c r="X174" s="35">
        <v>0.20323290999999999</v>
      </c>
      <c r="Y174" s="35">
        <v>0.21268097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0.29042448399999998</v>
      </c>
      <c r="AG174" s="29">
        <v>0.24290245999999999</v>
      </c>
      <c r="AH174" s="29" t="s">
        <v>0</v>
      </c>
      <c r="AI174" s="29" t="s">
        <v>0</v>
      </c>
      <c r="AJ174" s="29" t="s">
        <v>0</v>
      </c>
      <c r="AK174" s="3">
        <f t="shared" si="2"/>
        <v>0.20548813071999994</v>
      </c>
      <c r="AP174" s="2">
        <f>((AK174-AK$26)*100)/AK$26</f>
        <v>-8.2846438341573503</v>
      </c>
    </row>
    <row r="175" spans="1:46" x14ac:dyDescent="0.25">
      <c r="A175" t="s">
        <v>0</v>
      </c>
      <c r="B175" s="37" t="s">
        <v>0</v>
      </c>
      <c r="C175" s="34">
        <v>0.20351340000000001</v>
      </c>
      <c r="D175" s="34">
        <v>0.19087188599999999</v>
      </c>
      <c r="E175" s="34">
        <v>0.18128088000000001</v>
      </c>
      <c r="F175" s="34">
        <v>0.18251783999999999</v>
      </c>
      <c r="G175" s="34">
        <v>0.18803396999999999</v>
      </c>
      <c r="H175" s="34">
        <v>0.19506188999999999</v>
      </c>
      <c r="I175" s="34">
        <v>0.19930275</v>
      </c>
      <c r="J175" s="34">
        <v>0.20110263</v>
      </c>
      <c r="K175" s="34">
        <v>0.20286791000000001</v>
      </c>
      <c r="L175" s="34">
        <v>0.20508757999999999</v>
      </c>
      <c r="M175" s="34">
        <v>0.20550201600000001</v>
      </c>
      <c r="N175" s="34">
        <v>0.20268385</v>
      </c>
      <c r="O175" s="34">
        <v>0.209511105</v>
      </c>
      <c r="P175" s="38" t="s">
        <v>0</v>
      </c>
      <c r="Q175" s="38">
        <v>0.22990843</v>
      </c>
      <c r="R175" s="38">
        <v>0.21886725000000001</v>
      </c>
      <c r="S175" s="35">
        <v>0.20709580999999999</v>
      </c>
      <c r="T175" s="35">
        <v>0.197912845</v>
      </c>
      <c r="U175" s="35">
        <v>0.19648153500000001</v>
      </c>
      <c r="V175" s="35">
        <v>0.20136353000000001</v>
      </c>
      <c r="W175" s="35">
        <v>0.20563260999999999</v>
      </c>
      <c r="X175" s="35">
        <v>0.208689345</v>
      </c>
      <c r="Y175" s="35">
        <v>0.21643488599999999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0.27094170000000001</v>
      </c>
      <c r="AG175" s="29">
        <v>0.24519948</v>
      </c>
      <c r="AH175" s="29" t="s">
        <v>0</v>
      </c>
      <c r="AI175" s="29" t="s">
        <v>0</v>
      </c>
      <c r="AJ175" s="29" t="s">
        <v>0</v>
      </c>
      <c r="AK175" s="3">
        <f t="shared" si="2"/>
        <v>0.20691104699999999</v>
      </c>
      <c r="AP175" s="2">
        <f>((AK175-AK$27)*100)/AK$27</f>
        <v>-8.0833187692523563</v>
      </c>
    </row>
    <row r="176" spans="1:46" x14ac:dyDescent="0.25">
      <c r="A176" t="s">
        <v>0</v>
      </c>
      <c r="B176" s="37" t="s">
        <v>0</v>
      </c>
      <c r="C176" s="34">
        <v>0.24246155</v>
      </c>
      <c r="D176" s="34">
        <v>0.19504416999999999</v>
      </c>
      <c r="E176" s="34">
        <v>0.18111033000000001</v>
      </c>
      <c r="F176" s="34">
        <v>0.177968084</v>
      </c>
      <c r="G176" s="34">
        <v>0.17170836</v>
      </c>
      <c r="H176" s="34">
        <v>0.18621378</v>
      </c>
      <c r="I176" s="34">
        <v>0.196119024</v>
      </c>
      <c r="J176" s="34">
        <v>0.20232399000000001</v>
      </c>
      <c r="K176" s="34">
        <v>0.20584524000000001</v>
      </c>
      <c r="L176" s="34">
        <v>0.20799087999999999</v>
      </c>
      <c r="M176" s="34">
        <v>0.20894141999999999</v>
      </c>
      <c r="N176" s="34">
        <v>0.21311691999999999</v>
      </c>
      <c r="O176" s="34">
        <v>0.21745006</v>
      </c>
      <c r="P176" s="38" t="s">
        <v>0</v>
      </c>
      <c r="Q176" s="38">
        <v>0.23291447000000001</v>
      </c>
      <c r="R176" s="38">
        <v>0.22328616000000001</v>
      </c>
      <c r="S176" s="35">
        <v>0.22380719600000001</v>
      </c>
      <c r="T176" s="35">
        <v>0.197351</v>
      </c>
      <c r="U176" s="35">
        <v>0.19677743</v>
      </c>
      <c r="V176" s="35">
        <v>0.20314946</v>
      </c>
      <c r="W176" s="35">
        <v>0.20895282000000001</v>
      </c>
      <c r="X176" s="35">
        <v>0.21252603</v>
      </c>
      <c r="Y176" s="35">
        <v>0.21390882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0.20540759972727277</v>
      </c>
      <c r="AP176" s="2">
        <f>((AK176-AK$28)*100)/AK$28</f>
        <v>-8.2146913504519095</v>
      </c>
    </row>
    <row r="177" spans="1:42" x14ac:dyDescent="0.25">
      <c r="A177" s="32" t="s">
        <v>0</v>
      </c>
      <c r="B177" s="39" t="s">
        <v>0</v>
      </c>
      <c r="C177" s="32">
        <v>0.23509764999999999</v>
      </c>
      <c r="D177" s="32">
        <v>0.20184865399999999</v>
      </c>
      <c r="E177" s="32">
        <v>0.20649405000000001</v>
      </c>
      <c r="F177" s="32">
        <v>0.20974753400000001</v>
      </c>
      <c r="G177" s="32">
        <v>0.21810131499999999</v>
      </c>
      <c r="H177" s="32">
        <v>0.22221579599999999</v>
      </c>
      <c r="I177" s="32">
        <v>0.23077682499999999</v>
      </c>
      <c r="J177" s="32">
        <v>0.22750102999999999</v>
      </c>
      <c r="K177" s="32">
        <v>0.21738627999999999</v>
      </c>
      <c r="L177" s="32">
        <v>0.20960002999999999</v>
      </c>
      <c r="M177" s="32">
        <v>0.21678084</v>
      </c>
      <c r="N177" s="32">
        <v>0.22359381</v>
      </c>
      <c r="O177" s="32">
        <v>0.22644499000000001</v>
      </c>
      <c r="P177" s="32" t="s">
        <v>0</v>
      </c>
      <c r="Q177" s="32" t="s">
        <v>0</v>
      </c>
      <c r="R177" s="32" t="s">
        <v>0</v>
      </c>
      <c r="S177" s="33">
        <v>0.25113429999999998</v>
      </c>
      <c r="T177" s="33">
        <v>0.21596721499999999</v>
      </c>
      <c r="U177" s="33">
        <v>0.21459839999999999</v>
      </c>
      <c r="V177" s="33">
        <v>0.21728507999999999</v>
      </c>
      <c r="W177" s="33">
        <v>0.205736366</v>
      </c>
      <c r="X177" s="33">
        <v>0.21664493000000001</v>
      </c>
      <c r="Y177" s="33">
        <v>0.21746570500000001</v>
      </c>
      <c r="Z177" s="33" t="s">
        <v>0</v>
      </c>
      <c r="AA177" s="40" t="s">
        <v>0</v>
      </c>
      <c r="AB177" s="40">
        <v>0.21034435000000001</v>
      </c>
      <c r="AC177" s="40">
        <v>0.200088826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0.217947908</v>
      </c>
      <c r="AP177" s="2">
        <f>((AK177-AK$29)*100)/AK$29</f>
        <v>-8.8448941174909077</v>
      </c>
    </row>
    <row r="178" spans="1:42" x14ac:dyDescent="0.25">
      <c r="A178" s="31" t="s">
        <v>0</v>
      </c>
      <c r="B178" s="41" t="s">
        <v>0</v>
      </c>
      <c r="C178" s="31" t="s">
        <v>0</v>
      </c>
      <c r="D178" s="31">
        <v>0.249170116</v>
      </c>
      <c r="E178" s="31">
        <v>0.23428647</v>
      </c>
      <c r="F178" s="31">
        <v>0.23653879</v>
      </c>
      <c r="G178" s="31">
        <v>0.23300364000000001</v>
      </c>
      <c r="H178" s="31">
        <v>0.24132714999999999</v>
      </c>
      <c r="I178" s="31">
        <v>0.249234975</v>
      </c>
      <c r="J178" s="31">
        <v>0.25768752499999997</v>
      </c>
      <c r="K178" s="31">
        <v>0.25566179</v>
      </c>
      <c r="L178" s="31">
        <v>0.245579714</v>
      </c>
      <c r="M178" s="31">
        <v>0.23736351</v>
      </c>
      <c r="N178" s="31">
        <v>0.23209172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0.27010935000000003</v>
      </c>
      <c r="T178" s="33">
        <v>0.25500251000000002</v>
      </c>
      <c r="U178" s="33">
        <v>0.24326264</v>
      </c>
      <c r="V178" s="33">
        <v>0.24548782999999999</v>
      </c>
      <c r="W178" s="33">
        <v>0.25986822999999998</v>
      </c>
      <c r="X178" s="33">
        <v>0.23635186999999999</v>
      </c>
      <c r="Y178" s="33">
        <v>0.22630314000000001</v>
      </c>
      <c r="Z178" s="33">
        <v>0.220502375</v>
      </c>
      <c r="AA178" s="40">
        <v>0.21471104999999999</v>
      </c>
      <c r="AB178" s="40">
        <v>0.208779875</v>
      </c>
      <c r="AC178" s="40">
        <v>0.2087532</v>
      </c>
      <c r="AD178" s="40">
        <v>0.21942652000000001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0.23828278217391305</v>
      </c>
      <c r="AP178" s="2">
        <f>((AK178-AK$30)*100)/AK$30</f>
        <v>-9.0021806853968513</v>
      </c>
    </row>
    <row r="179" spans="1:42" x14ac:dyDescent="0.25">
      <c r="A179" s="31" t="s">
        <v>0</v>
      </c>
      <c r="B179" s="41" t="s">
        <v>0</v>
      </c>
      <c r="C179" s="31" t="s">
        <v>0</v>
      </c>
      <c r="D179" s="31">
        <v>0.27586536</v>
      </c>
      <c r="E179" s="31">
        <v>0.25178696</v>
      </c>
      <c r="F179" s="31">
        <v>0.25847850999999999</v>
      </c>
      <c r="G179" s="31">
        <v>0.25905159</v>
      </c>
      <c r="H179" s="31">
        <v>0.25781783000000003</v>
      </c>
      <c r="I179" s="31">
        <v>0.26285368599999998</v>
      </c>
      <c r="J179" s="31">
        <v>0.26715260000000002</v>
      </c>
      <c r="K179" s="31">
        <v>0.2736208</v>
      </c>
      <c r="L179" s="31">
        <v>0.26850485400000002</v>
      </c>
      <c r="M179" s="31">
        <v>0.25095617999999997</v>
      </c>
      <c r="N179" s="31">
        <v>0.23931815999999989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0.27596605499999999</v>
      </c>
      <c r="T179" s="33">
        <v>0.26984815000000001</v>
      </c>
      <c r="U179" s="33">
        <v>0.26563514999999999</v>
      </c>
      <c r="V179" s="33">
        <v>0.25765734000000001</v>
      </c>
      <c r="W179" s="33">
        <v>0.26420713499999998</v>
      </c>
      <c r="X179" s="33">
        <v>0.26806460999999998</v>
      </c>
      <c r="Y179" s="33">
        <v>0.23606731</v>
      </c>
      <c r="Z179" s="33" t="s">
        <v>0</v>
      </c>
      <c r="AA179" s="40">
        <v>0.20870678500000001</v>
      </c>
      <c r="AB179" s="40">
        <v>0.21131206999999999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0.25614355675</v>
      </c>
      <c r="AP179" s="2">
        <f>((AK179-AK$31)*100)/AK$31</f>
        <v>-9.0849281684584362</v>
      </c>
    </row>
    <row r="180" spans="1:42" x14ac:dyDescent="0.25">
      <c r="A180" s="31" t="s">
        <v>0</v>
      </c>
      <c r="B180" s="41" t="s">
        <v>0</v>
      </c>
      <c r="C180" s="31" t="s">
        <v>0</v>
      </c>
      <c r="D180" s="31">
        <v>0.27243317</v>
      </c>
      <c r="E180" s="31">
        <v>0.27373356399999998</v>
      </c>
      <c r="F180" s="31">
        <v>0.27267796500000002</v>
      </c>
      <c r="G180" s="31">
        <v>0.27134967999999998</v>
      </c>
      <c r="H180" s="31">
        <v>0.27214751999999998</v>
      </c>
      <c r="I180" s="31">
        <v>0.27192248000000002</v>
      </c>
      <c r="J180" s="31">
        <v>0.27320648400000003</v>
      </c>
      <c r="K180" s="31">
        <v>0.27413324999999999</v>
      </c>
      <c r="L180" s="31">
        <v>0.27322349000000001</v>
      </c>
      <c r="M180" s="31">
        <v>0.25969487000000002</v>
      </c>
      <c r="N180" s="31">
        <v>0.23648071500000001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0.27927981000000002</v>
      </c>
      <c r="U180" s="33">
        <v>0.27358830000000001</v>
      </c>
      <c r="V180" s="33">
        <v>0.26915020000000001</v>
      </c>
      <c r="W180" s="33">
        <v>0.26841735999999999</v>
      </c>
      <c r="X180" s="33">
        <v>0.26926730999999998</v>
      </c>
      <c r="Y180" s="33">
        <v>0.25661271000000002</v>
      </c>
      <c r="Z180" s="33">
        <v>0.23455425999999999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0.26677072988888889</v>
      </c>
      <c r="AP180" s="2">
        <f>((AK180-AK$32)*100)/AK$32</f>
        <v>-8.1189408130046949</v>
      </c>
    </row>
    <row r="181" spans="1:42" x14ac:dyDescent="0.25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0.28807839000000002</v>
      </c>
      <c r="F181" s="31">
        <v>0.28571770499999999</v>
      </c>
      <c r="G181" s="31">
        <v>0.28631012</v>
      </c>
      <c r="H181" s="31">
        <v>0.28273738999999998</v>
      </c>
      <c r="I181" s="31">
        <v>0.28390899000000003</v>
      </c>
      <c r="J181" s="31">
        <v>0.27747431500000003</v>
      </c>
      <c r="K181" s="31">
        <v>0.27807915999999999</v>
      </c>
      <c r="L181" s="31">
        <v>0.27258022500000001</v>
      </c>
      <c r="M181" s="31">
        <v>0.26053008999999999</v>
      </c>
      <c r="N181" s="31">
        <v>0.22569388500000001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0.27466279999999998</v>
      </c>
      <c r="V181" s="33">
        <v>0.26270417499999998</v>
      </c>
      <c r="W181" s="33">
        <v>0.25752431999999997</v>
      </c>
      <c r="X181" s="33">
        <v>0.26327652000000001</v>
      </c>
      <c r="Y181" s="33">
        <v>0.251321505</v>
      </c>
      <c r="Z181" s="33">
        <v>0.22183059499999999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0.26702688656250001</v>
      </c>
      <c r="AP181" s="2">
        <f>((AK181-AK$33)*100)/AK$33</f>
        <v>-7.0638230166055305</v>
      </c>
    </row>
    <row r="182" spans="1:42" x14ac:dyDescent="0.25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0.28846000999999999</v>
      </c>
      <c r="F182" s="27">
        <v>0.32078076</v>
      </c>
      <c r="G182" s="27">
        <v>0.30707263000000001</v>
      </c>
      <c r="H182" s="27">
        <v>0.31680617</v>
      </c>
      <c r="I182" s="27">
        <v>0.31673509999999999</v>
      </c>
      <c r="J182" s="27">
        <v>0.31316944000000002</v>
      </c>
      <c r="K182" s="27">
        <v>0.2835664</v>
      </c>
      <c r="L182" s="27">
        <v>0.25788890599999997</v>
      </c>
      <c r="M182" s="27">
        <v>0.24148955999999999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0.247063845</v>
      </c>
      <c r="V182" s="27">
        <v>0.25492341000000002</v>
      </c>
      <c r="W182" s="27">
        <v>0.25039145000000002</v>
      </c>
      <c r="X182" s="27">
        <v>0.26032047000000003</v>
      </c>
      <c r="Y182" s="27">
        <v>0.26490248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0.28025504507142857</v>
      </c>
      <c r="AP182" s="2">
        <f>((AK182-AK$34)*100)/AK$34</f>
        <v>-6.4378173633776488</v>
      </c>
    </row>
    <row r="183" spans="1:42" x14ac:dyDescent="0.25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0.28212124500000002</v>
      </c>
      <c r="H183" s="27">
        <v>0.25293906999999999</v>
      </c>
      <c r="I183" s="27">
        <v>0.30047401000000001</v>
      </c>
      <c r="J183" s="27">
        <v>0.25017982000000011</v>
      </c>
      <c r="K183" s="27">
        <v>0.29645500000000002</v>
      </c>
      <c r="L183" s="27">
        <v>0.22864772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0.24342162000000001</v>
      </c>
      <c r="V183" s="27">
        <v>0.30241379000000002</v>
      </c>
      <c r="W183" s="27">
        <v>0.22984294</v>
      </c>
      <c r="X183" s="27">
        <v>0.25376342499999999</v>
      </c>
      <c r="Y183" s="27">
        <v>0.29377502</v>
      </c>
      <c r="Z183" s="27">
        <v>0.26507535999999998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0.26659241833333336</v>
      </c>
      <c r="AP183" s="2">
        <f>((AK183-AK$35)*100)/AK$35</f>
        <v>-12.823049593729323</v>
      </c>
    </row>
    <row r="184" spans="1:42" x14ac:dyDescent="0.25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0.28607331600000002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0.29138023000000002</v>
      </c>
      <c r="U184" s="25">
        <v>0.32663119000000002</v>
      </c>
      <c r="V184" s="25" t="s">
        <v>0</v>
      </c>
      <c r="W184" s="25" t="s">
        <v>0</v>
      </c>
      <c r="X184" s="25">
        <v>0.31205627000000002</v>
      </c>
      <c r="Y184" s="25">
        <v>0.35662106999999998</v>
      </c>
      <c r="Z184" s="25">
        <v>0.33053046000000003</v>
      </c>
      <c r="AA184" s="25">
        <v>0.35721325999999998</v>
      </c>
      <c r="AB184" s="25">
        <v>0.36493364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0.32817992950000002</v>
      </c>
      <c r="AP184" s="22">
        <f>((AK184-AK$36)*100)/AK$36</f>
        <v>2.4337697574534873</v>
      </c>
    </row>
    <row r="185" spans="1:42" x14ac:dyDescent="0.25">
      <c r="A185" s="25">
        <v>0.37536289999999989</v>
      </c>
      <c r="B185" s="26">
        <v>0.37854989</v>
      </c>
      <c r="C185" s="25">
        <v>0.23668345399999999</v>
      </c>
      <c r="D185" s="25">
        <v>0.25206390400000001</v>
      </c>
      <c r="E185" s="25">
        <v>0.37053304999999997</v>
      </c>
      <c r="F185" s="25">
        <v>0.28381999400000002</v>
      </c>
      <c r="G185" s="25">
        <v>0.36669987999999998</v>
      </c>
      <c r="H185" s="25">
        <v>0.27023082999999998</v>
      </c>
      <c r="I185" s="25">
        <v>0.26316652000000001</v>
      </c>
      <c r="J185" s="25">
        <v>0.25619475000000003</v>
      </c>
      <c r="K185" s="25">
        <v>0.26481642999999999</v>
      </c>
      <c r="L185" s="25">
        <v>0.26642631999999999</v>
      </c>
      <c r="M185" s="25">
        <v>0.29023799</v>
      </c>
      <c r="N185" s="25">
        <v>0.29342409000000003</v>
      </c>
      <c r="O185" s="25">
        <v>0.23336425399999999</v>
      </c>
      <c r="P185" s="25">
        <v>0.242411285</v>
      </c>
      <c r="Q185" s="25">
        <v>0.2443582</v>
      </c>
      <c r="R185" s="25">
        <v>0.34706436000000002</v>
      </c>
      <c r="S185" s="25">
        <v>0.25804223999999998</v>
      </c>
      <c r="T185" s="25">
        <v>0.24754380400000001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0.36671937999999998</v>
      </c>
      <c r="Z185" s="25">
        <v>0.37825281999999999</v>
      </c>
      <c r="AA185" s="25">
        <v>0.277273506</v>
      </c>
      <c r="AB185" s="25">
        <v>0.26044054999999999</v>
      </c>
      <c r="AC185" s="25">
        <v>0.27467311999999999</v>
      </c>
      <c r="AD185" s="25">
        <v>0.27767540000000002</v>
      </c>
      <c r="AE185" s="25">
        <v>0.26578986999999998</v>
      </c>
      <c r="AF185" s="25">
        <v>0.36108034999999999</v>
      </c>
      <c r="AG185" s="25">
        <v>0.36229776000000002</v>
      </c>
      <c r="AH185" s="25">
        <v>0.36502025999999999</v>
      </c>
      <c r="AI185" s="25">
        <v>0.36948019999999998</v>
      </c>
      <c r="AJ185" s="25">
        <v>0.37144026000000002</v>
      </c>
      <c r="AK185" s="3">
        <f t="shared" si="3"/>
        <v>0.30222305065624999</v>
      </c>
      <c r="AP185" s="22">
        <f>((AK185-AK$37)*100)/AK$37</f>
        <v>7.8031280833909582</v>
      </c>
    </row>
    <row r="186" spans="1:42" x14ac:dyDescent="0.25">
      <c r="AK186" s="17">
        <f>SUM(A150:AJ185)/867</f>
        <v>0.25901825764129199</v>
      </c>
      <c r="AP186" s="23">
        <f>((AK186-AK$38)*100)/AK$38</f>
        <v>-2.9372547768895747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  <pageSetup paperSize="9"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Y275"/>
  <sheetViews>
    <sheetView zoomScale="70" zoomScaleNormal="70" workbookViewId="0">
      <selection activeCell="AN27" sqref="AN27"/>
    </sheetView>
  </sheetViews>
  <sheetFormatPr defaultRowHeight="15" x14ac:dyDescent="0.25"/>
  <cols>
    <col min="37" max="37" width="12.7109375" style="3" customWidth="1"/>
    <col min="38" max="40" width="8.7109375" style="2"/>
    <col min="41" max="41" width="12" style="2" customWidth="1"/>
    <col min="42" max="42" width="8.7109375" style="2"/>
    <col min="46" max="46" width="13" style="1" bestFit="1" customWidth="1"/>
    <col min="51" max="51" width="12.5703125" style="1" bestFit="1" customWidth="1"/>
  </cols>
  <sheetData>
    <row r="1" spans="1:49" x14ac:dyDescent="0.25">
      <c r="A1" t="s">
        <v>61</v>
      </c>
      <c r="AK1" s="1"/>
      <c r="AL1" s="1"/>
    </row>
    <row r="2" spans="1:49" x14ac:dyDescent="0.25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25">
      <c r="A3" s="25" t="s">
        <v>0</v>
      </c>
      <c r="B3" s="26">
        <v>0.40132256999999999</v>
      </c>
      <c r="C3" s="25">
        <v>0.34388338000000002</v>
      </c>
      <c r="D3" s="25">
        <v>0.30512492800000002</v>
      </c>
      <c r="E3" s="25">
        <v>0.22557695239194001</v>
      </c>
      <c r="F3" s="25">
        <v>0.61580615999999999</v>
      </c>
      <c r="G3" s="25">
        <v>0.62071953000000002</v>
      </c>
      <c r="H3" s="25">
        <v>0.12694675927667701</v>
      </c>
      <c r="I3" s="25">
        <v>0.22514228694148</v>
      </c>
      <c r="J3" s="25">
        <v>0.40746283999999999</v>
      </c>
      <c r="K3" s="25">
        <v>0.24523733629823</v>
      </c>
      <c r="L3" s="25">
        <v>0.38834735999999997</v>
      </c>
      <c r="M3" s="25">
        <v>0.39943275</v>
      </c>
      <c r="N3" s="25">
        <v>0.38911447999999998</v>
      </c>
      <c r="O3" s="25">
        <v>0.24361240763146999</v>
      </c>
      <c r="P3" s="25">
        <v>0.22523690352508</v>
      </c>
      <c r="Q3" s="25">
        <v>0.60683075000000009</v>
      </c>
      <c r="R3" s="25">
        <v>0.120837651980524</v>
      </c>
      <c r="S3" s="25">
        <v>0.11530361339930301</v>
      </c>
      <c r="T3" s="25">
        <v>0.26124718496679999</v>
      </c>
      <c r="U3" s="25">
        <v>0.252847193465006</v>
      </c>
      <c r="V3" s="25">
        <v>0.31810926799999989</v>
      </c>
      <c r="W3" s="25">
        <v>0.25055658002871489</v>
      </c>
      <c r="X3" s="25">
        <v>0.31475261799999998</v>
      </c>
      <c r="Y3" s="25">
        <v>0.29415073057160002</v>
      </c>
      <c r="Z3" s="25">
        <v>0.35752231000000001</v>
      </c>
      <c r="AA3" s="25">
        <v>0.34594683599999998</v>
      </c>
      <c r="AB3" s="25">
        <v>0.35095034000000003</v>
      </c>
      <c r="AC3" s="25">
        <v>0.36543942000000001</v>
      </c>
      <c r="AD3" s="25">
        <v>0.33280657600000002</v>
      </c>
      <c r="AE3" s="25">
        <v>0.35871767999999998</v>
      </c>
      <c r="AF3" s="25">
        <v>0.39531519999999998</v>
      </c>
      <c r="AG3" s="25">
        <v>0.21502784737903</v>
      </c>
      <c r="AH3" s="25">
        <v>0.25004509244114997</v>
      </c>
      <c r="AI3" s="25">
        <v>0.30888814999999997</v>
      </c>
      <c r="AJ3" s="25" t="s">
        <v>0</v>
      </c>
      <c r="AK3" s="3">
        <f>AVERAGE(A3:AJ3)</f>
        <v>0.32289004959697065</v>
      </c>
      <c r="AL3" s="4">
        <v>-66.4435</v>
      </c>
      <c r="AM3" s="6" t="s">
        <v>94</v>
      </c>
      <c r="AO3" s="2">
        <f>SUM(A36:AJ37)/40</f>
        <v>0.29049553399901651</v>
      </c>
      <c r="AV3" s="2"/>
      <c r="AW3" s="2"/>
    </row>
    <row r="4" spans="1:49" x14ac:dyDescent="0.25">
      <c r="A4" s="27">
        <v>0.58340615000000007</v>
      </c>
      <c r="B4" s="28">
        <v>0.62320794000000002</v>
      </c>
      <c r="C4" s="27">
        <v>0.52171250999999996</v>
      </c>
      <c r="D4" s="27">
        <v>0.51337094999999999</v>
      </c>
      <c r="E4" s="27">
        <v>0.48770861999999998</v>
      </c>
      <c r="F4" s="27">
        <v>0.42559282999999998</v>
      </c>
      <c r="G4" s="27">
        <v>0.41473731000000003</v>
      </c>
      <c r="H4" s="27">
        <v>0.39306646000000001</v>
      </c>
      <c r="I4" s="27">
        <v>0.44252433000000002</v>
      </c>
      <c r="J4" s="27">
        <v>0.48150344</v>
      </c>
      <c r="K4" s="27">
        <v>0.48928578</v>
      </c>
      <c r="L4" s="27">
        <v>0.48941013999999999</v>
      </c>
      <c r="M4" s="27">
        <v>0.48318223999999999</v>
      </c>
      <c r="N4" s="27">
        <v>0.48557509999999998</v>
      </c>
      <c r="O4" s="27">
        <v>0.48585966000000003</v>
      </c>
      <c r="P4" s="27">
        <v>0.46145628000000011</v>
      </c>
      <c r="Q4" s="27">
        <v>0.42426044000000002</v>
      </c>
      <c r="R4" s="27">
        <v>0.37331882999999999</v>
      </c>
      <c r="S4" s="27">
        <v>0.36411302000000001</v>
      </c>
      <c r="T4" s="27">
        <v>0.49834054999999999</v>
      </c>
      <c r="U4" s="27">
        <v>0.46090325999999998</v>
      </c>
      <c r="V4" s="27">
        <v>0.44232297999999998</v>
      </c>
      <c r="W4" s="27">
        <v>0.65616059000000004</v>
      </c>
      <c r="X4" s="27">
        <v>0.87987259999999989</v>
      </c>
      <c r="Y4" s="27">
        <v>0.92587516999999997</v>
      </c>
      <c r="Z4" s="27">
        <v>0.90753753000000015</v>
      </c>
      <c r="AA4" s="27">
        <v>0.9227244</v>
      </c>
      <c r="AB4" s="27">
        <v>0.91587003999999994</v>
      </c>
      <c r="AC4" s="27">
        <v>0.50784596999999998</v>
      </c>
      <c r="AD4" s="27">
        <v>0.61730246</v>
      </c>
      <c r="AE4" s="27">
        <v>0.76940648999999994</v>
      </c>
      <c r="AF4" s="27">
        <v>0.59737521000000005</v>
      </c>
      <c r="AG4" s="27">
        <v>0.83246833999999992</v>
      </c>
      <c r="AH4" s="27">
        <v>0.86136746000000008</v>
      </c>
      <c r="AI4" s="27">
        <v>0.64261902000000004</v>
      </c>
      <c r="AJ4" s="27">
        <v>0.56011348999999999</v>
      </c>
      <c r="AK4" s="3">
        <f t="shared" ref="AK4:AK67" si="0">AVERAGE(A4:AJ4)</f>
        <v>0.58170548861111115</v>
      </c>
      <c r="AL4" s="9">
        <v>-59.441600000000001</v>
      </c>
      <c r="AM4" s="6" t="s">
        <v>116</v>
      </c>
      <c r="AO4" s="2">
        <f>SUM(A2:AJ3)/34</f>
        <v>0.32289004959697065</v>
      </c>
      <c r="AT4" s="44">
        <f>AVERAGE(A2:AJ3)</f>
        <v>0.32289004959697065</v>
      </c>
      <c r="AV4" s="22" t="s">
        <v>95</v>
      </c>
      <c r="AW4" s="2" t="s">
        <v>96</v>
      </c>
    </row>
    <row r="5" spans="1:49" x14ac:dyDescent="0.25">
      <c r="A5" s="27">
        <v>0.72317413000000008</v>
      </c>
      <c r="B5" s="28">
        <v>0.70477983</v>
      </c>
      <c r="C5" s="27">
        <v>0.68428197999999996</v>
      </c>
      <c r="D5" s="27">
        <v>0.68101593000000005</v>
      </c>
      <c r="E5" s="27">
        <v>0.66747289999999992</v>
      </c>
      <c r="F5" s="27">
        <v>0.63412100000000005</v>
      </c>
      <c r="G5" s="27">
        <v>0.62819705999999997</v>
      </c>
      <c r="H5" s="27">
        <v>0.63770318000000004</v>
      </c>
      <c r="I5" s="27">
        <v>0.67661094999999993</v>
      </c>
      <c r="J5" s="27">
        <v>0.70832353999999997</v>
      </c>
      <c r="K5" s="27">
        <v>0.72058255000000004</v>
      </c>
      <c r="L5" s="27">
        <v>0.71202409</v>
      </c>
      <c r="M5" s="27">
        <v>0.69783181000000005</v>
      </c>
      <c r="N5" s="27">
        <v>0.6952948699999999</v>
      </c>
      <c r="O5" s="27">
        <v>0.68283755999999995</v>
      </c>
      <c r="P5" s="27">
        <v>0.66463315999999995</v>
      </c>
      <c r="Q5" s="27">
        <v>0.65027984999999999</v>
      </c>
      <c r="R5" s="27">
        <v>0.61676734999999994</v>
      </c>
      <c r="S5" s="27">
        <v>0.54383064000000003</v>
      </c>
      <c r="T5" s="27">
        <v>0.60788909000000002</v>
      </c>
      <c r="U5" s="27">
        <v>0.67338328999999997</v>
      </c>
      <c r="V5" s="27">
        <v>0.75978433999999995</v>
      </c>
      <c r="W5" s="27">
        <v>0.79756110999999996</v>
      </c>
      <c r="X5" s="27">
        <v>0.80510887999999992</v>
      </c>
      <c r="Y5" s="27">
        <v>0.81188227000000002</v>
      </c>
      <c r="Z5" s="27">
        <v>0.81953976000000006</v>
      </c>
      <c r="AA5" s="27">
        <v>0.80592206</v>
      </c>
      <c r="AB5" s="27">
        <v>0.77095712999999999</v>
      </c>
      <c r="AC5" s="27">
        <v>0.75669412999999996</v>
      </c>
      <c r="AD5" s="27">
        <v>0.76994671999999997</v>
      </c>
      <c r="AE5" s="27">
        <v>0.79908162999999988</v>
      </c>
      <c r="AF5" s="27">
        <v>0.78592138</v>
      </c>
      <c r="AG5" s="27">
        <v>0.77399674000000007</v>
      </c>
      <c r="AH5" s="27">
        <v>0.78039682999999993</v>
      </c>
      <c r="AI5" s="27">
        <v>0.76103896000000004</v>
      </c>
      <c r="AJ5" s="27">
        <v>0.7470372999999999</v>
      </c>
      <c r="AK5" s="3">
        <f t="shared" si="0"/>
        <v>0.71544177777777795</v>
      </c>
      <c r="AL5" s="1">
        <v>-53.663899999999998</v>
      </c>
      <c r="AM5" s="10" t="s">
        <v>94</v>
      </c>
      <c r="AO5" s="2">
        <f>SUM(A34:AJ35)/26</f>
        <v>0.64389805</v>
      </c>
      <c r="AV5" s="10" t="s">
        <v>97</v>
      </c>
      <c r="AW5" s="2" t="s">
        <v>98</v>
      </c>
    </row>
    <row r="6" spans="1:49" x14ac:dyDescent="0.25">
      <c r="A6" s="29">
        <v>0.67275876000000001</v>
      </c>
      <c r="B6" s="30">
        <v>0.66459237999999998</v>
      </c>
      <c r="C6" s="29">
        <v>0.65237444999999994</v>
      </c>
      <c r="D6" s="29">
        <v>0.65942945999999991</v>
      </c>
      <c r="E6" s="31">
        <v>0.65433315000000003</v>
      </c>
      <c r="F6" s="31">
        <v>0.64421444999999999</v>
      </c>
      <c r="G6" s="31">
        <v>0.64268359000000008</v>
      </c>
      <c r="H6" s="31">
        <v>0.64239788000000009</v>
      </c>
      <c r="I6" s="31">
        <v>0.66790791999999999</v>
      </c>
      <c r="J6" s="31">
        <v>0.67644912000000001</v>
      </c>
      <c r="K6" s="31">
        <v>0.67624817999999998</v>
      </c>
      <c r="L6" s="31">
        <v>0.66521914999999998</v>
      </c>
      <c r="M6" s="31">
        <v>0.66121832000000003</v>
      </c>
      <c r="N6" s="31">
        <v>0.6568506999999999</v>
      </c>
      <c r="O6" s="31">
        <v>0.65253691999999996</v>
      </c>
      <c r="P6" s="31">
        <v>0.64030346999999999</v>
      </c>
      <c r="Q6" s="32">
        <v>0.63714820000000005</v>
      </c>
      <c r="R6" s="32">
        <v>0.6273419899999999</v>
      </c>
      <c r="S6" s="33">
        <v>0.58130437000000001</v>
      </c>
      <c r="T6" s="33" t="s">
        <v>0</v>
      </c>
      <c r="U6" s="33">
        <v>0.75777331000000003</v>
      </c>
      <c r="V6" s="33">
        <v>0.77598440000000002</v>
      </c>
      <c r="W6" s="33">
        <v>0.78244897999999996</v>
      </c>
      <c r="X6" s="33">
        <v>0.78124298999999997</v>
      </c>
      <c r="Y6" s="33">
        <v>0.78034177999999998</v>
      </c>
      <c r="Z6" s="33">
        <v>0.77470865999999994</v>
      </c>
      <c r="AA6" s="33">
        <v>0.74517374999999997</v>
      </c>
      <c r="AB6" s="33">
        <v>0.73059671999999998</v>
      </c>
      <c r="AC6" s="29">
        <v>0.71898013000000005</v>
      </c>
      <c r="AD6" s="29">
        <v>0.71817645000000008</v>
      </c>
      <c r="AE6" s="29">
        <v>0.73347919999999989</v>
      </c>
      <c r="AF6" s="29">
        <v>0.73670469999999999</v>
      </c>
      <c r="AG6" s="29">
        <v>0.69911693999999991</v>
      </c>
      <c r="AH6" s="29">
        <v>0.70464923999999995</v>
      </c>
      <c r="AI6" s="29">
        <v>0.69277498000000004</v>
      </c>
      <c r="AJ6" s="29">
        <v>0.68723672999999996</v>
      </c>
      <c r="AK6" s="3">
        <f t="shared" si="0"/>
        <v>0.69127718342857125</v>
      </c>
      <c r="AL6" s="1">
        <v>-48.590400000000002</v>
      </c>
      <c r="AM6" s="10" t="s">
        <v>116</v>
      </c>
      <c r="AO6" s="2">
        <f>SUM(A4:AJ5)/72</f>
        <v>0.64857363319444461</v>
      </c>
      <c r="AV6" s="11" t="s">
        <v>100</v>
      </c>
      <c r="AW6" s="2" t="s">
        <v>101</v>
      </c>
    </row>
    <row r="7" spans="1:49" x14ac:dyDescent="0.25">
      <c r="A7" s="29">
        <v>0.65354884000000002</v>
      </c>
      <c r="B7" s="30">
        <v>0.65861111999999999</v>
      </c>
      <c r="C7" s="29">
        <v>0.65784485999999998</v>
      </c>
      <c r="D7" s="29">
        <v>0.65345162999999995</v>
      </c>
      <c r="E7" s="31">
        <v>0.65089249999999998</v>
      </c>
      <c r="F7" s="31">
        <v>0.62732831</v>
      </c>
      <c r="G7" s="31">
        <v>0.60868034999999998</v>
      </c>
      <c r="H7" s="31">
        <v>0.57858582000000003</v>
      </c>
      <c r="I7" s="31">
        <v>0.59886273999999995</v>
      </c>
      <c r="J7" s="31">
        <v>0.59757795999999996</v>
      </c>
      <c r="K7" s="31">
        <v>0.60581850000000004</v>
      </c>
      <c r="L7" s="31">
        <v>0.61040896</v>
      </c>
      <c r="M7" s="31">
        <v>0.61597282000000009</v>
      </c>
      <c r="N7" s="31">
        <v>0.62213212000000007</v>
      </c>
      <c r="O7" s="31">
        <v>0.62713061999999997</v>
      </c>
      <c r="P7" s="31">
        <v>0.62522442</v>
      </c>
      <c r="Q7" s="32">
        <v>0.63385022000000002</v>
      </c>
      <c r="R7" s="32">
        <v>0.63730880999999995</v>
      </c>
      <c r="S7" s="33">
        <v>0.60041809000000002</v>
      </c>
      <c r="T7" s="33" t="s">
        <v>0</v>
      </c>
      <c r="U7" s="33">
        <v>0.73654737999999997</v>
      </c>
      <c r="V7" s="33">
        <v>0.74201724000000002</v>
      </c>
      <c r="W7" s="33">
        <v>0.74203057000000006</v>
      </c>
      <c r="X7" s="33">
        <v>0.73764226000000011</v>
      </c>
      <c r="Y7" s="33">
        <v>0.73403553999999993</v>
      </c>
      <c r="Z7" s="33">
        <v>0.71641576000000007</v>
      </c>
      <c r="AA7" s="33">
        <v>0.70378520999999994</v>
      </c>
      <c r="AB7" s="33">
        <v>0.70504085000000005</v>
      </c>
      <c r="AC7" s="29">
        <v>0.68719458</v>
      </c>
      <c r="AD7" s="29">
        <v>0.64362761000000002</v>
      </c>
      <c r="AE7" s="29">
        <v>0.64251791999999996</v>
      </c>
      <c r="AF7" s="29">
        <v>0.66735571000000005</v>
      </c>
      <c r="AG7" s="29">
        <v>0.64279708000000002</v>
      </c>
      <c r="AH7" s="29">
        <v>0.64191064000000009</v>
      </c>
      <c r="AI7" s="29">
        <v>0.64314019999999994</v>
      </c>
      <c r="AJ7" s="29">
        <v>0.65414285999999999</v>
      </c>
      <c r="AK7" s="3">
        <f t="shared" si="0"/>
        <v>0.65439571714285705</v>
      </c>
      <c r="AL7" s="1">
        <v>-43.982999999999997</v>
      </c>
      <c r="AM7" s="11" t="s">
        <v>99</v>
      </c>
      <c r="AO7" s="2">
        <f>SUM(A29:R33)/56</f>
        <v>0.58371063392857148</v>
      </c>
      <c r="AV7" s="14" t="s">
        <v>103</v>
      </c>
      <c r="AW7" s="2" t="s">
        <v>104</v>
      </c>
    </row>
    <row r="8" spans="1:49" x14ac:dyDescent="0.25">
      <c r="A8" s="29">
        <v>0.65128094999999997</v>
      </c>
      <c r="B8" s="30">
        <v>0.64817089999999999</v>
      </c>
      <c r="C8" s="29">
        <v>0.61660833000000004</v>
      </c>
      <c r="D8" s="29">
        <v>0.58801311000000001</v>
      </c>
      <c r="E8" s="31">
        <v>0.58773302999999999</v>
      </c>
      <c r="F8" s="31">
        <v>0.57519133</v>
      </c>
      <c r="G8" s="31">
        <v>0.56151434999999994</v>
      </c>
      <c r="H8" s="31">
        <v>0.54396692000000002</v>
      </c>
      <c r="I8" s="31">
        <v>0.53649804000000001</v>
      </c>
      <c r="J8" s="31">
        <v>0.53264966000000002</v>
      </c>
      <c r="K8" s="31">
        <v>0.54583584000000007</v>
      </c>
      <c r="L8" s="31">
        <v>0.56021600999999999</v>
      </c>
      <c r="M8" s="31">
        <v>0.56836763000000001</v>
      </c>
      <c r="N8" s="31">
        <v>0.57660392999999999</v>
      </c>
      <c r="O8" s="31">
        <v>0.5861055799999999</v>
      </c>
      <c r="P8" s="31">
        <v>0.59532577000000009</v>
      </c>
      <c r="Q8" s="32">
        <v>0.60754886000000008</v>
      </c>
      <c r="R8" s="32">
        <v>0.61281205000000005</v>
      </c>
      <c r="S8" s="33">
        <v>0.59154112999999997</v>
      </c>
      <c r="T8" s="33" t="s">
        <v>0</v>
      </c>
      <c r="U8" s="33">
        <v>0.66340396000000001</v>
      </c>
      <c r="V8" s="33">
        <v>0.64302400000000004</v>
      </c>
      <c r="W8" s="33">
        <v>0.65168461999999994</v>
      </c>
      <c r="X8" s="33">
        <v>0.65764610000000001</v>
      </c>
      <c r="Y8" s="33">
        <v>0.65840378999999993</v>
      </c>
      <c r="Z8" s="33">
        <v>0.66111096000000003</v>
      </c>
      <c r="AA8" s="33">
        <v>0.66306259999999995</v>
      </c>
      <c r="AB8" s="33">
        <v>0.67176840000000004</v>
      </c>
      <c r="AC8" s="29">
        <v>0.65154900999999998</v>
      </c>
      <c r="AD8" s="29">
        <v>0.56982948</v>
      </c>
      <c r="AE8" s="29">
        <v>0.55975003000000001</v>
      </c>
      <c r="AF8" s="29">
        <v>0.57743317999999999</v>
      </c>
      <c r="AG8" s="29">
        <v>0.58223570000000002</v>
      </c>
      <c r="AH8" s="29">
        <v>0.60395142000000002</v>
      </c>
      <c r="AI8" s="29">
        <v>0.62652733000000005</v>
      </c>
      <c r="AJ8" s="29">
        <v>0.64279459999999999</v>
      </c>
      <c r="AK8" s="3">
        <f t="shared" si="0"/>
        <v>0.60486167428571436</v>
      </c>
      <c r="AL8" s="1">
        <v>-39.709000000000003</v>
      </c>
      <c r="AM8" s="11" t="s">
        <v>102</v>
      </c>
      <c r="AO8" s="2">
        <f>SUM(E6:R10)/68</f>
        <v>0.55031294870588232</v>
      </c>
      <c r="AV8" s="24" t="s">
        <v>106</v>
      </c>
      <c r="AW8" s="2" t="s">
        <v>107</v>
      </c>
    </row>
    <row r="9" spans="1:49" x14ac:dyDescent="0.25">
      <c r="A9" s="29">
        <v>0.60326009999999997</v>
      </c>
      <c r="B9" s="30">
        <v>0.58236967000000006</v>
      </c>
      <c r="C9" s="29">
        <v>0.54627081</v>
      </c>
      <c r="D9" s="29">
        <v>0.54586245</v>
      </c>
      <c r="E9" s="31" t="s">
        <v>0</v>
      </c>
      <c r="F9" s="31">
        <v>0.54686511000000004</v>
      </c>
      <c r="G9" s="31">
        <v>0.52899012000000001</v>
      </c>
      <c r="H9" s="31">
        <v>0.50262224</v>
      </c>
      <c r="I9" s="31">
        <v>0.49684736000000002</v>
      </c>
      <c r="J9" s="31">
        <v>0.49169213000000001</v>
      </c>
      <c r="K9" s="31">
        <v>0.50310834999999998</v>
      </c>
      <c r="L9" s="31">
        <v>0.51458282</v>
      </c>
      <c r="M9" s="31">
        <v>0.51931806999999996</v>
      </c>
      <c r="N9" s="31">
        <v>0.52797749999999999</v>
      </c>
      <c r="O9" s="31">
        <v>0.54103750000000006</v>
      </c>
      <c r="P9" s="31">
        <v>0.55291447999999999</v>
      </c>
      <c r="Q9" s="32">
        <v>0.56517689999999998</v>
      </c>
      <c r="R9" s="32">
        <v>0.56661242999999994</v>
      </c>
      <c r="S9" s="33">
        <v>0.54964584999999999</v>
      </c>
      <c r="T9" s="33" t="s">
        <v>0</v>
      </c>
      <c r="U9" s="33">
        <v>0.64654655000000005</v>
      </c>
      <c r="V9" s="33">
        <v>0.56770619999999994</v>
      </c>
      <c r="W9" s="33">
        <v>0.56212048000000003</v>
      </c>
      <c r="X9" s="33">
        <v>0.57247168000000004</v>
      </c>
      <c r="Y9" s="33">
        <v>0.59323722000000001</v>
      </c>
      <c r="Z9" s="33">
        <v>0.60662987999999995</v>
      </c>
      <c r="AA9" s="33">
        <v>0.61862397999999996</v>
      </c>
      <c r="AB9" s="33">
        <v>0.6224116999999999</v>
      </c>
      <c r="AC9" s="29">
        <v>0.68013679999999999</v>
      </c>
      <c r="AD9" s="29">
        <v>0.51689573</v>
      </c>
      <c r="AE9" s="29">
        <v>0.49861630000000001</v>
      </c>
      <c r="AF9" s="29">
        <v>0.51346301999999999</v>
      </c>
      <c r="AG9" s="29">
        <v>0.54344113999999999</v>
      </c>
      <c r="AH9" s="29">
        <v>0.58376159999999999</v>
      </c>
      <c r="AI9" s="29">
        <v>0.61491724999999997</v>
      </c>
      <c r="AJ9" s="29">
        <v>0.62333250000000007</v>
      </c>
      <c r="AK9" s="3">
        <f t="shared" si="0"/>
        <v>0.56027840941176454</v>
      </c>
      <c r="AL9" s="1">
        <v>-35.685299999999998</v>
      </c>
      <c r="AM9" s="12" t="s">
        <v>105</v>
      </c>
      <c r="AO9" s="2">
        <f>SUM(S29:Z33)/35</f>
        <v>0.58224159142857135</v>
      </c>
      <c r="AV9" s="42" t="s">
        <v>109</v>
      </c>
      <c r="AW9" s="2" t="s">
        <v>110</v>
      </c>
    </row>
    <row r="10" spans="1:49" x14ac:dyDescent="0.25">
      <c r="A10" s="29">
        <v>0.52920606999999997</v>
      </c>
      <c r="B10" s="30">
        <v>0.53724346000000001</v>
      </c>
      <c r="C10" s="29">
        <v>0.43499284999999999</v>
      </c>
      <c r="D10" s="29" t="s">
        <v>0</v>
      </c>
      <c r="E10" s="31" t="s">
        <v>0</v>
      </c>
      <c r="F10" s="31">
        <v>0.51772436999999993</v>
      </c>
      <c r="G10" s="31">
        <v>0.46987382</v>
      </c>
      <c r="H10" s="31">
        <v>0.44220484999999998</v>
      </c>
      <c r="I10" s="31">
        <v>0.38864667000000003</v>
      </c>
      <c r="J10" s="31">
        <v>0.32143539999999998</v>
      </c>
      <c r="K10" s="31">
        <v>0.25550646999999999</v>
      </c>
      <c r="L10" s="31">
        <v>0.24115309200000001</v>
      </c>
      <c r="M10" s="31">
        <v>0.29356792999999998</v>
      </c>
      <c r="N10" s="31">
        <v>0.33845133999999999</v>
      </c>
      <c r="O10" s="31">
        <v>0.36891268999999999</v>
      </c>
      <c r="P10" s="31">
        <v>0.38703999</v>
      </c>
      <c r="Q10" s="32">
        <v>0.36982716999999998</v>
      </c>
      <c r="R10" s="32">
        <v>0.39419552000000002</v>
      </c>
      <c r="S10" s="33">
        <v>0.47456573000000002</v>
      </c>
      <c r="T10" s="33" t="s">
        <v>0</v>
      </c>
      <c r="U10" s="33" t="s">
        <v>0</v>
      </c>
      <c r="V10" s="33">
        <v>0.51637043000000005</v>
      </c>
      <c r="W10" s="33">
        <v>0.50249615999999997</v>
      </c>
      <c r="X10" s="33">
        <v>0.51590410999999992</v>
      </c>
      <c r="Y10" s="33">
        <v>0.54551156000000001</v>
      </c>
      <c r="Z10" s="33">
        <v>0.55319929000000001</v>
      </c>
      <c r="AA10" s="33">
        <v>0.56318035</v>
      </c>
      <c r="AB10" s="33">
        <v>0.57723069999999999</v>
      </c>
      <c r="AC10" s="29" t="s">
        <v>0</v>
      </c>
      <c r="AD10" s="29">
        <v>0.51297062999999998</v>
      </c>
      <c r="AE10" s="29">
        <v>0.48707260000000002</v>
      </c>
      <c r="AF10" s="29">
        <v>0.39845048</v>
      </c>
      <c r="AG10" s="29">
        <v>0.41754491999999999</v>
      </c>
      <c r="AH10" s="29">
        <v>0.51865594000000004</v>
      </c>
      <c r="AI10" s="29">
        <v>0.54458700999999998</v>
      </c>
      <c r="AJ10" s="29">
        <v>0.53401293000000005</v>
      </c>
      <c r="AK10" s="3">
        <f t="shared" si="0"/>
        <v>0.45005595264516118</v>
      </c>
      <c r="AL10" s="1">
        <v>-31.855</v>
      </c>
      <c r="AM10" s="12" t="s">
        <v>108</v>
      </c>
      <c r="AO10" s="2">
        <f>SUM(S6:AB10)/44</f>
        <v>0.64947739295454543</v>
      </c>
      <c r="AV10" s="43" t="s">
        <v>111</v>
      </c>
      <c r="AW10" s="2" t="s">
        <v>112</v>
      </c>
    </row>
    <row r="11" spans="1:49" x14ac:dyDescent="0.25">
      <c r="A11" s="29">
        <v>0.46765041000000002</v>
      </c>
      <c r="B11" s="30">
        <v>0.4772788</v>
      </c>
      <c r="C11" s="29" t="s">
        <v>0</v>
      </c>
      <c r="D11" s="29" t="s">
        <v>0</v>
      </c>
      <c r="E11" s="34" t="s">
        <v>0</v>
      </c>
      <c r="F11" s="34">
        <v>0.49176020999999998</v>
      </c>
      <c r="G11" s="34">
        <v>0.43433411</v>
      </c>
      <c r="H11" s="34">
        <v>0.39910436999999999</v>
      </c>
      <c r="I11" s="34">
        <v>0.36071176999999999</v>
      </c>
      <c r="J11" s="34">
        <v>0.31289545000000002</v>
      </c>
      <c r="K11" s="34">
        <v>0.27569469000000002</v>
      </c>
      <c r="L11" s="34">
        <v>0.22072984700000001</v>
      </c>
      <c r="M11" s="34">
        <v>0.19818401899999999</v>
      </c>
      <c r="N11" s="34">
        <v>0.20270226299999999</v>
      </c>
      <c r="O11" s="34">
        <v>0.20756163999999999</v>
      </c>
      <c r="P11" s="34">
        <v>0.21931402</v>
      </c>
      <c r="Q11" s="34">
        <v>0.24086279499999999</v>
      </c>
      <c r="R11" s="34">
        <v>0.31709032999999998</v>
      </c>
      <c r="S11" s="35">
        <v>0.39820741999999998</v>
      </c>
      <c r="T11" s="35" t="s">
        <v>0</v>
      </c>
      <c r="U11" s="35" t="s">
        <v>0</v>
      </c>
      <c r="V11" s="35">
        <v>0.53403425999999998</v>
      </c>
      <c r="W11" s="35">
        <v>0.49050870000000002</v>
      </c>
      <c r="X11" s="35">
        <v>0.34240841999999999</v>
      </c>
      <c r="Y11" s="35">
        <v>0.34243690999999998</v>
      </c>
      <c r="Z11" s="35">
        <v>0.36756549999999999</v>
      </c>
      <c r="AA11" s="35">
        <v>0.53253259999999991</v>
      </c>
      <c r="AB11" s="35">
        <v>0.55755180999999998</v>
      </c>
      <c r="AC11" s="36" t="s">
        <v>0</v>
      </c>
      <c r="AD11" s="29">
        <v>0.50025876000000002</v>
      </c>
      <c r="AE11" s="29">
        <v>0.47768747999999989</v>
      </c>
      <c r="AF11" s="29">
        <v>0.46007821999999998</v>
      </c>
      <c r="AG11" s="29">
        <v>0.44038947000000012</v>
      </c>
      <c r="AH11" s="29">
        <v>0.44721041</v>
      </c>
      <c r="AI11" s="29">
        <v>0.46800269</v>
      </c>
      <c r="AJ11" s="29">
        <v>0.44758845000000003</v>
      </c>
      <c r="AK11" s="3">
        <f t="shared" si="0"/>
        <v>0.3877445274666666</v>
      </c>
      <c r="AL11" s="13">
        <v>-28.178599999999999</v>
      </c>
      <c r="AM11" s="14" t="s">
        <v>99</v>
      </c>
      <c r="AO11" s="7">
        <f>(SUM(B20:O28)+SUM(P20:R24))/140</f>
        <v>0.33033364008015575</v>
      </c>
      <c r="AV11" s="16" t="s">
        <v>113</v>
      </c>
      <c r="AW11" s="2" t="s">
        <v>114</v>
      </c>
    </row>
    <row r="12" spans="1:49" x14ac:dyDescent="0.25">
      <c r="A12" s="29">
        <v>0.41763703000000002</v>
      </c>
      <c r="B12" s="30">
        <v>0.40674437000000002</v>
      </c>
      <c r="C12" s="29" t="s">
        <v>0</v>
      </c>
      <c r="D12" s="29" t="s">
        <v>0</v>
      </c>
      <c r="E12" s="34" t="s">
        <v>0</v>
      </c>
      <c r="F12" s="34">
        <v>0.47800131000000001</v>
      </c>
      <c r="G12" s="34">
        <v>0.39454784999999998</v>
      </c>
      <c r="H12" s="34">
        <v>0.33198183999999997</v>
      </c>
      <c r="I12" s="34">
        <v>0.29242522599999998</v>
      </c>
      <c r="J12" s="34">
        <v>0.27127151599999999</v>
      </c>
      <c r="K12" s="34">
        <v>0.26237937</v>
      </c>
      <c r="L12" s="34">
        <v>0.21508379699999999</v>
      </c>
      <c r="M12" s="34">
        <v>0.19463797699999999</v>
      </c>
      <c r="N12" s="34">
        <v>0.189895697</v>
      </c>
      <c r="O12" s="34">
        <v>0.20165337999999999</v>
      </c>
      <c r="P12" s="34">
        <v>0.225990153</v>
      </c>
      <c r="Q12" s="34">
        <v>0.26250101999999997</v>
      </c>
      <c r="R12" s="34">
        <v>0.29607993999999999</v>
      </c>
      <c r="S12" s="35">
        <v>0.32219764000000001</v>
      </c>
      <c r="T12" s="35" t="s">
        <v>0</v>
      </c>
      <c r="U12" s="35" t="s">
        <v>0</v>
      </c>
      <c r="V12" s="35">
        <v>0.54635257999999998</v>
      </c>
      <c r="W12" s="35">
        <v>0.48628465999999998</v>
      </c>
      <c r="X12" s="35">
        <v>0.32668059999999999</v>
      </c>
      <c r="Y12" s="35">
        <v>0.34086225999999997</v>
      </c>
      <c r="Z12" s="35">
        <v>0.42940690999999998</v>
      </c>
      <c r="AA12" s="35">
        <v>0.52956497000000002</v>
      </c>
      <c r="AB12" s="35">
        <v>0.54559551000000006</v>
      </c>
      <c r="AC12" s="36" t="s">
        <v>0</v>
      </c>
      <c r="AD12" s="29">
        <v>0.49963553999999999</v>
      </c>
      <c r="AE12" s="29">
        <v>0.47516913999999999</v>
      </c>
      <c r="AF12" s="29">
        <v>0.45288961999999999</v>
      </c>
      <c r="AG12" s="29">
        <v>0.45081470000000001</v>
      </c>
      <c r="AH12" s="29">
        <v>0.45266870999999997</v>
      </c>
      <c r="AI12" s="29">
        <v>0.46068104999999998</v>
      </c>
      <c r="AJ12" s="29">
        <v>0.44621366000000001</v>
      </c>
      <c r="AK12" s="3">
        <f t="shared" si="0"/>
        <v>0.37352826753333335</v>
      </c>
      <c r="AL12" s="13">
        <v>-24.624300000000002</v>
      </c>
      <c r="AM12" s="14" t="s">
        <v>102</v>
      </c>
      <c r="AO12" s="2">
        <f>SUM(E11:R19)/126</f>
        <v>0.32937251972464793</v>
      </c>
      <c r="AV12" s="3" t="s">
        <v>115</v>
      </c>
      <c r="AW12" s="2" t="s">
        <v>116</v>
      </c>
    </row>
    <row r="13" spans="1:49" x14ac:dyDescent="0.25">
      <c r="A13" s="29">
        <v>0.44092995000000001</v>
      </c>
      <c r="B13" s="30">
        <v>0.39260360000000011</v>
      </c>
      <c r="C13" s="29" t="s">
        <v>0</v>
      </c>
      <c r="D13" s="29" t="s">
        <v>0</v>
      </c>
      <c r="E13" s="34" t="s">
        <v>0</v>
      </c>
      <c r="F13" s="34">
        <v>0.46352639000000001</v>
      </c>
      <c r="G13" s="34">
        <v>0.37253367999999998</v>
      </c>
      <c r="H13" s="34">
        <v>0.28327226</v>
      </c>
      <c r="I13" s="34">
        <v>0.20184730200000001</v>
      </c>
      <c r="J13" s="34">
        <v>0.19001268700000001</v>
      </c>
      <c r="K13" s="34">
        <v>0.20960181</v>
      </c>
      <c r="L13" s="34">
        <v>0.20065940400000001</v>
      </c>
      <c r="M13" s="34">
        <v>0.191820512</v>
      </c>
      <c r="N13" s="34">
        <v>0.203551553</v>
      </c>
      <c r="O13" s="34">
        <v>0.23612560299999999</v>
      </c>
      <c r="P13" s="34">
        <v>0.26103429</v>
      </c>
      <c r="Q13" s="34">
        <v>0.28586091499999999</v>
      </c>
      <c r="R13" s="34">
        <v>0.30201599000000001</v>
      </c>
      <c r="S13" s="35">
        <v>0.28659289999999998</v>
      </c>
      <c r="T13" s="35" t="s">
        <v>0</v>
      </c>
      <c r="U13" s="35" t="s">
        <v>0</v>
      </c>
      <c r="V13" s="35" t="s">
        <v>0</v>
      </c>
      <c r="W13" s="35">
        <v>0.46558358</v>
      </c>
      <c r="X13" s="35">
        <v>0.37800312000000003</v>
      </c>
      <c r="Y13" s="35">
        <v>0.37180808999999998</v>
      </c>
      <c r="Z13" s="35">
        <v>0.44753172000000002</v>
      </c>
      <c r="AA13" s="35">
        <v>0.52338225000000005</v>
      </c>
      <c r="AB13" s="35" t="s">
        <v>0</v>
      </c>
      <c r="AC13" s="36" t="s">
        <v>0</v>
      </c>
      <c r="AD13" s="29">
        <v>0.51672251000000002</v>
      </c>
      <c r="AE13" s="29">
        <v>0.48432468000000001</v>
      </c>
      <c r="AF13" s="29">
        <v>0.47016137000000002</v>
      </c>
      <c r="AG13" s="29">
        <v>0.46290367999999998</v>
      </c>
      <c r="AH13" s="29">
        <v>0.47881794</v>
      </c>
      <c r="AI13" s="29">
        <v>0.49043220999999998</v>
      </c>
      <c r="AJ13" s="29">
        <v>0.48000829</v>
      </c>
      <c r="AK13" s="3">
        <f t="shared" si="0"/>
        <v>0.36041672450000001</v>
      </c>
      <c r="AL13" s="13">
        <v>-21.168500000000002</v>
      </c>
      <c r="AM13" s="15" t="s">
        <v>105</v>
      </c>
      <c r="AO13" s="2">
        <f>(SUM(S20:AB28)+SUM(P25:R28))/67</f>
        <v>0.41536069091044786</v>
      </c>
    </row>
    <row r="14" spans="1:49" x14ac:dyDescent="0.25">
      <c r="A14" s="29">
        <v>0.46848429000000003</v>
      </c>
      <c r="B14" s="30">
        <v>0.43000629000000001</v>
      </c>
      <c r="C14" s="29" t="s">
        <v>0</v>
      </c>
      <c r="D14" s="29" t="s">
        <v>0</v>
      </c>
      <c r="E14" s="34">
        <v>0.45109855999999998</v>
      </c>
      <c r="F14" s="34">
        <v>0.47286324000000002</v>
      </c>
      <c r="G14" s="34">
        <v>0.40213320000000002</v>
      </c>
      <c r="H14" s="34">
        <v>0.29945437000000003</v>
      </c>
      <c r="I14" s="34">
        <v>0.197405689</v>
      </c>
      <c r="J14" s="34">
        <v>0.18595287699999999</v>
      </c>
      <c r="K14" s="34">
        <v>0.18036674251240001</v>
      </c>
      <c r="L14" s="34">
        <v>0.16797070264081301</v>
      </c>
      <c r="M14" s="34">
        <v>0.20830870500000001</v>
      </c>
      <c r="N14" s="34">
        <v>0.24356025000000001</v>
      </c>
      <c r="O14" s="34">
        <v>0.28920581000000001</v>
      </c>
      <c r="P14" s="34">
        <v>0.32390959000000002</v>
      </c>
      <c r="Q14" s="34">
        <v>0.34194162</v>
      </c>
      <c r="R14" s="34">
        <v>0.42387153999999999</v>
      </c>
      <c r="S14" s="35">
        <v>0.37140759999999989</v>
      </c>
      <c r="T14" s="35" t="s">
        <v>0</v>
      </c>
      <c r="U14" s="35" t="s">
        <v>0</v>
      </c>
      <c r="V14" s="35" t="s">
        <v>0</v>
      </c>
      <c r="W14" s="35">
        <v>0.46537713000000003</v>
      </c>
      <c r="X14" s="35">
        <v>0.43690531999999999</v>
      </c>
      <c r="Y14" s="35">
        <v>0.44370375000000001</v>
      </c>
      <c r="Z14" s="35">
        <v>0.49142106000000002</v>
      </c>
      <c r="AA14" s="35">
        <v>0.51406923000000004</v>
      </c>
      <c r="AB14" s="35" t="s">
        <v>0</v>
      </c>
      <c r="AC14" s="36" t="s">
        <v>0</v>
      </c>
      <c r="AD14" s="29" t="s">
        <v>0</v>
      </c>
      <c r="AE14" s="29">
        <v>0.46266142999999998</v>
      </c>
      <c r="AF14" s="29">
        <v>0.46481470000000003</v>
      </c>
      <c r="AG14" s="29">
        <v>0.46760281999999997</v>
      </c>
      <c r="AH14" s="29">
        <v>0.46469252000000011</v>
      </c>
      <c r="AI14" s="29">
        <v>0.46612583000000002</v>
      </c>
      <c r="AJ14" s="29">
        <v>0.46590996000000012</v>
      </c>
      <c r="AK14" s="3">
        <f t="shared" si="0"/>
        <v>0.37861517236261472</v>
      </c>
      <c r="AL14" s="13">
        <v>-17.791599999999999</v>
      </c>
      <c r="AM14" s="15" t="s">
        <v>108</v>
      </c>
      <c r="AO14" s="2">
        <f>SUM(S11:AB19)/54</f>
        <v>0.45833302833333323</v>
      </c>
    </row>
    <row r="15" spans="1:49" x14ac:dyDescent="0.25">
      <c r="A15" s="29">
        <v>0.46489930000000002</v>
      </c>
      <c r="B15" s="30">
        <v>0.43242385999999999</v>
      </c>
      <c r="C15" s="29" t="s">
        <v>0</v>
      </c>
      <c r="D15" s="29" t="s">
        <v>0</v>
      </c>
      <c r="E15" s="34">
        <v>0.45781330999999997</v>
      </c>
      <c r="F15" s="34">
        <v>0.43983571999999999</v>
      </c>
      <c r="G15" s="34">
        <v>0.42016295999999997</v>
      </c>
      <c r="H15" s="34">
        <v>0.25419065000000002</v>
      </c>
      <c r="I15" s="34">
        <v>0.22200253</v>
      </c>
      <c r="J15" s="34">
        <v>0.17627096104280951</v>
      </c>
      <c r="K15" s="34">
        <v>0.1801675955937703</v>
      </c>
      <c r="L15" s="34">
        <v>0.199769751</v>
      </c>
      <c r="M15" s="34">
        <v>0.25281944000000001</v>
      </c>
      <c r="N15" s="34">
        <v>0.30045381999999998</v>
      </c>
      <c r="O15" s="34">
        <v>0.35130726000000001</v>
      </c>
      <c r="P15" s="34">
        <v>0.3955688</v>
      </c>
      <c r="Q15" s="34">
        <v>0.42308913999999997</v>
      </c>
      <c r="R15" s="34">
        <v>0.48502097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0.47138844000000002</v>
      </c>
      <c r="X15" s="35">
        <v>0.47724058000000003</v>
      </c>
      <c r="Y15" s="35">
        <v>0.48246443000000011</v>
      </c>
      <c r="Z15" s="35">
        <v>0.49365948999999998</v>
      </c>
      <c r="AA15" s="35">
        <v>0.52036536</v>
      </c>
      <c r="AB15" s="35" t="s">
        <v>0</v>
      </c>
      <c r="AC15" s="36" t="s">
        <v>0</v>
      </c>
      <c r="AD15" s="29" t="s">
        <v>0</v>
      </c>
      <c r="AE15" s="29">
        <v>0.45082011999999999</v>
      </c>
      <c r="AF15" s="29">
        <v>0.46556252999999997</v>
      </c>
      <c r="AG15" s="29">
        <v>0.46786689999999997</v>
      </c>
      <c r="AH15" s="29">
        <v>0.47262615000000002</v>
      </c>
      <c r="AI15" s="29">
        <v>0.47977745999999999</v>
      </c>
      <c r="AJ15" s="29">
        <v>0.4808557</v>
      </c>
      <c r="AK15" s="3">
        <f t="shared" si="0"/>
        <v>0.39697863806061406</v>
      </c>
      <c r="AL15" s="13">
        <v>-14.477499999999999</v>
      </c>
      <c r="AM15" s="16" t="s">
        <v>117</v>
      </c>
      <c r="AO15" s="7">
        <f>(SUM(AC6:AJ28)+SUM(A6:D19))/173</f>
        <v>0.50819786057803484</v>
      </c>
      <c r="AT15" s="44">
        <f>AVERAGE(AC6:AJ28)+AVERAGE(A6:D19)</f>
        <v>1.0238994237348726</v>
      </c>
    </row>
    <row r="16" spans="1:49" x14ac:dyDescent="0.25">
      <c r="A16" s="29">
        <v>0.49010303999999999</v>
      </c>
      <c r="B16" s="30">
        <v>0.42778547</v>
      </c>
      <c r="C16" s="29" t="s">
        <v>0</v>
      </c>
      <c r="D16" s="29" t="s">
        <v>0</v>
      </c>
      <c r="E16" s="34">
        <v>0.42364460999999998</v>
      </c>
      <c r="F16" s="34">
        <v>0.41720763999999999</v>
      </c>
      <c r="G16" s="34">
        <v>0.40327047999999999</v>
      </c>
      <c r="H16" s="34">
        <v>0.32585923999999999</v>
      </c>
      <c r="I16" s="34">
        <v>0.218364426</v>
      </c>
      <c r="J16" s="34">
        <v>0.18234596075861639</v>
      </c>
      <c r="K16" s="34">
        <v>0.17225166057131849</v>
      </c>
      <c r="L16" s="34">
        <v>0.1895747011859048</v>
      </c>
      <c r="M16" s="34">
        <v>0.25885477000000001</v>
      </c>
      <c r="N16" s="34">
        <v>0.34256364</v>
      </c>
      <c r="O16" s="34">
        <v>0.40639977999999999</v>
      </c>
      <c r="P16" s="34">
        <v>0.46227163999999998</v>
      </c>
      <c r="Q16" s="34">
        <v>0.47878373000000002</v>
      </c>
      <c r="R16" s="34">
        <v>0.50716844000000005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0.46783696000000002</v>
      </c>
      <c r="X16" s="35">
        <v>0.47269185000000002</v>
      </c>
      <c r="Y16" s="35">
        <v>0.49105353000000002</v>
      </c>
      <c r="Z16" s="35">
        <v>0.49109138000000002</v>
      </c>
      <c r="AA16" s="35">
        <v>0.51384584</v>
      </c>
      <c r="AB16" s="35" t="s">
        <v>0</v>
      </c>
      <c r="AC16" s="36" t="s">
        <v>0</v>
      </c>
      <c r="AD16" s="29" t="s">
        <v>0</v>
      </c>
      <c r="AE16" s="29">
        <v>0.44977264</v>
      </c>
      <c r="AF16" s="29">
        <v>0.45497388999999999</v>
      </c>
      <c r="AG16" s="29">
        <v>0.44508954000000001</v>
      </c>
      <c r="AH16" s="29">
        <v>0.46094278</v>
      </c>
      <c r="AI16" s="29">
        <v>0.47328209999999998</v>
      </c>
      <c r="AJ16" s="29">
        <v>0.48560326999999998</v>
      </c>
      <c r="AK16" s="3">
        <f t="shared" si="0"/>
        <v>0.40417159290799409</v>
      </c>
      <c r="AL16" s="13">
        <v>-11.212300000000001</v>
      </c>
      <c r="AM16" t="s">
        <v>118</v>
      </c>
      <c r="AO16" s="2">
        <f>((SUM(A2:Z35)+SUM(AA2:AJ28))/895)</f>
        <v>0.47120276690036234</v>
      </c>
    </row>
    <row r="17" spans="1:45" x14ac:dyDescent="0.25">
      <c r="A17" s="29">
        <v>0.53144557999999997</v>
      </c>
      <c r="B17" s="30">
        <v>0.47766396</v>
      </c>
      <c r="C17" s="29">
        <v>0.36354127000000003</v>
      </c>
      <c r="D17" s="29">
        <v>0.40187381999999999</v>
      </c>
      <c r="E17" s="34">
        <v>0.41385283</v>
      </c>
      <c r="F17" s="34">
        <v>0.4042944</v>
      </c>
      <c r="G17" s="34">
        <v>0.41891761</v>
      </c>
      <c r="H17" s="34">
        <v>0.40027328000000001</v>
      </c>
      <c r="I17" s="34">
        <v>0.25746532999999999</v>
      </c>
      <c r="J17" s="34">
        <v>0.25785791000000002</v>
      </c>
      <c r="K17" s="34">
        <v>0.22645338700000001</v>
      </c>
      <c r="L17" s="34">
        <v>0.24847865</v>
      </c>
      <c r="M17" s="34">
        <v>0.33043745000000002</v>
      </c>
      <c r="N17" s="34">
        <v>0.44937944000000002</v>
      </c>
      <c r="O17" s="34">
        <v>0.46481391</v>
      </c>
      <c r="P17" s="34">
        <v>0.47782396999999999</v>
      </c>
      <c r="Q17" s="34">
        <v>0.47982300999999999</v>
      </c>
      <c r="R17" s="34">
        <v>0.51308349000000009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0.45501849999999999</v>
      </c>
      <c r="X17" s="35">
        <v>0.47241232999999999</v>
      </c>
      <c r="Y17" s="35">
        <v>0.51798604999999998</v>
      </c>
      <c r="Z17" s="35">
        <v>0.53576023000000006</v>
      </c>
      <c r="AA17" s="35">
        <v>0.50736924000000005</v>
      </c>
      <c r="AB17" s="35" t="s">
        <v>0</v>
      </c>
      <c r="AC17" s="36" t="s">
        <v>0</v>
      </c>
      <c r="AD17" s="29" t="s">
        <v>0</v>
      </c>
      <c r="AE17" s="29">
        <v>0.46107160000000003</v>
      </c>
      <c r="AF17" s="29">
        <v>0.43737809999999999</v>
      </c>
      <c r="AG17" s="29">
        <v>0.43144768999999999</v>
      </c>
      <c r="AH17" s="29">
        <v>0.45267175999999998</v>
      </c>
      <c r="AI17" s="29">
        <v>0.46711993000000002</v>
      </c>
      <c r="AJ17" s="29">
        <v>0.50018490999999998</v>
      </c>
      <c r="AK17" s="3">
        <f t="shared" si="0"/>
        <v>0.42606550472413796</v>
      </c>
      <c r="AL17" s="13">
        <v>-7.9836</v>
      </c>
      <c r="AM17" t="s">
        <v>119</v>
      </c>
    </row>
    <row r="18" spans="1:45" x14ac:dyDescent="0.25">
      <c r="A18" s="29">
        <v>0.51744053999999995</v>
      </c>
      <c r="B18" s="30">
        <v>0.42000399999999999</v>
      </c>
      <c r="C18" s="29">
        <v>0.36356504000000001</v>
      </c>
      <c r="D18" s="29">
        <v>0.38210252</v>
      </c>
      <c r="E18" s="34">
        <v>0.37623146000000002</v>
      </c>
      <c r="F18" s="34">
        <v>0.40356505999999998</v>
      </c>
      <c r="G18" s="34">
        <v>0.39944278</v>
      </c>
      <c r="H18" s="34">
        <v>0.39669875999999998</v>
      </c>
      <c r="I18" s="34">
        <v>0.37252256</v>
      </c>
      <c r="J18" s="34">
        <v>0.38799250000000002</v>
      </c>
      <c r="K18" s="34">
        <v>0.40894638</v>
      </c>
      <c r="L18" s="34">
        <v>0.42962156000000001</v>
      </c>
      <c r="M18" s="34">
        <v>0.45737386000000002</v>
      </c>
      <c r="N18" s="34">
        <v>0.45431876999999998</v>
      </c>
      <c r="O18" s="34">
        <v>0.47424760999999999</v>
      </c>
      <c r="P18" s="34">
        <v>0.49320752999999989</v>
      </c>
      <c r="Q18" s="34">
        <v>0.50720519000000008</v>
      </c>
      <c r="R18" s="34">
        <v>0.47849712999999999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0.4763133</v>
      </c>
      <c r="X18" s="35">
        <v>0.46975676</v>
      </c>
      <c r="Y18" s="35">
        <v>0.51237564000000002</v>
      </c>
      <c r="Z18" s="35">
        <v>0.55238585000000007</v>
      </c>
      <c r="AA18" s="35">
        <v>0.53282374999999993</v>
      </c>
      <c r="AB18" s="35" t="s">
        <v>0</v>
      </c>
      <c r="AC18" s="36" t="s">
        <v>0</v>
      </c>
      <c r="AD18" s="29" t="s">
        <v>0</v>
      </c>
      <c r="AE18" s="29">
        <v>0.44828113000000003</v>
      </c>
      <c r="AF18" s="29">
        <v>0.43199739999999998</v>
      </c>
      <c r="AG18" s="29">
        <v>0.45929775</v>
      </c>
      <c r="AH18" s="29">
        <v>0.48667993999999998</v>
      </c>
      <c r="AI18" s="29">
        <v>0.49313874000000002</v>
      </c>
      <c r="AJ18" s="29">
        <v>0.48845049000000001</v>
      </c>
      <c r="AK18" s="3">
        <f t="shared" si="0"/>
        <v>0.45084427586206899</v>
      </c>
      <c r="AL18" s="13">
        <v>-4.7801999999999998</v>
      </c>
      <c r="AM18" t="s">
        <v>120</v>
      </c>
    </row>
    <row r="19" spans="1:45" x14ac:dyDescent="0.25">
      <c r="A19" s="29" t="s">
        <v>0</v>
      </c>
      <c r="B19" s="30" t="s">
        <v>0</v>
      </c>
      <c r="C19" s="29">
        <v>0.34204219000000002</v>
      </c>
      <c r="D19" s="29">
        <v>0.38028868999999998</v>
      </c>
      <c r="E19" s="34">
        <v>0.42002629000000002</v>
      </c>
      <c r="F19" s="34">
        <v>0.38632316</v>
      </c>
      <c r="G19" s="34">
        <v>0.41333581000000003</v>
      </c>
      <c r="H19" s="34">
        <v>0.33982599000000002</v>
      </c>
      <c r="I19" s="34">
        <v>0.33200172999999999</v>
      </c>
      <c r="J19" s="34">
        <v>0.34220772999999999</v>
      </c>
      <c r="K19" s="34">
        <v>0.35665381000000002</v>
      </c>
      <c r="L19" s="34">
        <v>0.36982237000000001</v>
      </c>
      <c r="M19" s="34">
        <v>0.40894776999999999</v>
      </c>
      <c r="N19" s="34">
        <v>0.45298253999999999</v>
      </c>
      <c r="O19" s="34">
        <v>0.44898874</v>
      </c>
      <c r="P19" s="34">
        <v>0.44865156000000012</v>
      </c>
      <c r="Q19" s="34">
        <v>0.47956344000000012</v>
      </c>
      <c r="R19" s="34">
        <v>0.48444722000000001</v>
      </c>
      <c r="S19" s="35" t="s">
        <v>0</v>
      </c>
      <c r="T19" s="35" t="s">
        <v>0</v>
      </c>
      <c r="U19" s="35" t="s">
        <v>0</v>
      </c>
      <c r="V19" s="35">
        <v>0.34539554</v>
      </c>
      <c r="W19" s="35">
        <v>0.37788336</v>
      </c>
      <c r="X19" s="35">
        <v>0.39882770000000001</v>
      </c>
      <c r="Y19" s="35">
        <v>0.45838241000000002</v>
      </c>
      <c r="Z19" s="35">
        <v>0.45676971</v>
      </c>
      <c r="AA19" s="35">
        <v>0.51090880000000005</v>
      </c>
      <c r="AB19" s="35" t="s">
        <v>0</v>
      </c>
      <c r="AC19" s="36" t="s">
        <v>0</v>
      </c>
      <c r="AD19" s="29" t="s">
        <v>0</v>
      </c>
      <c r="AE19" s="29">
        <v>0.43096321999999998</v>
      </c>
      <c r="AF19" s="29">
        <v>0.42219851000000003</v>
      </c>
      <c r="AG19" s="29">
        <v>0.48065640999999998</v>
      </c>
      <c r="AH19" s="29">
        <v>0.46066083000000002</v>
      </c>
      <c r="AI19" s="29">
        <v>0.47606846000000003</v>
      </c>
      <c r="AJ19" s="29">
        <v>0.51024749000000003</v>
      </c>
      <c r="AK19" s="3">
        <f t="shared" si="0"/>
        <v>0.41910969571428563</v>
      </c>
      <c r="AL19" s="13">
        <v>-1.5918000000000001</v>
      </c>
      <c r="AM19" t="s">
        <v>121</v>
      </c>
      <c r="AO19" s="2">
        <f>SUM(U34:W35)/6</f>
        <v>0.59138339666666673</v>
      </c>
    </row>
    <row r="20" spans="1:45" x14ac:dyDescent="0.25">
      <c r="A20" t="s">
        <v>0</v>
      </c>
      <c r="B20" s="37" t="s">
        <v>0</v>
      </c>
      <c r="C20" s="34">
        <v>0.38911311999999998</v>
      </c>
      <c r="D20" s="34">
        <v>0.37950200000000001</v>
      </c>
      <c r="E20" s="34">
        <v>0.37971072</v>
      </c>
      <c r="F20" s="34">
        <v>0.41129296999999998</v>
      </c>
      <c r="G20" s="34">
        <v>0.36816106999999998</v>
      </c>
      <c r="H20" s="34">
        <v>0.35229452</v>
      </c>
      <c r="I20" s="34">
        <v>0.38128311999999998</v>
      </c>
      <c r="J20" s="34">
        <v>0.40910503999999998</v>
      </c>
      <c r="K20" s="34">
        <v>0.40631019000000002</v>
      </c>
      <c r="L20" s="34">
        <v>0.40427971000000001</v>
      </c>
      <c r="M20" s="34">
        <v>0.42205892</v>
      </c>
      <c r="N20" s="34">
        <v>0.45439980000000002</v>
      </c>
      <c r="O20" s="34">
        <v>0.44546278</v>
      </c>
      <c r="P20" s="34">
        <v>0.44404482000000001</v>
      </c>
      <c r="Q20" s="34">
        <v>0.45988400000000001</v>
      </c>
      <c r="R20" s="34">
        <v>0.45522098</v>
      </c>
      <c r="S20" s="35" t="s">
        <v>0</v>
      </c>
      <c r="T20" s="35" t="s">
        <v>0</v>
      </c>
      <c r="U20" s="35" t="s">
        <v>0</v>
      </c>
      <c r="V20" s="35">
        <v>0.43704251999999999</v>
      </c>
      <c r="W20" s="35">
        <v>0.40456171000000002</v>
      </c>
      <c r="X20" s="35">
        <v>0.42050278000000002</v>
      </c>
      <c r="Y20" s="35">
        <v>0.44874762000000001</v>
      </c>
      <c r="Z20" s="35">
        <v>0.44726376000000001</v>
      </c>
      <c r="AA20" s="35">
        <v>0.52586361000000004</v>
      </c>
      <c r="AB20" s="35" t="s">
        <v>0</v>
      </c>
      <c r="AC20" s="36" t="s">
        <v>0</v>
      </c>
      <c r="AD20" s="29" t="s">
        <v>0</v>
      </c>
      <c r="AE20" s="29">
        <v>0.51432864999999994</v>
      </c>
      <c r="AF20" s="29">
        <v>0.45852039999999999</v>
      </c>
      <c r="AG20" s="29">
        <v>0.42116068000000001</v>
      </c>
      <c r="AH20" s="29">
        <v>0.40563724000000001</v>
      </c>
      <c r="AI20" s="29">
        <v>0.41123623999999998</v>
      </c>
      <c r="AJ20" s="29">
        <v>0.44654194000000003</v>
      </c>
      <c r="AK20" s="19">
        <f t="shared" si="0"/>
        <v>0.42512610392857136</v>
      </c>
      <c r="AL20" s="13">
        <v>1.5918000000000001</v>
      </c>
      <c r="AP20" s="7"/>
      <c r="AQ20" s="7"/>
      <c r="AR20" s="7"/>
      <c r="AS20" s="8"/>
    </row>
    <row r="21" spans="1:45" x14ac:dyDescent="0.25">
      <c r="A21" t="s">
        <v>0</v>
      </c>
      <c r="B21" s="37">
        <v>0.38388233999999999</v>
      </c>
      <c r="C21" s="34">
        <v>0.37868245</v>
      </c>
      <c r="D21" s="34">
        <v>0.37954418000000001</v>
      </c>
      <c r="E21" s="34">
        <v>0.35278410999999998</v>
      </c>
      <c r="F21" s="34">
        <v>0.34997581999999999</v>
      </c>
      <c r="G21" s="34">
        <v>0.38831425000000003</v>
      </c>
      <c r="H21" s="34">
        <v>0.44443651000000001</v>
      </c>
      <c r="I21" s="34">
        <v>0.42874374999999998</v>
      </c>
      <c r="J21" s="34">
        <v>0.44915666999999998</v>
      </c>
      <c r="K21" s="34">
        <v>0.46272859</v>
      </c>
      <c r="L21" s="34">
        <v>0.47396126999999999</v>
      </c>
      <c r="M21" s="34">
        <v>0.47237168000000002</v>
      </c>
      <c r="N21" s="34">
        <v>0.46559525000000002</v>
      </c>
      <c r="O21" s="34">
        <v>0.45255972</v>
      </c>
      <c r="P21" s="34">
        <v>0.45236808000000001</v>
      </c>
      <c r="Q21" s="34">
        <v>0.44518425</v>
      </c>
      <c r="R21" s="34">
        <v>0.44738530999999998</v>
      </c>
      <c r="S21" s="35" t="s">
        <v>0</v>
      </c>
      <c r="T21" s="35" t="s">
        <v>0</v>
      </c>
      <c r="U21" s="35">
        <v>0.43074684000000002</v>
      </c>
      <c r="V21" s="35">
        <v>0.44012775999999998</v>
      </c>
      <c r="W21" s="35">
        <v>0.45288372999999998</v>
      </c>
      <c r="X21" s="35">
        <v>0.45844422000000001</v>
      </c>
      <c r="Y21" s="35">
        <v>0.44712336000000003</v>
      </c>
      <c r="Z21" s="35">
        <v>0.44944530999999999</v>
      </c>
      <c r="AA21" s="35">
        <v>0.46767216</v>
      </c>
      <c r="AB21" s="35" t="s">
        <v>0</v>
      </c>
      <c r="AC21" s="36" t="s">
        <v>0</v>
      </c>
      <c r="AD21" s="29" t="s">
        <v>0</v>
      </c>
      <c r="AE21" s="29">
        <v>0.46503245999999998</v>
      </c>
      <c r="AF21" s="29">
        <v>0.43543084999999998</v>
      </c>
      <c r="AG21" s="29">
        <v>0.40588705000000003</v>
      </c>
      <c r="AH21" s="29">
        <v>0.42464984</v>
      </c>
      <c r="AI21" s="29">
        <v>0.42394573000000002</v>
      </c>
      <c r="AJ21" s="29">
        <v>0.48588996000000001</v>
      </c>
      <c r="AK21" s="3">
        <f t="shared" si="0"/>
        <v>0.43383178333333333</v>
      </c>
      <c r="AL21" s="13">
        <v>4.7801999999999998</v>
      </c>
      <c r="AO21"/>
    </row>
    <row r="22" spans="1:45" x14ac:dyDescent="0.25">
      <c r="A22" t="s">
        <v>0</v>
      </c>
      <c r="B22" s="37">
        <v>0.38122067999999998</v>
      </c>
      <c r="C22" s="34">
        <v>0.247776265</v>
      </c>
      <c r="D22" s="34">
        <v>0.23191440999999999</v>
      </c>
      <c r="E22" s="34">
        <v>0.19376844700000001</v>
      </c>
      <c r="F22" s="34">
        <v>0.25241644000000002</v>
      </c>
      <c r="G22" s="34">
        <v>0.31985833000000002</v>
      </c>
      <c r="H22" s="34">
        <v>0.38639933999999998</v>
      </c>
      <c r="I22" s="34">
        <v>0.47038352999999999</v>
      </c>
      <c r="J22" s="34">
        <v>0.44840700999999988</v>
      </c>
      <c r="K22" s="34">
        <v>0.45802020999999998</v>
      </c>
      <c r="L22" s="34">
        <v>0.46797638000000003</v>
      </c>
      <c r="M22" s="34">
        <v>0.47434533000000001</v>
      </c>
      <c r="N22" s="34">
        <v>0.47008583999999998</v>
      </c>
      <c r="O22" s="34">
        <v>0.47427092999999998</v>
      </c>
      <c r="P22" s="34">
        <v>0.47514155000000002</v>
      </c>
      <c r="Q22" s="34">
        <v>0.55483141999999996</v>
      </c>
      <c r="R22" s="34">
        <v>0.54456431999999999</v>
      </c>
      <c r="S22" s="35" t="s">
        <v>0</v>
      </c>
      <c r="T22" s="35" t="s">
        <v>0</v>
      </c>
      <c r="U22" s="35">
        <v>0.46925019000000001</v>
      </c>
      <c r="V22" s="35">
        <v>0.45006144999999997</v>
      </c>
      <c r="W22" s="35">
        <v>0.45288116</v>
      </c>
      <c r="X22" s="35">
        <v>0.44063519000000001</v>
      </c>
      <c r="Y22" s="35">
        <v>0.49704131000000001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0.47961667000000002</v>
      </c>
      <c r="AG22" s="29">
        <v>0.44057329000000001</v>
      </c>
      <c r="AH22" s="29">
        <v>0.48666638000000001</v>
      </c>
      <c r="AI22" s="29">
        <v>0.48968528</v>
      </c>
      <c r="AJ22" s="29">
        <v>0.41148612000000001</v>
      </c>
      <c r="AK22" s="3">
        <f t="shared" si="0"/>
        <v>0.42478805451851859</v>
      </c>
      <c r="AL22" s="13">
        <v>7.9836</v>
      </c>
      <c r="AO22"/>
    </row>
    <row r="23" spans="1:45" x14ac:dyDescent="0.25">
      <c r="A23" t="s">
        <v>0</v>
      </c>
      <c r="B23" s="37">
        <v>0.33221233</v>
      </c>
      <c r="C23" s="34">
        <v>0.1793914011871949</v>
      </c>
      <c r="D23" s="34">
        <v>0.21521135</v>
      </c>
      <c r="E23" s="34">
        <v>0.16778353026472281</v>
      </c>
      <c r="F23" s="34">
        <v>0.19179417769769999</v>
      </c>
      <c r="G23" s="34">
        <v>0.25166202399999998</v>
      </c>
      <c r="H23" s="34">
        <v>0.26032684</v>
      </c>
      <c r="I23" s="34">
        <v>0.29526267</v>
      </c>
      <c r="J23" s="34">
        <v>0.33222358000000002</v>
      </c>
      <c r="K23" s="34">
        <v>0.39406723999999999</v>
      </c>
      <c r="L23" s="34">
        <v>0.40632007999999997</v>
      </c>
      <c r="M23" s="34">
        <v>0.45539676000000001</v>
      </c>
      <c r="N23" s="34">
        <v>0.46794394</v>
      </c>
      <c r="O23" s="34">
        <v>0.46092666999999998</v>
      </c>
      <c r="P23" s="34">
        <v>0.43034538</v>
      </c>
      <c r="Q23" s="34">
        <v>0.47296940999999998</v>
      </c>
      <c r="R23" s="34">
        <v>0.50534400999999995</v>
      </c>
      <c r="S23" s="35" t="s">
        <v>0</v>
      </c>
      <c r="T23" s="35">
        <v>0.47583863999999998</v>
      </c>
      <c r="U23" s="35">
        <v>0.47204886000000001</v>
      </c>
      <c r="V23" s="35">
        <v>0.43396157000000002</v>
      </c>
      <c r="W23" s="35">
        <v>0.46001315999999998</v>
      </c>
      <c r="X23" s="35">
        <v>0.42944944000000002</v>
      </c>
      <c r="Y23" s="35">
        <v>0.35048657999999999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0.50982735000000001</v>
      </c>
      <c r="AG23" s="29">
        <v>0.46767702999999999</v>
      </c>
      <c r="AH23" s="29">
        <v>0.46606419999999998</v>
      </c>
      <c r="AI23" s="29">
        <v>0.47703141999999998</v>
      </c>
      <c r="AJ23" s="29">
        <v>0.44452673999999998</v>
      </c>
      <c r="AK23" s="3">
        <f t="shared" si="0"/>
        <v>0.38593237082677218</v>
      </c>
      <c r="AL23" s="13">
        <v>11.212300000000001</v>
      </c>
      <c r="AO23" s="20"/>
    </row>
    <row r="24" spans="1:45" x14ac:dyDescent="0.25">
      <c r="A24" t="s">
        <v>0</v>
      </c>
      <c r="B24" s="37">
        <v>0.42563990000000002</v>
      </c>
      <c r="C24" s="34">
        <v>0.213265643</v>
      </c>
      <c r="D24" s="34">
        <v>0.18892211405699999</v>
      </c>
      <c r="E24" s="34">
        <v>0.15805405023397751</v>
      </c>
      <c r="F24" s="34">
        <v>0.17641887053172631</v>
      </c>
      <c r="G24" s="34">
        <v>0.22278545299999999</v>
      </c>
      <c r="H24" s="34">
        <v>0.26412538000000002</v>
      </c>
      <c r="I24" s="34">
        <v>0.29588392000000002</v>
      </c>
      <c r="J24" s="34">
        <v>0.32546702</v>
      </c>
      <c r="K24" s="34">
        <v>0.35150671999999999</v>
      </c>
      <c r="L24" s="34">
        <v>0.37118662000000002</v>
      </c>
      <c r="M24" s="34">
        <v>0.41228429</v>
      </c>
      <c r="N24" s="34">
        <v>0.41942246</v>
      </c>
      <c r="O24" s="34">
        <v>0.41557888999999998</v>
      </c>
      <c r="P24" s="34">
        <v>0.44209567999999999</v>
      </c>
      <c r="Q24" s="34">
        <v>0.52958897999999999</v>
      </c>
      <c r="R24" s="34" t="s">
        <v>0</v>
      </c>
      <c r="S24" s="35">
        <v>0.47056598999999999</v>
      </c>
      <c r="T24" s="35">
        <v>0.44631436000000002</v>
      </c>
      <c r="U24" s="35">
        <v>0.34281251000000001</v>
      </c>
      <c r="V24" s="35">
        <v>0.36325204999999999</v>
      </c>
      <c r="W24" s="35">
        <v>0.37176846000000002</v>
      </c>
      <c r="X24" s="35">
        <v>0.37082588</v>
      </c>
      <c r="Y24" s="35">
        <v>0.33483146000000003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0.50992667999999997</v>
      </c>
      <c r="AG24" s="29">
        <v>0.47313175000000002</v>
      </c>
      <c r="AH24" s="29">
        <v>0.52100647</v>
      </c>
      <c r="AI24" s="29">
        <v>0.50093690000000002</v>
      </c>
      <c r="AJ24" s="29">
        <v>0.49709787999999999</v>
      </c>
      <c r="AK24" s="3">
        <f t="shared" si="0"/>
        <v>0.37195344217223936</v>
      </c>
      <c r="AL24" s="13">
        <v>14.477499999999999</v>
      </c>
    </row>
    <row r="25" spans="1:45" x14ac:dyDescent="0.25">
      <c r="A25" t="s">
        <v>0</v>
      </c>
      <c r="B25" s="37">
        <v>0.44329475000000002</v>
      </c>
      <c r="C25" s="34">
        <v>0.34664574999999997</v>
      </c>
      <c r="D25" s="34">
        <v>0.23130851599999999</v>
      </c>
      <c r="E25" s="34">
        <v>0.176441062981855</v>
      </c>
      <c r="F25" s="34">
        <v>0.1796568225488043</v>
      </c>
      <c r="G25" s="34">
        <v>0.209216606</v>
      </c>
      <c r="H25" s="34">
        <v>0.24249429</v>
      </c>
      <c r="I25" s="34">
        <v>0.27515439000000003</v>
      </c>
      <c r="J25" s="34">
        <v>0.27898213999999999</v>
      </c>
      <c r="K25" s="34">
        <v>0.28574730999999998</v>
      </c>
      <c r="L25" s="34">
        <v>0.31414921000000001</v>
      </c>
      <c r="M25" s="34">
        <v>0.34894695999999997</v>
      </c>
      <c r="N25" s="34">
        <v>0.36469716000000002</v>
      </c>
      <c r="O25" s="34">
        <v>0.38233444999999999</v>
      </c>
      <c r="P25" s="38">
        <v>0.4513412</v>
      </c>
      <c r="Q25" s="38" t="s">
        <v>0</v>
      </c>
      <c r="R25" s="38">
        <v>0.51268901999999994</v>
      </c>
      <c r="S25" s="35">
        <v>0.43640433000000001</v>
      </c>
      <c r="T25" s="35">
        <v>0.37606728</v>
      </c>
      <c r="U25" s="35">
        <v>0.31755823999999999</v>
      </c>
      <c r="V25" s="35">
        <v>0.31748046000000002</v>
      </c>
      <c r="W25" s="35">
        <v>0.3321501</v>
      </c>
      <c r="X25" s="35">
        <v>0.32500632000000002</v>
      </c>
      <c r="Y25" s="35">
        <v>0.37625408999999999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0.51421285999999999</v>
      </c>
      <c r="AG25" s="29">
        <v>0.48358646999999999</v>
      </c>
      <c r="AH25" s="29" t="s">
        <v>0</v>
      </c>
      <c r="AI25" s="29">
        <v>0.50208343000000011</v>
      </c>
      <c r="AJ25" s="29">
        <v>0.50773652000000002</v>
      </c>
      <c r="AK25" s="3">
        <f t="shared" si="0"/>
        <v>0.35302369398261707</v>
      </c>
      <c r="AL25" s="13">
        <v>17.791599999999999</v>
      </c>
    </row>
    <row r="26" spans="1:45" x14ac:dyDescent="0.25">
      <c r="A26" t="s">
        <v>0</v>
      </c>
      <c r="B26" s="37">
        <v>0.45092623999999998</v>
      </c>
      <c r="C26" s="34">
        <v>0.39323356999999998</v>
      </c>
      <c r="D26" s="34">
        <v>0.24945961</v>
      </c>
      <c r="E26" s="34">
        <v>0.1700650252866085</v>
      </c>
      <c r="F26" s="34">
        <v>0.16334201260728731</v>
      </c>
      <c r="G26" s="34">
        <v>0.18814939899999999</v>
      </c>
      <c r="H26" s="34">
        <v>0.21901282999999999</v>
      </c>
      <c r="I26" s="34">
        <v>0.24508161000000001</v>
      </c>
      <c r="J26" s="34">
        <v>0.24039442</v>
      </c>
      <c r="K26" s="34">
        <v>0.247874486</v>
      </c>
      <c r="L26" s="34">
        <v>0.27207787999999999</v>
      </c>
      <c r="M26" s="34">
        <v>0.28818313400000001</v>
      </c>
      <c r="N26" s="34">
        <v>0.26678437999999999</v>
      </c>
      <c r="O26" s="34">
        <v>0.301844214</v>
      </c>
      <c r="P26" s="38" t="s">
        <v>0</v>
      </c>
      <c r="Q26" s="38">
        <v>0.50098324999999999</v>
      </c>
      <c r="R26" s="38">
        <v>0.49287555999999999</v>
      </c>
      <c r="S26" s="35">
        <v>0.46628264000000003</v>
      </c>
      <c r="T26" s="35">
        <v>0.37416588000000001</v>
      </c>
      <c r="U26" s="35">
        <v>0.30095950500000002</v>
      </c>
      <c r="V26" s="35">
        <v>0.29898902599999999</v>
      </c>
      <c r="W26" s="35">
        <v>0.32605985999999998</v>
      </c>
      <c r="X26" s="35">
        <v>0.33555823000000001</v>
      </c>
      <c r="Y26" s="35">
        <v>0.44065288000000002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0.56945756000000003</v>
      </c>
      <c r="AG26" s="29">
        <v>0.50433733999999997</v>
      </c>
      <c r="AH26" s="29" t="s">
        <v>0</v>
      </c>
      <c r="AI26" s="29" t="s">
        <v>0</v>
      </c>
      <c r="AJ26" s="29" t="s">
        <v>0</v>
      </c>
      <c r="AK26" s="3">
        <f t="shared" si="0"/>
        <v>0.33227002167575587</v>
      </c>
      <c r="AL26" s="13">
        <v>21.168500000000002</v>
      </c>
    </row>
    <row r="27" spans="1:45" x14ac:dyDescent="0.25">
      <c r="A27" t="s">
        <v>0</v>
      </c>
      <c r="B27" s="37" t="s">
        <v>0</v>
      </c>
      <c r="C27" s="34">
        <v>0.44460705</v>
      </c>
      <c r="D27" s="34">
        <v>0.26169694999999998</v>
      </c>
      <c r="E27" s="34">
        <v>0.15807448443078059</v>
      </c>
      <c r="F27" s="34">
        <v>0.156238962882709</v>
      </c>
      <c r="G27" s="34">
        <v>0.21086840300000001</v>
      </c>
      <c r="H27" s="34">
        <v>0.236949198</v>
      </c>
      <c r="I27" s="34">
        <v>0.25384897000000001</v>
      </c>
      <c r="J27" s="34">
        <v>0.25693579599999999</v>
      </c>
      <c r="K27" s="34">
        <v>0.25618878</v>
      </c>
      <c r="L27" s="34">
        <v>0.27109735000000001</v>
      </c>
      <c r="M27" s="34">
        <v>0.25660516999999999</v>
      </c>
      <c r="N27" s="34">
        <v>0.225136696</v>
      </c>
      <c r="O27" s="34">
        <v>0.29692002000000001</v>
      </c>
      <c r="P27" s="38" t="s">
        <v>0</v>
      </c>
      <c r="Q27" s="38">
        <v>0.50545097000000005</v>
      </c>
      <c r="R27" s="38">
        <v>0.48451140999999998</v>
      </c>
      <c r="S27" s="35">
        <v>0.47078895999999998</v>
      </c>
      <c r="T27" s="35">
        <v>0.36185609000000002</v>
      </c>
      <c r="U27" s="35">
        <v>0.29848416999999999</v>
      </c>
      <c r="V27" s="35">
        <v>0.32573099000000011</v>
      </c>
      <c r="W27" s="35">
        <v>0.36565714999999999</v>
      </c>
      <c r="X27" s="35">
        <v>0.38179162</v>
      </c>
      <c r="Y27" s="35">
        <v>0.50771527999999999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0.49856700999999998</v>
      </c>
      <c r="AG27" s="29">
        <v>0.51644142000000004</v>
      </c>
      <c r="AH27" s="29" t="s">
        <v>0</v>
      </c>
      <c r="AI27" s="29" t="s">
        <v>0</v>
      </c>
      <c r="AJ27" s="29" t="s">
        <v>0</v>
      </c>
      <c r="AK27" s="3">
        <f t="shared" si="0"/>
        <v>0.33342345417972874</v>
      </c>
      <c r="AL27" s="13">
        <v>24.624300000000002</v>
      </c>
    </row>
    <row r="28" spans="1:45" x14ac:dyDescent="0.25">
      <c r="A28" t="s">
        <v>0</v>
      </c>
      <c r="B28" s="37" t="s">
        <v>0</v>
      </c>
      <c r="C28" s="34">
        <v>0.50545903999999997</v>
      </c>
      <c r="D28" s="34">
        <v>0.33689079999999999</v>
      </c>
      <c r="E28" s="34">
        <v>0.14333962195427269</v>
      </c>
      <c r="F28" s="34">
        <v>0.10672331615858049</v>
      </c>
      <c r="G28" s="34">
        <v>0.1492900001645858</v>
      </c>
      <c r="H28" s="34">
        <v>0.20830082323400001</v>
      </c>
      <c r="I28" s="34">
        <v>0.25675104999999998</v>
      </c>
      <c r="J28" s="34">
        <v>0.26661097499999997</v>
      </c>
      <c r="K28" s="34">
        <v>0.26149477999999998</v>
      </c>
      <c r="L28" s="34">
        <v>0.29142807399999998</v>
      </c>
      <c r="M28" s="34">
        <v>0.29296333000000002</v>
      </c>
      <c r="N28" s="34">
        <v>0.30286183600000011</v>
      </c>
      <c r="O28" s="34">
        <v>0.39134409999999997</v>
      </c>
      <c r="P28" s="38" t="s">
        <v>0</v>
      </c>
      <c r="Q28" s="38">
        <v>0.5260663000000001</v>
      </c>
      <c r="R28" s="38">
        <v>0.49540158000000001</v>
      </c>
      <c r="S28" s="35">
        <v>0.48758508</v>
      </c>
      <c r="T28" s="35">
        <v>0.31254706999999998</v>
      </c>
      <c r="U28" s="35">
        <v>0.27490534</v>
      </c>
      <c r="V28" s="35">
        <v>0.32031351000000002</v>
      </c>
      <c r="W28" s="35">
        <v>0.39718761000000002</v>
      </c>
      <c r="X28" s="35">
        <v>0.42461173000000002</v>
      </c>
      <c r="Y28" s="35">
        <v>0.44461992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0.32712254029597448</v>
      </c>
      <c r="AL28" s="13">
        <v>28.178599999999999</v>
      </c>
    </row>
    <row r="29" spans="1:45" x14ac:dyDescent="0.25">
      <c r="A29" s="32" t="s">
        <v>0</v>
      </c>
      <c r="B29" s="39" t="s">
        <v>0</v>
      </c>
      <c r="C29" s="32">
        <v>0.52236895999999999</v>
      </c>
      <c r="D29" s="32">
        <v>0.47043794999999999</v>
      </c>
      <c r="E29" s="32">
        <v>0.46218583000000002</v>
      </c>
      <c r="F29" s="32">
        <v>0.47565236</v>
      </c>
      <c r="G29" s="32">
        <v>0.49580078999999999</v>
      </c>
      <c r="H29" s="32">
        <v>0.51324219999999998</v>
      </c>
      <c r="I29" s="32">
        <v>0.5279751800000001</v>
      </c>
      <c r="J29" s="32">
        <v>0.46146390999999998</v>
      </c>
      <c r="K29" s="32">
        <v>0.37301409000000002</v>
      </c>
      <c r="L29" s="32">
        <v>0.3129324</v>
      </c>
      <c r="M29" s="32">
        <v>0.34433673999999997</v>
      </c>
      <c r="N29" s="32">
        <v>0.43953324999999999</v>
      </c>
      <c r="O29" s="32">
        <v>0.50049836999999997</v>
      </c>
      <c r="P29" s="32" t="s">
        <v>0</v>
      </c>
      <c r="Q29" s="32" t="s">
        <v>0</v>
      </c>
      <c r="R29" s="32" t="s">
        <v>0</v>
      </c>
      <c r="S29" s="33">
        <v>0.52177801000000001</v>
      </c>
      <c r="T29" s="33">
        <v>0.4900214</v>
      </c>
      <c r="U29" s="33">
        <v>0.48658850999999997</v>
      </c>
      <c r="V29" s="33">
        <v>0.45406329000000001</v>
      </c>
      <c r="W29" s="33">
        <v>0.34597727</v>
      </c>
      <c r="X29" s="33">
        <v>0.48119486</v>
      </c>
      <c r="Y29" s="33">
        <v>0.45829393000000002</v>
      </c>
      <c r="Z29" s="33" t="s">
        <v>0</v>
      </c>
      <c r="AA29" s="40" t="s">
        <v>0</v>
      </c>
      <c r="AB29" s="40">
        <v>0.12605666040812941</v>
      </c>
      <c r="AC29" s="40">
        <v>0.19190237379771641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0.42978719700935669</v>
      </c>
      <c r="AL29" s="1">
        <v>31.855</v>
      </c>
    </row>
    <row r="30" spans="1:45" x14ac:dyDescent="0.25">
      <c r="A30" s="31" t="s">
        <v>0</v>
      </c>
      <c r="B30" s="41" t="s">
        <v>0</v>
      </c>
      <c r="C30" s="31" t="s">
        <v>0</v>
      </c>
      <c r="D30" s="31">
        <v>0.53423317000000003</v>
      </c>
      <c r="E30" s="31">
        <v>0.51776325000000001</v>
      </c>
      <c r="F30" s="31">
        <v>0.52700716999999997</v>
      </c>
      <c r="G30" s="31">
        <v>0.53968933000000008</v>
      </c>
      <c r="H30" s="31">
        <v>0.56044366000000001</v>
      </c>
      <c r="I30" s="31">
        <v>0.58167256000000001</v>
      </c>
      <c r="J30" s="31">
        <v>0.59749626999999994</v>
      </c>
      <c r="K30" s="31">
        <v>0.59619279999999997</v>
      </c>
      <c r="L30" s="31">
        <v>0.58577908000000001</v>
      </c>
      <c r="M30" s="31">
        <v>0.54766071999999999</v>
      </c>
      <c r="N30" s="31">
        <v>0.51186153000000001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0.58658659999999996</v>
      </c>
      <c r="T30" s="33">
        <v>0.55531380999999991</v>
      </c>
      <c r="U30" s="33">
        <v>0.53970081999999997</v>
      </c>
      <c r="V30" s="33">
        <v>0.55685962999999994</v>
      </c>
      <c r="W30" s="33">
        <v>0.58426145000000007</v>
      </c>
      <c r="X30" s="33">
        <v>0.56013890999999993</v>
      </c>
      <c r="Y30" s="33">
        <v>0.56718855000000001</v>
      </c>
      <c r="Z30" s="33">
        <v>0.49061136999999999</v>
      </c>
      <c r="AA30" s="40">
        <v>0.42597316000000002</v>
      </c>
      <c r="AB30" s="40">
        <v>0.27230493</v>
      </c>
      <c r="AC30" s="40">
        <v>0.23242576600000001</v>
      </c>
      <c r="AD30" s="40">
        <v>0.1802814609883755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0.50658460856471199</v>
      </c>
      <c r="AL30" s="1">
        <v>35.685299999999998</v>
      </c>
    </row>
    <row r="31" spans="1:45" x14ac:dyDescent="0.25">
      <c r="A31" s="31" t="s">
        <v>0</v>
      </c>
      <c r="B31" s="41" t="s">
        <v>0</v>
      </c>
      <c r="C31" s="31" t="s">
        <v>0</v>
      </c>
      <c r="D31" s="31">
        <v>0.60614792999999989</v>
      </c>
      <c r="E31" s="31">
        <v>0.57750478999999999</v>
      </c>
      <c r="F31" s="31">
        <v>0.58692461000000007</v>
      </c>
      <c r="G31" s="31">
        <v>0.59373260000000005</v>
      </c>
      <c r="H31" s="31">
        <v>0.60134169999999998</v>
      </c>
      <c r="I31" s="31">
        <v>0.61116838000000007</v>
      </c>
      <c r="J31" s="31">
        <v>0.62364853000000009</v>
      </c>
      <c r="K31" s="31">
        <v>0.63676675000000005</v>
      </c>
      <c r="L31" s="31">
        <v>0.64410956999999991</v>
      </c>
      <c r="M31" s="31">
        <v>0.63073073999999996</v>
      </c>
      <c r="N31" s="31">
        <v>0.57392701999999995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0.62899966000000007</v>
      </c>
      <c r="T31" s="33">
        <v>0.61365607</v>
      </c>
      <c r="U31" s="33">
        <v>0.60552340999999998</v>
      </c>
      <c r="V31" s="33">
        <v>0.59954395999999999</v>
      </c>
      <c r="W31" s="33">
        <v>0.60840636999999997</v>
      </c>
      <c r="X31" s="33">
        <v>0.63166142999999997</v>
      </c>
      <c r="Y31" s="33">
        <v>0.60766617000000001</v>
      </c>
      <c r="Z31" s="33" t="s">
        <v>0</v>
      </c>
      <c r="AA31" s="40">
        <v>0.40602750999999998</v>
      </c>
      <c r="AB31" s="40">
        <v>0.28786389600000001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0.58376755479999987</v>
      </c>
      <c r="AL31" s="1">
        <v>39.709000000000003</v>
      </c>
    </row>
    <row r="32" spans="1:45" x14ac:dyDescent="0.25">
      <c r="A32" s="31" t="s">
        <v>0</v>
      </c>
      <c r="B32" s="41" t="s">
        <v>0</v>
      </c>
      <c r="C32" s="31" t="s">
        <v>0</v>
      </c>
      <c r="D32" s="31">
        <v>0.65093347000000001</v>
      </c>
      <c r="E32" s="31">
        <v>0.63693007999999995</v>
      </c>
      <c r="F32" s="31">
        <v>0.63453651999999994</v>
      </c>
      <c r="G32" s="31">
        <v>0.63729158000000008</v>
      </c>
      <c r="H32" s="31">
        <v>0.64329594999999995</v>
      </c>
      <c r="I32" s="31">
        <v>0.64893991999999989</v>
      </c>
      <c r="J32" s="31">
        <v>0.65951004000000002</v>
      </c>
      <c r="K32" s="31">
        <v>0.66689555</v>
      </c>
      <c r="L32" s="31">
        <v>0.67523219999999995</v>
      </c>
      <c r="M32" s="31">
        <v>0.66883634000000003</v>
      </c>
      <c r="N32" s="31">
        <v>0.62104603000000003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0.66479096999999987</v>
      </c>
      <c r="U32" s="33">
        <v>0.64906927999999997</v>
      </c>
      <c r="V32" s="33">
        <v>0.64460885999999995</v>
      </c>
      <c r="W32" s="33">
        <v>0.63421802999999999</v>
      </c>
      <c r="X32" s="33">
        <v>0.65221937000000008</v>
      </c>
      <c r="Y32" s="33">
        <v>0.64880932999999996</v>
      </c>
      <c r="Z32" s="33">
        <v>0.63038921999999997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0.64819737444444447</v>
      </c>
      <c r="AL32" s="1">
        <v>43.982999999999997</v>
      </c>
    </row>
    <row r="33" spans="1:50" x14ac:dyDescent="0.25">
      <c r="A33" s="31" t="s">
        <v>0</v>
      </c>
      <c r="B33" s="41" t="s">
        <v>0</v>
      </c>
      <c r="C33" s="31" t="s">
        <v>0</v>
      </c>
      <c r="D33" s="31" t="s">
        <v>0</v>
      </c>
      <c r="E33" s="31">
        <v>0.69559727000000005</v>
      </c>
      <c r="F33" s="31">
        <v>0.69048896000000004</v>
      </c>
      <c r="G33" s="31">
        <v>0.69316393000000009</v>
      </c>
      <c r="H33" s="31">
        <v>0.69199136000000006</v>
      </c>
      <c r="I33" s="31">
        <v>0.68833721000000003</v>
      </c>
      <c r="J33" s="31">
        <v>0.69227004000000003</v>
      </c>
      <c r="K33" s="31">
        <v>0.69960270000000002</v>
      </c>
      <c r="L33" s="31">
        <v>0.70122932999999998</v>
      </c>
      <c r="M33" s="31">
        <v>0.69974976999999994</v>
      </c>
      <c r="N33" s="31">
        <v>0.6066730600000001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0.67406286000000004</v>
      </c>
      <c r="V33" s="33">
        <v>0.67129743000000008</v>
      </c>
      <c r="W33" s="33">
        <v>0.64088964000000004</v>
      </c>
      <c r="X33" s="33">
        <v>0.64498049999999996</v>
      </c>
      <c r="Y33" s="33">
        <v>0.64097216000000001</v>
      </c>
      <c r="Z33" s="33">
        <v>0.60811257000000007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0.67121367437500012</v>
      </c>
      <c r="AL33" s="1">
        <v>48.590400000000002</v>
      </c>
    </row>
    <row r="34" spans="1:50" x14ac:dyDescent="0.25">
      <c r="A34" s="27" t="s">
        <v>0</v>
      </c>
      <c r="B34" s="28" t="s">
        <v>0</v>
      </c>
      <c r="C34" s="27" t="s">
        <v>0</v>
      </c>
      <c r="D34" s="27" t="s">
        <v>0</v>
      </c>
      <c r="E34" s="27">
        <v>0.77973866000000003</v>
      </c>
      <c r="F34" s="27">
        <v>0.80840679999999998</v>
      </c>
      <c r="G34" s="27">
        <v>0.78166258</v>
      </c>
      <c r="H34" s="27">
        <v>0.76602676000000003</v>
      </c>
      <c r="I34" s="27">
        <v>0.78153598000000002</v>
      </c>
      <c r="J34" s="27">
        <v>0.77681646000000004</v>
      </c>
      <c r="K34" s="27">
        <v>0.73196329999999998</v>
      </c>
      <c r="L34" s="27">
        <v>0.71936531999999997</v>
      </c>
      <c r="M34" s="27">
        <v>0.63520781000000004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0.62600789000000001</v>
      </c>
      <c r="V34" s="27">
        <v>0.6571176700000001</v>
      </c>
      <c r="W34" s="27">
        <v>0.60333764000000001</v>
      </c>
      <c r="X34" s="27">
        <v>0.55406138000000005</v>
      </c>
      <c r="Y34" s="27">
        <v>0.55907649999999998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0.69859462500000002</v>
      </c>
      <c r="AL34" s="1">
        <v>53.663899999999998</v>
      </c>
    </row>
    <row r="35" spans="1:50" x14ac:dyDescent="0.25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0.57528981000000001</v>
      </c>
      <c r="H35" s="27">
        <v>0.57026566999999995</v>
      </c>
      <c r="I35" s="27">
        <v>0.57243904999999995</v>
      </c>
      <c r="J35" s="27">
        <v>0.74355915000000006</v>
      </c>
      <c r="K35" s="27">
        <v>0.54643916999999997</v>
      </c>
      <c r="L35" s="27">
        <v>0.45197243999999998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0.55695150000000004</v>
      </c>
      <c r="V35" s="27">
        <v>0.61121431999999998</v>
      </c>
      <c r="W35" s="27">
        <v>0.49367136</v>
      </c>
      <c r="X35" s="27">
        <v>0.51772580000000001</v>
      </c>
      <c r="Y35" s="27">
        <v>0.54766329999999996</v>
      </c>
      <c r="Z35" s="27">
        <v>0.77383298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0.58008537916666669</v>
      </c>
      <c r="AL35" s="9">
        <v>59.441600000000001</v>
      </c>
    </row>
    <row r="36" spans="1:50" x14ac:dyDescent="0.25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0.58065553000000003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0.52430319999999997</v>
      </c>
      <c r="U36" s="25">
        <v>0.55396396000000003</v>
      </c>
      <c r="V36" s="25" t="s">
        <v>0</v>
      </c>
      <c r="W36" s="25" t="s">
        <v>0</v>
      </c>
      <c r="X36" s="25">
        <v>0.39019060999999999</v>
      </c>
      <c r="Y36" s="25">
        <v>0.50150687999999999</v>
      </c>
      <c r="Z36" s="25">
        <v>0.49979126000000001</v>
      </c>
      <c r="AA36" s="25">
        <v>0.51731731999999997</v>
      </c>
      <c r="AB36" s="25">
        <v>0.49671286999999997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0.50805520374999991</v>
      </c>
      <c r="AL36" s="4">
        <v>66.4435</v>
      </c>
    </row>
    <row r="37" spans="1:50" x14ac:dyDescent="0.25">
      <c r="A37" s="25">
        <v>0.21225212870820701</v>
      </c>
      <c r="B37" s="26">
        <v>0.21519423138187299</v>
      </c>
      <c r="C37" s="25">
        <v>0.219553875844817</v>
      </c>
      <c r="D37" s="25">
        <v>0.22082670520292</v>
      </c>
      <c r="E37" s="25">
        <v>0.22029233076724</v>
      </c>
      <c r="F37" s="25">
        <v>0.22046635871697401</v>
      </c>
      <c r="G37" s="25">
        <v>0.22076449832593401</v>
      </c>
      <c r="H37" s="25">
        <v>0.21927546701678899</v>
      </c>
      <c r="I37" s="25">
        <v>0.211876532776648</v>
      </c>
      <c r="J37" s="25">
        <v>0.20698330024480799</v>
      </c>
      <c r="K37" s="25">
        <v>0.21559035211881999</v>
      </c>
      <c r="L37" s="25">
        <v>0.213228870452074</v>
      </c>
      <c r="M37" s="25">
        <v>0.20640882783396999</v>
      </c>
      <c r="N37" s="25">
        <v>0.20506513714011501</v>
      </c>
      <c r="O37" s="25">
        <v>0.21030412027649301</v>
      </c>
      <c r="P37" s="25">
        <v>0.21753641888649</v>
      </c>
      <c r="Q37" s="25">
        <v>0.21891381311029001</v>
      </c>
      <c r="R37" s="25">
        <v>0.218645754956173</v>
      </c>
      <c r="S37" s="25">
        <v>0.22453261955328599</v>
      </c>
      <c r="T37" s="25">
        <v>0.23130766051498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0.25260627888553999</v>
      </c>
      <c r="Z37" s="25">
        <v>0.27055209985744</v>
      </c>
      <c r="AA37" s="25">
        <v>0.2728480293319</v>
      </c>
      <c r="AB37" s="25">
        <v>0.33387100199999997</v>
      </c>
      <c r="AC37" s="25">
        <v>0.32210960599999999</v>
      </c>
      <c r="AD37" s="25">
        <v>0.25601547482130399</v>
      </c>
      <c r="AE37" s="25">
        <v>0.26209121581817002</v>
      </c>
      <c r="AF37" s="25">
        <v>0.25750689604742</v>
      </c>
      <c r="AG37" s="25">
        <v>0.24598392314124501</v>
      </c>
      <c r="AH37" s="25">
        <v>0.26163224803514001</v>
      </c>
      <c r="AI37" s="25">
        <v>0.26244375183563001</v>
      </c>
      <c r="AJ37" s="25">
        <v>0.22870020035797201</v>
      </c>
      <c r="AK37" s="3">
        <f t="shared" si="0"/>
        <v>0.23610561656127063</v>
      </c>
      <c r="AL37" s="4">
        <v>76.463800000000006</v>
      </c>
    </row>
    <row r="38" spans="1:50" x14ac:dyDescent="0.25">
      <c r="A38" t="s">
        <v>62</v>
      </c>
      <c r="AK38" s="17">
        <f>SUM(A2:AJ35)/867</f>
        <v>0.48886887212574159</v>
      </c>
      <c r="AP38" s="2" t="s">
        <v>123</v>
      </c>
    </row>
    <row r="39" spans="1:50" x14ac:dyDescent="0.25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0</v>
      </c>
      <c r="B40" s="26">
        <v>0.38974697600000002</v>
      </c>
      <c r="C40" s="25">
        <v>0.33742927</v>
      </c>
      <c r="D40" s="25">
        <v>0.305067168</v>
      </c>
      <c r="E40" s="25">
        <v>0.24692531703411999</v>
      </c>
      <c r="F40" s="25">
        <v>0.47914721371300001</v>
      </c>
      <c r="G40" s="25">
        <v>0.58856397000000005</v>
      </c>
      <c r="H40" s="25">
        <v>0.55196009000000001</v>
      </c>
      <c r="I40" s="25">
        <v>0.61339135</v>
      </c>
      <c r="J40" s="25">
        <v>0.26908064465999998</v>
      </c>
      <c r="K40" s="25">
        <v>0.46569587000000001</v>
      </c>
      <c r="L40" s="25">
        <v>0.25815736398165001</v>
      </c>
      <c r="M40" s="25">
        <v>0.25598749266285997</v>
      </c>
      <c r="N40" s="25">
        <v>0.25523079703958002</v>
      </c>
      <c r="O40" s="25">
        <v>0.61973278000000009</v>
      </c>
      <c r="P40" s="25">
        <v>0.22534235331943001</v>
      </c>
      <c r="Q40" s="25">
        <v>0.18502937816193599</v>
      </c>
      <c r="R40" s="25">
        <v>0.54396548</v>
      </c>
      <c r="S40" s="25">
        <v>0.57130413999999996</v>
      </c>
      <c r="T40" s="25">
        <v>0.58433513000000004</v>
      </c>
      <c r="U40" s="25">
        <v>0.40599660999999998</v>
      </c>
      <c r="V40" s="25">
        <v>0.36693453399999998</v>
      </c>
      <c r="W40" s="25">
        <v>0.2744482154549</v>
      </c>
      <c r="X40" s="25">
        <v>0.30990094317</v>
      </c>
      <c r="Y40" s="25">
        <v>0.23922221872839999</v>
      </c>
      <c r="Z40" s="25">
        <v>0.25667549823300001</v>
      </c>
      <c r="AA40" s="25">
        <v>0.27132265155867002</v>
      </c>
      <c r="AB40" s="25">
        <v>0.26491483975077001</v>
      </c>
      <c r="AC40" s="25">
        <v>0.27966375873357002</v>
      </c>
      <c r="AD40" s="25">
        <v>0.29229813427869999</v>
      </c>
      <c r="AE40" s="25">
        <v>0.375512876</v>
      </c>
      <c r="AF40" s="25">
        <v>0.40411830999999998</v>
      </c>
      <c r="AG40" s="25">
        <v>0.29455654590500002</v>
      </c>
      <c r="AH40" s="25">
        <v>0.213164931093863</v>
      </c>
      <c r="AI40" s="25">
        <v>0.42364400000000002</v>
      </c>
      <c r="AJ40" s="25" t="s">
        <v>0</v>
      </c>
      <c r="AK40" s="3">
        <f>AVERAGE(A40:AJ40)</f>
        <v>0.36524902504351309</v>
      </c>
      <c r="AL40" s="4">
        <v>-66.4435</v>
      </c>
      <c r="AM40" s="6" t="s">
        <v>94</v>
      </c>
      <c r="AO40" s="2">
        <f>SUM(A73:AJ74)/40</f>
        <v>0.27344375285154576</v>
      </c>
      <c r="AP40" s="2">
        <f>((AK40-AK$3)*100)/AK$3</f>
        <v>13.118699538562629</v>
      </c>
      <c r="AQ40" s="2"/>
      <c r="AR40" s="6" t="s">
        <v>94</v>
      </c>
      <c r="AS40" s="2"/>
      <c r="AT40" s="2">
        <f>((AO40-AO$3)*100)/AO$3</f>
        <v>-5.8698944223798204</v>
      </c>
      <c r="AU40" s="2"/>
    </row>
    <row r="41" spans="1:50" x14ac:dyDescent="0.25">
      <c r="A41" s="27">
        <v>0.63782279999999991</v>
      </c>
      <c r="B41" s="28">
        <v>0.63526494</v>
      </c>
      <c r="C41" s="27">
        <v>0.60478844000000009</v>
      </c>
      <c r="D41" s="27">
        <v>0.59418243000000004</v>
      </c>
      <c r="E41" s="27">
        <v>0.53689078000000001</v>
      </c>
      <c r="F41" s="27">
        <v>0.47806842999999999</v>
      </c>
      <c r="G41" s="27">
        <v>0.48078414000000003</v>
      </c>
      <c r="H41" s="27">
        <v>0.46634755</v>
      </c>
      <c r="I41" s="27">
        <v>0.51561162000000005</v>
      </c>
      <c r="J41" s="27">
        <v>0.51851068</v>
      </c>
      <c r="K41" s="27">
        <v>0.52850438</v>
      </c>
      <c r="L41" s="27">
        <v>0.53160100999999993</v>
      </c>
      <c r="M41" s="27">
        <v>0.52626240000000002</v>
      </c>
      <c r="N41" s="27">
        <v>0.52916530000000006</v>
      </c>
      <c r="O41" s="27">
        <v>0.52577686000000001</v>
      </c>
      <c r="P41" s="27">
        <v>0.51293864999999994</v>
      </c>
      <c r="Q41" s="27">
        <v>0.49058353999999998</v>
      </c>
      <c r="R41" s="27">
        <v>0.44587431999999999</v>
      </c>
      <c r="S41" s="27">
        <v>0.40682850999999998</v>
      </c>
      <c r="T41" s="27">
        <v>0.52487821000000001</v>
      </c>
      <c r="U41" s="27">
        <v>0.51231881000000001</v>
      </c>
      <c r="V41" s="27">
        <v>0.50309141000000002</v>
      </c>
      <c r="W41" s="27">
        <v>0.49406232999999999</v>
      </c>
      <c r="X41" s="27">
        <v>0.51964363000000002</v>
      </c>
      <c r="Y41" s="27">
        <v>0.87424515000000003</v>
      </c>
      <c r="Z41" s="27">
        <v>0.90717300000000001</v>
      </c>
      <c r="AA41" s="27">
        <v>0.9035445700000001</v>
      </c>
      <c r="AB41" s="27">
        <v>0.86892443000000008</v>
      </c>
      <c r="AC41" s="27">
        <v>0.85492265999999995</v>
      </c>
      <c r="AD41" s="27">
        <v>0.89531267000000003</v>
      </c>
      <c r="AE41" s="27">
        <v>0.91278130000000002</v>
      </c>
      <c r="AF41" s="27">
        <v>0.8538797600000001</v>
      </c>
      <c r="AG41" s="27">
        <v>0.57339812000000001</v>
      </c>
      <c r="AH41" s="27">
        <v>0.59381343999999991</v>
      </c>
      <c r="AI41" s="27">
        <v>0.55320806</v>
      </c>
      <c r="AJ41" s="27">
        <v>0.59555769000000003</v>
      </c>
      <c r="AK41" s="3">
        <f t="shared" si="0"/>
        <v>0.60851561166666668</v>
      </c>
      <c r="AL41" s="9">
        <v>-59.441600000000001</v>
      </c>
      <c r="AM41" s="6" t="s">
        <v>116</v>
      </c>
      <c r="AO41" s="2">
        <f>SUM(A39:AJ40)/34</f>
        <v>0.36524902504351309</v>
      </c>
      <c r="AP41" s="2">
        <f>((AK41-AK$4)*100)/AK$4</f>
        <v>4.6088826013259352</v>
      </c>
      <c r="AQ41" s="2"/>
      <c r="AR41" s="6" t="s">
        <v>116</v>
      </c>
      <c r="AS41" s="2"/>
      <c r="AT41" s="1">
        <f>((AO41-AO$4)*100)/AO$4</f>
        <v>13.118699538562629</v>
      </c>
    </row>
    <row r="42" spans="1:50" x14ac:dyDescent="0.25">
      <c r="A42" s="27">
        <v>0.71242282000000001</v>
      </c>
      <c r="B42" s="28">
        <v>0.69163854999999996</v>
      </c>
      <c r="C42" s="27">
        <v>0.66752425000000004</v>
      </c>
      <c r="D42" s="27">
        <v>0.66390788000000001</v>
      </c>
      <c r="E42" s="27">
        <v>0.64471181999999994</v>
      </c>
      <c r="F42" s="27">
        <v>0.62202278</v>
      </c>
      <c r="G42" s="27">
        <v>0.60861803000000003</v>
      </c>
      <c r="H42" s="27">
        <v>0.61504092999999993</v>
      </c>
      <c r="I42" s="27">
        <v>0.6608136</v>
      </c>
      <c r="J42" s="27">
        <v>0.68370431999999992</v>
      </c>
      <c r="K42" s="27">
        <v>0.69539359000000001</v>
      </c>
      <c r="L42" s="27">
        <v>0.69099982000000004</v>
      </c>
      <c r="M42" s="27">
        <v>0.68577453999999993</v>
      </c>
      <c r="N42" s="27">
        <v>0.67411025999999996</v>
      </c>
      <c r="O42" s="27">
        <v>0.66816345999999993</v>
      </c>
      <c r="P42" s="27">
        <v>0.65190966000000006</v>
      </c>
      <c r="Q42" s="27">
        <v>0.63989425</v>
      </c>
      <c r="R42" s="27">
        <v>0.60990918000000005</v>
      </c>
      <c r="S42" s="27">
        <v>0.55094679999999996</v>
      </c>
      <c r="T42" s="27">
        <v>0.58739429999999992</v>
      </c>
      <c r="U42" s="27">
        <v>0.66351118999999992</v>
      </c>
      <c r="V42" s="27">
        <v>0.74541250000000003</v>
      </c>
      <c r="W42" s="27">
        <v>0.77561210000000003</v>
      </c>
      <c r="X42" s="27">
        <v>0.78220036999999998</v>
      </c>
      <c r="Y42" s="27">
        <v>0.78834910000000002</v>
      </c>
      <c r="Z42" s="27">
        <v>0.79632115000000003</v>
      </c>
      <c r="AA42" s="27">
        <v>0.78536020999999989</v>
      </c>
      <c r="AB42" s="27">
        <v>0.76567839999999987</v>
      </c>
      <c r="AC42" s="27">
        <v>0.74850908000000005</v>
      </c>
      <c r="AD42" s="27">
        <v>0.76165260000000001</v>
      </c>
      <c r="AE42" s="27">
        <v>0.7781303799999999</v>
      </c>
      <c r="AF42" s="27">
        <v>0.76961093999999997</v>
      </c>
      <c r="AG42" s="27">
        <v>0.75492983000000002</v>
      </c>
      <c r="AH42" s="27">
        <v>0.75465125</v>
      </c>
      <c r="AI42" s="27">
        <v>0.73991242000000002</v>
      </c>
      <c r="AJ42" s="27">
        <v>0.72384694999999999</v>
      </c>
      <c r="AK42" s="3">
        <f t="shared" si="0"/>
        <v>0.6988497030555556</v>
      </c>
      <c r="AL42" s="21">
        <v>-53.663899999999998</v>
      </c>
      <c r="AM42" s="10" t="s">
        <v>94</v>
      </c>
      <c r="AO42" s="2">
        <f>SUM(A71:AJ72)/26</f>
        <v>0.62791774192307692</v>
      </c>
      <c r="AP42" s="2">
        <f>((AK42-AK$5)*100)/AK$5</f>
        <v>-2.3191369637035626</v>
      </c>
      <c r="AQ42" s="2"/>
      <c r="AR42" s="10" t="s">
        <v>94</v>
      </c>
      <c r="AS42" s="2"/>
      <c r="AT42" s="1">
        <f>((AO42-AO$5)*100)/AO$5</f>
        <v>-2.4818071862343856</v>
      </c>
    </row>
    <row r="43" spans="1:50" x14ac:dyDescent="0.25">
      <c r="A43" s="29">
        <v>0.66425873000000002</v>
      </c>
      <c r="B43" s="30">
        <v>0.65470263000000006</v>
      </c>
      <c r="C43" s="29">
        <v>0.63419252999999998</v>
      </c>
      <c r="D43" s="29">
        <v>0.63935386999999999</v>
      </c>
      <c r="E43" s="31">
        <v>0.63594985000000004</v>
      </c>
      <c r="F43" s="31">
        <v>0.62058380000000002</v>
      </c>
      <c r="G43" s="31">
        <v>0.61948862999999998</v>
      </c>
      <c r="H43" s="31">
        <v>0.62262516000000001</v>
      </c>
      <c r="I43" s="31">
        <v>0.6469956</v>
      </c>
      <c r="J43" s="31">
        <v>0.65785908000000004</v>
      </c>
      <c r="K43" s="31">
        <v>0.65475698999999998</v>
      </c>
      <c r="L43" s="31">
        <v>0.64808566000000001</v>
      </c>
      <c r="M43" s="31">
        <v>0.64185354000000006</v>
      </c>
      <c r="N43" s="31">
        <v>0.64032686000000005</v>
      </c>
      <c r="O43" s="31">
        <v>0.63598160000000004</v>
      </c>
      <c r="P43" s="31">
        <v>0.62794432</v>
      </c>
      <c r="Q43" s="32">
        <v>0.61904744999999994</v>
      </c>
      <c r="R43" s="32">
        <v>0.61401956999999996</v>
      </c>
      <c r="S43" s="33">
        <v>0.57188013000000004</v>
      </c>
      <c r="T43" s="33" t="s">
        <v>0</v>
      </c>
      <c r="U43" s="33">
        <v>0.73231051999999996</v>
      </c>
      <c r="V43" s="33">
        <v>0.75028459999999997</v>
      </c>
      <c r="W43" s="33">
        <v>0.75855401</v>
      </c>
      <c r="X43" s="33">
        <v>0.75670915999999999</v>
      </c>
      <c r="Y43" s="33">
        <v>0.75552534999999998</v>
      </c>
      <c r="Z43" s="33">
        <v>0.75058639999999999</v>
      </c>
      <c r="AA43" s="33">
        <v>0.72532898000000001</v>
      </c>
      <c r="AB43" s="33">
        <v>0.71249516000000002</v>
      </c>
      <c r="AC43" s="29">
        <v>0.69884957000000003</v>
      </c>
      <c r="AD43" s="29">
        <v>0.70029995999999994</v>
      </c>
      <c r="AE43" s="29">
        <v>0.71495273000000004</v>
      </c>
      <c r="AF43" s="29">
        <v>0.71843564999999998</v>
      </c>
      <c r="AG43" s="29">
        <v>0.68291422000000002</v>
      </c>
      <c r="AH43" s="29">
        <v>0.68377381000000004</v>
      </c>
      <c r="AI43" s="29">
        <v>0.67065483999999997</v>
      </c>
      <c r="AJ43" s="29">
        <v>0.67311626999999996</v>
      </c>
      <c r="AK43" s="3">
        <f t="shared" si="0"/>
        <v>0.67241992085714297</v>
      </c>
      <c r="AL43" s="1">
        <v>-48.590400000000002</v>
      </c>
      <c r="AM43" s="10" t="s">
        <v>116</v>
      </c>
      <c r="AO43" s="2">
        <f>SUM(A41:AJ42)/72</f>
        <v>0.65368265736111097</v>
      </c>
      <c r="AP43" s="2">
        <f>((AK43-AK$6)*100)/AK$6</f>
        <v>-2.7278873111218163</v>
      </c>
      <c r="AQ43" s="2"/>
      <c r="AR43" s="10" t="s">
        <v>116</v>
      </c>
      <c r="AS43" s="2"/>
      <c r="AT43" s="1">
        <f>((AO43-AO$6)*100)/AO$6</f>
        <v>0.78773232601249799</v>
      </c>
    </row>
    <row r="44" spans="1:50" x14ac:dyDescent="0.25">
      <c r="A44" s="29">
        <v>0.63750934999999997</v>
      </c>
      <c r="B44" s="30">
        <v>0.63626402000000004</v>
      </c>
      <c r="C44" s="29">
        <v>0.63429928000000002</v>
      </c>
      <c r="D44" s="29">
        <v>0.63342991000000004</v>
      </c>
      <c r="E44" s="31">
        <v>0.61967211999999994</v>
      </c>
      <c r="F44" s="31">
        <v>0.59432609999999997</v>
      </c>
      <c r="G44" s="31">
        <v>0.57816723999999997</v>
      </c>
      <c r="H44" s="31">
        <v>0.55400618999999995</v>
      </c>
      <c r="I44" s="31">
        <v>0.57541615000000002</v>
      </c>
      <c r="J44" s="31">
        <v>0.57402718000000008</v>
      </c>
      <c r="K44" s="31">
        <v>0.5819170600000001</v>
      </c>
      <c r="L44" s="31">
        <v>0.58585124999999993</v>
      </c>
      <c r="M44" s="31">
        <v>0.59164323000000008</v>
      </c>
      <c r="N44" s="31">
        <v>0.59818817000000002</v>
      </c>
      <c r="O44" s="31">
        <v>0.60395631000000005</v>
      </c>
      <c r="P44" s="31">
        <v>0.60744812999999986</v>
      </c>
      <c r="Q44" s="32">
        <v>0.60994452999999993</v>
      </c>
      <c r="R44" s="32">
        <v>0.61146732999999998</v>
      </c>
      <c r="S44" s="33">
        <v>0.57741544</v>
      </c>
      <c r="T44" s="33" t="s">
        <v>0</v>
      </c>
      <c r="U44" s="33">
        <v>0.71033919000000001</v>
      </c>
      <c r="V44" s="33">
        <v>0.71568166</v>
      </c>
      <c r="W44" s="33">
        <v>0.71850855000000002</v>
      </c>
      <c r="X44" s="33">
        <v>0.71014666999999998</v>
      </c>
      <c r="Y44" s="33">
        <v>0.70606296999999996</v>
      </c>
      <c r="Z44" s="33">
        <v>0.69366857000000004</v>
      </c>
      <c r="AA44" s="33">
        <v>0.68360939999999992</v>
      </c>
      <c r="AB44" s="33">
        <v>0.67990368999999995</v>
      </c>
      <c r="AC44" s="29">
        <v>0.66313464</v>
      </c>
      <c r="AD44" s="29">
        <v>0.62842898999999997</v>
      </c>
      <c r="AE44" s="29">
        <v>0.62748988999999999</v>
      </c>
      <c r="AF44" s="29">
        <v>0.64830103000000006</v>
      </c>
      <c r="AG44" s="29">
        <v>0.62488885999999999</v>
      </c>
      <c r="AH44" s="29">
        <v>0.62334352000000004</v>
      </c>
      <c r="AI44" s="29">
        <v>0.62531983999999996</v>
      </c>
      <c r="AJ44" s="29">
        <v>0.63353791999999998</v>
      </c>
      <c r="AK44" s="3">
        <f t="shared" si="0"/>
        <v>0.63135183942857109</v>
      </c>
      <c r="AL44" s="1">
        <v>-43.982999999999997</v>
      </c>
      <c r="AM44" s="11" t="s">
        <v>99</v>
      </c>
      <c r="AO44" s="2">
        <f>SUM(A66:R70)/56</f>
        <v>0.55535357660714257</v>
      </c>
      <c r="AP44" s="2">
        <f>((AK44-AK$7)*100)/AK$7</f>
        <v>-3.5213980028624468</v>
      </c>
      <c r="AR44" s="11" t="s">
        <v>99</v>
      </c>
      <c r="AS44" s="2"/>
      <c r="AT44" s="1">
        <f>((AO44-AO$7)*100)/AO$7</f>
        <v>-4.8580676234346196</v>
      </c>
    </row>
    <row r="45" spans="1:50" x14ac:dyDescent="0.25">
      <c r="A45" s="29">
        <v>0.62991509000000001</v>
      </c>
      <c r="B45" s="30">
        <v>0.61900507999999999</v>
      </c>
      <c r="C45" s="29">
        <v>0.58663065999999997</v>
      </c>
      <c r="D45" s="29">
        <v>0.56124289999999999</v>
      </c>
      <c r="E45" s="31">
        <v>0.56378558000000001</v>
      </c>
      <c r="F45" s="31">
        <v>0.54876411000000003</v>
      </c>
      <c r="G45" s="31">
        <v>0.53503054999999999</v>
      </c>
      <c r="H45" s="31">
        <v>0.52156630000000004</v>
      </c>
      <c r="I45" s="31">
        <v>0.51856500999999999</v>
      </c>
      <c r="J45" s="31">
        <v>0.51258192000000002</v>
      </c>
      <c r="K45" s="31">
        <v>0.52504980999999995</v>
      </c>
      <c r="L45" s="31">
        <v>0.53950120000000001</v>
      </c>
      <c r="M45" s="31">
        <v>0.54716772000000002</v>
      </c>
      <c r="N45" s="31">
        <v>0.55571468000000002</v>
      </c>
      <c r="O45" s="31">
        <v>0.56832170000000004</v>
      </c>
      <c r="P45" s="31">
        <v>0.57559976000000002</v>
      </c>
      <c r="Q45" s="32">
        <v>0.58553762999999992</v>
      </c>
      <c r="R45" s="32">
        <v>0.59000545999999998</v>
      </c>
      <c r="S45" s="33">
        <v>0.56998716000000005</v>
      </c>
      <c r="T45" s="33" t="s">
        <v>0</v>
      </c>
      <c r="U45" s="33">
        <v>0.63019495999999997</v>
      </c>
      <c r="V45" s="33">
        <v>0.61024296</v>
      </c>
      <c r="W45" s="33">
        <v>0.62047337000000002</v>
      </c>
      <c r="X45" s="33">
        <v>0.62633223000000005</v>
      </c>
      <c r="Y45" s="33">
        <v>0.62615012999999997</v>
      </c>
      <c r="Z45" s="33">
        <v>0.62905870000000008</v>
      </c>
      <c r="AA45" s="33">
        <v>0.63196849999999993</v>
      </c>
      <c r="AB45" s="33">
        <v>0.64095527000000008</v>
      </c>
      <c r="AC45" s="29">
        <v>0.62308662000000004</v>
      </c>
      <c r="AD45" s="29">
        <v>0.54900535000000006</v>
      </c>
      <c r="AE45" s="29">
        <v>0.53972885999999998</v>
      </c>
      <c r="AF45" s="29">
        <v>0.55897834000000002</v>
      </c>
      <c r="AG45" s="29">
        <v>0.56440997000000004</v>
      </c>
      <c r="AH45" s="29">
        <v>0.58218985999999995</v>
      </c>
      <c r="AI45" s="29">
        <v>0.60418568000000006</v>
      </c>
      <c r="AJ45" s="29">
        <v>0.62447816</v>
      </c>
      <c r="AK45" s="3">
        <f t="shared" si="0"/>
        <v>0.58044032228571418</v>
      </c>
      <c r="AL45" s="1">
        <v>-39.709000000000003</v>
      </c>
      <c r="AM45" s="11" t="s">
        <v>102</v>
      </c>
      <c r="AO45" s="2">
        <f>SUM(E43:R47)/68</f>
        <v>0.52634879605882323</v>
      </c>
      <c r="AP45" s="2">
        <f>((AK45-AK$8)*100)/AK$8</f>
        <v>-4.0375102338628963</v>
      </c>
      <c r="AR45" s="11" t="s">
        <v>102</v>
      </c>
      <c r="AS45" s="2"/>
      <c r="AT45" s="1">
        <f>((AO45-AO$8)*100)/AO$8</f>
        <v>-4.3546408826856187</v>
      </c>
    </row>
    <row r="46" spans="1:50" x14ac:dyDescent="0.25">
      <c r="A46" s="29">
        <v>0.57571545999999996</v>
      </c>
      <c r="B46" s="30">
        <v>0.55794535000000001</v>
      </c>
      <c r="C46" s="29">
        <v>0.51721751000000005</v>
      </c>
      <c r="D46" s="29">
        <v>0.50792404999999996</v>
      </c>
      <c r="E46" s="31" t="s">
        <v>0</v>
      </c>
      <c r="F46" s="31">
        <v>0.52004680000000003</v>
      </c>
      <c r="G46" s="31">
        <v>0.50363265000000002</v>
      </c>
      <c r="H46" s="31">
        <v>0.47672277000000002</v>
      </c>
      <c r="I46" s="31">
        <v>0.47223147999999998</v>
      </c>
      <c r="J46" s="31">
        <v>0.46912955000000001</v>
      </c>
      <c r="K46" s="31">
        <v>0.47903196999999997</v>
      </c>
      <c r="L46" s="31">
        <v>0.48931227999999999</v>
      </c>
      <c r="M46" s="31">
        <v>0.49617992999999999</v>
      </c>
      <c r="N46" s="31">
        <v>0.50678966000000003</v>
      </c>
      <c r="O46" s="31">
        <v>0.51814188999999999</v>
      </c>
      <c r="P46" s="31">
        <v>0.52930834999999998</v>
      </c>
      <c r="Q46" s="32">
        <v>0.53925564000000004</v>
      </c>
      <c r="R46" s="32">
        <v>0.54490190999999999</v>
      </c>
      <c r="S46" s="33">
        <v>0.50238172000000003</v>
      </c>
      <c r="T46" s="33" t="s">
        <v>0</v>
      </c>
      <c r="U46" s="33">
        <v>0.61642773000000006</v>
      </c>
      <c r="V46" s="33">
        <v>0.54490684</v>
      </c>
      <c r="W46" s="33">
        <v>0.53835619999999995</v>
      </c>
      <c r="X46" s="33">
        <v>0.54832797999999994</v>
      </c>
      <c r="Y46" s="33">
        <v>0.56804370999999998</v>
      </c>
      <c r="Z46" s="33">
        <v>0.58132698999999999</v>
      </c>
      <c r="AA46" s="33">
        <v>0.59354451000000008</v>
      </c>
      <c r="AB46" s="33">
        <v>0.59554563000000005</v>
      </c>
      <c r="AC46" s="29">
        <v>0.64964709999999992</v>
      </c>
      <c r="AD46" s="29">
        <v>0.49680964999999999</v>
      </c>
      <c r="AE46" s="29">
        <v>0.48088900000000001</v>
      </c>
      <c r="AF46" s="29">
        <v>0.49272136000000011</v>
      </c>
      <c r="AG46" s="29">
        <v>0.52003383999999997</v>
      </c>
      <c r="AH46" s="29">
        <v>0.55667051000000001</v>
      </c>
      <c r="AI46" s="29">
        <v>0.58617507999999996</v>
      </c>
      <c r="AJ46" s="29">
        <v>0.59283092999999998</v>
      </c>
      <c r="AK46" s="3">
        <f t="shared" si="0"/>
        <v>0.53435664794117643</v>
      </c>
      <c r="AL46" s="1">
        <v>-35.685299999999998</v>
      </c>
      <c r="AM46" s="12" t="s">
        <v>105</v>
      </c>
      <c r="AO46" s="2">
        <f>SUM(S66:Z70)/35</f>
        <v>0.555195098</v>
      </c>
      <c r="AP46" s="2">
        <f>((AK46-AK$9)*100)/AK$9</f>
        <v>-4.6265858250371146</v>
      </c>
      <c r="AR46" s="12" t="s">
        <v>105</v>
      </c>
      <c r="AS46" s="2"/>
      <c r="AT46" s="1">
        <f>((AO46-AO$9)*100)/AO$9</f>
        <v>-4.6452355562938825</v>
      </c>
    </row>
    <row r="47" spans="1:50" x14ac:dyDescent="0.25">
      <c r="A47" s="29">
        <v>0.50566387000000002</v>
      </c>
      <c r="B47" s="30">
        <v>0.49277821999999999</v>
      </c>
      <c r="C47" s="29">
        <v>0.39625807000000002</v>
      </c>
      <c r="D47" s="29" t="s">
        <v>0</v>
      </c>
      <c r="E47" s="31" t="s">
        <v>0</v>
      </c>
      <c r="F47" s="31">
        <v>0.49262190000000011</v>
      </c>
      <c r="G47" s="31">
        <v>0.45463532000000001</v>
      </c>
      <c r="H47" s="31">
        <v>0.40149542999999999</v>
      </c>
      <c r="I47" s="31">
        <v>0.35337737000000002</v>
      </c>
      <c r="J47" s="31">
        <v>0.29434905</v>
      </c>
      <c r="K47" s="31">
        <v>0.23360471999999999</v>
      </c>
      <c r="L47" s="31">
        <v>0.21637807000000001</v>
      </c>
      <c r="M47" s="31">
        <v>0.266565936</v>
      </c>
      <c r="N47" s="31">
        <v>0.30570251599999998</v>
      </c>
      <c r="O47" s="31">
        <v>0.33123337000000003</v>
      </c>
      <c r="P47" s="31">
        <v>0.3476976</v>
      </c>
      <c r="Q47" s="32">
        <v>0.33241115999999998</v>
      </c>
      <c r="R47" s="32">
        <v>0.35822028</v>
      </c>
      <c r="S47" s="33">
        <v>0.42501392999999998</v>
      </c>
      <c r="T47" s="33" t="s">
        <v>0</v>
      </c>
      <c r="U47" s="33" t="s">
        <v>0</v>
      </c>
      <c r="V47" s="33">
        <v>0.49464469</v>
      </c>
      <c r="W47" s="33">
        <v>0.47979782999999998</v>
      </c>
      <c r="X47" s="33">
        <v>0.49048121</v>
      </c>
      <c r="Y47" s="33">
        <v>0.52033152000000005</v>
      </c>
      <c r="Z47" s="33">
        <v>0.53115849999999998</v>
      </c>
      <c r="AA47" s="33">
        <v>0.52037529000000005</v>
      </c>
      <c r="AB47" s="33">
        <v>0.55019713999999997</v>
      </c>
      <c r="AC47" s="29" t="s">
        <v>0</v>
      </c>
      <c r="AD47" s="29">
        <v>0.49130722999999998</v>
      </c>
      <c r="AE47" s="29">
        <v>0.45411645</v>
      </c>
      <c r="AF47" s="29">
        <v>0.36662454</v>
      </c>
      <c r="AG47" s="29">
        <v>0.38642520000000002</v>
      </c>
      <c r="AH47" s="29">
        <v>0.49662284000000001</v>
      </c>
      <c r="AI47" s="29">
        <v>0.51797187999999994</v>
      </c>
      <c r="AJ47" s="29">
        <v>0.50991326000000003</v>
      </c>
      <c r="AK47" s="3">
        <f t="shared" si="0"/>
        <v>0.41993465780645173</v>
      </c>
      <c r="AL47" s="1">
        <v>-31.855</v>
      </c>
      <c r="AM47" s="12" t="s">
        <v>108</v>
      </c>
      <c r="AO47" s="2">
        <f>SUM(S43:AB47)/44</f>
        <v>0.6226189806818182</v>
      </c>
      <c r="AP47" s="2">
        <f>((AK47-AK$10)*100)/AK$10</f>
        <v>-6.6927888991745146</v>
      </c>
      <c r="AR47" s="12" t="s">
        <v>108</v>
      </c>
      <c r="AS47" s="2"/>
      <c r="AT47" s="1">
        <f>((AO47-AO$10)*100)/AO$10</f>
        <v>-4.1353883236097415</v>
      </c>
    </row>
    <row r="48" spans="1:50" x14ac:dyDescent="0.25">
      <c r="A48" s="29">
        <v>0.43070438</v>
      </c>
      <c r="B48" s="30">
        <v>0.43392825000000002</v>
      </c>
      <c r="C48" s="29" t="s">
        <v>0</v>
      </c>
      <c r="D48" s="29" t="s">
        <v>0</v>
      </c>
      <c r="E48" s="34" t="s">
        <v>0</v>
      </c>
      <c r="F48" s="34">
        <v>0.46689155999999998</v>
      </c>
      <c r="G48" s="34">
        <v>0.39063956</v>
      </c>
      <c r="H48" s="34">
        <v>0.35504553999999999</v>
      </c>
      <c r="I48" s="34">
        <v>0.32439487</v>
      </c>
      <c r="J48" s="34">
        <v>0.27849167000000002</v>
      </c>
      <c r="K48" s="34">
        <v>0.24485066999999999</v>
      </c>
      <c r="L48" s="34">
        <v>0.19683863700000001</v>
      </c>
      <c r="M48" s="34">
        <v>0.17679800800000001</v>
      </c>
      <c r="N48" s="34">
        <v>0.17739871330000001</v>
      </c>
      <c r="O48" s="34">
        <v>0.18292797750000001</v>
      </c>
      <c r="P48" s="34">
        <v>0.19292632000000001</v>
      </c>
      <c r="Q48" s="34">
        <v>0.21442027499999999</v>
      </c>
      <c r="R48" s="34">
        <v>0.28618513000000001</v>
      </c>
      <c r="S48" s="35">
        <v>0.35524972999999999</v>
      </c>
      <c r="T48" s="35" t="s">
        <v>0</v>
      </c>
      <c r="U48" s="35" t="s">
        <v>0</v>
      </c>
      <c r="V48" s="35">
        <v>0.51288999000000002</v>
      </c>
      <c r="W48" s="35">
        <v>0.47209299999999998</v>
      </c>
      <c r="X48" s="35">
        <v>0.31380977999999998</v>
      </c>
      <c r="Y48" s="35">
        <v>0.31218122999999998</v>
      </c>
      <c r="Z48" s="35">
        <v>0.33466494000000002</v>
      </c>
      <c r="AA48" s="35">
        <v>0.49226437000000001</v>
      </c>
      <c r="AB48" s="35">
        <v>0.53295307999999997</v>
      </c>
      <c r="AC48" s="36" t="s">
        <v>0</v>
      </c>
      <c r="AD48" s="29">
        <v>0.47737185999999998</v>
      </c>
      <c r="AE48" s="29">
        <v>0.45605802000000001</v>
      </c>
      <c r="AF48" s="29">
        <v>0.43425380000000002</v>
      </c>
      <c r="AG48" s="29">
        <v>0.40460806999999999</v>
      </c>
      <c r="AH48" s="29">
        <v>0.41375129999999999</v>
      </c>
      <c r="AI48" s="29">
        <v>0.43468277</v>
      </c>
      <c r="AJ48" s="29">
        <v>0.41499710000000001</v>
      </c>
      <c r="AK48" s="3">
        <f t="shared" si="0"/>
        <v>0.35714235336000005</v>
      </c>
      <c r="AL48" s="13">
        <v>-28.178599999999999</v>
      </c>
      <c r="AM48" s="14" t="s">
        <v>99</v>
      </c>
      <c r="AO48" s="7">
        <f>(SUM(B57:O65)+SUM(P57:R61))/140</f>
        <v>0.30962991958998393</v>
      </c>
      <c r="AP48" s="2">
        <f>((AK48-AK$11)*100)/AK$11</f>
        <v>-7.8923548725771084</v>
      </c>
      <c r="AR48" s="14" t="s">
        <v>99</v>
      </c>
      <c r="AS48" s="2"/>
      <c r="AT48" s="1">
        <f>((AO48-AO$11)*100)/AO$11</f>
        <v>-6.2675180418040544</v>
      </c>
      <c r="AU48">
        <f>SUM(AT48:AT51)/4</f>
        <v>-7.0609902104681064</v>
      </c>
    </row>
    <row r="49" spans="1:46" x14ac:dyDescent="0.25">
      <c r="A49" s="29">
        <v>0.38712600000000003</v>
      </c>
      <c r="B49" s="30">
        <v>0.37432758999999999</v>
      </c>
      <c r="C49" s="29" t="s">
        <v>0</v>
      </c>
      <c r="D49" s="29" t="s">
        <v>0</v>
      </c>
      <c r="E49" s="34" t="s">
        <v>0</v>
      </c>
      <c r="F49" s="34">
        <v>0.45478506000000002</v>
      </c>
      <c r="G49" s="34">
        <v>0.35475687</v>
      </c>
      <c r="H49" s="34">
        <v>0.28453108999999999</v>
      </c>
      <c r="I49" s="34">
        <v>0.257458715</v>
      </c>
      <c r="J49" s="34">
        <v>0.23187511</v>
      </c>
      <c r="K49" s="34">
        <v>0.21596040699999999</v>
      </c>
      <c r="L49" s="34">
        <v>0.184020182</v>
      </c>
      <c r="M49" s="34">
        <v>0.1687297972</v>
      </c>
      <c r="N49" s="34">
        <v>0.16594964762236</v>
      </c>
      <c r="O49" s="34">
        <v>0.1773754142</v>
      </c>
      <c r="P49" s="34">
        <v>0.19782829499999999</v>
      </c>
      <c r="Q49" s="34">
        <v>0.23226360400000001</v>
      </c>
      <c r="R49" s="34">
        <v>0.26384000000000002</v>
      </c>
      <c r="S49" s="35">
        <v>0.28619573999999998</v>
      </c>
      <c r="T49" s="35" t="s">
        <v>0</v>
      </c>
      <c r="U49" s="35" t="s">
        <v>0</v>
      </c>
      <c r="V49" s="35">
        <v>0.5199952000000001</v>
      </c>
      <c r="W49" s="35">
        <v>0.46565109999999998</v>
      </c>
      <c r="X49" s="35">
        <v>0.29974487</v>
      </c>
      <c r="Y49" s="35">
        <v>0.31230961000000002</v>
      </c>
      <c r="Z49" s="35">
        <v>0.39609103000000001</v>
      </c>
      <c r="AA49" s="35">
        <v>0.50928594999999999</v>
      </c>
      <c r="AB49" s="35">
        <v>0.52137304000000007</v>
      </c>
      <c r="AC49" s="36" t="s">
        <v>0</v>
      </c>
      <c r="AD49" s="29">
        <v>0.47910922</v>
      </c>
      <c r="AE49" s="29">
        <v>0.45533359000000001</v>
      </c>
      <c r="AF49" s="29">
        <v>0.42541242000000001</v>
      </c>
      <c r="AG49" s="29">
        <v>0.41820942</v>
      </c>
      <c r="AH49" s="29">
        <v>0.41762908999999998</v>
      </c>
      <c r="AI49" s="29">
        <v>0.42762960999999999</v>
      </c>
      <c r="AJ49" s="29">
        <v>0.41609330999999999</v>
      </c>
      <c r="AK49" s="3">
        <f t="shared" si="0"/>
        <v>0.3433630327340787</v>
      </c>
      <c r="AL49" s="13">
        <v>-24.624300000000002</v>
      </c>
      <c r="AM49" s="14" t="s">
        <v>102</v>
      </c>
      <c r="AO49" s="2">
        <f>SUM(E48:R56)/126</f>
        <v>0.30311710941082054</v>
      </c>
      <c r="AP49" s="2">
        <f>((AK49-AK$12)*100)/AK$12</f>
        <v>-8.0757568894200844</v>
      </c>
      <c r="AR49" s="14" t="s">
        <v>102</v>
      </c>
      <c r="AS49" s="2"/>
      <c r="AT49" s="1">
        <f>((AO49-AO$12)*100)/AO$12</f>
        <v>-7.971342094895058</v>
      </c>
    </row>
    <row r="50" spans="1:46" x14ac:dyDescent="0.25">
      <c r="A50" s="29">
        <v>0.41474192999999998</v>
      </c>
      <c r="B50" s="30">
        <v>0.36395219000000001</v>
      </c>
      <c r="C50" s="29" t="s">
        <v>0</v>
      </c>
      <c r="D50" s="29" t="s">
        <v>0</v>
      </c>
      <c r="E50" s="34" t="s">
        <v>0</v>
      </c>
      <c r="F50" s="34">
        <v>0.44001782</v>
      </c>
      <c r="G50" s="34">
        <v>0.33511126000000002</v>
      </c>
      <c r="H50" s="34">
        <v>0.25578359000000001</v>
      </c>
      <c r="I50" s="34">
        <v>0.17648538899999999</v>
      </c>
      <c r="J50" s="34">
        <v>0.16615914800000001</v>
      </c>
      <c r="K50" s="34">
        <v>0.18164902999999999</v>
      </c>
      <c r="L50" s="34">
        <v>0.17347685700000001</v>
      </c>
      <c r="M50" s="34">
        <v>0.16617051207899999</v>
      </c>
      <c r="N50" s="34">
        <v>0.17527757499999999</v>
      </c>
      <c r="O50" s="34">
        <v>0.20478828299999999</v>
      </c>
      <c r="P50" s="34">
        <v>0.22952296</v>
      </c>
      <c r="Q50" s="34">
        <v>0.25609752600000002</v>
      </c>
      <c r="R50" s="34">
        <v>0.27285011599999998</v>
      </c>
      <c r="S50" s="35">
        <v>0.24852283999999999</v>
      </c>
      <c r="T50" s="35" t="s">
        <v>0</v>
      </c>
      <c r="U50" s="35" t="s">
        <v>0</v>
      </c>
      <c r="V50" s="35" t="s">
        <v>0</v>
      </c>
      <c r="W50" s="35">
        <v>0.43903120000000001</v>
      </c>
      <c r="X50" s="35">
        <v>0.34685464999999999</v>
      </c>
      <c r="Y50" s="35">
        <v>0.34238117000000001</v>
      </c>
      <c r="Z50" s="35">
        <v>0.41140571999999997</v>
      </c>
      <c r="AA50" s="35">
        <v>0.50219530000000001</v>
      </c>
      <c r="AB50" s="35" t="s">
        <v>0</v>
      </c>
      <c r="AC50" s="36" t="s">
        <v>0</v>
      </c>
      <c r="AD50" s="29">
        <v>0.49477886999999998</v>
      </c>
      <c r="AE50" s="29">
        <v>0.46214344000000002</v>
      </c>
      <c r="AF50" s="29">
        <v>0.44486935999999999</v>
      </c>
      <c r="AG50" s="29">
        <v>0.43472290000000002</v>
      </c>
      <c r="AH50" s="29">
        <v>0.44969991999999998</v>
      </c>
      <c r="AI50" s="29">
        <v>0.45983505000000002</v>
      </c>
      <c r="AJ50" s="29">
        <v>0.45082973999999998</v>
      </c>
      <c r="AK50" s="3">
        <f t="shared" si="0"/>
        <v>0.33211979807425002</v>
      </c>
      <c r="AL50" s="13">
        <v>-21.168500000000002</v>
      </c>
      <c r="AM50" s="15" t="s">
        <v>105</v>
      </c>
      <c r="AO50" s="2">
        <f>(SUM(S57:AB65)+SUM(P62:R65))/67</f>
        <v>0.38182286538805976</v>
      </c>
      <c r="AP50" s="2">
        <f>((AK50-AK$13)*100)/AK$13</f>
        <v>-7.8511690779626928</v>
      </c>
      <c r="AR50" s="15" t="s">
        <v>105</v>
      </c>
      <c r="AS50" s="2"/>
      <c r="AT50" s="1">
        <f>((AO50-AO$13)*100)/AO$13</f>
        <v>-8.074386011077511</v>
      </c>
    </row>
    <row r="51" spans="1:46" x14ac:dyDescent="0.25">
      <c r="A51" s="29">
        <v>0.44991499000000001</v>
      </c>
      <c r="B51" s="30">
        <v>0.39867195</v>
      </c>
      <c r="C51" s="29" t="s">
        <v>0</v>
      </c>
      <c r="D51" s="29" t="s">
        <v>0</v>
      </c>
      <c r="E51" s="34">
        <v>0.42940351999999998</v>
      </c>
      <c r="F51" s="34">
        <v>0.44943361999999998</v>
      </c>
      <c r="G51" s="34">
        <v>0.3664615</v>
      </c>
      <c r="H51" s="34">
        <v>0.27285746</v>
      </c>
      <c r="I51" s="34">
        <v>0.1665828433407206</v>
      </c>
      <c r="J51" s="34">
        <v>0.16489704449409701</v>
      </c>
      <c r="K51" s="34">
        <v>0.15598280182198809</v>
      </c>
      <c r="L51" s="34">
        <v>0.15006757156349809</v>
      </c>
      <c r="M51" s="34">
        <v>0.18278145700000001</v>
      </c>
      <c r="N51" s="34">
        <v>0.21503472000000001</v>
      </c>
      <c r="O51" s="34">
        <v>0.25799191999999999</v>
      </c>
      <c r="P51" s="34">
        <v>0.29184948999999999</v>
      </c>
      <c r="Q51" s="34">
        <v>0.31024626999999999</v>
      </c>
      <c r="R51" s="34">
        <v>0.39085173000000001</v>
      </c>
      <c r="S51" s="35">
        <v>0.34306445000000002</v>
      </c>
      <c r="T51" s="35" t="s">
        <v>0</v>
      </c>
      <c r="U51" s="35" t="s">
        <v>0</v>
      </c>
      <c r="V51" s="35" t="s">
        <v>0</v>
      </c>
      <c r="W51" s="35">
        <v>0.43539883000000001</v>
      </c>
      <c r="X51" s="35">
        <v>0.40225573999999997</v>
      </c>
      <c r="Y51" s="35">
        <v>0.40844197999999998</v>
      </c>
      <c r="Z51" s="35">
        <v>0.44912120999999999</v>
      </c>
      <c r="AA51" s="35">
        <v>0.48818848999999997</v>
      </c>
      <c r="AB51" s="35" t="s">
        <v>0</v>
      </c>
      <c r="AC51" s="36" t="s">
        <v>0</v>
      </c>
      <c r="AD51" s="29" t="s">
        <v>0</v>
      </c>
      <c r="AE51" s="29">
        <v>0.44362778000000003</v>
      </c>
      <c r="AF51" s="29">
        <v>0.44968625000000001</v>
      </c>
      <c r="AG51" s="29">
        <v>0.45512022000000002</v>
      </c>
      <c r="AH51" s="29">
        <v>0.44683919999999999</v>
      </c>
      <c r="AI51" s="29">
        <v>0.44712331999999999</v>
      </c>
      <c r="AJ51" s="29">
        <v>0.44770149999999997</v>
      </c>
      <c r="AK51" s="3">
        <f t="shared" si="0"/>
        <v>0.35248563779358222</v>
      </c>
      <c r="AL51" s="13">
        <v>-17.791599999999999</v>
      </c>
      <c r="AM51" s="15" t="s">
        <v>108</v>
      </c>
      <c r="AO51" s="2">
        <f>SUM(S48:AB56)/54</f>
        <v>0.43115060407407396</v>
      </c>
      <c r="AP51" s="1">
        <f>((AK51-AK$14)*100)/AK$14</f>
        <v>-6.9013437591474034</v>
      </c>
      <c r="AR51" s="15" t="s">
        <v>108</v>
      </c>
      <c r="AS51" s="2"/>
      <c r="AT51" s="1">
        <f>((AO51-AO$14)*100)/AO$14</f>
        <v>-5.9307146940958013</v>
      </c>
    </row>
    <row r="52" spans="1:46" x14ac:dyDescent="0.25">
      <c r="A52" s="29">
        <v>0.44306310999999998</v>
      </c>
      <c r="B52" s="30">
        <v>0.41625109999999999</v>
      </c>
      <c r="C52" s="29" t="s">
        <v>0</v>
      </c>
      <c r="D52" s="29" t="s">
        <v>0</v>
      </c>
      <c r="E52" s="34">
        <v>0.434114</v>
      </c>
      <c r="F52" s="34">
        <v>0.41847798000000003</v>
      </c>
      <c r="G52" s="34">
        <v>0.38317203999999999</v>
      </c>
      <c r="H52" s="34">
        <v>0.223276107</v>
      </c>
      <c r="I52" s="34">
        <v>0.195051485</v>
      </c>
      <c r="J52" s="34">
        <v>0.1557074004532801</v>
      </c>
      <c r="K52" s="34">
        <v>0.15968813133938581</v>
      </c>
      <c r="L52" s="34">
        <v>0.17533253260000001</v>
      </c>
      <c r="M52" s="34">
        <v>0.226511728</v>
      </c>
      <c r="N52" s="34">
        <v>0.27313273999999998</v>
      </c>
      <c r="O52" s="34">
        <v>0.32271533000000002</v>
      </c>
      <c r="P52" s="34">
        <v>0.36384337</v>
      </c>
      <c r="Q52" s="34">
        <v>0.39038694000000002</v>
      </c>
      <c r="R52" s="34">
        <v>0.47165646000000011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0.45008911000000001</v>
      </c>
      <c r="X52" s="35">
        <v>0.4399555</v>
      </c>
      <c r="Y52" s="35">
        <v>0.46765125000000002</v>
      </c>
      <c r="Z52" s="35">
        <v>0.47118454999999998</v>
      </c>
      <c r="AA52" s="35">
        <v>0.49089967000000001</v>
      </c>
      <c r="AB52" s="35" t="s">
        <v>0</v>
      </c>
      <c r="AC52" s="36" t="s">
        <v>0</v>
      </c>
      <c r="AD52" s="29" t="s">
        <v>0</v>
      </c>
      <c r="AE52" s="29">
        <v>0.43135616999999998</v>
      </c>
      <c r="AF52" s="29">
        <v>0.44558848000000001</v>
      </c>
      <c r="AG52" s="29">
        <v>0.44683171999999988</v>
      </c>
      <c r="AH52" s="29">
        <v>0.45019854999999998</v>
      </c>
      <c r="AI52" s="29">
        <v>0.45624282999999999</v>
      </c>
      <c r="AJ52" s="29">
        <v>0.4570746</v>
      </c>
      <c r="AK52" s="3">
        <f t="shared" si="0"/>
        <v>0.37257232905158028</v>
      </c>
      <c r="AL52" s="13">
        <v>-14.477499999999999</v>
      </c>
      <c r="AM52" s="16" t="s">
        <v>117</v>
      </c>
      <c r="AO52" s="7">
        <f>(SUM(AC43:AJ65)+SUM(A43:D56))/173</f>
        <v>0.48558273086705217</v>
      </c>
      <c r="AP52" s="2">
        <f>((AK52-AK$15)*100)/AK$15</f>
        <v>-6.1480157038846075</v>
      </c>
      <c r="AR52" s="16" t="s">
        <v>117</v>
      </c>
      <c r="AS52" s="2"/>
      <c r="AT52" s="1">
        <f>((AO52-AO$15)*100)/AO$15</f>
        <v>-4.4500639347949544</v>
      </c>
    </row>
    <row r="53" spans="1:46" x14ac:dyDescent="0.25">
      <c r="A53" s="29">
        <v>0.46630070000000001</v>
      </c>
      <c r="B53" s="30">
        <v>0.40965083000000002</v>
      </c>
      <c r="C53" s="29" t="s">
        <v>0</v>
      </c>
      <c r="D53" s="29" t="s">
        <v>0</v>
      </c>
      <c r="E53" s="34">
        <v>0.41023830999999999</v>
      </c>
      <c r="F53" s="34">
        <v>0.39917275000000002</v>
      </c>
      <c r="G53" s="34">
        <v>0.37365612999999998</v>
      </c>
      <c r="H53" s="34">
        <v>0.30236236</v>
      </c>
      <c r="I53" s="34">
        <v>0.19547531200000001</v>
      </c>
      <c r="J53" s="34">
        <v>0.16487204040735909</v>
      </c>
      <c r="K53" s="34">
        <v>0.15364530033213181</v>
      </c>
      <c r="L53" s="34">
        <v>0.16971347050955751</v>
      </c>
      <c r="M53" s="34">
        <v>0.22578351499999999</v>
      </c>
      <c r="N53" s="34">
        <v>0.31112436999999998</v>
      </c>
      <c r="O53" s="34">
        <v>0.37338679000000002</v>
      </c>
      <c r="P53" s="34">
        <v>0.42800929999999998</v>
      </c>
      <c r="Q53" s="34">
        <v>0.46786946000000001</v>
      </c>
      <c r="R53" s="34">
        <v>0.48443199999999997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0.44855705000000001</v>
      </c>
      <c r="X53" s="35">
        <v>0.46056006999999999</v>
      </c>
      <c r="Y53" s="35">
        <v>0.46766769000000002</v>
      </c>
      <c r="Z53" s="35">
        <v>0.46855008999999997</v>
      </c>
      <c r="AA53" s="35">
        <v>0.48163676</v>
      </c>
      <c r="AB53" s="35" t="s">
        <v>0</v>
      </c>
      <c r="AC53" s="36" t="s">
        <v>0</v>
      </c>
      <c r="AD53" s="29" t="s">
        <v>0</v>
      </c>
      <c r="AE53" s="29">
        <v>0.44014965</v>
      </c>
      <c r="AF53" s="29">
        <v>0.44444587000000002</v>
      </c>
      <c r="AG53" s="29">
        <v>0.42805391999999998</v>
      </c>
      <c r="AH53" s="29">
        <v>0.43856716000000001</v>
      </c>
      <c r="AI53" s="29">
        <v>0.45072486</v>
      </c>
      <c r="AJ53" s="29">
        <v>0.46170040000000001</v>
      </c>
      <c r="AK53" s="3">
        <f t="shared" si="0"/>
        <v>0.38245578363885352</v>
      </c>
      <c r="AL53" s="13">
        <v>-11.212300000000001</v>
      </c>
      <c r="AM53" t="s">
        <v>118</v>
      </c>
      <c r="AO53" s="2">
        <f>((SUM(A39:Z72)+SUM(AA39:AJ65))/895)</f>
        <v>0.45132858440540846</v>
      </c>
      <c r="AP53" s="2">
        <f>((AK53-AK$16)*100)/AK$16</f>
        <v>-5.3729182481372391</v>
      </c>
      <c r="AR53" t="s">
        <v>118</v>
      </c>
      <c r="AT53" s="1">
        <f>((AO53-AO$16)*100)/AO$16</f>
        <v>-4.2177558985251773</v>
      </c>
    </row>
    <row r="54" spans="1:46" x14ac:dyDescent="0.25">
      <c r="A54" s="29">
        <v>0.50951201000000002</v>
      </c>
      <c r="B54" s="30">
        <v>0.45690454000000003</v>
      </c>
      <c r="C54" s="29">
        <v>0.34537378000000002</v>
      </c>
      <c r="D54" s="29">
        <v>0.37848284999999998</v>
      </c>
      <c r="E54" s="34">
        <v>0.39989492999999998</v>
      </c>
      <c r="F54" s="34">
        <v>0.38850824</v>
      </c>
      <c r="G54" s="34">
        <v>0.41090247000000002</v>
      </c>
      <c r="H54" s="34">
        <v>0.37580153000000011</v>
      </c>
      <c r="I54" s="34">
        <v>0.23525114</v>
      </c>
      <c r="J54" s="34">
        <v>0.22924450499999999</v>
      </c>
      <c r="K54" s="34">
        <v>0.19733926399999999</v>
      </c>
      <c r="L54" s="34">
        <v>0.21854805699999999</v>
      </c>
      <c r="M54" s="34">
        <v>0.29689083999999999</v>
      </c>
      <c r="N54" s="34">
        <v>0.40887816999999999</v>
      </c>
      <c r="O54" s="34">
        <v>0.44994498999999999</v>
      </c>
      <c r="P54" s="34">
        <v>0.45419910000000002</v>
      </c>
      <c r="Q54" s="34">
        <v>0.45526916000000001</v>
      </c>
      <c r="R54" s="34">
        <v>0.48193008999999998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0.41377768999999998</v>
      </c>
      <c r="X54" s="35">
        <v>0.45764758999999999</v>
      </c>
      <c r="Y54" s="35">
        <v>0.48741268999999998</v>
      </c>
      <c r="Z54" s="35">
        <v>0.50275903</v>
      </c>
      <c r="AA54" s="35">
        <v>0.47720820000000003</v>
      </c>
      <c r="AB54" s="35" t="s">
        <v>0</v>
      </c>
      <c r="AC54" s="36" t="s">
        <v>0</v>
      </c>
      <c r="AD54" s="29" t="s">
        <v>0</v>
      </c>
      <c r="AE54" s="29">
        <v>0.42331390000000002</v>
      </c>
      <c r="AF54" s="29">
        <v>0.41782311</v>
      </c>
      <c r="AG54" s="29">
        <v>0.41134971999999997</v>
      </c>
      <c r="AH54" s="29">
        <v>0.43069517000000002</v>
      </c>
      <c r="AI54" s="29">
        <v>0.44446542</v>
      </c>
      <c r="AJ54" s="29">
        <v>0.47544593000000002</v>
      </c>
      <c r="AK54" s="3">
        <f t="shared" si="0"/>
        <v>0.4011991074482758</v>
      </c>
      <c r="AL54" s="13">
        <v>-7.9836</v>
      </c>
      <c r="AM54" t="s">
        <v>119</v>
      </c>
      <c r="AP54" s="2">
        <f>((AK54-AK$17)*100)/AK$17</f>
        <v>-5.8362850313268719</v>
      </c>
      <c r="AR54" t="s">
        <v>119</v>
      </c>
      <c r="AT54" s="1" t="e">
        <f>((AO54-AO$17)*100)/AO$17</f>
        <v>#DIV/0!</v>
      </c>
    </row>
    <row r="55" spans="1:46" x14ac:dyDescent="0.25">
      <c r="A55" s="29">
        <v>0.49213441000000002</v>
      </c>
      <c r="B55" s="30">
        <v>0.40476118999999999</v>
      </c>
      <c r="C55" s="29">
        <v>0.34911143</v>
      </c>
      <c r="D55" s="29">
        <v>0.36402363999999998</v>
      </c>
      <c r="E55" s="34">
        <v>0.35432963000000001</v>
      </c>
      <c r="F55" s="34">
        <v>0.3889975</v>
      </c>
      <c r="G55" s="34">
        <v>0.38530498000000002</v>
      </c>
      <c r="H55" s="34">
        <v>0.37178781999999999</v>
      </c>
      <c r="I55" s="34">
        <v>0.34026167000000002</v>
      </c>
      <c r="J55" s="34">
        <v>0.35236335000000002</v>
      </c>
      <c r="K55" s="34">
        <v>0.37152109</v>
      </c>
      <c r="L55" s="34">
        <v>0.39045106000000002</v>
      </c>
      <c r="M55" s="34">
        <v>0.45678921</v>
      </c>
      <c r="N55" s="34">
        <v>0.43524106000000001</v>
      </c>
      <c r="O55" s="34">
        <v>0.44896499000000001</v>
      </c>
      <c r="P55" s="34">
        <v>0.46718852</v>
      </c>
      <c r="Q55" s="34">
        <v>0.4795105300000001</v>
      </c>
      <c r="R55" s="34">
        <v>0.45465132000000003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0.46594163999999988</v>
      </c>
      <c r="X55" s="35">
        <v>0.44424281999999998</v>
      </c>
      <c r="Y55" s="35">
        <v>0.48226497000000002</v>
      </c>
      <c r="Z55" s="35">
        <v>0.52102707000000004</v>
      </c>
      <c r="AA55" s="35">
        <v>0.50650211000000001</v>
      </c>
      <c r="AB55" s="35" t="s">
        <v>0</v>
      </c>
      <c r="AC55" s="36" t="s">
        <v>0</v>
      </c>
      <c r="AD55" s="29" t="s">
        <v>0</v>
      </c>
      <c r="AE55" s="29">
        <v>0.43448052999999998</v>
      </c>
      <c r="AF55" s="29">
        <v>0.41238733999999999</v>
      </c>
      <c r="AG55" s="29">
        <v>0.43622339999999998</v>
      </c>
      <c r="AH55" s="29">
        <v>0.4610379</v>
      </c>
      <c r="AI55" s="29">
        <v>0.47041218000000001</v>
      </c>
      <c r="AJ55" s="29">
        <v>0.46765681999999997</v>
      </c>
      <c r="AK55" s="3">
        <f t="shared" si="0"/>
        <v>0.4279162131034483</v>
      </c>
      <c r="AL55" s="13">
        <v>-4.7801999999999998</v>
      </c>
      <c r="AM55" t="s">
        <v>120</v>
      </c>
      <c r="AP55" s="2">
        <f>((AK55-AK$18)*100)/AK$18</f>
        <v>-5.0855836452130738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0</v>
      </c>
      <c r="B56" s="30" t="s">
        <v>0</v>
      </c>
      <c r="C56" s="29">
        <v>0.32979993000000002</v>
      </c>
      <c r="D56" s="29">
        <v>0.36559952000000001</v>
      </c>
      <c r="E56" s="34">
        <v>0.40210077999999999</v>
      </c>
      <c r="F56" s="34">
        <v>0.37100640000000001</v>
      </c>
      <c r="G56" s="34">
        <v>0.39376465999999999</v>
      </c>
      <c r="H56" s="34">
        <v>0.31832547</v>
      </c>
      <c r="I56" s="34">
        <v>0.30324118999999999</v>
      </c>
      <c r="J56" s="34">
        <v>0.31037543000000001</v>
      </c>
      <c r="K56" s="34">
        <v>0.32227401999999999</v>
      </c>
      <c r="L56" s="34">
        <v>0.33336532000000002</v>
      </c>
      <c r="M56" s="34">
        <v>0.37070644000000003</v>
      </c>
      <c r="N56" s="34">
        <v>0.41249575999999999</v>
      </c>
      <c r="O56" s="34">
        <v>0.44429984</v>
      </c>
      <c r="P56" s="34">
        <v>0.42740359000000011</v>
      </c>
      <c r="Q56" s="34">
        <v>0.45525115999999999</v>
      </c>
      <c r="R56" s="34">
        <v>0.46035801999999998</v>
      </c>
      <c r="S56" s="35" t="s">
        <v>0</v>
      </c>
      <c r="T56" s="35" t="s">
        <v>0</v>
      </c>
      <c r="U56" s="35" t="s">
        <v>0</v>
      </c>
      <c r="V56" s="35">
        <v>0.32965419000000001</v>
      </c>
      <c r="W56" s="35">
        <v>0.35360036</v>
      </c>
      <c r="X56" s="35">
        <v>0.36729846999999999</v>
      </c>
      <c r="Y56" s="35">
        <v>0.45327204999999998</v>
      </c>
      <c r="Z56" s="35">
        <v>0.43288511000000002</v>
      </c>
      <c r="AA56" s="35">
        <v>0.48627264999999997</v>
      </c>
      <c r="AB56" s="35" t="s">
        <v>0</v>
      </c>
      <c r="AC56" s="36" t="s">
        <v>0</v>
      </c>
      <c r="AD56" s="29" t="s">
        <v>0</v>
      </c>
      <c r="AE56" s="29">
        <v>0.41562639000000001</v>
      </c>
      <c r="AF56" s="29">
        <v>0.40350692999999999</v>
      </c>
      <c r="AG56" s="29">
        <v>0.45636863999999999</v>
      </c>
      <c r="AH56" s="29">
        <v>0.43864927999999997</v>
      </c>
      <c r="AI56" s="29">
        <v>0.45361295000000001</v>
      </c>
      <c r="AJ56" s="29">
        <v>0.48316078000000001</v>
      </c>
      <c r="AK56" s="19">
        <f>AVERAGE(A56:AJ56)</f>
        <v>0.39622411892857146</v>
      </c>
      <c r="AL56" s="13">
        <v>-1.5918000000000001</v>
      </c>
      <c r="AM56" t="s">
        <v>121</v>
      </c>
      <c r="AO56" s="2">
        <f>SUM(U71:W72)/6</f>
        <v>0.59571398833333333</v>
      </c>
      <c r="AP56" s="2">
        <f>((AK56-AK$19)*100)/AK$19</f>
        <v>-5.46052191579831</v>
      </c>
      <c r="AR56" t="s">
        <v>124</v>
      </c>
      <c r="AT56" s="1">
        <f>((AO56-AO$19)*100)/AO$19</f>
        <v>0.73228157758164858</v>
      </c>
    </row>
    <row r="57" spans="1:46" x14ac:dyDescent="0.25">
      <c r="A57" t="s">
        <v>0</v>
      </c>
      <c r="B57" s="37" t="s">
        <v>0</v>
      </c>
      <c r="C57" s="34">
        <v>0.37362765999999997</v>
      </c>
      <c r="D57" s="34">
        <v>0.36465121999999989</v>
      </c>
      <c r="E57" s="34">
        <v>0.36465860999999999</v>
      </c>
      <c r="F57" s="34">
        <v>0.39527663000000002</v>
      </c>
      <c r="G57" s="34">
        <v>0.35167586000000001</v>
      </c>
      <c r="H57" s="34">
        <v>0.33033553999999998</v>
      </c>
      <c r="I57" s="34">
        <v>0.35298455000000001</v>
      </c>
      <c r="J57" s="34">
        <v>0.37802731000000001</v>
      </c>
      <c r="K57" s="34">
        <v>0.37330127000000002</v>
      </c>
      <c r="L57" s="34">
        <v>0.36857849999999998</v>
      </c>
      <c r="M57" s="34">
        <v>0.3849978</v>
      </c>
      <c r="N57" s="34">
        <v>0.41700314999999999</v>
      </c>
      <c r="O57" s="34">
        <v>0.43868025999999999</v>
      </c>
      <c r="P57" s="34">
        <v>0.42401703000000002</v>
      </c>
      <c r="Q57" s="34">
        <v>0.43926366</v>
      </c>
      <c r="R57" s="34">
        <v>0.43552397999999998</v>
      </c>
      <c r="S57" s="35" t="s">
        <v>0</v>
      </c>
      <c r="T57" s="35" t="s">
        <v>0</v>
      </c>
      <c r="U57" s="35" t="s">
        <v>0</v>
      </c>
      <c r="V57" s="35">
        <v>0.4199735</v>
      </c>
      <c r="W57" s="35">
        <v>0.38131024000000002</v>
      </c>
      <c r="X57" s="35">
        <v>0.39537062000000001</v>
      </c>
      <c r="Y57" s="35">
        <v>0.44342822999999998</v>
      </c>
      <c r="Z57" s="35">
        <v>0.42519665000000001</v>
      </c>
      <c r="AA57" s="35">
        <v>0.50092864000000004</v>
      </c>
      <c r="AB57" s="35" t="s">
        <v>0</v>
      </c>
      <c r="AC57" s="36" t="s">
        <v>0</v>
      </c>
      <c r="AD57" s="29" t="s">
        <v>0</v>
      </c>
      <c r="AE57" s="29">
        <v>0.48920522</v>
      </c>
      <c r="AF57" s="29">
        <v>0.43661997000000002</v>
      </c>
      <c r="AG57" s="29">
        <v>0.40208940999999998</v>
      </c>
      <c r="AH57" s="29">
        <v>0.38957939000000003</v>
      </c>
      <c r="AI57" s="29">
        <v>0.39523701</v>
      </c>
      <c r="AJ57" s="29">
        <v>0.42959078000000001</v>
      </c>
      <c r="AK57" s="3">
        <f t="shared" si="0"/>
        <v>0.40361188178571439</v>
      </c>
      <c r="AL57" s="13">
        <v>1.5918000000000001</v>
      </c>
      <c r="AP57" s="2">
        <f>((AK57-AK$20)*100)/AK$20</f>
        <v>-5.0606683391222065</v>
      </c>
    </row>
    <row r="58" spans="1:46" x14ac:dyDescent="0.25">
      <c r="A58" t="s">
        <v>0</v>
      </c>
      <c r="B58" s="37">
        <v>0.36818650000000003</v>
      </c>
      <c r="C58" s="34">
        <v>0.36174555000000003</v>
      </c>
      <c r="D58" s="34">
        <v>0.36504522</v>
      </c>
      <c r="E58" s="34">
        <v>0.33852046000000002</v>
      </c>
      <c r="F58" s="34">
        <v>0.33500990000000003</v>
      </c>
      <c r="G58" s="34">
        <v>0.36832853999999993</v>
      </c>
      <c r="H58" s="34">
        <v>0.41475086</v>
      </c>
      <c r="I58" s="34">
        <v>0.41174732000000003</v>
      </c>
      <c r="J58" s="34">
        <v>0.42729055999999999</v>
      </c>
      <c r="K58" s="34">
        <v>0.43926886999999998</v>
      </c>
      <c r="L58" s="34">
        <v>0.44996568999999997</v>
      </c>
      <c r="M58" s="34">
        <v>0.44844978000000002</v>
      </c>
      <c r="N58" s="34">
        <v>0.44249927999999999</v>
      </c>
      <c r="O58" s="34">
        <v>0.43233586000000002</v>
      </c>
      <c r="P58" s="34">
        <v>0.43238798000000001</v>
      </c>
      <c r="Q58" s="34">
        <v>0.42768676999999999</v>
      </c>
      <c r="R58" s="34">
        <v>0.43122412999999998</v>
      </c>
      <c r="S58" s="35" t="s">
        <v>0</v>
      </c>
      <c r="T58" s="35" t="s">
        <v>0</v>
      </c>
      <c r="U58" s="35">
        <v>0.40018218999999999</v>
      </c>
      <c r="V58" s="35">
        <v>0.42614248999999998</v>
      </c>
      <c r="W58" s="35">
        <v>0.42957552999999998</v>
      </c>
      <c r="X58" s="35">
        <v>0.43480143999999998</v>
      </c>
      <c r="Y58" s="35">
        <v>0.42477488000000002</v>
      </c>
      <c r="Z58" s="35">
        <v>0.43269617999999999</v>
      </c>
      <c r="AA58" s="35">
        <v>0.44288168</v>
      </c>
      <c r="AB58" s="35" t="s">
        <v>0</v>
      </c>
      <c r="AC58" s="36" t="s">
        <v>0</v>
      </c>
      <c r="AD58" s="29" t="s">
        <v>0</v>
      </c>
      <c r="AE58" s="29">
        <v>0.44040877</v>
      </c>
      <c r="AF58" s="29">
        <v>0.41537555999999998</v>
      </c>
      <c r="AG58" s="29">
        <v>0.39155788000000002</v>
      </c>
      <c r="AH58" s="29">
        <v>0.40916982000000002</v>
      </c>
      <c r="AI58" s="29">
        <v>0.40724017000000001</v>
      </c>
      <c r="AJ58" s="29">
        <v>0.46355691999999998</v>
      </c>
      <c r="AK58" s="3">
        <f t="shared" si="0"/>
        <v>0.41376022599999995</v>
      </c>
      <c r="AL58" s="13">
        <v>4.7801999999999998</v>
      </c>
      <c r="AP58" s="2">
        <f>((AK58-AK$21)*100)/AK$21</f>
        <v>-4.6265760380934244</v>
      </c>
    </row>
    <row r="59" spans="1:46" x14ac:dyDescent="0.25">
      <c r="A59" t="s">
        <v>0</v>
      </c>
      <c r="B59" s="37">
        <v>0.36236783</v>
      </c>
      <c r="C59" s="34">
        <v>0.231544786</v>
      </c>
      <c r="D59" s="34">
        <v>0.21947559999999999</v>
      </c>
      <c r="E59" s="34">
        <v>0.181860296</v>
      </c>
      <c r="F59" s="34">
        <v>0.23690385</v>
      </c>
      <c r="G59" s="34">
        <v>0.29721881</v>
      </c>
      <c r="H59" s="34">
        <v>0.35672052999999998</v>
      </c>
      <c r="I59" s="34">
        <v>0.43610948999999999</v>
      </c>
      <c r="J59" s="34">
        <v>0.43435338000000001</v>
      </c>
      <c r="K59" s="34">
        <v>0.43719977999999998</v>
      </c>
      <c r="L59" s="34">
        <v>0.44528579000000001</v>
      </c>
      <c r="M59" s="34">
        <v>0.45091923</v>
      </c>
      <c r="N59" s="34">
        <v>0.44814768999999999</v>
      </c>
      <c r="O59" s="34">
        <v>0.45219848000000001</v>
      </c>
      <c r="P59" s="34">
        <v>0.45457599999999998</v>
      </c>
      <c r="Q59" s="34">
        <v>0.52414676999999998</v>
      </c>
      <c r="R59" s="34">
        <v>0.51984600999999997</v>
      </c>
      <c r="S59" s="35" t="s">
        <v>0</v>
      </c>
      <c r="T59" s="35" t="s">
        <v>0</v>
      </c>
      <c r="U59" s="35">
        <v>0.44583183999999998</v>
      </c>
      <c r="V59" s="35">
        <v>0.43489707</v>
      </c>
      <c r="W59" s="35">
        <v>0.44675874999999998</v>
      </c>
      <c r="X59" s="35">
        <v>0.42568834</v>
      </c>
      <c r="Y59" s="35">
        <v>0.46511295000000002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0.45544721999999999</v>
      </c>
      <c r="AG59" s="29">
        <v>0.42355492</v>
      </c>
      <c r="AH59" s="29">
        <v>0.45864702000000002</v>
      </c>
      <c r="AI59" s="29">
        <v>0.46223143999999999</v>
      </c>
      <c r="AJ59" s="29">
        <v>0.39523006999999999</v>
      </c>
      <c r="AK59" s="3">
        <f t="shared" si="0"/>
        <v>0.40378792377777789</v>
      </c>
      <c r="AL59" s="13">
        <v>7.9836</v>
      </c>
      <c r="AP59" s="2">
        <f>((AK59-AK$22)*100)/AK$22</f>
        <v>-4.9436726191708855</v>
      </c>
    </row>
    <row r="60" spans="1:46" x14ac:dyDescent="0.25">
      <c r="A60" t="s">
        <v>0</v>
      </c>
      <c r="B60" s="37">
        <v>0.31279224999999999</v>
      </c>
      <c r="C60" s="34">
        <v>0.16784150076948279</v>
      </c>
      <c r="D60" s="34">
        <v>0.20074536000000001</v>
      </c>
      <c r="E60" s="34">
        <v>0.15624416022707929</v>
      </c>
      <c r="F60" s="34">
        <v>0.17788391046913349</v>
      </c>
      <c r="G60" s="34">
        <v>0.22971498500000001</v>
      </c>
      <c r="H60" s="34">
        <v>0.235119035</v>
      </c>
      <c r="I60" s="34">
        <v>0.26742711000000002</v>
      </c>
      <c r="J60" s="34">
        <v>0.30096226999999998</v>
      </c>
      <c r="K60" s="34">
        <v>0.36119533999999998</v>
      </c>
      <c r="L60" s="34">
        <v>0.37334022</v>
      </c>
      <c r="M60" s="34">
        <v>0.42242001000000001</v>
      </c>
      <c r="N60" s="34">
        <v>0.45795660999999999</v>
      </c>
      <c r="O60" s="34">
        <v>0.45372584999999999</v>
      </c>
      <c r="P60" s="34">
        <v>0.41515246</v>
      </c>
      <c r="Q60" s="34">
        <v>0.45486522000000001</v>
      </c>
      <c r="R60" s="34">
        <v>0.47645885999999998</v>
      </c>
      <c r="S60" s="35" t="s">
        <v>0</v>
      </c>
      <c r="T60" s="35">
        <v>0.44940223000000001</v>
      </c>
      <c r="U60" s="35">
        <v>0.44989230000000002</v>
      </c>
      <c r="V60" s="35">
        <v>0.38571757000000001</v>
      </c>
      <c r="W60" s="35">
        <v>0.40716646000000001</v>
      </c>
      <c r="X60" s="35">
        <v>0.38411571999999999</v>
      </c>
      <c r="Y60" s="35">
        <v>0.31065145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0.48793534</v>
      </c>
      <c r="AG60" s="29">
        <v>0.44834566999999997</v>
      </c>
      <c r="AH60" s="29">
        <v>0.44242164</v>
      </c>
      <c r="AI60" s="29">
        <v>0.45383252000000002</v>
      </c>
      <c r="AJ60" s="29">
        <v>0.42373927</v>
      </c>
      <c r="AK60" s="3">
        <f t="shared" si="0"/>
        <v>0.36096661862377488</v>
      </c>
      <c r="AL60" s="13">
        <v>11.212300000000001</v>
      </c>
      <c r="AP60" s="2">
        <f>((AK60-AK$23)*100)/AK$23</f>
        <v>-6.4689448437595063</v>
      </c>
    </row>
    <row r="61" spans="1:46" x14ac:dyDescent="0.25">
      <c r="A61" t="s">
        <v>0</v>
      </c>
      <c r="B61" s="37">
        <v>0.40540871000000001</v>
      </c>
      <c r="C61" s="34">
        <v>0.19439607</v>
      </c>
      <c r="D61" s="34">
        <v>0.1760966007462591</v>
      </c>
      <c r="E61" s="34">
        <v>0.14471067019493139</v>
      </c>
      <c r="F61" s="34">
        <v>0.15916921031146811</v>
      </c>
      <c r="G61" s="34">
        <v>0.195928397</v>
      </c>
      <c r="H61" s="34">
        <v>0.23789558999999999</v>
      </c>
      <c r="I61" s="34">
        <v>0.26910938000000001</v>
      </c>
      <c r="J61" s="34">
        <v>0.29645874999999999</v>
      </c>
      <c r="K61" s="34">
        <v>0.31984871999999998</v>
      </c>
      <c r="L61" s="34">
        <v>0.34087632000000001</v>
      </c>
      <c r="M61" s="34">
        <v>0.37948758999999999</v>
      </c>
      <c r="N61" s="34">
        <v>0.38501661999999998</v>
      </c>
      <c r="O61" s="34">
        <v>0.38810319999999998</v>
      </c>
      <c r="P61" s="34">
        <v>0.42375266</v>
      </c>
      <c r="Q61" s="34">
        <v>0.50096479999999999</v>
      </c>
      <c r="R61" s="34" t="s">
        <v>0</v>
      </c>
      <c r="S61" s="35">
        <v>0.45045959000000002</v>
      </c>
      <c r="T61" s="35">
        <v>0.39654146000000001</v>
      </c>
      <c r="U61" s="35">
        <v>0.29946270000000003</v>
      </c>
      <c r="V61" s="35">
        <v>0.31655296999999999</v>
      </c>
      <c r="W61" s="35">
        <v>0.32339721999999999</v>
      </c>
      <c r="X61" s="35">
        <v>0.32588379000000001</v>
      </c>
      <c r="Y61" s="35">
        <v>0.27676391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0.48810701999999989</v>
      </c>
      <c r="AG61" s="29">
        <v>0.45282994999999998</v>
      </c>
      <c r="AH61" s="29">
        <v>0.49552995</v>
      </c>
      <c r="AI61" s="29">
        <v>0.48012600999999999</v>
      </c>
      <c r="AJ61" s="29">
        <v>0.47370996999999998</v>
      </c>
      <c r="AK61" s="3">
        <f t="shared" si="0"/>
        <v>0.34273527958045208</v>
      </c>
      <c r="AL61" s="13">
        <v>14.477499999999999</v>
      </c>
      <c r="AP61" s="2">
        <f>((AK61-AK$24)*100)/AK$24</f>
        <v>-7.8553279198468378</v>
      </c>
    </row>
    <row r="62" spans="1:46" x14ac:dyDescent="0.25">
      <c r="A62" t="s">
        <v>0</v>
      </c>
      <c r="B62" s="37">
        <v>0.42333658000000002</v>
      </c>
      <c r="C62" s="34">
        <v>0.32791300000000001</v>
      </c>
      <c r="D62" s="34">
        <v>0.203507837</v>
      </c>
      <c r="E62" s="34">
        <v>0.15771677118189131</v>
      </c>
      <c r="F62" s="34">
        <v>0.16563480172891429</v>
      </c>
      <c r="G62" s="34">
        <v>0.18831737849999999</v>
      </c>
      <c r="H62" s="34">
        <v>0.21911986999999999</v>
      </c>
      <c r="I62" s="34">
        <v>0.24971419</v>
      </c>
      <c r="J62" s="34">
        <v>0.25469976</v>
      </c>
      <c r="K62" s="34">
        <v>0.26147256000000002</v>
      </c>
      <c r="L62" s="34">
        <v>0.287490984</v>
      </c>
      <c r="M62" s="34">
        <v>0.3235517</v>
      </c>
      <c r="N62" s="34">
        <v>0.33945740000000002</v>
      </c>
      <c r="O62" s="34">
        <v>0.35522162000000002</v>
      </c>
      <c r="P62" s="38">
        <v>0.43285456999999988</v>
      </c>
      <c r="Q62" s="38" t="s">
        <v>0</v>
      </c>
      <c r="R62" s="38">
        <v>0.49148428</v>
      </c>
      <c r="S62" s="35">
        <v>0.38497450999999999</v>
      </c>
      <c r="T62" s="35">
        <v>0.32854609000000001</v>
      </c>
      <c r="U62" s="35">
        <v>0.27856778999999998</v>
      </c>
      <c r="V62" s="35">
        <v>0.28092468999999998</v>
      </c>
      <c r="W62" s="35">
        <v>0.29197540500000002</v>
      </c>
      <c r="X62" s="35">
        <v>0.28291790999999999</v>
      </c>
      <c r="Y62" s="35">
        <v>0.31336677000000002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0.49134979000000001</v>
      </c>
      <c r="AG62" s="29">
        <v>0.46291400999999999</v>
      </c>
      <c r="AH62" s="29" t="s">
        <v>0</v>
      </c>
      <c r="AI62" s="29">
        <v>0.48081790000000002</v>
      </c>
      <c r="AJ62" s="29">
        <v>0.48059882999999998</v>
      </c>
      <c r="AK62" s="3">
        <f t="shared" si="0"/>
        <v>0.32438692583002982</v>
      </c>
      <c r="AL62" s="13">
        <v>17.791599999999999</v>
      </c>
      <c r="AP62" s="2">
        <f>((AK62-AK$25)*100)/AK$25</f>
        <v>-8.1118544281045715</v>
      </c>
    </row>
    <row r="63" spans="1:46" x14ac:dyDescent="0.25">
      <c r="A63" t="s">
        <v>0</v>
      </c>
      <c r="B63" s="37">
        <v>0.42928725000000001</v>
      </c>
      <c r="C63" s="34">
        <v>0.37475303999999998</v>
      </c>
      <c r="D63" s="34">
        <v>0.23397436499999999</v>
      </c>
      <c r="E63" s="34">
        <v>0.155674963358789</v>
      </c>
      <c r="F63" s="34">
        <v>0.1480747317831729</v>
      </c>
      <c r="G63" s="34">
        <v>0.17094928679747801</v>
      </c>
      <c r="H63" s="34">
        <v>0.19710731400000001</v>
      </c>
      <c r="I63" s="34">
        <v>0.22165539400000001</v>
      </c>
      <c r="J63" s="34">
        <v>0.21818061699999999</v>
      </c>
      <c r="K63" s="34">
        <v>0.22600239999999999</v>
      </c>
      <c r="L63" s="34">
        <v>0.24894678000000001</v>
      </c>
      <c r="M63" s="34">
        <v>0.26476884000000001</v>
      </c>
      <c r="N63" s="34">
        <v>0.245824036</v>
      </c>
      <c r="O63" s="34">
        <v>0.28693406999999999</v>
      </c>
      <c r="P63" s="38" t="s">
        <v>0</v>
      </c>
      <c r="Q63" s="38">
        <v>0.47840709999999997</v>
      </c>
      <c r="R63" s="38">
        <v>0.46980042</v>
      </c>
      <c r="S63" s="35">
        <v>0.45272343999999998</v>
      </c>
      <c r="T63" s="35">
        <v>0.33624296999999997</v>
      </c>
      <c r="U63" s="35">
        <v>0.26448122000000002</v>
      </c>
      <c r="V63" s="35">
        <v>0.26146084000000003</v>
      </c>
      <c r="W63" s="35">
        <v>0.285721634</v>
      </c>
      <c r="X63" s="35">
        <v>0.28734273999999999</v>
      </c>
      <c r="Y63" s="35">
        <v>0.36968268999999998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0.54296575999999996</v>
      </c>
      <c r="AG63" s="29">
        <v>0.48268756000000002</v>
      </c>
      <c r="AH63" s="29" t="s">
        <v>0</v>
      </c>
      <c r="AI63" s="29" t="s">
        <v>0</v>
      </c>
      <c r="AJ63" s="29" t="s">
        <v>0</v>
      </c>
      <c r="AK63" s="3">
        <f t="shared" si="0"/>
        <v>0.30614597847757757</v>
      </c>
      <c r="AL63" s="13">
        <v>21.168500000000002</v>
      </c>
      <c r="AP63" s="2">
        <f>((AK63-AK$26)*100)/AK$26</f>
        <v>-7.8622931633812323</v>
      </c>
    </row>
    <row r="64" spans="1:46" x14ac:dyDescent="0.25">
      <c r="A64" t="s">
        <v>0</v>
      </c>
      <c r="B64" s="37" t="s">
        <v>0</v>
      </c>
      <c r="C64" s="34">
        <v>0.42447761000000001</v>
      </c>
      <c r="D64" s="34">
        <v>0.24874394999999999</v>
      </c>
      <c r="E64" s="34">
        <v>0.1461766035332584</v>
      </c>
      <c r="F64" s="34">
        <v>0.141914502068861</v>
      </c>
      <c r="G64" s="34">
        <v>0.189502113</v>
      </c>
      <c r="H64" s="34">
        <v>0.21394319000000001</v>
      </c>
      <c r="I64" s="34">
        <v>0.233848526</v>
      </c>
      <c r="J64" s="34">
        <v>0.23767010499999999</v>
      </c>
      <c r="K64" s="34">
        <v>0.231721288</v>
      </c>
      <c r="L64" s="34">
        <v>0.25055197000000001</v>
      </c>
      <c r="M64" s="34">
        <v>0.23742216999999999</v>
      </c>
      <c r="N64" s="34">
        <v>0.207411767</v>
      </c>
      <c r="O64" s="34">
        <v>0.27803169</v>
      </c>
      <c r="P64" s="38" t="s">
        <v>0</v>
      </c>
      <c r="Q64" s="38">
        <v>0.48268211999999999</v>
      </c>
      <c r="R64" s="38">
        <v>0.46208402999999998</v>
      </c>
      <c r="S64" s="35">
        <v>0.44613550000000002</v>
      </c>
      <c r="T64" s="35">
        <v>0.32209346999999999</v>
      </c>
      <c r="U64" s="35">
        <v>0.25995932999999999</v>
      </c>
      <c r="V64" s="35">
        <v>0.28628521000000001</v>
      </c>
      <c r="W64" s="35">
        <v>0.32723470999999998</v>
      </c>
      <c r="X64" s="35">
        <v>0.33087602999999999</v>
      </c>
      <c r="Y64" s="35">
        <v>0.43670175999999999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0.47559950000000001</v>
      </c>
      <c r="AG64" s="29">
        <v>0.4973861</v>
      </c>
      <c r="AH64" s="29" t="s">
        <v>0</v>
      </c>
      <c r="AI64" s="29" t="s">
        <v>0</v>
      </c>
      <c r="AJ64" s="29" t="s">
        <v>0</v>
      </c>
      <c r="AK64" s="3">
        <f t="shared" si="0"/>
        <v>0.30701888519175496</v>
      </c>
      <c r="AL64" s="13">
        <v>24.624300000000002</v>
      </c>
      <c r="AP64" s="2">
        <f>((AK64-AK$27)*100)/AK$27</f>
        <v>-7.9192296333600583</v>
      </c>
    </row>
    <row r="65" spans="1:46" x14ac:dyDescent="0.25">
      <c r="A65" t="s">
        <v>0</v>
      </c>
      <c r="B65" s="37" t="s">
        <v>0</v>
      </c>
      <c r="C65" s="34">
        <v>0.48178966000000001</v>
      </c>
      <c r="D65" s="34">
        <v>0.32056051000000002</v>
      </c>
      <c r="E65" s="34">
        <v>0.14183900200518559</v>
      </c>
      <c r="F65" s="34">
        <v>9.6177585142444816E-2</v>
      </c>
      <c r="G65" s="34">
        <v>0.13356818014338551</v>
      </c>
      <c r="H65" s="34">
        <v>0.190070640636014</v>
      </c>
      <c r="I65" s="34">
        <v>0.231829336</v>
      </c>
      <c r="J65" s="34">
        <v>0.24497123000000001</v>
      </c>
      <c r="K65" s="34">
        <v>0.24513475200000001</v>
      </c>
      <c r="L65" s="34">
        <v>0.27258134000000001</v>
      </c>
      <c r="M65" s="34">
        <v>0.27424016000000001</v>
      </c>
      <c r="N65" s="34">
        <v>0.27841695999999999</v>
      </c>
      <c r="O65" s="34">
        <v>0.35931730000000001</v>
      </c>
      <c r="P65" s="38" t="s">
        <v>0</v>
      </c>
      <c r="Q65" s="38">
        <v>0.50090391000000001</v>
      </c>
      <c r="R65" s="38">
        <v>0.47425444999999999</v>
      </c>
      <c r="S65" s="35">
        <v>0.47481691999999998</v>
      </c>
      <c r="T65" s="35">
        <v>0.27964159</v>
      </c>
      <c r="U65" s="35">
        <v>0.244380876</v>
      </c>
      <c r="V65" s="35">
        <v>0.29425088599999999</v>
      </c>
      <c r="W65" s="35">
        <v>0.36429589000000001</v>
      </c>
      <c r="X65" s="35">
        <v>0.37490414</v>
      </c>
      <c r="Y65" s="35">
        <v>0.37759749999999997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0.30252467354213775</v>
      </c>
      <c r="AL65" s="13">
        <v>28.178599999999999</v>
      </c>
      <c r="AP65" s="2">
        <f>((AK65-AK$28)*100)/AK$28</f>
        <v>-7.5194655591696726</v>
      </c>
    </row>
    <row r="66" spans="1:46" x14ac:dyDescent="0.25">
      <c r="A66" s="32" t="s">
        <v>0</v>
      </c>
      <c r="B66" s="39" t="s">
        <v>0</v>
      </c>
      <c r="C66" s="32">
        <v>0.50416309999999998</v>
      </c>
      <c r="D66" s="32">
        <v>0.44432034999999998</v>
      </c>
      <c r="E66" s="32">
        <v>0.43646437999999999</v>
      </c>
      <c r="F66" s="32">
        <v>0.45090340000000001</v>
      </c>
      <c r="G66" s="32">
        <v>0.47088099</v>
      </c>
      <c r="H66" s="32">
        <v>0.49243892</v>
      </c>
      <c r="I66" s="32">
        <v>0.48492893999999998</v>
      </c>
      <c r="J66" s="32">
        <v>0.42716832999999998</v>
      </c>
      <c r="K66" s="32">
        <v>0.34477350000000001</v>
      </c>
      <c r="L66" s="32">
        <v>0.29000435000000002</v>
      </c>
      <c r="M66" s="32">
        <v>0.32080611999999997</v>
      </c>
      <c r="N66" s="32">
        <v>0.40481625999999998</v>
      </c>
      <c r="O66" s="32">
        <v>0.47300142000000001</v>
      </c>
      <c r="P66" s="32" t="s">
        <v>0</v>
      </c>
      <c r="Q66" s="32" t="s">
        <v>0</v>
      </c>
      <c r="R66" s="32" t="s">
        <v>0</v>
      </c>
      <c r="S66" s="33">
        <v>0.50177048000000002</v>
      </c>
      <c r="T66" s="33">
        <v>0.46489408999999993</v>
      </c>
      <c r="U66" s="33">
        <v>0.46163414000000003</v>
      </c>
      <c r="V66" s="33">
        <v>0.4259134</v>
      </c>
      <c r="W66" s="33">
        <v>0.31984789000000002</v>
      </c>
      <c r="X66" s="33">
        <v>0.43186048999999999</v>
      </c>
      <c r="Y66" s="33">
        <v>0.3944433</v>
      </c>
      <c r="Z66" s="33" t="s">
        <v>0</v>
      </c>
      <c r="AA66" s="40" t="s">
        <v>0</v>
      </c>
      <c r="AB66" s="40">
        <v>5.5003844106042261E-2</v>
      </c>
      <c r="AC66" s="40">
        <v>0.1161825906307031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0.39619183112439754</v>
      </c>
      <c r="AL66" s="1">
        <v>31.855</v>
      </c>
      <c r="AP66" s="2">
        <f>((AK66-AK$29)*100)/AK$29</f>
        <v>-7.8167442210308007</v>
      </c>
    </row>
    <row r="67" spans="1:46" x14ac:dyDescent="0.25">
      <c r="A67" s="31" t="s">
        <v>0</v>
      </c>
      <c r="B67" s="41" t="s">
        <v>0</v>
      </c>
      <c r="C67" s="31" t="s">
        <v>0</v>
      </c>
      <c r="D67" s="31">
        <v>0.50923282999999997</v>
      </c>
      <c r="E67" s="31">
        <v>0.49854820999999988</v>
      </c>
      <c r="F67" s="31">
        <v>0.50251098999999999</v>
      </c>
      <c r="G67" s="31">
        <v>0.51563241999999998</v>
      </c>
      <c r="H67" s="31">
        <v>0.53422568000000004</v>
      </c>
      <c r="I67" s="31">
        <v>0.55504010999999998</v>
      </c>
      <c r="J67" s="31">
        <v>0.56967487999999999</v>
      </c>
      <c r="K67" s="31">
        <v>0.56659668000000007</v>
      </c>
      <c r="L67" s="31">
        <v>0.55948529999999996</v>
      </c>
      <c r="M67" s="31">
        <v>0.50906306999999995</v>
      </c>
      <c r="N67" s="31">
        <v>0.48577851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0.56466715000000001</v>
      </c>
      <c r="T67" s="33">
        <v>0.53258152000000003</v>
      </c>
      <c r="U67" s="33">
        <v>0.52079653999999997</v>
      </c>
      <c r="V67" s="33">
        <v>0.53641053999999999</v>
      </c>
      <c r="W67" s="33">
        <v>0.56017178999999995</v>
      </c>
      <c r="X67" s="33">
        <v>0.54433379999999998</v>
      </c>
      <c r="Y67" s="33">
        <v>0.52454815999999993</v>
      </c>
      <c r="Z67" s="33">
        <v>0.41667623999999998</v>
      </c>
      <c r="AA67" s="40">
        <v>0.32926151599999998</v>
      </c>
      <c r="AB67" s="40">
        <v>0.17930637254788301</v>
      </c>
      <c r="AC67" s="40">
        <v>0.15010479102889249</v>
      </c>
      <c r="AD67" s="40">
        <v>5.2186176124713393E-2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0.46594927285658649</v>
      </c>
      <c r="AL67" s="1">
        <v>35.685299999999998</v>
      </c>
      <c r="AP67" s="2">
        <f>((AK67-AK$30)*100)/AK$30</f>
        <v>-8.0214311728214831</v>
      </c>
    </row>
    <row r="68" spans="1:46" x14ac:dyDescent="0.25">
      <c r="A68" s="31" t="s">
        <v>0</v>
      </c>
      <c r="B68" s="41" t="s">
        <v>0</v>
      </c>
      <c r="C68" s="31" t="s">
        <v>0</v>
      </c>
      <c r="D68" s="31">
        <v>0.58305585999999998</v>
      </c>
      <c r="E68" s="31">
        <v>0.55007139000000005</v>
      </c>
      <c r="F68" s="31">
        <v>0.55873565000000003</v>
      </c>
      <c r="G68" s="31">
        <v>0.56458330000000001</v>
      </c>
      <c r="H68" s="31">
        <v>0.57156357999999996</v>
      </c>
      <c r="I68" s="31">
        <v>0.58608298000000003</v>
      </c>
      <c r="J68" s="31">
        <v>0.59919487999999999</v>
      </c>
      <c r="K68" s="31">
        <v>0.60905332000000001</v>
      </c>
      <c r="L68" s="31">
        <v>0.61757344000000003</v>
      </c>
      <c r="M68" s="31">
        <v>0.60161589999999998</v>
      </c>
      <c r="N68" s="31">
        <v>0.53462742000000008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0.60203923999999998</v>
      </c>
      <c r="T68" s="33">
        <v>0.58867366999999993</v>
      </c>
      <c r="U68" s="33">
        <v>0.58033884999999996</v>
      </c>
      <c r="V68" s="33">
        <v>0.57374419999999993</v>
      </c>
      <c r="W68" s="33">
        <v>0.58551938999999997</v>
      </c>
      <c r="X68" s="33">
        <v>0.60468882999999995</v>
      </c>
      <c r="Y68" s="33">
        <v>0.57273207000000004</v>
      </c>
      <c r="Z68" s="33" t="s">
        <v>0</v>
      </c>
      <c r="AA68" s="40">
        <v>0.292046896</v>
      </c>
      <c r="AB68" s="40">
        <v>0.19451160353246119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0.54852262347662317</v>
      </c>
      <c r="AL68" s="1">
        <v>39.709000000000003</v>
      </c>
      <c r="AP68" s="2">
        <f>((AK68-AK$31)*100)/AK$31</f>
        <v>-6.037494039121734</v>
      </c>
    </row>
    <row r="69" spans="1:46" x14ac:dyDescent="0.25">
      <c r="A69" s="31" t="s">
        <v>0</v>
      </c>
      <c r="B69" s="41" t="s">
        <v>0</v>
      </c>
      <c r="C69" s="31" t="s">
        <v>0</v>
      </c>
      <c r="D69" s="31">
        <v>0.62212759000000006</v>
      </c>
      <c r="E69" s="31">
        <v>0.60914926999999996</v>
      </c>
      <c r="F69" s="31">
        <v>0.60499649999999994</v>
      </c>
      <c r="G69" s="31">
        <v>0.61107875</v>
      </c>
      <c r="H69" s="31">
        <v>0.61663957999999996</v>
      </c>
      <c r="I69" s="31">
        <v>0.61801128999999999</v>
      </c>
      <c r="J69" s="31">
        <v>0.62879348000000002</v>
      </c>
      <c r="K69" s="31">
        <v>0.63763645000000002</v>
      </c>
      <c r="L69" s="31">
        <v>0.64581107999999998</v>
      </c>
      <c r="M69" s="31">
        <v>0.63982226000000009</v>
      </c>
      <c r="N69" s="31">
        <v>0.58466150000000006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0.64134716999999997</v>
      </c>
      <c r="U69" s="33">
        <v>0.62256255000000005</v>
      </c>
      <c r="V69" s="33">
        <v>0.6224188799999999</v>
      </c>
      <c r="W69" s="33">
        <v>0.61738212000000003</v>
      </c>
      <c r="X69" s="33">
        <v>0.63219511000000006</v>
      </c>
      <c r="Y69" s="33">
        <v>0.61781123999999998</v>
      </c>
      <c r="Z69" s="33">
        <v>0.60661951000000003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0.6210591294444443</v>
      </c>
      <c r="AL69" s="1">
        <v>43.982999999999997</v>
      </c>
      <c r="AP69" s="2">
        <f>((AK69-AK$32)*100)/AK$32</f>
        <v>-4.1867255360698978</v>
      </c>
    </row>
    <row r="70" spans="1:46" x14ac:dyDescent="0.25">
      <c r="A70" s="31" t="s">
        <v>0</v>
      </c>
      <c r="B70" s="41" t="s">
        <v>0</v>
      </c>
      <c r="C70" s="31" t="s">
        <v>0</v>
      </c>
      <c r="D70" s="31" t="s">
        <v>0</v>
      </c>
      <c r="E70" s="31">
        <v>0.6669238500000001</v>
      </c>
      <c r="F70" s="31">
        <v>0.66144434000000008</v>
      </c>
      <c r="G70" s="31">
        <v>0.66156609999999993</v>
      </c>
      <c r="H70" s="31">
        <v>0.66091747999999995</v>
      </c>
      <c r="I70" s="31">
        <v>0.66006648000000001</v>
      </c>
      <c r="J70" s="31">
        <v>0.6617632</v>
      </c>
      <c r="K70" s="31">
        <v>0.66889152000000007</v>
      </c>
      <c r="L70" s="31">
        <v>0.66960638000000006</v>
      </c>
      <c r="M70" s="31">
        <v>0.67203119</v>
      </c>
      <c r="N70" s="31">
        <v>0.57124554000000005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0.65077334999999992</v>
      </c>
      <c r="V70" s="33">
        <v>0.64612020000000003</v>
      </c>
      <c r="W70" s="33">
        <v>0.62594715999999995</v>
      </c>
      <c r="X70" s="33">
        <v>0.63673999999999997</v>
      </c>
      <c r="Y70" s="33">
        <v>0.61657662999999996</v>
      </c>
      <c r="Z70" s="33">
        <v>0.58704873000000002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0.64485388437500002</v>
      </c>
      <c r="AL70" s="1">
        <v>48.590400000000002</v>
      </c>
      <c r="AP70" s="2">
        <f>((AK70-AK$33)*100)/AK$33</f>
        <v>-3.9271831022431112</v>
      </c>
    </row>
    <row r="71" spans="1:46" x14ac:dyDescent="0.25">
      <c r="A71" s="27" t="s">
        <v>0</v>
      </c>
      <c r="B71" s="28" t="s">
        <v>0</v>
      </c>
      <c r="C71" s="27" t="s">
        <v>0</v>
      </c>
      <c r="D71" s="27" t="s">
        <v>0</v>
      </c>
      <c r="E71" s="27">
        <v>0.73878505999999999</v>
      </c>
      <c r="F71" s="27">
        <v>0.76155182999999993</v>
      </c>
      <c r="G71" s="27">
        <v>0.73998107999999996</v>
      </c>
      <c r="H71" s="27">
        <v>0.72329204999999996</v>
      </c>
      <c r="I71" s="27">
        <v>0.74205272999999994</v>
      </c>
      <c r="J71" s="27">
        <v>0.74584688999999993</v>
      </c>
      <c r="K71" s="27">
        <v>0.70397832999999999</v>
      </c>
      <c r="L71" s="27">
        <v>0.68600169</v>
      </c>
      <c r="M71" s="27">
        <v>0.59003315000000001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0.61611994999999997</v>
      </c>
      <c r="V71" s="27">
        <v>0.64032096000000005</v>
      </c>
      <c r="W71" s="27">
        <v>0.59078394999999995</v>
      </c>
      <c r="X71" s="27">
        <v>0.57102516999999997</v>
      </c>
      <c r="Y71" s="27">
        <v>0.55941773000000006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0.67208504071428565</v>
      </c>
      <c r="AL71" s="21">
        <v>53.663899999999998</v>
      </c>
      <c r="AP71" s="2">
        <f>((AK71-AK$34)*100)/AK$34</f>
        <v>-3.7947020113008127</v>
      </c>
    </row>
    <row r="72" spans="1:46" x14ac:dyDescent="0.25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0.55836430000000004</v>
      </c>
      <c r="H72" s="27">
        <v>0.55993937999999999</v>
      </c>
      <c r="I72" s="27">
        <v>0.56029123999999997</v>
      </c>
      <c r="J72" s="27">
        <v>0.72172498000000007</v>
      </c>
      <c r="K72" s="27">
        <v>0.54557670000000003</v>
      </c>
      <c r="L72" s="27">
        <v>0.43549991999999998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0.57524931999999995</v>
      </c>
      <c r="V72" s="27">
        <v>0.63761281999999997</v>
      </c>
      <c r="W72" s="27">
        <v>0.51419693</v>
      </c>
      <c r="X72" s="27">
        <v>0.56989237999999998</v>
      </c>
      <c r="Y72" s="27">
        <v>0.53231530000000005</v>
      </c>
      <c r="Z72" s="27">
        <v>0.70600744999999998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0.57638922666666659</v>
      </c>
      <c r="AL72" s="9">
        <v>59.441600000000001</v>
      </c>
      <c r="AP72" s="2">
        <f>((AK72-AK$35)*100)/AK$35</f>
        <v>-0.6371738769403027</v>
      </c>
    </row>
    <row r="73" spans="1:46" x14ac:dyDescent="0.25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0.53875176000000002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0.51123037999999998</v>
      </c>
      <c r="U73" s="25">
        <v>0.62414452999999992</v>
      </c>
      <c r="V73" s="25" t="s">
        <v>0</v>
      </c>
      <c r="W73" s="25" t="s">
        <v>0</v>
      </c>
      <c r="X73" s="25">
        <v>0.32051740257</v>
      </c>
      <c r="Y73" s="25">
        <v>0.46215235999999998</v>
      </c>
      <c r="Z73" s="25">
        <v>0.45684875000000003</v>
      </c>
      <c r="AA73" s="25">
        <v>0.45347071</v>
      </c>
      <c r="AB73" s="25">
        <v>0.44822454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0.47691755407124997</v>
      </c>
      <c r="AL73" s="4">
        <v>66.4435</v>
      </c>
      <c r="AP73" s="22">
        <f>((AK73-AK$36)*100)/AK$36</f>
        <v>-6.128792589647782</v>
      </c>
    </row>
    <row r="74" spans="1:46" x14ac:dyDescent="0.25">
      <c r="A74" s="25">
        <v>0.22674750831373999</v>
      </c>
      <c r="B74" s="26">
        <v>0.20493175619844001</v>
      </c>
      <c r="C74" s="25">
        <v>0.21103286104939201</v>
      </c>
      <c r="D74" s="25">
        <v>0.212771242593012</v>
      </c>
      <c r="E74" s="25">
        <v>0.208104198860392</v>
      </c>
      <c r="F74" s="25">
        <v>0.203409866789038</v>
      </c>
      <c r="G74" s="25">
        <v>0.201100546134276</v>
      </c>
      <c r="H74" s="25">
        <v>0.20116518585764201</v>
      </c>
      <c r="I74" s="25">
        <v>0.20079664541715</v>
      </c>
      <c r="J74" s="25">
        <v>0.20119409555037199</v>
      </c>
      <c r="K74" s="25">
        <v>0.20012673395074801</v>
      </c>
      <c r="L74" s="25">
        <v>0.19423209208118</v>
      </c>
      <c r="M74" s="25">
        <v>0.192702121609751</v>
      </c>
      <c r="N74" s="25">
        <v>0.189489480425718</v>
      </c>
      <c r="O74" s="25">
        <v>0.206990065898532</v>
      </c>
      <c r="P74" s="25">
        <v>0.20763657978435199</v>
      </c>
      <c r="Q74" s="25">
        <v>0.20905737257366699</v>
      </c>
      <c r="R74" s="25">
        <v>0.20781996283972701</v>
      </c>
      <c r="S74" s="25">
        <v>0.21601556582621001</v>
      </c>
      <c r="T74" s="25">
        <v>0.25998642202199002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0.23212989206613399</v>
      </c>
      <c r="Z74" s="25">
        <v>0.25515289600715602</v>
      </c>
      <c r="AA74" s="25">
        <v>0.25120010142228999</v>
      </c>
      <c r="AB74" s="25">
        <v>0.30658690500000002</v>
      </c>
      <c r="AC74" s="25">
        <v>0.29307107519999998</v>
      </c>
      <c r="AD74" s="25">
        <v>0.23537037710565001</v>
      </c>
      <c r="AE74" s="25">
        <v>0.24809205126042</v>
      </c>
      <c r="AF74" s="25">
        <v>0.231580765751697</v>
      </c>
      <c r="AG74" s="25">
        <v>0.22474567400113499</v>
      </c>
      <c r="AH74" s="25">
        <v>0.230741984739845</v>
      </c>
      <c r="AI74" s="25">
        <v>0.23184754747103001</v>
      </c>
      <c r="AJ74" s="25">
        <v>0.22658010769114501</v>
      </c>
      <c r="AK74" s="3">
        <f t="shared" si="1"/>
        <v>0.22257530254661978</v>
      </c>
      <c r="AL74" s="4">
        <v>76.463800000000006</v>
      </c>
      <c r="AP74" s="22">
        <f>((AK74-AK$37)*100)/AK$37</f>
        <v>-5.7306192930567859</v>
      </c>
    </row>
    <row r="75" spans="1:46" x14ac:dyDescent="0.25">
      <c r="A75" t="s">
        <v>63</v>
      </c>
      <c r="AK75" s="17">
        <f>SUM(A39:AJ72)/867</f>
        <v>0.4674829144553761</v>
      </c>
      <c r="AL75" s="4"/>
      <c r="AP75" s="23">
        <f>((AK75-AK$38)*100)/AK$38</f>
        <v>-4.3745795426436613</v>
      </c>
      <c r="AQ75" s="24" t="s">
        <v>125</v>
      </c>
    </row>
    <row r="76" spans="1:46" x14ac:dyDescent="0.25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0</v>
      </c>
      <c r="B77" s="26">
        <v>0.38542502000000001</v>
      </c>
      <c r="C77" s="25">
        <v>0.36799950999999997</v>
      </c>
      <c r="D77" s="25">
        <v>0.32681389</v>
      </c>
      <c r="E77" s="25">
        <v>0.24221070959999999</v>
      </c>
      <c r="F77" s="25">
        <v>0.23614023060270001</v>
      </c>
      <c r="G77" s="25">
        <v>0.24869656100000001</v>
      </c>
      <c r="H77" s="25">
        <v>0.22048093699999999</v>
      </c>
      <c r="I77" s="25">
        <v>0.24437003900000001</v>
      </c>
      <c r="J77" s="25">
        <v>0.28266348699999999</v>
      </c>
      <c r="K77" s="25">
        <v>0.60738042000000003</v>
      </c>
      <c r="L77" s="25">
        <v>0.28475528</v>
      </c>
      <c r="M77" s="25">
        <v>0.27847843900000002</v>
      </c>
      <c r="N77" s="25">
        <v>0.27877441700000011</v>
      </c>
      <c r="O77" s="25">
        <v>0.60297336999999995</v>
      </c>
      <c r="P77" s="25">
        <v>0.57214975000000012</v>
      </c>
      <c r="Q77" s="25">
        <v>0.22102847070000001</v>
      </c>
      <c r="R77" s="25">
        <v>0.1982528633872</v>
      </c>
      <c r="S77" s="25">
        <v>0.199219031505</v>
      </c>
      <c r="T77" s="25">
        <v>0.25053633930000002</v>
      </c>
      <c r="U77" s="25">
        <v>0.36072956</v>
      </c>
      <c r="V77" s="25">
        <v>0.27514240435999998</v>
      </c>
      <c r="W77" s="25">
        <v>0.29030515379999999</v>
      </c>
      <c r="X77" s="25">
        <v>0.30775354779399999</v>
      </c>
      <c r="Y77" s="25">
        <v>0.25495284713268601</v>
      </c>
      <c r="Z77" s="25">
        <v>0.28191448811052</v>
      </c>
      <c r="AA77" s="25">
        <v>0.28477079842699998</v>
      </c>
      <c r="AB77" s="25">
        <v>0.33515181999999999</v>
      </c>
      <c r="AC77" s="25">
        <v>0.31481540299999999</v>
      </c>
      <c r="AD77" s="25">
        <v>0.33023917000000003</v>
      </c>
      <c r="AE77" s="25">
        <v>0.39159846999999998</v>
      </c>
      <c r="AF77" s="25">
        <v>0.39928715999999997</v>
      </c>
      <c r="AG77" s="25">
        <v>0.31717446999999999</v>
      </c>
      <c r="AH77" s="25">
        <v>0.23742029715839999</v>
      </c>
      <c r="AI77" s="25">
        <v>0.58833449999999998</v>
      </c>
      <c r="AJ77" s="25" t="s">
        <v>0</v>
      </c>
      <c r="AK77" s="3">
        <f t="shared" si="1"/>
        <v>0.32405702514345613</v>
      </c>
      <c r="AM77" s="6" t="s">
        <v>94</v>
      </c>
      <c r="AO77" s="2">
        <f>SUM(A110:AJ111)/40</f>
        <v>0.24940184668084231</v>
      </c>
      <c r="AP77" s="2">
        <f>((AK77-AK$3)*100)/AK$3</f>
        <v>0.36141576612289356</v>
      </c>
      <c r="AR77" s="6" t="s">
        <v>94</v>
      </c>
      <c r="AS77" s="2"/>
      <c r="AT77" s="2">
        <f>((AO77-AO$3)*100)/AO$3</f>
        <v>-14.146065088323638</v>
      </c>
    </row>
    <row r="78" spans="1:46" x14ac:dyDescent="0.25">
      <c r="A78" s="27">
        <v>0.65362721999999995</v>
      </c>
      <c r="B78" s="28">
        <v>0.65045565999999999</v>
      </c>
      <c r="C78" s="27">
        <v>0.62221053000000004</v>
      </c>
      <c r="D78" s="27">
        <v>0.61388162000000002</v>
      </c>
      <c r="E78" s="27">
        <v>0.58620176000000002</v>
      </c>
      <c r="F78" s="27">
        <v>0.51696392999999996</v>
      </c>
      <c r="G78" s="27">
        <v>0.49760813999999998</v>
      </c>
      <c r="H78" s="27">
        <v>0.48484702000000002</v>
      </c>
      <c r="I78" s="27">
        <v>0.53871217999999998</v>
      </c>
      <c r="J78" s="27">
        <v>0.55100417000000002</v>
      </c>
      <c r="K78" s="27">
        <v>0.55907714000000008</v>
      </c>
      <c r="L78" s="27">
        <v>0.55656302000000002</v>
      </c>
      <c r="M78" s="27">
        <v>0.55000946000000006</v>
      </c>
      <c r="N78" s="27">
        <v>0.55558253000000002</v>
      </c>
      <c r="O78" s="27">
        <v>0.56251742000000005</v>
      </c>
      <c r="P78" s="27">
        <v>0.53661910000000002</v>
      </c>
      <c r="Q78" s="27">
        <v>0.52380248000000007</v>
      </c>
      <c r="R78" s="27">
        <v>0.46676908</v>
      </c>
      <c r="S78" s="27">
        <v>0.45016957000000002</v>
      </c>
      <c r="T78" s="27">
        <v>0.54132610999999997</v>
      </c>
      <c r="U78" s="27">
        <v>0.53562745</v>
      </c>
      <c r="V78" s="27">
        <v>0.52970543999999997</v>
      </c>
      <c r="W78" s="27">
        <v>0.52386166999999995</v>
      </c>
      <c r="X78" s="27">
        <v>0.55384409000000001</v>
      </c>
      <c r="Y78" s="27">
        <v>0.59393403999999994</v>
      </c>
      <c r="Z78" s="27">
        <v>0.85874989000000002</v>
      </c>
      <c r="AA78" s="27">
        <v>0.86842851999999993</v>
      </c>
      <c r="AB78" s="27">
        <v>0.82231405000000013</v>
      </c>
      <c r="AC78" s="27">
        <v>0.62912455</v>
      </c>
      <c r="AD78" s="27">
        <v>0.66440045000000003</v>
      </c>
      <c r="AE78" s="27">
        <v>0.77393362999999993</v>
      </c>
      <c r="AF78" s="27">
        <v>0.69721651000000007</v>
      </c>
      <c r="AG78" s="27">
        <v>0.63807267000000001</v>
      </c>
      <c r="AH78" s="27">
        <v>0.64637265999999993</v>
      </c>
      <c r="AI78" s="27">
        <v>0.61170214000000001</v>
      </c>
      <c r="AJ78" s="27">
        <v>0.61300295999999999</v>
      </c>
      <c r="AK78" s="3">
        <f t="shared" si="1"/>
        <v>0.59939552388888884</v>
      </c>
      <c r="AM78" s="6" t="s">
        <v>116</v>
      </c>
      <c r="AO78" s="2">
        <f>SUM(A76:AJ77)/34</f>
        <v>0.32405702514345613</v>
      </c>
      <c r="AP78" s="2">
        <f>((AK78-AK$4)*100)/AK$4</f>
        <v>3.0410638414319724</v>
      </c>
      <c r="AR78" s="6" t="s">
        <v>116</v>
      </c>
      <c r="AS78" s="2"/>
      <c r="AT78" s="1">
        <f>((AO78-AO$4)*100)/AO$4</f>
        <v>0.36141576612289356</v>
      </c>
    </row>
    <row r="79" spans="1:46" x14ac:dyDescent="0.25">
      <c r="A79" s="27">
        <v>0.69755849999999997</v>
      </c>
      <c r="B79" s="28">
        <v>0.68341958999999997</v>
      </c>
      <c r="C79" s="27">
        <v>0.65643063999999995</v>
      </c>
      <c r="D79" s="27">
        <v>0.65002233999999992</v>
      </c>
      <c r="E79" s="27">
        <v>0.63362809999999992</v>
      </c>
      <c r="F79" s="27">
        <v>0.60630004000000004</v>
      </c>
      <c r="G79" s="27">
        <v>0.60179618000000001</v>
      </c>
      <c r="H79" s="27">
        <v>0.60693467000000001</v>
      </c>
      <c r="I79" s="27">
        <v>0.64543463999999995</v>
      </c>
      <c r="J79" s="27">
        <v>0.67138361999999996</v>
      </c>
      <c r="K79" s="27">
        <v>0.67760324000000005</v>
      </c>
      <c r="L79" s="27">
        <v>0.67003203</v>
      </c>
      <c r="M79" s="27">
        <v>0.66480871999999991</v>
      </c>
      <c r="N79" s="27">
        <v>0.6611939</v>
      </c>
      <c r="O79" s="27">
        <v>0.65022665999999996</v>
      </c>
      <c r="P79" s="27">
        <v>0.63474509000000001</v>
      </c>
      <c r="Q79" s="27">
        <v>0.62563242000000008</v>
      </c>
      <c r="R79" s="27">
        <v>0.60403866000000006</v>
      </c>
      <c r="S79" s="27">
        <v>0.54062697000000004</v>
      </c>
      <c r="T79" s="27">
        <v>0.57935786999999994</v>
      </c>
      <c r="U79" s="27">
        <v>0.66767087999999997</v>
      </c>
      <c r="V79" s="27">
        <v>0.73239929000000004</v>
      </c>
      <c r="W79" s="27">
        <v>0.75552963000000006</v>
      </c>
      <c r="X79" s="27">
        <v>0.76445909999999995</v>
      </c>
      <c r="Y79" s="27">
        <v>0.76736276999999997</v>
      </c>
      <c r="Z79" s="27">
        <v>0.77829238000000001</v>
      </c>
      <c r="AA79" s="27">
        <v>0.76856606000000005</v>
      </c>
      <c r="AB79" s="27">
        <v>0.74898131999999995</v>
      </c>
      <c r="AC79" s="27">
        <v>0.74228070000000002</v>
      </c>
      <c r="AD79" s="27">
        <v>0.74891116999999996</v>
      </c>
      <c r="AE79" s="27">
        <v>0.76347103000000005</v>
      </c>
      <c r="AF79" s="27">
        <v>0.75212067999999999</v>
      </c>
      <c r="AG79" s="27">
        <v>0.73733812999999992</v>
      </c>
      <c r="AH79" s="27">
        <v>0.73732348999999997</v>
      </c>
      <c r="AI79" s="27">
        <v>0.72047901000000003</v>
      </c>
      <c r="AJ79" s="27">
        <v>0.70825311000000002</v>
      </c>
      <c r="AK79" s="3">
        <f t="shared" si="1"/>
        <v>0.68485035083333345</v>
      </c>
      <c r="AM79" s="10" t="s">
        <v>94</v>
      </c>
      <c r="AO79" s="2">
        <f>SUM(A108:AJ109)/26</f>
        <v>0.61465115384615376</v>
      </c>
      <c r="AP79" s="2">
        <f>((AK79-AK$5)*100)/AK$5</f>
        <v>-4.2758793090702687</v>
      </c>
      <c r="AR79" s="10" t="s">
        <v>94</v>
      </c>
      <c r="AS79" s="2"/>
      <c r="AT79" s="1">
        <f>((AO79-AO$5)*100)/AO$5</f>
        <v>-4.5421625603379656</v>
      </c>
    </row>
    <row r="80" spans="1:46" x14ac:dyDescent="0.25">
      <c r="A80" s="29">
        <v>0.64956811000000003</v>
      </c>
      <c r="B80" s="30">
        <v>0.63921446000000004</v>
      </c>
      <c r="C80" s="29">
        <v>0.62657541000000005</v>
      </c>
      <c r="D80" s="29">
        <v>0.63108797999999999</v>
      </c>
      <c r="E80" s="31">
        <v>0.62349867999999997</v>
      </c>
      <c r="F80" s="31">
        <v>0.60303301000000009</v>
      </c>
      <c r="G80" s="31">
        <v>0.60107033999999993</v>
      </c>
      <c r="H80" s="31">
        <v>0.60317546</v>
      </c>
      <c r="I80" s="31">
        <v>0.62967709999999999</v>
      </c>
      <c r="J80" s="31">
        <v>0.64091461999999999</v>
      </c>
      <c r="K80" s="31">
        <v>0.63622167000000007</v>
      </c>
      <c r="L80" s="31">
        <v>0.6288022499999999</v>
      </c>
      <c r="M80" s="31">
        <v>0.62287126999999998</v>
      </c>
      <c r="N80" s="31">
        <v>0.62225165999999998</v>
      </c>
      <c r="O80" s="31">
        <v>0.62285601999999995</v>
      </c>
      <c r="P80" s="31">
        <v>0.61578351999999992</v>
      </c>
      <c r="Q80" s="32">
        <v>0.60788882</v>
      </c>
      <c r="R80" s="32">
        <v>0.60201906999999999</v>
      </c>
      <c r="S80" s="33">
        <v>0.55707085000000001</v>
      </c>
      <c r="T80" s="33" t="s">
        <v>0</v>
      </c>
      <c r="U80" s="33">
        <v>0.71358171000000004</v>
      </c>
      <c r="V80" s="33">
        <v>0.73057282000000012</v>
      </c>
      <c r="W80" s="33">
        <v>0.73810405000000001</v>
      </c>
      <c r="X80" s="33">
        <v>0.73555362000000002</v>
      </c>
      <c r="Y80" s="33">
        <v>0.73386280000000004</v>
      </c>
      <c r="Z80" s="33">
        <v>0.72958825999999999</v>
      </c>
      <c r="AA80" s="33">
        <v>0.70964963999999997</v>
      </c>
      <c r="AB80" s="33">
        <v>0.69624337000000003</v>
      </c>
      <c r="AC80" s="29">
        <v>0.68693265000000003</v>
      </c>
      <c r="AD80" s="29">
        <v>0.68504703999999994</v>
      </c>
      <c r="AE80" s="29">
        <v>0.70457911000000006</v>
      </c>
      <c r="AF80" s="29">
        <v>0.70234982000000001</v>
      </c>
      <c r="AG80" s="29">
        <v>0.67358980000000002</v>
      </c>
      <c r="AH80" s="29">
        <v>0.66566542000000006</v>
      </c>
      <c r="AI80" s="29">
        <v>0.65834959999999998</v>
      </c>
      <c r="AJ80" s="29">
        <v>0.65603834999999999</v>
      </c>
      <c r="AK80" s="3">
        <f t="shared" si="1"/>
        <v>0.65666538171428568</v>
      </c>
      <c r="AM80" s="10" t="s">
        <v>116</v>
      </c>
      <c r="AO80" s="2">
        <f>SUM(A78:AJ79)/72</f>
        <v>0.64212293736111115</v>
      </c>
      <c r="AP80" s="2">
        <f>((AK80-AK$6)*100)/AK$6</f>
        <v>-5.0069353573365794</v>
      </c>
      <c r="AR80" s="10" t="s">
        <v>116</v>
      </c>
      <c r="AS80" s="2"/>
      <c r="AT80" s="1">
        <f>((AO80-AO$6)*100)/AO$6</f>
        <v>-0.994597298314704</v>
      </c>
    </row>
    <row r="81" spans="1:47" x14ac:dyDescent="0.25">
      <c r="A81" s="29">
        <v>0.62358027999999999</v>
      </c>
      <c r="B81" s="30">
        <v>0.62302747000000003</v>
      </c>
      <c r="C81" s="29">
        <v>0.61583081000000006</v>
      </c>
      <c r="D81" s="29">
        <v>0.60894223000000003</v>
      </c>
      <c r="E81" s="31">
        <v>0.59479105999999993</v>
      </c>
      <c r="F81" s="31">
        <v>0.57047236000000001</v>
      </c>
      <c r="G81" s="31">
        <v>0.55618630999999996</v>
      </c>
      <c r="H81" s="31">
        <v>0.53695249999999994</v>
      </c>
      <c r="I81" s="31">
        <v>0.55711958000000006</v>
      </c>
      <c r="J81" s="31">
        <v>0.55805159999999998</v>
      </c>
      <c r="K81" s="31">
        <v>0.56081386</v>
      </c>
      <c r="L81" s="31">
        <v>0.56546918000000002</v>
      </c>
      <c r="M81" s="31">
        <v>0.57142395999999995</v>
      </c>
      <c r="N81" s="31">
        <v>0.57884866000000001</v>
      </c>
      <c r="O81" s="31">
        <v>0.58578288000000001</v>
      </c>
      <c r="P81" s="31">
        <v>0.58811197000000004</v>
      </c>
      <c r="Q81" s="32">
        <v>0.59531412000000006</v>
      </c>
      <c r="R81" s="32">
        <v>0.59282488</v>
      </c>
      <c r="S81" s="33">
        <v>0.55611147999999999</v>
      </c>
      <c r="T81" s="33" t="s">
        <v>0</v>
      </c>
      <c r="U81" s="33">
        <v>0.68987133</v>
      </c>
      <c r="V81" s="33">
        <v>0.69431219999999993</v>
      </c>
      <c r="W81" s="33">
        <v>0.69684014999999999</v>
      </c>
      <c r="X81" s="33">
        <v>0.68797204000000001</v>
      </c>
      <c r="Y81" s="33">
        <v>0.68406403000000005</v>
      </c>
      <c r="Z81" s="33">
        <v>0.67294672</v>
      </c>
      <c r="AA81" s="33">
        <v>0.66440013999999992</v>
      </c>
      <c r="AB81" s="33">
        <v>0.66532839999999993</v>
      </c>
      <c r="AC81" s="29">
        <v>0.64976575999999997</v>
      </c>
      <c r="AD81" s="29">
        <v>0.61448601000000003</v>
      </c>
      <c r="AE81" s="29">
        <v>0.61404513999999999</v>
      </c>
      <c r="AF81" s="29">
        <v>0.63165139999999997</v>
      </c>
      <c r="AG81" s="29">
        <v>0.61104234999999996</v>
      </c>
      <c r="AH81" s="29">
        <v>0.61508593</v>
      </c>
      <c r="AI81" s="29">
        <v>0.61633814000000009</v>
      </c>
      <c r="AJ81" s="29">
        <v>0.61838002000000003</v>
      </c>
      <c r="AK81" s="3">
        <f t="shared" si="1"/>
        <v>0.61331957000000015</v>
      </c>
      <c r="AM81" s="11" t="s">
        <v>99</v>
      </c>
      <c r="AO81" s="2">
        <f>SUM(A103:R107)/56</f>
        <v>0.53545439982142862</v>
      </c>
      <c r="AP81" s="2">
        <f>((AK81-AK$7)*100)/AK$7</f>
        <v>-6.2769584315433136</v>
      </c>
      <c r="AR81" s="11" t="s">
        <v>99</v>
      </c>
      <c r="AS81" s="2"/>
      <c r="AT81" s="1">
        <f>((AO81-AO$7)*100)/AO$7</f>
        <v>-8.2671500744062101</v>
      </c>
    </row>
    <row r="82" spans="1:47" x14ac:dyDescent="0.25">
      <c r="A82" s="29">
        <v>0.60710916000000004</v>
      </c>
      <c r="B82" s="30">
        <v>0.59485083000000005</v>
      </c>
      <c r="C82" s="29">
        <v>0.56483319999999992</v>
      </c>
      <c r="D82" s="29">
        <v>0.54225540999999999</v>
      </c>
      <c r="E82" s="31">
        <v>0.54332549999999991</v>
      </c>
      <c r="F82" s="31">
        <v>0.52967938000000003</v>
      </c>
      <c r="G82" s="31">
        <v>0.51447847000000002</v>
      </c>
      <c r="H82" s="31">
        <v>0.50733815999999998</v>
      </c>
      <c r="I82" s="31">
        <v>0.50228074</v>
      </c>
      <c r="J82" s="31">
        <v>0.49643718999999997</v>
      </c>
      <c r="K82" s="31">
        <v>0.50822067000000004</v>
      </c>
      <c r="L82" s="31">
        <v>0.52153242</v>
      </c>
      <c r="M82" s="31">
        <v>0.53054396999999998</v>
      </c>
      <c r="N82" s="31">
        <v>0.54181217999999998</v>
      </c>
      <c r="O82" s="31">
        <v>0.55132060000000005</v>
      </c>
      <c r="P82" s="31">
        <v>0.55823729</v>
      </c>
      <c r="Q82" s="32">
        <v>0.56706729999999994</v>
      </c>
      <c r="R82" s="32">
        <v>0.56893103</v>
      </c>
      <c r="S82" s="33">
        <v>0.55065955999999994</v>
      </c>
      <c r="T82" s="33" t="s">
        <v>0</v>
      </c>
      <c r="U82" s="33">
        <v>0.60713494000000001</v>
      </c>
      <c r="V82" s="33">
        <v>0.58720606999999991</v>
      </c>
      <c r="W82" s="33">
        <v>0.59735492000000012</v>
      </c>
      <c r="X82" s="33">
        <v>0.60271629999999998</v>
      </c>
      <c r="Y82" s="33">
        <v>0.60227209999999998</v>
      </c>
      <c r="Z82" s="33">
        <v>0.60638665999999997</v>
      </c>
      <c r="AA82" s="33">
        <v>0.61157795999999998</v>
      </c>
      <c r="AB82" s="33">
        <v>0.61897865000000007</v>
      </c>
      <c r="AC82" s="29">
        <v>0.60329100000000002</v>
      </c>
      <c r="AD82" s="29">
        <v>0.53430009000000001</v>
      </c>
      <c r="AE82" s="29">
        <v>0.52440889000000002</v>
      </c>
      <c r="AF82" s="29">
        <v>0.54362409</v>
      </c>
      <c r="AG82" s="29">
        <v>0.54960505999999998</v>
      </c>
      <c r="AH82" s="29">
        <v>0.56637068999999995</v>
      </c>
      <c r="AI82" s="29">
        <v>0.58540554</v>
      </c>
      <c r="AJ82" s="29">
        <v>0.60427864999999992</v>
      </c>
      <c r="AK82" s="3">
        <f t="shared" si="1"/>
        <v>0.56130927628571436</v>
      </c>
      <c r="AM82" s="11" t="s">
        <v>102</v>
      </c>
      <c r="AO82" s="2">
        <f>SUM(E80:R84)/68</f>
        <v>0.50789024816176487</v>
      </c>
      <c r="AP82" s="2">
        <f>((AK82-AK$8)*100)/AK$8</f>
        <v>-7.2003897505047494</v>
      </c>
      <c r="AR82" s="11" t="s">
        <v>102</v>
      </c>
      <c r="AS82" s="2"/>
      <c r="AT82" s="1">
        <f>((AO82-AO$8)*100)/AO$8</f>
        <v>-7.7088319734941395</v>
      </c>
    </row>
    <row r="83" spans="1:47" x14ac:dyDescent="0.25">
      <c r="A83" s="29">
        <v>0.55720289000000001</v>
      </c>
      <c r="B83" s="30">
        <v>0.54146490999999997</v>
      </c>
      <c r="C83" s="29">
        <v>0.49746170999999989</v>
      </c>
      <c r="D83" s="29">
        <v>0.47527923000000011</v>
      </c>
      <c r="E83" s="31" t="s">
        <v>0</v>
      </c>
      <c r="F83" s="31">
        <v>0.50116466999999998</v>
      </c>
      <c r="G83" s="31">
        <v>0.48386966999999997</v>
      </c>
      <c r="H83" s="31">
        <v>0.45860075999999989</v>
      </c>
      <c r="I83" s="31">
        <v>0.45462236</v>
      </c>
      <c r="J83" s="31">
        <v>0.45170891000000002</v>
      </c>
      <c r="K83" s="31">
        <v>0.46066130999999999</v>
      </c>
      <c r="L83" s="31">
        <v>0.47219978000000001</v>
      </c>
      <c r="M83" s="31">
        <v>0.48657334000000002</v>
      </c>
      <c r="N83" s="31">
        <v>0.49326178999999998</v>
      </c>
      <c r="O83" s="31">
        <v>0.50874313999999998</v>
      </c>
      <c r="P83" s="31">
        <v>0.51939420000000003</v>
      </c>
      <c r="Q83" s="32">
        <v>0.52930558999999999</v>
      </c>
      <c r="R83" s="32">
        <v>0.50456690999999998</v>
      </c>
      <c r="S83" s="33">
        <v>0.45765962999999998</v>
      </c>
      <c r="T83" s="33" t="s">
        <v>0</v>
      </c>
      <c r="U83" s="33">
        <v>0.59354496000000001</v>
      </c>
      <c r="V83" s="33">
        <v>0.52778616</v>
      </c>
      <c r="W83" s="33">
        <v>0.52151720999999995</v>
      </c>
      <c r="X83" s="33">
        <v>0.53053334000000008</v>
      </c>
      <c r="Y83" s="33">
        <v>0.55037888999999995</v>
      </c>
      <c r="Z83" s="33">
        <v>0.56365179999999993</v>
      </c>
      <c r="AA83" s="33">
        <v>0.57573012999999995</v>
      </c>
      <c r="AB83" s="33">
        <v>0.57716986999999997</v>
      </c>
      <c r="AC83" s="29">
        <v>0.62971365000000001</v>
      </c>
      <c r="AD83" s="29">
        <v>0.48296313000000002</v>
      </c>
      <c r="AE83" s="29">
        <v>0.46744847999999989</v>
      </c>
      <c r="AF83" s="29">
        <v>0.47848059999999998</v>
      </c>
      <c r="AG83" s="29">
        <v>0.50476188</v>
      </c>
      <c r="AH83" s="29">
        <v>0.53754528000000001</v>
      </c>
      <c r="AI83" s="29">
        <v>0.56463649999999999</v>
      </c>
      <c r="AJ83" s="29">
        <v>0.57135928999999996</v>
      </c>
      <c r="AK83" s="3">
        <f t="shared" si="1"/>
        <v>0.51561652852941176</v>
      </c>
      <c r="AM83" s="12" t="s">
        <v>105</v>
      </c>
      <c r="AO83" s="2">
        <f>SUM(S103:Z107)/35</f>
        <v>0.53059871617142862</v>
      </c>
      <c r="AP83" s="2">
        <f>((AK83-AK$9)*100)/AK$9</f>
        <v>-7.9713728268135897</v>
      </c>
      <c r="AR83" s="12" t="s">
        <v>105</v>
      </c>
      <c r="AS83" s="2"/>
      <c r="AT83" s="1">
        <f>((AO83-AO$9)*100)/AO$9</f>
        <v>-8.8696644172109451</v>
      </c>
    </row>
    <row r="84" spans="1:47" x14ac:dyDescent="0.25">
      <c r="A84" s="29">
        <v>0.49267084999999999</v>
      </c>
      <c r="B84" s="30">
        <v>0.46023963000000001</v>
      </c>
      <c r="C84" s="29">
        <v>0.36665223000000002</v>
      </c>
      <c r="D84" s="29" t="s">
        <v>0</v>
      </c>
      <c r="E84" s="31" t="s">
        <v>0</v>
      </c>
      <c r="F84" s="31">
        <v>0.47567572000000002</v>
      </c>
      <c r="G84" s="31">
        <v>0.43340980000000001</v>
      </c>
      <c r="H84" s="31">
        <v>0.37684725000000002</v>
      </c>
      <c r="I84" s="31">
        <v>0.33204751999999998</v>
      </c>
      <c r="J84" s="31">
        <v>0.27666278</v>
      </c>
      <c r="K84" s="31">
        <v>0.217819504</v>
      </c>
      <c r="L84" s="31">
        <v>0.19851774999999999</v>
      </c>
      <c r="M84" s="31">
        <v>0.24714545500000001</v>
      </c>
      <c r="N84" s="31">
        <v>0.28153972999999999</v>
      </c>
      <c r="O84" s="31">
        <v>0.30599464999999998</v>
      </c>
      <c r="P84" s="31">
        <v>0.32115112000000001</v>
      </c>
      <c r="Q84" s="32">
        <v>0.304734546</v>
      </c>
      <c r="R84" s="32">
        <v>0.32688730999999999</v>
      </c>
      <c r="S84" s="33">
        <v>0.38283028000000002</v>
      </c>
      <c r="T84" s="33" t="s">
        <v>0</v>
      </c>
      <c r="U84" s="33" t="s">
        <v>0</v>
      </c>
      <c r="V84" s="33">
        <v>0.47965709000000001</v>
      </c>
      <c r="W84" s="33">
        <v>0.46357725999999999</v>
      </c>
      <c r="X84" s="33">
        <v>0.47362240999999999</v>
      </c>
      <c r="Y84" s="33">
        <v>0.50188807000000002</v>
      </c>
      <c r="Z84" s="33">
        <v>0.51944195000000004</v>
      </c>
      <c r="AA84" s="33">
        <v>0.49219498</v>
      </c>
      <c r="AB84" s="33">
        <v>0.53061858000000006</v>
      </c>
      <c r="AC84" s="29" t="s">
        <v>0</v>
      </c>
      <c r="AD84" s="29">
        <v>0.47659601000000001</v>
      </c>
      <c r="AE84" s="29">
        <v>0.43389379</v>
      </c>
      <c r="AF84" s="29">
        <v>0.34786208000000002</v>
      </c>
      <c r="AG84" s="29">
        <v>0.36654624000000002</v>
      </c>
      <c r="AH84" s="29">
        <v>0.48532585000000011</v>
      </c>
      <c r="AI84" s="29">
        <v>0.49877028000000001</v>
      </c>
      <c r="AJ84" s="29">
        <v>0.49432728999999997</v>
      </c>
      <c r="AK84" s="3">
        <f t="shared" si="1"/>
        <v>0.39887574209677423</v>
      </c>
      <c r="AM84" s="12" t="s">
        <v>108</v>
      </c>
      <c r="AO84" s="2">
        <f>SUM(S80:AB84)/44</f>
        <v>0.60186734954545451</v>
      </c>
      <c r="AP84" s="2">
        <f>((AK84-AK$10)*100)/AK$10</f>
        <v>-11.371966140560994</v>
      </c>
      <c r="AR84" s="12" t="s">
        <v>108</v>
      </c>
      <c r="AS84" s="2"/>
      <c r="AT84" s="1">
        <f>((AO84-AO$10)*100)/AO$10</f>
        <v>-7.3305158771589412</v>
      </c>
    </row>
    <row r="85" spans="1:47" x14ac:dyDescent="0.25">
      <c r="A85" s="29">
        <v>0.40423324999999999</v>
      </c>
      <c r="B85" s="30">
        <v>0.40394137000000002</v>
      </c>
      <c r="C85" s="29" t="s">
        <v>0</v>
      </c>
      <c r="D85" s="29" t="s">
        <v>0</v>
      </c>
      <c r="E85" s="34" t="s">
        <v>0</v>
      </c>
      <c r="F85" s="34">
        <v>0.44906927000000002</v>
      </c>
      <c r="G85" s="34">
        <v>0.36208501999999998</v>
      </c>
      <c r="H85" s="34">
        <v>0.32778947000000003</v>
      </c>
      <c r="I85" s="34">
        <v>0.29838089000000001</v>
      </c>
      <c r="J85" s="34">
        <v>0.25591153</v>
      </c>
      <c r="K85" s="34">
        <v>0.22591933</v>
      </c>
      <c r="L85" s="34">
        <v>0.18001840899999999</v>
      </c>
      <c r="M85" s="34">
        <v>0.16250135129170001</v>
      </c>
      <c r="N85" s="34">
        <v>0.1632277053430074</v>
      </c>
      <c r="O85" s="34">
        <v>0.1684332544163113</v>
      </c>
      <c r="P85" s="34">
        <v>0.17627276526879801</v>
      </c>
      <c r="Q85" s="34">
        <v>0.19427078749999999</v>
      </c>
      <c r="R85" s="34">
        <v>0.25934457</v>
      </c>
      <c r="S85" s="35">
        <v>0.31836713999999999</v>
      </c>
      <c r="T85" s="35" t="s">
        <v>0</v>
      </c>
      <c r="U85" s="35" t="s">
        <v>0</v>
      </c>
      <c r="V85" s="35">
        <v>0.49755634999999998</v>
      </c>
      <c r="W85" s="35">
        <v>0.45910213</v>
      </c>
      <c r="X85" s="35">
        <v>0.29490016000000002</v>
      </c>
      <c r="Y85" s="35">
        <v>0.29361629</v>
      </c>
      <c r="Z85" s="35">
        <v>0.31433897999999999</v>
      </c>
      <c r="AA85" s="35">
        <v>0.46459903000000002</v>
      </c>
      <c r="AB85" s="35">
        <v>0.51567319999999994</v>
      </c>
      <c r="AC85" s="36" t="s">
        <v>0</v>
      </c>
      <c r="AD85" s="29">
        <v>0.46212317000000003</v>
      </c>
      <c r="AE85" s="29">
        <v>0.44142819</v>
      </c>
      <c r="AF85" s="29">
        <v>0.41187915000000003</v>
      </c>
      <c r="AG85" s="29">
        <v>0.38294542999999998</v>
      </c>
      <c r="AH85" s="29">
        <v>0.39300425</v>
      </c>
      <c r="AI85" s="29">
        <v>0.41138000000000002</v>
      </c>
      <c r="AJ85" s="29">
        <v>0.39190446000000001</v>
      </c>
      <c r="AK85" s="3">
        <f t="shared" si="1"/>
        <v>0.33614056342732723</v>
      </c>
      <c r="AM85" s="14" t="s">
        <v>99</v>
      </c>
      <c r="AO85" s="7">
        <f>(SUM(B94:O102)+SUM(P94:R98))/140</f>
        <v>0.29606704815014934</v>
      </c>
      <c r="AP85" s="2">
        <f>((AK85-AK$11)*100)/AK$11</f>
        <v>-13.308753672551994</v>
      </c>
      <c r="AR85" s="14" t="s">
        <v>99</v>
      </c>
      <c r="AS85" s="2"/>
      <c r="AT85" s="1">
        <f>((AO85-AO$11)*100)/AO$11</f>
        <v>-10.373327984909924</v>
      </c>
      <c r="AU85">
        <f>SUM(AT85:AT88)/4</f>
        <v>-12.031485458798304</v>
      </c>
    </row>
    <row r="86" spans="1:47" x14ac:dyDescent="0.25">
      <c r="A86" s="29">
        <v>0.36677043999999998</v>
      </c>
      <c r="B86" s="30">
        <v>0.35127478000000001</v>
      </c>
      <c r="C86" s="29" t="s">
        <v>0</v>
      </c>
      <c r="D86" s="29" t="s">
        <v>0</v>
      </c>
      <c r="E86" s="34" t="s">
        <v>0</v>
      </c>
      <c r="F86" s="34">
        <v>0.43834353999999998</v>
      </c>
      <c r="G86" s="34">
        <v>0.32820031999999999</v>
      </c>
      <c r="H86" s="34">
        <v>0.26049198499999998</v>
      </c>
      <c r="I86" s="34">
        <v>0.23270266000000001</v>
      </c>
      <c r="J86" s="34">
        <v>0.20708196000000001</v>
      </c>
      <c r="K86" s="34">
        <v>0.19303559200000001</v>
      </c>
      <c r="L86" s="34">
        <v>0.165674495</v>
      </c>
      <c r="M86" s="34">
        <v>0.15427583709454101</v>
      </c>
      <c r="N86" s="34">
        <v>0.1511538844561035</v>
      </c>
      <c r="O86" s="34">
        <v>0.16199560613147301</v>
      </c>
      <c r="P86" s="34">
        <v>0.17922907599999999</v>
      </c>
      <c r="Q86" s="34">
        <v>0.21037235000000001</v>
      </c>
      <c r="R86" s="34">
        <v>0.237413604</v>
      </c>
      <c r="S86" s="35">
        <v>0.25445363999999998</v>
      </c>
      <c r="T86" s="35" t="s">
        <v>0</v>
      </c>
      <c r="U86" s="35" t="s">
        <v>0</v>
      </c>
      <c r="V86" s="35">
        <v>0.50221559000000005</v>
      </c>
      <c r="W86" s="35">
        <v>0.45098934000000002</v>
      </c>
      <c r="X86" s="35">
        <v>0.28247371999999998</v>
      </c>
      <c r="Y86" s="35">
        <v>0.29367502000000001</v>
      </c>
      <c r="Z86" s="35">
        <v>0.37416973999999997</v>
      </c>
      <c r="AA86" s="35">
        <v>0.49959590999999998</v>
      </c>
      <c r="AB86" s="35">
        <v>0.50484132999999998</v>
      </c>
      <c r="AC86" s="36" t="s">
        <v>0</v>
      </c>
      <c r="AD86" s="29">
        <v>0.46410017999999997</v>
      </c>
      <c r="AE86" s="29">
        <v>0.44124992000000002</v>
      </c>
      <c r="AF86" s="29">
        <v>0.40686584999999997</v>
      </c>
      <c r="AG86" s="29">
        <v>0.39724436000000002</v>
      </c>
      <c r="AH86" s="29">
        <v>0.39644706000000002</v>
      </c>
      <c r="AI86" s="29">
        <v>0.40583268</v>
      </c>
      <c r="AJ86" s="29">
        <v>0.39485420999999998</v>
      </c>
      <c r="AK86" s="3">
        <f t="shared" si="1"/>
        <v>0.32356748932273727</v>
      </c>
      <c r="AM86" s="14" t="s">
        <v>102</v>
      </c>
      <c r="AO86" s="2">
        <f>SUM(E85:R93)/126</f>
        <v>0.28474627953859821</v>
      </c>
      <c r="AP86" s="2">
        <f>((AK86-AK$12)*100)/AK$12</f>
        <v>-13.375367422798227</v>
      </c>
      <c r="AR86" s="14" t="s">
        <v>102</v>
      </c>
      <c r="AS86" s="2"/>
      <c r="AT86" s="1">
        <f>((AO86-AO$12)*100)/AO$12</f>
        <v>-13.548865650163165</v>
      </c>
    </row>
    <row r="87" spans="1:47" x14ac:dyDescent="0.25">
      <c r="A87" s="29">
        <v>0.39712036000000001</v>
      </c>
      <c r="B87" s="30">
        <v>0.34494854000000003</v>
      </c>
      <c r="C87" s="29" t="s">
        <v>0</v>
      </c>
      <c r="D87" s="29" t="s">
        <v>0</v>
      </c>
      <c r="E87" s="34" t="s">
        <v>0</v>
      </c>
      <c r="F87" s="34">
        <v>0.42328134000000001</v>
      </c>
      <c r="G87" s="34">
        <v>0.31022453</v>
      </c>
      <c r="H87" s="34">
        <v>0.23834338499999999</v>
      </c>
      <c r="I87" s="34">
        <v>0.1617702016</v>
      </c>
      <c r="J87" s="34">
        <v>0.15217204614476559</v>
      </c>
      <c r="K87" s="34">
        <v>0.1642878763</v>
      </c>
      <c r="L87" s="34">
        <v>0.15666260169144</v>
      </c>
      <c r="M87" s="34">
        <v>0.1512016054963127</v>
      </c>
      <c r="N87" s="34">
        <v>0.15880708703188839</v>
      </c>
      <c r="O87" s="34">
        <v>0.18486992999999999</v>
      </c>
      <c r="P87" s="34">
        <v>0.208059353</v>
      </c>
      <c r="Q87" s="34">
        <v>0.23309543999999999</v>
      </c>
      <c r="R87" s="34">
        <v>0.24887852999999999</v>
      </c>
      <c r="S87" s="35">
        <v>0.22404654500000001</v>
      </c>
      <c r="T87" s="35" t="s">
        <v>0</v>
      </c>
      <c r="U87" s="35" t="s">
        <v>0</v>
      </c>
      <c r="V87" s="35" t="s">
        <v>0</v>
      </c>
      <c r="W87" s="35">
        <v>0.42144629999999988</v>
      </c>
      <c r="X87" s="35">
        <v>0.32708226000000001</v>
      </c>
      <c r="Y87" s="35">
        <v>0.32341708000000002</v>
      </c>
      <c r="Z87" s="35">
        <v>0.38760150999999998</v>
      </c>
      <c r="AA87" s="35">
        <v>0.49240972000000011</v>
      </c>
      <c r="AB87" s="35" t="s">
        <v>0</v>
      </c>
      <c r="AC87" s="36" t="s">
        <v>0</v>
      </c>
      <c r="AD87" s="29">
        <v>0.47937893999999998</v>
      </c>
      <c r="AE87" s="29">
        <v>0.44716500999999997</v>
      </c>
      <c r="AF87" s="29">
        <v>0.42606782999999998</v>
      </c>
      <c r="AG87" s="29">
        <v>0.41583921000000001</v>
      </c>
      <c r="AH87" s="29">
        <v>0.42971862</v>
      </c>
      <c r="AI87" s="29">
        <v>0.44007900999999999</v>
      </c>
      <c r="AJ87" s="29">
        <v>0.43146601000000001</v>
      </c>
      <c r="AK87" s="3">
        <f t="shared" si="1"/>
        <v>0.31355145968801451</v>
      </c>
      <c r="AM87" s="15" t="s">
        <v>105</v>
      </c>
      <c r="AO87" s="2">
        <f>(SUM(S94:AB102)+SUM(P99:R102))/67</f>
        <v>0.35615705586567159</v>
      </c>
      <c r="AP87" s="2">
        <f>((AK87-AK$13)*100)/AK$13</f>
        <v>-13.003077167687179</v>
      </c>
      <c r="AR87" s="15" t="s">
        <v>105</v>
      </c>
      <c r="AS87" s="2"/>
      <c r="AT87" s="1">
        <f>((AO87-AO$13)*100)/AO$13</f>
        <v>-14.253547901946414</v>
      </c>
    </row>
    <row r="88" spans="1:47" x14ac:dyDescent="0.25">
      <c r="A88" s="29">
        <v>0.43705709999999998</v>
      </c>
      <c r="B88" s="30">
        <v>0.37910493999999989</v>
      </c>
      <c r="C88" s="29" t="s">
        <v>0</v>
      </c>
      <c r="D88" s="29" t="s">
        <v>0</v>
      </c>
      <c r="E88" s="34">
        <v>0.41427931000000001</v>
      </c>
      <c r="F88" s="34">
        <v>0.43199661999999989</v>
      </c>
      <c r="G88" s="34">
        <v>0.33587790000000001</v>
      </c>
      <c r="H88" s="34">
        <v>0.25214821999999998</v>
      </c>
      <c r="I88" s="34">
        <v>0.1547789419700617</v>
      </c>
      <c r="J88" s="34">
        <v>0.15143336257635071</v>
      </c>
      <c r="K88" s="34">
        <v>0.1442298412340855</v>
      </c>
      <c r="L88" s="34">
        <v>0.13681412112519031</v>
      </c>
      <c r="M88" s="34">
        <v>0.166600109789</v>
      </c>
      <c r="N88" s="34">
        <v>0.195295993</v>
      </c>
      <c r="O88" s="34">
        <v>0.23653231499999999</v>
      </c>
      <c r="P88" s="34">
        <v>0.26932806399999998</v>
      </c>
      <c r="Q88" s="34">
        <v>0.28690608000000001</v>
      </c>
      <c r="R88" s="34">
        <v>0.36354050999999998</v>
      </c>
      <c r="S88" s="35">
        <v>0.31938925000000001</v>
      </c>
      <c r="T88" s="35" t="s">
        <v>0</v>
      </c>
      <c r="U88" s="35" t="s">
        <v>0</v>
      </c>
      <c r="V88" s="35" t="s">
        <v>0</v>
      </c>
      <c r="W88" s="35">
        <v>0.41658281000000003</v>
      </c>
      <c r="X88" s="35">
        <v>0.37975268000000001</v>
      </c>
      <c r="Y88" s="35">
        <v>0.3848376</v>
      </c>
      <c r="Z88" s="35">
        <v>0.42341169000000001</v>
      </c>
      <c r="AA88" s="35">
        <v>0.47207726999999999</v>
      </c>
      <c r="AB88" s="35" t="s">
        <v>0</v>
      </c>
      <c r="AC88" s="36" t="s">
        <v>0</v>
      </c>
      <c r="AD88" s="29" t="s">
        <v>0</v>
      </c>
      <c r="AE88" s="29">
        <v>0.43113628999999998</v>
      </c>
      <c r="AF88" s="29">
        <v>0.43991594000000001</v>
      </c>
      <c r="AG88" s="29">
        <v>0.44338555000000002</v>
      </c>
      <c r="AH88" s="29">
        <v>0.43467071000000002</v>
      </c>
      <c r="AI88" s="29">
        <v>0.43404661</v>
      </c>
      <c r="AJ88" s="29">
        <v>0.43458533999999999</v>
      </c>
      <c r="AK88" s="3">
        <f t="shared" si="1"/>
        <v>0.33463268459623885</v>
      </c>
      <c r="AM88" s="15" t="s">
        <v>108</v>
      </c>
      <c r="AO88" s="2">
        <f>SUM(S85:AB93)/54</f>
        <v>0.41272797398148131</v>
      </c>
      <c r="AP88" s="1">
        <f>((AK88-AK$14)*100)/AK$14</f>
        <v>-11.616673334013171</v>
      </c>
      <c r="AR88" s="15" t="s">
        <v>108</v>
      </c>
      <c r="AS88" s="2"/>
      <c r="AT88" s="1">
        <f>((AO88-AO$14)*100)/AO$14</f>
        <v>-9.9502002981737103</v>
      </c>
    </row>
    <row r="89" spans="1:47" x14ac:dyDescent="0.25">
      <c r="A89" s="29">
        <v>0.42855525</v>
      </c>
      <c r="B89" s="30">
        <v>0.4053118</v>
      </c>
      <c r="C89" s="29" t="s">
        <v>0</v>
      </c>
      <c r="D89" s="29" t="s">
        <v>0</v>
      </c>
      <c r="E89" s="34">
        <v>0.41795072999999999</v>
      </c>
      <c r="F89" s="34">
        <v>0.40454880999999998</v>
      </c>
      <c r="G89" s="34">
        <v>0.35979514000000001</v>
      </c>
      <c r="H89" s="34">
        <v>0.20376540500000001</v>
      </c>
      <c r="I89" s="34">
        <v>0.17695147820000001</v>
      </c>
      <c r="J89" s="34">
        <v>0.14154500030241621</v>
      </c>
      <c r="K89" s="34">
        <v>0.14384851063912341</v>
      </c>
      <c r="L89" s="34">
        <v>0.16053441288190701</v>
      </c>
      <c r="M89" s="34">
        <v>0.20679376999999999</v>
      </c>
      <c r="N89" s="34">
        <v>0.25199013999999997</v>
      </c>
      <c r="O89" s="34">
        <v>0.29970993000000001</v>
      </c>
      <c r="P89" s="34">
        <v>0.33976378000000002</v>
      </c>
      <c r="Q89" s="34">
        <v>0.36599735999999999</v>
      </c>
      <c r="R89" s="34">
        <v>0.44854893000000001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0.4364537</v>
      </c>
      <c r="X89" s="35">
        <v>0.41589756</v>
      </c>
      <c r="Y89" s="35">
        <v>0.44376743000000002</v>
      </c>
      <c r="Z89" s="35">
        <v>0.45919321000000002</v>
      </c>
      <c r="AA89" s="35">
        <v>0.47194963000000001</v>
      </c>
      <c r="AB89" s="35" t="s">
        <v>0</v>
      </c>
      <c r="AC89" s="36" t="s">
        <v>0</v>
      </c>
      <c r="AD89" s="29" t="s">
        <v>0</v>
      </c>
      <c r="AE89" s="29">
        <v>0.41794546999999999</v>
      </c>
      <c r="AF89" s="29">
        <v>0.43227462999999999</v>
      </c>
      <c r="AG89" s="29">
        <v>0.43380518000000001</v>
      </c>
      <c r="AH89" s="29">
        <v>0.43520514999999999</v>
      </c>
      <c r="AI89" s="29">
        <v>0.44043565000000001</v>
      </c>
      <c r="AJ89" s="29">
        <v>0.44117919</v>
      </c>
      <c r="AK89" s="3">
        <f t="shared" si="1"/>
        <v>0.35495249063049811</v>
      </c>
      <c r="AM89" s="16" t="s">
        <v>117</v>
      </c>
      <c r="AO89" s="7">
        <f>(SUM(AC80:AJ102)+SUM(A80:D93))/173</f>
        <v>0.46952205485549148</v>
      </c>
      <c r="AP89" s="2">
        <f>((AK89-AK$15)*100)/AK$15</f>
        <v>-10.586500985400392</v>
      </c>
      <c r="AR89" s="16" t="s">
        <v>117</v>
      </c>
      <c r="AS89" s="2"/>
      <c r="AT89" s="1">
        <f>((AO89-AO$15)*100)/AO$15</f>
        <v>-7.6103834200625515</v>
      </c>
    </row>
    <row r="90" spans="1:47" x14ac:dyDescent="0.25">
      <c r="A90" s="29">
        <v>0.45044266999999999</v>
      </c>
      <c r="B90" s="30">
        <v>0.39727488</v>
      </c>
      <c r="C90" s="29" t="s">
        <v>0</v>
      </c>
      <c r="D90" s="29" t="s">
        <v>0</v>
      </c>
      <c r="E90" s="34">
        <v>0.40117414000000001</v>
      </c>
      <c r="F90" s="34">
        <v>0.38748326</v>
      </c>
      <c r="G90" s="34">
        <v>0.35402062999999989</v>
      </c>
      <c r="H90" s="34">
        <v>0.28627412000000002</v>
      </c>
      <c r="I90" s="34">
        <v>0.17914339500000001</v>
      </c>
      <c r="J90" s="34">
        <v>0.15230882029531009</v>
      </c>
      <c r="K90" s="34">
        <v>0.1400193702467562</v>
      </c>
      <c r="L90" s="34">
        <v>0.15520060033682781</v>
      </c>
      <c r="M90" s="34">
        <v>0.20315209300000001</v>
      </c>
      <c r="N90" s="34">
        <v>0.28759970000000001</v>
      </c>
      <c r="O90" s="34">
        <v>0.34917067000000002</v>
      </c>
      <c r="P90" s="34">
        <v>0.40272334999999998</v>
      </c>
      <c r="Q90" s="34">
        <v>0.45150806999999998</v>
      </c>
      <c r="R90" s="34">
        <v>0.46668079000000001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0.44036433000000003</v>
      </c>
      <c r="X90" s="35">
        <v>0.44207791000000002</v>
      </c>
      <c r="Y90" s="35">
        <v>0.45192862</v>
      </c>
      <c r="Z90" s="35">
        <v>0.45377687999999999</v>
      </c>
      <c r="AA90" s="35">
        <v>0.46118293999999999</v>
      </c>
      <c r="AB90" s="35" t="s">
        <v>0</v>
      </c>
      <c r="AC90" s="36" t="s">
        <v>0</v>
      </c>
      <c r="AD90" s="29" t="s">
        <v>0</v>
      </c>
      <c r="AE90" s="29">
        <v>0.41896622</v>
      </c>
      <c r="AF90" s="29">
        <v>0.43819300999999999</v>
      </c>
      <c r="AG90" s="29">
        <v>0.41705608999999999</v>
      </c>
      <c r="AH90" s="29">
        <v>0.42345661000000001</v>
      </c>
      <c r="AI90" s="29">
        <v>0.43514751000000002</v>
      </c>
      <c r="AJ90" s="29">
        <v>0.44582822999999999</v>
      </c>
      <c r="AK90" s="3">
        <f t="shared" si="1"/>
        <v>0.3663761077362554</v>
      </c>
      <c r="AM90" t="s">
        <v>118</v>
      </c>
      <c r="AO90" s="2">
        <f>((SUM(A76:Z109)+SUM(AA76:AJ102))/895)</f>
        <v>0.43297361882319724</v>
      </c>
      <c r="AP90" s="2">
        <f>((AK90-AK$16)*100)/AK$16</f>
        <v>-9.3513462684999951</v>
      </c>
      <c r="AR90" t="s">
        <v>118</v>
      </c>
      <c r="AT90" s="1">
        <f>((AO90-AO$16)*100)/AO$16</f>
        <v>-8.1130992351003748</v>
      </c>
    </row>
    <row r="91" spans="1:47" x14ac:dyDescent="0.25">
      <c r="A91" s="29">
        <v>0.49384234999999999</v>
      </c>
      <c r="B91" s="30">
        <v>0.44266218000000002</v>
      </c>
      <c r="C91" s="29">
        <v>0.33360193999999999</v>
      </c>
      <c r="D91" s="29">
        <v>0.36326270999999999</v>
      </c>
      <c r="E91" s="34">
        <v>0.38944036999999998</v>
      </c>
      <c r="F91" s="34">
        <v>0.37739349999999999</v>
      </c>
      <c r="G91" s="34">
        <v>0.39202323000000011</v>
      </c>
      <c r="H91" s="34">
        <v>0.35901101000000002</v>
      </c>
      <c r="I91" s="34">
        <v>0.22072828999999999</v>
      </c>
      <c r="J91" s="34">
        <v>0.208890036</v>
      </c>
      <c r="K91" s="34">
        <v>0.17657695449999999</v>
      </c>
      <c r="L91" s="34">
        <v>0.19534642799999999</v>
      </c>
      <c r="M91" s="34">
        <v>0.27147427000000002</v>
      </c>
      <c r="N91" s="34">
        <v>0.37919993000000002</v>
      </c>
      <c r="O91" s="34">
        <v>0.44427718999999999</v>
      </c>
      <c r="P91" s="34">
        <v>0.43862930999999999</v>
      </c>
      <c r="Q91" s="34">
        <v>0.43913794</v>
      </c>
      <c r="R91" s="34">
        <v>0.46181450000000002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0.38840680999999999</v>
      </c>
      <c r="X91" s="35">
        <v>0.45412925999999998</v>
      </c>
      <c r="Y91" s="35">
        <v>0.46781794999999998</v>
      </c>
      <c r="Z91" s="35">
        <v>0.48141973999999998</v>
      </c>
      <c r="AA91" s="35">
        <v>0.45793869999999998</v>
      </c>
      <c r="AB91" s="35" t="s">
        <v>0</v>
      </c>
      <c r="AC91" s="36" t="s">
        <v>0</v>
      </c>
      <c r="AD91" s="29" t="s">
        <v>0</v>
      </c>
      <c r="AE91" s="29">
        <v>0.40071441000000002</v>
      </c>
      <c r="AF91" s="29">
        <v>0.40499969000000002</v>
      </c>
      <c r="AG91" s="29">
        <v>0.39797726</v>
      </c>
      <c r="AH91" s="29">
        <v>0.41529243999999998</v>
      </c>
      <c r="AI91" s="29">
        <v>0.42931636000000001</v>
      </c>
      <c r="AJ91" s="29">
        <v>0.45900760000000002</v>
      </c>
      <c r="AK91" s="3">
        <f t="shared" si="1"/>
        <v>0.38428732270689653</v>
      </c>
      <c r="AM91" t="s">
        <v>119</v>
      </c>
      <c r="AP91" s="2">
        <f>((AK91-AK$17)*100)/AK$17</f>
        <v>-9.8055772067938918</v>
      </c>
      <c r="AR91" t="s">
        <v>119</v>
      </c>
      <c r="AT91" s="1" t="e">
        <f>((AO91-AO$17)*100)/AO$17</f>
        <v>#DIV/0!</v>
      </c>
    </row>
    <row r="92" spans="1:47" x14ac:dyDescent="0.25">
      <c r="A92" s="29">
        <v>0.47416443000000003</v>
      </c>
      <c r="B92" s="30">
        <v>0.39420754000000002</v>
      </c>
      <c r="C92" s="29">
        <v>0.33989947999999998</v>
      </c>
      <c r="D92" s="29">
        <v>0.35209009000000002</v>
      </c>
      <c r="E92" s="34">
        <v>0.33958515</v>
      </c>
      <c r="F92" s="34">
        <v>0.37839481000000003</v>
      </c>
      <c r="G92" s="34">
        <v>0.37542123999999999</v>
      </c>
      <c r="H92" s="34">
        <v>0.35533277000000002</v>
      </c>
      <c r="I92" s="34">
        <v>0.31906288999999999</v>
      </c>
      <c r="J92" s="34">
        <v>0.32812860999999999</v>
      </c>
      <c r="K92" s="34">
        <v>0.34554414</v>
      </c>
      <c r="L92" s="34">
        <v>0.36268412</v>
      </c>
      <c r="M92" s="34">
        <v>0.42859055000000001</v>
      </c>
      <c r="N92" s="34">
        <v>0.42455290000000001</v>
      </c>
      <c r="O92" s="34">
        <v>0.43187465000000003</v>
      </c>
      <c r="P92" s="34">
        <v>0.44847305999999998</v>
      </c>
      <c r="Q92" s="34">
        <v>0.46025547</v>
      </c>
      <c r="R92" s="34">
        <v>0.43721877999999997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0.45340991000000003</v>
      </c>
      <c r="X92" s="35">
        <v>0.42892070999999998</v>
      </c>
      <c r="Y92" s="35">
        <v>0.46294004</v>
      </c>
      <c r="Z92" s="35">
        <v>0.4993359</v>
      </c>
      <c r="AA92" s="35">
        <v>0.48872671999999989</v>
      </c>
      <c r="AB92" s="35" t="s">
        <v>0</v>
      </c>
      <c r="AC92" s="36" t="s">
        <v>0</v>
      </c>
      <c r="AD92" s="29" t="s">
        <v>0</v>
      </c>
      <c r="AE92" s="29">
        <v>0.41484978</v>
      </c>
      <c r="AF92" s="29">
        <v>0.39942450000000002</v>
      </c>
      <c r="AG92" s="29">
        <v>0.42054975999999999</v>
      </c>
      <c r="AH92" s="29">
        <v>0.44384059999999997</v>
      </c>
      <c r="AI92" s="29">
        <v>0.45452631999999998</v>
      </c>
      <c r="AJ92" s="29">
        <v>0.45342131000000002</v>
      </c>
      <c r="AK92" s="3">
        <f t="shared" si="1"/>
        <v>0.41087676655172417</v>
      </c>
      <c r="AM92" t="s">
        <v>120</v>
      </c>
      <c r="AP92" s="2">
        <f>((AK92-AK$18)*100)/AK$18</f>
        <v>-8.8650364327953568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0</v>
      </c>
      <c r="B93" s="30" t="s">
        <v>0</v>
      </c>
      <c r="C93" s="29">
        <v>0.32197671</v>
      </c>
      <c r="D93" s="29">
        <v>0.35516258000000001</v>
      </c>
      <c r="E93" s="34">
        <v>0.38911231000000002</v>
      </c>
      <c r="F93" s="34">
        <v>0.35996028000000002</v>
      </c>
      <c r="G93" s="34">
        <v>0.38067740999999999</v>
      </c>
      <c r="H93" s="34">
        <v>0.30433870000000002</v>
      </c>
      <c r="I93" s="34">
        <v>0.28441583999999998</v>
      </c>
      <c r="J93" s="34">
        <v>0.28908709999999999</v>
      </c>
      <c r="K93" s="34">
        <v>0.29893544</v>
      </c>
      <c r="L93" s="34">
        <v>0.30807868999999999</v>
      </c>
      <c r="M93" s="34">
        <v>0.34395669000000001</v>
      </c>
      <c r="N93" s="34">
        <v>0.3843279</v>
      </c>
      <c r="O93" s="34">
        <v>0.43787200999999998</v>
      </c>
      <c r="P93" s="34">
        <v>0.41371028999999998</v>
      </c>
      <c r="Q93" s="34">
        <v>0.43823391</v>
      </c>
      <c r="R93" s="34">
        <v>0.44344957000000002</v>
      </c>
      <c r="S93" s="35" t="s">
        <v>0</v>
      </c>
      <c r="T93" s="35" t="s">
        <v>0</v>
      </c>
      <c r="U93" s="35" t="s">
        <v>0</v>
      </c>
      <c r="V93" s="35">
        <v>0.32033504000000002</v>
      </c>
      <c r="W93" s="35">
        <v>0.33880711000000002</v>
      </c>
      <c r="X93" s="35">
        <v>0.34812662</v>
      </c>
      <c r="Y93" s="35">
        <v>0.44025603000000002</v>
      </c>
      <c r="Z93" s="35">
        <v>0.41793122999999999</v>
      </c>
      <c r="AA93" s="35">
        <v>0.46959433</v>
      </c>
      <c r="AB93" s="35" t="s">
        <v>0</v>
      </c>
      <c r="AC93" s="36" t="s">
        <v>0</v>
      </c>
      <c r="AD93" s="29" t="s">
        <v>0</v>
      </c>
      <c r="AE93" s="29">
        <v>0.40490950999999997</v>
      </c>
      <c r="AF93" s="29">
        <v>0.39096489000000001</v>
      </c>
      <c r="AG93" s="29">
        <v>0.43820464999999997</v>
      </c>
      <c r="AH93" s="29">
        <v>0.42365056000000001</v>
      </c>
      <c r="AI93" s="29">
        <v>0.43827509999999997</v>
      </c>
      <c r="AJ93" s="29">
        <v>0.46405285000000002</v>
      </c>
      <c r="AK93" s="3">
        <f t="shared" si="1"/>
        <v>0.38030011964285715</v>
      </c>
      <c r="AM93" t="s">
        <v>121</v>
      </c>
      <c r="AO93" s="2">
        <f>SUM(U108:W109)/6</f>
        <v>0.59057185499999998</v>
      </c>
      <c r="AP93" s="2">
        <f>((AK93-AK$19)*100)/AK$19</f>
        <v>-9.2600043540595269</v>
      </c>
      <c r="AR93" t="s">
        <v>124</v>
      </c>
      <c r="AT93" s="1">
        <f>((AO93-AO$19)*100)/AO$19</f>
        <v>-0.13722767180157647</v>
      </c>
    </row>
    <row r="94" spans="1:47" x14ac:dyDescent="0.25">
      <c r="A94" t="s">
        <v>0</v>
      </c>
      <c r="B94" s="37" t="s">
        <v>0</v>
      </c>
      <c r="C94" s="34">
        <v>0.36237048999999999</v>
      </c>
      <c r="D94" s="34">
        <v>0.35424949</v>
      </c>
      <c r="E94" s="34">
        <v>0.35402252000000001</v>
      </c>
      <c r="F94" s="34">
        <v>0.38423363999999999</v>
      </c>
      <c r="G94" s="34">
        <v>0.34087598000000002</v>
      </c>
      <c r="H94" s="34">
        <v>0.31610485999999999</v>
      </c>
      <c r="I94" s="34">
        <v>0.33432344000000003</v>
      </c>
      <c r="J94" s="34">
        <v>0.35723762999999997</v>
      </c>
      <c r="K94" s="34">
        <v>0.35096308999999998</v>
      </c>
      <c r="L94" s="34">
        <v>0.34466361000000001</v>
      </c>
      <c r="M94" s="34">
        <v>0.36007771</v>
      </c>
      <c r="N94" s="34">
        <v>0.39133245</v>
      </c>
      <c r="O94" s="34">
        <v>0.43711714000000002</v>
      </c>
      <c r="P94" s="34">
        <v>0.41055124999999998</v>
      </c>
      <c r="Q94" s="34">
        <v>0.42420933000000011</v>
      </c>
      <c r="R94" s="34">
        <v>0.42150273999999999</v>
      </c>
      <c r="S94" s="35" t="s">
        <v>0</v>
      </c>
      <c r="T94" s="35" t="s">
        <v>0</v>
      </c>
      <c r="U94" s="35" t="s">
        <v>0</v>
      </c>
      <c r="V94" s="35">
        <v>0.40805242000000003</v>
      </c>
      <c r="W94" s="35">
        <v>0.36657865000000001</v>
      </c>
      <c r="X94" s="35">
        <v>0.37932913000000001</v>
      </c>
      <c r="Y94" s="35">
        <v>0.43019406999999998</v>
      </c>
      <c r="Z94" s="35">
        <v>0.41095296999999997</v>
      </c>
      <c r="AA94" s="35">
        <v>0.48355885999999998</v>
      </c>
      <c r="AB94" s="35" t="s">
        <v>0</v>
      </c>
      <c r="AC94" s="36" t="s">
        <v>0</v>
      </c>
      <c r="AD94" s="29" t="s">
        <v>0</v>
      </c>
      <c r="AE94" s="29">
        <v>0.47169298999999998</v>
      </c>
      <c r="AF94" s="29">
        <v>0.42139786000000001</v>
      </c>
      <c r="AG94" s="29">
        <v>0.38893762999999998</v>
      </c>
      <c r="AH94" s="29">
        <v>0.37854033999999998</v>
      </c>
      <c r="AI94" s="29">
        <v>0.38386836000000002</v>
      </c>
      <c r="AJ94" s="29">
        <v>0.41782196999999999</v>
      </c>
      <c r="AK94" s="3">
        <f t="shared" si="1"/>
        <v>0.38874145071428573</v>
      </c>
      <c r="AP94" s="2">
        <f>((AK94-AK$20)*100)/AK$20</f>
        <v>-8.5585554210989816</v>
      </c>
    </row>
    <row r="95" spans="1:47" x14ac:dyDescent="0.25">
      <c r="A95" t="s">
        <v>0</v>
      </c>
      <c r="B95" s="37">
        <v>0.35724433</v>
      </c>
      <c r="C95" s="34">
        <v>0.35083018999999999</v>
      </c>
      <c r="D95" s="34">
        <v>0.35405119000000002</v>
      </c>
      <c r="E95" s="34">
        <v>0.32845096000000001</v>
      </c>
      <c r="F95" s="34">
        <v>0.32475875999999998</v>
      </c>
      <c r="G95" s="34">
        <v>0.35521024000000001</v>
      </c>
      <c r="H95" s="34">
        <v>0.39527252000000002</v>
      </c>
      <c r="I95" s="34">
        <v>0.40056773000000001</v>
      </c>
      <c r="J95" s="34">
        <v>0.41241510999999997</v>
      </c>
      <c r="K95" s="34">
        <v>0.42322557999999999</v>
      </c>
      <c r="L95" s="34">
        <v>0.43295470000000003</v>
      </c>
      <c r="M95" s="34">
        <v>0.43185657</v>
      </c>
      <c r="N95" s="34">
        <v>0.42674588000000002</v>
      </c>
      <c r="O95" s="34">
        <v>0.41838819999999999</v>
      </c>
      <c r="P95" s="34">
        <v>0.41852233999999999</v>
      </c>
      <c r="Q95" s="34">
        <v>0.41488051999999997</v>
      </c>
      <c r="R95" s="34">
        <v>0.41912483</v>
      </c>
      <c r="S95" s="35" t="s">
        <v>0</v>
      </c>
      <c r="T95" s="35" t="s">
        <v>0</v>
      </c>
      <c r="U95" s="35">
        <v>0.37907779000000003</v>
      </c>
      <c r="V95" s="35">
        <v>0.41778188999999999</v>
      </c>
      <c r="W95" s="35">
        <v>0.41451662</v>
      </c>
      <c r="X95" s="35">
        <v>0.41922817000000001</v>
      </c>
      <c r="Y95" s="35">
        <v>0.41021296000000002</v>
      </c>
      <c r="Z95" s="35">
        <v>0.42445003999999997</v>
      </c>
      <c r="AA95" s="35">
        <v>0.42655030999999999</v>
      </c>
      <c r="AB95" s="35" t="s">
        <v>0</v>
      </c>
      <c r="AC95" s="36" t="s">
        <v>0</v>
      </c>
      <c r="AD95" s="29" t="s">
        <v>0</v>
      </c>
      <c r="AE95" s="29">
        <v>0.42554607999999999</v>
      </c>
      <c r="AF95" s="29">
        <v>0.40192050000000001</v>
      </c>
      <c r="AG95" s="29">
        <v>0.38213828</v>
      </c>
      <c r="AH95" s="29">
        <v>0.39957678000000002</v>
      </c>
      <c r="AI95" s="29">
        <v>0.39564386000000001</v>
      </c>
      <c r="AJ95" s="29">
        <v>0.44784486000000001</v>
      </c>
      <c r="AK95" s="3">
        <f t="shared" si="1"/>
        <v>0.40029959299999995</v>
      </c>
      <c r="AP95" s="2">
        <f>((AK95-AK$21)*100)/AK$21</f>
        <v>-7.7293069852305001</v>
      </c>
    </row>
    <row r="96" spans="1:47" x14ac:dyDescent="0.25">
      <c r="A96" t="s">
        <v>0</v>
      </c>
      <c r="B96" s="37">
        <v>0.35082401000000002</v>
      </c>
      <c r="C96" s="34">
        <v>0.22184093999999999</v>
      </c>
      <c r="D96" s="34">
        <v>0.21146854000000001</v>
      </c>
      <c r="E96" s="34">
        <v>0.173826866</v>
      </c>
      <c r="F96" s="34">
        <v>0.22676801999999999</v>
      </c>
      <c r="G96" s="34">
        <v>0.28218183000000002</v>
      </c>
      <c r="H96" s="34">
        <v>0.33670007000000002</v>
      </c>
      <c r="I96" s="34">
        <v>0.41278150000000002</v>
      </c>
      <c r="J96" s="34">
        <v>0.42458351999999999</v>
      </c>
      <c r="K96" s="34">
        <v>0.42320002000000001</v>
      </c>
      <c r="L96" s="34">
        <v>0.42983515</v>
      </c>
      <c r="M96" s="34">
        <v>0.43505771999999998</v>
      </c>
      <c r="N96" s="34">
        <v>0.43299388999999999</v>
      </c>
      <c r="O96" s="34">
        <v>0.43698240999999988</v>
      </c>
      <c r="P96" s="34">
        <v>0.43984113000000002</v>
      </c>
      <c r="Q96" s="34">
        <v>0.50220357000000004</v>
      </c>
      <c r="R96" s="34">
        <v>0.50142246999999995</v>
      </c>
      <c r="S96" s="35" t="s">
        <v>0</v>
      </c>
      <c r="T96" s="35" t="s">
        <v>0</v>
      </c>
      <c r="U96" s="35">
        <v>0.41893084000000003</v>
      </c>
      <c r="V96" s="35">
        <v>0.42928351999999997</v>
      </c>
      <c r="W96" s="35">
        <v>0.44172634</v>
      </c>
      <c r="X96" s="35">
        <v>0.41863299999999998</v>
      </c>
      <c r="Y96" s="35">
        <v>0.4425983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0.43941562000000001</v>
      </c>
      <c r="AG96" s="29">
        <v>0.40530375000000002</v>
      </c>
      <c r="AH96" s="29">
        <v>0.44092086000000003</v>
      </c>
      <c r="AI96" s="29">
        <v>0.44265110000000002</v>
      </c>
      <c r="AJ96" s="29">
        <v>0.38422317</v>
      </c>
      <c r="AK96" s="3">
        <f t="shared" si="1"/>
        <v>0.38911845022222225</v>
      </c>
      <c r="AP96" s="2">
        <f>((AK96-AK$22)*100)/AK$22</f>
        <v>-8.3970356315048704</v>
      </c>
    </row>
    <row r="97" spans="1:45" x14ac:dyDescent="0.25">
      <c r="A97" t="s">
        <v>0</v>
      </c>
      <c r="B97" s="37">
        <v>0.30111365000000001</v>
      </c>
      <c r="C97" s="34">
        <v>0.16081370064768821</v>
      </c>
      <c r="D97" s="34">
        <v>0.191303947</v>
      </c>
      <c r="E97" s="34">
        <v>0.14863189020976769</v>
      </c>
      <c r="F97" s="34">
        <v>0.16862303036908441</v>
      </c>
      <c r="G97" s="34">
        <v>0.21525575699999999</v>
      </c>
      <c r="H97" s="34">
        <v>0.218623334</v>
      </c>
      <c r="I97" s="34">
        <v>0.24911006999999999</v>
      </c>
      <c r="J97" s="34">
        <v>0.28063988400000001</v>
      </c>
      <c r="K97" s="34">
        <v>0.33941824999999998</v>
      </c>
      <c r="L97" s="34">
        <v>0.35165453000000002</v>
      </c>
      <c r="M97" s="34">
        <v>0.40061555999999998</v>
      </c>
      <c r="N97" s="34">
        <v>0.45303980999999988</v>
      </c>
      <c r="O97" s="34">
        <v>0.43542557999999998</v>
      </c>
      <c r="P97" s="34">
        <v>0.40376949000000001</v>
      </c>
      <c r="Q97" s="34">
        <v>0.44134657999999999</v>
      </c>
      <c r="R97" s="34">
        <v>0.45767004</v>
      </c>
      <c r="S97" s="35" t="s">
        <v>0</v>
      </c>
      <c r="T97" s="35">
        <v>0.43295856999999999</v>
      </c>
      <c r="U97" s="35">
        <v>0.41742526000000002</v>
      </c>
      <c r="V97" s="35">
        <v>0.35426193</v>
      </c>
      <c r="W97" s="35">
        <v>0.37180825000000001</v>
      </c>
      <c r="X97" s="35">
        <v>0.35211675999999997</v>
      </c>
      <c r="Y97" s="35">
        <v>0.28097472000000001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0.47214288999999998</v>
      </c>
      <c r="AG97" s="29">
        <v>0.43358941000000001</v>
      </c>
      <c r="AH97" s="29">
        <v>0.42683232999999998</v>
      </c>
      <c r="AI97" s="29">
        <v>0.43785084000000002</v>
      </c>
      <c r="AJ97" s="29">
        <v>0.40992878999999999</v>
      </c>
      <c r="AK97" s="3">
        <f t="shared" si="1"/>
        <v>0.34310517332951929</v>
      </c>
      <c r="AP97" s="2">
        <f>((AK97-AK$23)*100)/AK$23</f>
        <v>-11.097073149242542</v>
      </c>
      <c r="AS97" t="s">
        <v>127</v>
      </c>
    </row>
    <row r="98" spans="1:45" x14ac:dyDescent="0.25">
      <c r="A98" t="s">
        <v>0</v>
      </c>
      <c r="B98" s="37">
        <v>0.39302272999999999</v>
      </c>
      <c r="C98" s="34">
        <v>0.18407659800000001</v>
      </c>
      <c r="D98" s="34">
        <v>0.16793755059071869</v>
      </c>
      <c r="E98" s="34">
        <v>0.13623760017881761</v>
      </c>
      <c r="F98" s="34">
        <v>0.14835346024587909</v>
      </c>
      <c r="G98" s="34">
        <v>0.17856706612000001</v>
      </c>
      <c r="H98" s="34">
        <v>0.21980406399999999</v>
      </c>
      <c r="I98" s="34">
        <v>0.25129957000000003</v>
      </c>
      <c r="J98" s="34">
        <v>0.27792718999999999</v>
      </c>
      <c r="K98" s="34">
        <v>0.29958515400000002</v>
      </c>
      <c r="L98" s="34">
        <v>0.31831925</v>
      </c>
      <c r="M98" s="34">
        <v>0.35695950999999998</v>
      </c>
      <c r="N98" s="34">
        <v>0.36349405000000001</v>
      </c>
      <c r="O98" s="34">
        <v>0.36993692</v>
      </c>
      <c r="P98" s="34">
        <v>0.41102961999999998</v>
      </c>
      <c r="Q98" s="34">
        <v>0.48072086000000003</v>
      </c>
      <c r="R98" s="34" t="s">
        <v>0</v>
      </c>
      <c r="S98" s="35">
        <v>0.44127698999999998</v>
      </c>
      <c r="T98" s="35">
        <v>0.36254312999999999</v>
      </c>
      <c r="U98" s="35">
        <v>0.2699917</v>
      </c>
      <c r="V98" s="35">
        <v>0.28550725999999998</v>
      </c>
      <c r="W98" s="35">
        <v>0.28962450000000001</v>
      </c>
      <c r="X98" s="35">
        <v>0.29271925999999998</v>
      </c>
      <c r="Y98" s="35">
        <v>0.23489832999999999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0.47222450999999999</v>
      </c>
      <c r="AG98" s="29">
        <v>0.43825563000000001</v>
      </c>
      <c r="AH98" s="29">
        <v>0.47757723000000002</v>
      </c>
      <c r="AI98" s="29">
        <v>0.46251452999999998</v>
      </c>
      <c r="AJ98" s="29">
        <v>0.45258374000000001</v>
      </c>
      <c r="AK98" s="3">
        <f t="shared" si="1"/>
        <v>0.32274957154055056</v>
      </c>
      <c r="AP98" s="2">
        <f>((AK98-AK$24)*100)/AK$24</f>
        <v>-13.228502563206314</v>
      </c>
    </row>
    <row r="99" spans="1:45" x14ac:dyDescent="0.25">
      <c r="A99" t="s">
        <v>0</v>
      </c>
      <c r="B99" s="37">
        <v>0.40887684000000002</v>
      </c>
      <c r="C99" s="34">
        <v>0.30693314999999999</v>
      </c>
      <c r="D99" s="34">
        <v>0.19384627400000001</v>
      </c>
      <c r="E99" s="34">
        <v>0.14807042081359659</v>
      </c>
      <c r="F99" s="34">
        <v>0.1550864912635356</v>
      </c>
      <c r="G99" s="34">
        <v>0.175555041</v>
      </c>
      <c r="H99" s="34">
        <v>0.20411304699999999</v>
      </c>
      <c r="I99" s="34">
        <v>0.23320698000000001</v>
      </c>
      <c r="J99" s="34">
        <v>0.23891577999999999</v>
      </c>
      <c r="K99" s="34">
        <v>0.2444037</v>
      </c>
      <c r="L99" s="34">
        <v>0.27162704999999998</v>
      </c>
      <c r="M99" s="34">
        <v>0.30759280999999999</v>
      </c>
      <c r="N99" s="34">
        <v>0.32406558000000002</v>
      </c>
      <c r="O99" s="34">
        <v>0.33814435999999998</v>
      </c>
      <c r="P99" s="38">
        <v>0.42090295</v>
      </c>
      <c r="Q99" s="38" t="s">
        <v>0</v>
      </c>
      <c r="R99" s="38">
        <v>0.47213434999999998</v>
      </c>
      <c r="S99" s="35">
        <v>0.34984174000000001</v>
      </c>
      <c r="T99" s="35">
        <v>0.29346127999999999</v>
      </c>
      <c r="U99" s="35">
        <v>0.24994988000000001</v>
      </c>
      <c r="V99" s="35">
        <v>0.25369074000000003</v>
      </c>
      <c r="W99" s="35">
        <v>0.26088618000000002</v>
      </c>
      <c r="X99" s="35">
        <v>0.25051538400000001</v>
      </c>
      <c r="Y99" s="35">
        <v>0.26736958999999999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0.47541972999999998</v>
      </c>
      <c r="AG99" s="29">
        <v>0.44833476999999999</v>
      </c>
      <c r="AH99" s="29" t="s">
        <v>0</v>
      </c>
      <c r="AI99" s="29">
        <v>0.46442009000000001</v>
      </c>
      <c r="AJ99" s="29">
        <v>0.46333011000000002</v>
      </c>
      <c r="AK99" s="3">
        <f t="shared" si="1"/>
        <v>0.30447015992878262</v>
      </c>
      <c r="AP99" s="2">
        <f>((AK99-AK$25)*100)/AK$25</f>
        <v>-13.753619057712662</v>
      </c>
    </row>
    <row r="100" spans="1:45" x14ac:dyDescent="0.25">
      <c r="A100" t="s">
        <v>0</v>
      </c>
      <c r="B100" s="37">
        <v>0.41434401999999998</v>
      </c>
      <c r="C100" s="34">
        <v>0.36286407999999998</v>
      </c>
      <c r="D100" s="34">
        <v>0.22620486000000001</v>
      </c>
      <c r="E100" s="34">
        <v>0.1477266329526814</v>
      </c>
      <c r="F100" s="34">
        <v>0.1394850615574845</v>
      </c>
      <c r="G100" s="34">
        <v>0.1614518352367324</v>
      </c>
      <c r="H100" s="34">
        <v>0.181558145</v>
      </c>
      <c r="I100" s="34">
        <v>0.20862592299999999</v>
      </c>
      <c r="J100" s="34">
        <v>0.20448263999999999</v>
      </c>
      <c r="K100" s="34">
        <v>0.21167772300000001</v>
      </c>
      <c r="L100" s="34">
        <v>0.23438779000000001</v>
      </c>
      <c r="M100" s="34">
        <v>0.25102109</v>
      </c>
      <c r="N100" s="34">
        <v>0.23379878000000001</v>
      </c>
      <c r="O100" s="34">
        <v>0.27670822</v>
      </c>
      <c r="P100" s="38" t="s">
        <v>0</v>
      </c>
      <c r="Q100" s="38">
        <v>0.46258596000000002</v>
      </c>
      <c r="R100" s="38">
        <v>0.45175152000000002</v>
      </c>
      <c r="S100" s="35">
        <v>0.42790450000000002</v>
      </c>
      <c r="T100" s="35">
        <v>0.30764415000000001</v>
      </c>
      <c r="U100" s="35">
        <v>0.23379341000000001</v>
      </c>
      <c r="V100" s="35">
        <v>0.230832168</v>
      </c>
      <c r="W100" s="35">
        <v>0.25215315500000002</v>
      </c>
      <c r="X100" s="35">
        <v>0.24977866000000001</v>
      </c>
      <c r="Y100" s="35">
        <v>0.31863896000000003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0.52443602</v>
      </c>
      <c r="AG100" s="29">
        <v>0.46715613</v>
      </c>
      <c r="AH100" s="29" t="s">
        <v>0</v>
      </c>
      <c r="AI100" s="29" t="s">
        <v>0</v>
      </c>
      <c r="AJ100" s="29" t="s">
        <v>0</v>
      </c>
      <c r="AK100" s="3">
        <f t="shared" si="1"/>
        <v>0.28724045734987597</v>
      </c>
      <c r="AP100" s="2">
        <f>((AK100-AK$26)*100)/AK$26</f>
        <v>-13.552099614277505</v>
      </c>
    </row>
    <row r="101" spans="1:45" x14ac:dyDescent="0.25">
      <c r="A101" t="s">
        <v>0</v>
      </c>
      <c r="B101" s="37" t="s">
        <v>0</v>
      </c>
      <c r="C101" s="34">
        <v>0.41130953999999997</v>
      </c>
      <c r="D101" s="34">
        <v>0.24171329</v>
      </c>
      <c r="E101" s="34">
        <v>0.13933070331578479</v>
      </c>
      <c r="F101" s="34">
        <v>0.1337785617884831</v>
      </c>
      <c r="G101" s="34">
        <v>0.17870625800000001</v>
      </c>
      <c r="H101" s="34">
        <v>0.201859013</v>
      </c>
      <c r="I101" s="34">
        <v>0.21947493800000001</v>
      </c>
      <c r="J101" s="34">
        <v>0.22391618999999999</v>
      </c>
      <c r="K101" s="34">
        <v>0.21837811600000001</v>
      </c>
      <c r="L101" s="34">
        <v>0.23666802000000001</v>
      </c>
      <c r="M101" s="34">
        <v>0.22478668500000001</v>
      </c>
      <c r="N101" s="34">
        <v>0.197787136</v>
      </c>
      <c r="O101" s="34">
        <v>0.26908273999999999</v>
      </c>
      <c r="P101" s="38" t="s">
        <v>0</v>
      </c>
      <c r="Q101" s="38">
        <v>0.46610836999999999</v>
      </c>
      <c r="R101" s="38">
        <v>0.44635301000000011</v>
      </c>
      <c r="S101" s="35">
        <v>0.41687945999999998</v>
      </c>
      <c r="T101" s="35">
        <v>0.29340893600000001</v>
      </c>
      <c r="U101" s="35">
        <v>0.22941963000000001</v>
      </c>
      <c r="V101" s="35">
        <v>0.25513153</v>
      </c>
      <c r="W101" s="35">
        <v>0.29387099999999999</v>
      </c>
      <c r="X101" s="35">
        <v>0.28960496000000002</v>
      </c>
      <c r="Y101" s="35">
        <v>0.38140574999999999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0.45911798999999998</v>
      </c>
      <c r="AG101" s="29">
        <v>0.48235914000000002</v>
      </c>
      <c r="AH101" s="29" t="s">
        <v>0</v>
      </c>
      <c r="AI101" s="29" t="s">
        <v>0</v>
      </c>
      <c r="AJ101" s="29" t="s">
        <v>0</v>
      </c>
      <c r="AK101" s="3">
        <f t="shared" si="1"/>
        <v>0.2879354569626778</v>
      </c>
      <c r="AP101" s="2">
        <f>((AK101-AK$27)*100)/AK$27</f>
        <v>-13.642710687212503</v>
      </c>
    </row>
    <row r="102" spans="1:45" x14ac:dyDescent="0.25">
      <c r="A102" t="s">
        <v>0</v>
      </c>
      <c r="B102" s="37" t="s">
        <v>0</v>
      </c>
      <c r="C102" s="34">
        <v>0.46603934000000002</v>
      </c>
      <c r="D102" s="34">
        <v>0.31087035000000002</v>
      </c>
      <c r="E102" s="34">
        <v>0.13605991197196729</v>
      </c>
      <c r="F102" s="34">
        <v>9.0095684138435647E-2</v>
      </c>
      <c r="G102" s="34">
        <v>0.12576093013623971</v>
      </c>
      <c r="H102" s="34">
        <v>0.17987227048402271</v>
      </c>
      <c r="I102" s="34">
        <v>0.21722609000000001</v>
      </c>
      <c r="J102" s="34">
        <v>0.231240855</v>
      </c>
      <c r="K102" s="34">
        <v>0.23355330999999999</v>
      </c>
      <c r="L102" s="34">
        <v>0.26028273499999999</v>
      </c>
      <c r="M102" s="34">
        <v>0.26139222000000001</v>
      </c>
      <c r="N102" s="34">
        <v>0.26497784600000002</v>
      </c>
      <c r="O102" s="34">
        <v>0.34527670999999999</v>
      </c>
      <c r="P102" s="38" t="s">
        <v>0</v>
      </c>
      <c r="Q102" s="38">
        <v>0.48311696999999998</v>
      </c>
      <c r="R102" s="38">
        <v>0.46070284</v>
      </c>
      <c r="S102" s="35">
        <v>0.45448221</v>
      </c>
      <c r="T102" s="35">
        <v>0.25536541000000001</v>
      </c>
      <c r="U102" s="35">
        <v>0.21969543599999999</v>
      </c>
      <c r="V102" s="35">
        <v>0.26597623999999997</v>
      </c>
      <c r="W102" s="35">
        <v>0.33141969999999998</v>
      </c>
      <c r="X102" s="35">
        <v>0.33295815000000001</v>
      </c>
      <c r="Y102" s="35">
        <v>0.32502602400000002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0.28415414694230295</v>
      </c>
      <c r="AP102" s="2">
        <f>((AK102-AK$28)*100)/AK$28</f>
        <v>-13.135259134021922</v>
      </c>
    </row>
    <row r="103" spans="1:45" x14ac:dyDescent="0.25">
      <c r="A103" s="32" t="s">
        <v>0</v>
      </c>
      <c r="B103" s="39" t="s">
        <v>0</v>
      </c>
      <c r="C103" s="32">
        <v>0.49701361999999999</v>
      </c>
      <c r="D103" s="32">
        <v>0.42813712999999998</v>
      </c>
      <c r="E103" s="32">
        <v>0.42196157000000001</v>
      </c>
      <c r="F103" s="32">
        <v>0.43534803999999999</v>
      </c>
      <c r="G103" s="32">
        <v>0.45404948000000001</v>
      </c>
      <c r="H103" s="32">
        <v>0.48156620999999999</v>
      </c>
      <c r="I103" s="32">
        <v>0.45837375000000002</v>
      </c>
      <c r="J103" s="32">
        <v>0.40472807</v>
      </c>
      <c r="K103" s="32">
        <v>0.32630102999999999</v>
      </c>
      <c r="L103" s="32">
        <v>0.27405153500000001</v>
      </c>
      <c r="M103" s="32">
        <v>0.305060795</v>
      </c>
      <c r="N103" s="32">
        <v>0.38467109999999999</v>
      </c>
      <c r="O103" s="32">
        <v>0.45225168999999998</v>
      </c>
      <c r="P103" s="32" t="s">
        <v>0</v>
      </c>
      <c r="Q103" s="32" t="s">
        <v>0</v>
      </c>
      <c r="R103" s="32" t="s">
        <v>0</v>
      </c>
      <c r="S103" s="33">
        <v>0.48715603000000002</v>
      </c>
      <c r="T103" s="33">
        <v>0.44590611000000002</v>
      </c>
      <c r="U103" s="33">
        <v>0.44703926999999999</v>
      </c>
      <c r="V103" s="33">
        <v>0.39262256000000001</v>
      </c>
      <c r="W103" s="33">
        <v>0.290367506</v>
      </c>
      <c r="X103" s="33">
        <v>0.38951226999999999</v>
      </c>
      <c r="Y103" s="33">
        <v>0.34257284999999998</v>
      </c>
      <c r="Z103" s="33" t="s">
        <v>0</v>
      </c>
      <c r="AA103" s="40" t="s">
        <v>0</v>
      </c>
      <c r="AB103" s="40">
        <v>3.1504530082368011E-2</v>
      </c>
      <c r="AC103" s="40">
        <v>8.8893130379792532E-2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0.37450401256646193</v>
      </c>
      <c r="AP103" s="2">
        <f>((AK103-AK$29)*100)/AK$29</f>
        <v>-12.862920260905588</v>
      </c>
    </row>
    <row r="104" spans="1:45" x14ac:dyDescent="0.25">
      <c r="A104" s="31" t="s">
        <v>0</v>
      </c>
      <c r="B104" s="41" t="s">
        <v>0</v>
      </c>
      <c r="C104" s="31" t="s">
        <v>0</v>
      </c>
      <c r="D104" s="31">
        <v>0.49226098000000001</v>
      </c>
      <c r="E104" s="31">
        <v>0.4832611</v>
      </c>
      <c r="F104" s="31">
        <v>0.48761264999999998</v>
      </c>
      <c r="G104" s="31">
        <v>0.49807120999999999</v>
      </c>
      <c r="H104" s="31">
        <v>0.51972390999999996</v>
      </c>
      <c r="I104" s="31">
        <v>0.53557535999999994</v>
      </c>
      <c r="J104" s="31">
        <v>0.54971447000000007</v>
      </c>
      <c r="K104" s="31">
        <v>0.54556185000000001</v>
      </c>
      <c r="L104" s="31">
        <v>0.54261269999999995</v>
      </c>
      <c r="M104" s="31">
        <v>0.48438942000000001</v>
      </c>
      <c r="N104" s="31">
        <v>0.46131080000000002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0.54498152</v>
      </c>
      <c r="T104" s="33">
        <v>0.52008555000000001</v>
      </c>
      <c r="U104" s="33">
        <v>0.50537629000000006</v>
      </c>
      <c r="V104" s="33">
        <v>0.52069498000000003</v>
      </c>
      <c r="W104" s="33">
        <v>0.54047615999999998</v>
      </c>
      <c r="X104" s="33">
        <v>0.49599831</v>
      </c>
      <c r="Y104" s="33">
        <v>0.46596197</v>
      </c>
      <c r="Z104" s="33">
        <v>0.35723037000000002</v>
      </c>
      <c r="AA104" s="40">
        <v>0.27298888999999998</v>
      </c>
      <c r="AB104" s="40">
        <v>0.14366616109642161</v>
      </c>
      <c r="AC104" s="40">
        <v>0.1126465005831184</v>
      </c>
      <c r="AD104" s="40">
        <v>3.5996467099167012E-2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0.43983467907733514</v>
      </c>
      <c r="AP104" s="2">
        <f>((AK104-AK$30)*100)/AK$30</f>
        <v>-13.176462205690976</v>
      </c>
    </row>
    <row r="105" spans="1:45" x14ac:dyDescent="0.25">
      <c r="A105" s="31" t="s">
        <v>0</v>
      </c>
      <c r="B105" s="41" t="s">
        <v>0</v>
      </c>
      <c r="C105" s="31" t="s">
        <v>0</v>
      </c>
      <c r="D105" s="31">
        <v>0.56733275999999999</v>
      </c>
      <c r="E105" s="31">
        <v>0.52923089000000001</v>
      </c>
      <c r="F105" s="31">
        <v>0.53917612000000004</v>
      </c>
      <c r="G105" s="31">
        <v>0.54377326999999998</v>
      </c>
      <c r="H105" s="31">
        <v>0.55082436999999995</v>
      </c>
      <c r="I105" s="31">
        <v>0.56521587000000006</v>
      </c>
      <c r="J105" s="31">
        <v>0.57898084000000005</v>
      </c>
      <c r="K105" s="31">
        <v>0.59277310000000005</v>
      </c>
      <c r="L105" s="31">
        <v>0.59660864000000002</v>
      </c>
      <c r="M105" s="31">
        <v>0.58182683999999996</v>
      </c>
      <c r="N105" s="31">
        <v>0.51023545000000003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0.57975452999999999</v>
      </c>
      <c r="T105" s="33">
        <v>0.56796928000000002</v>
      </c>
      <c r="U105" s="33">
        <v>0.55980728999999996</v>
      </c>
      <c r="V105" s="33">
        <v>0.55360754999999995</v>
      </c>
      <c r="W105" s="33">
        <v>0.56834311000000004</v>
      </c>
      <c r="X105" s="33">
        <v>0.58238572999999993</v>
      </c>
      <c r="Y105" s="33">
        <v>0.55207704999999996</v>
      </c>
      <c r="Z105" s="33" t="s">
        <v>0</v>
      </c>
      <c r="AA105" s="40">
        <v>0.243275306</v>
      </c>
      <c r="AB105" s="40">
        <v>0.15857239179399721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0.52608851938969992</v>
      </c>
      <c r="AP105" s="2">
        <f>((AK105-AK$31)*100)/AK$31</f>
        <v>-9.8804798135896608</v>
      </c>
    </row>
    <row r="106" spans="1:45" x14ac:dyDescent="0.25">
      <c r="A106" s="31" t="s">
        <v>0</v>
      </c>
      <c r="B106" s="41" t="s">
        <v>0</v>
      </c>
      <c r="C106" s="31" t="s">
        <v>0</v>
      </c>
      <c r="D106" s="31">
        <v>0.59942930999999999</v>
      </c>
      <c r="E106" s="31">
        <v>0.58749823999999995</v>
      </c>
      <c r="F106" s="31">
        <v>0.58365850000000008</v>
      </c>
      <c r="G106" s="31">
        <v>0.58932435999999999</v>
      </c>
      <c r="H106" s="31">
        <v>0.59491448000000002</v>
      </c>
      <c r="I106" s="31">
        <v>0.60009661999999997</v>
      </c>
      <c r="J106" s="31">
        <v>0.60693671999999999</v>
      </c>
      <c r="K106" s="31">
        <v>0.61600155999999995</v>
      </c>
      <c r="L106" s="31">
        <v>0.62437411999999992</v>
      </c>
      <c r="M106" s="31">
        <v>0.61822442</v>
      </c>
      <c r="N106" s="31">
        <v>0.55609933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0.61878612999999993</v>
      </c>
      <c r="U106" s="33">
        <v>0.59879819999999995</v>
      </c>
      <c r="V106" s="33">
        <v>0.59812662999999999</v>
      </c>
      <c r="W106" s="33">
        <v>0.59707536999999999</v>
      </c>
      <c r="X106" s="33">
        <v>0.60990012000000005</v>
      </c>
      <c r="Y106" s="33">
        <v>0.59505790000000003</v>
      </c>
      <c r="Z106" s="33">
        <v>0.59379216000000001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0.59933856500000005</v>
      </c>
      <c r="AP106" s="2">
        <f>((AK106-AK$32)*100)/AK$32</f>
        <v>-7.5376438366971517</v>
      </c>
    </row>
    <row r="107" spans="1:45" x14ac:dyDescent="0.25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0.64263817000000001</v>
      </c>
      <c r="F107" s="31">
        <v>0.63892726</v>
      </c>
      <c r="G107" s="31">
        <v>0.64079865999999996</v>
      </c>
      <c r="H107" s="31">
        <v>0.63770148999999998</v>
      </c>
      <c r="I107" s="31">
        <v>0.63816044999999999</v>
      </c>
      <c r="J107" s="31">
        <v>0.6394998300000001</v>
      </c>
      <c r="K107" s="31">
        <v>0.64591198999999999</v>
      </c>
      <c r="L107" s="31">
        <v>0.64855825</v>
      </c>
      <c r="M107" s="31">
        <v>0.65060510999999999</v>
      </c>
      <c r="N107" s="31">
        <v>0.54650089999999996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0.62950150000000005</v>
      </c>
      <c r="V107" s="33">
        <v>0.62473946999999996</v>
      </c>
      <c r="W107" s="33">
        <v>0.61418843999999995</v>
      </c>
      <c r="X107" s="33">
        <v>0.62287520000000007</v>
      </c>
      <c r="Y107" s="33">
        <v>0.59555751000000001</v>
      </c>
      <c r="Z107" s="33">
        <v>0.56263014999999994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0.62367464875</v>
      </c>
      <c r="AP107" s="2">
        <f>((AK107-AK$33)*100)/AK$33</f>
        <v>-7.0825472483506884</v>
      </c>
    </row>
    <row r="108" spans="1:45" x14ac:dyDescent="0.25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0.71262667000000002</v>
      </c>
      <c r="F108" s="27">
        <v>0.72785165000000007</v>
      </c>
      <c r="G108" s="27">
        <v>0.71141979</v>
      </c>
      <c r="H108" s="27">
        <v>0.69342400999999998</v>
      </c>
      <c r="I108" s="27">
        <v>0.7133104400000001</v>
      </c>
      <c r="J108" s="27">
        <v>0.72104042999999995</v>
      </c>
      <c r="K108" s="27">
        <v>0.68186526999999997</v>
      </c>
      <c r="L108" s="27">
        <v>0.66162034999999997</v>
      </c>
      <c r="M108" s="27">
        <v>0.56231523000000005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0.61068736999999995</v>
      </c>
      <c r="V108" s="27">
        <v>0.62655405999999991</v>
      </c>
      <c r="W108" s="27">
        <v>0.59047293000000001</v>
      </c>
      <c r="X108" s="27">
        <v>0.57686850000000001</v>
      </c>
      <c r="Y108" s="27">
        <v>0.57489342999999993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0.65463929499999995</v>
      </c>
      <c r="AP108" s="2">
        <f>((AK108-AK$34)*100)/AK$34</f>
        <v>-6.2919651006476141</v>
      </c>
    </row>
    <row r="109" spans="1:45" x14ac:dyDescent="0.25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0.55270505000000003</v>
      </c>
      <c r="H109" s="27">
        <v>0.54562414999999997</v>
      </c>
      <c r="I109" s="27">
        <v>0.5468329999999999</v>
      </c>
      <c r="J109" s="27">
        <v>0.70320550000000004</v>
      </c>
      <c r="K109" s="27">
        <v>0.53394850999999999</v>
      </c>
      <c r="L109" s="27">
        <v>0.43082114999999999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0.57546306999999997</v>
      </c>
      <c r="V109" s="27">
        <v>0.61044107999999997</v>
      </c>
      <c r="W109" s="27">
        <v>0.52981261999999996</v>
      </c>
      <c r="X109" s="27">
        <v>0.65601692</v>
      </c>
      <c r="Y109" s="27">
        <v>0.51060203000000004</v>
      </c>
      <c r="Z109" s="27">
        <v>0.62050678999999997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0.56799832249999993</v>
      </c>
      <c r="AP109" s="2">
        <f>((AK109-AK$35)*100)/AK$35</f>
        <v>-2.0836685599679594</v>
      </c>
    </row>
    <row r="110" spans="1:45" x14ac:dyDescent="0.25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0.50412907000000007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0.51708968</v>
      </c>
      <c r="U110" s="25">
        <v>0.51883164999999998</v>
      </c>
      <c r="V110" s="25" t="s">
        <v>0</v>
      </c>
      <c r="W110" s="25" t="s">
        <v>0</v>
      </c>
      <c r="X110" s="25">
        <v>0.28532020662548951</v>
      </c>
      <c r="Y110" s="25">
        <v>0.46254286999999999</v>
      </c>
      <c r="Z110" s="25">
        <v>0.38540370000000002</v>
      </c>
      <c r="AA110" s="25">
        <v>0.38039325000000002</v>
      </c>
      <c r="AB110" s="25">
        <v>0.38277844999999999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0.42956110957818622</v>
      </c>
      <c r="AP110" s="22">
        <f>((AK110-AK$36)*100)/AK$36</f>
        <v>-15.449914417260549</v>
      </c>
    </row>
    <row r="111" spans="1:45" x14ac:dyDescent="0.25">
      <c r="A111" s="25">
        <v>0.1956754583584295</v>
      </c>
      <c r="B111" s="26">
        <v>0.193439869486835</v>
      </c>
      <c r="C111" s="25">
        <v>0.189664939911842</v>
      </c>
      <c r="D111" s="25">
        <v>0.19187016073475799</v>
      </c>
      <c r="E111" s="25">
        <v>0.18706353897109701</v>
      </c>
      <c r="F111" s="25">
        <v>0.187175998827079</v>
      </c>
      <c r="G111" s="25">
        <v>0.188089678949864</v>
      </c>
      <c r="H111" s="25">
        <v>0.18843432882460151</v>
      </c>
      <c r="I111" s="25">
        <v>0.18881200893612901</v>
      </c>
      <c r="J111" s="25">
        <v>0.18459125834684401</v>
      </c>
      <c r="K111" s="25">
        <v>0.18497847775398499</v>
      </c>
      <c r="L111" s="25">
        <v>0.182843547217067</v>
      </c>
      <c r="M111" s="25">
        <v>0.18207523706721401</v>
      </c>
      <c r="N111" s="25">
        <v>0.170022625138219</v>
      </c>
      <c r="O111" s="25">
        <v>0.19381315934053001</v>
      </c>
      <c r="P111" s="25">
        <v>0.20117945393211301</v>
      </c>
      <c r="Q111" s="25">
        <v>0.20156280497466</v>
      </c>
      <c r="R111" s="25">
        <v>0.19947239409826201</v>
      </c>
      <c r="S111" s="25">
        <v>0.21397727719609</v>
      </c>
      <c r="T111" s="25">
        <v>0.24427881148556599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0.18319935417324179</v>
      </c>
      <c r="Z111" s="25">
        <v>0.24293985129205001</v>
      </c>
      <c r="AA111" s="25">
        <v>0.22579951139980101</v>
      </c>
      <c r="AB111" s="25">
        <v>0.28278977156700003</v>
      </c>
      <c r="AC111" s="25">
        <v>0.27227983693405</v>
      </c>
      <c r="AD111" s="25">
        <v>0.218635675225059</v>
      </c>
      <c r="AE111" s="25">
        <v>0.22946233691177201</v>
      </c>
      <c r="AF111" s="25">
        <v>0.21131430357863501</v>
      </c>
      <c r="AG111" s="25">
        <v>0.19904609912271801</v>
      </c>
      <c r="AH111" s="25">
        <v>0.20623321181991749</v>
      </c>
      <c r="AI111" s="25">
        <v>0.20504464131433001</v>
      </c>
      <c r="AJ111" s="25">
        <v>0.19381936771844399</v>
      </c>
      <c r="AK111" s="3">
        <f t="shared" si="1"/>
        <v>0.20436203095650632</v>
      </c>
      <c r="AP111" s="22">
        <f>((AK111-AK$37)*100)/AK$37</f>
        <v>-13.444655009520575</v>
      </c>
    </row>
    <row r="112" spans="1:45" x14ac:dyDescent="0.25">
      <c r="A112" t="s">
        <v>64</v>
      </c>
      <c r="AK112" s="17">
        <f>SUM(A76:AJ109)/867</f>
        <v>0.4482109944911149</v>
      </c>
      <c r="AP112" s="23">
        <f>((AK112-AK$38)*100)/AK$38</f>
        <v>-8.3167245764359308</v>
      </c>
      <c r="AQ112" s="24" t="s">
        <v>125</v>
      </c>
    </row>
    <row r="113" spans="1:47" x14ac:dyDescent="0.25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0</v>
      </c>
      <c r="B114" s="26">
        <v>0.39150700999999999</v>
      </c>
      <c r="C114" s="25">
        <v>0.37457995599999999</v>
      </c>
      <c r="D114" s="25">
        <v>0.35238097000000002</v>
      </c>
      <c r="E114" s="25">
        <v>0.60314307</v>
      </c>
      <c r="F114" s="25">
        <v>0.19371155400000001</v>
      </c>
      <c r="G114" s="25">
        <v>0.20565760784000001</v>
      </c>
      <c r="H114" s="25">
        <v>0.19754016867999999</v>
      </c>
      <c r="I114" s="25">
        <v>0.248430073</v>
      </c>
      <c r="J114" s="25">
        <v>0.62244553000000002</v>
      </c>
      <c r="K114" s="25">
        <v>0.26410084</v>
      </c>
      <c r="L114" s="25">
        <v>0.46052932000000002</v>
      </c>
      <c r="M114" s="25">
        <v>0.42350344000000001</v>
      </c>
      <c r="N114" s="25">
        <v>0.46912811999999998</v>
      </c>
      <c r="O114" s="25">
        <v>0.259497437</v>
      </c>
      <c r="P114" s="25">
        <v>0.58558560999999998</v>
      </c>
      <c r="Q114" s="25">
        <v>0.55560228999999994</v>
      </c>
      <c r="R114" s="25">
        <v>0.18137138322400001</v>
      </c>
      <c r="S114" s="25">
        <v>0.16658920321789999</v>
      </c>
      <c r="T114" s="25">
        <v>0.2805662827</v>
      </c>
      <c r="U114" s="25">
        <v>0.34508628000000002</v>
      </c>
      <c r="V114" s="25">
        <v>0.26431243406999999</v>
      </c>
      <c r="W114" s="25">
        <v>0.33663603669999997</v>
      </c>
      <c r="X114" s="25">
        <v>0.30940878820000001</v>
      </c>
      <c r="Y114" s="25">
        <v>0.29338566432787999</v>
      </c>
      <c r="Z114" s="25">
        <v>0.25511220646624999</v>
      </c>
      <c r="AA114" s="25">
        <v>0.27087512030116001</v>
      </c>
      <c r="AB114" s="25">
        <v>0.26892275569252</v>
      </c>
      <c r="AC114" s="25">
        <v>0.28006226011604002</v>
      </c>
      <c r="AD114" s="25">
        <v>0.30401608306000011</v>
      </c>
      <c r="AE114" s="25">
        <v>0.37906417399999998</v>
      </c>
      <c r="AF114" s="25">
        <v>0.39617170000000002</v>
      </c>
      <c r="AG114" s="25">
        <v>0.22315499303328001</v>
      </c>
      <c r="AH114" s="25">
        <v>0.29395833297629997</v>
      </c>
      <c r="AI114" s="25">
        <v>0.41186172999999998</v>
      </c>
      <c r="AJ114" s="25" t="s">
        <v>0</v>
      </c>
      <c r="AK114" s="3">
        <f>AVERAGE(A114:AJ114)</f>
        <v>0.33729113013545087</v>
      </c>
      <c r="AM114" s="6" t="s">
        <v>94</v>
      </c>
      <c r="AO114" s="2">
        <f>SUM(A147:AJ148)/40</f>
        <v>0.2693431361463367</v>
      </c>
      <c r="AP114" s="2">
        <f>((AK114-AK$3)*100)/AK$3</f>
        <v>4.4600570864464713</v>
      </c>
      <c r="AR114" s="6" t="s">
        <v>94</v>
      </c>
      <c r="AS114" s="2"/>
      <c r="AT114" s="2">
        <f>((AO114-AO$3)*100)/AO$3</f>
        <v>-7.2814881390745976</v>
      </c>
    </row>
    <row r="115" spans="1:47" x14ac:dyDescent="0.25">
      <c r="A115" s="27">
        <v>0.64192274999999999</v>
      </c>
      <c r="B115" s="28">
        <v>0.63929388000000009</v>
      </c>
      <c r="C115" s="27">
        <v>0.61063653000000007</v>
      </c>
      <c r="D115" s="27">
        <v>0.59814484000000001</v>
      </c>
      <c r="E115" s="27">
        <v>0.57149139000000004</v>
      </c>
      <c r="F115" s="27">
        <v>0.48260597999999999</v>
      </c>
      <c r="G115" s="27">
        <v>0.48508427999999998</v>
      </c>
      <c r="H115" s="27">
        <v>0.46901254999999997</v>
      </c>
      <c r="I115" s="27">
        <v>0.51754685</v>
      </c>
      <c r="J115" s="27">
        <v>0.52488597999999997</v>
      </c>
      <c r="K115" s="27">
        <v>0.53004402000000006</v>
      </c>
      <c r="L115" s="27">
        <v>0.53466099</v>
      </c>
      <c r="M115" s="27">
        <v>0.53216507000000002</v>
      </c>
      <c r="N115" s="27">
        <v>0.53414133999999991</v>
      </c>
      <c r="O115" s="27">
        <v>0.52790858000000007</v>
      </c>
      <c r="P115" s="27">
        <v>0.52609864000000006</v>
      </c>
      <c r="Q115" s="27">
        <v>0.49137597</v>
      </c>
      <c r="R115" s="27">
        <v>0.44886011999999997</v>
      </c>
      <c r="S115" s="27">
        <v>0.41202899999999998</v>
      </c>
      <c r="T115" s="27">
        <v>0.5253436600000001</v>
      </c>
      <c r="U115" s="27">
        <v>0.52788135000000003</v>
      </c>
      <c r="V115" s="27">
        <v>0.48637766999999998</v>
      </c>
      <c r="W115" s="27">
        <v>0.49864446000000001</v>
      </c>
      <c r="X115" s="27">
        <v>0.52991045000000003</v>
      </c>
      <c r="Y115" s="27">
        <v>0.57360568000000001</v>
      </c>
      <c r="Z115" s="27">
        <v>0.6761338400000001</v>
      </c>
      <c r="AA115" s="27">
        <v>0.69639691999999997</v>
      </c>
      <c r="AB115" s="27">
        <v>0.60749600000000004</v>
      </c>
      <c r="AC115" s="27">
        <v>0.57883054</v>
      </c>
      <c r="AD115" s="27">
        <v>0.64454317999999999</v>
      </c>
      <c r="AE115" s="27">
        <v>0.78011757000000004</v>
      </c>
      <c r="AF115" s="27">
        <v>0.83506246000000006</v>
      </c>
      <c r="AG115" s="27">
        <v>0.61019968000000002</v>
      </c>
      <c r="AH115" s="27">
        <v>0.60917133999999995</v>
      </c>
      <c r="AI115" s="27">
        <v>0.56051101999999997</v>
      </c>
      <c r="AJ115" s="27">
        <v>0.59776619999999991</v>
      </c>
      <c r="AK115" s="3">
        <f t="shared" ref="AK115:AK178" si="2">AVERAGE(A115:AJ115)</f>
        <v>0.5671083549999999</v>
      </c>
      <c r="AM115" s="6" t="s">
        <v>116</v>
      </c>
      <c r="AO115" s="2">
        <f>SUM(A113:AJ114)/34</f>
        <v>0.33729113013545087</v>
      </c>
      <c r="AP115" s="2">
        <f>((AK115-AK$4)*100)/AK$4</f>
        <v>-2.5093683826094875</v>
      </c>
      <c r="AR115" s="6" t="s">
        <v>116</v>
      </c>
      <c r="AS115" s="2"/>
      <c r="AT115" s="1">
        <f>((AO115-AO$4)*100)/AO$4</f>
        <v>4.4600570864464713</v>
      </c>
    </row>
    <row r="116" spans="1:47" x14ac:dyDescent="0.25">
      <c r="A116" s="27">
        <v>0.70898267999999998</v>
      </c>
      <c r="B116" s="28">
        <v>0.68963584</v>
      </c>
      <c r="C116" s="27">
        <v>0.66455653000000003</v>
      </c>
      <c r="D116" s="27">
        <v>0.66185019999999994</v>
      </c>
      <c r="E116" s="27">
        <v>0.64429495000000003</v>
      </c>
      <c r="F116" s="27">
        <v>0.62041397999999992</v>
      </c>
      <c r="G116" s="27">
        <v>0.60692780999999996</v>
      </c>
      <c r="H116" s="27">
        <v>0.61968316000000001</v>
      </c>
      <c r="I116" s="27">
        <v>0.65776583</v>
      </c>
      <c r="J116" s="27">
        <v>0.68140009000000001</v>
      </c>
      <c r="K116" s="27">
        <v>0.69243239999999995</v>
      </c>
      <c r="L116" s="27">
        <v>0.68853160000000002</v>
      </c>
      <c r="M116" s="27">
        <v>0.68322254000000004</v>
      </c>
      <c r="N116" s="27">
        <v>0.67807218000000002</v>
      </c>
      <c r="O116" s="27">
        <v>0.66650763000000002</v>
      </c>
      <c r="P116" s="27">
        <v>0.64980715</v>
      </c>
      <c r="Q116" s="27">
        <v>0.63978678</v>
      </c>
      <c r="R116" s="27">
        <v>0.61228863</v>
      </c>
      <c r="S116" s="27">
        <v>0.54909578999999997</v>
      </c>
      <c r="T116" s="27">
        <v>0.58732038999999991</v>
      </c>
      <c r="U116" s="27">
        <v>0.6662571100000001</v>
      </c>
      <c r="V116" s="27">
        <v>0.7440148900000001</v>
      </c>
      <c r="W116" s="27">
        <v>0.77214117000000004</v>
      </c>
      <c r="X116" s="27">
        <v>0.77883586000000005</v>
      </c>
      <c r="Y116" s="27">
        <v>0.78512778999999999</v>
      </c>
      <c r="Z116" s="27">
        <v>0.79258589999999995</v>
      </c>
      <c r="AA116" s="27">
        <v>0.78153402000000005</v>
      </c>
      <c r="AB116" s="27">
        <v>0.7623432</v>
      </c>
      <c r="AC116" s="27">
        <v>0.74695636999999993</v>
      </c>
      <c r="AD116" s="27">
        <v>0.75850481000000003</v>
      </c>
      <c r="AE116" s="27">
        <v>0.77474683999999994</v>
      </c>
      <c r="AF116" s="27">
        <v>0.76611125999999996</v>
      </c>
      <c r="AG116" s="27">
        <v>0.75151866000000001</v>
      </c>
      <c r="AH116" s="27">
        <v>0.75396622000000002</v>
      </c>
      <c r="AI116" s="27">
        <v>0.73624959999999995</v>
      </c>
      <c r="AJ116" s="27">
        <v>0.72026579999999996</v>
      </c>
      <c r="AK116" s="3">
        <f t="shared" si="2"/>
        <v>0.69704821277777762</v>
      </c>
      <c r="AM116" s="10" t="s">
        <v>94</v>
      </c>
      <c r="AO116" s="2">
        <f>SUM(A145:AJ146)/26</f>
        <v>0.62694627230769229</v>
      </c>
      <c r="AP116" s="2">
        <f>((AK116-AK$5)*100)/AK$5</f>
        <v>-2.5709380653073248</v>
      </c>
      <c r="AR116" s="10" t="s">
        <v>94</v>
      </c>
      <c r="AS116" s="2"/>
      <c r="AT116" s="1">
        <f>((AO116-AO$5)*100)/AO$5</f>
        <v>-2.6326803897461271</v>
      </c>
    </row>
    <row r="117" spans="1:47" x14ac:dyDescent="0.25">
      <c r="A117" s="29">
        <v>0.66141479999999997</v>
      </c>
      <c r="B117" s="30">
        <v>0.65261108000000001</v>
      </c>
      <c r="C117" s="29">
        <v>0.63135196999999998</v>
      </c>
      <c r="D117" s="29">
        <v>0.63750715000000002</v>
      </c>
      <c r="E117" s="31">
        <v>0.63373459999999993</v>
      </c>
      <c r="F117" s="31">
        <v>0.61754357000000004</v>
      </c>
      <c r="G117" s="31">
        <v>0.6215044999999999</v>
      </c>
      <c r="H117" s="31">
        <v>0.61930492999999998</v>
      </c>
      <c r="I117" s="31">
        <v>0.6444685</v>
      </c>
      <c r="J117" s="31">
        <v>0.65611058999999994</v>
      </c>
      <c r="K117" s="31">
        <v>0.65314006000000002</v>
      </c>
      <c r="L117" s="31">
        <v>0.64566729999999994</v>
      </c>
      <c r="M117" s="31">
        <v>0.63940202999999995</v>
      </c>
      <c r="N117" s="31">
        <v>0.63797283000000005</v>
      </c>
      <c r="O117" s="31">
        <v>0.63417399000000008</v>
      </c>
      <c r="P117" s="31">
        <v>0.62684564999999992</v>
      </c>
      <c r="Q117" s="32">
        <v>0.61713225000000005</v>
      </c>
      <c r="R117" s="32">
        <v>0.61152297999999994</v>
      </c>
      <c r="S117" s="33">
        <v>0.57020389999999999</v>
      </c>
      <c r="T117" s="33" t="s">
        <v>0</v>
      </c>
      <c r="U117" s="33">
        <v>0.72933837000000001</v>
      </c>
      <c r="V117" s="33">
        <v>0.74683264000000005</v>
      </c>
      <c r="W117" s="33">
        <v>0.75501030999999996</v>
      </c>
      <c r="X117" s="33">
        <v>0.75320283999999993</v>
      </c>
      <c r="Y117" s="33">
        <v>0.75202298000000001</v>
      </c>
      <c r="Z117" s="33">
        <v>0.74715472999999999</v>
      </c>
      <c r="AA117" s="33">
        <v>0.72286326000000001</v>
      </c>
      <c r="AB117" s="33">
        <v>0.70948418000000002</v>
      </c>
      <c r="AC117" s="29">
        <v>0.69947848000000001</v>
      </c>
      <c r="AD117" s="29">
        <v>0.69720453000000004</v>
      </c>
      <c r="AE117" s="29">
        <v>0.71283012000000001</v>
      </c>
      <c r="AF117" s="29">
        <v>0.71820489999999992</v>
      </c>
      <c r="AG117" s="29">
        <v>0.68173412</v>
      </c>
      <c r="AH117" s="29">
        <v>0.68038719999999997</v>
      </c>
      <c r="AI117" s="29">
        <v>0.66777088999999989</v>
      </c>
      <c r="AJ117" s="29">
        <v>0.66998807999999999</v>
      </c>
      <c r="AK117" s="3">
        <f t="shared" si="2"/>
        <v>0.6701462945714286</v>
      </c>
      <c r="AM117" s="10" t="s">
        <v>116</v>
      </c>
      <c r="AO117" s="2">
        <f>SUM(A115:AJ116)/72</f>
        <v>0.63207828388888898</v>
      </c>
      <c r="AP117" s="2">
        <f>((AK117-AK$6)*100)/AK$6</f>
        <v>-3.0567895720698375</v>
      </c>
      <c r="AR117" s="10" t="s">
        <v>116</v>
      </c>
      <c r="AS117" s="2"/>
      <c r="AT117" s="1">
        <f>((AO117-AO$6)*100)/AO$6</f>
        <v>-2.5433271507369875</v>
      </c>
    </row>
    <row r="118" spans="1:47" x14ac:dyDescent="0.25">
      <c r="A118" s="29">
        <v>0.63574579000000009</v>
      </c>
      <c r="B118" s="30">
        <v>0.63758090000000001</v>
      </c>
      <c r="C118" s="29">
        <v>0.63169807</v>
      </c>
      <c r="D118" s="29">
        <v>0.62700043999999999</v>
      </c>
      <c r="E118" s="31">
        <v>0.61429982999999999</v>
      </c>
      <c r="F118" s="31">
        <v>0.58921075000000001</v>
      </c>
      <c r="G118" s="31">
        <v>0.57450305000000002</v>
      </c>
      <c r="H118" s="31">
        <v>0.55063311000000004</v>
      </c>
      <c r="I118" s="31">
        <v>0.57202559999999991</v>
      </c>
      <c r="J118" s="31">
        <v>0.57118475000000002</v>
      </c>
      <c r="K118" s="31">
        <v>0.5785803100000001</v>
      </c>
      <c r="L118" s="31">
        <v>0.58337486999999999</v>
      </c>
      <c r="M118" s="31">
        <v>0.58813643000000004</v>
      </c>
      <c r="N118" s="31">
        <v>0.59507297000000003</v>
      </c>
      <c r="O118" s="31">
        <v>0.60112202000000003</v>
      </c>
      <c r="P118" s="31">
        <v>0.60265874000000008</v>
      </c>
      <c r="Q118" s="32">
        <v>0.60725978000000003</v>
      </c>
      <c r="R118" s="32">
        <v>0.61181722000000005</v>
      </c>
      <c r="S118" s="33">
        <v>0.57555244999999999</v>
      </c>
      <c r="T118" s="33" t="s">
        <v>0</v>
      </c>
      <c r="U118" s="33">
        <v>0.70687378000000001</v>
      </c>
      <c r="V118" s="33">
        <v>0.71207749999999992</v>
      </c>
      <c r="W118" s="33">
        <v>0.71509884999999995</v>
      </c>
      <c r="X118" s="33">
        <v>0.70679708000000008</v>
      </c>
      <c r="Y118" s="33">
        <v>0.70295481999999998</v>
      </c>
      <c r="Z118" s="33">
        <v>0.69056032000000001</v>
      </c>
      <c r="AA118" s="33">
        <v>0.68036736999999992</v>
      </c>
      <c r="AB118" s="33">
        <v>0.68054980000000009</v>
      </c>
      <c r="AC118" s="29">
        <v>0.65971678</v>
      </c>
      <c r="AD118" s="29">
        <v>0.62544405999999997</v>
      </c>
      <c r="AE118" s="29">
        <v>0.62468135000000002</v>
      </c>
      <c r="AF118" s="29">
        <v>0.64460549999999994</v>
      </c>
      <c r="AG118" s="29">
        <v>0.62131252000000003</v>
      </c>
      <c r="AH118" s="29">
        <v>0.62526583999999996</v>
      </c>
      <c r="AI118" s="29">
        <v>0.62303316000000009</v>
      </c>
      <c r="AJ118" s="29">
        <v>0.63071728000000005</v>
      </c>
      <c r="AK118" s="3">
        <f t="shared" si="2"/>
        <v>0.62850037400000003</v>
      </c>
      <c r="AM118" s="11" t="s">
        <v>99</v>
      </c>
      <c r="AO118" s="2">
        <f>SUM(A140:R144)/56</f>
        <v>0.55087293607142862</v>
      </c>
      <c r="AP118" s="2">
        <f>((AK118-AK$7)*100)/AK$7</f>
        <v>-3.9571382367717987</v>
      </c>
      <c r="AR118" s="11" t="s">
        <v>99</v>
      </c>
      <c r="AS118" s="2"/>
      <c r="AT118" s="1">
        <f>((AO118-AO$7)*100)/AO$7</f>
        <v>-5.6256809364828531</v>
      </c>
    </row>
    <row r="119" spans="1:47" x14ac:dyDescent="0.25">
      <c r="A119" s="29">
        <v>0.6278413599999999</v>
      </c>
      <c r="B119" s="30">
        <v>0.61453530000000001</v>
      </c>
      <c r="C119" s="29">
        <v>0.58277833999999995</v>
      </c>
      <c r="D119" s="29">
        <v>0.55760816000000002</v>
      </c>
      <c r="E119" s="31">
        <v>0.55964670000000005</v>
      </c>
      <c r="F119" s="31">
        <v>0.54499645000000008</v>
      </c>
      <c r="G119" s="31">
        <v>0.53074274999999993</v>
      </c>
      <c r="H119" s="31">
        <v>0.51823421999999997</v>
      </c>
      <c r="I119" s="31">
        <v>0.51597057999999996</v>
      </c>
      <c r="J119" s="31">
        <v>0.50999806000000003</v>
      </c>
      <c r="K119" s="31">
        <v>0.52295557999999998</v>
      </c>
      <c r="L119" s="31">
        <v>0.53634203999999996</v>
      </c>
      <c r="M119" s="31">
        <v>0.54421279</v>
      </c>
      <c r="N119" s="31">
        <v>0.55266564000000007</v>
      </c>
      <c r="O119" s="31">
        <v>0.56563507999999996</v>
      </c>
      <c r="P119" s="31">
        <v>0.57203046999999996</v>
      </c>
      <c r="Q119" s="32">
        <v>0.58220432999999994</v>
      </c>
      <c r="R119" s="32">
        <v>0.58518749000000003</v>
      </c>
      <c r="S119" s="33">
        <v>0.56606704000000008</v>
      </c>
      <c r="T119" s="33" t="s">
        <v>0</v>
      </c>
      <c r="U119" s="33">
        <v>0.62627233999999998</v>
      </c>
      <c r="V119" s="33">
        <v>0.6060813599999999</v>
      </c>
      <c r="W119" s="33">
        <v>0.61670014000000006</v>
      </c>
      <c r="X119" s="33">
        <v>0.62636603000000002</v>
      </c>
      <c r="Y119" s="33">
        <v>0.62231360000000002</v>
      </c>
      <c r="Z119" s="33">
        <v>0.62478444</v>
      </c>
      <c r="AA119" s="33">
        <v>0.62905772000000004</v>
      </c>
      <c r="AB119" s="33">
        <v>0.63660410000000001</v>
      </c>
      <c r="AC119" s="29">
        <v>0.61886135999999992</v>
      </c>
      <c r="AD119" s="29">
        <v>0.54571844000000003</v>
      </c>
      <c r="AE119" s="29">
        <v>0.53621352</v>
      </c>
      <c r="AF119" s="29">
        <v>0.55579139999999994</v>
      </c>
      <c r="AG119" s="29">
        <v>0.56144426000000003</v>
      </c>
      <c r="AH119" s="29">
        <v>0.57994520999999999</v>
      </c>
      <c r="AI119" s="29">
        <v>0.60070917000000001</v>
      </c>
      <c r="AJ119" s="29">
        <v>0.62040246999999993</v>
      </c>
      <c r="AK119" s="3">
        <f t="shared" si="2"/>
        <v>0.57705479828571438</v>
      </c>
      <c r="AM119" s="11" t="s">
        <v>102</v>
      </c>
      <c r="AO119" s="2">
        <f>SUM(E117:R121)/68</f>
        <v>0.52294831316176493</v>
      </c>
      <c r="AP119" s="2">
        <f>((AK119-AK$8)*100)/AK$8</f>
        <v>-4.5972289503773451</v>
      </c>
      <c r="AR119" s="11" t="s">
        <v>102</v>
      </c>
      <c r="AS119" s="2"/>
      <c r="AT119" s="1">
        <f>((AO119-AO$8)*100)/AO$8</f>
        <v>-4.9725589064309954</v>
      </c>
    </row>
    <row r="120" spans="1:47" x14ac:dyDescent="0.25">
      <c r="A120" s="29">
        <v>0.57227326999999995</v>
      </c>
      <c r="B120" s="30">
        <v>0.55617957000000007</v>
      </c>
      <c r="C120" s="29">
        <v>0.51282711000000003</v>
      </c>
      <c r="D120" s="29">
        <v>0.50246057</v>
      </c>
      <c r="E120" s="31" t="s">
        <v>0</v>
      </c>
      <c r="F120" s="31">
        <v>0.51582383999999992</v>
      </c>
      <c r="G120" s="31">
        <v>0.49927764000000002</v>
      </c>
      <c r="H120" s="31">
        <v>0.47238964999999999</v>
      </c>
      <c r="I120" s="31">
        <v>0.46819422999999999</v>
      </c>
      <c r="J120" s="31">
        <v>0.46569855999999998</v>
      </c>
      <c r="K120" s="31">
        <v>0.47461745999999988</v>
      </c>
      <c r="L120" s="31">
        <v>0.48573188</v>
      </c>
      <c r="M120" s="31">
        <v>0.49354825000000002</v>
      </c>
      <c r="N120" s="31">
        <v>0.50548841</v>
      </c>
      <c r="O120" s="31">
        <v>0.51582380999999999</v>
      </c>
      <c r="P120" s="31">
        <v>0.52645470000000005</v>
      </c>
      <c r="Q120" s="32">
        <v>0.53632329999999995</v>
      </c>
      <c r="R120" s="32">
        <v>0.53628463999999998</v>
      </c>
      <c r="S120" s="33">
        <v>0.48952483000000002</v>
      </c>
      <c r="T120" s="33" t="s">
        <v>0</v>
      </c>
      <c r="U120" s="33">
        <v>0.61121992000000003</v>
      </c>
      <c r="V120" s="33">
        <v>0.5415899999999999</v>
      </c>
      <c r="W120" s="33">
        <v>0.53485741000000009</v>
      </c>
      <c r="X120" s="33">
        <v>0.54868265999999999</v>
      </c>
      <c r="Y120" s="33">
        <v>0.56461313000000002</v>
      </c>
      <c r="Z120" s="33">
        <v>0.57795751000000006</v>
      </c>
      <c r="AA120" s="33">
        <v>0.58973962999999996</v>
      </c>
      <c r="AB120" s="33">
        <v>0.59170981999999994</v>
      </c>
      <c r="AC120" s="29">
        <v>0.64458702000000001</v>
      </c>
      <c r="AD120" s="29">
        <v>0.49347859999999999</v>
      </c>
      <c r="AE120" s="29">
        <v>0.47851789999999989</v>
      </c>
      <c r="AF120" s="29">
        <v>0.48970385</v>
      </c>
      <c r="AG120" s="29">
        <v>0.51700674999999996</v>
      </c>
      <c r="AH120" s="29">
        <v>0.55216359999999998</v>
      </c>
      <c r="AI120" s="29">
        <v>0.58126567000000007</v>
      </c>
      <c r="AJ120" s="29">
        <v>0.5882229699999999</v>
      </c>
      <c r="AK120" s="3">
        <f t="shared" si="2"/>
        <v>0.53041876941176469</v>
      </c>
      <c r="AM120" s="12" t="s">
        <v>105</v>
      </c>
      <c r="AO120" s="2">
        <f>SUM(S140:Z144)/35</f>
        <v>0.55110705199999988</v>
      </c>
      <c r="AP120" s="2">
        <f>((AK120-AK$9)*100)/AK$9</f>
        <v>-5.3294289943011446</v>
      </c>
      <c r="AR120" s="12" t="s">
        <v>105</v>
      </c>
      <c r="AS120" s="2"/>
      <c r="AT120" s="1">
        <f>((AO120-AO$9)*100)/AO$9</f>
        <v>-5.3473575036404828</v>
      </c>
    </row>
    <row r="121" spans="1:47" x14ac:dyDescent="0.25">
      <c r="A121" s="29">
        <v>0.50274160999999995</v>
      </c>
      <c r="B121" s="30">
        <v>0.48766281</v>
      </c>
      <c r="C121" s="29">
        <v>0.39095488</v>
      </c>
      <c r="D121" s="29" t="s">
        <v>0</v>
      </c>
      <c r="E121" s="31" t="s">
        <v>0</v>
      </c>
      <c r="F121" s="31">
        <v>0.48889231</v>
      </c>
      <c r="G121" s="31">
        <v>0.45325829000000001</v>
      </c>
      <c r="H121" s="31">
        <v>0.39522858999999999</v>
      </c>
      <c r="I121" s="31">
        <v>0.34804516000000002</v>
      </c>
      <c r="J121" s="31">
        <v>0.29017316999999998</v>
      </c>
      <c r="K121" s="31">
        <v>0.22926549700000001</v>
      </c>
      <c r="L121" s="31">
        <v>0.212141778</v>
      </c>
      <c r="M121" s="31">
        <v>0.26224303999999998</v>
      </c>
      <c r="N121" s="31">
        <v>0.29980078999999998</v>
      </c>
      <c r="O121" s="31">
        <v>0.32515149999999998</v>
      </c>
      <c r="P121" s="31">
        <v>0.34204720999999999</v>
      </c>
      <c r="Q121" s="32">
        <v>0.32727722999999997</v>
      </c>
      <c r="R121" s="32">
        <v>0.35207896999999999</v>
      </c>
      <c r="S121" s="33">
        <v>0.41324896</v>
      </c>
      <c r="T121" s="33" t="s">
        <v>0</v>
      </c>
      <c r="U121" s="33" t="s">
        <v>0</v>
      </c>
      <c r="V121" s="33">
        <v>0.49093596000000012</v>
      </c>
      <c r="W121" s="33">
        <v>0.47641625999999998</v>
      </c>
      <c r="X121" s="33">
        <v>0.48693626000000001</v>
      </c>
      <c r="Y121" s="33">
        <v>0.51615465000000005</v>
      </c>
      <c r="Z121" s="33">
        <v>0.52874779999999999</v>
      </c>
      <c r="AA121" s="33">
        <v>0.51559443999999999</v>
      </c>
      <c r="AB121" s="33">
        <v>0.54669782</v>
      </c>
      <c r="AC121" s="29" t="s">
        <v>0</v>
      </c>
      <c r="AD121" s="29">
        <v>0.48798000000000002</v>
      </c>
      <c r="AE121" s="29">
        <v>0.44807768999999997</v>
      </c>
      <c r="AF121" s="29">
        <v>0.36044029999999999</v>
      </c>
      <c r="AG121" s="29">
        <v>0.38033043</v>
      </c>
      <c r="AH121" s="29">
        <v>0.49401179000000012</v>
      </c>
      <c r="AI121" s="29">
        <v>0.51359804999999992</v>
      </c>
      <c r="AJ121" s="29">
        <v>0.50670196000000001</v>
      </c>
      <c r="AK121" s="3">
        <f t="shared" si="2"/>
        <v>0.41525274854838712</v>
      </c>
      <c r="AM121" s="12" t="s">
        <v>108</v>
      </c>
      <c r="AO121" s="2">
        <f>SUM(S117:AB121)/44</f>
        <v>0.61899588659090921</v>
      </c>
      <c r="AP121" s="2">
        <f>((AK121-AK$10)*100)/AK$10</f>
        <v>-7.733083829293121</v>
      </c>
      <c r="AR121" s="12" t="s">
        <v>108</v>
      </c>
      <c r="AS121" s="2"/>
      <c r="AT121" s="1">
        <f>((AO121-AO$10)*100)/AO$10</f>
        <v>-4.6932359300409878</v>
      </c>
    </row>
    <row r="122" spans="1:47" x14ac:dyDescent="0.25">
      <c r="A122" s="29">
        <v>0.42408583999999999</v>
      </c>
      <c r="B122" s="30">
        <v>0.42826652999999998</v>
      </c>
      <c r="C122" s="29" t="s">
        <v>0</v>
      </c>
      <c r="D122" s="29" t="s">
        <v>0</v>
      </c>
      <c r="E122" s="34" t="s">
        <v>0</v>
      </c>
      <c r="F122" s="34">
        <v>0.46288063000000002</v>
      </c>
      <c r="G122" s="34">
        <v>0.38363265000000002</v>
      </c>
      <c r="H122" s="34">
        <v>0.34596723000000001</v>
      </c>
      <c r="I122" s="34">
        <v>0.31593599999999999</v>
      </c>
      <c r="J122" s="34">
        <v>0.27102512000000001</v>
      </c>
      <c r="K122" s="34">
        <v>0.23952106000000001</v>
      </c>
      <c r="L122" s="34">
        <v>0.19307196300000001</v>
      </c>
      <c r="M122" s="34">
        <v>0.17332936339999999</v>
      </c>
      <c r="N122" s="34">
        <v>0.17412259710399999</v>
      </c>
      <c r="O122" s="34">
        <v>0.18000866949</v>
      </c>
      <c r="P122" s="34">
        <v>0.18896068069999999</v>
      </c>
      <c r="Q122" s="34">
        <v>0.21081767200000001</v>
      </c>
      <c r="R122" s="34">
        <v>0.28051769999999998</v>
      </c>
      <c r="S122" s="35">
        <v>0.34603493000000002</v>
      </c>
      <c r="T122" s="35" t="s">
        <v>0</v>
      </c>
      <c r="U122" s="35" t="s">
        <v>0</v>
      </c>
      <c r="V122" s="35">
        <v>0.51016742000000004</v>
      </c>
      <c r="W122" s="35">
        <v>0.46981046999999998</v>
      </c>
      <c r="X122" s="35">
        <v>0.30975881999999999</v>
      </c>
      <c r="Y122" s="35">
        <v>0.30737326999999998</v>
      </c>
      <c r="Z122" s="35">
        <v>0.32975558999999999</v>
      </c>
      <c r="AA122" s="35">
        <v>0.48741585999999998</v>
      </c>
      <c r="AB122" s="35">
        <v>0.52973954000000001</v>
      </c>
      <c r="AC122" s="36" t="s">
        <v>0</v>
      </c>
      <c r="AD122" s="29">
        <v>0.47376689999999999</v>
      </c>
      <c r="AE122" s="29">
        <v>0.4527466</v>
      </c>
      <c r="AF122" s="29">
        <v>0.42714145999999997</v>
      </c>
      <c r="AG122" s="29">
        <v>0.39840271999999999</v>
      </c>
      <c r="AH122" s="29">
        <v>0.40989122</v>
      </c>
      <c r="AI122" s="29">
        <v>0.43039885</v>
      </c>
      <c r="AJ122" s="29">
        <v>0.41057831</v>
      </c>
      <c r="AK122" s="3">
        <f t="shared" si="2"/>
        <v>0.35217085552313332</v>
      </c>
      <c r="AM122" s="14" t="s">
        <v>99</v>
      </c>
      <c r="AO122" s="7">
        <f>(SUM(B131:O139)+SUM(P131:R135))/140</f>
        <v>0.3062368970762207</v>
      </c>
      <c r="AP122" s="2">
        <f>((AK122-AK$11)*100)/AK$11</f>
        <v>-9.1745129650066968</v>
      </c>
      <c r="AR122" s="14" t="s">
        <v>99</v>
      </c>
      <c r="AS122" s="2"/>
      <c r="AT122" s="1">
        <f>((AO122-AO$11)*100)/AO$11</f>
        <v>-7.2946682021509996</v>
      </c>
      <c r="AU122">
        <f>SUM(AT122:AT125)/4</f>
        <v>-8.1159264220136453</v>
      </c>
    </row>
    <row r="123" spans="1:47" x14ac:dyDescent="0.25">
      <c r="A123" s="29">
        <v>0.38242053999999998</v>
      </c>
      <c r="B123" s="30">
        <v>0.37029996999999998</v>
      </c>
      <c r="C123" s="29" t="s">
        <v>0</v>
      </c>
      <c r="D123" s="29" t="s">
        <v>0</v>
      </c>
      <c r="E123" s="34" t="s">
        <v>0</v>
      </c>
      <c r="F123" s="34">
        <v>0.45141353000000001</v>
      </c>
      <c r="G123" s="34">
        <v>0.34648161</v>
      </c>
      <c r="H123" s="34">
        <v>0.27771098999999999</v>
      </c>
      <c r="I123" s="34">
        <v>0.24932734000000001</v>
      </c>
      <c r="J123" s="34">
        <v>0.22193708000000001</v>
      </c>
      <c r="K123" s="34">
        <v>0.209386976</v>
      </c>
      <c r="L123" s="34">
        <v>0.178993772</v>
      </c>
      <c r="M123" s="34">
        <v>0.165260441546</v>
      </c>
      <c r="N123" s="34">
        <v>0.162419176438965</v>
      </c>
      <c r="O123" s="34">
        <v>0.17366772272</v>
      </c>
      <c r="P123" s="34">
        <v>0.19356259000000001</v>
      </c>
      <c r="Q123" s="34">
        <v>0.22768635700000001</v>
      </c>
      <c r="R123" s="34">
        <v>0.25807505400000003</v>
      </c>
      <c r="S123" s="35">
        <v>0.27974093500000002</v>
      </c>
      <c r="T123" s="35" t="s">
        <v>0</v>
      </c>
      <c r="U123" s="35" t="s">
        <v>0</v>
      </c>
      <c r="V123" s="35">
        <v>0.51538170999999999</v>
      </c>
      <c r="W123" s="35">
        <v>0.46240084999999997</v>
      </c>
      <c r="X123" s="35">
        <v>0.29596314000000001</v>
      </c>
      <c r="Y123" s="35">
        <v>0.30822344499999998</v>
      </c>
      <c r="Z123" s="35">
        <v>0.39224199999999998</v>
      </c>
      <c r="AA123" s="35">
        <v>0.50676520000000003</v>
      </c>
      <c r="AB123" s="35">
        <v>0.51827586999999997</v>
      </c>
      <c r="AC123" s="36" t="s">
        <v>0</v>
      </c>
      <c r="AD123" s="29">
        <v>0.47545148999999998</v>
      </c>
      <c r="AE123" s="29">
        <v>0.45216223999999999</v>
      </c>
      <c r="AF123" s="29">
        <v>0.42086516000000002</v>
      </c>
      <c r="AG123" s="29">
        <v>0.41232570000000002</v>
      </c>
      <c r="AH123" s="29">
        <v>0.41229268000000002</v>
      </c>
      <c r="AI123" s="29">
        <v>0.42236797999999998</v>
      </c>
      <c r="AJ123" s="29">
        <v>0.41093840999999998</v>
      </c>
      <c r="AK123" s="3">
        <f t="shared" si="2"/>
        <v>0.3384679986568323</v>
      </c>
      <c r="AM123" s="14" t="s">
        <v>102</v>
      </c>
      <c r="AO123" s="2">
        <f>SUM(E122:R130)/126</f>
        <v>0.29920600536587932</v>
      </c>
      <c r="AP123" s="2">
        <f>((AK123-AK$12)*100)/AK$12</f>
        <v>-9.3862424678133074</v>
      </c>
      <c r="AR123" s="14" t="s">
        <v>102</v>
      </c>
      <c r="AS123" s="2"/>
      <c r="AT123" s="1">
        <f>((AO123-AO$12)*100)/AO$12</f>
        <v>-9.1587830047228902</v>
      </c>
    </row>
    <row r="124" spans="1:47" x14ac:dyDescent="0.25">
      <c r="A124" s="29">
        <v>0.41024699999999997</v>
      </c>
      <c r="B124" s="30">
        <v>0.35897177000000002</v>
      </c>
      <c r="C124" s="29" t="s">
        <v>0</v>
      </c>
      <c r="D124" s="29" t="s">
        <v>0</v>
      </c>
      <c r="E124" s="34" t="s">
        <v>0</v>
      </c>
      <c r="F124" s="34">
        <v>0.43627621999999999</v>
      </c>
      <c r="G124" s="34">
        <v>0.32712138000000002</v>
      </c>
      <c r="H124" s="34">
        <v>0.25311423</v>
      </c>
      <c r="I124" s="34">
        <v>0.17384872400000001</v>
      </c>
      <c r="J124" s="34">
        <v>0.16308932826</v>
      </c>
      <c r="K124" s="34">
        <v>0.17749844000000001</v>
      </c>
      <c r="L124" s="34">
        <v>0.16944250399999999</v>
      </c>
      <c r="M124" s="34">
        <v>0.16290496378649999</v>
      </c>
      <c r="N124" s="34">
        <v>0.17099768460000001</v>
      </c>
      <c r="O124" s="34">
        <v>0.199914018</v>
      </c>
      <c r="P124" s="34">
        <v>0.22440253299999999</v>
      </c>
      <c r="Q124" s="34">
        <v>0.25116216000000002</v>
      </c>
      <c r="R124" s="34">
        <v>0.26888385999999997</v>
      </c>
      <c r="S124" s="35">
        <v>0.24574261</v>
      </c>
      <c r="T124" s="35" t="s">
        <v>0</v>
      </c>
      <c r="U124" s="35" t="s">
        <v>0</v>
      </c>
      <c r="V124" s="35" t="s">
        <v>0</v>
      </c>
      <c r="W124" s="35">
        <v>0.43504764000000001</v>
      </c>
      <c r="X124" s="35">
        <v>0.34197833</v>
      </c>
      <c r="Y124" s="35">
        <v>0.33954071000000002</v>
      </c>
      <c r="Z124" s="35">
        <v>0.40735249000000001</v>
      </c>
      <c r="AA124" s="35">
        <v>0.49907390000000013</v>
      </c>
      <c r="AB124" s="35" t="s">
        <v>0</v>
      </c>
      <c r="AC124" s="36" t="s">
        <v>0</v>
      </c>
      <c r="AD124" s="29">
        <v>0.49055131000000002</v>
      </c>
      <c r="AE124" s="29">
        <v>0.45816352999999999</v>
      </c>
      <c r="AF124" s="29">
        <v>0.44012902999999998</v>
      </c>
      <c r="AG124" s="29">
        <v>0.43016693</v>
      </c>
      <c r="AH124" s="29">
        <v>0.44482421</v>
      </c>
      <c r="AI124" s="29">
        <v>0.45542877999999998</v>
      </c>
      <c r="AJ124" s="29">
        <v>0.44594229000000002</v>
      </c>
      <c r="AK124" s="3">
        <f t="shared" si="2"/>
        <v>0.32792202055880354</v>
      </c>
      <c r="AM124" s="15" t="s">
        <v>105</v>
      </c>
      <c r="AO124" s="2">
        <f>(SUM(S131:AB139)+SUM(P136:R139))/67</f>
        <v>0.37699081804477613</v>
      </c>
      <c r="AP124" s="2">
        <f>((AK124-AK$13)*100)/AK$13</f>
        <v>-9.0158701670339578</v>
      </c>
      <c r="AR124" s="15" t="s">
        <v>105</v>
      </c>
      <c r="AS124" s="2"/>
      <c r="AT124" s="1">
        <f>((AO124-AO$13)*100)/AO$13</f>
        <v>-9.2377236713390172</v>
      </c>
    </row>
    <row r="125" spans="1:47" x14ac:dyDescent="0.25">
      <c r="A125" s="29">
        <v>0.4471793</v>
      </c>
      <c r="B125" s="30">
        <v>0.39271387000000002</v>
      </c>
      <c r="C125" s="29" t="s">
        <v>0</v>
      </c>
      <c r="D125" s="29" t="s">
        <v>0</v>
      </c>
      <c r="E125" s="34">
        <v>0.42626247</v>
      </c>
      <c r="F125" s="34">
        <v>0.44513103999999998</v>
      </c>
      <c r="G125" s="34">
        <v>0.35300905999999999</v>
      </c>
      <c r="H125" s="34">
        <v>0.26875936</v>
      </c>
      <c r="I125" s="34">
        <v>0.16454162298141839</v>
      </c>
      <c r="J125" s="34">
        <v>0.16239144389169449</v>
      </c>
      <c r="K125" s="34">
        <v>0.1549023417169717</v>
      </c>
      <c r="L125" s="34">
        <v>0.1483985015107587</v>
      </c>
      <c r="M125" s="34">
        <v>0.18002952999999999</v>
      </c>
      <c r="N125" s="34">
        <v>0.21125822599999999</v>
      </c>
      <c r="O125" s="34">
        <v>0.25346570000000002</v>
      </c>
      <c r="P125" s="34">
        <v>0.28719239000000002</v>
      </c>
      <c r="Q125" s="34">
        <v>0.30597259599999999</v>
      </c>
      <c r="R125" s="34">
        <v>0.38685414000000001</v>
      </c>
      <c r="S125" s="35">
        <v>0.33990485999999998</v>
      </c>
      <c r="T125" s="35" t="s">
        <v>0</v>
      </c>
      <c r="U125" s="35" t="s">
        <v>0</v>
      </c>
      <c r="V125" s="35" t="s">
        <v>0</v>
      </c>
      <c r="W125" s="35">
        <v>0.43121770999999998</v>
      </c>
      <c r="X125" s="35">
        <v>0.39704961999999999</v>
      </c>
      <c r="Y125" s="35">
        <v>0.40309013999999999</v>
      </c>
      <c r="Z125" s="35">
        <v>0.44372130999999998</v>
      </c>
      <c r="AA125" s="35">
        <v>0.48451667999999998</v>
      </c>
      <c r="AB125" s="35" t="s">
        <v>0</v>
      </c>
      <c r="AC125" s="36" t="s">
        <v>0</v>
      </c>
      <c r="AD125" s="29" t="s">
        <v>0</v>
      </c>
      <c r="AE125" s="29">
        <v>0.44064151000000001</v>
      </c>
      <c r="AF125" s="29">
        <v>0.44738231000000001</v>
      </c>
      <c r="AG125" s="29">
        <v>0.45313303999999999</v>
      </c>
      <c r="AH125" s="29">
        <v>0.44416539999999999</v>
      </c>
      <c r="AI125" s="29">
        <v>0.44415586000000001</v>
      </c>
      <c r="AJ125" s="29">
        <v>0.44480930000000002</v>
      </c>
      <c r="AK125" s="3">
        <f>AVERAGE(A125:AJ125)</f>
        <v>0.34863747614645862</v>
      </c>
      <c r="AM125" s="15" t="s">
        <v>108</v>
      </c>
      <c r="AO125" s="2">
        <f>SUM(S122:AB130)/54</f>
        <v>0.42729228277777787</v>
      </c>
      <c r="AP125" s="1">
        <f>((AK125-AK$14)*100)/AK$14</f>
        <v>-7.9177218464571375</v>
      </c>
      <c r="AR125" s="15" t="s">
        <v>108</v>
      </c>
      <c r="AS125" s="2"/>
      <c r="AT125" s="1">
        <f>((AO125-AO$14)*100)/AO$14</f>
        <v>-6.7725308098416734</v>
      </c>
    </row>
    <row r="126" spans="1:47" x14ac:dyDescent="0.25">
      <c r="A126" s="29">
        <v>0.43933345000000001</v>
      </c>
      <c r="B126" s="30">
        <v>0.41386225999999998</v>
      </c>
      <c r="C126" s="29" t="s">
        <v>0</v>
      </c>
      <c r="D126" s="29" t="s">
        <v>0</v>
      </c>
      <c r="E126" s="34">
        <v>0.43009764</v>
      </c>
      <c r="F126" s="34">
        <v>0.41514088999999998</v>
      </c>
      <c r="G126" s="34">
        <v>0.37773776999999997</v>
      </c>
      <c r="H126" s="34">
        <v>0.21833759999999999</v>
      </c>
      <c r="I126" s="34">
        <v>0.191303373</v>
      </c>
      <c r="J126" s="34">
        <v>0.152806270405793</v>
      </c>
      <c r="K126" s="34">
        <v>0.15634955102300099</v>
      </c>
      <c r="L126" s="34">
        <v>0.17292656936</v>
      </c>
      <c r="M126" s="34">
        <v>0.224024952</v>
      </c>
      <c r="N126" s="34">
        <v>0.26998464</v>
      </c>
      <c r="O126" s="34">
        <v>0.31851447999999999</v>
      </c>
      <c r="P126" s="34">
        <v>0.35968879999999998</v>
      </c>
      <c r="Q126" s="34">
        <v>0.38730726999999998</v>
      </c>
      <c r="R126" s="34">
        <v>0.46882386999999998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0.44725798</v>
      </c>
      <c r="X126" s="35">
        <v>0.43475125999999997</v>
      </c>
      <c r="Y126" s="35">
        <v>0.46303722000000003</v>
      </c>
      <c r="Z126" s="35">
        <v>0.46953632999999989</v>
      </c>
      <c r="AA126" s="35">
        <v>0.48686294000000002</v>
      </c>
      <c r="AB126" s="35" t="s">
        <v>0</v>
      </c>
      <c r="AC126" s="36" t="s">
        <v>0</v>
      </c>
      <c r="AD126" s="29" t="s">
        <v>0</v>
      </c>
      <c r="AE126" s="29">
        <v>0.42845469000000003</v>
      </c>
      <c r="AF126" s="29">
        <v>0.44240832000000002</v>
      </c>
      <c r="AG126" s="29">
        <v>0.44357984</v>
      </c>
      <c r="AH126" s="29">
        <v>0.44632302000000001</v>
      </c>
      <c r="AI126" s="29">
        <v>0.45208226000000001</v>
      </c>
      <c r="AJ126" s="29">
        <v>0.45289259999999998</v>
      </c>
      <c r="AK126" s="3">
        <f t="shared" si="2"/>
        <v>0.36901577206625152</v>
      </c>
      <c r="AM126" s="16" t="s">
        <v>117</v>
      </c>
      <c r="AO126" s="7">
        <f>(SUM(AC117:AJ139)+SUM(A117:D130))/173</f>
        <v>0.48192194919075132</v>
      </c>
      <c r="AP126" s="2">
        <f>((AK126-AK$15)*100)/AK$15</f>
        <v>-7.0439220938868079</v>
      </c>
      <c r="AR126" s="16" t="s">
        <v>117</v>
      </c>
      <c r="AS126" s="2"/>
      <c r="AT126" s="1">
        <f>((AO126-AO$15)*100)/AO$15</f>
        <v>-5.1704096820472154</v>
      </c>
    </row>
    <row r="127" spans="1:47" x14ac:dyDescent="0.25">
      <c r="A127" s="29">
        <v>0.46225737</v>
      </c>
      <c r="B127" s="30">
        <v>0.40654518000000001</v>
      </c>
      <c r="C127" s="29" t="s">
        <v>0</v>
      </c>
      <c r="D127" s="29" t="s">
        <v>0</v>
      </c>
      <c r="E127" s="34">
        <v>0.40835303000000001</v>
      </c>
      <c r="F127" s="34">
        <v>0.39647706999999999</v>
      </c>
      <c r="G127" s="34">
        <v>0.36941832000000002</v>
      </c>
      <c r="H127" s="34">
        <v>0.29892980000000002</v>
      </c>
      <c r="I127" s="34">
        <v>0.19229792300000001</v>
      </c>
      <c r="J127" s="34">
        <v>0.16277559038326181</v>
      </c>
      <c r="K127" s="34">
        <v>0.15158154031342261</v>
      </c>
      <c r="L127" s="34">
        <v>0.16744585046900831</v>
      </c>
      <c r="M127" s="34">
        <v>0.221323565</v>
      </c>
      <c r="N127" s="34">
        <v>0.30707563999999998</v>
      </c>
      <c r="O127" s="34">
        <v>0.36963951</v>
      </c>
      <c r="P127" s="34">
        <v>0.42432807</v>
      </c>
      <c r="Q127" s="34">
        <v>0.46656462999999998</v>
      </c>
      <c r="R127" s="34">
        <v>0.48152602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0.45094862000000002</v>
      </c>
      <c r="X127" s="35">
        <v>0.45816707000000001</v>
      </c>
      <c r="Y127" s="35">
        <v>0.46419760999999998</v>
      </c>
      <c r="Z127" s="35">
        <v>0.46483254000000002</v>
      </c>
      <c r="AA127" s="35">
        <v>0.47699165999999998</v>
      </c>
      <c r="AB127" s="35" t="s">
        <v>0</v>
      </c>
      <c r="AC127" s="36" t="s">
        <v>0</v>
      </c>
      <c r="AD127" s="29" t="s">
        <v>0</v>
      </c>
      <c r="AE127" s="29">
        <v>0.43532975000000002</v>
      </c>
      <c r="AF127" s="29">
        <v>0.44267700999999998</v>
      </c>
      <c r="AG127" s="29">
        <v>0.42535848999999998</v>
      </c>
      <c r="AH127" s="29">
        <v>0.43510112000000001</v>
      </c>
      <c r="AI127" s="29">
        <v>0.44712837</v>
      </c>
      <c r="AJ127" s="29">
        <v>0.45783868000000011</v>
      </c>
      <c r="AK127" s="3">
        <f t="shared" si="2"/>
        <v>0.37944851959872944</v>
      </c>
      <c r="AM127" t="s">
        <v>118</v>
      </c>
      <c r="AO127" s="2">
        <f>((SUM(A113:Z146)+SUM(AA113:AJ139))/895)</f>
        <v>0.44524006820712514</v>
      </c>
      <c r="AP127" s="2">
        <f>((AK127-AK$16)*100)/AK$16</f>
        <v>-6.1169745086198164</v>
      </c>
      <c r="AR127" t="s">
        <v>118</v>
      </c>
      <c r="AT127" s="1">
        <f>((AO127-AO$16)*100)/AO$16</f>
        <v>-5.5098782343795341</v>
      </c>
    </row>
    <row r="128" spans="1:47" x14ac:dyDescent="0.25">
      <c r="A128" s="29">
        <v>0.50593665999999993</v>
      </c>
      <c r="B128" s="30">
        <v>0.45328019000000003</v>
      </c>
      <c r="C128" s="29">
        <v>0.34169632999999999</v>
      </c>
      <c r="D128" s="29">
        <v>0.37388115</v>
      </c>
      <c r="E128" s="34">
        <v>0.39768255000000002</v>
      </c>
      <c r="F128" s="34">
        <v>0.38610260000000002</v>
      </c>
      <c r="G128" s="34">
        <v>0.40697624999999987</v>
      </c>
      <c r="H128" s="34">
        <v>0.37207677</v>
      </c>
      <c r="I128" s="34">
        <v>0.23210196</v>
      </c>
      <c r="J128" s="34">
        <v>0.22579722999999999</v>
      </c>
      <c r="K128" s="34">
        <v>0.194305278</v>
      </c>
      <c r="L128" s="34">
        <v>0.21601408999999999</v>
      </c>
      <c r="M128" s="34">
        <v>0.29398932999999999</v>
      </c>
      <c r="N128" s="34">
        <v>0.40494961000000002</v>
      </c>
      <c r="O128" s="34">
        <v>0.44763396999999999</v>
      </c>
      <c r="P128" s="34">
        <v>0.45110106</v>
      </c>
      <c r="Q128" s="34">
        <v>0.45199104999999989</v>
      </c>
      <c r="R128" s="34">
        <v>0.47748831000000003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0.40727028999999998</v>
      </c>
      <c r="X128" s="35">
        <v>0.45589785999999999</v>
      </c>
      <c r="Y128" s="35">
        <v>0.48315712999999999</v>
      </c>
      <c r="Z128" s="35">
        <v>0.49810197000000001</v>
      </c>
      <c r="AA128" s="35">
        <v>0.47275964999999998</v>
      </c>
      <c r="AB128" s="35" t="s">
        <v>0</v>
      </c>
      <c r="AC128" s="36" t="s">
        <v>0</v>
      </c>
      <c r="AD128" s="29" t="s">
        <v>0</v>
      </c>
      <c r="AE128" s="29">
        <v>0.41597906000000001</v>
      </c>
      <c r="AF128" s="29">
        <v>0.41470012000000001</v>
      </c>
      <c r="AG128" s="29">
        <v>0.40817757999999998</v>
      </c>
      <c r="AH128" s="29">
        <v>0.42711237000000002</v>
      </c>
      <c r="AI128" s="29">
        <v>0.44091535999999998</v>
      </c>
      <c r="AJ128" s="29">
        <v>0.47147707000000011</v>
      </c>
      <c r="AK128" s="3">
        <f t="shared" si="2"/>
        <v>0.39753630510344828</v>
      </c>
      <c r="AM128" t="s">
        <v>119</v>
      </c>
      <c r="AP128" s="2">
        <f>((AK128-AK$17)*100)/AK$17</f>
        <v>-6.695965597863009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0.48800942000000003</v>
      </c>
      <c r="B129" s="30">
        <v>0.40218863999999999</v>
      </c>
      <c r="C129" s="29">
        <v>0.34608178000000001</v>
      </c>
      <c r="D129" s="29">
        <v>0.36035820000000002</v>
      </c>
      <c r="E129" s="34">
        <v>0.35033170000000002</v>
      </c>
      <c r="F129" s="34">
        <v>0.38705954999999997</v>
      </c>
      <c r="G129" s="34">
        <v>0.38327715000000001</v>
      </c>
      <c r="H129" s="34">
        <v>0.36766191999999998</v>
      </c>
      <c r="I129" s="34">
        <v>0.33521677999999999</v>
      </c>
      <c r="J129" s="34">
        <v>0.34726219000000003</v>
      </c>
      <c r="K129" s="34">
        <v>0.36671351000000002</v>
      </c>
      <c r="L129" s="34">
        <v>0.38601592000000001</v>
      </c>
      <c r="M129" s="34">
        <v>0.45343367000000001</v>
      </c>
      <c r="N129" s="34">
        <v>0.43268590000000001</v>
      </c>
      <c r="O129" s="34">
        <v>0.44569744</v>
      </c>
      <c r="P129" s="34">
        <v>0.46370267999999998</v>
      </c>
      <c r="Q129" s="34">
        <v>0.47577213000000002</v>
      </c>
      <c r="R129" s="34">
        <v>0.45092610999999999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0.46287855</v>
      </c>
      <c r="X129" s="35">
        <v>0.44062849999999998</v>
      </c>
      <c r="Y129" s="35">
        <v>0.47776987999999998</v>
      </c>
      <c r="Z129" s="35">
        <v>0.51612528999999996</v>
      </c>
      <c r="AA129" s="35">
        <v>0.50263095000000002</v>
      </c>
      <c r="AB129" s="35" t="s">
        <v>0</v>
      </c>
      <c r="AC129" s="36" t="s">
        <v>0</v>
      </c>
      <c r="AD129" s="29" t="s">
        <v>0</v>
      </c>
      <c r="AE129" s="29">
        <v>0.42826329000000002</v>
      </c>
      <c r="AF129" s="29">
        <v>0.40917026999999989</v>
      </c>
      <c r="AG129" s="29">
        <v>0.43249277000000003</v>
      </c>
      <c r="AH129" s="29">
        <v>0.45686734000000001</v>
      </c>
      <c r="AI129" s="29">
        <v>0.46688795999999999</v>
      </c>
      <c r="AJ129" s="29">
        <v>0.46434999999999998</v>
      </c>
      <c r="AK129" s="3">
        <f t="shared" si="2"/>
        <v>0.42415377551724143</v>
      </c>
      <c r="AM129" t="s">
        <v>120</v>
      </c>
      <c r="AP129" s="2">
        <f>((AK129-AK$18)*100)/AK$18</f>
        <v>-5.9201151647743746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0</v>
      </c>
      <c r="B130" s="30" t="s">
        <v>0</v>
      </c>
      <c r="C130" s="29">
        <v>0.32721144000000002</v>
      </c>
      <c r="D130" s="29">
        <v>0.36310151000000002</v>
      </c>
      <c r="E130" s="34">
        <v>0.39891628000000001</v>
      </c>
      <c r="F130" s="34">
        <v>0.36866334000000001</v>
      </c>
      <c r="G130" s="34">
        <v>0.39043802</v>
      </c>
      <c r="H130" s="34">
        <v>0.31470084999999998</v>
      </c>
      <c r="I130" s="34">
        <v>0.29857197000000002</v>
      </c>
      <c r="J130" s="34">
        <v>0.30548742000000001</v>
      </c>
      <c r="K130" s="34">
        <v>0.31733519999999998</v>
      </c>
      <c r="L130" s="34">
        <v>0.32852450999999999</v>
      </c>
      <c r="M130" s="34">
        <v>0.36581192000000001</v>
      </c>
      <c r="N130" s="34">
        <v>0.40729390999999998</v>
      </c>
      <c r="O130" s="34">
        <v>0.44375772000000002</v>
      </c>
      <c r="P130" s="34">
        <v>0.42440799000000001</v>
      </c>
      <c r="Q130" s="34">
        <v>0.45182559</v>
      </c>
      <c r="R130" s="34">
        <v>0.45693656999999999</v>
      </c>
      <c r="S130" s="35" t="s">
        <v>0</v>
      </c>
      <c r="T130" s="35" t="s">
        <v>0</v>
      </c>
      <c r="U130" s="35" t="s">
        <v>0</v>
      </c>
      <c r="V130" s="35">
        <v>0.32665295999999999</v>
      </c>
      <c r="W130" s="35">
        <v>0.34960989999999997</v>
      </c>
      <c r="X130" s="35">
        <v>0.36240567000000001</v>
      </c>
      <c r="Y130" s="35">
        <v>0.45197837000000002</v>
      </c>
      <c r="Z130" s="35">
        <v>0.42919048999999998</v>
      </c>
      <c r="AA130" s="35">
        <v>0.48285752999999998</v>
      </c>
      <c r="AB130" s="35" t="s">
        <v>0</v>
      </c>
      <c r="AC130" s="36" t="s">
        <v>0</v>
      </c>
      <c r="AD130" s="29" t="s">
        <v>0</v>
      </c>
      <c r="AE130" s="29">
        <v>0.41321541000000001</v>
      </c>
      <c r="AF130" s="29">
        <v>0.40043412</v>
      </c>
      <c r="AG130" s="29">
        <v>0.45209068000000002</v>
      </c>
      <c r="AH130" s="29">
        <v>0.43524984999999999</v>
      </c>
      <c r="AI130" s="29">
        <v>0.45026365000000002</v>
      </c>
      <c r="AJ130" s="29">
        <v>0.47887461999999997</v>
      </c>
      <c r="AK130" s="3">
        <f t="shared" si="2"/>
        <v>0.39270741035714274</v>
      </c>
      <c r="AM130" t="s">
        <v>121</v>
      </c>
      <c r="AO130" s="2">
        <f>SUM(U145:W146)/6</f>
        <v>0.59811746499999996</v>
      </c>
      <c r="AP130" s="2">
        <f>((AK130-AK$19)*100)/AK$19</f>
        <v>-6.2996121605217628</v>
      </c>
      <c r="AR130" t="s">
        <v>124</v>
      </c>
      <c r="AT130" s="1">
        <f>((AO130-AO$19)*100)/AO$19</f>
        <v>1.1386975642687664</v>
      </c>
    </row>
    <row r="131" spans="1:46" x14ac:dyDescent="0.25">
      <c r="A131" t="s">
        <v>0</v>
      </c>
      <c r="B131" s="37" t="s">
        <v>0</v>
      </c>
      <c r="C131" s="34">
        <v>0.37118542999999998</v>
      </c>
      <c r="D131" s="34">
        <v>0.36204659</v>
      </c>
      <c r="E131" s="34">
        <v>0.36213726000000002</v>
      </c>
      <c r="F131" s="34">
        <v>0.39228900999999999</v>
      </c>
      <c r="G131" s="34">
        <v>0.34896498999999997</v>
      </c>
      <c r="H131" s="34">
        <v>0.32684275000000002</v>
      </c>
      <c r="I131" s="34">
        <v>0.34858243</v>
      </c>
      <c r="J131" s="34">
        <v>0.37340337000000001</v>
      </c>
      <c r="K131" s="34">
        <v>0.36862825999999999</v>
      </c>
      <c r="L131" s="34">
        <v>0.36325761000000001</v>
      </c>
      <c r="M131" s="34">
        <v>0.37965221999999998</v>
      </c>
      <c r="N131" s="34">
        <v>0.41207150999999997</v>
      </c>
      <c r="O131" s="34">
        <v>0.43782273999999999</v>
      </c>
      <c r="P131" s="34">
        <v>0.42114650999999997</v>
      </c>
      <c r="Q131" s="34">
        <v>0.43639309999999998</v>
      </c>
      <c r="R131" s="34">
        <v>0.43281722</v>
      </c>
      <c r="S131" s="35" t="s">
        <v>0</v>
      </c>
      <c r="T131" s="35" t="s">
        <v>0</v>
      </c>
      <c r="U131" s="35" t="s">
        <v>0</v>
      </c>
      <c r="V131" s="35">
        <v>0.41719228000000003</v>
      </c>
      <c r="W131" s="35">
        <v>0.37711380999999999</v>
      </c>
      <c r="X131" s="35">
        <v>0.39130418</v>
      </c>
      <c r="Y131" s="35">
        <v>0.44148609</v>
      </c>
      <c r="Z131" s="35">
        <v>0.42179854</v>
      </c>
      <c r="AA131" s="35">
        <v>0.49714900000000001</v>
      </c>
      <c r="AB131" s="35" t="s">
        <v>0</v>
      </c>
      <c r="AC131" s="36" t="s">
        <v>0</v>
      </c>
      <c r="AD131" s="29" t="s">
        <v>0</v>
      </c>
      <c r="AE131" s="29">
        <v>0.48508277</v>
      </c>
      <c r="AF131" s="29">
        <v>0.43288346</v>
      </c>
      <c r="AG131" s="29">
        <v>0.39904980000000001</v>
      </c>
      <c r="AH131" s="29">
        <v>0.38695584</v>
      </c>
      <c r="AI131" s="29">
        <v>0.39240090999999999</v>
      </c>
      <c r="AJ131" s="29">
        <v>0.42709240999999998</v>
      </c>
      <c r="AK131" s="3">
        <f t="shared" si="2"/>
        <v>0.40024107464285708</v>
      </c>
      <c r="AP131" s="2">
        <f>((AK131-AK$20)*100)/AK$20</f>
        <v>-5.8535641673735972</v>
      </c>
    </row>
    <row r="132" spans="1:46" x14ac:dyDescent="0.25">
      <c r="A132" t="s">
        <v>0</v>
      </c>
      <c r="B132" s="37">
        <v>0.36555433999999998</v>
      </c>
      <c r="C132" s="34">
        <v>0.35833406000000001</v>
      </c>
      <c r="D132" s="34">
        <v>0.36288202000000003</v>
      </c>
      <c r="E132" s="34">
        <v>0.33600582000000001</v>
      </c>
      <c r="F132" s="34">
        <v>0.33270389</v>
      </c>
      <c r="G132" s="34">
        <v>0.36539486999999998</v>
      </c>
      <c r="H132" s="34">
        <v>0.41044417999999999</v>
      </c>
      <c r="I132" s="34">
        <v>0.40930624999999998</v>
      </c>
      <c r="J132" s="34">
        <v>0.42413151999999998</v>
      </c>
      <c r="K132" s="34">
        <v>0.43585333999999998</v>
      </c>
      <c r="L132" s="34">
        <v>0.44632635999999998</v>
      </c>
      <c r="M132" s="34">
        <v>0.44500531999999998</v>
      </c>
      <c r="N132" s="34">
        <v>0.43925573000000001</v>
      </c>
      <c r="O132" s="34">
        <v>0.42951172999999998</v>
      </c>
      <c r="P132" s="34">
        <v>0.4296509</v>
      </c>
      <c r="Q132" s="34">
        <v>0.42546967000000002</v>
      </c>
      <c r="R132" s="34">
        <v>0.42930836</v>
      </c>
      <c r="S132" s="35" t="s">
        <v>0</v>
      </c>
      <c r="T132" s="35" t="s">
        <v>0</v>
      </c>
      <c r="U132" s="35">
        <v>0.39529776</v>
      </c>
      <c r="V132" s="35">
        <v>0.42398643000000003</v>
      </c>
      <c r="W132" s="35">
        <v>0.42593814000000002</v>
      </c>
      <c r="X132" s="35">
        <v>0.43122926</v>
      </c>
      <c r="Y132" s="35">
        <v>0.42180659999999998</v>
      </c>
      <c r="Z132" s="35">
        <v>0.43021114999999999</v>
      </c>
      <c r="AA132" s="35">
        <v>0.43883355000000002</v>
      </c>
      <c r="AB132" s="35" t="s">
        <v>0</v>
      </c>
      <c r="AC132" s="36" t="s">
        <v>0</v>
      </c>
      <c r="AD132" s="29" t="s">
        <v>0</v>
      </c>
      <c r="AE132" s="29">
        <v>0.43659750000000003</v>
      </c>
      <c r="AF132" s="29">
        <v>0.41191862000000001</v>
      </c>
      <c r="AG132" s="29">
        <v>0.38936713000000001</v>
      </c>
      <c r="AH132" s="29">
        <v>0.40677696000000002</v>
      </c>
      <c r="AI132" s="29">
        <v>0.40441032999999998</v>
      </c>
      <c r="AJ132" s="29">
        <v>0.46007614000000002</v>
      </c>
      <c r="AK132" s="3">
        <f t="shared" si="2"/>
        <v>0.41071959766666666</v>
      </c>
      <c r="AP132" s="2">
        <f>((AK132-AK$21)*100)/AK$21</f>
        <v>-5.327453302080567</v>
      </c>
    </row>
    <row r="133" spans="1:46" x14ac:dyDescent="0.25">
      <c r="A133" t="s">
        <v>0</v>
      </c>
      <c r="B133" s="37">
        <v>0.35789059000000001</v>
      </c>
      <c r="C133" s="34">
        <v>0.22811317</v>
      </c>
      <c r="D133" s="34">
        <v>0.21719605</v>
      </c>
      <c r="E133" s="34">
        <v>0.17983328400000001</v>
      </c>
      <c r="F133" s="34">
        <v>0.23482492999999999</v>
      </c>
      <c r="G133" s="34">
        <v>0.29423142000000002</v>
      </c>
      <c r="H133" s="34">
        <v>0.35285455999999998</v>
      </c>
      <c r="I133" s="34">
        <v>0.43168684000000002</v>
      </c>
      <c r="J133" s="34">
        <v>0.43192030999999997</v>
      </c>
      <c r="K133" s="34">
        <v>0.43428618000000002</v>
      </c>
      <c r="L133" s="34">
        <v>0.44211714000000002</v>
      </c>
      <c r="M133" s="34">
        <v>0.44780691</v>
      </c>
      <c r="N133" s="34">
        <v>0.44525120000000012</v>
      </c>
      <c r="O133" s="34">
        <v>0.44927703000000002</v>
      </c>
      <c r="P133" s="34">
        <v>0.45183077999999999</v>
      </c>
      <c r="Q133" s="34">
        <v>0.51989078</v>
      </c>
      <c r="R133" s="34">
        <v>0.51647449999999995</v>
      </c>
      <c r="S133" s="35" t="s">
        <v>0</v>
      </c>
      <c r="T133" s="35" t="s">
        <v>0</v>
      </c>
      <c r="U133" s="35">
        <v>0.43988682000000001</v>
      </c>
      <c r="V133" s="35">
        <v>0.43305454999999998</v>
      </c>
      <c r="W133" s="35">
        <v>0.44634971000000001</v>
      </c>
      <c r="X133" s="35">
        <v>0.42346563999999998</v>
      </c>
      <c r="Y133" s="35">
        <v>0.46141393000000003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0.45084042000000002</v>
      </c>
      <c r="AG133" s="29">
        <v>0.41864827999999998</v>
      </c>
      <c r="AH133" s="29">
        <v>0.45332858999999998</v>
      </c>
      <c r="AI133" s="29">
        <v>0.45609990999999989</v>
      </c>
      <c r="AJ133" s="29">
        <v>0.39276844999999999</v>
      </c>
      <c r="AK133" s="3">
        <f t="shared" si="2"/>
        <v>0.40042007311111116</v>
      </c>
      <c r="AP133" s="2">
        <f>((AK133-AK$22)*100)/AK$22</f>
        <v>-5.7365034511216706</v>
      </c>
    </row>
    <row r="134" spans="1:46" x14ac:dyDescent="0.25">
      <c r="A134" t="s">
        <v>0</v>
      </c>
      <c r="B134" s="37">
        <v>0.30809618000000011</v>
      </c>
      <c r="C134" s="34">
        <v>0.16544990069227991</v>
      </c>
      <c r="D134" s="34">
        <v>0.19824149799999999</v>
      </c>
      <c r="E134" s="34">
        <v>0.15449360022201211</v>
      </c>
      <c r="F134" s="34">
        <v>0.17590624044161091</v>
      </c>
      <c r="G134" s="34">
        <v>0.22675514599999999</v>
      </c>
      <c r="H134" s="34">
        <v>0.23153760000000001</v>
      </c>
      <c r="I134" s="34">
        <v>0.26346102999999998</v>
      </c>
      <c r="J134" s="34">
        <v>0.29637479</v>
      </c>
      <c r="K134" s="34">
        <v>0.35644504999999999</v>
      </c>
      <c r="L134" s="34">
        <v>0.36876920000000002</v>
      </c>
      <c r="M134" s="34">
        <v>0.41842522999999998</v>
      </c>
      <c r="N134" s="34">
        <v>0.45594760000000001</v>
      </c>
      <c r="O134" s="34">
        <v>0.45073287000000001</v>
      </c>
      <c r="P134" s="34">
        <v>0.41261987999999999</v>
      </c>
      <c r="Q134" s="34">
        <v>0.45274162000000001</v>
      </c>
      <c r="R134" s="34">
        <v>0.47199609999999997</v>
      </c>
      <c r="S134" s="35" t="s">
        <v>0</v>
      </c>
      <c r="T134" s="35">
        <v>0.44540624000000001</v>
      </c>
      <c r="U134" s="35">
        <v>0.44299281000000001</v>
      </c>
      <c r="V134" s="35">
        <v>0.3786369</v>
      </c>
      <c r="W134" s="35">
        <v>0.40051923</v>
      </c>
      <c r="X134" s="35">
        <v>0.37887920000000003</v>
      </c>
      <c r="Y134" s="35">
        <v>0.30798895999999998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0.48439937999999999</v>
      </c>
      <c r="AG134" s="29">
        <v>0.44494456999999998</v>
      </c>
      <c r="AH134" s="29">
        <v>0.43816739999999998</v>
      </c>
      <c r="AI134" s="29">
        <v>0.44933058999999997</v>
      </c>
      <c r="AJ134" s="29">
        <v>0.42041032</v>
      </c>
      <c r="AK134" s="3">
        <f t="shared" si="2"/>
        <v>0.3571310405484252</v>
      </c>
      <c r="AP134" s="2">
        <f>((AK134-AK$23)*100)/AK$23</f>
        <v>-7.4627920473855776</v>
      </c>
    </row>
    <row r="135" spans="1:46" x14ac:dyDescent="0.25">
      <c r="A135" t="s">
        <v>0</v>
      </c>
      <c r="B135" s="37">
        <v>0.40085132000000001</v>
      </c>
      <c r="C135" s="34">
        <v>0.18999948999999999</v>
      </c>
      <c r="D135" s="34">
        <v>0.17392560068126939</v>
      </c>
      <c r="E135" s="34">
        <v>0.1426665201897806</v>
      </c>
      <c r="F135" s="34">
        <v>0.15654676028847819</v>
      </c>
      <c r="G135" s="34">
        <v>0.19123889799999999</v>
      </c>
      <c r="H135" s="34">
        <v>0.23351366700000001</v>
      </c>
      <c r="I135" s="34">
        <v>0.26480734</v>
      </c>
      <c r="J135" s="34">
        <v>0.29223529999999998</v>
      </c>
      <c r="K135" s="34">
        <v>0.31449996000000002</v>
      </c>
      <c r="L135" s="34">
        <v>0.33365381</v>
      </c>
      <c r="M135" s="34">
        <v>0.37376389999999998</v>
      </c>
      <c r="N135" s="34">
        <v>0.37957612000000002</v>
      </c>
      <c r="O135" s="34">
        <v>0.38478747000000002</v>
      </c>
      <c r="P135" s="34">
        <v>0.42107739999999999</v>
      </c>
      <c r="Q135" s="34">
        <v>0.49573428000000003</v>
      </c>
      <c r="R135" s="34" t="s">
        <v>0</v>
      </c>
      <c r="S135" s="35">
        <v>0.44758787999999999</v>
      </c>
      <c r="T135" s="35">
        <v>0.38906439999999998</v>
      </c>
      <c r="U135" s="35">
        <v>0.29352041600000001</v>
      </c>
      <c r="V135" s="35">
        <v>0.30959953000000001</v>
      </c>
      <c r="W135" s="35">
        <v>0.31688001999999998</v>
      </c>
      <c r="X135" s="35">
        <v>0.32086361000000002</v>
      </c>
      <c r="Y135" s="35">
        <v>0.27210164999999997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0.48427870000000001</v>
      </c>
      <c r="AG135" s="29">
        <v>0.44961911999999998</v>
      </c>
      <c r="AH135" s="29">
        <v>0.49143516999999998</v>
      </c>
      <c r="AI135" s="29">
        <v>0.47413710999999997</v>
      </c>
      <c r="AJ135" s="29">
        <v>0.4667885</v>
      </c>
      <c r="AK135" s="3">
        <f t="shared" si="2"/>
        <v>0.33802692650569738</v>
      </c>
      <c r="AP135" s="2">
        <f>((AK135-AK$24)*100)/AK$24</f>
        <v>-9.1211726576337835</v>
      </c>
    </row>
    <row r="136" spans="1:46" x14ac:dyDescent="0.25">
      <c r="A136" t="s">
        <v>0</v>
      </c>
      <c r="B136" s="37">
        <v>0.42019266</v>
      </c>
      <c r="C136" s="34">
        <v>0.32340618999999998</v>
      </c>
      <c r="D136" s="34">
        <v>0.200784564</v>
      </c>
      <c r="E136" s="34">
        <v>0.15534024103330529</v>
      </c>
      <c r="F136" s="34">
        <v>0.16309558155492709</v>
      </c>
      <c r="G136" s="34">
        <v>0.185098767</v>
      </c>
      <c r="H136" s="34">
        <v>0.21556291699999999</v>
      </c>
      <c r="I136" s="34">
        <v>0.24576667399999999</v>
      </c>
      <c r="J136" s="34">
        <v>0.25121809000000001</v>
      </c>
      <c r="K136" s="34">
        <v>0.25722741500000001</v>
      </c>
      <c r="L136" s="34">
        <v>0.28308234500000001</v>
      </c>
      <c r="M136" s="34">
        <v>0.32041531999999989</v>
      </c>
      <c r="N136" s="34">
        <v>0.33649003</v>
      </c>
      <c r="O136" s="34">
        <v>0.35087485000000002</v>
      </c>
      <c r="P136" s="38">
        <v>0.43008570000000002</v>
      </c>
      <c r="Q136" s="38" t="s">
        <v>0</v>
      </c>
      <c r="R136" s="38">
        <v>0.48754610999999998</v>
      </c>
      <c r="S136" s="35">
        <v>0.37664077000000001</v>
      </c>
      <c r="T136" s="35">
        <v>0.32019182000000002</v>
      </c>
      <c r="U136" s="35">
        <v>0.27325729500000001</v>
      </c>
      <c r="V136" s="35">
        <v>0.27660753999999999</v>
      </c>
      <c r="W136" s="35">
        <v>0.287022214</v>
      </c>
      <c r="X136" s="35">
        <v>0.27919432999999999</v>
      </c>
      <c r="Y136" s="35">
        <v>0.31021240999999999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0.48724494000000002</v>
      </c>
      <c r="AG136" s="29">
        <v>0.45982339999999999</v>
      </c>
      <c r="AH136" s="29" t="s">
        <v>0</v>
      </c>
      <c r="AI136" s="29">
        <v>0.47635662000000001</v>
      </c>
      <c r="AJ136" s="29">
        <v>0.47581293000000002</v>
      </c>
      <c r="AK136" s="3">
        <f t="shared" si="2"/>
        <v>0.32031673050326787</v>
      </c>
      <c r="AP136" s="2">
        <f>((AK136-AK$25)*100)/AK$25</f>
        <v>-9.2648068775122212</v>
      </c>
    </row>
    <row r="137" spans="1:46" x14ac:dyDescent="0.25">
      <c r="A137" t="s">
        <v>0</v>
      </c>
      <c r="B137" s="37">
        <v>0.42568618000000003</v>
      </c>
      <c r="C137" s="34">
        <v>0.3710446</v>
      </c>
      <c r="D137" s="34">
        <v>0.23138829999999999</v>
      </c>
      <c r="E137" s="34">
        <v>0.15351605311677219</v>
      </c>
      <c r="F137" s="34">
        <v>0.14556575165400859</v>
      </c>
      <c r="G137" s="34">
        <v>0.1683020659353065</v>
      </c>
      <c r="H137" s="34">
        <v>0.19323288</v>
      </c>
      <c r="I137" s="34">
        <v>0.21807586000000001</v>
      </c>
      <c r="J137" s="34">
        <v>0.21467608299999999</v>
      </c>
      <c r="K137" s="34">
        <v>0.22244991</v>
      </c>
      <c r="L137" s="34">
        <v>0.24522643</v>
      </c>
      <c r="M137" s="34">
        <v>0.261662165</v>
      </c>
      <c r="N137" s="34">
        <v>0.24264591999999999</v>
      </c>
      <c r="O137" s="34">
        <v>0.284764776</v>
      </c>
      <c r="P137" s="38" t="s">
        <v>0</v>
      </c>
      <c r="Q137" s="38">
        <v>0.47448048999999998</v>
      </c>
      <c r="R137" s="38">
        <v>0.46559447999999998</v>
      </c>
      <c r="S137" s="35">
        <v>0.44951741000000001</v>
      </c>
      <c r="T137" s="35">
        <v>0.33114434999999998</v>
      </c>
      <c r="U137" s="35">
        <v>0.25891994000000002</v>
      </c>
      <c r="V137" s="35">
        <v>0.25548865999999998</v>
      </c>
      <c r="W137" s="35">
        <v>0.27958702000000002</v>
      </c>
      <c r="X137" s="35">
        <v>0.28237919</v>
      </c>
      <c r="Y137" s="35">
        <v>0.36370353999999999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0.53819963000000004</v>
      </c>
      <c r="AG137" s="29">
        <v>0.47888143999999999</v>
      </c>
      <c r="AH137" s="29" t="s">
        <v>0</v>
      </c>
      <c r="AI137" s="29" t="s">
        <v>0</v>
      </c>
      <c r="AJ137" s="29" t="s">
        <v>0</v>
      </c>
      <c r="AK137" s="3">
        <f t="shared" si="2"/>
        <v>0.30224532498824358</v>
      </c>
      <c r="AP137" s="2">
        <f>((AK137-AK$26)*100)/AK$26</f>
        <v>-9.0362340051284384</v>
      </c>
    </row>
    <row r="138" spans="1:46" x14ac:dyDescent="0.25">
      <c r="A138" t="s">
        <v>0</v>
      </c>
      <c r="B138" s="37" t="s">
        <v>0</v>
      </c>
      <c r="C138" s="34">
        <v>0.41961568999999999</v>
      </c>
      <c r="D138" s="34">
        <v>0.24593152600000001</v>
      </c>
      <c r="E138" s="34">
        <v>0.143952413287329</v>
      </c>
      <c r="F138" s="34">
        <v>0.1390273318731734</v>
      </c>
      <c r="G138" s="34">
        <v>0.18516237699999999</v>
      </c>
      <c r="H138" s="34">
        <v>0.20969307000000001</v>
      </c>
      <c r="I138" s="34">
        <v>0.22918586399999999</v>
      </c>
      <c r="J138" s="34">
        <v>0.23334422599999999</v>
      </c>
      <c r="K138" s="34">
        <v>0.22717130399999999</v>
      </c>
      <c r="L138" s="34">
        <v>0.24592810000000001</v>
      </c>
      <c r="M138" s="34">
        <v>0.23342495999999999</v>
      </c>
      <c r="N138" s="34">
        <v>0.20517096300000001</v>
      </c>
      <c r="O138" s="34">
        <v>0.27571196999999997</v>
      </c>
      <c r="P138" s="38" t="s">
        <v>0</v>
      </c>
      <c r="Q138" s="38">
        <v>0.47830355000000002</v>
      </c>
      <c r="R138" s="38">
        <v>0.45841525999999999</v>
      </c>
      <c r="S138" s="35">
        <v>0.4399827</v>
      </c>
      <c r="T138" s="35">
        <v>0.3165637</v>
      </c>
      <c r="U138" s="35">
        <v>0.25381244400000003</v>
      </c>
      <c r="V138" s="35">
        <v>0.28022935999999998</v>
      </c>
      <c r="W138" s="35">
        <v>0.32096596999999999</v>
      </c>
      <c r="X138" s="35">
        <v>0.32164406000000001</v>
      </c>
      <c r="Y138" s="35">
        <v>0.42702867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0.47110701999999988</v>
      </c>
      <c r="AG138" s="29">
        <v>0.49449515999999999</v>
      </c>
      <c r="AH138" s="29" t="s">
        <v>0</v>
      </c>
      <c r="AI138" s="29" t="s">
        <v>0</v>
      </c>
      <c r="AJ138" s="29" t="s">
        <v>0</v>
      </c>
      <c r="AK138" s="3">
        <f t="shared" si="2"/>
        <v>0.30232782038168754</v>
      </c>
      <c r="AP138" s="2">
        <f>((AK138-AK$27)*100)/AK$27</f>
        <v>-9.3261686927637069</v>
      </c>
    </row>
    <row r="139" spans="1:46" x14ac:dyDescent="0.25">
      <c r="A139" t="s">
        <v>0</v>
      </c>
      <c r="B139" s="37" t="s">
        <v>0</v>
      </c>
      <c r="C139" s="34">
        <v>0.47758212</v>
      </c>
      <c r="D139" s="34">
        <v>0.31670196</v>
      </c>
      <c r="E139" s="34">
        <v>0.1394200918746071</v>
      </c>
      <c r="F139" s="34">
        <v>9.3814530138459473E-2</v>
      </c>
      <c r="G139" s="34">
        <v>0.13068703013952629</v>
      </c>
      <c r="H139" s="34">
        <v>0.18652558054805499</v>
      </c>
      <c r="I139" s="34">
        <v>0.22621073</v>
      </c>
      <c r="J139" s="34">
        <v>0.239804025</v>
      </c>
      <c r="K139" s="34">
        <v>0.240959217</v>
      </c>
      <c r="L139" s="34">
        <v>0.268582286</v>
      </c>
      <c r="M139" s="34">
        <v>0.26844664400000001</v>
      </c>
      <c r="N139" s="34">
        <v>0.27504756600000002</v>
      </c>
      <c r="O139" s="34">
        <v>0.35453498999999999</v>
      </c>
      <c r="P139" s="38" t="s">
        <v>0</v>
      </c>
      <c r="Q139" s="38">
        <v>0.49577919999999998</v>
      </c>
      <c r="R139" s="38">
        <v>0.47152686999999988</v>
      </c>
      <c r="S139" s="35">
        <v>0.47260384</v>
      </c>
      <c r="T139" s="35">
        <v>0.27559254999999999</v>
      </c>
      <c r="U139" s="35">
        <v>0.23922461</v>
      </c>
      <c r="V139" s="35">
        <v>0.28886991000000001</v>
      </c>
      <c r="W139" s="35">
        <v>0.35743074000000002</v>
      </c>
      <c r="X139" s="35">
        <v>0.36736359000000002</v>
      </c>
      <c r="Y139" s="35">
        <v>0.36991623000000001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0.29802837775912033</v>
      </c>
      <c r="AP139" s="2">
        <f>((AK139-AK$28)*100)/AK$28</f>
        <v>-8.8939644790390435</v>
      </c>
    </row>
    <row r="140" spans="1:46" x14ac:dyDescent="0.25">
      <c r="A140" s="32" t="s">
        <v>0</v>
      </c>
      <c r="B140" s="39" t="s">
        <v>0</v>
      </c>
      <c r="C140" s="32">
        <v>0.50419296000000002</v>
      </c>
      <c r="D140" s="32">
        <v>0.44065669000000002</v>
      </c>
      <c r="E140" s="32">
        <v>0.43263462000000003</v>
      </c>
      <c r="F140" s="32">
        <v>0.44808807</v>
      </c>
      <c r="G140" s="32">
        <v>0.46724536999999999</v>
      </c>
      <c r="H140" s="32">
        <v>0.49169322999999998</v>
      </c>
      <c r="I140" s="32">
        <v>0.4757827</v>
      </c>
      <c r="J140" s="32">
        <v>0.41974404999999998</v>
      </c>
      <c r="K140" s="32">
        <v>0.33826194999999998</v>
      </c>
      <c r="L140" s="32">
        <v>0.28402496999999999</v>
      </c>
      <c r="M140" s="32">
        <v>0.31555967000000001</v>
      </c>
      <c r="N140" s="32">
        <v>0.39827224</v>
      </c>
      <c r="O140" s="32">
        <v>0.46571298</v>
      </c>
      <c r="P140" s="32" t="s">
        <v>0</v>
      </c>
      <c r="Q140" s="32" t="s">
        <v>0</v>
      </c>
      <c r="R140" s="32" t="s">
        <v>0</v>
      </c>
      <c r="S140" s="33">
        <v>0.49867110999999997</v>
      </c>
      <c r="T140" s="33">
        <v>0.45996029999999999</v>
      </c>
      <c r="U140" s="33">
        <v>0.45774955000000001</v>
      </c>
      <c r="V140" s="33">
        <v>0.42002836999999998</v>
      </c>
      <c r="W140" s="33">
        <v>0.31421999</v>
      </c>
      <c r="X140" s="33">
        <v>0.42458268999999998</v>
      </c>
      <c r="Y140" s="33">
        <v>0.38543430000000001</v>
      </c>
      <c r="Z140" s="33" t="s">
        <v>0</v>
      </c>
      <c r="AA140" s="40" t="s">
        <v>0</v>
      </c>
      <c r="AB140" s="40">
        <v>4.1879073090571879E-2</v>
      </c>
      <c r="AC140" s="40">
        <v>9.7189870416620597E-2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0.39007203425032683</v>
      </c>
      <c r="AP140" s="2">
        <f>((AK140-AK$29)*100)/AK$29</f>
        <v>-9.2406574777901636</v>
      </c>
    </row>
    <row r="141" spans="1:46" x14ac:dyDescent="0.25">
      <c r="A141" s="31" t="s">
        <v>0</v>
      </c>
      <c r="B141" s="41" t="s">
        <v>0</v>
      </c>
      <c r="C141" s="31" t="s">
        <v>0</v>
      </c>
      <c r="D141" s="31">
        <v>0.504884</v>
      </c>
      <c r="E141" s="31">
        <v>0.49498195999999989</v>
      </c>
      <c r="F141" s="31">
        <v>0.50017626999999998</v>
      </c>
      <c r="G141" s="31">
        <v>0.51167739999999995</v>
      </c>
      <c r="H141" s="31">
        <v>0.53418549999999998</v>
      </c>
      <c r="I141" s="31">
        <v>0.55060843000000004</v>
      </c>
      <c r="J141" s="31">
        <v>0.56489462000000001</v>
      </c>
      <c r="K141" s="31">
        <v>0.5612627</v>
      </c>
      <c r="L141" s="31">
        <v>0.55531861000000005</v>
      </c>
      <c r="M141" s="31">
        <v>0.50111834</v>
      </c>
      <c r="N141" s="31">
        <v>0.47756013000000003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0.56022959999999999</v>
      </c>
      <c r="T141" s="33">
        <v>0.52958232999999999</v>
      </c>
      <c r="U141" s="33">
        <v>0.51785865999999992</v>
      </c>
      <c r="V141" s="33">
        <v>0.533026</v>
      </c>
      <c r="W141" s="33">
        <v>0.55541892999999998</v>
      </c>
      <c r="X141" s="33">
        <v>0.53831340999999999</v>
      </c>
      <c r="Y141" s="33">
        <v>0.51339601000000001</v>
      </c>
      <c r="Z141" s="33">
        <v>0.40687416999999998</v>
      </c>
      <c r="AA141" s="40">
        <v>0.31124276400000001</v>
      </c>
      <c r="AB141" s="40">
        <v>0.16173223151125679</v>
      </c>
      <c r="AC141" s="40">
        <v>0.1248018806435527</v>
      </c>
      <c r="AD141" s="40">
        <v>4.0743303103293778E-2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0.45869074996774356</v>
      </c>
      <c r="AP141" s="2">
        <f>((AK141-AK$30)*100)/AK$30</f>
        <v>-9.4542664319518863</v>
      </c>
    </row>
    <row r="142" spans="1:46" x14ac:dyDescent="0.25">
      <c r="A142" s="31" t="s">
        <v>0</v>
      </c>
      <c r="B142" s="41" t="s">
        <v>0</v>
      </c>
      <c r="C142" s="31" t="s">
        <v>0</v>
      </c>
      <c r="D142" s="31">
        <v>0.57948073</v>
      </c>
      <c r="E142" s="31">
        <v>0.54694313999999999</v>
      </c>
      <c r="F142" s="31">
        <v>0.55428641000000001</v>
      </c>
      <c r="G142" s="31">
        <v>0.56001700999999993</v>
      </c>
      <c r="H142" s="31">
        <v>0.56685333999999998</v>
      </c>
      <c r="I142" s="31">
        <v>0.58127357000000002</v>
      </c>
      <c r="J142" s="31">
        <v>0.5948498900000001</v>
      </c>
      <c r="K142" s="31">
        <v>0.60873832999999999</v>
      </c>
      <c r="L142" s="31">
        <v>0.61274094000000001</v>
      </c>
      <c r="M142" s="31">
        <v>0.59755420000000004</v>
      </c>
      <c r="N142" s="31">
        <v>0.52848037999999997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0.59728355</v>
      </c>
      <c r="T142" s="33">
        <v>0.58463752000000002</v>
      </c>
      <c r="U142" s="33">
        <v>0.57662418999999998</v>
      </c>
      <c r="V142" s="33">
        <v>0.56939156999999996</v>
      </c>
      <c r="W142" s="33">
        <v>0.58128433999999995</v>
      </c>
      <c r="X142" s="33">
        <v>0.60072165</v>
      </c>
      <c r="Y142" s="33">
        <v>0.56631922999999995</v>
      </c>
      <c r="Z142" s="33" t="s">
        <v>0</v>
      </c>
      <c r="AA142" s="40">
        <v>0.27541394699999999</v>
      </c>
      <c r="AB142" s="40">
        <v>0.1776131723075712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0.54302535546537867</v>
      </c>
      <c r="AP142" s="2">
        <f>((AK142-AK$31)*100)/AK$31</f>
        <v>-6.979181867786326</v>
      </c>
    </row>
    <row r="143" spans="1:46" x14ac:dyDescent="0.25">
      <c r="A143" s="31" t="s">
        <v>0</v>
      </c>
      <c r="B143" s="41" t="s">
        <v>0</v>
      </c>
      <c r="C143" s="31" t="s">
        <v>0</v>
      </c>
      <c r="D143" s="31">
        <v>0.61692330000000006</v>
      </c>
      <c r="E143" s="31">
        <v>0.60457693999999995</v>
      </c>
      <c r="F143" s="31">
        <v>0.60041102999999996</v>
      </c>
      <c r="G143" s="31">
        <v>0.60672322000000001</v>
      </c>
      <c r="H143" s="31">
        <v>0.61200776000000001</v>
      </c>
      <c r="I143" s="31">
        <v>0.61744591999999998</v>
      </c>
      <c r="J143" s="31">
        <v>0.62428569999999994</v>
      </c>
      <c r="K143" s="31">
        <v>0.63327405000000003</v>
      </c>
      <c r="L143" s="31">
        <v>0.64147843999999998</v>
      </c>
      <c r="M143" s="31">
        <v>0.63543379999999994</v>
      </c>
      <c r="N143" s="31">
        <v>0.57706561999999995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0.63756190000000001</v>
      </c>
      <c r="U143" s="33">
        <v>0.61820257999999995</v>
      </c>
      <c r="V143" s="33">
        <v>0.61784663000000006</v>
      </c>
      <c r="W143" s="33">
        <v>0.61472788999999994</v>
      </c>
      <c r="X143" s="33">
        <v>0.62840410999999996</v>
      </c>
      <c r="Y143" s="33">
        <v>0.61367254999999998</v>
      </c>
      <c r="Z143" s="33">
        <v>0.60457357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0.61692305611111098</v>
      </c>
      <c r="AP143" s="2">
        <f>((AK143-AK$32)*100)/AK$32</f>
        <v>-4.824814102361648</v>
      </c>
    </row>
    <row r="144" spans="1:46" x14ac:dyDescent="0.25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0.66135911000000003</v>
      </c>
      <c r="F144" s="31">
        <v>0.65673136999999993</v>
      </c>
      <c r="G144" s="31">
        <v>0.65660877000000006</v>
      </c>
      <c r="H144" s="31">
        <v>0.65637312000000003</v>
      </c>
      <c r="I144" s="31">
        <v>0.65646789000000005</v>
      </c>
      <c r="J144" s="31">
        <v>0.65778186000000005</v>
      </c>
      <c r="K144" s="31">
        <v>0.66440517999999993</v>
      </c>
      <c r="L144" s="31">
        <v>0.66714384000000004</v>
      </c>
      <c r="M144" s="31">
        <v>0.66817539999999997</v>
      </c>
      <c r="N144" s="31">
        <v>0.56445670000000003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0.65131271999999996</v>
      </c>
      <c r="V144" s="33">
        <v>0.64254025000000003</v>
      </c>
      <c r="W144" s="33">
        <v>0.62849167000000006</v>
      </c>
      <c r="X144" s="33">
        <v>0.63943653999999994</v>
      </c>
      <c r="Y144" s="33">
        <v>0.6135701899999999</v>
      </c>
      <c r="Z144" s="33">
        <v>0.58679875000000004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0.64197833500000012</v>
      </c>
      <c r="AP144" s="2">
        <f>((AK144-AK$33)*100)/AK$33</f>
        <v>-4.3555935302156135</v>
      </c>
    </row>
    <row r="145" spans="1:47" x14ac:dyDescent="0.25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0.73258786999999992</v>
      </c>
      <c r="F145" s="27">
        <v>0.75392200999999992</v>
      </c>
      <c r="G145" s="27">
        <v>0.73453002000000001</v>
      </c>
      <c r="H145" s="27">
        <v>0.71621412000000007</v>
      </c>
      <c r="I145" s="27">
        <v>0.73594895999999999</v>
      </c>
      <c r="J145" s="27">
        <v>0.74101945999999996</v>
      </c>
      <c r="K145" s="27">
        <v>0.70011481000000009</v>
      </c>
      <c r="L145" s="27">
        <v>0.68216578000000005</v>
      </c>
      <c r="M145" s="27">
        <v>0.58354267000000004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0.61615979999999992</v>
      </c>
      <c r="V145" s="27">
        <v>0.63968884000000004</v>
      </c>
      <c r="W145" s="27">
        <v>0.59221221999999996</v>
      </c>
      <c r="X145" s="27">
        <v>0.57049737999999994</v>
      </c>
      <c r="Y145" s="27">
        <v>0.56457381999999989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0.66879841142857133</v>
      </c>
      <c r="AP145" s="2">
        <f>((AK145-AK$34)*100)/AK$34</f>
        <v>-4.2651650191881592</v>
      </c>
    </row>
    <row r="146" spans="1:47" x14ac:dyDescent="0.25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0.56200956999999996</v>
      </c>
      <c r="H146" s="27">
        <v>0.5574415399999999</v>
      </c>
      <c r="I146" s="27">
        <v>0.55990275</v>
      </c>
      <c r="J146" s="27">
        <v>0.71792675000000006</v>
      </c>
      <c r="K146" s="27">
        <v>0.54552323000000003</v>
      </c>
      <c r="L146" s="27">
        <v>0.44697353000000001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0.57821255999999999</v>
      </c>
      <c r="V146" s="27">
        <v>0.62584397000000003</v>
      </c>
      <c r="W146" s="27">
        <v>0.53658739999999994</v>
      </c>
      <c r="X146" s="27">
        <v>0.57351777999999998</v>
      </c>
      <c r="Y146" s="27">
        <v>0.53706109999999996</v>
      </c>
      <c r="Z146" s="27">
        <v>0.69642514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0.57811877666666656</v>
      </c>
      <c r="AP146" s="2">
        <f>((AK146-AK$35)*100)/AK$35</f>
        <v>-0.33901949103169926</v>
      </c>
    </row>
    <row r="147" spans="1:47" x14ac:dyDescent="0.25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0.53481646000000005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0.51710856999999999</v>
      </c>
      <c r="U147" s="25">
        <v>0.55270945000000005</v>
      </c>
      <c r="V147" s="25" t="s">
        <v>0</v>
      </c>
      <c r="W147" s="25" t="s">
        <v>0</v>
      </c>
      <c r="X147" s="25">
        <v>0.32304600569000003</v>
      </c>
      <c r="Y147" s="25">
        <v>0.44097372000000001</v>
      </c>
      <c r="Z147" s="25">
        <v>0.43139568</v>
      </c>
      <c r="AA147" s="25">
        <v>0.43149500000000002</v>
      </c>
      <c r="AB147" s="25">
        <v>0.43314831999999998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0.45808665071124999</v>
      </c>
      <c r="AP147" s="22">
        <f>((AK147-AK$36)*100)/AK$36</f>
        <v>-9.8352605523824295</v>
      </c>
    </row>
    <row r="148" spans="1:47" x14ac:dyDescent="0.25">
      <c r="A148" s="25">
        <v>0.225112137259219</v>
      </c>
      <c r="B148" s="26">
        <v>0.202413515078218</v>
      </c>
      <c r="C148" s="25">
        <v>0.20925350024536801</v>
      </c>
      <c r="D148" s="25">
        <v>0.21239338236570601</v>
      </c>
      <c r="E148" s="25">
        <v>0.20451916707887999</v>
      </c>
      <c r="F148" s="25">
        <v>0.20593369754398999</v>
      </c>
      <c r="G148" s="25">
        <v>0.20680345741978801</v>
      </c>
      <c r="H148" s="25">
        <v>0.20275238561501899</v>
      </c>
      <c r="I148" s="25">
        <v>0.20536689618230899</v>
      </c>
      <c r="J148" s="25">
        <v>0.20119093487868051</v>
      </c>
      <c r="K148" s="25">
        <v>0.20249646433277199</v>
      </c>
      <c r="L148" s="25">
        <v>0.20029407330265001</v>
      </c>
      <c r="M148" s="25">
        <v>0.19885969262629649</v>
      </c>
      <c r="N148" s="25">
        <v>0.18838164975129401</v>
      </c>
      <c r="O148" s="25">
        <v>0.20586249568516299</v>
      </c>
      <c r="P148" s="25">
        <v>0.21572472352121</v>
      </c>
      <c r="Q148" s="25">
        <v>0.207358341859949</v>
      </c>
      <c r="R148" s="25">
        <v>0.20633859205197999</v>
      </c>
      <c r="S148" s="25">
        <v>0.22356712335580001</v>
      </c>
      <c r="T148" s="25">
        <v>0.26018128131236001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0.22592979899439999</v>
      </c>
      <c r="Z148" s="25">
        <v>0.25531441360693602</v>
      </c>
      <c r="AA148" s="25">
        <v>0.247680088585194</v>
      </c>
      <c r="AB148" s="25">
        <v>0.302615731</v>
      </c>
      <c r="AC148" s="25">
        <v>0.29073327409999999</v>
      </c>
      <c r="AD148" s="25">
        <v>0.23443018467353999</v>
      </c>
      <c r="AE148" s="25">
        <v>0.23825864008859801</v>
      </c>
      <c r="AF148" s="25">
        <v>0.22808777103337699</v>
      </c>
      <c r="AG148" s="25">
        <v>0.22164947113686001</v>
      </c>
      <c r="AH148" s="25">
        <v>0.227670930355686</v>
      </c>
      <c r="AI148" s="25">
        <v>0.228386361469607</v>
      </c>
      <c r="AJ148" s="25">
        <v>0.22347206365262001</v>
      </c>
      <c r="AK148" s="3">
        <f t="shared" si="2"/>
        <v>0.22215725750510845</v>
      </c>
      <c r="AP148" s="22">
        <f>((AK148-AK$37)*100)/AK$37</f>
        <v>-5.9076777839135008</v>
      </c>
    </row>
    <row r="149" spans="1:47" x14ac:dyDescent="0.25">
      <c r="A149" t="s">
        <v>65</v>
      </c>
      <c r="AK149" s="17">
        <f>SUM(A113:AJ146)/867</f>
        <v>0.46103861278829372</v>
      </c>
      <c r="AP149" s="23">
        <f>((AK149-AK$38)*100)/AK$38</f>
        <v>-5.6927861281971071</v>
      </c>
      <c r="AQ149" s="24" t="s">
        <v>125</v>
      </c>
    </row>
    <row r="150" spans="1:47" x14ac:dyDescent="0.25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0</v>
      </c>
      <c r="B151" s="26">
        <v>0.40880696999999999</v>
      </c>
      <c r="C151" s="25">
        <v>0.47072371000000002</v>
      </c>
      <c r="D151" s="25">
        <v>0.33435986000000001</v>
      </c>
      <c r="E151" s="25">
        <v>0.26875602199999998</v>
      </c>
      <c r="F151" s="25">
        <v>0.25382536639999997</v>
      </c>
      <c r="G151" s="25">
        <v>0.27792432</v>
      </c>
      <c r="H151" s="25">
        <v>0.48667951999999998</v>
      </c>
      <c r="I151" s="25">
        <v>0.57889471000000003</v>
      </c>
      <c r="J151" s="25">
        <v>0.58004423999999999</v>
      </c>
      <c r="K151" s="25">
        <v>0.311419004</v>
      </c>
      <c r="L151" s="25">
        <v>0.59759662000000002</v>
      </c>
      <c r="M151" s="25">
        <v>0.30759505700000001</v>
      </c>
      <c r="N151" s="25">
        <v>0.59804912999999993</v>
      </c>
      <c r="O151" s="25">
        <v>0.28585818000000002</v>
      </c>
      <c r="P151" s="25">
        <v>0.50748683999999999</v>
      </c>
      <c r="Q151" s="25">
        <v>0.47999570000000003</v>
      </c>
      <c r="R151" s="25">
        <v>0.43568754700000001</v>
      </c>
      <c r="S151" s="25">
        <v>0.21399289774300001</v>
      </c>
      <c r="T151" s="25">
        <v>0.22605282400000001</v>
      </c>
      <c r="U151" s="25">
        <v>0.30455718700000001</v>
      </c>
      <c r="V151" s="25">
        <v>0.27634080999999999</v>
      </c>
      <c r="W151" s="25">
        <v>0.29053364500000001</v>
      </c>
      <c r="X151" s="25">
        <v>0.28821101025500001</v>
      </c>
      <c r="Y151" s="25">
        <v>0.26191835862299989</v>
      </c>
      <c r="Z151" s="25">
        <v>0.24709752428692</v>
      </c>
      <c r="AA151" s="25">
        <v>0.26017663739343999</v>
      </c>
      <c r="AB151" s="25">
        <v>0.27123518575099997</v>
      </c>
      <c r="AC151" s="25">
        <v>0.27903854634399999</v>
      </c>
      <c r="AD151" s="25">
        <v>0.32255959000000001</v>
      </c>
      <c r="AE151" s="25">
        <v>0.39879767599999999</v>
      </c>
      <c r="AF151" s="25">
        <v>0.40009118999999999</v>
      </c>
      <c r="AG151" s="25">
        <v>0.33169601929999998</v>
      </c>
      <c r="AH151" s="25">
        <v>0.25333140131699999</v>
      </c>
      <c r="AI151" s="25">
        <v>0.63289207999999997</v>
      </c>
      <c r="AJ151" s="25" t="s">
        <v>0</v>
      </c>
      <c r="AK151" s="3">
        <f>AVERAGE(A151:AJ151)</f>
        <v>0.36594780527686349</v>
      </c>
      <c r="AM151" s="6" t="s">
        <v>94</v>
      </c>
      <c r="AO151" s="2">
        <f>SUM(A184:AJ185)/40</f>
        <v>0.24024516717899838</v>
      </c>
      <c r="AP151" s="2">
        <f>((AK151-AK$3)*100)/AK$3</f>
        <v>13.335113836315879</v>
      </c>
      <c r="AR151" s="6" t="s">
        <v>94</v>
      </c>
      <c r="AS151" s="2"/>
      <c r="AT151" s="2">
        <f>((AO151-AO$3)*100)/AO$3</f>
        <v>-17.298154683571916</v>
      </c>
    </row>
    <row r="152" spans="1:47" x14ac:dyDescent="0.25">
      <c r="A152" s="27">
        <v>0.68461606999999991</v>
      </c>
      <c r="B152" s="28">
        <v>0.69805633999999994</v>
      </c>
      <c r="C152" s="27">
        <v>0.64238687999999988</v>
      </c>
      <c r="D152" s="27">
        <v>0.62815237000000002</v>
      </c>
      <c r="E152" s="27">
        <v>0.59431508</v>
      </c>
      <c r="F152" s="27">
        <v>0.55573311999999997</v>
      </c>
      <c r="G152" s="27">
        <v>0.54072443999999997</v>
      </c>
      <c r="H152" s="27">
        <v>0.50512632999999996</v>
      </c>
      <c r="I152" s="27">
        <v>0.54850964000000002</v>
      </c>
      <c r="J152" s="27">
        <v>0.55891040000000003</v>
      </c>
      <c r="K152" s="27">
        <v>0.58606895999999997</v>
      </c>
      <c r="L152" s="27">
        <v>0.56572782999999993</v>
      </c>
      <c r="M152" s="27">
        <v>0.56321909999999997</v>
      </c>
      <c r="N152" s="27">
        <v>0.56944390999999994</v>
      </c>
      <c r="O152" s="27">
        <v>0.57098892000000001</v>
      </c>
      <c r="P152" s="27">
        <v>0.56075542999999994</v>
      </c>
      <c r="Q152" s="27">
        <v>0.53616298000000007</v>
      </c>
      <c r="R152" s="27">
        <v>0.49377310000000002</v>
      </c>
      <c r="S152" s="27">
        <v>0.47034218999999999</v>
      </c>
      <c r="T152" s="27">
        <v>0.55270445000000001</v>
      </c>
      <c r="U152" s="27">
        <v>0.56086104999999997</v>
      </c>
      <c r="V152" s="27">
        <v>0.53936410000000001</v>
      </c>
      <c r="W152" s="27">
        <v>0.56371068999999996</v>
      </c>
      <c r="X152" s="27">
        <v>0.57482221</v>
      </c>
      <c r="Y152" s="27">
        <v>0.6095005</v>
      </c>
      <c r="Z152" s="27">
        <v>0.71148860000000003</v>
      </c>
      <c r="AA152" s="27">
        <v>0.78612414000000008</v>
      </c>
      <c r="AB152" s="27">
        <v>0.68497640000000004</v>
      </c>
      <c r="AC152" s="27">
        <v>0.67014690999999993</v>
      </c>
      <c r="AD152" s="27">
        <v>0.71108949999999993</v>
      </c>
      <c r="AE152" s="27">
        <v>0.75841424999999996</v>
      </c>
      <c r="AF152" s="27">
        <v>0.71297787999999995</v>
      </c>
      <c r="AG152" s="27">
        <v>0.69129037999999998</v>
      </c>
      <c r="AH152" s="27">
        <v>0.70594000000000001</v>
      </c>
      <c r="AI152" s="27">
        <v>0.63176315999999999</v>
      </c>
      <c r="AJ152" s="27">
        <v>0.64866405000000005</v>
      </c>
      <c r="AK152" s="3">
        <f t="shared" si="2"/>
        <v>0.61074587111111123</v>
      </c>
      <c r="AM152" s="6" t="s">
        <v>116</v>
      </c>
      <c r="AO152" s="2">
        <f>SUM(A150:AJ151)/34</f>
        <v>0.36594780527686349</v>
      </c>
      <c r="AP152" s="2">
        <f>((AK152-AK$4)*100)/AK$4</f>
        <v>4.9922827046616547</v>
      </c>
      <c r="AR152" s="6" t="s">
        <v>116</v>
      </c>
      <c r="AS152" s="2"/>
      <c r="AT152" s="1">
        <f>((AO152-AO$4)*100)/AO$4</f>
        <v>13.335113836315879</v>
      </c>
    </row>
    <row r="153" spans="1:47" x14ac:dyDescent="0.25">
      <c r="A153" s="27">
        <v>0.68525030000000009</v>
      </c>
      <c r="B153" s="28">
        <v>0.67145723000000002</v>
      </c>
      <c r="C153" s="27">
        <v>0.6584006</v>
      </c>
      <c r="D153" s="27">
        <v>0.64895689999999995</v>
      </c>
      <c r="E153" s="27">
        <v>0.62144273000000005</v>
      </c>
      <c r="F153" s="27">
        <v>0.59971514999999997</v>
      </c>
      <c r="G153" s="27">
        <v>0.59291077000000003</v>
      </c>
      <c r="H153" s="27">
        <v>0.59535605999999996</v>
      </c>
      <c r="I153" s="27">
        <v>0.63438370000000011</v>
      </c>
      <c r="J153" s="27">
        <v>0.66396975000000003</v>
      </c>
      <c r="K153" s="27">
        <v>0.66537231999999991</v>
      </c>
      <c r="L153" s="27">
        <v>0.65891283999999994</v>
      </c>
      <c r="M153" s="27">
        <v>0.65782124000000008</v>
      </c>
      <c r="N153" s="27">
        <v>0.65410008000000008</v>
      </c>
      <c r="O153" s="27">
        <v>0.64985877999999997</v>
      </c>
      <c r="P153" s="27">
        <v>0.63055533999999991</v>
      </c>
      <c r="Q153" s="27">
        <v>0.61587051000000004</v>
      </c>
      <c r="R153" s="27">
        <v>0.59940735999999994</v>
      </c>
      <c r="S153" s="27">
        <v>0.53576738000000002</v>
      </c>
      <c r="T153" s="27">
        <v>0.5723793399999999</v>
      </c>
      <c r="U153" s="27">
        <v>0.63459460000000001</v>
      </c>
      <c r="V153" s="27">
        <v>0.7173514299999999</v>
      </c>
      <c r="W153" s="27">
        <v>0.73811899999999997</v>
      </c>
      <c r="X153" s="27">
        <v>0.74776197999999994</v>
      </c>
      <c r="Y153" s="27">
        <v>0.75487225999999996</v>
      </c>
      <c r="Z153" s="27">
        <v>0.76287922000000008</v>
      </c>
      <c r="AA153" s="27">
        <v>0.75438914000000001</v>
      </c>
      <c r="AB153" s="27">
        <v>0.73832937999999992</v>
      </c>
      <c r="AC153" s="27">
        <v>0.73266651999999999</v>
      </c>
      <c r="AD153" s="27">
        <v>0.73865013000000002</v>
      </c>
      <c r="AE153" s="27">
        <v>0.74908960000000002</v>
      </c>
      <c r="AF153" s="27">
        <v>0.74062257999999992</v>
      </c>
      <c r="AG153" s="27">
        <v>0.72622167999999998</v>
      </c>
      <c r="AH153" s="27">
        <v>0.72256676000000009</v>
      </c>
      <c r="AI153" s="27">
        <v>0.70715901000000003</v>
      </c>
      <c r="AJ153" s="27">
        <v>0.69546578000000003</v>
      </c>
      <c r="AK153" s="3">
        <f t="shared" si="2"/>
        <v>0.67423965138888875</v>
      </c>
      <c r="AM153" s="10" t="s">
        <v>94</v>
      </c>
      <c r="AO153" s="2">
        <f>SUM(A182:AJ183)/26</f>
        <v>0.60397588423076942</v>
      </c>
      <c r="AP153" s="2">
        <f>((AK153-AK$5)*100)/AK$5</f>
        <v>-5.7589768543942821</v>
      </c>
      <c r="AR153" s="10" t="s">
        <v>94</v>
      </c>
      <c r="AS153" s="2"/>
      <c r="AT153" s="1">
        <f>((AO153-AO$5)*100)/AO$5</f>
        <v>-6.2000755817214506</v>
      </c>
    </row>
    <row r="154" spans="1:47" x14ac:dyDescent="0.25">
      <c r="A154" s="29">
        <v>0.64191296999999992</v>
      </c>
      <c r="B154" s="30">
        <v>0.62975466000000002</v>
      </c>
      <c r="C154" s="29">
        <v>0.62193427000000001</v>
      </c>
      <c r="D154" s="29">
        <v>0.6183488399999999</v>
      </c>
      <c r="E154" s="31">
        <v>0.60774963999999998</v>
      </c>
      <c r="F154" s="31">
        <v>0.59167603000000002</v>
      </c>
      <c r="G154" s="31">
        <v>0.58570316</v>
      </c>
      <c r="H154" s="31">
        <v>0.59014624999999998</v>
      </c>
      <c r="I154" s="31">
        <v>0.62181404000000007</v>
      </c>
      <c r="J154" s="31">
        <v>0.63354390999999999</v>
      </c>
      <c r="K154" s="31">
        <v>0.63015182999999997</v>
      </c>
      <c r="L154" s="31">
        <v>0.61984619000000007</v>
      </c>
      <c r="M154" s="31">
        <v>0.61538590000000004</v>
      </c>
      <c r="N154" s="31">
        <v>0.61191859999999998</v>
      </c>
      <c r="O154" s="31">
        <v>0.61047037999999998</v>
      </c>
      <c r="P154" s="31">
        <v>0.60334116000000004</v>
      </c>
      <c r="Q154" s="32">
        <v>0.60002731999999992</v>
      </c>
      <c r="R154" s="32">
        <v>0.58811787999999998</v>
      </c>
      <c r="S154" s="33">
        <v>0.54635774999999998</v>
      </c>
      <c r="T154" s="33" t="s">
        <v>0</v>
      </c>
      <c r="U154" s="33">
        <v>0.69624103999999998</v>
      </c>
      <c r="V154" s="33">
        <v>0.71331459999999991</v>
      </c>
      <c r="W154" s="33">
        <v>0.72096019999999994</v>
      </c>
      <c r="X154" s="33">
        <v>0.71863043999999998</v>
      </c>
      <c r="Y154" s="33">
        <v>0.71737755999999997</v>
      </c>
      <c r="Z154" s="33">
        <v>0.71374003000000008</v>
      </c>
      <c r="AA154" s="33">
        <v>0.70122568000000007</v>
      </c>
      <c r="AB154" s="33">
        <v>0.68448200999999997</v>
      </c>
      <c r="AC154" s="29">
        <v>0.67566693</v>
      </c>
      <c r="AD154" s="29">
        <v>0.67736669999999999</v>
      </c>
      <c r="AE154" s="29">
        <v>0.69044446999999998</v>
      </c>
      <c r="AF154" s="29">
        <v>0.68862686000000006</v>
      </c>
      <c r="AG154" s="29">
        <v>0.66360262999999997</v>
      </c>
      <c r="AH154" s="29">
        <v>0.65394788999999998</v>
      </c>
      <c r="AI154" s="29">
        <v>0.64826565999999997</v>
      </c>
      <c r="AJ154" s="29">
        <v>0.64488842999999996</v>
      </c>
      <c r="AK154" s="3">
        <f t="shared" si="2"/>
        <v>0.64505662600000002</v>
      </c>
      <c r="AM154" s="10" t="s">
        <v>116</v>
      </c>
      <c r="AO154" s="2">
        <f>SUM(A152:AJ153)/72</f>
        <v>0.64249276125000021</v>
      </c>
      <c r="AP154" s="2">
        <f>((AK154-AK$6)*100)/AK$6</f>
        <v>-6.6862553164749636</v>
      </c>
      <c r="AR154" s="10" t="s">
        <v>116</v>
      </c>
      <c r="AS154" s="2"/>
      <c r="AT154" s="1">
        <f>((AO154-AO$6)*100)/AO$6</f>
        <v>-0.93757618768651563</v>
      </c>
    </row>
    <row r="155" spans="1:47" x14ac:dyDescent="0.25">
      <c r="A155" s="29">
        <v>0.61278655999999998</v>
      </c>
      <c r="B155" s="30">
        <v>0.61430127000000001</v>
      </c>
      <c r="C155" s="29">
        <v>0.60925762999999999</v>
      </c>
      <c r="D155" s="29">
        <v>0.59284307000000003</v>
      </c>
      <c r="E155" s="31">
        <v>0.57733318</v>
      </c>
      <c r="F155" s="31">
        <v>0.55435829999999997</v>
      </c>
      <c r="G155" s="31">
        <v>0.54251846999999997</v>
      </c>
      <c r="H155" s="31">
        <v>0.52563578</v>
      </c>
      <c r="I155" s="31">
        <v>0.55026531000000001</v>
      </c>
      <c r="J155" s="31">
        <v>0.55018658000000009</v>
      </c>
      <c r="K155" s="31">
        <v>0.55084003000000004</v>
      </c>
      <c r="L155" s="31">
        <v>0.55396003000000005</v>
      </c>
      <c r="M155" s="31">
        <v>0.55567997000000002</v>
      </c>
      <c r="N155" s="31">
        <v>0.56267211000000006</v>
      </c>
      <c r="O155" s="31">
        <v>0.57023450999999992</v>
      </c>
      <c r="P155" s="31">
        <v>0.57354656000000004</v>
      </c>
      <c r="Q155" s="32">
        <v>0.57979295000000008</v>
      </c>
      <c r="R155" s="32">
        <v>0.57795518999999995</v>
      </c>
      <c r="S155" s="33">
        <v>0.54819400000000007</v>
      </c>
      <c r="T155" s="33" t="s">
        <v>0</v>
      </c>
      <c r="U155" s="33">
        <v>0.66950902000000001</v>
      </c>
      <c r="V155" s="33">
        <v>0.67401557000000001</v>
      </c>
      <c r="W155" s="33">
        <v>0.67709065000000002</v>
      </c>
      <c r="X155" s="33">
        <v>0.67189160000000003</v>
      </c>
      <c r="Y155" s="33">
        <v>0.66531772999999994</v>
      </c>
      <c r="Z155" s="33">
        <v>0.65755524999999992</v>
      </c>
      <c r="AA155" s="33">
        <v>0.64757193000000002</v>
      </c>
      <c r="AB155" s="33">
        <v>0.65021118</v>
      </c>
      <c r="AC155" s="29">
        <v>0.63384736000000008</v>
      </c>
      <c r="AD155" s="29">
        <v>0.6010139699999999</v>
      </c>
      <c r="AE155" s="29">
        <v>0.60240007000000007</v>
      </c>
      <c r="AF155" s="29">
        <v>0.61914139999999995</v>
      </c>
      <c r="AG155" s="29">
        <v>0.60418576000000002</v>
      </c>
      <c r="AH155" s="29">
        <v>0.60533342999999995</v>
      </c>
      <c r="AI155" s="29">
        <v>0.60671856000000002</v>
      </c>
      <c r="AJ155" s="29">
        <v>0.60830510000000004</v>
      </c>
      <c r="AK155" s="3">
        <f t="shared" si="2"/>
        <v>0.59989914514285714</v>
      </c>
      <c r="AM155" s="11" t="s">
        <v>99</v>
      </c>
      <c r="AO155" s="2">
        <f>SUM(A177:R181)/56</f>
        <v>0.51861422276785718</v>
      </c>
      <c r="AP155" s="2">
        <f>((AK155-AK$7)*100)/AK$7</f>
        <v>-8.3277702729987624</v>
      </c>
      <c r="AR155" s="11" t="s">
        <v>99</v>
      </c>
      <c r="AS155" s="2"/>
      <c r="AT155" s="1">
        <f>((AO155-AO$7)*100)/AO$7</f>
        <v>-11.152171534479896</v>
      </c>
    </row>
    <row r="156" spans="1:47" x14ac:dyDescent="0.25">
      <c r="A156" s="29">
        <v>0.59067923999999994</v>
      </c>
      <c r="B156" s="30">
        <v>0.58215781999999994</v>
      </c>
      <c r="C156" s="29">
        <v>0.54979335000000007</v>
      </c>
      <c r="D156" s="29">
        <v>0.52914348</v>
      </c>
      <c r="E156" s="31">
        <v>0.52779667000000008</v>
      </c>
      <c r="F156" s="31">
        <v>0.51582793000000005</v>
      </c>
      <c r="G156" s="31">
        <v>0.49831627000000001</v>
      </c>
      <c r="H156" s="31">
        <v>0.49330911999999999</v>
      </c>
      <c r="I156" s="31">
        <v>0.49039407000000002</v>
      </c>
      <c r="J156" s="31">
        <v>0.49010312999999989</v>
      </c>
      <c r="K156" s="31">
        <v>0.49680616</v>
      </c>
      <c r="L156" s="31">
        <v>0.50539726000000007</v>
      </c>
      <c r="M156" s="31">
        <v>0.51450461999999997</v>
      </c>
      <c r="N156" s="31">
        <v>0.52651124999999999</v>
      </c>
      <c r="O156" s="31">
        <v>0.53687624999999994</v>
      </c>
      <c r="P156" s="31">
        <v>0.54406427000000002</v>
      </c>
      <c r="Q156" s="32">
        <v>0.55253019999999997</v>
      </c>
      <c r="R156" s="32">
        <v>0.55509836000000001</v>
      </c>
      <c r="S156" s="33">
        <v>0.54014687000000006</v>
      </c>
      <c r="T156" s="33" t="s">
        <v>0</v>
      </c>
      <c r="U156" s="33">
        <v>0.58572642000000008</v>
      </c>
      <c r="V156" s="33">
        <v>0.56823338999999995</v>
      </c>
      <c r="W156" s="33">
        <v>0.57893641000000007</v>
      </c>
      <c r="X156" s="33">
        <v>0.58446699999999996</v>
      </c>
      <c r="Y156" s="33">
        <v>0.5845243200000001</v>
      </c>
      <c r="Z156" s="33">
        <v>0.58850820000000004</v>
      </c>
      <c r="AA156" s="33">
        <v>0.59405330000000001</v>
      </c>
      <c r="AB156" s="33">
        <v>0.60421768000000009</v>
      </c>
      <c r="AC156" s="29">
        <v>0.58665286000000005</v>
      </c>
      <c r="AD156" s="29">
        <v>0.52227758000000002</v>
      </c>
      <c r="AE156" s="29">
        <v>0.50877916000000001</v>
      </c>
      <c r="AF156" s="29">
        <v>0.53578002000000002</v>
      </c>
      <c r="AG156" s="29">
        <v>0.53885808999999996</v>
      </c>
      <c r="AH156" s="29">
        <v>0.55287520000000001</v>
      </c>
      <c r="AI156" s="29">
        <v>0.57675653000000004</v>
      </c>
      <c r="AJ156" s="29">
        <v>0.5892925</v>
      </c>
      <c r="AK156" s="3">
        <f t="shared" si="2"/>
        <v>0.54683985657142864</v>
      </c>
      <c r="AM156" s="11" t="s">
        <v>102</v>
      </c>
      <c r="AO156" s="2">
        <f>SUM(E154:R158)/68</f>
        <v>0.4929567990647058</v>
      </c>
      <c r="AP156" s="2">
        <f>((AK156-AK$8)*100)/AK$8</f>
        <v>-9.5925763163625977</v>
      </c>
      <c r="AR156" s="11" t="s">
        <v>102</v>
      </c>
      <c r="AS156" s="2"/>
      <c r="AT156" s="1">
        <f>((AO156-AO$8)*100)/AO$8</f>
        <v>-10.42246048835584</v>
      </c>
    </row>
    <row r="157" spans="1:47" x14ac:dyDescent="0.25">
      <c r="A157" s="29">
        <v>0.54380110999999998</v>
      </c>
      <c r="B157" s="30">
        <v>0.52647776000000002</v>
      </c>
      <c r="C157" s="29">
        <v>0.48681360000000001</v>
      </c>
      <c r="D157" s="29">
        <v>0.45396857000000002</v>
      </c>
      <c r="E157" s="31" t="s">
        <v>0</v>
      </c>
      <c r="F157" s="31">
        <v>0.48716814000000003</v>
      </c>
      <c r="G157" s="31">
        <v>0.46907067000000002</v>
      </c>
      <c r="H157" s="31">
        <v>0.44539573999999998</v>
      </c>
      <c r="I157" s="31">
        <v>0.44185155999999998</v>
      </c>
      <c r="J157" s="31">
        <v>0.43899113000000001</v>
      </c>
      <c r="K157" s="31">
        <v>0.44837554000000002</v>
      </c>
      <c r="L157" s="31">
        <v>0.46195143000000011</v>
      </c>
      <c r="M157" s="31">
        <v>0.46413045000000003</v>
      </c>
      <c r="N157" s="31">
        <v>0.46400804000000001</v>
      </c>
      <c r="O157" s="31">
        <v>0.48203821000000002</v>
      </c>
      <c r="P157" s="31">
        <v>0.49406265999999999</v>
      </c>
      <c r="Q157" s="32">
        <v>0.50450983999999999</v>
      </c>
      <c r="R157" s="32">
        <v>0.47308783999999998</v>
      </c>
      <c r="S157" s="33">
        <v>0.42834369999999999</v>
      </c>
      <c r="T157" s="33" t="s">
        <v>0</v>
      </c>
      <c r="U157" s="33">
        <v>0.56869983999999996</v>
      </c>
      <c r="V157" s="33">
        <v>0.51346523999999993</v>
      </c>
      <c r="W157" s="33">
        <v>0.50803294999999993</v>
      </c>
      <c r="X157" s="33">
        <v>0.52160547999999995</v>
      </c>
      <c r="Y157" s="33">
        <v>0.53660562999999994</v>
      </c>
      <c r="Z157" s="33">
        <v>0.54991119999999993</v>
      </c>
      <c r="AA157" s="33">
        <v>0.56078313999999996</v>
      </c>
      <c r="AB157" s="33">
        <v>0.5624379100000001</v>
      </c>
      <c r="AC157" s="29">
        <v>0.61116113999999999</v>
      </c>
      <c r="AD157" s="29">
        <v>0.4716012</v>
      </c>
      <c r="AE157" s="29">
        <v>0.45319963000000002</v>
      </c>
      <c r="AF157" s="29">
        <v>0.46677257999999999</v>
      </c>
      <c r="AG157" s="29">
        <v>0.49604719000000003</v>
      </c>
      <c r="AH157" s="29">
        <v>0.52457481000000006</v>
      </c>
      <c r="AI157" s="29">
        <v>0.55543363999999995</v>
      </c>
      <c r="AJ157" s="29">
        <v>0.55471000999999998</v>
      </c>
      <c r="AK157" s="3">
        <f t="shared" si="2"/>
        <v>0.49909081117647069</v>
      </c>
      <c r="AM157" s="12" t="s">
        <v>105</v>
      </c>
      <c r="AO157" s="2">
        <f>SUM(S177:Z181)/35</f>
        <v>0.51031321757142867</v>
      </c>
      <c r="AP157" s="2">
        <f>((AK157-AK$9)*100)/AK$9</f>
        <v>-10.920927383144143</v>
      </c>
      <c r="AR157" s="12" t="s">
        <v>105</v>
      </c>
      <c r="AS157" s="2"/>
      <c r="AT157" s="1">
        <f>((AO157-AO$9)*100)/AO$9</f>
        <v>-12.353699034220705</v>
      </c>
    </row>
    <row r="158" spans="1:47" x14ac:dyDescent="0.25">
      <c r="A158" s="29">
        <v>0.48491381</v>
      </c>
      <c r="B158" s="30">
        <v>0.43864303999999998</v>
      </c>
      <c r="C158" s="29">
        <v>0.34866321</v>
      </c>
      <c r="D158" s="29" t="s">
        <v>0</v>
      </c>
      <c r="E158" s="31" t="s">
        <v>0</v>
      </c>
      <c r="F158" s="31">
        <v>0.46361756999999998</v>
      </c>
      <c r="G158" s="31">
        <v>0.41237462000000003</v>
      </c>
      <c r="H158" s="31">
        <v>0.36085761999999999</v>
      </c>
      <c r="I158" s="31">
        <v>0.31913023000000001</v>
      </c>
      <c r="J158" s="31">
        <v>0.26368981000000002</v>
      </c>
      <c r="K158" s="31">
        <v>0.20501393000000001</v>
      </c>
      <c r="L158" s="31">
        <v>0.18342453040000001</v>
      </c>
      <c r="M158" s="31">
        <v>0.23007276600000001</v>
      </c>
      <c r="N158" s="31">
        <v>0.26160879999999997</v>
      </c>
      <c r="O158" s="31">
        <v>0.28191619000000001</v>
      </c>
      <c r="P158" s="31">
        <v>0.29520167000000003</v>
      </c>
      <c r="Q158" s="32">
        <v>0.28158514000000001</v>
      </c>
      <c r="R158" s="32">
        <v>0.30552139</v>
      </c>
      <c r="S158" s="33">
        <v>0.35676775000000011</v>
      </c>
      <c r="T158" s="33" t="s">
        <v>0</v>
      </c>
      <c r="U158" s="33" t="s">
        <v>0</v>
      </c>
      <c r="V158" s="33">
        <v>0.46675081000000002</v>
      </c>
      <c r="W158" s="33">
        <v>0.45129606</v>
      </c>
      <c r="X158" s="33">
        <v>0.46200995</v>
      </c>
      <c r="Y158" s="33">
        <v>0.48721104999999998</v>
      </c>
      <c r="Z158" s="33">
        <v>0.50616444000000005</v>
      </c>
      <c r="AA158" s="33">
        <v>0.46910059999999998</v>
      </c>
      <c r="AB158" s="33">
        <v>0.51614234000000003</v>
      </c>
      <c r="AC158" s="29" t="s">
        <v>0</v>
      </c>
      <c r="AD158" s="29">
        <v>0.46420598000000002</v>
      </c>
      <c r="AE158" s="29">
        <v>0.41934080000000001</v>
      </c>
      <c r="AF158" s="29">
        <v>0.33125073999999999</v>
      </c>
      <c r="AG158" s="29">
        <v>0.34930498999999998</v>
      </c>
      <c r="AH158" s="29">
        <v>0.48402139999999999</v>
      </c>
      <c r="AI158" s="29">
        <v>0.48484664</v>
      </c>
      <c r="AJ158" s="29">
        <v>0.48636470999999998</v>
      </c>
      <c r="AK158" s="3">
        <f t="shared" si="2"/>
        <v>0.38293588988387101</v>
      </c>
      <c r="AM158" s="12" t="s">
        <v>108</v>
      </c>
      <c r="AO158" s="2">
        <f>SUM(S154:AB158)/44</f>
        <v>0.58563245272727282</v>
      </c>
      <c r="AP158" s="2">
        <f>((AK158-AK$10)*100)/AK$10</f>
        <v>-14.91371514292798</v>
      </c>
      <c r="AR158" s="12" t="s">
        <v>108</v>
      </c>
      <c r="AS158" s="2"/>
      <c r="AT158" s="1">
        <f>((AO158-AO$10)*100)/AO$10</f>
        <v>-9.8302020855313863</v>
      </c>
    </row>
    <row r="159" spans="1:47" x14ac:dyDescent="0.25">
      <c r="A159" s="29">
        <v>0.38556025999999999</v>
      </c>
      <c r="B159" s="30">
        <v>0.38402271999999998</v>
      </c>
      <c r="C159" s="29" t="s">
        <v>0</v>
      </c>
      <c r="D159" s="29" t="s">
        <v>0</v>
      </c>
      <c r="E159" s="34" t="s">
        <v>0</v>
      </c>
      <c r="F159" s="34">
        <v>0.43585885000000002</v>
      </c>
      <c r="G159" s="34">
        <v>0.34395376999999999</v>
      </c>
      <c r="H159" s="34">
        <v>0.30641529000000001</v>
      </c>
      <c r="I159" s="34">
        <v>0.27512214000000002</v>
      </c>
      <c r="J159" s="34">
        <v>0.23866711500000001</v>
      </c>
      <c r="K159" s="34">
        <v>0.211638247</v>
      </c>
      <c r="L159" s="34">
        <v>0.16801284799999999</v>
      </c>
      <c r="M159" s="34">
        <v>0.151580875863908</v>
      </c>
      <c r="N159" s="34">
        <v>0.15110199326618801</v>
      </c>
      <c r="O159" s="34">
        <v>0.15451920250340101</v>
      </c>
      <c r="P159" s="34">
        <v>0.1624025027926061</v>
      </c>
      <c r="Q159" s="34">
        <v>0.17917399546000001</v>
      </c>
      <c r="R159" s="34">
        <v>0.24148947000000001</v>
      </c>
      <c r="S159" s="35">
        <v>0.29742269999999998</v>
      </c>
      <c r="T159" s="35" t="s">
        <v>0</v>
      </c>
      <c r="U159" s="35" t="s">
        <v>0</v>
      </c>
      <c r="V159" s="35">
        <v>0.48265575999999999</v>
      </c>
      <c r="W159" s="35">
        <v>0.44312547000000002</v>
      </c>
      <c r="X159" s="35">
        <v>0.27917152000000001</v>
      </c>
      <c r="Y159" s="35">
        <v>0.27654506000000001</v>
      </c>
      <c r="Z159" s="35">
        <v>0.29579421</v>
      </c>
      <c r="AA159" s="35">
        <v>0.44363616</v>
      </c>
      <c r="AB159" s="35">
        <v>0.50350187999999996</v>
      </c>
      <c r="AC159" s="36" t="s">
        <v>0</v>
      </c>
      <c r="AD159" s="29">
        <v>0.44940465000000002</v>
      </c>
      <c r="AE159" s="29">
        <v>0.43019426999999999</v>
      </c>
      <c r="AF159" s="29">
        <v>0.39003809</v>
      </c>
      <c r="AG159" s="29">
        <v>0.36382188999999998</v>
      </c>
      <c r="AH159" s="29">
        <v>0.37394372999999997</v>
      </c>
      <c r="AI159" s="29">
        <v>0.38996533</v>
      </c>
      <c r="AJ159" s="29">
        <v>0.37251582999999999</v>
      </c>
      <c r="AK159" s="3">
        <f t="shared" si="2"/>
        <v>0.31937519432953682</v>
      </c>
      <c r="AM159" s="14" t="s">
        <v>99</v>
      </c>
      <c r="AO159" s="7">
        <f>(SUM(B168:O176)+SUM(P168:R172))/140</f>
        <v>0.28481451789637929</v>
      </c>
      <c r="AP159" s="2">
        <f>((AK159-AK$11)*100)/AK$11</f>
        <v>-17.632572040106311</v>
      </c>
      <c r="AR159" s="14" t="s">
        <v>99</v>
      </c>
      <c r="AS159" s="2"/>
      <c r="AT159" s="1">
        <f>((AO159-AO$11)*100)/AO$11</f>
        <v>-13.779741649300751</v>
      </c>
      <c r="AU159">
        <f>SUM(AT159:AT162)/4</f>
        <v>-15.897463699110496</v>
      </c>
    </row>
    <row r="160" spans="1:47" x14ac:dyDescent="0.25">
      <c r="A160" s="29">
        <v>0.35330502000000003</v>
      </c>
      <c r="B160" s="30">
        <v>0.33336270000000001</v>
      </c>
      <c r="C160" s="29" t="s">
        <v>0</v>
      </c>
      <c r="D160" s="29" t="s">
        <v>0</v>
      </c>
      <c r="E160" s="34" t="s">
        <v>0</v>
      </c>
      <c r="F160" s="34">
        <v>0.42580933999999998</v>
      </c>
      <c r="G160" s="34">
        <v>0.31037183000000002</v>
      </c>
      <c r="H160" s="34">
        <v>0.24365882999999999</v>
      </c>
      <c r="I160" s="34">
        <v>0.21258247999999999</v>
      </c>
      <c r="J160" s="34">
        <v>0.18542930699999999</v>
      </c>
      <c r="K160" s="34">
        <v>0.17557925299999999</v>
      </c>
      <c r="L160" s="34">
        <v>0.152994864723</v>
      </c>
      <c r="M160" s="34">
        <v>0.14350986479619679</v>
      </c>
      <c r="N160" s="34">
        <v>0.13919374296360651</v>
      </c>
      <c r="O160" s="34">
        <v>0.14788197336991399</v>
      </c>
      <c r="P160" s="34">
        <v>0.16484149478400001</v>
      </c>
      <c r="Q160" s="34">
        <v>0.194062977</v>
      </c>
      <c r="R160" s="34">
        <v>0.22003582999999999</v>
      </c>
      <c r="S160" s="35">
        <v>0.23888134</v>
      </c>
      <c r="T160" s="35" t="s">
        <v>0</v>
      </c>
      <c r="U160" s="35" t="s">
        <v>0</v>
      </c>
      <c r="V160" s="35">
        <v>0.48626934999999999</v>
      </c>
      <c r="W160" s="35">
        <v>0.43938164000000002</v>
      </c>
      <c r="X160" s="35">
        <v>0.26807951000000002</v>
      </c>
      <c r="Y160" s="35">
        <v>0.27882021000000001</v>
      </c>
      <c r="Z160" s="35">
        <v>0.35747626999999998</v>
      </c>
      <c r="AA160" s="35">
        <v>0.47827615000000001</v>
      </c>
      <c r="AB160" s="35">
        <v>0.49234772999999998</v>
      </c>
      <c r="AC160" s="36" t="s">
        <v>0</v>
      </c>
      <c r="AD160" s="29">
        <v>0.45145020000000002</v>
      </c>
      <c r="AE160" s="29">
        <v>0.42979133000000003</v>
      </c>
      <c r="AF160" s="29">
        <v>0.39145371000000001</v>
      </c>
      <c r="AG160" s="29">
        <v>0.38005833</v>
      </c>
      <c r="AH160" s="29">
        <v>0.38101152999999999</v>
      </c>
      <c r="AI160" s="29">
        <v>0.38644508</v>
      </c>
      <c r="AJ160" s="29">
        <v>0.37593293</v>
      </c>
      <c r="AK160" s="3">
        <f t="shared" si="2"/>
        <v>0.30794316058789056</v>
      </c>
      <c r="AM160" s="14" t="s">
        <v>102</v>
      </c>
      <c r="AO160" s="2">
        <f>SUM(E159:R167)/126</f>
        <v>0.27152951986525253</v>
      </c>
      <c r="AP160" s="2">
        <f>((AK160-AK$12)*100)/AK$12</f>
        <v>-17.558271393634225</v>
      </c>
      <c r="AR160" s="14" t="s">
        <v>102</v>
      </c>
      <c r="AS160" s="2"/>
      <c r="AT160" s="1">
        <f>((AO160-AO$12)*100)/AO$12</f>
        <v>-17.561574325554407</v>
      </c>
    </row>
    <row r="161" spans="1:46" x14ac:dyDescent="0.25">
      <c r="A161" s="29">
        <v>0.38275716999999998</v>
      </c>
      <c r="B161" s="30">
        <v>0.32950379000000002</v>
      </c>
      <c r="C161" s="29" t="s">
        <v>0</v>
      </c>
      <c r="D161" s="29" t="s">
        <v>0</v>
      </c>
      <c r="E161" s="34" t="s">
        <v>0</v>
      </c>
      <c r="F161" s="34">
        <v>0.41070780000000001</v>
      </c>
      <c r="G161" s="34">
        <v>0.29725276</v>
      </c>
      <c r="H161" s="34">
        <v>0.22696301499999999</v>
      </c>
      <c r="I161" s="34">
        <v>0.1532647424578</v>
      </c>
      <c r="J161" s="34">
        <v>0.14115603371580099</v>
      </c>
      <c r="K161" s="34">
        <v>0.154042266224</v>
      </c>
      <c r="L161" s="34">
        <v>0.1456806452503486</v>
      </c>
      <c r="M161" s="34">
        <v>0.13964178341097369</v>
      </c>
      <c r="N161" s="34">
        <v>0.1466481241077435</v>
      </c>
      <c r="O161" s="34">
        <v>0.169584858</v>
      </c>
      <c r="P161" s="34">
        <v>0.19092372799999999</v>
      </c>
      <c r="Q161" s="34">
        <v>0.21572251200000001</v>
      </c>
      <c r="R161" s="34">
        <v>0.23628862</v>
      </c>
      <c r="S161" s="35">
        <v>0.21340424999999999</v>
      </c>
      <c r="T161" s="35" t="s">
        <v>0</v>
      </c>
      <c r="U161" s="35" t="s">
        <v>0</v>
      </c>
      <c r="V161" s="35" t="s">
        <v>0</v>
      </c>
      <c r="W161" s="35">
        <v>0.40379715999999999</v>
      </c>
      <c r="X161" s="35">
        <v>0.30998977</v>
      </c>
      <c r="Y161" s="35">
        <v>0.30759332</v>
      </c>
      <c r="Z161" s="35">
        <v>0.37001296</v>
      </c>
      <c r="AA161" s="35">
        <v>0.4882147</v>
      </c>
      <c r="AB161" s="35" t="s">
        <v>0</v>
      </c>
      <c r="AC161" s="36" t="s">
        <v>0</v>
      </c>
      <c r="AD161" s="29">
        <v>0.46677631000000003</v>
      </c>
      <c r="AE161" s="29">
        <v>0.43447094000000003</v>
      </c>
      <c r="AF161" s="29">
        <v>0.41099297000000001</v>
      </c>
      <c r="AG161" s="29">
        <v>0.40020315000000001</v>
      </c>
      <c r="AH161" s="29">
        <v>0.41304170000000001</v>
      </c>
      <c r="AI161" s="29">
        <v>0.42307972999999999</v>
      </c>
      <c r="AJ161" s="29">
        <v>0.41585754000000003</v>
      </c>
      <c r="AK161" s="3">
        <f t="shared" si="2"/>
        <v>0.29991329814880946</v>
      </c>
      <c r="AM161" s="15" t="s">
        <v>105</v>
      </c>
      <c r="AO161" s="2">
        <f>(SUM(S168:AB176)+SUM(P173:R176))/67</f>
        <v>0.3369225950597014</v>
      </c>
      <c r="AP161" s="2">
        <f>((AK161-AK$13)*100)/AK$13</f>
        <v>-16.787075137849367</v>
      </c>
      <c r="AR161" s="15" t="s">
        <v>105</v>
      </c>
      <c r="AS161" s="2"/>
      <c r="AT161" s="1">
        <f>((AO161-AO$13)*100)/AO$13</f>
        <v>-18.884332958618316</v>
      </c>
    </row>
    <row r="162" spans="1:46" x14ac:dyDescent="0.25">
      <c r="A162" s="29">
        <v>0.42806787000000002</v>
      </c>
      <c r="B162" s="30">
        <v>0.36198271999999998</v>
      </c>
      <c r="C162" s="29" t="s">
        <v>0</v>
      </c>
      <c r="D162" s="29" t="s">
        <v>0</v>
      </c>
      <c r="E162" s="34">
        <v>0.40289551000000001</v>
      </c>
      <c r="F162" s="34">
        <v>0.41773482000000001</v>
      </c>
      <c r="G162" s="34">
        <v>0.31944234999999999</v>
      </c>
      <c r="H162" s="34">
        <v>0.236575375</v>
      </c>
      <c r="I162" s="34">
        <v>0.1460571012252245</v>
      </c>
      <c r="J162" s="34">
        <v>0.142430511910036</v>
      </c>
      <c r="K162" s="34">
        <v>0.13729939090618259</v>
      </c>
      <c r="L162" s="34">
        <v>0.12757890083257889</v>
      </c>
      <c r="M162" s="34">
        <v>0.15697490396436969</v>
      </c>
      <c r="N162" s="34">
        <v>0.18192977399999999</v>
      </c>
      <c r="O162" s="34">
        <v>0.22073294700000001</v>
      </c>
      <c r="P162" s="34">
        <v>0.25301371</v>
      </c>
      <c r="Q162" s="34">
        <v>0.27159432500000003</v>
      </c>
      <c r="R162" s="34">
        <v>0.3477942</v>
      </c>
      <c r="S162" s="35">
        <v>0.30889573999999997</v>
      </c>
      <c r="T162" s="35" t="s">
        <v>0</v>
      </c>
      <c r="U162" s="35" t="s">
        <v>0</v>
      </c>
      <c r="V162" s="35" t="s">
        <v>0</v>
      </c>
      <c r="W162" s="35">
        <v>0.39802750999999997</v>
      </c>
      <c r="X162" s="35">
        <v>0.36077446000000002</v>
      </c>
      <c r="Y162" s="35">
        <v>0.36558458999999999</v>
      </c>
      <c r="Z162" s="35">
        <v>0.40352766000000001</v>
      </c>
      <c r="AA162" s="35">
        <v>0.45991724</v>
      </c>
      <c r="AB162" s="35" t="s">
        <v>0</v>
      </c>
      <c r="AC162" s="36" t="s">
        <v>0</v>
      </c>
      <c r="AD162" s="29" t="s">
        <v>0</v>
      </c>
      <c r="AE162" s="29">
        <v>0.42228965000000002</v>
      </c>
      <c r="AF162" s="29">
        <v>0.4305985</v>
      </c>
      <c r="AG162" s="29">
        <v>0.42828451000000001</v>
      </c>
      <c r="AH162" s="29">
        <v>0.42634624999999998</v>
      </c>
      <c r="AI162" s="29">
        <v>0.42419797999999997</v>
      </c>
      <c r="AJ162" s="29">
        <v>0.42466180999999997</v>
      </c>
      <c r="AK162" s="3">
        <f t="shared" si="2"/>
        <v>0.32161465392279975</v>
      </c>
      <c r="AM162" s="15" t="s">
        <v>108</v>
      </c>
      <c r="AO162" s="2">
        <f>SUM(S159:AB167)/54</f>
        <v>0.39708045888888877</v>
      </c>
      <c r="AP162" s="1">
        <f>((AK162-AK$14)*100)/AK$14</f>
        <v>-15.05500112003523</v>
      </c>
      <c r="AR162" s="15" t="s">
        <v>108</v>
      </c>
      <c r="AS162" s="2"/>
      <c r="AT162" s="1">
        <f>((AO162-AO$14)*100)/AO$14</f>
        <v>-13.364205862968515</v>
      </c>
    </row>
    <row r="163" spans="1:46" x14ac:dyDescent="0.25">
      <c r="A163" s="29">
        <v>0.41690746000000001</v>
      </c>
      <c r="B163" s="30">
        <v>0.39774061999999999</v>
      </c>
      <c r="C163" s="29" t="s">
        <v>0</v>
      </c>
      <c r="D163" s="29" t="s">
        <v>0</v>
      </c>
      <c r="E163" s="34">
        <v>0.40516337000000002</v>
      </c>
      <c r="F163" s="34">
        <v>0.39452484999999998</v>
      </c>
      <c r="G163" s="34">
        <v>0.34196301000000001</v>
      </c>
      <c r="H163" s="34">
        <v>0.189351037</v>
      </c>
      <c r="I163" s="34">
        <v>0.167839795559487</v>
      </c>
      <c r="J163" s="34">
        <v>0.13162900023999191</v>
      </c>
      <c r="K163" s="34">
        <v>0.1323846003768491</v>
      </c>
      <c r="L163" s="34">
        <v>0.15147440207269361</v>
      </c>
      <c r="M163" s="34">
        <v>0.19351325699999999</v>
      </c>
      <c r="N163" s="34">
        <v>0.23747871000000001</v>
      </c>
      <c r="O163" s="34">
        <v>0.28434661</v>
      </c>
      <c r="P163" s="34">
        <v>0.32320923000000001</v>
      </c>
      <c r="Q163" s="34">
        <v>0.35202148</v>
      </c>
      <c r="R163" s="34">
        <v>0.43252277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0.42650610999999999</v>
      </c>
      <c r="X163" s="35">
        <v>0.39582562999999998</v>
      </c>
      <c r="Y163" s="35">
        <v>0.42303635000000001</v>
      </c>
      <c r="Z163" s="35">
        <v>0.45593155000000002</v>
      </c>
      <c r="AA163" s="35">
        <v>0.45651703999999999</v>
      </c>
      <c r="AB163" s="35" t="s">
        <v>0</v>
      </c>
      <c r="AC163" s="36" t="s">
        <v>0</v>
      </c>
      <c r="AD163" s="29" t="s">
        <v>0</v>
      </c>
      <c r="AE163" s="29">
        <v>0.40795284999999998</v>
      </c>
      <c r="AF163" s="29">
        <v>0.42620121999999999</v>
      </c>
      <c r="AG163" s="29">
        <v>0.42589860000000002</v>
      </c>
      <c r="AH163" s="29">
        <v>0.42334654999999999</v>
      </c>
      <c r="AI163" s="29">
        <v>0.42756273</v>
      </c>
      <c r="AJ163" s="29">
        <v>0.42827018</v>
      </c>
      <c r="AK163" s="3">
        <f t="shared" si="2"/>
        <v>0.34255996341663048</v>
      </c>
      <c r="AM163" s="16" t="s">
        <v>117</v>
      </c>
      <c r="AO163" s="7">
        <f>(SUM(AC154:AJ176)+SUM(A154:D167))/173</f>
        <v>0.45688150300578051</v>
      </c>
      <c r="AP163" s="2">
        <f>((AK163-AK$15)*100)/AK$15</f>
        <v>-13.708212338537594</v>
      </c>
      <c r="AR163" s="16" t="s">
        <v>117</v>
      </c>
      <c r="AS163" s="2"/>
      <c r="AT163" s="1">
        <f>((AO163-AO$15)*100)/AO$15</f>
        <v>-10.097712240245569</v>
      </c>
    </row>
    <row r="164" spans="1:46" x14ac:dyDescent="0.25">
      <c r="A164" s="29">
        <v>0.43730131</v>
      </c>
      <c r="B164" s="30">
        <v>0.38716591</v>
      </c>
      <c r="C164" s="29" t="s">
        <v>0</v>
      </c>
      <c r="D164" s="29" t="s">
        <v>0</v>
      </c>
      <c r="E164" s="34">
        <v>0.39641031999999998</v>
      </c>
      <c r="F164" s="34">
        <v>0.37940582999999989</v>
      </c>
      <c r="G164" s="34">
        <v>0.33891471000000001</v>
      </c>
      <c r="H164" s="34">
        <v>0.27481709999999998</v>
      </c>
      <c r="I164" s="34">
        <v>0.16912309186999999</v>
      </c>
      <c r="J164" s="34">
        <v>0.14398772024815851</v>
      </c>
      <c r="K164" s="34">
        <v>0.1314139002128531</v>
      </c>
      <c r="L164" s="34">
        <v>0.14595462026977971</v>
      </c>
      <c r="M164" s="34">
        <v>0.18721771400000001</v>
      </c>
      <c r="N164" s="34">
        <v>0.27229694999999998</v>
      </c>
      <c r="O164" s="34">
        <v>0.33049030000000001</v>
      </c>
      <c r="P164" s="34">
        <v>0.38127962999999998</v>
      </c>
      <c r="Q164" s="34">
        <v>0.43266085999999998</v>
      </c>
      <c r="R164" s="34">
        <v>0.45435492999999999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0.42096463000000001</v>
      </c>
      <c r="X164" s="35">
        <v>0.42040952999999998</v>
      </c>
      <c r="Y164" s="35">
        <v>0.44019673999999998</v>
      </c>
      <c r="Z164" s="35">
        <v>0.44223626999999999</v>
      </c>
      <c r="AA164" s="35">
        <v>0.44455445999999998</v>
      </c>
      <c r="AB164" s="35" t="s">
        <v>0</v>
      </c>
      <c r="AC164" s="36" t="s">
        <v>0</v>
      </c>
      <c r="AD164" s="29" t="s">
        <v>0</v>
      </c>
      <c r="AE164" s="29">
        <v>0.39429335999999998</v>
      </c>
      <c r="AF164" s="29">
        <v>0.42888968999999999</v>
      </c>
      <c r="AG164" s="29">
        <v>0.40901274999999998</v>
      </c>
      <c r="AH164" s="29">
        <v>0.41158085999999999</v>
      </c>
      <c r="AI164" s="29">
        <v>0.42233314</v>
      </c>
      <c r="AJ164" s="29">
        <v>0.43296265999999989</v>
      </c>
      <c r="AK164" s="3">
        <f t="shared" si="2"/>
        <v>0.35297144394817748</v>
      </c>
      <c r="AM164" t="s">
        <v>118</v>
      </c>
      <c r="AO164" s="2">
        <f>((SUM(A150:Z183)+SUM(AA150:AJ176))/895)</f>
        <v>0.42205668961265697</v>
      </c>
      <c r="AP164" s="2">
        <f>((AK164-AK$16)*100)/AK$16</f>
        <v>-12.667923688410198</v>
      </c>
      <c r="AR164" t="s">
        <v>118</v>
      </c>
      <c r="AT164" s="1">
        <f>((AO164-AO$16)*100)/AO$16</f>
        <v>-10.429921201650648</v>
      </c>
    </row>
    <row r="165" spans="1:46" x14ac:dyDescent="0.25">
      <c r="A165" s="29">
        <v>0.48062798000000001</v>
      </c>
      <c r="B165" s="30">
        <v>0.43086107000000001</v>
      </c>
      <c r="C165" s="29">
        <v>0.322434</v>
      </c>
      <c r="D165" s="29">
        <v>0.34947718999999999</v>
      </c>
      <c r="E165" s="34">
        <v>0.38293740999999998</v>
      </c>
      <c r="F165" s="34">
        <v>0.36863356000000003</v>
      </c>
      <c r="G165" s="34">
        <v>0.37680994000000001</v>
      </c>
      <c r="H165" s="34">
        <v>0.34643341999999999</v>
      </c>
      <c r="I165" s="34">
        <v>0.210684854</v>
      </c>
      <c r="J165" s="34">
        <v>0.19503899299999999</v>
      </c>
      <c r="K165" s="34">
        <v>0.16699529164410751</v>
      </c>
      <c r="L165" s="34">
        <v>0.18143428</v>
      </c>
      <c r="M165" s="34">
        <v>0.25634246999999999</v>
      </c>
      <c r="N165" s="34">
        <v>0.36092107000000001</v>
      </c>
      <c r="O165" s="34">
        <v>0.43970978999999999</v>
      </c>
      <c r="P165" s="34">
        <v>0.42794070000000001</v>
      </c>
      <c r="Q165" s="34">
        <v>0.42794286999999998</v>
      </c>
      <c r="R165" s="34">
        <v>0.44679770000000002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0.36505534000000001</v>
      </c>
      <c r="X165" s="35">
        <v>0.44363491999999999</v>
      </c>
      <c r="Y165" s="35">
        <v>0.45121853000000001</v>
      </c>
      <c r="Z165" s="35">
        <v>0.46427051000000003</v>
      </c>
      <c r="AA165" s="35">
        <v>0.44233924000000002</v>
      </c>
      <c r="AB165" s="35" t="s">
        <v>0</v>
      </c>
      <c r="AC165" s="36" t="s">
        <v>0</v>
      </c>
      <c r="AD165" s="29" t="s">
        <v>0</v>
      </c>
      <c r="AE165" s="29">
        <v>0.37999486999999998</v>
      </c>
      <c r="AF165" s="29">
        <v>0.39510532999999998</v>
      </c>
      <c r="AG165" s="29">
        <v>0.38758730000000002</v>
      </c>
      <c r="AH165" s="29">
        <v>0.40306744999999999</v>
      </c>
      <c r="AI165" s="29">
        <v>0.41713807000000003</v>
      </c>
      <c r="AJ165" s="29">
        <v>0.44558868000000001</v>
      </c>
      <c r="AK165" s="3">
        <f t="shared" si="2"/>
        <v>0.37127664926358989</v>
      </c>
      <c r="AM165" t="s">
        <v>119</v>
      </c>
      <c r="AP165" s="2">
        <f>((AK165-AK$17)*100)/AK$17</f>
        <v>-12.859256347453398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0.45971595999999998</v>
      </c>
      <c r="B166" s="30">
        <v>0.38538945000000002</v>
      </c>
      <c r="C166" s="29">
        <v>0.33073598999999998</v>
      </c>
      <c r="D166" s="29">
        <v>0.3412171</v>
      </c>
      <c r="E166" s="34">
        <v>0.32672565999999997</v>
      </c>
      <c r="F166" s="34">
        <v>0.37148634000000003</v>
      </c>
      <c r="G166" s="34">
        <v>0.36859139000000002</v>
      </c>
      <c r="H166" s="34">
        <v>0.34241840000000001</v>
      </c>
      <c r="I166" s="34">
        <v>0.30289702000000002</v>
      </c>
      <c r="J166" s="34">
        <v>0.31053114999999998</v>
      </c>
      <c r="K166" s="34">
        <v>0.32767583</v>
      </c>
      <c r="L166" s="34">
        <v>0.34459559000000001</v>
      </c>
      <c r="M166" s="34">
        <v>0.40869773999999998</v>
      </c>
      <c r="N166" s="34">
        <v>0.41748169000000002</v>
      </c>
      <c r="O166" s="34">
        <v>0.42022652999999999</v>
      </c>
      <c r="P166" s="34">
        <v>0.43473102000000002</v>
      </c>
      <c r="Q166" s="34">
        <v>0.44665321000000002</v>
      </c>
      <c r="R166" s="34">
        <v>0.42431368000000003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0.43530103999999997</v>
      </c>
      <c r="X166" s="35">
        <v>0.41777734</v>
      </c>
      <c r="Y166" s="35">
        <v>0.44650498000000011</v>
      </c>
      <c r="Z166" s="35">
        <v>0.48056971999999998</v>
      </c>
      <c r="AA166" s="35">
        <v>0.47305364999999999</v>
      </c>
      <c r="AB166" s="35" t="s">
        <v>0</v>
      </c>
      <c r="AC166" s="36" t="s">
        <v>0</v>
      </c>
      <c r="AD166" s="29" t="s">
        <v>0</v>
      </c>
      <c r="AE166" s="29">
        <v>0.39663848000000002</v>
      </c>
      <c r="AF166" s="29">
        <v>0.38910470000000003</v>
      </c>
      <c r="AG166" s="29">
        <v>0.40805616</v>
      </c>
      <c r="AH166" s="29">
        <v>0.43016062999999999</v>
      </c>
      <c r="AI166" s="29">
        <v>0.44149649000000002</v>
      </c>
      <c r="AJ166" s="29">
        <v>0.44191827</v>
      </c>
      <c r="AK166" s="3">
        <f t="shared" si="2"/>
        <v>0.39740224862068968</v>
      </c>
      <c r="AM166" t="s">
        <v>120</v>
      </c>
      <c r="AP166" s="2">
        <f>((AK166-AK$18)*100)/AK$18</f>
        <v>-11.853766389556942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0</v>
      </c>
      <c r="B167" s="30" t="s">
        <v>0</v>
      </c>
      <c r="C167" s="29">
        <v>0.31406463000000001</v>
      </c>
      <c r="D167" s="29">
        <v>0.34678460999999999</v>
      </c>
      <c r="E167" s="34">
        <v>0.37852766999999998</v>
      </c>
      <c r="F167" s="34">
        <v>0.35144109000000001</v>
      </c>
      <c r="G167" s="34">
        <v>0.36979235999999999</v>
      </c>
      <c r="H167" s="34">
        <v>0.29315996</v>
      </c>
      <c r="I167" s="34">
        <v>0.26974376</v>
      </c>
      <c r="J167" s="34">
        <v>0.27295271999999998</v>
      </c>
      <c r="K167" s="34">
        <v>0.28179967000000011</v>
      </c>
      <c r="L167" s="34">
        <v>0.29019867999999999</v>
      </c>
      <c r="M167" s="34">
        <v>0.32546758999999997</v>
      </c>
      <c r="N167" s="34">
        <v>0.36485727000000001</v>
      </c>
      <c r="O167" s="34">
        <v>0.41736867999999999</v>
      </c>
      <c r="P167" s="34">
        <v>0.40412253999999997</v>
      </c>
      <c r="Q167" s="34">
        <v>0.42509709000000001</v>
      </c>
      <c r="R167" s="34">
        <v>0.43097423000000001</v>
      </c>
      <c r="S167" s="35" t="s">
        <v>0</v>
      </c>
      <c r="T167" s="35" t="s">
        <v>0</v>
      </c>
      <c r="U167" s="35" t="s">
        <v>0</v>
      </c>
      <c r="V167" s="35">
        <v>0.31030348000000002</v>
      </c>
      <c r="W167" s="35">
        <v>0.32342857000000003</v>
      </c>
      <c r="X167" s="35">
        <v>0.33024535999999999</v>
      </c>
      <c r="Y167" s="35">
        <v>0.41967841</v>
      </c>
      <c r="Z167" s="35">
        <v>0.40614442000000001</v>
      </c>
      <c r="AA167" s="35">
        <v>0.45551663999999997</v>
      </c>
      <c r="AB167" s="35" t="s">
        <v>0</v>
      </c>
      <c r="AC167" s="36" t="s">
        <v>0</v>
      </c>
      <c r="AD167" s="29" t="s">
        <v>0</v>
      </c>
      <c r="AE167" s="29">
        <v>0.39681174000000002</v>
      </c>
      <c r="AF167" s="29">
        <v>0.38091941000000001</v>
      </c>
      <c r="AG167" s="29">
        <v>0.42253378000000003</v>
      </c>
      <c r="AH167" s="29">
        <v>0.41177634000000002</v>
      </c>
      <c r="AI167" s="29">
        <v>0.42601119999999998</v>
      </c>
      <c r="AJ167" s="29">
        <v>0.44907809999999998</v>
      </c>
      <c r="AK167" s="3">
        <f t="shared" si="2"/>
        <v>0.36674285714285715</v>
      </c>
      <c r="AM167" t="s">
        <v>121</v>
      </c>
      <c r="AO167" s="2">
        <f>SUM(U182:W183)/6</f>
        <v>0.59545259166666675</v>
      </c>
      <c r="AP167" s="2">
        <f>((AK167-AK$19)*100)/AK$19</f>
        <v>-12.494780986199821</v>
      </c>
      <c r="AR167" t="s">
        <v>124</v>
      </c>
      <c r="AT167" s="1">
        <f>((AO167-AO$19)*100)/AO$19</f>
        <v>0.68808069738447986</v>
      </c>
    </row>
    <row r="168" spans="1:46" x14ac:dyDescent="0.25">
      <c r="A168" t="s">
        <v>0</v>
      </c>
      <c r="B168" s="37" t="s">
        <v>0</v>
      </c>
      <c r="C168" s="34">
        <v>0.35380130999999998</v>
      </c>
      <c r="D168" s="34">
        <v>0.34563044999999998</v>
      </c>
      <c r="E168" s="34">
        <v>0.34538493999999997</v>
      </c>
      <c r="F168" s="34">
        <v>0.37470945999999999</v>
      </c>
      <c r="G168" s="34">
        <v>0.33187541999999998</v>
      </c>
      <c r="H168" s="34">
        <v>0.30503767999999998</v>
      </c>
      <c r="I168" s="34">
        <v>0.31997405000000001</v>
      </c>
      <c r="J168" s="34">
        <v>0.34166638999999999</v>
      </c>
      <c r="K168" s="34">
        <v>0.33462315999999998</v>
      </c>
      <c r="L168" s="34">
        <v>0.32678019000000003</v>
      </c>
      <c r="M168" s="34">
        <v>0.34172513999999998</v>
      </c>
      <c r="N168" s="34">
        <v>0.37322010999999999</v>
      </c>
      <c r="O168" s="34">
        <v>0.42188197999999999</v>
      </c>
      <c r="P168" s="34">
        <v>0.40072368000000003</v>
      </c>
      <c r="Q168" s="34">
        <v>0.41328939999999997</v>
      </c>
      <c r="R168" s="34">
        <v>0.41114289999999998</v>
      </c>
      <c r="S168" s="35" t="s">
        <v>0</v>
      </c>
      <c r="T168" s="35" t="s">
        <v>0</v>
      </c>
      <c r="U168" s="35" t="s">
        <v>0</v>
      </c>
      <c r="V168" s="35">
        <v>0.39867919000000002</v>
      </c>
      <c r="W168" s="35">
        <v>0.35092433000000001</v>
      </c>
      <c r="X168" s="35">
        <v>0.36370204</v>
      </c>
      <c r="Y168" s="35">
        <v>0.41169550999999999</v>
      </c>
      <c r="Z168" s="35">
        <v>0.39968351000000002</v>
      </c>
      <c r="AA168" s="35">
        <v>0.46906824000000003</v>
      </c>
      <c r="AB168" s="35" t="s">
        <v>0</v>
      </c>
      <c r="AC168" s="36" t="s">
        <v>0</v>
      </c>
      <c r="AD168" s="29" t="s">
        <v>0</v>
      </c>
      <c r="AE168" s="29">
        <v>0.45777930999999999</v>
      </c>
      <c r="AF168" s="29">
        <v>0.40908748</v>
      </c>
      <c r="AG168" s="29">
        <v>0.37871136999999999</v>
      </c>
      <c r="AH168" s="29">
        <v>0.36985137000000001</v>
      </c>
      <c r="AI168" s="29">
        <v>0.37491447999999999</v>
      </c>
      <c r="AJ168" s="29">
        <v>0.40762489000000002</v>
      </c>
      <c r="AK168" s="3">
        <f t="shared" si="2"/>
        <v>0.37618528499999987</v>
      </c>
      <c r="AP168" s="2">
        <f>((AK168-AK$20)*100)/AK$20</f>
        <v>-11.512071001124507</v>
      </c>
    </row>
    <row r="169" spans="1:46" x14ac:dyDescent="0.25">
      <c r="A169" t="s">
        <v>0</v>
      </c>
      <c r="B169" s="37">
        <v>0.34841432999999999</v>
      </c>
      <c r="C169" s="34">
        <v>0.34018654999999998</v>
      </c>
      <c r="D169" s="34">
        <v>0.34601296999999998</v>
      </c>
      <c r="E169" s="34">
        <v>0.31994139999999999</v>
      </c>
      <c r="F169" s="34">
        <v>0.31661547000000001</v>
      </c>
      <c r="G169" s="34">
        <v>0.34523192000000003</v>
      </c>
      <c r="H169" s="34">
        <v>0.38075730000000002</v>
      </c>
      <c r="I169" s="34">
        <v>0.39182737000000001</v>
      </c>
      <c r="J169" s="34">
        <v>0.40154142999999998</v>
      </c>
      <c r="K169" s="34">
        <v>0.41148719</v>
      </c>
      <c r="L169" s="34">
        <v>0.42055848000000001</v>
      </c>
      <c r="M169" s="34">
        <v>0.41969581</v>
      </c>
      <c r="N169" s="34">
        <v>0.41529454999999998</v>
      </c>
      <c r="O169" s="34">
        <v>0.40820498999999999</v>
      </c>
      <c r="P169" s="34">
        <v>0.40832527000000002</v>
      </c>
      <c r="Q169" s="34">
        <v>0.40584004000000001</v>
      </c>
      <c r="R169" s="34">
        <v>0.41067437000000001</v>
      </c>
      <c r="S169" s="35" t="s">
        <v>0</v>
      </c>
      <c r="T169" s="35" t="s">
        <v>0</v>
      </c>
      <c r="U169" s="35">
        <v>0.36027357999999998</v>
      </c>
      <c r="V169" s="35">
        <v>0.41527505999999997</v>
      </c>
      <c r="W169" s="35">
        <v>0.40302200999999999</v>
      </c>
      <c r="X169" s="35">
        <v>0.40680202999999998</v>
      </c>
      <c r="Y169" s="35">
        <v>0.39949262000000002</v>
      </c>
      <c r="Z169" s="35">
        <v>0.42005877000000003</v>
      </c>
      <c r="AA169" s="35">
        <v>0.41356789999999999</v>
      </c>
      <c r="AB169" s="35" t="s">
        <v>0</v>
      </c>
      <c r="AC169" s="36" t="s">
        <v>0</v>
      </c>
      <c r="AD169" s="29" t="s">
        <v>0</v>
      </c>
      <c r="AE169" s="29">
        <v>0.41338586999999999</v>
      </c>
      <c r="AF169" s="29">
        <v>0.39124945</v>
      </c>
      <c r="AG169" s="29">
        <v>0.37519393000000001</v>
      </c>
      <c r="AH169" s="29">
        <v>0.39308778999999999</v>
      </c>
      <c r="AI169" s="29">
        <v>0.38677797000000003</v>
      </c>
      <c r="AJ169" s="29">
        <v>0.43338201999999998</v>
      </c>
      <c r="AK169" s="3">
        <f t="shared" si="2"/>
        <v>0.39007261466666671</v>
      </c>
      <c r="AO169" s="49"/>
      <c r="AP169" s="2">
        <f>((AK169-AK$21)*100)/AK$21</f>
        <v>-10.086667309260834</v>
      </c>
    </row>
    <row r="170" spans="1:46" x14ac:dyDescent="0.25">
      <c r="A170" t="s">
        <v>0</v>
      </c>
      <c r="B170" s="37">
        <v>0.33803854999999999</v>
      </c>
      <c r="C170" s="34">
        <v>0.21215474000000001</v>
      </c>
      <c r="D170" s="34">
        <v>0.2042022</v>
      </c>
      <c r="E170" s="34">
        <v>0.167178295</v>
      </c>
      <c r="F170" s="34">
        <v>0.219366386</v>
      </c>
      <c r="G170" s="34">
        <v>0.27125864</v>
      </c>
      <c r="H170" s="34">
        <v>0.32258626000000001</v>
      </c>
      <c r="I170" s="34">
        <v>0.39656666000000002</v>
      </c>
      <c r="J170" s="34">
        <v>0.41773231</v>
      </c>
      <c r="K170" s="34">
        <v>0.41316186999999999</v>
      </c>
      <c r="L170" s="34">
        <v>0.41886628999999997</v>
      </c>
      <c r="M170" s="34">
        <v>0.42372205000000002</v>
      </c>
      <c r="N170" s="34">
        <v>0.4220238</v>
      </c>
      <c r="O170" s="34">
        <v>0.42593071999999998</v>
      </c>
      <c r="P170" s="34">
        <v>0.42880861999999997</v>
      </c>
      <c r="Q170" s="34">
        <v>0.48597719</v>
      </c>
      <c r="R170" s="34">
        <v>0.48783523000000001</v>
      </c>
      <c r="S170" s="35" t="s">
        <v>0</v>
      </c>
      <c r="T170" s="35" t="s">
        <v>0</v>
      </c>
      <c r="U170" s="35">
        <v>0.39646292999999999</v>
      </c>
      <c r="V170" s="35">
        <v>0.43102220000000002</v>
      </c>
      <c r="W170" s="35">
        <v>0.41358300999999997</v>
      </c>
      <c r="X170" s="35">
        <v>0.41681392</v>
      </c>
      <c r="Y170" s="35">
        <v>0.42746695000000001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0.42604646000000002</v>
      </c>
      <c r="AG170" s="29">
        <v>0.38977856999999999</v>
      </c>
      <c r="AH170" s="29">
        <v>0.42518089999999997</v>
      </c>
      <c r="AI170" s="29">
        <v>0.42568253</v>
      </c>
      <c r="AJ170" s="29">
        <v>0.37525224000000001</v>
      </c>
      <c r="AK170" s="3">
        <f t="shared" si="2"/>
        <v>0.37713701929629634</v>
      </c>
      <c r="AP170" s="2">
        <f>((AK170-AK$22)*100)/AK$22</f>
        <v>-11.217602452647336</v>
      </c>
    </row>
    <row r="171" spans="1:46" x14ac:dyDescent="0.25">
      <c r="A171" t="s">
        <v>0</v>
      </c>
      <c r="B171" s="37">
        <v>0.28786856</v>
      </c>
      <c r="C171" s="34">
        <v>0.1541369705246195</v>
      </c>
      <c r="D171" s="34">
        <v>0.18355574399999999</v>
      </c>
      <c r="E171" s="34">
        <v>0.1427615301985429</v>
      </c>
      <c r="F171" s="34">
        <v>0.1617819503185266</v>
      </c>
      <c r="G171" s="34">
        <v>0.204808726</v>
      </c>
      <c r="H171" s="34">
        <v>0.20675633500000001</v>
      </c>
      <c r="I171" s="34">
        <v>0.23616218999999999</v>
      </c>
      <c r="J171" s="34">
        <v>0.26595776999999998</v>
      </c>
      <c r="K171" s="34">
        <v>0.32412927000000002</v>
      </c>
      <c r="L171" s="34">
        <v>0.33670053999999999</v>
      </c>
      <c r="M171" s="34">
        <v>0.38528180000000001</v>
      </c>
      <c r="N171" s="34">
        <v>0.44369753000000001</v>
      </c>
      <c r="O171" s="34">
        <v>0.42154498000000001</v>
      </c>
      <c r="P171" s="34">
        <v>0.3948779</v>
      </c>
      <c r="Q171" s="34">
        <v>0.43168141999999998</v>
      </c>
      <c r="R171" s="34">
        <v>0.44322607000000003</v>
      </c>
      <c r="S171" s="35" t="s">
        <v>0</v>
      </c>
      <c r="T171" s="35">
        <v>0.42162704000000001</v>
      </c>
      <c r="U171" s="35">
        <v>0.39166295000000001</v>
      </c>
      <c r="V171" s="35">
        <v>0.32860634</v>
      </c>
      <c r="W171" s="35">
        <v>0.34518975000000002</v>
      </c>
      <c r="X171" s="35">
        <v>0.32910792</v>
      </c>
      <c r="Y171" s="35">
        <v>0.264412225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0.45877333999999997</v>
      </c>
      <c r="AG171" s="29">
        <v>0.42161720000000003</v>
      </c>
      <c r="AH171" s="29">
        <v>0.41387889</v>
      </c>
      <c r="AI171" s="29">
        <v>0.42572958</v>
      </c>
      <c r="AJ171" s="29">
        <v>0.39850541</v>
      </c>
      <c r="AK171" s="3">
        <f t="shared" si="2"/>
        <v>0.3294299975372032</v>
      </c>
      <c r="AP171" s="2">
        <f>((AK171-AK$23)*100)/AK$23</f>
        <v>-14.640485629263365</v>
      </c>
    </row>
    <row r="172" spans="1:46" x14ac:dyDescent="0.25">
      <c r="A172" t="s">
        <v>0</v>
      </c>
      <c r="B172" s="37">
        <v>0.37812324000000003</v>
      </c>
      <c r="C172" s="34">
        <v>0.173531399</v>
      </c>
      <c r="D172" s="34">
        <v>0.16138549048767301</v>
      </c>
      <c r="E172" s="34">
        <v>0.129857780167346</v>
      </c>
      <c r="F172" s="34">
        <v>0.1401248302115847</v>
      </c>
      <c r="G172" s="34">
        <v>0.1682423208444013</v>
      </c>
      <c r="H172" s="34">
        <v>0.20406654399999999</v>
      </c>
      <c r="I172" s="34">
        <v>0.23284618600000001</v>
      </c>
      <c r="J172" s="34">
        <v>0.26431765000000002</v>
      </c>
      <c r="K172" s="34">
        <v>0.28529122000000001</v>
      </c>
      <c r="L172" s="34">
        <v>0.30272959999999999</v>
      </c>
      <c r="M172" s="34">
        <v>0.33835642999999999</v>
      </c>
      <c r="N172" s="34">
        <v>0.34650276000000002</v>
      </c>
      <c r="O172" s="34">
        <v>0.35700663999999999</v>
      </c>
      <c r="P172" s="34">
        <v>0.40137442999999989</v>
      </c>
      <c r="Q172" s="34">
        <v>0.46394887000000001</v>
      </c>
      <c r="R172" s="34" t="s">
        <v>0</v>
      </c>
      <c r="S172" s="35">
        <v>0.43741109</v>
      </c>
      <c r="T172" s="35">
        <v>0.33618964000000001</v>
      </c>
      <c r="U172" s="35">
        <v>0.247323235</v>
      </c>
      <c r="V172" s="35">
        <v>0.26080748599999998</v>
      </c>
      <c r="W172" s="35">
        <v>0.26469039</v>
      </c>
      <c r="X172" s="35">
        <v>0.26989247</v>
      </c>
      <c r="Y172" s="35">
        <v>0.21032166799999999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0.45875566000000001</v>
      </c>
      <c r="AG172" s="29">
        <v>0.42650088000000003</v>
      </c>
      <c r="AH172" s="29">
        <v>0.46367902999999999</v>
      </c>
      <c r="AI172" s="29">
        <v>0.45142627000000002</v>
      </c>
      <c r="AJ172" s="29">
        <v>0.43501983999999999</v>
      </c>
      <c r="AK172" s="3">
        <f t="shared" si="2"/>
        <v>0.30749010891825018</v>
      </c>
      <c r="AP172" s="2">
        <f>((AK172-AK$24)*100)/AK$24</f>
        <v>-17.331022097152239</v>
      </c>
    </row>
    <row r="173" spans="1:46" x14ac:dyDescent="0.25">
      <c r="A173" t="s">
        <v>0</v>
      </c>
      <c r="B173" s="37">
        <v>0.39859221</v>
      </c>
      <c r="C173" s="34">
        <v>0.29684654999999999</v>
      </c>
      <c r="D173" s="34">
        <v>0.182490764</v>
      </c>
      <c r="E173" s="34">
        <v>0.1387575004964933</v>
      </c>
      <c r="F173" s="34">
        <v>0.14677191097691539</v>
      </c>
      <c r="G173" s="34">
        <v>0.167028067674</v>
      </c>
      <c r="H173" s="34">
        <v>0.19344768300000001</v>
      </c>
      <c r="I173" s="34">
        <v>0.220661672</v>
      </c>
      <c r="J173" s="34">
        <v>0.22656377599999999</v>
      </c>
      <c r="K173" s="34">
        <v>0.23000619</v>
      </c>
      <c r="L173" s="34">
        <v>0.2599051</v>
      </c>
      <c r="M173" s="34">
        <v>0.29358046999999998</v>
      </c>
      <c r="N173" s="34">
        <v>0.31231906999999998</v>
      </c>
      <c r="O173" s="34">
        <v>0.32355403999999999</v>
      </c>
      <c r="P173" s="38">
        <v>0.41271534999999998</v>
      </c>
      <c r="Q173" s="38" t="s">
        <v>0</v>
      </c>
      <c r="R173" s="38">
        <v>0.46109215999999997</v>
      </c>
      <c r="S173" s="35">
        <v>0.32294763999999998</v>
      </c>
      <c r="T173" s="35">
        <v>0.26560452499999998</v>
      </c>
      <c r="U173" s="35">
        <v>0.22791464</v>
      </c>
      <c r="V173" s="35">
        <v>0.23307828999999999</v>
      </c>
      <c r="W173" s="35">
        <v>0.23995153999999999</v>
      </c>
      <c r="X173" s="35">
        <v>0.230063457</v>
      </c>
      <c r="Y173" s="35">
        <v>0.24246490000000001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0.46323404000000001</v>
      </c>
      <c r="AG173" s="29">
        <v>0.43628694000000001</v>
      </c>
      <c r="AH173" s="29" t="s">
        <v>0</v>
      </c>
      <c r="AI173" s="29">
        <v>0.45307372000000001</v>
      </c>
      <c r="AJ173" s="29">
        <v>0.44934503999999997</v>
      </c>
      <c r="AK173" s="3">
        <f t="shared" si="2"/>
        <v>0.28993693504249657</v>
      </c>
      <c r="AP173" s="2">
        <f>((AK173-AK$25)*100)/AK$25</f>
        <v>-17.870403606174634</v>
      </c>
    </row>
    <row r="174" spans="1:46" x14ac:dyDescent="0.25">
      <c r="A174" t="s">
        <v>0</v>
      </c>
      <c r="B174" s="37">
        <v>0.40132319</v>
      </c>
      <c r="C174" s="34">
        <v>0.35412780999999999</v>
      </c>
      <c r="D174" s="34">
        <v>0.22016427</v>
      </c>
      <c r="E174" s="34">
        <v>0.14134508259037801</v>
      </c>
      <c r="F174" s="34">
        <v>0.1318475212780349</v>
      </c>
      <c r="G174" s="34">
        <v>0.14944714281133761</v>
      </c>
      <c r="H174" s="34">
        <v>0.17012463429999999</v>
      </c>
      <c r="I174" s="34">
        <v>0.19540258699999999</v>
      </c>
      <c r="J174" s="34">
        <v>0.192286967</v>
      </c>
      <c r="K174" s="34">
        <v>0.19956718500000001</v>
      </c>
      <c r="L174" s="34">
        <v>0.22210285499999999</v>
      </c>
      <c r="M174" s="34">
        <v>0.23602678999999999</v>
      </c>
      <c r="N174" s="34">
        <v>0.22409857999999999</v>
      </c>
      <c r="O174" s="34">
        <v>0.26843550999999999</v>
      </c>
      <c r="P174" s="38" t="s">
        <v>0</v>
      </c>
      <c r="Q174" s="38">
        <v>0.45004532000000003</v>
      </c>
      <c r="R174" s="38">
        <v>0.43834473000000002</v>
      </c>
      <c r="S174" s="35">
        <v>0.40593066</v>
      </c>
      <c r="T174" s="35">
        <v>0.28586725000000002</v>
      </c>
      <c r="U174" s="35">
        <v>0.21336208000000001</v>
      </c>
      <c r="V174" s="35">
        <v>0.209728265</v>
      </c>
      <c r="W174" s="35">
        <v>0.22815156</v>
      </c>
      <c r="X174" s="35">
        <v>0.22647678600000001</v>
      </c>
      <c r="Y174" s="35">
        <v>0.28739936999999999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0.51074927999999997</v>
      </c>
      <c r="AG174" s="29">
        <v>0.45456967999999998</v>
      </c>
      <c r="AH174" s="29" t="s">
        <v>0</v>
      </c>
      <c r="AI174" s="29" t="s">
        <v>0</v>
      </c>
      <c r="AJ174" s="29" t="s">
        <v>0</v>
      </c>
      <c r="AK174" s="3">
        <f t="shared" si="2"/>
        <v>0.27267700423919</v>
      </c>
      <c r="AP174" s="2">
        <f>((AK174-AK$26)*100)/AK$26</f>
        <v>-17.935117088209491</v>
      </c>
    </row>
    <row r="175" spans="1:46" x14ac:dyDescent="0.25">
      <c r="A175" t="s">
        <v>0</v>
      </c>
      <c r="B175" s="37" t="s">
        <v>0</v>
      </c>
      <c r="C175" s="34">
        <v>0.40190436000000002</v>
      </c>
      <c r="D175" s="34">
        <v>0.23514245</v>
      </c>
      <c r="E175" s="34">
        <v>0.13345383300228439</v>
      </c>
      <c r="F175" s="34">
        <v>0.1236586661651025</v>
      </c>
      <c r="G175" s="34">
        <v>0.166549064</v>
      </c>
      <c r="H175" s="34">
        <v>0.18814757100000001</v>
      </c>
      <c r="I175" s="34">
        <v>0.20561115699999999</v>
      </c>
      <c r="J175" s="34">
        <v>0.21028653</v>
      </c>
      <c r="K175" s="34">
        <v>0.20657743000000001</v>
      </c>
      <c r="L175" s="34">
        <v>0.22216933</v>
      </c>
      <c r="M175" s="34">
        <v>0.212807948</v>
      </c>
      <c r="N175" s="34">
        <v>0.187365374</v>
      </c>
      <c r="O175" s="34">
        <v>0.2590307</v>
      </c>
      <c r="P175" s="38" t="s">
        <v>0</v>
      </c>
      <c r="Q175" s="38">
        <v>0.45233337000000001</v>
      </c>
      <c r="R175" s="38">
        <v>0.43502065000000001</v>
      </c>
      <c r="S175" s="35">
        <v>0.39495153</v>
      </c>
      <c r="T175" s="35">
        <v>0.27161090999999998</v>
      </c>
      <c r="U175" s="35">
        <v>0.208015063</v>
      </c>
      <c r="V175" s="35">
        <v>0.23072303</v>
      </c>
      <c r="W175" s="35">
        <v>0.26760517499999997</v>
      </c>
      <c r="X175" s="35">
        <v>0.257209244</v>
      </c>
      <c r="Y175" s="35">
        <v>0.33817698000000002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0.44569161000000002</v>
      </c>
      <c r="AG175" s="29">
        <v>0.46951503999999999</v>
      </c>
      <c r="AH175" s="29" t="s">
        <v>0</v>
      </c>
      <c r="AI175" s="29" t="s">
        <v>0</v>
      </c>
      <c r="AJ175" s="29" t="s">
        <v>0</v>
      </c>
      <c r="AK175" s="3">
        <f t="shared" si="2"/>
        <v>0.27181487563197443</v>
      </c>
      <c r="AP175" s="2">
        <f>((AK175-AK$27)*100)/AK$27</f>
        <v>-18.47757791944198</v>
      </c>
    </row>
    <row r="176" spans="1:46" x14ac:dyDescent="0.25">
      <c r="A176" t="s">
        <v>0</v>
      </c>
      <c r="B176" s="37" t="s">
        <v>0</v>
      </c>
      <c r="C176" s="34">
        <v>0.45374305999999998</v>
      </c>
      <c r="D176" s="34">
        <v>0.30172524000000001</v>
      </c>
      <c r="E176" s="34">
        <v>0.13094646184869321</v>
      </c>
      <c r="F176" s="34">
        <v>8.7132930134817335E-2</v>
      </c>
      <c r="G176" s="34">
        <v>0.1152666801238932</v>
      </c>
      <c r="H176" s="34">
        <v>0.16806784033844219</v>
      </c>
      <c r="I176" s="34">
        <v>0.19996214800000001</v>
      </c>
      <c r="J176" s="34">
        <v>0.21561467000000001</v>
      </c>
      <c r="K176" s="34">
        <v>0.22087745</v>
      </c>
      <c r="L176" s="34">
        <v>0.246048565</v>
      </c>
      <c r="M176" s="34">
        <v>0.24639195999999999</v>
      </c>
      <c r="N176" s="34">
        <v>0.24823228999999999</v>
      </c>
      <c r="O176" s="34">
        <v>0.33037348</v>
      </c>
      <c r="P176" s="38" t="s">
        <v>0</v>
      </c>
      <c r="Q176" s="38">
        <v>0.46841482000000001</v>
      </c>
      <c r="R176" s="38">
        <v>0.45132227000000003</v>
      </c>
      <c r="S176" s="35">
        <v>0.43312404999999998</v>
      </c>
      <c r="T176" s="35">
        <v>0.23817732599999999</v>
      </c>
      <c r="U176" s="35">
        <v>0.203825284</v>
      </c>
      <c r="V176" s="35">
        <v>0.23971059</v>
      </c>
      <c r="W176" s="35">
        <v>0.30470425000000001</v>
      </c>
      <c r="X176" s="35">
        <v>0.30182502999999999</v>
      </c>
      <c r="Y176" s="35">
        <v>0.29108977000000003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0.26802618933844746</v>
      </c>
      <c r="AP176" s="2">
        <f>((AK176-AK$28)*100)/AK$28</f>
        <v>-18.065508694099076</v>
      </c>
    </row>
    <row r="177" spans="1:42" x14ac:dyDescent="0.25">
      <c r="A177" s="32" t="s">
        <v>0</v>
      </c>
      <c r="B177" s="39" t="s">
        <v>0</v>
      </c>
      <c r="C177" s="32">
        <v>0.48800418000000001</v>
      </c>
      <c r="D177" s="32">
        <v>0.42254285000000003</v>
      </c>
      <c r="E177" s="32">
        <v>0.40965831000000003</v>
      </c>
      <c r="F177" s="32">
        <v>0.42059046</v>
      </c>
      <c r="G177" s="32">
        <v>0.44199711000000003</v>
      </c>
      <c r="H177" s="32">
        <v>0.45682662000000002</v>
      </c>
      <c r="I177" s="32">
        <v>0.43164481999999998</v>
      </c>
      <c r="J177" s="32">
        <v>0.38161834</v>
      </c>
      <c r="K177" s="32">
        <v>0.30623797000000003</v>
      </c>
      <c r="L177" s="32">
        <v>0.25644169999999999</v>
      </c>
      <c r="M177" s="32">
        <v>0.28682253499999999</v>
      </c>
      <c r="N177" s="32">
        <v>0.36315237</v>
      </c>
      <c r="O177" s="32">
        <v>0.42773114000000001</v>
      </c>
      <c r="P177" s="32" t="s">
        <v>0</v>
      </c>
      <c r="Q177" s="32" t="s">
        <v>0</v>
      </c>
      <c r="R177" s="32" t="s">
        <v>0</v>
      </c>
      <c r="S177" s="33">
        <v>0.47591573999999998</v>
      </c>
      <c r="T177" s="33">
        <v>0.43173219000000002</v>
      </c>
      <c r="U177" s="33">
        <v>0.44175536999999998</v>
      </c>
      <c r="V177" s="33">
        <v>0.34502785000000002</v>
      </c>
      <c r="W177" s="33">
        <v>0.259939005</v>
      </c>
      <c r="X177" s="33">
        <v>0.35772884999999999</v>
      </c>
      <c r="Y177" s="33">
        <v>0.30824467</v>
      </c>
      <c r="Z177" s="33" t="s">
        <v>0</v>
      </c>
      <c r="AA177" s="40" t="s">
        <v>0</v>
      </c>
      <c r="AB177" s="40">
        <v>7.4594053529786002E-5</v>
      </c>
      <c r="AC177" s="40">
        <v>6.0769550209143541E-2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0.35338437383012145</v>
      </c>
      <c r="AP177" s="2">
        <f>((AK177-AK$29)*100)/AK$29</f>
        <v>-17.776896033869505</v>
      </c>
    </row>
    <row r="178" spans="1:42" x14ac:dyDescent="0.25">
      <c r="A178" s="31" t="s">
        <v>0</v>
      </c>
      <c r="B178" s="41" t="s">
        <v>0</v>
      </c>
      <c r="C178" s="31" t="s">
        <v>0</v>
      </c>
      <c r="D178" s="31">
        <v>0.47841330999999998</v>
      </c>
      <c r="E178" s="31">
        <v>0.47281811000000001</v>
      </c>
      <c r="F178" s="31">
        <v>0.48230193999999998</v>
      </c>
      <c r="G178" s="31">
        <v>0.48479385000000003</v>
      </c>
      <c r="H178" s="31">
        <v>0.50489154000000003</v>
      </c>
      <c r="I178" s="31">
        <v>0.52012460999999999</v>
      </c>
      <c r="J178" s="31">
        <v>0.53220374999999998</v>
      </c>
      <c r="K178" s="31">
        <v>0.52715123000000008</v>
      </c>
      <c r="L178" s="31">
        <v>0.53664782</v>
      </c>
      <c r="M178" s="31">
        <v>0.45838185999999997</v>
      </c>
      <c r="N178" s="31">
        <v>0.43899632999999999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0.52919015000000003</v>
      </c>
      <c r="T178" s="33">
        <v>0.51026499000000003</v>
      </c>
      <c r="U178" s="33">
        <v>0.49671923000000001</v>
      </c>
      <c r="V178" s="33">
        <v>0.50828947000000002</v>
      </c>
      <c r="W178" s="33">
        <v>0.52071599999999996</v>
      </c>
      <c r="X178" s="33">
        <v>0.45862380000000003</v>
      </c>
      <c r="Y178" s="33">
        <v>0.42498183</v>
      </c>
      <c r="Z178" s="33">
        <v>0.32107507000000002</v>
      </c>
      <c r="AA178" s="40">
        <v>0.224374026</v>
      </c>
      <c r="AB178" s="40">
        <v>0.1064460004417184</v>
      </c>
      <c r="AC178" s="40">
        <v>7.9997875349496428E-2</v>
      </c>
      <c r="AD178" s="40">
        <v>7.6538330746422651E-3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0.4184807228202545</v>
      </c>
      <c r="AP178" s="2">
        <f>((AK178-AK$30)*100)/AK$30</f>
        <v>-17.391741528444591</v>
      </c>
    </row>
    <row r="179" spans="1:42" x14ac:dyDescent="0.25">
      <c r="A179" s="31" t="s">
        <v>0</v>
      </c>
      <c r="B179" s="41" t="s">
        <v>0</v>
      </c>
      <c r="C179" s="31" t="s">
        <v>0</v>
      </c>
      <c r="D179" s="31">
        <v>0.55470017999999999</v>
      </c>
      <c r="E179" s="31">
        <v>0.51528987000000004</v>
      </c>
      <c r="F179" s="31">
        <v>0.52459780999999994</v>
      </c>
      <c r="G179" s="31">
        <v>0.52829245999999996</v>
      </c>
      <c r="H179" s="31">
        <v>0.53524105</v>
      </c>
      <c r="I179" s="31">
        <v>0.54956050000000001</v>
      </c>
      <c r="J179" s="31">
        <v>0.56321631000000005</v>
      </c>
      <c r="K179" s="31">
        <v>0.57761121000000004</v>
      </c>
      <c r="L179" s="31">
        <v>0.57819973999999996</v>
      </c>
      <c r="M179" s="31">
        <v>0.57281539999999997</v>
      </c>
      <c r="N179" s="31">
        <v>0.48297278999999999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0.56741052000000003</v>
      </c>
      <c r="T179" s="33">
        <v>0.55197240999999997</v>
      </c>
      <c r="U179" s="33">
        <v>0.54457608999999996</v>
      </c>
      <c r="V179" s="33">
        <v>0.54062114999999999</v>
      </c>
      <c r="W179" s="33">
        <v>0.55906096999999999</v>
      </c>
      <c r="X179" s="33">
        <v>0.56711623</v>
      </c>
      <c r="Y179" s="33">
        <v>0.51176290000000002</v>
      </c>
      <c r="Z179" s="33" t="s">
        <v>0</v>
      </c>
      <c r="AA179" s="40">
        <v>0.20145198984686</v>
      </c>
      <c r="AB179" s="40">
        <v>0.1178638808404194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0.50721667303436402</v>
      </c>
      <c r="AP179" s="2">
        <f>((AK179-AK$31)*100)/AK$31</f>
        <v>-13.113247068323686</v>
      </c>
    </row>
    <row r="180" spans="1:42" x14ac:dyDescent="0.25">
      <c r="A180" s="31" t="s">
        <v>0</v>
      </c>
      <c r="B180" s="41" t="s">
        <v>0</v>
      </c>
      <c r="C180" s="31" t="s">
        <v>0</v>
      </c>
      <c r="D180" s="31">
        <v>0.58362954999999994</v>
      </c>
      <c r="E180" s="31">
        <v>0.57207321</v>
      </c>
      <c r="F180" s="31">
        <v>0.56874796999999999</v>
      </c>
      <c r="G180" s="31">
        <v>0.57260475</v>
      </c>
      <c r="H180" s="31">
        <v>0.57832616000000003</v>
      </c>
      <c r="I180" s="31">
        <v>0.58288695999999995</v>
      </c>
      <c r="J180" s="31">
        <v>0.59007910000000008</v>
      </c>
      <c r="K180" s="31">
        <v>0.59950751999999996</v>
      </c>
      <c r="L180" s="31">
        <v>0.60810176000000005</v>
      </c>
      <c r="M180" s="31">
        <v>0.60191669999999997</v>
      </c>
      <c r="N180" s="31">
        <v>0.52473837999999995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0.60136165000000008</v>
      </c>
      <c r="U180" s="33">
        <v>0.58233964000000005</v>
      </c>
      <c r="V180" s="33">
        <v>0.58056794</v>
      </c>
      <c r="W180" s="33">
        <v>0.58700436000000011</v>
      </c>
      <c r="X180" s="33">
        <v>0.59602851000000001</v>
      </c>
      <c r="Y180" s="33">
        <v>0.58134878999999995</v>
      </c>
      <c r="Z180" s="33">
        <v>0.54453737999999996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0.58087779611111112</v>
      </c>
      <c r="AP180" s="2">
        <f>((AK180-AK$32)*100)/AK$32</f>
        <v>-10.385660446562509</v>
      </c>
    </row>
    <row r="181" spans="1:42" x14ac:dyDescent="0.25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0.62398940999999997</v>
      </c>
      <c r="F181" s="31">
        <v>0.62102159999999995</v>
      </c>
      <c r="G181" s="31">
        <v>0.62171253999999998</v>
      </c>
      <c r="H181" s="31">
        <v>0.61951381999999999</v>
      </c>
      <c r="I181" s="31">
        <v>0.62495611000000006</v>
      </c>
      <c r="J181" s="31">
        <v>0.62208344000000004</v>
      </c>
      <c r="K181" s="31">
        <v>0.62838917999999999</v>
      </c>
      <c r="L181" s="31">
        <v>0.63148398000000006</v>
      </c>
      <c r="M181" s="31">
        <v>0.6377441399999999</v>
      </c>
      <c r="N181" s="31">
        <v>0.51640012000000002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0.61866354999999995</v>
      </c>
      <c r="V181" s="33">
        <v>0.60968738999999994</v>
      </c>
      <c r="W181" s="33">
        <v>0.60402098000000004</v>
      </c>
      <c r="X181" s="33">
        <v>0.60869094999999995</v>
      </c>
      <c r="Y181" s="33">
        <v>0.59070285999999994</v>
      </c>
      <c r="Z181" s="33">
        <v>0.52328412999999996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0.60639651249999993</v>
      </c>
      <c r="AP181" s="2">
        <f>((AK181-AK$33)*100)/AK$33</f>
        <v>-9.6567105751167279</v>
      </c>
    </row>
    <row r="182" spans="1:42" x14ac:dyDescent="0.25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0.69545644000000006</v>
      </c>
      <c r="F182" s="27">
        <v>0.70258401999999998</v>
      </c>
      <c r="G182" s="27">
        <v>0.68937727999999998</v>
      </c>
      <c r="H182" s="27">
        <v>0.66943587000000004</v>
      </c>
      <c r="I182" s="27">
        <v>0.68597930000000007</v>
      </c>
      <c r="J182" s="27">
        <v>0.70015004999999997</v>
      </c>
      <c r="K182" s="27">
        <v>0.66840365000000002</v>
      </c>
      <c r="L182" s="27">
        <v>0.64838174999999998</v>
      </c>
      <c r="M182" s="27">
        <v>0.53014983000000004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0.60817684999999999</v>
      </c>
      <c r="V182" s="27">
        <v>0.61999559999999998</v>
      </c>
      <c r="W182" s="27">
        <v>0.59617142000000012</v>
      </c>
      <c r="X182" s="27">
        <v>0.58385727999999992</v>
      </c>
      <c r="Y182" s="27">
        <v>0.58632784999999998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0.64174622785714297</v>
      </c>
      <c r="AP182" s="2">
        <f>((AK182-AK$34)*100)/AK$34</f>
        <v>-8.1375371507985843</v>
      </c>
    </row>
    <row r="183" spans="1:42" x14ac:dyDescent="0.25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0.54068357</v>
      </c>
      <c r="H183" s="27">
        <v>0.53067741000000002</v>
      </c>
      <c r="I183" s="27">
        <v>0.54300722999999995</v>
      </c>
      <c r="J183" s="27">
        <v>0.68593846999999997</v>
      </c>
      <c r="K183" s="27">
        <v>0.51591980000000004</v>
      </c>
      <c r="L183" s="27">
        <v>0.43550186000000002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0.59519491000000002</v>
      </c>
      <c r="V183" s="27">
        <v>0.60763893000000002</v>
      </c>
      <c r="W183" s="27">
        <v>0.54553784000000005</v>
      </c>
      <c r="X183" s="27">
        <v>0.64272331999999999</v>
      </c>
      <c r="Y183" s="27">
        <v>0.49537186999999999</v>
      </c>
      <c r="Z183" s="27">
        <v>0.58073058999999994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0.55991048333333326</v>
      </c>
      <c r="AP183" s="2">
        <f>((AK183-AK$35)*100)/AK$35</f>
        <v>-3.4779183475225803</v>
      </c>
    </row>
    <row r="184" spans="1:42" x14ac:dyDescent="0.25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0.48191736000000002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0.50529301000000004</v>
      </c>
      <c r="U184" s="25">
        <v>0.51890628999999999</v>
      </c>
      <c r="V184" s="25" t="s">
        <v>0</v>
      </c>
      <c r="W184" s="25" t="s">
        <v>0</v>
      </c>
      <c r="X184" s="25">
        <v>0.25538410115471982</v>
      </c>
      <c r="Y184" s="25">
        <v>0.36719227999999998</v>
      </c>
      <c r="Z184" s="25">
        <v>0.39748370999999999</v>
      </c>
      <c r="AA184" s="25">
        <v>0.38660855999999999</v>
      </c>
      <c r="AB184" s="25">
        <v>0.38827517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0.41263256014433997</v>
      </c>
      <c r="AP184" s="22">
        <f>((AK184-AK$36)*100)/AK$36</f>
        <v>-18.781943950448113</v>
      </c>
    </row>
    <row r="185" spans="1:42" x14ac:dyDescent="0.25">
      <c r="A185" s="25">
        <v>0.18441707520608</v>
      </c>
      <c r="B185" s="26">
        <v>0.20368716050949401</v>
      </c>
      <c r="C185" s="25">
        <v>0.195637909523102</v>
      </c>
      <c r="D185" s="25">
        <v>0.19194146922556801</v>
      </c>
      <c r="E185" s="25">
        <v>0.17411853556898349</v>
      </c>
      <c r="F185" s="25">
        <v>0.18144193654975049</v>
      </c>
      <c r="G185" s="25">
        <v>0.17543850570341299</v>
      </c>
      <c r="H185" s="25">
        <v>0.17140970533066119</v>
      </c>
      <c r="I185" s="25">
        <v>0.17088394520566999</v>
      </c>
      <c r="J185" s="25">
        <v>0.17364767570014519</v>
      </c>
      <c r="K185" s="25">
        <v>0.167087704525406</v>
      </c>
      <c r="L185" s="25">
        <v>0.16684392451281549</v>
      </c>
      <c r="M185" s="25">
        <v>0.16456757406821601</v>
      </c>
      <c r="N185" s="25">
        <v>0.15719390323844479</v>
      </c>
      <c r="O185" s="25">
        <v>0.18911026672440001</v>
      </c>
      <c r="P185" s="25">
        <v>0.21286421546772799</v>
      </c>
      <c r="Q185" s="25">
        <v>0.22043509243366599</v>
      </c>
      <c r="R185" s="25">
        <v>0.19166909018549899</v>
      </c>
      <c r="S185" s="25">
        <v>0.217707431342098</v>
      </c>
      <c r="T185" s="25">
        <v>0.22480906884820201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0.15212195166820361</v>
      </c>
      <c r="Z185" s="25">
        <v>0.21262921227058701</v>
      </c>
      <c r="AA185" s="25">
        <v>0.21793915372679301</v>
      </c>
      <c r="AB185" s="25">
        <v>0.270968975582356</v>
      </c>
      <c r="AC185" s="25">
        <v>0.257863879506884</v>
      </c>
      <c r="AD185" s="25">
        <v>0.25538333431124999</v>
      </c>
      <c r="AE185" s="25">
        <v>0.226869889792052</v>
      </c>
      <c r="AF185" s="25">
        <v>0.20616626070538799</v>
      </c>
      <c r="AG185" s="25">
        <v>0.1936940369666553</v>
      </c>
      <c r="AH185" s="25">
        <v>0.20027998879354</v>
      </c>
      <c r="AI185" s="25">
        <v>0.19803339810853099</v>
      </c>
      <c r="AJ185" s="25">
        <v>0.18188393470363129</v>
      </c>
      <c r="AK185" s="3">
        <f t="shared" si="3"/>
        <v>0.19714831893766288</v>
      </c>
      <c r="AP185" s="22">
        <f>((AK185-AK$37)*100)/AK$37</f>
        <v>-16.499945317267848</v>
      </c>
    </row>
    <row r="186" spans="1:42" x14ac:dyDescent="0.25">
      <c r="AK186" s="17">
        <f>SUM(A150:AJ185)/867</f>
        <v>0.44769224410646341</v>
      </c>
      <c r="AP186" s="23">
        <f>((AK186-AK$38)*100)/AK$38</f>
        <v>-8.4228369542594184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4AC30-C22D-49DB-B134-86C47A98F30A}">
  <dimension ref="A1:BC275"/>
  <sheetViews>
    <sheetView topLeftCell="K142" zoomScale="50" zoomScaleNormal="50" workbookViewId="0">
      <selection activeCell="K182" sqref="K182"/>
    </sheetView>
  </sheetViews>
  <sheetFormatPr defaultRowHeight="15" x14ac:dyDescent="0.25"/>
  <cols>
    <col min="37" max="37" width="12.7109375" style="3" customWidth="1"/>
    <col min="38" max="40" width="8.85546875" style="2"/>
    <col min="41" max="41" width="12" style="2" customWidth="1"/>
    <col min="42" max="42" width="8.85546875" style="2"/>
    <col min="46" max="46" width="13" style="1" bestFit="1" customWidth="1"/>
    <col min="51" max="51" width="12.5703125" style="1" bestFit="1" customWidth="1"/>
  </cols>
  <sheetData>
    <row r="1" spans="1:55" x14ac:dyDescent="0.25">
      <c r="A1" t="s">
        <v>71</v>
      </c>
      <c r="AK1" s="1"/>
      <c r="AL1" s="1"/>
    </row>
    <row r="2" spans="1:55" x14ac:dyDescent="0.25">
      <c r="A2" s="25" t="s">
        <v>193</v>
      </c>
      <c r="B2" s="26" t="s">
        <v>193</v>
      </c>
      <c r="C2" s="25" t="s">
        <v>193</v>
      </c>
      <c r="D2" s="25" t="s">
        <v>193</v>
      </c>
      <c r="E2" s="25" t="s">
        <v>193</v>
      </c>
      <c r="F2" s="25" t="s">
        <v>193</v>
      </c>
      <c r="G2" s="25" t="s">
        <v>193</v>
      </c>
      <c r="H2" s="25" t="s">
        <v>193</v>
      </c>
      <c r="I2" s="25" t="s">
        <v>193</v>
      </c>
      <c r="J2" s="25" t="s">
        <v>193</v>
      </c>
      <c r="K2" s="25" t="s">
        <v>193</v>
      </c>
      <c r="L2" s="25" t="s">
        <v>193</v>
      </c>
      <c r="M2" s="25" t="s">
        <v>193</v>
      </c>
      <c r="N2" s="25" t="s">
        <v>193</v>
      </c>
      <c r="O2" s="25" t="s">
        <v>193</v>
      </c>
      <c r="P2" s="25" t="s">
        <v>193</v>
      </c>
      <c r="Q2" s="25" t="s">
        <v>193</v>
      </c>
      <c r="R2" s="25" t="s">
        <v>193</v>
      </c>
      <c r="S2" s="25" t="s">
        <v>193</v>
      </c>
      <c r="T2" s="25" t="s">
        <v>193</v>
      </c>
      <c r="U2" s="25" t="s">
        <v>193</v>
      </c>
      <c r="V2" s="25" t="s">
        <v>193</v>
      </c>
      <c r="W2" s="25" t="s">
        <v>193</v>
      </c>
      <c r="X2" s="25" t="s">
        <v>193</v>
      </c>
      <c r="Y2" s="25" t="s">
        <v>193</v>
      </c>
      <c r="Z2" s="25" t="s">
        <v>193</v>
      </c>
      <c r="AA2" s="25" t="s">
        <v>193</v>
      </c>
      <c r="AB2" s="25" t="s">
        <v>193</v>
      </c>
      <c r="AC2" s="25" t="s">
        <v>193</v>
      </c>
      <c r="AD2" s="25" t="s">
        <v>193</v>
      </c>
      <c r="AE2" s="25" t="s">
        <v>193</v>
      </c>
      <c r="AF2" s="25" t="s">
        <v>193</v>
      </c>
      <c r="AG2" s="25" t="s">
        <v>193</v>
      </c>
      <c r="AH2" s="25" t="s">
        <v>193</v>
      </c>
      <c r="AI2" s="25" t="s">
        <v>193</v>
      </c>
      <c r="AJ2" s="25" t="s">
        <v>193</v>
      </c>
      <c r="AK2" s="3" t="s">
        <v>0</v>
      </c>
      <c r="AL2" s="4">
        <v>-76.463800000000006</v>
      </c>
      <c r="AO2" s="5"/>
      <c r="AQ2" s="2"/>
      <c r="AR2" s="2"/>
      <c r="AS2" s="2"/>
    </row>
    <row r="3" spans="1:55" x14ac:dyDescent="0.25">
      <c r="A3" s="25" t="s">
        <v>193</v>
      </c>
      <c r="B3" s="26">
        <v>0.11078660999999999</v>
      </c>
      <c r="C3" s="25">
        <v>6.5654649999999995E-2</v>
      </c>
      <c r="D3" s="25">
        <v>3.0399547999999998E-2</v>
      </c>
      <c r="E3" s="25">
        <v>9.2391940000000005E-8</v>
      </c>
      <c r="F3" s="25">
        <v>0.28120938000000001</v>
      </c>
      <c r="G3" s="25">
        <v>0.28538033000000002</v>
      </c>
      <c r="H3" s="25">
        <v>9.2766770000000006E-9</v>
      </c>
      <c r="I3" s="25">
        <v>7.6941479999999995E-8</v>
      </c>
      <c r="J3" s="25">
        <v>0.11582238</v>
      </c>
      <c r="K3" s="25">
        <v>1.0629823E-7</v>
      </c>
      <c r="L3" s="25">
        <v>9.9991090000000005E-2</v>
      </c>
      <c r="M3" s="25">
        <v>0.10795225</v>
      </c>
      <c r="N3" s="25">
        <v>0.10054265</v>
      </c>
      <c r="O3" s="25">
        <v>1.0763147E-7</v>
      </c>
      <c r="P3" s="25">
        <v>7.3525080000000004E-8</v>
      </c>
      <c r="Q3" s="25">
        <v>0.27415523000000003</v>
      </c>
      <c r="R3" s="25">
        <v>7.9805239999999993E-9</v>
      </c>
      <c r="S3" s="25">
        <v>7.3993029999999996E-9</v>
      </c>
      <c r="T3" s="25">
        <v>2.049668E-7</v>
      </c>
      <c r="U3" s="25">
        <v>1.13465006E-7</v>
      </c>
      <c r="V3" s="25">
        <v>3.0767348E-2</v>
      </c>
      <c r="W3" s="25">
        <v>1.10028715E-7</v>
      </c>
      <c r="X3" s="25">
        <v>2.6855238E-2</v>
      </c>
      <c r="Y3" s="25">
        <v>6.8057159999999999E-7</v>
      </c>
      <c r="Z3" s="25">
        <v>7.1916640000000004E-2</v>
      </c>
      <c r="AA3" s="25">
        <v>6.2311836000000002E-2</v>
      </c>
      <c r="AB3" s="25">
        <v>6.6582299999999997E-2</v>
      </c>
      <c r="AC3" s="25">
        <v>7.9129050000000006E-2</v>
      </c>
      <c r="AD3" s="25">
        <v>5.3474236000000001E-2</v>
      </c>
      <c r="AE3" s="25">
        <v>7.5838119999999995E-2</v>
      </c>
      <c r="AF3" s="25">
        <v>0.10694277000000001</v>
      </c>
      <c r="AG3" s="25">
        <v>4.737903E-8</v>
      </c>
      <c r="AH3" s="25">
        <v>1.2244114999999999E-7</v>
      </c>
      <c r="AI3" s="25">
        <v>2.803431E-2</v>
      </c>
      <c r="AJ3" s="25" t="s">
        <v>193</v>
      </c>
      <c r="AK3" s="3">
        <f>AVERAGE(A3:AJ3)</f>
        <v>6.0992580185206022E-2</v>
      </c>
      <c r="AL3" s="4">
        <v>-66.4435</v>
      </c>
      <c r="AM3" s="6" t="s">
        <v>94</v>
      </c>
      <c r="AO3" s="2">
        <f>SUM(A36:AJ37)/40</f>
        <v>4.2887495249016569E-2</v>
      </c>
      <c r="AV3" s="2"/>
      <c r="AW3" s="2"/>
      <c r="AZ3" t="s">
        <v>91</v>
      </c>
      <c r="BA3" t="s">
        <v>92</v>
      </c>
      <c r="BB3" t="s">
        <v>93</v>
      </c>
      <c r="BC3" t="s">
        <v>130</v>
      </c>
    </row>
    <row r="4" spans="1:55" x14ac:dyDescent="0.25">
      <c r="A4" s="27">
        <v>0.28454914999999997</v>
      </c>
      <c r="B4" s="28">
        <v>0.31218874000000002</v>
      </c>
      <c r="C4" s="27">
        <v>0.24450436</v>
      </c>
      <c r="D4" s="27">
        <v>0.24143054999999999</v>
      </c>
      <c r="E4" s="27">
        <v>0.22538152</v>
      </c>
      <c r="F4" s="27">
        <v>0.18444448999999999</v>
      </c>
      <c r="G4" s="27">
        <v>0.17524676</v>
      </c>
      <c r="H4" s="27">
        <v>0.15892476999999999</v>
      </c>
      <c r="I4" s="27">
        <v>0.18968262999999999</v>
      </c>
      <c r="J4" s="27">
        <v>0.21545935999999999</v>
      </c>
      <c r="K4" s="27">
        <v>0.22012518</v>
      </c>
      <c r="L4" s="27">
        <v>0.21974714000000001</v>
      </c>
      <c r="M4" s="27">
        <v>0.21458227999999999</v>
      </c>
      <c r="N4" s="27">
        <v>0.21676741999999999</v>
      </c>
      <c r="O4" s="27">
        <v>0.21865034</v>
      </c>
      <c r="P4" s="27">
        <v>0.20498572000000001</v>
      </c>
      <c r="Q4" s="27">
        <v>0.18284385</v>
      </c>
      <c r="R4" s="27">
        <v>0.14939705</v>
      </c>
      <c r="S4" s="27">
        <v>0.14311846</v>
      </c>
      <c r="T4" s="27">
        <v>0.23258565</v>
      </c>
      <c r="U4" s="27">
        <v>0.20241033999999999</v>
      </c>
      <c r="V4" s="27">
        <v>0.18013893</v>
      </c>
      <c r="W4" s="27">
        <v>0.31681042999999998</v>
      </c>
      <c r="X4" s="27">
        <v>0.49583509999999997</v>
      </c>
      <c r="Y4" s="27">
        <v>0.52623766999999999</v>
      </c>
      <c r="Z4" s="27">
        <v>0.51018989999999997</v>
      </c>
      <c r="AA4" s="27">
        <v>0.52224999999999999</v>
      </c>
      <c r="AB4" s="27">
        <v>0.51802680000000001</v>
      </c>
      <c r="AC4" s="27">
        <v>0.213808</v>
      </c>
      <c r="AD4" s="27">
        <v>0.28995186000000001</v>
      </c>
      <c r="AE4" s="27">
        <v>0.40099242000000002</v>
      </c>
      <c r="AF4" s="27">
        <v>0.27850425000000001</v>
      </c>
      <c r="AG4" s="27">
        <v>0.45913823999999998</v>
      </c>
      <c r="AH4" s="27">
        <v>0.48232162000000001</v>
      </c>
      <c r="AI4" s="27">
        <v>0.30780125000000003</v>
      </c>
      <c r="AJ4" s="27">
        <v>0.26430671999999999</v>
      </c>
      <c r="AK4" s="3">
        <f t="shared" ref="AK4:AK37" si="0">AVERAGE(A4:AJ4)</f>
        <v>0.28342608194444446</v>
      </c>
      <c r="AL4" s="9">
        <v>-59.441600000000001</v>
      </c>
      <c r="AM4" s="6" t="s">
        <v>116</v>
      </c>
      <c r="AO4" s="2">
        <f>SUM(A2:AJ3)/34</f>
        <v>6.0992580185206022E-2</v>
      </c>
      <c r="AT4" s="44">
        <f>AVERAGE(A2:AJ3)</f>
        <v>6.0992580185206022E-2</v>
      </c>
      <c r="AV4" s="22" t="s">
        <v>95</v>
      </c>
      <c r="AW4" s="2" t="s">
        <v>96</v>
      </c>
      <c r="AZ4" s="7">
        <f t="shared" ref="AZ4:AZ19" si="1">AO4*0.001</f>
        <v>6.0992580185206025E-5</v>
      </c>
      <c r="BA4" s="7">
        <f t="shared" ref="BA4:BA19" si="2">AZ4*12</f>
        <v>7.3191096222247228E-4</v>
      </c>
      <c r="BB4" s="7">
        <f t="shared" ref="BB4:BB19" si="3">BA4*1000000</f>
        <v>731.91096222247222</v>
      </c>
      <c r="BC4" s="18">
        <f t="shared" ref="BC4:BC19" si="4">BB4*0.845218</f>
        <v>618.62431966775353</v>
      </c>
    </row>
    <row r="5" spans="1:55" x14ac:dyDescent="0.25">
      <c r="A5" s="27">
        <v>0.40435815000000003</v>
      </c>
      <c r="B5" s="28">
        <v>0.39386090000000001</v>
      </c>
      <c r="C5" s="27">
        <v>0.38197567999999998</v>
      </c>
      <c r="D5" s="27">
        <v>0.38109025000000002</v>
      </c>
      <c r="E5" s="27">
        <v>0.37303360000000002</v>
      </c>
      <c r="F5" s="27">
        <v>0.35063702000000002</v>
      </c>
      <c r="G5" s="27">
        <v>0.34721785999999999</v>
      </c>
      <c r="H5" s="27">
        <v>0.3519814</v>
      </c>
      <c r="I5" s="27">
        <v>0.37633273</v>
      </c>
      <c r="J5" s="27">
        <v>0.3974008</v>
      </c>
      <c r="K5" s="27">
        <v>0.40886234999999999</v>
      </c>
      <c r="L5" s="27">
        <v>0.40434086000000002</v>
      </c>
      <c r="M5" s="27">
        <v>0.39089465000000001</v>
      </c>
      <c r="N5" s="27">
        <v>0.38918970000000003</v>
      </c>
      <c r="O5" s="27">
        <v>0.38169145999999998</v>
      </c>
      <c r="P5" s="27">
        <v>0.37099137999999998</v>
      </c>
      <c r="Q5" s="27">
        <v>0.3600024</v>
      </c>
      <c r="R5" s="27">
        <v>0.33909922999999997</v>
      </c>
      <c r="S5" s="27">
        <v>0.30436299999999999</v>
      </c>
      <c r="T5" s="27">
        <v>0.33726036999999998</v>
      </c>
      <c r="U5" s="27">
        <v>0.37112026999999997</v>
      </c>
      <c r="V5" s="27">
        <v>0.42465185999999999</v>
      </c>
      <c r="W5" s="27">
        <v>0.45049845999999999</v>
      </c>
      <c r="X5" s="27">
        <v>0.45416289999999998</v>
      </c>
      <c r="Y5" s="27">
        <v>0.45727557000000002</v>
      </c>
      <c r="Z5" s="27">
        <v>0.46116874000000002</v>
      </c>
      <c r="AA5" s="27">
        <v>0.45341431999999998</v>
      </c>
      <c r="AB5" s="27">
        <v>0.42886963</v>
      </c>
      <c r="AC5" s="27">
        <v>0.42028086999999997</v>
      </c>
      <c r="AD5" s="27">
        <v>0.42881942000000001</v>
      </c>
      <c r="AE5" s="27">
        <v>0.44983960000000001</v>
      </c>
      <c r="AF5" s="27">
        <v>0.44280340000000001</v>
      </c>
      <c r="AG5" s="27">
        <v>0.43669632000000003</v>
      </c>
      <c r="AH5" s="27">
        <v>0.44002479999999999</v>
      </c>
      <c r="AI5" s="27">
        <v>0.43000156</v>
      </c>
      <c r="AJ5" s="27">
        <v>0.42240699999999998</v>
      </c>
      <c r="AK5" s="3">
        <f t="shared" si="0"/>
        <v>0.40046162527777773</v>
      </c>
      <c r="AL5" s="1">
        <v>-53.663899999999998</v>
      </c>
      <c r="AM5" s="10" t="s">
        <v>94</v>
      </c>
      <c r="AO5" s="2">
        <f>SUM(A34:AJ35)/26</f>
        <v>0.35013037423076915</v>
      </c>
      <c r="AV5" s="10" t="s">
        <v>97</v>
      </c>
      <c r="AW5" s="2" t="s">
        <v>98</v>
      </c>
      <c r="AZ5" s="7">
        <f t="shared" si="1"/>
        <v>3.5013037423076913E-4</v>
      </c>
      <c r="BA5" s="7">
        <f t="shared" si="2"/>
        <v>4.2015644907692296E-3</v>
      </c>
      <c r="BB5" s="7">
        <f t="shared" si="3"/>
        <v>4201.5644907692295</v>
      </c>
      <c r="BC5" s="8">
        <f t="shared" si="4"/>
        <v>3551.2379357589866</v>
      </c>
    </row>
    <row r="6" spans="1:55" x14ac:dyDescent="0.25">
      <c r="A6" s="29">
        <v>0.37883064</v>
      </c>
      <c r="B6" s="30">
        <v>0.37427452</v>
      </c>
      <c r="C6" s="29">
        <v>0.36713508</v>
      </c>
      <c r="D6" s="29">
        <v>0.37198137999999997</v>
      </c>
      <c r="E6" s="31">
        <v>0.36946469999999998</v>
      </c>
      <c r="F6" s="31">
        <v>0.36420390000000002</v>
      </c>
      <c r="G6" s="31">
        <v>0.36408013</v>
      </c>
      <c r="H6" s="31">
        <v>0.36689395000000002</v>
      </c>
      <c r="I6" s="31">
        <v>0.38120096999999997</v>
      </c>
      <c r="J6" s="31">
        <v>0.38675195000000001</v>
      </c>
      <c r="K6" s="31">
        <v>0.38634350000000001</v>
      </c>
      <c r="L6" s="31">
        <v>0.37958599999999998</v>
      </c>
      <c r="M6" s="31">
        <v>0.37662834000000001</v>
      </c>
      <c r="N6" s="31">
        <v>0.37420147999999998</v>
      </c>
      <c r="O6" s="31">
        <v>0.36775659999999999</v>
      </c>
      <c r="P6" s="31">
        <v>0.35994029999999999</v>
      </c>
      <c r="Q6" s="32">
        <v>0.35762670000000002</v>
      </c>
      <c r="R6" s="32">
        <v>0.34977966999999999</v>
      </c>
      <c r="S6" s="33">
        <v>0.32080340000000002</v>
      </c>
      <c r="T6" s="33" t="s">
        <v>193</v>
      </c>
      <c r="U6" s="33">
        <v>0.43353572000000001</v>
      </c>
      <c r="V6" s="33">
        <v>0.44375592000000003</v>
      </c>
      <c r="W6" s="33">
        <v>0.44769632999999998</v>
      </c>
      <c r="X6" s="33">
        <v>0.44714987</v>
      </c>
      <c r="Y6" s="33">
        <v>0.44695604</v>
      </c>
      <c r="Z6" s="33">
        <v>0.44415065999999997</v>
      </c>
      <c r="AA6" s="33">
        <v>0.42432013000000002</v>
      </c>
      <c r="AB6" s="33">
        <v>0.41545862</v>
      </c>
      <c r="AC6" s="29">
        <v>0.40903236999999998</v>
      </c>
      <c r="AD6" s="29">
        <v>0.40954020000000002</v>
      </c>
      <c r="AE6" s="29">
        <v>0.41864760000000001</v>
      </c>
      <c r="AF6" s="29">
        <v>0.42035410000000001</v>
      </c>
      <c r="AG6" s="29">
        <v>0.39902660000000001</v>
      </c>
      <c r="AH6" s="29">
        <v>0.40172451999999997</v>
      </c>
      <c r="AI6" s="29">
        <v>0.39163318000000003</v>
      </c>
      <c r="AJ6" s="29">
        <v>0.38806105000000002</v>
      </c>
      <c r="AK6" s="3">
        <f t="shared" si="0"/>
        <v>0.39252931771428567</v>
      </c>
      <c r="AL6" s="1">
        <v>-48.590400000000002</v>
      </c>
      <c r="AM6" s="10" t="s">
        <v>116</v>
      </c>
      <c r="AO6" s="2">
        <f>SUM(A4:AJ5)/72</f>
        <v>0.34194385361111101</v>
      </c>
      <c r="AV6" s="11" t="s">
        <v>100</v>
      </c>
      <c r="AW6" s="2" t="s">
        <v>101</v>
      </c>
      <c r="AZ6" s="7">
        <f t="shared" si="1"/>
        <v>3.4194385361111104E-4</v>
      </c>
      <c r="BA6" s="7">
        <f t="shared" si="2"/>
        <v>4.1033262433333327E-3</v>
      </c>
      <c r="BB6" s="7">
        <f t="shared" si="3"/>
        <v>4103.326243333333</v>
      </c>
      <c r="BC6" s="8">
        <f t="shared" si="4"/>
        <v>3468.2052007377133</v>
      </c>
    </row>
    <row r="7" spans="1:55" x14ac:dyDescent="0.25">
      <c r="A7" s="29">
        <v>0.37293675999999998</v>
      </c>
      <c r="B7" s="30">
        <v>0.37601765999999998</v>
      </c>
      <c r="C7" s="29">
        <v>0.376002</v>
      </c>
      <c r="D7" s="29">
        <v>0.37436570000000002</v>
      </c>
      <c r="E7" s="31">
        <v>0.37325436000000001</v>
      </c>
      <c r="F7" s="31">
        <v>0.35902267999999998</v>
      </c>
      <c r="G7" s="31">
        <v>0.34811510000000001</v>
      </c>
      <c r="H7" s="31">
        <v>0.33134279999999999</v>
      </c>
      <c r="I7" s="31">
        <v>0.34275484000000001</v>
      </c>
      <c r="J7" s="31">
        <v>0.34232053000000001</v>
      </c>
      <c r="K7" s="31">
        <v>0.3469468</v>
      </c>
      <c r="L7" s="31">
        <v>0.34939431999999998</v>
      </c>
      <c r="M7" s="31">
        <v>0.35247240000000002</v>
      </c>
      <c r="N7" s="31">
        <v>0.35593337000000003</v>
      </c>
      <c r="O7" s="31">
        <v>0.35856519999999997</v>
      </c>
      <c r="P7" s="31">
        <v>0.35591662000000002</v>
      </c>
      <c r="Q7" s="32">
        <v>0.35946961999999999</v>
      </c>
      <c r="R7" s="32">
        <v>0.36216696999999998</v>
      </c>
      <c r="S7" s="33">
        <v>0.33598985999999997</v>
      </c>
      <c r="T7" s="33" t="s">
        <v>193</v>
      </c>
      <c r="U7" s="33">
        <v>0.4211995</v>
      </c>
      <c r="V7" s="33">
        <v>0.42476034000000001</v>
      </c>
      <c r="W7" s="33">
        <v>0.42511412999999998</v>
      </c>
      <c r="X7" s="33">
        <v>0.42303220000000002</v>
      </c>
      <c r="Y7" s="33">
        <v>0.42151060000000001</v>
      </c>
      <c r="Z7" s="33">
        <v>0.41195725999999999</v>
      </c>
      <c r="AA7" s="33">
        <v>0.40459846999999999</v>
      </c>
      <c r="AB7" s="33">
        <v>0.40477610000000003</v>
      </c>
      <c r="AC7" s="29">
        <v>0.39564493000000001</v>
      </c>
      <c r="AD7" s="29">
        <v>0.37235707000000001</v>
      </c>
      <c r="AE7" s="29">
        <v>0.37095593999999998</v>
      </c>
      <c r="AF7" s="29">
        <v>0.38487923000000002</v>
      </c>
      <c r="AG7" s="29">
        <v>0.36999628000000001</v>
      </c>
      <c r="AH7" s="29">
        <v>0.36665994000000002</v>
      </c>
      <c r="AI7" s="29">
        <v>0.36676530000000002</v>
      </c>
      <c r="AJ7" s="29">
        <v>0.37287468000000001</v>
      </c>
      <c r="AK7" s="3">
        <f t="shared" si="0"/>
        <v>0.37457341599999994</v>
      </c>
      <c r="AL7" s="1">
        <v>-43.982999999999997</v>
      </c>
      <c r="AM7" s="11" t="s">
        <v>99</v>
      </c>
      <c r="AO7" s="2">
        <f>SUM(A29:R33)/56</f>
        <v>0.32744386892857147</v>
      </c>
      <c r="AV7" s="14" t="s">
        <v>103</v>
      </c>
      <c r="AW7" s="2" t="s">
        <v>104</v>
      </c>
      <c r="AZ7" s="7">
        <f t="shared" si="1"/>
        <v>3.2744386892857147E-4</v>
      </c>
      <c r="BA7" s="7">
        <f t="shared" si="2"/>
        <v>3.9293264271428579E-3</v>
      </c>
      <c r="BB7" s="7">
        <f t="shared" si="3"/>
        <v>3929.3264271428579</v>
      </c>
      <c r="BC7" s="8">
        <f t="shared" si="4"/>
        <v>3321.1374240968321</v>
      </c>
    </row>
    <row r="8" spans="1:55" x14ac:dyDescent="0.25">
      <c r="A8" s="29">
        <v>0.37415864999999998</v>
      </c>
      <c r="B8" s="30">
        <v>0.37123030000000001</v>
      </c>
      <c r="C8" s="29">
        <v>0.35171995</v>
      </c>
      <c r="D8" s="29">
        <v>0.33541974000000002</v>
      </c>
      <c r="E8" s="31">
        <v>0.33603880000000003</v>
      </c>
      <c r="F8" s="31">
        <v>0.32880935</v>
      </c>
      <c r="G8" s="31">
        <v>0.32161205999999998</v>
      </c>
      <c r="H8" s="31">
        <v>0.31138536</v>
      </c>
      <c r="I8" s="31">
        <v>0.3073941</v>
      </c>
      <c r="J8" s="31">
        <v>0.30588890000000002</v>
      </c>
      <c r="K8" s="31">
        <v>0.31350899999999998</v>
      </c>
      <c r="L8" s="31">
        <v>0.32130966</v>
      </c>
      <c r="M8" s="31">
        <v>0.32588938000000001</v>
      </c>
      <c r="N8" s="31">
        <v>0.33034933</v>
      </c>
      <c r="O8" s="31">
        <v>0.33547582999999997</v>
      </c>
      <c r="P8" s="31">
        <v>0.34088087</v>
      </c>
      <c r="Q8" s="32">
        <v>0.34704062000000002</v>
      </c>
      <c r="R8" s="32">
        <v>0.35040710000000003</v>
      </c>
      <c r="S8" s="33">
        <v>0.33989142999999999</v>
      </c>
      <c r="T8" s="33" t="s">
        <v>193</v>
      </c>
      <c r="U8" s="33">
        <v>0.37457647999999999</v>
      </c>
      <c r="V8" s="33">
        <v>0.3655487</v>
      </c>
      <c r="W8" s="33">
        <v>0.37176988</v>
      </c>
      <c r="X8" s="33">
        <v>0.37565229999999999</v>
      </c>
      <c r="Y8" s="33">
        <v>0.37646422000000002</v>
      </c>
      <c r="Z8" s="33">
        <v>0.37811210000000001</v>
      </c>
      <c r="AA8" s="33">
        <v>0.37924944999999999</v>
      </c>
      <c r="AB8" s="33">
        <v>0.3840462</v>
      </c>
      <c r="AC8" s="29">
        <v>0.37348363000000001</v>
      </c>
      <c r="AD8" s="29">
        <v>0.3295342</v>
      </c>
      <c r="AE8" s="29">
        <v>0.32413700000000001</v>
      </c>
      <c r="AF8" s="29">
        <v>0.33502996000000002</v>
      </c>
      <c r="AG8" s="29">
        <v>0.33708870000000002</v>
      </c>
      <c r="AH8" s="29">
        <v>0.34798008000000002</v>
      </c>
      <c r="AI8" s="29">
        <v>0.36028343000000002</v>
      </c>
      <c r="AJ8" s="29">
        <v>0.3693208</v>
      </c>
      <c r="AK8" s="3">
        <f t="shared" si="0"/>
        <v>0.34659107314285714</v>
      </c>
      <c r="AL8" s="1">
        <v>-39.709000000000003</v>
      </c>
      <c r="AM8" s="11" t="s">
        <v>102</v>
      </c>
      <c r="AO8" s="2">
        <f>SUM(E6:R10)/68</f>
        <v>0.30519512679411742</v>
      </c>
      <c r="AV8" s="24" t="s">
        <v>106</v>
      </c>
      <c r="AW8" s="2" t="s">
        <v>107</v>
      </c>
      <c r="AZ8" s="7">
        <f t="shared" si="1"/>
        <v>3.0519512679411744E-4</v>
      </c>
      <c r="BA8" s="7">
        <f t="shared" si="2"/>
        <v>3.6623415215294094E-3</v>
      </c>
      <c r="BB8" s="7">
        <f t="shared" si="3"/>
        <v>3662.3415215294094</v>
      </c>
      <c r="BC8" s="8">
        <f t="shared" si="4"/>
        <v>3095.4769761440443</v>
      </c>
    </row>
    <row r="9" spans="1:55" x14ac:dyDescent="0.25">
      <c r="A9" s="29">
        <v>0.34155107000000001</v>
      </c>
      <c r="B9" s="30">
        <v>0.33084047</v>
      </c>
      <c r="C9" s="29">
        <v>0.31001600000000001</v>
      </c>
      <c r="D9" s="29">
        <v>0.31823346000000002</v>
      </c>
      <c r="E9" s="31" t="s">
        <v>193</v>
      </c>
      <c r="F9" s="31">
        <v>0.30916270000000001</v>
      </c>
      <c r="G9" s="31">
        <v>0.30014229999999997</v>
      </c>
      <c r="H9" s="31">
        <v>0.28462467000000002</v>
      </c>
      <c r="I9" s="31">
        <v>0.28129542000000002</v>
      </c>
      <c r="J9" s="31">
        <v>0.27587473000000001</v>
      </c>
      <c r="K9" s="31">
        <v>0.28174558</v>
      </c>
      <c r="L9" s="31">
        <v>0.28841937000000001</v>
      </c>
      <c r="M9" s="31">
        <v>0.2906281</v>
      </c>
      <c r="N9" s="31">
        <v>0.29551828000000002</v>
      </c>
      <c r="O9" s="31">
        <v>0.30411939999999998</v>
      </c>
      <c r="P9" s="31">
        <v>0.31208609999999998</v>
      </c>
      <c r="Q9" s="32">
        <v>0.31992194000000002</v>
      </c>
      <c r="R9" s="32">
        <v>0.32241197999999999</v>
      </c>
      <c r="S9" s="33">
        <v>0.31240984999999999</v>
      </c>
      <c r="T9" s="33" t="s">
        <v>193</v>
      </c>
      <c r="U9" s="33">
        <v>0.36089939999999998</v>
      </c>
      <c r="V9" s="33">
        <v>0.32004475999999998</v>
      </c>
      <c r="W9" s="33">
        <v>0.31999397000000002</v>
      </c>
      <c r="X9" s="33">
        <v>0.32675641999999999</v>
      </c>
      <c r="Y9" s="33">
        <v>0.33845708000000002</v>
      </c>
      <c r="Z9" s="33">
        <v>0.34582313999999997</v>
      </c>
      <c r="AA9" s="33">
        <v>0.35190788000000001</v>
      </c>
      <c r="AB9" s="33">
        <v>0.35185959999999999</v>
      </c>
      <c r="AC9" s="29">
        <v>0.37847545999999999</v>
      </c>
      <c r="AD9" s="29">
        <v>0.29223100000000002</v>
      </c>
      <c r="AE9" s="29">
        <v>0.28550505999999998</v>
      </c>
      <c r="AF9" s="29">
        <v>0.29236567000000002</v>
      </c>
      <c r="AG9" s="29">
        <v>0.30924963999999999</v>
      </c>
      <c r="AH9" s="29">
        <v>0.33227370000000001</v>
      </c>
      <c r="AI9" s="29">
        <v>0.34946569999999999</v>
      </c>
      <c r="AJ9" s="29">
        <v>0.35364780000000001</v>
      </c>
      <c r="AK9" s="3">
        <f t="shared" si="0"/>
        <v>0.31729287352941177</v>
      </c>
      <c r="AL9" s="1">
        <v>-35.685299999999998</v>
      </c>
      <c r="AM9" s="12" t="s">
        <v>105</v>
      </c>
      <c r="AO9" s="2">
        <f>SUM(S29:Z33)/35</f>
        <v>0.32894359628571429</v>
      </c>
      <c r="AV9" s="42" t="s">
        <v>109</v>
      </c>
      <c r="AW9" s="2" t="s">
        <v>110</v>
      </c>
      <c r="AZ9" s="7">
        <f t="shared" si="1"/>
        <v>3.2894359628571427E-4</v>
      </c>
      <c r="BA9" s="7">
        <f t="shared" si="2"/>
        <v>3.947323155428571E-3</v>
      </c>
      <c r="BB9" s="7">
        <f t="shared" si="3"/>
        <v>3947.3231554285712</v>
      </c>
      <c r="BC9" s="8">
        <f t="shared" si="4"/>
        <v>3336.3485827850263</v>
      </c>
    </row>
    <row r="10" spans="1:55" x14ac:dyDescent="0.25">
      <c r="A10" s="29">
        <v>0.29913055999999999</v>
      </c>
      <c r="B10" s="30">
        <v>0.31117349999999999</v>
      </c>
      <c r="C10" s="29">
        <v>0.22411876999999999</v>
      </c>
      <c r="D10" s="29" t="s">
        <v>193</v>
      </c>
      <c r="E10" s="31" t="s">
        <v>193</v>
      </c>
      <c r="F10" s="31">
        <v>0.29019479999999997</v>
      </c>
      <c r="G10" s="31">
        <v>0.26117072000000002</v>
      </c>
      <c r="H10" s="31">
        <v>0.24321632000000001</v>
      </c>
      <c r="I10" s="31">
        <v>0.19430722</v>
      </c>
      <c r="J10" s="31">
        <v>0.13262407000000001</v>
      </c>
      <c r="K10" s="31">
        <v>7.6269569999999995E-2</v>
      </c>
      <c r="L10" s="31">
        <v>6.2087881999999997E-2</v>
      </c>
      <c r="M10" s="31">
        <v>0.10571032</v>
      </c>
      <c r="N10" s="31">
        <v>0.1415265</v>
      </c>
      <c r="O10" s="31">
        <v>0.16402507999999999</v>
      </c>
      <c r="P10" s="31">
        <v>0.17698419000000001</v>
      </c>
      <c r="Q10" s="32">
        <v>0.16027677000000001</v>
      </c>
      <c r="R10" s="32">
        <v>0.18080045</v>
      </c>
      <c r="S10" s="33">
        <v>0.24947414000000001</v>
      </c>
      <c r="T10" s="33" t="s">
        <v>193</v>
      </c>
      <c r="U10" s="33" t="s">
        <v>193</v>
      </c>
      <c r="V10" s="33">
        <v>0.28726938000000002</v>
      </c>
      <c r="W10" s="33">
        <v>0.28134426000000001</v>
      </c>
      <c r="X10" s="33">
        <v>0.28658499999999998</v>
      </c>
      <c r="Y10" s="33">
        <v>0.30657065</v>
      </c>
      <c r="Z10" s="33">
        <v>0.31142107000000002</v>
      </c>
      <c r="AA10" s="33">
        <v>0.32570586000000001</v>
      </c>
      <c r="AB10" s="33">
        <v>0.32730534999999999</v>
      </c>
      <c r="AC10" s="29" t="s">
        <v>193</v>
      </c>
      <c r="AD10" s="29">
        <v>0.29075479999999998</v>
      </c>
      <c r="AE10" s="29">
        <v>0.27800710000000001</v>
      </c>
      <c r="AF10" s="29">
        <v>0.19417462999999999</v>
      </c>
      <c r="AG10" s="29">
        <v>0.21806121000000001</v>
      </c>
      <c r="AH10" s="29">
        <v>0.28934312000000001</v>
      </c>
      <c r="AI10" s="29">
        <v>0.30466905</v>
      </c>
      <c r="AJ10" s="29">
        <v>0.29987648</v>
      </c>
      <c r="AK10" s="3">
        <f t="shared" si="0"/>
        <v>0.23465092974193549</v>
      </c>
      <c r="AL10" s="1">
        <v>-31.855</v>
      </c>
      <c r="AM10" s="12" t="s">
        <v>108</v>
      </c>
      <c r="AO10" s="2">
        <f>SUM(S6:AB10)/44</f>
        <v>0.36922508454545455</v>
      </c>
      <c r="AV10" s="43" t="s">
        <v>111</v>
      </c>
      <c r="AW10" s="2" t="s">
        <v>112</v>
      </c>
      <c r="AZ10" s="7">
        <f t="shared" si="1"/>
        <v>3.6922508454545456E-4</v>
      </c>
      <c r="BA10" s="7">
        <f t="shared" si="2"/>
        <v>4.4307010145454547E-3</v>
      </c>
      <c r="BB10" s="7">
        <f t="shared" si="3"/>
        <v>4430.7010145454551</v>
      </c>
      <c r="BC10" s="8">
        <f t="shared" si="4"/>
        <v>3744.9082501120806</v>
      </c>
    </row>
    <row r="11" spans="1:55" x14ac:dyDescent="0.25">
      <c r="A11" s="29">
        <v>0.25456032000000001</v>
      </c>
      <c r="B11" s="30">
        <v>0.26074185999999999</v>
      </c>
      <c r="C11" s="29" t="s">
        <v>193</v>
      </c>
      <c r="D11" s="29" t="s">
        <v>193</v>
      </c>
      <c r="E11" s="34" t="s">
        <v>193</v>
      </c>
      <c r="F11" s="34">
        <v>0.27738887000000001</v>
      </c>
      <c r="G11" s="34">
        <v>0.23606226999999999</v>
      </c>
      <c r="H11" s="34">
        <v>0.20351063999999999</v>
      </c>
      <c r="I11" s="34">
        <v>0.16838697</v>
      </c>
      <c r="J11" s="34">
        <v>0.12634808</v>
      </c>
      <c r="K11" s="34">
        <v>9.5432149999999993E-2</v>
      </c>
      <c r="L11" s="34">
        <v>5.0756477000000001E-2</v>
      </c>
      <c r="M11" s="34">
        <v>2.9425519000000001E-2</v>
      </c>
      <c r="N11" s="34">
        <v>2.9658493000000001E-2</v>
      </c>
      <c r="O11" s="34">
        <v>2.727431E-2</v>
      </c>
      <c r="P11" s="34">
        <v>3.5472669999999998E-2</v>
      </c>
      <c r="Q11" s="34">
        <v>5.3518734999999998E-2</v>
      </c>
      <c r="R11" s="34">
        <v>0.11552231</v>
      </c>
      <c r="S11" s="35">
        <v>0.18269172</v>
      </c>
      <c r="T11" s="35" t="s">
        <v>193</v>
      </c>
      <c r="U11" s="35" t="s">
        <v>193</v>
      </c>
      <c r="V11" s="35">
        <v>0.30086341999999999</v>
      </c>
      <c r="W11" s="35">
        <v>0.27482286</v>
      </c>
      <c r="X11" s="35">
        <v>0.14302048000000001</v>
      </c>
      <c r="Y11" s="35">
        <v>0.14225413000000001</v>
      </c>
      <c r="Z11" s="35">
        <v>0.16682432999999999</v>
      </c>
      <c r="AA11" s="35">
        <v>0.30523479999999997</v>
      </c>
      <c r="AB11" s="35">
        <v>0.31373107</v>
      </c>
      <c r="AC11" s="36" t="s">
        <v>193</v>
      </c>
      <c r="AD11" s="29">
        <v>0.28211786999999999</v>
      </c>
      <c r="AE11" s="29">
        <v>0.26746979999999998</v>
      </c>
      <c r="AF11" s="29">
        <v>0.25501974999999999</v>
      </c>
      <c r="AG11" s="29">
        <v>0.23511699999999999</v>
      </c>
      <c r="AH11" s="29">
        <v>0.23898490999999999</v>
      </c>
      <c r="AI11" s="29">
        <v>0.25613332</v>
      </c>
      <c r="AJ11" s="29">
        <v>0.23849875000000001</v>
      </c>
      <c r="AK11" s="3">
        <f t="shared" si="0"/>
        <v>0.18556146279999997</v>
      </c>
      <c r="AL11" s="13">
        <v>-28.178599999999999</v>
      </c>
      <c r="AM11" s="14" t="s">
        <v>99</v>
      </c>
      <c r="AO11" s="7">
        <f>(SUM(B20:O28)+SUM(P20:R24))/140</f>
        <v>0.1474442598230129</v>
      </c>
      <c r="AV11" s="16" t="s">
        <v>113</v>
      </c>
      <c r="AW11" s="2" t="s">
        <v>114</v>
      </c>
      <c r="AZ11" s="7">
        <f t="shared" si="1"/>
        <v>1.474442598230129E-4</v>
      </c>
      <c r="BA11" s="7">
        <f t="shared" si="2"/>
        <v>1.7693311178761549E-3</v>
      </c>
      <c r="BB11" s="7">
        <f t="shared" si="3"/>
        <v>1769.3311178761548</v>
      </c>
      <c r="BC11" s="8">
        <f t="shared" si="4"/>
        <v>1495.4705087890479</v>
      </c>
    </row>
    <row r="12" spans="1:55" x14ac:dyDescent="0.25">
      <c r="A12" s="29">
        <v>0.21567254999999999</v>
      </c>
      <c r="B12" s="30">
        <v>0.20439723000000001</v>
      </c>
      <c r="C12" s="29" t="s">
        <v>193</v>
      </c>
      <c r="D12" s="29" t="s">
        <v>193</v>
      </c>
      <c r="E12" s="34" t="s">
        <v>193</v>
      </c>
      <c r="F12" s="34">
        <v>0.26801994000000001</v>
      </c>
      <c r="G12" s="34">
        <v>0.20305179000000001</v>
      </c>
      <c r="H12" s="34">
        <v>0.14658599999999999</v>
      </c>
      <c r="I12" s="34">
        <v>0.114910126</v>
      </c>
      <c r="J12" s="34">
        <v>9.6037626000000001E-2</v>
      </c>
      <c r="K12" s="34">
        <v>8.8580320000000004E-2</v>
      </c>
      <c r="L12" s="34">
        <v>5.0132456999999998E-2</v>
      </c>
      <c r="M12" s="34">
        <v>2.8703237E-2</v>
      </c>
      <c r="N12" s="34">
        <v>1.7765097000000001E-2</v>
      </c>
      <c r="O12" s="34">
        <v>2.783339E-2</v>
      </c>
      <c r="P12" s="34">
        <v>4.7963752999999998E-2</v>
      </c>
      <c r="Q12" s="34">
        <v>7.6205670000000003E-2</v>
      </c>
      <c r="R12" s="34">
        <v>0.10057566</v>
      </c>
      <c r="S12" s="35">
        <v>0.11817863000000001</v>
      </c>
      <c r="T12" s="35" t="s">
        <v>193</v>
      </c>
      <c r="U12" s="35" t="s">
        <v>193</v>
      </c>
      <c r="V12" s="35">
        <v>0.3032376</v>
      </c>
      <c r="W12" s="35">
        <v>0.27116393999999999</v>
      </c>
      <c r="X12" s="35">
        <v>0.13061221000000001</v>
      </c>
      <c r="Y12" s="35">
        <v>0.13925876000000001</v>
      </c>
      <c r="Z12" s="35">
        <v>0.21788344000000001</v>
      </c>
      <c r="AA12" s="35">
        <v>0.29847062000000002</v>
      </c>
      <c r="AB12" s="35">
        <v>0.30585992000000001</v>
      </c>
      <c r="AC12" s="36" t="s">
        <v>193</v>
      </c>
      <c r="AD12" s="29">
        <v>0.28117573000000001</v>
      </c>
      <c r="AE12" s="29">
        <v>0.26711178000000002</v>
      </c>
      <c r="AF12" s="29">
        <v>0.25131713999999999</v>
      </c>
      <c r="AG12" s="29">
        <v>0.24824028000000001</v>
      </c>
      <c r="AH12" s="29">
        <v>0.24763061</v>
      </c>
      <c r="AI12" s="29">
        <v>0.25418067</v>
      </c>
      <c r="AJ12" s="29">
        <v>0.24158673</v>
      </c>
      <c r="AK12" s="3">
        <f t="shared" si="0"/>
        <v>0.17541143020000002</v>
      </c>
      <c r="AL12" s="13">
        <v>-24.624300000000002</v>
      </c>
      <c r="AM12" s="14" t="s">
        <v>102</v>
      </c>
      <c r="AO12" s="2">
        <f>SUM(E11:R19)/126</f>
        <v>0.14859409416909236</v>
      </c>
      <c r="AV12" s="3" t="s">
        <v>115</v>
      </c>
      <c r="AW12" s="2" t="s">
        <v>116</v>
      </c>
      <c r="AZ12" s="7">
        <f t="shared" si="1"/>
        <v>1.4859409416909236E-4</v>
      </c>
      <c r="BA12" s="7">
        <f t="shared" si="2"/>
        <v>1.7831291300291082E-3</v>
      </c>
      <c r="BB12" s="7">
        <f t="shared" si="3"/>
        <v>1783.1291300291082</v>
      </c>
      <c r="BC12" s="8">
        <f t="shared" si="4"/>
        <v>1507.1328370249428</v>
      </c>
    </row>
    <row r="13" spans="1:55" x14ac:dyDescent="0.25">
      <c r="A13" s="29">
        <v>0.24363758999999999</v>
      </c>
      <c r="B13" s="30">
        <v>0.19986409999999999</v>
      </c>
      <c r="C13" s="29" t="s">
        <v>193</v>
      </c>
      <c r="D13" s="29" t="s">
        <v>193</v>
      </c>
      <c r="E13" s="34" t="s">
        <v>193</v>
      </c>
      <c r="F13" s="34">
        <v>0.25950179000000001</v>
      </c>
      <c r="G13" s="34">
        <v>0.18639225000000001</v>
      </c>
      <c r="H13" s="34">
        <v>0.1051955</v>
      </c>
      <c r="I13" s="34">
        <v>3.9600372000000002E-2</v>
      </c>
      <c r="J13" s="34">
        <v>2.7053587E-2</v>
      </c>
      <c r="K13" s="34">
        <v>4.5832560000000001E-2</v>
      </c>
      <c r="L13" s="34">
        <v>3.7160244000000002E-2</v>
      </c>
      <c r="M13" s="34">
        <v>2.6074271999999999E-2</v>
      </c>
      <c r="N13" s="34">
        <v>3.4921173E-2</v>
      </c>
      <c r="O13" s="34">
        <v>6.0304493000000001E-2</v>
      </c>
      <c r="P13" s="34">
        <v>7.8063740000000006E-2</v>
      </c>
      <c r="Q13" s="34">
        <v>9.6509285E-2</v>
      </c>
      <c r="R13" s="34">
        <v>0.10769089</v>
      </c>
      <c r="S13" s="35">
        <v>9.2323509999999998E-2</v>
      </c>
      <c r="T13" s="35" t="s">
        <v>193</v>
      </c>
      <c r="U13" s="35" t="s">
        <v>193</v>
      </c>
      <c r="V13" s="35" t="s">
        <v>193</v>
      </c>
      <c r="W13" s="35">
        <v>0.25858959999999998</v>
      </c>
      <c r="X13" s="35">
        <v>0.17849354000000001</v>
      </c>
      <c r="Y13" s="35">
        <v>0.16936335999999999</v>
      </c>
      <c r="Z13" s="35">
        <v>0.23518537</v>
      </c>
      <c r="AA13" s="35">
        <v>0.29424929999999999</v>
      </c>
      <c r="AB13" s="35" t="s">
        <v>193</v>
      </c>
      <c r="AC13" s="36" t="s">
        <v>193</v>
      </c>
      <c r="AD13" s="29">
        <v>0.28898537000000002</v>
      </c>
      <c r="AE13" s="29">
        <v>0.26644691999999998</v>
      </c>
      <c r="AF13" s="29">
        <v>0.26813104999999998</v>
      </c>
      <c r="AG13" s="29">
        <v>0.26273158000000002</v>
      </c>
      <c r="AH13" s="29">
        <v>0.27593309999999999</v>
      </c>
      <c r="AI13" s="29">
        <v>0.28541250000000001</v>
      </c>
      <c r="AJ13" s="29">
        <v>0.27688223000000001</v>
      </c>
      <c r="AK13" s="3">
        <f t="shared" si="0"/>
        <v>0.16787604557142857</v>
      </c>
      <c r="AL13" s="13">
        <v>-21.168500000000002</v>
      </c>
      <c r="AM13" s="15" t="s">
        <v>105</v>
      </c>
      <c r="AO13" s="2">
        <f>(SUM(S20:AB28)+SUM(P25:R28))/67</f>
        <v>0.21388072120895527</v>
      </c>
      <c r="AZ13" s="7">
        <f t="shared" si="1"/>
        <v>2.1388072120895527E-4</v>
      </c>
      <c r="BA13" s="7">
        <f t="shared" si="2"/>
        <v>2.5665686545074634E-3</v>
      </c>
      <c r="BB13" s="7">
        <f t="shared" si="3"/>
        <v>2566.5686545074632</v>
      </c>
      <c r="BC13" s="8">
        <f t="shared" si="4"/>
        <v>2169.3100250254893</v>
      </c>
    </row>
    <row r="14" spans="1:55" x14ac:dyDescent="0.25">
      <c r="A14" s="29">
        <v>0.26285910000000001</v>
      </c>
      <c r="B14" s="30">
        <v>0.24329075</v>
      </c>
      <c r="C14" s="29" t="s">
        <v>193</v>
      </c>
      <c r="D14" s="29" t="s">
        <v>193</v>
      </c>
      <c r="E14" s="34">
        <v>0.25205470000000002</v>
      </c>
      <c r="F14" s="34">
        <v>0.26424024000000002</v>
      </c>
      <c r="G14" s="34">
        <v>0.2146622</v>
      </c>
      <c r="H14" s="34">
        <v>0.11948655</v>
      </c>
      <c r="I14" s="34">
        <v>2.9338129000000001E-2</v>
      </c>
      <c r="J14" s="34">
        <v>1.4775336999999999E-2</v>
      </c>
      <c r="K14" s="34">
        <v>1.2125123999999999E-6</v>
      </c>
      <c r="L14" s="34">
        <v>2.6408129999999998E-9</v>
      </c>
      <c r="M14" s="34">
        <v>3.6777295000000002E-2</v>
      </c>
      <c r="N14" s="34">
        <v>6.5603800000000004E-2</v>
      </c>
      <c r="O14" s="34">
        <v>0.10208858</v>
      </c>
      <c r="P14" s="34">
        <v>0.13042554000000001</v>
      </c>
      <c r="Q14" s="34">
        <v>0.14504722</v>
      </c>
      <c r="R14" s="34">
        <v>0.21884154</v>
      </c>
      <c r="S14" s="35">
        <v>0.18824679999999999</v>
      </c>
      <c r="T14" s="35" t="s">
        <v>193</v>
      </c>
      <c r="U14" s="35" t="s">
        <v>193</v>
      </c>
      <c r="V14" s="35" t="s">
        <v>193</v>
      </c>
      <c r="W14" s="35">
        <v>0.25818279999999999</v>
      </c>
      <c r="X14" s="35">
        <v>0.23406161</v>
      </c>
      <c r="Y14" s="35">
        <v>0.23818533</v>
      </c>
      <c r="Z14" s="35">
        <v>0.27746025000000002</v>
      </c>
      <c r="AA14" s="35">
        <v>0.28268359999999998</v>
      </c>
      <c r="AB14" s="35" t="s">
        <v>193</v>
      </c>
      <c r="AC14" s="36" t="s">
        <v>193</v>
      </c>
      <c r="AD14" s="29" t="s">
        <v>193</v>
      </c>
      <c r="AE14" s="29">
        <v>0.25901705000000003</v>
      </c>
      <c r="AF14" s="29">
        <v>0.26164892000000001</v>
      </c>
      <c r="AG14" s="29">
        <v>0.26640633000000002</v>
      </c>
      <c r="AH14" s="29">
        <v>0.26217157000000002</v>
      </c>
      <c r="AI14" s="29">
        <v>0.26181120000000002</v>
      </c>
      <c r="AJ14" s="29">
        <v>0.26172334000000003</v>
      </c>
      <c r="AK14" s="3">
        <f t="shared" si="0"/>
        <v>0.18396753557690046</v>
      </c>
      <c r="AL14" s="13">
        <v>-17.791599999999999</v>
      </c>
      <c r="AM14" s="15" t="s">
        <v>108</v>
      </c>
      <c r="AO14" s="2">
        <f>SUM(S11:AB19)/54</f>
        <v>0.24468801203703702</v>
      </c>
      <c r="AZ14" s="7">
        <f t="shared" si="1"/>
        <v>2.4468801203703702E-4</v>
      </c>
      <c r="BA14" s="7">
        <f t="shared" si="2"/>
        <v>2.9362561444444442E-3</v>
      </c>
      <c r="BB14" s="7">
        <f t="shared" si="3"/>
        <v>2936.2561444444441</v>
      </c>
      <c r="BC14" s="8">
        <f t="shared" si="4"/>
        <v>2481.7765458950444</v>
      </c>
    </row>
    <row r="15" spans="1:55" x14ac:dyDescent="0.25">
      <c r="A15" s="29">
        <v>0.25665655999999998</v>
      </c>
      <c r="B15" s="30">
        <v>0.23974638000000001</v>
      </c>
      <c r="C15" s="29" t="s">
        <v>193</v>
      </c>
      <c r="D15" s="29" t="s">
        <v>193</v>
      </c>
      <c r="E15" s="34">
        <v>0.25416252</v>
      </c>
      <c r="F15" s="34">
        <v>0.24263241999999999</v>
      </c>
      <c r="G15" s="34">
        <v>0.23806152999999999</v>
      </c>
      <c r="H15" s="34">
        <v>8.3691890000000005E-2</v>
      </c>
      <c r="I15" s="34">
        <v>5.0028910000000003E-2</v>
      </c>
      <c r="J15" s="34">
        <v>1.0428095000000001E-9</v>
      </c>
      <c r="K15" s="34">
        <v>5.5937702999999999E-9</v>
      </c>
      <c r="L15" s="34">
        <v>2.7672471000000001E-2</v>
      </c>
      <c r="M15" s="34">
        <v>7.4167759999999999E-2</v>
      </c>
      <c r="N15" s="34">
        <v>0.11518333</v>
      </c>
      <c r="O15" s="34">
        <v>0.16078286</v>
      </c>
      <c r="P15" s="34">
        <v>0.20088069</v>
      </c>
      <c r="Q15" s="34">
        <v>0.22456477999999999</v>
      </c>
      <c r="R15" s="34">
        <v>0.27194253000000002</v>
      </c>
      <c r="S15" s="35" t="s">
        <v>193</v>
      </c>
      <c r="T15" s="35" t="s">
        <v>193</v>
      </c>
      <c r="U15" s="35" t="s">
        <v>193</v>
      </c>
      <c r="V15" s="35" t="s">
        <v>193</v>
      </c>
      <c r="W15" s="35">
        <v>0.25977830000000002</v>
      </c>
      <c r="X15" s="35">
        <v>0.27190333999999999</v>
      </c>
      <c r="Y15" s="35">
        <v>0.27235723000000001</v>
      </c>
      <c r="Z15" s="35">
        <v>0.27615705000000002</v>
      </c>
      <c r="AA15" s="35">
        <v>0.28605693999999998</v>
      </c>
      <c r="AB15" s="35" t="s">
        <v>193</v>
      </c>
      <c r="AC15" s="36" t="s">
        <v>193</v>
      </c>
      <c r="AD15" s="29" t="s">
        <v>193</v>
      </c>
      <c r="AE15" s="29">
        <v>0.24718097</v>
      </c>
      <c r="AF15" s="29">
        <v>0.25937733000000002</v>
      </c>
      <c r="AG15" s="29">
        <v>0.26162029999999997</v>
      </c>
      <c r="AH15" s="29">
        <v>0.26276486999999998</v>
      </c>
      <c r="AI15" s="29">
        <v>0.26553371999999997</v>
      </c>
      <c r="AJ15" s="29">
        <v>0.26497912000000001</v>
      </c>
      <c r="AK15" s="3">
        <f t="shared" si="0"/>
        <v>0.19881051139394737</v>
      </c>
      <c r="AL15" s="13">
        <v>-14.477499999999999</v>
      </c>
      <c r="AM15" s="16" t="s">
        <v>117</v>
      </c>
      <c r="AO15" s="7">
        <f>(SUM(AC6:AJ28)+SUM(A6:D19))/173</f>
        <v>0.28428978751445089</v>
      </c>
      <c r="AT15" s="44">
        <f>AVERAGE(AC6:AJ28)+AVERAGE(A6:D19)</f>
        <v>0.57213682802830013</v>
      </c>
      <c r="AZ15" s="7">
        <f t="shared" si="1"/>
        <v>2.8428978751445091E-4</v>
      </c>
      <c r="BA15" s="7">
        <f t="shared" si="2"/>
        <v>3.4114774501734111E-3</v>
      </c>
      <c r="BB15" s="7">
        <f t="shared" si="3"/>
        <v>3411.4774501734109</v>
      </c>
      <c r="BC15" s="8">
        <f t="shared" si="4"/>
        <v>2883.44214748067</v>
      </c>
    </row>
    <row r="16" spans="1:55" x14ac:dyDescent="0.25">
      <c r="A16" s="29">
        <v>0.27063334</v>
      </c>
      <c r="B16" s="30">
        <v>0.23400097</v>
      </c>
      <c r="C16" s="29" t="s">
        <v>193</v>
      </c>
      <c r="D16" s="29" t="s">
        <v>193</v>
      </c>
      <c r="E16" s="34">
        <v>0.2368161</v>
      </c>
      <c r="F16" s="34">
        <v>0.22805655999999999</v>
      </c>
      <c r="G16" s="34">
        <v>0.22878377</v>
      </c>
      <c r="H16" s="34">
        <v>0.16359960000000001</v>
      </c>
      <c r="I16" s="34">
        <v>5.0768856000000001E-2</v>
      </c>
      <c r="J16" s="34">
        <v>7.586164E-10</v>
      </c>
      <c r="K16" s="34">
        <v>5.7131855E-10</v>
      </c>
      <c r="L16" s="34">
        <v>1.1859048000000001E-9</v>
      </c>
      <c r="M16" s="34">
        <v>7.8946210000000003E-2</v>
      </c>
      <c r="N16" s="34">
        <v>0.15529306000000001</v>
      </c>
      <c r="O16" s="34">
        <v>0.21351832000000001</v>
      </c>
      <c r="P16" s="34">
        <v>0.26201819999999998</v>
      </c>
      <c r="Q16" s="34">
        <v>0.26913393000000002</v>
      </c>
      <c r="R16" s="34">
        <v>0.28200417999999999</v>
      </c>
      <c r="S16" s="35" t="s">
        <v>193</v>
      </c>
      <c r="T16" s="35" t="s">
        <v>193</v>
      </c>
      <c r="U16" s="35" t="s">
        <v>193</v>
      </c>
      <c r="V16" s="35" t="s">
        <v>193</v>
      </c>
      <c r="W16" s="35">
        <v>0.26020357</v>
      </c>
      <c r="X16" s="35">
        <v>0.26510316</v>
      </c>
      <c r="Y16" s="35">
        <v>0.27482804999999999</v>
      </c>
      <c r="Z16" s="35">
        <v>0.27286445999999998</v>
      </c>
      <c r="AA16" s="35">
        <v>0.28274807000000002</v>
      </c>
      <c r="AB16" s="35" t="s">
        <v>193</v>
      </c>
      <c r="AC16" s="36" t="s">
        <v>193</v>
      </c>
      <c r="AD16" s="29" t="s">
        <v>193</v>
      </c>
      <c r="AE16" s="29">
        <v>0.24826713</v>
      </c>
      <c r="AF16" s="29">
        <v>0.25690034</v>
      </c>
      <c r="AG16" s="29">
        <v>0.24609073000000001</v>
      </c>
      <c r="AH16" s="29">
        <v>0.25165606000000001</v>
      </c>
      <c r="AI16" s="29">
        <v>0.25921622</v>
      </c>
      <c r="AJ16" s="29">
        <v>0.26713197999999999</v>
      </c>
      <c r="AK16" s="3">
        <f t="shared" si="0"/>
        <v>0.20587343957466075</v>
      </c>
      <c r="AL16" s="13">
        <v>-11.212300000000001</v>
      </c>
      <c r="AM16" t="s">
        <v>118</v>
      </c>
      <c r="AO16" s="2">
        <f>((SUM(A2:Z35)+SUM(AA2:AJ28))/895)</f>
        <v>0.24439831982103288</v>
      </c>
      <c r="AZ16" s="7">
        <f>AO16*0.001</f>
        <v>2.4439831982103288E-4</v>
      </c>
      <c r="BA16" s="7">
        <f t="shared" si="2"/>
        <v>2.9327798378523946E-3</v>
      </c>
      <c r="BB16" s="7">
        <f t="shared" si="3"/>
        <v>2932.7798378523944</v>
      </c>
      <c r="BC16" s="8">
        <f t="shared" si="4"/>
        <v>2478.8383089899253</v>
      </c>
    </row>
    <row r="17" spans="1:55" x14ac:dyDescent="0.25">
      <c r="A17" s="29">
        <v>0.28406229999999999</v>
      </c>
      <c r="B17" s="30">
        <v>0.26434950000000002</v>
      </c>
      <c r="C17" s="29">
        <v>0.20124383000000001</v>
      </c>
      <c r="D17" s="29">
        <v>0.22750740999999999</v>
      </c>
      <c r="E17" s="34">
        <v>0.2307987</v>
      </c>
      <c r="F17" s="34">
        <v>0.22088447</v>
      </c>
      <c r="G17" s="34">
        <v>0.24022410999999999</v>
      </c>
      <c r="H17" s="34">
        <v>0.22789359000000001</v>
      </c>
      <c r="I17" s="34">
        <v>0.10071809</v>
      </c>
      <c r="J17" s="34">
        <v>9.6730280000000002E-2</v>
      </c>
      <c r="K17" s="34">
        <v>5.5563546999999998E-2</v>
      </c>
      <c r="L17" s="34">
        <v>7.7696779999999993E-2</v>
      </c>
      <c r="M17" s="34">
        <v>0.15789503999999999</v>
      </c>
      <c r="N17" s="34">
        <v>0.25574036999999999</v>
      </c>
      <c r="O17" s="34">
        <v>0.25630320000000001</v>
      </c>
      <c r="P17" s="34">
        <v>0.26084062000000002</v>
      </c>
      <c r="Q17" s="34">
        <v>0.26231545000000001</v>
      </c>
      <c r="R17" s="34">
        <v>0.28316486000000002</v>
      </c>
      <c r="S17" s="35" t="s">
        <v>193</v>
      </c>
      <c r="T17" s="35" t="s">
        <v>193</v>
      </c>
      <c r="U17" s="35" t="s">
        <v>193</v>
      </c>
      <c r="V17" s="35" t="s">
        <v>193</v>
      </c>
      <c r="W17" s="35">
        <v>0.25657861999999998</v>
      </c>
      <c r="X17" s="35">
        <v>0.2631098</v>
      </c>
      <c r="Y17" s="35">
        <v>0.28445029999999999</v>
      </c>
      <c r="Z17" s="35">
        <v>0.29613063000000001</v>
      </c>
      <c r="AA17" s="35">
        <v>0.27919966000000002</v>
      </c>
      <c r="AB17" s="35" t="s">
        <v>193</v>
      </c>
      <c r="AC17" s="36" t="s">
        <v>193</v>
      </c>
      <c r="AD17" s="29" t="s">
        <v>193</v>
      </c>
      <c r="AE17" s="29">
        <v>0.26641310000000001</v>
      </c>
      <c r="AF17" s="29">
        <v>0.23798264999999999</v>
      </c>
      <c r="AG17" s="29">
        <v>0.23448694</v>
      </c>
      <c r="AH17" s="29">
        <v>0.24699746</v>
      </c>
      <c r="AI17" s="29">
        <v>0.2559978</v>
      </c>
      <c r="AJ17" s="29">
        <v>0.27750227</v>
      </c>
      <c r="AK17" s="3">
        <f t="shared" si="0"/>
        <v>0.22768211644827591</v>
      </c>
      <c r="AL17" s="13">
        <v>-7.9836</v>
      </c>
      <c r="AM17" t="s">
        <v>119</v>
      </c>
      <c r="AZ17" s="7">
        <f t="shared" si="1"/>
        <v>0</v>
      </c>
      <c r="BA17" s="7">
        <f t="shared" si="2"/>
        <v>0</v>
      </c>
      <c r="BB17" s="7">
        <f t="shared" si="3"/>
        <v>0</v>
      </c>
      <c r="BC17" s="8">
        <f t="shared" si="4"/>
        <v>0</v>
      </c>
    </row>
    <row r="18" spans="1:55" x14ac:dyDescent="0.25">
      <c r="A18" s="29">
        <v>0.27889004000000001</v>
      </c>
      <c r="B18" s="30">
        <v>0.22784515</v>
      </c>
      <c r="C18" s="29">
        <v>0.20169602</v>
      </c>
      <c r="D18" s="29">
        <v>0.21642006999999999</v>
      </c>
      <c r="E18" s="34">
        <v>0.21099188999999999</v>
      </c>
      <c r="F18" s="34">
        <v>0.22836745999999999</v>
      </c>
      <c r="G18" s="34">
        <v>0.22135863</v>
      </c>
      <c r="H18" s="34">
        <v>0.2256167</v>
      </c>
      <c r="I18" s="34">
        <v>0.20494562</v>
      </c>
      <c r="J18" s="34">
        <v>0.21552762</v>
      </c>
      <c r="K18" s="34">
        <v>0.23022445999999999</v>
      </c>
      <c r="L18" s="34">
        <v>0.24470355999999999</v>
      </c>
      <c r="M18" s="34">
        <v>0.25874132</v>
      </c>
      <c r="N18" s="34">
        <v>0.24756286999999999</v>
      </c>
      <c r="O18" s="34">
        <v>0.25823774999999999</v>
      </c>
      <c r="P18" s="34">
        <v>0.26998060000000002</v>
      </c>
      <c r="Q18" s="34">
        <v>0.27945003000000002</v>
      </c>
      <c r="R18" s="34">
        <v>0.26209068000000002</v>
      </c>
      <c r="S18" s="35" t="s">
        <v>193</v>
      </c>
      <c r="T18" s="35" t="s">
        <v>193</v>
      </c>
      <c r="U18" s="35" t="s">
        <v>193</v>
      </c>
      <c r="V18" s="35" t="s">
        <v>193</v>
      </c>
      <c r="W18" s="35">
        <v>0.27408515999999999</v>
      </c>
      <c r="X18" s="35">
        <v>0.25560762999999997</v>
      </c>
      <c r="Y18" s="35">
        <v>0.28119016000000002</v>
      </c>
      <c r="Z18" s="35">
        <v>0.30150569999999999</v>
      </c>
      <c r="AA18" s="35">
        <v>0.29109447999999999</v>
      </c>
      <c r="AB18" s="35" t="s">
        <v>193</v>
      </c>
      <c r="AC18" s="36" t="s">
        <v>193</v>
      </c>
      <c r="AD18" s="29" t="s">
        <v>193</v>
      </c>
      <c r="AE18" s="29">
        <v>0.25872200000000001</v>
      </c>
      <c r="AF18" s="29">
        <v>0.23416157000000001</v>
      </c>
      <c r="AG18" s="29">
        <v>0.25192281999999999</v>
      </c>
      <c r="AH18" s="29">
        <v>0.27033296000000001</v>
      </c>
      <c r="AI18" s="29">
        <v>0.27085429999999999</v>
      </c>
      <c r="AJ18" s="29">
        <v>0.26593860000000002</v>
      </c>
      <c r="AK18" s="3">
        <f t="shared" si="0"/>
        <v>0.24958847758620692</v>
      </c>
      <c r="AL18" s="13">
        <v>-4.7801999999999998</v>
      </c>
      <c r="AM18" t="s">
        <v>120</v>
      </c>
      <c r="AZ18" s="7">
        <f t="shared" si="1"/>
        <v>0</v>
      </c>
      <c r="BA18" s="7">
        <f t="shared" si="2"/>
        <v>0</v>
      </c>
      <c r="BB18" s="7">
        <f t="shared" si="3"/>
        <v>0</v>
      </c>
      <c r="BC18" s="8">
        <f t="shared" si="4"/>
        <v>0</v>
      </c>
    </row>
    <row r="19" spans="1:55" x14ac:dyDescent="0.25">
      <c r="A19" s="29" t="s">
        <v>193</v>
      </c>
      <c r="B19" s="30" t="s">
        <v>193</v>
      </c>
      <c r="C19" s="29">
        <v>0.18509194000000001</v>
      </c>
      <c r="D19" s="29">
        <v>0.20635723</v>
      </c>
      <c r="E19" s="34">
        <v>0.23098569999999999</v>
      </c>
      <c r="F19" s="34">
        <v>0.21228111</v>
      </c>
      <c r="G19" s="34">
        <v>0.24036689999999999</v>
      </c>
      <c r="H19" s="34">
        <v>0.17999593999999999</v>
      </c>
      <c r="I19" s="34">
        <v>0.17135112999999999</v>
      </c>
      <c r="J19" s="34">
        <v>0.17792667000000001</v>
      </c>
      <c r="K19" s="34">
        <v>0.18811323999999999</v>
      </c>
      <c r="L19" s="34">
        <v>0.19744469000000001</v>
      </c>
      <c r="M19" s="34">
        <v>0.22815262</v>
      </c>
      <c r="N19" s="34">
        <v>0.26223712999999998</v>
      </c>
      <c r="O19" s="34">
        <v>0.25113132999999999</v>
      </c>
      <c r="P19" s="34">
        <v>0.24384636000000001</v>
      </c>
      <c r="Q19" s="34">
        <v>0.26269379999999998</v>
      </c>
      <c r="R19" s="34">
        <v>0.26628540000000001</v>
      </c>
      <c r="S19" s="35" t="s">
        <v>193</v>
      </c>
      <c r="T19" s="35" t="s">
        <v>193</v>
      </c>
      <c r="U19" s="35" t="s">
        <v>193</v>
      </c>
      <c r="V19" s="35">
        <v>0.17519966000000001</v>
      </c>
      <c r="W19" s="35">
        <v>0.202658</v>
      </c>
      <c r="X19" s="35">
        <v>0.21879889999999999</v>
      </c>
      <c r="Y19" s="35">
        <v>0.25978824</v>
      </c>
      <c r="Z19" s="35">
        <v>0.24829434</v>
      </c>
      <c r="AA19" s="35">
        <v>0.28232819999999997</v>
      </c>
      <c r="AB19" s="35" t="s">
        <v>193</v>
      </c>
      <c r="AC19" s="36" t="s">
        <v>193</v>
      </c>
      <c r="AD19" s="29" t="s">
        <v>193</v>
      </c>
      <c r="AE19" s="29">
        <v>0.23711550000000001</v>
      </c>
      <c r="AF19" s="29">
        <v>0.22858152000000001</v>
      </c>
      <c r="AG19" s="29">
        <v>0.26409875999999999</v>
      </c>
      <c r="AH19" s="29">
        <v>0.25429928000000002</v>
      </c>
      <c r="AI19" s="29">
        <v>0.26336873</v>
      </c>
      <c r="AJ19" s="29">
        <v>0.27553546000000001</v>
      </c>
      <c r="AK19" s="3">
        <f t="shared" si="0"/>
        <v>0.22908313500000002</v>
      </c>
      <c r="AL19" s="13">
        <v>-1.5918000000000001</v>
      </c>
      <c r="AM19" t="s">
        <v>121</v>
      </c>
      <c r="AO19" s="2">
        <f>SUM(U34:W35)/6</f>
        <v>0.32069374</v>
      </c>
      <c r="AZ19" s="7">
        <f t="shared" si="1"/>
        <v>3.2069374000000001E-4</v>
      </c>
      <c r="BA19" s="7">
        <f t="shared" si="2"/>
        <v>3.8483248800000001E-3</v>
      </c>
      <c r="BB19" s="7">
        <f t="shared" si="3"/>
        <v>3848.3248800000001</v>
      </c>
      <c r="BC19" s="8">
        <f t="shared" si="4"/>
        <v>3252.6734584238402</v>
      </c>
    </row>
    <row r="20" spans="1:55" x14ac:dyDescent="0.25">
      <c r="A20" t="s">
        <v>193</v>
      </c>
      <c r="B20" s="37" t="s">
        <v>193</v>
      </c>
      <c r="C20" s="34">
        <v>0.21404105000000001</v>
      </c>
      <c r="D20" s="34">
        <v>0.20595782000000001</v>
      </c>
      <c r="E20" s="34">
        <v>0.20598948</v>
      </c>
      <c r="F20" s="34">
        <v>0.24052668999999999</v>
      </c>
      <c r="G20" s="34">
        <v>0.20426886999999999</v>
      </c>
      <c r="H20" s="34">
        <v>0.18936886999999999</v>
      </c>
      <c r="I20" s="34">
        <v>0.21111854999999999</v>
      </c>
      <c r="J20" s="34">
        <v>0.23170604</v>
      </c>
      <c r="K20" s="34">
        <v>0.22818941000000001</v>
      </c>
      <c r="L20" s="34">
        <v>0.22544951999999999</v>
      </c>
      <c r="M20" s="34">
        <v>0.23886904</v>
      </c>
      <c r="N20" s="34">
        <v>0.26384183999999999</v>
      </c>
      <c r="O20" s="34">
        <v>0.24935836</v>
      </c>
      <c r="P20" s="34">
        <v>0.24123861999999999</v>
      </c>
      <c r="Q20" s="34">
        <v>0.25070503</v>
      </c>
      <c r="R20" s="34">
        <v>0.24806869000000001</v>
      </c>
      <c r="S20" s="35" t="s">
        <v>193</v>
      </c>
      <c r="T20" s="35" t="s">
        <v>193</v>
      </c>
      <c r="U20" s="35" t="s">
        <v>193</v>
      </c>
      <c r="V20" s="35">
        <v>0.23951304000000001</v>
      </c>
      <c r="W20" s="35">
        <v>0.22568956000000001</v>
      </c>
      <c r="X20" s="35">
        <v>0.23845962000000001</v>
      </c>
      <c r="Y20" s="35">
        <v>0.25498870000000001</v>
      </c>
      <c r="Z20" s="35">
        <v>0.24300316</v>
      </c>
      <c r="AA20" s="35">
        <v>0.28659678</v>
      </c>
      <c r="AB20" s="35" t="s">
        <v>193</v>
      </c>
      <c r="AC20" s="36" t="s">
        <v>193</v>
      </c>
      <c r="AD20" s="29" t="s">
        <v>193</v>
      </c>
      <c r="AE20" s="29">
        <v>0.2849853</v>
      </c>
      <c r="AF20" s="29">
        <v>0.25164150000000002</v>
      </c>
      <c r="AG20" s="29">
        <v>0.22949043</v>
      </c>
      <c r="AH20" s="29">
        <v>0.22257194</v>
      </c>
      <c r="AI20" s="29">
        <v>0.22951461000000001</v>
      </c>
      <c r="AJ20" s="29">
        <v>0.24529367999999999</v>
      </c>
      <c r="AK20" s="19">
        <f t="shared" si="0"/>
        <v>0.23573022142857142</v>
      </c>
      <c r="AL20" s="13">
        <v>1.5918000000000001</v>
      </c>
      <c r="AP20" s="7"/>
      <c r="AQ20" s="7"/>
      <c r="AR20" s="7"/>
      <c r="AS20" s="8"/>
    </row>
    <row r="21" spans="1:55" x14ac:dyDescent="0.25">
      <c r="A21" t="s">
        <v>193</v>
      </c>
      <c r="B21" s="37">
        <v>0.20977344000000001</v>
      </c>
      <c r="C21" s="34">
        <v>0.21415310000000001</v>
      </c>
      <c r="D21" s="34">
        <v>0.21121268000000001</v>
      </c>
      <c r="E21" s="34">
        <v>0.19482721</v>
      </c>
      <c r="F21" s="34">
        <v>0.19003549</v>
      </c>
      <c r="G21" s="34">
        <v>0.21823239999999999</v>
      </c>
      <c r="H21" s="34">
        <v>0.2598724</v>
      </c>
      <c r="I21" s="34">
        <v>0.23406892000000001</v>
      </c>
      <c r="J21" s="34">
        <v>0.24403031</v>
      </c>
      <c r="K21" s="34">
        <v>0.25178240000000002</v>
      </c>
      <c r="L21" s="34">
        <v>0.25844187000000002</v>
      </c>
      <c r="M21" s="34">
        <v>0.25738755000000002</v>
      </c>
      <c r="N21" s="34">
        <v>0.25316919999999998</v>
      </c>
      <c r="O21" s="34">
        <v>0.24566916999999999</v>
      </c>
      <c r="P21" s="34">
        <v>0.24582106000000001</v>
      </c>
      <c r="Q21" s="34">
        <v>0.24204603</v>
      </c>
      <c r="R21" s="34">
        <v>0.24332555</v>
      </c>
      <c r="S21" s="35" t="s">
        <v>193</v>
      </c>
      <c r="T21" s="35" t="s">
        <v>193</v>
      </c>
      <c r="U21" s="35">
        <v>0.24534407</v>
      </c>
      <c r="V21" s="35">
        <v>0.24269740000000001</v>
      </c>
      <c r="W21" s="35">
        <v>0.24603410000000001</v>
      </c>
      <c r="X21" s="35">
        <v>0.24853906000000001</v>
      </c>
      <c r="Y21" s="35">
        <v>0.24228195999999999</v>
      </c>
      <c r="Z21" s="35">
        <v>0.25083080000000002</v>
      </c>
      <c r="AA21" s="35">
        <v>0.25823507000000001</v>
      </c>
      <c r="AB21" s="35" t="s">
        <v>193</v>
      </c>
      <c r="AC21" s="36" t="s">
        <v>193</v>
      </c>
      <c r="AD21" s="29" t="s">
        <v>193</v>
      </c>
      <c r="AE21" s="29">
        <v>0.25935322</v>
      </c>
      <c r="AF21" s="29">
        <v>0.23644045999999999</v>
      </c>
      <c r="AG21" s="29">
        <v>0.22504864999999999</v>
      </c>
      <c r="AH21" s="29">
        <v>0.23863630999999999</v>
      </c>
      <c r="AI21" s="29">
        <v>0.23784953</v>
      </c>
      <c r="AJ21" s="29">
        <v>0.26445057999999999</v>
      </c>
      <c r="AK21" s="3">
        <f t="shared" si="0"/>
        <v>0.23898633299999997</v>
      </c>
      <c r="AL21" s="13">
        <v>4.7801999999999998</v>
      </c>
      <c r="AO21"/>
    </row>
    <row r="22" spans="1:55" x14ac:dyDescent="0.25">
      <c r="A22" t="s">
        <v>193</v>
      </c>
      <c r="B22" s="37">
        <v>0.21449067999999999</v>
      </c>
      <c r="C22" s="34">
        <v>9.2110835000000002E-2</v>
      </c>
      <c r="D22" s="34">
        <v>8.2242259999999998E-2</v>
      </c>
      <c r="E22" s="34">
        <v>2.4380807000000001E-2</v>
      </c>
      <c r="F22" s="34">
        <v>9.6921240000000006E-2</v>
      </c>
      <c r="G22" s="34">
        <v>0.15850890000000001</v>
      </c>
      <c r="H22" s="34">
        <v>0.21178731000000001</v>
      </c>
      <c r="I22" s="34">
        <v>0.27610305000000002</v>
      </c>
      <c r="J22" s="34">
        <v>0.24766310999999999</v>
      </c>
      <c r="K22" s="34">
        <v>0.24923474000000001</v>
      </c>
      <c r="L22" s="34">
        <v>0.25452775</v>
      </c>
      <c r="M22" s="34">
        <v>0.25827592999999999</v>
      </c>
      <c r="N22" s="34">
        <v>0.25564854999999997</v>
      </c>
      <c r="O22" s="34">
        <v>0.25790823000000002</v>
      </c>
      <c r="P22" s="34">
        <v>0.25942534</v>
      </c>
      <c r="Q22" s="34">
        <v>0.29869699999999999</v>
      </c>
      <c r="R22" s="34">
        <v>0.29207379999999999</v>
      </c>
      <c r="S22" s="35" t="s">
        <v>193</v>
      </c>
      <c r="T22" s="35" t="s">
        <v>193</v>
      </c>
      <c r="U22" s="35">
        <v>0.27184826000000001</v>
      </c>
      <c r="V22" s="35">
        <v>0.24622656000000001</v>
      </c>
      <c r="W22" s="35">
        <v>0.25119406</v>
      </c>
      <c r="X22" s="35">
        <v>0.24091153000000001</v>
      </c>
      <c r="Y22" s="35">
        <v>0.27220082000000001</v>
      </c>
      <c r="Z22" s="35" t="s">
        <v>193</v>
      </c>
      <c r="AA22" s="35" t="s">
        <v>193</v>
      </c>
      <c r="AB22" s="35" t="s">
        <v>193</v>
      </c>
      <c r="AC22" s="36" t="s">
        <v>193</v>
      </c>
      <c r="AD22" s="29" t="s">
        <v>193</v>
      </c>
      <c r="AE22" s="29" t="s">
        <v>193</v>
      </c>
      <c r="AF22" s="29">
        <v>0.26394181999999999</v>
      </c>
      <c r="AG22" s="29">
        <v>0.25379764999999999</v>
      </c>
      <c r="AH22" s="29">
        <v>0.27126317999999999</v>
      </c>
      <c r="AI22" s="29">
        <v>0.27408283999999999</v>
      </c>
      <c r="AJ22" s="29">
        <v>0.22413047</v>
      </c>
      <c r="AK22" s="3">
        <f t="shared" si="0"/>
        <v>0.22591098970370374</v>
      </c>
      <c r="AL22" s="13">
        <v>7.9836</v>
      </c>
      <c r="AO22"/>
    </row>
    <row r="23" spans="1:55" x14ac:dyDescent="0.25">
      <c r="A23" t="s">
        <v>193</v>
      </c>
      <c r="B23" s="37">
        <v>0.16911419999999999</v>
      </c>
      <c r="C23" s="34">
        <v>1.1871949E-9</v>
      </c>
      <c r="D23" s="34">
        <v>5.0408519999999998E-2</v>
      </c>
      <c r="E23" s="34">
        <v>2.6472276999999998E-10</v>
      </c>
      <c r="F23" s="34">
        <v>9.876977E-7</v>
      </c>
      <c r="G23" s="34">
        <v>8.2413143999999994E-2</v>
      </c>
      <c r="H23" s="34">
        <v>8.7525930000000002E-2</v>
      </c>
      <c r="I23" s="34">
        <v>0.12109304</v>
      </c>
      <c r="J23" s="34">
        <v>0.15381026</v>
      </c>
      <c r="K23" s="34">
        <v>0.20816572</v>
      </c>
      <c r="L23" s="34">
        <v>0.21834716000000001</v>
      </c>
      <c r="M23" s="34">
        <v>0.25909796000000002</v>
      </c>
      <c r="N23" s="34">
        <v>0.26427674000000001</v>
      </c>
      <c r="O23" s="34">
        <v>0.26481452999999999</v>
      </c>
      <c r="P23" s="34">
        <v>0.23637366000000001</v>
      </c>
      <c r="Q23" s="34">
        <v>0.25805756000000002</v>
      </c>
      <c r="R23" s="34">
        <v>0.27943974999999999</v>
      </c>
      <c r="S23" s="35" t="s">
        <v>193</v>
      </c>
      <c r="T23" s="35">
        <v>0.25998022999999998</v>
      </c>
      <c r="U23" s="35">
        <v>0.27116299999999999</v>
      </c>
      <c r="V23" s="35">
        <v>0.24304587999999999</v>
      </c>
      <c r="W23" s="35">
        <v>0.26334012000000001</v>
      </c>
      <c r="X23" s="35">
        <v>0.24101095</v>
      </c>
      <c r="Y23" s="35">
        <v>0.17813902000000001</v>
      </c>
      <c r="Z23" s="35" t="s">
        <v>193</v>
      </c>
      <c r="AA23" s="35" t="s">
        <v>193</v>
      </c>
      <c r="AB23" s="35" t="s">
        <v>193</v>
      </c>
      <c r="AC23" s="36" t="s">
        <v>193</v>
      </c>
      <c r="AD23" s="29" t="s">
        <v>193</v>
      </c>
      <c r="AE23" s="29" t="s">
        <v>193</v>
      </c>
      <c r="AF23" s="29">
        <v>0.28512389999999999</v>
      </c>
      <c r="AG23" s="29">
        <v>0.26156395999999998</v>
      </c>
      <c r="AH23" s="29">
        <v>0.25829297000000001</v>
      </c>
      <c r="AI23" s="29">
        <v>0.26268819999999998</v>
      </c>
      <c r="AJ23" s="29">
        <v>0.24567583000000001</v>
      </c>
      <c r="AK23" s="3">
        <f t="shared" si="0"/>
        <v>0.19367725796962926</v>
      </c>
      <c r="AL23" s="13">
        <v>11.212300000000001</v>
      </c>
      <c r="AO23" s="20"/>
    </row>
    <row r="24" spans="1:55" x14ac:dyDescent="0.25">
      <c r="A24" t="s">
        <v>193</v>
      </c>
      <c r="B24" s="37">
        <v>0.24393828000000001</v>
      </c>
      <c r="C24" s="34">
        <v>4.3374743E-2</v>
      </c>
      <c r="D24" s="34">
        <v>8.74057E-7</v>
      </c>
      <c r="E24" s="34">
        <v>2.3397749999999998E-10</v>
      </c>
      <c r="F24" s="34">
        <v>5.3172632999999997E-10</v>
      </c>
      <c r="G24" s="34">
        <v>4.5020892999999999E-2</v>
      </c>
      <c r="H24" s="34">
        <v>8.3179429999999999E-2</v>
      </c>
      <c r="I24" s="34">
        <v>0.11238083</v>
      </c>
      <c r="J24" s="34">
        <v>0.13912527</v>
      </c>
      <c r="K24" s="34">
        <v>0.16223562</v>
      </c>
      <c r="L24" s="34">
        <v>0.17834747000000001</v>
      </c>
      <c r="M24" s="34">
        <v>0.21410671000000001</v>
      </c>
      <c r="N24" s="34">
        <v>0.22409391000000001</v>
      </c>
      <c r="O24" s="34">
        <v>0.22767429</v>
      </c>
      <c r="P24" s="34">
        <v>0.24064635000000001</v>
      </c>
      <c r="Q24" s="34">
        <v>0.29549261999999998</v>
      </c>
      <c r="R24" s="34" t="s">
        <v>193</v>
      </c>
      <c r="S24" s="35">
        <v>0.25988612</v>
      </c>
      <c r="T24" s="35">
        <v>0.24967612</v>
      </c>
      <c r="U24" s="35">
        <v>0.16274116999999999</v>
      </c>
      <c r="V24" s="35">
        <v>0.17617611999999999</v>
      </c>
      <c r="W24" s="35">
        <v>0.18233421</v>
      </c>
      <c r="X24" s="35">
        <v>0.18604095000000001</v>
      </c>
      <c r="Y24" s="35">
        <v>0.148674</v>
      </c>
      <c r="Z24" s="35" t="s">
        <v>193</v>
      </c>
      <c r="AA24" s="35" t="s">
        <v>193</v>
      </c>
      <c r="AB24" s="35" t="s">
        <v>193</v>
      </c>
      <c r="AC24" s="36" t="s">
        <v>193</v>
      </c>
      <c r="AD24" s="29" t="s">
        <v>193</v>
      </c>
      <c r="AE24" s="29" t="s">
        <v>193</v>
      </c>
      <c r="AF24" s="29">
        <v>0.2856302</v>
      </c>
      <c r="AG24" s="29">
        <v>0.26521713000000002</v>
      </c>
      <c r="AH24" s="29">
        <v>0.28888828</v>
      </c>
      <c r="AI24" s="29">
        <v>0.27985444999999998</v>
      </c>
      <c r="AJ24" s="29">
        <v>0.27802824999999998</v>
      </c>
      <c r="AK24" s="3">
        <f t="shared" si="0"/>
        <v>0.17759872467223947</v>
      </c>
      <c r="AL24" s="13">
        <v>14.477499999999999</v>
      </c>
    </row>
    <row r="25" spans="1:55" x14ac:dyDescent="0.25">
      <c r="A25" t="s">
        <v>193</v>
      </c>
      <c r="B25" s="37">
        <v>0.24744902999999999</v>
      </c>
      <c r="C25" s="34">
        <v>0.16127150000000001</v>
      </c>
      <c r="D25" s="34">
        <v>6.3078776000000003E-2</v>
      </c>
      <c r="E25" s="34">
        <v>2.9818549999999999E-9</v>
      </c>
      <c r="F25" s="34">
        <v>2.5488042999999998E-9</v>
      </c>
      <c r="G25" s="34">
        <v>3.3457505999999998E-2</v>
      </c>
      <c r="H25" s="34">
        <v>6.3991339999999994E-2</v>
      </c>
      <c r="I25" s="34">
        <v>9.2264819999999997E-2</v>
      </c>
      <c r="J25" s="34">
        <v>9.4014920000000002E-2</v>
      </c>
      <c r="K25" s="34">
        <v>9.8665059999999999E-2</v>
      </c>
      <c r="L25" s="34">
        <v>0.12186184</v>
      </c>
      <c r="M25" s="34">
        <v>0.15373476999999999</v>
      </c>
      <c r="N25" s="34">
        <v>0.16800933000000001</v>
      </c>
      <c r="O25" s="34">
        <v>0.18734210000000001</v>
      </c>
      <c r="P25" s="38">
        <v>0.25163370000000002</v>
      </c>
      <c r="Q25" s="38" t="s">
        <v>193</v>
      </c>
      <c r="R25" s="38">
        <v>0.28658050000000002</v>
      </c>
      <c r="S25" s="35">
        <v>0.23770216</v>
      </c>
      <c r="T25" s="35">
        <v>0.18200856000000001</v>
      </c>
      <c r="U25" s="35">
        <v>0.1291957</v>
      </c>
      <c r="V25" s="35">
        <v>0.12801528000000001</v>
      </c>
      <c r="W25" s="35">
        <v>0.13865830000000001</v>
      </c>
      <c r="X25" s="35">
        <v>0.12837593</v>
      </c>
      <c r="Y25" s="35">
        <v>0.17087983000000001</v>
      </c>
      <c r="Z25" s="35" t="s">
        <v>193</v>
      </c>
      <c r="AA25" s="35" t="s">
        <v>193</v>
      </c>
      <c r="AB25" s="35" t="s">
        <v>193</v>
      </c>
      <c r="AC25" s="36" t="s">
        <v>193</v>
      </c>
      <c r="AD25" s="29" t="s">
        <v>193</v>
      </c>
      <c r="AE25" s="29" t="s">
        <v>193</v>
      </c>
      <c r="AF25" s="29">
        <v>0.28970109999999999</v>
      </c>
      <c r="AG25" s="29">
        <v>0.27178343999999999</v>
      </c>
      <c r="AH25" s="29" t="s">
        <v>193</v>
      </c>
      <c r="AI25" s="29">
        <v>0.28271489999999999</v>
      </c>
      <c r="AJ25" s="29">
        <v>0.28287685000000001</v>
      </c>
      <c r="AK25" s="3">
        <f t="shared" si="0"/>
        <v>0.15797286101965402</v>
      </c>
      <c r="AL25" s="13">
        <v>17.791599999999999</v>
      </c>
    </row>
    <row r="26" spans="1:55" x14ac:dyDescent="0.25">
      <c r="A26" t="s">
        <v>193</v>
      </c>
      <c r="B26" s="37">
        <v>0.24827126999999999</v>
      </c>
      <c r="C26" s="34">
        <v>0.20047733000000001</v>
      </c>
      <c r="D26" s="34">
        <v>8.1708520000000007E-2</v>
      </c>
      <c r="E26" s="34">
        <v>5.2866084999999997E-9</v>
      </c>
      <c r="F26" s="34">
        <v>2.6072873E-9</v>
      </c>
      <c r="G26" s="34">
        <v>1.0292669000000001E-2</v>
      </c>
      <c r="H26" s="34">
        <v>4.4968630000000002E-2</v>
      </c>
      <c r="I26" s="34">
        <v>6.5634910000000005E-2</v>
      </c>
      <c r="J26" s="34">
        <v>5.9258480000000002E-2</v>
      </c>
      <c r="K26" s="34">
        <v>6.1151836000000001E-2</v>
      </c>
      <c r="L26" s="34">
        <v>8.2203129999999999E-2</v>
      </c>
      <c r="M26" s="34">
        <v>9.4275884000000004E-2</v>
      </c>
      <c r="N26" s="34">
        <v>7.4492539999999996E-2</v>
      </c>
      <c r="O26" s="34">
        <v>0.107472874</v>
      </c>
      <c r="P26" s="38" t="s">
        <v>193</v>
      </c>
      <c r="Q26" s="38">
        <v>0.28048792</v>
      </c>
      <c r="R26" s="38">
        <v>0.27498837999999998</v>
      </c>
      <c r="S26" s="35">
        <v>0.25691044000000002</v>
      </c>
      <c r="T26" s="35">
        <v>0.17945369</v>
      </c>
      <c r="U26" s="35">
        <v>0.112532005</v>
      </c>
      <c r="V26" s="35">
        <v>0.109004326</v>
      </c>
      <c r="W26" s="35">
        <v>0.13016138999999999</v>
      </c>
      <c r="X26" s="35">
        <v>0.13579738</v>
      </c>
      <c r="Y26" s="35">
        <v>0.22471872000000001</v>
      </c>
      <c r="Z26" s="35" t="s">
        <v>193</v>
      </c>
      <c r="AA26" s="35" t="s">
        <v>193</v>
      </c>
      <c r="AB26" s="35" t="s">
        <v>193</v>
      </c>
      <c r="AC26" s="36" t="s">
        <v>193</v>
      </c>
      <c r="AD26" s="29" t="s">
        <v>193</v>
      </c>
      <c r="AE26" s="29" t="s">
        <v>193</v>
      </c>
      <c r="AF26" s="29">
        <v>0.3125906</v>
      </c>
      <c r="AG26" s="29">
        <v>0.28458299999999997</v>
      </c>
      <c r="AH26" s="29" t="s">
        <v>193</v>
      </c>
      <c r="AI26" s="29" t="s">
        <v>193</v>
      </c>
      <c r="AJ26" s="29" t="s">
        <v>193</v>
      </c>
      <c r="AK26" s="3">
        <f t="shared" si="0"/>
        <v>0.13725743727575582</v>
      </c>
      <c r="AL26" s="13">
        <v>21.168500000000002</v>
      </c>
    </row>
    <row r="27" spans="1:55" x14ac:dyDescent="0.25">
      <c r="A27" t="s">
        <v>193</v>
      </c>
      <c r="B27" s="37" t="s">
        <v>193</v>
      </c>
      <c r="C27" s="34">
        <v>0.24239409000000001</v>
      </c>
      <c r="D27" s="34">
        <v>9.0716679999999994E-2</v>
      </c>
      <c r="E27" s="34">
        <v>4.4307805999999996E-9</v>
      </c>
      <c r="F27" s="34">
        <v>2.882709E-9</v>
      </c>
      <c r="G27" s="34">
        <v>4.0357812999999999E-2</v>
      </c>
      <c r="H27" s="34">
        <v>5.8838717999999998E-2</v>
      </c>
      <c r="I27" s="34">
        <v>7.0488270000000006E-2</v>
      </c>
      <c r="J27" s="34">
        <v>7.1568616000000002E-2</v>
      </c>
      <c r="K27" s="34">
        <v>6.9793679999999997E-2</v>
      </c>
      <c r="L27" s="34">
        <v>8.0837419999999993E-2</v>
      </c>
      <c r="M27" s="34">
        <v>6.5414879999999995E-2</v>
      </c>
      <c r="N27" s="34">
        <v>3.2208125999999997E-2</v>
      </c>
      <c r="O27" s="34">
        <v>9.7912659999999999E-2</v>
      </c>
      <c r="P27" s="38" t="s">
        <v>193</v>
      </c>
      <c r="Q27" s="38">
        <v>0.28197800000000001</v>
      </c>
      <c r="R27" s="38">
        <v>0.26799479999999998</v>
      </c>
      <c r="S27" s="35">
        <v>0.25949823999999999</v>
      </c>
      <c r="T27" s="35">
        <v>0.16704859</v>
      </c>
      <c r="U27" s="35">
        <v>0.11050601</v>
      </c>
      <c r="V27" s="35">
        <v>0.13124661000000001</v>
      </c>
      <c r="W27" s="35">
        <v>0.16267012</v>
      </c>
      <c r="X27" s="35">
        <v>0.17260097999999999</v>
      </c>
      <c r="Y27" s="35">
        <v>0.28144443000000002</v>
      </c>
      <c r="Z27" s="35" t="s">
        <v>193</v>
      </c>
      <c r="AA27" s="35" t="s">
        <v>193</v>
      </c>
      <c r="AB27" s="35" t="s">
        <v>193</v>
      </c>
      <c r="AC27" s="36" t="s">
        <v>193</v>
      </c>
      <c r="AD27" s="29" t="s">
        <v>193</v>
      </c>
      <c r="AE27" s="29" t="s">
        <v>193</v>
      </c>
      <c r="AF27" s="29">
        <v>0.27269115999999999</v>
      </c>
      <c r="AG27" s="29">
        <v>0.29304920000000001</v>
      </c>
      <c r="AH27" s="29" t="s">
        <v>193</v>
      </c>
      <c r="AI27" s="29" t="s">
        <v>193</v>
      </c>
      <c r="AJ27" s="29" t="s">
        <v>193</v>
      </c>
      <c r="AK27" s="3">
        <f t="shared" si="0"/>
        <v>0.1383857958463954</v>
      </c>
      <c r="AL27" s="13">
        <v>24.624300000000002</v>
      </c>
    </row>
    <row r="28" spans="1:55" x14ac:dyDescent="0.25">
      <c r="A28" t="s">
        <v>193</v>
      </c>
      <c r="B28" s="37" t="s">
        <v>193</v>
      </c>
      <c r="C28" s="34">
        <v>0.28389566999999999</v>
      </c>
      <c r="D28" s="34">
        <v>0.14897303000000001</v>
      </c>
      <c r="E28" s="34">
        <v>1.9542727000000002E-9</v>
      </c>
      <c r="F28" s="34">
        <v>1.5858047000000001E-10</v>
      </c>
      <c r="G28" s="34">
        <v>1.645858E-10</v>
      </c>
      <c r="H28" s="34">
        <v>1.8043234E-5</v>
      </c>
      <c r="I28" s="34">
        <v>6.4701369999999994E-2</v>
      </c>
      <c r="J28" s="34">
        <v>7.1825794999999998E-2</v>
      </c>
      <c r="K28" s="34">
        <v>7.0136149999999994E-2</v>
      </c>
      <c r="L28" s="34">
        <v>9.2502624000000006E-2</v>
      </c>
      <c r="M28" s="34">
        <v>9.1091820000000004E-2</v>
      </c>
      <c r="N28" s="34">
        <v>9.5416135999999999E-2</v>
      </c>
      <c r="O28" s="34">
        <v>0.17265305</v>
      </c>
      <c r="P28" s="38" t="s">
        <v>193</v>
      </c>
      <c r="Q28" s="38">
        <v>0.29608469999999998</v>
      </c>
      <c r="R28" s="38">
        <v>0.27832663000000002</v>
      </c>
      <c r="S28" s="35">
        <v>0.27375543000000002</v>
      </c>
      <c r="T28" s="35">
        <v>0.12137238</v>
      </c>
      <c r="U28" s="35">
        <v>9.1367450000000003E-2</v>
      </c>
      <c r="V28" s="35">
        <v>0.12533140000000001</v>
      </c>
      <c r="W28" s="35">
        <v>0.19113269999999999</v>
      </c>
      <c r="X28" s="35">
        <v>0.20846733000000001</v>
      </c>
      <c r="Y28" s="35">
        <v>0.22527586999999999</v>
      </c>
      <c r="Z28" s="35" t="s">
        <v>193</v>
      </c>
      <c r="AA28" s="35" t="s">
        <v>193</v>
      </c>
      <c r="AB28" s="35" t="s">
        <v>193</v>
      </c>
      <c r="AC28" s="36" t="s">
        <v>193</v>
      </c>
      <c r="AD28" s="29" t="s">
        <v>193</v>
      </c>
      <c r="AE28" s="29" t="s">
        <v>193</v>
      </c>
      <c r="AF28" s="29" t="s">
        <v>193</v>
      </c>
      <c r="AG28" s="29" t="s">
        <v>193</v>
      </c>
      <c r="AH28" s="29" t="s">
        <v>193</v>
      </c>
      <c r="AI28" s="29" t="s">
        <v>193</v>
      </c>
      <c r="AJ28" s="29" t="s">
        <v>193</v>
      </c>
      <c r="AK28" s="3">
        <f t="shared" si="0"/>
        <v>0.13192398093233812</v>
      </c>
      <c r="AL28" s="13">
        <v>28.178599999999999</v>
      </c>
    </row>
    <row r="29" spans="1:55" x14ac:dyDescent="0.25">
      <c r="A29" s="32" t="s">
        <v>193</v>
      </c>
      <c r="B29" s="39" t="s">
        <v>193</v>
      </c>
      <c r="C29" s="32">
        <v>0.29666582000000002</v>
      </c>
      <c r="D29" s="32">
        <v>0.25824924999999999</v>
      </c>
      <c r="E29" s="32">
        <v>0.25687304</v>
      </c>
      <c r="F29" s="32">
        <v>0.26668530000000001</v>
      </c>
      <c r="G29" s="32">
        <v>0.27591842</v>
      </c>
      <c r="H29" s="32">
        <v>0.28481463000000001</v>
      </c>
      <c r="I29" s="32">
        <v>0.29809558000000003</v>
      </c>
      <c r="J29" s="32">
        <v>0.24094160000000001</v>
      </c>
      <c r="K29" s="32">
        <v>0.16612978</v>
      </c>
      <c r="L29" s="32">
        <v>0.114081</v>
      </c>
      <c r="M29" s="32">
        <v>0.13419469000000001</v>
      </c>
      <c r="N29" s="32">
        <v>0.20912084</v>
      </c>
      <c r="O29" s="32">
        <v>0.27247222999999998</v>
      </c>
      <c r="P29" s="32" t="s">
        <v>193</v>
      </c>
      <c r="Q29" s="32" t="s">
        <v>193</v>
      </c>
      <c r="R29" s="32" t="s">
        <v>193</v>
      </c>
      <c r="S29" s="33">
        <v>0.2942167</v>
      </c>
      <c r="T29" s="33">
        <v>0.27169082</v>
      </c>
      <c r="U29" s="33">
        <v>0.26481965000000002</v>
      </c>
      <c r="V29" s="33">
        <v>0.23956531</v>
      </c>
      <c r="W29" s="33">
        <v>0.15645985000000001</v>
      </c>
      <c r="X29" s="33">
        <v>0.25960588000000001</v>
      </c>
      <c r="Y29" s="33">
        <v>0.23311655000000001</v>
      </c>
      <c r="Z29" s="33" t="s">
        <v>193</v>
      </c>
      <c r="AA29" s="40" t="s">
        <v>193</v>
      </c>
      <c r="AB29" s="40">
        <v>4.0812942000000002E-10</v>
      </c>
      <c r="AC29" s="40">
        <v>3.7977164000000001E-9</v>
      </c>
      <c r="AD29" s="40" t="s">
        <v>193</v>
      </c>
      <c r="AE29" s="40" t="s">
        <v>193</v>
      </c>
      <c r="AF29" s="40" t="s">
        <v>193</v>
      </c>
      <c r="AG29" s="40" t="s">
        <v>193</v>
      </c>
      <c r="AH29" s="40" t="s">
        <v>193</v>
      </c>
      <c r="AI29" s="40" t="s">
        <v>193</v>
      </c>
      <c r="AJ29" s="40" t="s">
        <v>193</v>
      </c>
      <c r="AK29" s="3">
        <f t="shared" si="0"/>
        <v>0.2178962247366294</v>
      </c>
      <c r="AL29" s="1">
        <v>31.855</v>
      </c>
    </row>
    <row r="30" spans="1:55" x14ac:dyDescent="0.25">
      <c r="A30" s="31" t="s">
        <v>193</v>
      </c>
      <c r="B30" s="41" t="s">
        <v>193</v>
      </c>
      <c r="C30" s="31" t="s">
        <v>193</v>
      </c>
      <c r="D30" s="31">
        <v>0.30257869999999998</v>
      </c>
      <c r="E30" s="31">
        <v>0.29525203</v>
      </c>
      <c r="F30" s="31">
        <v>0.30059419999999998</v>
      </c>
      <c r="G30" s="31">
        <v>0.30846727000000002</v>
      </c>
      <c r="H30" s="31">
        <v>0.32060667999999998</v>
      </c>
      <c r="I30" s="31">
        <v>0.33192991999999999</v>
      </c>
      <c r="J30" s="31">
        <v>0.33998030000000001</v>
      </c>
      <c r="K30" s="31">
        <v>0.3384297</v>
      </c>
      <c r="L30" s="31">
        <v>0.33169028</v>
      </c>
      <c r="M30" s="31">
        <v>0.30469142999999999</v>
      </c>
      <c r="N30" s="31">
        <v>0.27099347000000001</v>
      </c>
      <c r="O30" s="31" t="s">
        <v>193</v>
      </c>
      <c r="P30" s="31" t="s">
        <v>193</v>
      </c>
      <c r="Q30" s="31" t="s">
        <v>193</v>
      </c>
      <c r="R30" s="31" t="s">
        <v>193</v>
      </c>
      <c r="S30" s="33">
        <v>0.33601900000000001</v>
      </c>
      <c r="T30" s="33">
        <v>0.31821572999999997</v>
      </c>
      <c r="U30" s="33">
        <v>0.30818632000000001</v>
      </c>
      <c r="V30" s="33">
        <v>0.31784683000000002</v>
      </c>
      <c r="W30" s="33">
        <v>0.33149338</v>
      </c>
      <c r="X30" s="33">
        <v>0.31552029999999998</v>
      </c>
      <c r="Y30" s="33">
        <v>0.32056924999999997</v>
      </c>
      <c r="Z30" s="33">
        <v>0.25723066999999999</v>
      </c>
      <c r="AA30" s="40">
        <v>0.19599612</v>
      </c>
      <c r="AB30" s="40">
        <v>5.9811940000000001E-2</v>
      </c>
      <c r="AC30" s="40">
        <v>1.0704246000000001E-2</v>
      </c>
      <c r="AD30" s="40">
        <v>9.8837550000000007E-10</v>
      </c>
      <c r="AE30" s="40" t="s">
        <v>193</v>
      </c>
      <c r="AF30" s="40" t="s">
        <v>193</v>
      </c>
      <c r="AG30" s="40" t="s">
        <v>193</v>
      </c>
      <c r="AH30" s="40" t="s">
        <v>193</v>
      </c>
      <c r="AI30" s="40" t="s">
        <v>193</v>
      </c>
      <c r="AJ30" s="40" t="s">
        <v>193</v>
      </c>
      <c r="AK30" s="3">
        <f t="shared" si="0"/>
        <v>0.27029598986905989</v>
      </c>
      <c r="AL30" s="1">
        <v>35.685299999999998</v>
      </c>
    </row>
    <row r="31" spans="1:55" x14ac:dyDescent="0.25">
      <c r="A31" s="31" t="s">
        <v>193</v>
      </c>
      <c r="B31" s="41" t="s">
        <v>193</v>
      </c>
      <c r="C31" s="31" t="s">
        <v>193</v>
      </c>
      <c r="D31" s="31">
        <v>0.34898352999999999</v>
      </c>
      <c r="E31" s="31">
        <v>0.33126622</v>
      </c>
      <c r="F31" s="31">
        <v>0.33551966999999999</v>
      </c>
      <c r="G31" s="31">
        <v>0.33931204999999998</v>
      </c>
      <c r="H31" s="31">
        <v>0.34373822999999998</v>
      </c>
      <c r="I31" s="31">
        <v>0.34952717999999999</v>
      </c>
      <c r="J31" s="31">
        <v>0.35655290000000001</v>
      </c>
      <c r="K31" s="31">
        <v>0.36438805000000002</v>
      </c>
      <c r="L31" s="31">
        <v>0.36933709999999997</v>
      </c>
      <c r="M31" s="31">
        <v>0.36065900000000001</v>
      </c>
      <c r="N31" s="31">
        <v>0.31804093999999999</v>
      </c>
      <c r="O31" s="31" t="s">
        <v>193</v>
      </c>
      <c r="P31" s="31" t="s">
        <v>193</v>
      </c>
      <c r="Q31" s="31" t="s">
        <v>193</v>
      </c>
      <c r="R31" s="31" t="s">
        <v>193</v>
      </c>
      <c r="S31" s="33">
        <v>0.36319849999999998</v>
      </c>
      <c r="T31" s="33">
        <v>0.3533695</v>
      </c>
      <c r="U31" s="33">
        <v>0.34890947</v>
      </c>
      <c r="V31" s="33">
        <v>0.34463692000000001</v>
      </c>
      <c r="W31" s="33">
        <v>0.34889520000000002</v>
      </c>
      <c r="X31" s="33">
        <v>0.36105219999999999</v>
      </c>
      <c r="Y31" s="33">
        <v>0.34788454000000002</v>
      </c>
      <c r="Z31" s="33" t="s">
        <v>193</v>
      </c>
      <c r="AA31" s="40">
        <v>0.16948551000000001</v>
      </c>
      <c r="AB31" s="40">
        <v>6.7448616000000003E-2</v>
      </c>
      <c r="AC31" s="40" t="s">
        <v>193</v>
      </c>
      <c r="AD31" s="40" t="s">
        <v>193</v>
      </c>
      <c r="AE31" s="40" t="s">
        <v>193</v>
      </c>
      <c r="AF31" s="40" t="s">
        <v>193</v>
      </c>
      <c r="AG31" s="40" t="s">
        <v>193</v>
      </c>
      <c r="AH31" s="40" t="s">
        <v>193</v>
      </c>
      <c r="AI31" s="40" t="s">
        <v>193</v>
      </c>
      <c r="AJ31" s="40" t="s">
        <v>193</v>
      </c>
      <c r="AK31" s="3">
        <f t="shared" si="0"/>
        <v>0.32611026630000006</v>
      </c>
      <c r="AL31" s="1">
        <v>39.709000000000003</v>
      </c>
    </row>
    <row r="32" spans="1:55" x14ac:dyDescent="0.25">
      <c r="A32" s="31" t="s">
        <v>193</v>
      </c>
      <c r="B32" s="41" t="s">
        <v>193</v>
      </c>
      <c r="C32" s="31" t="s">
        <v>193</v>
      </c>
      <c r="D32" s="31">
        <v>0.37504804000000003</v>
      </c>
      <c r="E32" s="31">
        <v>0.36509227999999999</v>
      </c>
      <c r="F32" s="31">
        <v>0.36362422</v>
      </c>
      <c r="G32" s="31">
        <v>0.36545232</v>
      </c>
      <c r="H32" s="31">
        <v>0.36870312999999999</v>
      </c>
      <c r="I32" s="31">
        <v>0.37172699999999997</v>
      </c>
      <c r="J32" s="31">
        <v>0.37700563999999998</v>
      </c>
      <c r="K32" s="31">
        <v>0.38150774999999998</v>
      </c>
      <c r="L32" s="31">
        <v>0.38714573000000002</v>
      </c>
      <c r="M32" s="31">
        <v>0.38583793999999999</v>
      </c>
      <c r="N32" s="31">
        <v>0.35481386999999998</v>
      </c>
      <c r="O32" s="31" t="s">
        <v>193</v>
      </c>
      <c r="P32" s="31" t="s">
        <v>193</v>
      </c>
      <c r="Q32" s="31" t="s">
        <v>193</v>
      </c>
      <c r="R32" s="31" t="s">
        <v>193</v>
      </c>
      <c r="S32" s="33" t="s">
        <v>193</v>
      </c>
      <c r="T32" s="33">
        <v>0.38599030000000001</v>
      </c>
      <c r="U32" s="33">
        <v>0.37567186000000002</v>
      </c>
      <c r="V32" s="33">
        <v>0.37454376</v>
      </c>
      <c r="W32" s="33">
        <v>0.36766163000000002</v>
      </c>
      <c r="X32" s="33">
        <v>0.37502137000000002</v>
      </c>
      <c r="Y32" s="33">
        <v>0.37309733</v>
      </c>
      <c r="Z32" s="33">
        <v>0.36261096999999998</v>
      </c>
      <c r="AA32" s="40" t="s">
        <v>193</v>
      </c>
      <c r="AB32" s="40" t="s">
        <v>193</v>
      </c>
      <c r="AC32" s="40" t="s">
        <v>193</v>
      </c>
      <c r="AD32" s="40" t="s">
        <v>193</v>
      </c>
      <c r="AE32" s="40" t="s">
        <v>193</v>
      </c>
      <c r="AF32" s="40" t="s">
        <v>193</v>
      </c>
      <c r="AG32" s="40" t="s">
        <v>193</v>
      </c>
      <c r="AH32" s="40" t="s">
        <v>193</v>
      </c>
      <c r="AI32" s="40" t="s">
        <v>193</v>
      </c>
      <c r="AJ32" s="40" t="s">
        <v>193</v>
      </c>
      <c r="AK32" s="3">
        <f t="shared" si="0"/>
        <v>0.37280861888888883</v>
      </c>
      <c r="AL32" s="1">
        <v>43.982999999999997</v>
      </c>
    </row>
    <row r="33" spans="1:50" x14ac:dyDescent="0.25">
      <c r="A33" s="31" t="s">
        <v>193</v>
      </c>
      <c r="B33" s="41" t="s">
        <v>193</v>
      </c>
      <c r="C33" s="31" t="s">
        <v>193</v>
      </c>
      <c r="D33" s="31" t="s">
        <v>193</v>
      </c>
      <c r="E33" s="31">
        <v>0.39909557000000001</v>
      </c>
      <c r="F33" s="31">
        <v>0.39570569999999999</v>
      </c>
      <c r="G33" s="31">
        <v>0.39700770000000002</v>
      </c>
      <c r="H33" s="31">
        <v>0.39606720000000001</v>
      </c>
      <c r="I33" s="31">
        <v>0.39290786</v>
      </c>
      <c r="J33" s="31">
        <v>0.39379856000000002</v>
      </c>
      <c r="K33" s="31">
        <v>0.39727727000000002</v>
      </c>
      <c r="L33" s="31">
        <v>0.39817077000000001</v>
      </c>
      <c r="M33" s="31">
        <v>0.40033552</v>
      </c>
      <c r="N33" s="31">
        <v>0.33375156</v>
      </c>
      <c r="O33" s="31" t="s">
        <v>193</v>
      </c>
      <c r="P33" s="31" t="s">
        <v>193</v>
      </c>
      <c r="Q33" s="31" t="s">
        <v>193</v>
      </c>
      <c r="R33" s="31" t="s">
        <v>193</v>
      </c>
      <c r="S33" s="33" t="s">
        <v>193</v>
      </c>
      <c r="T33" s="33" t="s">
        <v>193</v>
      </c>
      <c r="U33" s="33">
        <v>0.39105326000000001</v>
      </c>
      <c r="V33" s="33">
        <v>0.38859838000000002</v>
      </c>
      <c r="W33" s="33">
        <v>0.36620456000000001</v>
      </c>
      <c r="X33" s="33">
        <v>0.36323270000000002</v>
      </c>
      <c r="Y33" s="33">
        <v>0.35935053</v>
      </c>
      <c r="Z33" s="33">
        <v>0.33748665</v>
      </c>
      <c r="AA33" s="40" t="s">
        <v>193</v>
      </c>
      <c r="AB33" s="40" t="s">
        <v>193</v>
      </c>
      <c r="AC33" s="40" t="s">
        <v>193</v>
      </c>
      <c r="AD33" s="40" t="s">
        <v>193</v>
      </c>
      <c r="AE33" s="40" t="s">
        <v>193</v>
      </c>
      <c r="AF33" s="40" t="s">
        <v>193</v>
      </c>
      <c r="AG33" s="40" t="s">
        <v>193</v>
      </c>
      <c r="AH33" s="40" t="s">
        <v>193</v>
      </c>
      <c r="AI33" s="40" t="s">
        <v>193</v>
      </c>
      <c r="AJ33" s="40" t="s">
        <v>193</v>
      </c>
      <c r="AK33" s="3">
        <f t="shared" si="0"/>
        <v>0.38187773687500004</v>
      </c>
      <c r="AL33" s="1">
        <v>48.590400000000002</v>
      </c>
    </row>
    <row r="34" spans="1:50" x14ac:dyDescent="0.25">
      <c r="A34" s="27" t="s">
        <v>193</v>
      </c>
      <c r="B34" s="28" t="s">
        <v>193</v>
      </c>
      <c r="C34" s="27" t="s">
        <v>193</v>
      </c>
      <c r="D34" s="27" t="s">
        <v>193</v>
      </c>
      <c r="E34" s="27">
        <v>0.44720256000000003</v>
      </c>
      <c r="F34" s="27">
        <v>0.4609355</v>
      </c>
      <c r="G34" s="27">
        <v>0.44573774999999999</v>
      </c>
      <c r="H34" s="27">
        <v>0.43384605999999998</v>
      </c>
      <c r="I34" s="27">
        <v>0.44516313000000002</v>
      </c>
      <c r="J34" s="27">
        <v>0.44194442</v>
      </c>
      <c r="K34" s="27">
        <v>0.41079663999999999</v>
      </c>
      <c r="L34" s="27">
        <v>0.40414852000000001</v>
      </c>
      <c r="M34" s="27">
        <v>0.33992561999999998</v>
      </c>
      <c r="N34" s="27" t="s">
        <v>193</v>
      </c>
      <c r="O34" s="27" t="s">
        <v>193</v>
      </c>
      <c r="P34" s="27" t="s">
        <v>193</v>
      </c>
      <c r="Q34" s="27" t="s">
        <v>193</v>
      </c>
      <c r="R34" s="27" t="s">
        <v>193</v>
      </c>
      <c r="S34" s="27" t="s">
        <v>193</v>
      </c>
      <c r="T34" s="27" t="s">
        <v>193</v>
      </c>
      <c r="U34" s="27">
        <v>0.34391177000000001</v>
      </c>
      <c r="V34" s="27">
        <v>0.36432847000000002</v>
      </c>
      <c r="W34" s="27">
        <v>0.33101898000000002</v>
      </c>
      <c r="X34" s="27">
        <v>0.30200070000000001</v>
      </c>
      <c r="Y34" s="27">
        <v>0.30478620000000001</v>
      </c>
      <c r="Z34" s="27" t="s">
        <v>193</v>
      </c>
      <c r="AA34" s="27" t="s">
        <v>193</v>
      </c>
      <c r="AB34" s="27" t="s">
        <v>193</v>
      </c>
      <c r="AC34" s="27" t="s">
        <v>193</v>
      </c>
      <c r="AD34" s="27" t="s">
        <v>193</v>
      </c>
      <c r="AE34" s="27" t="s">
        <v>193</v>
      </c>
      <c r="AF34" s="27" t="s">
        <v>193</v>
      </c>
      <c r="AG34" s="27" t="s">
        <v>193</v>
      </c>
      <c r="AH34" s="27" t="s">
        <v>193</v>
      </c>
      <c r="AI34" s="27" t="s">
        <v>193</v>
      </c>
      <c r="AJ34" s="27" t="s">
        <v>193</v>
      </c>
      <c r="AK34" s="3">
        <f t="shared" si="0"/>
        <v>0.39112473714285706</v>
      </c>
      <c r="AL34" s="1">
        <v>53.663899999999998</v>
      </c>
    </row>
    <row r="35" spans="1:50" x14ac:dyDescent="0.25">
      <c r="A35" s="27" t="s">
        <v>193</v>
      </c>
      <c r="B35" s="28" t="s">
        <v>193</v>
      </c>
      <c r="C35" s="27" t="s">
        <v>193</v>
      </c>
      <c r="D35" s="27" t="s">
        <v>193</v>
      </c>
      <c r="E35" s="27" t="s">
        <v>193</v>
      </c>
      <c r="F35" s="27" t="s">
        <v>193</v>
      </c>
      <c r="G35" s="27">
        <v>0.29443206999999999</v>
      </c>
      <c r="H35" s="27">
        <v>0.29319499999999998</v>
      </c>
      <c r="I35" s="27">
        <v>0.29522130000000002</v>
      </c>
      <c r="J35" s="27">
        <v>0.42219691999999998</v>
      </c>
      <c r="K35" s="27">
        <v>0.26621833</v>
      </c>
      <c r="L35" s="27">
        <v>0.19378651999999999</v>
      </c>
      <c r="M35" s="27" t="s">
        <v>193</v>
      </c>
      <c r="N35" s="27" t="s">
        <v>193</v>
      </c>
      <c r="O35" s="27" t="s">
        <v>193</v>
      </c>
      <c r="P35" s="27" t="s">
        <v>193</v>
      </c>
      <c r="Q35" s="27" t="s">
        <v>193</v>
      </c>
      <c r="R35" s="27" t="s">
        <v>193</v>
      </c>
      <c r="S35" s="27" t="s">
        <v>193</v>
      </c>
      <c r="T35" s="27" t="s">
        <v>193</v>
      </c>
      <c r="U35" s="27">
        <v>0.29869519999999999</v>
      </c>
      <c r="V35" s="27">
        <v>0.33498472000000001</v>
      </c>
      <c r="W35" s="27">
        <v>0.25122329999999998</v>
      </c>
      <c r="X35" s="27">
        <v>0.26741794000000002</v>
      </c>
      <c r="Y35" s="27">
        <v>0.28712267000000002</v>
      </c>
      <c r="Z35" s="27">
        <v>0.42314943999999999</v>
      </c>
      <c r="AA35" s="27" t="s">
        <v>193</v>
      </c>
      <c r="AB35" s="27" t="s">
        <v>193</v>
      </c>
      <c r="AC35" s="27" t="s">
        <v>193</v>
      </c>
      <c r="AD35" s="27" t="s">
        <v>193</v>
      </c>
      <c r="AE35" s="27" t="s">
        <v>193</v>
      </c>
      <c r="AF35" s="27" t="s">
        <v>193</v>
      </c>
      <c r="AG35" s="27" t="s">
        <v>193</v>
      </c>
      <c r="AH35" s="27" t="s">
        <v>193</v>
      </c>
      <c r="AI35" s="27" t="s">
        <v>193</v>
      </c>
      <c r="AJ35" s="27" t="s">
        <v>193</v>
      </c>
      <c r="AK35" s="3">
        <f t="shared" si="0"/>
        <v>0.30230361749999995</v>
      </c>
      <c r="AL35" s="9">
        <v>59.441600000000001</v>
      </c>
    </row>
    <row r="36" spans="1:50" x14ac:dyDescent="0.25">
      <c r="A36" s="25" t="s">
        <v>193</v>
      </c>
      <c r="B36" s="26" t="s">
        <v>193</v>
      </c>
      <c r="C36" s="25" t="s">
        <v>193</v>
      </c>
      <c r="D36" s="25" t="s">
        <v>193</v>
      </c>
      <c r="E36" s="25" t="s">
        <v>193</v>
      </c>
      <c r="F36" s="25" t="s">
        <v>193</v>
      </c>
      <c r="G36" s="25" t="s">
        <v>193</v>
      </c>
      <c r="H36" s="25" t="s">
        <v>193</v>
      </c>
      <c r="I36" s="25" t="s">
        <v>193</v>
      </c>
      <c r="J36" s="25">
        <v>0.25248130000000002</v>
      </c>
      <c r="K36" s="25" t="s">
        <v>193</v>
      </c>
      <c r="L36" s="25" t="s">
        <v>193</v>
      </c>
      <c r="M36" s="25" t="s">
        <v>193</v>
      </c>
      <c r="N36" s="25" t="s">
        <v>193</v>
      </c>
      <c r="O36" s="25" t="s">
        <v>193</v>
      </c>
      <c r="P36" s="25" t="s">
        <v>193</v>
      </c>
      <c r="Q36" s="25" t="s">
        <v>193</v>
      </c>
      <c r="R36" s="25" t="s">
        <v>193</v>
      </c>
      <c r="S36" s="25" t="s">
        <v>193</v>
      </c>
      <c r="T36" s="25">
        <v>0.21946067</v>
      </c>
      <c r="U36" s="25">
        <v>0.24242726000000001</v>
      </c>
      <c r="V36" s="25" t="s">
        <v>193</v>
      </c>
      <c r="W36" s="25" t="s">
        <v>193</v>
      </c>
      <c r="X36" s="25">
        <v>9.3074539999999997E-2</v>
      </c>
      <c r="Y36" s="25">
        <v>0.19723718000000001</v>
      </c>
      <c r="Z36" s="25">
        <v>0.19885755999999999</v>
      </c>
      <c r="AA36" s="25">
        <v>0.21455967000000001</v>
      </c>
      <c r="AB36" s="25">
        <v>0.19963247000000001</v>
      </c>
      <c r="AC36" s="25" t="s">
        <v>193</v>
      </c>
      <c r="AD36" s="25" t="s">
        <v>193</v>
      </c>
      <c r="AE36" s="25" t="s">
        <v>193</v>
      </c>
      <c r="AF36" s="25" t="s">
        <v>193</v>
      </c>
      <c r="AG36" s="25" t="s">
        <v>193</v>
      </c>
      <c r="AH36" s="25" t="s">
        <v>193</v>
      </c>
      <c r="AI36" s="25" t="s">
        <v>193</v>
      </c>
      <c r="AJ36" s="25" t="s">
        <v>193</v>
      </c>
      <c r="AK36" s="3">
        <f t="shared" si="0"/>
        <v>0.20221633125000002</v>
      </c>
      <c r="AL36" s="4">
        <v>66.4435</v>
      </c>
    </row>
    <row r="37" spans="1:50" x14ac:dyDescent="0.25">
      <c r="A37" s="25">
        <v>2.8708207000000001E-8</v>
      </c>
      <c r="B37" s="26">
        <v>3.1381872999999999E-8</v>
      </c>
      <c r="C37" s="25">
        <v>3.5844816999999999E-8</v>
      </c>
      <c r="D37" s="25">
        <v>3.5202920000000002E-8</v>
      </c>
      <c r="E37" s="25">
        <v>3.0767239999999997E-8</v>
      </c>
      <c r="F37" s="25">
        <v>2.8716974E-8</v>
      </c>
      <c r="G37" s="25">
        <v>2.8325934E-8</v>
      </c>
      <c r="H37" s="25">
        <v>2.7016788999999999E-8</v>
      </c>
      <c r="I37" s="25">
        <v>2.2776648E-8</v>
      </c>
      <c r="J37" s="25">
        <v>2.0244807999999999E-8</v>
      </c>
      <c r="K37" s="25">
        <v>2.211882E-8</v>
      </c>
      <c r="L37" s="25">
        <v>2.0452074000000001E-8</v>
      </c>
      <c r="M37" s="25">
        <v>1.783397E-8</v>
      </c>
      <c r="N37" s="25">
        <v>1.7140115E-8</v>
      </c>
      <c r="O37" s="25">
        <v>2.0276493000000001E-8</v>
      </c>
      <c r="P37" s="25">
        <v>2.8886489999999999E-8</v>
      </c>
      <c r="Q37" s="25">
        <v>3.3110290000000003E-8</v>
      </c>
      <c r="R37" s="25">
        <v>3.4956172999999998E-8</v>
      </c>
      <c r="S37" s="25">
        <v>4.9553285999999999E-8</v>
      </c>
      <c r="T37" s="25">
        <v>6.0514980000000003E-8</v>
      </c>
      <c r="U37" s="25" t="s">
        <v>193</v>
      </c>
      <c r="V37" s="25" t="s">
        <v>193</v>
      </c>
      <c r="W37" s="25" t="s">
        <v>193</v>
      </c>
      <c r="X37" s="25" t="s">
        <v>193</v>
      </c>
      <c r="Y37" s="25">
        <v>7.8885539999999995E-8</v>
      </c>
      <c r="Z37" s="25">
        <v>3.2985743999999999E-7</v>
      </c>
      <c r="AA37" s="25">
        <v>3.4933189999999998E-7</v>
      </c>
      <c r="AB37" s="25">
        <v>5.6863572000000001E-2</v>
      </c>
      <c r="AC37" s="25">
        <v>4.0903325999999997E-2</v>
      </c>
      <c r="AD37" s="25">
        <v>1.14821304E-7</v>
      </c>
      <c r="AE37" s="25">
        <v>1.7581817E-7</v>
      </c>
      <c r="AF37" s="25">
        <v>1.3604741999999999E-7</v>
      </c>
      <c r="AG37" s="25">
        <v>8.3141245000000005E-8</v>
      </c>
      <c r="AH37" s="25">
        <v>1.6803513999999999E-7</v>
      </c>
      <c r="AI37" s="25">
        <v>1.8183563E-7</v>
      </c>
      <c r="AJ37" s="25">
        <v>5.0357971999999998E-8</v>
      </c>
      <c r="AK37" s="3">
        <f t="shared" si="0"/>
        <v>3.0552862487706871E-3</v>
      </c>
      <c r="AL37" s="4">
        <v>76.463800000000006</v>
      </c>
    </row>
    <row r="38" spans="1:50" x14ac:dyDescent="0.25">
      <c r="A38" t="s">
        <v>72</v>
      </c>
      <c r="AK38" s="17">
        <f>SUM(A2:AJ37)/985</f>
        <v>0.22432024617967447</v>
      </c>
      <c r="AL38" s="2" t="s">
        <v>186</v>
      </c>
      <c r="AP38" s="2" t="s">
        <v>123</v>
      </c>
    </row>
    <row r="39" spans="1:50" x14ac:dyDescent="0.25">
      <c r="A39" s="25" t="s">
        <v>193</v>
      </c>
      <c r="B39" s="26" t="s">
        <v>193</v>
      </c>
      <c r="C39" s="25" t="s">
        <v>193</v>
      </c>
      <c r="D39" s="25" t="s">
        <v>193</v>
      </c>
      <c r="E39" s="25" t="s">
        <v>193</v>
      </c>
      <c r="F39" s="25" t="s">
        <v>193</v>
      </c>
      <c r="G39" s="25" t="s">
        <v>193</v>
      </c>
      <c r="H39" s="25" t="s">
        <v>193</v>
      </c>
      <c r="I39" s="25" t="s">
        <v>193</v>
      </c>
      <c r="J39" s="25" t="s">
        <v>193</v>
      </c>
      <c r="K39" s="25" t="s">
        <v>193</v>
      </c>
      <c r="L39" s="25" t="s">
        <v>193</v>
      </c>
      <c r="M39" s="25" t="s">
        <v>193</v>
      </c>
      <c r="N39" s="25" t="s">
        <v>193</v>
      </c>
      <c r="O39" s="25" t="s">
        <v>193</v>
      </c>
      <c r="P39" s="25" t="s">
        <v>193</v>
      </c>
      <c r="Q39" s="25" t="s">
        <v>193</v>
      </c>
      <c r="R39" s="25" t="s">
        <v>193</v>
      </c>
      <c r="S39" s="25" t="s">
        <v>193</v>
      </c>
      <c r="T39" s="25" t="s">
        <v>193</v>
      </c>
      <c r="U39" s="25" t="s">
        <v>193</v>
      </c>
      <c r="V39" s="25" t="s">
        <v>193</v>
      </c>
      <c r="W39" s="25" t="s">
        <v>193</v>
      </c>
      <c r="X39" s="25" t="s">
        <v>193</v>
      </c>
      <c r="Y39" s="25" t="s">
        <v>193</v>
      </c>
      <c r="Z39" s="25" t="s">
        <v>193</v>
      </c>
      <c r="AA39" s="25" t="s">
        <v>193</v>
      </c>
      <c r="AB39" s="25" t="s">
        <v>193</v>
      </c>
      <c r="AC39" s="25" t="s">
        <v>193</v>
      </c>
      <c r="AD39" s="25" t="s">
        <v>193</v>
      </c>
      <c r="AE39" s="25" t="s">
        <v>193</v>
      </c>
      <c r="AF39" s="25" t="s">
        <v>193</v>
      </c>
      <c r="AG39" s="25" t="s">
        <v>193</v>
      </c>
      <c r="AH39" s="25" t="s">
        <v>193</v>
      </c>
      <c r="AI39" s="25" t="s">
        <v>193</v>
      </c>
      <c r="AJ39" s="25" t="s">
        <v>193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193</v>
      </c>
      <c r="B40" s="26">
        <v>0.10162262599999999</v>
      </c>
      <c r="C40" s="25">
        <v>6.962467E-2</v>
      </c>
      <c r="D40" s="25">
        <v>4.2548068000000001E-2</v>
      </c>
      <c r="E40" s="25">
        <v>4.3703412000000001E-7</v>
      </c>
      <c r="F40" s="25">
        <v>5.2353713000000002E-5</v>
      </c>
      <c r="G40" s="25">
        <v>0.26359729999999998</v>
      </c>
      <c r="H40" s="25">
        <v>0.23696397</v>
      </c>
      <c r="I40" s="25">
        <v>0.28009070000000003</v>
      </c>
      <c r="J40" s="25">
        <v>7.3087466000000003E-4</v>
      </c>
      <c r="K40" s="25">
        <v>0.16260569</v>
      </c>
      <c r="L40" s="25">
        <v>2.3398165000000001E-7</v>
      </c>
      <c r="M40" s="25">
        <v>3.2266286E-7</v>
      </c>
      <c r="N40" s="25">
        <v>2.9703957999999998E-7</v>
      </c>
      <c r="O40" s="25">
        <v>0.28050658000000001</v>
      </c>
      <c r="P40" s="25">
        <v>1.5331943E-7</v>
      </c>
      <c r="Q40" s="25">
        <v>3.8161936000000001E-8</v>
      </c>
      <c r="R40" s="25">
        <v>0.23346478000000001</v>
      </c>
      <c r="S40" s="25">
        <v>0.25246977999999998</v>
      </c>
      <c r="T40" s="25">
        <v>0.18968942999999999</v>
      </c>
      <c r="U40" s="25">
        <v>0.10485381000000001</v>
      </c>
      <c r="V40" s="25">
        <v>4.7610164000000003E-2</v>
      </c>
      <c r="W40" s="25">
        <v>8.654549E-7</v>
      </c>
      <c r="X40" s="25">
        <v>1.4091317E-4</v>
      </c>
      <c r="Y40" s="25">
        <v>7.8728399999999997E-8</v>
      </c>
      <c r="Z40" s="25">
        <v>1.3823299999999999E-7</v>
      </c>
      <c r="AA40" s="25">
        <v>2.5155867E-7</v>
      </c>
      <c r="AB40" s="25">
        <v>2.0975077E-7</v>
      </c>
      <c r="AC40" s="25">
        <v>3.7873356999999998E-7</v>
      </c>
      <c r="AD40" s="25">
        <v>1.4342787E-6</v>
      </c>
      <c r="AE40" s="25">
        <v>8.9476875999999997E-2</v>
      </c>
      <c r="AF40" s="25">
        <v>0.11438291</v>
      </c>
      <c r="AG40" s="25">
        <v>6.7045904999999995E-5</v>
      </c>
      <c r="AH40" s="25">
        <v>5.1093863E-8</v>
      </c>
      <c r="AI40" s="25">
        <v>0.13108330000000001</v>
      </c>
      <c r="AJ40" s="25" t="s">
        <v>193</v>
      </c>
      <c r="AL40" s="4">
        <v>-66.4435</v>
      </c>
      <c r="AM40" s="6" t="s">
        <v>94</v>
      </c>
      <c r="AO40" s="2">
        <f>SUM(A73:AJ74)/40</f>
        <v>3.4795012101545772E-2</v>
      </c>
      <c r="AP40" s="2">
        <f>((AK40-AK$3)*100)/AK$3</f>
        <v>-100</v>
      </c>
      <c r="AQ40" s="2"/>
      <c r="AR40" s="6" t="s">
        <v>94</v>
      </c>
      <c r="AS40" s="2"/>
      <c r="AT40" s="2">
        <f>((AO40-AO$3)*100)/AO$3</f>
        <v>-18.869097158702363</v>
      </c>
      <c r="AU40" s="2"/>
    </row>
    <row r="41" spans="1:50" x14ac:dyDescent="0.25">
      <c r="A41" s="27">
        <v>0.33083980000000002</v>
      </c>
      <c r="B41" s="28">
        <v>0.32882208000000002</v>
      </c>
      <c r="C41" s="27">
        <v>0.31026024000000002</v>
      </c>
      <c r="D41" s="27">
        <v>0.30562040000000001</v>
      </c>
      <c r="E41" s="27">
        <v>0.26909938</v>
      </c>
      <c r="F41" s="27">
        <v>0.22984070000000001</v>
      </c>
      <c r="G41" s="27">
        <v>0.23097669000000001</v>
      </c>
      <c r="H41" s="27">
        <v>0.22044607999999999</v>
      </c>
      <c r="I41" s="27">
        <v>0.25144008000000001</v>
      </c>
      <c r="J41" s="27">
        <v>0.2523726</v>
      </c>
      <c r="K41" s="27">
        <v>0.25893792999999998</v>
      </c>
      <c r="L41" s="27">
        <v>0.25988372999999998</v>
      </c>
      <c r="M41" s="27">
        <v>0.25501287</v>
      </c>
      <c r="N41" s="27">
        <v>0.25751512999999998</v>
      </c>
      <c r="O41" s="27">
        <v>0.25718674000000002</v>
      </c>
      <c r="P41" s="27">
        <v>0.25029495000000002</v>
      </c>
      <c r="Q41" s="27">
        <v>0.23812639999999999</v>
      </c>
      <c r="R41" s="27">
        <v>0.20919036999999999</v>
      </c>
      <c r="S41" s="27">
        <v>0.18203093000000001</v>
      </c>
      <c r="T41" s="27">
        <v>0.26136484999999998</v>
      </c>
      <c r="U41" s="27">
        <v>0.24821277</v>
      </c>
      <c r="V41" s="27">
        <v>0.23266359</v>
      </c>
      <c r="W41" s="27">
        <v>0.21851942999999999</v>
      </c>
      <c r="X41" s="27">
        <v>0.23104873000000001</v>
      </c>
      <c r="Y41" s="27">
        <v>0.49128709999999998</v>
      </c>
      <c r="Z41" s="27">
        <v>0.51308509999999996</v>
      </c>
      <c r="AA41" s="27">
        <v>0.50973237000000005</v>
      </c>
      <c r="AB41" s="27">
        <v>0.48570803000000001</v>
      </c>
      <c r="AC41" s="27">
        <v>0.47712830000000001</v>
      </c>
      <c r="AD41" s="27">
        <v>0.50522714999999996</v>
      </c>
      <c r="AE41" s="27">
        <v>0.5176731</v>
      </c>
      <c r="AF41" s="27">
        <v>0.47601929999999998</v>
      </c>
      <c r="AG41" s="27">
        <v>0.26871780000000001</v>
      </c>
      <c r="AH41" s="27">
        <v>0.28576479999999999</v>
      </c>
      <c r="AI41" s="27">
        <v>0.26165917999999999</v>
      </c>
      <c r="AJ41" s="27">
        <v>0.29853454000000001</v>
      </c>
      <c r="AL41" s="9">
        <v>-59.441600000000001</v>
      </c>
      <c r="AM41" s="6" t="s">
        <v>116</v>
      </c>
      <c r="AO41" s="2">
        <f>SUM(A39:AJ40)/34</f>
        <v>7.6517256808219081E-2</v>
      </c>
      <c r="AP41" s="2">
        <f>((AK41-AK$4)*100)/AK$4</f>
        <v>-100</v>
      </c>
      <c r="AQ41" s="2"/>
      <c r="AR41" s="6" t="s">
        <v>116</v>
      </c>
      <c r="AS41" s="2"/>
      <c r="AT41" s="1">
        <f>((AO41-AO$4)*100)/AO$4</f>
        <v>25.45338560177624</v>
      </c>
    </row>
    <row r="42" spans="1:50" x14ac:dyDescent="0.25">
      <c r="A42" s="27">
        <v>0.40408632</v>
      </c>
      <c r="B42" s="28">
        <v>0.38819049999999999</v>
      </c>
      <c r="C42" s="27">
        <v>0.3745848</v>
      </c>
      <c r="D42" s="27">
        <v>0.37240772999999999</v>
      </c>
      <c r="E42" s="27">
        <v>0.36165422000000003</v>
      </c>
      <c r="F42" s="27">
        <v>0.34600058</v>
      </c>
      <c r="G42" s="27">
        <v>0.33717770000000002</v>
      </c>
      <c r="H42" s="27">
        <v>0.34078458</v>
      </c>
      <c r="I42" s="27">
        <v>0.37005480000000002</v>
      </c>
      <c r="J42" s="27">
        <v>0.38500610000000002</v>
      </c>
      <c r="K42" s="27">
        <v>0.39583853000000002</v>
      </c>
      <c r="L42" s="27">
        <v>0.39302330000000002</v>
      </c>
      <c r="M42" s="27">
        <v>0.3901676</v>
      </c>
      <c r="N42" s="27">
        <v>0.37873876000000001</v>
      </c>
      <c r="O42" s="27">
        <v>0.37486866000000002</v>
      </c>
      <c r="P42" s="27">
        <v>0.36524659999999998</v>
      </c>
      <c r="Q42" s="27">
        <v>0.35766655000000003</v>
      </c>
      <c r="R42" s="27">
        <v>0.33718714</v>
      </c>
      <c r="S42" s="27">
        <v>0.30448322999999999</v>
      </c>
      <c r="T42" s="27">
        <v>0.32294529999999999</v>
      </c>
      <c r="U42" s="27">
        <v>0.36677592999999997</v>
      </c>
      <c r="V42" s="27">
        <v>0.41945120000000002</v>
      </c>
      <c r="W42" s="27">
        <v>0.43959999999999999</v>
      </c>
      <c r="X42" s="27">
        <v>0.44256103000000002</v>
      </c>
      <c r="Y42" s="27">
        <v>0.44532139999999998</v>
      </c>
      <c r="Z42" s="27">
        <v>0.44931369999999998</v>
      </c>
      <c r="AA42" s="27">
        <v>0.44289817999999997</v>
      </c>
      <c r="AB42" s="27">
        <v>0.43208079999999999</v>
      </c>
      <c r="AC42" s="27">
        <v>0.41805235000000002</v>
      </c>
      <c r="AD42" s="27">
        <v>0.43025180000000002</v>
      </c>
      <c r="AE42" s="27">
        <v>0.43888329999999998</v>
      </c>
      <c r="AF42" s="27">
        <v>0.43422263999999999</v>
      </c>
      <c r="AG42" s="27">
        <v>0.42662529999999999</v>
      </c>
      <c r="AH42" s="27">
        <v>0.42661991999999999</v>
      </c>
      <c r="AI42" s="27">
        <v>0.41868137999999999</v>
      </c>
      <c r="AJ42" s="27">
        <v>0.41026095000000001</v>
      </c>
      <c r="AL42" s="21">
        <v>-53.663899999999998</v>
      </c>
      <c r="AM42" s="10" t="s">
        <v>94</v>
      </c>
      <c r="AO42" s="2">
        <f>SUM(A71:AJ72)/26</f>
        <v>0.34344065846153843</v>
      </c>
      <c r="AP42" s="2">
        <f>((AK42-AK$5)*100)/AK$5</f>
        <v>-100</v>
      </c>
      <c r="AQ42" s="2"/>
      <c r="AR42" s="10" t="s">
        <v>94</v>
      </c>
      <c r="AS42" s="2"/>
      <c r="AT42" s="1">
        <f>((AO42-AO$5)*100)/AO$5</f>
        <v>-1.9106356550550401</v>
      </c>
    </row>
    <row r="43" spans="1:50" x14ac:dyDescent="0.25">
      <c r="A43" s="29">
        <v>0.37929499999999999</v>
      </c>
      <c r="B43" s="30">
        <v>0.37040925000000002</v>
      </c>
      <c r="C43" s="29">
        <v>0.35831817999999999</v>
      </c>
      <c r="D43" s="29">
        <v>0.36175394</v>
      </c>
      <c r="E43" s="31">
        <v>0.36011272999999999</v>
      </c>
      <c r="F43" s="31">
        <v>0.35198793</v>
      </c>
      <c r="G43" s="31">
        <v>0.35263243</v>
      </c>
      <c r="H43" s="31">
        <v>0.35573176000000001</v>
      </c>
      <c r="I43" s="31">
        <v>0.37029247999999998</v>
      </c>
      <c r="J43" s="31">
        <v>0.37709668000000002</v>
      </c>
      <c r="K43" s="31">
        <v>0.37513291999999998</v>
      </c>
      <c r="L43" s="31">
        <v>0.37017146000000001</v>
      </c>
      <c r="M43" s="31">
        <v>0.36648118000000002</v>
      </c>
      <c r="N43" s="31">
        <v>0.36508193999999999</v>
      </c>
      <c r="O43" s="31">
        <v>0.36265969999999997</v>
      </c>
      <c r="P43" s="31">
        <v>0.35361611999999998</v>
      </c>
      <c r="Q43" s="32">
        <v>0.34853794999999999</v>
      </c>
      <c r="R43" s="32">
        <v>0.34506720000000002</v>
      </c>
      <c r="S43" s="33">
        <v>0.31713595999999999</v>
      </c>
      <c r="T43" s="33" t="s">
        <v>193</v>
      </c>
      <c r="U43" s="33">
        <v>0.41954370000000002</v>
      </c>
      <c r="V43" s="33">
        <v>0.42967610000000001</v>
      </c>
      <c r="W43" s="33">
        <v>0.43428695</v>
      </c>
      <c r="X43" s="33">
        <v>0.43330805999999999</v>
      </c>
      <c r="Y43" s="33">
        <v>0.43293156999999999</v>
      </c>
      <c r="Z43" s="33">
        <v>0.43051060000000002</v>
      </c>
      <c r="AA43" s="33">
        <v>0.41398805</v>
      </c>
      <c r="AB43" s="33">
        <v>0.40596446000000003</v>
      </c>
      <c r="AC43" s="29">
        <v>0.39879817000000001</v>
      </c>
      <c r="AD43" s="29">
        <v>0.39985979999999999</v>
      </c>
      <c r="AE43" s="29">
        <v>0.40905833000000003</v>
      </c>
      <c r="AF43" s="29">
        <v>0.41260970000000002</v>
      </c>
      <c r="AG43" s="29">
        <v>0.39040427999999999</v>
      </c>
      <c r="AH43" s="29">
        <v>0.39090380000000002</v>
      </c>
      <c r="AI43" s="29">
        <v>0.38330150000000002</v>
      </c>
      <c r="AJ43" s="29">
        <v>0.38443666999999998</v>
      </c>
      <c r="AL43" s="1">
        <v>-48.590400000000002</v>
      </c>
      <c r="AM43" s="10" t="s">
        <v>116</v>
      </c>
      <c r="AO43" s="2">
        <f>SUM(A41:AJ42)/72</f>
        <v>0.35169383500000012</v>
      </c>
      <c r="AP43" s="2">
        <f>((AK43-AK$6)*100)/AK$6</f>
        <v>-99.999999999999986</v>
      </c>
      <c r="AQ43" s="2"/>
      <c r="AR43" s="10" t="s">
        <v>116</v>
      </c>
      <c r="AS43" s="2"/>
      <c r="AT43" s="1">
        <f>((AO43-AO$6)*100)/AO$6</f>
        <v>2.8513398576766504</v>
      </c>
    </row>
    <row r="44" spans="1:50" x14ac:dyDescent="0.25">
      <c r="A44" s="29">
        <v>0.36374125000000002</v>
      </c>
      <c r="B44" s="30">
        <v>0.36411342000000002</v>
      </c>
      <c r="C44" s="29">
        <v>0.36329519999999998</v>
      </c>
      <c r="D44" s="29">
        <v>0.36335193999999998</v>
      </c>
      <c r="E44" s="31">
        <v>0.35490882000000001</v>
      </c>
      <c r="F44" s="31">
        <v>0.33976018000000002</v>
      </c>
      <c r="G44" s="31">
        <v>0.33082724000000002</v>
      </c>
      <c r="H44" s="31">
        <v>0.31794349999999999</v>
      </c>
      <c r="I44" s="31">
        <v>0.32920745000000001</v>
      </c>
      <c r="J44" s="31">
        <v>0.32900083000000002</v>
      </c>
      <c r="K44" s="31">
        <v>0.33324769999999998</v>
      </c>
      <c r="L44" s="31">
        <v>0.33512746999999998</v>
      </c>
      <c r="M44" s="31">
        <v>0.33835452999999999</v>
      </c>
      <c r="N44" s="31">
        <v>0.34203139999999999</v>
      </c>
      <c r="O44" s="31">
        <v>0.34529123</v>
      </c>
      <c r="P44" s="31">
        <v>0.3457016</v>
      </c>
      <c r="Q44" s="32">
        <v>0.346306</v>
      </c>
      <c r="R44" s="32">
        <v>0.34805983000000001</v>
      </c>
      <c r="S44" s="33">
        <v>0.32459717999999999</v>
      </c>
      <c r="T44" s="33" t="s">
        <v>193</v>
      </c>
      <c r="U44" s="33">
        <v>0.40632084000000002</v>
      </c>
      <c r="V44" s="33">
        <v>0.40983439999999999</v>
      </c>
      <c r="W44" s="33">
        <v>0.41159190000000001</v>
      </c>
      <c r="X44" s="33">
        <v>0.40734314999999999</v>
      </c>
      <c r="Y44" s="33">
        <v>0.40557310000000002</v>
      </c>
      <c r="Z44" s="33">
        <v>0.39883711999999999</v>
      </c>
      <c r="AA44" s="33">
        <v>0.39300573</v>
      </c>
      <c r="AB44" s="33">
        <v>0.39070946000000001</v>
      </c>
      <c r="AC44" s="29">
        <v>0.38206420000000002</v>
      </c>
      <c r="AD44" s="29">
        <v>0.36338013000000002</v>
      </c>
      <c r="AE44" s="29">
        <v>0.36210364</v>
      </c>
      <c r="AF44" s="29">
        <v>0.37445536000000001</v>
      </c>
      <c r="AG44" s="29">
        <v>0.36141413</v>
      </c>
      <c r="AH44" s="29">
        <v>0.35819864000000001</v>
      </c>
      <c r="AI44" s="29">
        <v>0.35812494</v>
      </c>
      <c r="AJ44" s="29">
        <v>0.36225715000000003</v>
      </c>
      <c r="AL44" s="1">
        <v>-43.982999999999997</v>
      </c>
      <c r="AM44" s="11" t="s">
        <v>99</v>
      </c>
      <c r="AO44" s="2">
        <f>SUM(A66:R70)/56</f>
        <v>0.31031792357142868</v>
      </c>
      <c r="AP44" s="2">
        <f>((AK44-AK$7)*100)/AK$7</f>
        <v>-100</v>
      </c>
      <c r="AR44" s="11" t="s">
        <v>99</v>
      </c>
      <c r="AS44" s="2"/>
      <c r="AT44" s="1">
        <f>((AO44-AO$7)*100)/AO$7</f>
        <v>-5.2301927085031608</v>
      </c>
    </row>
    <row r="45" spans="1:50" x14ac:dyDescent="0.25">
      <c r="A45" s="29">
        <v>0.36079285</v>
      </c>
      <c r="B45" s="30">
        <v>0.35409342999999999</v>
      </c>
      <c r="C45" s="29">
        <v>0.33449810000000002</v>
      </c>
      <c r="D45" s="29">
        <v>0.32107908000000002</v>
      </c>
      <c r="E45" s="31">
        <v>0.32321650000000002</v>
      </c>
      <c r="F45" s="31">
        <v>0.31432926999999999</v>
      </c>
      <c r="G45" s="31">
        <v>0.30611969999999999</v>
      </c>
      <c r="H45" s="31">
        <v>0.29872749999999998</v>
      </c>
      <c r="I45" s="31">
        <v>0.29700707999999998</v>
      </c>
      <c r="J45" s="31">
        <v>0.29455826000000002</v>
      </c>
      <c r="K45" s="31">
        <v>0.30185319999999999</v>
      </c>
      <c r="L45" s="31">
        <v>0.30972329999999998</v>
      </c>
      <c r="M45" s="31">
        <v>0.31417050000000002</v>
      </c>
      <c r="N45" s="31">
        <v>0.31918517000000002</v>
      </c>
      <c r="O45" s="31">
        <v>0.32569749999999997</v>
      </c>
      <c r="P45" s="31">
        <v>0.32989484000000002</v>
      </c>
      <c r="Q45" s="32">
        <v>0.33558043999999998</v>
      </c>
      <c r="R45" s="32">
        <v>0.33785868000000002</v>
      </c>
      <c r="S45" s="33">
        <v>0.32865575000000002</v>
      </c>
      <c r="T45" s="33" t="s">
        <v>193</v>
      </c>
      <c r="U45" s="33">
        <v>0.35477399999999998</v>
      </c>
      <c r="V45" s="33">
        <v>0.34643521999999999</v>
      </c>
      <c r="W45" s="33">
        <v>0.35359596999999998</v>
      </c>
      <c r="X45" s="33">
        <v>0.35737413000000001</v>
      </c>
      <c r="Y45" s="33">
        <v>0.35757615999999998</v>
      </c>
      <c r="Z45" s="33">
        <v>0.3593327</v>
      </c>
      <c r="AA45" s="33">
        <v>0.36102210000000001</v>
      </c>
      <c r="AB45" s="33">
        <v>0.36598164</v>
      </c>
      <c r="AC45" s="29">
        <v>0.35659390000000002</v>
      </c>
      <c r="AD45" s="29">
        <v>0.31734469999999998</v>
      </c>
      <c r="AE45" s="29">
        <v>0.31251356000000002</v>
      </c>
      <c r="AF45" s="29">
        <v>0.32430684999999998</v>
      </c>
      <c r="AG45" s="29">
        <v>0.32757639999999999</v>
      </c>
      <c r="AH45" s="29">
        <v>0.33587006000000003</v>
      </c>
      <c r="AI45" s="29">
        <v>0.34779048000000001</v>
      </c>
      <c r="AJ45" s="29">
        <v>0.35796344000000002</v>
      </c>
      <c r="AL45" s="1">
        <v>-39.709000000000003</v>
      </c>
      <c r="AM45" s="11" t="s">
        <v>102</v>
      </c>
      <c r="AO45" s="2">
        <f>SUM(E43:R47)/68</f>
        <v>0.29083348194117653</v>
      </c>
      <c r="AP45" s="2">
        <f>((AK45-AK$8)*100)/AK$8</f>
        <v>-100</v>
      </c>
      <c r="AR45" s="11" t="s">
        <v>102</v>
      </c>
      <c r="AS45" s="2"/>
      <c r="AT45" s="1">
        <f>((AO45-AO$8)*100)/AO$8</f>
        <v>-4.7057254825137367</v>
      </c>
    </row>
    <row r="46" spans="1:50" x14ac:dyDescent="0.25">
      <c r="A46" s="29">
        <v>0.32626080000000002</v>
      </c>
      <c r="B46" s="30">
        <v>0.3176949</v>
      </c>
      <c r="C46" s="29">
        <v>0.29113012999999999</v>
      </c>
      <c r="D46" s="29">
        <v>0.29193827999999999</v>
      </c>
      <c r="E46" s="31" t="s">
        <v>193</v>
      </c>
      <c r="F46" s="31">
        <v>0.29375079999999998</v>
      </c>
      <c r="G46" s="31">
        <v>0.28567179999999998</v>
      </c>
      <c r="H46" s="31">
        <v>0.26817074000000002</v>
      </c>
      <c r="I46" s="31">
        <v>0.26555473000000002</v>
      </c>
      <c r="J46" s="31">
        <v>0.26056390000000001</v>
      </c>
      <c r="K46" s="31">
        <v>0.26616684000000002</v>
      </c>
      <c r="L46" s="31">
        <v>0.27227410000000002</v>
      </c>
      <c r="M46" s="31">
        <v>0.27641407000000001</v>
      </c>
      <c r="N46" s="31">
        <v>0.28404420000000002</v>
      </c>
      <c r="O46" s="31">
        <v>0.29087868</v>
      </c>
      <c r="P46" s="31">
        <v>0.29718873000000001</v>
      </c>
      <c r="Q46" s="32">
        <v>0.30430314000000003</v>
      </c>
      <c r="R46" s="32">
        <v>0.31248868000000002</v>
      </c>
      <c r="S46" s="33">
        <v>0.27628455000000002</v>
      </c>
      <c r="T46" s="33" t="s">
        <v>193</v>
      </c>
      <c r="U46" s="33">
        <v>0.3437383</v>
      </c>
      <c r="V46" s="33">
        <v>0.30719419999999997</v>
      </c>
      <c r="W46" s="33">
        <v>0.30663045999999999</v>
      </c>
      <c r="X46" s="33">
        <v>0.31340267999999999</v>
      </c>
      <c r="Y46" s="33">
        <v>0.32478377000000003</v>
      </c>
      <c r="Z46" s="33">
        <v>0.33214575000000002</v>
      </c>
      <c r="AA46" s="33">
        <v>0.33820337</v>
      </c>
      <c r="AB46" s="33">
        <v>0.33714119999999997</v>
      </c>
      <c r="AC46" s="29">
        <v>0.36149700000000001</v>
      </c>
      <c r="AD46" s="29">
        <v>0.28093803000000001</v>
      </c>
      <c r="AE46" s="29">
        <v>0.27438927000000002</v>
      </c>
      <c r="AF46" s="29">
        <v>0.28081316000000001</v>
      </c>
      <c r="AG46" s="29">
        <v>0.29560128000000002</v>
      </c>
      <c r="AH46" s="29">
        <v>0.31632712000000002</v>
      </c>
      <c r="AI46" s="29">
        <v>0.33237260000000002</v>
      </c>
      <c r="AJ46" s="29">
        <v>0.33572078</v>
      </c>
      <c r="AL46" s="1">
        <v>-35.685299999999998</v>
      </c>
      <c r="AM46" s="12" t="s">
        <v>105</v>
      </c>
      <c r="AO46" s="2">
        <f>SUM(S66:Z70)/35</f>
        <v>0.31190248885714289</v>
      </c>
      <c r="AP46" s="2">
        <f>((AK46-AK$9)*100)/AK$9</f>
        <v>-100</v>
      </c>
      <c r="AR46" s="12" t="s">
        <v>105</v>
      </c>
      <c r="AS46" s="2"/>
      <c r="AT46" s="1">
        <f>((AO46-AO$9)*100)/AO$9</f>
        <v>-5.1805560652318681</v>
      </c>
    </row>
    <row r="47" spans="1:50" x14ac:dyDescent="0.25">
      <c r="A47" s="29">
        <v>0.28517513999999999</v>
      </c>
      <c r="B47" s="30">
        <v>0.27819022999999998</v>
      </c>
      <c r="C47" s="29">
        <v>0.19479178</v>
      </c>
      <c r="D47" s="29" t="s">
        <v>193</v>
      </c>
      <c r="E47" s="31" t="s">
        <v>193</v>
      </c>
      <c r="F47" s="31">
        <v>0.27631143000000002</v>
      </c>
      <c r="G47" s="31">
        <v>0.25575945</v>
      </c>
      <c r="H47" s="31">
        <v>0.21212900000000001</v>
      </c>
      <c r="I47" s="31">
        <v>0.16767961000000001</v>
      </c>
      <c r="J47" s="31">
        <v>0.11434824</v>
      </c>
      <c r="K47" s="31">
        <v>6.1835130000000002E-2</v>
      </c>
      <c r="L47" s="31">
        <v>4.0598580000000002E-2</v>
      </c>
      <c r="M47" s="31">
        <v>8.7221145999999999E-2</v>
      </c>
      <c r="N47" s="31">
        <v>0.117498256</v>
      </c>
      <c r="O47" s="31">
        <v>0.13571657000000001</v>
      </c>
      <c r="P47" s="31">
        <v>0.14692696999999999</v>
      </c>
      <c r="Q47" s="32">
        <v>0.13210014</v>
      </c>
      <c r="R47" s="32">
        <v>0.15278964</v>
      </c>
      <c r="S47" s="33">
        <v>0.21031113000000001</v>
      </c>
      <c r="T47" s="33" t="s">
        <v>193</v>
      </c>
      <c r="U47" s="33" t="s">
        <v>193</v>
      </c>
      <c r="V47" s="33">
        <v>0.27524579999999998</v>
      </c>
      <c r="W47" s="33">
        <v>0.2674281</v>
      </c>
      <c r="X47" s="33">
        <v>0.27070804999999998</v>
      </c>
      <c r="Y47" s="33">
        <v>0.29004849999999999</v>
      </c>
      <c r="Z47" s="33">
        <v>0.299402</v>
      </c>
      <c r="AA47" s="33">
        <v>0.29472014000000002</v>
      </c>
      <c r="AB47" s="33">
        <v>0.31164347999999997</v>
      </c>
      <c r="AC47" s="29" t="s">
        <v>193</v>
      </c>
      <c r="AD47" s="29">
        <v>0.27836435999999998</v>
      </c>
      <c r="AE47" s="29">
        <v>0.25462717000000001</v>
      </c>
      <c r="AF47" s="29">
        <v>0.17263577999999999</v>
      </c>
      <c r="AG47" s="29">
        <v>0.1954815</v>
      </c>
      <c r="AH47" s="29">
        <v>0.27731198000000001</v>
      </c>
      <c r="AI47" s="29">
        <v>0.28946388000000001</v>
      </c>
      <c r="AJ47" s="29">
        <v>0.28603820000000002</v>
      </c>
      <c r="AL47" s="1">
        <v>-31.855</v>
      </c>
      <c r="AM47" s="12" t="s">
        <v>108</v>
      </c>
      <c r="AO47" s="2">
        <f>SUM(S43:AB47)/44</f>
        <v>0.35338494272727272</v>
      </c>
      <c r="AP47" s="2">
        <f>((AK47-AK$10)*100)/AK$10</f>
        <v>-100</v>
      </c>
      <c r="AR47" s="12" t="s">
        <v>108</v>
      </c>
      <c r="AS47" s="2"/>
      <c r="AT47" s="1">
        <f>((AO47-AO$10)*100)/AO$10</f>
        <v>-4.2901044596366749</v>
      </c>
    </row>
    <row r="48" spans="1:50" x14ac:dyDescent="0.25">
      <c r="A48" s="29">
        <v>0.22743632999999999</v>
      </c>
      <c r="B48" s="30">
        <v>0.22820169000000001</v>
      </c>
      <c r="C48" s="29" t="s">
        <v>193</v>
      </c>
      <c r="D48" s="29" t="s">
        <v>193</v>
      </c>
      <c r="E48" s="34" t="s">
        <v>193</v>
      </c>
      <c r="F48" s="34">
        <v>0.26263702</v>
      </c>
      <c r="G48" s="34">
        <v>0.20243502999999999</v>
      </c>
      <c r="H48" s="34">
        <v>0.16999339999999999</v>
      </c>
      <c r="I48" s="34">
        <v>0.14241760000000001</v>
      </c>
      <c r="J48" s="34">
        <v>0.10327175</v>
      </c>
      <c r="K48" s="34">
        <v>7.5887490000000002E-2</v>
      </c>
      <c r="L48" s="34">
        <v>3.6289357000000001E-2</v>
      </c>
      <c r="M48" s="34">
        <v>1.0069688E-2</v>
      </c>
      <c r="N48" s="34">
        <v>9.0602330000000004E-4</v>
      </c>
      <c r="O48" s="34">
        <v>5.7367750000000004E-4</v>
      </c>
      <c r="P48" s="34">
        <v>8.3699399999999993E-3</v>
      </c>
      <c r="Q48" s="34">
        <v>3.4658685000000002E-2</v>
      </c>
      <c r="R48" s="34">
        <v>9.4298870000000007E-2</v>
      </c>
      <c r="S48" s="35">
        <v>0.14975537</v>
      </c>
      <c r="T48" s="35" t="s">
        <v>193</v>
      </c>
      <c r="U48" s="35" t="s">
        <v>193</v>
      </c>
      <c r="V48" s="35">
        <v>0.28891397000000002</v>
      </c>
      <c r="W48" s="35">
        <v>0.26494622000000001</v>
      </c>
      <c r="X48" s="35">
        <v>0.12354626</v>
      </c>
      <c r="Y48" s="35">
        <v>0.12035419999999999</v>
      </c>
      <c r="Z48" s="35">
        <v>0.14187574</v>
      </c>
      <c r="AA48" s="35">
        <v>0.27574579999999999</v>
      </c>
      <c r="AB48" s="35">
        <v>0.30079135000000001</v>
      </c>
      <c r="AC48" s="36" t="s">
        <v>193</v>
      </c>
      <c r="AD48" s="29">
        <v>0.26832985999999998</v>
      </c>
      <c r="AE48" s="29">
        <v>0.25414076000000002</v>
      </c>
      <c r="AF48" s="29">
        <v>0.23571049999999999</v>
      </c>
      <c r="AG48" s="29">
        <v>0.20866146999999999</v>
      </c>
      <c r="AH48" s="29">
        <v>0.21448116</v>
      </c>
      <c r="AI48" s="29">
        <v>0.23173903000000001</v>
      </c>
      <c r="AJ48" s="29">
        <v>0.21482167999999999</v>
      </c>
      <c r="AL48" s="13">
        <v>-28.178599999999999</v>
      </c>
      <c r="AM48" s="14" t="s">
        <v>99</v>
      </c>
      <c r="AO48" s="7">
        <f>(SUM(B57:O65)+SUM(P57:R61))/140</f>
        <v>0.13547827526855541</v>
      </c>
      <c r="AP48" s="2">
        <f>((AK48-AK$11)*100)/AK$11</f>
        <v>-100</v>
      </c>
      <c r="AR48" s="14" t="s">
        <v>99</v>
      </c>
      <c r="AS48" s="2"/>
      <c r="AT48" s="1">
        <f>((AO48-AO$11)*100)/AO$11</f>
        <v>-8.1155987820896218</v>
      </c>
      <c r="AU48">
        <f>SUM(AT48:AT51)/4</f>
        <v>-9.4987356887383481</v>
      </c>
    </row>
    <row r="49" spans="1:46" x14ac:dyDescent="0.25">
      <c r="A49" s="29">
        <v>0.19390932</v>
      </c>
      <c r="B49" s="30">
        <v>0.18075204</v>
      </c>
      <c r="C49" s="29" t="s">
        <v>193</v>
      </c>
      <c r="D49" s="29" t="s">
        <v>193</v>
      </c>
      <c r="E49" s="34" t="s">
        <v>193</v>
      </c>
      <c r="F49" s="34">
        <v>0.25422119999999998</v>
      </c>
      <c r="G49" s="34">
        <v>0.17284209</v>
      </c>
      <c r="H49" s="34">
        <v>0.11217542</v>
      </c>
      <c r="I49" s="34">
        <v>9.1493815000000006E-2</v>
      </c>
      <c r="J49" s="34">
        <v>7.0446850000000005E-2</v>
      </c>
      <c r="K49" s="34">
        <v>5.7312347E-2</v>
      </c>
      <c r="L49" s="34">
        <v>2.8246472000000002E-2</v>
      </c>
      <c r="M49" s="34">
        <v>8.537172E-4</v>
      </c>
      <c r="N49" s="34">
        <v>7.6223599999999993E-9</v>
      </c>
      <c r="O49" s="34">
        <v>1.8223741999999999E-3</v>
      </c>
      <c r="P49" s="34">
        <v>2.6540685000000001E-2</v>
      </c>
      <c r="Q49" s="34">
        <v>5.6398004000000002E-2</v>
      </c>
      <c r="R49" s="34">
        <v>7.9298919999999995E-2</v>
      </c>
      <c r="S49" s="35">
        <v>9.3156779999999995E-2</v>
      </c>
      <c r="T49" s="35" t="s">
        <v>193</v>
      </c>
      <c r="U49" s="35" t="s">
        <v>193</v>
      </c>
      <c r="V49" s="35">
        <v>0.28808289999999998</v>
      </c>
      <c r="W49" s="35">
        <v>0.25880966</v>
      </c>
      <c r="X49" s="35">
        <v>0.11256989000000001</v>
      </c>
      <c r="Y49" s="35">
        <v>0.11965814</v>
      </c>
      <c r="Z49" s="35">
        <v>0.19295246999999999</v>
      </c>
      <c r="AA49" s="35">
        <v>0.28833189999999997</v>
      </c>
      <c r="AB49" s="35">
        <v>0.29287148000000002</v>
      </c>
      <c r="AC49" s="36" t="s">
        <v>193</v>
      </c>
      <c r="AD49" s="29">
        <v>0.26918705999999998</v>
      </c>
      <c r="AE49" s="29">
        <v>0.25522864000000001</v>
      </c>
      <c r="AF49" s="29">
        <v>0.23228227000000001</v>
      </c>
      <c r="AG49" s="29">
        <v>0.22489277999999999</v>
      </c>
      <c r="AH49" s="29">
        <v>0.22225249999999999</v>
      </c>
      <c r="AI49" s="29">
        <v>0.23040569</v>
      </c>
      <c r="AJ49" s="29">
        <v>0.22013377000000001</v>
      </c>
      <c r="AL49" s="13">
        <v>-24.624300000000002</v>
      </c>
      <c r="AM49" s="14" t="s">
        <v>102</v>
      </c>
      <c r="AO49" s="2">
        <f>SUM(E48:R56)/126</f>
        <v>0.13065971409336014</v>
      </c>
      <c r="AP49" s="2">
        <f>((AK49-AK$12)*100)/AK$12</f>
        <v>-100</v>
      </c>
      <c r="AR49" s="14" t="s">
        <v>102</v>
      </c>
      <c r="AS49" s="2"/>
      <c r="AT49" s="1">
        <f>((AO49-AO$12)*100)/AO$12</f>
        <v>-12.069376091975656</v>
      </c>
    </row>
    <row r="50" spans="1:46" x14ac:dyDescent="0.25">
      <c r="A50" s="29">
        <v>0.22573213</v>
      </c>
      <c r="B50" s="30">
        <v>0.17971946</v>
      </c>
      <c r="C50" s="29" t="s">
        <v>193</v>
      </c>
      <c r="D50" s="29" t="s">
        <v>193</v>
      </c>
      <c r="E50" s="34" t="s">
        <v>193</v>
      </c>
      <c r="F50" s="34">
        <v>0.24524220999999999</v>
      </c>
      <c r="G50" s="34">
        <v>0.15801501000000001</v>
      </c>
      <c r="H50" s="34">
        <v>8.7133370000000002E-2</v>
      </c>
      <c r="I50" s="34">
        <v>1.8870989000000001E-2</v>
      </c>
      <c r="J50" s="34">
        <v>1.164628E-3</v>
      </c>
      <c r="K50" s="34">
        <v>2.4936079999999999E-2</v>
      </c>
      <c r="L50" s="34">
        <v>1.2456537E-2</v>
      </c>
      <c r="M50" s="34">
        <v>2.8152079E-5</v>
      </c>
      <c r="N50" s="34">
        <v>6.0520749999999996E-3</v>
      </c>
      <c r="O50" s="34">
        <v>3.9436113000000002E-2</v>
      </c>
      <c r="P50" s="34">
        <v>5.7788880000000001E-2</v>
      </c>
      <c r="Q50" s="34">
        <v>7.7616855999999998E-2</v>
      </c>
      <c r="R50" s="34">
        <v>8.8778146000000002E-2</v>
      </c>
      <c r="S50" s="35">
        <v>6.452049E-2</v>
      </c>
      <c r="T50" s="35" t="s">
        <v>193</v>
      </c>
      <c r="U50" s="35" t="s">
        <v>193</v>
      </c>
      <c r="V50" s="35" t="s">
        <v>193</v>
      </c>
      <c r="W50" s="35">
        <v>0.24032496</v>
      </c>
      <c r="X50" s="35">
        <v>0.15594722</v>
      </c>
      <c r="Y50" s="35">
        <v>0.14825294999999999</v>
      </c>
      <c r="Z50" s="35">
        <v>0.20795050000000001</v>
      </c>
      <c r="AA50" s="35">
        <v>0.28387963999999999</v>
      </c>
      <c r="AB50" s="35" t="s">
        <v>193</v>
      </c>
      <c r="AC50" s="36" t="s">
        <v>193</v>
      </c>
      <c r="AD50" s="29">
        <v>0.27668340000000002</v>
      </c>
      <c r="AE50" s="29">
        <v>0.25389426999999998</v>
      </c>
      <c r="AF50" s="29">
        <v>0.25106186000000003</v>
      </c>
      <c r="AG50" s="29">
        <v>0.24333764999999999</v>
      </c>
      <c r="AH50" s="29">
        <v>0.25584003</v>
      </c>
      <c r="AI50" s="29">
        <v>0.26427099999999998</v>
      </c>
      <c r="AJ50" s="29">
        <v>0.25682926</v>
      </c>
      <c r="AL50" s="13">
        <v>-21.168500000000002</v>
      </c>
      <c r="AM50" s="15" t="s">
        <v>105</v>
      </c>
      <c r="AO50" s="2">
        <f>(SUM(S57:AB65)+SUM(P62:R65))/67</f>
        <v>0.19068148300000001</v>
      </c>
      <c r="AP50" s="2">
        <f>((AK50-AK$13)*100)/AK$13</f>
        <v>-100</v>
      </c>
      <c r="AR50" s="15" t="s">
        <v>105</v>
      </c>
      <c r="AS50" s="2"/>
      <c r="AT50" s="1">
        <f>((AO50-AO$13)*100)/AO$13</f>
        <v>-10.846811287067929</v>
      </c>
    </row>
    <row r="51" spans="1:46" x14ac:dyDescent="0.25">
      <c r="A51" s="29">
        <v>0.25249964000000003</v>
      </c>
      <c r="B51" s="30">
        <v>0.22189347000000001</v>
      </c>
      <c r="C51" s="29" t="s">
        <v>193</v>
      </c>
      <c r="D51" s="29" t="s">
        <v>193</v>
      </c>
      <c r="E51" s="34">
        <v>0.23902433000000001</v>
      </c>
      <c r="F51" s="34">
        <v>0.25096467</v>
      </c>
      <c r="G51" s="34">
        <v>0.18695545</v>
      </c>
      <c r="H51" s="34">
        <v>0.101516</v>
      </c>
      <c r="I51" s="34">
        <v>3.3407205999999998E-9</v>
      </c>
      <c r="J51" s="34">
        <v>4.4940969999999999E-9</v>
      </c>
      <c r="K51" s="34">
        <v>1.8219881E-9</v>
      </c>
      <c r="L51" s="34">
        <v>1.5634981E-9</v>
      </c>
      <c r="M51" s="34">
        <v>1.3395977E-2</v>
      </c>
      <c r="N51" s="34">
        <v>4.6612630000000002E-2</v>
      </c>
      <c r="O51" s="34">
        <v>8.0844609999999997E-2</v>
      </c>
      <c r="P51" s="34">
        <v>0.10789263</v>
      </c>
      <c r="Q51" s="34">
        <v>0.12267673</v>
      </c>
      <c r="R51" s="34">
        <v>0.19390894</v>
      </c>
      <c r="S51" s="35">
        <v>0.16818751000000001</v>
      </c>
      <c r="T51" s="35" t="s">
        <v>193</v>
      </c>
      <c r="U51" s="35" t="s">
        <v>193</v>
      </c>
      <c r="V51" s="35" t="s">
        <v>193</v>
      </c>
      <c r="W51" s="35">
        <v>0.23699376</v>
      </c>
      <c r="X51" s="35">
        <v>0.20828041</v>
      </c>
      <c r="Y51" s="35">
        <v>0.21181558</v>
      </c>
      <c r="Z51" s="35">
        <v>0.24588267999999999</v>
      </c>
      <c r="AA51" s="35">
        <v>0.26886415000000002</v>
      </c>
      <c r="AB51" s="35" t="s">
        <v>193</v>
      </c>
      <c r="AC51" s="36" t="s">
        <v>193</v>
      </c>
      <c r="AD51" s="29" t="s">
        <v>193</v>
      </c>
      <c r="AE51" s="29">
        <v>0.24862297999999999</v>
      </c>
      <c r="AF51" s="29">
        <v>0.25468457</v>
      </c>
      <c r="AG51" s="29">
        <v>0.26192626000000002</v>
      </c>
      <c r="AH51" s="29">
        <v>0.2524226</v>
      </c>
      <c r="AI51" s="29">
        <v>0.25136614000000002</v>
      </c>
      <c r="AJ51" s="29">
        <v>0.25158599999999998</v>
      </c>
      <c r="AL51" s="13">
        <v>-17.791599999999999</v>
      </c>
      <c r="AM51" s="15" t="s">
        <v>108</v>
      </c>
      <c r="AO51" s="2">
        <f>SUM(S48:AB56)/54</f>
        <v>0.22765000259259255</v>
      </c>
      <c r="AP51" s="1">
        <f>((AK51-AK$14)*100)/AK$14</f>
        <v>-100.00000000000001</v>
      </c>
      <c r="AR51" s="15" t="s">
        <v>108</v>
      </c>
      <c r="AS51" s="2"/>
      <c r="AT51" s="1">
        <f>((AO51-AO$14)*100)/AO$14</f>
        <v>-6.9631565938201856</v>
      </c>
    </row>
    <row r="52" spans="1:46" x14ac:dyDescent="0.25">
      <c r="A52" s="29">
        <v>0.24452767</v>
      </c>
      <c r="B52" s="30">
        <v>0.23158952999999999</v>
      </c>
      <c r="C52" s="29" t="s">
        <v>193</v>
      </c>
      <c r="D52" s="29" t="s">
        <v>193</v>
      </c>
      <c r="E52" s="34">
        <v>0.24075176000000001</v>
      </c>
      <c r="F52" s="34">
        <v>0.23142266</v>
      </c>
      <c r="G52" s="34">
        <v>0.21212213999999999</v>
      </c>
      <c r="H52" s="34">
        <v>6.0208156999999998E-2</v>
      </c>
      <c r="I52" s="34">
        <v>2.2697604999999999E-2</v>
      </c>
      <c r="J52" s="34">
        <v>4.5328014000000001E-10</v>
      </c>
      <c r="K52" s="34">
        <v>1.3393858E-9</v>
      </c>
      <c r="L52" s="34">
        <v>1.3016226000000001E-3</v>
      </c>
      <c r="M52" s="34">
        <v>5.6389898000000001E-2</v>
      </c>
      <c r="N52" s="34">
        <v>9.5969990000000005E-2</v>
      </c>
      <c r="O52" s="34">
        <v>0.13940606</v>
      </c>
      <c r="P52" s="34">
        <v>0.17656757000000001</v>
      </c>
      <c r="Q52" s="34">
        <v>0.19996968000000001</v>
      </c>
      <c r="R52" s="34">
        <v>0.26788357000000002</v>
      </c>
      <c r="S52" s="35" t="s">
        <v>193</v>
      </c>
      <c r="T52" s="35" t="s">
        <v>193</v>
      </c>
      <c r="U52" s="35" t="s">
        <v>193</v>
      </c>
      <c r="V52" s="35" t="s">
        <v>193</v>
      </c>
      <c r="W52" s="35">
        <v>0.24703568000000001</v>
      </c>
      <c r="X52" s="35">
        <v>0.24459499000000001</v>
      </c>
      <c r="Y52" s="35">
        <v>0.26741445000000003</v>
      </c>
      <c r="Z52" s="35">
        <v>0.26307532</v>
      </c>
      <c r="AA52" s="35">
        <v>0.26897183000000002</v>
      </c>
      <c r="AB52" s="35" t="s">
        <v>193</v>
      </c>
      <c r="AC52" s="36" t="s">
        <v>193</v>
      </c>
      <c r="AD52" s="29" t="s">
        <v>193</v>
      </c>
      <c r="AE52" s="29">
        <v>0.23535937000000001</v>
      </c>
      <c r="AF52" s="29">
        <v>0.24796908000000001</v>
      </c>
      <c r="AG52" s="29">
        <v>0.25022837999999997</v>
      </c>
      <c r="AH52" s="29">
        <v>0.25029546000000003</v>
      </c>
      <c r="AI52" s="29">
        <v>0.25229436</v>
      </c>
      <c r="AJ52" s="29">
        <v>0.25151210000000002</v>
      </c>
      <c r="AL52" s="13">
        <v>-14.477499999999999</v>
      </c>
      <c r="AM52" s="16" t="s">
        <v>117</v>
      </c>
      <c r="AO52" s="7">
        <f>(SUM(AC43:AJ65)+SUM(A43:D56))/173</f>
        <v>0.2710207720809249</v>
      </c>
      <c r="AP52" s="2">
        <f>((AK52-AK$15)*100)/AK$15</f>
        <v>-100.00000000000001</v>
      </c>
      <c r="AR52" s="16" t="s">
        <v>117</v>
      </c>
      <c r="AS52" s="2"/>
      <c r="AT52" s="1">
        <f>((AO52-AO$15)*100)/AO$15</f>
        <v>-4.6674259914635536</v>
      </c>
    </row>
    <row r="53" spans="1:46" x14ac:dyDescent="0.25">
      <c r="A53" s="29">
        <v>0.25684643000000001</v>
      </c>
      <c r="B53" s="30">
        <v>0.22395383999999999</v>
      </c>
      <c r="C53" s="29" t="s">
        <v>193</v>
      </c>
      <c r="D53" s="29" t="s">
        <v>193</v>
      </c>
      <c r="E53" s="34">
        <v>0.23121876999999999</v>
      </c>
      <c r="F53" s="34">
        <v>0.21885625</v>
      </c>
      <c r="G53" s="34">
        <v>0.20867777000000001</v>
      </c>
      <c r="H53" s="34">
        <v>0.14764991</v>
      </c>
      <c r="I53" s="34">
        <v>2.8545232E-2</v>
      </c>
      <c r="J53" s="34">
        <v>4.0735905999999998E-10</v>
      </c>
      <c r="K53" s="34">
        <v>3.3213177E-10</v>
      </c>
      <c r="L53" s="34">
        <v>5.0955749999999997E-10</v>
      </c>
      <c r="M53" s="34">
        <v>5.2690595E-2</v>
      </c>
      <c r="N53" s="34">
        <v>0.13057087000000001</v>
      </c>
      <c r="O53" s="34">
        <v>0.18861950999999999</v>
      </c>
      <c r="P53" s="34">
        <v>0.23674475</v>
      </c>
      <c r="Q53" s="34">
        <v>0.26671254999999999</v>
      </c>
      <c r="R53" s="34">
        <v>0.26983792000000001</v>
      </c>
      <c r="S53" s="35" t="s">
        <v>193</v>
      </c>
      <c r="T53" s="35" t="s">
        <v>193</v>
      </c>
      <c r="U53" s="35" t="s">
        <v>193</v>
      </c>
      <c r="V53" s="35" t="s">
        <v>193</v>
      </c>
      <c r="W53" s="35">
        <v>0.24944669</v>
      </c>
      <c r="X53" s="35">
        <v>0.26202737999999998</v>
      </c>
      <c r="Y53" s="35">
        <v>0.26103530000000003</v>
      </c>
      <c r="Z53" s="35">
        <v>0.26111420000000002</v>
      </c>
      <c r="AA53" s="35">
        <v>0.26386516999999998</v>
      </c>
      <c r="AB53" s="35" t="s">
        <v>193</v>
      </c>
      <c r="AC53" s="36" t="s">
        <v>193</v>
      </c>
      <c r="AD53" s="29" t="s">
        <v>193</v>
      </c>
      <c r="AE53" s="29">
        <v>0.24896897000000001</v>
      </c>
      <c r="AF53" s="29">
        <v>0.25452468</v>
      </c>
      <c r="AG53" s="29">
        <v>0.23760887999999999</v>
      </c>
      <c r="AH53" s="29">
        <v>0.23908055</v>
      </c>
      <c r="AI53" s="29">
        <v>0.24637414999999999</v>
      </c>
      <c r="AJ53" s="29">
        <v>0.25333899999999998</v>
      </c>
      <c r="AL53" s="13">
        <v>-11.212300000000001</v>
      </c>
      <c r="AM53" t="s">
        <v>118</v>
      </c>
      <c r="AO53" s="2">
        <f>((SUM(A39:Z72)+SUM(AA39:AJ65))/895)</f>
        <v>0.23224406775177722</v>
      </c>
      <c r="AP53" s="2">
        <f>((AK53-AK$16)*100)/AK$16</f>
        <v>-100</v>
      </c>
      <c r="AR53" t="s">
        <v>118</v>
      </c>
      <c r="AT53" s="1">
        <f>((AO53-AO$16)*100)/AO$16</f>
        <v>-4.9731324168496469</v>
      </c>
    </row>
    <row r="54" spans="1:46" x14ac:dyDescent="0.25">
      <c r="A54" s="29">
        <v>0.27248686999999999</v>
      </c>
      <c r="B54" s="30">
        <v>0.2532256</v>
      </c>
      <c r="C54" s="29">
        <v>0.190026</v>
      </c>
      <c r="D54" s="29">
        <v>0.21241415</v>
      </c>
      <c r="E54" s="34">
        <v>0.22445855000000001</v>
      </c>
      <c r="F54" s="34">
        <v>0.21288691000000001</v>
      </c>
      <c r="G54" s="34">
        <v>0.23993210000000001</v>
      </c>
      <c r="H54" s="34">
        <v>0.21188886000000001</v>
      </c>
      <c r="I54" s="34">
        <v>8.3422140000000006E-2</v>
      </c>
      <c r="J54" s="34">
        <v>7.1848065000000003E-2</v>
      </c>
      <c r="K54" s="34">
        <v>2.4400234E-2</v>
      </c>
      <c r="L54" s="34">
        <v>5.0005346999999999E-2</v>
      </c>
      <c r="M54" s="34">
        <v>0.13181010000000001</v>
      </c>
      <c r="N54" s="34">
        <v>0.22702669</v>
      </c>
      <c r="O54" s="34">
        <v>0.25058555999999998</v>
      </c>
      <c r="P54" s="34">
        <v>0.24795046000000001</v>
      </c>
      <c r="Q54" s="34">
        <v>0.24879213</v>
      </c>
      <c r="R54" s="34">
        <v>0.26495447999999999</v>
      </c>
      <c r="S54" s="35" t="s">
        <v>193</v>
      </c>
      <c r="T54" s="35" t="s">
        <v>193</v>
      </c>
      <c r="U54" s="35" t="s">
        <v>193</v>
      </c>
      <c r="V54" s="35" t="s">
        <v>193</v>
      </c>
      <c r="W54" s="35">
        <v>0.22762702000000001</v>
      </c>
      <c r="X54" s="35">
        <v>0.25825431999999998</v>
      </c>
      <c r="Y54" s="35">
        <v>0.26661083000000002</v>
      </c>
      <c r="Z54" s="35">
        <v>0.27654343999999997</v>
      </c>
      <c r="AA54" s="35">
        <v>0.26146510000000001</v>
      </c>
      <c r="AB54" s="35" t="s">
        <v>193</v>
      </c>
      <c r="AC54" s="36" t="s">
        <v>193</v>
      </c>
      <c r="AD54" s="29" t="s">
        <v>193</v>
      </c>
      <c r="AE54" s="29">
        <v>0.24027767999999999</v>
      </c>
      <c r="AF54" s="29">
        <v>0.22753382</v>
      </c>
      <c r="AG54" s="29">
        <v>0.22348560000000001</v>
      </c>
      <c r="AH54" s="29">
        <v>0.23451812999999999</v>
      </c>
      <c r="AI54" s="29">
        <v>0.24301824999999999</v>
      </c>
      <c r="AJ54" s="29">
        <v>0.26310158</v>
      </c>
      <c r="AL54" s="13">
        <v>-7.9836</v>
      </c>
      <c r="AM54" t="s">
        <v>119</v>
      </c>
      <c r="AP54" s="2">
        <f>((AK54-AK$17)*100)/AK$17</f>
        <v>-100</v>
      </c>
      <c r="AR54" t="s">
        <v>119</v>
      </c>
      <c r="AT54" s="1" t="e">
        <f>((AO54-AO$17)*100)/AO$17</f>
        <v>#DIV/0!</v>
      </c>
    </row>
    <row r="55" spans="1:46" x14ac:dyDescent="0.25">
      <c r="A55" s="29">
        <v>0.26659759999999999</v>
      </c>
      <c r="B55" s="30">
        <v>0.21953517</v>
      </c>
      <c r="C55" s="29">
        <v>0.19348425</v>
      </c>
      <c r="D55" s="29">
        <v>0.20535022</v>
      </c>
      <c r="E55" s="34">
        <v>0.19691502999999999</v>
      </c>
      <c r="F55" s="34">
        <v>0.22078300000000001</v>
      </c>
      <c r="G55" s="34">
        <v>0.21484146000000001</v>
      </c>
      <c r="H55" s="34">
        <v>0.20925482000000001</v>
      </c>
      <c r="I55" s="34">
        <v>0.18235288999999999</v>
      </c>
      <c r="J55" s="34">
        <v>0.19033159999999999</v>
      </c>
      <c r="K55" s="34">
        <v>0.20382996</v>
      </c>
      <c r="L55" s="34">
        <v>0.21711709000000001</v>
      </c>
      <c r="M55" s="34">
        <v>0.26708788</v>
      </c>
      <c r="N55" s="34">
        <v>0.23820959</v>
      </c>
      <c r="O55" s="34">
        <v>0.24399538000000001</v>
      </c>
      <c r="P55" s="34">
        <v>0.25483002999999999</v>
      </c>
      <c r="Q55" s="34">
        <v>0.26307140000000001</v>
      </c>
      <c r="R55" s="34">
        <v>0.24845755</v>
      </c>
      <c r="S55" s="35" t="s">
        <v>193</v>
      </c>
      <c r="T55" s="35" t="s">
        <v>193</v>
      </c>
      <c r="U55" s="35" t="s">
        <v>193</v>
      </c>
      <c r="V55" s="35" t="s">
        <v>193</v>
      </c>
      <c r="W55" s="35">
        <v>0.27219655999999998</v>
      </c>
      <c r="X55" s="35">
        <v>0.24180378</v>
      </c>
      <c r="Y55" s="35">
        <v>0.26359009999999999</v>
      </c>
      <c r="Z55" s="35">
        <v>0.28760022000000002</v>
      </c>
      <c r="AA55" s="35">
        <v>0.27869221999999999</v>
      </c>
      <c r="AB55" s="35" t="s">
        <v>193</v>
      </c>
      <c r="AC55" s="36" t="s">
        <v>193</v>
      </c>
      <c r="AD55" s="29" t="s">
        <v>193</v>
      </c>
      <c r="AE55" s="29">
        <v>0.25371854999999999</v>
      </c>
      <c r="AF55" s="29">
        <v>0.22347891</v>
      </c>
      <c r="AG55" s="29">
        <v>0.23915312999999999</v>
      </c>
      <c r="AH55" s="29">
        <v>0.25616094</v>
      </c>
      <c r="AI55" s="29">
        <v>0.25988749999999999</v>
      </c>
      <c r="AJ55" s="29">
        <v>0.25493324000000001</v>
      </c>
      <c r="AL55" s="13">
        <v>-4.7801999999999998</v>
      </c>
      <c r="AM55" t="s">
        <v>120</v>
      </c>
      <c r="AP55" s="2">
        <f>((AK55-AK$18)*100)/AK$18</f>
        <v>-100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193</v>
      </c>
      <c r="B56" s="30" t="s">
        <v>193</v>
      </c>
      <c r="C56" s="29">
        <v>0.178624</v>
      </c>
      <c r="D56" s="29">
        <v>0.19850898</v>
      </c>
      <c r="E56" s="34">
        <v>0.22170836999999999</v>
      </c>
      <c r="F56" s="34">
        <v>0.20382549</v>
      </c>
      <c r="G56" s="34">
        <v>0.22826172</v>
      </c>
      <c r="H56" s="34">
        <v>0.16592976000000001</v>
      </c>
      <c r="I56" s="34">
        <v>0.15086415</v>
      </c>
      <c r="J56" s="34">
        <v>0.15489005</v>
      </c>
      <c r="K56" s="34">
        <v>0.16312404999999999</v>
      </c>
      <c r="L56" s="34">
        <v>0.17089203</v>
      </c>
      <c r="M56" s="34">
        <v>0.20091723</v>
      </c>
      <c r="N56" s="34">
        <v>0.23379974000000001</v>
      </c>
      <c r="O56" s="34">
        <v>0.25521090000000002</v>
      </c>
      <c r="P56" s="34">
        <v>0.23238114000000001</v>
      </c>
      <c r="Q56" s="34">
        <v>0.24849159000000001</v>
      </c>
      <c r="R56" s="34">
        <v>0.25220215000000001</v>
      </c>
      <c r="S56" s="35" t="s">
        <v>193</v>
      </c>
      <c r="T56" s="35" t="s">
        <v>193</v>
      </c>
      <c r="U56" s="35" t="s">
        <v>193</v>
      </c>
      <c r="V56" s="35">
        <v>0.16667539000000001</v>
      </c>
      <c r="W56" s="35">
        <v>0.18670120000000001</v>
      </c>
      <c r="X56" s="35">
        <v>0.19700583999999999</v>
      </c>
      <c r="Y56" s="35">
        <v>0.26321404999999998</v>
      </c>
      <c r="Z56" s="35">
        <v>0.23516266</v>
      </c>
      <c r="AA56" s="35">
        <v>0.26811442000000002</v>
      </c>
      <c r="AB56" s="35" t="s">
        <v>193</v>
      </c>
      <c r="AC56" s="36" t="s">
        <v>193</v>
      </c>
      <c r="AD56" s="29" t="s">
        <v>193</v>
      </c>
      <c r="AE56" s="29">
        <v>0.22999358</v>
      </c>
      <c r="AF56" s="29">
        <v>0.21854931</v>
      </c>
      <c r="AG56" s="29">
        <v>0.25170102999999999</v>
      </c>
      <c r="AH56" s="29">
        <v>0.24234615000000001</v>
      </c>
      <c r="AI56" s="29">
        <v>0.25134044999999999</v>
      </c>
      <c r="AJ56" s="29">
        <v>0.26267560000000001</v>
      </c>
      <c r="AK56" s="19"/>
      <c r="AL56" s="13">
        <v>-1.5918000000000001</v>
      </c>
      <c r="AM56" t="s">
        <v>121</v>
      </c>
      <c r="AO56" s="2">
        <f>SUM(U71:W72)/6</f>
        <v>0.32748640166666665</v>
      </c>
      <c r="AP56" s="2">
        <f>((AK56-AK$19)*100)/AK$19</f>
        <v>-100</v>
      </c>
      <c r="AR56" t="s">
        <v>124</v>
      </c>
      <c r="AT56" s="1">
        <f>((AO56-AO$19)*100)/AO$19</f>
        <v>2.118114830263492</v>
      </c>
    </row>
    <row r="57" spans="1:46" x14ac:dyDescent="0.25">
      <c r="A57" t="s">
        <v>193</v>
      </c>
      <c r="B57" s="37" t="s">
        <v>193</v>
      </c>
      <c r="C57" s="34">
        <v>0.20548621</v>
      </c>
      <c r="D57" s="34">
        <v>0.19819381999999999</v>
      </c>
      <c r="E57" s="34">
        <v>0.19805813999999999</v>
      </c>
      <c r="F57" s="34">
        <v>0.23126107000000001</v>
      </c>
      <c r="G57" s="34">
        <v>0.19447368000000001</v>
      </c>
      <c r="H57" s="34">
        <v>0.17505056999999999</v>
      </c>
      <c r="I57" s="34">
        <v>0.19189229999999999</v>
      </c>
      <c r="J57" s="34">
        <v>0.21048881</v>
      </c>
      <c r="K57" s="34">
        <v>0.20533103</v>
      </c>
      <c r="L57" s="34">
        <v>0.20031479999999999</v>
      </c>
      <c r="M57" s="34">
        <v>0.21283597000000001</v>
      </c>
      <c r="N57" s="34">
        <v>0.23787437</v>
      </c>
      <c r="O57" s="34">
        <v>0.25103550000000002</v>
      </c>
      <c r="P57" s="34">
        <v>0.23034260000000001</v>
      </c>
      <c r="Q57" s="34">
        <v>0.23897776000000001</v>
      </c>
      <c r="R57" s="34">
        <v>0.23692626999999999</v>
      </c>
      <c r="S57" s="35" t="s">
        <v>193</v>
      </c>
      <c r="T57" s="35" t="s">
        <v>193</v>
      </c>
      <c r="U57" s="35" t="s">
        <v>193</v>
      </c>
      <c r="V57" s="35">
        <v>0.23012003</v>
      </c>
      <c r="W57" s="35">
        <v>0.21070299000000001</v>
      </c>
      <c r="X57" s="35">
        <v>0.22195381</v>
      </c>
      <c r="Y57" s="35">
        <v>0.25772485000000001</v>
      </c>
      <c r="Z57" s="35">
        <v>0.23092625</v>
      </c>
      <c r="AA57" s="35">
        <v>0.27445120000000001</v>
      </c>
      <c r="AB57" s="35" t="s">
        <v>193</v>
      </c>
      <c r="AC57" s="36" t="s">
        <v>193</v>
      </c>
      <c r="AD57" s="29" t="s">
        <v>193</v>
      </c>
      <c r="AE57" s="29">
        <v>0.27049436999999998</v>
      </c>
      <c r="AF57" s="29">
        <v>0.23952527000000001</v>
      </c>
      <c r="AG57" s="29">
        <v>0.21912967</v>
      </c>
      <c r="AH57" s="29">
        <v>0.21424008999999999</v>
      </c>
      <c r="AI57" s="29">
        <v>0.22080150000000001</v>
      </c>
      <c r="AJ57" s="29">
        <v>0.23654049999999999</v>
      </c>
      <c r="AL57" s="13">
        <v>1.5918000000000001</v>
      </c>
      <c r="AP57" s="2">
        <f>((AK57-AK$20)*100)/AK$20</f>
        <v>-100</v>
      </c>
    </row>
    <row r="58" spans="1:46" x14ac:dyDescent="0.25">
      <c r="A58" t="s">
        <v>193</v>
      </c>
      <c r="B58" s="37">
        <v>0.20148657</v>
      </c>
      <c r="C58" s="34">
        <v>0.20410565</v>
      </c>
      <c r="D58" s="34">
        <v>0.20344751999999999</v>
      </c>
      <c r="E58" s="34">
        <v>0.18683965999999999</v>
      </c>
      <c r="F58" s="34">
        <v>0.18150433999999999</v>
      </c>
      <c r="G58" s="34">
        <v>0.20577529999999999</v>
      </c>
      <c r="H58" s="34">
        <v>0.24011794</v>
      </c>
      <c r="I58" s="34">
        <v>0.22574405</v>
      </c>
      <c r="J58" s="34">
        <v>0.23191686</v>
      </c>
      <c r="K58" s="34">
        <v>0.23858020999999999</v>
      </c>
      <c r="L58" s="34">
        <v>0.2447733</v>
      </c>
      <c r="M58" s="34">
        <v>0.24374983</v>
      </c>
      <c r="N58" s="34">
        <v>0.24014041999999999</v>
      </c>
      <c r="O58" s="34">
        <v>0.23446979000000001</v>
      </c>
      <c r="P58" s="34">
        <v>0.23459830000000001</v>
      </c>
      <c r="Q58" s="34">
        <v>0.23222685000000001</v>
      </c>
      <c r="R58" s="34">
        <v>0.23433482999999999</v>
      </c>
      <c r="S58" s="35" t="s">
        <v>193</v>
      </c>
      <c r="T58" s="35" t="s">
        <v>193</v>
      </c>
      <c r="U58" s="35">
        <v>0.22482060000000001</v>
      </c>
      <c r="V58" s="35">
        <v>0.23758519</v>
      </c>
      <c r="W58" s="35">
        <v>0.23331776000000001</v>
      </c>
      <c r="X58" s="35">
        <v>0.23549713</v>
      </c>
      <c r="Y58" s="35">
        <v>0.23019333</v>
      </c>
      <c r="Z58" s="35">
        <v>0.24332091</v>
      </c>
      <c r="AA58" s="35">
        <v>0.24457037000000001</v>
      </c>
      <c r="AB58" s="35" t="s">
        <v>193</v>
      </c>
      <c r="AC58" s="36" t="s">
        <v>193</v>
      </c>
      <c r="AD58" s="29" t="s">
        <v>193</v>
      </c>
      <c r="AE58" s="29">
        <v>0.24488597000000001</v>
      </c>
      <c r="AF58" s="29">
        <v>0.22538169</v>
      </c>
      <c r="AG58" s="29">
        <v>0.21825802</v>
      </c>
      <c r="AH58" s="29">
        <v>0.23126996999999999</v>
      </c>
      <c r="AI58" s="29">
        <v>0.22909262999999999</v>
      </c>
      <c r="AJ58" s="29">
        <v>0.25333786000000003</v>
      </c>
      <c r="AL58" s="13">
        <v>4.7801999999999998</v>
      </c>
      <c r="AP58" s="2">
        <f>((AK58-AK$21)*100)/AK$21</f>
        <v>-100</v>
      </c>
    </row>
    <row r="59" spans="1:46" x14ac:dyDescent="0.25">
      <c r="A59" t="s">
        <v>193</v>
      </c>
      <c r="B59" s="37">
        <v>0.20297488999999999</v>
      </c>
      <c r="C59" s="34">
        <v>8.1630415999999997E-2</v>
      </c>
      <c r="D59" s="34">
        <v>7.5066610000000006E-2</v>
      </c>
      <c r="E59" s="34">
        <v>1.5508645999999999E-2</v>
      </c>
      <c r="F59" s="34">
        <v>8.7064269999999999E-2</v>
      </c>
      <c r="G59" s="34">
        <v>0.14333066</v>
      </c>
      <c r="H59" s="34">
        <v>0.19161030000000001</v>
      </c>
      <c r="I59" s="34">
        <v>0.25298396000000001</v>
      </c>
      <c r="J59" s="34">
        <v>0.24229349</v>
      </c>
      <c r="K59" s="34">
        <v>0.23812711</v>
      </c>
      <c r="L59" s="34">
        <v>0.24197460000000001</v>
      </c>
      <c r="M59" s="34">
        <v>0.24508515</v>
      </c>
      <c r="N59" s="34">
        <v>0.24330164000000001</v>
      </c>
      <c r="O59" s="34">
        <v>0.24559792999999999</v>
      </c>
      <c r="P59" s="34">
        <v>0.24798476999999999</v>
      </c>
      <c r="Q59" s="34">
        <v>0.28392318</v>
      </c>
      <c r="R59" s="34">
        <v>0.27971506000000002</v>
      </c>
      <c r="S59" s="35" t="s">
        <v>193</v>
      </c>
      <c r="T59" s="35" t="s">
        <v>193</v>
      </c>
      <c r="U59" s="35">
        <v>0.25942759999999998</v>
      </c>
      <c r="V59" s="35">
        <v>0.24130577</v>
      </c>
      <c r="W59" s="35">
        <v>0.25496814000000001</v>
      </c>
      <c r="X59" s="35">
        <v>0.23536064000000001</v>
      </c>
      <c r="Y59" s="35">
        <v>0.25380944999999999</v>
      </c>
      <c r="Z59" s="35" t="s">
        <v>193</v>
      </c>
      <c r="AA59" s="35" t="s">
        <v>193</v>
      </c>
      <c r="AB59" s="35" t="s">
        <v>193</v>
      </c>
      <c r="AC59" s="36" t="s">
        <v>193</v>
      </c>
      <c r="AD59" s="29" t="s">
        <v>193</v>
      </c>
      <c r="AE59" s="29" t="s">
        <v>193</v>
      </c>
      <c r="AF59" s="29">
        <v>0.25014829999999999</v>
      </c>
      <c r="AG59" s="29">
        <v>0.24529612000000001</v>
      </c>
      <c r="AH59" s="29">
        <v>0.2550328</v>
      </c>
      <c r="AI59" s="29">
        <v>0.25802436000000001</v>
      </c>
      <c r="AJ59" s="29">
        <v>0.21512765</v>
      </c>
      <c r="AL59" s="13">
        <v>7.9836</v>
      </c>
      <c r="AP59" s="2">
        <f>((AK59-AK$22)*100)/AK$22</f>
        <v>-100</v>
      </c>
    </row>
    <row r="60" spans="1:46" x14ac:dyDescent="0.25">
      <c r="A60" t="s">
        <v>193</v>
      </c>
      <c r="B60" s="37">
        <v>0.15708095</v>
      </c>
      <c r="C60" s="34">
        <v>7.6948279999999998E-10</v>
      </c>
      <c r="D60" s="34">
        <v>4.0106360000000001E-2</v>
      </c>
      <c r="E60" s="34">
        <v>2.2707932999999999E-10</v>
      </c>
      <c r="F60" s="34">
        <v>4.6913344999999998E-10</v>
      </c>
      <c r="G60" s="34">
        <v>6.5639614999999998E-2</v>
      </c>
      <c r="H60" s="34">
        <v>6.7885235000000002E-2</v>
      </c>
      <c r="I60" s="34">
        <v>9.9943840000000006E-2</v>
      </c>
      <c r="J60" s="34">
        <v>0.13052312999999999</v>
      </c>
      <c r="K60" s="34">
        <v>0.18510262999999999</v>
      </c>
      <c r="L60" s="34">
        <v>0.19532031999999999</v>
      </c>
      <c r="M60" s="34">
        <v>0.23667537</v>
      </c>
      <c r="N60" s="34">
        <v>0.26270433999999998</v>
      </c>
      <c r="O60" s="34">
        <v>0.26541597</v>
      </c>
      <c r="P60" s="34">
        <v>0.22855318999999999</v>
      </c>
      <c r="Q60" s="34">
        <v>0.24802940000000001</v>
      </c>
      <c r="R60" s="34">
        <v>0.26268904999999998</v>
      </c>
      <c r="S60" s="35" t="s">
        <v>193</v>
      </c>
      <c r="T60" s="35">
        <v>0.24570562000000001</v>
      </c>
      <c r="U60" s="35">
        <v>0.26109153000000002</v>
      </c>
      <c r="V60" s="35">
        <v>0.20801765</v>
      </c>
      <c r="W60" s="35">
        <v>0.22496360000000001</v>
      </c>
      <c r="X60" s="35">
        <v>0.20817712999999999</v>
      </c>
      <c r="Y60" s="35">
        <v>0.14764088</v>
      </c>
      <c r="Z60" s="35" t="s">
        <v>193</v>
      </c>
      <c r="AA60" s="35" t="s">
        <v>193</v>
      </c>
      <c r="AB60" s="35" t="s">
        <v>193</v>
      </c>
      <c r="AC60" s="36" t="s">
        <v>193</v>
      </c>
      <c r="AD60" s="29" t="s">
        <v>193</v>
      </c>
      <c r="AE60" s="29" t="s">
        <v>193</v>
      </c>
      <c r="AF60" s="29">
        <v>0.27257555999999999</v>
      </c>
      <c r="AG60" s="29">
        <v>0.25054353000000001</v>
      </c>
      <c r="AH60" s="29">
        <v>0.24488866000000001</v>
      </c>
      <c r="AI60" s="29">
        <v>0.24951772</v>
      </c>
      <c r="AJ60" s="29">
        <v>0.2338402</v>
      </c>
      <c r="AL60" s="13">
        <v>11.212300000000001</v>
      </c>
      <c r="AP60" s="2">
        <f>((AK60-AK$23)*100)/AK$23</f>
        <v>-100</v>
      </c>
    </row>
    <row r="61" spans="1:46" x14ac:dyDescent="0.25">
      <c r="A61" t="s">
        <v>193</v>
      </c>
      <c r="B61" s="37">
        <v>0.23165949999999999</v>
      </c>
      <c r="C61" s="34">
        <v>2.795864E-2</v>
      </c>
      <c r="D61" s="34">
        <v>7.4625909999999999E-10</v>
      </c>
      <c r="E61" s="34">
        <v>1.9493136E-10</v>
      </c>
      <c r="F61" s="34">
        <v>3.1146805000000001E-10</v>
      </c>
      <c r="G61" s="34">
        <v>1.9347517000000002E-2</v>
      </c>
      <c r="H61" s="34">
        <v>6.4816090000000007E-2</v>
      </c>
      <c r="I61" s="34">
        <v>9.3048199999999998E-2</v>
      </c>
      <c r="J61" s="34">
        <v>0.117677</v>
      </c>
      <c r="K61" s="34">
        <v>0.13823402000000001</v>
      </c>
      <c r="L61" s="34">
        <v>0.15536572000000001</v>
      </c>
      <c r="M61" s="34">
        <v>0.19062524</v>
      </c>
      <c r="N61" s="34">
        <v>0.19987764999999999</v>
      </c>
      <c r="O61" s="34">
        <v>0.20918766999999999</v>
      </c>
      <c r="P61" s="34">
        <v>0.23069176</v>
      </c>
      <c r="Q61" s="34">
        <v>0.27889475000000002</v>
      </c>
      <c r="R61" s="34" t="s">
        <v>193</v>
      </c>
      <c r="S61" s="35">
        <v>0.25043591999999998</v>
      </c>
      <c r="T61" s="35">
        <v>0.21329880000000001</v>
      </c>
      <c r="U61" s="35">
        <v>0.12775010000000001</v>
      </c>
      <c r="V61" s="35">
        <v>0.13899457000000001</v>
      </c>
      <c r="W61" s="35">
        <v>0.14357343</v>
      </c>
      <c r="X61" s="35">
        <v>0.15058914000000001</v>
      </c>
      <c r="Y61" s="35">
        <v>9.8262210000000003E-2</v>
      </c>
      <c r="Z61" s="35" t="s">
        <v>193</v>
      </c>
      <c r="AA61" s="35" t="s">
        <v>193</v>
      </c>
      <c r="AB61" s="35" t="s">
        <v>193</v>
      </c>
      <c r="AC61" s="36" t="s">
        <v>193</v>
      </c>
      <c r="AD61" s="29" t="s">
        <v>193</v>
      </c>
      <c r="AE61" s="29" t="s">
        <v>193</v>
      </c>
      <c r="AF61" s="29">
        <v>0.27328934999999999</v>
      </c>
      <c r="AG61" s="29">
        <v>0.25361299999999998</v>
      </c>
      <c r="AH61" s="29">
        <v>0.27443131999999998</v>
      </c>
      <c r="AI61" s="29">
        <v>0.26803556000000001</v>
      </c>
      <c r="AJ61" s="29">
        <v>0.26419969999999998</v>
      </c>
      <c r="AL61" s="13">
        <v>14.477499999999999</v>
      </c>
      <c r="AP61" s="2">
        <f>((AK61-AK$24)*100)/AK$24</f>
        <v>-100</v>
      </c>
    </row>
    <row r="62" spans="1:46" x14ac:dyDescent="0.25">
      <c r="A62" t="s">
        <v>193</v>
      </c>
      <c r="B62" s="37">
        <v>0.23561973999999999</v>
      </c>
      <c r="C62" s="34">
        <v>0.14975000999999999</v>
      </c>
      <c r="D62" s="34">
        <v>4.3811916999999999E-2</v>
      </c>
      <c r="E62" s="34">
        <v>1.1818912999999999E-9</v>
      </c>
      <c r="F62" s="34">
        <v>1.7289142999999999E-9</v>
      </c>
      <c r="G62" s="34">
        <v>1.4890918499999999E-2</v>
      </c>
      <c r="H62" s="34">
        <v>4.8878949999999997E-2</v>
      </c>
      <c r="I62" s="34">
        <v>7.5223380000000006E-2</v>
      </c>
      <c r="J62" s="34">
        <v>7.7987109999999998E-2</v>
      </c>
      <c r="K62" s="34">
        <v>8.2642740000000006E-2</v>
      </c>
      <c r="L62" s="34">
        <v>0.103347704</v>
      </c>
      <c r="M62" s="34">
        <v>0.13591279000000001</v>
      </c>
      <c r="N62" s="34">
        <v>0.15038487</v>
      </c>
      <c r="O62" s="34">
        <v>0.16894102</v>
      </c>
      <c r="P62" s="38">
        <v>0.24170030000000001</v>
      </c>
      <c r="Q62" s="38" t="s">
        <v>193</v>
      </c>
      <c r="R62" s="38">
        <v>0.27498414999999998</v>
      </c>
      <c r="S62" s="35">
        <v>0.19946</v>
      </c>
      <c r="T62" s="35">
        <v>0.14508544000000001</v>
      </c>
      <c r="U62" s="35">
        <v>9.8079990000000006E-2</v>
      </c>
      <c r="V62" s="35">
        <v>9.9647100000000002E-2</v>
      </c>
      <c r="W62" s="35">
        <v>0.107697345</v>
      </c>
      <c r="X62" s="35">
        <v>9.5899289999999998E-2</v>
      </c>
      <c r="Y62" s="35">
        <v>0.11989147</v>
      </c>
      <c r="Z62" s="35" t="s">
        <v>193</v>
      </c>
      <c r="AA62" s="35" t="s">
        <v>193</v>
      </c>
      <c r="AB62" s="35" t="s">
        <v>193</v>
      </c>
      <c r="AC62" s="36" t="s">
        <v>193</v>
      </c>
      <c r="AD62" s="29" t="s">
        <v>193</v>
      </c>
      <c r="AE62" s="29" t="s">
        <v>193</v>
      </c>
      <c r="AF62" s="29">
        <v>0.2766884</v>
      </c>
      <c r="AG62" s="29">
        <v>0.25984966999999998</v>
      </c>
      <c r="AH62" s="29" t="s">
        <v>193</v>
      </c>
      <c r="AI62" s="29">
        <v>0.27078439999999998</v>
      </c>
      <c r="AJ62" s="29">
        <v>0.26701277000000001</v>
      </c>
      <c r="AL62" s="13">
        <v>17.791599999999999</v>
      </c>
      <c r="AP62" s="2">
        <f>((AK62-AK$25)*100)/AK$25</f>
        <v>-100</v>
      </c>
    </row>
    <row r="63" spans="1:46" x14ac:dyDescent="0.25">
      <c r="A63" t="s">
        <v>193</v>
      </c>
      <c r="B63" s="37">
        <v>0.23484455000000001</v>
      </c>
      <c r="C63" s="34">
        <v>0.18998021000000001</v>
      </c>
      <c r="D63" s="34">
        <v>7.4502595000000005E-2</v>
      </c>
      <c r="E63" s="34">
        <v>3.3587889999999998E-9</v>
      </c>
      <c r="F63" s="34">
        <v>1.7831729000000001E-9</v>
      </c>
      <c r="G63" s="34">
        <v>6.7974779999999998E-9</v>
      </c>
      <c r="H63" s="34">
        <v>3.0576223999999999E-2</v>
      </c>
      <c r="I63" s="34">
        <v>5.1508814E-2</v>
      </c>
      <c r="J63" s="34">
        <v>4.5841537000000002E-2</v>
      </c>
      <c r="K63" s="34">
        <v>4.8049599999999998E-2</v>
      </c>
      <c r="L63" s="34">
        <v>6.8343310000000004E-2</v>
      </c>
      <c r="M63" s="34">
        <v>8.0017039999999998E-2</v>
      </c>
      <c r="N63" s="34">
        <v>6.2232226000000002E-2</v>
      </c>
      <c r="O63" s="34">
        <v>0.10008027</v>
      </c>
      <c r="P63" s="38" t="s">
        <v>193</v>
      </c>
      <c r="Q63" s="38">
        <v>0.26713484999999998</v>
      </c>
      <c r="R63" s="38">
        <v>0.26073042000000002</v>
      </c>
      <c r="S63" s="35">
        <v>0.25277796000000002</v>
      </c>
      <c r="T63" s="35">
        <v>0.15016454000000001</v>
      </c>
      <c r="U63" s="35">
        <v>8.5985930000000002E-2</v>
      </c>
      <c r="V63" s="35">
        <v>8.2708660000000003E-2</v>
      </c>
      <c r="W63" s="35">
        <v>0.101690434</v>
      </c>
      <c r="X63" s="35">
        <v>0.10072498000000001</v>
      </c>
      <c r="Y63" s="35">
        <v>0.16846885</v>
      </c>
      <c r="Z63" s="35" t="s">
        <v>193</v>
      </c>
      <c r="AA63" s="35" t="s">
        <v>193</v>
      </c>
      <c r="AB63" s="35" t="s">
        <v>193</v>
      </c>
      <c r="AC63" s="36" t="s">
        <v>193</v>
      </c>
      <c r="AD63" s="29" t="s">
        <v>193</v>
      </c>
      <c r="AE63" s="29" t="s">
        <v>193</v>
      </c>
      <c r="AF63" s="29">
        <v>0.29807605999999998</v>
      </c>
      <c r="AG63" s="29">
        <v>0.27230660000000001</v>
      </c>
      <c r="AH63" s="29" t="s">
        <v>193</v>
      </c>
      <c r="AI63" s="29" t="s">
        <v>193</v>
      </c>
      <c r="AJ63" s="29" t="s">
        <v>193</v>
      </c>
      <c r="AL63" s="13">
        <v>21.168500000000002</v>
      </c>
      <c r="AP63" s="2">
        <f>((AK63-AK$26)*100)/AK$26</f>
        <v>-100</v>
      </c>
    </row>
    <row r="64" spans="1:46" x14ac:dyDescent="0.25">
      <c r="A64" t="s">
        <v>193</v>
      </c>
      <c r="B64" s="37" t="s">
        <v>193</v>
      </c>
      <c r="C64" s="34">
        <v>0.23089202</v>
      </c>
      <c r="D64" s="34">
        <v>8.5932400000000006E-2</v>
      </c>
      <c r="E64" s="34">
        <v>3.5332584000000002E-9</v>
      </c>
      <c r="F64" s="34">
        <v>2.0688610000000001E-9</v>
      </c>
      <c r="G64" s="34">
        <v>2.5389943000000002E-2</v>
      </c>
      <c r="H64" s="34">
        <v>4.5335180000000003E-2</v>
      </c>
      <c r="I64" s="34">
        <v>5.9993666000000001E-2</v>
      </c>
      <c r="J64" s="34">
        <v>6.1619785000000003E-2</v>
      </c>
      <c r="K64" s="34">
        <v>5.5258057999999999E-2</v>
      </c>
      <c r="L64" s="34">
        <v>6.9766720000000004E-2</v>
      </c>
      <c r="M64" s="34">
        <v>5.5410340000000002E-2</v>
      </c>
      <c r="N64" s="34">
        <v>1.9505147E-2</v>
      </c>
      <c r="O64" s="34">
        <v>8.8164039999999999E-2</v>
      </c>
      <c r="P64" s="38" t="s">
        <v>193</v>
      </c>
      <c r="Q64" s="38">
        <v>0.26829436000000001</v>
      </c>
      <c r="R64" s="38">
        <v>0.25434970000000001</v>
      </c>
      <c r="S64" s="35">
        <v>0.24523173000000001</v>
      </c>
      <c r="T64" s="35">
        <v>0.13744843000000001</v>
      </c>
      <c r="U64" s="35">
        <v>8.4114330000000001E-2</v>
      </c>
      <c r="V64" s="35">
        <v>0.10314018</v>
      </c>
      <c r="W64" s="35">
        <v>0.13466671</v>
      </c>
      <c r="X64" s="35">
        <v>0.13448357999999999</v>
      </c>
      <c r="Y64" s="35">
        <v>0.22269264</v>
      </c>
      <c r="Z64" s="35" t="s">
        <v>193</v>
      </c>
      <c r="AA64" s="35" t="s">
        <v>193</v>
      </c>
      <c r="AB64" s="35" t="s">
        <v>193</v>
      </c>
      <c r="AC64" s="36" t="s">
        <v>193</v>
      </c>
      <c r="AD64" s="29" t="s">
        <v>193</v>
      </c>
      <c r="AE64" s="29" t="s">
        <v>193</v>
      </c>
      <c r="AF64" s="29">
        <v>0.25988729999999999</v>
      </c>
      <c r="AG64" s="29">
        <v>0.28209614999999999</v>
      </c>
      <c r="AH64" s="29" t="s">
        <v>193</v>
      </c>
      <c r="AI64" s="29" t="s">
        <v>193</v>
      </c>
      <c r="AJ64" s="29" t="s">
        <v>193</v>
      </c>
      <c r="AL64" s="13">
        <v>24.624300000000002</v>
      </c>
      <c r="AP64" s="2">
        <f>((AK64-AK$27)*100)/AK$27</f>
        <v>-100</v>
      </c>
    </row>
    <row r="65" spans="1:46" x14ac:dyDescent="0.25">
      <c r="A65" t="s">
        <v>193</v>
      </c>
      <c r="B65" s="37" t="s">
        <v>193</v>
      </c>
      <c r="C65" s="34">
        <v>0.27055654000000001</v>
      </c>
      <c r="D65" s="34">
        <v>0.14082694000000001</v>
      </c>
      <c r="E65" s="34">
        <v>2.0051856E-9</v>
      </c>
      <c r="F65" s="34">
        <v>1.4244481999999999E-10</v>
      </c>
      <c r="G65" s="34">
        <v>1.4338548000000001E-10</v>
      </c>
      <c r="H65" s="34">
        <v>6.3601399999999999E-10</v>
      </c>
      <c r="I65" s="34">
        <v>4.4976505999999999E-2</v>
      </c>
      <c r="J65" s="34">
        <v>5.8241130000000002E-2</v>
      </c>
      <c r="K65" s="34">
        <v>6.2237512000000002E-2</v>
      </c>
      <c r="L65" s="34">
        <v>8.2509369999999999E-2</v>
      </c>
      <c r="M65" s="34">
        <v>8.1115629999999994E-2</v>
      </c>
      <c r="N65" s="34">
        <v>8.0902360000000006E-2</v>
      </c>
      <c r="O65" s="34">
        <v>0.15137754</v>
      </c>
      <c r="P65" s="38" t="s">
        <v>193</v>
      </c>
      <c r="Q65" s="38">
        <v>0.28084170000000003</v>
      </c>
      <c r="R65" s="38">
        <v>0.26590285000000002</v>
      </c>
      <c r="S65" s="35">
        <v>0.27009552999999997</v>
      </c>
      <c r="T65" s="35">
        <v>9.8638970000000006E-2</v>
      </c>
      <c r="U65" s="35">
        <v>7.1997835999999996E-2</v>
      </c>
      <c r="V65" s="35">
        <v>0.107696556</v>
      </c>
      <c r="W65" s="35">
        <v>0.16616747000000001</v>
      </c>
      <c r="X65" s="35">
        <v>0.16978528000000001</v>
      </c>
      <c r="Y65" s="35">
        <v>0.16872319999999999</v>
      </c>
      <c r="Z65" s="35" t="s">
        <v>193</v>
      </c>
      <c r="AA65" s="35" t="s">
        <v>193</v>
      </c>
      <c r="AB65" s="35" t="s">
        <v>193</v>
      </c>
      <c r="AC65" s="36" t="s">
        <v>193</v>
      </c>
      <c r="AD65" s="29" t="s">
        <v>193</v>
      </c>
      <c r="AE65" s="29" t="s">
        <v>193</v>
      </c>
      <c r="AF65" s="29" t="s">
        <v>193</v>
      </c>
      <c r="AG65" s="29" t="s">
        <v>193</v>
      </c>
      <c r="AH65" s="29" t="s">
        <v>193</v>
      </c>
      <c r="AI65" s="29" t="s">
        <v>193</v>
      </c>
      <c r="AJ65" s="29" t="s">
        <v>193</v>
      </c>
      <c r="AL65" s="13">
        <v>28.178599999999999</v>
      </c>
      <c r="AP65" s="2">
        <f>((AK65-AK$28)*100)/AK$28</f>
        <v>-100</v>
      </c>
    </row>
    <row r="66" spans="1:46" x14ac:dyDescent="0.25">
      <c r="A66" s="32" t="s">
        <v>193</v>
      </c>
      <c r="B66" s="39" t="s">
        <v>193</v>
      </c>
      <c r="C66" s="32">
        <v>0.28930178000000001</v>
      </c>
      <c r="D66" s="32">
        <v>0.24261883000000001</v>
      </c>
      <c r="E66" s="32">
        <v>0.23881325</v>
      </c>
      <c r="F66" s="32">
        <v>0.25015858000000002</v>
      </c>
      <c r="G66" s="32">
        <v>0.26015735000000001</v>
      </c>
      <c r="H66" s="32">
        <v>0.27483982000000001</v>
      </c>
      <c r="I66" s="32">
        <v>0.26693719999999999</v>
      </c>
      <c r="J66" s="32">
        <v>0.2165048</v>
      </c>
      <c r="K66" s="32">
        <v>0.14669019999999999</v>
      </c>
      <c r="L66" s="32">
        <v>9.8118189999999994E-2</v>
      </c>
      <c r="M66" s="32">
        <v>0.11903553</v>
      </c>
      <c r="N66" s="32">
        <v>0.18519351000000001</v>
      </c>
      <c r="O66" s="32">
        <v>0.2523455</v>
      </c>
      <c r="P66" s="32" t="s">
        <v>193</v>
      </c>
      <c r="Q66" s="32" t="s">
        <v>193</v>
      </c>
      <c r="R66" s="32" t="s">
        <v>193</v>
      </c>
      <c r="S66" s="33">
        <v>0.28288524999999998</v>
      </c>
      <c r="T66" s="33">
        <v>0.25536330000000002</v>
      </c>
      <c r="U66" s="33">
        <v>0.24966508000000001</v>
      </c>
      <c r="V66" s="33">
        <v>0.21943695999999999</v>
      </c>
      <c r="W66" s="33">
        <v>0.13691950999999999</v>
      </c>
      <c r="X66" s="33">
        <v>0.22114650999999999</v>
      </c>
      <c r="Y66" s="33">
        <v>0.18071243000000001</v>
      </c>
      <c r="Z66" s="33" t="s">
        <v>193</v>
      </c>
      <c r="AA66" s="40" t="s">
        <v>193</v>
      </c>
      <c r="AB66" s="40">
        <v>1.0604226E-10</v>
      </c>
      <c r="AC66" s="40">
        <v>6.3070309999999996E-10</v>
      </c>
      <c r="AD66" s="40" t="s">
        <v>193</v>
      </c>
      <c r="AE66" s="40" t="s">
        <v>193</v>
      </c>
      <c r="AF66" s="40" t="s">
        <v>193</v>
      </c>
      <c r="AG66" s="40" t="s">
        <v>193</v>
      </c>
      <c r="AH66" s="40" t="s">
        <v>193</v>
      </c>
      <c r="AI66" s="40" t="s">
        <v>193</v>
      </c>
      <c r="AJ66" s="40" t="s">
        <v>193</v>
      </c>
      <c r="AL66" s="1">
        <v>31.855</v>
      </c>
      <c r="AP66" s="2">
        <f>((AK66-AK$29)*100)/AK$29</f>
        <v>-99.999999999999986</v>
      </c>
    </row>
    <row r="67" spans="1:46" x14ac:dyDescent="0.25">
      <c r="A67" s="31" t="s">
        <v>193</v>
      </c>
      <c r="B67" s="41" t="s">
        <v>193</v>
      </c>
      <c r="C67" s="31" t="s">
        <v>193</v>
      </c>
      <c r="D67" s="31">
        <v>0.28827629999999999</v>
      </c>
      <c r="E67" s="31">
        <v>0.28448196999999997</v>
      </c>
      <c r="F67" s="31">
        <v>0.28660059999999998</v>
      </c>
      <c r="G67" s="31">
        <v>0.29500700000000002</v>
      </c>
      <c r="H67" s="31">
        <v>0.30579529999999999</v>
      </c>
      <c r="I67" s="31">
        <v>0.31674245000000001</v>
      </c>
      <c r="J67" s="31">
        <v>0.32363649999999999</v>
      </c>
      <c r="K67" s="31">
        <v>0.32051540000000001</v>
      </c>
      <c r="L67" s="31">
        <v>0.3162259</v>
      </c>
      <c r="M67" s="31">
        <v>0.27749311999999998</v>
      </c>
      <c r="N67" s="31">
        <v>0.25165283999999999</v>
      </c>
      <c r="O67" s="31" t="s">
        <v>193</v>
      </c>
      <c r="P67" s="31" t="s">
        <v>193</v>
      </c>
      <c r="Q67" s="31" t="s">
        <v>193</v>
      </c>
      <c r="R67" s="31" t="s">
        <v>193</v>
      </c>
      <c r="S67" s="33">
        <v>0.32305032</v>
      </c>
      <c r="T67" s="33">
        <v>0.30469449999999998</v>
      </c>
      <c r="U67" s="33">
        <v>0.29736190000000001</v>
      </c>
      <c r="V67" s="33">
        <v>0.30606925000000001</v>
      </c>
      <c r="W67" s="33">
        <v>0.31703125999999998</v>
      </c>
      <c r="X67" s="33">
        <v>0.3120521</v>
      </c>
      <c r="Y67" s="33">
        <v>0.29305986000000001</v>
      </c>
      <c r="Z67" s="33">
        <v>0.19536811000000001</v>
      </c>
      <c r="AA67" s="40">
        <v>0.111129746</v>
      </c>
      <c r="AB67" s="40">
        <v>2.5478829999999998E-9</v>
      </c>
      <c r="AC67" s="40">
        <v>1.0288924999999999E-9</v>
      </c>
      <c r="AD67" s="40">
        <v>1.247134E-10</v>
      </c>
      <c r="AE67" s="40" t="s">
        <v>193</v>
      </c>
      <c r="AF67" s="40" t="s">
        <v>193</v>
      </c>
      <c r="AG67" s="40" t="s">
        <v>193</v>
      </c>
      <c r="AH67" s="40" t="s">
        <v>193</v>
      </c>
      <c r="AI67" s="40" t="s">
        <v>193</v>
      </c>
      <c r="AJ67" s="40" t="s">
        <v>193</v>
      </c>
      <c r="AL67" s="1">
        <v>35.685299999999998</v>
      </c>
      <c r="AP67" s="2">
        <f>((AK67-AK$30)*100)/AK$30</f>
        <v>-100</v>
      </c>
    </row>
    <row r="68" spans="1:46" x14ac:dyDescent="0.25">
      <c r="A68" s="31" t="s">
        <v>193</v>
      </c>
      <c r="B68" s="41" t="s">
        <v>193</v>
      </c>
      <c r="C68" s="31" t="s">
        <v>193</v>
      </c>
      <c r="D68" s="31">
        <v>0.33548256999999998</v>
      </c>
      <c r="E68" s="31">
        <v>0.31521663</v>
      </c>
      <c r="F68" s="31">
        <v>0.31914981999999997</v>
      </c>
      <c r="G68" s="31">
        <v>0.32240024</v>
      </c>
      <c r="H68" s="31">
        <v>0.32657027</v>
      </c>
      <c r="I68" s="31">
        <v>0.33477488</v>
      </c>
      <c r="J68" s="31">
        <v>0.34245409999999998</v>
      </c>
      <c r="K68" s="31">
        <v>0.34887194999999999</v>
      </c>
      <c r="L68" s="31">
        <v>0.35368142000000002</v>
      </c>
      <c r="M68" s="31">
        <v>0.34369843999999999</v>
      </c>
      <c r="N68" s="31">
        <v>0.29002684000000001</v>
      </c>
      <c r="O68" s="31" t="s">
        <v>193</v>
      </c>
      <c r="P68" s="31" t="s">
        <v>193</v>
      </c>
      <c r="Q68" s="31" t="s">
        <v>193</v>
      </c>
      <c r="R68" s="31" t="s">
        <v>193</v>
      </c>
      <c r="S68" s="33">
        <v>0.34722644000000003</v>
      </c>
      <c r="T68" s="33">
        <v>0.33859460000000002</v>
      </c>
      <c r="U68" s="33">
        <v>0.33400809999999997</v>
      </c>
      <c r="V68" s="33">
        <v>0.32930356</v>
      </c>
      <c r="W68" s="33">
        <v>0.33553976000000002</v>
      </c>
      <c r="X68" s="33">
        <v>0.34623143000000001</v>
      </c>
      <c r="Y68" s="33">
        <v>0.32558422999999997</v>
      </c>
      <c r="Z68" s="33" t="s">
        <v>193</v>
      </c>
      <c r="AA68" s="40">
        <v>7.2163305999999997E-2</v>
      </c>
      <c r="AB68" s="40">
        <v>3.5324612E-9</v>
      </c>
      <c r="AC68" s="40" t="s">
        <v>193</v>
      </c>
      <c r="AD68" s="40" t="s">
        <v>193</v>
      </c>
      <c r="AE68" s="40" t="s">
        <v>193</v>
      </c>
      <c r="AF68" s="40" t="s">
        <v>193</v>
      </c>
      <c r="AG68" s="40" t="s">
        <v>193</v>
      </c>
      <c r="AH68" s="40" t="s">
        <v>193</v>
      </c>
      <c r="AI68" s="40" t="s">
        <v>193</v>
      </c>
      <c r="AJ68" s="40" t="s">
        <v>193</v>
      </c>
      <c r="AL68" s="1">
        <v>39.709000000000003</v>
      </c>
      <c r="AP68" s="2">
        <f>((AK68-AK$31)*100)/AK$31</f>
        <v>-100</v>
      </c>
    </row>
    <row r="69" spans="1:46" x14ac:dyDescent="0.25">
      <c r="A69" s="31" t="s">
        <v>193</v>
      </c>
      <c r="B69" s="41" t="s">
        <v>193</v>
      </c>
      <c r="C69" s="31" t="s">
        <v>193</v>
      </c>
      <c r="D69" s="31">
        <v>0.35859224000000001</v>
      </c>
      <c r="E69" s="31">
        <v>0.34914993999999999</v>
      </c>
      <c r="F69" s="31">
        <v>0.34662280000000001</v>
      </c>
      <c r="G69" s="31">
        <v>0.34995735</v>
      </c>
      <c r="H69" s="31">
        <v>0.35291331999999997</v>
      </c>
      <c r="I69" s="31">
        <v>0.35404044000000001</v>
      </c>
      <c r="J69" s="31">
        <v>0.35965076000000001</v>
      </c>
      <c r="K69" s="31">
        <v>0.36530214999999999</v>
      </c>
      <c r="L69" s="31">
        <v>0.37098597999999999</v>
      </c>
      <c r="M69" s="31">
        <v>0.3692819</v>
      </c>
      <c r="N69" s="31">
        <v>0.32910050000000002</v>
      </c>
      <c r="O69" s="31" t="s">
        <v>193</v>
      </c>
      <c r="P69" s="31" t="s">
        <v>193</v>
      </c>
      <c r="Q69" s="31" t="s">
        <v>193</v>
      </c>
      <c r="R69" s="31" t="s">
        <v>193</v>
      </c>
      <c r="S69" s="33" t="s">
        <v>193</v>
      </c>
      <c r="T69" s="33">
        <v>0.37232143000000001</v>
      </c>
      <c r="U69" s="33">
        <v>0.35970020000000003</v>
      </c>
      <c r="V69" s="33">
        <v>0.36037441999999997</v>
      </c>
      <c r="W69" s="33">
        <v>0.35636701999999998</v>
      </c>
      <c r="X69" s="33">
        <v>0.36367774000000003</v>
      </c>
      <c r="Y69" s="33">
        <v>0.3562398</v>
      </c>
      <c r="Z69" s="33">
        <v>0.34859538000000001</v>
      </c>
      <c r="AA69" s="40" t="s">
        <v>193</v>
      </c>
      <c r="AB69" s="40" t="s">
        <v>193</v>
      </c>
      <c r="AC69" s="40" t="s">
        <v>193</v>
      </c>
      <c r="AD69" s="40" t="s">
        <v>193</v>
      </c>
      <c r="AE69" s="40" t="s">
        <v>193</v>
      </c>
      <c r="AF69" s="40" t="s">
        <v>193</v>
      </c>
      <c r="AG69" s="40" t="s">
        <v>193</v>
      </c>
      <c r="AH69" s="40" t="s">
        <v>193</v>
      </c>
      <c r="AI69" s="40" t="s">
        <v>193</v>
      </c>
      <c r="AJ69" s="40" t="s">
        <v>193</v>
      </c>
      <c r="AL69" s="1">
        <v>43.982999999999997</v>
      </c>
      <c r="AP69" s="2">
        <f>((AK69-AK$32)*100)/AK$32</f>
        <v>-100.00000000000001</v>
      </c>
    </row>
    <row r="70" spans="1:46" x14ac:dyDescent="0.25">
      <c r="A70" s="31" t="s">
        <v>193</v>
      </c>
      <c r="B70" s="41" t="s">
        <v>193</v>
      </c>
      <c r="C70" s="31" t="s">
        <v>193</v>
      </c>
      <c r="D70" s="31" t="s">
        <v>193</v>
      </c>
      <c r="E70" s="31">
        <v>0.38250685000000001</v>
      </c>
      <c r="F70" s="31">
        <v>0.37923256</v>
      </c>
      <c r="G70" s="31">
        <v>0.37903976</v>
      </c>
      <c r="H70" s="31">
        <v>0.37851210000000002</v>
      </c>
      <c r="I70" s="31">
        <v>0.37767731999999998</v>
      </c>
      <c r="J70" s="31">
        <v>0.37719277000000001</v>
      </c>
      <c r="K70" s="31">
        <v>0.38069424000000002</v>
      </c>
      <c r="L70" s="31">
        <v>0.38131367999999999</v>
      </c>
      <c r="M70" s="31">
        <v>0.38564214000000002</v>
      </c>
      <c r="N70" s="31">
        <v>0.31092584000000001</v>
      </c>
      <c r="O70" s="31" t="s">
        <v>193</v>
      </c>
      <c r="P70" s="31" t="s">
        <v>193</v>
      </c>
      <c r="Q70" s="31" t="s">
        <v>193</v>
      </c>
      <c r="R70" s="31" t="s">
        <v>193</v>
      </c>
      <c r="S70" s="33" t="s">
        <v>193</v>
      </c>
      <c r="T70" s="33" t="s">
        <v>193</v>
      </c>
      <c r="U70" s="33">
        <v>0.37797906999999997</v>
      </c>
      <c r="V70" s="33">
        <v>0.37427240000000001</v>
      </c>
      <c r="W70" s="33">
        <v>0.35901716</v>
      </c>
      <c r="X70" s="33">
        <v>0.36056896999999999</v>
      </c>
      <c r="Y70" s="33">
        <v>0.34581332999999997</v>
      </c>
      <c r="Z70" s="33">
        <v>0.33035573000000001</v>
      </c>
      <c r="AA70" s="40" t="s">
        <v>193</v>
      </c>
      <c r="AB70" s="40" t="s">
        <v>193</v>
      </c>
      <c r="AC70" s="40" t="s">
        <v>193</v>
      </c>
      <c r="AD70" s="40" t="s">
        <v>193</v>
      </c>
      <c r="AE70" s="40" t="s">
        <v>193</v>
      </c>
      <c r="AF70" s="40" t="s">
        <v>193</v>
      </c>
      <c r="AG70" s="40" t="s">
        <v>193</v>
      </c>
      <c r="AH70" s="40" t="s">
        <v>193</v>
      </c>
      <c r="AI70" s="40" t="s">
        <v>193</v>
      </c>
      <c r="AJ70" s="40" t="s">
        <v>193</v>
      </c>
      <c r="AL70" s="1">
        <v>48.590400000000002</v>
      </c>
      <c r="AP70" s="2">
        <f>((AK70-AK$33)*100)/AK$33</f>
        <v>-100</v>
      </c>
    </row>
    <row r="71" spans="1:46" x14ac:dyDescent="0.25">
      <c r="A71" s="27" t="s">
        <v>193</v>
      </c>
      <c r="B71" s="28" t="s">
        <v>193</v>
      </c>
      <c r="C71" s="27" t="s">
        <v>193</v>
      </c>
      <c r="D71" s="27" t="s">
        <v>193</v>
      </c>
      <c r="E71" s="27">
        <v>0.42472791999999998</v>
      </c>
      <c r="F71" s="27">
        <v>0.43455157</v>
      </c>
      <c r="G71" s="27">
        <v>0.42236915000000003</v>
      </c>
      <c r="H71" s="27">
        <v>0.40949901999999999</v>
      </c>
      <c r="I71" s="27">
        <v>0.42315063000000003</v>
      </c>
      <c r="J71" s="27">
        <v>0.42478883000000001</v>
      </c>
      <c r="K71" s="27">
        <v>0.39627426999999998</v>
      </c>
      <c r="L71" s="27">
        <v>0.38595867</v>
      </c>
      <c r="M71" s="27">
        <v>0.30912095000000001</v>
      </c>
      <c r="N71" s="27" t="s">
        <v>193</v>
      </c>
      <c r="O71" s="27" t="s">
        <v>193</v>
      </c>
      <c r="P71" s="27" t="s">
        <v>193</v>
      </c>
      <c r="Q71" s="27" t="s">
        <v>193</v>
      </c>
      <c r="R71" s="27" t="s">
        <v>193</v>
      </c>
      <c r="S71" s="27" t="s">
        <v>193</v>
      </c>
      <c r="T71" s="27" t="s">
        <v>193</v>
      </c>
      <c r="U71" s="27">
        <v>0.34093206999999998</v>
      </c>
      <c r="V71" s="27">
        <v>0.35634014000000003</v>
      </c>
      <c r="W71" s="27">
        <v>0.32565614999999998</v>
      </c>
      <c r="X71" s="27">
        <v>0.31288939999999998</v>
      </c>
      <c r="Y71" s="27">
        <v>0.30628315</v>
      </c>
      <c r="Z71" s="27" t="s">
        <v>193</v>
      </c>
      <c r="AA71" s="27" t="s">
        <v>193</v>
      </c>
      <c r="AB71" s="27" t="s">
        <v>193</v>
      </c>
      <c r="AC71" s="27" t="s">
        <v>193</v>
      </c>
      <c r="AD71" s="27" t="s">
        <v>193</v>
      </c>
      <c r="AE71" s="27" t="s">
        <v>193</v>
      </c>
      <c r="AF71" s="27" t="s">
        <v>193</v>
      </c>
      <c r="AG71" s="27" t="s">
        <v>193</v>
      </c>
      <c r="AH71" s="27" t="s">
        <v>193</v>
      </c>
      <c r="AI71" s="27" t="s">
        <v>193</v>
      </c>
      <c r="AJ71" s="27" t="s">
        <v>193</v>
      </c>
      <c r="AL71" s="21">
        <v>53.663899999999998</v>
      </c>
      <c r="AP71" s="2">
        <f>((AK71-AK$34)*100)/AK$34</f>
        <v>-100</v>
      </c>
    </row>
    <row r="72" spans="1:46" x14ac:dyDescent="0.25">
      <c r="A72" s="27" t="s">
        <v>193</v>
      </c>
      <c r="B72" s="28" t="s">
        <v>193</v>
      </c>
      <c r="C72" s="27" t="s">
        <v>193</v>
      </c>
      <c r="D72" s="27" t="s">
        <v>193</v>
      </c>
      <c r="E72" s="27" t="s">
        <v>193</v>
      </c>
      <c r="F72" s="27" t="s">
        <v>193</v>
      </c>
      <c r="G72" s="27">
        <v>0.28944278000000001</v>
      </c>
      <c r="H72" s="27">
        <v>0.29181774999999999</v>
      </c>
      <c r="I72" s="27">
        <v>0.29361627000000001</v>
      </c>
      <c r="J72" s="27">
        <v>0.41540949999999999</v>
      </c>
      <c r="K72" s="27">
        <v>0.27451829999999999</v>
      </c>
      <c r="L72" s="27">
        <v>0.18979489999999999</v>
      </c>
      <c r="M72" s="27" t="s">
        <v>193</v>
      </c>
      <c r="N72" s="27" t="s">
        <v>193</v>
      </c>
      <c r="O72" s="27" t="s">
        <v>193</v>
      </c>
      <c r="P72" s="27" t="s">
        <v>193</v>
      </c>
      <c r="Q72" s="27" t="s">
        <v>193</v>
      </c>
      <c r="R72" s="27" t="s">
        <v>193</v>
      </c>
      <c r="S72" s="27" t="s">
        <v>193</v>
      </c>
      <c r="T72" s="27" t="s">
        <v>193</v>
      </c>
      <c r="U72" s="27">
        <v>0.31869987</v>
      </c>
      <c r="V72" s="27">
        <v>0.35264911999999998</v>
      </c>
      <c r="W72" s="27">
        <v>0.27064105999999999</v>
      </c>
      <c r="X72" s="27">
        <v>0.30800125</v>
      </c>
      <c r="Y72" s="27">
        <v>0.27689399999999997</v>
      </c>
      <c r="Z72" s="27">
        <v>0.3754304</v>
      </c>
      <c r="AA72" s="27" t="s">
        <v>193</v>
      </c>
      <c r="AB72" s="27" t="s">
        <v>193</v>
      </c>
      <c r="AC72" s="27" t="s">
        <v>193</v>
      </c>
      <c r="AD72" s="27" t="s">
        <v>193</v>
      </c>
      <c r="AE72" s="27" t="s">
        <v>193</v>
      </c>
      <c r="AF72" s="27" t="s">
        <v>193</v>
      </c>
      <c r="AG72" s="27" t="s">
        <v>193</v>
      </c>
      <c r="AH72" s="27" t="s">
        <v>193</v>
      </c>
      <c r="AI72" s="27" t="s">
        <v>193</v>
      </c>
      <c r="AJ72" s="27" t="s">
        <v>193</v>
      </c>
      <c r="AL72" s="9">
        <v>59.441600000000001</v>
      </c>
      <c r="AP72" s="2">
        <f>((AK72-AK$35)*100)/AK$35</f>
        <v>-100</v>
      </c>
    </row>
    <row r="73" spans="1:46" x14ac:dyDescent="0.25">
      <c r="A73" s="25" t="s">
        <v>193</v>
      </c>
      <c r="B73" s="26" t="s">
        <v>193</v>
      </c>
      <c r="C73" s="25" t="s">
        <v>193</v>
      </c>
      <c r="D73" s="25" t="s">
        <v>193</v>
      </c>
      <c r="E73" s="25" t="s">
        <v>193</v>
      </c>
      <c r="F73" s="25" t="s">
        <v>193</v>
      </c>
      <c r="G73" s="25" t="s">
        <v>193</v>
      </c>
      <c r="H73" s="25" t="s">
        <v>193</v>
      </c>
      <c r="I73" s="25" t="s">
        <v>193</v>
      </c>
      <c r="J73" s="25">
        <v>0.22108994000000001</v>
      </c>
      <c r="K73" s="25" t="s">
        <v>193</v>
      </c>
      <c r="L73" s="25" t="s">
        <v>193</v>
      </c>
      <c r="M73" s="25" t="s">
        <v>193</v>
      </c>
      <c r="N73" s="25" t="s">
        <v>193</v>
      </c>
      <c r="O73" s="25" t="s">
        <v>193</v>
      </c>
      <c r="P73" s="25" t="s">
        <v>193</v>
      </c>
      <c r="Q73" s="25" t="s">
        <v>193</v>
      </c>
      <c r="R73" s="25" t="s">
        <v>193</v>
      </c>
      <c r="S73" s="25" t="s">
        <v>193</v>
      </c>
      <c r="T73" s="25">
        <v>0.21140048</v>
      </c>
      <c r="U73" s="25">
        <v>0.28408464999999999</v>
      </c>
      <c r="V73" s="25" t="s">
        <v>193</v>
      </c>
      <c r="W73" s="25" t="s">
        <v>193</v>
      </c>
      <c r="X73" s="25">
        <v>1.3510257000000001E-4</v>
      </c>
      <c r="Y73" s="25">
        <v>0.15818695999999999</v>
      </c>
      <c r="Z73" s="25">
        <v>0.16455865</v>
      </c>
      <c r="AA73" s="25">
        <v>0.16465256</v>
      </c>
      <c r="AB73" s="25">
        <v>0.16110050000000001</v>
      </c>
      <c r="AC73" s="25" t="s">
        <v>193</v>
      </c>
      <c r="AD73" s="25" t="s">
        <v>193</v>
      </c>
      <c r="AE73" s="25" t="s">
        <v>193</v>
      </c>
      <c r="AF73" s="25" t="s">
        <v>193</v>
      </c>
      <c r="AG73" s="25" t="s">
        <v>193</v>
      </c>
      <c r="AH73" s="25" t="s">
        <v>193</v>
      </c>
      <c r="AI73" s="25" t="s">
        <v>193</v>
      </c>
      <c r="AJ73" s="25" t="s">
        <v>193</v>
      </c>
      <c r="AL73" s="4">
        <v>66.4435</v>
      </c>
      <c r="AP73" s="22">
        <f>((AK73-AK$36)*100)/AK$36</f>
        <v>-99.999999999999986</v>
      </c>
    </row>
    <row r="74" spans="1:46" x14ac:dyDescent="0.25">
      <c r="A74" s="25">
        <v>2.8313740000000001E-8</v>
      </c>
      <c r="B74" s="26">
        <v>1.6198439999999999E-8</v>
      </c>
      <c r="C74" s="25">
        <v>2.1049392000000001E-8</v>
      </c>
      <c r="D74" s="25">
        <v>2.2593012E-8</v>
      </c>
      <c r="E74" s="25">
        <v>1.8860392000000001E-8</v>
      </c>
      <c r="F74" s="25">
        <v>1.6789038000000001E-8</v>
      </c>
      <c r="G74" s="25">
        <v>1.6134275999999999E-8</v>
      </c>
      <c r="H74" s="25">
        <v>1.5857642E-8</v>
      </c>
      <c r="I74" s="25">
        <v>1.541715E-8</v>
      </c>
      <c r="J74" s="25">
        <v>1.5550372E-8</v>
      </c>
      <c r="K74" s="25">
        <v>1.3950747999999999E-8</v>
      </c>
      <c r="L74" s="25">
        <v>1.208118E-8</v>
      </c>
      <c r="M74" s="25">
        <v>1.1609750999999999E-8</v>
      </c>
      <c r="N74" s="25">
        <v>1.0425718E-8</v>
      </c>
      <c r="O74" s="25">
        <v>1.5898531999999999E-8</v>
      </c>
      <c r="P74" s="25">
        <v>1.9784352E-8</v>
      </c>
      <c r="Q74" s="25">
        <v>2.2573667000000001E-8</v>
      </c>
      <c r="R74" s="25">
        <v>2.2839727E-8</v>
      </c>
      <c r="S74" s="25">
        <v>3.582621E-8</v>
      </c>
      <c r="T74" s="25">
        <v>1.4202198999999999E-7</v>
      </c>
      <c r="U74" s="25" t="s">
        <v>193</v>
      </c>
      <c r="V74" s="25" t="s">
        <v>193</v>
      </c>
      <c r="W74" s="25" t="s">
        <v>193</v>
      </c>
      <c r="X74" s="25" t="s">
        <v>193</v>
      </c>
      <c r="Y74" s="25">
        <v>2.2066134E-8</v>
      </c>
      <c r="Z74" s="25">
        <v>9.6007156000000004E-8</v>
      </c>
      <c r="AA74" s="25">
        <v>8.1422290000000006E-8</v>
      </c>
      <c r="AB74" s="25">
        <v>2.5593004999999999E-2</v>
      </c>
      <c r="AC74" s="25">
        <v>9.9767520000000002E-4</v>
      </c>
      <c r="AD74" s="25">
        <v>3.7105650000000002E-8</v>
      </c>
      <c r="AE74" s="25">
        <v>7.1260420000000006E-8</v>
      </c>
      <c r="AF74" s="25">
        <v>3.5751697000000001E-8</v>
      </c>
      <c r="AG74" s="25">
        <v>2.4001135000000001E-8</v>
      </c>
      <c r="AH74" s="25">
        <v>3.4739844999999999E-8</v>
      </c>
      <c r="AI74" s="25">
        <v>3.7471030000000001E-8</v>
      </c>
      <c r="AJ74" s="25">
        <v>2.7691145E-8</v>
      </c>
      <c r="AL74" s="4">
        <v>76.463800000000006</v>
      </c>
      <c r="AP74" s="22">
        <f>((AK74-AK$37)*100)/AK$37</f>
        <v>-100</v>
      </c>
    </row>
    <row r="75" spans="1:46" x14ac:dyDescent="0.25">
      <c r="A75" t="s">
        <v>73</v>
      </c>
      <c r="AK75" s="17">
        <f>SUM(A39:AJ72)/867</f>
        <v>0.23995586354995502</v>
      </c>
      <c r="AL75" s="4"/>
      <c r="AP75" s="23">
        <f>((AK75-AK$38)*100)/AK$38</f>
        <v>6.97022120676385</v>
      </c>
      <c r="AQ75" s="24" t="s">
        <v>125</v>
      </c>
    </row>
    <row r="76" spans="1:46" x14ac:dyDescent="0.25">
      <c r="A76" s="25" t="s">
        <v>193</v>
      </c>
      <c r="B76" s="26" t="s">
        <v>193</v>
      </c>
      <c r="C76" s="25" t="s">
        <v>193</v>
      </c>
      <c r="D76" s="25" t="s">
        <v>193</v>
      </c>
      <c r="E76" s="25" t="s">
        <v>193</v>
      </c>
      <c r="F76" s="25" t="s">
        <v>193</v>
      </c>
      <c r="G76" s="25" t="s">
        <v>193</v>
      </c>
      <c r="H76" s="25" t="s">
        <v>193</v>
      </c>
      <c r="I76" s="25" t="s">
        <v>193</v>
      </c>
      <c r="J76" s="25" t="s">
        <v>193</v>
      </c>
      <c r="K76" s="25" t="s">
        <v>193</v>
      </c>
      <c r="L76" s="25" t="s">
        <v>193</v>
      </c>
      <c r="M76" s="25" t="s">
        <v>193</v>
      </c>
      <c r="N76" s="25" t="s">
        <v>193</v>
      </c>
      <c r="O76" s="25" t="s">
        <v>193</v>
      </c>
      <c r="P76" s="25" t="s">
        <v>193</v>
      </c>
      <c r="Q76" s="25" t="s">
        <v>193</v>
      </c>
      <c r="R76" s="25" t="s">
        <v>193</v>
      </c>
      <c r="S76" s="25" t="s">
        <v>193</v>
      </c>
      <c r="T76" s="25" t="s">
        <v>193</v>
      </c>
      <c r="U76" s="25" t="s">
        <v>193</v>
      </c>
      <c r="V76" s="25" t="s">
        <v>193</v>
      </c>
      <c r="W76" s="25" t="s">
        <v>193</v>
      </c>
      <c r="X76" s="25" t="s">
        <v>193</v>
      </c>
      <c r="Y76" s="25" t="s">
        <v>193</v>
      </c>
      <c r="Z76" s="25" t="s">
        <v>193</v>
      </c>
      <c r="AA76" s="25" t="s">
        <v>193</v>
      </c>
      <c r="AB76" s="25" t="s">
        <v>193</v>
      </c>
      <c r="AC76" s="25" t="s">
        <v>193</v>
      </c>
      <c r="AD76" s="25" t="s">
        <v>193</v>
      </c>
      <c r="AE76" s="25" t="s">
        <v>193</v>
      </c>
      <c r="AF76" s="25" t="s">
        <v>193</v>
      </c>
      <c r="AG76" s="25" t="s">
        <v>193</v>
      </c>
      <c r="AH76" s="25" t="s">
        <v>193</v>
      </c>
      <c r="AI76" s="25" t="s">
        <v>193</v>
      </c>
      <c r="AJ76" s="25" t="s">
        <v>193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193</v>
      </c>
      <c r="B77" s="26">
        <v>9.9443039999999996E-2</v>
      </c>
      <c r="C77" s="25">
        <v>9.4293039999999995E-2</v>
      </c>
      <c r="D77" s="25">
        <v>6.9127289999999994E-2</v>
      </c>
      <c r="E77" s="25">
        <v>1.2618960000000001E-4</v>
      </c>
      <c r="F77" s="25">
        <v>3.4506027000000001E-6</v>
      </c>
      <c r="G77" s="25">
        <v>1.1847681000000001E-2</v>
      </c>
      <c r="H77" s="25">
        <v>2.8364570000000001E-3</v>
      </c>
      <c r="I77" s="25">
        <v>9.0800789999999996E-3</v>
      </c>
      <c r="J77" s="25">
        <v>3.0082426999999998E-2</v>
      </c>
      <c r="K77" s="25">
        <v>0.27412286000000002</v>
      </c>
      <c r="L77" s="25">
        <v>1.9101699999999999E-2</v>
      </c>
      <c r="M77" s="25">
        <v>1.1966789E-2</v>
      </c>
      <c r="N77" s="25">
        <v>1.2283217000000001E-2</v>
      </c>
      <c r="O77" s="25">
        <v>0.27211313999999998</v>
      </c>
      <c r="P77" s="25">
        <v>0.25094205000000003</v>
      </c>
      <c r="Q77" s="25">
        <v>2.2771107E-3</v>
      </c>
      <c r="R77" s="25">
        <v>1.3933872E-6</v>
      </c>
      <c r="S77" s="25">
        <v>2.4415050000000002E-6</v>
      </c>
      <c r="T77" s="25">
        <v>2.0295592999999999E-3</v>
      </c>
      <c r="U77" s="25">
        <v>8.5662059999999998E-2</v>
      </c>
      <c r="V77" s="25">
        <v>8.6325436000000001E-4</v>
      </c>
      <c r="W77" s="25">
        <v>3.6964837999999998E-3</v>
      </c>
      <c r="X77" s="25">
        <v>9.6347794000000003E-5</v>
      </c>
      <c r="Y77" s="25">
        <v>1.1713268600000001E-7</v>
      </c>
      <c r="Z77" s="25">
        <v>3.1811052000000001E-7</v>
      </c>
      <c r="AA77" s="25">
        <v>3.0898427000000003E-5</v>
      </c>
      <c r="AB77" s="25">
        <v>5.4357120000000002E-2</v>
      </c>
      <c r="AC77" s="25">
        <v>3.1132602999999998E-2</v>
      </c>
      <c r="AD77" s="25">
        <v>5.2791739999999997E-2</v>
      </c>
      <c r="AE77" s="25">
        <v>0.10238264</v>
      </c>
      <c r="AF77" s="25">
        <v>0.11059019</v>
      </c>
      <c r="AG77" s="25">
        <v>4.2486400000000001E-2</v>
      </c>
      <c r="AH77" s="25">
        <v>3.6715839999999998E-7</v>
      </c>
      <c r="AI77" s="25">
        <v>0.25662643000000002</v>
      </c>
      <c r="AJ77" s="25" t="s">
        <v>193</v>
      </c>
      <c r="AK77" s="3">
        <f t="shared" ref="AK77:AK111" si="5">AVERAGE(A77:AJ77)</f>
        <v>5.5952849555220764E-2</v>
      </c>
      <c r="AM77" s="6" t="s">
        <v>94</v>
      </c>
      <c r="AO77" s="2">
        <f>SUM(A110:AJ111)/40</f>
        <v>2.7218887430842314E-2</v>
      </c>
      <c r="AP77" s="2">
        <f>((AK77-AK$3)*100)/AK$3</f>
        <v>-8.2628585553881244</v>
      </c>
      <c r="AR77" s="6" t="s">
        <v>94</v>
      </c>
      <c r="AS77" s="2"/>
      <c r="AT77" s="2">
        <f>((AO77-AO$3)*100)/AO$3</f>
        <v>-36.534210559973296</v>
      </c>
    </row>
    <row r="78" spans="1:46" x14ac:dyDescent="0.25">
      <c r="A78" s="27">
        <v>0.34841314000000001</v>
      </c>
      <c r="B78" s="28">
        <v>0.34615296000000001</v>
      </c>
      <c r="C78" s="27">
        <v>0.32917857</v>
      </c>
      <c r="D78" s="27">
        <v>0.32678025999999999</v>
      </c>
      <c r="E78" s="27">
        <v>0.30994927999999999</v>
      </c>
      <c r="F78" s="27">
        <v>0.26348618000000001</v>
      </c>
      <c r="G78" s="27">
        <v>0.25028183999999998</v>
      </c>
      <c r="H78" s="27">
        <v>0.23978901</v>
      </c>
      <c r="I78" s="27">
        <v>0.27569968</v>
      </c>
      <c r="J78" s="27">
        <v>0.28330755000000002</v>
      </c>
      <c r="K78" s="27">
        <v>0.28815338000000001</v>
      </c>
      <c r="L78" s="27">
        <v>0.28545234000000003</v>
      </c>
      <c r="M78" s="27">
        <v>0.28024778</v>
      </c>
      <c r="N78" s="27">
        <v>0.28354069999999998</v>
      </c>
      <c r="O78" s="27">
        <v>0.29024850000000002</v>
      </c>
      <c r="P78" s="27">
        <v>0.27434364</v>
      </c>
      <c r="Q78" s="27">
        <v>0.26793778000000001</v>
      </c>
      <c r="R78" s="27">
        <v>0.22984166</v>
      </c>
      <c r="S78" s="27">
        <v>0.21796177</v>
      </c>
      <c r="T78" s="27">
        <v>0.27921462000000002</v>
      </c>
      <c r="U78" s="27">
        <v>0.27107700000000001</v>
      </c>
      <c r="V78" s="27">
        <v>0.25851711999999999</v>
      </c>
      <c r="W78" s="27">
        <v>0.24708587000000001</v>
      </c>
      <c r="X78" s="27">
        <v>0.26204075999999998</v>
      </c>
      <c r="Y78" s="27">
        <v>0.28607884</v>
      </c>
      <c r="Z78" s="27">
        <v>0.47873726</v>
      </c>
      <c r="AA78" s="27">
        <v>0.48595124000000001</v>
      </c>
      <c r="AB78" s="27">
        <v>0.4514454</v>
      </c>
      <c r="AC78" s="27">
        <v>0.30606860000000002</v>
      </c>
      <c r="AD78" s="27">
        <v>0.33298214999999998</v>
      </c>
      <c r="AE78" s="27">
        <v>0.41097453</v>
      </c>
      <c r="AF78" s="27">
        <v>0.35697547000000002</v>
      </c>
      <c r="AG78" s="27">
        <v>0.31912826999999999</v>
      </c>
      <c r="AH78" s="27">
        <v>0.32774700000000001</v>
      </c>
      <c r="AI78" s="27">
        <v>0.30887290000000001</v>
      </c>
      <c r="AJ78" s="27">
        <v>0.31721640000000001</v>
      </c>
      <c r="AK78" s="3">
        <f t="shared" si="5"/>
        <v>0.3080799847222222</v>
      </c>
      <c r="AM78" s="6" t="s">
        <v>116</v>
      </c>
      <c r="AO78" s="2">
        <f>SUM(A76:AJ77)/34</f>
        <v>5.5952849555220764E-2</v>
      </c>
      <c r="AP78" s="2">
        <f>((AK78-AK$4)*100)/AK$4</f>
        <v>8.69853000423943</v>
      </c>
      <c r="AR78" s="6" t="s">
        <v>116</v>
      </c>
      <c r="AS78" s="2"/>
      <c r="AT78" s="1">
        <f>((AO78-AO$4)*100)/AO$4</f>
        <v>-8.2628585553881244</v>
      </c>
    </row>
    <row r="79" spans="1:46" x14ac:dyDescent="0.25">
      <c r="A79" s="27">
        <v>0.39596749999999997</v>
      </c>
      <c r="B79" s="28">
        <v>0.38857641999999998</v>
      </c>
      <c r="C79" s="27">
        <v>0.3689482</v>
      </c>
      <c r="D79" s="27">
        <v>0.36613709999999999</v>
      </c>
      <c r="E79" s="27">
        <v>0.35650187999999999</v>
      </c>
      <c r="F79" s="27">
        <v>0.34109694000000002</v>
      </c>
      <c r="G79" s="27">
        <v>0.33516194999999999</v>
      </c>
      <c r="H79" s="27">
        <v>0.33819719999999998</v>
      </c>
      <c r="I79" s="27">
        <v>0.36214980000000002</v>
      </c>
      <c r="J79" s="27">
        <v>0.3796891</v>
      </c>
      <c r="K79" s="27">
        <v>0.38608044000000002</v>
      </c>
      <c r="L79" s="27">
        <v>0.38189748000000001</v>
      </c>
      <c r="M79" s="27">
        <v>0.37882866999999998</v>
      </c>
      <c r="N79" s="27">
        <v>0.3728207</v>
      </c>
      <c r="O79" s="27">
        <v>0.36572722000000002</v>
      </c>
      <c r="P79" s="27">
        <v>0.35646953999999997</v>
      </c>
      <c r="Q79" s="27">
        <v>0.35088550000000002</v>
      </c>
      <c r="R79" s="27">
        <v>0.33552199999999999</v>
      </c>
      <c r="S79" s="27">
        <v>0.29692669999999999</v>
      </c>
      <c r="T79" s="27">
        <v>0.31933323000000002</v>
      </c>
      <c r="U79" s="27">
        <v>0.37349755000000001</v>
      </c>
      <c r="V79" s="27">
        <v>0.41552833</v>
      </c>
      <c r="W79" s="27">
        <v>0.42905690000000002</v>
      </c>
      <c r="X79" s="27">
        <v>0.43359710000000001</v>
      </c>
      <c r="Y79" s="27">
        <v>0.43457767000000003</v>
      </c>
      <c r="Z79" s="27">
        <v>0.44016188000000001</v>
      </c>
      <c r="AA79" s="27">
        <v>0.43427026000000002</v>
      </c>
      <c r="AB79" s="27">
        <v>0.42376322</v>
      </c>
      <c r="AC79" s="27">
        <v>0.41998540000000001</v>
      </c>
      <c r="AD79" s="27">
        <v>0.42348661999999998</v>
      </c>
      <c r="AE79" s="27">
        <v>0.43139677999999998</v>
      </c>
      <c r="AF79" s="27">
        <v>0.42510777999999999</v>
      </c>
      <c r="AG79" s="27">
        <v>0.41749153</v>
      </c>
      <c r="AH79" s="27">
        <v>0.41745274999999998</v>
      </c>
      <c r="AI79" s="27">
        <v>0.40838154999999998</v>
      </c>
      <c r="AJ79" s="27">
        <v>0.40176445</v>
      </c>
      <c r="AK79" s="3">
        <f t="shared" si="5"/>
        <v>0.38628992611111107</v>
      </c>
      <c r="AM79" s="10" t="s">
        <v>94</v>
      </c>
      <c r="AO79" s="2">
        <f>SUM(A108:AJ109)/26</f>
        <v>0.33678143730769228</v>
      </c>
      <c r="AP79" s="2">
        <f>((AK79-AK$5)*100)/AK$5</f>
        <v>-3.5388407458109254</v>
      </c>
      <c r="AR79" s="10" t="s">
        <v>94</v>
      </c>
      <c r="AS79" s="2"/>
      <c r="AT79" s="1">
        <f>((AO79-AO$5)*100)/AO$5</f>
        <v>-3.8125618071280654</v>
      </c>
    </row>
    <row r="80" spans="1:46" x14ac:dyDescent="0.25">
      <c r="A80" s="29">
        <v>0.37148964000000001</v>
      </c>
      <c r="B80" s="30">
        <v>0.36558207999999998</v>
      </c>
      <c r="C80" s="29">
        <v>0.35510396999999999</v>
      </c>
      <c r="D80" s="29">
        <v>0.35818768000000001</v>
      </c>
      <c r="E80" s="31">
        <v>0.3549892</v>
      </c>
      <c r="F80" s="31">
        <v>0.34334773000000002</v>
      </c>
      <c r="G80" s="31">
        <v>0.34334545999999999</v>
      </c>
      <c r="H80" s="31">
        <v>0.34481477999999999</v>
      </c>
      <c r="I80" s="31">
        <v>0.36096509999999998</v>
      </c>
      <c r="J80" s="31">
        <v>0.36828267999999997</v>
      </c>
      <c r="K80" s="31">
        <v>0.36520891999999999</v>
      </c>
      <c r="L80" s="31">
        <v>0.35947924999999997</v>
      </c>
      <c r="M80" s="31">
        <v>0.35601047000000002</v>
      </c>
      <c r="N80" s="31">
        <v>0.35517167999999999</v>
      </c>
      <c r="O80" s="31">
        <v>0.35519412</v>
      </c>
      <c r="P80" s="31">
        <v>0.34902126</v>
      </c>
      <c r="Q80" s="32">
        <v>0.34195128000000002</v>
      </c>
      <c r="R80" s="32">
        <v>0.33800170000000002</v>
      </c>
      <c r="S80" s="33">
        <v>0.30910801999999998</v>
      </c>
      <c r="T80" s="33" t="s">
        <v>193</v>
      </c>
      <c r="U80" s="33">
        <v>0.40917984000000002</v>
      </c>
      <c r="V80" s="33">
        <v>0.41878589999999999</v>
      </c>
      <c r="W80" s="33">
        <v>0.42296394999999998</v>
      </c>
      <c r="X80" s="33">
        <v>0.42160848000000001</v>
      </c>
      <c r="Y80" s="33">
        <v>0.42087869999999999</v>
      </c>
      <c r="Z80" s="33">
        <v>0.41885080000000002</v>
      </c>
      <c r="AA80" s="33">
        <v>0.40662303999999999</v>
      </c>
      <c r="AB80" s="33">
        <v>0.3976075</v>
      </c>
      <c r="AC80" s="29">
        <v>0.39227673000000002</v>
      </c>
      <c r="AD80" s="29">
        <v>0.39198509999999998</v>
      </c>
      <c r="AE80" s="29">
        <v>0.40547737</v>
      </c>
      <c r="AF80" s="29">
        <v>0.40429559999999998</v>
      </c>
      <c r="AG80" s="29">
        <v>0.38572960000000001</v>
      </c>
      <c r="AH80" s="29">
        <v>0.38117044999999999</v>
      </c>
      <c r="AI80" s="29">
        <v>0.37667936000000002</v>
      </c>
      <c r="AJ80" s="29">
        <v>0.37531294999999998</v>
      </c>
      <c r="AK80" s="3">
        <f t="shared" si="5"/>
        <v>0.37499086828571421</v>
      </c>
      <c r="AM80" s="10" t="s">
        <v>116</v>
      </c>
      <c r="AO80" s="2">
        <f>SUM(A78:AJ79)/72</f>
        <v>0.34718495541666677</v>
      </c>
      <c r="AP80" s="2">
        <f>((AK80-AK$6)*100)/AK$6</f>
        <v>-4.4680610178874227</v>
      </c>
      <c r="AR80" s="10" t="s">
        <v>116</v>
      </c>
      <c r="AS80" s="2"/>
      <c r="AT80" s="1">
        <f>((AO80-AO$6)*100)/AO$6</f>
        <v>1.53273753869441</v>
      </c>
    </row>
    <row r="81" spans="1:47" x14ac:dyDescent="0.25">
      <c r="A81" s="29">
        <v>0.35694194000000001</v>
      </c>
      <c r="B81" s="30">
        <v>0.35588583000000001</v>
      </c>
      <c r="C81" s="29">
        <v>0.35348824000000001</v>
      </c>
      <c r="D81" s="29">
        <v>0.34976562999999999</v>
      </c>
      <c r="E81" s="31">
        <v>0.34015366000000002</v>
      </c>
      <c r="F81" s="31">
        <v>0.32632159999999999</v>
      </c>
      <c r="G81" s="31">
        <v>0.31871440000000001</v>
      </c>
      <c r="H81" s="31">
        <v>0.309056</v>
      </c>
      <c r="I81" s="31">
        <v>0.31895040000000002</v>
      </c>
      <c r="J81" s="31">
        <v>0.31941047</v>
      </c>
      <c r="K81" s="31">
        <v>0.32123049999999997</v>
      </c>
      <c r="L81" s="31">
        <v>0.32370012999999997</v>
      </c>
      <c r="M81" s="31">
        <v>0.32692896999999999</v>
      </c>
      <c r="N81" s="31">
        <v>0.33111897000000001</v>
      </c>
      <c r="O81" s="31">
        <v>0.33499452000000002</v>
      </c>
      <c r="P81" s="31">
        <v>0.33614537</v>
      </c>
      <c r="Q81" s="32">
        <v>0.33959854</v>
      </c>
      <c r="R81" s="32">
        <v>0.33830305999999999</v>
      </c>
      <c r="S81" s="33">
        <v>0.31431530000000002</v>
      </c>
      <c r="T81" s="33" t="s">
        <v>193</v>
      </c>
      <c r="U81" s="33">
        <v>0.39463753000000001</v>
      </c>
      <c r="V81" s="33">
        <v>0.39768049999999999</v>
      </c>
      <c r="W81" s="33">
        <v>0.39929995000000001</v>
      </c>
      <c r="X81" s="33">
        <v>0.39469397000000001</v>
      </c>
      <c r="Y81" s="33">
        <v>0.39300566999999997</v>
      </c>
      <c r="Z81" s="33">
        <v>0.38711357000000002</v>
      </c>
      <c r="AA81" s="33">
        <v>0.38232033999999998</v>
      </c>
      <c r="AB81" s="33">
        <v>0.38211210000000001</v>
      </c>
      <c r="AC81" s="29">
        <v>0.37409818</v>
      </c>
      <c r="AD81" s="29">
        <v>0.35564133999999997</v>
      </c>
      <c r="AE81" s="29">
        <v>0.35512927</v>
      </c>
      <c r="AF81" s="29">
        <v>0.36518982</v>
      </c>
      <c r="AG81" s="29">
        <v>0.35349282999999998</v>
      </c>
      <c r="AH81" s="29">
        <v>0.35397103000000002</v>
      </c>
      <c r="AI81" s="29">
        <v>0.35286397000000003</v>
      </c>
      <c r="AJ81" s="29">
        <v>0.35413070000000002</v>
      </c>
      <c r="AK81" s="3">
        <f t="shared" si="5"/>
        <v>0.35172583714285721</v>
      </c>
      <c r="AM81" s="11" t="s">
        <v>99</v>
      </c>
      <c r="AO81" s="2">
        <f>SUM(A103:R107)/56</f>
        <v>0.29855308410714282</v>
      </c>
      <c r="AP81" s="2">
        <f>((AK81-AK$7)*100)/AK$7</f>
        <v>-6.0996263699457867</v>
      </c>
      <c r="AR81" s="11" t="s">
        <v>99</v>
      </c>
      <c r="AS81" s="2"/>
      <c r="AT81" s="1">
        <f>((AO81-AO$7)*100)/AO$7</f>
        <v>-8.8231259042846446</v>
      </c>
    </row>
    <row r="82" spans="1:47" x14ac:dyDescent="0.25">
      <c r="A82" s="29">
        <v>0.34840652</v>
      </c>
      <c r="B82" s="30">
        <v>0.33979740000000003</v>
      </c>
      <c r="C82" s="29">
        <v>0.32226060000000001</v>
      </c>
      <c r="D82" s="29">
        <v>0.31099945000000001</v>
      </c>
      <c r="E82" s="31">
        <v>0.31141669999999999</v>
      </c>
      <c r="F82" s="31">
        <v>0.30347273000000002</v>
      </c>
      <c r="G82" s="31">
        <v>0.29362537999999999</v>
      </c>
      <c r="H82" s="31">
        <v>0.29006293</v>
      </c>
      <c r="I82" s="31">
        <v>0.28715527000000002</v>
      </c>
      <c r="J82" s="31">
        <v>0.28503065999999999</v>
      </c>
      <c r="K82" s="31">
        <v>0.29189324</v>
      </c>
      <c r="L82" s="31">
        <v>0.2990121</v>
      </c>
      <c r="M82" s="31">
        <v>0.30444317999999998</v>
      </c>
      <c r="N82" s="31">
        <v>0.31059107000000002</v>
      </c>
      <c r="O82" s="31">
        <v>0.31611586000000003</v>
      </c>
      <c r="P82" s="31">
        <v>0.32015502000000001</v>
      </c>
      <c r="Q82" s="32">
        <v>0.32540542</v>
      </c>
      <c r="R82" s="32">
        <v>0.32582410000000001</v>
      </c>
      <c r="S82" s="33">
        <v>0.31796609999999997</v>
      </c>
      <c r="T82" s="33" t="s">
        <v>193</v>
      </c>
      <c r="U82" s="33">
        <v>0.34163167999999999</v>
      </c>
      <c r="V82" s="33">
        <v>0.33323904999999998</v>
      </c>
      <c r="W82" s="33">
        <v>0.34032889999999999</v>
      </c>
      <c r="X82" s="33">
        <v>0.34375528</v>
      </c>
      <c r="Y82" s="33">
        <v>0.34381518</v>
      </c>
      <c r="Z82" s="33">
        <v>0.34623622999999998</v>
      </c>
      <c r="AA82" s="33">
        <v>0.34946551999999997</v>
      </c>
      <c r="AB82" s="33">
        <v>0.35313132000000003</v>
      </c>
      <c r="AC82" s="29">
        <v>0.34483175999999999</v>
      </c>
      <c r="AD82" s="29">
        <v>0.30877280000000001</v>
      </c>
      <c r="AE82" s="29">
        <v>0.30363855000000001</v>
      </c>
      <c r="AF82" s="29">
        <v>0.31546711999999999</v>
      </c>
      <c r="AG82" s="29">
        <v>0.31917702999999997</v>
      </c>
      <c r="AH82" s="29">
        <v>0.32729216999999999</v>
      </c>
      <c r="AI82" s="29">
        <v>0.33712396</v>
      </c>
      <c r="AJ82" s="29">
        <v>0.34623292</v>
      </c>
      <c r="AK82" s="3">
        <f t="shared" si="5"/>
        <v>0.32165066285714283</v>
      </c>
      <c r="AM82" s="11" t="s">
        <v>102</v>
      </c>
      <c r="AO82" s="2">
        <f>SUM(E80:R84)/68</f>
        <v>0.27990799330882365</v>
      </c>
      <c r="AP82" s="2">
        <f>((AK82-AK$8)*100)/AK$8</f>
        <v>-7.1959182501605934</v>
      </c>
      <c r="AR82" s="11" t="s">
        <v>102</v>
      </c>
      <c r="AS82" s="2"/>
      <c r="AT82" s="1">
        <f>((AO82-AO$8)*100)/AO$8</f>
        <v>-8.2855626663895912</v>
      </c>
    </row>
    <row r="83" spans="1:47" x14ac:dyDescent="0.25">
      <c r="A83" s="29">
        <v>0.31618053000000002</v>
      </c>
      <c r="B83" s="30">
        <v>0.30832857000000002</v>
      </c>
      <c r="C83" s="29">
        <v>0.27939180000000002</v>
      </c>
      <c r="D83" s="29">
        <v>0.26762307000000002</v>
      </c>
      <c r="E83" s="31" t="s">
        <v>193</v>
      </c>
      <c r="F83" s="31">
        <v>0.2830048</v>
      </c>
      <c r="G83" s="31">
        <v>0.27396696999999998</v>
      </c>
      <c r="H83" s="31">
        <v>0.25673302999999997</v>
      </c>
      <c r="I83" s="31">
        <v>0.25426706999999998</v>
      </c>
      <c r="J83" s="31">
        <v>0.24956745999999999</v>
      </c>
      <c r="K83" s="31">
        <v>0.25477344000000002</v>
      </c>
      <c r="L83" s="31">
        <v>0.26176696999999999</v>
      </c>
      <c r="M83" s="31">
        <v>0.27458966000000001</v>
      </c>
      <c r="N83" s="31">
        <v>0.27891665999999998</v>
      </c>
      <c r="O83" s="31">
        <v>0.28996095</v>
      </c>
      <c r="P83" s="31">
        <v>0.29530400000000001</v>
      </c>
      <c r="Q83" s="32">
        <v>0.30284076999999998</v>
      </c>
      <c r="R83" s="32">
        <v>0.28164773999999998</v>
      </c>
      <c r="S83" s="33">
        <v>0.24039226999999999</v>
      </c>
      <c r="T83" s="33" t="s">
        <v>193</v>
      </c>
      <c r="U83" s="33">
        <v>0.33071183999999998</v>
      </c>
      <c r="V83" s="33">
        <v>0.29762554000000002</v>
      </c>
      <c r="W83" s="33">
        <v>0.29708045999999999</v>
      </c>
      <c r="X83" s="33">
        <v>0.30355343000000001</v>
      </c>
      <c r="Y83" s="33">
        <v>0.31507750000000001</v>
      </c>
      <c r="Z83" s="33">
        <v>0.32236150000000002</v>
      </c>
      <c r="AA83" s="33">
        <v>0.32825654999999998</v>
      </c>
      <c r="AB83" s="33">
        <v>0.32724333</v>
      </c>
      <c r="AC83" s="29">
        <v>0.35025677</v>
      </c>
      <c r="AD83" s="29">
        <v>0.27309099999999997</v>
      </c>
      <c r="AE83" s="29">
        <v>0.26617744999999998</v>
      </c>
      <c r="AF83" s="29">
        <v>0.27293400000000001</v>
      </c>
      <c r="AG83" s="29">
        <v>0.28698716000000002</v>
      </c>
      <c r="AH83" s="29">
        <v>0.3052858</v>
      </c>
      <c r="AI83" s="29">
        <v>0.31979573</v>
      </c>
      <c r="AJ83" s="29">
        <v>0.32341607999999999</v>
      </c>
      <c r="AK83" s="3">
        <f t="shared" si="5"/>
        <v>0.29085617352941179</v>
      </c>
      <c r="AM83" s="12" t="s">
        <v>105</v>
      </c>
      <c r="AO83" s="2">
        <f>SUM(S103:Z107)/35</f>
        <v>0.29559971188571416</v>
      </c>
      <c r="AP83" s="2">
        <f>((AK83-AK$9)*100)/AK$9</f>
        <v>-8.3319551762795587</v>
      </c>
      <c r="AR83" s="12" t="s">
        <v>105</v>
      </c>
      <c r="AS83" s="2"/>
      <c r="AT83" s="1">
        <f>((AO83-AO$9)*100)/AO$9</f>
        <v>-10.136657097601091</v>
      </c>
    </row>
    <row r="84" spans="1:47" x14ac:dyDescent="0.25">
      <c r="A84" s="29">
        <v>0.27922427999999999</v>
      </c>
      <c r="B84" s="30">
        <v>0.25361456999999998</v>
      </c>
      <c r="C84" s="29">
        <v>0.17189291000000001</v>
      </c>
      <c r="D84" s="29" t="s">
        <v>193</v>
      </c>
      <c r="E84" s="31" t="s">
        <v>193</v>
      </c>
      <c r="F84" s="31">
        <v>0.26703011999999998</v>
      </c>
      <c r="G84" s="31">
        <v>0.24238140999999999</v>
      </c>
      <c r="H84" s="31">
        <v>0.19369583000000001</v>
      </c>
      <c r="I84" s="31">
        <v>0.15243641999999999</v>
      </c>
      <c r="J84" s="31">
        <v>0.10313849</v>
      </c>
      <c r="K84" s="31">
        <v>5.1311504000000001E-2</v>
      </c>
      <c r="L84" s="31">
        <v>2.1498650000000001E-2</v>
      </c>
      <c r="M84" s="31">
        <v>7.4205875000000004E-2</v>
      </c>
      <c r="N84" s="31">
        <v>0.10069473</v>
      </c>
      <c r="O84" s="31">
        <v>0.11767696</v>
      </c>
      <c r="P84" s="31">
        <v>0.12727601999999999</v>
      </c>
      <c r="Q84" s="32">
        <v>0.111578256</v>
      </c>
      <c r="R84" s="32">
        <v>0.12886587999999999</v>
      </c>
      <c r="S84" s="33">
        <v>0.17566408</v>
      </c>
      <c r="T84" s="33" t="s">
        <v>193</v>
      </c>
      <c r="U84" s="33" t="s">
        <v>193</v>
      </c>
      <c r="V84" s="33">
        <v>0.26702472999999999</v>
      </c>
      <c r="W84" s="33">
        <v>0.25753540000000003</v>
      </c>
      <c r="X84" s="33">
        <v>0.26049778000000001</v>
      </c>
      <c r="Y84" s="33">
        <v>0.27844805</v>
      </c>
      <c r="Z84" s="33">
        <v>0.29471162000000001</v>
      </c>
      <c r="AA84" s="33">
        <v>0.27433214</v>
      </c>
      <c r="AB84" s="33">
        <v>0.2999637</v>
      </c>
      <c r="AC84" s="29" t="s">
        <v>193</v>
      </c>
      <c r="AD84" s="29">
        <v>0.26987663000000001</v>
      </c>
      <c r="AE84" s="29">
        <v>0.24062710000000001</v>
      </c>
      <c r="AF84" s="29">
        <v>0.16009180000000001</v>
      </c>
      <c r="AG84" s="29">
        <v>0.18126892999999999</v>
      </c>
      <c r="AH84" s="29">
        <v>0.27274784000000002</v>
      </c>
      <c r="AI84" s="29">
        <v>0.27837345000000002</v>
      </c>
      <c r="AJ84" s="29">
        <v>0.27755429999999998</v>
      </c>
      <c r="AK84" s="3">
        <f t="shared" si="5"/>
        <v>0.19952385338709683</v>
      </c>
      <c r="AM84" s="12" t="s">
        <v>108</v>
      </c>
      <c r="AO84" s="2">
        <f>SUM(S80:AB84)/44</f>
        <v>0.34115532590909081</v>
      </c>
      <c r="AP84" s="2">
        <f>((AK84-AK$10)*100)/AK$10</f>
        <v>-14.969928477790708</v>
      </c>
      <c r="AR84" s="12" t="s">
        <v>108</v>
      </c>
      <c r="AS84" s="2"/>
      <c r="AT84" s="1">
        <f>((AO84-AO$10)*100)/AO$10</f>
        <v>-7.6023433431994052</v>
      </c>
    </row>
    <row r="85" spans="1:47" x14ac:dyDescent="0.25">
      <c r="A85" s="29">
        <v>0.20815474</v>
      </c>
      <c r="B85" s="30">
        <v>0.2056827</v>
      </c>
      <c r="C85" s="29" t="s">
        <v>193</v>
      </c>
      <c r="D85" s="29" t="s">
        <v>193</v>
      </c>
      <c r="E85" s="34" t="s">
        <v>193</v>
      </c>
      <c r="F85" s="34">
        <v>0.25176448000000001</v>
      </c>
      <c r="G85" s="34">
        <v>0.18112855</v>
      </c>
      <c r="H85" s="34">
        <v>0.15033916999999999</v>
      </c>
      <c r="I85" s="34">
        <v>0.12468253999999999</v>
      </c>
      <c r="J85" s="34">
        <v>8.8960510000000007E-2</v>
      </c>
      <c r="K85" s="34">
        <v>6.4784179999999997E-2</v>
      </c>
      <c r="L85" s="34">
        <v>2.4660888999999998E-2</v>
      </c>
      <c r="M85" s="34">
        <v>2.5612916999999999E-6</v>
      </c>
      <c r="N85" s="34">
        <v>5.3430074000000001E-9</v>
      </c>
      <c r="O85" s="34">
        <v>4.4163112999999996E-9</v>
      </c>
      <c r="P85" s="34">
        <v>5.268798E-9</v>
      </c>
      <c r="Q85" s="34">
        <v>1.53544275E-2</v>
      </c>
      <c r="R85" s="34">
        <v>7.5826950000000004E-2</v>
      </c>
      <c r="S85" s="35">
        <v>0.12073354</v>
      </c>
      <c r="T85" s="35" t="s">
        <v>193</v>
      </c>
      <c r="U85" s="35" t="s">
        <v>193</v>
      </c>
      <c r="V85" s="35">
        <v>0.28022087000000001</v>
      </c>
      <c r="W85" s="35">
        <v>0.25813370000000002</v>
      </c>
      <c r="X85" s="35">
        <v>0.11139981</v>
      </c>
      <c r="Y85" s="35">
        <v>0.10746625999999999</v>
      </c>
      <c r="Z85" s="35">
        <v>0.12676899</v>
      </c>
      <c r="AA85" s="35">
        <v>0.25526974000000002</v>
      </c>
      <c r="AB85" s="35">
        <v>0.29144019999999998</v>
      </c>
      <c r="AC85" s="36" t="s">
        <v>193</v>
      </c>
      <c r="AD85" s="29">
        <v>0.25913494999999998</v>
      </c>
      <c r="AE85" s="29">
        <v>0.24524139</v>
      </c>
      <c r="AF85" s="29">
        <v>0.21972857000000001</v>
      </c>
      <c r="AG85" s="29">
        <v>0.19308120000000001</v>
      </c>
      <c r="AH85" s="29">
        <v>0.19937347999999999</v>
      </c>
      <c r="AI85" s="29">
        <v>0.21448985000000001</v>
      </c>
      <c r="AJ85" s="29">
        <v>0.19790516999999999</v>
      </c>
      <c r="AK85" s="3">
        <f t="shared" si="5"/>
        <v>0.14905764776066055</v>
      </c>
      <c r="AM85" s="14" t="s">
        <v>99</v>
      </c>
      <c r="AO85" s="7">
        <f>(SUM(B94:O102)+SUM(P94:R98))/140</f>
        <v>0.12782285969300658</v>
      </c>
      <c r="AP85" s="2">
        <f>((AK85-AK$11)*100)/AK$11</f>
        <v>-19.672088422089882</v>
      </c>
      <c r="AR85" s="14" t="s">
        <v>99</v>
      </c>
      <c r="AS85" s="2"/>
      <c r="AT85" s="1">
        <f>((AO85-AO$11)*100)/AO$11</f>
        <v>-13.307673119020833</v>
      </c>
      <c r="AU85">
        <f>SUM(AT85:AT88)/4</f>
        <v>-16.046365742228929</v>
      </c>
    </row>
    <row r="86" spans="1:47" x14ac:dyDescent="0.25">
      <c r="A86" s="29">
        <v>0.17960961</v>
      </c>
      <c r="B86" s="30">
        <v>0.16375883999999999</v>
      </c>
      <c r="C86" s="29" t="s">
        <v>193</v>
      </c>
      <c r="D86" s="29" t="s">
        <v>193</v>
      </c>
      <c r="E86" s="34" t="s">
        <v>193</v>
      </c>
      <c r="F86" s="34">
        <v>0.24421300000000001</v>
      </c>
      <c r="G86" s="34">
        <v>0.15350734999999999</v>
      </c>
      <c r="H86" s="34">
        <v>9.6061624999999998E-2</v>
      </c>
      <c r="I86" s="34">
        <v>7.5388940000000002E-2</v>
      </c>
      <c r="J86" s="34">
        <v>5.4924710000000002E-2</v>
      </c>
      <c r="K86" s="34">
        <v>4.3008402000000001E-2</v>
      </c>
      <c r="L86" s="34">
        <v>1.0057775E-2</v>
      </c>
      <c r="M86" s="34">
        <v>7.0945410000000001E-9</v>
      </c>
      <c r="N86" s="34">
        <v>4.4561035000000002E-9</v>
      </c>
      <c r="O86" s="34">
        <v>6.1314729999999998E-9</v>
      </c>
      <c r="P86" s="34">
        <v>6.2268660000000002E-3</v>
      </c>
      <c r="Q86" s="34">
        <v>4.178055E-2</v>
      </c>
      <c r="R86" s="34">
        <v>6.1942704000000001E-2</v>
      </c>
      <c r="S86" s="35">
        <v>7.0571400000000006E-2</v>
      </c>
      <c r="T86" s="35" t="s">
        <v>193</v>
      </c>
      <c r="U86" s="35" t="s">
        <v>193</v>
      </c>
      <c r="V86" s="35">
        <v>0.27792211999999999</v>
      </c>
      <c r="W86" s="35">
        <v>0.25006</v>
      </c>
      <c r="X86" s="35">
        <v>0.10180648</v>
      </c>
      <c r="Y86" s="35">
        <v>0.10756659</v>
      </c>
      <c r="Z86" s="35">
        <v>0.17683746</v>
      </c>
      <c r="AA86" s="35">
        <v>0.28613248000000002</v>
      </c>
      <c r="AB86" s="35">
        <v>0.28396145</v>
      </c>
      <c r="AC86" s="36" t="s">
        <v>193</v>
      </c>
      <c r="AD86" s="29">
        <v>0.26038729999999999</v>
      </c>
      <c r="AE86" s="29">
        <v>0.24675883000000001</v>
      </c>
      <c r="AF86" s="29">
        <v>0.21959308</v>
      </c>
      <c r="AG86" s="29">
        <v>0.21011108000000001</v>
      </c>
      <c r="AH86" s="29">
        <v>0.20718558000000001</v>
      </c>
      <c r="AI86" s="29">
        <v>0.214837</v>
      </c>
      <c r="AJ86" s="29">
        <v>0.20505454000000001</v>
      </c>
      <c r="AK86" s="3">
        <f t="shared" si="5"/>
        <v>0.14164219265607059</v>
      </c>
      <c r="AM86" s="14" t="s">
        <v>102</v>
      </c>
      <c r="AO86" s="2">
        <f>SUM(E85:R93)/126</f>
        <v>0.11905738557034423</v>
      </c>
      <c r="AP86" s="2">
        <f>((AK86-AK$12)*100)/AK$12</f>
        <v>-19.25144644532374</v>
      </c>
      <c r="AR86" s="14" t="s">
        <v>102</v>
      </c>
      <c r="AS86" s="2"/>
      <c r="AT86" s="1">
        <f>((AO86-AO$12)*100)/AO$12</f>
        <v>-19.877444500006096</v>
      </c>
    </row>
    <row r="87" spans="1:47" x14ac:dyDescent="0.25">
      <c r="A87" s="29">
        <v>0.2138758</v>
      </c>
      <c r="B87" s="30">
        <v>0.16661687</v>
      </c>
      <c r="C87" s="29" t="s">
        <v>193</v>
      </c>
      <c r="D87" s="29" t="s">
        <v>193</v>
      </c>
      <c r="E87" s="34" t="s">
        <v>193</v>
      </c>
      <c r="F87" s="34">
        <v>0.23492584999999999</v>
      </c>
      <c r="G87" s="34">
        <v>0.13950795999999999</v>
      </c>
      <c r="H87" s="34">
        <v>7.6229914999999995E-2</v>
      </c>
      <c r="I87" s="34">
        <v>2.2043316000000001E-3</v>
      </c>
      <c r="J87" s="34">
        <v>6.1447656000000003E-9</v>
      </c>
      <c r="K87" s="34">
        <v>6.2207063E-3</v>
      </c>
      <c r="L87" s="34">
        <v>3.7169144E-7</v>
      </c>
      <c r="M87" s="34">
        <v>5.4963126999999996E-9</v>
      </c>
      <c r="N87" s="34">
        <v>7.0318883999999997E-9</v>
      </c>
      <c r="O87" s="34">
        <v>2.4155030000000001E-2</v>
      </c>
      <c r="P87" s="34">
        <v>4.4042733000000001E-2</v>
      </c>
      <c r="Q87" s="34">
        <v>6.3064880000000004E-2</v>
      </c>
      <c r="R87" s="34">
        <v>7.3220590000000002E-2</v>
      </c>
      <c r="S87" s="35">
        <v>4.7372255000000002E-2</v>
      </c>
      <c r="T87" s="35" t="s">
        <v>193</v>
      </c>
      <c r="U87" s="35" t="s">
        <v>193</v>
      </c>
      <c r="V87" s="35" t="s">
        <v>193</v>
      </c>
      <c r="W87" s="35">
        <v>0.22835549999999999</v>
      </c>
      <c r="X87" s="35">
        <v>0.14219691000000001</v>
      </c>
      <c r="Y87" s="35">
        <v>0.13520513000000001</v>
      </c>
      <c r="Z87" s="35">
        <v>0.19015928000000001</v>
      </c>
      <c r="AA87" s="35">
        <v>0.28108719999999998</v>
      </c>
      <c r="AB87" s="35" t="s">
        <v>193</v>
      </c>
      <c r="AC87" s="36" t="s">
        <v>193</v>
      </c>
      <c r="AD87" s="29">
        <v>0.26799119999999998</v>
      </c>
      <c r="AE87" s="29">
        <v>0.24549703</v>
      </c>
      <c r="AF87" s="29">
        <v>0.23831952000000001</v>
      </c>
      <c r="AG87" s="29">
        <v>0.23050924</v>
      </c>
      <c r="AH87" s="29">
        <v>0.24218941999999999</v>
      </c>
      <c r="AI87" s="29">
        <v>0.25079063000000001</v>
      </c>
      <c r="AJ87" s="29">
        <v>0.24371219999999999</v>
      </c>
      <c r="AK87" s="3">
        <f t="shared" si="5"/>
        <v>0.13526609183087165</v>
      </c>
      <c r="AM87" s="15" t="s">
        <v>105</v>
      </c>
      <c r="AO87" s="2">
        <f>(SUM(S94:AB102)+SUM(P99:R102))/67</f>
        <v>0.17253803765671641</v>
      </c>
      <c r="AP87" s="2">
        <f>((AK87-AK$13)*100)/AK$13</f>
        <v>-19.425018995150147</v>
      </c>
      <c r="AR87" s="15" t="s">
        <v>105</v>
      </c>
      <c r="AS87" s="2"/>
      <c r="AT87" s="1">
        <f>((AO87-AO$13)*100)/AO$13</f>
        <v>-19.329784993500304</v>
      </c>
    </row>
    <row r="88" spans="1:47" x14ac:dyDescent="0.25">
      <c r="A88" s="29">
        <v>0.24543234999999999</v>
      </c>
      <c r="B88" s="30">
        <v>0.20879229999999999</v>
      </c>
      <c r="C88" s="29" t="s">
        <v>193</v>
      </c>
      <c r="D88" s="29" t="s">
        <v>193</v>
      </c>
      <c r="E88" s="34">
        <v>0.22981473999999999</v>
      </c>
      <c r="F88" s="34">
        <v>0.2409684</v>
      </c>
      <c r="G88" s="34">
        <v>0.16222734999999999</v>
      </c>
      <c r="H88" s="34">
        <v>8.7273290000000003E-2</v>
      </c>
      <c r="I88" s="34">
        <v>1.9700616999999998E-9</v>
      </c>
      <c r="J88" s="34">
        <v>2.5763506999999999E-9</v>
      </c>
      <c r="K88" s="34">
        <v>1.2340855E-9</v>
      </c>
      <c r="L88" s="34">
        <v>1.1251903E-9</v>
      </c>
      <c r="M88" s="34">
        <v>7.6797890000000005E-6</v>
      </c>
      <c r="N88" s="34">
        <v>3.2642352999999999E-2</v>
      </c>
      <c r="O88" s="34">
        <v>6.6701785E-2</v>
      </c>
      <c r="P88" s="34">
        <v>9.2513524E-2</v>
      </c>
      <c r="Q88" s="34">
        <v>0.10649355000000001</v>
      </c>
      <c r="R88" s="34">
        <v>0.17267087</v>
      </c>
      <c r="S88" s="35">
        <v>0.15040334999999999</v>
      </c>
      <c r="T88" s="35" t="s">
        <v>193</v>
      </c>
      <c r="U88" s="35" t="s">
        <v>193</v>
      </c>
      <c r="V88" s="35" t="s">
        <v>193</v>
      </c>
      <c r="W88" s="35">
        <v>0.22395714</v>
      </c>
      <c r="X88" s="35">
        <v>0.19174948</v>
      </c>
      <c r="Y88" s="35">
        <v>0.19410904000000001</v>
      </c>
      <c r="Z88" s="35">
        <v>0.22668809000000001</v>
      </c>
      <c r="AA88" s="35">
        <v>0.26071014999999997</v>
      </c>
      <c r="AB88" s="35" t="s">
        <v>193</v>
      </c>
      <c r="AC88" s="36" t="s">
        <v>193</v>
      </c>
      <c r="AD88" s="29" t="s">
        <v>193</v>
      </c>
      <c r="AE88" s="29">
        <v>0.24193725999999999</v>
      </c>
      <c r="AF88" s="29">
        <v>0.25060474999999999</v>
      </c>
      <c r="AG88" s="29">
        <v>0.25606210000000001</v>
      </c>
      <c r="AH88" s="29">
        <v>0.24605062999999999</v>
      </c>
      <c r="AI88" s="29">
        <v>0.24410377</v>
      </c>
      <c r="AJ88" s="29">
        <v>0.24424408</v>
      </c>
      <c r="AK88" s="3">
        <f t="shared" si="5"/>
        <v>0.15629135852481024</v>
      </c>
      <c r="AM88" s="15" t="s">
        <v>108</v>
      </c>
      <c r="AO88" s="2">
        <f>SUM(S85:AB93)/54</f>
        <v>0.21613154990740749</v>
      </c>
      <c r="AP88" s="1">
        <f>((AK88-AK$14)*100)/AK$14</f>
        <v>-15.044054900937274</v>
      </c>
      <c r="AR88" s="15" t="s">
        <v>108</v>
      </c>
      <c r="AS88" s="2"/>
      <c r="AT88" s="1">
        <f>((AO88-AO$14)*100)/AO$14</f>
        <v>-11.670560356388487</v>
      </c>
    </row>
    <row r="89" spans="1:47" x14ac:dyDescent="0.25">
      <c r="A89" s="29">
        <v>0.23648448</v>
      </c>
      <c r="B89" s="30">
        <v>0.22610673000000001</v>
      </c>
      <c r="C89" s="29" t="s">
        <v>193</v>
      </c>
      <c r="D89" s="29" t="s">
        <v>193</v>
      </c>
      <c r="E89" s="34">
        <v>0.23168722999999999</v>
      </c>
      <c r="F89" s="34">
        <v>0.22424740000000001</v>
      </c>
      <c r="G89" s="34">
        <v>0.19592303</v>
      </c>
      <c r="H89" s="34">
        <v>4.4740275000000003E-2</v>
      </c>
      <c r="I89" s="34">
        <v>7.1688820000000001E-4</v>
      </c>
      <c r="J89" s="34">
        <v>3.0241618000000002E-10</v>
      </c>
      <c r="K89" s="34">
        <v>6.3912336999999998E-10</v>
      </c>
      <c r="L89" s="34">
        <v>2.8819069999999999E-9</v>
      </c>
      <c r="M89" s="34">
        <v>4.2792650000000002E-2</v>
      </c>
      <c r="N89" s="34">
        <v>8.1074729999999998E-2</v>
      </c>
      <c r="O89" s="34">
        <v>0.12220855</v>
      </c>
      <c r="P89" s="34">
        <v>0.15819169999999999</v>
      </c>
      <c r="Q89" s="34">
        <v>0.18113624</v>
      </c>
      <c r="R89" s="34">
        <v>0.25262907000000001</v>
      </c>
      <c r="S89" s="35" t="s">
        <v>193</v>
      </c>
      <c r="T89" s="35" t="s">
        <v>193</v>
      </c>
      <c r="U89" s="35" t="s">
        <v>193</v>
      </c>
      <c r="V89" s="35" t="s">
        <v>193</v>
      </c>
      <c r="W89" s="35">
        <v>0.23928015999999999</v>
      </c>
      <c r="X89" s="35">
        <v>0.22699973000000001</v>
      </c>
      <c r="Y89" s="35">
        <v>0.25018805</v>
      </c>
      <c r="Z89" s="35">
        <v>0.25773056999999999</v>
      </c>
      <c r="AA89" s="35">
        <v>0.25823087</v>
      </c>
      <c r="AB89" s="35" t="s">
        <v>193</v>
      </c>
      <c r="AC89" s="36" t="s">
        <v>193</v>
      </c>
      <c r="AD89" s="29" t="s">
        <v>193</v>
      </c>
      <c r="AE89" s="29">
        <v>0.22711240999999999</v>
      </c>
      <c r="AF89" s="29">
        <v>0.2410446</v>
      </c>
      <c r="AG89" s="29">
        <v>0.24359488000000001</v>
      </c>
      <c r="AH89" s="29">
        <v>0.2420436</v>
      </c>
      <c r="AI89" s="29">
        <v>0.24345644999999999</v>
      </c>
      <c r="AJ89" s="29">
        <v>0.24256778000000001</v>
      </c>
      <c r="AK89" s="3">
        <f t="shared" si="5"/>
        <v>0.17296992877864617</v>
      </c>
      <c r="AM89" s="16" t="s">
        <v>117</v>
      </c>
      <c r="AO89" s="7">
        <f>(SUM(AC80:AJ102)+SUM(A80:D93))/173</f>
        <v>0.26158834624277461</v>
      </c>
      <c r="AP89" s="2">
        <f>((AK89-AK$15)*100)/AK$15</f>
        <v>-12.997593756045182</v>
      </c>
      <c r="AR89" s="16" t="s">
        <v>117</v>
      </c>
      <c r="AS89" s="2"/>
      <c r="AT89" s="1">
        <f>((AO89-AO$15)*100)/AO$15</f>
        <v>-7.9853171899543991</v>
      </c>
    </row>
    <row r="90" spans="1:47" x14ac:dyDescent="0.25">
      <c r="A90" s="29">
        <v>0.24774658999999999</v>
      </c>
      <c r="B90" s="30">
        <v>0.21711280999999999</v>
      </c>
      <c r="C90" s="29" t="s">
        <v>193</v>
      </c>
      <c r="D90" s="29" t="s">
        <v>193</v>
      </c>
      <c r="E90" s="34">
        <v>0.22787894</v>
      </c>
      <c r="F90" s="34">
        <v>0.21314569</v>
      </c>
      <c r="G90" s="34">
        <v>0.19548584999999999</v>
      </c>
      <c r="H90" s="34">
        <v>0.13673784999999999</v>
      </c>
      <c r="I90" s="34">
        <v>8.6977449999999998E-3</v>
      </c>
      <c r="J90" s="34">
        <v>2.9531005E-10</v>
      </c>
      <c r="K90" s="34">
        <v>2.4675616999999998E-10</v>
      </c>
      <c r="L90" s="34">
        <v>3.3682782000000002E-10</v>
      </c>
      <c r="M90" s="34">
        <v>3.2263282999999997E-2</v>
      </c>
      <c r="N90" s="34">
        <v>0.11234094</v>
      </c>
      <c r="O90" s="34">
        <v>0.16986686000000001</v>
      </c>
      <c r="P90" s="34">
        <v>0.21767133</v>
      </c>
      <c r="Q90" s="34">
        <v>0.2575577</v>
      </c>
      <c r="R90" s="34">
        <v>0.26040795</v>
      </c>
      <c r="S90" s="35" t="s">
        <v>193</v>
      </c>
      <c r="T90" s="35" t="s">
        <v>193</v>
      </c>
      <c r="U90" s="35" t="s">
        <v>193</v>
      </c>
      <c r="V90" s="35" t="s">
        <v>193</v>
      </c>
      <c r="W90" s="35">
        <v>0.24744299</v>
      </c>
      <c r="X90" s="35">
        <v>0.25038212999999998</v>
      </c>
      <c r="Y90" s="35">
        <v>0.2518165</v>
      </c>
      <c r="Z90" s="35">
        <v>0.25337827000000002</v>
      </c>
      <c r="AA90" s="35">
        <v>0.25218000000000002</v>
      </c>
      <c r="AB90" s="35" t="s">
        <v>193</v>
      </c>
      <c r="AC90" s="36" t="s">
        <v>193</v>
      </c>
      <c r="AD90" s="29" t="s">
        <v>193</v>
      </c>
      <c r="AE90" s="29">
        <v>0.23527375</v>
      </c>
      <c r="AF90" s="29">
        <v>0.25408684999999998</v>
      </c>
      <c r="AG90" s="29">
        <v>0.23239039</v>
      </c>
      <c r="AH90" s="29">
        <v>0.23066121000000001</v>
      </c>
      <c r="AI90" s="29">
        <v>0.23757848000000001</v>
      </c>
      <c r="AJ90" s="29">
        <v>0.2442666</v>
      </c>
      <c r="AK90" s="3">
        <f t="shared" si="5"/>
        <v>0.18468039662514424</v>
      </c>
      <c r="AM90" t="s">
        <v>118</v>
      </c>
      <c r="AO90" s="2">
        <f>((SUM(A76:Z109)+SUM(AA76:AJ102))/895)</f>
        <v>0.2213943448187283</v>
      </c>
      <c r="AP90" s="2">
        <f>((AK90-AK$16)*100)/AK$16</f>
        <v>-10.294209390634279</v>
      </c>
      <c r="AR90" t="s">
        <v>118</v>
      </c>
      <c r="AT90" s="1">
        <f>((AO90-AO$16)*100)/AO$16</f>
        <v>-9.4124931051694016</v>
      </c>
    </row>
    <row r="91" spans="1:47" x14ac:dyDescent="0.25">
      <c r="A91" s="29">
        <v>0.26419019999999999</v>
      </c>
      <c r="B91" s="30">
        <v>0.24572906</v>
      </c>
      <c r="C91" s="29">
        <v>0.1829606</v>
      </c>
      <c r="D91" s="29">
        <v>0.20278260000000001</v>
      </c>
      <c r="E91" s="34">
        <v>0.21961601</v>
      </c>
      <c r="F91" s="34">
        <v>0.20734388000000001</v>
      </c>
      <c r="G91" s="34">
        <v>0.22762270000000001</v>
      </c>
      <c r="H91" s="34">
        <v>0.20100166</v>
      </c>
      <c r="I91" s="34">
        <v>7.208444E-2</v>
      </c>
      <c r="J91" s="34">
        <v>5.2743195999999999E-2</v>
      </c>
      <c r="K91" s="34">
        <v>1.358345E-4</v>
      </c>
      <c r="L91" s="34">
        <v>2.3657108E-2</v>
      </c>
      <c r="M91" s="34">
        <v>0.11081162999999999</v>
      </c>
      <c r="N91" s="34">
        <v>0.20561500999999999</v>
      </c>
      <c r="O91" s="34">
        <v>0.2511661</v>
      </c>
      <c r="P91" s="34">
        <v>0.23992826</v>
      </c>
      <c r="Q91" s="34">
        <v>0.24030012000000001</v>
      </c>
      <c r="R91" s="34">
        <v>0.25352287000000001</v>
      </c>
      <c r="S91" s="35" t="s">
        <v>193</v>
      </c>
      <c r="T91" s="35" t="s">
        <v>193</v>
      </c>
      <c r="U91" s="35" t="s">
        <v>193</v>
      </c>
      <c r="V91" s="35" t="s">
        <v>193</v>
      </c>
      <c r="W91" s="35">
        <v>0.20999023</v>
      </c>
      <c r="X91" s="35">
        <v>0.26114532000000001</v>
      </c>
      <c r="Y91" s="35">
        <v>0.25537303</v>
      </c>
      <c r="Z91" s="35">
        <v>0.26399842000000001</v>
      </c>
      <c r="AA91" s="35">
        <v>0.25027667999999997</v>
      </c>
      <c r="AB91" s="35" t="s">
        <v>193</v>
      </c>
      <c r="AC91" s="36" t="s">
        <v>193</v>
      </c>
      <c r="AD91" s="29" t="s">
        <v>193</v>
      </c>
      <c r="AE91" s="29">
        <v>0.22489624999999999</v>
      </c>
      <c r="AF91" s="29">
        <v>0.22079921</v>
      </c>
      <c r="AG91" s="29">
        <v>0.2162722</v>
      </c>
      <c r="AH91" s="29">
        <v>0.22582304</v>
      </c>
      <c r="AI91" s="29">
        <v>0.23441600000000001</v>
      </c>
      <c r="AJ91" s="29">
        <v>0.25361529999999999</v>
      </c>
      <c r="AK91" s="3">
        <f t="shared" si="5"/>
        <v>0.20061437787931027</v>
      </c>
      <c r="AM91" t="s">
        <v>119</v>
      </c>
      <c r="AP91" s="2">
        <f>((AK91-AK$17)*100)/AK$17</f>
        <v>-11.888390265870878</v>
      </c>
      <c r="AR91" t="s">
        <v>119</v>
      </c>
      <c r="AT91" s="1" t="e">
        <f>((AO91-AO$17)*100)/AO$17</f>
        <v>#DIV/0!</v>
      </c>
    </row>
    <row r="92" spans="1:47" x14ac:dyDescent="0.25">
      <c r="A92" s="29">
        <v>0.25792969999999998</v>
      </c>
      <c r="B92" s="30">
        <v>0.21384722</v>
      </c>
      <c r="C92" s="29">
        <v>0.18852142999999999</v>
      </c>
      <c r="D92" s="29">
        <v>0.19822361999999999</v>
      </c>
      <c r="E92" s="34">
        <v>0.18756302999999999</v>
      </c>
      <c r="F92" s="34">
        <v>0.21516271000000001</v>
      </c>
      <c r="G92" s="34">
        <v>0.21031563</v>
      </c>
      <c r="H92" s="34">
        <v>0.19861831999999999</v>
      </c>
      <c r="I92" s="34">
        <v>0.16756219</v>
      </c>
      <c r="J92" s="34">
        <v>0.17309645000000001</v>
      </c>
      <c r="K92" s="34">
        <v>0.18536116</v>
      </c>
      <c r="L92" s="34">
        <v>0.19736043</v>
      </c>
      <c r="M92" s="34">
        <v>0.24798213</v>
      </c>
      <c r="N92" s="34">
        <v>0.23413729999999999</v>
      </c>
      <c r="O92" s="34">
        <v>0.23465383000000001</v>
      </c>
      <c r="P92" s="34">
        <v>0.2440572</v>
      </c>
      <c r="Q92" s="34">
        <v>0.25175154</v>
      </c>
      <c r="R92" s="34">
        <v>0.23859794000000001</v>
      </c>
      <c r="S92" s="35" t="s">
        <v>193</v>
      </c>
      <c r="T92" s="35" t="s">
        <v>193</v>
      </c>
      <c r="U92" s="35" t="s">
        <v>193</v>
      </c>
      <c r="V92" s="35" t="s">
        <v>193</v>
      </c>
      <c r="W92" s="35">
        <v>0.26567607999999998</v>
      </c>
      <c r="X92" s="35">
        <v>0.23393849</v>
      </c>
      <c r="Y92" s="35">
        <v>0.25245079999999998</v>
      </c>
      <c r="Z92" s="35">
        <v>0.27606376999999999</v>
      </c>
      <c r="AA92" s="35">
        <v>0.27019792999999998</v>
      </c>
      <c r="AB92" s="35" t="s">
        <v>193</v>
      </c>
      <c r="AC92" s="36" t="s">
        <v>193</v>
      </c>
      <c r="AD92" s="29" t="s">
        <v>193</v>
      </c>
      <c r="AE92" s="29">
        <v>0.24073079999999999</v>
      </c>
      <c r="AF92" s="29">
        <v>0.21650111999999999</v>
      </c>
      <c r="AG92" s="29">
        <v>0.23051798000000001</v>
      </c>
      <c r="AH92" s="29">
        <v>0.24670744999999999</v>
      </c>
      <c r="AI92" s="29">
        <v>0.25171085999999998</v>
      </c>
      <c r="AJ92" s="29">
        <v>0.24735329</v>
      </c>
      <c r="AK92" s="3">
        <f t="shared" si="5"/>
        <v>0.22677897931034482</v>
      </c>
      <c r="AM92" t="s">
        <v>120</v>
      </c>
      <c r="AP92" s="2">
        <f>((AK92-AK$18)*100)/AK$18</f>
        <v>-9.1388426647154741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193</v>
      </c>
      <c r="B93" s="30" t="s">
        <v>193</v>
      </c>
      <c r="C93" s="29">
        <v>0.17476721000000001</v>
      </c>
      <c r="D93" s="29">
        <v>0.1929659</v>
      </c>
      <c r="E93" s="34">
        <v>0.21508758</v>
      </c>
      <c r="F93" s="34">
        <v>0.19770952</v>
      </c>
      <c r="G93" s="34">
        <v>0.22034732000000001</v>
      </c>
      <c r="H93" s="34">
        <v>0.15700763000000001</v>
      </c>
      <c r="I93" s="34">
        <v>0.13747804</v>
      </c>
      <c r="J93" s="34">
        <v>0.13934052999999999</v>
      </c>
      <c r="K93" s="34">
        <v>0.14591303</v>
      </c>
      <c r="L93" s="34">
        <v>0.15211337999999999</v>
      </c>
      <c r="M93" s="34">
        <v>0.18162980000000001</v>
      </c>
      <c r="N93" s="34">
        <v>0.21389158</v>
      </c>
      <c r="O93" s="34">
        <v>0.25564656000000002</v>
      </c>
      <c r="P93" s="34">
        <v>0.22537257999999999</v>
      </c>
      <c r="Q93" s="34">
        <v>0.23865722</v>
      </c>
      <c r="R93" s="34">
        <v>0.24236308000000001</v>
      </c>
      <c r="S93" s="35" t="s">
        <v>193</v>
      </c>
      <c r="T93" s="35" t="s">
        <v>193</v>
      </c>
      <c r="U93" s="35" t="s">
        <v>193</v>
      </c>
      <c r="V93" s="35">
        <v>0.16216074999999999</v>
      </c>
      <c r="W93" s="35">
        <v>0.17731390999999999</v>
      </c>
      <c r="X93" s="35">
        <v>0.18398368000000001</v>
      </c>
      <c r="Y93" s="35">
        <v>0.25691786</v>
      </c>
      <c r="Z93" s="35">
        <v>0.22715952</v>
      </c>
      <c r="AA93" s="35">
        <v>0.25854334000000001</v>
      </c>
      <c r="AB93" s="35" t="s">
        <v>193</v>
      </c>
      <c r="AC93" s="36" t="s">
        <v>193</v>
      </c>
      <c r="AD93" s="29" t="s">
        <v>193</v>
      </c>
      <c r="AE93" s="29">
        <v>0.22508416000000001</v>
      </c>
      <c r="AF93" s="29">
        <v>0.21189606</v>
      </c>
      <c r="AG93" s="29">
        <v>0.24278142</v>
      </c>
      <c r="AH93" s="29">
        <v>0.23417922999999999</v>
      </c>
      <c r="AI93" s="29">
        <v>0.24318624999999999</v>
      </c>
      <c r="AJ93" s="29">
        <v>0.25364326999999998</v>
      </c>
      <c r="AK93" s="3">
        <f t="shared" si="5"/>
        <v>0.20596930035714284</v>
      </c>
      <c r="AM93" t="s">
        <v>121</v>
      </c>
      <c r="AO93" s="2">
        <f>SUM(U108:W109)/6</f>
        <v>0.32606986666666665</v>
      </c>
      <c r="AP93" s="2">
        <f>((AK93-AK$19)*100)/AK$19</f>
        <v>-10.089714654401417</v>
      </c>
      <c r="AR93" t="s">
        <v>124</v>
      </c>
      <c r="AT93" s="1">
        <f>((AO93-AO$19)*100)/AO$19</f>
        <v>1.6764052415449853</v>
      </c>
    </row>
    <row r="94" spans="1:47" x14ac:dyDescent="0.25">
      <c r="A94" t="s">
        <v>193</v>
      </c>
      <c r="B94" s="37" t="s">
        <v>193</v>
      </c>
      <c r="C94" s="34">
        <v>0.19916793999999999</v>
      </c>
      <c r="D94" s="34">
        <v>0.19280179</v>
      </c>
      <c r="E94" s="34">
        <v>0.19244144999999999</v>
      </c>
      <c r="F94" s="34">
        <v>0.22490599999999999</v>
      </c>
      <c r="G94" s="34">
        <v>0.18832381000000001</v>
      </c>
      <c r="H94" s="34">
        <v>0.16602643</v>
      </c>
      <c r="I94" s="34">
        <v>0.1793467</v>
      </c>
      <c r="J94" s="34">
        <v>0.19637930000000001</v>
      </c>
      <c r="K94" s="34">
        <v>0.18987498</v>
      </c>
      <c r="L94" s="34">
        <v>0.18344269999999999</v>
      </c>
      <c r="M94" s="34">
        <v>0.19529444000000001</v>
      </c>
      <c r="N94" s="34">
        <v>0.22001861</v>
      </c>
      <c r="O94" s="34">
        <v>0.25532186000000001</v>
      </c>
      <c r="P94" s="34">
        <v>0.22321920000000001</v>
      </c>
      <c r="Q94" s="34">
        <v>0.23045038000000001</v>
      </c>
      <c r="R94" s="34">
        <v>0.22902812</v>
      </c>
      <c r="S94" s="35" t="s">
        <v>193</v>
      </c>
      <c r="T94" s="35" t="s">
        <v>193</v>
      </c>
      <c r="U94" s="35" t="s">
        <v>193</v>
      </c>
      <c r="V94" s="35">
        <v>0.22367918000000001</v>
      </c>
      <c r="W94" s="35">
        <v>0.20142083999999999</v>
      </c>
      <c r="X94" s="35">
        <v>0.21158561000000001</v>
      </c>
      <c r="Y94" s="35">
        <v>0.25101580000000001</v>
      </c>
      <c r="Z94" s="35">
        <v>0.22330291999999999</v>
      </c>
      <c r="AA94" s="35">
        <v>0.26624575</v>
      </c>
      <c r="AB94" s="35" t="s">
        <v>193</v>
      </c>
      <c r="AC94" s="36" t="s">
        <v>193</v>
      </c>
      <c r="AD94" s="29" t="s">
        <v>193</v>
      </c>
      <c r="AE94" s="29">
        <v>0.2604399</v>
      </c>
      <c r="AF94" s="29">
        <v>0.2312901</v>
      </c>
      <c r="AG94" s="29">
        <v>0.21204142000000001</v>
      </c>
      <c r="AH94" s="29">
        <v>0.20858176</v>
      </c>
      <c r="AI94" s="29">
        <v>0.21447965999999999</v>
      </c>
      <c r="AJ94" s="29">
        <v>0.23058307</v>
      </c>
      <c r="AK94" s="3">
        <f t="shared" si="5"/>
        <v>0.21431106142857148</v>
      </c>
      <c r="AP94" s="2">
        <f>((AK94-AK$20)*100)/AK$20</f>
        <v>-9.0863020745476017</v>
      </c>
    </row>
    <row r="95" spans="1:47" x14ac:dyDescent="0.25">
      <c r="A95" t="s">
        <v>193</v>
      </c>
      <c r="B95" s="37">
        <v>0.19560522999999999</v>
      </c>
      <c r="C95" s="34">
        <v>0.19789308</v>
      </c>
      <c r="D95" s="34">
        <v>0.19735654999999999</v>
      </c>
      <c r="E95" s="34">
        <v>0.18118745</v>
      </c>
      <c r="F95" s="34">
        <v>0.17574735999999999</v>
      </c>
      <c r="G95" s="34">
        <v>0.19781850000000001</v>
      </c>
      <c r="H95" s="34">
        <v>0.22730839999999999</v>
      </c>
      <c r="I95" s="34">
        <v>0.22054072</v>
      </c>
      <c r="J95" s="34">
        <v>0.22378144</v>
      </c>
      <c r="K95" s="34">
        <v>0.22965376000000001</v>
      </c>
      <c r="L95" s="34">
        <v>0.23517087</v>
      </c>
      <c r="M95" s="34">
        <v>0.23440965999999999</v>
      </c>
      <c r="N95" s="34">
        <v>0.23139905999999999</v>
      </c>
      <c r="O95" s="34">
        <v>0.22687373999999999</v>
      </c>
      <c r="P95" s="34">
        <v>0.22689107</v>
      </c>
      <c r="Q95" s="34">
        <v>0.22507297000000001</v>
      </c>
      <c r="R95" s="34">
        <v>0.22762525</v>
      </c>
      <c r="S95" s="35" t="s">
        <v>193</v>
      </c>
      <c r="T95" s="35" t="s">
        <v>193</v>
      </c>
      <c r="U95" s="35">
        <v>0.21060461999999999</v>
      </c>
      <c r="V95" s="35">
        <v>0.23550354000000001</v>
      </c>
      <c r="W95" s="35">
        <v>0.22539466999999999</v>
      </c>
      <c r="X95" s="35">
        <v>0.22709979</v>
      </c>
      <c r="Y95" s="35">
        <v>0.22257605</v>
      </c>
      <c r="Z95" s="35">
        <v>0.24149794999999999</v>
      </c>
      <c r="AA95" s="35">
        <v>0.23567817999999999</v>
      </c>
      <c r="AB95" s="35" t="s">
        <v>193</v>
      </c>
      <c r="AC95" s="36" t="s">
        <v>193</v>
      </c>
      <c r="AD95" s="29" t="s">
        <v>193</v>
      </c>
      <c r="AE95" s="29">
        <v>0.23599403999999999</v>
      </c>
      <c r="AF95" s="29">
        <v>0.2180163</v>
      </c>
      <c r="AG95" s="29">
        <v>0.21397870999999999</v>
      </c>
      <c r="AH95" s="29">
        <v>0.22722292999999999</v>
      </c>
      <c r="AI95" s="29">
        <v>0.22302859</v>
      </c>
      <c r="AJ95" s="29">
        <v>0.24554071999999999</v>
      </c>
      <c r="AK95" s="3">
        <f t="shared" si="5"/>
        <v>0.22054904</v>
      </c>
      <c r="AP95" s="2">
        <f>((AK95-AK$21)*100)/AK$21</f>
        <v>-7.7147896988736875</v>
      </c>
    </row>
    <row r="96" spans="1:47" x14ac:dyDescent="0.25">
      <c r="A96" t="s">
        <v>193</v>
      </c>
      <c r="B96" s="37">
        <v>0.19624853</v>
      </c>
      <c r="C96" s="34">
        <v>7.606889E-2</v>
      </c>
      <c r="D96" s="34">
        <v>7.0916450000000006E-2</v>
      </c>
      <c r="E96" s="34">
        <v>9.8218960000000001E-3</v>
      </c>
      <c r="F96" s="34">
        <v>8.0957760000000004E-2</v>
      </c>
      <c r="G96" s="34">
        <v>0.13338278000000001</v>
      </c>
      <c r="H96" s="34">
        <v>0.17804468000000001</v>
      </c>
      <c r="I96" s="34">
        <v>0.23730733000000001</v>
      </c>
      <c r="J96" s="34">
        <v>0.23903240000000001</v>
      </c>
      <c r="K96" s="34">
        <v>0.23086801000000001</v>
      </c>
      <c r="L96" s="34">
        <v>0.23356287000000001</v>
      </c>
      <c r="M96" s="34">
        <v>0.23625492000000001</v>
      </c>
      <c r="N96" s="34">
        <v>0.23487236</v>
      </c>
      <c r="O96" s="34">
        <v>0.2371693</v>
      </c>
      <c r="P96" s="34">
        <v>0.23983747999999999</v>
      </c>
      <c r="Q96" s="34">
        <v>0.27337116</v>
      </c>
      <c r="R96" s="34">
        <v>0.27067744999999999</v>
      </c>
      <c r="S96" s="35" t="s">
        <v>193</v>
      </c>
      <c r="T96" s="35" t="s">
        <v>193</v>
      </c>
      <c r="U96" s="35">
        <v>0.24090594000000001</v>
      </c>
      <c r="V96" s="35">
        <v>0.24281617</v>
      </c>
      <c r="W96" s="35">
        <v>0.25760427000000002</v>
      </c>
      <c r="X96" s="35">
        <v>0.23504253999999999</v>
      </c>
      <c r="Y96" s="35">
        <v>0.24080029999999999</v>
      </c>
      <c r="Z96" s="35" t="s">
        <v>193</v>
      </c>
      <c r="AA96" s="35" t="s">
        <v>193</v>
      </c>
      <c r="AB96" s="35" t="s">
        <v>193</v>
      </c>
      <c r="AC96" s="36" t="s">
        <v>193</v>
      </c>
      <c r="AD96" s="29" t="s">
        <v>193</v>
      </c>
      <c r="AE96" s="29" t="s">
        <v>193</v>
      </c>
      <c r="AF96" s="29">
        <v>0.24108668999999999</v>
      </c>
      <c r="AG96" s="29">
        <v>0.23336525</v>
      </c>
      <c r="AH96" s="29">
        <v>0.24498284000000001</v>
      </c>
      <c r="AI96" s="29">
        <v>0.2466826</v>
      </c>
      <c r="AJ96" s="29">
        <v>0.20904407</v>
      </c>
      <c r="AK96" s="3">
        <f t="shared" si="5"/>
        <v>0.2063231457777778</v>
      </c>
      <c r="AP96" s="2">
        <f>((AK96-AK$22)*100)/AK$22</f>
        <v>-8.6706025021698192</v>
      </c>
    </row>
    <row r="97" spans="1:45" x14ac:dyDescent="0.25">
      <c r="A97" t="s">
        <v>193</v>
      </c>
      <c r="B97" s="37">
        <v>0.15032893</v>
      </c>
      <c r="C97" s="34">
        <v>6.4768823999999998E-10</v>
      </c>
      <c r="D97" s="34">
        <v>3.3619496999999998E-2</v>
      </c>
      <c r="E97" s="34">
        <v>2.0976773000000001E-10</v>
      </c>
      <c r="F97" s="34">
        <v>3.6908437000000001E-10</v>
      </c>
      <c r="G97" s="34">
        <v>5.4397527000000001E-2</v>
      </c>
      <c r="H97" s="34">
        <v>5.4788094000000002E-2</v>
      </c>
      <c r="I97" s="34">
        <v>8.5987030000000006E-2</v>
      </c>
      <c r="J97" s="34">
        <v>0.115338944</v>
      </c>
      <c r="K97" s="34">
        <v>0.16981335</v>
      </c>
      <c r="L97" s="34">
        <v>0.18022545000000001</v>
      </c>
      <c r="M97" s="34">
        <v>0.22195398999999999</v>
      </c>
      <c r="N97" s="34">
        <v>0.26371460000000002</v>
      </c>
      <c r="O97" s="34">
        <v>0.25372075999999999</v>
      </c>
      <c r="P97" s="34">
        <v>0.22271524000000001</v>
      </c>
      <c r="Q97" s="34">
        <v>0.24054375</v>
      </c>
      <c r="R97" s="34">
        <v>0.25195882000000003</v>
      </c>
      <c r="S97" s="35" t="s">
        <v>193</v>
      </c>
      <c r="T97" s="35">
        <v>0.23738830999999999</v>
      </c>
      <c r="U97" s="35">
        <v>0.23820810000000001</v>
      </c>
      <c r="V97" s="35">
        <v>0.18490338000000001</v>
      </c>
      <c r="W97" s="35">
        <v>0.19886424999999999</v>
      </c>
      <c r="X97" s="35">
        <v>0.18445733</v>
      </c>
      <c r="Y97" s="35">
        <v>0.12350442</v>
      </c>
      <c r="Z97" s="35" t="s">
        <v>193</v>
      </c>
      <c r="AA97" s="35" t="s">
        <v>193</v>
      </c>
      <c r="AB97" s="35" t="s">
        <v>193</v>
      </c>
      <c r="AC97" s="36" t="s">
        <v>193</v>
      </c>
      <c r="AD97" s="29" t="s">
        <v>193</v>
      </c>
      <c r="AE97" s="29" t="s">
        <v>193</v>
      </c>
      <c r="AF97" s="29">
        <v>0.26362380000000002</v>
      </c>
      <c r="AG97" s="29">
        <v>0.24197957</v>
      </c>
      <c r="AH97" s="29">
        <v>0.23615106999999999</v>
      </c>
      <c r="AI97" s="29">
        <v>0.24053000999999999</v>
      </c>
      <c r="AJ97" s="29">
        <v>0.22601673999999999</v>
      </c>
      <c r="AK97" s="3">
        <f t="shared" si="5"/>
        <v>0.16695474868666219</v>
      </c>
      <c r="AP97" s="2">
        <f>((AK97-AK$23)*100)/AK$23</f>
        <v>-13.797443005496007</v>
      </c>
      <c r="AS97" t="s">
        <v>127</v>
      </c>
    </row>
    <row r="98" spans="1:45" x14ac:dyDescent="0.25">
      <c r="A98" t="s">
        <v>193</v>
      </c>
      <c r="B98" s="37">
        <v>0.22447723</v>
      </c>
      <c r="C98" s="34">
        <v>1.9953077999999999E-2</v>
      </c>
      <c r="D98" s="34">
        <v>5.907187E-10</v>
      </c>
      <c r="E98" s="34">
        <v>1.7881763E-10</v>
      </c>
      <c r="F98" s="34">
        <v>2.4587911999999999E-10</v>
      </c>
      <c r="G98" s="34">
        <v>1.3018612E-4</v>
      </c>
      <c r="H98" s="34">
        <v>5.2266594E-2</v>
      </c>
      <c r="I98" s="34">
        <v>8.0692449999999999E-2</v>
      </c>
      <c r="J98" s="34">
        <v>0.1046112</v>
      </c>
      <c r="K98" s="34">
        <v>0.123270474</v>
      </c>
      <c r="L98" s="34">
        <v>0.13786787</v>
      </c>
      <c r="M98" s="34">
        <v>0.17465621000000001</v>
      </c>
      <c r="N98" s="34">
        <v>0.18489174999999999</v>
      </c>
      <c r="O98" s="34">
        <v>0.19708875000000001</v>
      </c>
      <c r="P98" s="34">
        <v>0.22386656999999999</v>
      </c>
      <c r="Q98" s="34">
        <v>0.26721584999999998</v>
      </c>
      <c r="R98" s="34" t="s">
        <v>193</v>
      </c>
      <c r="S98" s="35">
        <v>0.24818560000000001</v>
      </c>
      <c r="T98" s="35">
        <v>0.1879122</v>
      </c>
      <c r="U98" s="35">
        <v>0.10298185</v>
      </c>
      <c r="V98" s="35">
        <v>0.11357127</v>
      </c>
      <c r="W98" s="35">
        <v>0.11552951</v>
      </c>
      <c r="X98" s="35">
        <v>0.12285097</v>
      </c>
      <c r="Y98" s="35">
        <v>5.8522629999999999E-2</v>
      </c>
      <c r="Z98" s="35" t="s">
        <v>193</v>
      </c>
      <c r="AA98" s="35" t="s">
        <v>193</v>
      </c>
      <c r="AB98" s="35" t="s">
        <v>193</v>
      </c>
      <c r="AC98" s="36" t="s">
        <v>193</v>
      </c>
      <c r="AD98" s="29" t="s">
        <v>193</v>
      </c>
      <c r="AE98" s="29" t="s">
        <v>193</v>
      </c>
      <c r="AF98" s="29">
        <v>0.26436330000000002</v>
      </c>
      <c r="AG98" s="29">
        <v>0.24524341999999999</v>
      </c>
      <c r="AH98" s="29">
        <v>0.26428834000000001</v>
      </c>
      <c r="AI98" s="29">
        <v>0.25760846999999998</v>
      </c>
      <c r="AJ98" s="29">
        <v>0.2518668</v>
      </c>
      <c r="AK98" s="3">
        <f t="shared" si="5"/>
        <v>0.14371116332626485</v>
      </c>
      <c r="AP98" s="2">
        <f>((AK98-AK$24)*100)/AK$24</f>
        <v>-19.080971109738829</v>
      </c>
    </row>
    <row r="99" spans="1:45" x14ac:dyDescent="0.25">
      <c r="A99" t="s">
        <v>193</v>
      </c>
      <c r="B99" s="37">
        <v>0.22630796</v>
      </c>
      <c r="C99" s="34">
        <v>0.13465793000000001</v>
      </c>
      <c r="D99" s="34">
        <v>3.9020974E-2</v>
      </c>
      <c r="E99" s="34">
        <v>8.1359663000000005E-10</v>
      </c>
      <c r="F99" s="34">
        <v>1.2635356E-9</v>
      </c>
      <c r="G99" s="34">
        <v>2.091861E-3</v>
      </c>
      <c r="H99" s="34">
        <v>3.9207316999999998E-2</v>
      </c>
      <c r="I99" s="34">
        <v>6.473284E-2</v>
      </c>
      <c r="J99" s="34">
        <v>6.8226029999999993E-2</v>
      </c>
      <c r="K99" s="34">
        <v>7.1642700000000004E-2</v>
      </c>
      <c r="L99" s="34">
        <v>9.3378059999999999E-2</v>
      </c>
      <c r="M99" s="34">
        <v>0.12526011000000001</v>
      </c>
      <c r="N99" s="34">
        <v>0.14017378</v>
      </c>
      <c r="O99" s="34">
        <v>0.15768268999999999</v>
      </c>
      <c r="P99" s="38">
        <v>0.23552245999999999</v>
      </c>
      <c r="Q99" s="38" t="s">
        <v>193</v>
      </c>
      <c r="R99" s="38">
        <v>0.26395002000000001</v>
      </c>
      <c r="S99" s="35">
        <v>0.17248450000000001</v>
      </c>
      <c r="T99" s="35">
        <v>0.1174915</v>
      </c>
      <c r="U99" s="35">
        <v>7.5496740000000007E-2</v>
      </c>
      <c r="V99" s="35">
        <v>7.8686229999999996E-2</v>
      </c>
      <c r="W99" s="35">
        <v>8.3787120000000007E-2</v>
      </c>
      <c r="X99" s="35">
        <v>7.0927024000000005E-2</v>
      </c>
      <c r="Y99" s="35">
        <v>8.3297270000000007E-2</v>
      </c>
      <c r="Z99" s="35" t="s">
        <v>193</v>
      </c>
      <c r="AA99" s="35" t="s">
        <v>193</v>
      </c>
      <c r="AB99" s="35" t="s">
        <v>193</v>
      </c>
      <c r="AC99" s="36" t="s">
        <v>193</v>
      </c>
      <c r="AD99" s="29" t="s">
        <v>193</v>
      </c>
      <c r="AE99" s="29" t="s">
        <v>193</v>
      </c>
      <c r="AF99" s="29">
        <v>0.26769822999999998</v>
      </c>
      <c r="AG99" s="29">
        <v>0.25144952999999998</v>
      </c>
      <c r="AH99" s="29" t="s">
        <v>193</v>
      </c>
      <c r="AI99" s="29">
        <v>0.26152523999999999</v>
      </c>
      <c r="AJ99" s="29">
        <v>0.2571621</v>
      </c>
      <c r="AK99" s="3">
        <f t="shared" si="5"/>
        <v>0.12525408215100492</v>
      </c>
      <c r="AP99" s="2">
        <f>((AK99-AK$25)*100)/AK$25</f>
        <v>-20.711645441794229</v>
      </c>
    </row>
    <row r="100" spans="1:45" x14ac:dyDescent="0.25">
      <c r="A100" t="s">
        <v>193</v>
      </c>
      <c r="B100" s="37">
        <v>0.22601146</v>
      </c>
      <c r="C100" s="34">
        <v>0.18341531</v>
      </c>
      <c r="D100" s="34">
        <v>7.195406E-2</v>
      </c>
      <c r="E100" s="34">
        <v>2.9526813999999998E-9</v>
      </c>
      <c r="F100" s="34">
        <v>1.5574845000000001E-9</v>
      </c>
      <c r="G100" s="34">
        <v>5.2367323999999999E-9</v>
      </c>
      <c r="H100" s="34">
        <v>1.6942744999999999E-2</v>
      </c>
      <c r="I100" s="34">
        <v>4.4775522999999998E-2</v>
      </c>
      <c r="J100" s="34">
        <v>3.8110499999999999E-2</v>
      </c>
      <c r="K100" s="34">
        <v>3.9711583000000002E-2</v>
      </c>
      <c r="L100" s="34">
        <v>6.0253889999999997E-2</v>
      </c>
      <c r="M100" s="34">
        <v>7.2552329999999998E-2</v>
      </c>
      <c r="N100" s="34">
        <v>5.6208859999999999E-2</v>
      </c>
      <c r="O100" s="34">
        <v>9.5610710000000002E-2</v>
      </c>
      <c r="P100" s="38" t="s">
        <v>193</v>
      </c>
      <c r="Q100" s="38">
        <v>0.25768128000000001</v>
      </c>
      <c r="R100" s="38">
        <v>0.24937703</v>
      </c>
      <c r="S100" s="35">
        <v>0.23524872999999999</v>
      </c>
      <c r="T100" s="35">
        <v>0.12865167999999999</v>
      </c>
      <c r="U100" s="35">
        <v>6.3156610000000002E-2</v>
      </c>
      <c r="V100" s="35">
        <v>6.0838747999999998E-2</v>
      </c>
      <c r="W100" s="35">
        <v>7.7694595000000005E-2</v>
      </c>
      <c r="X100" s="35">
        <v>7.347687E-2</v>
      </c>
      <c r="Y100" s="35">
        <v>0.1285375</v>
      </c>
      <c r="Z100" s="35" t="s">
        <v>193</v>
      </c>
      <c r="AA100" s="35" t="s">
        <v>193</v>
      </c>
      <c r="AB100" s="35" t="s">
        <v>193</v>
      </c>
      <c r="AC100" s="36" t="s">
        <v>193</v>
      </c>
      <c r="AD100" s="29" t="s">
        <v>193</v>
      </c>
      <c r="AE100" s="29" t="s">
        <v>193</v>
      </c>
      <c r="AF100" s="29">
        <v>0.28814119999999999</v>
      </c>
      <c r="AG100" s="29">
        <v>0.26348606000000002</v>
      </c>
      <c r="AH100" s="29" t="s">
        <v>193</v>
      </c>
      <c r="AI100" s="29" t="s">
        <v>193</v>
      </c>
      <c r="AJ100" s="29" t="s">
        <v>193</v>
      </c>
      <c r="AK100" s="3">
        <f t="shared" si="5"/>
        <v>0.10927349134987593</v>
      </c>
      <c r="AP100" s="2">
        <f>((AK100-AK$26)*100)/AK$26</f>
        <v>-20.387926863051501</v>
      </c>
    </row>
    <row r="101" spans="1:45" x14ac:dyDescent="0.25">
      <c r="A101" t="s">
        <v>193</v>
      </c>
      <c r="B101" s="37" t="s">
        <v>193</v>
      </c>
      <c r="C101" s="34">
        <v>0.22355467000000001</v>
      </c>
      <c r="D101" s="34">
        <v>8.4112989999999999E-2</v>
      </c>
      <c r="E101" s="34">
        <v>3.3157848000000002E-9</v>
      </c>
      <c r="F101" s="34">
        <v>1.7884831E-9</v>
      </c>
      <c r="G101" s="34">
        <v>1.8464637999999998E-2</v>
      </c>
      <c r="H101" s="34">
        <v>3.9323392999999998E-2</v>
      </c>
      <c r="I101" s="34">
        <v>5.2152358000000003E-2</v>
      </c>
      <c r="J101" s="34">
        <v>5.4536189999999998E-2</v>
      </c>
      <c r="K101" s="34">
        <v>4.8456135999999997E-2</v>
      </c>
      <c r="L101" s="34">
        <v>6.2513379999999993E-2</v>
      </c>
      <c r="M101" s="34">
        <v>4.9180324999999997E-2</v>
      </c>
      <c r="N101" s="34">
        <v>1.3851766E-2</v>
      </c>
      <c r="O101" s="34">
        <v>8.5066009999999997E-2</v>
      </c>
      <c r="P101" s="38" t="s">
        <v>193</v>
      </c>
      <c r="Q101" s="38">
        <v>0.25828721999999998</v>
      </c>
      <c r="R101" s="38">
        <v>0.24499296000000001</v>
      </c>
      <c r="S101" s="35">
        <v>0.22330546000000001</v>
      </c>
      <c r="T101" s="35">
        <v>0.116452746</v>
      </c>
      <c r="U101" s="35">
        <v>6.3274129999999998E-2</v>
      </c>
      <c r="V101" s="35">
        <v>8.169274E-2</v>
      </c>
      <c r="W101" s="35">
        <v>0.11008622</v>
      </c>
      <c r="X101" s="35">
        <v>0.10407346000000001</v>
      </c>
      <c r="Y101" s="35">
        <v>0.1779191</v>
      </c>
      <c r="Z101" s="35" t="s">
        <v>193</v>
      </c>
      <c r="AA101" s="35" t="s">
        <v>193</v>
      </c>
      <c r="AB101" s="35" t="s">
        <v>193</v>
      </c>
      <c r="AC101" s="36" t="s">
        <v>193</v>
      </c>
      <c r="AD101" s="29" t="s">
        <v>193</v>
      </c>
      <c r="AE101" s="29" t="s">
        <v>193</v>
      </c>
      <c r="AF101" s="29">
        <v>0.25068520999999999</v>
      </c>
      <c r="AG101" s="29">
        <v>0.27360069999999997</v>
      </c>
      <c r="AH101" s="29" t="s">
        <v>193</v>
      </c>
      <c r="AI101" s="29" t="s">
        <v>193</v>
      </c>
      <c r="AJ101" s="29" t="s">
        <v>193</v>
      </c>
      <c r="AK101" s="3">
        <f t="shared" si="5"/>
        <v>0.10981590862934447</v>
      </c>
      <c r="AP101" s="2">
        <f>((AK101-AK$27)*100)/AK$27</f>
        <v>-20.645100924059257</v>
      </c>
    </row>
    <row r="102" spans="1:45" x14ac:dyDescent="0.25">
      <c r="A102" t="s">
        <v>193</v>
      </c>
      <c r="B102" s="37" t="s">
        <v>193</v>
      </c>
      <c r="C102" s="34">
        <v>0.26177824</v>
      </c>
      <c r="D102" s="34">
        <v>0.13672984999999999</v>
      </c>
      <c r="E102" s="34">
        <v>1.9719673000000001E-9</v>
      </c>
      <c r="F102" s="34">
        <v>1.3843564000000001E-10</v>
      </c>
      <c r="G102" s="34">
        <v>1.3623966999999999E-10</v>
      </c>
      <c r="H102" s="34">
        <v>4.8402269999999998E-10</v>
      </c>
      <c r="I102" s="34">
        <v>3.2923340000000002E-2</v>
      </c>
      <c r="J102" s="34">
        <v>4.9784675E-2</v>
      </c>
      <c r="K102" s="34">
        <v>5.6885400000000003E-2</v>
      </c>
      <c r="L102" s="34">
        <v>7.6526164999999993E-2</v>
      </c>
      <c r="M102" s="34">
        <v>7.4641360000000004E-2</v>
      </c>
      <c r="N102" s="34">
        <v>7.4127025999999999E-2</v>
      </c>
      <c r="O102" s="34">
        <v>0.14379591999999999</v>
      </c>
      <c r="P102" s="38" t="s">
        <v>193</v>
      </c>
      <c r="Q102" s="38">
        <v>0.26992863</v>
      </c>
      <c r="R102" s="38">
        <v>0.25882483000000001</v>
      </c>
      <c r="S102" s="35">
        <v>0.25729024</v>
      </c>
      <c r="T102" s="35">
        <v>8.2354910000000003E-2</v>
      </c>
      <c r="U102" s="35">
        <v>5.5996655999999999E-2</v>
      </c>
      <c r="V102" s="35">
        <v>8.7857459999999998E-2</v>
      </c>
      <c r="W102" s="35">
        <v>0.14013339999999999</v>
      </c>
      <c r="X102" s="35">
        <v>0.13687018000000001</v>
      </c>
      <c r="Y102" s="35">
        <v>0.124748334</v>
      </c>
      <c r="Z102" s="35" t="s">
        <v>193</v>
      </c>
      <c r="AA102" s="35" t="s">
        <v>193</v>
      </c>
      <c r="AB102" s="35" t="s">
        <v>193</v>
      </c>
      <c r="AC102" s="36" t="s">
        <v>193</v>
      </c>
      <c r="AD102" s="29" t="s">
        <v>193</v>
      </c>
      <c r="AE102" s="29" t="s">
        <v>193</v>
      </c>
      <c r="AF102" s="29" t="s">
        <v>193</v>
      </c>
      <c r="AG102" s="29" t="s">
        <v>193</v>
      </c>
      <c r="AH102" s="29" t="s">
        <v>193</v>
      </c>
      <c r="AI102" s="29" t="s">
        <v>193</v>
      </c>
      <c r="AJ102" s="29" t="s">
        <v>193</v>
      </c>
      <c r="AK102" s="3">
        <f t="shared" si="5"/>
        <v>0.10550893721503024</v>
      </c>
      <c r="AP102" s="2">
        <f>((AK102-AK$28)*100)/AK$28</f>
        <v>-20.022928000373007</v>
      </c>
    </row>
    <row r="103" spans="1:45" x14ac:dyDescent="0.25">
      <c r="A103" s="32" t="s">
        <v>193</v>
      </c>
      <c r="B103" s="39" t="s">
        <v>193</v>
      </c>
      <c r="C103" s="32">
        <v>0.28908622</v>
      </c>
      <c r="D103" s="32">
        <v>0.23373447</v>
      </c>
      <c r="E103" s="32">
        <v>0.22949745999999999</v>
      </c>
      <c r="F103" s="32">
        <v>0.24026664</v>
      </c>
      <c r="G103" s="32">
        <v>0.24994242</v>
      </c>
      <c r="H103" s="32">
        <v>0.2716906</v>
      </c>
      <c r="I103" s="32">
        <v>0.24819774999999999</v>
      </c>
      <c r="J103" s="32">
        <v>0.20104863000000001</v>
      </c>
      <c r="K103" s="32">
        <v>0.13424157</v>
      </c>
      <c r="L103" s="32">
        <v>8.6892894999999998E-2</v>
      </c>
      <c r="M103" s="32">
        <v>0.109170355</v>
      </c>
      <c r="N103" s="32">
        <v>0.17212549999999999</v>
      </c>
      <c r="O103" s="32">
        <v>0.23866013999999999</v>
      </c>
      <c r="P103" s="32" t="s">
        <v>193</v>
      </c>
      <c r="Q103" s="32" t="s">
        <v>193</v>
      </c>
      <c r="R103" s="32" t="s">
        <v>193</v>
      </c>
      <c r="S103" s="33">
        <v>0.27462828</v>
      </c>
      <c r="T103" s="33">
        <v>0.24319304999999999</v>
      </c>
      <c r="U103" s="33">
        <v>0.24237807</v>
      </c>
      <c r="V103" s="33">
        <v>0.19397523999999999</v>
      </c>
      <c r="W103" s="33">
        <v>0.11185302599999999</v>
      </c>
      <c r="X103" s="33">
        <v>0.18654576</v>
      </c>
      <c r="Y103" s="33">
        <v>0.13799718</v>
      </c>
      <c r="Z103" s="33" t="s">
        <v>193</v>
      </c>
      <c r="AA103" s="40" t="s">
        <v>193</v>
      </c>
      <c r="AB103" s="40">
        <v>8.2368009999999997E-11</v>
      </c>
      <c r="AC103" s="40">
        <v>3.7979252999999999E-10</v>
      </c>
      <c r="AD103" s="40" t="s">
        <v>193</v>
      </c>
      <c r="AE103" s="40" t="s">
        <v>193</v>
      </c>
      <c r="AF103" s="40" t="s">
        <v>193</v>
      </c>
      <c r="AG103" s="40" t="s">
        <v>193</v>
      </c>
      <c r="AH103" s="40" t="s">
        <v>193</v>
      </c>
      <c r="AI103" s="40" t="s">
        <v>193</v>
      </c>
      <c r="AJ103" s="40" t="s">
        <v>193</v>
      </c>
      <c r="AK103" s="3">
        <f t="shared" si="5"/>
        <v>0.18614205711191634</v>
      </c>
      <c r="AP103" s="2">
        <f>((AK103-AK$29)*100)/AK$29</f>
        <v>-14.573069204431714</v>
      </c>
    </row>
    <row r="104" spans="1:45" x14ac:dyDescent="0.25">
      <c r="A104" s="31" t="s">
        <v>193</v>
      </c>
      <c r="B104" s="41" t="s">
        <v>193</v>
      </c>
      <c r="C104" s="31" t="s">
        <v>193</v>
      </c>
      <c r="D104" s="31">
        <v>0.27868219999999999</v>
      </c>
      <c r="E104" s="31">
        <v>0.27559539999999999</v>
      </c>
      <c r="F104" s="31">
        <v>0.27814397000000002</v>
      </c>
      <c r="G104" s="31">
        <v>0.28488943</v>
      </c>
      <c r="H104" s="31">
        <v>0.29715841999999998</v>
      </c>
      <c r="I104" s="31">
        <v>0.30538870000000001</v>
      </c>
      <c r="J104" s="31">
        <v>0.31171300000000002</v>
      </c>
      <c r="K104" s="31">
        <v>0.30762443</v>
      </c>
      <c r="L104" s="31">
        <v>0.30761476999999998</v>
      </c>
      <c r="M104" s="31">
        <v>0.26046130000000001</v>
      </c>
      <c r="N104" s="31">
        <v>0.23497033000000001</v>
      </c>
      <c r="O104" s="31" t="s">
        <v>193</v>
      </c>
      <c r="P104" s="31" t="s">
        <v>193</v>
      </c>
      <c r="Q104" s="31" t="s">
        <v>193</v>
      </c>
      <c r="R104" s="31" t="s">
        <v>193</v>
      </c>
      <c r="S104" s="33">
        <v>0.31143102</v>
      </c>
      <c r="T104" s="33">
        <v>0.29723885999999999</v>
      </c>
      <c r="U104" s="33">
        <v>0.28848204</v>
      </c>
      <c r="V104" s="33">
        <v>0.29700982999999997</v>
      </c>
      <c r="W104" s="33">
        <v>0.30445643999999999</v>
      </c>
      <c r="X104" s="33">
        <v>0.27473133999999999</v>
      </c>
      <c r="Y104" s="33">
        <v>0.24527631999999999</v>
      </c>
      <c r="Z104" s="33">
        <v>0.14525752</v>
      </c>
      <c r="AA104" s="40">
        <v>6.5767439999999996E-2</v>
      </c>
      <c r="AB104" s="40">
        <v>1.0964215999999999E-9</v>
      </c>
      <c r="AC104" s="40">
        <v>5.8311844000000003E-10</v>
      </c>
      <c r="AD104" s="40">
        <v>9.9167000000000005E-11</v>
      </c>
      <c r="AE104" s="40" t="s">
        <v>193</v>
      </c>
      <c r="AF104" s="40" t="s">
        <v>193</v>
      </c>
      <c r="AG104" s="40" t="s">
        <v>193</v>
      </c>
      <c r="AH104" s="40" t="s">
        <v>193</v>
      </c>
      <c r="AI104" s="40" t="s">
        <v>193</v>
      </c>
      <c r="AJ104" s="40" t="s">
        <v>193</v>
      </c>
      <c r="AK104" s="3">
        <f t="shared" si="5"/>
        <v>0.23356055485994381</v>
      </c>
      <c r="AP104" s="2">
        <f>((AK104-AK$30)*100)/AK$30</f>
        <v>-13.590817616980521</v>
      </c>
    </row>
    <row r="105" spans="1:45" x14ac:dyDescent="0.25">
      <c r="A105" s="31" t="s">
        <v>193</v>
      </c>
      <c r="B105" s="41" t="s">
        <v>193</v>
      </c>
      <c r="C105" s="31" t="s">
        <v>193</v>
      </c>
      <c r="D105" s="31">
        <v>0.32575783000000003</v>
      </c>
      <c r="E105" s="31">
        <v>0.30316016000000001</v>
      </c>
      <c r="F105" s="31">
        <v>0.30809644000000003</v>
      </c>
      <c r="G105" s="31">
        <v>0.31037189999999998</v>
      </c>
      <c r="H105" s="31">
        <v>0.31471947</v>
      </c>
      <c r="I105" s="31">
        <v>0.32300556000000002</v>
      </c>
      <c r="J105" s="31">
        <v>0.33118533999999999</v>
      </c>
      <c r="K105" s="31">
        <v>0.33918599999999999</v>
      </c>
      <c r="L105" s="31">
        <v>0.34136716</v>
      </c>
      <c r="M105" s="31">
        <v>0.33239770000000002</v>
      </c>
      <c r="N105" s="31">
        <v>0.27329308000000002</v>
      </c>
      <c r="O105" s="31" t="s">
        <v>193</v>
      </c>
      <c r="P105" s="31" t="s">
        <v>193</v>
      </c>
      <c r="Q105" s="31" t="s">
        <v>193</v>
      </c>
      <c r="R105" s="31" t="s">
        <v>193</v>
      </c>
      <c r="S105" s="33">
        <v>0.33388020000000002</v>
      </c>
      <c r="T105" s="33">
        <v>0.32635814000000002</v>
      </c>
      <c r="U105" s="33">
        <v>0.32163826000000001</v>
      </c>
      <c r="V105" s="33">
        <v>0.31750378000000001</v>
      </c>
      <c r="W105" s="33">
        <v>0.32629227999999999</v>
      </c>
      <c r="X105" s="33">
        <v>0.33312737999999997</v>
      </c>
      <c r="Y105" s="33">
        <v>0.3160346</v>
      </c>
      <c r="Z105" s="33" t="s">
        <v>193</v>
      </c>
      <c r="AA105" s="40">
        <v>3.2759155999999998E-2</v>
      </c>
      <c r="AB105" s="40">
        <v>1.7939971999999999E-9</v>
      </c>
      <c r="AC105" s="40" t="s">
        <v>193</v>
      </c>
      <c r="AD105" s="40" t="s">
        <v>193</v>
      </c>
      <c r="AE105" s="40" t="s">
        <v>193</v>
      </c>
      <c r="AF105" s="40" t="s">
        <v>193</v>
      </c>
      <c r="AG105" s="40" t="s">
        <v>193</v>
      </c>
      <c r="AH105" s="40" t="s">
        <v>193</v>
      </c>
      <c r="AI105" s="40" t="s">
        <v>193</v>
      </c>
      <c r="AJ105" s="40" t="s">
        <v>193</v>
      </c>
      <c r="AK105" s="3">
        <f t="shared" si="5"/>
        <v>0.29050672188969984</v>
      </c>
      <c r="AP105" s="2">
        <f>((AK105-AK$31)*100)/AK$31</f>
        <v>-10.91763985668188</v>
      </c>
    </row>
    <row r="106" spans="1:45" x14ac:dyDescent="0.25">
      <c r="A106" s="31" t="s">
        <v>193</v>
      </c>
      <c r="B106" s="41" t="s">
        <v>193</v>
      </c>
      <c r="C106" s="31" t="s">
        <v>193</v>
      </c>
      <c r="D106" s="31">
        <v>0.34543576999999998</v>
      </c>
      <c r="E106" s="31">
        <v>0.33672380000000002</v>
      </c>
      <c r="F106" s="31">
        <v>0.33428540000000001</v>
      </c>
      <c r="G106" s="31">
        <v>0.33753008000000001</v>
      </c>
      <c r="H106" s="31">
        <v>0.340555</v>
      </c>
      <c r="I106" s="31">
        <v>0.34342149999999999</v>
      </c>
      <c r="J106" s="31">
        <v>0.34740474999999998</v>
      </c>
      <c r="K106" s="31">
        <v>0.35333446000000002</v>
      </c>
      <c r="L106" s="31">
        <v>0.3590042</v>
      </c>
      <c r="M106" s="31">
        <v>0.35662640000000001</v>
      </c>
      <c r="N106" s="31">
        <v>0.30933761999999998</v>
      </c>
      <c r="O106" s="31" t="s">
        <v>193</v>
      </c>
      <c r="P106" s="31" t="s">
        <v>193</v>
      </c>
      <c r="Q106" s="31" t="s">
        <v>193</v>
      </c>
      <c r="R106" s="31" t="s">
        <v>193</v>
      </c>
      <c r="S106" s="33" t="s">
        <v>193</v>
      </c>
      <c r="T106" s="33">
        <v>0.35866432999999998</v>
      </c>
      <c r="U106" s="33">
        <v>0.34531699999999999</v>
      </c>
      <c r="V106" s="33">
        <v>0.34535842999999999</v>
      </c>
      <c r="W106" s="33">
        <v>0.34456991999999997</v>
      </c>
      <c r="X106" s="33">
        <v>0.35106772000000003</v>
      </c>
      <c r="Y106" s="33">
        <v>0.34290543000000001</v>
      </c>
      <c r="Z106" s="33">
        <v>0.34662387</v>
      </c>
      <c r="AA106" s="40" t="s">
        <v>193</v>
      </c>
      <c r="AB106" s="40" t="s">
        <v>193</v>
      </c>
      <c r="AC106" s="40" t="s">
        <v>193</v>
      </c>
      <c r="AD106" s="40" t="s">
        <v>193</v>
      </c>
      <c r="AE106" s="40" t="s">
        <v>193</v>
      </c>
      <c r="AF106" s="40" t="s">
        <v>193</v>
      </c>
      <c r="AG106" s="40" t="s">
        <v>193</v>
      </c>
      <c r="AH106" s="40" t="s">
        <v>193</v>
      </c>
      <c r="AI106" s="40" t="s">
        <v>193</v>
      </c>
      <c r="AJ106" s="40" t="s">
        <v>193</v>
      </c>
      <c r="AK106" s="3">
        <f t="shared" si="5"/>
        <v>0.34434253777777779</v>
      </c>
      <c r="AP106" s="2">
        <f>((AK106-AK$32)*100)/AK$32</f>
        <v>-7.6355748415770979</v>
      </c>
    </row>
    <row r="107" spans="1:45" x14ac:dyDescent="0.25">
      <c r="A107" s="31" t="s">
        <v>193</v>
      </c>
      <c r="B107" s="41" t="s">
        <v>193</v>
      </c>
      <c r="C107" s="31" t="s">
        <v>193</v>
      </c>
      <c r="D107" s="31" t="s">
        <v>193</v>
      </c>
      <c r="E107" s="31">
        <v>0.36855431999999999</v>
      </c>
      <c r="F107" s="31">
        <v>0.36637702999999999</v>
      </c>
      <c r="G107" s="31">
        <v>0.36692616</v>
      </c>
      <c r="H107" s="31">
        <v>0.36535024999999999</v>
      </c>
      <c r="I107" s="31">
        <v>0.36560825000000002</v>
      </c>
      <c r="J107" s="31">
        <v>0.36509200000000003</v>
      </c>
      <c r="K107" s="31">
        <v>0.36811143000000002</v>
      </c>
      <c r="L107" s="31">
        <v>0.3701527</v>
      </c>
      <c r="M107" s="31">
        <v>0.37413445000000001</v>
      </c>
      <c r="N107" s="31">
        <v>0.29566989999999999</v>
      </c>
      <c r="O107" s="31" t="s">
        <v>193</v>
      </c>
      <c r="P107" s="31" t="s">
        <v>193</v>
      </c>
      <c r="Q107" s="31" t="s">
        <v>193</v>
      </c>
      <c r="R107" s="31" t="s">
        <v>193</v>
      </c>
      <c r="S107" s="33" t="s">
        <v>193</v>
      </c>
      <c r="T107" s="33" t="s">
        <v>193</v>
      </c>
      <c r="U107" s="33">
        <v>0.3653477</v>
      </c>
      <c r="V107" s="33">
        <v>0.36141374999999998</v>
      </c>
      <c r="W107" s="33">
        <v>0.35069003999999998</v>
      </c>
      <c r="X107" s="33">
        <v>0.35301880000000002</v>
      </c>
      <c r="Y107" s="33">
        <v>0.33422673000000003</v>
      </c>
      <c r="Z107" s="33">
        <v>0.31749758</v>
      </c>
      <c r="AA107" s="40" t="s">
        <v>193</v>
      </c>
      <c r="AB107" s="40" t="s">
        <v>193</v>
      </c>
      <c r="AC107" s="40" t="s">
        <v>193</v>
      </c>
      <c r="AD107" s="40" t="s">
        <v>193</v>
      </c>
      <c r="AE107" s="40" t="s">
        <v>193</v>
      </c>
      <c r="AF107" s="40" t="s">
        <v>193</v>
      </c>
      <c r="AG107" s="40" t="s">
        <v>193</v>
      </c>
      <c r="AH107" s="40" t="s">
        <v>193</v>
      </c>
      <c r="AI107" s="40" t="s">
        <v>193</v>
      </c>
      <c r="AJ107" s="40" t="s">
        <v>193</v>
      </c>
      <c r="AK107" s="3">
        <f t="shared" si="5"/>
        <v>0.35551069312500005</v>
      </c>
      <c r="AP107" s="2">
        <f>((AK107-AK$33)*100)/AK$33</f>
        <v>-6.90457735655606</v>
      </c>
    </row>
    <row r="108" spans="1:45" x14ac:dyDescent="0.25">
      <c r="A108" s="27" t="s">
        <v>193</v>
      </c>
      <c r="B108" s="28" t="s">
        <v>193</v>
      </c>
      <c r="C108" s="27" t="s">
        <v>193</v>
      </c>
      <c r="D108" s="27" t="s">
        <v>193</v>
      </c>
      <c r="E108" s="27">
        <v>0.41118250000000001</v>
      </c>
      <c r="F108" s="27">
        <v>0.41549920000000001</v>
      </c>
      <c r="G108" s="27">
        <v>0.40648296</v>
      </c>
      <c r="H108" s="27">
        <v>0.39255294000000002</v>
      </c>
      <c r="I108" s="27">
        <v>0.40694989999999998</v>
      </c>
      <c r="J108" s="27">
        <v>0.41079873</v>
      </c>
      <c r="K108" s="27">
        <v>0.38447841999999999</v>
      </c>
      <c r="L108" s="27">
        <v>0.37247172000000001</v>
      </c>
      <c r="M108" s="27">
        <v>0.29189858000000002</v>
      </c>
      <c r="N108" s="27" t="s">
        <v>193</v>
      </c>
      <c r="O108" s="27" t="s">
        <v>193</v>
      </c>
      <c r="P108" s="27" t="s">
        <v>193</v>
      </c>
      <c r="Q108" s="27" t="s">
        <v>193</v>
      </c>
      <c r="R108" s="27" t="s">
        <v>193</v>
      </c>
      <c r="S108" s="27" t="s">
        <v>193</v>
      </c>
      <c r="T108" s="27" t="s">
        <v>193</v>
      </c>
      <c r="U108" s="27">
        <v>0.33955871999999998</v>
      </c>
      <c r="V108" s="27">
        <v>0.34932955999999998</v>
      </c>
      <c r="W108" s="27">
        <v>0.32608187</v>
      </c>
      <c r="X108" s="27">
        <v>0.31721450000000001</v>
      </c>
      <c r="Y108" s="27">
        <v>0.31998472999999999</v>
      </c>
      <c r="Z108" s="27" t="s">
        <v>193</v>
      </c>
      <c r="AA108" s="27" t="s">
        <v>193</v>
      </c>
      <c r="AB108" s="27" t="s">
        <v>193</v>
      </c>
      <c r="AC108" s="27" t="s">
        <v>193</v>
      </c>
      <c r="AD108" s="27" t="s">
        <v>193</v>
      </c>
      <c r="AE108" s="27" t="s">
        <v>193</v>
      </c>
      <c r="AF108" s="27" t="s">
        <v>193</v>
      </c>
      <c r="AG108" s="27" t="s">
        <v>193</v>
      </c>
      <c r="AH108" s="27" t="s">
        <v>193</v>
      </c>
      <c r="AI108" s="27" t="s">
        <v>193</v>
      </c>
      <c r="AJ108" s="27" t="s">
        <v>193</v>
      </c>
      <c r="AK108" s="3">
        <f t="shared" si="5"/>
        <v>0.36746316642857141</v>
      </c>
      <c r="AP108" s="2">
        <f>((AK108-AK$34)*100)/AK$34</f>
        <v>-6.0496226567340177</v>
      </c>
    </row>
    <row r="109" spans="1:45" x14ac:dyDescent="0.25">
      <c r="A109" s="27" t="s">
        <v>193</v>
      </c>
      <c r="B109" s="28" t="s">
        <v>193</v>
      </c>
      <c r="C109" s="27" t="s">
        <v>193</v>
      </c>
      <c r="D109" s="27" t="s">
        <v>193</v>
      </c>
      <c r="E109" s="27" t="s">
        <v>193</v>
      </c>
      <c r="F109" s="27" t="s">
        <v>193</v>
      </c>
      <c r="G109" s="27">
        <v>0.29058713000000003</v>
      </c>
      <c r="H109" s="27">
        <v>0.28648784999999999</v>
      </c>
      <c r="I109" s="27">
        <v>0.28896339999999998</v>
      </c>
      <c r="J109" s="27">
        <v>0.40781355000000002</v>
      </c>
      <c r="K109" s="27">
        <v>0.27174886999999998</v>
      </c>
      <c r="L109" s="27">
        <v>0.19253835</v>
      </c>
      <c r="M109" s="27" t="s">
        <v>193</v>
      </c>
      <c r="N109" s="27" t="s">
        <v>193</v>
      </c>
      <c r="O109" s="27" t="s">
        <v>193</v>
      </c>
      <c r="P109" s="27" t="s">
        <v>193</v>
      </c>
      <c r="Q109" s="27" t="s">
        <v>193</v>
      </c>
      <c r="R109" s="27" t="s">
        <v>193</v>
      </c>
      <c r="S109" s="27" t="s">
        <v>193</v>
      </c>
      <c r="T109" s="27" t="s">
        <v>193</v>
      </c>
      <c r="U109" s="27">
        <v>0.32434560000000001</v>
      </c>
      <c r="V109" s="27">
        <v>0.3308258</v>
      </c>
      <c r="W109" s="27">
        <v>0.28627764999999999</v>
      </c>
      <c r="X109" s="27">
        <v>0.36437795000000001</v>
      </c>
      <c r="Y109" s="27">
        <v>0.25881516999999998</v>
      </c>
      <c r="Z109" s="27">
        <v>0.30905171999999997</v>
      </c>
      <c r="AA109" s="27" t="s">
        <v>193</v>
      </c>
      <c r="AB109" s="27" t="s">
        <v>193</v>
      </c>
      <c r="AC109" s="27" t="s">
        <v>193</v>
      </c>
      <c r="AD109" s="27" t="s">
        <v>193</v>
      </c>
      <c r="AE109" s="27" t="s">
        <v>193</v>
      </c>
      <c r="AF109" s="27" t="s">
        <v>193</v>
      </c>
      <c r="AG109" s="27" t="s">
        <v>193</v>
      </c>
      <c r="AH109" s="27" t="s">
        <v>193</v>
      </c>
      <c r="AI109" s="27" t="s">
        <v>193</v>
      </c>
      <c r="AJ109" s="27" t="s">
        <v>193</v>
      </c>
      <c r="AK109" s="3">
        <f t="shared" si="5"/>
        <v>0.30098608666666665</v>
      </c>
      <c r="AP109" s="2">
        <f>((AK109-AK$35)*100)/AK$35</f>
        <v>-0.43583032324557036</v>
      </c>
    </row>
    <row r="110" spans="1:45" x14ac:dyDescent="0.25">
      <c r="A110" s="25" t="s">
        <v>193</v>
      </c>
      <c r="B110" s="26" t="s">
        <v>193</v>
      </c>
      <c r="C110" s="25" t="s">
        <v>193</v>
      </c>
      <c r="D110" s="25" t="s">
        <v>193</v>
      </c>
      <c r="E110" s="25" t="s">
        <v>193</v>
      </c>
      <c r="F110" s="25" t="s">
        <v>193</v>
      </c>
      <c r="G110" s="25" t="s">
        <v>193</v>
      </c>
      <c r="H110" s="25" t="s">
        <v>193</v>
      </c>
      <c r="I110" s="25" t="s">
        <v>193</v>
      </c>
      <c r="J110" s="25">
        <v>0.19499087000000001</v>
      </c>
      <c r="K110" s="25" t="s">
        <v>193</v>
      </c>
      <c r="L110" s="25" t="s">
        <v>193</v>
      </c>
      <c r="M110" s="25" t="s">
        <v>193</v>
      </c>
      <c r="N110" s="25" t="s">
        <v>193</v>
      </c>
      <c r="O110" s="25" t="s">
        <v>193</v>
      </c>
      <c r="P110" s="25" t="s">
        <v>193</v>
      </c>
      <c r="Q110" s="25" t="s">
        <v>193</v>
      </c>
      <c r="R110" s="25" t="s">
        <v>193</v>
      </c>
      <c r="S110" s="25" t="s">
        <v>193</v>
      </c>
      <c r="T110" s="25">
        <v>0.21344294</v>
      </c>
      <c r="U110" s="25">
        <v>0.22130285</v>
      </c>
      <c r="V110" s="25" t="s">
        <v>193</v>
      </c>
      <c r="W110" s="25" t="s">
        <v>193</v>
      </c>
      <c r="X110" s="25">
        <v>6.6254895000000003E-9</v>
      </c>
      <c r="Y110" s="25">
        <v>0.15205477000000001</v>
      </c>
      <c r="Z110" s="25">
        <v>0.10241393</v>
      </c>
      <c r="AA110" s="25">
        <v>0.10077371</v>
      </c>
      <c r="AB110" s="25">
        <v>0.10376485000000001</v>
      </c>
      <c r="AC110" s="25" t="s">
        <v>193</v>
      </c>
      <c r="AD110" s="25" t="s">
        <v>193</v>
      </c>
      <c r="AE110" s="25" t="s">
        <v>193</v>
      </c>
      <c r="AF110" s="25" t="s">
        <v>193</v>
      </c>
      <c r="AG110" s="25" t="s">
        <v>193</v>
      </c>
      <c r="AH110" s="25" t="s">
        <v>193</v>
      </c>
      <c r="AI110" s="25" t="s">
        <v>193</v>
      </c>
      <c r="AJ110" s="25" t="s">
        <v>193</v>
      </c>
      <c r="AK110" s="3">
        <f t="shared" si="5"/>
        <v>0.13609299082818618</v>
      </c>
      <c r="AP110" s="22">
        <f>((AK110-AK$36)*100)/AK$36</f>
        <v>-32.699307723106479</v>
      </c>
    </row>
    <row r="111" spans="1:45" x14ac:dyDescent="0.25">
      <c r="A111" s="25">
        <v>8.3584295000000007E-9</v>
      </c>
      <c r="B111" s="26">
        <v>9.4868349999999995E-9</v>
      </c>
      <c r="C111" s="25">
        <v>9.9118420000000006E-9</v>
      </c>
      <c r="D111" s="25">
        <v>1.0734758E-8</v>
      </c>
      <c r="E111" s="25">
        <v>8.9710969999999992E-9</v>
      </c>
      <c r="F111" s="25">
        <v>8.8270790000000006E-9</v>
      </c>
      <c r="G111" s="25">
        <v>8.9498640000000004E-9</v>
      </c>
      <c r="H111" s="25">
        <v>8.8246015E-9</v>
      </c>
      <c r="I111" s="25">
        <v>8.9361289999999995E-9</v>
      </c>
      <c r="J111" s="25">
        <v>8.3468440000000001E-9</v>
      </c>
      <c r="K111" s="25">
        <v>7.7539849999999997E-9</v>
      </c>
      <c r="L111" s="25">
        <v>7.2170670000000001E-9</v>
      </c>
      <c r="M111" s="25">
        <v>7.0672140000000001E-9</v>
      </c>
      <c r="N111" s="25">
        <v>5.1382189999999997E-9</v>
      </c>
      <c r="O111" s="25">
        <v>9.3405299999999998E-9</v>
      </c>
      <c r="P111" s="25">
        <v>1.3932113E-8</v>
      </c>
      <c r="Q111" s="25">
        <v>1.4974660000000001E-8</v>
      </c>
      <c r="R111" s="25">
        <v>1.4098262000000001E-8</v>
      </c>
      <c r="S111" s="25">
        <v>2.719609E-8</v>
      </c>
      <c r="T111" s="25">
        <v>7.1485565999999996E-8</v>
      </c>
      <c r="U111" s="25" t="s">
        <v>193</v>
      </c>
      <c r="V111" s="25" t="s">
        <v>193</v>
      </c>
      <c r="W111" s="25" t="s">
        <v>193</v>
      </c>
      <c r="X111" s="25" t="s">
        <v>193</v>
      </c>
      <c r="Y111" s="25">
        <v>4.1732417999999997E-9</v>
      </c>
      <c r="Z111" s="25">
        <v>4.1292049999999999E-8</v>
      </c>
      <c r="AA111" s="25">
        <v>2.1399800999999999E-8</v>
      </c>
      <c r="AB111" s="25">
        <v>1.1071567000000001E-5</v>
      </c>
      <c r="AC111" s="25">
        <v>6.6934050000000005E-8</v>
      </c>
      <c r="AD111" s="25">
        <v>1.5225059000000001E-8</v>
      </c>
      <c r="AE111" s="25">
        <v>2.6911772E-8</v>
      </c>
      <c r="AF111" s="25">
        <v>1.3578635E-8</v>
      </c>
      <c r="AG111" s="25">
        <v>9.1227179999999995E-9</v>
      </c>
      <c r="AH111" s="25">
        <v>1.1819917499999999E-8</v>
      </c>
      <c r="AI111" s="25">
        <v>1.1314330000000001E-8</v>
      </c>
      <c r="AJ111" s="25">
        <v>7.7184439999999993E-9</v>
      </c>
      <c r="AK111" s="3">
        <f t="shared" si="5"/>
        <v>3.6158150635312501E-7</v>
      </c>
      <c r="AP111" s="22">
        <f>((AK111-AK$37)*100)/AK$37</f>
        <v>-99.988165380363355</v>
      </c>
    </row>
    <row r="112" spans="1:45" x14ac:dyDescent="0.25">
      <c r="A112" t="s">
        <v>74</v>
      </c>
      <c r="AK112" s="17">
        <f>SUM(A76:AJ109)/867</f>
        <v>0.22865797602398702</v>
      </c>
      <c r="AP112" s="23">
        <f>((AK112-AK$38)*100)/AK$38</f>
        <v>1.9337219525152198</v>
      </c>
      <c r="AQ112" s="24" t="s">
        <v>125</v>
      </c>
    </row>
    <row r="113" spans="1:47" x14ac:dyDescent="0.25">
      <c r="A113" s="25" t="s">
        <v>193</v>
      </c>
      <c r="B113" s="26" t="s">
        <v>193</v>
      </c>
      <c r="C113" s="25" t="s">
        <v>193</v>
      </c>
      <c r="D113" s="25" t="s">
        <v>193</v>
      </c>
      <c r="E113" s="25" t="s">
        <v>193</v>
      </c>
      <c r="F113" s="25" t="s">
        <v>193</v>
      </c>
      <c r="G113" s="25" t="s">
        <v>193</v>
      </c>
      <c r="H113" s="25" t="s">
        <v>193</v>
      </c>
      <c r="I113" s="25" t="s">
        <v>193</v>
      </c>
      <c r="J113" s="25" t="s">
        <v>193</v>
      </c>
      <c r="K113" s="25" t="s">
        <v>193</v>
      </c>
      <c r="L113" s="25" t="s">
        <v>193</v>
      </c>
      <c r="M113" s="25" t="s">
        <v>193</v>
      </c>
      <c r="N113" s="25" t="s">
        <v>193</v>
      </c>
      <c r="O113" s="25" t="s">
        <v>193</v>
      </c>
      <c r="P113" s="25" t="s">
        <v>193</v>
      </c>
      <c r="Q113" s="25" t="s">
        <v>193</v>
      </c>
      <c r="R113" s="25" t="s">
        <v>193</v>
      </c>
      <c r="S113" s="25" t="s">
        <v>193</v>
      </c>
      <c r="T113" s="25" t="s">
        <v>193</v>
      </c>
      <c r="U113" s="25" t="s">
        <v>193</v>
      </c>
      <c r="V113" s="25" t="s">
        <v>193</v>
      </c>
      <c r="W113" s="25" t="s">
        <v>193</v>
      </c>
      <c r="X113" s="25" t="s">
        <v>193</v>
      </c>
      <c r="Y113" s="25" t="s">
        <v>193</v>
      </c>
      <c r="Z113" s="25" t="s">
        <v>193</v>
      </c>
      <c r="AA113" s="25" t="s">
        <v>193</v>
      </c>
      <c r="AB113" s="25" t="s">
        <v>193</v>
      </c>
      <c r="AC113" s="25" t="s">
        <v>193</v>
      </c>
      <c r="AD113" s="25" t="s">
        <v>193</v>
      </c>
      <c r="AE113" s="25" t="s">
        <v>193</v>
      </c>
      <c r="AF113" s="25" t="s">
        <v>193</v>
      </c>
      <c r="AG113" s="25" t="s">
        <v>193</v>
      </c>
      <c r="AH113" s="25" t="s">
        <v>193</v>
      </c>
      <c r="AI113" s="25" t="s">
        <v>193</v>
      </c>
      <c r="AJ113" s="25" t="s">
        <v>193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193</v>
      </c>
      <c r="B114" s="26">
        <v>0.10429031</v>
      </c>
      <c r="C114" s="25">
        <v>9.5776096000000005E-2</v>
      </c>
      <c r="D114" s="25">
        <v>8.8195689999999993E-2</v>
      </c>
      <c r="E114" s="25">
        <v>0.27364706999999999</v>
      </c>
      <c r="F114" s="25">
        <v>6.0339039999999997E-3</v>
      </c>
      <c r="G114" s="25">
        <v>9.5300783999999997E-4</v>
      </c>
      <c r="H114" s="25">
        <v>4.6737868E-4</v>
      </c>
      <c r="I114" s="25">
        <v>7.1819830000000003E-3</v>
      </c>
      <c r="J114" s="25">
        <v>0.28403840000000002</v>
      </c>
      <c r="K114" s="25">
        <v>1.197078E-2</v>
      </c>
      <c r="L114" s="25">
        <v>0.15908418999999999</v>
      </c>
      <c r="M114" s="25">
        <v>2.9100520000000001E-2</v>
      </c>
      <c r="N114" s="25">
        <v>0.16618039000000001</v>
      </c>
      <c r="O114" s="25">
        <v>2.3916126999999999E-2</v>
      </c>
      <c r="P114" s="25">
        <v>0.21361822999999999</v>
      </c>
      <c r="Q114" s="25">
        <v>0.23998839</v>
      </c>
      <c r="R114" s="25">
        <v>9.1532239999999997E-6</v>
      </c>
      <c r="S114" s="25">
        <v>8.2321790000000004E-7</v>
      </c>
      <c r="T114" s="25">
        <v>9.4691269999999997E-4</v>
      </c>
      <c r="U114" s="25">
        <v>6.8129220000000004E-2</v>
      </c>
      <c r="V114" s="25">
        <v>3.7460407E-4</v>
      </c>
      <c r="W114" s="25">
        <v>7.1360766999999997E-3</v>
      </c>
      <c r="X114" s="25">
        <v>7.4493819999999996E-4</v>
      </c>
      <c r="Y114" s="25">
        <v>3.9432788E-7</v>
      </c>
      <c r="Z114" s="25">
        <v>1.2646625E-7</v>
      </c>
      <c r="AA114" s="25">
        <v>2.2030116000000001E-7</v>
      </c>
      <c r="AB114" s="25">
        <v>2.1569252E-7</v>
      </c>
      <c r="AC114" s="25">
        <v>3.9011603999999998E-7</v>
      </c>
      <c r="AD114" s="25">
        <v>4.6733059999999999E-5</v>
      </c>
      <c r="AE114" s="25">
        <v>9.2145294000000003E-2</v>
      </c>
      <c r="AF114" s="25">
        <v>0.10753657</v>
      </c>
      <c r="AG114" s="25">
        <v>6.3033280000000003E-8</v>
      </c>
      <c r="AH114" s="25">
        <v>1.1629762999999999E-6</v>
      </c>
      <c r="AI114" s="25">
        <v>0.12199253</v>
      </c>
      <c r="AJ114" s="25" t="s">
        <v>193</v>
      </c>
      <c r="AK114" s="3">
        <f>AVERAGE(A114:AJ114)</f>
        <v>6.1867879253097939E-2</v>
      </c>
      <c r="AM114" s="6" t="s">
        <v>94</v>
      </c>
      <c r="AO114" s="2">
        <f>SUM(A147:AJ148)/40</f>
        <v>3.2549385896336762E-2</v>
      </c>
      <c r="AP114" s="2">
        <f>((AK114-AK$3)*100)/AK$3</f>
        <v>1.4350910639196477</v>
      </c>
      <c r="AR114" s="6" t="s">
        <v>94</v>
      </c>
      <c r="AS114" s="2"/>
      <c r="AT114" s="2">
        <f>((AO114-AO$3)*100)/AO$3</f>
        <v>-24.105183323609612</v>
      </c>
    </row>
    <row r="115" spans="1:47" x14ac:dyDescent="0.25">
      <c r="A115" s="27">
        <v>0.33493010000000001</v>
      </c>
      <c r="B115" s="28">
        <v>0.33283800000000002</v>
      </c>
      <c r="C115" s="27">
        <v>0.31592366</v>
      </c>
      <c r="D115" s="27">
        <v>0.30974780000000002</v>
      </c>
      <c r="E115" s="27">
        <v>0.29354321999999999</v>
      </c>
      <c r="F115" s="27">
        <v>0.23440743999999999</v>
      </c>
      <c r="G115" s="27">
        <v>0.23526586999999999</v>
      </c>
      <c r="H115" s="27">
        <v>0.22362497000000001</v>
      </c>
      <c r="I115" s="27">
        <v>0.25435865000000002</v>
      </c>
      <c r="J115" s="27">
        <v>0.25874071999999998</v>
      </c>
      <c r="K115" s="27">
        <v>0.26144405999999998</v>
      </c>
      <c r="L115" s="27">
        <v>0.26339623000000001</v>
      </c>
      <c r="M115" s="27">
        <v>0.26056056999999999</v>
      </c>
      <c r="N115" s="27">
        <v>0.26220336999999999</v>
      </c>
      <c r="O115" s="27">
        <v>0.2598009</v>
      </c>
      <c r="P115" s="27">
        <v>0.26073074000000002</v>
      </c>
      <c r="Q115" s="27">
        <v>0.23953857000000001</v>
      </c>
      <c r="R115" s="27">
        <v>0.212177</v>
      </c>
      <c r="S115" s="27">
        <v>0.18647680999999999</v>
      </c>
      <c r="T115" s="27">
        <v>0.26251826</v>
      </c>
      <c r="U115" s="27">
        <v>0.25998947</v>
      </c>
      <c r="V115" s="27">
        <v>0.22281814999999999</v>
      </c>
      <c r="W115" s="27">
        <v>0.22325923</v>
      </c>
      <c r="X115" s="27">
        <v>0.23998833</v>
      </c>
      <c r="Y115" s="27">
        <v>0.26623508000000001</v>
      </c>
      <c r="Z115" s="27">
        <v>0.33650896000000002</v>
      </c>
      <c r="AA115" s="27">
        <v>0.3507419</v>
      </c>
      <c r="AB115" s="27">
        <v>0.2878638</v>
      </c>
      <c r="AC115" s="27">
        <v>0.2690343</v>
      </c>
      <c r="AD115" s="27">
        <v>0.31571779999999999</v>
      </c>
      <c r="AE115" s="27">
        <v>0.41287562</v>
      </c>
      <c r="AF115" s="27">
        <v>0.4610398</v>
      </c>
      <c r="AG115" s="27">
        <v>0.29496998000000002</v>
      </c>
      <c r="AH115" s="27">
        <v>0.29748153999999999</v>
      </c>
      <c r="AI115" s="27">
        <v>0.26832666999999999</v>
      </c>
      <c r="AJ115" s="27">
        <v>0.30125659999999999</v>
      </c>
      <c r="AK115" s="3">
        <f t="shared" ref="AK115:AK178" si="6">AVERAGE(A115:AJ115)</f>
        <v>0.27973150472222225</v>
      </c>
      <c r="AM115" s="6" t="s">
        <v>116</v>
      </c>
      <c r="AO115" s="2">
        <f>SUM(A113:AJ114)/34</f>
        <v>6.1867879253097939E-2</v>
      </c>
      <c r="AP115" s="2">
        <f>((AK115-AK$4)*100)/AK$4</f>
        <v>-1.3035417195466177</v>
      </c>
      <c r="AR115" s="6" t="s">
        <v>116</v>
      </c>
      <c r="AS115" s="2"/>
      <c r="AT115" s="1">
        <f>((AO115-AO$4)*100)/AO$4</f>
        <v>1.4350910639196477</v>
      </c>
    </row>
    <row r="116" spans="1:47" x14ac:dyDescent="0.25">
      <c r="A116" s="27">
        <v>0.40227743999999999</v>
      </c>
      <c r="B116" s="28">
        <v>0.38744408000000002</v>
      </c>
      <c r="C116" s="27">
        <v>0.37312537000000001</v>
      </c>
      <c r="D116" s="27">
        <v>0.37153740000000002</v>
      </c>
      <c r="E116" s="27">
        <v>0.36223978000000001</v>
      </c>
      <c r="F116" s="27">
        <v>0.3453077</v>
      </c>
      <c r="G116" s="27">
        <v>0.33661294000000003</v>
      </c>
      <c r="H116" s="27">
        <v>0.34447290000000003</v>
      </c>
      <c r="I116" s="27">
        <v>0.36850896</v>
      </c>
      <c r="J116" s="27">
        <v>0.38397723</v>
      </c>
      <c r="K116" s="27">
        <v>0.39428385999999999</v>
      </c>
      <c r="L116" s="27">
        <v>0.39190754</v>
      </c>
      <c r="M116" s="27">
        <v>0.38884373999999999</v>
      </c>
      <c r="N116" s="27">
        <v>0.38154915</v>
      </c>
      <c r="O116" s="27">
        <v>0.37415540000000003</v>
      </c>
      <c r="P116" s="27">
        <v>0.36428332000000002</v>
      </c>
      <c r="Q116" s="27">
        <v>0.35819614</v>
      </c>
      <c r="R116" s="27">
        <v>0.33905395999999999</v>
      </c>
      <c r="S116" s="27">
        <v>0.3025757</v>
      </c>
      <c r="T116" s="27">
        <v>0.32314514999999999</v>
      </c>
      <c r="U116" s="27">
        <v>0.36941865000000002</v>
      </c>
      <c r="V116" s="27">
        <v>0.41951776000000002</v>
      </c>
      <c r="W116" s="27">
        <v>0.43781350000000002</v>
      </c>
      <c r="X116" s="27">
        <v>0.44085866000000001</v>
      </c>
      <c r="Y116" s="27">
        <v>0.44387376000000001</v>
      </c>
      <c r="Z116" s="27">
        <v>0.44739980000000001</v>
      </c>
      <c r="AA116" s="27">
        <v>0.44101736000000002</v>
      </c>
      <c r="AB116" s="27">
        <v>0.43037262999999998</v>
      </c>
      <c r="AC116" s="27">
        <v>0.41781580000000001</v>
      </c>
      <c r="AD116" s="27">
        <v>0.42862418000000002</v>
      </c>
      <c r="AE116" s="27">
        <v>0.43710529999999997</v>
      </c>
      <c r="AF116" s="27">
        <v>0.43241793000000001</v>
      </c>
      <c r="AG116" s="27">
        <v>0.42486160000000001</v>
      </c>
      <c r="AH116" s="27">
        <v>0.4261143</v>
      </c>
      <c r="AI116" s="27">
        <v>0.41675879999999998</v>
      </c>
      <c r="AJ116" s="27">
        <v>0.40838439999999998</v>
      </c>
      <c r="AK116" s="3">
        <f t="shared" si="6"/>
        <v>0.39210700527777781</v>
      </c>
      <c r="AM116" s="10" t="s">
        <v>94</v>
      </c>
      <c r="AO116" s="2">
        <f>SUM(A145:AJ146)/26</f>
        <v>0.34334787769230757</v>
      </c>
      <c r="AP116" s="2">
        <f>((AK116-AK$5)*100)/AK$5</f>
        <v>-2.0862473387318432</v>
      </c>
      <c r="AR116" s="10" t="s">
        <v>94</v>
      </c>
      <c r="AS116" s="2"/>
      <c r="AT116" s="1">
        <f>((AO116-AO$5)*100)/AO$5</f>
        <v>-1.9371345754742406</v>
      </c>
    </row>
    <row r="117" spans="1:47" x14ac:dyDescent="0.25">
      <c r="A117" s="29">
        <v>0.37781789999999998</v>
      </c>
      <c r="B117" s="30">
        <v>0.36984673000000001</v>
      </c>
      <c r="C117" s="29">
        <v>0.356873</v>
      </c>
      <c r="D117" s="29">
        <v>0.36107177000000001</v>
      </c>
      <c r="E117" s="31">
        <v>0.35906460000000001</v>
      </c>
      <c r="F117" s="31">
        <v>0.35047334000000002</v>
      </c>
      <c r="G117" s="31">
        <v>0.35401080000000001</v>
      </c>
      <c r="H117" s="31">
        <v>0.35388613000000002</v>
      </c>
      <c r="I117" s="31">
        <v>0.3690601</v>
      </c>
      <c r="J117" s="31">
        <v>0.37650224999999998</v>
      </c>
      <c r="K117" s="31">
        <v>0.37468114000000002</v>
      </c>
      <c r="L117" s="31">
        <v>0.36892180000000002</v>
      </c>
      <c r="M117" s="31">
        <v>0.36515730000000002</v>
      </c>
      <c r="N117" s="31">
        <v>0.36381229999999998</v>
      </c>
      <c r="O117" s="31">
        <v>0.36188617000000001</v>
      </c>
      <c r="P117" s="31">
        <v>0.3536668</v>
      </c>
      <c r="Q117" s="32">
        <v>0.34762641999999999</v>
      </c>
      <c r="R117" s="32">
        <v>0.34378248</v>
      </c>
      <c r="S117" s="33">
        <v>0.31633001999999999</v>
      </c>
      <c r="T117" s="33" t="s">
        <v>193</v>
      </c>
      <c r="U117" s="33">
        <v>0.41793619999999998</v>
      </c>
      <c r="V117" s="33">
        <v>0.42777707999999998</v>
      </c>
      <c r="W117" s="33">
        <v>0.43235164999999998</v>
      </c>
      <c r="X117" s="33">
        <v>0.43138270000000001</v>
      </c>
      <c r="Y117" s="33">
        <v>0.43099636000000002</v>
      </c>
      <c r="Z117" s="33">
        <v>0.42861002999999998</v>
      </c>
      <c r="AA117" s="33">
        <v>0.41308402999999999</v>
      </c>
      <c r="AB117" s="33">
        <v>0.40440520000000002</v>
      </c>
      <c r="AC117" s="29">
        <v>0.39873387999999998</v>
      </c>
      <c r="AD117" s="29">
        <v>0.39823322999999999</v>
      </c>
      <c r="AE117" s="29">
        <v>0.40848452000000002</v>
      </c>
      <c r="AF117" s="29">
        <v>0.41309689999999999</v>
      </c>
      <c r="AG117" s="29">
        <v>0.39012602000000002</v>
      </c>
      <c r="AH117" s="29">
        <v>0.38914523000000001</v>
      </c>
      <c r="AI117" s="29">
        <v>0.38181021999999998</v>
      </c>
      <c r="AJ117" s="29">
        <v>0.38280118000000002</v>
      </c>
      <c r="AK117" s="3">
        <f t="shared" si="6"/>
        <v>0.38209844228571427</v>
      </c>
      <c r="AM117" s="10" t="s">
        <v>116</v>
      </c>
      <c r="AO117" s="2">
        <f>SUM(A115:AJ116)/72</f>
        <v>0.33591925499999992</v>
      </c>
      <c r="AP117" s="2">
        <f>((AK117-AK$6)*100)/AK$6</f>
        <v>-2.6573493896738269</v>
      </c>
      <c r="AR117" s="10" t="s">
        <v>116</v>
      </c>
      <c r="AS117" s="2"/>
      <c r="AT117" s="1">
        <f>((AO117-AO$6)*100)/AO$6</f>
        <v>-1.7618677883775644</v>
      </c>
    </row>
    <row r="118" spans="1:47" x14ac:dyDescent="0.25">
      <c r="A118" s="29">
        <v>0.36333647000000002</v>
      </c>
      <c r="B118" s="30">
        <v>0.36391180000000001</v>
      </c>
      <c r="C118" s="29">
        <v>0.36213621000000001</v>
      </c>
      <c r="D118" s="29">
        <v>0.36025489999999999</v>
      </c>
      <c r="E118" s="31">
        <v>0.35167452999999999</v>
      </c>
      <c r="F118" s="31">
        <v>0.33683497000000001</v>
      </c>
      <c r="G118" s="31">
        <v>0.32901617999999999</v>
      </c>
      <c r="H118" s="31">
        <v>0.31620035000000002</v>
      </c>
      <c r="I118" s="31">
        <v>0.32724326999999998</v>
      </c>
      <c r="J118" s="31">
        <v>0.32735887000000002</v>
      </c>
      <c r="K118" s="31">
        <v>0.3313122</v>
      </c>
      <c r="L118" s="31">
        <v>0.33390012000000002</v>
      </c>
      <c r="M118" s="31">
        <v>0.33629933000000001</v>
      </c>
      <c r="N118" s="31">
        <v>0.34025870000000003</v>
      </c>
      <c r="O118" s="31">
        <v>0.34363976000000002</v>
      </c>
      <c r="P118" s="31">
        <v>0.34424987000000001</v>
      </c>
      <c r="Q118" s="32">
        <v>0.34522626000000001</v>
      </c>
      <c r="R118" s="32">
        <v>0.34774894000000001</v>
      </c>
      <c r="S118" s="33">
        <v>0.32415824999999998</v>
      </c>
      <c r="T118" s="33" t="s">
        <v>193</v>
      </c>
      <c r="U118" s="33">
        <v>0.40435988</v>
      </c>
      <c r="V118" s="33">
        <v>0.40779272</v>
      </c>
      <c r="W118" s="33">
        <v>0.40966570000000002</v>
      </c>
      <c r="X118" s="33">
        <v>0.40543118</v>
      </c>
      <c r="Y118" s="33">
        <v>0.40377632000000002</v>
      </c>
      <c r="Z118" s="33">
        <v>0.39713132000000001</v>
      </c>
      <c r="AA118" s="33">
        <v>0.39127707</v>
      </c>
      <c r="AB118" s="33">
        <v>0.39067439999999998</v>
      </c>
      <c r="AC118" s="29">
        <v>0.38017087999999999</v>
      </c>
      <c r="AD118" s="29">
        <v>0.36167556000000001</v>
      </c>
      <c r="AE118" s="29">
        <v>0.36053592000000001</v>
      </c>
      <c r="AF118" s="29">
        <v>0.3723804</v>
      </c>
      <c r="AG118" s="29">
        <v>0.35938219999999998</v>
      </c>
      <c r="AH118" s="29">
        <v>0.35840499999999997</v>
      </c>
      <c r="AI118" s="29">
        <v>0.35700846000000003</v>
      </c>
      <c r="AJ118" s="29">
        <v>0.36074844</v>
      </c>
      <c r="AK118" s="3">
        <f t="shared" si="6"/>
        <v>0.36014789800000002</v>
      </c>
      <c r="AM118" s="11" t="s">
        <v>99</v>
      </c>
      <c r="AO118" s="2">
        <f>SUM(A140:R144)/56</f>
        <v>0.3075698074999999</v>
      </c>
      <c r="AP118" s="2">
        <f>((AK118-AK$7)*100)/AK$7</f>
        <v>-3.8511857445857602</v>
      </c>
      <c r="AR118" s="11" t="s">
        <v>99</v>
      </c>
      <c r="AS118" s="2"/>
      <c r="AT118" s="1">
        <f>((AO118-AO$7)*100)/AO$7</f>
        <v>-6.0694559631247484</v>
      </c>
    </row>
    <row r="119" spans="1:47" x14ac:dyDescent="0.25">
      <c r="A119" s="29">
        <v>0.35997459999999998</v>
      </c>
      <c r="B119" s="30">
        <v>0.35141566000000002</v>
      </c>
      <c r="C119" s="29">
        <v>0.33228313999999998</v>
      </c>
      <c r="D119" s="29">
        <v>0.31912469999999998</v>
      </c>
      <c r="E119" s="31">
        <v>0.32086880000000001</v>
      </c>
      <c r="F119" s="31">
        <v>0.31221575000000001</v>
      </c>
      <c r="G119" s="31">
        <v>0.30350474</v>
      </c>
      <c r="H119" s="31">
        <v>0.29674657999999998</v>
      </c>
      <c r="I119" s="31">
        <v>0.29539674999999999</v>
      </c>
      <c r="J119" s="31">
        <v>0.29301830000000001</v>
      </c>
      <c r="K119" s="31">
        <v>0.30068105000000001</v>
      </c>
      <c r="L119" s="31">
        <v>0.30784415999999998</v>
      </c>
      <c r="M119" s="31">
        <v>0.31245034999999999</v>
      </c>
      <c r="N119" s="31">
        <v>0.31744576000000002</v>
      </c>
      <c r="O119" s="31">
        <v>0.32423671999999998</v>
      </c>
      <c r="P119" s="31">
        <v>0.32784777999999998</v>
      </c>
      <c r="Q119" s="32">
        <v>0.33368987</v>
      </c>
      <c r="R119" s="32">
        <v>0.33530273999999999</v>
      </c>
      <c r="S119" s="33">
        <v>0.32627082000000002</v>
      </c>
      <c r="T119" s="33" t="s">
        <v>193</v>
      </c>
      <c r="U119" s="33">
        <v>0.35252233999999999</v>
      </c>
      <c r="V119" s="33">
        <v>0.34400760000000002</v>
      </c>
      <c r="W119" s="33">
        <v>0.35138562000000001</v>
      </c>
      <c r="X119" s="33">
        <v>0.35729850000000002</v>
      </c>
      <c r="Y119" s="33">
        <v>0.3552844</v>
      </c>
      <c r="Z119" s="33">
        <v>0.35681400000000002</v>
      </c>
      <c r="AA119" s="33">
        <v>0.35951722000000003</v>
      </c>
      <c r="AB119" s="33">
        <v>0.36337343</v>
      </c>
      <c r="AC119" s="29">
        <v>0.35406285999999998</v>
      </c>
      <c r="AD119" s="29">
        <v>0.31537539999999997</v>
      </c>
      <c r="AE119" s="29">
        <v>0.31042819999999999</v>
      </c>
      <c r="AF119" s="29">
        <v>0.32242875999999998</v>
      </c>
      <c r="AG119" s="29">
        <v>0.32584469999999999</v>
      </c>
      <c r="AH119" s="29">
        <v>0.33505669999999999</v>
      </c>
      <c r="AI119" s="29">
        <v>0.34591033999999998</v>
      </c>
      <c r="AJ119" s="29">
        <v>0.35561487000000003</v>
      </c>
      <c r="AK119" s="3">
        <f t="shared" si="6"/>
        <v>0.33072123457142855</v>
      </c>
      <c r="AM119" s="11" t="s">
        <v>102</v>
      </c>
      <c r="AO119" s="2">
        <f>SUM(E117:R121)/68</f>
        <v>0.28883195580882365</v>
      </c>
      <c r="AP119" s="2">
        <f>((AK119-AK$8)*100)/AK$8</f>
        <v>-4.5788365024875874</v>
      </c>
      <c r="AR119" s="11" t="s">
        <v>102</v>
      </c>
      <c r="AS119" s="2"/>
      <c r="AT119" s="1">
        <f>((AO119-AO$8)*100)/AO$8</f>
        <v>-5.3615439922578645</v>
      </c>
    </row>
    <row r="120" spans="1:47" x14ac:dyDescent="0.25">
      <c r="A120" s="29">
        <v>0.32428202</v>
      </c>
      <c r="B120" s="30">
        <v>0.31654313000000001</v>
      </c>
      <c r="C120" s="29">
        <v>0.28869238000000003</v>
      </c>
      <c r="D120" s="29">
        <v>0.28808293000000001</v>
      </c>
      <c r="E120" s="31" t="s">
        <v>193</v>
      </c>
      <c r="F120" s="31">
        <v>0.29130637999999998</v>
      </c>
      <c r="G120" s="31">
        <v>0.28310055000000001</v>
      </c>
      <c r="H120" s="31">
        <v>0.26536535999999999</v>
      </c>
      <c r="I120" s="31">
        <v>0.26290265000000002</v>
      </c>
      <c r="J120" s="31">
        <v>0.25847209999999998</v>
      </c>
      <c r="K120" s="31">
        <v>0.26359680000000002</v>
      </c>
      <c r="L120" s="31">
        <v>0.27004035999999998</v>
      </c>
      <c r="M120" s="31">
        <v>0.27535257000000002</v>
      </c>
      <c r="N120" s="31">
        <v>0.28452736000000001</v>
      </c>
      <c r="O120" s="31">
        <v>0.29068496999999999</v>
      </c>
      <c r="P120" s="31">
        <v>0.29605300000000001</v>
      </c>
      <c r="Q120" s="32">
        <v>0.30328571999999998</v>
      </c>
      <c r="R120" s="32">
        <v>0.30605643999999999</v>
      </c>
      <c r="S120" s="33">
        <v>0.26584804000000001</v>
      </c>
      <c r="T120" s="33" t="s">
        <v>193</v>
      </c>
      <c r="U120" s="33">
        <v>0.34073552000000001</v>
      </c>
      <c r="V120" s="33">
        <v>0.3053168</v>
      </c>
      <c r="W120" s="33">
        <v>0.30466405000000002</v>
      </c>
      <c r="X120" s="33">
        <v>0.31335950000000001</v>
      </c>
      <c r="Y120" s="33">
        <v>0.32278289999999998</v>
      </c>
      <c r="Z120" s="33">
        <v>0.33023477000000001</v>
      </c>
      <c r="AA120" s="33">
        <v>0.33607769999999998</v>
      </c>
      <c r="AB120" s="33">
        <v>0.33502411999999998</v>
      </c>
      <c r="AC120" s="29">
        <v>0.35874010000000001</v>
      </c>
      <c r="AD120" s="29">
        <v>0.27903238000000002</v>
      </c>
      <c r="AE120" s="29">
        <v>0.27270456999999998</v>
      </c>
      <c r="AF120" s="29">
        <v>0.27922237</v>
      </c>
      <c r="AG120" s="29">
        <v>0.2939677</v>
      </c>
      <c r="AH120" s="29">
        <v>0.31366506</v>
      </c>
      <c r="AI120" s="29">
        <v>0.32939357000000002</v>
      </c>
      <c r="AJ120" s="29">
        <v>0.33300257</v>
      </c>
      <c r="AK120" s="3">
        <f t="shared" si="6"/>
        <v>0.29947401294117643</v>
      </c>
      <c r="AM120" s="12" t="s">
        <v>105</v>
      </c>
      <c r="AO120" s="2">
        <f>SUM(S140:Z144)/35</f>
        <v>0.30923078799999987</v>
      </c>
      <c r="AP120" s="2">
        <f>((AK120-AK$9)*100)/AK$9</f>
        <v>-5.6159031843441651</v>
      </c>
      <c r="AR120" s="12" t="s">
        <v>105</v>
      </c>
      <c r="AS120" s="2"/>
      <c r="AT120" s="1">
        <f>((AO120-AO$9)*100)/AO$9</f>
        <v>-5.9927624396105417</v>
      </c>
    </row>
    <row r="121" spans="1:47" x14ac:dyDescent="0.25">
      <c r="A121" s="29">
        <v>0.28363677999999998</v>
      </c>
      <c r="B121" s="30">
        <v>0.27460358000000001</v>
      </c>
      <c r="C121" s="29">
        <v>0.19089748000000001</v>
      </c>
      <c r="D121" s="29" t="s">
        <v>193</v>
      </c>
      <c r="E121" s="31" t="s">
        <v>193</v>
      </c>
      <c r="F121" s="31">
        <v>0.27424628000000001</v>
      </c>
      <c r="G121" s="31">
        <v>0.25599430000000001</v>
      </c>
      <c r="H121" s="31">
        <v>0.20720468</v>
      </c>
      <c r="I121" s="31">
        <v>0.16366452000000001</v>
      </c>
      <c r="J121" s="31">
        <v>0.11159872999999999</v>
      </c>
      <c r="K121" s="31">
        <v>5.8616756999999999E-2</v>
      </c>
      <c r="L121" s="31">
        <v>3.6222108000000003E-2</v>
      </c>
      <c r="M121" s="31">
        <v>8.4209259999999994E-2</v>
      </c>
      <c r="N121" s="31">
        <v>0.11316531000000001</v>
      </c>
      <c r="O121" s="31">
        <v>0.13123871000000001</v>
      </c>
      <c r="P121" s="31">
        <v>0.1425177</v>
      </c>
      <c r="Q121" s="32">
        <v>0.12823877</v>
      </c>
      <c r="R121" s="32">
        <v>0.14816728000000001</v>
      </c>
      <c r="S121" s="33">
        <v>0.20044630999999999</v>
      </c>
      <c r="T121" s="33" t="s">
        <v>193</v>
      </c>
      <c r="U121" s="33" t="s">
        <v>193</v>
      </c>
      <c r="V121" s="33">
        <v>0.27318782000000003</v>
      </c>
      <c r="W121" s="33">
        <v>0.26537964000000003</v>
      </c>
      <c r="X121" s="33">
        <v>0.26880533000000001</v>
      </c>
      <c r="Y121" s="33">
        <v>0.28738206999999999</v>
      </c>
      <c r="Z121" s="33">
        <v>0.29855589999999999</v>
      </c>
      <c r="AA121" s="33">
        <v>0.29141771999999999</v>
      </c>
      <c r="AB121" s="33">
        <v>0.30957815</v>
      </c>
      <c r="AC121" s="29" t="s">
        <v>193</v>
      </c>
      <c r="AD121" s="29">
        <v>0.27644702999999998</v>
      </c>
      <c r="AE121" s="29">
        <v>0.25024098</v>
      </c>
      <c r="AF121" s="29">
        <v>0.16803045999999999</v>
      </c>
      <c r="AG121" s="29">
        <v>0.19087903000000001</v>
      </c>
      <c r="AH121" s="29">
        <v>0.27616283000000003</v>
      </c>
      <c r="AI121" s="29">
        <v>0.28698333999999998</v>
      </c>
      <c r="AJ121" s="29">
        <v>0.28423312000000001</v>
      </c>
      <c r="AK121" s="3">
        <f t="shared" si="6"/>
        <v>0.2107081282258064</v>
      </c>
      <c r="AM121" s="12" t="s">
        <v>108</v>
      </c>
      <c r="AO121" s="2">
        <f>SUM(S117:AB121)/44</f>
        <v>0.35119114500000009</v>
      </c>
      <c r="AP121" s="2">
        <f>((AK121-AK$10)*100)/AK$10</f>
        <v>-10.203582633344315</v>
      </c>
      <c r="AR121" s="12" t="s">
        <v>108</v>
      </c>
      <c r="AS121" s="2"/>
      <c r="AT121" s="1">
        <f>((AO121-AO$10)*100)/AO$10</f>
        <v>-4.8842671585154278</v>
      </c>
    </row>
    <row r="122" spans="1:47" x14ac:dyDescent="0.25">
      <c r="A122" s="29">
        <v>0.22271252999999999</v>
      </c>
      <c r="B122" s="30">
        <v>0.22411521000000001</v>
      </c>
      <c r="C122" s="29" t="s">
        <v>193</v>
      </c>
      <c r="D122" s="29" t="s">
        <v>193</v>
      </c>
      <c r="E122" s="34" t="s">
        <v>193</v>
      </c>
      <c r="F122" s="34">
        <v>0.26017382999999999</v>
      </c>
      <c r="G122" s="34">
        <v>0.1969796</v>
      </c>
      <c r="H122" s="34">
        <v>0.16300263000000001</v>
      </c>
      <c r="I122" s="34">
        <v>0.13619729999999999</v>
      </c>
      <c r="J122" s="34">
        <v>9.8016119999999998E-2</v>
      </c>
      <c r="K122" s="34">
        <v>7.2398130000000005E-2</v>
      </c>
      <c r="L122" s="34">
        <v>3.3748492999999997E-2</v>
      </c>
      <c r="M122" s="34">
        <v>5.8492934000000003E-3</v>
      </c>
      <c r="N122" s="34">
        <v>9.4007104000000001E-5</v>
      </c>
      <c r="O122" s="34">
        <v>8.4959490000000005E-5</v>
      </c>
      <c r="P122" s="34">
        <v>3.4335207E-3</v>
      </c>
      <c r="Q122" s="34">
        <v>3.1731891999999998E-2</v>
      </c>
      <c r="R122" s="34">
        <v>9.0270719999999999E-2</v>
      </c>
      <c r="S122" s="35">
        <v>0.14226802999999999</v>
      </c>
      <c r="T122" s="35" t="s">
        <v>193</v>
      </c>
      <c r="U122" s="35" t="s">
        <v>193</v>
      </c>
      <c r="V122" s="35">
        <v>0.28735757000000001</v>
      </c>
      <c r="W122" s="35">
        <v>0.26407760000000002</v>
      </c>
      <c r="X122" s="35">
        <v>0.12088654</v>
      </c>
      <c r="Y122" s="35">
        <v>0.11693805</v>
      </c>
      <c r="Z122" s="35">
        <v>0.13827065999999999</v>
      </c>
      <c r="AA122" s="35">
        <v>0.27241406000000001</v>
      </c>
      <c r="AB122" s="35">
        <v>0.29894024000000002</v>
      </c>
      <c r="AC122" s="36" t="s">
        <v>193</v>
      </c>
      <c r="AD122" s="29">
        <v>0.26615006000000002</v>
      </c>
      <c r="AE122" s="29">
        <v>0.25216233999999998</v>
      </c>
      <c r="AF122" s="29">
        <v>0.23030406</v>
      </c>
      <c r="AG122" s="29">
        <v>0.20392883000000001</v>
      </c>
      <c r="AH122" s="29">
        <v>0.21163018</v>
      </c>
      <c r="AI122" s="29">
        <v>0.22858548000000001</v>
      </c>
      <c r="AJ122" s="29">
        <v>0.21171145</v>
      </c>
      <c r="AK122" s="3">
        <f t="shared" si="6"/>
        <v>0.15948111285646668</v>
      </c>
      <c r="AM122" s="14" t="s">
        <v>99</v>
      </c>
      <c r="AO122" s="7">
        <f>(SUM(B131:O139)+SUM(P131:R135))/140</f>
        <v>0.13342627371907792</v>
      </c>
      <c r="AP122" s="2">
        <f>((AK122-AK$11)*100)/AK$11</f>
        <v>-14.054830970826602</v>
      </c>
      <c r="AR122" s="14" t="s">
        <v>99</v>
      </c>
      <c r="AS122" s="2"/>
      <c r="AT122" s="1">
        <f>((AO122-AO$11)*100)/AO$11</f>
        <v>-9.5073122010729332</v>
      </c>
      <c r="AU122">
        <f>SUM(AT122:AT125)/4</f>
        <v>-10.89602953084627</v>
      </c>
    </row>
    <row r="123" spans="1:47" x14ac:dyDescent="0.25">
      <c r="A123" s="29">
        <v>0.1904922</v>
      </c>
      <c r="B123" s="30">
        <v>0.17770048999999999</v>
      </c>
      <c r="C123" s="29" t="s">
        <v>193</v>
      </c>
      <c r="D123" s="29" t="s">
        <v>193</v>
      </c>
      <c r="E123" s="34" t="s">
        <v>193</v>
      </c>
      <c r="F123" s="34">
        <v>0.25215409999999999</v>
      </c>
      <c r="G123" s="34">
        <v>0.16648847</v>
      </c>
      <c r="H123" s="34">
        <v>0.10723516</v>
      </c>
      <c r="I123" s="34">
        <v>8.5640900000000006E-2</v>
      </c>
      <c r="J123" s="34">
        <v>6.333155E-2</v>
      </c>
      <c r="K123" s="34">
        <v>5.2901405999999998E-2</v>
      </c>
      <c r="L123" s="34">
        <v>2.3477072000000002E-2</v>
      </c>
      <c r="M123" s="34">
        <v>7.3871545999999998E-5</v>
      </c>
      <c r="N123" s="34">
        <v>6.4389650000000002E-9</v>
      </c>
      <c r="O123" s="34">
        <v>2.7678271999999999E-4</v>
      </c>
      <c r="P123" s="34">
        <v>2.2375220000000001E-2</v>
      </c>
      <c r="Q123" s="34">
        <v>5.3265087000000003E-2</v>
      </c>
      <c r="R123" s="34">
        <v>7.5363583999999997E-2</v>
      </c>
      <c r="S123" s="35">
        <v>8.8524914999999996E-2</v>
      </c>
      <c r="T123" s="35" t="s">
        <v>193</v>
      </c>
      <c r="U123" s="35" t="s">
        <v>193</v>
      </c>
      <c r="V123" s="35">
        <v>0.28538155999999998</v>
      </c>
      <c r="W123" s="35">
        <v>0.25692838000000001</v>
      </c>
      <c r="X123" s="35">
        <v>0.11016075</v>
      </c>
      <c r="Y123" s="35">
        <v>0.11698402500000001</v>
      </c>
      <c r="Z123" s="35">
        <v>0.1902799</v>
      </c>
      <c r="AA123" s="35">
        <v>0.28738785</v>
      </c>
      <c r="AB123" s="35">
        <v>0.29108574999999998</v>
      </c>
      <c r="AC123" s="36" t="s">
        <v>193</v>
      </c>
      <c r="AD123" s="29">
        <v>0.26704480000000003</v>
      </c>
      <c r="AE123" s="29">
        <v>0.25331154</v>
      </c>
      <c r="AF123" s="29">
        <v>0.22915822</v>
      </c>
      <c r="AG123" s="29">
        <v>0.22061512</v>
      </c>
      <c r="AH123" s="29">
        <v>0.21836749</v>
      </c>
      <c r="AI123" s="29">
        <v>0.22657968000000001</v>
      </c>
      <c r="AJ123" s="29">
        <v>0.21637332000000001</v>
      </c>
      <c r="AK123" s="3">
        <f t="shared" si="6"/>
        <v>0.15096530665683217</v>
      </c>
      <c r="AM123" s="14" t="s">
        <v>102</v>
      </c>
      <c r="AO123" s="2">
        <f>SUM(E122:R130)/126</f>
        <v>0.1280715569531809</v>
      </c>
      <c r="AP123" s="2">
        <f>((AK123-AK$12)*100)/AK$12</f>
        <v>-13.936448448823979</v>
      </c>
      <c r="AR123" s="14" t="s">
        <v>102</v>
      </c>
      <c r="AS123" s="2"/>
      <c r="AT123" s="1">
        <f>((AO123-AO$12)*100)/AO$12</f>
        <v>-13.811139218331169</v>
      </c>
    </row>
    <row r="124" spans="1:47" x14ac:dyDescent="0.25">
      <c r="A124" s="29">
        <v>0.22252833999999999</v>
      </c>
      <c r="B124" s="30">
        <v>0.17610987</v>
      </c>
      <c r="C124" s="29" t="s">
        <v>193</v>
      </c>
      <c r="D124" s="29" t="s">
        <v>193</v>
      </c>
      <c r="E124" s="34" t="s">
        <v>193</v>
      </c>
      <c r="F124" s="34">
        <v>0.24291299999999999</v>
      </c>
      <c r="G124" s="34">
        <v>0.15166545000000001</v>
      </c>
      <c r="H124" s="34">
        <v>8.5597030000000005E-2</v>
      </c>
      <c r="I124" s="34">
        <v>1.6226344E-2</v>
      </c>
      <c r="J124" s="34">
        <v>1.8912825999999999E-4</v>
      </c>
      <c r="K124" s="34">
        <v>2.0616909999999999E-2</v>
      </c>
      <c r="L124" s="34">
        <v>6.8617640000000002E-3</v>
      </c>
      <c r="M124" s="34">
        <v>1.1037865000000001E-6</v>
      </c>
      <c r="N124" s="34">
        <v>1.4650746E-3</v>
      </c>
      <c r="O124" s="34">
        <v>3.5623017999999999E-2</v>
      </c>
      <c r="P124" s="34">
        <v>5.4295573E-2</v>
      </c>
      <c r="Q124" s="34">
        <v>7.4320739999999996E-2</v>
      </c>
      <c r="R124" s="34">
        <v>8.6319209999999993E-2</v>
      </c>
      <c r="S124" s="35">
        <v>6.2871250000000004E-2</v>
      </c>
      <c r="T124" s="35" t="s">
        <v>193</v>
      </c>
      <c r="U124" s="35" t="s">
        <v>193</v>
      </c>
      <c r="V124" s="35" t="s">
        <v>193</v>
      </c>
      <c r="W124" s="35">
        <v>0.23751616</v>
      </c>
      <c r="X124" s="35">
        <v>0.15245481</v>
      </c>
      <c r="Y124" s="35">
        <v>0.14650895</v>
      </c>
      <c r="Z124" s="35">
        <v>0.20513435999999999</v>
      </c>
      <c r="AA124" s="35">
        <v>0.28236119999999998</v>
      </c>
      <c r="AB124" s="35" t="s">
        <v>193</v>
      </c>
      <c r="AC124" s="36" t="s">
        <v>193</v>
      </c>
      <c r="AD124" s="29">
        <v>0.27425727</v>
      </c>
      <c r="AE124" s="29">
        <v>0.25160247000000002</v>
      </c>
      <c r="AF124" s="29">
        <v>0.24784154</v>
      </c>
      <c r="AG124" s="29">
        <v>0.24021176</v>
      </c>
      <c r="AH124" s="29">
        <v>0.25245053000000001</v>
      </c>
      <c r="AI124" s="29">
        <v>0.26120943000000002</v>
      </c>
      <c r="AJ124" s="29">
        <v>0.25339317</v>
      </c>
      <c r="AK124" s="3">
        <f t="shared" si="6"/>
        <v>0.14437662341594643</v>
      </c>
      <c r="AM124" s="15" t="s">
        <v>105</v>
      </c>
      <c r="AO124" s="2">
        <f>(SUM(S131:AB139)+SUM(P136:R139))/67</f>
        <v>0.18748078237313434</v>
      </c>
      <c r="AP124" s="2">
        <f>((AK124-AK$13)*100)/AK$13</f>
        <v>-13.998079401675875</v>
      </c>
      <c r="AR124" s="15" t="s">
        <v>105</v>
      </c>
      <c r="AS124" s="2"/>
      <c r="AT124" s="1">
        <f>((AO124-AO$13)*100)/AO$13</f>
        <v>-12.343299894724476</v>
      </c>
    </row>
    <row r="125" spans="1:47" x14ac:dyDescent="0.25">
      <c r="A125" s="29">
        <v>0.25104934000000001</v>
      </c>
      <c r="B125" s="30">
        <v>0.21768546</v>
      </c>
      <c r="C125" s="29" t="s">
        <v>193</v>
      </c>
      <c r="D125" s="29" t="s">
        <v>193</v>
      </c>
      <c r="E125" s="34">
        <v>0.23709853</v>
      </c>
      <c r="F125" s="34">
        <v>0.24848128999999999</v>
      </c>
      <c r="G125" s="34">
        <v>0.17464308000000001</v>
      </c>
      <c r="H125" s="34">
        <v>9.8914559999999999E-2</v>
      </c>
      <c r="I125" s="34">
        <v>2.9814184000000001E-9</v>
      </c>
      <c r="J125" s="34">
        <v>3.8916944999999996E-9</v>
      </c>
      <c r="K125" s="34">
        <v>1.7169717E-9</v>
      </c>
      <c r="L125" s="34">
        <v>1.5107587000000001E-9</v>
      </c>
      <c r="M125" s="34">
        <v>1.025686E-2</v>
      </c>
      <c r="N125" s="34">
        <v>4.3938916000000001E-2</v>
      </c>
      <c r="O125" s="34">
        <v>7.7733880000000005E-2</v>
      </c>
      <c r="P125" s="34">
        <v>0.10468532</v>
      </c>
      <c r="Q125" s="34">
        <v>0.119814456</v>
      </c>
      <c r="R125" s="34">
        <v>0.19122426000000001</v>
      </c>
      <c r="S125" s="35">
        <v>0.16620080000000001</v>
      </c>
      <c r="T125" s="35" t="s">
        <v>193</v>
      </c>
      <c r="U125" s="35" t="s">
        <v>193</v>
      </c>
      <c r="V125" s="35" t="s">
        <v>193</v>
      </c>
      <c r="W125" s="35">
        <v>0.23409907999999999</v>
      </c>
      <c r="X125" s="35">
        <v>0.204485</v>
      </c>
      <c r="Y125" s="35">
        <v>0.20783365000000001</v>
      </c>
      <c r="Z125" s="35">
        <v>0.24192630000000001</v>
      </c>
      <c r="AA125" s="35">
        <v>0.26682577000000002</v>
      </c>
      <c r="AB125" s="35" t="s">
        <v>193</v>
      </c>
      <c r="AC125" s="36" t="s">
        <v>193</v>
      </c>
      <c r="AD125" s="29" t="s">
        <v>193</v>
      </c>
      <c r="AE125" s="29">
        <v>0.24705922999999999</v>
      </c>
      <c r="AF125" s="29">
        <v>0.25367844000000001</v>
      </c>
      <c r="AG125" s="29">
        <v>0.26120862</v>
      </c>
      <c r="AH125" s="29">
        <v>0.25105914000000001</v>
      </c>
      <c r="AI125" s="29">
        <v>0.24978048</v>
      </c>
      <c r="AJ125" s="29">
        <v>0.24999389</v>
      </c>
      <c r="AK125" s="3">
        <f>AVERAGE(A125:AJ125)</f>
        <v>0.16463129864645867</v>
      </c>
      <c r="AM125" s="15" t="s">
        <v>108</v>
      </c>
      <c r="AO125" s="2">
        <f>SUM(S122:AB130)/54</f>
        <v>0.22530293018518524</v>
      </c>
      <c r="AP125" s="1">
        <f>((AK125-AK$14)*100)/AK$14</f>
        <v>-10.510678892232606</v>
      </c>
      <c r="AR125" s="15" t="s">
        <v>108</v>
      </c>
      <c r="AS125" s="2"/>
      <c r="AT125" s="1">
        <f>((AO125-AO$14)*100)/AO$14</f>
        <v>-7.9223668092565047</v>
      </c>
    </row>
    <row r="126" spans="1:47" x14ac:dyDescent="0.25">
      <c r="A126" s="29">
        <v>0.2424702</v>
      </c>
      <c r="B126" s="30">
        <v>0.23051183</v>
      </c>
      <c r="C126" s="29" t="s">
        <v>193</v>
      </c>
      <c r="D126" s="29" t="s">
        <v>193</v>
      </c>
      <c r="E126" s="34">
        <v>0.23842764999999999</v>
      </c>
      <c r="F126" s="34">
        <v>0.22969179000000001</v>
      </c>
      <c r="G126" s="34">
        <v>0.20836017000000001</v>
      </c>
      <c r="H126" s="34">
        <v>5.6259770000000001E-2</v>
      </c>
      <c r="I126" s="34">
        <v>1.8211333E-2</v>
      </c>
      <c r="J126" s="34">
        <v>4.0579304E-10</v>
      </c>
      <c r="K126" s="34">
        <v>1.023001E-9</v>
      </c>
      <c r="L126" s="34">
        <v>3.4933936000000002E-4</v>
      </c>
      <c r="M126" s="34">
        <v>5.4956112000000001E-2</v>
      </c>
      <c r="N126" s="34">
        <v>9.3932429999999997E-2</v>
      </c>
      <c r="O126" s="34">
        <v>0.13648197000000001</v>
      </c>
      <c r="P126" s="34">
        <v>0.17363226000000001</v>
      </c>
      <c r="Q126" s="34">
        <v>0.19794998999999999</v>
      </c>
      <c r="R126" s="34">
        <v>0.2662467</v>
      </c>
      <c r="S126" s="35" t="s">
        <v>193</v>
      </c>
      <c r="T126" s="35" t="s">
        <v>193</v>
      </c>
      <c r="U126" s="35" t="s">
        <v>193</v>
      </c>
      <c r="V126" s="35" t="s">
        <v>193</v>
      </c>
      <c r="W126" s="35">
        <v>0.24548891</v>
      </c>
      <c r="X126" s="35">
        <v>0.24087206999999999</v>
      </c>
      <c r="Y126" s="35">
        <v>0.26415956000000002</v>
      </c>
      <c r="Z126" s="35">
        <v>0.26271962999999998</v>
      </c>
      <c r="AA126" s="35">
        <v>0.26666223999999999</v>
      </c>
      <c r="AB126" s="35" t="s">
        <v>193</v>
      </c>
      <c r="AC126" s="36" t="s">
        <v>193</v>
      </c>
      <c r="AD126" s="29" t="s">
        <v>193</v>
      </c>
      <c r="AE126" s="29">
        <v>0.23370162</v>
      </c>
      <c r="AF126" s="29">
        <v>0.24643741999999999</v>
      </c>
      <c r="AG126" s="29">
        <v>0.24861537</v>
      </c>
      <c r="AH126" s="29">
        <v>0.24814195999999999</v>
      </c>
      <c r="AI126" s="29">
        <v>0.24994005</v>
      </c>
      <c r="AJ126" s="29">
        <v>0.24912570000000001</v>
      </c>
      <c r="AK126" s="3">
        <f t="shared" si="6"/>
        <v>0.18160541021439974</v>
      </c>
      <c r="AM126" s="16" t="s">
        <v>117</v>
      </c>
      <c r="AO126" s="7">
        <f>(SUM(AC117:AJ139)+SUM(A117:D130))/173</f>
        <v>0.26884363826589602</v>
      </c>
      <c r="AP126" s="2">
        <f>((AK126-AK$15)*100)/AK$15</f>
        <v>-8.6540198799928358</v>
      </c>
      <c r="AR126" s="16" t="s">
        <v>117</v>
      </c>
      <c r="AS126" s="2"/>
      <c r="AT126" s="1">
        <f>((AO126-AO$15)*100)/AO$15</f>
        <v>-5.4332409839976092</v>
      </c>
    </row>
    <row r="127" spans="1:47" x14ac:dyDescent="0.25">
      <c r="A127" s="29">
        <v>0.25448900000000002</v>
      </c>
      <c r="B127" s="30">
        <v>0.22223708</v>
      </c>
      <c r="C127" s="29" t="s">
        <v>193</v>
      </c>
      <c r="D127" s="29" t="s">
        <v>193</v>
      </c>
      <c r="E127" s="34">
        <v>0.23059541</v>
      </c>
      <c r="F127" s="34">
        <v>0.21752445000000001</v>
      </c>
      <c r="G127" s="34">
        <v>0.20584652000000001</v>
      </c>
      <c r="H127" s="34">
        <v>0.14535989999999999</v>
      </c>
      <c r="I127" s="34">
        <v>2.5172863E-2</v>
      </c>
      <c r="J127" s="34">
        <v>3.8326176000000001E-10</v>
      </c>
      <c r="K127" s="34">
        <v>3.1342261999999998E-10</v>
      </c>
      <c r="L127" s="34">
        <v>4.6900833000000002E-10</v>
      </c>
      <c r="M127" s="34">
        <v>4.8981745E-2</v>
      </c>
      <c r="N127" s="34">
        <v>0.12759945</v>
      </c>
      <c r="O127" s="34">
        <v>0.18586604000000001</v>
      </c>
      <c r="P127" s="34">
        <v>0.23405744000000001</v>
      </c>
      <c r="Q127" s="34">
        <v>0.26663226000000001</v>
      </c>
      <c r="R127" s="34">
        <v>0.26801226</v>
      </c>
      <c r="S127" s="35" t="s">
        <v>193</v>
      </c>
      <c r="T127" s="35" t="s">
        <v>193</v>
      </c>
      <c r="U127" s="35" t="s">
        <v>193</v>
      </c>
      <c r="V127" s="35" t="s">
        <v>193</v>
      </c>
      <c r="W127" s="35">
        <v>0.25325969999999998</v>
      </c>
      <c r="X127" s="35">
        <v>0.2610093</v>
      </c>
      <c r="Y127" s="35">
        <v>0.25901132999999998</v>
      </c>
      <c r="Z127" s="35">
        <v>0.25910907999999999</v>
      </c>
      <c r="AA127" s="35">
        <v>0.26118429999999998</v>
      </c>
      <c r="AB127" s="35" t="s">
        <v>193</v>
      </c>
      <c r="AC127" s="36" t="s">
        <v>193</v>
      </c>
      <c r="AD127" s="29" t="s">
        <v>193</v>
      </c>
      <c r="AE127" s="29">
        <v>0.24655368999999999</v>
      </c>
      <c r="AF127" s="29">
        <v>0.25416327</v>
      </c>
      <c r="AG127" s="29">
        <v>0.23627922000000001</v>
      </c>
      <c r="AH127" s="29">
        <v>0.23712867000000001</v>
      </c>
      <c r="AI127" s="29">
        <v>0.24432708</v>
      </c>
      <c r="AJ127" s="29">
        <v>0.25110954000000002</v>
      </c>
      <c r="AK127" s="3">
        <f t="shared" si="6"/>
        <v>0.19242628145058122</v>
      </c>
      <c r="AM127" t="s">
        <v>118</v>
      </c>
      <c r="AO127" s="2">
        <f>((SUM(A113:Z146)+SUM(AA113:AJ139))/895)</f>
        <v>0.22839209364846588</v>
      </c>
      <c r="AP127" s="2">
        <f>((AK127-AK$16)*100)/AK$16</f>
        <v>-6.5317595858220834</v>
      </c>
      <c r="AR127" t="s">
        <v>118</v>
      </c>
      <c r="AT127" s="1">
        <f>((AO127-AO$16)*100)/AO$16</f>
        <v>-6.5492374024043949</v>
      </c>
    </row>
    <row r="128" spans="1:47" x14ac:dyDescent="0.25">
      <c r="A128" s="29">
        <v>0.27063559999999998</v>
      </c>
      <c r="B128" s="30">
        <v>0.25123304000000002</v>
      </c>
      <c r="C128" s="29">
        <v>0.18761458</v>
      </c>
      <c r="D128" s="29">
        <v>0.20931976999999999</v>
      </c>
      <c r="E128" s="34">
        <v>0.22356065</v>
      </c>
      <c r="F128" s="34">
        <v>0.21172488</v>
      </c>
      <c r="G128" s="34">
        <v>0.23742930000000001</v>
      </c>
      <c r="H128" s="34">
        <v>0.20945585</v>
      </c>
      <c r="I128" s="34">
        <v>8.1009250000000005E-2</v>
      </c>
      <c r="J128" s="34">
        <v>6.9009130000000002E-2</v>
      </c>
      <c r="K128" s="34">
        <v>2.1120828000000001E-2</v>
      </c>
      <c r="L128" s="34">
        <v>4.8089850000000003E-2</v>
      </c>
      <c r="M128" s="34">
        <v>0.12998448000000001</v>
      </c>
      <c r="N128" s="34">
        <v>0.22446309</v>
      </c>
      <c r="O128" s="34">
        <v>0.2494912</v>
      </c>
      <c r="P128" s="34">
        <v>0.24623759000000001</v>
      </c>
      <c r="Q128" s="34">
        <v>0.24697125</v>
      </c>
      <c r="R128" s="34">
        <v>0.26237263999999999</v>
      </c>
      <c r="S128" s="35" t="s">
        <v>193</v>
      </c>
      <c r="T128" s="35" t="s">
        <v>193</v>
      </c>
      <c r="U128" s="35" t="s">
        <v>193</v>
      </c>
      <c r="V128" s="35" t="s">
        <v>193</v>
      </c>
      <c r="W128" s="35">
        <v>0.22308929999999999</v>
      </c>
      <c r="X128" s="35">
        <v>0.25797033000000003</v>
      </c>
      <c r="Y128" s="35">
        <v>0.26416275</v>
      </c>
      <c r="Z128" s="35">
        <v>0.27381516</v>
      </c>
      <c r="AA128" s="35">
        <v>0.25888022999999999</v>
      </c>
      <c r="AB128" s="35" t="s">
        <v>193</v>
      </c>
      <c r="AC128" s="36" t="s">
        <v>193</v>
      </c>
      <c r="AD128" s="29" t="s">
        <v>193</v>
      </c>
      <c r="AE128" s="29">
        <v>0.23510275999999999</v>
      </c>
      <c r="AF128" s="29">
        <v>0.22588696</v>
      </c>
      <c r="AG128" s="29">
        <v>0.22176141999999999</v>
      </c>
      <c r="AH128" s="29">
        <v>0.23248659999999999</v>
      </c>
      <c r="AI128" s="29">
        <v>0.24099281</v>
      </c>
      <c r="AJ128" s="29">
        <v>0.26079637</v>
      </c>
      <c r="AK128" s="3">
        <f t="shared" si="6"/>
        <v>0.20947129889655172</v>
      </c>
      <c r="AM128" t="s">
        <v>119</v>
      </c>
      <c r="AP128" s="2">
        <f>((AK128-AK$17)*100)/AK$17</f>
        <v>-7.9983521919962728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0.26461327000000001</v>
      </c>
      <c r="B129" s="30">
        <v>0.21812956</v>
      </c>
      <c r="C129" s="29">
        <v>0.19160181000000001</v>
      </c>
      <c r="D129" s="29">
        <v>0.20297042000000001</v>
      </c>
      <c r="E129" s="34">
        <v>0.19426355000000001</v>
      </c>
      <c r="F129" s="34">
        <v>0.21996500999999999</v>
      </c>
      <c r="G129" s="34">
        <v>0.21401087999999999</v>
      </c>
      <c r="H129" s="34">
        <v>0.20650488</v>
      </c>
      <c r="I129" s="34">
        <v>0.17878336</v>
      </c>
      <c r="J129" s="34">
        <v>0.18673185</v>
      </c>
      <c r="K129" s="34">
        <v>0.20050746</v>
      </c>
      <c r="L129" s="34">
        <v>0.21411842</v>
      </c>
      <c r="M129" s="34">
        <v>0.2651791</v>
      </c>
      <c r="N129" s="34">
        <v>0.23693669000000001</v>
      </c>
      <c r="O129" s="34">
        <v>0.24218015000000001</v>
      </c>
      <c r="P129" s="34">
        <v>0.25283596000000003</v>
      </c>
      <c r="Q129" s="34">
        <v>0.26089986999999998</v>
      </c>
      <c r="R129" s="34">
        <v>0.24633727999999999</v>
      </c>
      <c r="S129" s="35" t="s">
        <v>193</v>
      </c>
      <c r="T129" s="35" t="s">
        <v>193</v>
      </c>
      <c r="U129" s="35" t="s">
        <v>193</v>
      </c>
      <c r="V129" s="35" t="s">
        <v>193</v>
      </c>
      <c r="W129" s="35">
        <v>0.2706248</v>
      </c>
      <c r="X129" s="35">
        <v>0.23988554000000001</v>
      </c>
      <c r="Y129" s="35">
        <v>0.26098874</v>
      </c>
      <c r="Z129" s="35">
        <v>0.28525929999999999</v>
      </c>
      <c r="AA129" s="35">
        <v>0.27674133000000001</v>
      </c>
      <c r="AB129" s="35" t="s">
        <v>193</v>
      </c>
      <c r="AC129" s="36" t="s">
        <v>193</v>
      </c>
      <c r="AD129" s="29" t="s">
        <v>193</v>
      </c>
      <c r="AE129" s="29">
        <v>0.24944445000000001</v>
      </c>
      <c r="AF129" s="29">
        <v>0.22174564999999999</v>
      </c>
      <c r="AG129" s="29">
        <v>0.23711666000000001</v>
      </c>
      <c r="AH129" s="29">
        <v>0.25391047999999999</v>
      </c>
      <c r="AI129" s="29">
        <v>0.2580963</v>
      </c>
      <c r="AJ129" s="29">
        <v>0.25317699999999999</v>
      </c>
      <c r="AK129" s="3">
        <f t="shared" si="6"/>
        <v>0.23460550931034485</v>
      </c>
      <c r="AM129" t="s">
        <v>120</v>
      </c>
      <c r="AP129" s="2">
        <f>((AK129-AK$18)*100)/AK$18</f>
        <v>-6.003068899960339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193</v>
      </c>
      <c r="B130" s="30" t="s">
        <v>193</v>
      </c>
      <c r="C130" s="29">
        <v>0.17708125999999999</v>
      </c>
      <c r="D130" s="29">
        <v>0.19718081000000001</v>
      </c>
      <c r="E130" s="34">
        <v>0.22004298999999999</v>
      </c>
      <c r="F130" s="34">
        <v>0.20260586</v>
      </c>
      <c r="G130" s="34">
        <v>0.22616048</v>
      </c>
      <c r="H130" s="34">
        <v>0.16349686999999999</v>
      </c>
      <c r="I130" s="34">
        <v>0.1474673</v>
      </c>
      <c r="J130" s="34">
        <v>0.15131191999999999</v>
      </c>
      <c r="K130" s="34">
        <v>0.15953666</v>
      </c>
      <c r="L130" s="34">
        <v>0.16741654</v>
      </c>
      <c r="M130" s="34">
        <v>0.19750042000000001</v>
      </c>
      <c r="N130" s="34">
        <v>0.23020963</v>
      </c>
      <c r="O130" s="34">
        <v>0.25594652000000001</v>
      </c>
      <c r="P130" s="34">
        <v>0.23079527999999999</v>
      </c>
      <c r="Q130" s="34">
        <v>0.24651704999999999</v>
      </c>
      <c r="R130" s="34">
        <v>0.25023714000000002</v>
      </c>
      <c r="S130" s="35" t="s">
        <v>193</v>
      </c>
      <c r="T130" s="35" t="s">
        <v>193</v>
      </c>
      <c r="U130" s="35" t="s">
        <v>193</v>
      </c>
      <c r="V130" s="35">
        <v>0.16491231000000001</v>
      </c>
      <c r="W130" s="35">
        <v>0.18406247000000001</v>
      </c>
      <c r="X130" s="35">
        <v>0.19363390999999999</v>
      </c>
      <c r="Y130" s="35">
        <v>0.26340160000000001</v>
      </c>
      <c r="Z130" s="35">
        <v>0.23316233</v>
      </c>
      <c r="AA130" s="35">
        <v>0.2661888</v>
      </c>
      <c r="AB130" s="35" t="s">
        <v>193</v>
      </c>
      <c r="AC130" s="36" t="s">
        <v>193</v>
      </c>
      <c r="AD130" s="29" t="s">
        <v>193</v>
      </c>
      <c r="AE130" s="29">
        <v>0.22902147</v>
      </c>
      <c r="AF130" s="29">
        <v>0.21692054</v>
      </c>
      <c r="AG130" s="29">
        <v>0.24959956</v>
      </c>
      <c r="AH130" s="29">
        <v>0.24051474</v>
      </c>
      <c r="AI130" s="29">
        <v>0.24960950000000001</v>
      </c>
      <c r="AJ130" s="29">
        <v>0.26064243999999998</v>
      </c>
      <c r="AK130" s="3">
        <f t="shared" si="6"/>
        <v>0.21339915714285715</v>
      </c>
      <c r="AM130" t="s">
        <v>121</v>
      </c>
      <c r="AO130" s="2">
        <f>SUM(U145:W146)/6</f>
        <v>0.32948585833333338</v>
      </c>
      <c r="AP130" s="2">
        <f>((AK130-AK$19)*100)/AK$19</f>
        <v>-6.8464131404273258</v>
      </c>
      <c r="AR130" t="s">
        <v>124</v>
      </c>
      <c r="AT130" s="1">
        <f>((AO130-AO$19)*100)/AO$19</f>
        <v>2.7415933760769313</v>
      </c>
    </row>
    <row r="131" spans="1:46" x14ac:dyDescent="0.25">
      <c r="A131" t="s">
        <v>193</v>
      </c>
      <c r="B131" s="37" t="s">
        <v>193</v>
      </c>
      <c r="C131" s="34">
        <v>0.20424522000000001</v>
      </c>
      <c r="D131" s="34">
        <v>0.19683199000000001</v>
      </c>
      <c r="E131" s="34">
        <v>0.19674657000000001</v>
      </c>
      <c r="F131" s="34">
        <v>0.22942804</v>
      </c>
      <c r="G131" s="34">
        <v>0.19283111</v>
      </c>
      <c r="H131" s="34">
        <v>0.1727474</v>
      </c>
      <c r="I131" s="34">
        <v>0.18888147</v>
      </c>
      <c r="J131" s="34">
        <v>0.20733419</v>
      </c>
      <c r="K131" s="34">
        <v>0.20211796000000001</v>
      </c>
      <c r="L131" s="34">
        <v>0.19655698999999999</v>
      </c>
      <c r="M131" s="34">
        <v>0.20908769999999999</v>
      </c>
      <c r="N131" s="34">
        <v>0.23450426999999999</v>
      </c>
      <c r="O131" s="34">
        <v>0.25141639999999998</v>
      </c>
      <c r="P131" s="34">
        <v>0.22879234000000001</v>
      </c>
      <c r="Q131" s="34">
        <v>0.23736874999999999</v>
      </c>
      <c r="R131" s="34">
        <v>0.23542075000000001</v>
      </c>
      <c r="S131" s="35" t="s">
        <v>193</v>
      </c>
      <c r="T131" s="35" t="s">
        <v>193</v>
      </c>
      <c r="U131" s="35" t="s">
        <v>193</v>
      </c>
      <c r="V131" s="35">
        <v>0.22865727999999999</v>
      </c>
      <c r="W131" s="35">
        <v>0.20792716999999999</v>
      </c>
      <c r="X131" s="35">
        <v>0.21927716</v>
      </c>
      <c r="Y131" s="35">
        <v>0.25708734999999999</v>
      </c>
      <c r="Z131" s="35">
        <v>0.22908185</v>
      </c>
      <c r="AA131" s="35">
        <v>0.27251259999999999</v>
      </c>
      <c r="AB131" s="35" t="s">
        <v>193</v>
      </c>
      <c r="AC131" s="36" t="s">
        <v>193</v>
      </c>
      <c r="AD131" s="29" t="s">
        <v>193</v>
      </c>
      <c r="AE131" s="29">
        <v>0.26811245</v>
      </c>
      <c r="AF131" s="29">
        <v>0.23747932999999999</v>
      </c>
      <c r="AG131" s="29">
        <v>0.21748823</v>
      </c>
      <c r="AH131" s="29">
        <v>0.21283574</v>
      </c>
      <c r="AI131" s="29">
        <v>0.21908440000000001</v>
      </c>
      <c r="AJ131" s="29">
        <v>0.23531187000000001</v>
      </c>
      <c r="AK131" s="3">
        <f t="shared" si="6"/>
        <v>0.2210416635714286</v>
      </c>
      <c r="AP131" s="2">
        <f>((AK131-AK$20)*100)/AK$20</f>
        <v>-6.2310881346173081</v>
      </c>
    </row>
    <row r="132" spans="1:46" x14ac:dyDescent="0.25">
      <c r="A132" t="s">
        <v>193</v>
      </c>
      <c r="B132" s="37">
        <v>0.20022812000000001</v>
      </c>
      <c r="C132" s="34">
        <v>0.2019571</v>
      </c>
      <c r="D132" s="34">
        <v>0.20240815000000001</v>
      </c>
      <c r="E132" s="34">
        <v>0.18535012000000001</v>
      </c>
      <c r="F132" s="34">
        <v>0.18019076000000001</v>
      </c>
      <c r="G132" s="34">
        <v>0.20396958000000001</v>
      </c>
      <c r="H132" s="34">
        <v>0.23726807999999999</v>
      </c>
      <c r="I132" s="34">
        <v>0.22458175</v>
      </c>
      <c r="J132" s="34">
        <v>0.23017815</v>
      </c>
      <c r="K132" s="34">
        <v>0.23667300999999999</v>
      </c>
      <c r="L132" s="34">
        <v>0.24271140999999999</v>
      </c>
      <c r="M132" s="34">
        <v>0.24179841999999999</v>
      </c>
      <c r="N132" s="34">
        <v>0.23832494000000001</v>
      </c>
      <c r="O132" s="34">
        <v>0.23291365999999999</v>
      </c>
      <c r="P132" s="34">
        <v>0.23307164</v>
      </c>
      <c r="Q132" s="34">
        <v>0.2309985</v>
      </c>
      <c r="R132" s="34">
        <v>0.23330614</v>
      </c>
      <c r="S132" s="35" t="s">
        <v>193</v>
      </c>
      <c r="T132" s="35" t="s">
        <v>193</v>
      </c>
      <c r="U132" s="35">
        <v>0.2215462</v>
      </c>
      <c r="V132" s="35">
        <v>0.23695835000000001</v>
      </c>
      <c r="W132" s="35">
        <v>0.231375</v>
      </c>
      <c r="X132" s="35">
        <v>0.23354785</v>
      </c>
      <c r="Y132" s="35">
        <v>0.22860280999999999</v>
      </c>
      <c r="Z132" s="35">
        <v>0.24230452999999999</v>
      </c>
      <c r="AA132" s="35">
        <v>0.24230247999999999</v>
      </c>
      <c r="AB132" s="35" t="s">
        <v>193</v>
      </c>
      <c r="AC132" s="36" t="s">
        <v>193</v>
      </c>
      <c r="AD132" s="29" t="s">
        <v>193</v>
      </c>
      <c r="AE132" s="29">
        <v>0.24261731</v>
      </c>
      <c r="AF132" s="29">
        <v>0.22347891</v>
      </c>
      <c r="AG132" s="29">
        <v>0.21735400999999999</v>
      </c>
      <c r="AH132" s="29">
        <v>0.23021385</v>
      </c>
      <c r="AI132" s="29">
        <v>0.22755642000000001</v>
      </c>
      <c r="AJ132" s="29">
        <v>0.25159546999999999</v>
      </c>
      <c r="AK132" s="3">
        <f t="shared" si="6"/>
        <v>0.22617942399999999</v>
      </c>
      <c r="AP132" s="2">
        <f>((AK132-AK$21)*100)/AK$21</f>
        <v>-5.3588457713186379</v>
      </c>
    </row>
    <row r="133" spans="1:46" x14ac:dyDescent="0.25">
      <c r="A133" t="s">
        <v>193</v>
      </c>
      <c r="B133" s="37">
        <v>0.19998373</v>
      </c>
      <c r="C133" s="34">
        <v>7.9035309999999998E-2</v>
      </c>
      <c r="D133" s="34">
        <v>7.3564370000000004E-2</v>
      </c>
      <c r="E133" s="34">
        <v>1.3875464000000001E-2</v>
      </c>
      <c r="F133" s="34">
        <v>8.5898630000000004E-2</v>
      </c>
      <c r="G133" s="34">
        <v>0.14143082000000001</v>
      </c>
      <c r="H133" s="34">
        <v>0.18906508</v>
      </c>
      <c r="I133" s="34">
        <v>0.25007099999999999</v>
      </c>
      <c r="J133" s="34">
        <v>0.24120072000000001</v>
      </c>
      <c r="K133" s="34">
        <v>0.23657574000000001</v>
      </c>
      <c r="L133" s="34">
        <v>0.24023527</v>
      </c>
      <c r="M133" s="34">
        <v>0.24335192</v>
      </c>
      <c r="N133" s="34">
        <v>0.2416836</v>
      </c>
      <c r="O133" s="34">
        <v>0.24398697999999999</v>
      </c>
      <c r="P133" s="34">
        <v>0.24649331999999999</v>
      </c>
      <c r="Q133" s="34">
        <v>0.28188518000000001</v>
      </c>
      <c r="R133" s="34">
        <v>0.27799509999999999</v>
      </c>
      <c r="S133" s="35" t="s">
        <v>193</v>
      </c>
      <c r="T133" s="35" t="s">
        <v>193</v>
      </c>
      <c r="U133" s="35">
        <v>0.25537172000000002</v>
      </c>
      <c r="V133" s="35">
        <v>0.24109821000000001</v>
      </c>
      <c r="W133" s="35">
        <v>0.25611420000000001</v>
      </c>
      <c r="X133" s="35">
        <v>0.23454106</v>
      </c>
      <c r="Y133" s="35">
        <v>0.2517663</v>
      </c>
      <c r="Z133" s="35" t="s">
        <v>193</v>
      </c>
      <c r="AA133" s="35" t="s">
        <v>193</v>
      </c>
      <c r="AB133" s="35" t="s">
        <v>193</v>
      </c>
      <c r="AC133" s="36" t="s">
        <v>193</v>
      </c>
      <c r="AD133" s="29" t="s">
        <v>193</v>
      </c>
      <c r="AE133" s="29" t="s">
        <v>193</v>
      </c>
      <c r="AF133" s="29">
        <v>0.24749182</v>
      </c>
      <c r="AG133" s="29">
        <v>0.24202721999999999</v>
      </c>
      <c r="AH133" s="29">
        <v>0.25191423000000002</v>
      </c>
      <c r="AI133" s="29">
        <v>0.25436895999999998</v>
      </c>
      <c r="AJ133" s="29">
        <v>0.21374159000000001</v>
      </c>
      <c r="AK133" s="3">
        <f t="shared" si="6"/>
        <v>0.21239879792592586</v>
      </c>
      <c r="AP133" s="2">
        <f>((AK133-AK$22)*100)/AK$22</f>
        <v>-5.9812016208241801</v>
      </c>
    </row>
    <row r="134" spans="1:46" x14ac:dyDescent="0.25">
      <c r="A134" t="s">
        <v>193</v>
      </c>
      <c r="B134" s="37">
        <v>0.15377808000000001</v>
      </c>
      <c r="C134" s="34">
        <v>6.9227984000000002E-10</v>
      </c>
      <c r="D134" s="34">
        <v>3.8137167999999999E-2</v>
      </c>
      <c r="E134" s="34">
        <v>2.2201214000000001E-10</v>
      </c>
      <c r="F134" s="34">
        <v>4.4161093999999999E-10</v>
      </c>
      <c r="G134" s="34">
        <v>6.3504695999999999E-2</v>
      </c>
      <c r="H134" s="34">
        <v>6.5141710000000005E-2</v>
      </c>
      <c r="I134" s="34">
        <v>9.7035220000000005E-2</v>
      </c>
      <c r="J134" s="34">
        <v>0.12718683</v>
      </c>
      <c r="K134" s="34">
        <v>0.18185667999999999</v>
      </c>
      <c r="L134" s="34">
        <v>0.19223860000000001</v>
      </c>
      <c r="M134" s="34">
        <v>0.23410101</v>
      </c>
      <c r="N134" s="34">
        <v>0.26193963999999997</v>
      </c>
      <c r="O134" s="34">
        <v>0.26363003000000002</v>
      </c>
      <c r="P134" s="34">
        <v>0.22709692000000001</v>
      </c>
      <c r="Q134" s="34">
        <v>0.24690595000000001</v>
      </c>
      <c r="R134" s="34">
        <v>0.26009774000000002</v>
      </c>
      <c r="S134" s="35" t="s">
        <v>193</v>
      </c>
      <c r="T134" s="35">
        <v>0.24358601999999999</v>
      </c>
      <c r="U134" s="35">
        <v>0.25629604</v>
      </c>
      <c r="V134" s="35">
        <v>0.20288909999999999</v>
      </c>
      <c r="W134" s="35">
        <v>0.22023232000000001</v>
      </c>
      <c r="X134" s="35">
        <v>0.2045419</v>
      </c>
      <c r="Y134" s="35">
        <v>0.14604097999999999</v>
      </c>
      <c r="Z134" s="35" t="s">
        <v>193</v>
      </c>
      <c r="AA134" s="35" t="s">
        <v>193</v>
      </c>
      <c r="AB134" s="35" t="s">
        <v>193</v>
      </c>
      <c r="AC134" s="36" t="s">
        <v>193</v>
      </c>
      <c r="AD134" s="29" t="s">
        <v>193</v>
      </c>
      <c r="AE134" s="29" t="s">
        <v>193</v>
      </c>
      <c r="AF134" s="29">
        <v>0.27050498000000001</v>
      </c>
      <c r="AG134" s="29">
        <v>0.24852005999999999</v>
      </c>
      <c r="AH134" s="29">
        <v>0.24244184999999999</v>
      </c>
      <c r="AI134" s="29">
        <v>0.24693124999999999</v>
      </c>
      <c r="AJ134" s="29">
        <v>0.23190905000000001</v>
      </c>
      <c r="AK134" s="3">
        <f t="shared" si="6"/>
        <v>0.17594799376271084</v>
      </c>
      <c r="AP134" s="2">
        <f>((AK134-AK$23)*100)/AK$23</f>
        <v>-9.1540247898896663</v>
      </c>
    </row>
    <row r="135" spans="1:46" x14ac:dyDescent="0.25">
      <c r="A135" t="s">
        <v>193</v>
      </c>
      <c r="B135" s="37">
        <v>0.22867219</v>
      </c>
      <c r="C135" s="34">
        <v>2.313954E-2</v>
      </c>
      <c r="D135" s="34">
        <v>6.8126943000000001E-10</v>
      </c>
      <c r="E135" s="34">
        <v>1.897806E-10</v>
      </c>
      <c r="F135" s="34">
        <v>2.8847820000000002E-10</v>
      </c>
      <c r="G135" s="34">
        <v>1.3167978E-2</v>
      </c>
      <c r="H135" s="34">
        <v>6.1636847000000002E-2</v>
      </c>
      <c r="I135" s="34">
        <v>8.988931E-2</v>
      </c>
      <c r="J135" s="34">
        <v>0.11456408</v>
      </c>
      <c r="K135" s="34">
        <v>0.13401389</v>
      </c>
      <c r="L135" s="34">
        <v>0.14900658999999999</v>
      </c>
      <c r="M135" s="34">
        <v>0.18659426000000001</v>
      </c>
      <c r="N135" s="34">
        <v>0.19609177</v>
      </c>
      <c r="O135" s="34">
        <v>0.20712506999999999</v>
      </c>
      <c r="P135" s="34">
        <v>0.22921654999999999</v>
      </c>
      <c r="Q135" s="34">
        <v>0.27579500000000001</v>
      </c>
      <c r="R135" s="34" t="s">
        <v>193</v>
      </c>
      <c r="S135" s="35">
        <v>0.24919473</v>
      </c>
      <c r="T135" s="35">
        <v>0.20787249999999999</v>
      </c>
      <c r="U135" s="35">
        <v>0.123048596</v>
      </c>
      <c r="V135" s="35">
        <v>0.13355586999999999</v>
      </c>
      <c r="W135" s="35">
        <v>0.13854674</v>
      </c>
      <c r="X135" s="35">
        <v>0.14687549</v>
      </c>
      <c r="Y135" s="35">
        <v>9.4735959999999994E-2</v>
      </c>
      <c r="Z135" s="35" t="s">
        <v>193</v>
      </c>
      <c r="AA135" s="35" t="s">
        <v>193</v>
      </c>
      <c r="AB135" s="35" t="s">
        <v>193</v>
      </c>
      <c r="AC135" s="36" t="s">
        <v>193</v>
      </c>
      <c r="AD135" s="29" t="s">
        <v>193</v>
      </c>
      <c r="AE135" s="29" t="s">
        <v>193</v>
      </c>
      <c r="AF135" s="29">
        <v>0.27109857999999998</v>
      </c>
      <c r="AG135" s="29">
        <v>0.25179752999999999</v>
      </c>
      <c r="AH135" s="29">
        <v>0.27211649999999998</v>
      </c>
      <c r="AI135" s="29">
        <v>0.26412331999999999</v>
      </c>
      <c r="AJ135" s="29">
        <v>0.26005076999999999</v>
      </c>
      <c r="AK135" s="3">
        <f t="shared" si="6"/>
        <v>0.15435463079141173</v>
      </c>
      <c r="AP135" s="2">
        <f>((AK135-AK$24)*100)/AK$24</f>
        <v>-13.087984682167614</v>
      </c>
    </row>
    <row r="136" spans="1:46" x14ac:dyDescent="0.25">
      <c r="A136" t="s">
        <v>193</v>
      </c>
      <c r="B136" s="37">
        <v>0.23361370000000001</v>
      </c>
      <c r="C136" s="34">
        <v>0.14642749999999999</v>
      </c>
      <c r="D136" s="34">
        <v>4.2054783999999998E-2</v>
      </c>
      <c r="E136" s="34">
        <v>1.0333053E-9</v>
      </c>
      <c r="F136" s="34">
        <v>1.5549271E-9</v>
      </c>
      <c r="G136" s="34">
        <v>1.1381107E-2</v>
      </c>
      <c r="H136" s="34">
        <v>4.6412397000000001E-2</v>
      </c>
      <c r="I136" s="34">
        <v>7.2494894000000004E-2</v>
      </c>
      <c r="J136" s="34">
        <v>7.5733049999999996E-2</v>
      </c>
      <c r="K136" s="34">
        <v>7.9645745000000004E-2</v>
      </c>
      <c r="L136" s="34">
        <v>0.10024071499999999</v>
      </c>
      <c r="M136" s="34">
        <v>0.13384231999999999</v>
      </c>
      <c r="N136" s="34">
        <v>0.14843746999999999</v>
      </c>
      <c r="O136" s="34">
        <v>0.16615193</v>
      </c>
      <c r="P136" s="38">
        <v>0.24026997</v>
      </c>
      <c r="Q136" s="38" t="s">
        <v>193</v>
      </c>
      <c r="R136" s="38">
        <v>0.27273789999999998</v>
      </c>
      <c r="S136" s="35">
        <v>0.19327441000000001</v>
      </c>
      <c r="T136" s="35">
        <v>0.13878456</v>
      </c>
      <c r="U136" s="35">
        <v>9.4071895000000003E-2</v>
      </c>
      <c r="V136" s="35">
        <v>9.6553840000000002E-2</v>
      </c>
      <c r="W136" s="35">
        <v>0.104143254</v>
      </c>
      <c r="X136" s="35">
        <v>9.3472319999999998E-2</v>
      </c>
      <c r="Y136" s="35">
        <v>0.11805968999999999</v>
      </c>
      <c r="Z136" s="35" t="s">
        <v>193</v>
      </c>
      <c r="AA136" s="35" t="s">
        <v>193</v>
      </c>
      <c r="AB136" s="35" t="s">
        <v>193</v>
      </c>
      <c r="AC136" s="36" t="s">
        <v>193</v>
      </c>
      <c r="AD136" s="29" t="s">
        <v>193</v>
      </c>
      <c r="AE136" s="29" t="s">
        <v>193</v>
      </c>
      <c r="AF136" s="29">
        <v>0.27434694999999998</v>
      </c>
      <c r="AG136" s="29">
        <v>0.25807606999999999</v>
      </c>
      <c r="AH136" s="29" t="s">
        <v>193</v>
      </c>
      <c r="AI136" s="29">
        <v>0.26820414999999997</v>
      </c>
      <c r="AJ136" s="29">
        <v>0.26417083000000002</v>
      </c>
      <c r="AK136" s="3">
        <f t="shared" si="6"/>
        <v>0.13602227605882339</v>
      </c>
      <c r="AP136" s="2">
        <f>((AK136-AK$25)*100)/AK$25</f>
        <v>-13.895162003870825</v>
      </c>
    </row>
    <row r="137" spans="1:46" x14ac:dyDescent="0.25">
      <c r="A137" t="s">
        <v>193</v>
      </c>
      <c r="B137" s="37">
        <v>0.23270837999999999</v>
      </c>
      <c r="C137" s="34">
        <v>0.1875348</v>
      </c>
      <c r="D137" s="34">
        <v>7.3113490000000003E-2</v>
      </c>
      <c r="E137" s="34">
        <v>3.1167722000000001E-9</v>
      </c>
      <c r="F137" s="34">
        <v>1.6540085999999999E-9</v>
      </c>
      <c r="G137" s="34">
        <v>5.9353065E-9</v>
      </c>
      <c r="H137" s="34">
        <v>2.7295719999999999E-2</v>
      </c>
      <c r="I137" s="34">
        <v>4.9265459999999997E-2</v>
      </c>
      <c r="J137" s="34">
        <v>4.3567583E-2</v>
      </c>
      <c r="K137" s="34">
        <v>4.5790339999999999E-2</v>
      </c>
      <c r="L137" s="34">
        <v>6.5971619999999995E-2</v>
      </c>
      <c r="M137" s="34">
        <v>7.8211285000000005E-2</v>
      </c>
      <c r="N137" s="34">
        <v>6.0320840000000001E-2</v>
      </c>
      <c r="O137" s="34">
        <v>9.9164076000000004E-2</v>
      </c>
      <c r="P137" s="38" t="s">
        <v>193</v>
      </c>
      <c r="Q137" s="38">
        <v>0.26473024000000001</v>
      </c>
      <c r="R137" s="38">
        <v>0.25813155999999998</v>
      </c>
      <c r="S137" s="35">
        <v>0.25107193</v>
      </c>
      <c r="T137" s="35">
        <v>0.14645167000000001</v>
      </c>
      <c r="U137" s="35">
        <v>8.1972719999999999E-2</v>
      </c>
      <c r="V137" s="35">
        <v>7.8479999999999994E-2</v>
      </c>
      <c r="W137" s="35">
        <v>9.7384860000000004E-2</v>
      </c>
      <c r="X137" s="35">
        <v>9.741669E-2</v>
      </c>
      <c r="Y137" s="35">
        <v>0.16416133999999999</v>
      </c>
      <c r="Z137" s="35" t="s">
        <v>193</v>
      </c>
      <c r="AA137" s="35" t="s">
        <v>193</v>
      </c>
      <c r="AB137" s="35" t="s">
        <v>193</v>
      </c>
      <c r="AC137" s="36" t="s">
        <v>193</v>
      </c>
      <c r="AD137" s="29" t="s">
        <v>193</v>
      </c>
      <c r="AE137" s="29" t="s">
        <v>193</v>
      </c>
      <c r="AF137" s="29">
        <v>0.29562569999999999</v>
      </c>
      <c r="AG137" s="29">
        <v>0.27012160000000002</v>
      </c>
      <c r="AH137" s="29" t="s">
        <v>193</v>
      </c>
      <c r="AI137" s="29" t="s">
        <v>193</v>
      </c>
      <c r="AJ137" s="29" t="s">
        <v>193</v>
      </c>
      <c r="AK137" s="3">
        <f t="shared" si="6"/>
        <v>0.1187396765882435</v>
      </c>
      <c r="AP137" s="2">
        <f>((AK137-AK$26)*100)/AK$26</f>
        <v>-13.491262153109691</v>
      </c>
    </row>
    <row r="138" spans="1:46" x14ac:dyDescent="0.25">
      <c r="A138" t="s">
        <v>193</v>
      </c>
      <c r="B138" s="37" t="s">
        <v>193</v>
      </c>
      <c r="C138" s="34">
        <v>0.22759134</v>
      </c>
      <c r="D138" s="34">
        <v>8.4453455999999996E-2</v>
      </c>
      <c r="E138" s="34">
        <v>3.2873290000000002E-9</v>
      </c>
      <c r="F138" s="34">
        <v>1.8731733999999999E-9</v>
      </c>
      <c r="G138" s="34">
        <v>2.1212366999999999E-2</v>
      </c>
      <c r="H138" s="34">
        <v>4.2525479999999997E-2</v>
      </c>
      <c r="I138" s="34">
        <v>5.6949854000000001E-2</v>
      </c>
      <c r="J138" s="34">
        <v>5.8889645999999997E-2</v>
      </c>
      <c r="K138" s="34">
        <v>5.2274543999999999E-2</v>
      </c>
      <c r="L138" s="34">
        <v>6.6627149999999996E-2</v>
      </c>
      <c r="M138" s="34">
        <v>5.2912130000000002E-2</v>
      </c>
      <c r="N138" s="34">
        <v>1.7891183000000001E-2</v>
      </c>
      <c r="O138" s="34">
        <v>8.7028369999999994E-2</v>
      </c>
      <c r="P138" s="38" t="s">
        <v>193</v>
      </c>
      <c r="Q138" s="38">
        <v>0.26557088000000001</v>
      </c>
      <c r="R138" s="38">
        <v>0.25219896000000003</v>
      </c>
      <c r="S138" s="35">
        <v>0.24075851000000001</v>
      </c>
      <c r="T138" s="35">
        <v>0.1334832</v>
      </c>
      <c r="U138" s="35">
        <v>7.9901873999999998E-2</v>
      </c>
      <c r="V138" s="35">
        <v>9.8969639999999998E-2</v>
      </c>
      <c r="W138" s="35">
        <v>0.13009815999999999</v>
      </c>
      <c r="X138" s="35">
        <v>0.12782711999999999</v>
      </c>
      <c r="Y138" s="35">
        <v>0.21555857</v>
      </c>
      <c r="Z138" s="35" t="s">
        <v>193</v>
      </c>
      <c r="AA138" s="35" t="s">
        <v>193</v>
      </c>
      <c r="AB138" s="35" t="s">
        <v>193</v>
      </c>
      <c r="AC138" s="36" t="s">
        <v>193</v>
      </c>
      <c r="AD138" s="29" t="s">
        <v>193</v>
      </c>
      <c r="AE138" s="29" t="s">
        <v>193</v>
      </c>
      <c r="AF138" s="29">
        <v>0.25735061999999997</v>
      </c>
      <c r="AG138" s="29">
        <v>0.28043813000000001</v>
      </c>
      <c r="AH138" s="29" t="s">
        <v>193</v>
      </c>
      <c r="AI138" s="29" t="s">
        <v>193</v>
      </c>
      <c r="AJ138" s="29" t="s">
        <v>193</v>
      </c>
      <c r="AK138" s="3">
        <f t="shared" si="6"/>
        <v>0.11877129954835426</v>
      </c>
      <c r="AP138" s="2">
        <f>((AK138-AK$27)*100)/AK$27</f>
        <v>-14.173778586216114</v>
      </c>
    </row>
    <row r="139" spans="1:46" x14ac:dyDescent="0.25">
      <c r="A139" t="s">
        <v>193</v>
      </c>
      <c r="B139" s="37" t="s">
        <v>193</v>
      </c>
      <c r="C139" s="34">
        <v>0.26821425999999998</v>
      </c>
      <c r="D139" s="34">
        <v>0.13841866999999999</v>
      </c>
      <c r="E139" s="34">
        <v>1.8746070999999999E-9</v>
      </c>
      <c r="F139" s="34">
        <v>1.3845947999999999E-10</v>
      </c>
      <c r="G139" s="34">
        <v>1.3952624000000001E-10</v>
      </c>
      <c r="H139" s="34">
        <v>5.4805500000000003E-10</v>
      </c>
      <c r="I139" s="34">
        <v>3.9195239999999999E-2</v>
      </c>
      <c r="J139" s="34">
        <v>5.4154575000000003E-2</v>
      </c>
      <c r="K139" s="34">
        <v>5.9618316999999997E-2</v>
      </c>
      <c r="L139" s="34">
        <v>8.0027505999999998E-2</v>
      </c>
      <c r="M139" s="34">
        <v>7.7142574000000005E-2</v>
      </c>
      <c r="N139" s="34">
        <v>7.8907296000000002E-2</v>
      </c>
      <c r="O139" s="34">
        <v>0.14812887</v>
      </c>
      <c r="P139" s="38" t="s">
        <v>193</v>
      </c>
      <c r="Q139" s="38">
        <v>0.27758022999999998</v>
      </c>
      <c r="R139" s="38">
        <v>0.26475860000000001</v>
      </c>
      <c r="S139" s="35">
        <v>0.26957625000000002</v>
      </c>
      <c r="T139" s="35">
        <v>9.6131530000000007E-2</v>
      </c>
      <c r="U139" s="35">
        <v>6.8615999999999996E-2</v>
      </c>
      <c r="V139" s="35">
        <v>0.10397669</v>
      </c>
      <c r="W139" s="35">
        <v>0.16081975000000001</v>
      </c>
      <c r="X139" s="35">
        <v>0.16407302000000001</v>
      </c>
      <c r="Y139" s="35">
        <v>0.16265621999999999</v>
      </c>
      <c r="Z139" s="35" t="s">
        <v>193</v>
      </c>
      <c r="AA139" s="35" t="s">
        <v>193</v>
      </c>
      <c r="AB139" s="35" t="s">
        <v>193</v>
      </c>
      <c r="AC139" s="36" t="s">
        <v>193</v>
      </c>
      <c r="AD139" s="29" t="s">
        <v>193</v>
      </c>
      <c r="AE139" s="29" t="s">
        <v>193</v>
      </c>
      <c r="AF139" s="29" t="s">
        <v>193</v>
      </c>
      <c r="AG139" s="29" t="s">
        <v>193</v>
      </c>
      <c r="AH139" s="29" t="s">
        <v>193</v>
      </c>
      <c r="AI139" s="29" t="s">
        <v>193</v>
      </c>
      <c r="AJ139" s="29" t="s">
        <v>193</v>
      </c>
      <c r="AK139" s="3">
        <f t="shared" si="6"/>
        <v>0.11418161821366582</v>
      </c>
      <c r="AP139" s="2">
        <f>((AK139-AK$28)*100)/AK$28</f>
        <v>-13.44892914334665</v>
      </c>
    </row>
    <row r="140" spans="1:46" x14ac:dyDescent="0.25">
      <c r="A140" s="32" t="s">
        <v>193</v>
      </c>
      <c r="B140" s="39" t="s">
        <v>193</v>
      </c>
      <c r="C140" s="32">
        <v>0.29115674000000002</v>
      </c>
      <c r="D140" s="32">
        <v>0.24103126999999999</v>
      </c>
      <c r="E140" s="32">
        <v>0.23611710999999999</v>
      </c>
      <c r="F140" s="32">
        <v>0.24818393999999999</v>
      </c>
      <c r="G140" s="32">
        <v>0.25798166</v>
      </c>
      <c r="H140" s="32">
        <v>0.27615747000000002</v>
      </c>
      <c r="I140" s="32">
        <v>0.25994193999999998</v>
      </c>
      <c r="J140" s="32">
        <v>0.21090943000000001</v>
      </c>
      <c r="K140" s="32">
        <v>0.14172277</v>
      </c>
      <c r="L140" s="32">
        <v>9.3236449999999998E-2</v>
      </c>
      <c r="M140" s="32">
        <v>0.11526391</v>
      </c>
      <c r="N140" s="32">
        <v>0.18043666</v>
      </c>
      <c r="O140" s="32">
        <v>0.24730687000000001</v>
      </c>
      <c r="P140" s="32" t="s">
        <v>193</v>
      </c>
      <c r="Q140" s="32" t="s">
        <v>193</v>
      </c>
      <c r="R140" s="32" t="s">
        <v>193</v>
      </c>
      <c r="S140" s="33">
        <v>0.28110763</v>
      </c>
      <c r="T140" s="33">
        <v>0.25222886</v>
      </c>
      <c r="U140" s="33">
        <v>0.24744566000000001</v>
      </c>
      <c r="V140" s="33">
        <v>0.2149122</v>
      </c>
      <c r="W140" s="33">
        <v>0.13243758999999999</v>
      </c>
      <c r="X140" s="33">
        <v>0.21546388999999999</v>
      </c>
      <c r="Y140" s="33">
        <v>0.17352197</v>
      </c>
      <c r="Z140" s="33" t="s">
        <v>193</v>
      </c>
      <c r="AA140" s="40" t="s">
        <v>193</v>
      </c>
      <c r="AB140" s="40">
        <v>9.0571880000000003E-11</v>
      </c>
      <c r="AC140" s="40">
        <v>4.1662059999999999E-10</v>
      </c>
      <c r="AD140" s="40" t="s">
        <v>193</v>
      </c>
      <c r="AE140" s="40" t="s">
        <v>193</v>
      </c>
      <c r="AF140" s="40" t="s">
        <v>193</v>
      </c>
      <c r="AG140" s="40" t="s">
        <v>193</v>
      </c>
      <c r="AH140" s="40" t="s">
        <v>193</v>
      </c>
      <c r="AI140" s="40" t="s">
        <v>193</v>
      </c>
      <c r="AJ140" s="40" t="s">
        <v>193</v>
      </c>
      <c r="AK140" s="3">
        <f t="shared" si="6"/>
        <v>0.19620745547759968</v>
      </c>
      <c r="AP140" s="2">
        <f>((AK140-AK$29)*100)/AK$29</f>
        <v>-9.9537150243171357</v>
      </c>
    </row>
    <row r="141" spans="1:46" x14ac:dyDescent="0.25">
      <c r="A141" s="31" t="s">
        <v>193</v>
      </c>
      <c r="B141" s="41" t="s">
        <v>193</v>
      </c>
      <c r="C141" s="31" t="s">
        <v>193</v>
      </c>
      <c r="D141" s="31">
        <v>0.28577399999999997</v>
      </c>
      <c r="E141" s="31">
        <v>0.28232544999999998</v>
      </c>
      <c r="F141" s="31">
        <v>0.2853812</v>
      </c>
      <c r="G141" s="31">
        <v>0.29276574</v>
      </c>
      <c r="H141" s="31">
        <v>0.30550152000000003</v>
      </c>
      <c r="I141" s="31">
        <v>0.31414540000000002</v>
      </c>
      <c r="J141" s="31">
        <v>0.32074513999999998</v>
      </c>
      <c r="K141" s="31">
        <v>0.31718550000000001</v>
      </c>
      <c r="L141" s="31">
        <v>0.31427050000000001</v>
      </c>
      <c r="M141" s="31">
        <v>0.27150220000000003</v>
      </c>
      <c r="N141" s="31">
        <v>0.24580543999999999</v>
      </c>
      <c r="O141" s="31" t="s">
        <v>193</v>
      </c>
      <c r="P141" s="31" t="s">
        <v>193</v>
      </c>
      <c r="Q141" s="31" t="s">
        <v>193</v>
      </c>
      <c r="R141" s="31" t="s">
        <v>193</v>
      </c>
      <c r="S141" s="33">
        <v>0.32041034000000002</v>
      </c>
      <c r="T141" s="33">
        <v>0.30290356000000002</v>
      </c>
      <c r="U141" s="33">
        <v>0.29564797999999998</v>
      </c>
      <c r="V141" s="33">
        <v>0.30409550000000002</v>
      </c>
      <c r="W141" s="33">
        <v>0.31419977999999998</v>
      </c>
      <c r="X141" s="33">
        <v>0.30797803000000001</v>
      </c>
      <c r="Y141" s="33">
        <v>0.28458529999999999</v>
      </c>
      <c r="Z141" s="33">
        <v>0.18768541999999999</v>
      </c>
      <c r="AA141" s="40">
        <v>9.6064343999999996E-2</v>
      </c>
      <c r="AB141" s="40">
        <v>1.5112568E-9</v>
      </c>
      <c r="AC141" s="40">
        <v>6.4355270000000005E-10</v>
      </c>
      <c r="AD141" s="40">
        <v>1.0329377599999999E-10</v>
      </c>
      <c r="AE141" s="40" t="s">
        <v>193</v>
      </c>
      <c r="AF141" s="40" t="s">
        <v>193</v>
      </c>
      <c r="AG141" s="40" t="s">
        <v>193</v>
      </c>
      <c r="AH141" s="40" t="s">
        <v>193</v>
      </c>
      <c r="AI141" s="40" t="s">
        <v>193</v>
      </c>
      <c r="AJ141" s="40" t="s">
        <v>193</v>
      </c>
      <c r="AK141" s="3">
        <f t="shared" si="6"/>
        <v>0.24560749331556969</v>
      </c>
      <c r="AP141" s="2">
        <f>((AK141-AK$30)*100)/AK$30</f>
        <v>-9.1338745223153719</v>
      </c>
    </row>
    <row r="142" spans="1:46" x14ac:dyDescent="0.25">
      <c r="A142" s="31" t="s">
        <v>193</v>
      </c>
      <c r="B142" s="41" t="s">
        <v>193</v>
      </c>
      <c r="C142" s="31" t="s">
        <v>193</v>
      </c>
      <c r="D142" s="31">
        <v>0.33328024000000001</v>
      </c>
      <c r="E142" s="31">
        <v>0.3135695</v>
      </c>
      <c r="F142" s="31">
        <v>0.31654515999999999</v>
      </c>
      <c r="G142" s="31">
        <v>0.31971260000000001</v>
      </c>
      <c r="H142" s="31">
        <v>0.32384743999999999</v>
      </c>
      <c r="I142" s="31">
        <v>0.33204581999999999</v>
      </c>
      <c r="J142" s="31">
        <v>0.34005705000000003</v>
      </c>
      <c r="K142" s="31">
        <v>0.34821837999999999</v>
      </c>
      <c r="L142" s="31">
        <v>0.35084826000000002</v>
      </c>
      <c r="M142" s="31">
        <v>0.34170356000000002</v>
      </c>
      <c r="N142" s="31">
        <v>0.28567081999999999</v>
      </c>
      <c r="O142" s="31" t="s">
        <v>193</v>
      </c>
      <c r="P142" s="31" t="s">
        <v>193</v>
      </c>
      <c r="Q142" s="31" t="s">
        <v>193</v>
      </c>
      <c r="R142" s="31" t="s">
        <v>193</v>
      </c>
      <c r="S142" s="33">
        <v>0.34435951999999997</v>
      </c>
      <c r="T142" s="33">
        <v>0.33619665999999998</v>
      </c>
      <c r="U142" s="33">
        <v>0.33177403</v>
      </c>
      <c r="V142" s="33">
        <v>0.32672047999999998</v>
      </c>
      <c r="W142" s="33">
        <v>0.33311461999999997</v>
      </c>
      <c r="X142" s="33">
        <v>0.34396367999999999</v>
      </c>
      <c r="Y142" s="33">
        <v>0.32111024999999999</v>
      </c>
      <c r="Z142" s="33" t="s">
        <v>193</v>
      </c>
      <c r="AA142" s="40">
        <v>5.8622586999999997E-2</v>
      </c>
      <c r="AB142" s="40">
        <v>2.3075712000000001E-9</v>
      </c>
      <c r="AC142" s="40" t="s">
        <v>193</v>
      </c>
      <c r="AD142" s="40" t="s">
        <v>193</v>
      </c>
      <c r="AE142" s="40" t="s">
        <v>193</v>
      </c>
      <c r="AF142" s="40" t="s">
        <v>193</v>
      </c>
      <c r="AG142" s="40" t="s">
        <v>193</v>
      </c>
      <c r="AH142" s="40" t="s">
        <v>193</v>
      </c>
      <c r="AI142" s="40" t="s">
        <v>193</v>
      </c>
      <c r="AJ142" s="40" t="s">
        <v>193</v>
      </c>
      <c r="AK142" s="3">
        <f t="shared" si="6"/>
        <v>0.30006803296537854</v>
      </c>
      <c r="AP142" s="2">
        <f>((AK142-AK$31)*100)/AK$31</f>
        <v>-7.9857140439315017</v>
      </c>
    </row>
    <row r="143" spans="1:46" x14ac:dyDescent="0.25">
      <c r="A143" s="31" t="s">
        <v>193</v>
      </c>
      <c r="B143" s="41" t="s">
        <v>193</v>
      </c>
      <c r="C143" s="31" t="s">
        <v>193</v>
      </c>
      <c r="D143" s="31">
        <v>0.35552022</v>
      </c>
      <c r="E143" s="31">
        <v>0.34650653999999997</v>
      </c>
      <c r="F143" s="31">
        <v>0.34395116999999997</v>
      </c>
      <c r="G143" s="31">
        <v>0.34747484000000001</v>
      </c>
      <c r="H143" s="31">
        <v>0.35023373000000002</v>
      </c>
      <c r="I143" s="31">
        <v>0.35323542000000002</v>
      </c>
      <c r="J143" s="31">
        <v>0.35716694999999998</v>
      </c>
      <c r="K143" s="31">
        <v>0.3629598</v>
      </c>
      <c r="L143" s="31">
        <v>0.36863289999999999</v>
      </c>
      <c r="M143" s="31">
        <v>0.36679316000000001</v>
      </c>
      <c r="N143" s="31">
        <v>0.32344361999999999</v>
      </c>
      <c r="O143" s="31" t="s">
        <v>193</v>
      </c>
      <c r="P143" s="31" t="s">
        <v>193</v>
      </c>
      <c r="Q143" s="31" t="s">
        <v>193</v>
      </c>
      <c r="R143" s="31" t="s">
        <v>193</v>
      </c>
      <c r="S143" s="33" t="s">
        <v>193</v>
      </c>
      <c r="T143" s="33">
        <v>0.37006600000000001</v>
      </c>
      <c r="U143" s="33">
        <v>0.35706139999999997</v>
      </c>
      <c r="V143" s="33">
        <v>0.35757266999999998</v>
      </c>
      <c r="W143" s="33">
        <v>0.35486013</v>
      </c>
      <c r="X143" s="33">
        <v>0.36145416000000002</v>
      </c>
      <c r="Y143" s="33">
        <v>0.3539718</v>
      </c>
      <c r="Z143" s="33">
        <v>0.34796312000000001</v>
      </c>
      <c r="AA143" s="40" t="s">
        <v>193</v>
      </c>
      <c r="AB143" s="40" t="s">
        <v>193</v>
      </c>
      <c r="AC143" s="40" t="s">
        <v>193</v>
      </c>
      <c r="AD143" s="40" t="s">
        <v>193</v>
      </c>
      <c r="AE143" s="40" t="s">
        <v>193</v>
      </c>
      <c r="AF143" s="40" t="s">
        <v>193</v>
      </c>
      <c r="AG143" s="40" t="s">
        <v>193</v>
      </c>
      <c r="AH143" s="40" t="s">
        <v>193</v>
      </c>
      <c r="AI143" s="40" t="s">
        <v>193</v>
      </c>
      <c r="AJ143" s="40" t="s">
        <v>193</v>
      </c>
      <c r="AK143" s="3">
        <f t="shared" si="6"/>
        <v>0.35438153499999997</v>
      </c>
      <c r="AP143" s="2">
        <f>((AK143-AK$32)*100)/AK$32</f>
        <v>-4.9427730356150468</v>
      </c>
    </row>
    <row r="144" spans="1:46" x14ac:dyDescent="0.25">
      <c r="A144" s="31" t="s">
        <v>193</v>
      </c>
      <c r="B144" s="41" t="s">
        <v>193</v>
      </c>
      <c r="C144" s="31" t="s">
        <v>193</v>
      </c>
      <c r="D144" s="31" t="s">
        <v>193</v>
      </c>
      <c r="E144" s="31">
        <v>0.37930494999999997</v>
      </c>
      <c r="F144" s="31">
        <v>0.37652585</v>
      </c>
      <c r="G144" s="31">
        <v>0.37618089999999998</v>
      </c>
      <c r="H144" s="31">
        <v>0.37593806000000002</v>
      </c>
      <c r="I144" s="31">
        <v>0.37586004000000001</v>
      </c>
      <c r="J144" s="31">
        <v>0.37521739999999998</v>
      </c>
      <c r="K144" s="31">
        <v>0.37834889999999999</v>
      </c>
      <c r="L144" s="31">
        <v>0.38029669999999999</v>
      </c>
      <c r="M144" s="31">
        <v>0.38389263000000001</v>
      </c>
      <c r="N144" s="31">
        <v>0.30607830000000003</v>
      </c>
      <c r="O144" s="31" t="s">
        <v>193</v>
      </c>
      <c r="P144" s="31" t="s">
        <v>193</v>
      </c>
      <c r="Q144" s="31" t="s">
        <v>193</v>
      </c>
      <c r="R144" s="31" t="s">
        <v>193</v>
      </c>
      <c r="S144" s="33" t="s">
        <v>193</v>
      </c>
      <c r="T144" s="33" t="s">
        <v>193</v>
      </c>
      <c r="U144" s="33">
        <v>0.3778512</v>
      </c>
      <c r="V144" s="33">
        <v>0.37222955000000002</v>
      </c>
      <c r="W144" s="33">
        <v>0.35947275000000001</v>
      </c>
      <c r="X144" s="33">
        <v>0.36334013999999998</v>
      </c>
      <c r="Y144" s="33">
        <v>0.34425985999999997</v>
      </c>
      <c r="Z144" s="33">
        <v>0.33111184999999999</v>
      </c>
      <c r="AA144" s="40" t="s">
        <v>193</v>
      </c>
      <c r="AB144" s="40" t="s">
        <v>193</v>
      </c>
      <c r="AC144" s="40" t="s">
        <v>193</v>
      </c>
      <c r="AD144" s="40" t="s">
        <v>193</v>
      </c>
      <c r="AE144" s="40" t="s">
        <v>193</v>
      </c>
      <c r="AF144" s="40" t="s">
        <v>193</v>
      </c>
      <c r="AG144" s="40" t="s">
        <v>193</v>
      </c>
      <c r="AH144" s="40" t="s">
        <v>193</v>
      </c>
      <c r="AI144" s="40" t="s">
        <v>193</v>
      </c>
      <c r="AJ144" s="40" t="s">
        <v>193</v>
      </c>
      <c r="AK144" s="3">
        <f t="shared" si="6"/>
        <v>0.36599431750000005</v>
      </c>
      <c r="AP144" s="2">
        <f>((AK144-AK$33)*100)/AK$33</f>
        <v>-4.1592944131747336</v>
      </c>
    </row>
    <row r="145" spans="1:47" x14ac:dyDescent="0.25">
      <c r="A145" s="27" t="s">
        <v>193</v>
      </c>
      <c r="B145" s="28" t="s">
        <v>193</v>
      </c>
      <c r="C145" s="27" t="s">
        <v>193</v>
      </c>
      <c r="D145" s="27" t="s">
        <v>193</v>
      </c>
      <c r="E145" s="27">
        <v>0.42151402999999998</v>
      </c>
      <c r="F145" s="27">
        <v>0.43027988</v>
      </c>
      <c r="G145" s="27">
        <v>0.41951470000000002</v>
      </c>
      <c r="H145" s="27">
        <v>0.40546387</v>
      </c>
      <c r="I145" s="27">
        <v>0.4197265</v>
      </c>
      <c r="J145" s="27">
        <v>0.42206776000000001</v>
      </c>
      <c r="K145" s="27">
        <v>0.39432114000000001</v>
      </c>
      <c r="L145" s="27">
        <v>0.38406518000000001</v>
      </c>
      <c r="M145" s="27">
        <v>0.30471647000000002</v>
      </c>
      <c r="N145" s="27" t="s">
        <v>193</v>
      </c>
      <c r="O145" s="27" t="s">
        <v>193</v>
      </c>
      <c r="P145" s="27" t="s">
        <v>193</v>
      </c>
      <c r="Q145" s="27" t="s">
        <v>193</v>
      </c>
      <c r="R145" s="27" t="s">
        <v>193</v>
      </c>
      <c r="S145" s="27" t="s">
        <v>193</v>
      </c>
      <c r="T145" s="27" t="s">
        <v>193</v>
      </c>
      <c r="U145" s="27">
        <v>0.3415938</v>
      </c>
      <c r="V145" s="27">
        <v>0.35627930000000002</v>
      </c>
      <c r="W145" s="27">
        <v>0.32704502000000002</v>
      </c>
      <c r="X145" s="27">
        <v>0.31274967999999997</v>
      </c>
      <c r="Y145" s="27">
        <v>0.30969103999999997</v>
      </c>
      <c r="Z145" s="27" t="s">
        <v>193</v>
      </c>
      <c r="AA145" s="27" t="s">
        <v>193</v>
      </c>
      <c r="AB145" s="27" t="s">
        <v>193</v>
      </c>
      <c r="AC145" s="27" t="s">
        <v>193</v>
      </c>
      <c r="AD145" s="27" t="s">
        <v>193</v>
      </c>
      <c r="AE145" s="27" t="s">
        <v>193</v>
      </c>
      <c r="AF145" s="27" t="s">
        <v>193</v>
      </c>
      <c r="AG145" s="27" t="s">
        <v>193</v>
      </c>
      <c r="AH145" s="27" t="s">
        <v>193</v>
      </c>
      <c r="AI145" s="27" t="s">
        <v>193</v>
      </c>
      <c r="AJ145" s="27" t="s">
        <v>193</v>
      </c>
      <c r="AK145" s="3">
        <f t="shared" si="6"/>
        <v>0.37493059785714283</v>
      </c>
      <c r="AP145" s="2">
        <f>((AK145-AK$34)*100)/AK$34</f>
        <v>-4.1404027277874187</v>
      </c>
    </row>
    <row r="146" spans="1:47" x14ac:dyDescent="0.25">
      <c r="A146" s="27" t="s">
        <v>193</v>
      </c>
      <c r="B146" s="28" t="s">
        <v>193</v>
      </c>
      <c r="C146" s="27" t="s">
        <v>193</v>
      </c>
      <c r="D146" s="27" t="s">
        <v>193</v>
      </c>
      <c r="E146" s="27" t="s">
        <v>193</v>
      </c>
      <c r="F146" s="27" t="s">
        <v>193</v>
      </c>
      <c r="G146" s="27">
        <v>0.29284480000000002</v>
      </c>
      <c r="H146" s="27">
        <v>0.29065197999999998</v>
      </c>
      <c r="I146" s="27">
        <v>0.29423149999999998</v>
      </c>
      <c r="J146" s="27">
        <v>0.41370869999999998</v>
      </c>
      <c r="K146" s="27">
        <v>0.27553602999999999</v>
      </c>
      <c r="L146" s="27">
        <v>0.19911918000000001</v>
      </c>
      <c r="M146" s="27" t="s">
        <v>193</v>
      </c>
      <c r="N146" s="27" t="s">
        <v>193</v>
      </c>
      <c r="O146" s="27" t="s">
        <v>193</v>
      </c>
      <c r="P146" s="27" t="s">
        <v>193</v>
      </c>
      <c r="Q146" s="27" t="s">
        <v>193</v>
      </c>
      <c r="R146" s="27" t="s">
        <v>193</v>
      </c>
      <c r="S146" s="27" t="s">
        <v>193</v>
      </c>
      <c r="T146" s="27" t="s">
        <v>193</v>
      </c>
      <c r="U146" s="27">
        <v>0.32209766000000001</v>
      </c>
      <c r="V146" s="27">
        <v>0.34114707</v>
      </c>
      <c r="W146" s="27">
        <v>0.28875230000000002</v>
      </c>
      <c r="X146" s="27">
        <v>0.31014058</v>
      </c>
      <c r="Y146" s="27">
        <v>0.28078284999999997</v>
      </c>
      <c r="Z146" s="27">
        <v>0.36900379999999999</v>
      </c>
      <c r="AA146" s="27" t="s">
        <v>193</v>
      </c>
      <c r="AB146" s="27" t="s">
        <v>193</v>
      </c>
      <c r="AC146" s="27" t="s">
        <v>193</v>
      </c>
      <c r="AD146" s="27" t="s">
        <v>193</v>
      </c>
      <c r="AE146" s="27" t="s">
        <v>193</v>
      </c>
      <c r="AF146" s="27" t="s">
        <v>193</v>
      </c>
      <c r="AG146" s="27" t="s">
        <v>193</v>
      </c>
      <c r="AH146" s="27" t="s">
        <v>193</v>
      </c>
      <c r="AI146" s="27" t="s">
        <v>193</v>
      </c>
      <c r="AJ146" s="27" t="s">
        <v>193</v>
      </c>
      <c r="AK146" s="3">
        <f t="shared" si="6"/>
        <v>0.30650137083333334</v>
      </c>
      <c r="AP146" s="2">
        <f>((AK146-AK$35)*100)/AK$35</f>
        <v>1.3885885217147254</v>
      </c>
    </row>
    <row r="147" spans="1:47" x14ac:dyDescent="0.25">
      <c r="A147" s="25" t="s">
        <v>193</v>
      </c>
      <c r="B147" s="26" t="s">
        <v>193</v>
      </c>
      <c r="C147" s="25" t="s">
        <v>193</v>
      </c>
      <c r="D147" s="25" t="s">
        <v>193</v>
      </c>
      <c r="E147" s="25" t="s">
        <v>193</v>
      </c>
      <c r="F147" s="25" t="s">
        <v>193</v>
      </c>
      <c r="G147" s="25" t="s">
        <v>193</v>
      </c>
      <c r="H147" s="25" t="s">
        <v>193</v>
      </c>
      <c r="I147" s="25" t="s">
        <v>193</v>
      </c>
      <c r="J147" s="25">
        <v>0.21853612</v>
      </c>
      <c r="K147" s="25" t="s">
        <v>193</v>
      </c>
      <c r="L147" s="25" t="s">
        <v>193</v>
      </c>
      <c r="M147" s="25" t="s">
        <v>193</v>
      </c>
      <c r="N147" s="25" t="s">
        <v>193</v>
      </c>
      <c r="O147" s="25" t="s">
        <v>193</v>
      </c>
      <c r="P147" s="25" t="s">
        <v>193</v>
      </c>
      <c r="Q147" s="25" t="s">
        <v>193</v>
      </c>
      <c r="R147" s="25" t="s">
        <v>193</v>
      </c>
      <c r="S147" s="25" t="s">
        <v>193</v>
      </c>
      <c r="T147" s="25">
        <v>0.21712387</v>
      </c>
      <c r="U147" s="25">
        <v>0.25349189999999999</v>
      </c>
      <c r="V147" s="25" t="s">
        <v>193</v>
      </c>
      <c r="W147" s="25" t="s">
        <v>193</v>
      </c>
      <c r="X147" s="25">
        <v>8.0205690000000003E-5</v>
      </c>
      <c r="Y147" s="25">
        <v>0.14872940000000001</v>
      </c>
      <c r="Z147" s="25">
        <v>0.14525133000000001</v>
      </c>
      <c r="AA147" s="25">
        <v>0.14766542999999999</v>
      </c>
      <c r="AB147" s="25">
        <v>0.14926958000000001</v>
      </c>
      <c r="AC147" s="25" t="s">
        <v>193</v>
      </c>
      <c r="AD147" s="25" t="s">
        <v>193</v>
      </c>
      <c r="AE147" s="25" t="s">
        <v>193</v>
      </c>
      <c r="AF147" s="25" t="s">
        <v>193</v>
      </c>
      <c r="AG147" s="25" t="s">
        <v>193</v>
      </c>
      <c r="AH147" s="25" t="s">
        <v>193</v>
      </c>
      <c r="AI147" s="25" t="s">
        <v>193</v>
      </c>
      <c r="AJ147" s="25" t="s">
        <v>193</v>
      </c>
      <c r="AK147" s="3">
        <f t="shared" si="6"/>
        <v>0.16001847946124997</v>
      </c>
      <c r="AP147" s="22">
        <f>((AK147-AK$36)*100)/AK$36</f>
        <v>-20.867677465961364</v>
      </c>
    </row>
    <row r="148" spans="1:47" x14ac:dyDescent="0.25">
      <c r="A148" s="25">
        <v>2.7259219E-8</v>
      </c>
      <c r="B148" s="26">
        <v>1.5078218000000001E-8</v>
      </c>
      <c r="C148" s="25">
        <v>2.0245367999999998E-8</v>
      </c>
      <c r="D148" s="25">
        <v>2.2365705999999999E-8</v>
      </c>
      <c r="E148" s="25">
        <v>1.7078879999999998E-8</v>
      </c>
      <c r="F148" s="25">
        <v>1.7543990000000002E-8</v>
      </c>
      <c r="G148" s="25">
        <v>1.7419787999999998E-8</v>
      </c>
      <c r="H148" s="25">
        <v>1.5615019000000001E-8</v>
      </c>
      <c r="I148" s="25">
        <v>1.6182309000000001E-8</v>
      </c>
      <c r="J148" s="25">
        <v>1.4878680499999999E-8</v>
      </c>
      <c r="K148" s="25">
        <v>1.4332772E-8</v>
      </c>
      <c r="L148" s="25">
        <v>1.3302649999999999E-8</v>
      </c>
      <c r="M148" s="25">
        <v>1.26262965E-8</v>
      </c>
      <c r="N148" s="25">
        <v>9.7512940000000002E-9</v>
      </c>
      <c r="O148" s="25">
        <v>1.5685163E-8</v>
      </c>
      <c r="P148" s="25">
        <v>2.352121E-8</v>
      </c>
      <c r="Q148" s="25">
        <v>2.1859948999999999E-8</v>
      </c>
      <c r="R148" s="25">
        <v>2.2051980000000001E-8</v>
      </c>
      <c r="S148" s="25">
        <v>4.3355799999999997E-8</v>
      </c>
      <c r="T148" s="25">
        <v>1.5131236000000001E-7</v>
      </c>
      <c r="U148" s="25" t="s">
        <v>193</v>
      </c>
      <c r="V148" s="25" t="s">
        <v>193</v>
      </c>
      <c r="W148" s="25" t="s">
        <v>193</v>
      </c>
      <c r="X148" s="25" t="s">
        <v>193</v>
      </c>
      <c r="Y148" s="25">
        <v>1.89944E-8</v>
      </c>
      <c r="Z148" s="25">
        <v>9.3606936000000005E-8</v>
      </c>
      <c r="AA148" s="25">
        <v>6.8585194000000004E-8</v>
      </c>
      <c r="AB148" s="25">
        <v>2.1320911000000001E-2</v>
      </c>
      <c r="AC148" s="25">
        <v>5.0577409999999999E-4</v>
      </c>
      <c r="AD148" s="25">
        <v>3.4673540000000002E-8</v>
      </c>
      <c r="AE148" s="25">
        <v>5.0088597999999997E-8</v>
      </c>
      <c r="AF148" s="25">
        <v>3.1033377000000002E-8</v>
      </c>
      <c r="AG148" s="25">
        <v>2.1136860000000001E-8</v>
      </c>
      <c r="AH148" s="25">
        <v>3.0355686000000003E-8</v>
      </c>
      <c r="AI148" s="25">
        <v>3.1469607E-8</v>
      </c>
      <c r="AJ148" s="25">
        <v>2.3652620000000001E-8</v>
      </c>
      <c r="AK148" s="3">
        <f t="shared" si="6"/>
        <v>6.8211250510843752E-4</v>
      </c>
      <c r="AP148" s="22">
        <f>((AK148-AK$37)*100)/AK$37</f>
        <v>-77.67435030407087</v>
      </c>
    </row>
    <row r="149" spans="1:47" x14ac:dyDescent="0.25">
      <c r="A149" t="s">
        <v>75</v>
      </c>
      <c r="AK149" s="17">
        <f>SUM(A113:AJ146)/867</f>
        <v>0.23594649452301075</v>
      </c>
      <c r="AP149" s="23">
        <f>((AK149-AK$38)*100)/AK$38</f>
        <v>5.1828796291637307</v>
      </c>
      <c r="AQ149" s="24" t="s">
        <v>125</v>
      </c>
    </row>
    <row r="150" spans="1:47" x14ac:dyDescent="0.25">
      <c r="A150" s="25" t="s">
        <v>193</v>
      </c>
      <c r="B150" s="26" t="s">
        <v>193</v>
      </c>
      <c r="C150" s="25" t="s">
        <v>193</v>
      </c>
      <c r="D150" s="25" t="s">
        <v>193</v>
      </c>
      <c r="E150" s="25" t="s">
        <v>193</v>
      </c>
      <c r="F150" s="25" t="s">
        <v>193</v>
      </c>
      <c r="G150" s="25" t="s">
        <v>193</v>
      </c>
      <c r="H150" s="25" t="s">
        <v>193</v>
      </c>
      <c r="I150" s="25" t="s">
        <v>193</v>
      </c>
      <c r="J150" s="25" t="s">
        <v>193</v>
      </c>
      <c r="K150" s="25" t="s">
        <v>193</v>
      </c>
      <c r="L150" s="25" t="s">
        <v>193</v>
      </c>
      <c r="M150" s="25" t="s">
        <v>193</v>
      </c>
      <c r="N150" s="25" t="s">
        <v>193</v>
      </c>
      <c r="O150" s="25" t="s">
        <v>193</v>
      </c>
      <c r="P150" s="25" t="s">
        <v>193</v>
      </c>
      <c r="Q150" s="25" t="s">
        <v>193</v>
      </c>
      <c r="R150" s="25" t="s">
        <v>193</v>
      </c>
      <c r="S150" s="25" t="s">
        <v>193</v>
      </c>
      <c r="T150" s="25" t="s">
        <v>193</v>
      </c>
      <c r="U150" s="25" t="s">
        <v>193</v>
      </c>
      <c r="V150" s="25" t="s">
        <v>193</v>
      </c>
      <c r="W150" s="25" t="s">
        <v>193</v>
      </c>
      <c r="X150" s="25" t="s">
        <v>193</v>
      </c>
      <c r="Y150" s="25" t="s">
        <v>193</v>
      </c>
      <c r="Z150" s="25" t="s">
        <v>193</v>
      </c>
      <c r="AA150" s="25" t="s">
        <v>193</v>
      </c>
      <c r="AB150" s="25" t="s">
        <v>193</v>
      </c>
      <c r="AC150" s="25" t="s">
        <v>193</v>
      </c>
      <c r="AD150" s="25" t="s">
        <v>193</v>
      </c>
      <c r="AE150" s="25" t="s">
        <v>193</v>
      </c>
      <c r="AF150" s="25" t="s">
        <v>193</v>
      </c>
      <c r="AG150" s="25" t="s">
        <v>193</v>
      </c>
      <c r="AH150" s="25" t="s">
        <v>193</v>
      </c>
      <c r="AI150" s="25" t="s">
        <v>193</v>
      </c>
      <c r="AJ150" s="25" t="s">
        <v>193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193</v>
      </c>
      <c r="B151" s="26">
        <v>0.12010693</v>
      </c>
      <c r="C151" s="25">
        <v>0.17236014</v>
      </c>
      <c r="D151" s="25">
        <v>8.0683420000000006E-2</v>
      </c>
      <c r="E151" s="25">
        <v>1.5248382E-2</v>
      </c>
      <c r="F151" s="25">
        <v>2.8277663999999999E-3</v>
      </c>
      <c r="G151" s="25">
        <v>2.0872140000000001E-2</v>
      </c>
      <c r="H151" s="25">
        <v>0.19061014000000001</v>
      </c>
      <c r="I151" s="25">
        <v>0.25700513000000003</v>
      </c>
      <c r="J151" s="25">
        <v>0.25708883999999999</v>
      </c>
      <c r="K151" s="25">
        <v>6.0019504000000001E-2</v>
      </c>
      <c r="L151" s="25">
        <v>0.26880514999999999</v>
      </c>
      <c r="M151" s="25">
        <v>5.2289527000000002E-2</v>
      </c>
      <c r="N151" s="25">
        <v>0.25929894999999997</v>
      </c>
      <c r="O151" s="25">
        <v>2.2631479999999999E-2</v>
      </c>
      <c r="P151" s="25">
        <v>9.8979490000000003E-2</v>
      </c>
      <c r="Q151" s="25">
        <v>6.8972619999999998E-2</v>
      </c>
      <c r="R151" s="25">
        <v>2.6510367E-2</v>
      </c>
      <c r="S151" s="25">
        <v>1.537743E-6</v>
      </c>
      <c r="T151" s="25">
        <v>5.078244E-3</v>
      </c>
      <c r="U151" s="25">
        <v>5.1694017000000002E-2</v>
      </c>
      <c r="V151" s="25">
        <v>3.0166829999999999E-2</v>
      </c>
      <c r="W151" s="25">
        <v>2.9766725000000001E-2</v>
      </c>
      <c r="X151" s="25">
        <v>2.2140254999999999E-5</v>
      </c>
      <c r="Y151" s="25">
        <v>7.5862300000000003E-7</v>
      </c>
      <c r="Z151" s="25">
        <v>1.0428692E-7</v>
      </c>
      <c r="AA151" s="25">
        <v>1.5739343999999999E-7</v>
      </c>
      <c r="AB151" s="25">
        <v>5.0557510000000001E-6</v>
      </c>
      <c r="AC151" s="25">
        <v>1.7286344000000001E-5</v>
      </c>
      <c r="AD151" s="25">
        <v>4.6054270000000001E-2</v>
      </c>
      <c r="AE151" s="25">
        <v>0.108327016</v>
      </c>
      <c r="AF151" s="25">
        <v>0.11177458999999999</v>
      </c>
      <c r="AG151" s="25">
        <v>8.4794929999999996E-4</v>
      </c>
      <c r="AH151" s="25">
        <v>4.3613169999999999E-6</v>
      </c>
      <c r="AI151" s="25">
        <v>0.29159728000000001</v>
      </c>
      <c r="AJ151" s="25" t="s">
        <v>193</v>
      </c>
      <c r="AK151" s="3">
        <f>AVERAGE(A151:AJ151)</f>
        <v>7.7931420570981194E-2</v>
      </c>
      <c r="AM151" s="6" t="s">
        <v>94</v>
      </c>
      <c r="AO151" s="2">
        <f>SUM(A184:AJ185)/40</f>
        <v>2.7070666178998348E-2</v>
      </c>
      <c r="AP151" s="2">
        <f>((AK151-AK$3)*100)/AK$3</f>
        <v>27.771968876115448</v>
      </c>
      <c r="AR151" s="6" t="s">
        <v>94</v>
      </c>
      <c r="AS151" s="2"/>
      <c r="AT151" s="2">
        <f>((AO151-AO$3)*100)/AO$3</f>
        <v>-36.879815382505718</v>
      </c>
    </row>
    <row r="152" spans="1:47" x14ac:dyDescent="0.25">
      <c r="A152" s="27">
        <v>0.37539436999999998</v>
      </c>
      <c r="B152" s="28">
        <v>0.38509184000000002</v>
      </c>
      <c r="C152" s="27">
        <v>0.34911757999999998</v>
      </c>
      <c r="D152" s="27">
        <v>0.34119286999999998</v>
      </c>
      <c r="E152" s="27">
        <v>0.32011964999999998</v>
      </c>
      <c r="F152" s="27">
        <v>0.2948868</v>
      </c>
      <c r="G152" s="27">
        <v>0.28354084000000002</v>
      </c>
      <c r="H152" s="27">
        <v>0.25943145000000001</v>
      </c>
      <c r="I152" s="27">
        <v>0.28762704</v>
      </c>
      <c r="J152" s="27">
        <v>0.29353960000000001</v>
      </c>
      <c r="K152" s="27">
        <v>0.31194332000000002</v>
      </c>
      <c r="L152" s="27">
        <v>0.2960256</v>
      </c>
      <c r="M152" s="27">
        <v>0.29332239999999998</v>
      </c>
      <c r="N152" s="27">
        <v>0.29805067000000002</v>
      </c>
      <c r="O152" s="27">
        <v>0.30087596</v>
      </c>
      <c r="P152" s="27">
        <v>0.29587477000000001</v>
      </c>
      <c r="Q152" s="27">
        <v>0.28091586000000002</v>
      </c>
      <c r="R152" s="27">
        <v>0.25233630000000001</v>
      </c>
      <c r="S152" s="27">
        <v>0.23502433</v>
      </c>
      <c r="T152" s="27">
        <v>0.29250872</v>
      </c>
      <c r="U152" s="27">
        <v>0.29398340000000001</v>
      </c>
      <c r="V152" s="27">
        <v>0.27113720000000002</v>
      </c>
      <c r="W152" s="27">
        <v>0.28071842000000002</v>
      </c>
      <c r="X152" s="27">
        <v>0.28241777000000001</v>
      </c>
      <c r="Y152" s="27">
        <v>0.30217802999999999</v>
      </c>
      <c r="Z152" s="27">
        <v>0.36921605000000002</v>
      </c>
      <c r="AA152" s="27">
        <v>0.42228124</v>
      </c>
      <c r="AB152" s="27">
        <v>0.34837099999999999</v>
      </c>
      <c r="AC152" s="27">
        <v>0.33819178</v>
      </c>
      <c r="AD152" s="27">
        <v>0.36855706999999999</v>
      </c>
      <c r="AE152" s="27">
        <v>0.40313460000000001</v>
      </c>
      <c r="AF152" s="27">
        <v>0.37234578000000002</v>
      </c>
      <c r="AG152" s="27">
        <v>0.36125138000000001</v>
      </c>
      <c r="AH152" s="27">
        <v>0.3744497</v>
      </c>
      <c r="AI152" s="27">
        <v>0.32757422000000003</v>
      </c>
      <c r="AJ152" s="27">
        <v>0.34650217999999999</v>
      </c>
      <c r="AK152" s="3">
        <f t="shared" si="6"/>
        <v>0.31969804972222232</v>
      </c>
      <c r="AM152" s="6" t="s">
        <v>116</v>
      </c>
      <c r="AO152" s="2">
        <f>SUM(A150:AJ151)/34</f>
        <v>7.7931420570981194E-2</v>
      </c>
      <c r="AP152" s="2">
        <f>((AK152-AK$4)*100)/AK$4</f>
        <v>12.797681684386294</v>
      </c>
      <c r="AR152" s="6" t="s">
        <v>116</v>
      </c>
      <c r="AS152" s="2"/>
      <c r="AT152" s="1">
        <f>((AO152-AO$4)*100)/AO$4</f>
        <v>27.771968876115448</v>
      </c>
    </row>
    <row r="153" spans="1:47" x14ac:dyDescent="0.25">
      <c r="A153" s="27">
        <v>0.38964969999999999</v>
      </c>
      <c r="B153" s="28">
        <v>0.38225287000000002</v>
      </c>
      <c r="C153" s="27">
        <v>0.37359038</v>
      </c>
      <c r="D153" s="27">
        <v>0.37001699999999998</v>
      </c>
      <c r="E153" s="27">
        <v>0.35022005</v>
      </c>
      <c r="F153" s="27">
        <v>0.3377964</v>
      </c>
      <c r="G153" s="27">
        <v>0.33104554000000003</v>
      </c>
      <c r="H153" s="27">
        <v>0.33235725999999999</v>
      </c>
      <c r="I153" s="27">
        <v>0.3563077</v>
      </c>
      <c r="J153" s="27">
        <v>0.37870735</v>
      </c>
      <c r="K153" s="27">
        <v>0.37974229999999998</v>
      </c>
      <c r="L153" s="27">
        <v>0.37598979999999999</v>
      </c>
      <c r="M153" s="27">
        <v>0.37505070000000001</v>
      </c>
      <c r="N153" s="27">
        <v>0.37303530000000001</v>
      </c>
      <c r="O153" s="27">
        <v>0.37025787999999998</v>
      </c>
      <c r="P153" s="27">
        <v>0.35486933999999998</v>
      </c>
      <c r="Q153" s="27">
        <v>0.34618026000000002</v>
      </c>
      <c r="R153" s="27">
        <v>0.3341846</v>
      </c>
      <c r="S153" s="27">
        <v>0.29444635000000002</v>
      </c>
      <c r="T153" s="27">
        <v>0.31599583999999997</v>
      </c>
      <c r="U153" s="27">
        <v>0.35308830000000002</v>
      </c>
      <c r="V153" s="27">
        <v>0.40743755999999998</v>
      </c>
      <c r="W153" s="27">
        <v>0.41981985999999999</v>
      </c>
      <c r="X153" s="27">
        <v>0.42476058</v>
      </c>
      <c r="Y153" s="27">
        <v>0.42830311999999998</v>
      </c>
      <c r="Z153" s="27">
        <v>0.43221268000000002</v>
      </c>
      <c r="AA153" s="27">
        <v>0.42709750000000002</v>
      </c>
      <c r="AB153" s="27">
        <v>0.41801547999999999</v>
      </c>
      <c r="AC153" s="27">
        <v>0.41487439999999998</v>
      </c>
      <c r="AD153" s="27">
        <v>0.418072</v>
      </c>
      <c r="AE153" s="27">
        <v>0.42383169999999998</v>
      </c>
      <c r="AF153" s="27">
        <v>0.41926542</v>
      </c>
      <c r="AG153" s="27">
        <v>0.41143035999999999</v>
      </c>
      <c r="AH153" s="27">
        <v>0.40962774000000002</v>
      </c>
      <c r="AI153" s="27">
        <v>0.40148988000000002</v>
      </c>
      <c r="AJ153" s="27">
        <v>0.39512742000000001</v>
      </c>
      <c r="AK153" s="3">
        <f t="shared" si="6"/>
        <v>0.38128196166666661</v>
      </c>
      <c r="AM153" s="10" t="s">
        <v>94</v>
      </c>
      <c r="AO153" s="2">
        <f>SUM(A182:AJ183)/26</f>
        <v>0.33177291615384619</v>
      </c>
      <c r="AP153" s="2">
        <f>((AK153-AK$5)*100)/AK$5</f>
        <v>-4.7893886456179828</v>
      </c>
      <c r="AR153" s="10" t="s">
        <v>94</v>
      </c>
      <c r="AS153" s="2"/>
      <c r="AT153" s="1">
        <f>((AO153-AO$5)*100)/AO$5</f>
        <v>-5.2430350029625403</v>
      </c>
    </row>
    <row r="154" spans="1:47" x14ac:dyDescent="0.25">
      <c r="A154" s="29">
        <v>0.36725356999999997</v>
      </c>
      <c r="B154" s="30">
        <v>0.36064583</v>
      </c>
      <c r="C154" s="29">
        <v>0.35534306999999998</v>
      </c>
      <c r="D154" s="29">
        <v>0.35388895999999997</v>
      </c>
      <c r="E154" s="31">
        <v>0.34773316999999998</v>
      </c>
      <c r="F154" s="31">
        <v>0.3382445</v>
      </c>
      <c r="G154" s="31">
        <v>0.33462133999999999</v>
      </c>
      <c r="H154" s="31">
        <v>0.33758510000000003</v>
      </c>
      <c r="I154" s="31">
        <v>0.35678932000000002</v>
      </c>
      <c r="J154" s="31">
        <v>0.36454492999999999</v>
      </c>
      <c r="K154" s="31">
        <v>0.36263213</v>
      </c>
      <c r="L154" s="31">
        <v>0.35586905000000002</v>
      </c>
      <c r="M154" s="31">
        <v>0.35177750000000002</v>
      </c>
      <c r="N154" s="31">
        <v>0.34983315999999998</v>
      </c>
      <c r="O154" s="31">
        <v>0.34842410000000001</v>
      </c>
      <c r="P154" s="31">
        <v>0.34438020000000003</v>
      </c>
      <c r="Q154" s="32">
        <v>0.33968084999999998</v>
      </c>
      <c r="R154" s="32">
        <v>0.33042598000000001</v>
      </c>
      <c r="S154" s="33">
        <v>0.30305988</v>
      </c>
      <c r="T154" s="33" t="s">
        <v>193</v>
      </c>
      <c r="U154" s="33">
        <v>0.39946789999999999</v>
      </c>
      <c r="V154" s="33">
        <v>0.40915960000000001</v>
      </c>
      <c r="W154" s="33">
        <v>0.41345110000000002</v>
      </c>
      <c r="X154" s="33">
        <v>0.41214245999999999</v>
      </c>
      <c r="Y154" s="33">
        <v>0.41165035999999999</v>
      </c>
      <c r="Z154" s="33">
        <v>0.40993673000000003</v>
      </c>
      <c r="AA154" s="33">
        <v>0.40274048000000001</v>
      </c>
      <c r="AB154" s="33">
        <v>0.39163177999999998</v>
      </c>
      <c r="AC154" s="29">
        <v>0.38644567000000002</v>
      </c>
      <c r="AD154" s="29">
        <v>0.38767301999999998</v>
      </c>
      <c r="AE154" s="29">
        <v>0.39752834999999997</v>
      </c>
      <c r="AF154" s="29">
        <v>0.39656296000000002</v>
      </c>
      <c r="AG154" s="29">
        <v>0.3806426</v>
      </c>
      <c r="AH154" s="29">
        <v>0.37499017000000001</v>
      </c>
      <c r="AI154" s="29">
        <v>0.37124099999999999</v>
      </c>
      <c r="AJ154" s="29">
        <v>0.36944693000000001</v>
      </c>
      <c r="AK154" s="3">
        <f t="shared" si="6"/>
        <v>0.36906982142857137</v>
      </c>
      <c r="AM154" s="10" t="s">
        <v>116</v>
      </c>
      <c r="AO154" s="2">
        <f>SUM(A152:AJ153)/72</f>
        <v>0.3504900056944445</v>
      </c>
      <c r="AP154" s="2">
        <f>((AK154-AK$6)*100)/AK$6</f>
        <v>-5.9764953156416238</v>
      </c>
      <c r="AR154" s="10" t="s">
        <v>116</v>
      </c>
      <c r="AS154" s="2"/>
      <c r="AT154" s="1">
        <f>((AO154-AO$6)*100)/AO$6</f>
        <v>2.499285187635782</v>
      </c>
    </row>
    <row r="155" spans="1:47" x14ac:dyDescent="0.25">
      <c r="A155" s="29">
        <v>0.3513059</v>
      </c>
      <c r="B155" s="30">
        <v>0.35234457000000002</v>
      </c>
      <c r="C155" s="29">
        <v>0.34960570000000002</v>
      </c>
      <c r="D155" s="29">
        <v>0.34020226999999997</v>
      </c>
      <c r="E155" s="31">
        <v>0.32997024000000003</v>
      </c>
      <c r="F155" s="31">
        <v>0.31738895</v>
      </c>
      <c r="G155" s="31">
        <v>0.31145874000000001</v>
      </c>
      <c r="H155" s="31">
        <v>0.30286386999999998</v>
      </c>
      <c r="I155" s="31">
        <v>0.31495696000000001</v>
      </c>
      <c r="J155" s="31">
        <v>0.31513999999999998</v>
      </c>
      <c r="K155" s="31">
        <v>0.31547564</v>
      </c>
      <c r="L155" s="31">
        <v>0.31704083</v>
      </c>
      <c r="M155" s="31">
        <v>0.31815789999999999</v>
      </c>
      <c r="N155" s="31">
        <v>0.32185063000000003</v>
      </c>
      <c r="O155" s="31">
        <v>0.32610004999999997</v>
      </c>
      <c r="P155" s="31">
        <v>0.32794118</v>
      </c>
      <c r="Q155" s="32">
        <v>0.33082289999999998</v>
      </c>
      <c r="R155" s="32">
        <v>0.33036882000000001</v>
      </c>
      <c r="S155" s="33">
        <v>0.31063289999999999</v>
      </c>
      <c r="T155" s="33" t="s">
        <v>193</v>
      </c>
      <c r="U155" s="33">
        <v>0.38273733999999998</v>
      </c>
      <c r="V155" s="33">
        <v>0.38592090000000001</v>
      </c>
      <c r="W155" s="33">
        <v>0.38788539999999999</v>
      </c>
      <c r="X155" s="33">
        <v>0.38513362000000001</v>
      </c>
      <c r="Y155" s="33">
        <v>0.38205513000000002</v>
      </c>
      <c r="Z155" s="33">
        <v>0.37843367</v>
      </c>
      <c r="AA155" s="33">
        <v>0.37265775000000001</v>
      </c>
      <c r="AB155" s="33">
        <v>0.37356119999999998</v>
      </c>
      <c r="AC155" s="29">
        <v>0.36485830000000002</v>
      </c>
      <c r="AD155" s="29">
        <v>0.34793006999999998</v>
      </c>
      <c r="AE155" s="29">
        <v>0.34870967000000003</v>
      </c>
      <c r="AF155" s="29">
        <v>0.3581356</v>
      </c>
      <c r="AG155" s="29">
        <v>0.34948224</v>
      </c>
      <c r="AH155" s="29">
        <v>0.34916213000000001</v>
      </c>
      <c r="AI155" s="29">
        <v>0.34838286000000002</v>
      </c>
      <c r="AJ155" s="29">
        <v>0.34908143000000003</v>
      </c>
      <c r="AK155" s="3">
        <f t="shared" si="6"/>
        <v>0.34422158171428574</v>
      </c>
      <c r="AM155" s="11" t="s">
        <v>99</v>
      </c>
      <c r="AO155" s="2">
        <f>SUM(A177:R181)/56</f>
        <v>0.28818106991071429</v>
      </c>
      <c r="AP155" s="2">
        <f>((AK155-AK$7)*100)/AK$7</f>
        <v>-8.1030401489341681</v>
      </c>
      <c r="AR155" s="11" t="s">
        <v>99</v>
      </c>
      <c r="AS155" s="2"/>
      <c r="AT155" s="1">
        <f>((AO155-AO$7)*100)/AO$7</f>
        <v>-11.990696037867165</v>
      </c>
    </row>
    <row r="156" spans="1:47" x14ac:dyDescent="0.25">
      <c r="A156" s="29">
        <v>0.33854943999999998</v>
      </c>
      <c r="B156" s="30">
        <v>0.33167701999999999</v>
      </c>
      <c r="C156" s="29">
        <v>0.31394863000000001</v>
      </c>
      <c r="D156" s="29">
        <v>0.30385664000000001</v>
      </c>
      <c r="E156" s="31">
        <v>0.30194247000000002</v>
      </c>
      <c r="F156" s="31">
        <v>0.29529586000000002</v>
      </c>
      <c r="G156" s="31">
        <v>0.28349914999999998</v>
      </c>
      <c r="H156" s="31">
        <v>0.281391</v>
      </c>
      <c r="I156" s="31">
        <v>0.27972814000000001</v>
      </c>
      <c r="J156" s="31">
        <v>0.27989019999999998</v>
      </c>
      <c r="K156" s="31">
        <v>0.28410809999999997</v>
      </c>
      <c r="L156" s="31">
        <v>0.28881603</v>
      </c>
      <c r="M156" s="31">
        <v>0.29432616</v>
      </c>
      <c r="N156" s="31">
        <v>0.30119174999999998</v>
      </c>
      <c r="O156" s="31">
        <v>0.30758035</v>
      </c>
      <c r="P156" s="31">
        <v>0.31186481999999999</v>
      </c>
      <c r="Q156" s="32">
        <v>0.31698579999999998</v>
      </c>
      <c r="R156" s="32">
        <v>0.31689936000000002</v>
      </c>
      <c r="S156" s="33">
        <v>0.31337749999999998</v>
      </c>
      <c r="T156" s="33" t="s">
        <v>193</v>
      </c>
      <c r="U156" s="33">
        <v>0.32954502000000002</v>
      </c>
      <c r="V156" s="33">
        <v>0.3225016</v>
      </c>
      <c r="W156" s="33">
        <v>0.32985362000000001</v>
      </c>
      <c r="X156" s="33">
        <v>0.33330710000000002</v>
      </c>
      <c r="Y156" s="33">
        <v>0.33361652000000003</v>
      </c>
      <c r="Z156" s="33">
        <v>0.33596409999999999</v>
      </c>
      <c r="AA156" s="33">
        <v>0.33936991999999999</v>
      </c>
      <c r="AB156" s="33">
        <v>0.34400886000000003</v>
      </c>
      <c r="AC156" s="29">
        <v>0.33496979999999998</v>
      </c>
      <c r="AD156" s="29">
        <v>0.30165175</v>
      </c>
      <c r="AE156" s="29">
        <v>0.29413225999999998</v>
      </c>
      <c r="AF156" s="29">
        <v>0.31049537999999999</v>
      </c>
      <c r="AG156" s="29">
        <v>0.31280446000000001</v>
      </c>
      <c r="AH156" s="29">
        <v>0.31932475999999999</v>
      </c>
      <c r="AI156" s="29">
        <v>0.33099914000000003</v>
      </c>
      <c r="AJ156" s="29">
        <v>0.33743240000000002</v>
      </c>
      <c r="AK156" s="3">
        <f t="shared" si="6"/>
        <v>0.3129972888571429</v>
      </c>
      <c r="AM156" s="11" t="s">
        <v>102</v>
      </c>
      <c r="AO156" s="2">
        <f>SUM(E154:R158)/68</f>
        <v>0.2704370297999999</v>
      </c>
      <c r="AP156" s="2">
        <f>((AK156-AK$8)*100)/AK$8</f>
        <v>-9.6926282552775476</v>
      </c>
      <c r="AR156" s="11" t="s">
        <v>102</v>
      </c>
      <c r="AS156" s="2"/>
      <c r="AT156" s="1">
        <f>((AO156-AO$8)*100)/AO$8</f>
        <v>-11.388811269442419</v>
      </c>
    </row>
    <row r="157" spans="1:47" x14ac:dyDescent="0.25">
      <c r="A157" s="29">
        <v>0.30895107999999999</v>
      </c>
      <c r="B157" s="30">
        <v>0.29946524000000002</v>
      </c>
      <c r="C157" s="29">
        <v>0.27461936999999997</v>
      </c>
      <c r="D157" s="29">
        <v>0.25192344</v>
      </c>
      <c r="E157" s="31" t="s">
        <v>193</v>
      </c>
      <c r="F157" s="31">
        <v>0.27502024000000003</v>
      </c>
      <c r="G157" s="31">
        <v>0.26495835000000001</v>
      </c>
      <c r="H157" s="31">
        <v>0.24855859999999999</v>
      </c>
      <c r="I157" s="31">
        <v>0.24623317</v>
      </c>
      <c r="J157" s="31">
        <v>0.24241994</v>
      </c>
      <c r="K157" s="31">
        <v>0.24775404000000001</v>
      </c>
      <c r="L157" s="31">
        <v>0.25747138000000003</v>
      </c>
      <c r="M157" s="31">
        <v>0.25971826999999997</v>
      </c>
      <c r="N157" s="31">
        <v>0.2561929</v>
      </c>
      <c r="O157" s="31">
        <v>0.26868048</v>
      </c>
      <c r="P157" s="31">
        <v>0.27733076000000001</v>
      </c>
      <c r="Q157" s="32">
        <v>0.28536139999999999</v>
      </c>
      <c r="R157" s="32">
        <v>0.25714624000000003</v>
      </c>
      <c r="S157" s="33">
        <v>0.21733474999999999</v>
      </c>
      <c r="T157" s="33" t="s">
        <v>193</v>
      </c>
      <c r="U157" s="33">
        <v>0.31625760000000003</v>
      </c>
      <c r="V157" s="33">
        <v>0.28972809999999999</v>
      </c>
      <c r="W157" s="33">
        <v>0.28944304999999998</v>
      </c>
      <c r="X157" s="33">
        <v>0.29838135999999998</v>
      </c>
      <c r="Y157" s="33">
        <v>0.30730756999999997</v>
      </c>
      <c r="Z157" s="33">
        <v>0.3145947</v>
      </c>
      <c r="AA157" s="33">
        <v>0.31971063999999999</v>
      </c>
      <c r="AB157" s="33">
        <v>0.31910769999999999</v>
      </c>
      <c r="AC157" s="29">
        <v>0.34030968</v>
      </c>
      <c r="AD157" s="29">
        <v>0.26664283999999999</v>
      </c>
      <c r="AE157" s="29">
        <v>0.25563306000000002</v>
      </c>
      <c r="AF157" s="29">
        <v>0.26656669999999999</v>
      </c>
      <c r="AG157" s="29">
        <v>0.28192921999999998</v>
      </c>
      <c r="AH157" s="29">
        <v>0.29787254000000002</v>
      </c>
      <c r="AI157" s="29">
        <v>0.31455509999999998</v>
      </c>
      <c r="AJ157" s="29">
        <v>0.31401732999999998</v>
      </c>
      <c r="AK157" s="3">
        <f t="shared" si="6"/>
        <v>0.28032931882352941</v>
      </c>
      <c r="AM157" s="12" t="s">
        <v>105</v>
      </c>
      <c r="AO157" s="2">
        <f>SUM(S177:Z181)/35</f>
        <v>0.28119009785714288</v>
      </c>
      <c r="AP157" s="2">
        <f>((AK157-AK$9)*100)/AK$9</f>
        <v>-11.649664328958208</v>
      </c>
      <c r="AR157" s="12" t="s">
        <v>105</v>
      </c>
      <c r="AS157" s="2"/>
      <c r="AT157" s="1">
        <f>((AO157-AO$9)*100)/AO$9</f>
        <v>-14.517229995592803</v>
      </c>
    </row>
    <row r="158" spans="1:47" x14ac:dyDescent="0.25">
      <c r="A158" s="29">
        <v>0.27724236000000002</v>
      </c>
      <c r="B158" s="30">
        <v>0.23769888</v>
      </c>
      <c r="C158" s="29">
        <v>0.15872433999999999</v>
      </c>
      <c r="D158" s="29" t="s">
        <v>193</v>
      </c>
      <c r="E158" s="31" t="s">
        <v>193</v>
      </c>
      <c r="F158" s="31">
        <v>0.26039980000000001</v>
      </c>
      <c r="G158" s="31">
        <v>0.22683632000000001</v>
      </c>
      <c r="H158" s="31">
        <v>0.18196586000000001</v>
      </c>
      <c r="I158" s="31">
        <v>0.14384368</v>
      </c>
      <c r="J158" s="31">
        <v>9.5007770000000005E-2</v>
      </c>
      <c r="K158" s="31">
        <v>4.2149220000000001E-2</v>
      </c>
      <c r="L158" s="31">
        <v>2.0716203999999998E-3</v>
      </c>
      <c r="M158" s="31">
        <v>6.2456746E-2</v>
      </c>
      <c r="N158" s="31">
        <v>8.6877739999999995E-2</v>
      </c>
      <c r="O158" s="31">
        <v>0.10018836</v>
      </c>
      <c r="P158" s="31">
        <v>0.10807699</v>
      </c>
      <c r="Q158" s="32">
        <v>9.4392149999999994E-2</v>
      </c>
      <c r="R158" s="32">
        <v>0.11300876999999999</v>
      </c>
      <c r="S158" s="33">
        <v>0.15486920000000001</v>
      </c>
      <c r="T158" s="33" t="s">
        <v>193</v>
      </c>
      <c r="U158" s="33" t="s">
        <v>193</v>
      </c>
      <c r="V158" s="33">
        <v>0.26012030000000003</v>
      </c>
      <c r="W158" s="33">
        <v>0.25061777000000002</v>
      </c>
      <c r="X158" s="33">
        <v>0.25461832000000001</v>
      </c>
      <c r="Y158" s="33">
        <v>0.26972884000000003</v>
      </c>
      <c r="Z158" s="33">
        <v>0.28793094000000002</v>
      </c>
      <c r="AA158" s="33">
        <v>0.25726199999999999</v>
      </c>
      <c r="AB158" s="33">
        <v>0.29119267999999998</v>
      </c>
      <c r="AC158" s="29" t="s">
        <v>193</v>
      </c>
      <c r="AD158" s="29">
        <v>0.26267010000000002</v>
      </c>
      <c r="AE158" s="29">
        <v>0.23064117000000001</v>
      </c>
      <c r="AF158" s="29">
        <v>0.14846351999999999</v>
      </c>
      <c r="AG158" s="29">
        <v>0.16855629999999999</v>
      </c>
      <c r="AH158" s="29">
        <v>0.27657658000000002</v>
      </c>
      <c r="AI158" s="29">
        <v>0.27084123999999998</v>
      </c>
      <c r="AJ158" s="29">
        <v>0.27530426000000002</v>
      </c>
      <c r="AK158" s="3">
        <f t="shared" si="6"/>
        <v>0.18872044601290325</v>
      </c>
      <c r="AM158" s="12" t="s">
        <v>108</v>
      </c>
      <c r="AO158" s="2">
        <f>SUM(S154:AB158)/44</f>
        <v>0.33163654454545466</v>
      </c>
      <c r="AP158" s="2">
        <f>((AK158-AK$10)*100)/AK$10</f>
        <v>-19.573961961090752</v>
      </c>
      <c r="AR158" s="12" t="s">
        <v>108</v>
      </c>
      <c r="AS158" s="2"/>
      <c r="AT158" s="1">
        <f>((AO158-AO$10)*100)/AO$10</f>
        <v>-10.180386320792472</v>
      </c>
    </row>
    <row r="159" spans="1:47" x14ac:dyDescent="0.25">
      <c r="A159" s="29">
        <v>0.19433686</v>
      </c>
      <c r="B159" s="30">
        <v>0.19053648000000001</v>
      </c>
      <c r="C159" s="29" t="s">
        <v>193</v>
      </c>
      <c r="D159" s="29" t="s">
        <v>193</v>
      </c>
      <c r="E159" s="34" t="s">
        <v>193</v>
      </c>
      <c r="F159" s="34">
        <v>0.24360171</v>
      </c>
      <c r="G159" s="34">
        <v>0.16782357000000001</v>
      </c>
      <c r="H159" s="34">
        <v>0.13503054</v>
      </c>
      <c r="I159" s="34">
        <v>0.10856642</v>
      </c>
      <c r="J159" s="34">
        <v>7.8016415000000006E-2</v>
      </c>
      <c r="K159" s="34">
        <v>5.6483127000000001E-2</v>
      </c>
      <c r="L159" s="34">
        <v>1.4210848E-2</v>
      </c>
      <c r="M159" s="34">
        <v>5.8639080000000001E-9</v>
      </c>
      <c r="N159" s="34">
        <v>3.2661880000000001E-9</v>
      </c>
      <c r="O159" s="34">
        <v>2.5034010000000002E-9</v>
      </c>
      <c r="P159" s="34">
        <v>2.7926060999999999E-9</v>
      </c>
      <c r="Q159" s="34">
        <v>5.7046546000000004E-4</v>
      </c>
      <c r="R159" s="34">
        <v>6.3964750000000001E-2</v>
      </c>
      <c r="S159" s="35">
        <v>0.10519964</v>
      </c>
      <c r="T159" s="35" t="s">
        <v>193</v>
      </c>
      <c r="U159" s="35" t="s">
        <v>193</v>
      </c>
      <c r="V159" s="35">
        <v>0.27172457999999999</v>
      </c>
      <c r="W159" s="35">
        <v>0.24776355999999999</v>
      </c>
      <c r="X159" s="35">
        <v>0.10124626</v>
      </c>
      <c r="Y159" s="35">
        <v>9.5209790000000002E-2</v>
      </c>
      <c r="Z159" s="35">
        <v>0.11256782</v>
      </c>
      <c r="AA159" s="35">
        <v>0.23986405</v>
      </c>
      <c r="AB159" s="35">
        <v>0.28435037000000002</v>
      </c>
      <c r="AC159" s="36" t="s">
        <v>193</v>
      </c>
      <c r="AD159" s="29">
        <v>0.25133594999999997</v>
      </c>
      <c r="AE159" s="29">
        <v>0.2386807</v>
      </c>
      <c r="AF159" s="29">
        <v>0.20359197000000001</v>
      </c>
      <c r="AG159" s="29">
        <v>0.17882764000000001</v>
      </c>
      <c r="AH159" s="29">
        <v>0.18528084</v>
      </c>
      <c r="AI159" s="29">
        <v>0.19823593</v>
      </c>
      <c r="AJ159" s="29">
        <v>0.18342169999999999</v>
      </c>
      <c r="AK159" s="3">
        <f t="shared" si="6"/>
        <v>0.13834806666287014</v>
      </c>
      <c r="AM159" s="14" t="s">
        <v>99</v>
      </c>
      <c r="AO159" s="7">
        <f>(SUM(B168:O176)+SUM(P168:R172))/140</f>
        <v>0.12123326064637914</v>
      </c>
      <c r="AP159" s="2">
        <f>((AK159-AK$11)*100)/AK$11</f>
        <v>-25.44353521723253</v>
      </c>
      <c r="AR159" s="14" t="s">
        <v>99</v>
      </c>
      <c r="AS159" s="2"/>
      <c r="AT159" s="1">
        <f>((AO159-AO$11)*100)/AO$11</f>
        <v>-17.776886810036931</v>
      </c>
      <c r="AU159">
        <f>SUM(AT159:AT162)/4</f>
        <v>-21.042919715062993</v>
      </c>
    </row>
    <row r="160" spans="1:47" x14ac:dyDescent="0.25">
      <c r="A160" s="29">
        <v>0.17005692</v>
      </c>
      <c r="B160" s="30">
        <v>0.15092722</v>
      </c>
      <c r="C160" s="29" t="s">
        <v>193</v>
      </c>
      <c r="D160" s="29" t="s">
        <v>193</v>
      </c>
      <c r="E160" s="34" t="s">
        <v>193</v>
      </c>
      <c r="F160" s="34">
        <v>0.23642236</v>
      </c>
      <c r="G160" s="34">
        <v>0.14091696000000001</v>
      </c>
      <c r="H160" s="34">
        <v>8.4888690000000003E-2</v>
      </c>
      <c r="I160" s="34">
        <v>6.2342359999999999E-2</v>
      </c>
      <c r="J160" s="34">
        <v>4.0099107000000002E-2</v>
      </c>
      <c r="K160" s="34">
        <v>3.0636683000000001E-2</v>
      </c>
      <c r="L160" s="34">
        <v>2.9024723E-5</v>
      </c>
      <c r="M160" s="34">
        <v>4.7961968000000003E-9</v>
      </c>
      <c r="N160" s="34">
        <v>2.9636065E-9</v>
      </c>
      <c r="O160" s="34">
        <v>3.369914E-9</v>
      </c>
      <c r="P160" s="34">
        <v>2.514784E-6</v>
      </c>
      <c r="Q160" s="34">
        <v>2.9432967000000001E-2</v>
      </c>
      <c r="R160" s="34">
        <v>5.0640169999999998E-2</v>
      </c>
      <c r="S160" s="35">
        <v>6.0507999999999999E-2</v>
      </c>
      <c r="T160" s="35" t="s">
        <v>193</v>
      </c>
      <c r="U160" s="35" t="s">
        <v>193</v>
      </c>
      <c r="V160" s="35">
        <v>0.26888414999999999</v>
      </c>
      <c r="W160" s="35">
        <v>0.24336617999999999</v>
      </c>
      <c r="X160" s="35">
        <v>9.2847440000000003E-2</v>
      </c>
      <c r="Y160" s="35">
        <v>9.7972009999999998E-2</v>
      </c>
      <c r="Z160" s="35">
        <v>0.16467503</v>
      </c>
      <c r="AA160" s="35">
        <v>0.27106562000000001</v>
      </c>
      <c r="AB160" s="35">
        <v>0.27684579999999998</v>
      </c>
      <c r="AC160" s="36" t="s">
        <v>193</v>
      </c>
      <c r="AD160" s="29">
        <v>0.25286703999999999</v>
      </c>
      <c r="AE160" s="29">
        <v>0.23980035</v>
      </c>
      <c r="AF160" s="29">
        <v>0.20889685999999999</v>
      </c>
      <c r="AG160" s="29">
        <v>0.19781582</v>
      </c>
      <c r="AH160" s="29">
        <v>0.19618526</v>
      </c>
      <c r="AI160" s="29">
        <v>0.20053208</v>
      </c>
      <c r="AJ160" s="29">
        <v>0.19125062000000001</v>
      </c>
      <c r="AK160" s="3">
        <f t="shared" si="6"/>
        <v>0.13199690825455723</v>
      </c>
      <c r="AM160" s="14" t="s">
        <v>102</v>
      </c>
      <c r="AO160" s="2">
        <f>SUM(E159:R167)/126</f>
        <v>0.11141067169064918</v>
      </c>
      <c r="AP160" s="2">
        <f>((AK160-AK$12)*100)/AK$12</f>
        <v>-24.750110010472273</v>
      </c>
      <c r="AR160" s="14" t="s">
        <v>102</v>
      </c>
      <c r="AS160" s="2"/>
      <c r="AT160" s="1">
        <f>((AO160-AO$12)*100)/AO$12</f>
        <v>-25.023486085611438</v>
      </c>
    </row>
    <row r="161" spans="1:46" x14ac:dyDescent="0.25">
      <c r="A161" s="29">
        <v>0.20390812999999999</v>
      </c>
      <c r="B161" s="30">
        <v>0.15574900999999999</v>
      </c>
      <c r="C161" s="29" t="s">
        <v>193</v>
      </c>
      <c r="D161" s="29" t="s">
        <v>193</v>
      </c>
      <c r="E161" s="34" t="s">
        <v>193</v>
      </c>
      <c r="F161" s="34">
        <v>0.22713262000000001</v>
      </c>
      <c r="G161" s="34">
        <v>0.13063834999999999</v>
      </c>
      <c r="H161" s="34">
        <v>6.9348364999999995E-2</v>
      </c>
      <c r="I161" s="34">
        <v>1.7824577999999999E-6</v>
      </c>
      <c r="J161" s="34">
        <v>3.7158009999999998E-9</v>
      </c>
      <c r="K161" s="34">
        <v>4.0596224000000002E-5</v>
      </c>
      <c r="L161" s="34">
        <v>5.2503486000000001E-9</v>
      </c>
      <c r="M161" s="34">
        <v>3.4109736999999998E-9</v>
      </c>
      <c r="N161" s="34">
        <v>4.1077434999999996E-9</v>
      </c>
      <c r="O161" s="34">
        <v>6.8856480000000003E-3</v>
      </c>
      <c r="P161" s="34">
        <v>3.1428567999999997E-2</v>
      </c>
      <c r="Q161" s="34">
        <v>5.1571682000000001E-2</v>
      </c>
      <c r="R161" s="34">
        <v>6.5900440000000005E-2</v>
      </c>
      <c r="S161" s="35">
        <v>4.0110510000000002E-2</v>
      </c>
      <c r="T161" s="35" t="s">
        <v>193</v>
      </c>
      <c r="U161" s="35" t="s">
        <v>193</v>
      </c>
      <c r="V161" s="35" t="s">
        <v>193</v>
      </c>
      <c r="W161" s="35">
        <v>0.21547821</v>
      </c>
      <c r="X161" s="35">
        <v>0.13020119999999999</v>
      </c>
      <c r="Y161" s="35">
        <v>0.12435982</v>
      </c>
      <c r="Z161" s="35">
        <v>0.17724793</v>
      </c>
      <c r="AA161" s="35">
        <v>0.28244979999999997</v>
      </c>
      <c r="AB161" s="35" t="s">
        <v>193</v>
      </c>
      <c r="AC161" s="36" t="s">
        <v>193</v>
      </c>
      <c r="AD161" s="29">
        <v>0.26087186000000001</v>
      </c>
      <c r="AE161" s="29">
        <v>0.23835716000000001</v>
      </c>
      <c r="AF161" s="29">
        <v>0.22793917</v>
      </c>
      <c r="AG161" s="29">
        <v>0.21968682</v>
      </c>
      <c r="AH161" s="29">
        <v>0.23055076999999999</v>
      </c>
      <c r="AI161" s="29">
        <v>0.23891235999999999</v>
      </c>
      <c r="AJ161" s="29">
        <v>0.23289287</v>
      </c>
      <c r="AK161" s="3">
        <f t="shared" si="6"/>
        <v>0.12720227457738095</v>
      </c>
      <c r="AM161" s="15" t="s">
        <v>105</v>
      </c>
      <c r="AO161" s="2">
        <f>(SUM(S168:AB176)+SUM(P173:R176))/67</f>
        <v>0.15914194102985066</v>
      </c>
      <c r="AP161" s="2">
        <f>((AK161-AK$13)*100)/AK$13</f>
        <v>-24.228454307223707</v>
      </c>
      <c r="AR161" s="15" t="s">
        <v>105</v>
      </c>
      <c r="AS161" s="2"/>
      <c r="AT161" s="1">
        <f>((AO161-AO$13)*100)/AO$13</f>
        <v>-25.593134280497587</v>
      </c>
    </row>
    <row r="162" spans="1:46" x14ac:dyDescent="0.25">
      <c r="A162" s="29">
        <v>0.24095833</v>
      </c>
      <c r="B162" s="30">
        <v>0.19698288</v>
      </c>
      <c r="C162" s="29" t="s">
        <v>193</v>
      </c>
      <c r="D162" s="29" t="s">
        <v>193</v>
      </c>
      <c r="E162" s="34">
        <v>0.22282983000000001</v>
      </c>
      <c r="F162" s="34">
        <v>0.23269786000000001</v>
      </c>
      <c r="G162" s="34">
        <v>0.15054814999999999</v>
      </c>
      <c r="H162" s="34">
        <v>7.6561144999999997E-2</v>
      </c>
      <c r="I162" s="34">
        <v>1.2252245E-9</v>
      </c>
      <c r="J162" s="34">
        <v>1.9100360000000001E-9</v>
      </c>
      <c r="K162" s="34">
        <v>9.0618259999999997E-10</v>
      </c>
      <c r="L162" s="34">
        <v>8.3257895000000001E-10</v>
      </c>
      <c r="M162" s="34">
        <v>3.9643697000000003E-9</v>
      </c>
      <c r="N162" s="34">
        <v>2.1280054E-2</v>
      </c>
      <c r="O162" s="34">
        <v>5.6171066999999998E-2</v>
      </c>
      <c r="P162" s="34">
        <v>8.1609810000000005E-2</v>
      </c>
      <c r="Q162" s="34">
        <v>9.6439524999999998E-2</v>
      </c>
      <c r="R162" s="34">
        <v>0.16146785</v>
      </c>
      <c r="S162" s="35">
        <v>0.14385213999999999</v>
      </c>
      <c r="T162" s="35" t="s">
        <v>193</v>
      </c>
      <c r="U162" s="35" t="s">
        <v>193</v>
      </c>
      <c r="V162" s="35" t="s">
        <v>193</v>
      </c>
      <c r="W162" s="35">
        <v>0.21048437</v>
      </c>
      <c r="X162" s="35">
        <v>0.17768187999999999</v>
      </c>
      <c r="Y162" s="35">
        <v>0.17966262</v>
      </c>
      <c r="Z162" s="35">
        <v>0.21182667999999999</v>
      </c>
      <c r="AA162" s="35">
        <v>0.25456743999999998</v>
      </c>
      <c r="AB162" s="35" t="s">
        <v>193</v>
      </c>
      <c r="AC162" s="36" t="s">
        <v>193</v>
      </c>
      <c r="AD162" s="29" t="s">
        <v>193</v>
      </c>
      <c r="AE162" s="29">
        <v>0.23785728</v>
      </c>
      <c r="AF162" s="29">
        <v>0.24554332000000001</v>
      </c>
      <c r="AG162" s="29">
        <v>0.24577114</v>
      </c>
      <c r="AH162" s="29">
        <v>0.24215285</v>
      </c>
      <c r="AI162" s="29">
        <v>0.23875688</v>
      </c>
      <c r="AJ162" s="29">
        <v>0.23881285999999999</v>
      </c>
      <c r="AK162" s="3">
        <f t="shared" si="6"/>
        <v>0.14873271320851397</v>
      </c>
      <c r="AM162" s="15" t="s">
        <v>108</v>
      </c>
      <c r="AO162" s="2">
        <f>SUM(S159:AB167)/54</f>
        <v>0.20608071740740733</v>
      </c>
      <c r="AP162" s="1">
        <f>((AK162-AK$14)*100)/AK$14</f>
        <v>-19.152739236243093</v>
      </c>
      <c r="AR162" s="15" t="s">
        <v>108</v>
      </c>
      <c r="AS162" s="2"/>
      <c r="AT162" s="1">
        <f>((AO162-AO$14)*100)/AO$14</f>
        <v>-15.778171684106015</v>
      </c>
    </row>
    <row r="163" spans="1:46" x14ac:dyDescent="0.25">
      <c r="A163" s="29">
        <v>0.23010282000000001</v>
      </c>
      <c r="B163" s="30">
        <v>0.22284999999999999</v>
      </c>
      <c r="C163" s="29" t="s">
        <v>193</v>
      </c>
      <c r="D163" s="29" t="s">
        <v>193</v>
      </c>
      <c r="E163" s="34">
        <v>0.22451479999999999</v>
      </c>
      <c r="F163" s="34">
        <v>0.21937148000000001</v>
      </c>
      <c r="G163" s="34">
        <v>0.1835136</v>
      </c>
      <c r="H163" s="34">
        <v>3.1906816999999997E-2</v>
      </c>
      <c r="I163" s="34">
        <v>2.5559487E-8</v>
      </c>
      <c r="J163" s="34">
        <v>2.399919E-10</v>
      </c>
      <c r="K163" s="34">
        <v>3.7684910000000002E-10</v>
      </c>
      <c r="L163" s="34">
        <v>2.0726936000000001E-9</v>
      </c>
      <c r="M163" s="34">
        <v>3.3050597000000001E-2</v>
      </c>
      <c r="N163" s="34">
        <v>7.1124370000000006E-2</v>
      </c>
      <c r="O163" s="34">
        <v>0.11133732</v>
      </c>
      <c r="P163" s="34">
        <v>0.14603983000000001</v>
      </c>
      <c r="Q163" s="34">
        <v>0.17103846</v>
      </c>
      <c r="R163" s="34">
        <v>0.24167429000000001</v>
      </c>
      <c r="S163" s="35" t="s">
        <v>193</v>
      </c>
      <c r="T163" s="35" t="s">
        <v>193</v>
      </c>
      <c r="U163" s="35" t="s">
        <v>193</v>
      </c>
      <c r="V163" s="35" t="s">
        <v>193</v>
      </c>
      <c r="W163" s="35">
        <v>0.23448450000000001</v>
      </c>
      <c r="X163" s="35">
        <v>0.21209576999999999</v>
      </c>
      <c r="Y163" s="35">
        <v>0.23493257000000001</v>
      </c>
      <c r="Z163" s="35">
        <v>0.25941455000000002</v>
      </c>
      <c r="AA163" s="35">
        <v>0.24959609999999999</v>
      </c>
      <c r="AB163" s="35" t="s">
        <v>193</v>
      </c>
      <c r="AC163" s="36" t="s">
        <v>193</v>
      </c>
      <c r="AD163" s="29" t="s">
        <v>193</v>
      </c>
      <c r="AE163" s="29">
        <v>0.22088619000000001</v>
      </c>
      <c r="AF163" s="29">
        <v>0.24040702</v>
      </c>
      <c r="AG163" s="29">
        <v>0.24067949999999999</v>
      </c>
      <c r="AH163" s="29">
        <v>0.23563284000000001</v>
      </c>
      <c r="AI163" s="29">
        <v>0.2363133</v>
      </c>
      <c r="AJ163" s="29">
        <v>0.23532838</v>
      </c>
      <c r="AK163" s="3">
        <f t="shared" si="6"/>
        <v>0.16615907897218596</v>
      </c>
      <c r="AM163" s="16" t="s">
        <v>117</v>
      </c>
      <c r="AO163" s="7">
        <f>(SUM(AC154:AJ176)+SUM(A154:D167))/173</f>
        <v>0.25413470520231202</v>
      </c>
      <c r="AP163" s="2">
        <f>((AK163-AK$15)*100)/AK$15</f>
        <v>-16.423393407535624</v>
      </c>
      <c r="AR163" s="16" t="s">
        <v>117</v>
      </c>
      <c r="AS163" s="2"/>
      <c r="AT163" s="1">
        <f>((AO163-AO$15)*100)/AO$15</f>
        <v>-10.607163407375666</v>
      </c>
    </row>
    <row r="164" spans="1:46" x14ac:dyDescent="0.25">
      <c r="A164" s="29">
        <v>0.24016139</v>
      </c>
      <c r="B164" s="30">
        <v>0.21156493000000001</v>
      </c>
      <c r="C164" s="29" t="s">
        <v>193</v>
      </c>
      <c r="D164" s="29" t="s">
        <v>193</v>
      </c>
      <c r="E164" s="34">
        <v>0.22763459999999999</v>
      </c>
      <c r="F164" s="34">
        <v>0.20964140000000001</v>
      </c>
      <c r="G164" s="34">
        <v>0.18529697000000001</v>
      </c>
      <c r="H164" s="34">
        <v>0.1291235</v>
      </c>
      <c r="I164" s="34">
        <v>2.5002187E-4</v>
      </c>
      <c r="J164" s="34">
        <v>2.4815843999999998E-10</v>
      </c>
      <c r="K164" s="34">
        <v>2.1285310999999999E-10</v>
      </c>
      <c r="L164" s="34">
        <v>2.6977969999999998E-10</v>
      </c>
      <c r="M164" s="34">
        <v>1.3797683999999999E-2</v>
      </c>
      <c r="N164" s="34">
        <v>0.10092592</v>
      </c>
      <c r="O164" s="34">
        <v>0.15549304</v>
      </c>
      <c r="P164" s="34">
        <v>0.20106792000000001</v>
      </c>
      <c r="Q164" s="34">
        <v>0.24409254999999999</v>
      </c>
      <c r="R164" s="34">
        <v>0.25339675</v>
      </c>
      <c r="S164" s="35" t="s">
        <v>193</v>
      </c>
      <c r="T164" s="35" t="s">
        <v>193</v>
      </c>
      <c r="U164" s="35" t="s">
        <v>193</v>
      </c>
      <c r="V164" s="35" t="s">
        <v>193</v>
      </c>
      <c r="W164" s="35">
        <v>0.2332651</v>
      </c>
      <c r="X164" s="35">
        <v>0.23445295999999999</v>
      </c>
      <c r="Y164" s="35">
        <v>0.24536991</v>
      </c>
      <c r="Z164" s="35">
        <v>0.24747932</v>
      </c>
      <c r="AA164" s="35">
        <v>0.24287900000000001</v>
      </c>
      <c r="AB164" s="35" t="s">
        <v>193</v>
      </c>
      <c r="AC164" s="36" t="s">
        <v>193</v>
      </c>
      <c r="AD164" s="29" t="s">
        <v>193</v>
      </c>
      <c r="AE164" s="29">
        <v>0.21756855999999999</v>
      </c>
      <c r="AF164" s="29">
        <v>0.24994554999999999</v>
      </c>
      <c r="AG164" s="29">
        <v>0.22891854</v>
      </c>
      <c r="AH164" s="29">
        <v>0.22406316000000001</v>
      </c>
      <c r="AI164" s="29">
        <v>0.23033011</v>
      </c>
      <c r="AJ164" s="29">
        <v>0.23690165999999999</v>
      </c>
      <c r="AK164" s="3">
        <f t="shared" si="6"/>
        <v>0.17643039061484411</v>
      </c>
      <c r="AM164" t="s">
        <v>118</v>
      </c>
      <c r="AO164" s="2">
        <f>((SUM(A150:Z183)+SUM(AA150:AJ176))/895)</f>
        <v>0.21479233270204284</v>
      </c>
      <c r="AP164" s="2">
        <f>((AK164-AK$16)*100)/AK$16</f>
        <v>-14.301528657920446</v>
      </c>
      <c r="AR164" t="s">
        <v>118</v>
      </c>
      <c r="AT164" s="1">
        <f>((AO164-AO$16)*100)/AO$16</f>
        <v>-12.113825962743853</v>
      </c>
    </row>
    <row r="165" spans="1:46" x14ac:dyDescent="0.25">
      <c r="A165" s="29">
        <v>0.25730982000000002</v>
      </c>
      <c r="B165" s="30">
        <v>0.23929004000000001</v>
      </c>
      <c r="C165" s="29">
        <v>0.17584941000000001</v>
      </c>
      <c r="D165" s="29">
        <v>0.19372733</v>
      </c>
      <c r="E165" s="34">
        <v>0.21748482999999999</v>
      </c>
      <c r="F165" s="34">
        <v>0.20319068000000001</v>
      </c>
      <c r="G165" s="34">
        <v>0.21755026</v>
      </c>
      <c r="H165" s="34">
        <v>0.19288342</v>
      </c>
      <c r="I165" s="34">
        <v>6.4431004E-2</v>
      </c>
      <c r="J165" s="34">
        <v>3.9087522999999999E-2</v>
      </c>
      <c r="K165" s="34">
        <v>1.6441075000000001E-9</v>
      </c>
      <c r="L165" s="34">
        <v>6.6363999999999998E-3</v>
      </c>
      <c r="M165" s="34">
        <v>9.8846669999999998E-2</v>
      </c>
      <c r="N165" s="34">
        <v>0.19278796000000001</v>
      </c>
      <c r="O165" s="34">
        <v>0.25149549999999998</v>
      </c>
      <c r="P165" s="34">
        <v>0.23450509999999999</v>
      </c>
      <c r="Q165" s="34">
        <v>0.23442801999999999</v>
      </c>
      <c r="R165" s="34">
        <v>0.24509163</v>
      </c>
      <c r="S165" s="35" t="s">
        <v>193</v>
      </c>
      <c r="T165" s="35" t="s">
        <v>193</v>
      </c>
      <c r="U165" s="35" t="s">
        <v>193</v>
      </c>
      <c r="V165" s="35" t="s">
        <v>193</v>
      </c>
      <c r="W165" s="35">
        <v>0.19324273</v>
      </c>
      <c r="X165" s="35">
        <v>0.25736500000000001</v>
      </c>
      <c r="Y165" s="35">
        <v>0.24594385999999999</v>
      </c>
      <c r="Z165" s="35">
        <v>0.25397655000000002</v>
      </c>
      <c r="AA165" s="35">
        <v>0.24129534999999999</v>
      </c>
      <c r="AB165" s="35" t="s">
        <v>193</v>
      </c>
      <c r="AC165" s="36" t="s">
        <v>193</v>
      </c>
      <c r="AD165" s="29" t="s">
        <v>193</v>
      </c>
      <c r="AE165" s="29">
        <v>0.21044588</v>
      </c>
      <c r="AF165" s="29">
        <v>0.21576530999999999</v>
      </c>
      <c r="AG165" s="29">
        <v>0.21075938999999999</v>
      </c>
      <c r="AH165" s="29">
        <v>0.21894485999999999</v>
      </c>
      <c r="AI165" s="29">
        <v>0.22750587999999999</v>
      </c>
      <c r="AJ165" s="29">
        <v>0.24584447000000001</v>
      </c>
      <c r="AK165" s="3">
        <f t="shared" si="6"/>
        <v>0.19260982340152094</v>
      </c>
      <c r="AM165" t="s">
        <v>119</v>
      </c>
      <c r="AP165" s="2">
        <f>((AK165-AK$17)*100)/AK$17</f>
        <v>-15.404061414161431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0.25099215000000002</v>
      </c>
      <c r="B166" s="30">
        <v>0.2090853</v>
      </c>
      <c r="C166" s="29">
        <v>0.18305801999999999</v>
      </c>
      <c r="D166" s="29">
        <v>0.19143589</v>
      </c>
      <c r="E166" s="34">
        <v>0.17916092</v>
      </c>
      <c r="F166" s="34">
        <v>0.21218105000000001</v>
      </c>
      <c r="G166" s="34">
        <v>0.20763735</v>
      </c>
      <c r="H166" s="34">
        <v>0.19022607999999999</v>
      </c>
      <c r="I166" s="34">
        <v>0.15619395999999999</v>
      </c>
      <c r="J166" s="34">
        <v>0.16055605000000001</v>
      </c>
      <c r="K166" s="34">
        <v>0.17275472</v>
      </c>
      <c r="L166" s="34">
        <v>0.18469366000000001</v>
      </c>
      <c r="M166" s="34">
        <v>0.23429857000000001</v>
      </c>
      <c r="N166" s="34">
        <v>0.23181644000000001</v>
      </c>
      <c r="O166" s="34">
        <v>0.22843964</v>
      </c>
      <c r="P166" s="34">
        <v>0.23624621000000001</v>
      </c>
      <c r="Q166" s="34">
        <v>0.24386911</v>
      </c>
      <c r="R166" s="34">
        <v>0.23135963000000001</v>
      </c>
      <c r="S166" s="35" t="s">
        <v>193</v>
      </c>
      <c r="T166" s="35" t="s">
        <v>193</v>
      </c>
      <c r="U166" s="35" t="s">
        <v>193</v>
      </c>
      <c r="V166" s="35" t="s">
        <v>193</v>
      </c>
      <c r="W166" s="35">
        <v>0.25370314999999999</v>
      </c>
      <c r="X166" s="35">
        <v>0.22877194000000001</v>
      </c>
      <c r="Y166" s="35">
        <v>0.24302128000000001</v>
      </c>
      <c r="Z166" s="35">
        <v>0.2649186</v>
      </c>
      <c r="AA166" s="35">
        <v>0.26122728000000001</v>
      </c>
      <c r="AB166" s="35" t="s">
        <v>193</v>
      </c>
      <c r="AC166" s="36" t="s">
        <v>193</v>
      </c>
      <c r="AD166" s="29" t="s">
        <v>193</v>
      </c>
      <c r="AE166" s="29">
        <v>0.22838782999999999</v>
      </c>
      <c r="AF166" s="29">
        <v>0.21102960000000001</v>
      </c>
      <c r="AG166" s="29">
        <v>0.22348092</v>
      </c>
      <c r="AH166" s="29">
        <v>0.23918275999999999</v>
      </c>
      <c r="AI166" s="29">
        <v>0.24453257</v>
      </c>
      <c r="AJ166" s="29">
        <v>0.24138335999999999</v>
      </c>
      <c r="AK166" s="3">
        <f t="shared" si="6"/>
        <v>0.21874634620689654</v>
      </c>
      <c r="AM166" t="s">
        <v>120</v>
      </c>
      <c r="AP166" s="2">
        <f>((AK166-AK$18)*100)/AK$18</f>
        <v>-12.357193600276529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193</v>
      </c>
      <c r="B167" s="30" t="s">
        <v>193</v>
      </c>
      <c r="C167" s="29">
        <v>0.17030144999999999</v>
      </c>
      <c r="D167" s="29">
        <v>0.18853404000000001</v>
      </c>
      <c r="E167" s="34">
        <v>0.20951386</v>
      </c>
      <c r="F167" s="34">
        <v>0.19317361999999999</v>
      </c>
      <c r="G167" s="34">
        <v>0.21362923</v>
      </c>
      <c r="H167" s="34">
        <v>0.14977816999999999</v>
      </c>
      <c r="I167" s="34">
        <v>0.12686375</v>
      </c>
      <c r="J167" s="34">
        <v>0.12737803</v>
      </c>
      <c r="K167" s="34">
        <v>0.1331502</v>
      </c>
      <c r="L167" s="34">
        <v>0.13877718</v>
      </c>
      <c r="M167" s="34">
        <v>0.16835733</v>
      </c>
      <c r="N167" s="34">
        <v>0.20022172999999999</v>
      </c>
      <c r="O167" s="34">
        <v>0.24150733999999999</v>
      </c>
      <c r="P167" s="34">
        <v>0.22068134</v>
      </c>
      <c r="Q167" s="34">
        <v>0.23114134</v>
      </c>
      <c r="R167" s="34">
        <v>0.23519509999999999</v>
      </c>
      <c r="S167" s="35" t="s">
        <v>193</v>
      </c>
      <c r="T167" s="35" t="s">
        <v>193</v>
      </c>
      <c r="U167" s="35" t="s">
        <v>193</v>
      </c>
      <c r="V167" s="35">
        <v>0.1563184</v>
      </c>
      <c r="W167" s="35">
        <v>0.16680792999999999</v>
      </c>
      <c r="X167" s="35">
        <v>0.17138363000000001</v>
      </c>
      <c r="Y167" s="35">
        <v>0.24282843000000001</v>
      </c>
      <c r="Z167" s="35">
        <v>0.22111923</v>
      </c>
      <c r="AA167" s="35">
        <v>0.25045269999999997</v>
      </c>
      <c r="AB167" s="35" t="s">
        <v>193</v>
      </c>
      <c r="AC167" s="36" t="s">
        <v>193</v>
      </c>
      <c r="AD167" s="29" t="s">
        <v>193</v>
      </c>
      <c r="AE167" s="29">
        <v>0.22183997999999999</v>
      </c>
      <c r="AF167" s="29">
        <v>0.20658441999999999</v>
      </c>
      <c r="AG167" s="29">
        <v>0.23531756000000001</v>
      </c>
      <c r="AH167" s="29">
        <v>0.22773561</v>
      </c>
      <c r="AI167" s="29">
        <v>0.23670974</v>
      </c>
      <c r="AJ167" s="29">
        <v>0.24647139000000001</v>
      </c>
      <c r="AK167" s="3">
        <f t="shared" si="6"/>
        <v>0.19756331178571435</v>
      </c>
      <c r="AM167" t="s">
        <v>121</v>
      </c>
      <c r="AO167" s="2">
        <f>SUM(U182:W183)/6</f>
        <v>0.33202673999999993</v>
      </c>
      <c r="AP167" s="2">
        <f>((AK167-AK$19)*100)/AK$19</f>
        <v>-13.759119899544624</v>
      </c>
      <c r="AR167" t="s">
        <v>124</v>
      </c>
      <c r="AT167" s="1">
        <f>((AO167-AO$19)*100)/AO$19</f>
        <v>3.5339012230173017</v>
      </c>
    </row>
    <row r="168" spans="1:46" x14ac:dyDescent="0.25">
      <c r="A168" t="s">
        <v>193</v>
      </c>
      <c r="B168" s="37" t="s">
        <v>193</v>
      </c>
      <c r="C168" s="34">
        <v>0.19461503999999999</v>
      </c>
      <c r="D168" s="34">
        <v>0.18827666000000001</v>
      </c>
      <c r="E168" s="34">
        <v>0.18792163000000001</v>
      </c>
      <c r="F168" s="34">
        <v>0.21928344999999999</v>
      </c>
      <c r="G168" s="34">
        <v>0.18300232</v>
      </c>
      <c r="H168" s="34">
        <v>0.15896573999999999</v>
      </c>
      <c r="I168" s="34">
        <v>0.16964826</v>
      </c>
      <c r="J168" s="34">
        <v>0.18581364</v>
      </c>
      <c r="K168" s="34">
        <v>0.17859148999999999</v>
      </c>
      <c r="L168" s="34">
        <v>0.17075782</v>
      </c>
      <c r="M168" s="34">
        <v>0.18234997999999999</v>
      </c>
      <c r="N168" s="34">
        <v>0.20750650000000001</v>
      </c>
      <c r="O168" s="34">
        <v>0.24568356999999999</v>
      </c>
      <c r="P168" s="34">
        <v>0.21810254000000001</v>
      </c>
      <c r="Q168" s="34">
        <v>0.22432885</v>
      </c>
      <c r="R168" s="34">
        <v>0.22324595</v>
      </c>
      <c r="S168" s="35" t="s">
        <v>193</v>
      </c>
      <c r="T168" s="35" t="s">
        <v>193</v>
      </c>
      <c r="U168" s="35" t="s">
        <v>193</v>
      </c>
      <c r="V168" s="35">
        <v>0.21905069999999999</v>
      </c>
      <c r="W168" s="35">
        <v>0.19088067</v>
      </c>
      <c r="X168" s="35">
        <v>0.20106916</v>
      </c>
      <c r="Y168" s="35">
        <v>0.23847213</v>
      </c>
      <c r="Z168" s="35">
        <v>0.2174615</v>
      </c>
      <c r="AA168" s="35">
        <v>0.25918930000000001</v>
      </c>
      <c r="AB168" s="35" t="s">
        <v>193</v>
      </c>
      <c r="AC168" s="36" t="s">
        <v>193</v>
      </c>
      <c r="AD168" s="29" t="s">
        <v>193</v>
      </c>
      <c r="AE168" s="29">
        <v>0.25245993999999999</v>
      </c>
      <c r="AF168" s="29">
        <v>0.22451124</v>
      </c>
      <c r="AG168" s="29">
        <v>0.2063837</v>
      </c>
      <c r="AH168" s="29">
        <v>0.20417869999999999</v>
      </c>
      <c r="AI168" s="29">
        <v>0.20954236000000001</v>
      </c>
      <c r="AJ168" s="29">
        <v>0.22564076</v>
      </c>
      <c r="AK168" s="3">
        <f t="shared" si="6"/>
        <v>0.20667619999999998</v>
      </c>
      <c r="AP168" s="2">
        <f>((AK168-AK$20)*100)/AK$20</f>
        <v>-12.325115232361116</v>
      </c>
    </row>
    <row r="169" spans="1:46" x14ac:dyDescent="0.25">
      <c r="A169" t="s">
        <v>193</v>
      </c>
      <c r="B169" s="37">
        <v>0.19120653000000001</v>
      </c>
      <c r="C169" s="34">
        <v>0.1913514</v>
      </c>
      <c r="D169" s="34">
        <v>0.19318726999999999</v>
      </c>
      <c r="E169" s="34">
        <v>0.17627776000000001</v>
      </c>
      <c r="F169" s="34">
        <v>0.17115583000000001</v>
      </c>
      <c r="G169" s="34">
        <v>0.19179263999999999</v>
      </c>
      <c r="H169" s="34">
        <v>0.21779154000000001</v>
      </c>
      <c r="I169" s="34">
        <v>0.21652769999999999</v>
      </c>
      <c r="J169" s="34">
        <v>0.21789228999999999</v>
      </c>
      <c r="K169" s="34">
        <v>0.22318189999999999</v>
      </c>
      <c r="L169" s="34">
        <v>0.22821975</v>
      </c>
      <c r="M169" s="34">
        <v>0.22762370000000001</v>
      </c>
      <c r="N169" s="34">
        <v>0.22510193000000001</v>
      </c>
      <c r="O169" s="34">
        <v>0.22136397999999999</v>
      </c>
      <c r="P169" s="34">
        <v>0.22126037000000001</v>
      </c>
      <c r="Q169" s="34">
        <v>0.22006661999999999</v>
      </c>
      <c r="R169" s="34">
        <v>0.22302150000000001</v>
      </c>
      <c r="S169" s="35" t="s">
        <v>193</v>
      </c>
      <c r="T169" s="35" t="s">
        <v>193</v>
      </c>
      <c r="U169" s="35">
        <v>0.19766201</v>
      </c>
      <c r="V169" s="35">
        <v>0.23810896000000001</v>
      </c>
      <c r="W169" s="35">
        <v>0.21976451999999999</v>
      </c>
      <c r="X169" s="35">
        <v>0.22053296999999999</v>
      </c>
      <c r="Y169" s="35">
        <v>0.21706378000000001</v>
      </c>
      <c r="Z169" s="35">
        <v>0.24236179999999999</v>
      </c>
      <c r="AA169" s="35">
        <v>0.22861867999999999</v>
      </c>
      <c r="AB169" s="35" t="s">
        <v>193</v>
      </c>
      <c r="AC169" s="36" t="s">
        <v>193</v>
      </c>
      <c r="AD169" s="29" t="s">
        <v>193</v>
      </c>
      <c r="AE169" s="29">
        <v>0.22863653</v>
      </c>
      <c r="AF169" s="29">
        <v>0.21220644999999999</v>
      </c>
      <c r="AG169" s="29">
        <v>0.21121538000000001</v>
      </c>
      <c r="AH169" s="29">
        <v>0.22515175000000001</v>
      </c>
      <c r="AI169" s="29">
        <v>0.21856523999999999</v>
      </c>
      <c r="AJ169" s="29">
        <v>0.23869644000000001</v>
      </c>
      <c r="AK169" s="3">
        <f t="shared" si="6"/>
        <v>0.21518690733333337</v>
      </c>
      <c r="AO169" s="49"/>
      <c r="AP169" s="2">
        <f>((AK169-AK$21)*100)/AK$21</f>
        <v>-9.9584881561685794</v>
      </c>
    </row>
    <row r="170" spans="1:46" x14ac:dyDescent="0.25">
      <c r="A170" t="s">
        <v>193</v>
      </c>
      <c r="B170" s="37">
        <v>0.18802485999999999</v>
      </c>
      <c r="C170" s="34">
        <v>6.9319569999999997E-2</v>
      </c>
      <c r="D170" s="34">
        <v>6.6408330000000002E-2</v>
      </c>
      <c r="E170" s="34">
        <v>4.8279250000000003E-3</v>
      </c>
      <c r="F170" s="34">
        <v>7.6702415999999995E-2</v>
      </c>
      <c r="G170" s="34">
        <v>0.1262711</v>
      </c>
      <c r="H170" s="34">
        <v>0.16861624</v>
      </c>
      <c r="I170" s="34">
        <v>0.22655194000000001</v>
      </c>
      <c r="J170" s="34">
        <v>0.23691942999999999</v>
      </c>
      <c r="K170" s="34">
        <v>0.22568071000000001</v>
      </c>
      <c r="L170" s="34">
        <v>0.22763022999999999</v>
      </c>
      <c r="M170" s="34">
        <v>0.22998913000000001</v>
      </c>
      <c r="N170" s="34">
        <v>0.22881128000000001</v>
      </c>
      <c r="O170" s="34">
        <v>0.23109594</v>
      </c>
      <c r="P170" s="34">
        <v>0.23382752000000001</v>
      </c>
      <c r="Q170" s="34">
        <v>0.26557586</v>
      </c>
      <c r="R170" s="34">
        <v>0.26398011999999998</v>
      </c>
      <c r="S170" s="35" t="s">
        <v>193</v>
      </c>
      <c r="T170" s="35" t="s">
        <v>193</v>
      </c>
      <c r="U170" s="35">
        <v>0.22529194999999999</v>
      </c>
      <c r="V170" s="35">
        <v>0.25031199999999998</v>
      </c>
      <c r="W170" s="35">
        <v>0.23767005999999999</v>
      </c>
      <c r="X170" s="35">
        <v>0.23839846000000001</v>
      </c>
      <c r="Y170" s="35">
        <v>0.2322563</v>
      </c>
      <c r="Z170" s="35" t="s">
        <v>193</v>
      </c>
      <c r="AA170" s="35" t="s">
        <v>193</v>
      </c>
      <c r="AB170" s="35" t="s">
        <v>193</v>
      </c>
      <c r="AC170" s="36" t="s">
        <v>193</v>
      </c>
      <c r="AD170" s="29" t="s">
        <v>193</v>
      </c>
      <c r="AE170" s="29" t="s">
        <v>193</v>
      </c>
      <c r="AF170" s="29">
        <v>0.23353252999999999</v>
      </c>
      <c r="AG170" s="29">
        <v>0.22307970999999999</v>
      </c>
      <c r="AH170" s="29">
        <v>0.2359839</v>
      </c>
      <c r="AI170" s="29">
        <v>0.23681690999999999</v>
      </c>
      <c r="AJ170" s="29">
        <v>0.20409640000000001</v>
      </c>
      <c r="AK170" s="3">
        <f t="shared" si="6"/>
        <v>0.19954336374074078</v>
      </c>
      <c r="AP170" s="2">
        <f>((AK170-AK$22)*100)/AK$22</f>
        <v>-11.671688038526032</v>
      </c>
    </row>
    <row r="171" spans="1:46" x14ac:dyDescent="0.25">
      <c r="A171" t="s">
        <v>193</v>
      </c>
      <c r="B171" s="37">
        <v>0.14138783999999999</v>
      </c>
      <c r="C171" s="34">
        <v>5.2461945999999997E-10</v>
      </c>
      <c r="D171" s="34">
        <v>2.7707283999999999E-2</v>
      </c>
      <c r="E171" s="34">
        <v>1.9854292999999999E-10</v>
      </c>
      <c r="F171" s="34">
        <v>3.1852657000000001E-10</v>
      </c>
      <c r="G171" s="34">
        <v>4.6147215999999998E-2</v>
      </c>
      <c r="H171" s="34">
        <v>4.5093775000000003E-2</v>
      </c>
      <c r="I171" s="34">
        <v>7.6380409999999996E-2</v>
      </c>
      <c r="J171" s="34">
        <v>0.10455183</v>
      </c>
      <c r="K171" s="34">
        <v>0.15933070999999999</v>
      </c>
      <c r="L171" s="34">
        <v>0.17009874999999999</v>
      </c>
      <c r="M171" s="34">
        <v>0.21179196</v>
      </c>
      <c r="N171" s="34">
        <v>0.25927207000000002</v>
      </c>
      <c r="O171" s="34">
        <v>0.24467613999999999</v>
      </c>
      <c r="P171" s="34">
        <v>0.21795110000000001</v>
      </c>
      <c r="Q171" s="34">
        <v>0.23529533999999999</v>
      </c>
      <c r="R171" s="34">
        <v>0.24372235</v>
      </c>
      <c r="S171" s="35" t="s">
        <v>193</v>
      </c>
      <c r="T171" s="35">
        <v>0.23219381</v>
      </c>
      <c r="U171" s="35">
        <v>0.21994504000000001</v>
      </c>
      <c r="V171" s="35">
        <v>0.16562502000000001</v>
      </c>
      <c r="W171" s="35">
        <v>0.1789818</v>
      </c>
      <c r="X171" s="35">
        <v>0.16734333000000001</v>
      </c>
      <c r="Y171" s="35">
        <v>0.110474855</v>
      </c>
      <c r="Z171" s="35" t="s">
        <v>193</v>
      </c>
      <c r="AA171" s="35" t="s">
        <v>193</v>
      </c>
      <c r="AB171" s="35" t="s">
        <v>193</v>
      </c>
      <c r="AC171" s="36" t="s">
        <v>193</v>
      </c>
      <c r="AD171" s="29" t="s">
        <v>193</v>
      </c>
      <c r="AE171" s="29" t="s">
        <v>193</v>
      </c>
      <c r="AF171" s="29">
        <v>0.25556891999999998</v>
      </c>
      <c r="AG171" s="29">
        <v>0.23494140999999999</v>
      </c>
      <c r="AH171" s="29">
        <v>0.22885496999999999</v>
      </c>
      <c r="AI171" s="29">
        <v>0.23373193</v>
      </c>
      <c r="AJ171" s="29">
        <v>0.21953112</v>
      </c>
      <c r="AK171" s="3">
        <f t="shared" si="6"/>
        <v>0.15823567789434603</v>
      </c>
      <c r="AP171" s="2">
        <f>((AK171-AK$23)*100)/AK$23</f>
        <v>-18.299298764773329</v>
      </c>
    </row>
    <row r="172" spans="1:46" x14ac:dyDescent="0.25">
      <c r="A172" t="s">
        <v>193</v>
      </c>
      <c r="B172" s="37">
        <v>0.21478520000000001</v>
      </c>
      <c r="C172" s="34">
        <v>8.3915789999999997E-3</v>
      </c>
      <c r="D172" s="34">
        <v>4.8767295999999998E-10</v>
      </c>
      <c r="E172" s="34">
        <v>1.6734597000000001E-10</v>
      </c>
      <c r="F172" s="34">
        <v>2.1158467E-10</v>
      </c>
      <c r="G172" s="34">
        <v>8.4440126999999997E-10</v>
      </c>
      <c r="H172" s="34">
        <v>3.9902974000000001E-2</v>
      </c>
      <c r="I172" s="34">
        <v>6.6359386000000006E-2</v>
      </c>
      <c r="J172" s="34">
        <v>9.5219880000000007E-2</v>
      </c>
      <c r="K172" s="34">
        <v>0.11292397999999999</v>
      </c>
      <c r="L172" s="34">
        <v>0.12659590000000001</v>
      </c>
      <c r="M172" s="34">
        <v>0.16148546</v>
      </c>
      <c r="N172" s="34">
        <v>0.17304861999999999</v>
      </c>
      <c r="O172" s="34">
        <v>0.18869697999999999</v>
      </c>
      <c r="P172" s="34">
        <v>0.2186805</v>
      </c>
      <c r="Q172" s="34">
        <v>0.25749235999999998</v>
      </c>
      <c r="R172" s="34" t="s">
        <v>193</v>
      </c>
      <c r="S172" s="35">
        <v>0.24981761999999999</v>
      </c>
      <c r="T172" s="35">
        <v>0.16793506999999999</v>
      </c>
      <c r="U172" s="35">
        <v>8.3438924999999997E-2</v>
      </c>
      <c r="V172" s="35">
        <v>9.2954986000000003E-2</v>
      </c>
      <c r="W172" s="35">
        <v>9.4769590000000001E-2</v>
      </c>
      <c r="X172" s="35">
        <v>0.10364384</v>
      </c>
      <c r="Y172" s="35">
        <v>3.2414067999999997E-2</v>
      </c>
      <c r="Z172" s="35" t="s">
        <v>193</v>
      </c>
      <c r="AA172" s="35" t="s">
        <v>193</v>
      </c>
      <c r="AB172" s="35" t="s">
        <v>193</v>
      </c>
      <c r="AC172" s="36" t="s">
        <v>193</v>
      </c>
      <c r="AD172" s="29" t="s">
        <v>193</v>
      </c>
      <c r="AE172" s="29" t="s">
        <v>193</v>
      </c>
      <c r="AF172" s="29">
        <v>0.25666493000000001</v>
      </c>
      <c r="AG172" s="29">
        <v>0.23849691000000001</v>
      </c>
      <c r="AH172" s="29">
        <v>0.25650751999999999</v>
      </c>
      <c r="AI172" s="29">
        <v>0.25131442999999998</v>
      </c>
      <c r="AJ172" s="29">
        <v>0.24154690000000001</v>
      </c>
      <c r="AK172" s="3">
        <f t="shared" si="6"/>
        <v>0.13332455748967872</v>
      </c>
      <c r="AP172" s="2">
        <f>((AK172-AK$24)*100)/AK$24</f>
        <v>-24.929327203373361</v>
      </c>
    </row>
    <row r="173" spans="1:46" x14ac:dyDescent="0.25">
      <c r="A173" t="s">
        <v>193</v>
      </c>
      <c r="B173" s="37">
        <v>0.22023413</v>
      </c>
      <c r="C173" s="34">
        <v>0.12918830000000001</v>
      </c>
      <c r="D173" s="34">
        <v>3.0395103999999999E-2</v>
      </c>
      <c r="E173" s="34">
        <v>4.9649330000000003E-10</v>
      </c>
      <c r="F173" s="34">
        <v>9.7691539999999995E-10</v>
      </c>
      <c r="G173" s="34">
        <v>1.0817674E-5</v>
      </c>
      <c r="H173" s="34">
        <v>3.2013702999999998E-2</v>
      </c>
      <c r="I173" s="34">
        <v>5.6686121999999999E-2</v>
      </c>
      <c r="J173" s="34">
        <v>6.0446866000000002E-2</v>
      </c>
      <c r="K173" s="34">
        <v>6.1932479999999998E-2</v>
      </c>
      <c r="L173" s="34">
        <v>8.5947990000000002E-2</v>
      </c>
      <c r="M173" s="34">
        <v>0.11565186</v>
      </c>
      <c r="N173" s="34">
        <v>0.13233107</v>
      </c>
      <c r="O173" s="34">
        <v>0.14800440000000001</v>
      </c>
      <c r="P173" s="38">
        <v>0.23177988999999999</v>
      </c>
      <c r="Q173" s="38" t="s">
        <v>193</v>
      </c>
      <c r="R173" s="38">
        <v>0.25783318</v>
      </c>
      <c r="S173" s="35">
        <v>0.15163018</v>
      </c>
      <c r="T173" s="35">
        <v>9.5481455000000007E-2</v>
      </c>
      <c r="U173" s="35">
        <v>5.8219369999999999E-2</v>
      </c>
      <c r="V173" s="35">
        <v>6.2976489999999996E-2</v>
      </c>
      <c r="W173" s="35">
        <v>6.8337980000000006E-2</v>
      </c>
      <c r="X173" s="35">
        <v>5.5686627000000002E-2</v>
      </c>
      <c r="Y173" s="35">
        <v>6.4677999999999999E-2</v>
      </c>
      <c r="Z173" s="35" t="s">
        <v>193</v>
      </c>
      <c r="AA173" s="35" t="s">
        <v>193</v>
      </c>
      <c r="AB173" s="35" t="s">
        <v>193</v>
      </c>
      <c r="AC173" s="36" t="s">
        <v>193</v>
      </c>
      <c r="AD173" s="29" t="s">
        <v>193</v>
      </c>
      <c r="AE173" s="29" t="s">
        <v>193</v>
      </c>
      <c r="AF173" s="29">
        <v>0.26078600000000002</v>
      </c>
      <c r="AG173" s="29">
        <v>0.24455075000000001</v>
      </c>
      <c r="AH173" s="29" t="s">
        <v>193</v>
      </c>
      <c r="AI173" s="29">
        <v>0.25508500000000001</v>
      </c>
      <c r="AJ173" s="29">
        <v>0.24919078</v>
      </c>
      <c r="AK173" s="3">
        <f t="shared" si="6"/>
        <v>0.11589179800545958</v>
      </c>
      <c r="AP173" s="2">
        <f>((AK173-AK$25)*100)/AK$25</f>
        <v>-26.638159708305196</v>
      </c>
    </row>
    <row r="174" spans="1:46" x14ac:dyDescent="0.25">
      <c r="A174" t="s">
        <v>193</v>
      </c>
      <c r="B174" s="37">
        <v>0.21808632</v>
      </c>
      <c r="C174" s="34">
        <v>0.17877455</v>
      </c>
      <c r="D174" s="34">
        <v>6.9833439999999997E-2</v>
      </c>
      <c r="E174" s="34">
        <v>2.5903780000000001E-9</v>
      </c>
      <c r="F174" s="34">
        <v>1.2780349000000001E-9</v>
      </c>
      <c r="G174" s="34">
        <v>2.8113376E-9</v>
      </c>
      <c r="H174" s="34">
        <v>4.3376843000000002E-3</v>
      </c>
      <c r="I174" s="34">
        <v>3.5786516999999997E-2</v>
      </c>
      <c r="J174" s="34">
        <v>2.9679016999999999E-2</v>
      </c>
      <c r="K174" s="34">
        <v>3.1295734999999998E-2</v>
      </c>
      <c r="L174" s="34">
        <v>5.2786964999999998E-2</v>
      </c>
      <c r="M174" s="34">
        <v>6.2786900000000007E-2</v>
      </c>
      <c r="N174" s="34">
        <v>5.1110240000000001E-2</v>
      </c>
      <c r="O174" s="34">
        <v>9.1626769999999996E-2</v>
      </c>
      <c r="P174" s="38" t="s">
        <v>193</v>
      </c>
      <c r="Q174" s="38">
        <v>0.24983421</v>
      </c>
      <c r="R174" s="38">
        <v>0.24085562999999999</v>
      </c>
      <c r="S174" s="35">
        <v>0.21859165999999999</v>
      </c>
      <c r="T174" s="35">
        <v>0.11256073</v>
      </c>
      <c r="U174" s="35">
        <v>4.8311439999999997E-2</v>
      </c>
      <c r="V174" s="35">
        <v>4.5832045000000002E-2</v>
      </c>
      <c r="W174" s="35">
        <v>6.0852860000000002E-2</v>
      </c>
      <c r="X174" s="35">
        <v>5.7171925999999998E-2</v>
      </c>
      <c r="Y174" s="35">
        <v>0.1055155</v>
      </c>
      <c r="Z174" s="35" t="s">
        <v>193</v>
      </c>
      <c r="AA174" s="35" t="s">
        <v>193</v>
      </c>
      <c r="AB174" s="35" t="s">
        <v>193</v>
      </c>
      <c r="AC174" s="36" t="s">
        <v>193</v>
      </c>
      <c r="AD174" s="29" t="s">
        <v>193</v>
      </c>
      <c r="AE174" s="29" t="s">
        <v>193</v>
      </c>
      <c r="AF174" s="29">
        <v>0.28077000000000002</v>
      </c>
      <c r="AG174" s="29">
        <v>0.25623037999999998</v>
      </c>
      <c r="AH174" s="29" t="s">
        <v>193</v>
      </c>
      <c r="AI174" s="29" t="s">
        <v>193</v>
      </c>
      <c r="AJ174" s="29" t="s">
        <v>193</v>
      </c>
      <c r="AK174" s="3">
        <f t="shared" si="6"/>
        <v>0.10010522103919003</v>
      </c>
      <c r="AP174" s="2">
        <f>((AK174-AK$26)*100)/AK$26</f>
        <v>-27.067543277764585</v>
      </c>
    </row>
    <row r="175" spans="1:46" x14ac:dyDescent="0.25">
      <c r="A175" t="s">
        <v>193</v>
      </c>
      <c r="B175" s="37" t="s">
        <v>193</v>
      </c>
      <c r="C175" s="34">
        <v>0.21838711</v>
      </c>
      <c r="D175" s="34">
        <v>8.1647819999999996E-2</v>
      </c>
      <c r="E175" s="34">
        <v>3.0022843999999998E-9</v>
      </c>
      <c r="F175" s="34">
        <v>1.1651025E-9</v>
      </c>
      <c r="G175" s="34">
        <v>4.8396539999999997E-3</v>
      </c>
      <c r="H175" s="34">
        <v>3.0122261000000001E-2</v>
      </c>
      <c r="I175" s="34">
        <v>4.3762017E-2</v>
      </c>
      <c r="J175" s="34">
        <v>4.6391929999999998E-2</v>
      </c>
      <c r="K175" s="34">
        <v>4.1719859999999998E-2</v>
      </c>
      <c r="L175" s="34">
        <v>5.3650669999999998E-2</v>
      </c>
      <c r="M175" s="34">
        <v>4.2228248000000003E-2</v>
      </c>
      <c r="N175" s="34">
        <v>3.2501840000000001E-3</v>
      </c>
      <c r="O175" s="34">
        <v>7.9846310000000004E-2</v>
      </c>
      <c r="P175" s="38" t="s">
        <v>193</v>
      </c>
      <c r="Q175" s="38">
        <v>0.24979931</v>
      </c>
      <c r="R175" s="38">
        <v>0.2388198</v>
      </c>
      <c r="S175" s="35">
        <v>0.20700294999999999</v>
      </c>
      <c r="T175" s="35">
        <v>0.1011541</v>
      </c>
      <c r="U175" s="35">
        <v>4.8861942999999998E-2</v>
      </c>
      <c r="V175" s="35">
        <v>6.5280309999999994E-2</v>
      </c>
      <c r="W175" s="35">
        <v>9.1568775000000005E-2</v>
      </c>
      <c r="X175" s="35">
        <v>8.1286274000000006E-2</v>
      </c>
      <c r="Y175" s="35">
        <v>0.14424933000000001</v>
      </c>
      <c r="Z175" s="35" t="s">
        <v>193</v>
      </c>
      <c r="AA175" s="35" t="s">
        <v>193</v>
      </c>
      <c r="AB175" s="35" t="s">
        <v>193</v>
      </c>
      <c r="AC175" s="36" t="s">
        <v>193</v>
      </c>
      <c r="AD175" s="29" t="s">
        <v>193</v>
      </c>
      <c r="AE175" s="29" t="s">
        <v>193</v>
      </c>
      <c r="AF175" s="29">
        <v>0.24320647000000001</v>
      </c>
      <c r="AG175" s="29">
        <v>0.26627588000000002</v>
      </c>
      <c r="AH175" s="29" t="s">
        <v>193</v>
      </c>
      <c r="AI175" s="29" t="s">
        <v>193</v>
      </c>
      <c r="AJ175" s="29" t="s">
        <v>193</v>
      </c>
      <c r="AK175" s="3">
        <f t="shared" si="6"/>
        <v>9.9306300423641122E-2</v>
      </c>
      <c r="AP175" s="2">
        <f>((AK175-AK$27)*100)/AK$27</f>
        <v>-28.239527896440681</v>
      </c>
    </row>
    <row r="176" spans="1:46" x14ac:dyDescent="0.25">
      <c r="A176" t="s">
        <v>193</v>
      </c>
      <c r="B176" s="37" t="s">
        <v>193</v>
      </c>
      <c r="C176" s="34">
        <v>0.25491697000000002</v>
      </c>
      <c r="D176" s="34">
        <v>0.13205706</v>
      </c>
      <c r="E176" s="34">
        <v>1.8486931999999999E-9</v>
      </c>
      <c r="F176" s="34">
        <v>1.3481734E-10</v>
      </c>
      <c r="G176" s="34">
        <v>1.2389316000000001E-10</v>
      </c>
      <c r="H176" s="34">
        <v>3.3844225000000002E-10</v>
      </c>
      <c r="I176" s="34">
        <v>1.1250068E-2</v>
      </c>
      <c r="J176" s="34">
        <v>3.6832370000000003E-2</v>
      </c>
      <c r="K176" s="34">
        <v>4.9595960000000001E-2</v>
      </c>
      <c r="L176" s="34">
        <v>6.7999505000000002E-2</v>
      </c>
      <c r="M176" s="34">
        <v>6.5290699999999993E-2</v>
      </c>
      <c r="N176" s="34">
        <v>6.3366930000000002E-2</v>
      </c>
      <c r="O176" s="34">
        <v>0.13421552</v>
      </c>
      <c r="P176" s="38" t="s">
        <v>193</v>
      </c>
      <c r="Q176" s="38">
        <v>0.26076159999999998</v>
      </c>
      <c r="R176" s="38">
        <v>0.25476682</v>
      </c>
      <c r="S176" s="35">
        <v>0.2420602</v>
      </c>
      <c r="T176" s="35">
        <v>7.1441956000000001E-2</v>
      </c>
      <c r="U176" s="35">
        <v>4.5657054000000002E-2</v>
      </c>
      <c r="V176" s="35">
        <v>6.869248E-2</v>
      </c>
      <c r="W176" s="35">
        <v>0.11938401999999999</v>
      </c>
      <c r="X176" s="35">
        <v>0.11311214999999999</v>
      </c>
      <c r="Y176" s="35">
        <v>9.8758899999999997E-2</v>
      </c>
      <c r="Z176" s="35" t="s">
        <v>193</v>
      </c>
      <c r="AA176" s="35" t="s">
        <v>193</v>
      </c>
      <c r="AB176" s="35" t="s">
        <v>193</v>
      </c>
      <c r="AC176" s="36" t="s">
        <v>193</v>
      </c>
      <c r="AD176" s="29" t="s">
        <v>193</v>
      </c>
      <c r="AE176" s="29" t="s">
        <v>193</v>
      </c>
      <c r="AF176" s="29" t="s">
        <v>193</v>
      </c>
      <c r="AG176" s="29" t="s">
        <v>193</v>
      </c>
      <c r="AH176" s="29" t="s">
        <v>193</v>
      </c>
      <c r="AI176" s="29" t="s">
        <v>193</v>
      </c>
      <c r="AJ176" s="29" t="s">
        <v>193</v>
      </c>
      <c r="AK176" s="3">
        <f t="shared" si="6"/>
        <v>9.5007284792993016E-2</v>
      </c>
      <c r="AP176" s="2">
        <f>((AK176-AK$28)*100)/AK$28</f>
        <v>-27.98330968975166</v>
      </c>
    </row>
    <row r="177" spans="1:42" x14ac:dyDescent="0.25">
      <c r="A177" s="32" t="s">
        <v>193</v>
      </c>
      <c r="B177" s="39" t="s">
        <v>193</v>
      </c>
      <c r="C177" s="32">
        <v>0.28604489999999999</v>
      </c>
      <c r="D177" s="32">
        <v>0.23509298000000001</v>
      </c>
      <c r="E177" s="32">
        <v>0.22185360000000001</v>
      </c>
      <c r="F177" s="32">
        <v>0.23040501999999999</v>
      </c>
      <c r="G177" s="32">
        <v>0.24385153000000001</v>
      </c>
      <c r="H177" s="32">
        <v>0.25413790000000003</v>
      </c>
      <c r="I177" s="32">
        <v>0.22812352</v>
      </c>
      <c r="J177" s="32">
        <v>0.18382244</v>
      </c>
      <c r="K177" s="32">
        <v>0.11910271</v>
      </c>
      <c r="L177" s="32">
        <v>7.2153590000000004E-2</v>
      </c>
      <c r="M177" s="32">
        <v>9.5867015E-2</v>
      </c>
      <c r="N177" s="32">
        <v>0.15638414</v>
      </c>
      <c r="O177" s="32">
        <v>0.22033908999999999</v>
      </c>
      <c r="P177" s="32" t="s">
        <v>193</v>
      </c>
      <c r="Q177" s="32" t="s">
        <v>193</v>
      </c>
      <c r="R177" s="32" t="s">
        <v>193</v>
      </c>
      <c r="S177" s="33">
        <v>0.26824062999999998</v>
      </c>
      <c r="T177" s="33">
        <v>0.23433072999999999</v>
      </c>
      <c r="U177" s="33">
        <v>0.24305299999999999</v>
      </c>
      <c r="V177" s="33">
        <v>0.15541995</v>
      </c>
      <c r="W177" s="33">
        <v>8.4421924999999995E-2</v>
      </c>
      <c r="X177" s="33">
        <v>0.16058601</v>
      </c>
      <c r="Y177" s="33">
        <v>0.11100326000000001</v>
      </c>
      <c r="Z177" s="33" t="s">
        <v>193</v>
      </c>
      <c r="AA177" s="40" t="s">
        <v>193</v>
      </c>
      <c r="AB177" s="40">
        <v>6.3529786000000005E-11</v>
      </c>
      <c r="AC177" s="40">
        <v>2.0914353999999999E-10</v>
      </c>
      <c r="AD177" s="40" t="s">
        <v>193</v>
      </c>
      <c r="AE177" s="40" t="s">
        <v>193</v>
      </c>
      <c r="AF177" s="40" t="s">
        <v>193</v>
      </c>
      <c r="AG177" s="40" t="s">
        <v>193</v>
      </c>
      <c r="AH177" s="40" t="s">
        <v>193</v>
      </c>
      <c r="AI177" s="40" t="s">
        <v>193</v>
      </c>
      <c r="AJ177" s="40" t="s">
        <v>193</v>
      </c>
      <c r="AK177" s="3">
        <f t="shared" si="6"/>
        <v>0.17291972455784879</v>
      </c>
      <c r="AP177" s="2">
        <f>((AK177-AK$29)*100)/AK$29</f>
        <v>-20.641248022146129</v>
      </c>
    </row>
    <row r="178" spans="1:42" x14ac:dyDescent="0.25">
      <c r="A178" s="31" t="s">
        <v>193</v>
      </c>
      <c r="B178" s="41" t="s">
        <v>193</v>
      </c>
      <c r="C178" s="31" t="s">
        <v>193</v>
      </c>
      <c r="D178" s="31">
        <v>0.27070534000000002</v>
      </c>
      <c r="E178" s="31">
        <v>0.26925843999999999</v>
      </c>
      <c r="F178" s="31">
        <v>0.27509036999999997</v>
      </c>
      <c r="G178" s="31">
        <v>0.27718002000000003</v>
      </c>
      <c r="H178" s="31">
        <v>0.28839603000000003</v>
      </c>
      <c r="I178" s="31">
        <v>0.29611018</v>
      </c>
      <c r="J178" s="31">
        <v>0.30093172000000001</v>
      </c>
      <c r="K178" s="31">
        <v>0.29625738000000001</v>
      </c>
      <c r="L178" s="31">
        <v>0.30882063999999998</v>
      </c>
      <c r="M178" s="31">
        <v>0.24092403000000001</v>
      </c>
      <c r="N178" s="31">
        <v>0.21796352999999999</v>
      </c>
      <c r="O178" s="31" t="s">
        <v>193</v>
      </c>
      <c r="P178" s="31" t="s">
        <v>193</v>
      </c>
      <c r="Q178" s="31" t="s">
        <v>193</v>
      </c>
      <c r="R178" s="31" t="s">
        <v>193</v>
      </c>
      <c r="S178" s="33">
        <v>0.30202760000000001</v>
      </c>
      <c r="T178" s="33">
        <v>0.29132627999999999</v>
      </c>
      <c r="U178" s="33">
        <v>0.28336707</v>
      </c>
      <c r="V178" s="33">
        <v>0.28966150000000002</v>
      </c>
      <c r="W178" s="33">
        <v>0.29165809999999998</v>
      </c>
      <c r="X178" s="33">
        <v>0.24473739999999999</v>
      </c>
      <c r="Y178" s="33">
        <v>0.21175487000000001</v>
      </c>
      <c r="Z178" s="33">
        <v>0.1162086</v>
      </c>
      <c r="AA178" s="40">
        <v>1.8987055999999999E-2</v>
      </c>
      <c r="AB178" s="40">
        <v>4.4171838000000002E-10</v>
      </c>
      <c r="AC178" s="40">
        <v>3.4949643E-10</v>
      </c>
      <c r="AD178" s="40">
        <v>7.4642264999999996E-11</v>
      </c>
      <c r="AE178" s="40" t="s">
        <v>193</v>
      </c>
      <c r="AF178" s="40" t="s">
        <v>193</v>
      </c>
      <c r="AG178" s="40" t="s">
        <v>193</v>
      </c>
      <c r="AH178" s="40" t="s">
        <v>193</v>
      </c>
      <c r="AI178" s="40" t="s">
        <v>193</v>
      </c>
      <c r="AJ178" s="40" t="s">
        <v>193</v>
      </c>
      <c r="AK178" s="3">
        <f t="shared" si="6"/>
        <v>0.2213637459506895</v>
      </c>
      <c r="AP178" s="2">
        <f>((AK178-AK$30)*100)/AK$30</f>
        <v>-18.103207503032046</v>
      </c>
    </row>
    <row r="179" spans="1:42" x14ac:dyDescent="0.25">
      <c r="A179" s="31" t="s">
        <v>193</v>
      </c>
      <c r="B179" s="41" t="s">
        <v>193</v>
      </c>
      <c r="C179" s="31" t="s">
        <v>193</v>
      </c>
      <c r="D179" s="31">
        <v>0.31850152999999998</v>
      </c>
      <c r="E179" s="31">
        <v>0.29498920000000001</v>
      </c>
      <c r="F179" s="31">
        <v>0.29959743999999999</v>
      </c>
      <c r="G179" s="31">
        <v>0.30137797999999999</v>
      </c>
      <c r="H179" s="31">
        <v>0.30587247000000001</v>
      </c>
      <c r="I179" s="31">
        <v>0.31427863</v>
      </c>
      <c r="J179" s="31">
        <v>0.32247993000000003</v>
      </c>
      <c r="K179" s="31">
        <v>0.33060685000000001</v>
      </c>
      <c r="L179" s="31">
        <v>0.33023439999999998</v>
      </c>
      <c r="M179" s="31">
        <v>0.33069524</v>
      </c>
      <c r="N179" s="31">
        <v>0.25262206999999998</v>
      </c>
      <c r="O179" s="31" t="s">
        <v>193</v>
      </c>
      <c r="P179" s="31" t="s">
        <v>193</v>
      </c>
      <c r="Q179" s="31" t="s">
        <v>193</v>
      </c>
      <c r="R179" s="31" t="s">
        <v>193</v>
      </c>
      <c r="S179" s="33">
        <v>0.3260673</v>
      </c>
      <c r="T179" s="33">
        <v>0.31686985000000001</v>
      </c>
      <c r="U179" s="33">
        <v>0.31244962999999998</v>
      </c>
      <c r="V179" s="33">
        <v>0.31030210000000003</v>
      </c>
      <c r="W179" s="33">
        <v>0.32083812</v>
      </c>
      <c r="X179" s="33">
        <v>0.32300726000000002</v>
      </c>
      <c r="Y179" s="33">
        <v>0.28354331999999999</v>
      </c>
      <c r="Z179" s="33" t="s">
        <v>193</v>
      </c>
      <c r="AA179" s="40">
        <v>1.7984686E-7</v>
      </c>
      <c r="AB179" s="40">
        <v>8.4041939999999999E-10</v>
      </c>
      <c r="AC179" s="40" t="s">
        <v>193</v>
      </c>
      <c r="AD179" s="40" t="s">
        <v>193</v>
      </c>
      <c r="AE179" s="40" t="s">
        <v>193</v>
      </c>
      <c r="AF179" s="40" t="s">
        <v>193</v>
      </c>
      <c r="AG179" s="40" t="s">
        <v>193</v>
      </c>
      <c r="AH179" s="40" t="s">
        <v>193</v>
      </c>
      <c r="AI179" s="40" t="s">
        <v>193</v>
      </c>
      <c r="AJ179" s="40" t="s">
        <v>193</v>
      </c>
      <c r="AK179" s="3">
        <f t="shared" ref="AK179:AK185" si="7">AVERAGE(A179:AJ179)</f>
        <v>0.27971667503436398</v>
      </c>
      <c r="AP179" s="2">
        <f>((AK179-AK$31)*100)/AK$31</f>
        <v>-14.226351041324477</v>
      </c>
    </row>
    <row r="180" spans="1:42" x14ac:dyDescent="0.25">
      <c r="A180" s="31" t="s">
        <v>193</v>
      </c>
      <c r="B180" s="41" t="s">
        <v>193</v>
      </c>
      <c r="C180" s="31" t="s">
        <v>193</v>
      </c>
      <c r="D180" s="31">
        <v>0.33630929999999998</v>
      </c>
      <c r="E180" s="31">
        <v>0.32780757999999999</v>
      </c>
      <c r="F180" s="31">
        <v>0.32555213999999999</v>
      </c>
      <c r="G180" s="31">
        <v>0.3278703</v>
      </c>
      <c r="H180" s="31">
        <v>0.33110245999999999</v>
      </c>
      <c r="I180" s="31">
        <v>0.33367163</v>
      </c>
      <c r="J180" s="31">
        <v>0.33802915</v>
      </c>
      <c r="K180" s="31">
        <v>0.34433162</v>
      </c>
      <c r="L180" s="31">
        <v>0.34998024</v>
      </c>
      <c r="M180" s="31">
        <v>0.34707104999999999</v>
      </c>
      <c r="N180" s="31">
        <v>0.28551294999999999</v>
      </c>
      <c r="O180" s="31" t="s">
        <v>193</v>
      </c>
      <c r="P180" s="31" t="s">
        <v>193</v>
      </c>
      <c r="Q180" s="31" t="s">
        <v>193</v>
      </c>
      <c r="R180" s="31" t="s">
        <v>193</v>
      </c>
      <c r="S180" s="33" t="s">
        <v>193</v>
      </c>
      <c r="T180" s="33">
        <v>0.34807349999999998</v>
      </c>
      <c r="U180" s="33">
        <v>0.33551782000000002</v>
      </c>
      <c r="V180" s="33">
        <v>0.33465983999999999</v>
      </c>
      <c r="W180" s="33">
        <v>0.33805916000000003</v>
      </c>
      <c r="X180" s="33">
        <v>0.34378785000000001</v>
      </c>
      <c r="Y180" s="33">
        <v>0.33330484999999999</v>
      </c>
      <c r="Z180" s="33">
        <v>0.30746109999999999</v>
      </c>
      <c r="AA180" s="40" t="s">
        <v>193</v>
      </c>
      <c r="AB180" s="40" t="s">
        <v>193</v>
      </c>
      <c r="AC180" s="40" t="s">
        <v>193</v>
      </c>
      <c r="AD180" s="40" t="s">
        <v>193</v>
      </c>
      <c r="AE180" s="40" t="s">
        <v>193</v>
      </c>
      <c r="AF180" s="40" t="s">
        <v>193</v>
      </c>
      <c r="AG180" s="40" t="s">
        <v>193</v>
      </c>
      <c r="AH180" s="40" t="s">
        <v>193</v>
      </c>
      <c r="AI180" s="40" t="s">
        <v>193</v>
      </c>
      <c r="AJ180" s="40" t="s">
        <v>193</v>
      </c>
      <c r="AK180" s="3">
        <f t="shared" si="7"/>
        <v>0.33267236333333333</v>
      </c>
      <c r="AP180" s="2">
        <f>((AK180-AK$32)*100)/AK$32</f>
        <v>-10.765914070113716</v>
      </c>
    </row>
    <row r="181" spans="1:42" x14ac:dyDescent="0.25">
      <c r="A181" s="31" t="s">
        <v>193</v>
      </c>
      <c r="B181" s="41" t="s">
        <v>193</v>
      </c>
      <c r="C181" s="31" t="s">
        <v>193</v>
      </c>
      <c r="D181" s="31" t="s">
        <v>193</v>
      </c>
      <c r="E181" s="31">
        <v>0.35780447999999998</v>
      </c>
      <c r="F181" s="31">
        <v>0.35609930000000001</v>
      </c>
      <c r="G181" s="31">
        <v>0.35588604000000001</v>
      </c>
      <c r="H181" s="31">
        <v>0.35496452000000001</v>
      </c>
      <c r="I181" s="31">
        <v>0.35812283</v>
      </c>
      <c r="J181" s="31">
        <v>0.3557169</v>
      </c>
      <c r="K181" s="31">
        <v>0.35861622999999998</v>
      </c>
      <c r="L181" s="31">
        <v>0.36102888</v>
      </c>
      <c r="M181" s="31">
        <v>0.36888304</v>
      </c>
      <c r="N181" s="31">
        <v>0.27370741999999998</v>
      </c>
      <c r="O181" s="31" t="s">
        <v>193</v>
      </c>
      <c r="P181" s="31" t="s">
        <v>193</v>
      </c>
      <c r="Q181" s="31" t="s">
        <v>193</v>
      </c>
      <c r="R181" s="31" t="s">
        <v>193</v>
      </c>
      <c r="S181" s="33" t="s">
        <v>193</v>
      </c>
      <c r="T181" s="33" t="s">
        <v>193</v>
      </c>
      <c r="U181" s="33">
        <v>0.35842564999999998</v>
      </c>
      <c r="V181" s="33">
        <v>0.35234781999999998</v>
      </c>
      <c r="W181" s="33">
        <v>0.34536338</v>
      </c>
      <c r="X181" s="33">
        <v>0.34511152</v>
      </c>
      <c r="Y181" s="33">
        <v>0.33239013000000001</v>
      </c>
      <c r="Z181" s="33">
        <v>0.28627629999999998</v>
      </c>
      <c r="AA181" s="40" t="s">
        <v>193</v>
      </c>
      <c r="AB181" s="40" t="s">
        <v>193</v>
      </c>
      <c r="AC181" s="40" t="s">
        <v>193</v>
      </c>
      <c r="AD181" s="40" t="s">
        <v>193</v>
      </c>
      <c r="AE181" s="40" t="s">
        <v>193</v>
      </c>
      <c r="AF181" s="40" t="s">
        <v>193</v>
      </c>
      <c r="AG181" s="40" t="s">
        <v>193</v>
      </c>
      <c r="AH181" s="40" t="s">
        <v>193</v>
      </c>
      <c r="AI181" s="40" t="s">
        <v>193</v>
      </c>
      <c r="AJ181" s="40" t="s">
        <v>193</v>
      </c>
      <c r="AK181" s="3">
        <f t="shared" si="7"/>
        <v>0.34504652750000003</v>
      </c>
      <c r="AP181" s="2">
        <f>((AK181-AK$33)*100)/AK$33</f>
        <v>-9.6447647554421216</v>
      </c>
    </row>
    <row r="182" spans="1:42" x14ac:dyDescent="0.25">
      <c r="A182" s="27" t="s">
        <v>193</v>
      </c>
      <c r="B182" s="28" t="s">
        <v>193</v>
      </c>
      <c r="C182" s="27" t="s">
        <v>193</v>
      </c>
      <c r="D182" s="27" t="s">
        <v>193</v>
      </c>
      <c r="E182" s="27">
        <v>0.40406989999999998</v>
      </c>
      <c r="F182" s="27">
        <v>0.40127572</v>
      </c>
      <c r="G182" s="27">
        <v>0.39412406</v>
      </c>
      <c r="H182" s="27">
        <v>0.37916157</v>
      </c>
      <c r="I182" s="27">
        <v>0.39099289999999998</v>
      </c>
      <c r="J182" s="27">
        <v>0.39887794999999998</v>
      </c>
      <c r="K182" s="27">
        <v>0.37789001999999999</v>
      </c>
      <c r="L182" s="27">
        <v>0.3670832</v>
      </c>
      <c r="M182" s="27">
        <v>0.26812472999999998</v>
      </c>
      <c r="N182" s="27" t="s">
        <v>193</v>
      </c>
      <c r="O182" s="27" t="s">
        <v>193</v>
      </c>
      <c r="P182" s="27" t="s">
        <v>193</v>
      </c>
      <c r="Q182" s="27" t="s">
        <v>193</v>
      </c>
      <c r="R182" s="27" t="s">
        <v>193</v>
      </c>
      <c r="S182" s="27" t="s">
        <v>193</v>
      </c>
      <c r="T182" s="27" t="s">
        <v>193</v>
      </c>
      <c r="U182" s="27">
        <v>0.34037392999999999</v>
      </c>
      <c r="V182" s="27">
        <v>0.34788089999999999</v>
      </c>
      <c r="W182" s="27">
        <v>0.33071852000000002</v>
      </c>
      <c r="X182" s="27">
        <v>0.32187747999999999</v>
      </c>
      <c r="Y182" s="27">
        <v>0.32769945</v>
      </c>
      <c r="Z182" s="27" t="s">
        <v>193</v>
      </c>
      <c r="AA182" s="27" t="s">
        <v>193</v>
      </c>
      <c r="AB182" s="27" t="s">
        <v>193</v>
      </c>
      <c r="AC182" s="27" t="s">
        <v>193</v>
      </c>
      <c r="AD182" s="27" t="s">
        <v>193</v>
      </c>
      <c r="AE182" s="27" t="s">
        <v>193</v>
      </c>
      <c r="AF182" s="27" t="s">
        <v>193</v>
      </c>
      <c r="AG182" s="27" t="s">
        <v>193</v>
      </c>
      <c r="AH182" s="27" t="s">
        <v>193</v>
      </c>
      <c r="AI182" s="27" t="s">
        <v>193</v>
      </c>
      <c r="AJ182" s="27" t="s">
        <v>193</v>
      </c>
      <c r="AK182" s="3">
        <f t="shared" si="7"/>
        <v>0.36072502357142866</v>
      </c>
      <c r="AP182" s="2">
        <f>((AK182-AK$34)*100)/AK$34</f>
        <v>-7.7723832538684468</v>
      </c>
    </row>
    <row r="183" spans="1:42" x14ac:dyDescent="0.25">
      <c r="A183" s="27" t="s">
        <v>193</v>
      </c>
      <c r="B183" s="28" t="s">
        <v>193</v>
      </c>
      <c r="C183" s="27" t="s">
        <v>193</v>
      </c>
      <c r="D183" s="27" t="s">
        <v>193</v>
      </c>
      <c r="E183" s="27" t="s">
        <v>193</v>
      </c>
      <c r="F183" s="27" t="s">
        <v>193</v>
      </c>
      <c r="G183" s="27">
        <v>0.28270072000000002</v>
      </c>
      <c r="H183" s="27">
        <v>0.27814633</v>
      </c>
      <c r="I183" s="27">
        <v>0.28911713</v>
      </c>
      <c r="J183" s="27">
        <v>0.3983778</v>
      </c>
      <c r="K183" s="27">
        <v>0.26160565000000002</v>
      </c>
      <c r="L183" s="27">
        <v>0.19979796</v>
      </c>
      <c r="M183" s="27" t="s">
        <v>193</v>
      </c>
      <c r="N183" s="27" t="s">
        <v>193</v>
      </c>
      <c r="O183" s="27" t="s">
        <v>193</v>
      </c>
      <c r="P183" s="27" t="s">
        <v>193</v>
      </c>
      <c r="Q183" s="27" t="s">
        <v>193</v>
      </c>
      <c r="R183" s="27" t="s">
        <v>193</v>
      </c>
      <c r="S183" s="27" t="s">
        <v>193</v>
      </c>
      <c r="T183" s="27" t="s">
        <v>193</v>
      </c>
      <c r="U183" s="27">
        <v>0.34275215999999997</v>
      </c>
      <c r="V183" s="27">
        <v>0.32918545999999999</v>
      </c>
      <c r="W183" s="27">
        <v>0.30124947000000002</v>
      </c>
      <c r="X183" s="27">
        <v>0.35652267999999998</v>
      </c>
      <c r="Y183" s="27">
        <v>0.24853898999999999</v>
      </c>
      <c r="Z183" s="27">
        <v>0.28795113999999999</v>
      </c>
      <c r="AA183" s="27" t="s">
        <v>193</v>
      </c>
      <c r="AB183" s="27" t="s">
        <v>193</v>
      </c>
      <c r="AC183" s="27" t="s">
        <v>193</v>
      </c>
      <c r="AD183" s="27" t="s">
        <v>193</v>
      </c>
      <c r="AE183" s="27" t="s">
        <v>193</v>
      </c>
      <c r="AF183" s="27" t="s">
        <v>193</v>
      </c>
      <c r="AG183" s="27" t="s">
        <v>193</v>
      </c>
      <c r="AH183" s="27" t="s">
        <v>193</v>
      </c>
      <c r="AI183" s="27" t="s">
        <v>193</v>
      </c>
      <c r="AJ183" s="27" t="s">
        <v>193</v>
      </c>
      <c r="AK183" s="3">
        <f t="shared" si="7"/>
        <v>0.29799545750000006</v>
      </c>
      <c r="AP183" s="2">
        <f>((AK183-AK$35)*100)/AK$35</f>
        <v>-1.4251103032202037</v>
      </c>
    </row>
    <row r="184" spans="1:42" x14ac:dyDescent="0.25">
      <c r="A184" s="25" t="s">
        <v>193</v>
      </c>
      <c r="B184" s="26" t="s">
        <v>193</v>
      </c>
      <c r="C184" s="25" t="s">
        <v>193</v>
      </c>
      <c r="D184" s="25" t="s">
        <v>193</v>
      </c>
      <c r="E184" s="25" t="s">
        <v>193</v>
      </c>
      <c r="F184" s="25" t="s">
        <v>193</v>
      </c>
      <c r="G184" s="25" t="s">
        <v>193</v>
      </c>
      <c r="H184" s="25" t="s">
        <v>193</v>
      </c>
      <c r="I184" s="25" t="s">
        <v>193</v>
      </c>
      <c r="J184" s="25">
        <v>0.17917843</v>
      </c>
      <c r="K184" s="25" t="s">
        <v>193</v>
      </c>
      <c r="L184" s="25" t="s">
        <v>193</v>
      </c>
      <c r="M184" s="25" t="s">
        <v>193</v>
      </c>
      <c r="N184" s="25" t="s">
        <v>193</v>
      </c>
      <c r="O184" s="25" t="s">
        <v>193</v>
      </c>
      <c r="P184" s="25" t="s">
        <v>193</v>
      </c>
      <c r="Q184" s="25" t="s">
        <v>193</v>
      </c>
      <c r="R184" s="25" t="s">
        <v>193</v>
      </c>
      <c r="S184" s="25" t="s">
        <v>193</v>
      </c>
      <c r="T184" s="25">
        <v>0.21753818</v>
      </c>
      <c r="U184" s="25">
        <v>0.22456321000000001</v>
      </c>
      <c r="V184" s="25" t="s">
        <v>193</v>
      </c>
      <c r="W184" s="25" t="s">
        <v>193</v>
      </c>
      <c r="X184" s="25">
        <v>1.1547198000000001E-9</v>
      </c>
      <c r="Y184" s="25">
        <v>8.3185679999999998E-2</v>
      </c>
      <c r="Z184" s="25">
        <v>0.13678053000000001</v>
      </c>
      <c r="AA184" s="25">
        <v>0.10017924</v>
      </c>
      <c r="AB184" s="25">
        <v>0.14140095999999999</v>
      </c>
      <c r="AC184" s="25" t="s">
        <v>193</v>
      </c>
      <c r="AD184" s="25" t="s">
        <v>193</v>
      </c>
      <c r="AE184" s="25" t="s">
        <v>193</v>
      </c>
      <c r="AF184" s="25" t="s">
        <v>193</v>
      </c>
      <c r="AG184" s="25" t="s">
        <v>193</v>
      </c>
      <c r="AH184" s="25" t="s">
        <v>193</v>
      </c>
      <c r="AI184" s="25" t="s">
        <v>193</v>
      </c>
      <c r="AJ184" s="25" t="s">
        <v>193</v>
      </c>
      <c r="AK184" s="3">
        <f t="shared" si="7"/>
        <v>0.13535327889433998</v>
      </c>
      <c r="AP184" s="22">
        <f>((AK184-AK$36)*100)/AK$36</f>
        <v>-33.065109994997016</v>
      </c>
    </row>
    <row r="185" spans="1:42" x14ac:dyDescent="0.25">
      <c r="A185" s="25">
        <v>5.2060800000000003E-9</v>
      </c>
      <c r="B185" s="26">
        <v>1.0509494E-8</v>
      </c>
      <c r="C185" s="25">
        <v>9.5231019999999997E-9</v>
      </c>
      <c r="D185" s="25">
        <v>9.2255680000000006E-9</v>
      </c>
      <c r="E185" s="25">
        <v>5.5689834999999998E-9</v>
      </c>
      <c r="F185" s="25">
        <v>6.5497504999999998E-9</v>
      </c>
      <c r="G185" s="25">
        <v>5.703413E-9</v>
      </c>
      <c r="H185" s="25">
        <v>5.3306612000000003E-9</v>
      </c>
      <c r="I185" s="25">
        <v>5.2056700000000003E-9</v>
      </c>
      <c r="J185" s="25">
        <v>5.7001451999999997E-9</v>
      </c>
      <c r="K185" s="25">
        <v>4.5254060000000004E-9</v>
      </c>
      <c r="L185" s="25">
        <v>4.5128155000000004E-9</v>
      </c>
      <c r="M185" s="25">
        <v>4.0682159999999998E-9</v>
      </c>
      <c r="N185" s="25">
        <v>3.2384448000000001E-9</v>
      </c>
      <c r="O185" s="25">
        <v>6.7243999999999997E-9</v>
      </c>
      <c r="P185" s="25">
        <v>1.5467727999999999E-8</v>
      </c>
      <c r="Q185" s="25">
        <v>2.2433666E-8</v>
      </c>
      <c r="R185" s="25">
        <v>1.0185499E-8</v>
      </c>
      <c r="S185" s="25">
        <v>2.1342098000000002E-8</v>
      </c>
      <c r="T185" s="25">
        <v>2.8848202E-8</v>
      </c>
      <c r="U185" s="25" t="s">
        <v>193</v>
      </c>
      <c r="V185" s="25" t="s">
        <v>193</v>
      </c>
      <c r="W185" s="25" t="s">
        <v>193</v>
      </c>
      <c r="X185" s="25" t="s">
        <v>193</v>
      </c>
      <c r="Y185" s="25">
        <v>1.6682036E-9</v>
      </c>
      <c r="Z185" s="25">
        <v>1.2270587E-8</v>
      </c>
      <c r="AA185" s="25">
        <v>1.3726793E-8</v>
      </c>
      <c r="AB185" s="25">
        <v>7.5582356000000002E-8</v>
      </c>
      <c r="AC185" s="25">
        <v>2.9506884E-8</v>
      </c>
      <c r="AD185" s="25">
        <v>3.4311250000000002E-8</v>
      </c>
      <c r="AE185" s="25">
        <v>1.9792052E-8</v>
      </c>
      <c r="AF185" s="25">
        <v>1.0705388E-8</v>
      </c>
      <c r="AG185" s="25">
        <v>6.9666552999999998E-9</v>
      </c>
      <c r="AH185" s="25">
        <v>8.7935399999999998E-9</v>
      </c>
      <c r="AI185" s="25">
        <v>8.1085309999999994E-9</v>
      </c>
      <c r="AJ185" s="25">
        <v>4.7036313000000002E-9</v>
      </c>
      <c r="AK185" s="3">
        <f t="shared" si="7"/>
        <v>1.3000162934374999E-8</v>
      </c>
      <c r="AP185" s="22">
        <f>((AK185-AK$37)*100)/AK$37</f>
        <v>-99.999574502620177</v>
      </c>
    </row>
    <row r="186" spans="1:42" x14ac:dyDescent="0.25">
      <c r="AK186" s="17">
        <f>SUM(A150:AJ183)/867</f>
        <v>0.22175100923431848</v>
      </c>
      <c r="AP186" s="23">
        <f>((AK186-AK$38)*100)/AK$38</f>
        <v>-1.1453433156889909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  <pageSetup paperSize="9"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0C5AB-9BD7-4EA0-95BE-FDF51508A7A9}">
  <dimension ref="A1:BF169"/>
  <sheetViews>
    <sheetView topLeftCell="T1" zoomScale="48" zoomScaleNormal="48" workbookViewId="0">
      <selection activeCell="AO39" sqref="AO39:AO57"/>
    </sheetView>
  </sheetViews>
  <sheetFormatPr defaultRowHeight="15" x14ac:dyDescent="0.25"/>
  <cols>
    <col min="1" max="1" width="16.140625" customWidth="1"/>
    <col min="2" max="2" width="7.85546875" customWidth="1"/>
    <col min="11" max="11" width="19.7109375" customWidth="1"/>
    <col min="12" max="12" width="22.42578125" customWidth="1"/>
    <col min="13" max="13" width="21.5703125" customWidth="1"/>
    <col min="14" max="14" width="22.85546875" customWidth="1"/>
    <col min="15" max="15" width="20.140625" customWidth="1"/>
    <col min="16" max="16" width="20.42578125" customWidth="1"/>
    <col min="17" max="17" width="21.140625" customWidth="1"/>
    <col min="18" max="18" width="21.7109375" customWidth="1"/>
    <col min="19" max="19" width="20.85546875" customWidth="1"/>
    <col min="20" max="20" width="20.42578125" customWidth="1"/>
    <col min="21" max="21" width="23" customWidth="1"/>
    <col min="22" max="22" width="21.7109375" customWidth="1"/>
    <col min="23" max="23" width="21.42578125" customWidth="1"/>
    <col min="24" max="24" width="22.140625" customWidth="1"/>
    <col min="25" max="25" width="22.28515625" customWidth="1"/>
    <col min="26" max="26" width="23.42578125" customWidth="1"/>
    <col min="27" max="27" width="21.28515625" customWidth="1"/>
    <col min="28" max="28" width="20.7109375" customWidth="1"/>
    <col min="29" max="29" width="22.5703125" customWidth="1"/>
    <col min="30" max="30" width="23" customWidth="1"/>
    <col min="31" max="31" width="19.7109375" customWidth="1"/>
    <col min="32" max="32" width="18.5703125" customWidth="1"/>
    <col min="33" max="33" width="21.28515625" customWidth="1"/>
    <col min="34" max="34" width="20.28515625" customWidth="1"/>
    <col min="35" max="35" width="19.28515625" customWidth="1"/>
    <col min="36" max="36" width="19.7109375" customWidth="1"/>
    <col min="37" max="37" width="22.42578125" customWidth="1"/>
    <col min="38" max="38" width="20.42578125" customWidth="1"/>
    <col min="39" max="39" width="20.140625" customWidth="1"/>
    <col min="40" max="40" width="19.7109375" customWidth="1"/>
    <col min="41" max="41" width="12" style="2" customWidth="1"/>
    <col min="42" max="42" width="22.140625" customWidth="1"/>
    <col min="43" max="43" width="21.7109375" customWidth="1"/>
    <col min="44" max="44" width="17.42578125" customWidth="1"/>
    <col min="45" max="45" width="21.5703125" customWidth="1"/>
    <col min="46" max="46" width="22.7109375" customWidth="1"/>
    <col min="47" max="47" width="20.140625" customWidth="1"/>
    <col min="48" max="48" width="20.42578125" customWidth="1"/>
    <col min="49" max="49" width="20.140625" customWidth="1"/>
    <col min="50" max="50" width="20.28515625" customWidth="1"/>
    <col min="51" max="51" width="15.5703125" customWidth="1"/>
    <col min="52" max="52" width="14.7109375" customWidth="1"/>
    <col min="53" max="53" width="17.7109375" customWidth="1"/>
    <col min="54" max="54" width="17" customWidth="1"/>
    <col min="55" max="58" width="10" bestFit="1" customWidth="1"/>
  </cols>
  <sheetData>
    <row r="1" spans="1:58" s="46" customFormat="1" ht="30" x14ac:dyDescent="0.25">
      <c r="A1" s="46" t="s">
        <v>132</v>
      </c>
      <c r="B1" s="46" t="s">
        <v>131</v>
      </c>
      <c r="C1" s="46" t="s">
        <v>175</v>
      </c>
      <c r="D1" s="46" t="s">
        <v>176</v>
      </c>
      <c r="E1" s="46" t="s">
        <v>4</v>
      </c>
      <c r="F1" s="46" t="s">
        <v>5</v>
      </c>
      <c r="G1" s="46" t="s">
        <v>177</v>
      </c>
      <c r="H1" s="46" t="s">
        <v>178</v>
      </c>
      <c r="I1" s="46" t="s">
        <v>9</v>
      </c>
      <c r="J1" s="46" t="s">
        <v>10</v>
      </c>
      <c r="K1" s="46" t="s">
        <v>133</v>
      </c>
      <c r="L1" s="46" t="s">
        <v>134</v>
      </c>
      <c r="M1" s="46" t="s">
        <v>89</v>
      </c>
      <c r="N1" s="46" t="s">
        <v>90</v>
      </c>
      <c r="O1" s="46" t="s">
        <v>135</v>
      </c>
      <c r="P1" s="46" t="s">
        <v>136</v>
      </c>
      <c r="Q1" s="46" t="s">
        <v>34</v>
      </c>
      <c r="R1" s="46" t="s">
        <v>35</v>
      </c>
      <c r="S1" s="46" t="s">
        <v>137</v>
      </c>
      <c r="T1" s="46" t="s">
        <v>138</v>
      </c>
      <c r="U1" s="46" t="s">
        <v>39</v>
      </c>
      <c r="V1" s="46" t="s">
        <v>40</v>
      </c>
      <c r="W1" s="46" t="s">
        <v>139</v>
      </c>
      <c r="X1" s="46" t="s">
        <v>140</v>
      </c>
      <c r="Y1" s="46" t="s">
        <v>44</v>
      </c>
      <c r="Z1" s="46" t="s">
        <v>45</v>
      </c>
      <c r="AA1" s="46" t="s">
        <v>141</v>
      </c>
      <c r="AB1" s="46" t="s">
        <v>142</v>
      </c>
      <c r="AC1" s="46" t="s">
        <v>143</v>
      </c>
      <c r="AD1" s="46" t="s">
        <v>144</v>
      </c>
      <c r="AE1" s="46" t="s">
        <v>145</v>
      </c>
      <c r="AF1" s="46" t="s">
        <v>146</v>
      </c>
      <c r="AG1" s="46" t="s">
        <v>59</v>
      </c>
      <c r="AH1" s="46" t="s">
        <v>60</v>
      </c>
      <c r="AI1" s="46" t="s">
        <v>147</v>
      </c>
      <c r="AJ1" s="46" t="s">
        <v>148</v>
      </c>
      <c r="AK1" s="46" t="s">
        <v>64</v>
      </c>
      <c r="AL1" s="46" t="s">
        <v>65</v>
      </c>
      <c r="AM1" s="46" t="s">
        <v>149</v>
      </c>
      <c r="AN1" s="46" t="s">
        <v>150</v>
      </c>
      <c r="AO1" s="2"/>
      <c r="AP1" s="46" t="s">
        <v>70</v>
      </c>
      <c r="AQ1" s="46" t="s">
        <v>151</v>
      </c>
      <c r="AR1" s="46" t="s">
        <v>152</v>
      </c>
      <c r="AS1" s="46" t="s">
        <v>153</v>
      </c>
      <c r="AT1" s="46" t="s">
        <v>154</v>
      </c>
      <c r="AU1" s="46" t="s">
        <v>159</v>
      </c>
      <c r="AV1" s="46" t="s">
        <v>160</v>
      </c>
      <c r="AW1" s="46" t="s">
        <v>74</v>
      </c>
      <c r="AX1" s="46" t="s">
        <v>75</v>
      </c>
      <c r="AY1" s="46" t="s">
        <v>155</v>
      </c>
      <c r="AZ1" s="46" t="s">
        <v>156</v>
      </c>
      <c r="BA1" s="46" t="s">
        <v>157</v>
      </c>
      <c r="BB1" s="46" t="s">
        <v>158</v>
      </c>
      <c r="BC1" t="s">
        <v>201</v>
      </c>
      <c r="BD1" t="s">
        <v>202</v>
      </c>
      <c r="BE1" t="s">
        <v>203</v>
      </c>
      <c r="BF1" t="s">
        <v>204</v>
      </c>
    </row>
    <row r="2" spans="1:58" x14ac:dyDescent="0.25">
      <c r="A2" s="6" t="s">
        <v>162</v>
      </c>
      <c r="B2">
        <v>2</v>
      </c>
      <c r="C2" s="1" cm="1">
        <f t="array" ref="C2:C17">Fe!AT41:AT56</f>
        <v>-1.6645197423690548</v>
      </c>
      <c r="D2" s="1" cm="1">
        <f t="array" ref="D2:D17">Fe!AT78:AT93</f>
        <v>-3.9798375805096247</v>
      </c>
      <c r="E2" s="1" cm="1">
        <f t="array" ref="E2:E17">Fe!AT115:AT130</f>
        <v>-2.2391486978437736</v>
      </c>
      <c r="F2" s="1" cm="1">
        <f t="array" ref="F2:F17">Fe!AT152:AT167</f>
        <v>-4.5847101652198097</v>
      </c>
      <c r="G2" s="1" cm="1">
        <f t="array" ref="G2:G17">'PO4'!AT41:AT56</f>
        <v>-2.3914785367141409</v>
      </c>
      <c r="H2" s="1" cm="1">
        <f t="array" ref="H2:H17">'PO4'!AT78:AT93</f>
        <v>-5.312259400306405</v>
      </c>
      <c r="I2" s="1" cm="1">
        <f t="array" ref="I2:I17">'PO4'!AT115:AT130</f>
        <v>-2.9465524774916148</v>
      </c>
      <c r="J2" s="1" cm="1">
        <f t="array" ref="J2:J17">'PO4'!AT152:AT167</f>
        <v>-6.7445317499681376</v>
      </c>
      <c r="K2" s="1" cm="1">
        <f t="array" ref="K2:K17">picophyto1!AT41:AT56</f>
        <v>15.70392509939788</v>
      </c>
      <c r="L2" s="1" cm="1">
        <f t="array" ref="L2:L17">picophyto1!AT78:AT93</f>
        <v>12.342631821964774</v>
      </c>
      <c r="M2" s="1" cm="1">
        <f t="array" ref="M2:M17">picophyto1!AT115:AT130</f>
        <v>9.3672794536366162</v>
      </c>
      <c r="N2" s="1" cm="1">
        <f t="array" ref="N2:N17">picophyto1!AT152:AT167</f>
        <v>28.797119112064081</v>
      </c>
      <c r="O2" s="1" cm="1">
        <f t="array" ref="O2:O17">picophyto!AT41:AT56</f>
        <v>10.94602883530969</v>
      </c>
      <c r="P2" s="1" cm="1">
        <f t="array" ref="P2:P17">picophyto!AT78:AT93</f>
        <v>1.5793294548520116</v>
      </c>
      <c r="Q2" s="1" cm="1">
        <f t="array" ref="Q2:Q17">picophyto!AT115:AT130</f>
        <v>4.6737293323229876</v>
      </c>
      <c r="R2" s="1" cm="1">
        <f t="array" ref="R2:R17">picophyto!AT152:AT167</f>
        <v>13.502563122712187</v>
      </c>
      <c r="S2" s="1" cm="1">
        <f t="array" ref="S2:S17">nanophyto!AT41:AT56</f>
        <v>-1.9939921423842282</v>
      </c>
      <c r="T2" s="1" cm="1">
        <f t="array" ref="T2:T17">nanophyto!AT78:AT93</f>
        <v>3.1645517681750674</v>
      </c>
      <c r="U2" s="1" cm="1">
        <f t="array" ref="U2:U17">nanophyto!AT115:AT130</f>
        <v>-2.1240323569902757</v>
      </c>
      <c r="V2" s="1" cm="1">
        <f t="array" ref="V2:V17">nanophyto!AT152:AT167</f>
        <v>-0.39605934778585383</v>
      </c>
      <c r="W2" s="1" cm="1">
        <f t="array" ref="W2:W17">microphyto!AT41:AT56</f>
        <v>26.186576291298476</v>
      </c>
      <c r="X2" s="1" cm="1">
        <f t="array" ref="X2:X17">microphyto!AT78:AT93</f>
        <v>9.662990356910468</v>
      </c>
      <c r="Y2" s="1" cm="1">
        <f t="array" ref="Y2:Y17">microphyto!AT115:AT130</f>
        <v>12.991725608377697</v>
      </c>
      <c r="Z2" s="1" cm="1">
        <f t="array" ref="Z2:Z17">microphyto!AT152:AT167</f>
        <v>31.614086049630025</v>
      </c>
      <c r="AA2" s="1" cm="1">
        <f t="array" ref="AA2:AA17">total_phyto!AT41:AT56</f>
        <v>0.6871816106529004</v>
      </c>
      <c r="AB2" s="1" cm="1">
        <f t="array" ref="AB2:AB17">total_phyto!AT78:AT93</f>
        <v>3.5152079477768696</v>
      </c>
      <c r="AC2" s="1" cm="1">
        <f t="array" ref="AC2:AC17">total_phyto!AT115:AT130</f>
        <v>-0.69426237659257295</v>
      </c>
      <c r="AD2" s="1" cm="1">
        <f t="array" ref="AD2:AD17">total_phyto!AT152:AT167</f>
        <v>2.6026210629533786</v>
      </c>
      <c r="AE2" s="1" cm="1">
        <f t="array" ref="AE2:AE17">nanozoo!AT41:AT56</f>
        <v>3.5596803391967669</v>
      </c>
      <c r="AF2" s="1" cm="1">
        <f t="array" ref="AF2:AF17">nanozoo!AT78:AT93</f>
        <v>1.7518747511194803</v>
      </c>
      <c r="AG2" s="1" cm="1">
        <f t="array" ref="AG2:AG17">nanozoo!AT115:AT130</f>
        <v>6.6375782191859845</v>
      </c>
      <c r="AH2" s="1" cm="1">
        <f t="array" ref="AH2:AH17">nanozoo!AT152:AT167</f>
        <v>-0.20334381184308978</v>
      </c>
      <c r="AI2" s="1" cm="1">
        <f t="array" ref="AI2:AI17">microzoo!AT41:AT56</f>
        <v>13.118699538562629</v>
      </c>
      <c r="AJ2" s="1" cm="1">
        <f t="array" ref="AJ2:AJ17">microzoo!AT78:AT93</f>
        <v>0.36141576612289356</v>
      </c>
      <c r="AK2" s="1" cm="1">
        <f t="array" ref="AK2:AK17">microzoo!AT115:AT130</f>
        <v>4.4600570864464713</v>
      </c>
      <c r="AL2" s="1" cm="1">
        <f t="array" ref="AL2:AL17">microzoo!AT152:AT167</f>
        <v>13.335113836315879</v>
      </c>
      <c r="AM2" s="1" cm="1">
        <f t="array" ref="AM2:AM17">mesozoo!AT41:AT56</f>
        <v>27.225784054881775</v>
      </c>
      <c r="AN2" s="1" cm="1">
        <f t="array" ref="AN2:AN17">mesozoo!AT78:AT93</f>
        <v>8.959211757169566</v>
      </c>
      <c r="AO2" s="5"/>
      <c r="AP2" s="1" cm="1">
        <f t="array" ref="AP2:AP17">mesozoo!AT152:AT167</f>
        <v>38.027569250278404</v>
      </c>
      <c r="AQ2" s="1" cm="1">
        <f t="array" ref="AQ2:AQ17">total_zoo!AT41:AT56</f>
        <v>8.2411947257028562</v>
      </c>
      <c r="AR2" s="1" cm="1">
        <f t="array" ref="AR2:AR17">total_zoo!AT78:AT93</f>
        <v>1.7250807921909364</v>
      </c>
      <c r="AS2" s="1" cm="1">
        <f t="array" ref="AS2:AS17">total_zoo!AT115:AT130</f>
        <v>8.1545389917117035</v>
      </c>
      <c r="AT2" s="1" cm="1">
        <f t="array" ref="AT2:AT17">total_zoo!AT152:AT167</f>
        <v>-4.1099351143904179E-2</v>
      </c>
      <c r="AU2" s="1" cm="1">
        <f t="array" ref="AU2:AU17">foram!AT41:AT56</f>
        <v>63.656001141611988</v>
      </c>
      <c r="AV2" s="1" cm="1">
        <f t="array" ref="AV2:AV17">foram!AT78:AT93</f>
        <v>26.214249092361005</v>
      </c>
      <c r="AW2" s="1" cm="1">
        <f t="array" ref="AW2:AW17">foram!AT115:AT130</f>
        <v>5.0573291526887356</v>
      </c>
      <c r="AX2" s="1" cm="1">
        <f t="array" ref="AX2:AX17">foram!AT152:AT167</f>
        <v>48.729630720059667</v>
      </c>
      <c r="AY2" s="1" cm="1">
        <f t="array" ref="AY2:AY17">total_biomass!AT41:AT56</f>
        <v>3.1504839544033509</v>
      </c>
      <c r="AZ2" s="1" cm="1">
        <f t="array" ref="AZ2:AZ17">total_biomass!AT78:AT93</f>
        <v>2.9314629793582441</v>
      </c>
      <c r="BA2" s="1" cm="1">
        <f t="array" ref="BA2:BA17">total_biomass!AT115:AT130</f>
        <v>1.253953995947346</v>
      </c>
      <c r="BB2" s="1" cm="1">
        <f t="array" ref="BB2:BB17">total_biomass!AT152:AT167</f>
        <v>3.5389160155544053</v>
      </c>
      <c r="BC2" s="1" cm="1">
        <f t="array" ref="BC2:BC17">'190_um_zoo'!AT41:AT56</f>
        <v>25.45338560177624</v>
      </c>
      <c r="BD2" s="1" cm="1">
        <f t="array" ref="BD2:BD17">'190_um_zoo'!AT78:AT93</f>
        <v>-8.2628585553881244</v>
      </c>
      <c r="BE2" s="1" cm="1">
        <f t="array" ref="BE2:BE17">'190_um_zoo'!AT115:AT130</f>
        <v>1.4350910639196477</v>
      </c>
      <c r="BF2" s="1" cm="1">
        <f t="array" ref="BF2:BF17">'190_um_zoo'!AT152:AT167</f>
        <v>27.771968876115448</v>
      </c>
    </row>
    <row r="3" spans="1:58" x14ac:dyDescent="0.25">
      <c r="A3" s="10" t="s">
        <v>164</v>
      </c>
      <c r="B3">
        <v>3</v>
      </c>
      <c r="C3" s="1">
        <v>-0.72289156626506779</v>
      </c>
      <c r="D3" s="1">
        <v>-0.58769732394927354</v>
      </c>
      <c r="E3" s="1">
        <v>-1.006004214879344</v>
      </c>
      <c r="F3" s="1">
        <v>-0.82150383713072983</v>
      </c>
      <c r="G3" s="1">
        <v>-16.463380534817006</v>
      </c>
      <c r="H3" s="1">
        <v>-28.279298448604667</v>
      </c>
      <c r="I3" s="1">
        <v>-18.182828529804144</v>
      </c>
      <c r="J3" s="1">
        <v>-35.225941854123988</v>
      </c>
      <c r="K3" s="1">
        <v>27.100724495190384</v>
      </c>
      <c r="L3" s="1">
        <v>48.529502724509385</v>
      </c>
      <c r="M3" s="1">
        <v>31.542033379343088</v>
      </c>
      <c r="N3" s="1">
        <v>65.197016480366685</v>
      </c>
      <c r="O3" s="1">
        <v>3.7822720417515425</v>
      </c>
      <c r="P3" s="1">
        <v>6.8500326650675119</v>
      </c>
      <c r="Q3" s="1">
        <v>4.9390441750218743</v>
      </c>
      <c r="R3" s="1">
        <v>9.3701561549563337</v>
      </c>
      <c r="S3" s="1">
        <v>-5.2772614176942394</v>
      </c>
      <c r="T3" s="1">
        <v>-10.556701273053394</v>
      </c>
      <c r="U3" s="1">
        <v>-5.1547721200499872</v>
      </c>
      <c r="V3" s="1">
        <v>-14.899939926259545</v>
      </c>
      <c r="W3" s="1">
        <v>-1.5675368256088515</v>
      </c>
      <c r="X3" s="1">
        <v>-5.2621026035246308</v>
      </c>
      <c r="Y3" s="1">
        <v>-1.5930541122153137</v>
      </c>
      <c r="Z3" s="1">
        <v>-7.7959835113786413</v>
      </c>
      <c r="AA3" s="1">
        <v>-3.1421891669178965</v>
      </c>
      <c r="AB3" s="1">
        <v>-6.7926866340135543</v>
      </c>
      <c r="AC3" s="1">
        <v>-2.8814068394177119</v>
      </c>
      <c r="AD3" s="1">
        <v>-9.7031445365223625</v>
      </c>
      <c r="AE3" s="1">
        <v>-7.067936056530467</v>
      </c>
      <c r="AF3" s="1">
        <v>-8.8633252412074075</v>
      </c>
      <c r="AG3" s="1">
        <v>-6.4172146716118501</v>
      </c>
      <c r="AH3" s="1">
        <v>-9.4177321320053178</v>
      </c>
      <c r="AI3" s="1">
        <v>-2.4818071862343856</v>
      </c>
      <c r="AJ3" s="1">
        <v>-4.5421625603379656</v>
      </c>
      <c r="AK3" s="1">
        <v>-2.6326803897461271</v>
      </c>
      <c r="AL3" s="1">
        <v>-6.2000755817214506</v>
      </c>
      <c r="AM3" s="1">
        <v>4.4280605225654188</v>
      </c>
      <c r="AN3" s="1">
        <v>4.5837149249793336</v>
      </c>
      <c r="AO3" s="2">
        <f>SUM(A36:AJ37)/40</f>
        <v>0</v>
      </c>
      <c r="AP3" s="1">
        <v>3.3389378314775597</v>
      </c>
      <c r="AQ3" s="1">
        <v>-3.5227499730748542</v>
      </c>
      <c r="AR3" s="1">
        <v>-5.5621203706689526</v>
      </c>
      <c r="AS3" s="1">
        <v>-3.3758887240252147</v>
      </c>
      <c r="AT3" s="1">
        <v>-5.6404809763249775</v>
      </c>
      <c r="AU3" s="1">
        <v>-6.2577653045919979</v>
      </c>
      <c r="AV3" s="1">
        <v>-13.962797751952268</v>
      </c>
      <c r="AW3" s="1">
        <v>-6.6412050000608716</v>
      </c>
      <c r="AX3" s="1">
        <v>-20.77572069462607</v>
      </c>
      <c r="AY3" s="1">
        <v>-3.3274267865986444</v>
      </c>
      <c r="AZ3" s="1">
        <v>-6.1937071549129143</v>
      </c>
      <c r="BA3" s="1">
        <v>-3.0903666897570616</v>
      </c>
      <c r="BB3" s="1">
        <v>-8.4180989379738467</v>
      </c>
      <c r="BC3">
        <v>-1.9106356550550401</v>
      </c>
      <c r="BD3">
        <v>-3.8125618071280654</v>
      </c>
      <c r="BE3">
        <v>-1.9371345754742406</v>
      </c>
      <c r="BF3">
        <v>-5.2430350029625403</v>
      </c>
    </row>
    <row r="4" spans="1:58" x14ac:dyDescent="0.25">
      <c r="A4" s="10" t="s">
        <v>163</v>
      </c>
      <c r="B4">
        <v>4</v>
      </c>
      <c r="C4" s="1">
        <v>-3.6316448408528412</v>
      </c>
      <c r="D4" s="1">
        <v>-6.4795099320399334</v>
      </c>
      <c r="E4" s="1">
        <v>-4.2305220222919475</v>
      </c>
      <c r="F4" s="1">
        <v>-8.8271937760637833</v>
      </c>
      <c r="G4" s="1">
        <v>-6.6109691417520438</v>
      </c>
      <c r="H4" s="1">
        <v>-12.007582170574564</v>
      </c>
      <c r="I4" s="1">
        <v>-7.4842109823227148</v>
      </c>
      <c r="J4" s="1">
        <v>-16.132330826946561</v>
      </c>
      <c r="K4" s="1">
        <v>17.447124195940653</v>
      </c>
      <c r="L4" s="1">
        <v>31.157585322251816</v>
      </c>
      <c r="M4" s="1">
        <v>19.928394070010444</v>
      </c>
      <c r="N4" s="1">
        <v>46.300116193940767</v>
      </c>
      <c r="O4" s="1">
        <v>2.8065564097378353</v>
      </c>
      <c r="P4" s="1">
        <v>3.4553382884269639</v>
      </c>
      <c r="Q4" s="1">
        <v>0.96095442184629265</v>
      </c>
      <c r="R4" s="1">
        <v>5.9644763657918913</v>
      </c>
      <c r="S4" s="1">
        <v>-2.5367334276029747</v>
      </c>
      <c r="T4" s="1">
        <v>-6.2274104079539798</v>
      </c>
      <c r="U4" s="1">
        <v>-1.7842156058796179</v>
      </c>
      <c r="V4" s="1">
        <v>-9.4624632822685388</v>
      </c>
      <c r="W4" s="1">
        <v>2.7942225882062002</v>
      </c>
      <c r="X4" s="1">
        <v>2.8683971136044706</v>
      </c>
      <c r="Y4" s="1">
        <v>1.2713690519655514</v>
      </c>
      <c r="Z4" s="1">
        <v>3.7036181858600425</v>
      </c>
      <c r="AA4" s="1">
        <v>-0.78071113927718494</v>
      </c>
      <c r="AB4" s="1">
        <v>-3.1515535288325416</v>
      </c>
      <c r="AC4" s="1">
        <v>-0.82241054657240908</v>
      </c>
      <c r="AD4" s="1">
        <v>-4.811461812556967</v>
      </c>
      <c r="AE4" s="1">
        <v>-2.8267138091373689</v>
      </c>
      <c r="AF4" s="1">
        <v>-6.0979945271438361</v>
      </c>
      <c r="AG4" s="1">
        <v>-1.7196278141488193</v>
      </c>
      <c r="AH4" s="1">
        <v>-7.0822114780423231</v>
      </c>
      <c r="AI4" s="1">
        <v>0.78773232601249799</v>
      </c>
      <c r="AJ4" s="1">
        <v>-0.994597298314704</v>
      </c>
      <c r="AK4" s="1">
        <v>-2.5433271507369875</v>
      </c>
      <c r="AL4" s="1">
        <v>-0.93757618768651563</v>
      </c>
      <c r="AM4" s="1">
        <v>20.292942070699027</v>
      </c>
      <c r="AN4" s="1">
        <v>33.63157421105516</v>
      </c>
      <c r="AO4" s="2">
        <f>SUM(A2:AJ3)/34</f>
        <v>4.8557748867133324</v>
      </c>
      <c r="AP4" s="1">
        <v>42.332123748955574</v>
      </c>
      <c r="AQ4" s="1">
        <v>1.7005164087100575</v>
      </c>
      <c r="AR4" s="1">
        <v>1.2139158968348001</v>
      </c>
      <c r="AS4" s="1">
        <v>2.2322561028853483</v>
      </c>
      <c r="AT4" s="1">
        <v>1.951352989393248</v>
      </c>
      <c r="AU4" s="1">
        <v>7.5474990782660001</v>
      </c>
      <c r="AV4" s="1">
        <v>13.822509621870786</v>
      </c>
      <c r="AW4" s="1">
        <v>0.37701477934815536</v>
      </c>
      <c r="AX4" s="1">
        <v>21.080008487972876</v>
      </c>
      <c r="AY4" s="1">
        <v>0.40032301052192626</v>
      </c>
      <c r="AZ4" s="1">
        <v>-1.0736437244286319</v>
      </c>
      <c r="BA4" s="1">
        <v>-0.32195381379339999</v>
      </c>
      <c r="BB4" s="1">
        <v>-1.5457842468452732</v>
      </c>
      <c r="BC4">
        <v>2.8513398576766504</v>
      </c>
      <c r="BD4">
        <v>1.53273753869441</v>
      </c>
      <c r="BE4">
        <v>-1.7618677883775644</v>
      </c>
      <c r="BF4">
        <v>2.499285187635782</v>
      </c>
    </row>
    <row r="5" spans="1:58" x14ac:dyDescent="0.25">
      <c r="A5" s="11" t="s">
        <v>166</v>
      </c>
      <c r="B5">
        <v>6</v>
      </c>
      <c r="C5" s="1">
        <v>0.2282785930585057</v>
      </c>
      <c r="D5" s="1">
        <v>1.108116202455834</v>
      </c>
      <c r="E5" s="1">
        <v>-8.119530132102093E-2</v>
      </c>
      <c r="F5" s="1">
        <v>1.2059498851952022</v>
      </c>
      <c r="G5" s="1">
        <v>-13.465561266210052</v>
      </c>
      <c r="H5" s="1">
        <v>-21.947007877224163</v>
      </c>
      <c r="I5" s="1">
        <v>-16.211412505581038</v>
      </c>
      <c r="J5" s="1">
        <v>-29.520079752264934</v>
      </c>
      <c r="K5" s="1">
        <v>6.136974535288851</v>
      </c>
      <c r="L5" s="1">
        <v>10.377543920357521</v>
      </c>
      <c r="M5" s="1">
        <v>7.2191013033885563</v>
      </c>
      <c r="N5" s="1">
        <v>14.120216096931912</v>
      </c>
      <c r="O5" s="1">
        <v>-0.45965893603840796</v>
      </c>
      <c r="P5" s="1">
        <v>-1.0144900479865842</v>
      </c>
      <c r="Q5" s="1">
        <v>-0.45624287478394093</v>
      </c>
      <c r="R5" s="1">
        <v>-1.3671231664248713</v>
      </c>
      <c r="S5" s="1">
        <v>-6.6826421442784518</v>
      </c>
      <c r="T5" s="1">
        <v>-11.39140647678855</v>
      </c>
      <c r="U5" s="1">
        <v>-7.8376300268488981</v>
      </c>
      <c r="V5" s="1">
        <v>-15.498140459542501</v>
      </c>
      <c r="W5" s="1">
        <v>-7.7972460615694263</v>
      </c>
      <c r="X5" s="1">
        <v>-12.843017439458661</v>
      </c>
      <c r="Y5" s="1">
        <v>-9.7006344724269518</v>
      </c>
      <c r="Z5" s="1">
        <v>-18.212892554215497</v>
      </c>
      <c r="AA5" s="1">
        <v>-5.1247894479013629</v>
      </c>
      <c r="AB5" s="1">
        <v>-8.7229084026762607</v>
      </c>
      <c r="AC5" s="1">
        <v>-6.0838192898274128</v>
      </c>
      <c r="AD5" s="1">
        <v>-11.992542725808121</v>
      </c>
      <c r="AE5" s="1">
        <v>-3.6212060394341425</v>
      </c>
      <c r="AF5" s="1">
        <v>-6.2941948859452701</v>
      </c>
      <c r="AG5" s="1">
        <v>-4.187379745722037</v>
      </c>
      <c r="AH5" s="1">
        <v>-8.5619178818508548</v>
      </c>
      <c r="AI5" s="1">
        <v>-4.8580676234346196</v>
      </c>
      <c r="AJ5" s="1">
        <v>-8.2671500744062101</v>
      </c>
      <c r="AK5" s="1">
        <v>-5.6256809364828531</v>
      </c>
      <c r="AL5" s="1">
        <v>-11.152171534479896</v>
      </c>
      <c r="AM5" s="1">
        <v>-6.8044384376465477</v>
      </c>
      <c r="AN5" s="1">
        <v>-11.452829365943611</v>
      </c>
      <c r="AO5" s="2">
        <f>SUM(A34:AJ35)/26</f>
        <v>0</v>
      </c>
      <c r="AP5" s="1">
        <v>-17.472525555682694</v>
      </c>
      <c r="AQ5" s="1">
        <v>-5.0292745084769948</v>
      </c>
      <c r="AR5" s="1">
        <v>-8.5600316694468308</v>
      </c>
      <c r="AS5" s="1">
        <v>-5.3488299931582164</v>
      </c>
      <c r="AT5" s="1">
        <v>-9.6243530819893994</v>
      </c>
      <c r="AU5" s="1">
        <v>-13.968007842841722</v>
      </c>
      <c r="AV5" s="1">
        <v>-23.331550537498721</v>
      </c>
      <c r="AW5" s="1">
        <v>-16.909000494248719</v>
      </c>
      <c r="AX5" s="1">
        <v>-32.45737986632821</v>
      </c>
      <c r="AY5" s="1">
        <v>-5.0713244702896043</v>
      </c>
      <c r="AZ5" s="1">
        <v>-8.6317373232145087</v>
      </c>
      <c r="BA5" s="1">
        <v>-6.0251444560804464</v>
      </c>
      <c r="BB5" s="1">
        <v>-11.978083602525505</v>
      </c>
      <c r="BC5">
        <v>-5.2301927085031608</v>
      </c>
      <c r="BD5">
        <v>-8.8231259042846446</v>
      </c>
      <c r="BE5">
        <v>-6.0694559631247484</v>
      </c>
      <c r="BF5">
        <v>-11.990696037867165</v>
      </c>
    </row>
    <row r="6" spans="1:58" x14ac:dyDescent="0.25">
      <c r="A6" s="11" t="s">
        <v>167</v>
      </c>
      <c r="B6">
        <v>7</v>
      </c>
      <c r="C6" s="1">
        <v>-2.0477026273181083</v>
      </c>
      <c r="D6" s="1">
        <v>-2.715076805855996</v>
      </c>
      <c r="E6" s="1">
        <v>-2.6463665183612974</v>
      </c>
      <c r="F6" s="1">
        <v>-4.2634393240540316</v>
      </c>
      <c r="G6" s="1">
        <v>-16.312498269576814</v>
      </c>
      <c r="H6" s="1">
        <v>-28.026641165802626</v>
      </c>
      <c r="I6" s="1">
        <v>-18.685369497404722</v>
      </c>
      <c r="J6" s="1">
        <v>-36.76065146390183</v>
      </c>
      <c r="K6" s="1">
        <v>5.7293152307491848</v>
      </c>
      <c r="L6" s="1">
        <v>10.055737387626579</v>
      </c>
      <c r="M6" s="1">
        <v>6.670670366301489</v>
      </c>
      <c r="N6" s="1">
        <v>13.456323392658286</v>
      </c>
      <c r="O6" s="1">
        <v>-0.44083742964452316</v>
      </c>
      <c r="P6" s="1">
        <v>-0.95088745008111153</v>
      </c>
      <c r="Q6" s="1">
        <v>-0.43886461330762683</v>
      </c>
      <c r="R6" s="1">
        <v>-1.2557727407970765</v>
      </c>
      <c r="S6" s="1">
        <v>-6.314361376030619</v>
      </c>
      <c r="T6" s="1">
        <v>-11.166201227510753</v>
      </c>
      <c r="U6" s="1">
        <v>-7.2647704621329794</v>
      </c>
      <c r="V6" s="1">
        <v>-14.794443360922413</v>
      </c>
      <c r="W6" s="1">
        <v>-7.227551891469786</v>
      </c>
      <c r="X6" s="1">
        <v>-12.491584809445035</v>
      </c>
      <c r="Y6" s="1">
        <v>-8.5728495091322348</v>
      </c>
      <c r="Z6" s="1">
        <v>-17.166864000306933</v>
      </c>
      <c r="AA6" s="1">
        <v>-4.8151454041318864</v>
      </c>
      <c r="AB6" s="1">
        <v>-8.5109833715956285</v>
      </c>
      <c r="AC6" s="1">
        <v>-5.5673065735865119</v>
      </c>
      <c r="AD6" s="1">
        <v>-11.387303144581704</v>
      </c>
      <c r="AE6" s="1">
        <v>-3.3746708103205219</v>
      </c>
      <c r="AF6" s="1">
        <v>-6.1141532984509963</v>
      </c>
      <c r="AG6" s="1">
        <v>-3.8359786480158138</v>
      </c>
      <c r="AH6" s="1">
        <v>-7.958785781751053</v>
      </c>
      <c r="AI6" s="1">
        <v>-4.3546408826856187</v>
      </c>
      <c r="AJ6" s="1">
        <v>-7.7088319734941395</v>
      </c>
      <c r="AK6" s="1">
        <v>-4.9725589064309954</v>
      </c>
      <c r="AL6" s="1">
        <v>-10.42246048835584</v>
      </c>
      <c r="AM6" s="1">
        <v>-8.2267030910276961</v>
      </c>
      <c r="AN6" s="1">
        <v>-15.132507268026529</v>
      </c>
      <c r="AO6" s="2">
        <f>SUM(A4:AJ5)/72</f>
        <v>-2.3063938997260292</v>
      </c>
      <c r="AP6" s="1">
        <v>-19.845532915864613</v>
      </c>
      <c r="AQ6" s="1">
        <v>-5.0281424853510019</v>
      </c>
      <c r="AR6" s="1">
        <v>-9.0498755072235184</v>
      </c>
      <c r="AS6" s="1">
        <v>-5.2862741958652633</v>
      </c>
      <c r="AT6" s="1">
        <v>-9.9276783878953605</v>
      </c>
      <c r="AU6" s="1">
        <v>-13.32021160617119</v>
      </c>
      <c r="AV6" s="1">
        <v>-23.556798690438487</v>
      </c>
      <c r="AW6" s="1">
        <v>-15.448375508020801</v>
      </c>
      <c r="AX6" s="1">
        <v>-31.482519300160586</v>
      </c>
      <c r="AY6" s="1">
        <v>-4.9347691513864822</v>
      </c>
      <c r="AZ6" s="1">
        <v>-8.8136378122576531</v>
      </c>
      <c r="BA6" s="1">
        <v>-5.690819956292418</v>
      </c>
      <c r="BB6" s="1">
        <v>-11.748839560095002</v>
      </c>
      <c r="BC6">
        <v>-4.7057254825137367</v>
      </c>
      <c r="BD6">
        <v>-8.2855626663895912</v>
      </c>
      <c r="BE6">
        <v>-5.3615439922578645</v>
      </c>
      <c r="BF6">
        <v>-11.388811269442419</v>
      </c>
    </row>
    <row r="7" spans="1:58" x14ac:dyDescent="0.25">
      <c r="A7" s="12" t="s">
        <v>168</v>
      </c>
      <c r="B7">
        <v>8</v>
      </c>
      <c r="C7" s="1">
        <v>3.9304600798272546</v>
      </c>
      <c r="D7" s="1">
        <v>8.3213943034397566</v>
      </c>
      <c r="E7" s="1">
        <v>4.0934442677322016</v>
      </c>
      <c r="F7" s="1">
        <v>10.280271465061341</v>
      </c>
      <c r="G7" s="1">
        <v>-19.562712402477437</v>
      </c>
      <c r="H7" s="1">
        <v>-33.9317770271144</v>
      </c>
      <c r="I7" s="1">
        <v>-22.227520755959233</v>
      </c>
      <c r="J7" s="1">
        <v>-42.456858114743142</v>
      </c>
      <c r="K7" s="1">
        <v>6.491172936074979</v>
      </c>
      <c r="L7" s="1">
        <v>11.986634972299763</v>
      </c>
      <c r="M7" s="1">
        <v>7.6034853768795569</v>
      </c>
      <c r="N7" s="1">
        <v>16.247117687303827</v>
      </c>
      <c r="O7" s="1">
        <v>0.1697662488189583</v>
      </c>
      <c r="P7" s="1">
        <v>0.23794791034384075</v>
      </c>
      <c r="Q7" s="1">
        <v>0.23643581425016993</v>
      </c>
      <c r="R7" s="1">
        <v>0.22057527212624897</v>
      </c>
      <c r="S7" s="1">
        <v>-6.6303398734349157</v>
      </c>
      <c r="T7" s="1">
        <v>-12.45191161739778</v>
      </c>
      <c r="U7" s="1">
        <v>-7.6656450746089613</v>
      </c>
      <c r="V7" s="1">
        <v>-16.680793573351899</v>
      </c>
      <c r="W7" s="1">
        <v>-10.744660088576968</v>
      </c>
      <c r="X7" s="1">
        <v>-20.543183845938753</v>
      </c>
      <c r="Y7" s="1">
        <v>-12.522881228779994</v>
      </c>
      <c r="Z7" s="1">
        <v>-27.793602059565323</v>
      </c>
      <c r="AA7" s="1">
        <v>-5.9190535166561782</v>
      </c>
      <c r="AB7" s="1">
        <v>-11.223519622989212</v>
      </c>
      <c r="AC7" s="1">
        <v>-6.8573273001771771</v>
      </c>
      <c r="AD7" s="1">
        <v>-15.125197133588228</v>
      </c>
      <c r="AE7" s="1">
        <v>-3.4583423973227001</v>
      </c>
      <c r="AF7" s="1">
        <v>-6.5854511246247434</v>
      </c>
      <c r="AG7" s="1">
        <v>-3.9087841414109685</v>
      </c>
      <c r="AH7" s="1">
        <v>-8.5084628205994104</v>
      </c>
      <c r="AI7" s="1">
        <v>-4.6452355562938825</v>
      </c>
      <c r="AJ7" s="1">
        <v>-8.8696644172109451</v>
      </c>
      <c r="AK7" s="1">
        <v>-5.3473575036404828</v>
      </c>
      <c r="AL7" s="1">
        <v>-12.353699034220705</v>
      </c>
      <c r="AM7" s="1">
        <v>-10.579702224043466</v>
      </c>
      <c r="AN7" s="1">
        <v>-21.385919383859822</v>
      </c>
      <c r="AO7" s="2">
        <f>SUM(A29:R33)/56</f>
        <v>9.2737299254238739</v>
      </c>
      <c r="AP7" s="1">
        <v>-27.59658968952029</v>
      </c>
      <c r="AQ7" s="1">
        <v>-6.1295717575349089</v>
      </c>
      <c r="AR7" s="1">
        <v>-12.008787819914478</v>
      </c>
      <c r="AS7" s="1">
        <v>-6.445783703936085</v>
      </c>
      <c r="AT7" s="1">
        <v>-13.394438520316738</v>
      </c>
      <c r="AU7" s="1">
        <v>-16.285113997404906</v>
      </c>
      <c r="AV7" s="1">
        <v>-31.330575522007692</v>
      </c>
      <c r="AW7" s="1">
        <v>-18.668123962208146</v>
      </c>
      <c r="AX7" s="1">
        <v>-40.468634166986149</v>
      </c>
      <c r="AY7" s="1">
        <v>-6.0365796010228525</v>
      </c>
      <c r="AZ7" s="1">
        <v>-11.661910846969182</v>
      </c>
      <c r="BA7" s="1">
        <v>-6.9353678440519584</v>
      </c>
      <c r="BB7" s="1">
        <v>-15.57484324214046</v>
      </c>
      <c r="BC7">
        <v>-5.1805560652318681</v>
      </c>
      <c r="BD7">
        <v>-10.136657097601091</v>
      </c>
      <c r="BE7">
        <v>-5.9927624396105417</v>
      </c>
      <c r="BF7">
        <v>-14.517229995592803</v>
      </c>
    </row>
    <row r="8" spans="1:58" x14ac:dyDescent="0.25">
      <c r="A8" s="12" t="s">
        <v>169</v>
      </c>
      <c r="B8">
        <v>9</v>
      </c>
      <c r="C8" s="1">
        <v>-2.4461780618081086</v>
      </c>
      <c r="D8" s="1">
        <v>-3.1703981490241988</v>
      </c>
      <c r="E8" s="1">
        <v>-3.0387999621547328</v>
      </c>
      <c r="F8" s="1">
        <v>-4.6489424838512869</v>
      </c>
      <c r="G8" s="1">
        <v>-14.142543415538176</v>
      </c>
      <c r="H8" s="1">
        <v>-23.6147675128956</v>
      </c>
      <c r="I8" s="1">
        <v>-15.803566204980395</v>
      </c>
      <c r="J8" s="1">
        <v>-32.087107476819128</v>
      </c>
      <c r="K8" s="1">
        <v>6.6729377707421111</v>
      </c>
      <c r="L8" s="1">
        <v>11.646834716569396</v>
      </c>
      <c r="M8" s="1">
        <v>7.6862258220826014</v>
      </c>
      <c r="N8" s="1">
        <v>15.806076115452189</v>
      </c>
      <c r="O8" s="1">
        <v>-0.11343796070787902</v>
      </c>
      <c r="P8" s="1">
        <v>-0.42012927912614512</v>
      </c>
      <c r="Q8" s="1">
        <v>-9.3715988638495631E-2</v>
      </c>
      <c r="R8" s="1">
        <v>-0.56380823847528105</v>
      </c>
      <c r="S8" s="1">
        <v>-5.2130932514320039</v>
      </c>
      <c r="T8" s="1">
        <v>-9.255451998931111</v>
      </c>
      <c r="U8" s="1">
        <v>-5.9525840657590496</v>
      </c>
      <c r="V8" s="1">
        <v>-12.630596308162014</v>
      </c>
      <c r="W8" s="1">
        <v>-4.7243622247101476</v>
      </c>
      <c r="X8" s="1">
        <v>-7.6656869243911823</v>
      </c>
      <c r="Y8" s="1">
        <v>-5.6238819547446797</v>
      </c>
      <c r="Z8" s="1">
        <v>-11.215647989429504</v>
      </c>
      <c r="AA8" s="1">
        <v>-3.8827836686304869</v>
      </c>
      <c r="AB8" s="1">
        <v>-6.8048906548581325</v>
      </c>
      <c r="AC8" s="1">
        <v>-4.4698894783663858</v>
      </c>
      <c r="AD8" s="1">
        <v>-9.4321102759028204</v>
      </c>
      <c r="AE8" s="1">
        <v>-3.0798857386375005</v>
      </c>
      <c r="AF8" s="1">
        <v>-5.6528454243798905</v>
      </c>
      <c r="AG8" s="1">
        <v>-3.4490769908820353</v>
      </c>
      <c r="AH8" s="1">
        <v>-7.7096522123498632</v>
      </c>
      <c r="AI8" s="1">
        <v>-4.1353883236097415</v>
      </c>
      <c r="AJ8" s="1">
        <v>-7.3305158771589412</v>
      </c>
      <c r="AK8" s="1">
        <v>-4.6932359300409878</v>
      </c>
      <c r="AL8" s="1">
        <v>-9.8302020855313863</v>
      </c>
      <c r="AM8" s="1">
        <v>-2.854884401789286</v>
      </c>
      <c r="AN8" s="1">
        <v>-5.7155788952344935</v>
      </c>
      <c r="AO8" s="2">
        <f>SUM(E6:R10)/68</f>
        <v>-5.5725239689316011</v>
      </c>
      <c r="AP8" s="1">
        <v>-9.3714826805359266</v>
      </c>
      <c r="AQ8" s="1">
        <v>-3.6370582673402532</v>
      </c>
      <c r="AR8" s="1">
        <v>-6.6374708585479665</v>
      </c>
      <c r="AS8" s="1">
        <v>-3.7207514378404021</v>
      </c>
      <c r="AT8" s="1">
        <v>-7.4458014086605564</v>
      </c>
      <c r="AU8" s="1">
        <v>-7.5593260318635496</v>
      </c>
      <c r="AV8" s="1">
        <v>-13.018449989010659</v>
      </c>
      <c r="AW8" s="1">
        <v>-8.5568196392964193</v>
      </c>
      <c r="AX8" s="1">
        <v>-18.961896085050252</v>
      </c>
      <c r="AY8" s="1">
        <v>-3.7420949464487054</v>
      </c>
      <c r="AZ8" s="1">
        <v>-6.7090358360947393</v>
      </c>
      <c r="BA8" s="1">
        <v>-4.268913470710002</v>
      </c>
      <c r="BB8" s="1">
        <v>-9.4029575702001935</v>
      </c>
      <c r="BC8">
        <v>-4.2901044596366749</v>
      </c>
      <c r="BD8">
        <v>-7.6023433431994052</v>
      </c>
      <c r="BE8">
        <v>-4.8842671585154278</v>
      </c>
      <c r="BF8">
        <v>-10.180386320792472</v>
      </c>
    </row>
    <row r="9" spans="1:58" x14ac:dyDescent="0.25">
      <c r="A9" s="14" t="s">
        <v>170</v>
      </c>
      <c r="B9">
        <v>10</v>
      </c>
      <c r="C9" s="1">
        <v>4.8756990352281147</v>
      </c>
      <c r="D9" s="1">
        <v>9.2967671197683881</v>
      </c>
      <c r="E9" s="1">
        <v>5.1807742947714805</v>
      </c>
      <c r="F9" s="1">
        <v>11.733699117804866</v>
      </c>
      <c r="G9" s="1">
        <v>-18.33157377580908</v>
      </c>
      <c r="H9" s="1">
        <v>-28.932929059092501</v>
      </c>
      <c r="I9" s="1">
        <v>-21.413777971399753</v>
      </c>
      <c r="J9" s="1">
        <v>-37.017073007857555</v>
      </c>
      <c r="K9" s="1">
        <v>3.0707292888737916</v>
      </c>
      <c r="L9" s="1">
        <v>5.0808769082008389</v>
      </c>
      <c r="M9" s="1">
        <v>3.5614275848377783</v>
      </c>
      <c r="N9" s="1">
        <v>6.6556973477040628</v>
      </c>
      <c r="O9" s="1">
        <v>-3.1049177991495687</v>
      </c>
      <c r="P9" s="1">
        <v>-5.4918110817047205</v>
      </c>
      <c r="Q9" s="1">
        <v>-3.596119877100413</v>
      </c>
      <c r="R9" s="1">
        <v>-7.4373972832764368</v>
      </c>
      <c r="S9" s="1">
        <v>-10.332015642274833</v>
      </c>
      <c r="T9" s="1">
        <v>-17.079318402228829</v>
      </c>
      <c r="U9" s="1">
        <v>-11.946538708625491</v>
      </c>
      <c r="V9" s="1">
        <v>-22.301739048773737</v>
      </c>
      <c r="W9" s="1">
        <v>-18.285707912685076</v>
      </c>
      <c r="X9" s="1">
        <v>-29.018015590386394</v>
      </c>
      <c r="Y9" s="1">
        <v>-20.747590044058207</v>
      </c>
      <c r="Z9" s="1">
        <v>-36.573592768792729</v>
      </c>
      <c r="AA9" s="1">
        <v>-6.4683303256003919</v>
      </c>
      <c r="AB9" s="1">
        <v>-10.871100321292392</v>
      </c>
      <c r="AC9" s="1">
        <v>-7.4759051545997917</v>
      </c>
      <c r="AD9" s="1">
        <v>-14.320709947231851</v>
      </c>
      <c r="AE9" s="1">
        <v>-3.8865322501113981</v>
      </c>
      <c r="AF9" s="1">
        <v>-6.6213097594569144</v>
      </c>
      <c r="AG9" s="1">
        <v>-4.4819069678945223</v>
      </c>
      <c r="AH9" s="1">
        <v>-8.7706687341484848</v>
      </c>
      <c r="AI9" s="1">
        <v>-6.2675180418040544</v>
      </c>
      <c r="AJ9" s="1">
        <v>-10.373327984909924</v>
      </c>
      <c r="AK9" s="1">
        <v>-7.2946682021509996</v>
      </c>
      <c r="AL9" s="1">
        <v>-13.779741649300751</v>
      </c>
      <c r="AM9" s="1">
        <v>-9.968765984432471</v>
      </c>
      <c r="AN9" s="1">
        <v>-16.595395495886372</v>
      </c>
      <c r="AO9" s="2">
        <f>SUM(S29:Z33)/35</f>
        <v>0</v>
      </c>
      <c r="AP9" s="1">
        <v>-21.113325352447784</v>
      </c>
      <c r="AQ9" s="1">
        <v>-5.5666139875628318</v>
      </c>
      <c r="AR9" s="1">
        <v>-9.2868509540679902</v>
      </c>
      <c r="AS9" s="1">
        <v>-5.6920621554626045</v>
      </c>
      <c r="AT9" s="1">
        <v>-9.7499265785419986</v>
      </c>
      <c r="AU9" s="1">
        <v>-26.839547287980942</v>
      </c>
      <c r="AV9" s="1">
        <v>-41.518325781999671</v>
      </c>
      <c r="AW9" s="1">
        <v>-29.972771443886618</v>
      </c>
      <c r="AX9" s="1">
        <v>-51.130877461590032</v>
      </c>
      <c r="AY9" s="1">
        <v>-5.9376612471608619</v>
      </c>
      <c r="AZ9" s="1">
        <v>-9.938754235142552</v>
      </c>
      <c r="BA9" s="1">
        <v>-6.8579364609238134</v>
      </c>
      <c r="BB9" s="1">
        <v>-13.097206782358718</v>
      </c>
      <c r="BC9">
        <v>-8.1155987820896218</v>
      </c>
      <c r="BD9">
        <v>-13.307673119020833</v>
      </c>
      <c r="BE9">
        <v>-9.5073122010729332</v>
      </c>
      <c r="BF9">
        <v>-17.776886810036931</v>
      </c>
    </row>
    <row r="10" spans="1:58" x14ac:dyDescent="0.25">
      <c r="A10" s="14" t="s">
        <v>171</v>
      </c>
      <c r="B10">
        <v>11</v>
      </c>
      <c r="C10" s="1">
        <v>5.9959286903954077</v>
      </c>
      <c r="D10" s="1">
        <v>12.678890876565299</v>
      </c>
      <c r="E10" s="1">
        <v>6.1092776509776998</v>
      </c>
      <c r="F10" s="1">
        <v>15.537289494787418</v>
      </c>
      <c r="G10" s="1">
        <v>-22.456436492798158</v>
      </c>
      <c r="H10" s="1">
        <v>-35.095039020352083</v>
      </c>
      <c r="I10" s="1">
        <v>-25.929976174546375</v>
      </c>
      <c r="J10" s="1">
        <v>-43.677298950452467</v>
      </c>
      <c r="K10" s="1">
        <v>3.754749921300125</v>
      </c>
      <c r="L10" s="1">
        <v>6.3094368811215418</v>
      </c>
      <c r="M10" s="1">
        <v>4.3105164264410183</v>
      </c>
      <c r="N10" s="1">
        <v>8.1501240246813058</v>
      </c>
      <c r="O10" s="1">
        <v>-2.9412708016191096</v>
      </c>
      <c r="P10" s="1">
        <v>-5.2850151916615982</v>
      </c>
      <c r="Q10" s="1">
        <v>-3.3784848933321592</v>
      </c>
      <c r="R10" s="1">
        <v>-7.1010649053584718</v>
      </c>
      <c r="S10" s="1">
        <v>-11.262457637601475</v>
      </c>
      <c r="T10" s="1">
        <v>-18.8679537570953</v>
      </c>
      <c r="U10" s="1">
        <v>-12.928799209475516</v>
      </c>
      <c r="V10" s="1">
        <v>-24.387046522563029</v>
      </c>
      <c r="W10" s="1">
        <v>-25.681450456600682</v>
      </c>
      <c r="X10" s="1">
        <v>-40.984700194239679</v>
      </c>
      <c r="Y10" s="1">
        <v>-29.717020457508063</v>
      </c>
      <c r="Z10" s="1">
        <v>-50.534270669120801</v>
      </c>
      <c r="AA10" s="1">
        <v>-7.0503840969272789</v>
      </c>
      <c r="AB10" s="1">
        <v>-11.962897813588528</v>
      </c>
      <c r="AC10" s="1">
        <v>-8.0995407042626368</v>
      </c>
      <c r="AD10" s="1">
        <v>-15.557891249136414</v>
      </c>
      <c r="AE10" s="1">
        <v>-4.1764373552655156</v>
      </c>
      <c r="AF10" s="1">
        <v>-7.1073362505336748</v>
      </c>
      <c r="AG10" s="1">
        <v>-4.7744824642338575</v>
      </c>
      <c r="AH10" s="1">
        <v>-9.2562305603390378</v>
      </c>
      <c r="AI10" s="1">
        <v>-7.971342094895058</v>
      </c>
      <c r="AJ10" s="1">
        <v>-13.548865650163165</v>
      </c>
      <c r="AK10" s="1">
        <v>-9.1587830047228902</v>
      </c>
      <c r="AL10" s="1">
        <v>-17.561574325554407</v>
      </c>
      <c r="AM10" s="1">
        <v>-17.622753243005278</v>
      </c>
      <c r="AN10" s="1">
        <v>-28.69359878130626</v>
      </c>
      <c r="AO10" s="2">
        <f>SUM(S6:AB10)/44</f>
        <v>-16.374323966692387</v>
      </c>
      <c r="AP10" s="1">
        <v>-35.865527864478743</v>
      </c>
      <c r="AQ10" s="1">
        <v>-7.1131429245115587</v>
      </c>
      <c r="AR10" s="1">
        <v>-11.990935758852503</v>
      </c>
      <c r="AS10" s="1">
        <v>-7.2767085223813384</v>
      </c>
      <c r="AT10" s="1">
        <v>-12.57343222103721</v>
      </c>
      <c r="AU10" s="1">
        <v>-54.229674705985509</v>
      </c>
      <c r="AV10" s="1">
        <v>-81.29743586019066</v>
      </c>
      <c r="AW10" s="1">
        <v>-59.330661466646603</v>
      </c>
      <c r="AX10" s="1">
        <v>-91.534809230270298</v>
      </c>
      <c r="AY10" s="1">
        <v>-7.0866535404128346</v>
      </c>
      <c r="AZ10" s="1">
        <v>-11.979101245522198</v>
      </c>
      <c r="BA10" s="1">
        <v>-8.1080871090441757</v>
      </c>
      <c r="BB10" s="1">
        <v>-15.488750687925769</v>
      </c>
      <c r="BC10">
        <v>-12.069376091975656</v>
      </c>
      <c r="BD10">
        <v>-19.877444500006096</v>
      </c>
      <c r="BE10">
        <v>-13.811139218331169</v>
      </c>
      <c r="BF10">
        <v>-25.023486085611438</v>
      </c>
    </row>
    <row r="11" spans="1:58" x14ac:dyDescent="0.25">
      <c r="A11" s="15" t="s">
        <v>172</v>
      </c>
      <c r="B11">
        <v>12</v>
      </c>
      <c r="C11" s="1">
        <v>7.4997525989181266</v>
      </c>
      <c r="D11" s="1">
        <v>13.920112380432828</v>
      </c>
      <c r="E11" s="1">
        <v>8.02279469089342</v>
      </c>
      <c r="F11" s="1">
        <v>17.475446951173844</v>
      </c>
      <c r="G11" s="1">
        <v>-19.590970837738961</v>
      </c>
      <c r="H11" s="1">
        <v>-32.140872221354293</v>
      </c>
      <c r="I11" s="1">
        <v>-22.827600217334631</v>
      </c>
      <c r="J11" s="1">
        <v>-41.220937848305482</v>
      </c>
      <c r="K11" s="1">
        <v>4.5922197445678465</v>
      </c>
      <c r="L11" s="1">
        <v>7.950442655355701</v>
      </c>
      <c r="M11" s="1">
        <v>5.2858435569792119</v>
      </c>
      <c r="N11" s="1">
        <v>10.610479053687266</v>
      </c>
      <c r="O11" s="1">
        <v>-2.6086700793223421</v>
      </c>
      <c r="P11" s="1">
        <v>-4.7590064926793501</v>
      </c>
      <c r="Q11" s="1">
        <v>-3.0356830322857999</v>
      </c>
      <c r="R11" s="1">
        <v>-6.5830544598167577</v>
      </c>
      <c r="S11" s="1">
        <v>-11.800392939341407</v>
      </c>
      <c r="T11" s="1">
        <v>-19.921051990349568</v>
      </c>
      <c r="U11" s="1">
        <v>-13.571126116457378</v>
      </c>
      <c r="V11" s="1">
        <v>-26.035026272939266</v>
      </c>
      <c r="W11" s="1">
        <v>-27.162287122253794</v>
      </c>
      <c r="X11" s="1">
        <v>-43.381824214896163</v>
      </c>
      <c r="Y11" s="1">
        <v>-31.310802525402131</v>
      </c>
      <c r="Z11" s="1">
        <v>-53.094315097567325</v>
      </c>
      <c r="AA11" s="1">
        <v>-7.5700923172615431</v>
      </c>
      <c r="AB11" s="1">
        <v>-12.891826503904644</v>
      </c>
      <c r="AC11" s="1">
        <v>-8.7260045349795856</v>
      </c>
      <c r="AD11" s="1">
        <v>-16.93413801046237</v>
      </c>
      <c r="AE11" s="1">
        <v>-4.6462129762076181</v>
      </c>
      <c r="AF11" s="1">
        <v>-7.9200827927463759</v>
      </c>
      <c r="AG11" s="1">
        <v>-5.3568138899765518</v>
      </c>
      <c r="AH11" s="1">
        <v>-10.473740800857476</v>
      </c>
      <c r="AI11" s="1">
        <v>-8.074386011077511</v>
      </c>
      <c r="AJ11" s="1">
        <v>-14.253547901946414</v>
      </c>
      <c r="AK11" s="1">
        <v>-9.2377236713390172</v>
      </c>
      <c r="AL11" s="1">
        <v>-18.884332958618316</v>
      </c>
      <c r="AM11" s="1">
        <v>-21.173022046520771</v>
      </c>
      <c r="AN11" s="1">
        <v>-34.640296176989132</v>
      </c>
      <c r="AO11" s="7">
        <f>(SUM(B20:O28)+SUM(P20:R24))/140</f>
        <v>0.11160209548969822</v>
      </c>
      <c r="AP11" s="1">
        <v>-45.271070782447396</v>
      </c>
      <c r="AQ11" s="1">
        <v>-7.7506188656639869</v>
      </c>
      <c r="AR11" s="1">
        <v>-13.372619402145046</v>
      </c>
      <c r="AS11" s="1">
        <v>-8.0086229073222643</v>
      </c>
      <c r="AT11" s="1">
        <v>-14.288010117499867</v>
      </c>
      <c r="AU11" s="1">
        <v>-34.745164844680687</v>
      </c>
      <c r="AV11" s="1">
        <v>-44.778699882332667</v>
      </c>
      <c r="AW11" s="1">
        <v>-36.809016971837515</v>
      </c>
      <c r="AX11" s="1">
        <v>-52.536752203809897</v>
      </c>
      <c r="AY11" s="1">
        <v>-7.6762763925951605</v>
      </c>
      <c r="AZ11" s="1">
        <v>-13.174624134661485</v>
      </c>
      <c r="BA11" s="1">
        <v>-8.8157592646837646</v>
      </c>
      <c r="BB11" s="1">
        <v>-17.362706806052696</v>
      </c>
      <c r="BC11">
        <v>-10.846811287067929</v>
      </c>
      <c r="BD11">
        <v>-19.329784993500304</v>
      </c>
      <c r="BE11">
        <v>-12.343299894724476</v>
      </c>
      <c r="BF11">
        <v>-25.593134280497587</v>
      </c>
    </row>
    <row r="12" spans="1:58" x14ac:dyDescent="0.25">
      <c r="A12" s="15" t="s">
        <v>173</v>
      </c>
      <c r="B12">
        <v>13</v>
      </c>
      <c r="C12" s="1">
        <v>7.9692180559859249</v>
      </c>
      <c r="D12" s="1">
        <v>16.000413180456519</v>
      </c>
      <c r="E12" s="1">
        <v>8.2212581344901707</v>
      </c>
      <c r="F12" s="1">
        <v>20.098130358433981</v>
      </c>
      <c r="G12" s="1">
        <v>-20.244057133614216</v>
      </c>
      <c r="H12" s="1">
        <v>-31.55070779065678</v>
      </c>
      <c r="I12" s="1">
        <v>-23.479612767217901</v>
      </c>
      <c r="J12" s="1">
        <v>-40.543636675191408</v>
      </c>
      <c r="K12" s="1">
        <v>4.4810325248111447</v>
      </c>
      <c r="L12" s="1">
        <v>7.5485377036446764</v>
      </c>
      <c r="M12" s="1">
        <v>5.1556717541250832</v>
      </c>
      <c r="N12" s="1">
        <v>10.064485055248472</v>
      </c>
      <c r="O12" s="1">
        <v>-1.9310060183976496</v>
      </c>
      <c r="P12" s="1">
        <v>-3.5591421009699551</v>
      </c>
      <c r="Q12" s="1">
        <v>-2.2361413507814132</v>
      </c>
      <c r="R12" s="1">
        <v>-4.935653059816274</v>
      </c>
      <c r="S12" s="1">
        <v>-10.13925140975498</v>
      </c>
      <c r="T12" s="1">
        <v>-16.767774877055821</v>
      </c>
      <c r="U12" s="1">
        <v>-11.605742426344296</v>
      </c>
      <c r="V12" s="1">
        <v>-22.070060999643253</v>
      </c>
      <c r="W12" s="1">
        <v>-20.442359871759674</v>
      </c>
      <c r="X12" s="1">
        <v>-32.476798504800286</v>
      </c>
      <c r="Y12" s="1">
        <v>-23.547413282571373</v>
      </c>
      <c r="Z12" s="1">
        <v>-42.383381987107093</v>
      </c>
      <c r="AA12" s="1">
        <v>-6.9869041903273503</v>
      </c>
      <c r="AB12" s="1">
        <v>-11.651036728130002</v>
      </c>
      <c r="AC12" s="1">
        <v>-8.0165205650161742</v>
      </c>
      <c r="AD12" s="1">
        <v>-15.429295834741513</v>
      </c>
      <c r="AE12" s="1">
        <v>-4.3859187520938594</v>
      </c>
      <c r="AF12" s="1">
        <v>-7.382838420837694</v>
      </c>
      <c r="AG12" s="1">
        <v>-5.012011608262136</v>
      </c>
      <c r="AH12" s="1">
        <v>-9.7798562470339192</v>
      </c>
      <c r="AI12" s="1">
        <v>-5.9307146940958013</v>
      </c>
      <c r="AJ12" s="1">
        <v>-9.9502002981737103</v>
      </c>
      <c r="AK12" s="1">
        <v>-6.7725308098416734</v>
      </c>
      <c r="AL12" s="1">
        <v>-13.364205862968515</v>
      </c>
      <c r="AM12" s="1">
        <v>-17.844242052189173</v>
      </c>
      <c r="AN12" s="1">
        <v>-28.868947451251994</v>
      </c>
      <c r="AO12" s="2" t="e">
        <f>SUM(E11:R19)/126</f>
        <v>#DIV/0!</v>
      </c>
      <c r="AP12" s="1">
        <v>-36.980536902587303</v>
      </c>
      <c r="AQ12" s="1">
        <v>-7.0003179552788115</v>
      </c>
      <c r="AR12" s="1">
        <v>-11.605356023554894</v>
      </c>
      <c r="AS12" s="1">
        <v>-7.3155650522779156</v>
      </c>
      <c r="AT12" s="1">
        <v>-12.686911592030564</v>
      </c>
      <c r="AU12" s="1">
        <v>-36.071962411511983</v>
      </c>
      <c r="AV12" s="1">
        <v>-57.942615702719813</v>
      </c>
      <c r="AW12" s="1">
        <v>-40.607282370900151</v>
      </c>
      <c r="AX12" s="1">
        <v>-70.666127883825069</v>
      </c>
      <c r="AY12" s="1">
        <v>-6.9948347514108686</v>
      </c>
      <c r="AZ12" s="1">
        <v>-11.624031670005875</v>
      </c>
      <c r="BA12" s="1">
        <v>-7.9906612191777047</v>
      </c>
      <c r="BB12" s="1">
        <v>-15.337186983038121</v>
      </c>
      <c r="BC12">
        <v>-6.9631565938201856</v>
      </c>
      <c r="BD12">
        <v>-11.670560356388487</v>
      </c>
      <c r="BE12">
        <v>-7.9223668092565047</v>
      </c>
      <c r="BF12">
        <v>-15.778171684106015</v>
      </c>
    </row>
    <row r="13" spans="1:58" x14ac:dyDescent="0.25">
      <c r="A13" s="16" t="s">
        <v>174</v>
      </c>
      <c r="B13">
        <v>14</v>
      </c>
      <c r="C13" s="1">
        <v>-0.10300437895458714</v>
      </c>
      <c r="D13" s="1">
        <v>0.600266898045969</v>
      </c>
      <c r="E13" s="1">
        <v>-0.34402447749378401</v>
      </c>
      <c r="F13" s="1">
        <v>0.32372804814312917</v>
      </c>
      <c r="G13" s="1">
        <v>-13.967564097219791</v>
      </c>
      <c r="H13" s="1">
        <v>-23.444484307053038</v>
      </c>
      <c r="I13" s="1">
        <v>-16.076321239558709</v>
      </c>
      <c r="J13" s="1">
        <v>-30.609075744552104</v>
      </c>
      <c r="K13" s="1">
        <v>4.1279376786696709</v>
      </c>
      <c r="L13" s="1">
        <v>6.9481178505480532</v>
      </c>
      <c r="M13" s="1">
        <v>4.8097208241890019</v>
      </c>
      <c r="N13" s="1">
        <v>9.2181801552671079</v>
      </c>
      <c r="O13" s="1">
        <v>-1.8965305919080693</v>
      </c>
      <c r="P13" s="1">
        <v>-3.4745950310405678</v>
      </c>
      <c r="Q13" s="1">
        <v>-2.1987330750705691</v>
      </c>
      <c r="R13" s="1">
        <v>-4.7396616691061864</v>
      </c>
      <c r="S13" s="1">
        <v>-6.9513380310039405</v>
      </c>
      <c r="T13" s="1">
        <v>-11.727991876192284</v>
      </c>
      <c r="U13" s="1">
        <v>-8.081066620749958</v>
      </c>
      <c r="V13" s="1">
        <v>-15.550003320993627</v>
      </c>
      <c r="W13" s="1">
        <v>-6.0052525225229232</v>
      </c>
      <c r="X13" s="1">
        <v>-10.098858859224917</v>
      </c>
      <c r="Y13" s="1">
        <v>-7.3212421977870328</v>
      </c>
      <c r="Z13" s="1">
        <v>-14.313986532574029</v>
      </c>
      <c r="AA13" s="1">
        <v>-5.0642999375694817</v>
      </c>
      <c r="AB13" s="1">
        <v>-8.6353833751040057</v>
      </c>
      <c r="AC13" s="1">
        <v>-5.9315419595638819</v>
      </c>
      <c r="AD13" s="1">
        <v>-11.621514737564077</v>
      </c>
      <c r="AE13" s="1">
        <v>-3.6292355566767434</v>
      </c>
      <c r="AF13" s="1">
        <v>-6.2500014220689941</v>
      </c>
      <c r="AG13" s="1">
        <v>-4.1877769506697451</v>
      </c>
      <c r="AH13" s="1">
        <v>-8.3286395028459186</v>
      </c>
      <c r="AI13" s="1">
        <v>-4.4500639347949544</v>
      </c>
      <c r="AJ13" s="1">
        <v>-7.6103834200625515</v>
      </c>
      <c r="AK13" s="1">
        <v>-5.1704096820472154</v>
      </c>
      <c r="AL13" s="1">
        <v>-10.097712240245569</v>
      </c>
      <c r="AM13" s="1">
        <v>-5.076627476483055</v>
      </c>
      <c r="AN13" s="1">
        <v>-8.5433855359758937</v>
      </c>
      <c r="AO13" s="2">
        <f>(SUM(S20:AB28)+SUM(P25:R28))/67</f>
        <v>0</v>
      </c>
      <c r="AP13" s="1">
        <v>-12.065490666445989</v>
      </c>
      <c r="AQ13" s="1">
        <v>-4.3349966582865038</v>
      </c>
      <c r="AR13" s="1">
        <v>-7.392528386179138</v>
      </c>
      <c r="AS13" s="1">
        <v>-4.52185981523081</v>
      </c>
      <c r="AT13" s="1">
        <v>-8.1218453783733171</v>
      </c>
      <c r="AU13" s="1">
        <v>-8.3703027110677883</v>
      </c>
      <c r="AV13" s="1">
        <v>-13.99673339784203</v>
      </c>
      <c r="AW13" s="1">
        <v>-9.8837579774616291</v>
      </c>
      <c r="AX13" s="1">
        <v>-18.979727939365858</v>
      </c>
      <c r="AY13" s="1">
        <v>-4.6297357016144147</v>
      </c>
      <c r="AZ13" s="1">
        <v>-7.8948136471876218</v>
      </c>
      <c r="BA13" s="1">
        <v>-5.4066106646413834</v>
      </c>
      <c r="BB13" s="1">
        <v>-10.643033823709507</v>
      </c>
      <c r="BC13">
        <v>-4.6674259914635536</v>
      </c>
      <c r="BD13">
        <v>-7.9853171899543991</v>
      </c>
      <c r="BE13">
        <v>-5.4332409839976092</v>
      </c>
      <c r="BF13">
        <v>-10.607163407375666</v>
      </c>
    </row>
    <row r="14" spans="1:58" x14ac:dyDescent="0.25">
      <c r="A14" t="s">
        <v>161</v>
      </c>
      <c r="B14">
        <v>1</v>
      </c>
      <c r="C14" s="1">
        <v>1.7584962131118747</v>
      </c>
      <c r="D14" s="1">
        <v>3.8025571436090084</v>
      </c>
      <c r="E14" s="1">
        <v>1.6501976636477562</v>
      </c>
      <c r="F14" s="1">
        <v>4.5214347638739998</v>
      </c>
      <c r="G14" s="1">
        <v>-8.6672846563644796</v>
      </c>
      <c r="H14" s="1">
        <v>-15.282541449303119</v>
      </c>
      <c r="I14" s="1">
        <v>-9.9225559798480685</v>
      </c>
      <c r="J14" s="1">
        <v>-20.060305162756116</v>
      </c>
      <c r="K14" s="1">
        <v>4.6733589848379262</v>
      </c>
      <c r="L14" s="1">
        <v>7.9990902691809573</v>
      </c>
      <c r="M14" s="1">
        <v>5.4137198776536684</v>
      </c>
      <c r="N14" s="1">
        <v>10.691710154737228</v>
      </c>
      <c r="O14" s="1">
        <v>-1.3614743042882163</v>
      </c>
      <c r="P14" s="1">
        <v>-2.8198879710349658</v>
      </c>
      <c r="Q14" s="1">
        <v>-1.7853986056986142</v>
      </c>
      <c r="R14" s="1">
        <v>-3.6144250042154393</v>
      </c>
      <c r="S14" s="1">
        <v>-6.3057599080712503</v>
      </c>
      <c r="T14" s="1">
        <v>-10.423469332905741</v>
      </c>
      <c r="U14" s="1">
        <v>-7.0262689730588219</v>
      </c>
      <c r="V14" s="1">
        <v>-14.53276744562293</v>
      </c>
      <c r="W14" s="1">
        <v>-4.3451207110398107</v>
      </c>
      <c r="X14" s="1">
        <v>-9.2662057636388031</v>
      </c>
      <c r="Y14" s="1">
        <v>-6.2540381546433927</v>
      </c>
      <c r="Z14" s="1">
        <v>-12.054071735630682</v>
      </c>
      <c r="AA14" s="1">
        <v>-4.4848932191219788</v>
      </c>
      <c r="AB14" s="1">
        <v>-7.855632300013073</v>
      </c>
      <c r="AC14" s="1">
        <v>-5.2595334871691808</v>
      </c>
      <c r="AD14" s="1">
        <v>-10.743307675840956</v>
      </c>
      <c r="AE14" s="1">
        <v>-3.5119447865145297</v>
      </c>
      <c r="AF14" s="1">
        <v>-6.2823746481847715</v>
      </c>
      <c r="AG14" s="1">
        <v>-3.7125100978785617</v>
      </c>
      <c r="AH14" s="1">
        <v>-8.2565956404533978</v>
      </c>
      <c r="AI14" s="1">
        <v>-4.2177558985251773</v>
      </c>
      <c r="AJ14" s="1">
        <v>-8.1130992351003748</v>
      </c>
      <c r="AK14" s="1">
        <v>-5.5098782343795341</v>
      </c>
      <c r="AL14" s="1">
        <v>-10.429921201650648</v>
      </c>
      <c r="AM14" s="1">
        <v>-6.2601117891745117</v>
      </c>
      <c r="AN14" s="1">
        <v>-11.014703367340816</v>
      </c>
      <c r="AO14" s="2" t="e">
        <f>SUM(S11:AB19)/54</f>
        <v>#DIV/0!</v>
      </c>
      <c r="AP14" s="1">
        <v>-15.097054507251611</v>
      </c>
      <c r="AQ14" s="1">
        <v>-4.2967175818046366</v>
      </c>
      <c r="AR14" s="1">
        <v>-7.920883956304495</v>
      </c>
      <c r="AS14" s="1">
        <v>-4.4167132678413559</v>
      </c>
      <c r="AT14" s="1">
        <v>-8.5774678514499332</v>
      </c>
      <c r="AU14" s="1">
        <v>-7.9632130609547875</v>
      </c>
      <c r="AV14" s="1">
        <v>-13.796385932201204</v>
      </c>
      <c r="AW14" s="1">
        <v>-10.836088660048295</v>
      </c>
      <c r="AX14" s="1">
        <v>-18.065296110001206</v>
      </c>
      <c r="AY14" s="1">
        <v>-4.3808602549921831</v>
      </c>
      <c r="AZ14" s="1">
        <v>-7.8917067771587464</v>
      </c>
      <c r="BA14" s="1">
        <v>-5.2331564387735385</v>
      </c>
      <c r="BB14" s="1">
        <v>-10.569987956416</v>
      </c>
      <c r="BC14">
        <v>-4.9731324168496469</v>
      </c>
      <c r="BD14">
        <v>-9.4124931051694016</v>
      </c>
      <c r="BE14">
        <v>-6.5492374024043949</v>
      </c>
      <c r="BF14">
        <v>-12.113825962743853</v>
      </c>
    </row>
    <row r="15" spans="1:58" x14ac:dyDescent="0.25">
      <c r="C15" s="1" t="e">
        <v>#DIV/0!</v>
      </c>
      <c r="D15" s="1" t="e">
        <v>#DIV/0!</v>
      </c>
      <c r="E15" s="1" t="e">
        <v>#DIV/0!</v>
      </c>
      <c r="F15" s="1" t="e">
        <v>#DIV/0!</v>
      </c>
      <c r="G15" s="1" t="e">
        <v>#DIV/0!</v>
      </c>
      <c r="H15" s="1" t="e">
        <v>#DIV/0!</v>
      </c>
      <c r="I15" s="1" t="e">
        <v>#DIV/0!</v>
      </c>
      <c r="J15" s="1" t="e">
        <v>#DIV/0!</v>
      </c>
      <c r="K15" t="e">
        <v>#DIV/0!</v>
      </c>
      <c r="L15" s="1" t="e">
        <v>#DIV/0!</v>
      </c>
      <c r="M15" s="1" t="e">
        <v>#DIV/0!</v>
      </c>
      <c r="N15" s="1" t="e">
        <v>#DIV/0!</v>
      </c>
      <c r="O15" s="1" t="e">
        <v>#DIV/0!</v>
      </c>
      <c r="P15" s="1" t="e">
        <v>#DIV/0!</v>
      </c>
      <c r="Q15" s="1" t="e">
        <v>#DIV/0!</v>
      </c>
      <c r="R15" s="1" t="e">
        <v>#DIV/0!</v>
      </c>
      <c r="S15" s="1" t="e">
        <v>#DIV/0!</v>
      </c>
      <c r="T15" s="1" t="e">
        <v>#DIV/0!</v>
      </c>
      <c r="U15" s="1" t="e">
        <v>#DIV/0!</v>
      </c>
      <c r="V15" s="1" t="e">
        <v>#DIV/0!</v>
      </c>
      <c r="W15" s="1" t="e">
        <v>#DIV/0!</v>
      </c>
      <c r="X15" s="1" t="e">
        <v>#DIV/0!</v>
      </c>
      <c r="Y15" s="1" t="e">
        <v>#DIV/0!</v>
      </c>
      <c r="Z15" s="1" t="e">
        <v>#DIV/0!</v>
      </c>
      <c r="AA15" s="1" t="e">
        <v>#DIV/0!</v>
      </c>
      <c r="AB15" s="1" t="e">
        <v>#DIV/0!</v>
      </c>
      <c r="AC15" s="1" t="e">
        <v>#DIV/0!</v>
      </c>
      <c r="AD15" s="1" t="e">
        <v>#DIV/0!</v>
      </c>
      <c r="AE15" s="1" t="e">
        <v>#DIV/0!</v>
      </c>
      <c r="AF15" s="1" t="e">
        <v>#DIV/0!</v>
      </c>
      <c r="AG15" s="1" t="e">
        <v>#DIV/0!</v>
      </c>
      <c r="AH15" s="1" t="e">
        <v>#DIV/0!</v>
      </c>
      <c r="AI15" s="1" t="e">
        <v>#DIV/0!</v>
      </c>
      <c r="AJ15" s="1" t="e">
        <v>#DIV/0!</v>
      </c>
      <c r="AK15" s="1" t="e">
        <v>#DIV/0!</v>
      </c>
      <c r="AL15" s="1" t="e">
        <v>#DIV/0!</v>
      </c>
      <c r="AM15" s="1" t="e">
        <v>#DIV/0!</v>
      </c>
      <c r="AN15" s="1" t="e">
        <v>#DIV/0!</v>
      </c>
      <c r="AO15" s="7" t="e">
        <f>(SUM(AC6:AJ28)+SUM(A6:D19))/173</f>
        <v>#DIV/0!</v>
      </c>
      <c r="AP15" s="1" t="e">
        <v>#DIV/0!</v>
      </c>
      <c r="AQ15" s="1" t="e">
        <v>#DIV/0!</v>
      </c>
      <c r="AR15" s="1" t="e">
        <v>#DIV/0!</v>
      </c>
      <c r="AS15" s="1" t="e">
        <v>#DIV/0!</v>
      </c>
      <c r="AT15" s="1" t="e">
        <v>#DIV/0!</v>
      </c>
      <c r="AU15" s="1" t="e">
        <v>#DIV/0!</v>
      </c>
      <c r="AV15" s="1" t="e">
        <v>#DIV/0!</v>
      </c>
      <c r="AW15" s="1" t="e">
        <v>#DIV/0!</v>
      </c>
      <c r="AX15" s="1" t="e">
        <v>#DIV/0!</v>
      </c>
      <c r="AY15" s="1" t="e">
        <v>#DIV/0!</v>
      </c>
      <c r="AZ15" s="1" t="e">
        <v>#DIV/0!</v>
      </c>
      <c r="BA15" s="1" t="e">
        <v>#DIV/0!</v>
      </c>
      <c r="BB15" s="1" t="e">
        <v>#DIV/0!</v>
      </c>
      <c r="BC15" t="e">
        <v>#DIV/0!</v>
      </c>
      <c r="BD15" t="e">
        <v>#DIV/0!</v>
      </c>
      <c r="BE15" t="e">
        <v>#DIV/0!</v>
      </c>
      <c r="BF15" t="e">
        <v>#DIV/0!</v>
      </c>
    </row>
    <row r="16" spans="1:58" x14ac:dyDescent="0.25">
      <c r="C16" s="1" t="e">
        <v>#DIV/0!</v>
      </c>
      <c r="D16" s="1" t="e">
        <v>#DIV/0!</v>
      </c>
      <c r="E16" s="1" t="e">
        <v>#DIV/0!</v>
      </c>
      <c r="F16" s="1" t="e">
        <v>#DIV/0!</v>
      </c>
      <c r="G16" s="1" t="e">
        <v>#DIV/0!</v>
      </c>
      <c r="H16" s="1" t="e">
        <v>#DIV/0!</v>
      </c>
      <c r="I16" s="1" t="e">
        <v>#DIV/0!</v>
      </c>
      <c r="J16" s="1" t="e">
        <v>#DIV/0!</v>
      </c>
      <c r="K16" t="e">
        <v>#DIV/0!</v>
      </c>
      <c r="L16" s="1" t="e">
        <v>#DIV/0!</v>
      </c>
      <c r="M16" s="1" t="e">
        <v>#DIV/0!</v>
      </c>
      <c r="N16" s="1" t="e">
        <v>#DIV/0!</v>
      </c>
      <c r="O16" s="1" t="e">
        <v>#DIV/0!</v>
      </c>
      <c r="P16" s="1" t="e">
        <v>#DIV/0!</v>
      </c>
      <c r="Q16" s="1" t="e">
        <v>#DIV/0!</v>
      </c>
      <c r="R16" s="1" t="e">
        <v>#DIV/0!</v>
      </c>
      <c r="S16" s="1" t="e">
        <v>#DIV/0!</v>
      </c>
      <c r="T16" s="1" t="e">
        <v>#DIV/0!</v>
      </c>
      <c r="U16" s="1" t="e">
        <v>#DIV/0!</v>
      </c>
      <c r="V16" s="1" t="e">
        <v>#DIV/0!</v>
      </c>
      <c r="W16" s="1" t="e">
        <v>#DIV/0!</v>
      </c>
      <c r="X16" s="1" t="e">
        <v>#DIV/0!</v>
      </c>
      <c r="Y16" s="1" t="e">
        <v>#DIV/0!</v>
      </c>
      <c r="Z16" s="1" t="e">
        <v>#DIV/0!</v>
      </c>
      <c r="AA16" s="1" t="e">
        <v>#DIV/0!</v>
      </c>
      <c r="AB16" s="1" t="e">
        <v>#DIV/0!</v>
      </c>
      <c r="AC16" s="1" t="e">
        <v>#DIV/0!</v>
      </c>
      <c r="AD16" s="1" t="e">
        <v>#DIV/0!</v>
      </c>
      <c r="AE16" s="1" t="e">
        <v>#DIV/0!</v>
      </c>
      <c r="AF16" s="1" t="e">
        <v>#DIV/0!</v>
      </c>
      <c r="AG16" s="1" t="e">
        <v>#DIV/0!</v>
      </c>
      <c r="AH16" s="1" t="e">
        <v>#DIV/0!</v>
      </c>
      <c r="AI16" s="1" t="e">
        <v>#DIV/0!</v>
      </c>
      <c r="AJ16" s="1" t="e">
        <v>#DIV/0!</v>
      </c>
      <c r="AK16" s="1" t="e">
        <v>#DIV/0!</v>
      </c>
      <c r="AL16" s="1" t="e">
        <v>#DIV/0!</v>
      </c>
      <c r="AM16" s="1" t="e">
        <v>#DIV/0!</v>
      </c>
      <c r="AN16" s="1" t="e">
        <v>#DIV/0!</v>
      </c>
      <c r="AO16" s="2" t="e">
        <f>((SUM(A2:Z35)+SUM(AA2:AJ28))/895)</f>
        <v>#DIV/0!</v>
      </c>
      <c r="AP16" s="1" t="e">
        <v>#DIV/0!</v>
      </c>
      <c r="AQ16" s="1" t="e">
        <v>#DIV/0!</v>
      </c>
      <c r="AR16" s="1" t="e">
        <v>#DIV/0!</v>
      </c>
      <c r="AS16" s="1" t="e">
        <v>#DIV/0!</v>
      </c>
      <c r="AT16" s="1" t="e">
        <v>#DIV/0!</v>
      </c>
      <c r="AU16" s="1" t="e">
        <v>#DIV/0!</v>
      </c>
      <c r="AV16" s="1" t="e">
        <v>#DIV/0!</v>
      </c>
      <c r="AW16" s="1" t="e">
        <v>#DIV/0!</v>
      </c>
      <c r="AX16" s="1" t="e">
        <v>#DIV/0!</v>
      </c>
      <c r="AY16" s="1" t="e">
        <v>#DIV/0!</v>
      </c>
      <c r="AZ16" s="1" t="e">
        <v>#DIV/0!</v>
      </c>
      <c r="BA16" s="1" t="e">
        <v>#DIV/0!</v>
      </c>
      <c r="BB16" s="1" t="e">
        <v>#DIV/0!</v>
      </c>
      <c r="BC16" t="e">
        <v>#DIV/0!</v>
      </c>
      <c r="BD16" t="e">
        <v>#DIV/0!</v>
      </c>
      <c r="BE16" t="e">
        <v>#DIV/0!</v>
      </c>
      <c r="BF16" t="e">
        <v>#DIV/0!</v>
      </c>
    </row>
    <row r="17" spans="1:58" s="47" customFormat="1" x14ac:dyDescent="0.25">
      <c r="A17" s="47" t="s">
        <v>165</v>
      </c>
      <c r="B17" s="47">
        <v>5</v>
      </c>
      <c r="C17" s="48">
        <v>0.34354490961214385</v>
      </c>
      <c r="D17" s="48">
        <v>1.3978723908356492</v>
      </c>
      <c r="E17" s="48">
        <v>0.30800578103158738</v>
      </c>
      <c r="F17" s="48">
        <v>1.2130689222167028</v>
      </c>
      <c r="G17" s="48">
        <v>-13.464142064478203</v>
      </c>
      <c r="H17" s="48">
        <v>-24.557462060120123</v>
      </c>
      <c r="I17" s="48">
        <v>-14.100282202819097</v>
      </c>
      <c r="J17" s="48">
        <v>-30.903555958747244</v>
      </c>
      <c r="K17" s="47">
        <v>28.623609539573188</v>
      </c>
      <c r="L17" s="48">
        <v>68.85125893858033</v>
      </c>
      <c r="M17" s="48">
        <v>34.426831058630668</v>
      </c>
      <c r="N17" s="48">
        <v>103.13683012063743</v>
      </c>
      <c r="O17" s="48">
        <v>3.2951788394662334</v>
      </c>
      <c r="P17" s="48">
        <v>5.7637887427349055</v>
      </c>
      <c r="Q17" s="48">
        <v>3.188106740790678</v>
      </c>
      <c r="R17" s="48">
        <v>9.7073908274977132</v>
      </c>
      <c r="S17" s="48">
        <v>-3.0560039762690958</v>
      </c>
      <c r="T17" s="48">
        <v>-5.944866939839982</v>
      </c>
      <c r="U17" s="48">
        <v>-2.912437198140994</v>
      </c>
      <c r="V17" s="48">
        <v>-10.463926941084475</v>
      </c>
      <c r="W17" s="48">
        <v>6.307060972879234</v>
      </c>
      <c r="X17" s="48">
        <v>9.6507458676223958</v>
      </c>
      <c r="Y17" s="48">
        <v>8.4251795469778568</v>
      </c>
      <c r="Z17" s="48">
        <v>13.861875668884839</v>
      </c>
      <c r="AA17" s="48">
        <v>-0.18776342389260875</v>
      </c>
      <c r="AB17" s="48">
        <v>-1.0290554793679663</v>
      </c>
      <c r="AC17" s="48">
        <v>0.36601399946871283</v>
      </c>
      <c r="AD17" s="48">
        <v>-2.5626827690459875</v>
      </c>
      <c r="AE17" s="48">
        <v>-7.7763764171277874</v>
      </c>
      <c r="AF17" s="48">
        <v>-9.042108176463973</v>
      </c>
      <c r="AG17" s="48">
        <v>-1.1559938634430356</v>
      </c>
      <c r="AH17" s="48">
        <v>-8.662411135520431</v>
      </c>
      <c r="AI17" s="48">
        <v>0.73228157758164858</v>
      </c>
      <c r="AJ17" s="48">
        <v>-0.13722767180157647</v>
      </c>
      <c r="AK17" s="48">
        <v>1.1386975642687664</v>
      </c>
      <c r="AL17" s="48">
        <v>0.68808069738447986</v>
      </c>
      <c r="AM17" s="48">
        <v>21.297293461181045</v>
      </c>
      <c r="AN17" s="48">
        <v>38.257634372806621</v>
      </c>
      <c r="AO17" s="2"/>
      <c r="AP17" s="48">
        <v>54.509636627791494</v>
      </c>
      <c r="AQ17" s="48">
        <v>6.9599899357934841E-2</v>
      </c>
      <c r="AR17" s="48">
        <v>1.0536310889893619</v>
      </c>
      <c r="AS17" s="48">
        <v>1.177066922373907</v>
      </c>
      <c r="AT17" s="48">
        <v>2.4660665223713587</v>
      </c>
      <c r="AU17" s="48">
        <v>8.5574564593588693</v>
      </c>
      <c r="AV17" s="48">
        <v>11.406437073393475</v>
      </c>
      <c r="AW17" s="48">
        <v>11.848546056409692</v>
      </c>
      <c r="AX17" s="48">
        <v>15.592594234590083</v>
      </c>
      <c r="AY17" s="48">
        <v>-6.79732275306347E-2</v>
      </c>
      <c r="AZ17" s="48">
        <v>-5.9669290706819228E-2</v>
      </c>
      <c r="BA17" s="48">
        <v>1.7608287831689202</v>
      </c>
      <c r="BB17" s="48">
        <v>0.18036162439022441</v>
      </c>
      <c r="BC17" s="47">
        <v>2.118114830263492</v>
      </c>
      <c r="BD17" s="47">
        <v>1.6764052415449853</v>
      </c>
      <c r="BE17" s="47">
        <v>2.7415933760769313</v>
      </c>
      <c r="BF17" s="47">
        <v>3.5339012230173017</v>
      </c>
    </row>
    <row r="19" spans="1:58" x14ac:dyDescent="0.25">
      <c r="AO19" s="2">
        <f>SUM(U34:W35)/6</f>
        <v>0</v>
      </c>
    </row>
    <row r="21" spans="1:58" x14ac:dyDescent="0.25">
      <c r="AO21"/>
    </row>
    <row r="22" spans="1:58" x14ac:dyDescent="0.25">
      <c r="AO22"/>
    </row>
    <row r="23" spans="1:58" x14ac:dyDescent="0.25">
      <c r="AO23" s="20"/>
    </row>
    <row r="25" spans="1:58" x14ac:dyDescent="0.25">
      <c r="B25" t="s">
        <v>183</v>
      </c>
      <c r="C25" t="s">
        <v>187</v>
      </c>
      <c r="D25" t="s">
        <v>190</v>
      </c>
      <c r="E25" t="s">
        <v>188</v>
      </c>
      <c r="F25" t="s">
        <v>189</v>
      </c>
    </row>
    <row r="26" spans="1:58" x14ac:dyDescent="0.25">
      <c r="A26" t="s">
        <v>179</v>
      </c>
      <c r="B26" s="45">
        <v>1.6528183052849155</v>
      </c>
      <c r="C26">
        <v>1.5804106450614532</v>
      </c>
      <c r="D26">
        <v>1.5223827310726255</v>
      </c>
      <c r="E26">
        <v>1.5663237377206702</v>
      </c>
      <c r="F26">
        <v>1.4781156094748609</v>
      </c>
    </row>
    <row r="27" spans="1:58" x14ac:dyDescent="0.25">
      <c r="A27" t="s">
        <v>180</v>
      </c>
      <c r="B27" s="45">
        <v>0.73905815196250724</v>
      </c>
      <c r="C27">
        <v>0.70591218301977254</v>
      </c>
      <c r="D27">
        <v>0.68100046106106082</v>
      </c>
      <c r="E27">
        <v>0.70018714097038548</v>
      </c>
      <c r="F27">
        <v>0.65965886079379088</v>
      </c>
    </row>
    <row r="28" spans="1:58" x14ac:dyDescent="0.25">
      <c r="A28" t="s">
        <v>181</v>
      </c>
      <c r="B28" s="45">
        <v>0.91376015319377013</v>
      </c>
      <c r="C28">
        <v>0.87449846003596843</v>
      </c>
      <c r="D28">
        <v>0.84138227182034142</v>
      </c>
      <c r="E28">
        <v>0.87340198727141338</v>
      </c>
      <c r="F28">
        <v>0.83538266981421483</v>
      </c>
    </row>
    <row r="29" spans="1:58" x14ac:dyDescent="0.25">
      <c r="A29" t="s">
        <v>182</v>
      </c>
      <c r="B29" s="45">
        <v>2.1899483056494504E-2</v>
      </c>
      <c r="C29">
        <v>2.0152888867992151E-2</v>
      </c>
      <c r="D29">
        <v>1.8880360093068135E-2</v>
      </c>
      <c r="E29">
        <v>1.9490412080836694E-2</v>
      </c>
      <c r="F29">
        <v>1.7934694638632953E-2</v>
      </c>
    </row>
    <row r="30" spans="1:58" x14ac:dyDescent="0.25">
      <c r="A30" t="s">
        <v>184</v>
      </c>
      <c r="B30" s="45">
        <f>(B29*100)/B26</f>
        <v>1.3249782499667704</v>
      </c>
      <c r="C30" s="45">
        <f t="shared" ref="C30:F30" si="0">(C29*100)/C26</f>
        <v>1.2751678768405486</v>
      </c>
      <c r="D30" s="45">
        <f t="shared" si="0"/>
        <v>1.240184856784706</v>
      </c>
      <c r="E30" s="45">
        <f t="shared" si="0"/>
        <v>1.2443412310918134</v>
      </c>
      <c r="F30" s="45">
        <f t="shared" si="0"/>
        <v>1.2133485719026214</v>
      </c>
    </row>
    <row r="31" spans="1:58" x14ac:dyDescent="0.25">
      <c r="A31" t="s">
        <v>185</v>
      </c>
      <c r="B31" s="45">
        <f>(B29*100)/B28</f>
        <v>2.396633622067184</v>
      </c>
      <c r="C31" s="45">
        <f t="shared" ref="C31:F31" si="1">(C29*100)/C28</f>
        <v>2.304508216877049</v>
      </c>
      <c r="D31" s="45">
        <f t="shared" si="1"/>
        <v>2.2439693258832554</v>
      </c>
      <c r="E31" s="45">
        <f t="shared" si="1"/>
        <v>2.2315511488274145</v>
      </c>
      <c r="F31" s="45">
        <f t="shared" si="1"/>
        <v>2.1468837320531851</v>
      </c>
    </row>
    <row r="32" spans="1:58" x14ac:dyDescent="0.25">
      <c r="A32" t="s">
        <v>191</v>
      </c>
      <c r="B32">
        <f>(B27*100)/B26</f>
        <v>44.715027029852941</v>
      </c>
      <c r="C32">
        <f t="shared" ref="C32:F32" si="2">(C27*100)/C26</f>
        <v>44.666377389043944</v>
      </c>
      <c r="D32">
        <f t="shared" si="2"/>
        <v>44.732539798401952</v>
      </c>
      <c r="E32">
        <f t="shared" si="2"/>
        <v>44.702581216658622</v>
      </c>
      <c r="F32">
        <f t="shared" si="2"/>
        <v>44.628367129425818</v>
      </c>
    </row>
    <row r="33" spans="1:41" x14ac:dyDescent="0.25">
      <c r="A33" t="s">
        <v>192</v>
      </c>
      <c r="B33">
        <f>(B28*100)/B26</f>
        <v>55.284972962364108</v>
      </c>
      <c r="C33">
        <f t="shared" ref="C33:F33" si="3">(C28*100)/C26</f>
        <v>55.333622484045222</v>
      </c>
      <c r="D33">
        <f t="shared" si="3"/>
        <v>55.267460320410265</v>
      </c>
      <c r="E33">
        <f t="shared" si="3"/>
        <v>55.761268646952679</v>
      </c>
      <c r="F33">
        <f t="shared" si="3"/>
        <v>56.5167341755498</v>
      </c>
    </row>
    <row r="48" spans="1:41" x14ac:dyDescent="0.25">
      <c r="AO48" s="7"/>
    </row>
    <row r="52" spans="41:41" x14ac:dyDescent="0.25">
      <c r="AO52" s="7"/>
    </row>
    <row r="77" spans="41:41" x14ac:dyDescent="0.25">
      <c r="AO77" s="2">
        <f>SUM(A110:AJ111)/40</f>
        <v>0</v>
      </c>
    </row>
    <row r="78" spans="41:41" x14ac:dyDescent="0.25">
      <c r="AO78" s="2">
        <f>SUM(A76:AJ77)/34</f>
        <v>0</v>
      </c>
    </row>
    <row r="79" spans="41:41" x14ac:dyDescent="0.25">
      <c r="AO79" s="2">
        <f>SUM(A108:AJ109)/26</f>
        <v>0</v>
      </c>
    </row>
    <row r="80" spans="41:41" x14ac:dyDescent="0.25">
      <c r="AO80" s="2">
        <f>SUM(A78:AJ79)/72</f>
        <v>0</v>
      </c>
    </row>
    <row r="81" spans="41:41" x14ac:dyDescent="0.25">
      <c r="AO81" s="2">
        <f>SUM(A103:R107)/56</f>
        <v>0</v>
      </c>
    </row>
    <row r="82" spans="41:41" x14ac:dyDescent="0.25">
      <c r="AO82" s="2">
        <f>SUM(E80:R84)/68</f>
        <v>0</v>
      </c>
    </row>
    <row r="83" spans="41:41" x14ac:dyDescent="0.25">
      <c r="AO83" s="2">
        <f>SUM(S103:Z107)/35</f>
        <v>0</v>
      </c>
    </row>
    <row r="84" spans="41:41" x14ac:dyDescent="0.25">
      <c r="AO84" s="2">
        <f>SUM(S80:AB84)/44</f>
        <v>0</v>
      </c>
    </row>
    <row r="85" spans="41:41" x14ac:dyDescent="0.25">
      <c r="AO85" s="7">
        <f>(SUM(B94:O102)+SUM(P94:R98))/140</f>
        <v>0</v>
      </c>
    </row>
    <row r="86" spans="41:41" x14ac:dyDescent="0.25">
      <c r="AO86" s="2">
        <f>SUM(E85:R93)/126</f>
        <v>0</v>
      </c>
    </row>
    <row r="87" spans="41:41" x14ac:dyDescent="0.25">
      <c r="AO87" s="2">
        <f>(SUM(S94:AB102)+SUM(P99:R102))/67</f>
        <v>0</v>
      </c>
    </row>
    <row r="88" spans="41:41" x14ac:dyDescent="0.25">
      <c r="AO88" s="2">
        <f>SUM(S85:AB93)/54</f>
        <v>0</v>
      </c>
    </row>
    <row r="89" spans="41:41" x14ac:dyDescent="0.25">
      <c r="AO89" s="7">
        <f>(SUM(AC80:AJ102)+SUM(A80:D93))/173</f>
        <v>0</v>
      </c>
    </row>
    <row r="90" spans="41:41" x14ac:dyDescent="0.25">
      <c r="AO90" s="2">
        <f>((SUM(A76:Z109)+SUM(AA76:AJ102))/895)</f>
        <v>0</v>
      </c>
    </row>
    <row r="93" spans="41:41" x14ac:dyDescent="0.25">
      <c r="AO93" s="2">
        <f>SUM(U108:W109)/6</f>
        <v>0</v>
      </c>
    </row>
    <row r="114" spans="41:41" x14ac:dyDescent="0.25">
      <c r="AO114" s="2">
        <f>SUM(A147:AJ148)/40</f>
        <v>0</v>
      </c>
    </row>
    <row r="115" spans="41:41" x14ac:dyDescent="0.25">
      <c r="AO115" s="2">
        <f>SUM(A113:AJ114)/34</f>
        <v>0</v>
      </c>
    </row>
    <row r="116" spans="41:41" x14ac:dyDescent="0.25">
      <c r="AO116" s="2">
        <f>SUM(A145:AJ146)/26</f>
        <v>0</v>
      </c>
    </row>
    <row r="117" spans="41:41" x14ac:dyDescent="0.25">
      <c r="AO117" s="2">
        <f>SUM(A115:AJ116)/72</f>
        <v>0</v>
      </c>
    </row>
    <row r="118" spans="41:41" x14ac:dyDescent="0.25">
      <c r="AO118" s="2">
        <f>SUM(A140:R144)/56</f>
        <v>0</v>
      </c>
    </row>
    <row r="119" spans="41:41" x14ac:dyDescent="0.25">
      <c r="AO119" s="2">
        <f>SUM(E117:R121)/68</f>
        <v>0</v>
      </c>
    </row>
    <row r="120" spans="41:41" x14ac:dyDescent="0.25">
      <c r="AO120" s="2">
        <f>SUM(S140:Z144)/35</f>
        <v>0</v>
      </c>
    </row>
    <row r="121" spans="41:41" x14ac:dyDescent="0.25">
      <c r="AO121" s="2">
        <f>SUM(S117:AB121)/44</f>
        <v>0</v>
      </c>
    </row>
    <row r="122" spans="41:41" x14ac:dyDescent="0.25">
      <c r="AO122" s="7">
        <f>(SUM(B131:O139)+SUM(P131:R135))/140</f>
        <v>0</v>
      </c>
    </row>
    <row r="123" spans="41:41" x14ac:dyDescent="0.25">
      <c r="AO123" s="2">
        <f>SUM(E122:R130)/126</f>
        <v>0</v>
      </c>
    </row>
    <row r="124" spans="41:41" x14ac:dyDescent="0.25">
      <c r="AO124" s="2">
        <f>(SUM(S131:AB139)+SUM(P136:R139))/67</f>
        <v>0</v>
      </c>
    </row>
    <row r="125" spans="41:41" x14ac:dyDescent="0.25">
      <c r="AO125" s="2">
        <f>SUM(S122:AB130)/54</f>
        <v>0</v>
      </c>
    </row>
    <row r="126" spans="41:41" x14ac:dyDescent="0.25">
      <c r="AO126" s="7">
        <f>(SUM(AC117:AJ139)+SUM(A117:D130))/173</f>
        <v>0</v>
      </c>
    </row>
    <row r="127" spans="41:41" x14ac:dyDescent="0.25">
      <c r="AO127" s="2">
        <f>((SUM(A113:Z146)+SUM(AA113:AJ139))/895)</f>
        <v>0</v>
      </c>
    </row>
    <row r="130" spans="41:41" x14ac:dyDescent="0.25">
      <c r="AO130" s="2">
        <f>SUM(U145:W146)/6</f>
        <v>0</v>
      </c>
    </row>
    <row r="151" spans="41:41" x14ac:dyDescent="0.25">
      <c r="AO151" s="2">
        <f>SUM(A184:AJ185)/40</f>
        <v>0</v>
      </c>
    </row>
    <row r="152" spans="41:41" x14ac:dyDescent="0.25">
      <c r="AO152" s="2">
        <f>SUM(A150:AJ151)/34</f>
        <v>0</v>
      </c>
    </row>
    <row r="153" spans="41:41" x14ac:dyDescent="0.25">
      <c r="AO153" s="2">
        <f>SUM(A182:AJ183)/26</f>
        <v>0</v>
      </c>
    </row>
    <row r="154" spans="41:41" x14ac:dyDescent="0.25">
      <c r="AO154" s="2">
        <f>SUM(A152:AJ153)/72</f>
        <v>0</v>
      </c>
    </row>
    <row r="155" spans="41:41" x14ac:dyDescent="0.25">
      <c r="AO155" s="2">
        <f>SUM(A177:R181)/56</f>
        <v>0</v>
      </c>
    </row>
    <row r="156" spans="41:41" x14ac:dyDescent="0.25">
      <c r="AO156" s="2">
        <f>SUM(E154:R158)/68</f>
        <v>0</v>
      </c>
    </row>
    <row r="157" spans="41:41" x14ac:dyDescent="0.25">
      <c r="AO157" s="2">
        <f>SUM(S177:Z181)/35</f>
        <v>0</v>
      </c>
    </row>
    <row r="158" spans="41:41" x14ac:dyDescent="0.25">
      <c r="AO158" s="2">
        <f>SUM(S154:AB158)/44</f>
        <v>0</v>
      </c>
    </row>
    <row r="159" spans="41:41" x14ac:dyDescent="0.25">
      <c r="AO159" s="7">
        <f>(SUM(B168:O176)+SUM(P168:R172))/140</f>
        <v>0</v>
      </c>
    </row>
    <row r="160" spans="41:41" x14ac:dyDescent="0.25">
      <c r="AO160" s="2">
        <f>SUM(E159:R167)/126</f>
        <v>0</v>
      </c>
    </row>
    <row r="161" spans="41:41" x14ac:dyDescent="0.25">
      <c r="AO161" s="2">
        <f>(SUM(S168:AB176)+SUM(P173:R176))/67</f>
        <v>0</v>
      </c>
    </row>
    <row r="162" spans="41:41" x14ac:dyDescent="0.25">
      <c r="AO162" s="2">
        <f>SUM(S159:AB167)/54</f>
        <v>0</v>
      </c>
    </row>
    <row r="163" spans="41:41" x14ac:dyDescent="0.25">
      <c r="AO163" s="7">
        <f>(SUM(AC154:AJ176)+SUM(A154:D167))/173</f>
        <v>0</v>
      </c>
    </row>
    <row r="164" spans="41:41" x14ac:dyDescent="0.25">
      <c r="AO164" s="2">
        <f>((SUM(A150:Z183)+SUM(AA150:AJ176))/895)</f>
        <v>0</v>
      </c>
    </row>
    <row r="167" spans="41:41" x14ac:dyDescent="0.25">
      <c r="AO167" s="2">
        <f>SUM(U182:W183)/6</f>
        <v>0</v>
      </c>
    </row>
    <row r="169" spans="41:41" x14ac:dyDescent="0.25">
      <c r="AO169" s="49"/>
    </row>
  </sheetData>
  <pageMargins left="0.7" right="0.7" top="0.75" bottom="0.75" header="0.3" footer="0.3"/>
  <pageSetup paperSize="9"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Y275"/>
  <sheetViews>
    <sheetView zoomScale="52" zoomScaleNormal="52" workbookViewId="0">
      <selection activeCell="J42" sqref="J42"/>
    </sheetView>
  </sheetViews>
  <sheetFormatPr defaultRowHeight="15" x14ac:dyDescent="0.25"/>
  <cols>
    <col min="37" max="37" width="12.7109375" style="3" customWidth="1"/>
    <col min="38" max="40" width="8.7109375" style="2"/>
    <col min="41" max="41" width="12" style="2" customWidth="1"/>
    <col min="42" max="42" width="8.7109375" style="2"/>
    <col min="46" max="46" width="13" style="1" bestFit="1" customWidth="1"/>
    <col min="51" max="51" width="12.5703125" style="1" bestFit="1" customWidth="1"/>
  </cols>
  <sheetData>
    <row r="1" spans="1:49" x14ac:dyDescent="0.25">
      <c r="A1" t="s">
        <v>66</v>
      </c>
      <c r="AK1" s="1"/>
      <c r="AL1" s="1"/>
    </row>
    <row r="2" spans="1:49" x14ac:dyDescent="0.25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25">
      <c r="A3" s="25" t="s">
        <v>0</v>
      </c>
      <c r="B3" s="26">
        <v>1.6870775000000001E-10</v>
      </c>
      <c r="C3" s="25">
        <v>1.5264315999999999E-10</v>
      </c>
      <c r="D3" s="25">
        <v>1.4108906999999999E-10</v>
      </c>
      <c r="E3" s="25">
        <v>1.07589918E-10</v>
      </c>
      <c r="F3" s="25">
        <v>3.65221846E-10</v>
      </c>
      <c r="G3" s="25">
        <v>3.6300649E-10</v>
      </c>
      <c r="H3" s="25">
        <v>7.0279638E-11</v>
      </c>
      <c r="I3" s="25">
        <v>1.0451570200000001E-10</v>
      </c>
      <c r="J3" s="25">
        <v>1.7895713299999999E-10</v>
      </c>
      <c r="K3" s="25">
        <v>1.09067095E-10</v>
      </c>
      <c r="L3" s="25">
        <v>1.6807502999999999E-10</v>
      </c>
      <c r="M3" s="25">
        <v>1.71033343E-10</v>
      </c>
      <c r="N3" s="25">
        <v>1.6759465899999999E-10</v>
      </c>
      <c r="O3" s="25">
        <v>1.09851638E-10</v>
      </c>
      <c r="P3" s="25">
        <v>1.0375561E-10</v>
      </c>
      <c r="Q3" s="25">
        <v>3.3010405799999998E-10</v>
      </c>
      <c r="R3" s="25">
        <v>6.8022622999999997E-11</v>
      </c>
      <c r="S3" s="25">
        <v>6.6481785999999996E-11</v>
      </c>
      <c r="T3" s="25">
        <v>1.1867880699999999E-10</v>
      </c>
      <c r="U3" s="25">
        <v>1.09676247E-10</v>
      </c>
      <c r="V3" s="25">
        <v>1.36142092E-10</v>
      </c>
      <c r="W3" s="25">
        <v>1.09824658E-10</v>
      </c>
      <c r="X3" s="25">
        <v>1.3519842E-10</v>
      </c>
      <c r="Y3" s="25">
        <v>1.29949754E-10</v>
      </c>
      <c r="Z3" s="25">
        <v>1.5026850199999999E-10</v>
      </c>
      <c r="AA3" s="25">
        <v>1.4705398999999999E-10</v>
      </c>
      <c r="AB3" s="25">
        <v>1.50998335E-10</v>
      </c>
      <c r="AC3" s="25">
        <v>1.57514148E-10</v>
      </c>
      <c r="AD3" s="25">
        <v>1.5047712599999999E-10</v>
      </c>
      <c r="AE3" s="25">
        <v>1.5467543399999999E-10</v>
      </c>
      <c r="AF3" s="25">
        <v>1.73917792E-10</v>
      </c>
      <c r="AG3" s="25">
        <v>9.6241861000000003E-11</v>
      </c>
      <c r="AH3" s="25">
        <v>1.11329757E-10</v>
      </c>
      <c r="AI3" s="25">
        <v>1.40965986E-10</v>
      </c>
      <c r="AJ3" s="25" t="s">
        <v>0</v>
      </c>
      <c r="AK3" s="3">
        <f>AVERAGE(A3:AJ3)</f>
        <v>1.5055616052941178E-10</v>
      </c>
      <c r="AL3" s="4">
        <v>-66.4435</v>
      </c>
      <c r="AM3" s="6" t="s">
        <v>94</v>
      </c>
      <c r="AO3" s="2">
        <f>SUM(A36:AJ37)/40</f>
        <v>1.2629131319999998E-10</v>
      </c>
      <c r="AV3" s="2"/>
      <c r="AW3" s="2"/>
    </row>
    <row r="4" spans="1:49" x14ac:dyDescent="0.25">
      <c r="A4" s="27">
        <v>1.0133917220000001E-9</v>
      </c>
      <c r="B4" s="28">
        <v>1.1762744669999999E-9</v>
      </c>
      <c r="C4" s="27">
        <v>9.3124183800000002E-10</v>
      </c>
      <c r="D4" s="27">
        <v>1.0443278700000001E-9</v>
      </c>
      <c r="E4" s="27">
        <v>9.9874905499999992E-10</v>
      </c>
      <c r="F4" s="27">
        <v>7.5353148499999998E-10</v>
      </c>
      <c r="G4" s="27">
        <v>6.4591879499999999E-10</v>
      </c>
      <c r="H4" s="27">
        <v>5.0435841400000003E-10</v>
      </c>
      <c r="I4" s="27">
        <v>5.9329624500000003E-10</v>
      </c>
      <c r="J4" s="27">
        <v>7.1972919400000004E-10</v>
      </c>
      <c r="K4" s="27">
        <v>7.1090912500000001E-10</v>
      </c>
      <c r="L4" s="27">
        <v>7.0524752299999997E-10</v>
      </c>
      <c r="M4" s="27">
        <v>6.5646204399999999E-10</v>
      </c>
      <c r="N4" s="27">
        <v>6.7528044199999995E-10</v>
      </c>
      <c r="O4" s="27">
        <v>7.2086610799999996E-10</v>
      </c>
      <c r="P4" s="27">
        <v>7.3459029399999997E-10</v>
      </c>
      <c r="Q4" s="27">
        <v>6.96873144E-10</v>
      </c>
      <c r="R4" s="27">
        <v>5.7005738599999997E-10</v>
      </c>
      <c r="S4" s="27">
        <v>5.4595317299999995E-10</v>
      </c>
      <c r="T4" s="27">
        <v>9.2034318000000005E-10</v>
      </c>
      <c r="U4" s="27">
        <v>6.2039561000000004E-10</v>
      </c>
      <c r="V4" s="27">
        <v>4.06225283E-10</v>
      </c>
      <c r="W4" s="27">
        <v>6.1698741E-10</v>
      </c>
      <c r="X4" s="27">
        <v>1.1862048799999999E-9</v>
      </c>
      <c r="Y4" s="27">
        <v>1.29994725E-9</v>
      </c>
      <c r="Z4" s="27">
        <v>1.0583223E-9</v>
      </c>
      <c r="AA4" s="27">
        <v>1.1244761199999999E-9</v>
      </c>
      <c r="AB4" s="27">
        <v>1.2208523250000001E-9</v>
      </c>
      <c r="AC4" s="27">
        <v>4.1491778999999998E-10</v>
      </c>
      <c r="AD4" s="27">
        <v>5.7273885600000004E-10</v>
      </c>
      <c r="AE4" s="27">
        <v>7.5028508E-10</v>
      </c>
      <c r="AF4" s="27">
        <v>6.0649150500000003E-10</v>
      </c>
      <c r="AG4" s="27">
        <v>1.0882320940000001E-9</v>
      </c>
      <c r="AH4" s="27">
        <v>1.3124415760000001E-9</v>
      </c>
      <c r="AI4" s="27">
        <v>6.6840595999999996E-10</v>
      </c>
      <c r="AJ4" s="27">
        <v>7.9056033700000004E-10</v>
      </c>
      <c r="AK4" s="3">
        <f t="shared" ref="AK4:AK67" si="0">AVERAGE(A4:AJ4)</f>
        <v>8.0708016333333341E-10</v>
      </c>
      <c r="AL4" s="9">
        <v>-59.441600000000001</v>
      </c>
      <c r="AM4" s="6" t="s">
        <v>116</v>
      </c>
      <c r="AO4" s="2">
        <f>SUM(A2:AJ3)/34</f>
        <v>1.5055616052941178E-10</v>
      </c>
      <c r="AT4" s="44">
        <f>AVERAGE(A2:AJ3)</f>
        <v>1.5055616052941178E-10</v>
      </c>
      <c r="AV4" s="22" t="s">
        <v>95</v>
      </c>
      <c r="AW4" s="2" t="s">
        <v>96</v>
      </c>
    </row>
    <row r="5" spans="1:49" x14ac:dyDescent="0.25">
      <c r="A5" s="27">
        <v>0.21445489011604171</v>
      </c>
      <c r="B5" s="28">
        <v>0.20454648011656471</v>
      </c>
      <c r="C5" s="27">
        <v>0.20257196012156059</v>
      </c>
      <c r="D5" s="27">
        <v>0.21761079012954451</v>
      </c>
      <c r="E5" s="27">
        <v>0.21576846013331849</v>
      </c>
      <c r="F5" s="27">
        <v>0.1725994001212123</v>
      </c>
      <c r="G5" s="27">
        <v>0.15298020011308741</v>
      </c>
      <c r="H5" s="27">
        <v>0.15995400011458749</v>
      </c>
      <c r="I5" s="27">
        <v>0.20037124012262539</v>
      </c>
      <c r="J5" s="27">
        <v>0.25282082013667978</v>
      </c>
      <c r="K5" s="27">
        <v>0.28676918014660863</v>
      </c>
      <c r="L5" s="27">
        <v>0.27805594014502372</v>
      </c>
      <c r="M5" s="27">
        <v>0.23831786013247991</v>
      </c>
      <c r="N5" s="27">
        <v>0.22952266012939859</v>
      </c>
      <c r="O5" s="27">
        <v>0.21368587012545501</v>
      </c>
      <c r="P5" s="27">
        <v>0.19615905012231641</v>
      </c>
      <c r="Q5" s="27">
        <v>0.17762224011813929</v>
      </c>
      <c r="R5" s="27">
        <v>0.13646490010585091</v>
      </c>
      <c r="S5" s="27">
        <v>2.8478243470000001E-8</v>
      </c>
      <c r="T5" s="27">
        <v>4.8831500080147583E-2</v>
      </c>
      <c r="U5" s="27">
        <v>0.13814734009727181</v>
      </c>
      <c r="V5" s="27">
        <v>0.20630199010329289</v>
      </c>
      <c r="W5" s="27">
        <v>0.23864508010545299</v>
      </c>
      <c r="X5" s="27">
        <v>0.21882980009993069</v>
      </c>
      <c r="Y5" s="27">
        <v>0.20617280009655961</v>
      </c>
      <c r="Z5" s="27">
        <v>0.19478140009334399</v>
      </c>
      <c r="AA5" s="27">
        <v>0.18773884009367531</v>
      </c>
      <c r="AB5" s="27">
        <v>0.14851731008967139</v>
      </c>
      <c r="AC5" s="27">
        <v>0.14520850009072561</v>
      </c>
      <c r="AD5" s="27">
        <v>0.16982076009517089</v>
      </c>
      <c r="AE5" s="27">
        <v>0.21010043010002311</v>
      </c>
      <c r="AF5" s="27">
        <v>0.20996610010219</v>
      </c>
      <c r="AG5" s="27">
        <v>0.21558131010605969</v>
      </c>
      <c r="AH5" s="27">
        <v>0.22750804010857731</v>
      </c>
      <c r="AI5" s="27">
        <v>0.23011327011264809</v>
      </c>
      <c r="AJ5" s="27">
        <v>0.2378999301179488</v>
      </c>
      <c r="AK5" s="3">
        <f t="shared" si="0"/>
        <v>0.19401223256726183</v>
      </c>
      <c r="AL5" s="1">
        <v>-53.663899999999998</v>
      </c>
      <c r="AM5" s="10" t="s">
        <v>94</v>
      </c>
      <c r="AO5" s="2">
        <f>SUM(A34:AJ35)/26</f>
        <v>9.1852566040728181E-2</v>
      </c>
      <c r="AV5" s="10" t="s">
        <v>97</v>
      </c>
      <c r="AW5" s="2" t="s">
        <v>98</v>
      </c>
    </row>
    <row r="6" spans="1:49" x14ac:dyDescent="0.25">
      <c r="A6" s="29">
        <v>0.26532704016342479</v>
      </c>
      <c r="B6" s="30">
        <v>0.26932907017286589</v>
      </c>
      <c r="C6" s="29">
        <v>0.27003870018405091</v>
      </c>
      <c r="D6" s="29">
        <v>0.29603535020728888</v>
      </c>
      <c r="E6" s="31">
        <v>0.30489165022273113</v>
      </c>
      <c r="F6" s="31">
        <v>0.30814272023800737</v>
      </c>
      <c r="G6" s="31">
        <v>0.31453544024708258</v>
      </c>
      <c r="H6" s="31">
        <v>0.32090676025189291</v>
      </c>
      <c r="I6" s="31">
        <v>0.35090070026372189</v>
      </c>
      <c r="J6" s="31">
        <v>0.36306420026259978</v>
      </c>
      <c r="K6" s="31">
        <v>0.35912758025409292</v>
      </c>
      <c r="L6" s="31">
        <v>0.3363686802366479</v>
      </c>
      <c r="M6" s="31">
        <v>0.32361665022613351</v>
      </c>
      <c r="N6" s="31">
        <v>0.31041837021309432</v>
      </c>
      <c r="O6" s="31">
        <v>0.28931758019611292</v>
      </c>
      <c r="P6" s="31">
        <v>0.26804757018276282</v>
      </c>
      <c r="Q6" s="32">
        <v>0.26102853017781191</v>
      </c>
      <c r="R6" s="32">
        <v>0.24179243016491089</v>
      </c>
      <c r="S6" s="33">
        <v>0.14156443011013051</v>
      </c>
      <c r="T6" s="33" t="s">
        <v>0</v>
      </c>
      <c r="U6" s="33">
        <v>0.40556970019191391</v>
      </c>
      <c r="V6" s="33">
        <v>0.39672342017212292</v>
      </c>
      <c r="W6" s="33">
        <v>0.38670373016196402</v>
      </c>
      <c r="X6" s="33">
        <v>0.36764604015460373</v>
      </c>
      <c r="Y6" s="33">
        <v>0.3542037301492047</v>
      </c>
      <c r="Z6" s="33">
        <v>0.33678427014421952</v>
      </c>
      <c r="AA6" s="33">
        <v>0.28344798013515138</v>
      </c>
      <c r="AB6" s="33">
        <v>0.28034970014004218</v>
      </c>
      <c r="AC6" s="29">
        <v>0.2860255501490756</v>
      </c>
      <c r="AD6" s="29">
        <v>0.30295476016052081</v>
      </c>
      <c r="AE6" s="29">
        <v>0.32399753016483468</v>
      </c>
      <c r="AF6" s="29">
        <v>0.32865290016639859</v>
      </c>
      <c r="AG6" s="29">
        <v>0.28548756015837728</v>
      </c>
      <c r="AH6" s="29">
        <v>0.2923502601618117</v>
      </c>
      <c r="AI6" s="29">
        <v>0.27060172015651918</v>
      </c>
      <c r="AJ6" s="29">
        <v>0.27438882016142829</v>
      </c>
      <c r="AK6" s="3">
        <f t="shared" si="0"/>
        <v>0.30772403218581579</v>
      </c>
      <c r="AL6" s="1">
        <v>-48.590400000000002</v>
      </c>
      <c r="AM6" s="10" t="s">
        <v>116</v>
      </c>
      <c r="AO6" s="2">
        <f>SUM(A4:AJ5)/72</f>
        <v>9.7006116687171004E-2</v>
      </c>
      <c r="AV6" s="11" t="s">
        <v>100</v>
      </c>
      <c r="AW6" s="2" t="s">
        <v>101</v>
      </c>
    </row>
    <row r="7" spans="1:49" x14ac:dyDescent="0.25">
      <c r="A7" s="29">
        <v>0.33904192029031138</v>
      </c>
      <c r="B7" s="30">
        <v>0.36129993033039037</v>
      </c>
      <c r="C7" s="29">
        <v>0.37891704037458901</v>
      </c>
      <c r="D7" s="29">
        <v>0.38607225040455501</v>
      </c>
      <c r="E7" s="31">
        <v>0.40444678044419291</v>
      </c>
      <c r="F7" s="31">
        <v>0.3654844003052734</v>
      </c>
      <c r="G7" s="31">
        <v>0.31714177020941448</v>
      </c>
      <c r="H7" s="31">
        <v>0.2436509401448296</v>
      </c>
      <c r="I7" s="31">
        <v>0.32858515022413509</v>
      </c>
      <c r="J7" s="31">
        <v>0.31655023023541712</v>
      </c>
      <c r="K7" s="31">
        <v>0.32773640026287632</v>
      </c>
      <c r="L7" s="31">
        <v>0.32982615026835649</v>
      </c>
      <c r="M7" s="31">
        <v>0.33406010027350752</v>
      </c>
      <c r="N7" s="31">
        <v>0.33794266027266823</v>
      </c>
      <c r="O7" s="31">
        <v>0.336773570262144</v>
      </c>
      <c r="P7" s="31">
        <v>0.31812790023261989</v>
      </c>
      <c r="Q7" s="32">
        <v>0.32403350022794097</v>
      </c>
      <c r="R7" s="32">
        <v>0.32126424020651201</v>
      </c>
      <c r="S7" s="33">
        <v>0.21413133012630381</v>
      </c>
      <c r="T7" s="33" t="s">
        <v>0</v>
      </c>
      <c r="U7" s="33">
        <v>0.49300400032912522</v>
      </c>
      <c r="V7" s="33">
        <v>0.47975194029684731</v>
      </c>
      <c r="W7" s="33">
        <v>0.47132176027992678</v>
      </c>
      <c r="X7" s="33">
        <v>0.45771506026591058</v>
      </c>
      <c r="Y7" s="33">
        <v>0.44411328025280328</v>
      </c>
      <c r="Z7" s="33">
        <v>0.38921943022388028</v>
      </c>
      <c r="AA7" s="33">
        <v>0.36930493022106869</v>
      </c>
      <c r="AB7" s="33">
        <v>0.3815481402409065</v>
      </c>
      <c r="AC7" s="29">
        <v>0.3957430403058862</v>
      </c>
      <c r="AD7" s="29">
        <v>0.37123471035923089</v>
      </c>
      <c r="AE7" s="29">
        <v>0.36083645036889789</v>
      </c>
      <c r="AF7" s="29">
        <v>0.38229343034678398</v>
      </c>
      <c r="AG7" s="29">
        <v>0.33166933028603862</v>
      </c>
      <c r="AH7" s="29">
        <v>0.31736020027112172</v>
      </c>
      <c r="AI7" s="29">
        <v>0.3126658002618567</v>
      </c>
      <c r="AJ7" s="29">
        <v>0.33230376027992042</v>
      </c>
      <c r="AK7" s="3">
        <f t="shared" si="0"/>
        <v>0.35929061513389271</v>
      </c>
      <c r="AL7" s="1">
        <v>-43.982999999999997</v>
      </c>
      <c r="AM7" s="11" t="s">
        <v>99</v>
      </c>
      <c r="AO7" s="2">
        <f>SUM(A29:R33)/56</f>
        <v>0.19948970364299262</v>
      </c>
      <c r="AV7" s="14" t="s">
        <v>103</v>
      </c>
      <c r="AW7" s="2" t="s">
        <v>104</v>
      </c>
    </row>
    <row r="8" spans="1:49" x14ac:dyDescent="0.25">
      <c r="A8" s="29">
        <v>0.42493820056679671</v>
      </c>
      <c r="B8" s="30">
        <v>0.43147293051392333</v>
      </c>
      <c r="C8" s="29">
        <v>0.36672940028560558</v>
      </c>
      <c r="D8" s="29">
        <v>0.27853712016462923</v>
      </c>
      <c r="E8" s="31">
        <v>0.24288052012979441</v>
      </c>
      <c r="F8" s="31">
        <v>0.244271460144493</v>
      </c>
      <c r="G8" s="31">
        <v>0.18177336010978609</v>
      </c>
      <c r="H8" s="31">
        <v>0.204468740125617</v>
      </c>
      <c r="I8" s="31">
        <v>0.20592394013745541</v>
      </c>
      <c r="J8" s="31">
        <v>0.19232073012808351</v>
      </c>
      <c r="K8" s="31">
        <v>0.19497165013119169</v>
      </c>
      <c r="L8" s="31">
        <v>0.20421402013237089</v>
      </c>
      <c r="M8" s="31">
        <v>0.21059336013023869</v>
      </c>
      <c r="N8" s="31">
        <v>0.22130734013069089</v>
      </c>
      <c r="O8" s="31">
        <v>0.23309810013261159</v>
      </c>
      <c r="P8" s="31">
        <v>0.23863603013184409</v>
      </c>
      <c r="Q8" s="32">
        <v>0.25230542013202739</v>
      </c>
      <c r="R8" s="32">
        <v>0.2328431801183988</v>
      </c>
      <c r="S8" s="33">
        <v>0.13195933008194111</v>
      </c>
      <c r="T8" s="33" t="s">
        <v>0</v>
      </c>
      <c r="U8" s="33">
        <v>0.43290007025842409</v>
      </c>
      <c r="V8" s="33">
        <v>0.41124743026502503</v>
      </c>
      <c r="W8" s="33">
        <v>0.42875004033703318</v>
      </c>
      <c r="X8" s="33">
        <v>0.4314828803290659</v>
      </c>
      <c r="Y8" s="33">
        <v>0.40335852028226149</v>
      </c>
      <c r="Z8" s="33">
        <v>0.39431927027197811</v>
      </c>
      <c r="AA8" s="33">
        <v>0.39022782026334057</v>
      </c>
      <c r="AB8" s="33">
        <v>0.41838970030420403</v>
      </c>
      <c r="AC8" s="29">
        <v>0.4776099007604197</v>
      </c>
      <c r="AD8" s="29">
        <v>0.40764710100133461</v>
      </c>
      <c r="AE8" s="29">
        <v>0.3783482307766845</v>
      </c>
      <c r="AF8" s="29">
        <v>0.37537035068033192</v>
      </c>
      <c r="AG8" s="29">
        <v>0.33643943052397118</v>
      </c>
      <c r="AH8" s="29">
        <v>0.35151437052740608</v>
      </c>
      <c r="AI8" s="29">
        <v>0.3790369005578636</v>
      </c>
      <c r="AJ8" s="29">
        <v>0.40266576056363551</v>
      </c>
      <c r="AK8" s="3">
        <f t="shared" si="0"/>
        <v>0.31750150317515652</v>
      </c>
      <c r="AL8" s="1">
        <v>-39.709000000000003</v>
      </c>
      <c r="AM8" s="11" t="s">
        <v>102</v>
      </c>
      <c r="AO8" s="2">
        <f>SUM(E6:R10)/68</f>
        <v>0.20339010071150071</v>
      </c>
      <c r="AV8" s="24" t="s">
        <v>106</v>
      </c>
      <c r="AW8" s="2" t="s">
        <v>107</v>
      </c>
    </row>
    <row r="9" spans="1:49" x14ac:dyDescent="0.25">
      <c r="A9" s="29">
        <v>0.36113554023158562</v>
      </c>
      <c r="B9" s="30">
        <v>0.25970176013906832</v>
      </c>
      <c r="C9" s="29">
        <v>9.8674220081400046E-2</v>
      </c>
      <c r="D9" s="29">
        <v>9.0773480603979651E-3</v>
      </c>
      <c r="E9" s="31" t="s">
        <v>0</v>
      </c>
      <c r="F9" s="31">
        <v>0.36011764029230697</v>
      </c>
      <c r="G9" s="31">
        <v>0.1926035401277818</v>
      </c>
      <c r="H9" s="31">
        <v>0.11117200608924289</v>
      </c>
      <c r="I9" s="31">
        <v>0.1072514360891639</v>
      </c>
      <c r="J9" s="31">
        <v>9.168874508633558E-2</v>
      </c>
      <c r="K9" s="31">
        <v>9.351730008650945E-2</v>
      </c>
      <c r="L9" s="31">
        <v>9.0423680081998456E-2</v>
      </c>
      <c r="M9" s="31">
        <v>7.0621766074101533E-2</v>
      </c>
      <c r="N9" s="31">
        <v>6.3539475071682103E-2</v>
      </c>
      <c r="O9" s="31">
        <v>7.0394970072554491E-2</v>
      </c>
      <c r="P9" s="31">
        <v>7.7568760073248672E-2</v>
      </c>
      <c r="Q9" s="32">
        <v>8.7465726074668015E-2</v>
      </c>
      <c r="R9" s="32">
        <v>3.8077180063712378E-2</v>
      </c>
      <c r="S9" s="33">
        <v>1.5610299139999999E-9</v>
      </c>
      <c r="T9" s="33" t="s">
        <v>0</v>
      </c>
      <c r="U9" s="33">
        <v>0.47639942034799448</v>
      </c>
      <c r="V9" s="33">
        <v>0.30168460017662019</v>
      </c>
      <c r="W9" s="33">
        <v>0.26981288017778898</v>
      </c>
      <c r="X9" s="33">
        <v>0.27354214016681982</v>
      </c>
      <c r="Y9" s="33">
        <v>0.27425638015781723</v>
      </c>
      <c r="Z9" s="33">
        <v>0.26875758014385492</v>
      </c>
      <c r="AA9" s="33">
        <v>0.27784240014082823</v>
      </c>
      <c r="AB9" s="33">
        <v>0.34065160017544988</v>
      </c>
      <c r="AC9" s="29">
        <v>0.59870844499999998</v>
      </c>
      <c r="AD9" s="29">
        <v>0.27654845018620999</v>
      </c>
      <c r="AE9" s="29">
        <v>0.14018223010042341</v>
      </c>
      <c r="AF9" s="29">
        <v>0.24412234015957671</v>
      </c>
      <c r="AG9" s="29">
        <v>0.31947675026346628</v>
      </c>
      <c r="AH9" s="29">
        <v>0.37697110039328741</v>
      </c>
      <c r="AI9" s="29">
        <v>0.41899142046147592</v>
      </c>
      <c r="AJ9" s="29">
        <v>0.42579335039442651</v>
      </c>
      <c r="AK9" s="3">
        <f t="shared" si="0"/>
        <v>0.21961094658243613</v>
      </c>
      <c r="AL9" s="1">
        <v>-35.685299999999998</v>
      </c>
      <c r="AM9" s="12" t="s">
        <v>105</v>
      </c>
      <c r="AO9" s="2">
        <f>SUM(S29:Z33)/35</f>
        <v>0.27166245958569174</v>
      </c>
      <c r="AV9" s="42" t="s">
        <v>109</v>
      </c>
      <c r="AW9" s="2" t="s">
        <v>110</v>
      </c>
    </row>
    <row r="10" spans="1:49" x14ac:dyDescent="0.25">
      <c r="A10" s="29">
        <v>7.8591560071425051E-2</v>
      </c>
      <c r="B10" s="30">
        <v>2.3459025963600001E-7</v>
      </c>
      <c r="C10" s="29">
        <v>6.5067895000000005E-10</v>
      </c>
      <c r="D10" s="29" t="s">
        <v>0</v>
      </c>
      <c r="E10" s="31" t="s">
        <v>0</v>
      </c>
      <c r="F10" s="31">
        <v>0.30024093021644221</v>
      </c>
      <c r="G10" s="31">
        <v>5.8453180068339862E-2</v>
      </c>
      <c r="H10" s="31">
        <v>1.7721378880000001E-9</v>
      </c>
      <c r="I10" s="31">
        <v>6.9689885399999996E-10</v>
      </c>
      <c r="J10" s="31">
        <v>2.39844519E-10</v>
      </c>
      <c r="K10" s="31">
        <v>1.05656925E-10</v>
      </c>
      <c r="L10" s="31">
        <v>8.4493812999999995E-11</v>
      </c>
      <c r="M10" s="31">
        <v>1.4330956700000001E-10</v>
      </c>
      <c r="N10" s="31">
        <v>2.1253204E-10</v>
      </c>
      <c r="O10" s="31">
        <v>2.82330148E-10</v>
      </c>
      <c r="P10" s="31">
        <v>2.9129393499999999E-10</v>
      </c>
      <c r="Q10" s="32">
        <v>1.9780706899999999E-10</v>
      </c>
      <c r="R10" s="32">
        <v>2.6556259499999999E-10</v>
      </c>
      <c r="S10" s="33">
        <v>6.1727072699999999E-10</v>
      </c>
      <c r="T10" s="33" t="s">
        <v>0</v>
      </c>
      <c r="U10" s="33" t="s">
        <v>0</v>
      </c>
      <c r="V10" s="33">
        <v>0.20097718009869231</v>
      </c>
      <c r="W10" s="33">
        <v>5.9075580070613427E-2</v>
      </c>
      <c r="X10" s="33">
        <v>7.1331814075297414E-2</v>
      </c>
      <c r="Y10" s="33">
        <v>9.9568490080511884E-2</v>
      </c>
      <c r="Z10" s="33">
        <v>6.4746164068181525E-2</v>
      </c>
      <c r="AA10" s="33">
        <v>2.5279849369999998E-9</v>
      </c>
      <c r="AB10" s="33">
        <v>0.15934666008864121</v>
      </c>
      <c r="AC10" s="29" t="s">
        <v>0</v>
      </c>
      <c r="AD10" s="29">
        <v>0.1633000101130061</v>
      </c>
      <c r="AE10" s="29">
        <v>5.1075449059999999E-9</v>
      </c>
      <c r="AF10" s="29">
        <v>8.3473232800000002E-10</v>
      </c>
      <c r="AG10" s="29">
        <v>2.8633429000000002E-10</v>
      </c>
      <c r="AH10" s="29">
        <v>0.1124381200748629</v>
      </c>
      <c r="AI10" s="29">
        <v>0.17194054009411461</v>
      </c>
      <c r="AJ10" s="29">
        <v>0.1246678750778088</v>
      </c>
      <c r="AK10" s="3">
        <f t="shared" si="0"/>
        <v>5.3699301713051956E-2</v>
      </c>
      <c r="AL10" s="1">
        <v>-31.855</v>
      </c>
      <c r="AM10" s="12" t="s">
        <v>108</v>
      </c>
      <c r="AO10" s="2">
        <f>SUM(S6:AB10)/44</f>
        <v>0.30076660978783626</v>
      </c>
      <c r="AV10" s="43" t="s">
        <v>111</v>
      </c>
      <c r="AW10" s="2" t="s">
        <v>112</v>
      </c>
    </row>
    <row r="11" spans="1:49" x14ac:dyDescent="0.25">
      <c r="A11" s="29">
        <v>1.3200006450000001E-9</v>
      </c>
      <c r="B11" s="30">
        <v>1.217772727E-9</v>
      </c>
      <c r="C11" s="29" t="s">
        <v>0</v>
      </c>
      <c r="D11" s="29" t="s">
        <v>0</v>
      </c>
      <c r="E11" s="34" t="s">
        <v>0</v>
      </c>
      <c r="F11" s="34">
        <v>0.16500966012036161</v>
      </c>
      <c r="G11" s="34">
        <v>2.803463256E-9</v>
      </c>
      <c r="H11" s="34">
        <v>1.52337016E-9</v>
      </c>
      <c r="I11" s="34">
        <v>8.5696378599999996E-10</v>
      </c>
      <c r="J11" s="34">
        <v>3.5442496799999998E-10</v>
      </c>
      <c r="K11" s="34">
        <v>1.70789624E-10</v>
      </c>
      <c r="L11" s="34">
        <v>1.00655945E-10</v>
      </c>
      <c r="M11" s="34">
        <v>8.5180093999999999E-11</v>
      </c>
      <c r="N11" s="34">
        <v>8.3975472999999995E-11</v>
      </c>
      <c r="O11" s="34">
        <v>8.0091017000000004E-11</v>
      </c>
      <c r="P11" s="34">
        <v>8.2950774000000003E-11</v>
      </c>
      <c r="Q11" s="34">
        <v>9.4069497000000005E-11</v>
      </c>
      <c r="R11" s="34">
        <v>1.5165136999999999E-10</v>
      </c>
      <c r="S11" s="35">
        <v>2.8482349999999998E-10</v>
      </c>
      <c r="T11" s="35" t="s">
        <v>0</v>
      </c>
      <c r="U11" s="35" t="s">
        <v>0</v>
      </c>
      <c r="V11" s="35">
        <v>0.207924260128383</v>
      </c>
      <c r="W11" s="35">
        <v>2.2714598062185239E-2</v>
      </c>
      <c r="X11" s="35">
        <v>2.3863443000000002E-10</v>
      </c>
      <c r="Y11" s="35">
        <v>1.5666082900000001E-10</v>
      </c>
      <c r="Z11" s="35">
        <v>1.5129259299999999E-10</v>
      </c>
      <c r="AA11" s="35">
        <v>1.7915056E-9</v>
      </c>
      <c r="AB11" s="35">
        <v>0.2023459700979677</v>
      </c>
      <c r="AC11" s="36" t="s">
        <v>0</v>
      </c>
      <c r="AD11" s="29">
        <v>0.130717710098228</v>
      </c>
      <c r="AE11" s="29">
        <v>7.3692190072496666E-2</v>
      </c>
      <c r="AF11" s="29">
        <v>2.0323653740000001E-9</v>
      </c>
      <c r="AG11" s="29">
        <v>1.16168435E-9</v>
      </c>
      <c r="AH11" s="29">
        <v>9.0000534199999999E-10</v>
      </c>
      <c r="AI11" s="29">
        <v>1.079143743E-9</v>
      </c>
      <c r="AJ11" s="29">
        <v>7.9428247000000001E-10</v>
      </c>
      <c r="AK11" s="3">
        <f t="shared" si="0"/>
        <v>2.6746813536512655E-2</v>
      </c>
      <c r="AL11" s="13">
        <v>-28.178599999999999</v>
      </c>
      <c r="AM11" s="14" t="s">
        <v>99</v>
      </c>
      <c r="AO11" s="7">
        <f>(SUM(B20:O28)+SUM(P20:R24))/140</f>
        <v>5.9116902331672702E-2</v>
      </c>
      <c r="AV11" s="16" t="s">
        <v>113</v>
      </c>
      <c r="AW11" s="2" t="s">
        <v>114</v>
      </c>
    </row>
    <row r="12" spans="1:49" x14ac:dyDescent="0.25">
      <c r="A12" s="29">
        <v>4.5041270699999999E-10</v>
      </c>
      <c r="B12" s="30">
        <v>3.3953039999999999E-10</v>
      </c>
      <c r="C12" s="29" t="s">
        <v>0</v>
      </c>
      <c r="D12" s="29" t="s">
        <v>0</v>
      </c>
      <c r="E12" s="34" t="s">
        <v>0</v>
      </c>
      <c r="F12" s="34">
        <v>0.17763053011735591</v>
      </c>
      <c r="G12" s="34">
        <v>1.103768223E-9</v>
      </c>
      <c r="H12" s="34">
        <v>4.4167619E-10</v>
      </c>
      <c r="I12" s="34">
        <v>2.7408629299999998E-10</v>
      </c>
      <c r="J12" s="34">
        <v>2.1098868599999999E-10</v>
      </c>
      <c r="K12" s="34">
        <v>1.9082402399999999E-10</v>
      </c>
      <c r="L12" s="34">
        <v>1.03377801E-10</v>
      </c>
      <c r="M12" s="34">
        <v>8.4372541999999996E-11</v>
      </c>
      <c r="N12" s="34">
        <v>7.8646259E-11</v>
      </c>
      <c r="O12" s="34">
        <v>8.1795560999999995E-11</v>
      </c>
      <c r="P12" s="34">
        <v>9.1564274999999998E-11</v>
      </c>
      <c r="Q12" s="34">
        <v>1.1239216399999999E-10</v>
      </c>
      <c r="R12" s="34">
        <v>1.4292199800000001E-10</v>
      </c>
      <c r="S12" s="35">
        <v>1.53709504E-10</v>
      </c>
      <c r="T12" s="35" t="s">
        <v>0</v>
      </c>
      <c r="U12" s="35" t="s">
        <v>0</v>
      </c>
      <c r="V12" s="35">
        <v>0.34546193020318172</v>
      </c>
      <c r="W12" s="35">
        <v>5.6827087068536522E-2</v>
      </c>
      <c r="X12" s="35">
        <v>2.1282895300000001E-10</v>
      </c>
      <c r="Y12" s="35">
        <v>2.0528584999999999E-10</v>
      </c>
      <c r="Z12" s="35">
        <v>4.9654517E-10</v>
      </c>
      <c r="AA12" s="35">
        <v>6.1069813066206201E-2</v>
      </c>
      <c r="AB12" s="35">
        <v>0.21749099010862569</v>
      </c>
      <c r="AC12" s="36" t="s">
        <v>0</v>
      </c>
      <c r="AD12" s="29">
        <v>0.17728424011848171</v>
      </c>
      <c r="AE12" s="29">
        <v>0.10569927008143611</v>
      </c>
      <c r="AF12" s="29">
        <v>1.341303913E-9</v>
      </c>
      <c r="AG12" s="29">
        <v>1.0352864069999999E-9</v>
      </c>
      <c r="AH12" s="29">
        <v>9.3841784000000005E-10</v>
      </c>
      <c r="AI12" s="29">
        <v>1.0139494299999999E-9</v>
      </c>
      <c r="AJ12" s="29">
        <v>7.4540929800000001E-10</v>
      </c>
      <c r="AK12" s="3">
        <f t="shared" si="0"/>
        <v>3.8048795687097244E-2</v>
      </c>
      <c r="AL12" s="13">
        <v>-24.624300000000002</v>
      </c>
      <c r="AM12" s="14" t="s">
        <v>102</v>
      </c>
      <c r="AO12" s="2">
        <f>SUM(E11:R19)/126</f>
        <v>4.5864153432345046E-2</v>
      </c>
      <c r="AV12" s="3" t="s">
        <v>115</v>
      </c>
      <c r="AW12" s="2" t="s">
        <v>116</v>
      </c>
    </row>
    <row r="13" spans="1:49" x14ac:dyDescent="0.25">
      <c r="A13" s="29">
        <v>5.2641966699999997E-10</v>
      </c>
      <c r="B13" s="30">
        <v>2.9184159999999999E-10</v>
      </c>
      <c r="C13" s="29" t="s">
        <v>0</v>
      </c>
      <c r="D13" s="29" t="s">
        <v>0</v>
      </c>
      <c r="E13" s="34" t="s">
        <v>0</v>
      </c>
      <c r="F13" s="34">
        <v>0.12521015009675071</v>
      </c>
      <c r="G13" s="34">
        <v>5.6561943500000002E-10</v>
      </c>
      <c r="H13" s="34">
        <v>1.5928043200000001E-10</v>
      </c>
      <c r="I13" s="34">
        <v>8.8744130000000001E-11</v>
      </c>
      <c r="J13" s="34">
        <v>8.1416233000000005E-11</v>
      </c>
      <c r="K13" s="34">
        <v>9.4116999999999994E-11</v>
      </c>
      <c r="L13" s="34">
        <v>8.8480169999999996E-11</v>
      </c>
      <c r="M13" s="34">
        <v>8.2758202000000003E-11</v>
      </c>
      <c r="N13" s="34">
        <v>8.7436692000000001E-11</v>
      </c>
      <c r="O13" s="34">
        <v>1.06295351E-10</v>
      </c>
      <c r="P13" s="34">
        <v>1.2013426800000001E-10</v>
      </c>
      <c r="Q13" s="34">
        <v>1.40041214E-10</v>
      </c>
      <c r="R13" s="34">
        <v>1.5377199E-10</v>
      </c>
      <c r="S13" s="35">
        <v>1.2779327600000001E-10</v>
      </c>
      <c r="T13" s="35" t="s">
        <v>0</v>
      </c>
      <c r="U13" s="35" t="s">
        <v>0</v>
      </c>
      <c r="V13" s="35" t="s">
        <v>0</v>
      </c>
      <c r="W13" s="35">
        <v>2.1210565350000001E-9</v>
      </c>
      <c r="X13" s="35">
        <v>4.11631204E-10</v>
      </c>
      <c r="Y13" s="35">
        <v>2.9983311999999998E-10</v>
      </c>
      <c r="Z13" s="35">
        <v>7.5120299999999998E-10</v>
      </c>
      <c r="AA13" s="35">
        <v>0.1170604150719993</v>
      </c>
      <c r="AB13" s="35" t="s">
        <v>0</v>
      </c>
      <c r="AC13" s="36" t="s">
        <v>0</v>
      </c>
      <c r="AD13" s="29">
        <v>0.31246686022421349</v>
      </c>
      <c r="AE13" s="29">
        <v>0.25050068012722038</v>
      </c>
      <c r="AF13" s="29">
        <v>2.2663934240000002E-9</v>
      </c>
      <c r="AG13" s="29">
        <v>1.157160492E-9</v>
      </c>
      <c r="AH13" s="29">
        <v>1.3970386579999999E-9</v>
      </c>
      <c r="AI13" s="29">
        <v>3.2272058260000001E-9</v>
      </c>
      <c r="AJ13" s="29">
        <v>1.2177714739999999E-9</v>
      </c>
      <c r="AK13" s="3">
        <f t="shared" si="0"/>
        <v>2.8758504324415259E-2</v>
      </c>
      <c r="AL13" s="13">
        <v>-21.168500000000002</v>
      </c>
      <c r="AM13" s="15" t="s">
        <v>105</v>
      </c>
      <c r="AO13" s="2">
        <f>(SUM(S20:AB28)+SUM(P25:R28))/67</f>
        <v>5.9110945165172887E-2</v>
      </c>
    </row>
    <row r="14" spans="1:49" x14ac:dyDescent="0.25">
      <c r="A14" s="29">
        <v>8.3815790068296106E-2</v>
      </c>
      <c r="B14" s="30">
        <v>3.54205477E-10</v>
      </c>
      <c r="C14" s="29" t="s">
        <v>0</v>
      </c>
      <c r="D14" s="29" t="s">
        <v>0</v>
      </c>
      <c r="E14" s="34">
        <v>0.13615002010840391</v>
      </c>
      <c r="F14" s="34">
        <v>0.18778957014063419</v>
      </c>
      <c r="G14" s="34">
        <v>1.103451493E-9</v>
      </c>
      <c r="H14" s="34">
        <v>1.7955597299999999E-10</v>
      </c>
      <c r="I14" s="34">
        <v>7.8449193999999998E-11</v>
      </c>
      <c r="J14" s="34">
        <v>7.3187278E-11</v>
      </c>
      <c r="K14" s="34">
        <v>6.9246884999999998E-11</v>
      </c>
      <c r="L14" s="34">
        <v>6.1789592399999998E-11</v>
      </c>
      <c r="M14" s="34">
        <v>8.3594138000000003E-11</v>
      </c>
      <c r="N14" s="34">
        <v>1.03932683E-10</v>
      </c>
      <c r="O14" s="34">
        <v>1.4013315699999999E-10</v>
      </c>
      <c r="P14" s="34">
        <v>1.7963199199999999E-10</v>
      </c>
      <c r="Q14" s="34">
        <v>2.09678325E-10</v>
      </c>
      <c r="R14" s="34">
        <v>6.4363421000000002E-10</v>
      </c>
      <c r="S14" s="35">
        <v>1.5731580299999999E-10</v>
      </c>
      <c r="T14" s="35" t="s">
        <v>0</v>
      </c>
      <c r="U14" s="35" t="s">
        <v>0</v>
      </c>
      <c r="V14" s="35" t="s">
        <v>0</v>
      </c>
      <c r="W14" s="35">
        <v>2.8859151E-9</v>
      </c>
      <c r="X14" s="35">
        <v>1.1276001300000001E-9</v>
      </c>
      <c r="Y14" s="35">
        <v>9.3053003000000002E-10</v>
      </c>
      <c r="Z14" s="35">
        <v>2.1560395199999999E-9</v>
      </c>
      <c r="AA14" s="35">
        <v>0.24061050010496321</v>
      </c>
      <c r="AB14" s="35" t="s">
        <v>0</v>
      </c>
      <c r="AC14" s="36" t="s">
        <v>0</v>
      </c>
      <c r="AD14" s="29" t="s">
        <v>0</v>
      </c>
      <c r="AE14" s="29">
        <v>9.4614970070118543E-2</v>
      </c>
      <c r="AF14" s="29">
        <v>3.3576097059507273E-2</v>
      </c>
      <c r="AG14" s="29">
        <v>3.0249877056861961E-2</v>
      </c>
      <c r="AH14" s="29">
        <v>7.3953190064231275E-2</v>
      </c>
      <c r="AI14" s="29">
        <v>0.10847009007223769</v>
      </c>
      <c r="AJ14" s="29">
        <v>0.1086695050722619</v>
      </c>
      <c r="AK14" s="3">
        <f t="shared" si="0"/>
        <v>3.9210700726978819E-2</v>
      </c>
      <c r="AL14" s="13">
        <v>-17.791599999999999</v>
      </c>
      <c r="AM14" s="15" t="s">
        <v>108</v>
      </c>
      <c r="AO14" s="2">
        <f>SUM(S11:AB19)/54</f>
        <v>0.11118952143278488</v>
      </c>
    </row>
    <row r="15" spans="1:49" x14ac:dyDescent="0.25">
      <c r="A15" s="29">
        <v>0.19609715010662279</v>
      </c>
      <c r="B15" s="30">
        <v>0.11049732006923919</v>
      </c>
      <c r="C15" s="29" t="s">
        <v>0</v>
      </c>
      <c r="D15" s="29" t="s">
        <v>0</v>
      </c>
      <c r="E15" s="34">
        <v>0.19100037012457641</v>
      </c>
      <c r="F15" s="34">
        <v>0.16567679009220501</v>
      </c>
      <c r="G15" s="34">
        <v>4.7263731000000005E-10</v>
      </c>
      <c r="H15" s="34">
        <v>1.05870143E-10</v>
      </c>
      <c r="I15" s="34">
        <v>7.7296120999999997E-11</v>
      </c>
      <c r="J15" s="34">
        <v>5.8063703000000003E-11</v>
      </c>
      <c r="K15" s="34">
        <v>6.7392635000000002E-11</v>
      </c>
      <c r="L15" s="34">
        <v>7.7390147999999999E-11</v>
      </c>
      <c r="M15" s="34">
        <v>1.06571642E-10</v>
      </c>
      <c r="N15" s="34">
        <v>1.4242372000000001E-10</v>
      </c>
      <c r="O15" s="34">
        <v>2.0066281399999999E-10</v>
      </c>
      <c r="P15" s="34">
        <v>3.0901393999999997E-10</v>
      </c>
      <c r="Q15" s="34">
        <v>5.2165769600000005E-10</v>
      </c>
      <c r="R15" s="34">
        <v>5.1191043063924191E-2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5.7374270066851252E-2</v>
      </c>
      <c r="X15" s="35">
        <v>3.1349512479999999E-9</v>
      </c>
      <c r="Y15" s="35">
        <v>3.2879790059329783E-2</v>
      </c>
      <c r="Z15" s="35">
        <v>7.5285055070427612E-2</v>
      </c>
      <c r="AA15" s="35">
        <v>0.32273936016179672</v>
      </c>
      <c r="AB15" s="35" t="s">
        <v>0</v>
      </c>
      <c r="AC15" s="36" t="s">
        <v>0</v>
      </c>
      <c r="AD15" s="29" t="s">
        <v>0</v>
      </c>
      <c r="AE15" s="29">
        <v>6.2678950073066869E-2</v>
      </c>
      <c r="AF15" s="29">
        <v>7.7612890072202997E-2</v>
      </c>
      <c r="AG15" s="29">
        <v>0.1064527000747672</v>
      </c>
      <c r="AH15" s="29">
        <v>0.15999265009344371</v>
      </c>
      <c r="AI15" s="29">
        <v>0.2128129301193499</v>
      </c>
      <c r="AJ15" s="29">
        <v>0.24380090013219591</v>
      </c>
      <c r="AK15" s="3">
        <f t="shared" si="0"/>
        <v>7.6521932394590028E-2</v>
      </c>
      <c r="AL15" s="13">
        <v>-14.477499999999999</v>
      </c>
      <c r="AM15" s="16" t="s">
        <v>117</v>
      </c>
      <c r="AO15" s="7">
        <f>(SUM(AC6:AJ28)+SUM(A6:D19))/173</f>
        <v>0.21137312218158499</v>
      </c>
      <c r="AT15" s="44">
        <f>AVERAGE(AC6:AJ28)+AVERAGE(A6:D19)</f>
        <v>0.40629999869216848</v>
      </c>
    </row>
    <row r="16" spans="1:49" x14ac:dyDescent="0.25">
      <c r="A16" s="29">
        <v>0.3440985402761384</v>
      </c>
      <c r="B16" s="30">
        <v>0.1940077101034858</v>
      </c>
      <c r="C16" s="29" t="s">
        <v>0</v>
      </c>
      <c r="D16" s="29" t="s">
        <v>0</v>
      </c>
      <c r="E16" s="34">
        <v>7.826862506187432E-2</v>
      </c>
      <c r="F16" s="34">
        <v>0.15599388008154561</v>
      </c>
      <c r="G16" s="34">
        <v>3.0413133999999999E-10</v>
      </c>
      <c r="H16" s="34">
        <v>1.4979729399999999E-10</v>
      </c>
      <c r="I16" s="34">
        <v>7.5526340000000003E-11</v>
      </c>
      <c r="J16" s="34">
        <v>5.8801599999999999E-11</v>
      </c>
      <c r="K16" s="34">
        <v>5.4265780999999998E-11</v>
      </c>
      <c r="L16" s="34">
        <v>6.1052319499999997E-11</v>
      </c>
      <c r="M16" s="34">
        <v>9.9097777999999996E-11</v>
      </c>
      <c r="N16" s="34">
        <v>2.0546133500000001E-10</v>
      </c>
      <c r="O16" s="34">
        <v>3.5990341700000002E-10</v>
      </c>
      <c r="P16" s="34">
        <v>9.3267840400000001E-10</v>
      </c>
      <c r="Q16" s="34">
        <v>5.3646560062105761E-2</v>
      </c>
      <c r="R16" s="34">
        <v>0.23603405014892101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3.5687145061163203E-2</v>
      </c>
      <c r="X16" s="35">
        <v>4.5260850061846561E-2</v>
      </c>
      <c r="Y16" s="35">
        <v>0.1179282440843071</v>
      </c>
      <c r="Z16" s="35">
        <v>0.16202533008982589</v>
      </c>
      <c r="AA16" s="35">
        <v>0.33513810019247098</v>
      </c>
      <c r="AB16" s="35" t="s">
        <v>0</v>
      </c>
      <c r="AC16" s="36" t="s">
        <v>0</v>
      </c>
      <c r="AD16" s="29" t="s">
        <v>0</v>
      </c>
      <c r="AE16" s="29">
        <v>5.1341580066816439E-2</v>
      </c>
      <c r="AF16" s="29">
        <v>6.2452070057976088E-2</v>
      </c>
      <c r="AG16" s="29">
        <v>0.1242227300708403</v>
      </c>
      <c r="AH16" s="29">
        <v>0.2408931001160485</v>
      </c>
      <c r="AI16" s="29">
        <v>0.28078288015000619</v>
      </c>
      <c r="AJ16" s="29">
        <v>0.31864226020218778</v>
      </c>
      <c r="AK16" s="3">
        <f t="shared" si="0"/>
        <v>0.10505272808104724</v>
      </c>
      <c r="AL16" s="13">
        <v>-11.212300000000001</v>
      </c>
      <c r="AM16" t="s">
        <v>118</v>
      </c>
      <c r="AO16" s="2">
        <f>((SUM(A2:Z35)+SUM(AA2:AJ28))/895)</f>
        <v>0.13151278387929458</v>
      </c>
    </row>
    <row r="17" spans="1:45" x14ac:dyDescent="0.25">
      <c r="A17" s="29">
        <v>0.56413142999999999</v>
      </c>
      <c r="B17" s="30">
        <v>0.35067874036202989</v>
      </c>
      <c r="C17" s="29">
        <v>2.5982183000000002E-10</v>
      </c>
      <c r="D17" s="29">
        <v>6.9722975199999999E-10</v>
      </c>
      <c r="E17" s="34">
        <v>8.0635360061426978E-2</v>
      </c>
      <c r="F17" s="34">
        <v>0.1327602000730517</v>
      </c>
      <c r="G17" s="34">
        <v>2.902115105190348E-2</v>
      </c>
      <c r="H17" s="34">
        <v>2.7599722999999999E-10</v>
      </c>
      <c r="I17" s="34">
        <v>9.5904579E-11</v>
      </c>
      <c r="J17" s="34">
        <v>9.3953759999999995E-11</v>
      </c>
      <c r="K17" s="34">
        <v>7.6645614999999997E-11</v>
      </c>
      <c r="L17" s="34">
        <v>8.5467207999999994E-11</v>
      </c>
      <c r="M17" s="34">
        <v>1.3494314400000001E-10</v>
      </c>
      <c r="N17" s="34">
        <v>3.3822909000000001E-10</v>
      </c>
      <c r="O17" s="34">
        <v>0.13859665007197269</v>
      </c>
      <c r="P17" s="34">
        <v>0.2291085401024493</v>
      </c>
      <c r="Q17" s="34">
        <v>0.2385653601101474</v>
      </c>
      <c r="R17" s="34">
        <v>0.33471453025165321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6.5666313499999999E-10</v>
      </c>
      <c r="X17" s="35">
        <v>0.11175145006864</v>
      </c>
      <c r="Y17" s="35">
        <v>0.33433180017868419</v>
      </c>
      <c r="Z17" s="35">
        <v>0.38373813028196502</v>
      </c>
      <c r="AA17" s="35">
        <v>0.3439769402147036</v>
      </c>
      <c r="AB17" s="35" t="s">
        <v>0</v>
      </c>
      <c r="AC17" s="36" t="s">
        <v>0</v>
      </c>
      <c r="AD17" s="29" t="s">
        <v>0</v>
      </c>
      <c r="AE17" s="29">
        <v>1.727201616E-9</v>
      </c>
      <c r="AF17" s="29">
        <v>0.18544795008736009</v>
      </c>
      <c r="AG17" s="29">
        <v>0.2025349100967837</v>
      </c>
      <c r="AH17" s="29">
        <v>0.26969934013975799</v>
      </c>
      <c r="AI17" s="29">
        <v>0.30208680017725298</v>
      </c>
      <c r="AJ17" s="29">
        <v>0.3759497304892</v>
      </c>
      <c r="AK17" s="3">
        <f t="shared" si="0"/>
        <v>0.15888720752624275</v>
      </c>
      <c r="AL17" s="13">
        <v>-7.9836</v>
      </c>
      <c r="AM17" t="s">
        <v>119</v>
      </c>
    </row>
    <row r="18" spans="1:45" x14ac:dyDescent="0.25">
      <c r="A18" s="29">
        <v>0.50288089999999996</v>
      </c>
      <c r="B18" s="30">
        <v>0.21742499010980421</v>
      </c>
      <c r="C18" s="29">
        <v>2.2743850299999999E-10</v>
      </c>
      <c r="D18" s="29">
        <v>3.7682616999999998E-10</v>
      </c>
      <c r="E18" s="34">
        <v>3.1307598199999999E-10</v>
      </c>
      <c r="F18" s="34">
        <v>4.6955835054287617E-2</v>
      </c>
      <c r="G18" s="34">
        <v>8.4389500060678524E-2</v>
      </c>
      <c r="H18" s="34">
        <v>2.7080951299999999E-10</v>
      </c>
      <c r="I18" s="34">
        <v>2.0446745699999999E-10</v>
      </c>
      <c r="J18" s="34">
        <v>2.1762970000000001E-10</v>
      </c>
      <c r="K18" s="34">
        <v>2.4276430000000002E-10</v>
      </c>
      <c r="L18" s="34">
        <v>2.75503915E-10</v>
      </c>
      <c r="M18" s="34">
        <v>6.1289977056091807E-2</v>
      </c>
      <c r="N18" s="34">
        <v>0.18007854008228119</v>
      </c>
      <c r="O18" s="34">
        <v>0.25142917011193278</v>
      </c>
      <c r="P18" s="34">
        <v>0.31012297015634349</v>
      </c>
      <c r="Q18" s="34">
        <v>0.35352552022515138</v>
      </c>
      <c r="R18" s="34">
        <v>0.28025183015214372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3.3518318052888581E-2</v>
      </c>
      <c r="X18" s="35">
        <v>0.22484337009889949</v>
      </c>
      <c r="Y18" s="35">
        <v>0.33873310018375352</v>
      </c>
      <c r="Z18" s="35">
        <v>0.47205993000000002</v>
      </c>
      <c r="AA18" s="35">
        <v>0.44733856000000011</v>
      </c>
      <c r="AB18" s="35" t="s">
        <v>0</v>
      </c>
      <c r="AC18" s="36" t="s">
        <v>0</v>
      </c>
      <c r="AD18" s="29" t="s">
        <v>0</v>
      </c>
      <c r="AE18" s="29">
        <v>2.4268132051641959E-2</v>
      </c>
      <c r="AF18" s="29">
        <v>0.20454714009719691</v>
      </c>
      <c r="AG18" s="29">
        <v>0.30446452019122461</v>
      </c>
      <c r="AH18" s="29">
        <v>0.363490207314</v>
      </c>
      <c r="AI18" s="29">
        <v>0.38910752999999998</v>
      </c>
      <c r="AJ18" s="29">
        <v>0.42406347999999999</v>
      </c>
      <c r="AK18" s="3">
        <f t="shared" si="0"/>
        <v>0.19016494907333914</v>
      </c>
      <c r="AL18" s="13">
        <v>-4.7801999999999998</v>
      </c>
      <c r="AM18" t="s">
        <v>120</v>
      </c>
    </row>
    <row r="19" spans="1:45" x14ac:dyDescent="0.25">
      <c r="A19" s="29" t="s">
        <v>0</v>
      </c>
      <c r="B19" s="30" t="s">
        <v>0</v>
      </c>
      <c r="C19" s="29">
        <v>1.8513811700000001E-10</v>
      </c>
      <c r="D19" s="29">
        <v>0.14997822008177419</v>
      </c>
      <c r="E19" s="34">
        <v>0.27287173017702471</v>
      </c>
      <c r="F19" s="34">
        <v>9.9404770064626211E-2</v>
      </c>
      <c r="G19" s="34">
        <v>4.1388965400000002E-10</v>
      </c>
      <c r="H19" s="34">
        <v>1.66625598E-10</v>
      </c>
      <c r="I19" s="34">
        <v>1.5199650500000001E-10</v>
      </c>
      <c r="J19" s="34">
        <v>1.56675862E-10</v>
      </c>
      <c r="K19" s="34">
        <v>1.66221805E-10</v>
      </c>
      <c r="L19" s="34">
        <v>1.75588117E-10</v>
      </c>
      <c r="M19" s="34">
        <v>2.2477379600000001E-10</v>
      </c>
      <c r="N19" s="34">
        <v>3.41765116E-10</v>
      </c>
      <c r="O19" s="34">
        <v>8.243748505925326E-2</v>
      </c>
      <c r="P19" s="34">
        <v>0.20857352009499211</v>
      </c>
      <c r="Q19" s="34">
        <v>0.31178346017324771</v>
      </c>
      <c r="R19" s="34">
        <v>0.32876596020515497</v>
      </c>
      <c r="S19" s="35" t="s">
        <v>0</v>
      </c>
      <c r="T19" s="35" t="s">
        <v>0</v>
      </c>
      <c r="U19" s="35" t="s">
        <v>0</v>
      </c>
      <c r="V19" s="35">
        <v>1.6283291699999999E-10</v>
      </c>
      <c r="W19" s="35">
        <v>1.7776335E-10</v>
      </c>
      <c r="X19" s="35">
        <v>2.0686486299999999E-10</v>
      </c>
      <c r="Y19" s="35">
        <v>5.6308320055565457E-2</v>
      </c>
      <c r="Z19" s="35">
        <v>0.22439429010231121</v>
      </c>
      <c r="AA19" s="35">
        <v>0.37741622037362382</v>
      </c>
      <c r="AB19" s="35" t="s">
        <v>0</v>
      </c>
      <c r="AC19" s="36" t="s">
        <v>0</v>
      </c>
      <c r="AD19" s="29" t="s">
        <v>0</v>
      </c>
      <c r="AE19" s="29">
        <v>0.1185601000677913</v>
      </c>
      <c r="AF19" s="29">
        <v>0.19690877009606719</v>
      </c>
      <c r="AG19" s="29">
        <v>0.51023266</v>
      </c>
      <c r="AH19" s="29">
        <v>0.32134902023912149</v>
      </c>
      <c r="AI19" s="29">
        <v>0.34510458032268998</v>
      </c>
      <c r="AJ19" s="29">
        <v>0.5312576200000001</v>
      </c>
      <c r="AK19" s="3">
        <f t="shared" si="0"/>
        <v>0.14769095463012069</v>
      </c>
      <c r="AL19" s="13">
        <v>-1.5918000000000001</v>
      </c>
      <c r="AM19" t="s">
        <v>121</v>
      </c>
      <c r="AO19" s="2">
        <f>SUM(U34:W35)/6</f>
        <v>9.2206468902663555E-2</v>
      </c>
    </row>
    <row r="20" spans="1:45" x14ac:dyDescent="0.25">
      <c r="A20" t="s">
        <v>0</v>
      </c>
      <c r="B20" s="37" t="s">
        <v>0</v>
      </c>
      <c r="C20" s="34">
        <v>9.7963266064182347E-2</v>
      </c>
      <c r="D20" s="34">
        <v>0.1763532000954548</v>
      </c>
      <c r="E20" s="34">
        <v>0.15874575008592259</v>
      </c>
      <c r="F20" s="34">
        <v>6.5532988471249997E-5</v>
      </c>
      <c r="G20" s="34">
        <v>2.1566572E-10</v>
      </c>
      <c r="H20" s="34">
        <v>1.7719257400000001E-10</v>
      </c>
      <c r="I20" s="34">
        <v>2.09580257E-10</v>
      </c>
      <c r="J20" s="34">
        <v>2.5137548999999998E-10</v>
      </c>
      <c r="K20" s="34">
        <v>2.3212602000000001E-10</v>
      </c>
      <c r="L20" s="34">
        <v>2.1919328199999999E-10</v>
      </c>
      <c r="M20" s="34">
        <v>2.47608495E-10</v>
      </c>
      <c r="N20" s="34">
        <v>3.53123052E-10</v>
      </c>
      <c r="O20" s="34">
        <v>7.973272005877946E-2</v>
      </c>
      <c r="P20" s="34">
        <v>0.20579801009444079</v>
      </c>
      <c r="Q20" s="34">
        <v>0.26795048013147871</v>
      </c>
      <c r="R20" s="34">
        <v>0.25999004012742011</v>
      </c>
      <c r="S20" s="35" t="s">
        <v>0</v>
      </c>
      <c r="T20" s="35" t="s">
        <v>0</v>
      </c>
      <c r="U20" s="35" t="s">
        <v>0</v>
      </c>
      <c r="V20" s="35">
        <v>0.13521215007042919</v>
      </c>
      <c r="W20" s="35">
        <v>2.2055907699999999E-10</v>
      </c>
      <c r="X20" s="35">
        <v>2.53248187E-10</v>
      </c>
      <c r="Y20" s="35">
        <v>5.0706670054687257E-2</v>
      </c>
      <c r="Z20" s="35">
        <v>0.21516780010004211</v>
      </c>
      <c r="AA20" s="35">
        <v>0.43976220999999999</v>
      </c>
      <c r="AB20" s="35" t="s">
        <v>0</v>
      </c>
      <c r="AC20" s="36" t="s">
        <v>0</v>
      </c>
      <c r="AD20" s="29" t="s">
        <v>0</v>
      </c>
      <c r="AE20" s="29">
        <v>0.37121580061036569</v>
      </c>
      <c r="AF20" s="29">
        <v>0.30287330018853958</v>
      </c>
      <c r="AG20" s="29">
        <v>0.2416389001305343</v>
      </c>
      <c r="AH20" s="29">
        <v>0.11323982006747819</v>
      </c>
      <c r="AI20" s="29">
        <v>7.3810086059064542E-2</v>
      </c>
      <c r="AJ20" s="29">
        <v>0.30309922021016777</v>
      </c>
      <c r="AK20" s="19">
        <f t="shared" si="0"/>
        <v>0.12476160569704038</v>
      </c>
      <c r="AL20" s="13">
        <v>1.5918000000000001</v>
      </c>
      <c r="AP20" s="7"/>
      <c r="AQ20" s="7"/>
      <c r="AR20" s="7"/>
      <c r="AS20" s="8"/>
    </row>
    <row r="21" spans="1:45" x14ac:dyDescent="0.25">
      <c r="A21" t="s">
        <v>0</v>
      </c>
      <c r="B21" s="37">
        <v>0.11879529007052381</v>
      </c>
      <c r="C21" s="34">
        <v>2.5742236600000001E-10</v>
      </c>
      <c r="D21" s="34">
        <v>7.1884720058849758E-2</v>
      </c>
      <c r="E21" s="34">
        <v>2.0973149300000001E-10</v>
      </c>
      <c r="F21" s="34">
        <v>1.8838585199999999E-10</v>
      </c>
      <c r="G21" s="34">
        <v>2.3701119499999999E-10</v>
      </c>
      <c r="H21" s="34">
        <v>4.6618810999999998E-10</v>
      </c>
      <c r="I21" s="34">
        <v>0.14777133007451659</v>
      </c>
      <c r="J21" s="34">
        <v>0.2230696001024064</v>
      </c>
      <c r="K21" s="34">
        <v>0.25009100011529561</v>
      </c>
      <c r="L21" s="34">
        <v>0.27621180013168151</v>
      </c>
      <c r="M21" s="34">
        <v>0.27006412012704251</v>
      </c>
      <c r="N21" s="34">
        <v>0.25256008011641251</v>
      </c>
      <c r="O21" s="34">
        <v>0.2238841701023431</v>
      </c>
      <c r="P21" s="34">
        <v>0.2412508001134975</v>
      </c>
      <c r="Q21" s="34">
        <v>0.23951766011518191</v>
      </c>
      <c r="R21" s="34">
        <v>0.25045710012293382</v>
      </c>
      <c r="S21" s="35" t="s">
        <v>0</v>
      </c>
      <c r="T21" s="35" t="s">
        <v>0</v>
      </c>
      <c r="U21" s="35">
        <v>2.7743295999999999E-10</v>
      </c>
      <c r="V21" s="35">
        <v>0.1158653940657601</v>
      </c>
      <c r="W21" s="35">
        <v>0.2186577200991226</v>
      </c>
      <c r="X21" s="35">
        <v>0.23886679011056841</v>
      </c>
      <c r="Y21" s="35">
        <v>0.2181402401013165</v>
      </c>
      <c r="Z21" s="35">
        <v>9.1523920067950681E-2</v>
      </c>
      <c r="AA21" s="35">
        <v>0.20129153012448189</v>
      </c>
      <c r="AB21" s="35" t="s">
        <v>0</v>
      </c>
      <c r="AC21" s="36" t="s">
        <v>0</v>
      </c>
      <c r="AD21" s="29" t="s">
        <v>0</v>
      </c>
      <c r="AE21" s="29">
        <v>0.1761096701425004</v>
      </c>
      <c r="AF21" s="29">
        <v>0.22737204011350209</v>
      </c>
      <c r="AG21" s="29">
        <v>8.5390195061446017E-2</v>
      </c>
      <c r="AH21" s="29">
        <v>5.4950200058533252E-2</v>
      </c>
      <c r="AI21" s="29">
        <v>5.7414006059631352E-2</v>
      </c>
      <c r="AJ21" s="29">
        <v>0.45575257000000002</v>
      </c>
      <c r="AK21" s="3">
        <f t="shared" si="0"/>
        <v>0.15689639829638899</v>
      </c>
      <c r="AL21" s="13">
        <v>4.7801999999999998</v>
      </c>
      <c r="AO21"/>
    </row>
    <row r="22" spans="1:45" x14ac:dyDescent="0.25">
      <c r="A22" t="s">
        <v>0</v>
      </c>
      <c r="B22" s="37">
        <v>2.61360776E-10</v>
      </c>
      <c r="C22" s="34">
        <v>9.2890659999999995E-11</v>
      </c>
      <c r="D22" s="34">
        <v>8.5730809000000006E-11</v>
      </c>
      <c r="E22" s="34">
        <v>6.5152989999999997E-11</v>
      </c>
      <c r="F22" s="34">
        <v>9.1427852000000002E-11</v>
      </c>
      <c r="G22" s="34">
        <v>1.3390463999999999E-10</v>
      </c>
      <c r="H22" s="34">
        <v>1.97744204E-10</v>
      </c>
      <c r="I22" s="34">
        <v>1.6198392729999999E-7</v>
      </c>
      <c r="J22" s="34">
        <v>0.1148560300651456</v>
      </c>
      <c r="K22" s="34">
        <v>0.19519219008727501</v>
      </c>
      <c r="L22" s="34">
        <v>0.22985820010115501</v>
      </c>
      <c r="M22" s="34">
        <v>0.25506148011448609</v>
      </c>
      <c r="N22" s="34">
        <v>0.25348267011560599</v>
      </c>
      <c r="O22" s="34">
        <v>0.27495247013301111</v>
      </c>
      <c r="P22" s="34">
        <v>0.3010312301649965</v>
      </c>
      <c r="Q22" s="34">
        <v>0.60521402999999996</v>
      </c>
      <c r="R22" s="34">
        <v>0.53536550000000005</v>
      </c>
      <c r="S22" s="35" t="s">
        <v>0</v>
      </c>
      <c r="T22" s="35" t="s">
        <v>0</v>
      </c>
      <c r="U22" s="35">
        <v>2.2377126051475051E-2</v>
      </c>
      <c r="V22" s="35">
        <v>0.15173608007440079</v>
      </c>
      <c r="W22" s="35">
        <v>0.1060728950640774</v>
      </c>
      <c r="X22" s="35">
        <v>0.1488879500740537</v>
      </c>
      <c r="Y22" s="35">
        <v>0.32839820018909782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0.30788812024996148</v>
      </c>
      <c r="AG22" s="29">
        <v>1.3572131052206631E-2</v>
      </c>
      <c r="AH22" s="29">
        <v>0.26071697041519798</v>
      </c>
      <c r="AI22" s="29">
        <v>0.26013458065410039</v>
      </c>
      <c r="AJ22" s="29">
        <v>0.1834833301003882</v>
      </c>
      <c r="AK22" s="3">
        <f t="shared" si="0"/>
        <v>0.16845486472662127</v>
      </c>
      <c r="AL22" s="13">
        <v>7.9836</v>
      </c>
      <c r="AO22"/>
    </row>
    <row r="23" spans="1:45" x14ac:dyDescent="0.25">
      <c r="A23" t="s">
        <v>0</v>
      </c>
      <c r="B23" s="37">
        <v>1.8101467999999999E-10</v>
      </c>
      <c r="C23" s="34">
        <v>6.0416093499999994E-11</v>
      </c>
      <c r="D23" s="34">
        <v>7.3279014999999998E-11</v>
      </c>
      <c r="E23" s="34">
        <v>5.0641671000000001E-11</v>
      </c>
      <c r="F23" s="34">
        <v>6.1127355999999999E-11</v>
      </c>
      <c r="G23" s="34">
        <v>8.7207540000000003E-11</v>
      </c>
      <c r="H23" s="34">
        <v>9.1983265000000006E-11</v>
      </c>
      <c r="I23" s="34">
        <v>1.1176574799999999E-10</v>
      </c>
      <c r="J23" s="34">
        <v>1.4048634E-10</v>
      </c>
      <c r="K23" s="34">
        <v>2.1050542999999999E-10</v>
      </c>
      <c r="L23" s="34">
        <v>2.2686498000000001E-10</v>
      </c>
      <c r="M23" s="34">
        <v>3.6254413700000003E-10</v>
      </c>
      <c r="N23" s="34">
        <v>6.6955010057489148E-2</v>
      </c>
      <c r="O23" s="34">
        <v>3.2905180052861943E-2</v>
      </c>
      <c r="P23" s="34">
        <v>0.1236423700693571</v>
      </c>
      <c r="Q23" s="34">
        <v>0.28945220015057749</v>
      </c>
      <c r="R23" s="34">
        <v>0.31540653029215382</v>
      </c>
      <c r="S23" s="35" t="s">
        <v>0</v>
      </c>
      <c r="T23" s="35">
        <v>0.21811077010072921</v>
      </c>
      <c r="U23" s="35">
        <v>3.5596110053181217E-2</v>
      </c>
      <c r="V23" s="35">
        <v>2.8891159300000002E-10</v>
      </c>
      <c r="W23" s="35">
        <v>4.1205946E-10</v>
      </c>
      <c r="X23" s="35">
        <v>2.7073772000000002E-10</v>
      </c>
      <c r="Y23" s="35">
        <v>1.4509348299999999E-10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0.33791304086890939</v>
      </c>
      <c r="AG23" s="29">
        <v>0.1763441601674724</v>
      </c>
      <c r="AH23" s="29">
        <v>0.20786410015879461</v>
      </c>
      <c r="AI23" s="29">
        <v>0.30366200030080109</v>
      </c>
      <c r="AJ23" s="29">
        <v>0.20265445015115621</v>
      </c>
      <c r="AK23" s="3">
        <f t="shared" si="0"/>
        <v>8.2518068757075791E-2</v>
      </c>
      <c r="AL23" s="13">
        <v>11.212300000000001</v>
      </c>
      <c r="AO23" s="20"/>
    </row>
    <row r="24" spans="1:45" x14ac:dyDescent="0.25">
      <c r="A24" t="s">
        <v>0</v>
      </c>
      <c r="B24" s="37">
        <v>3.7562845E-10</v>
      </c>
      <c r="C24" s="34">
        <v>7.5279171000000004E-11</v>
      </c>
      <c r="D24" s="34">
        <v>6.2034957000000003E-11</v>
      </c>
      <c r="E24" s="34">
        <v>4.6071449999999999E-11</v>
      </c>
      <c r="F24" s="34">
        <v>5.4530579999999997E-11</v>
      </c>
      <c r="G24" s="34">
        <v>7.9747179000000003E-11</v>
      </c>
      <c r="H24" s="34">
        <v>1.07964337E-10</v>
      </c>
      <c r="I24" s="34">
        <v>1.33629633E-10</v>
      </c>
      <c r="J24" s="34">
        <v>1.5928984000000001E-10</v>
      </c>
      <c r="K24" s="34">
        <v>1.8388699299999999E-10</v>
      </c>
      <c r="L24" s="34">
        <v>2.1910907700000001E-10</v>
      </c>
      <c r="M24" s="34">
        <v>3.6369819E-10</v>
      </c>
      <c r="N24" s="34">
        <v>3.1857241999999999E-10</v>
      </c>
      <c r="O24" s="34">
        <v>2.6869316400000002E-10</v>
      </c>
      <c r="P24" s="34">
        <v>0.19248085009292479</v>
      </c>
      <c r="Q24" s="34">
        <v>0.32467946048058172</v>
      </c>
      <c r="R24" s="34" t="s">
        <v>0</v>
      </c>
      <c r="S24" s="35">
        <v>0.1461263700767253</v>
      </c>
      <c r="T24" s="35">
        <v>5.6108352400000003E-10</v>
      </c>
      <c r="U24" s="35">
        <v>1.4830518000000001E-10</v>
      </c>
      <c r="V24" s="35">
        <v>1.87827265E-10</v>
      </c>
      <c r="W24" s="35">
        <v>1.95213815E-10</v>
      </c>
      <c r="X24" s="35">
        <v>1.6616262299999999E-10</v>
      </c>
      <c r="Y24" s="35">
        <v>1.3204385199999999E-10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0.3266246006635502</v>
      </c>
      <c r="AG24" s="29">
        <v>0.17529180015422621</v>
      </c>
      <c r="AH24" s="29">
        <v>0.38584036071003669</v>
      </c>
      <c r="AI24" s="29">
        <v>0.33049357096063858</v>
      </c>
      <c r="AJ24" s="29">
        <v>0.3209466611967508</v>
      </c>
      <c r="AK24" s="3">
        <f t="shared" si="0"/>
        <v>7.8660131363364499E-2</v>
      </c>
      <c r="AL24" s="13">
        <v>14.477499999999999</v>
      </c>
    </row>
    <row r="25" spans="1:45" x14ac:dyDescent="0.25">
      <c r="A25" t="s">
        <v>0</v>
      </c>
      <c r="B25" s="37">
        <v>3.4327080061495013E-2</v>
      </c>
      <c r="C25" s="34">
        <v>5.4963426299999998E-10</v>
      </c>
      <c r="D25" s="34">
        <v>1.1103795E-10</v>
      </c>
      <c r="E25" s="34">
        <v>6.3878024E-11</v>
      </c>
      <c r="F25" s="34">
        <v>6.3384112000000001E-11</v>
      </c>
      <c r="G25" s="34">
        <v>7.7561021000000003E-11</v>
      </c>
      <c r="H25" s="34">
        <v>9.5630324000000003E-11</v>
      </c>
      <c r="I25" s="34">
        <v>1.16260118E-10</v>
      </c>
      <c r="J25" s="34">
        <v>1.16987954E-10</v>
      </c>
      <c r="K25" s="34">
        <v>1.1861101099999999E-10</v>
      </c>
      <c r="L25" s="34">
        <v>1.3540971999999999E-10</v>
      </c>
      <c r="M25" s="34">
        <v>1.6692549000000001E-10</v>
      </c>
      <c r="N25" s="34">
        <v>1.9722865699999999E-10</v>
      </c>
      <c r="O25" s="34">
        <v>2.7614208E-10</v>
      </c>
      <c r="P25" s="38">
        <v>9.566179007211785E-2</v>
      </c>
      <c r="Q25" s="38" t="s">
        <v>0</v>
      </c>
      <c r="R25" s="38">
        <v>0.21413772013069249</v>
      </c>
      <c r="S25" s="35">
        <v>8.2231196699999998E-10</v>
      </c>
      <c r="T25" s="35">
        <v>3.6486860799999997E-10</v>
      </c>
      <c r="U25" s="35">
        <v>1.49955466E-10</v>
      </c>
      <c r="V25" s="35">
        <v>1.4335997000000001E-10</v>
      </c>
      <c r="W25" s="35">
        <v>1.6395317899999999E-10</v>
      </c>
      <c r="X25" s="35">
        <v>1.5605246100000001E-10</v>
      </c>
      <c r="Y25" s="35">
        <v>2.4276975700000001E-10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0.31353694068431509</v>
      </c>
      <c r="AG25" s="29">
        <v>0.1826387601630152</v>
      </c>
      <c r="AH25" s="29" t="s">
        <v>0</v>
      </c>
      <c r="AI25" s="29">
        <v>0.31822318073883937</v>
      </c>
      <c r="AJ25" s="29">
        <v>0.35174692113653838</v>
      </c>
      <c r="AK25" s="3">
        <f t="shared" si="0"/>
        <v>5.5936014708110209E-2</v>
      </c>
      <c r="AL25" s="13">
        <v>17.791599999999999</v>
      </c>
    </row>
    <row r="26" spans="1:45" x14ac:dyDescent="0.25">
      <c r="A26" t="s">
        <v>0</v>
      </c>
      <c r="B26" s="37">
        <v>5.6662090070836307E-2</v>
      </c>
      <c r="C26" s="34">
        <v>1.9087472650000002E-9</v>
      </c>
      <c r="D26" s="34">
        <v>1.3452701200000001E-10</v>
      </c>
      <c r="E26" s="34">
        <v>6.6254109999999998E-11</v>
      </c>
      <c r="F26" s="34">
        <v>6.0828590499999996E-11</v>
      </c>
      <c r="G26" s="34">
        <v>7.2968862600000004E-11</v>
      </c>
      <c r="H26" s="34">
        <v>8.8405911000000006E-11</v>
      </c>
      <c r="I26" s="34">
        <v>1.01993022E-10</v>
      </c>
      <c r="J26" s="34">
        <v>9.6373955999999995E-11</v>
      </c>
      <c r="K26" s="34">
        <v>9.6573440000000004E-11</v>
      </c>
      <c r="L26" s="34">
        <v>1.1061919100000001E-10</v>
      </c>
      <c r="M26" s="34">
        <v>1.19247923E-10</v>
      </c>
      <c r="N26" s="34">
        <v>1.03044862E-10</v>
      </c>
      <c r="O26" s="34">
        <v>1.37452622E-10</v>
      </c>
      <c r="P26" s="38" t="s">
        <v>0</v>
      </c>
      <c r="Q26" s="38">
        <v>9.2983134080219326E-2</v>
      </c>
      <c r="R26" s="38">
        <v>0.10074840508461549</v>
      </c>
      <c r="S26" s="35">
        <v>4.0007620064563897E-2</v>
      </c>
      <c r="T26" s="35">
        <v>3.8096989399999998E-10</v>
      </c>
      <c r="U26" s="35">
        <v>1.4396599200000001E-10</v>
      </c>
      <c r="V26" s="35">
        <v>1.4803713300000001E-10</v>
      </c>
      <c r="W26" s="35">
        <v>1.84179887E-10</v>
      </c>
      <c r="X26" s="35">
        <v>1.8860976999999999E-10</v>
      </c>
      <c r="Y26" s="35">
        <v>6.8359964400000002E-10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0.53686038000000003</v>
      </c>
      <c r="AG26" s="29">
        <v>0.24540070026729041</v>
      </c>
      <c r="AH26" s="29" t="s">
        <v>0</v>
      </c>
      <c r="AI26" s="29" t="s">
        <v>0</v>
      </c>
      <c r="AJ26" s="29" t="s">
        <v>0</v>
      </c>
      <c r="AK26" s="3">
        <f t="shared" si="0"/>
        <v>4.2906493375756985E-2</v>
      </c>
      <c r="AL26" s="13">
        <v>21.168500000000002</v>
      </c>
    </row>
    <row r="27" spans="1:45" x14ac:dyDescent="0.25">
      <c r="A27" t="s">
        <v>0</v>
      </c>
      <c r="B27" s="37" t="s">
        <v>0</v>
      </c>
      <c r="C27" s="34">
        <v>4.9460182220000001E-9</v>
      </c>
      <c r="D27" s="34">
        <v>1.65546246E-10</v>
      </c>
      <c r="E27" s="34">
        <v>6.3785672999999997E-11</v>
      </c>
      <c r="F27" s="34">
        <v>6.0236162499999995E-11</v>
      </c>
      <c r="G27" s="34">
        <v>8.6006650999999995E-11</v>
      </c>
      <c r="H27" s="34">
        <v>1.00994566E-10</v>
      </c>
      <c r="I27" s="34">
        <v>1.1162930600000001E-10</v>
      </c>
      <c r="J27" s="34">
        <v>1.1009049400000001E-10</v>
      </c>
      <c r="K27" s="34">
        <v>1.08453E-10</v>
      </c>
      <c r="L27" s="34">
        <v>1.1610594500000001E-10</v>
      </c>
      <c r="M27" s="34">
        <v>1.0275700799999999E-10</v>
      </c>
      <c r="N27" s="34">
        <v>8.1281518E-11</v>
      </c>
      <c r="O27" s="34">
        <v>1.35975494E-10</v>
      </c>
      <c r="P27" s="38" t="s">
        <v>0</v>
      </c>
      <c r="Q27" s="38">
        <v>8.3564594079395399E-2</v>
      </c>
      <c r="R27" s="38">
        <v>5.7066917070987787E-2</v>
      </c>
      <c r="S27" s="35">
        <v>1.8257532062006119E-2</v>
      </c>
      <c r="T27" s="35">
        <v>4.0199136699999999E-10</v>
      </c>
      <c r="U27" s="35">
        <v>1.6527895E-10</v>
      </c>
      <c r="V27" s="35">
        <v>2.31481038E-10</v>
      </c>
      <c r="W27" s="35">
        <v>3.29894557E-10</v>
      </c>
      <c r="X27" s="35">
        <v>3.7900374E-10</v>
      </c>
      <c r="Y27" s="35">
        <v>2.1239832580000001E-9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0.2944388401376456</v>
      </c>
      <c r="AG27" s="29">
        <v>0.31888697042480751</v>
      </c>
      <c r="AH27" s="29" t="s">
        <v>0</v>
      </c>
      <c r="AI27" s="29" t="s">
        <v>0</v>
      </c>
      <c r="AJ27" s="29" t="s">
        <v>0</v>
      </c>
      <c r="AK27" s="3">
        <f t="shared" si="0"/>
        <v>3.2175619316473149E-2</v>
      </c>
      <c r="AL27" s="13">
        <v>24.624300000000002</v>
      </c>
    </row>
    <row r="28" spans="1:45" x14ac:dyDescent="0.25">
      <c r="A28" t="s">
        <v>0</v>
      </c>
      <c r="B28" s="37" t="s">
        <v>0</v>
      </c>
      <c r="C28" s="34">
        <v>0.26268490015265272</v>
      </c>
      <c r="D28" s="34">
        <v>4.0615761799999998E-10</v>
      </c>
      <c r="E28" s="34">
        <v>5.6129964999999997E-11</v>
      </c>
      <c r="F28" s="34">
        <v>3.3303292999999998E-11</v>
      </c>
      <c r="G28" s="34">
        <v>4.1109959999999997E-11</v>
      </c>
      <c r="H28" s="34">
        <v>6.3283507999999996E-11</v>
      </c>
      <c r="I28" s="34">
        <v>8.5391194000000006E-11</v>
      </c>
      <c r="J28" s="34">
        <v>9.9793946999999996E-11</v>
      </c>
      <c r="K28" s="34">
        <v>1.1209667500000001E-10</v>
      </c>
      <c r="L28" s="34">
        <v>1.3191935700000001E-10</v>
      </c>
      <c r="M28" s="34">
        <v>1.2288007999999999E-10</v>
      </c>
      <c r="N28" s="34">
        <v>1.1910851999999999E-10</v>
      </c>
      <c r="O28" s="34">
        <v>3.4624041600000002E-10</v>
      </c>
      <c r="P28" s="38" t="s">
        <v>0</v>
      </c>
      <c r="Q28" s="38">
        <v>0.1085383300891633</v>
      </c>
      <c r="R28" s="38">
        <v>3.1300794063621427E-2</v>
      </c>
      <c r="S28" s="35">
        <v>3.5666550062241488E-2</v>
      </c>
      <c r="T28" s="35">
        <v>2.01854424E-10</v>
      </c>
      <c r="U28" s="35">
        <v>1.4040307300000001E-10</v>
      </c>
      <c r="V28" s="35">
        <v>2.03388156E-10</v>
      </c>
      <c r="W28" s="35">
        <v>4.6160757399999998E-10</v>
      </c>
      <c r="X28" s="35">
        <v>5.8706714E-10</v>
      </c>
      <c r="Y28" s="35">
        <v>4.7159303699999999E-10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1.9917753547773039E-2</v>
      </c>
      <c r="AL28" s="13">
        <v>28.178599999999999</v>
      </c>
    </row>
    <row r="29" spans="1:45" x14ac:dyDescent="0.25">
      <c r="A29" s="32" t="s">
        <v>0</v>
      </c>
      <c r="B29" s="39" t="s">
        <v>0</v>
      </c>
      <c r="C29" s="32">
        <v>7.9254255062433096E-2</v>
      </c>
      <c r="D29" s="32">
        <v>6.0400090073726223E-2</v>
      </c>
      <c r="E29" s="32">
        <v>7.3858365076175034E-2</v>
      </c>
      <c r="F29" s="32">
        <v>7.5626880072976035E-2</v>
      </c>
      <c r="G29" s="32">
        <v>8.1797660072869718E-2</v>
      </c>
      <c r="H29" s="32">
        <v>5.5609860066651078E-2</v>
      </c>
      <c r="I29" s="32">
        <v>2.4357361860000001E-9</v>
      </c>
      <c r="J29" s="32">
        <v>4.27560223E-10</v>
      </c>
      <c r="K29" s="32">
        <v>1.5495976499999999E-10</v>
      </c>
      <c r="L29" s="32">
        <v>1.02049266E-10</v>
      </c>
      <c r="M29" s="32">
        <v>1.3822706199999999E-10</v>
      </c>
      <c r="N29" s="32">
        <v>3.5318688700000002E-10</v>
      </c>
      <c r="O29" s="32">
        <v>6.3488706199999999E-10</v>
      </c>
      <c r="P29" s="32" t="s">
        <v>0</v>
      </c>
      <c r="Q29" s="32" t="s">
        <v>0</v>
      </c>
      <c r="R29" s="32" t="s">
        <v>0</v>
      </c>
      <c r="S29" s="33">
        <v>0.26062694018866212</v>
      </c>
      <c r="T29" s="33">
        <v>0.1106134300951771</v>
      </c>
      <c r="U29" s="33">
        <v>7.610221008254954E-2</v>
      </c>
      <c r="V29" s="33">
        <v>1.6942744249999999E-9</v>
      </c>
      <c r="W29" s="33">
        <v>1.3425748599999999E-10</v>
      </c>
      <c r="X29" s="33">
        <v>1.0949201699999999E-9</v>
      </c>
      <c r="Y29" s="33">
        <v>5.9917302700000003E-10</v>
      </c>
      <c r="Z29" s="33" t="s">
        <v>0</v>
      </c>
      <c r="AA29" s="40" t="s">
        <v>0</v>
      </c>
      <c r="AB29" s="40">
        <v>4.0979497999999998E-11</v>
      </c>
      <c r="AC29" s="40">
        <v>7.0209858000000004E-11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3.9722259030529131E-2</v>
      </c>
      <c r="AL29" s="1">
        <v>31.855</v>
      </c>
    </row>
    <row r="30" spans="1:45" x14ac:dyDescent="0.25">
      <c r="A30" s="31" t="s">
        <v>0</v>
      </c>
      <c r="B30" s="41" t="s">
        <v>0</v>
      </c>
      <c r="C30" s="31" t="s">
        <v>0</v>
      </c>
      <c r="D30" s="31">
        <v>0.33658284029104779</v>
      </c>
      <c r="E30" s="31">
        <v>0.2642309402130098</v>
      </c>
      <c r="F30" s="31">
        <v>0.25957030018974492</v>
      </c>
      <c r="G30" s="31">
        <v>0.2402786501655465</v>
      </c>
      <c r="H30" s="31">
        <v>0.23898254015750819</v>
      </c>
      <c r="I30" s="31">
        <v>0.23003048013799959</v>
      </c>
      <c r="J30" s="31">
        <v>0.21312138012016149</v>
      </c>
      <c r="K30" s="31">
        <v>0.15484634009206169</v>
      </c>
      <c r="L30" s="31">
        <v>7.8287150069694583E-2</v>
      </c>
      <c r="M30" s="31">
        <v>1.1139074399999999E-9</v>
      </c>
      <c r="N30" s="31">
        <v>4.8183396999999998E-10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0.46398290243152612</v>
      </c>
      <c r="T30" s="33">
        <v>0.40599403073779311</v>
      </c>
      <c r="U30" s="33">
        <v>0.33953032036192832</v>
      </c>
      <c r="V30" s="33">
        <v>0.27973226024113662</v>
      </c>
      <c r="W30" s="33">
        <v>0.22324976014945541</v>
      </c>
      <c r="X30" s="33">
        <v>6.4051450070181884E-2</v>
      </c>
      <c r="Y30" s="33">
        <v>3.7615035066357987E-2</v>
      </c>
      <c r="Z30" s="33">
        <v>6.5203653E-10</v>
      </c>
      <c r="AA30" s="40">
        <v>2.1672622E-10</v>
      </c>
      <c r="AB30" s="40">
        <v>1.03576147E-10</v>
      </c>
      <c r="AC30" s="40">
        <v>8.2255154000000003E-11</v>
      </c>
      <c r="AD30" s="40">
        <v>5.6172382999999997E-11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0.1665254949218114</v>
      </c>
      <c r="AL30" s="1">
        <v>35.685299999999998</v>
      </c>
    </row>
    <row r="31" spans="1:45" x14ac:dyDescent="0.25">
      <c r="A31" s="31" t="s">
        <v>0</v>
      </c>
      <c r="B31" s="41" t="s">
        <v>0</v>
      </c>
      <c r="C31" s="31" t="s">
        <v>0</v>
      </c>
      <c r="D31" s="31">
        <v>0.45394830137792619</v>
      </c>
      <c r="E31" s="31">
        <v>0.37554115041653391</v>
      </c>
      <c r="F31" s="31">
        <v>0.36584210034608949</v>
      </c>
      <c r="G31" s="31">
        <v>0.35933867030359401</v>
      </c>
      <c r="H31" s="31">
        <v>0.34286982025559321</v>
      </c>
      <c r="I31" s="31">
        <v>0.32555400020993702</v>
      </c>
      <c r="J31" s="31">
        <v>0.29915154016624718</v>
      </c>
      <c r="K31" s="31">
        <v>0.2645850501323801</v>
      </c>
      <c r="L31" s="31">
        <v>0.20349710010306091</v>
      </c>
      <c r="M31" s="31">
        <v>7.9130016070733417E-2</v>
      </c>
      <c r="N31" s="31">
        <v>9.2687713699999995E-10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0.479629761466633</v>
      </c>
      <c r="T31" s="33">
        <v>0.46189505111125262</v>
      </c>
      <c r="U31" s="33">
        <v>0.45199240095692739</v>
      </c>
      <c r="V31" s="33">
        <v>0.40353444057542831</v>
      </c>
      <c r="W31" s="33">
        <v>0.37077540039222601</v>
      </c>
      <c r="X31" s="33">
        <v>0.32392696024160289</v>
      </c>
      <c r="Y31" s="33">
        <v>0.1159463400848559</v>
      </c>
      <c r="Z31" s="33" t="s">
        <v>0</v>
      </c>
      <c r="AA31" s="40">
        <v>2.3720030299999999E-10</v>
      </c>
      <c r="AB31" s="40">
        <v>1.3020581400000001E-10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0.28385790527526528</v>
      </c>
      <c r="AL31" s="1">
        <v>39.709000000000003</v>
      </c>
    </row>
    <row r="32" spans="1:45" x14ac:dyDescent="0.25">
      <c r="A32" s="31" t="s">
        <v>0</v>
      </c>
      <c r="B32" s="41" t="s">
        <v>0</v>
      </c>
      <c r="C32" s="31" t="s">
        <v>0</v>
      </c>
      <c r="D32" s="31">
        <v>0.41793040062225451</v>
      </c>
      <c r="E32" s="31">
        <v>0.36866540034037798</v>
      </c>
      <c r="F32" s="31">
        <v>0.37010065027736849</v>
      </c>
      <c r="G32" s="31">
        <v>0.35430545023693483</v>
      </c>
      <c r="H32" s="31">
        <v>0.34649870021673579</v>
      </c>
      <c r="I32" s="31">
        <v>0.33379003019237258</v>
      </c>
      <c r="J32" s="31">
        <v>0.32587376017444042</v>
      </c>
      <c r="K32" s="31">
        <v>0.29435807014394572</v>
      </c>
      <c r="L32" s="31">
        <v>0.23431630010981749</v>
      </c>
      <c r="M32" s="31">
        <v>0.11622515007610749</v>
      </c>
      <c r="N32" s="31">
        <v>1.17435642E-9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0.49075872153819983</v>
      </c>
      <c r="U32" s="33">
        <v>0.4661960309799752</v>
      </c>
      <c r="V32" s="33">
        <v>0.46286786103656552</v>
      </c>
      <c r="W32" s="33">
        <v>0.41043210065653579</v>
      </c>
      <c r="X32" s="33">
        <v>0.40363390045264141</v>
      </c>
      <c r="Y32" s="33">
        <v>0.31137675020888139</v>
      </c>
      <c r="Z32" s="33">
        <v>0.16108881010076001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0.32602322714101512</v>
      </c>
      <c r="AL32" s="1">
        <v>43.982999999999997</v>
      </c>
    </row>
    <row r="33" spans="1:50" x14ac:dyDescent="0.25">
      <c r="A33" s="31" t="s">
        <v>0</v>
      </c>
      <c r="B33" s="41" t="s">
        <v>0</v>
      </c>
      <c r="C33" s="31" t="s">
        <v>0</v>
      </c>
      <c r="D33" s="31" t="s">
        <v>0</v>
      </c>
      <c r="E33" s="31">
        <v>0.32383960016238911</v>
      </c>
      <c r="F33" s="31">
        <v>0.33996700017432091</v>
      </c>
      <c r="G33" s="31">
        <v>0.34299420016545518</v>
      </c>
      <c r="H33" s="31">
        <v>0.31862327014609038</v>
      </c>
      <c r="I33" s="31">
        <v>0.29862314014174018</v>
      </c>
      <c r="J33" s="31">
        <v>0.29499704014197159</v>
      </c>
      <c r="K33" s="31">
        <v>0.27358216012772568</v>
      </c>
      <c r="L33" s="31">
        <v>0.20617183009902371</v>
      </c>
      <c r="M33" s="31">
        <v>9.8625760072095975E-2</v>
      </c>
      <c r="N33" s="31">
        <v>1.199132707E-9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0.44392675066286053</v>
      </c>
      <c r="V33" s="33">
        <v>0.3999374504461452</v>
      </c>
      <c r="W33" s="33">
        <v>0.33152834035307083</v>
      </c>
      <c r="X33" s="33">
        <v>0.32066840031385091</v>
      </c>
      <c r="Y33" s="33">
        <v>0.28765628021754952</v>
      </c>
      <c r="Z33" s="33">
        <v>0.14891599010382081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0.27687857590795267</v>
      </c>
      <c r="AL33" s="1">
        <v>48.590400000000002</v>
      </c>
    </row>
    <row r="34" spans="1:50" x14ac:dyDescent="0.25">
      <c r="A34" s="27" t="s">
        <v>0</v>
      </c>
      <c r="B34" s="28" t="s">
        <v>0</v>
      </c>
      <c r="C34" s="27" t="s">
        <v>0</v>
      </c>
      <c r="D34" s="27" t="s">
        <v>0</v>
      </c>
      <c r="E34" s="27">
        <v>0.13517202007221951</v>
      </c>
      <c r="F34" s="27">
        <v>0.27743328011659307</v>
      </c>
      <c r="G34" s="27">
        <v>0.21746029009991641</v>
      </c>
      <c r="H34" s="27">
        <v>0.22876350009346269</v>
      </c>
      <c r="I34" s="27">
        <v>0.24514277010803551</v>
      </c>
      <c r="J34" s="27">
        <v>0.30341777013848309</v>
      </c>
      <c r="K34" s="27">
        <v>0.17572720009183401</v>
      </c>
      <c r="L34" s="27">
        <v>7.3134124071628739E-2</v>
      </c>
      <c r="M34" s="27">
        <v>1.0784986760000001E-9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0.1836683601491178</v>
      </c>
      <c r="V34" s="27">
        <v>0.21779965015335101</v>
      </c>
      <c r="W34" s="27">
        <v>0.15177077012604079</v>
      </c>
      <c r="X34" s="27">
        <v>9.1413760103385464E-2</v>
      </c>
      <c r="Y34" s="27">
        <v>8.7263170096844256E-2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0.17058333332138645</v>
      </c>
      <c r="AL34" s="1">
        <v>53.663899999999998</v>
      </c>
    </row>
    <row r="35" spans="1:50" x14ac:dyDescent="0.25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1.4070177239999999E-9</v>
      </c>
      <c r="H35" s="27">
        <v>1.6529536999999999E-9</v>
      </c>
      <c r="I35" s="27">
        <v>1.551593527E-9</v>
      </c>
      <c r="J35" s="27">
        <v>4.4605774399999997E-9</v>
      </c>
      <c r="K35" s="27">
        <v>5.7281694999999995E-10</v>
      </c>
      <c r="L35" s="27">
        <v>2.4181401999999998E-10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8.4816753049999993E-9</v>
      </c>
      <c r="V35" s="27">
        <v>2.141381079E-8</v>
      </c>
      <c r="W35" s="27">
        <v>3.0919856879999999E-9</v>
      </c>
      <c r="X35" s="27">
        <v>3.1797155530000001E-9</v>
      </c>
      <c r="Y35" s="27">
        <v>3.2678494999999999E-9</v>
      </c>
      <c r="Z35" s="27">
        <v>1.237712296E-9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4.2132935410833325E-9</v>
      </c>
      <c r="AL35" s="9">
        <v>59.441600000000001</v>
      </c>
    </row>
    <row r="36" spans="1:50" x14ac:dyDescent="0.25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2.3534215199999999E-10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2.9259939000000003E-10</v>
      </c>
      <c r="U36" s="25">
        <v>3.4328032499999998E-10</v>
      </c>
      <c r="V36" s="25" t="s">
        <v>0</v>
      </c>
      <c r="W36" s="25" t="s">
        <v>0</v>
      </c>
      <c r="X36" s="25">
        <v>1.2109377400000001E-10</v>
      </c>
      <c r="Y36" s="25">
        <v>2.19310772E-10</v>
      </c>
      <c r="Z36" s="25">
        <v>2.37291426E-10</v>
      </c>
      <c r="AA36" s="25">
        <v>2.7119917400000001E-10</v>
      </c>
      <c r="AB36" s="25">
        <v>2.5210225200000002E-10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2.4652740812500005E-10</v>
      </c>
      <c r="AL36" s="4">
        <v>66.4435</v>
      </c>
    </row>
    <row r="37" spans="1:50" x14ac:dyDescent="0.25">
      <c r="A37" s="25">
        <v>8.7335990000000004E-11</v>
      </c>
      <c r="B37" s="26">
        <v>8.8155622999999996E-11</v>
      </c>
      <c r="C37" s="25">
        <v>8.9521342000000004E-11</v>
      </c>
      <c r="D37" s="25">
        <v>8.8885480999999998E-11</v>
      </c>
      <c r="E37" s="25">
        <v>8.6831319999999998E-11</v>
      </c>
      <c r="F37" s="25">
        <v>8.5823561999999995E-11</v>
      </c>
      <c r="G37" s="25">
        <v>8.5683857999999999E-11</v>
      </c>
      <c r="H37" s="25">
        <v>8.5128299000000001E-11</v>
      </c>
      <c r="I37" s="25">
        <v>8.3012105999999994E-11</v>
      </c>
      <c r="J37" s="25">
        <v>8.1504067000000005E-11</v>
      </c>
      <c r="K37" s="25">
        <v>8.2662438000000001E-11</v>
      </c>
      <c r="L37" s="25">
        <v>8.1707100000000001E-11</v>
      </c>
      <c r="M37" s="25">
        <v>8.0073476999999998E-11</v>
      </c>
      <c r="N37" s="25">
        <v>7.9618268000000001E-11</v>
      </c>
      <c r="O37" s="25">
        <v>8.1741687999999999E-11</v>
      </c>
      <c r="P37" s="25">
        <v>8.6374652000000005E-11</v>
      </c>
      <c r="Q37" s="25">
        <v>8.8709582999999995E-11</v>
      </c>
      <c r="R37" s="25">
        <v>8.9927066000000006E-11</v>
      </c>
      <c r="S37" s="25">
        <v>9.5246981999999997E-11</v>
      </c>
      <c r="T37" s="25">
        <v>9.8112608999999998E-11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1.01776461E-10</v>
      </c>
      <c r="Z37" s="25">
        <v>1.20533851E-10</v>
      </c>
      <c r="AA37" s="25">
        <v>1.2027375999999999E-10</v>
      </c>
      <c r="AB37" s="25">
        <v>1.3569700699999999E-10</v>
      </c>
      <c r="AC37" s="25">
        <v>1.2783077699999999E-10</v>
      </c>
      <c r="AD37" s="25">
        <v>1.06439922E-10</v>
      </c>
      <c r="AE37" s="25">
        <v>1.1199698799999999E-10</v>
      </c>
      <c r="AF37" s="25">
        <v>1.0863664499999999E-10</v>
      </c>
      <c r="AG37" s="25">
        <v>1.02215405E-10</v>
      </c>
      <c r="AH37" s="25">
        <v>1.11021358E-10</v>
      </c>
      <c r="AI37" s="25">
        <v>1.1179896499999999E-10</v>
      </c>
      <c r="AJ37" s="25">
        <v>9.5156613000000001E-11</v>
      </c>
      <c r="AK37" s="3">
        <f t="shared" si="0"/>
        <v>9.6232289468749989E-11</v>
      </c>
      <c r="AL37" s="4">
        <v>76.463800000000006</v>
      </c>
    </row>
    <row r="38" spans="1:50" x14ac:dyDescent="0.25">
      <c r="A38" t="s">
        <v>67</v>
      </c>
      <c r="AK38" s="17">
        <f>SUM(A2:AJ35)/867</f>
        <v>0.13576002488224442</v>
      </c>
      <c r="AP38" s="2" t="s">
        <v>123</v>
      </c>
    </row>
    <row r="39" spans="1:50" x14ac:dyDescent="0.25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0</v>
      </c>
      <c r="B40" s="26">
        <v>1.6418129300000001E-10</v>
      </c>
      <c r="C40" s="25">
        <v>1.5353307399999999E-10</v>
      </c>
      <c r="D40" s="25">
        <v>1.4847601499999999E-10</v>
      </c>
      <c r="E40" s="25">
        <v>1.28935036E-10</v>
      </c>
      <c r="F40" s="25">
        <v>4.0886130499999999E-10</v>
      </c>
      <c r="G40" s="25">
        <v>3.9711932199999998E-10</v>
      </c>
      <c r="H40" s="25">
        <v>3.5074663400000001E-10</v>
      </c>
      <c r="I40" s="25">
        <v>3.9574434000000002E-10</v>
      </c>
      <c r="J40" s="25">
        <v>1.3182255700000001E-10</v>
      </c>
      <c r="K40" s="25">
        <v>2.1305582E-10</v>
      </c>
      <c r="L40" s="25">
        <v>1.2077851E-10</v>
      </c>
      <c r="M40" s="25">
        <v>1.18471148E-10</v>
      </c>
      <c r="N40" s="25">
        <v>1.1848527600000001E-10</v>
      </c>
      <c r="O40" s="25">
        <v>3.6270705000000002E-10</v>
      </c>
      <c r="P40" s="25">
        <v>1.0914761E-10</v>
      </c>
      <c r="Q40" s="25">
        <v>9.3137088E-11</v>
      </c>
      <c r="R40" s="25">
        <v>3.1761737299999999E-10</v>
      </c>
      <c r="S40" s="25">
        <v>3.3405837399999999E-10</v>
      </c>
      <c r="T40" s="25">
        <v>3.7902361500000003E-10</v>
      </c>
      <c r="U40" s="25">
        <v>1.76669025E-10</v>
      </c>
      <c r="V40" s="25">
        <v>1.5813185899999999E-10</v>
      </c>
      <c r="W40" s="25">
        <v>1.1907285900000001E-10</v>
      </c>
      <c r="X40" s="25">
        <v>1.3695707000000001E-10</v>
      </c>
      <c r="Y40" s="25">
        <v>1.0384729700000001E-10</v>
      </c>
      <c r="Z40" s="25">
        <v>1.12632855E-10</v>
      </c>
      <c r="AA40" s="25">
        <v>1.1979766699999999E-10</v>
      </c>
      <c r="AB40" s="25">
        <v>1.1774444E-10</v>
      </c>
      <c r="AC40" s="25">
        <v>1.2647973300000001E-10</v>
      </c>
      <c r="AD40" s="25">
        <v>1.4152513999999999E-10</v>
      </c>
      <c r="AE40" s="25">
        <v>1.57422888E-10</v>
      </c>
      <c r="AF40" s="25">
        <v>1.76349529E-10</v>
      </c>
      <c r="AG40" s="25">
        <v>1.3482739200000001E-10</v>
      </c>
      <c r="AH40" s="25">
        <v>9.7805369000000005E-11</v>
      </c>
      <c r="AI40" s="25">
        <v>1.8740813E-10</v>
      </c>
      <c r="AJ40" s="25" t="s">
        <v>0</v>
      </c>
      <c r="AK40" s="3">
        <f>AVERAGE(A40:AJ40)</f>
        <v>1.9154625567647057E-10</v>
      </c>
      <c r="AL40" s="4">
        <v>-66.4435</v>
      </c>
      <c r="AM40" s="6" t="s">
        <v>94</v>
      </c>
      <c r="AO40" s="2">
        <f>SUM(A73:AJ74)/40</f>
        <v>1.0972663322499998E-10</v>
      </c>
      <c r="AP40" s="2">
        <f>((AK40-AK$3)*100)/AK$3</f>
        <v>27.225784054881775</v>
      </c>
      <c r="AQ40" s="2"/>
      <c r="AR40" s="6" t="s">
        <v>94</v>
      </c>
      <c r="AS40" s="2"/>
      <c r="AT40" s="2">
        <f>((AO40-AO$3)*100)/AO$3</f>
        <v>-13.116246521854995</v>
      </c>
      <c r="AU40" s="2"/>
    </row>
    <row r="41" spans="1:50" x14ac:dyDescent="0.25">
      <c r="A41" s="27">
        <v>1.9817339650000001E-9</v>
      </c>
      <c r="B41" s="28">
        <v>1.9190507699999998E-9</v>
      </c>
      <c r="C41" s="27">
        <v>2.15585233E-9</v>
      </c>
      <c r="D41" s="27">
        <v>2.479172765E-9</v>
      </c>
      <c r="E41" s="27">
        <v>2.2382936620000002E-9</v>
      </c>
      <c r="F41" s="27">
        <v>1.726017767E-9</v>
      </c>
      <c r="G41" s="27">
        <v>1.5267670840000001E-9</v>
      </c>
      <c r="H41" s="27">
        <v>1.3373424130000001E-9</v>
      </c>
      <c r="I41" s="27">
        <v>1.5561607800000001E-9</v>
      </c>
      <c r="J41" s="27">
        <v>1.4908368229999999E-9</v>
      </c>
      <c r="K41" s="27">
        <v>1.5444883119999999E-9</v>
      </c>
      <c r="L41" s="27">
        <v>1.4357157880000001E-9</v>
      </c>
      <c r="M41" s="27">
        <v>1.3188563670000001E-9</v>
      </c>
      <c r="N41" s="27">
        <v>1.36259475E-9</v>
      </c>
      <c r="O41" s="27">
        <v>1.499598816E-9</v>
      </c>
      <c r="P41" s="27">
        <v>1.5671339149999999E-9</v>
      </c>
      <c r="Q41" s="27">
        <v>1.6603413000000001E-9</v>
      </c>
      <c r="R41" s="27">
        <v>1.43993372E-9</v>
      </c>
      <c r="S41" s="27">
        <v>1.108251824E-9</v>
      </c>
      <c r="T41" s="27">
        <v>1.9363210700000002E-9</v>
      </c>
      <c r="U41" s="27">
        <v>1.36610236E-9</v>
      </c>
      <c r="V41" s="27">
        <v>8.1196043300000004E-10</v>
      </c>
      <c r="W41" s="27">
        <v>5.5586044199999996E-10</v>
      </c>
      <c r="X41" s="27">
        <v>5.0952729599999999E-10</v>
      </c>
      <c r="Y41" s="27">
        <v>1.3640413E-9</v>
      </c>
      <c r="Z41" s="27">
        <v>1.397804703E-9</v>
      </c>
      <c r="AA41" s="27">
        <v>1.3213737569999999E-9</v>
      </c>
      <c r="AB41" s="27">
        <v>1.274033508E-9</v>
      </c>
      <c r="AC41" s="27">
        <v>1.247493782E-9</v>
      </c>
      <c r="AD41" s="27">
        <v>1.5736954140000001E-9</v>
      </c>
      <c r="AE41" s="27">
        <v>1.336991892E-9</v>
      </c>
      <c r="AF41" s="27">
        <v>1.37002498E-9</v>
      </c>
      <c r="AG41" s="27">
        <v>7.5896018999999995E-10</v>
      </c>
      <c r="AH41" s="27">
        <v>8.7016102000000002E-10</v>
      </c>
      <c r="AI41" s="27">
        <v>9.0231483499999999E-10</v>
      </c>
      <c r="AJ41" s="27">
        <v>1.4009586669999999E-9</v>
      </c>
      <c r="AK41" s="3">
        <f t="shared" si="0"/>
        <v>1.4262713555555556E-9</v>
      </c>
      <c r="AL41" s="9">
        <v>-59.441600000000001</v>
      </c>
      <c r="AM41" s="6" t="s">
        <v>116</v>
      </c>
      <c r="AO41" s="2">
        <f>SUM(A39:AJ40)/34</f>
        <v>1.9154625567647057E-10</v>
      </c>
      <c r="AP41" s="2">
        <f>((AK41-AK$4)*100)/AK$4</f>
        <v>76.719912141675223</v>
      </c>
      <c r="AQ41" s="2"/>
      <c r="AR41" s="6" t="s">
        <v>116</v>
      </c>
      <c r="AS41" s="2"/>
      <c r="AT41" s="1">
        <f>((AO41-AO$4)*100)/AO$4</f>
        <v>27.225784054881775</v>
      </c>
    </row>
    <row r="42" spans="1:50" x14ac:dyDescent="0.25">
      <c r="A42" s="27">
        <v>0.27088130014196199</v>
      </c>
      <c r="B42" s="28">
        <v>0.24665335013971729</v>
      </c>
      <c r="C42" s="27">
        <v>0.23536493014440821</v>
      </c>
      <c r="D42" s="27">
        <v>0.24959394015643849</v>
      </c>
      <c r="E42" s="27">
        <v>0.240981340160661</v>
      </c>
      <c r="F42" s="27">
        <v>0.21451470015402099</v>
      </c>
      <c r="G42" s="27">
        <v>0.18422589013772239</v>
      </c>
      <c r="H42" s="27">
        <v>0.1884149901376958</v>
      </c>
      <c r="I42" s="27">
        <v>0.24260916015360121</v>
      </c>
      <c r="J42" s="27">
        <v>0.28009820016475689</v>
      </c>
      <c r="K42" s="27">
        <v>0.30969238017507061</v>
      </c>
      <c r="L42" s="27">
        <v>0.30460426017452358</v>
      </c>
      <c r="M42" s="27">
        <v>0.29270250016810218</v>
      </c>
      <c r="N42" s="27">
        <v>0.25769760015330218</v>
      </c>
      <c r="O42" s="27">
        <v>0.24888060015148741</v>
      </c>
      <c r="P42" s="27">
        <v>0.23032212014673911</v>
      </c>
      <c r="Q42" s="27">
        <v>0.2207063301456593</v>
      </c>
      <c r="R42" s="27">
        <v>0.17749670012898591</v>
      </c>
      <c r="S42" s="27">
        <v>5.410533008456872E-2</v>
      </c>
      <c r="T42" s="27">
        <v>0.1029968400965349</v>
      </c>
      <c r="U42" s="27">
        <v>0.18467972011742051</v>
      </c>
      <c r="V42" s="27">
        <v>0.25470906012106531</v>
      </c>
      <c r="W42" s="27">
        <v>0.27404320011895661</v>
      </c>
      <c r="X42" s="27">
        <v>0.25415775011199249</v>
      </c>
      <c r="Y42" s="27">
        <v>0.24414156010886301</v>
      </c>
      <c r="Z42" s="27">
        <v>0.23335992010479881</v>
      </c>
      <c r="AA42" s="27">
        <v>0.22657138010535471</v>
      </c>
      <c r="AB42" s="27">
        <v>0.2228885101083074</v>
      </c>
      <c r="AC42" s="27">
        <v>0.2002680201059118</v>
      </c>
      <c r="AD42" s="27">
        <v>0.23273736011257559</v>
      </c>
      <c r="AE42" s="27">
        <v>0.24315290011176441</v>
      </c>
      <c r="AF42" s="27">
        <v>0.24865058011591429</v>
      </c>
      <c r="AG42" s="27">
        <v>0.24847923011968009</v>
      </c>
      <c r="AH42" s="27">
        <v>0.25481018012211459</v>
      </c>
      <c r="AI42" s="27">
        <v>0.26268753012939128</v>
      </c>
      <c r="AJ42" s="27">
        <v>0.26390943013456081</v>
      </c>
      <c r="AK42" s="3">
        <f t="shared" si="0"/>
        <v>0.23338302207679526</v>
      </c>
      <c r="AL42" s="21">
        <v>-53.663899999999998</v>
      </c>
      <c r="AM42" s="10" t="s">
        <v>94</v>
      </c>
      <c r="AO42" s="2">
        <f>SUM(A71:AJ72)/26</f>
        <v>9.5919853256540996E-2</v>
      </c>
      <c r="AP42" s="2">
        <f>((AK42-AK$5)*100)/AK$5</f>
        <v>20.292941835965951</v>
      </c>
      <c r="AQ42" s="2"/>
      <c r="AR42" s="10" t="s">
        <v>94</v>
      </c>
      <c r="AS42" s="2"/>
      <c r="AT42" s="1">
        <f>((AO42-AO$5)*100)/AO$5</f>
        <v>4.4280605225654188</v>
      </c>
    </row>
    <row r="43" spans="1:50" x14ac:dyDescent="0.25">
      <c r="A43" s="29">
        <v>0.3136885502174877</v>
      </c>
      <c r="B43" s="30">
        <v>0.30697670022686652</v>
      </c>
      <c r="C43" s="29">
        <v>0.2909102402290048</v>
      </c>
      <c r="D43" s="29">
        <v>0.313984630261883</v>
      </c>
      <c r="E43" s="31">
        <v>0.32479050028923051</v>
      </c>
      <c r="F43" s="31">
        <v>0.31774000029815308</v>
      </c>
      <c r="G43" s="31">
        <v>0.32477137030954489</v>
      </c>
      <c r="H43" s="31">
        <v>0.33364227032702293</v>
      </c>
      <c r="I43" s="31">
        <v>0.36423674034525061</v>
      </c>
      <c r="J43" s="31">
        <v>0.38112820034757622</v>
      </c>
      <c r="K43" s="31">
        <v>0.37008333032219731</v>
      </c>
      <c r="L43" s="31">
        <v>0.35391036030236922</v>
      </c>
      <c r="M43" s="31">
        <v>0.33787080028152061</v>
      </c>
      <c r="N43" s="31">
        <v>0.32803380026758833</v>
      </c>
      <c r="O43" s="31">
        <v>0.31479645024866038</v>
      </c>
      <c r="P43" s="31">
        <v>0.29138500022553931</v>
      </c>
      <c r="Q43" s="32">
        <v>0.27629855020997851</v>
      </c>
      <c r="R43" s="32">
        <v>0.26802963020163018</v>
      </c>
      <c r="S43" s="33">
        <v>0.17435983013166881</v>
      </c>
      <c r="T43" s="33" t="s">
        <v>0</v>
      </c>
      <c r="U43" s="33">
        <v>0.4191844802306976</v>
      </c>
      <c r="V43" s="33">
        <v>0.41444424020369841</v>
      </c>
      <c r="W43" s="33">
        <v>0.41100994019132958</v>
      </c>
      <c r="X43" s="33">
        <v>0.39202794018155102</v>
      </c>
      <c r="Y43" s="33">
        <v>0.37941140017550579</v>
      </c>
      <c r="Z43" s="33">
        <v>0.36331540017024472</v>
      </c>
      <c r="AA43" s="33">
        <v>0.31355970015948592</v>
      </c>
      <c r="AB43" s="33">
        <v>0.31089620016698788</v>
      </c>
      <c r="AC43" s="29">
        <v>0.30994250017664399</v>
      </c>
      <c r="AD43" s="29">
        <v>0.32779380019362758</v>
      </c>
      <c r="AE43" s="29">
        <v>0.35104352020033652</v>
      </c>
      <c r="AF43" s="29">
        <v>0.36236653020356607</v>
      </c>
      <c r="AG43" s="29">
        <v>0.31018590019142622</v>
      </c>
      <c r="AH43" s="29">
        <v>0.31530976019678369</v>
      </c>
      <c r="AI43" s="29">
        <v>0.2971856601901946</v>
      </c>
      <c r="AJ43" s="29">
        <v>0.3139009802071806</v>
      </c>
      <c r="AK43" s="3">
        <f t="shared" si="0"/>
        <v>0.33080614023092664</v>
      </c>
      <c r="AL43" s="1">
        <v>-48.590400000000002</v>
      </c>
      <c r="AM43" s="10" t="s">
        <v>116</v>
      </c>
      <c r="AO43" s="2">
        <f>SUM(A41:AJ42)/72</f>
        <v>0.11669151175153332</v>
      </c>
      <c r="AP43" s="2">
        <f>((AK43-AK$6)*100)/AK$6</f>
        <v>7.5009117361275743</v>
      </c>
      <c r="AQ43" s="2"/>
      <c r="AR43" s="10" t="s">
        <v>116</v>
      </c>
      <c r="AS43" s="2"/>
      <c r="AT43" s="1">
        <f>((AO43-AO$6)*100)/AO$6</f>
        <v>20.292942070699027</v>
      </c>
    </row>
    <row r="44" spans="1:50" x14ac:dyDescent="0.25">
      <c r="A44" s="29">
        <v>0.35671150039545818</v>
      </c>
      <c r="B44" s="30">
        <v>0.36867458042852858</v>
      </c>
      <c r="C44" s="29">
        <v>0.38228545048076429</v>
      </c>
      <c r="D44" s="29">
        <v>0.39745400052792162</v>
      </c>
      <c r="E44" s="31">
        <v>0.38024792042930627</v>
      </c>
      <c r="F44" s="31">
        <v>0.32053977024787611</v>
      </c>
      <c r="G44" s="31">
        <v>0.27527590017852321</v>
      </c>
      <c r="H44" s="31">
        <v>0.20690860012893289</v>
      </c>
      <c r="I44" s="31">
        <v>0.30453768021270888</v>
      </c>
      <c r="J44" s="31">
        <v>0.29523277021792449</v>
      </c>
      <c r="K44" s="31">
        <v>0.30631238024089641</v>
      </c>
      <c r="L44" s="31">
        <v>0.30481970024153388</v>
      </c>
      <c r="M44" s="31">
        <v>0.31077665025039169</v>
      </c>
      <c r="N44" s="31">
        <v>0.31742670025721692</v>
      </c>
      <c r="O44" s="31">
        <v>0.32087252025669272</v>
      </c>
      <c r="P44" s="31">
        <v>0.31166080023194648</v>
      </c>
      <c r="Q44" s="32">
        <v>0.30602685021742548</v>
      </c>
      <c r="R44" s="32">
        <v>0.29463628018748211</v>
      </c>
      <c r="S44" s="33">
        <v>0.19648561011583521</v>
      </c>
      <c r="T44" s="33" t="s">
        <v>0</v>
      </c>
      <c r="U44" s="33">
        <v>0.49319458041532671</v>
      </c>
      <c r="V44" s="33">
        <v>0.48273520037707601</v>
      </c>
      <c r="W44" s="33">
        <v>0.4806715003622079</v>
      </c>
      <c r="X44" s="33">
        <v>0.46007870033006187</v>
      </c>
      <c r="Y44" s="33">
        <v>0.44801942031765568</v>
      </c>
      <c r="Z44" s="33">
        <v>0.40513520028565397</v>
      </c>
      <c r="AA44" s="33">
        <v>0.38660750028092039</v>
      </c>
      <c r="AB44" s="33">
        <v>0.3882503502968131</v>
      </c>
      <c r="AC44" s="29">
        <v>0.39907650038266418</v>
      </c>
      <c r="AD44" s="29">
        <v>0.38391468049769512</v>
      </c>
      <c r="AE44" s="29">
        <v>0.3744755005209166</v>
      </c>
      <c r="AF44" s="29">
        <v>0.39651190048463553</v>
      </c>
      <c r="AG44" s="29">
        <v>0.3602194203969879</v>
      </c>
      <c r="AH44" s="29">
        <v>0.33285000035493623</v>
      </c>
      <c r="AI44" s="29">
        <v>0.33027732034347729</v>
      </c>
      <c r="AJ44" s="29">
        <v>0.34437585036525792</v>
      </c>
      <c r="AK44" s="3">
        <f t="shared" si="0"/>
        <v>0.35495083689313284</v>
      </c>
      <c r="AL44" s="1">
        <v>-43.982999999999997</v>
      </c>
      <c r="AM44" s="11" t="s">
        <v>99</v>
      </c>
      <c r="AO44" s="2">
        <f>SUM(A66:R70)/56</f>
        <v>0.18591554956916165</v>
      </c>
      <c r="AP44" s="2">
        <f>((AK44-AK$7)*100)/AK$7</f>
        <v>-1.2078740879837948</v>
      </c>
      <c r="AR44" s="11" t="s">
        <v>99</v>
      </c>
      <c r="AS44" s="2"/>
      <c r="AT44" s="1">
        <f>((AO44-AO$7)*100)/AO$7</f>
        <v>-6.8044384376465477</v>
      </c>
    </row>
    <row r="45" spans="1:50" x14ac:dyDescent="0.25">
      <c r="A45" s="29">
        <v>0.42425156067621189</v>
      </c>
      <c r="B45" s="30">
        <v>0.40554744047261709</v>
      </c>
      <c r="C45" s="29">
        <v>0.32798865024184648</v>
      </c>
      <c r="D45" s="29">
        <v>0.2286195901385932</v>
      </c>
      <c r="E45" s="31">
        <v>0.1862115301095664</v>
      </c>
      <c r="F45" s="31">
        <v>0.20138282012864811</v>
      </c>
      <c r="G45" s="31">
        <v>0.14458951009841181</v>
      </c>
      <c r="H45" s="31">
        <v>0.16652195010940349</v>
      </c>
      <c r="I45" s="31">
        <v>0.17554806012707991</v>
      </c>
      <c r="J45" s="31">
        <v>0.16018884011307671</v>
      </c>
      <c r="K45" s="31">
        <v>0.15774497011486599</v>
      </c>
      <c r="L45" s="31">
        <v>0.1649280001163132</v>
      </c>
      <c r="M45" s="31">
        <v>0.16783783011235889</v>
      </c>
      <c r="N45" s="31">
        <v>0.18212594011570771</v>
      </c>
      <c r="O45" s="31">
        <v>0.1989684601208109</v>
      </c>
      <c r="P45" s="31">
        <v>0.19776730011642349</v>
      </c>
      <c r="Q45" s="32">
        <v>0.21079618011773099</v>
      </c>
      <c r="R45" s="32">
        <v>0.19032867010630361</v>
      </c>
      <c r="S45" s="33">
        <v>9.6248075073969042E-2</v>
      </c>
      <c r="T45" s="33" t="s">
        <v>0</v>
      </c>
      <c r="U45" s="33">
        <v>0.40137845021770441</v>
      </c>
      <c r="V45" s="33">
        <v>0.37779215024242391</v>
      </c>
      <c r="W45" s="33">
        <v>0.39833397032558182</v>
      </c>
      <c r="X45" s="33">
        <v>0.40197890032106659</v>
      </c>
      <c r="Y45" s="33">
        <v>0.37342516026675809</v>
      </c>
      <c r="Z45" s="33">
        <v>0.36514932025422697</v>
      </c>
      <c r="AA45" s="33">
        <v>0.36131078024662872</v>
      </c>
      <c r="AB45" s="33">
        <v>0.39024940028541538</v>
      </c>
      <c r="AC45" s="29">
        <v>0.45404710074013921</v>
      </c>
      <c r="AD45" s="29">
        <v>0.40341827128348628</v>
      </c>
      <c r="AE45" s="29">
        <v>0.37699246102435457</v>
      </c>
      <c r="AF45" s="29">
        <v>0.37863810095654182</v>
      </c>
      <c r="AG45" s="29">
        <v>0.34652472075488783</v>
      </c>
      <c r="AH45" s="29">
        <v>0.35394195067928408</v>
      </c>
      <c r="AI45" s="29">
        <v>0.3802928607259104</v>
      </c>
      <c r="AJ45" s="29">
        <v>0.40828890075319391</v>
      </c>
      <c r="AK45" s="3">
        <f t="shared" si="0"/>
        <v>0.29026736792250118</v>
      </c>
      <c r="AL45" s="1">
        <v>-39.709000000000003</v>
      </c>
      <c r="AM45" s="11" t="s">
        <v>102</v>
      </c>
      <c r="AO45" s="2">
        <f>SUM(E43:R47)/68</f>
        <v>0.18665780100942334</v>
      </c>
      <c r="AP45" s="2">
        <f>((AK45-AK$8)*100)/AK$8</f>
        <v>-8.5776397844740391</v>
      </c>
      <c r="AR45" s="11" t="s">
        <v>102</v>
      </c>
      <c r="AS45" s="2"/>
      <c r="AT45" s="1">
        <f>((AO45-AO$8)*100)/AO$8</f>
        <v>-8.2267030910276961</v>
      </c>
    </row>
    <row r="46" spans="1:50" x14ac:dyDescent="0.25">
      <c r="A46" s="29">
        <v>0.31255832019950641</v>
      </c>
      <c r="B46" s="30">
        <v>0.21142057012278581</v>
      </c>
      <c r="C46" s="29">
        <v>6.7494940073515655E-2</v>
      </c>
      <c r="D46" s="29">
        <v>2.3638174749999998E-9</v>
      </c>
      <c r="E46" s="31" t="s">
        <v>0</v>
      </c>
      <c r="F46" s="31">
        <v>0.32986570027235229</v>
      </c>
      <c r="G46" s="31">
        <v>0.156958210112981</v>
      </c>
      <c r="H46" s="31">
        <v>8.5437655080451105E-2</v>
      </c>
      <c r="I46" s="31">
        <v>8.4995670081445235E-2</v>
      </c>
      <c r="J46" s="31">
        <v>7.5012440081891854E-2</v>
      </c>
      <c r="K46" s="31">
        <v>7.3330330079105568E-2</v>
      </c>
      <c r="L46" s="31">
        <v>6.4341310073055866E-2</v>
      </c>
      <c r="M46" s="31">
        <v>4.138636006636081E-2</v>
      </c>
      <c r="N46" s="31">
        <v>2.7659620063516289E-2</v>
      </c>
      <c r="O46" s="31">
        <v>3.4803025064554002E-2</v>
      </c>
      <c r="P46" s="31">
        <v>4.4015273065979639E-2</v>
      </c>
      <c r="Q46" s="32">
        <v>4.912153306601811E-2</v>
      </c>
      <c r="R46" s="32">
        <v>3.3083634977539999E-6</v>
      </c>
      <c r="S46" s="33">
        <v>1.0438626880000001E-9</v>
      </c>
      <c r="T46" s="33" t="s">
        <v>0</v>
      </c>
      <c r="U46" s="33">
        <v>0.45216137032792197</v>
      </c>
      <c r="V46" s="33">
        <v>0.2886023001844743</v>
      </c>
      <c r="W46" s="33">
        <v>0.2472988401772683</v>
      </c>
      <c r="X46" s="33">
        <v>0.24701197016373269</v>
      </c>
      <c r="Y46" s="33">
        <v>0.2403028901501939</v>
      </c>
      <c r="Z46" s="33">
        <v>0.23104152013376489</v>
      </c>
      <c r="AA46" s="33">
        <v>0.23892456013053781</v>
      </c>
      <c r="AB46" s="33">
        <v>0.29969960016077041</v>
      </c>
      <c r="AC46" s="29">
        <v>0.56684599000000002</v>
      </c>
      <c r="AD46" s="29">
        <v>0.25911582018835139</v>
      </c>
      <c r="AE46" s="29">
        <v>0.13119718010394049</v>
      </c>
      <c r="AF46" s="29">
        <v>0.21915418014773591</v>
      </c>
      <c r="AG46" s="29">
        <v>0.297370550245807</v>
      </c>
      <c r="AH46" s="29">
        <v>0.34606674034326912</v>
      </c>
      <c r="AI46" s="29">
        <v>0.38624126039444362</v>
      </c>
      <c r="AJ46" s="29">
        <v>0.38432510033287609</v>
      </c>
      <c r="AK46" s="3">
        <f t="shared" si="0"/>
        <v>0.19099306301352309</v>
      </c>
      <c r="AL46" s="1">
        <v>-35.685299999999998</v>
      </c>
      <c r="AM46" s="12" t="s">
        <v>105</v>
      </c>
      <c r="AO46" s="2">
        <f>SUM(S66:Z70)/35</f>
        <v>0.24292138030701313</v>
      </c>
      <c r="AP46" s="2">
        <f>((AK46-AK$9)*100)/AK$9</f>
        <v>-13.031173543150611</v>
      </c>
      <c r="AR46" s="12" t="s">
        <v>105</v>
      </c>
      <c r="AS46" s="2"/>
      <c r="AT46" s="1">
        <f>((AO46-AO$9)*100)/AO$9</f>
        <v>-10.579702224043466</v>
      </c>
    </row>
    <row r="47" spans="1:50" x14ac:dyDescent="0.25">
      <c r="A47" s="29">
        <v>5.0109055064888053E-2</v>
      </c>
      <c r="B47" s="30">
        <v>1.9431433520000001E-9</v>
      </c>
      <c r="C47" s="29">
        <v>4.7969622999999996E-10</v>
      </c>
      <c r="D47" s="29" t="s">
        <v>0</v>
      </c>
      <c r="E47" s="31" t="s">
        <v>0</v>
      </c>
      <c r="F47" s="31">
        <v>0.26497552019378512</v>
      </c>
      <c r="G47" s="31">
        <v>1.38929210583642E-2</v>
      </c>
      <c r="H47" s="31">
        <v>1.077460556E-9</v>
      </c>
      <c r="I47" s="31">
        <v>5.0092038700000001E-10</v>
      </c>
      <c r="J47" s="31">
        <v>2.04637835E-10</v>
      </c>
      <c r="K47" s="31">
        <v>9.5144007999999994E-11</v>
      </c>
      <c r="L47" s="31">
        <v>7.4977939000000002E-11</v>
      </c>
      <c r="M47" s="31">
        <v>1.2544877499999999E-10</v>
      </c>
      <c r="N47" s="31">
        <v>1.72900938E-10</v>
      </c>
      <c r="O47" s="31">
        <v>1.9789434099999999E-10</v>
      </c>
      <c r="P47" s="31">
        <v>2.13289713E-10</v>
      </c>
      <c r="Q47" s="32">
        <v>1.6403785999999999E-10</v>
      </c>
      <c r="R47" s="32">
        <v>2.0889601800000001E-10</v>
      </c>
      <c r="S47" s="33">
        <v>4.02141013E-10</v>
      </c>
      <c r="T47" s="33" t="s">
        <v>0</v>
      </c>
      <c r="U47" s="33" t="s">
        <v>0</v>
      </c>
      <c r="V47" s="33">
        <v>0.18241163009466679</v>
      </c>
      <c r="W47" s="33">
        <v>4.972674306865648E-2</v>
      </c>
      <c r="X47" s="33">
        <v>5.3753160070488082E-2</v>
      </c>
      <c r="Y47" s="33">
        <v>8.0142766076361116E-2</v>
      </c>
      <c r="Z47" s="33">
        <v>3.6895398062682931E-2</v>
      </c>
      <c r="AA47" s="33">
        <v>1.4504809100000001E-9</v>
      </c>
      <c r="AB47" s="33">
        <v>0.12269696008086201</v>
      </c>
      <c r="AC47" s="29" t="s">
        <v>0</v>
      </c>
      <c r="AD47" s="29">
        <v>0.145814640109553</v>
      </c>
      <c r="AE47" s="29">
        <v>3.0515952199999999E-9</v>
      </c>
      <c r="AF47" s="29">
        <v>5.4463380800000004E-10</v>
      </c>
      <c r="AG47" s="29">
        <v>2.4191576000000001E-10</v>
      </c>
      <c r="AH47" s="29">
        <v>7.2804690065404964E-2</v>
      </c>
      <c r="AI47" s="29">
        <v>0.12976906008229899</v>
      </c>
      <c r="AJ47" s="29">
        <v>8.8177204069506243E-2</v>
      </c>
      <c r="AK47" s="3">
        <f t="shared" si="0"/>
        <v>4.1650637395055888E-2</v>
      </c>
      <c r="AL47" s="1">
        <v>-31.855</v>
      </c>
      <c r="AM47" s="12" t="s">
        <v>108</v>
      </c>
      <c r="AO47" s="2">
        <f>SUM(S43:AB47)/44</f>
        <v>0.29218007075921287</v>
      </c>
      <c r="AP47" s="2">
        <f>((AK47-AK$10)*100)/AK$10</f>
        <v>-22.437283043975903</v>
      </c>
      <c r="AR47" s="12" t="s">
        <v>108</v>
      </c>
      <c r="AS47" s="2"/>
      <c r="AT47" s="1">
        <f>((AO47-AO$10)*100)/AO$10</f>
        <v>-2.854884401789286</v>
      </c>
    </row>
    <row r="48" spans="1:50" x14ac:dyDescent="0.25">
      <c r="A48" s="29">
        <v>9.17883714E-10</v>
      </c>
      <c r="B48" s="30">
        <v>7.9428457299999999E-10</v>
      </c>
      <c r="C48" s="29" t="s">
        <v>0</v>
      </c>
      <c r="D48" s="29" t="s">
        <v>0</v>
      </c>
      <c r="E48" s="34" t="s">
        <v>0</v>
      </c>
      <c r="F48" s="34">
        <v>0.13363749010843171</v>
      </c>
      <c r="G48" s="34">
        <v>1.611721076E-9</v>
      </c>
      <c r="H48" s="34">
        <v>8.85274925E-10</v>
      </c>
      <c r="I48" s="34">
        <v>5.9798921000000002E-10</v>
      </c>
      <c r="J48" s="34">
        <v>2.4338259500000002E-10</v>
      </c>
      <c r="K48" s="34">
        <v>1.3750899599999999E-10</v>
      </c>
      <c r="L48" s="34">
        <v>9.0150495000000002E-11</v>
      </c>
      <c r="M48" s="34">
        <v>7.6628910000000002E-11</v>
      </c>
      <c r="N48" s="34">
        <v>7.1612270000000004E-11</v>
      </c>
      <c r="O48" s="34">
        <v>7.0549003400000004E-11</v>
      </c>
      <c r="P48" s="34">
        <v>7.2864865999999999E-11</v>
      </c>
      <c r="Q48" s="34">
        <v>8.3050841999999995E-11</v>
      </c>
      <c r="R48" s="34">
        <v>1.32356788E-10</v>
      </c>
      <c r="S48" s="35">
        <v>2.0384349E-10</v>
      </c>
      <c r="T48" s="35" t="s">
        <v>0</v>
      </c>
      <c r="U48" s="35" t="s">
        <v>0</v>
      </c>
      <c r="V48" s="35">
        <v>0.19102342012783849</v>
      </c>
      <c r="W48" s="35">
        <v>1.231231206064359E-2</v>
      </c>
      <c r="X48" s="35">
        <v>2.0230505600000001E-10</v>
      </c>
      <c r="Y48" s="35">
        <v>1.3609858299999999E-10</v>
      </c>
      <c r="Z48" s="35">
        <v>1.3260034E-10</v>
      </c>
      <c r="AA48" s="35">
        <v>1.243848057E-9</v>
      </c>
      <c r="AB48" s="35">
        <v>0.1578351300880913</v>
      </c>
      <c r="AC48" s="36" t="s">
        <v>0</v>
      </c>
      <c r="AD48" s="29">
        <v>0.11287616009371081</v>
      </c>
      <c r="AE48" s="29">
        <v>5.842498706861006E-2</v>
      </c>
      <c r="AF48" s="29">
        <v>2.0457577820000001E-9</v>
      </c>
      <c r="AG48" s="29">
        <v>8.0369074400000001E-10</v>
      </c>
      <c r="AH48" s="29">
        <v>6.5982362500000002E-10</v>
      </c>
      <c r="AI48" s="29">
        <v>8.4193476000000002E-10</v>
      </c>
      <c r="AJ48" s="29">
        <v>6.0447680600000005E-10</v>
      </c>
      <c r="AK48" s="3">
        <f t="shared" si="0"/>
        <v>2.2203650406898787E-2</v>
      </c>
      <c r="AL48" s="13">
        <v>-28.178599999999999</v>
      </c>
      <c r="AM48" s="14" t="s">
        <v>99</v>
      </c>
      <c r="AO48" s="7">
        <f>(SUM(B57:O65)+SUM(P57:R61))/140</f>
        <v>5.3223676680982747E-2</v>
      </c>
      <c r="AP48" s="2">
        <f>((AK48-AK$11)*100)/AK$11</f>
        <v>-16.985810752416906</v>
      </c>
      <c r="AR48" s="14" t="s">
        <v>99</v>
      </c>
      <c r="AS48" s="2"/>
      <c r="AT48" s="1">
        <f>((AO48-AO$11)*100)/AO$11</f>
        <v>-9.968765984432471</v>
      </c>
      <c r="AU48">
        <f>SUM(AT48:AT51)/4</f>
        <v>-16.652195831536922</v>
      </c>
    </row>
    <row r="49" spans="1:46" x14ac:dyDescent="0.25">
      <c r="A49" s="29">
        <v>3.6129102299999998E-10</v>
      </c>
      <c r="B49" s="30">
        <v>2.75564116E-10</v>
      </c>
      <c r="C49" s="29" t="s">
        <v>0</v>
      </c>
      <c r="D49" s="29" t="s">
        <v>0</v>
      </c>
      <c r="E49" s="34" t="s">
        <v>0</v>
      </c>
      <c r="F49" s="34">
        <v>0.14791931010828649</v>
      </c>
      <c r="G49" s="34">
        <v>7.1611019600000001E-10</v>
      </c>
      <c r="H49" s="34">
        <v>2.33377527E-10</v>
      </c>
      <c r="I49" s="34">
        <v>1.95662824E-10</v>
      </c>
      <c r="J49" s="34">
        <v>1.37718505E-10</v>
      </c>
      <c r="K49" s="34">
        <v>1.1718995600000001E-10</v>
      </c>
      <c r="L49" s="34">
        <v>8.5442317000000004E-11</v>
      </c>
      <c r="M49" s="34">
        <v>7.2686970000000005E-11</v>
      </c>
      <c r="N49" s="34">
        <v>6.8663210999999998E-11</v>
      </c>
      <c r="O49" s="34">
        <v>7.2461359999999998E-11</v>
      </c>
      <c r="P49" s="34">
        <v>8.0235835999999999E-11</v>
      </c>
      <c r="Q49" s="34">
        <v>9.7970425999999999E-11</v>
      </c>
      <c r="R49" s="34">
        <v>1.2217145300000001E-10</v>
      </c>
      <c r="S49" s="35">
        <v>1.2617655000000001E-10</v>
      </c>
      <c r="T49" s="35" t="s">
        <v>0</v>
      </c>
      <c r="U49" s="35" t="s">
        <v>0</v>
      </c>
      <c r="V49" s="35">
        <v>0.31858507019034599</v>
      </c>
      <c r="W49" s="35">
        <v>4.8151974066890348E-2</v>
      </c>
      <c r="X49" s="35">
        <v>1.8643152999999999E-10</v>
      </c>
      <c r="Y49" s="35">
        <v>1.8159226300000001E-10</v>
      </c>
      <c r="Z49" s="35">
        <v>4.1113892999999998E-10</v>
      </c>
      <c r="AA49" s="35">
        <v>2.8565556060222871E-2</v>
      </c>
      <c r="AB49" s="35">
        <v>0.17833297009843879</v>
      </c>
      <c r="AC49" s="36" t="s">
        <v>0</v>
      </c>
      <c r="AD49" s="29">
        <v>0.15701322011559971</v>
      </c>
      <c r="AE49" s="29">
        <v>9.2795804079162103E-2</v>
      </c>
      <c r="AF49" s="29">
        <v>1.1005571099999999E-9</v>
      </c>
      <c r="AG49" s="29">
        <v>7.4610985399999995E-10</v>
      </c>
      <c r="AH49" s="29">
        <v>6.4518384800000004E-10</v>
      </c>
      <c r="AI49" s="29">
        <v>7.4580785199999996E-10</v>
      </c>
      <c r="AJ49" s="29">
        <v>6.0163785000000004E-10</v>
      </c>
      <c r="AK49" s="3">
        <f t="shared" si="0"/>
        <v>3.237879707000426E-2</v>
      </c>
      <c r="AL49" s="13">
        <v>-24.624300000000002</v>
      </c>
      <c r="AM49" s="14" t="s">
        <v>102</v>
      </c>
      <c r="AO49" s="2">
        <f>SUM(E48:R56)/126</f>
        <v>3.7781626845969543E-2</v>
      </c>
      <c r="AP49" s="2">
        <f>((AK49-AK$12)*100)/AK$12</f>
        <v>-14.901913489513523</v>
      </c>
      <c r="AR49" s="14" t="s">
        <v>102</v>
      </c>
      <c r="AS49" s="2"/>
      <c r="AT49" s="1">
        <f>((AO49-AO$12)*100)/AO$12</f>
        <v>-17.622753243005278</v>
      </c>
    </row>
    <row r="50" spans="1:46" x14ac:dyDescent="0.25">
      <c r="A50" s="29">
        <v>4.4753310499999998E-10</v>
      </c>
      <c r="B50" s="30">
        <v>2.50022527E-10</v>
      </c>
      <c r="C50" s="29" t="s">
        <v>0</v>
      </c>
      <c r="D50" s="29" t="s">
        <v>0</v>
      </c>
      <c r="E50" s="34" t="s">
        <v>0</v>
      </c>
      <c r="F50" s="34">
        <v>9.8211550087221627E-2</v>
      </c>
      <c r="G50" s="34">
        <v>3.6711531399999999E-10</v>
      </c>
      <c r="H50" s="34">
        <v>1.36534364E-10</v>
      </c>
      <c r="I50" s="34">
        <v>7.6892785000000004E-11</v>
      </c>
      <c r="J50" s="34">
        <v>7.1106866999999995E-11</v>
      </c>
      <c r="K50" s="34">
        <v>8.0765732000000001E-11</v>
      </c>
      <c r="L50" s="34">
        <v>7.5710246999999997E-11</v>
      </c>
      <c r="M50" s="34">
        <v>7.0814023999999995E-11</v>
      </c>
      <c r="N50" s="34">
        <v>7.4182946999999998E-11</v>
      </c>
      <c r="O50" s="34">
        <v>8.9489717999999998E-11</v>
      </c>
      <c r="P50" s="34">
        <v>1.02310901E-10</v>
      </c>
      <c r="Q50" s="34">
        <v>1.21511455E-10</v>
      </c>
      <c r="R50" s="34">
        <v>1.3460172500000001E-10</v>
      </c>
      <c r="S50" s="35">
        <v>1.03918449E-10</v>
      </c>
      <c r="T50" s="35" t="s">
        <v>0</v>
      </c>
      <c r="U50" s="35" t="s">
        <v>0</v>
      </c>
      <c r="V50" s="35" t="s">
        <v>0</v>
      </c>
      <c r="W50" s="35">
        <v>1.8916146649999998E-9</v>
      </c>
      <c r="X50" s="35">
        <v>3.3296759000000001E-10</v>
      </c>
      <c r="Y50" s="35">
        <v>2.5726418499999998E-10</v>
      </c>
      <c r="Z50" s="35">
        <v>5.8681733999999999E-10</v>
      </c>
      <c r="AA50" s="35">
        <v>7.3080600062857229E-2</v>
      </c>
      <c r="AB50" s="35" t="s">
        <v>0</v>
      </c>
      <c r="AC50" s="36" t="s">
        <v>0</v>
      </c>
      <c r="AD50" s="29">
        <v>0.28973600022162038</v>
      </c>
      <c r="AE50" s="29">
        <v>0.2271575201172415</v>
      </c>
      <c r="AF50" s="29">
        <v>1.962321032E-9</v>
      </c>
      <c r="AG50" s="29">
        <v>9.1197072999999995E-10</v>
      </c>
      <c r="AH50" s="29">
        <v>1.03706447E-9</v>
      </c>
      <c r="AI50" s="29">
        <v>1.233850295E-9</v>
      </c>
      <c r="AJ50" s="29">
        <v>9.1361791399999997E-10</v>
      </c>
      <c r="AK50" s="3">
        <f t="shared" si="0"/>
        <v>2.4578060064962107E-2</v>
      </c>
      <c r="AL50" s="13">
        <v>-21.168500000000002</v>
      </c>
      <c r="AM50" s="15" t="s">
        <v>105</v>
      </c>
      <c r="AO50" s="2">
        <f>(SUM(S57:AB65)+SUM(P62:R65))/67</f>
        <v>4.659537171344403E-2</v>
      </c>
      <c r="AP50" s="2">
        <f>((AK50-AK$13)*100)/AK$13</f>
        <v>-14.536375787471181</v>
      </c>
      <c r="AR50" s="15" t="s">
        <v>105</v>
      </c>
      <c r="AS50" s="2"/>
      <c r="AT50" s="1">
        <f>((AO50-AO$13)*100)/AO$13</f>
        <v>-21.173022046520771</v>
      </c>
    </row>
    <row r="51" spans="1:46" x14ac:dyDescent="0.25">
      <c r="A51" s="29">
        <v>6.7699246064533605E-2</v>
      </c>
      <c r="B51" s="30">
        <v>2.8650904999999998E-10</v>
      </c>
      <c r="C51" s="29" t="s">
        <v>0</v>
      </c>
      <c r="D51" s="29" t="s">
        <v>0</v>
      </c>
      <c r="E51" s="34">
        <v>0.1215333301052125</v>
      </c>
      <c r="F51" s="34">
        <v>0.15563030012347651</v>
      </c>
      <c r="G51" s="34">
        <v>7.2578431200000001E-10</v>
      </c>
      <c r="H51" s="34">
        <v>1.4267794499999999E-10</v>
      </c>
      <c r="I51" s="34">
        <v>6.3370546999999996E-11</v>
      </c>
      <c r="J51" s="34">
        <v>6.4991153999999994E-11</v>
      </c>
      <c r="K51" s="34">
        <v>5.7626500000000001E-11</v>
      </c>
      <c r="L51" s="34">
        <v>5.5942163999999998E-11</v>
      </c>
      <c r="M51" s="34">
        <v>7.3258354500000004E-11</v>
      </c>
      <c r="N51" s="34">
        <v>9.0053722000000005E-11</v>
      </c>
      <c r="O51" s="34">
        <v>1.18812767E-10</v>
      </c>
      <c r="P51" s="34">
        <v>1.51139597E-10</v>
      </c>
      <c r="Q51" s="34">
        <v>1.76763623E-10</v>
      </c>
      <c r="R51" s="34">
        <v>5.0468967799999997E-10</v>
      </c>
      <c r="S51" s="35">
        <v>1.41708484E-10</v>
      </c>
      <c r="T51" s="35" t="s">
        <v>0</v>
      </c>
      <c r="U51" s="35" t="s">
        <v>0</v>
      </c>
      <c r="V51" s="35" t="s">
        <v>0</v>
      </c>
      <c r="W51" s="35">
        <v>2.389330956E-9</v>
      </c>
      <c r="X51" s="35">
        <v>8.3310368700000001E-10</v>
      </c>
      <c r="Y51" s="35">
        <v>6.9126556300000004E-10</v>
      </c>
      <c r="Z51" s="35">
        <v>1.2679103859999999E-9</v>
      </c>
      <c r="AA51" s="35">
        <v>0.1958668800916343</v>
      </c>
      <c r="AB51" s="35" t="s">
        <v>0</v>
      </c>
      <c r="AC51" s="36" t="s">
        <v>0</v>
      </c>
      <c r="AD51" s="29" t="s">
        <v>0</v>
      </c>
      <c r="AE51" s="29">
        <v>7.7751644065221795E-2</v>
      </c>
      <c r="AF51" s="29">
        <v>1.7823601056654679E-2</v>
      </c>
      <c r="AG51" s="29">
        <v>9.6482440539388467E-3</v>
      </c>
      <c r="AH51" s="29">
        <v>5.7155660060873921E-2</v>
      </c>
      <c r="AI51" s="29">
        <v>8.8679600067818096E-2</v>
      </c>
      <c r="AJ51" s="29">
        <v>9.167637006893542E-2</v>
      </c>
      <c r="AK51" s="3">
        <f t="shared" si="0"/>
        <v>3.1552317271187076E-2</v>
      </c>
      <c r="AL51" s="13">
        <v>-17.791599999999999</v>
      </c>
      <c r="AM51" s="15" t="s">
        <v>108</v>
      </c>
      <c r="AO51" s="2">
        <f>SUM(S48:AB56)/54</f>
        <v>9.1348594091647986E-2</v>
      </c>
      <c r="AP51" s="1">
        <f>((AK51-AK$14)*100)/AK$14</f>
        <v>-19.531360862731056</v>
      </c>
      <c r="AR51" s="15" t="s">
        <v>108</v>
      </c>
      <c r="AS51" s="2"/>
      <c r="AT51" s="1">
        <f>((AO51-AO$14)*100)/AO$14</f>
        <v>-17.844242052189173</v>
      </c>
    </row>
    <row r="52" spans="1:46" x14ac:dyDescent="0.25">
      <c r="A52" s="29">
        <v>0.1718738200972777</v>
      </c>
      <c r="B52" s="30">
        <v>8.9896720064531754E-2</v>
      </c>
      <c r="C52" s="29" t="s">
        <v>0</v>
      </c>
      <c r="D52" s="29" t="s">
        <v>0</v>
      </c>
      <c r="E52" s="34">
        <v>0.1653581701090765</v>
      </c>
      <c r="F52" s="34">
        <v>0.12971781007952871</v>
      </c>
      <c r="G52" s="34">
        <v>3.2018124000000002E-10</v>
      </c>
      <c r="H52" s="34">
        <v>8.7491175E-11</v>
      </c>
      <c r="I52" s="34">
        <v>6.7211190500000005E-11</v>
      </c>
      <c r="J52" s="34">
        <v>5.0170262499999999E-11</v>
      </c>
      <c r="K52" s="34">
        <v>5.6657207999999999E-11</v>
      </c>
      <c r="L52" s="34">
        <v>6.8074267999999999E-11</v>
      </c>
      <c r="M52" s="34">
        <v>9.4175544999999998E-11</v>
      </c>
      <c r="N52" s="34">
        <v>1.26142125E-10</v>
      </c>
      <c r="O52" s="34">
        <v>1.79705308E-10</v>
      </c>
      <c r="P52" s="34">
        <v>2.5309282299999998E-10</v>
      </c>
      <c r="Q52" s="34">
        <v>3.9890183499999999E-10</v>
      </c>
      <c r="R52" s="34">
        <v>1.297679305672274E-2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4.0813252063103968E-2</v>
      </c>
      <c r="X52" s="35">
        <v>1.7428518920000001E-9</v>
      </c>
      <c r="Y52" s="35">
        <v>8.3334423487894992E-5</v>
      </c>
      <c r="Z52" s="35">
        <v>4.663365706331795E-2</v>
      </c>
      <c r="AA52" s="35">
        <v>0.27916387013588412</v>
      </c>
      <c r="AB52" s="35" t="s">
        <v>0</v>
      </c>
      <c r="AC52" s="36" t="s">
        <v>0</v>
      </c>
      <c r="AD52" s="29" t="s">
        <v>0</v>
      </c>
      <c r="AE52" s="29">
        <v>5.5309847071580487E-2</v>
      </c>
      <c r="AF52" s="29">
        <v>5.992095006652913E-2</v>
      </c>
      <c r="AG52" s="29">
        <v>8.0171140066186808E-2</v>
      </c>
      <c r="AH52" s="29">
        <v>0.13311818008310131</v>
      </c>
      <c r="AI52" s="29">
        <v>0.18476377010613959</v>
      </c>
      <c r="AJ52" s="29">
        <v>0.2168331101183853</v>
      </c>
      <c r="AK52" s="3">
        <f t="shared" si="0"/>
        <v>6.1727201038870701E-2</v>
      </c>
      <c r="AL52" s="13">
        <v>-14.477499999999999</v>
      </c>
      <c r="AM52" s="16" t="s">
        <v>117</v>
      </c>
      <c r="AO52" s="7">
        <f>(SUM(AC43:AJ65)+SUM(A43:D56))/173</f>
        <v>0.20064249618301455</v>
      </c>
      <c r="AP52" s="2">
        <f>((AK52-AK$15)*100)/AK$15</f>
        <v>-19.333975100667075</v>
      </c>
      <c r="AR52" s="16" t="s">
        <v>117</v>
      </c>
      <c r="AS52" s="2"/>
      <c r="AT52" s="1">
        <f>((AO52-AO$15)*100)/AO$15</f>
        <v>-5.076627476483055</v>
      </c>
    </row>
    <row r="53" spans="1:46" x14ac:dyDescent="0.25">
      <c r="A53" s="29">
        <v>0.31960645024393453</v>
      </c>
      <c r="B53" s="30">
        <v>0.17859875009904669</v>
      </c>
      <c r="C53" s="29" t="s">
        <v>0</v>
      </c>
      <c r="D53" s="29" t="s">
        <v>0</v>
      </c>
      <c r="E53" s="34">
        <v>5.3514420056924132E-2</v>
      </c>
      <c r="F53" s="34">
        <v>0.12737304007341591</v>
      </c>
      <c r="G53" s="34">
        <v>2.53326616E-10</v>
      </c>
      <c r="H53" s="34">
        <v>1.3722968599999999E-10</v>
      </c>
      <c r="I53" s="34">
        <v>6.7733109E-11</v>
      </c>
      <c r="J53" s="34">
        <v>5.27919995E-11</v>
      </c>
      <c r="K53" s="34">
        <v>4.8003747E-11</v>
      </c>
      <c r="L53" s="34">
        <v>5.3796978500000002E-11</v>
      </c>
      <c r="M53" s="34">
        <v>8.1843351999999995E-11</v>
      </c>
      <c r="N53" s="34">
        <v>1.7800764499999999E-10</v>
      </c>
      <c r="O53" s="34">
        <v>3.0120079299999999E-10</v>
      </c>
      <c r="P53" s="34">
        <v>6.5056841399999998E-10</v>
      </c>
      <c r="Q53" s="34">
        <v>1.642123005532567E-2</v>
      </c>
      <c r="R53" s="34">
        <v>0.19560069012834849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1.7919890057606379E-2</v>
      </c>
      <c r="X53" s="35">
        <v>8.8948910555483856E-3</v>
      </c>
      <c r="Y53" s="35">
        <v>8.0892170072705855E-2</v>
      </c>
      <c r="Z53" s="35">
        <v>0.12141369007765621</v>
      </c>
      <c r="AA53" s="35">
        <v>0.28563060015153868</v>
      </c>
      <c r="AB53" s="35" t="s">
        <v>0</v>
      </c>
      <c r="AC53" s="36" t="s">
        <v>0</v>
      </c>
      <c r="AD53" s="29" t="s">
        <v>0</v>
      </c>
      <c r="AE53" s="29">
        <v>6.4329677549848701E-3</v>
      </c>
      <c r="AF53" s="29">
        <v>3.2274667053357853E-2</v>
      </c>
      <c r="AG53" s="29">
        <v>0.1005966960654405</v>
      </c>
      <c r="AH53" s="29">
        <v>0.2178209301077379</v>
      </c>
      <c r="AI53" s="29">
        <v>0.25637470013670799</v>
      </c>
      <c r="AJ53" s="29">
        <v>0.29326305018122789</v>
      </c>
      <c r="AK53" s="3">
        <f t="shared" si="0"/>
        <v>8.5652919822074458E-2</v>
      </c>
      <c r="AL53" s="13">
        <v>-11.212300000000001</v>
      </c>
      <c r="AM53" t="s">
        <v>118</v>
      </c>
      <c r="AO53" s="2">
        <f>((SUM(A39:Z72)+SUM(AA39:AJ65))/895)</f>
        <v>0.12327993659139526</v>
      </c>
      <c r="AP53" s="2">
        <f>((AK53-AK$16)*100)/AK$16</f>
        <v>-18.466734385047101</v>
      </c>
      <c r="AR53" t="s">
        <v>118</v>
      </c>
      <c r="AT53" s="1">
        <f>((AO53-AO$16)*100)/AO$16</f>
        <v>-6.2601117891745117</v>
      </c>
    </row>
    <row r="54" spans="1:46" x14ac:dyDescent="0.25">
      <c r="A54" s="29">
        <v>0.53445083999999998</v>
      </c>
      <c r="B54" s="30">
        <v>0.33478606034682051</v>
      </c>
      <c r="C54" s="29">
        <v>2.4712067600000002E-10</v>
      </c>
      <c r="D54" s="29">
        <v>5.7547231700000004E-10</v>
      </c>
      <c r="E54" s="34">
        <v>6.0871217057552392E-2</v>
      </c>
      <c r="F54" s="34">
        <v>0.1133445100684931</v>
      </c>
      <c r="G54" s="34">
        <v>7.245908481551531E-4</v>
      </c>
      <c r="H54" s="34">
        <v>2.4974322200000002E-10</v>
      </c>
      <c r="I54" s="34">
        <v>8.7752179999999999E-11</v>
      </c>
      <c r="J54" s="34">
        <v>8.2547033999999996E-11</v>
      </c>
      <c r="K54" s="34">
        <v>6.6399411999999995E-11</v>
      </c>
      <c r="L54" s="34">
        <v>7.4281926999999995E-11</v>
      </c>
      <c r="M54" s="34">
        <v>1.16923504E-10</v>
      </c>
      <c r="N54" s="34">
        <v>2.5356332199999999E-10</v>
      </c>
      <c r="O54" s="34">
        <v>9.6003644062880159E-2</v>
      </c>
      <c r="P54" s="34">
        <v>0.19184187008993661</v>
      </c>
      <c r="Q54" s="34">
        <v>0.20024890009578389</v>
      </c>
      <c r="R54" s="34">
        <v>0.28682010018357867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4.1099083499999999E-10</v>
      </c>
      <c r="X54" s="35">
        <v>6.2177736058409677E-2</v>
      </c>
      <c r="Y54" s="35">
        <v>0.29174218014736952</v>
      </c>
      <c r="Z54" s="35">
        <v>0.34092835021314621</v>
      </c>
      <c r="AA54" s="35">
        <v>0.30361176017280422</v>
      </c>
      <c r="AB54" s="35" t="s">
        <v>0</v>
      </c>
      <c r="AC54" s="36" t="s">
        <v>0</v>
      </c>
      <c r="AD54" s="29" t="s">
        <v>0</v>
      </c>
      <c r="AE54" s="29">
        <v>8.2217101000000002E-10</v>
      </c>
      <c r="AF54" s="29">
        <v>0.16056752008048411</v>
      </c>
      <c r="AG54" s="29">
        <v>0.17847547008914069</v>
      </c>
      <c r="AH54" s="29">
        <v>0.24568297012809351</v>
      </c>
      <c r="AI54" s="29">
        <v>0.27799258016090189</v>
      </c>
      <c r="AJ54" s="29">
        <v>0.35049146039860751</v>
      </c>
      <c r="AK54" s="3">
        <f t="shared" si="0"/>
        <v>0.13899178493755598</v>
      </c>
      <c r="AL54" s="13">
        <v>-7.9836</v>
      </c>
      <c r="AM54" t="s">
        <v>119</v>
      </c>
      <c r="AP54" s="2">
        <f>((AK54-AK$17)*100)/AK$17</f>
        <v>-12.521727141186441</v>
      </c>
      <c r="AR54" t="s">
        <v>119</v>
      </c>
      <c r="AT54" s="1" t="e">
        <f>((AO54-AO$17)*100)/AO$17</f>
        <v>#DIV/0!</v>
      </c>
    </row>
    <row r="55" spans="1:46" x14ac:dyDescent="0.25">
      <c r="A55" s="29">
        <v>0.47737856000000001</v>
      </c>
      <c r="B55" s="30">
        <v>0.2115073401112533</v>
      </c>
      <c r="C55" s="29">
        <v>2.25902595E-10</v>
      </c>
      <c r="D55" s="29">
        <v>3.4789906299999999E-10</v>
      </c>
      <c r="E55" s="34">
        <v>2.7657259599999998E-10</v>
      </c>
      <c r="F55" s="34">
        <v>3.975278005325289E-2</v>
      </c>
      <c r="G55" s="34">
        <v>6.8493490057956755E-2</v>
      </c>
      <c r="H55" s="34">
        <v>2.4425721000000002E-10</v>
      </c>
      <c r="I55" s="34">
        <v>1.7714256199999999E-10</v>
      </c>
      <c r="J55" s="34">
        <v>1.8389097999999999E-10</v>
      </c>
      <c r="K55" s="34">
        <v>2.0106350199999999E-10</v>
      </c>
      <c r="L55" s="34">
        <v>2.2136564700000001E-10</v>
      </c>
      <c r="M55" s="34">
        <v>3.84063064910143E-3</v>
      </c>
      <c r="N55" s="34">
        <v>0.1411060700721456</v>
      </c>
      <c r="O55" s="34">
        <v>0.21522439009821789</v>
      </c>
      <c r="P55" s="34">
        <v>0.27429837013385322</v>
      </c>
      <c r="Q55" s="34">
        <v>0.3181178601854035</v>
      </c>
      <c r="R55" s="34">
        <v>0.24774341013081519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7.6009287500415201E-3</v>
      </c>
      <c r="X55" s="35">
        <v>0.1832360600853977</v>
      </c>
      <c r="Y55" s="35">
        <v>0.29898217015302292</v>
      </c>
      <c r="Z55" s="35">
        <v>0.40343733199999998</v>
      </c>
      <c r="AA55" s="35">
        <v>0.39887220699999998</v>
      </c>
      <c r="AB55" s="35" t="s">
        <v>0</v>
      </c>
      <c r="AC55" s="36" t="s">
        <v>0</v>
      </c>
      <c r="AD55" s="29" t="s">
        <v>0</v>
      </c>
      <c r="AE55" s="29">
        <v>2.8604196435139999E-6</v>
      </c>
      <c r="AF55" s="29">
        <v>0.1822356000902714</v>
      </c>
      <c r="AG55" s="29">
        <v>0.28052375017173492</v>
      </c>
      <c r="AH55" s="29">
        <v>0.33838330035135938</v>
      </c>
      <c r="AI55" s="29">
        <v>0.35604632800000002</v>
      </c>
      <c r="AJ55" s="29">
        <v>0.39883254000000001</v>
      </c>
      <c r="AK55" s="3">
        <f t="shared" si="0"/>
        <v>0.16709020622039875</v>
      </c>
      <c r="AL55" s="13">
        <v>-4.7801999999999998</v>
      </c>
      <c r="AM55" t="s">
        <v>120</v>
      </c>
      <c r="AP55" s="2">
        <f>((AK55-AK$18)*100)/AK$18</f>
        <v>-12.134067274427832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0</v>
      </c>
      <c r="B56" s="30" t="s">
        <v>0</v>
      </c>
      <c r="C56" s="29">
        <v>1.8626322000000001E-10</v>
      </c>
      <c r="D56" s="29">
        <v>0.14578680008231629</v>
      </c>
      <c r="E56" s="34">
        <v>0.2615174401759392</v>
      </c>
      <c r="F56" s="34">
        <v>9.6353780064672628E-2</v>
      </c>
      <c r="G56" s="34">
        <v>3.8042673000000001E-10</v>
      </c>
      <c r="H56" s="34">
        <v>1.5630380500000001E-10</v>
      </c>
      <c r="I56" s="34">
        <v>1.35650785E-10</v>
      </c>
      <c r="J56" s="34">
        <v>1.37323031E-10</v>
      </c>
      <c r="K56" s="34">
        <v>1.43569008E-10</v>
      </c>
      <c r="L56" s="34">
        <v>1.4979839400000001E-10</v>
      </c>
      <c r="M56" s="34">
        <v>1.8742148000000001E-10</v>
      </c>
      <c r="N56" s="34">
        <v>2.5752587500000002E-10</v>
      </c>
      <c r="O56" s="34">
        <v>3.134612705219484E-2</v>
      </c>
      <c r="P56" s="34">
        <v>0.17486535008413931</v>
      </c>
      <c r="Q56" s="34">
        <v>0.28001990014938011</v>
      </c>
      <c r="R56" s="34">
        <v>0.30005640017798341</v>
      </c>
      <c r="S56" s="35" t="s">
        <v>0</v>
      </c>
      <c r="T56" s="35" t="s">
        <v>0</v>
      </c>
      <c r="U56" s="35" t="s">
        <v>0</v>
      </c>
      <c r="V56" s="35">
        <v>1.5708394500000001E-10</v>
      </c>
      <c r="W56" s="35">
        <v>1.65985184E-10</v>
      </c>
      <c r="X56" s="35">
        <v>1.820246E-10</v>
      </c>
      <c r="Y56" s="35">
        <v>1.4296274050481721E-2</v>
      </c>
      <c r="Z56" s="35">
        <v>0.19082417009069599</v>
      </c>
      <c r="AA56" s="35">
        <v>0.35191563030093742</v>
      </c>
      <c r="AB56" s="35" t="s">
        <v>0</v>
      </c>
      <c r="AC56" s="36" t="s">
        <v>0</v>
      </c>
      <c r="AD56" s="29" t="s">
        <v>0</v>
      </c>
      <c r="AE56" s="29">
        <v>9.4720570062963375E-2</v>
      </c>
      <c r="AF56" s="29">
        <v>0.17715155009004249</v>
      </c>
      <c r="AG56" s="29">
        <v>0.46962089000000001</v>
      </c>
      <c r="AH56" s="29">
        <v>0.30177054022046401</v>
      </c>
      <c r="AI56" s="29">
        <v>0.32662620029639111</v>
      </c>
      <c r="AJ56" s="29">
        <v>0.50403483000000004</v>
      </c>
      <c r="AK56" s="19">
        <f>AVERAGE(A56:AJ56)</f>
        <v>0.13288951625492779</v>
      </c>
      <c r="AL56" s="13">
        <v>-1.5918000000000001</v>
      </c>
      <c r="AM56" t="s">
        <v>121</v>
      </c>
      <c r="AO56" s="2">
        <f>SUM(U71:W72)/6</f>
        <v>0.11184395117505645</v>
      </c>
      <c r="AP56" s="2">
        <f>((AK56-AK$19)*100)/AK$19</f>
        <v>-10.021899047414133</v>
      </c>
      <c r="AR56" t="s">
        <v>124</v>
      </c>
      <c r="AT56" s="1">
        <f>((AO56-AO$19)*100)/AO$19</f>
        <v>21.297293461181045</v>
      </c>
    </row>
    <row r="57" spans="1:46" x14ac:dyDescent="0.25">
      <c r="A57" t="s">
        <v>0</v>
      </c>
      <c r="B57" s="37" t="s">
        <v>0</v>
      </c>
      <c r="C57" s="34">
        <v>9.5297165064309269E-2</v>
      </c>
      <c r="D57" s="34">
        <v>0.1706044400959035</v>
      </c>
      <c r="E57" s="34">
        <v>0.1542028000865549</v>
      </c>
      <c r="F57" s="34">
        <v>7.0456841000000001E-9</v>
      </c>
      <c r="G57" s="34">
        <v>2.1135896E-10</v>
      </c>
      <c r="H57" s="34">
        <v>1.6632201400000001E-10</v>
      </c>
      <c r="I57" s="34">
        <v>1.8802435E-10</v>
      </c>
      <c r="J57" s="34">
        <v>2.1875541599999999E-10</v>
      </c>
      <c r="K57" s="34">
        <v>2.00819875E-10</v>
      </c>
      <c r="L57" s="34">
        <v>1.87032715E-10</v>
      </c>
      <c r="M57" s="34">
        <v>2.06892547E-10</v>
      </c>
      <c r="N57" s="34">
        <v>2.7124621199999998E-10</v>
      </c>
      <c r="O57" s="34">
        <v>3.6989350052815277E-2</v>
      </c>
      <c r="P57" s="34">
        <v>0.17871796008607541</v>
      </c>
      <c r="Q57" s="34">
        <v>0.2460165801223817</v>
      </c>
      <c r="R57" s="34">
        <v>0.24214111012149239</v>
      </c>
      <c r="S57" s="35" t="s">
        <v>0</v>
      </c>
      <c r="T57" s="35" t="s">
        <v>0</v>
      </c>
      <c r="U57" s="35" t="s">
        <v>0</v>
      </c>
      <c r="V57" s="35">
        <v>0.12751019006957259</v>
      </c>
      <c r="W57" s="35">
        <v>2.0706565599999999E-10</v>
      </c>
      <c r="X57" s="35">
        <v>2.3249028999999999E-10</v>
      </c>
      <c r="Y57" s="35">
        <v>1.2816535050122211E-2</v>
      </c>
      <c r="Z57" s="35">
        <v>0.18639292009035341</v>
      </c>
      <c r="AA57" s="35">
        <v>0.40245857499999999</v>
      </c>
      <c r="AB57" s="35" t="s">
        <v>0</v>
      </c>
      <c r="AC57" s="36" t="s">
        <v>0</v>
      </c>
      <c r="AD57" s="29" t="s">
        <v>0</v>
      </c>
      <c r="AE57" s="29">
        <v>0.34692663050318001</v>
      </c>
      <c r="AF57" s="29">
        <v>0.28122960017294091</v>
      </c>
      <c r="AG57" s="29">
        <v>0.22514057012441999</v>
      </c>
      <c r="AH57" s="29">
        <v>0.1005368500650887</v>
      </c>
      <c r="AI57" s="29">
        <v>6.7349410058080178E-2</v>
      </c>
      <c r="AJ57" s="29">
        <v>0.29385144021630399</v>
      </c>
      <c r="AK57" s="3">
        <f t="shared" si="0"/>
        <v>0.11314936200411736</v>
      </c>
      <c r="AL57" s="13">
        <v>1.5918000000000001</v>
      </c>
      <c r="AP57" s="2">
        <f>((AK57-AK$20)*100)/AK$20</f>
        <v>-9.3075458816401611</v>
      </c>
    </row>
    <row r="58" spans="1:46" x14ac:dyDescent="0.25">
      <c r="A58" t="s">
        <v>0</v>
      </c>
      <c r="B58" s="37">
        <v>0.1103417650692403</v>
      </c>
      <c r="C58" s="34">
        <v>2.5190554999999999E-10</v>
      </c>
      <c r="D58" s="34">
        <v>6.6520490058147835E-2</v>
      </c>
      <c r="E58" s="34">
        <v>2.08828725E-10</v>
      </c>
      <c r="F58" s="34">
        <v>1.86291768E-10</v>
      </c>
      <c r="G58" s="34">
        <v>2.26895447E-10</v>
      </c>
      <c r="H58" s="34">
        <v>3.4916807699999999E-10</v>
      </c>
      <c r="I58" s="34">
        <v>0.121594876068522</v>
      </c>
      <c r="J58" s="34">
        <v>0.19787431009438469</v>
      </c>
      <c r="K58" s="34">
        <v>0.2233830501056368</v>
      </c>
      <c r="L58" s="34">
        <v>0.24748786011872911</v>
      </c>
      <c r="M58" s="34">
        <v>0.24095275011453329</v>
      </c>
      <c r="N58" s="34">
        <v>0.22421262010551771</v>
      </c>
      <c r="O58" s="34">
        <v>0.19991481009462439</v>
      </c>
      <c r="P58" s="34">
        <v>0.22013748010625639</v>
      </c>
      <c r="Q58" s="34">
        <v>0.22550397011177101</v>
      </c>
      <c r="R58" s="34">
        <v>0.24075365012263311</v>
      </c>
      <c r="S58" s="35" t="s">
        <v>0</v>
      </c>
      <c r="T58" s="35" t="s">
        <v>0</v>
      </c>
      <c r="U58" s="35">
        <v>2.4069596500000002E-10</v>
      </c>
      <c r="V58" s="35">
        <v>8.2556374059640281E-2</v>
      </c>
      <c r="W58" s="35">
        <v>0.18559825008820369</v>
      </c>
      <c r="X58" s="35">
        <v>0.20890749009933671</v>
      </c>
      <c r="Y58" s="35">
        <v>0.1868841600903513</v>
      </c>
      <c r="Z58" s="35">
        <v>5.7371423059259602E-2</v>
      </c>
      <c r="AA58" s="35">
        <v>0.1703988201061831</v>
      </c>
      <c r="AB58" s="35" t="s">
        <v>0</v>
      </c>
      <c r="AC58" s="36" t="s">
        <v>0</v>
      </c>
      <c r="AD58" s="29" t="s">
        <v>0</v>
      </c>
      <c r="AE58" s="29">
        <v>0.15201896013020069</v>
      </c>
      <c r="AF58" s="29">
        <v>0.20797093010685541</v>
      </c>
      <c r="AG58" s="29">
        <v>7.0103556058717348E-2</v>
      </c>
      <c r="AH58" s="29">
        <v>3.9663360055581402E-2</v>
      </c>
      <c r="AI58" s="29">
        <v>4.7223500057406297E-2</v>
      </c>
      <c r="AJ58" s="29">
        <v>0.44038349999999998</v>
      </c>
      <c r="AK58" s="3">
        <f t="shared" si="0"/>
        <v>0.13892526525151724</v>
      </c>
      <c r="AL58" s="13">
        <v>4.7801999999999998</v>
      </c>
      <c r="AP58" s="2">
        <f>((AK58-AK$21)*100)/AK$21</f>
        <v>-11.454139954776359</v>
      </c>
    </row>
    <row r="59" spans="1:46" x14ac:dyDescent="0.25">
      <c r="A59" t="s">
        <v>0</v>
      </c>
      <c r="B59" s="37">
        <v>2.4852064400000002E-10</v>
      </c>
      <c r="C59" s="34">
        <v>8.8374230999999994E-11</v>
      </c>
      <c r="D59" s="34">
        <v>8.3307051999999999E-11</v>
      </c>
      <c r="E59" s="34">
        <v>6.2947481E-11</v>
      </c>
      <c r="F59" s="34">
        <v>8.7792723000000003E-11</v>
      </c>
      <c r="G59" s="34">
        <v>1.2512638899999999E-10</v>
      </c>
      <c r="H59" s="34">
        <v>1.7778278800000001E-10</v>
      </c>
      <c r="I59" s="34">
        <v>3.5855284399999998E-10</v>
      </c>
      <c r="J59" s="34">
        <v>8.412462005972017E-2</v>
      </c>
      <c r="K59" s="34">
        <v>0.16807133008020461</v>
      </c>
      <c r="L59" s="34">
        <v>0.20259097009284369</v>
      </c>
      <c r="M59" s="34">
        <v>0.22825293010518369</v>
      </c>
      <c r="N59" s="34">
        <v>0.22909355010706861</v>
      </c>
      <c r="O59" s="34">
        <v>0.25291060012438171</v>
      </c>
      <c r="P59" s="34">
        <v>0.28073686015404081</v>
      </c>
      <c r="Q59" s="34">
        <v>0.56445666999999999</v>
      </c>
      <c r="R59" s="34">
        <v>0.50547644999999997</v>
      </c>
      <c r="S59" s="35" t="s">
        <v>0</v>
      </c>
      <c r="T59" s="35" t="s">
        <v>0</v>
      </c>
      <c r="U59" s="35">
        <v>3.7855308599999999E-10</v>
      </c>
      <c r="V59" s="35">
        <v>9.6335760062131834E-2</v>
      </c>
      <c r="W59" s="35">
        <v>4.1655377053685057E-2</v>
      </c>
      <c r="X59" s="35">
        <v>0.10266205006356879</v>
      </c>
      <c r="Y59" s="35">
        <v>0.28487286015065871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0.28138593021410879</v>
      </c>
      <c r="AG59" s="29">
        <v>9.4780560529E-7</v>
      </c>
      <c r="AH59" s="29">
        <v>0.22939649028423359</v>
      </c>
      <c r="AI59" s="29">
        <v>0.23209143045656619</v>
      </c>
      <c r="AJ59" s="29">
        <v>0.1794411101013802</v>
      </c>
      <c r="AK59" s="3">
        <f t="shared" si="0"/>
        <v>0.14679836809356808</v>
      </c>
      <c r="AL59" s="13">
        <v>7.9836</v>
      </c>
      <c r="AP59" s="2">
        <f>((AK59-AK$22)*100)/AK$22</f>
        <v>-12.855963921373634</v>
      </c>
    </row>
    <row r="60" spans="1:46" x14ac:dyDescent="0.25">
      <c r="A60" t="s">
        <v>0</v>
      </c>
      <c r="B60" s="37">
        <v>1.6976816599999999E-10</v>
      </c>
      <c r="C60" s="34">
        <v>5.7338907000000002E-11</v>
      </c>
      <c r="D60" s="34">
        <v>6.9992109999999999E-11</v>
      </c>
      <c r="E60" s="34">
        <v>4.7982424000000002E-11</v>
      </c>
      <c r="F60" s="34">
        <v>5.7265807000000003E-11</v>
      </c>
      <c r="G60" s="34">
        <v>8.0116489999999994E-11</v>
      </c>
      <c r="H60" s="34">
        <v>8.2770044999999996E-11</v>
      </c>
      <c r="I60" s="34">
        <v>9.9724766999999998E-11</v>
      </c>
      <c r="J60" s="34">
        <v>1.22532933E-10</v>
      </c>
      <c r="K60" s="34">
        <v>1.7864046300000001E-10</v>
      </c>
      <c r="L60" s="34">
        <v>1.9194829E-10</v>
      </c>
      <c r="M60" s="34">
        <v>2.8942197399999998E-10</v>
      </c>
      <c r="N60" s="34">
        <v>3.4729400053120918E-2</v>
      </c>
      <c r="O60" s="34">
        <v>2.4431136492648179E-3</v>
      </c>
      <c r="P60" s="34">
        <v>0.1088787240663488</v>
      </c>
      <c r="Q60" s="34">
        <v>0.27581802014718781</v>
      </c>
      <c r="R60" s="34">
        <v>0.27720582021636109</v>
      </c>
      <c r="S60" s="35" t="s">
        <v>0</v>
      </c>
      <c r="T60" s="35">
        <v>0.1756051500856905</v>
      </c>
      <c r="U60" s="35">
        <v>3.9211730299999999E-10</v>
      </c>
      <c r="V60" s="35">
        <v>2.0885232E-10</v>
      </c>
      <c r="W60" s="35">
        <v>2.5404096800000002E-10</v>
      </c>
      <c r="X60" s="35">
        <v>2.0509476200000001E-10</v>
      </c>
      <c r="Y60" s="35">
        <v>1.2220577500000001E-10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0.31541765083634687</v>
      </c>
      <c r="AG60" s="29">
        <v>0.16405624017210049</v>
      </c>
      <c r="AH60" s="29">
        <v>0.187945160141646</v>
      </c>
      <c r="AI60" s="29">
        <v>0.28348616026578949</v>
      </c>
      <c r="AJ60" s="29">
        <v>0.1898651001437224</v>
      </c>
      <c r="AK60" s="3">
        <f t="shared" si="0"/>
        <v>7.1980376514549735E-2</v>
      </c>
      <c r="AL60" s="13">
        <v>11.212300000000001</v>
      </c>
      <c r="AP60" s="2">
        <f>((AK60-AK$23)*100)/AK$23</f>
        <v>-12.770163433596434</v>
      </c>
    </row>
    <row r="61" spans="1:46" x14ac:dyDescent="0.25">
      <c r="A61" t="s">
        <v>0</v>
      </c>
      <c r="B61" s="37">
        <v>3.5507127800000002E-10</v>
      </c>
      <c r="C61" s="34">
        <v>6.9390262000000002E-11</v>
      </c>
      <c r="D61" s="34">
        <v>5.8514539999999997E-11</v>
      </c>
      <c r="E61" s="34">
        <v>4.2964618999999997E-11</v>
      </c>
      <c r="F61" s="34">
        <v>4.8805143999999999E-11</v>
      </c>
      <c r="G61" s="34">
        <v>6.8437764999999994E-11</v>
      </c>
      <c r="H61" s="34">
        <v>9.5274036999999995E-11</v>
      </c>
      <c r="I61" s="34">
        <v>1.2049430600000001E-10</v>
      </c>
      <c r="J61" s="34">
        <v>1.42804632E-10</v>
      </c>
      <c r="K61" s="34">
        <v>1.62989534E-10</v>
      </c>
      <c r="L61" s="34">
        <v>1.96579816E-10</v>
      </c>
      <c r="M61" s="34">
        <v>2.8658476499999999E-10</v>
      </c>
      <c r="N61" s="34">
        <v>2.4573548E-10</v>
      </c>
      <c r="O61" s="34">
        <v>2.33221703E-10</v>
      </c>
      <c r="P61" s="34">
        <v>0.17398880008769449</v>
      </c>
      <c r="Q61" s="34">
        <v>0.28984693036585268</v>
      </c>
      <c r="R61" s="34" t="s">
        <v>0</v>
      </c>
      <c r="S61" s="35">
        <v>0.1043440400660969</v>
      </c>
      <c r="T61" s="35">
        <v>3.1657184E-10</v>
      </c>
      <c r="U61" s="35">
        <v>1.1916082900000001E-10</v>
      </c>
      <c r="V61" s="35">
        <v>1.39547158E-10</v>
      </c>
      <c r="W61" s="35">
        <v>1.4444414299999999E-10</v>
      </c>
      <c r="X61" s="35">
        <v>1.3376479499999999E-10</v>
      </c>
      <c r="Y61" s="35">
        <v>9.8369577999999994E-11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0.30674538067704399</v>
      </c>
      <c r="AG61" s="29">
        <v>0.16562603015860949</v>
      </c>
      <c r="AH61" s="29">
        <v>0.3629798605832063</v>
      </c>
      <c r="AI61" s="29">
        <v>0.31551692110383739</v>
      </c>
      <c r="AJ61" s="29">
        <v>0.30267880119924451</v>
      </c>
      <c r="AK61" s="3">
        <f t="shared" si="0"/>
        <v>7.220452740429685E-2</v>
      </c>
      <c r="AL61" s="13">
        <v>14.477499999999999</v>
      </c>
      <c r="AP61" s="2">
        <f>((AK61-AK$24)*100)/AK$24</f>
        <v>-8.2069580194908092</v>
      </c>
    </row>
    <row r="62" spans="1:46" x14ac:dyDescent="0.25">
      <c r="A62" t="s">
        <v>0</v>
      </c>
      <c r="B62" s="37">
        <v>3.3299580061449063E-2</v>
      </c>
      <c r="C62" s="34">
        <v>5.34228072E-10</v>
      </c>
      <c r="D62" s="34">
        <v>9.3318299999999995E-11</v>
      </c>
      <c r="E62" s="34">
        <v>5.5625751000000002E-11</v>
      </c>
      <c r="F62" s="34">
        <v>5.9573444000000005E-11</v>
      </c>
      <c r="G62" s="34">
        <v>7.0563546999999999E-11</v>
      </c>
      <c r="H62" s="34">
        <v>8.6580474999999996E-11</v>
      </c>
      <c r="I62" s="34">
        <v>1.05285553E-10</v>
      </c>
      <c r="J62" s="34">
        <v>1.07066692E-10</v>
      </c>
      <c r="K62" s="34">
        <v>1.09216102E-10</v>
      </c>
      <c r="L62" s="34">
        <v>1.2307137300000001E-10</v>
      </c>
      <c r="M62" s="34">
        <v>1.5438501599999999E-10</v>
      </c>
      <c r="N62" s="34">
        <v>1.8224037300000001E-10</v>
      </c>
      <c r="O62" s="34">
        <v>2.2880251799999999E-10</v>
      </c>
      <c r="P62" s="38">
        <v>7.3455780065559972E-2</v>
      </c>
      <c r="Q62" s="38" t="s">
        <v>0</v>
      </c>
      <c r="R62" s="38">
        <v>0.18931144012682091</v>
      </c>
      <c r="S62" s="35">
        <v>3.9856055199999997E-10</v>
      </c>
      <c r="T62" s="35">
        <v>2.15435674E-10</v>
      </c>
      <c r="U62" s="35">
        <v>1.2088824700000001E-10</v>
      </c>
      <c r="V62" s="35">
        <v>1.2016957000000001E-10</v>
      </c>
      <c r="W62" s="35">
        <v>1.32875052E-10</v>
      </c>
      <c r="X62" s="35">
        <v>1.2248425900000001E-10</v>
      </c>
      <c r="Y62" s="35">
        <v>1.54295503E-10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0.29551706070579609</v>
      </c>
      <c r="AG62" s="29">
        <v>0.1727371001683782</v>
      </c>
      <c r="AH62" s="29" t="s">
        <v>0</v>
      </c>
      <c r="AI62" s="29">
        <v>0.30499730088741672</v>
      </c>
      <c r="AJ62" s="29">
        <v>0.33621466087795188</v>
      </c>
      <c r="AK62" s="3">
        <f t="shared" si="0"/>
        <v>5.2056775039556996E-2</v>
      </c>
      <c r="AL62" s="13">
        <v>17.791599999999999</v>
      </c>
      <c r="AP62" s="2">
        <f>((AK62-AK$25)*100)/AK$25</f>
        <v>-6.9351377440744963</v>
      </c>
    </row>
    <row r="63" spans="1:46" x14ac:dyDescent="0.25">
      <c r="A63" t="s">
        <v>0</v>
      </c>
      <c r="B63" s="37">
        <v>5.3476910071590493E-2</v>
      </c>
      <c r="C63" s="34">
        <v>2.0486894819999999E-9</v>
      </c>
      <c r="D63" s="34">
        <v>1.3135422099999999E-10</v>
      </c>
      <c r="E63" s="34">
        <v>6.1904265000000001E-11</v>
      </c>
      <c r="F63" s="34">
        <v>5.6441583999999998E-11</v>
      </c>
      <c r="G63" s="34">
        <v>6.7679783999999997E-11</v>
      </c>
      <c r="H63" s="34">
        <v>8.0751004000000003E-11</v>
      </c>
      <c r="I63" s="34">
        <v>9.2943813999999996E-11</v>
      </c>
      <c r="J63" s="34">
        <v>8.8680171E-11</v>
      </c>
      <c r="K63" s="34">
        <v>8.9222317999999997E-11</v>
      </c>
      <c r="L63" s="34">
        <v>1.0203993E-10</v>
      </c>
      <c r="M63" s="34">
        <v>1.1027556E-10</v>
      </c>
      <c r="N63" s="34">
        <v>9.6397961000000004E-11</v>
      </c>
      <c r="O63" s="34">
        <v>1.37586893E-10</v>
      </c>
      <c r="P63" s="38" t="s">
        <v>0</v>
      </c>
      <c r="Q63" s="38">
        <v>8.5149580079438569E-2</v>
      </c>
      <c r="R63" s="38">
        <v>8.6998050081886033E-2</v>
      </c>
      <c r="S63" s="35">
        <v>6.1400220581340516E-3</v>
      </c>
      <c r="T63" s="35">
        <v>2.6681663999999999E-10</v>
      </c>
      <c r="U63" s="35">
        <v>1.1928234800000001E-10</v>
      </c>
      <c r="V63" s="35">
        <v>1.20362866E-10</v>
      </c>
      <c r="W63" s="35">
        <v>1.44260299E-10</v>
      </c>
      <c r="X63" s="35">
        <v>1.3983109899999999E-10</v>
      </c>
      <c r="Y63" s="35">
        <v>2.9832880000000002E-10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0.50940540999999995</v>
      </c>
      <c r="AG63" s="29">
        <v>0.2320577202793522</v>
      </c>
      <c r="AH63" s="29" t="s">
        <v>0</v>
      </c>
      <c r="AI63" s="29" t="s">
        <v>0</v>
      </c>
      <c r="AJ63" s="29" t="s">
        <v>0</v>
      </c>
      <c r="AK63" s="3">
        <f t="shared" si="0"/>
        <v>3.8929107872930017E-2</v>
      </c>
      <c r="AL63" s="13">
        <v>21.168500000000002</v>
      </c>
      <c r="AP63" s="2">
        <f>((AK63-AK$26)*100)/AK$26</f>
        <v>-9.269891780702519</v>
      </c>
    </row>
    <row r="64" spans="1:46" x14ac:dyDescent="0.25">
      <c r="A64" t="s">
        <v>0</v>
      </c>
      <c r="B64" s="37" t="s">
        <v>0</v>
      </c>
      <c r="C64" s="34">
        <v>5.4623862899999996E-9</v>
      </c>
      <c r="D64" s="34">
        <v>1.6690510299999999E-10</v>
      </c>
      <c r="E64" s="34">
        <v>6.0857834999999995E-11</v>
      </c>
      <c r="F64" s="34">
        <v>5.62068216E-11</v>
      </c>
      <c r="G64" s="34">
        <v>7.8601131999999999E-11</v>
      </c>
      <c r="H64" s="34">
        <v>9.2178251000000004E-11</v>
      </c>
      <c r="I64" s="34">
        <v>1.0582063E-10</v>
      </c>
      <c r="J64" s="34">
        <v>1.05115871E-10</v>
      </c>
      <c r="K64" s="34">
        <v>9.7462234000000002E-11</v>
      </c>
      <c r="L64" s="34">
        <v>1.0973919E-10</v>
      </c>
      <c r="M64" s="34">
        <v>9.7178393999999998E-11</v>
      </c>
      <c r="N64" s="34">
        <v>7.6783482499999996E-11</v>
      </c>
      <c r="O64" s="34">
        <v>1.3082606E-10</v>
      </c>
      <c r="P64" s="38" t="s">
        <v>0</v>
      </c>
      <c r="Q64" s="38">
        <v>7.5587414078108026E-2</v>
      </c>
      <c r="R64" s="38">
        <v>4.6882300068535721E-2</v>
      </c>
      <c r="S64" s="35">
        <v>6.8552117770000004E-9</v>
      </c>
      <c r="T64" s="35">
        <v>2.68281814E-10</v>
      </c>
      <c r="U64" s="35">
        <v>1.3144648000000001E-10</v>
      </c>
      <c r="V64" s="35">
        <v>1.6591835999999999E-10</v>
      </c>
      <c r="W64" s="35">
        <v>2.3032582799999999E-10</v>
      </c>
      <c r="X64" s="35">
        <v>2.3288351500000002E-10</v>
      </c>
      <c r="Y64" s="35">
        <v>9.7278454799999994E-10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0.27537430013186798</v>
      </c>
      <c r="AG64" s="29">
        <v>0.30632198048621972</v>
      </c>
      <c r="AH64" s="29" t="s">
        <v>0</v>
      </c>
      <c r="AI64" s="29" t="s">
        <v>0</v>
      </c>
      <c r="AJ64" s="29" t="s">
        <v>0</v>
      </c>
      <c r="AK64" s="3">
        <f t="shared" si="0"/>
        <v>2.9340250427568545E-2</v>
      </c>
      <c r="AL64" s="13">
        <v>24.624300000000002</v>
      </c>
      <c r="AP64" s="2">
        <f>((AK64-AK$27)*100)/AK$27</f>
        <v>-8.8121656991788289</v>
      </c>
    </row>
    <row r="65" spans="1:46" x14ac:dyDescent="0.25">
      <c r="A65" t="s">
        <v>0</v>
      </c>
      <c r="B65" s="37" t="s">
        <v>0</v>
      </c>
      <c r="C65" s="34">
        <v>0.24326639014809959</v>
      </c>
      <c r="D65" s="34">
        <v>4.1729984800000001E-10</v>
      </c>
      <c r="E65" s="34">
        <v>5.6346740000000003E-11</v>
      </c>
      <c r="F65" s="34">
        <v>3.1387047000000002E-11</v>
      </c>
      <c r="G65" s="34">
        <v>3.7734233600000003E-11</v>
      </c>
      <c r="H65" s="34">
        <v>5.7524605000000001E-11</v>
      </c>
      <c r="I65" s="34">
        <v>7.6611413000000002E-11</v>
      </c>
      <c r="J65" s="34">
        <v>8.9810656999999996E-11</v>
      </c>
      <c r="K65" s="34">
        <v>1.0848338500000001E-10</v>
      </c>
      <c r="L65" s="34">
        <v>1.26123642E-10</v>
      </c>
      <c r="M65" s="34">
        <v>1.17531144E-10</v>
      </c>
      <c r="N65" s="34">
        <v>1.10351199E-10</v>
      </c>
      <c r="O65" s="34">
        <v>2.7845227200000002E-10</v>
      </c>
      <c r="P65" s="38" t="s">
        <v>0</v>
      </c>
      <c r="Q65" s="38">
        <v>9.6063570086562036E-2</v>
      </c>
      <c r="R65" s="38">
        <v>2.7280701062972399E-2</v>
      </c>
      <c r="S65" s="35">
        <v>8.6510560573195543E-3</v>
      </c>
      <c r="T65" s="35">
        <v>1.64972232E-10</v>
      </c>
      <c r="U65" s="35">
        <v>1.1958463299999999E-10</v>
      </c>
      <c r="V65" s="35">
        <v>1.76421866E-10</v>
      </c>
      <c r="W65" s="35">
        <v>3.4950312200000001E-10</v>
      </c>
      <c r="X65" s="35">
        <v>3.6070385199999998E-10</v>
      </c>
      <c r="Y65" s="35">
        <v>2.6595311E-10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1.7057350922715847E-2</v>
      </c>
      <c r="AL65" s="13">
        <v>28.178599999999999</v>
      </c>
      <c r="AP65" s="2">
        <f>((AK65-AK$28)*100)/AK$28</f>
        <v>-14.361070480144619</v>
      </c>
    </row>
    <row r="66" spans="1:46" x14ac:dyDescent="0.25">
      <c r="A66" s="32" t="s">
        <v>0</v>
      </c>
      <c r="B66" s="39" t="s">
        <v>0</v>
      </c>
      <c r="C66" s="32">
        <v>4.4865206056685113E-2</v>
      </c>
      <c r="D66" s="32">
        <v>4.0059780067207403E-2</v>
      </c>
      <c r="E66" s="32">
        <v>5.955154007125258E-2</v>
      </c>
      <c r="F66" s="32">
        <v>6.3148960071140361E-2</v>
      </c>
      <c r="G66" s="32">
        <v>6.0643476068389379E-2</v>
      </c>
      <c r="H66" s="32">
        <v>2.30501330604868E-2</v>
      </c>
      <c r="I66" s="32">
        <v>1.4658717179999999E-9</v>
      </c>
      <c r="J66" s="32">
        <v>3.5199075200000001E-10</v>
      </c>
      <c r="K66" s="32">
        <v>1.3924558499999999E-10</v>
      </c>
      <c r="L66" s="32">
        <v>9.4772334999999997E-11</v>
      </c>
      <c r="M66" s="32">
        <v>1.2706470499999999E-10</v>
      </c>
      <c r="N66" s="32">
        <v>2.77449632E-10</v>
      </c>
      <c r="O66" s="32">
        <v>6.8870109700000002E-10</v>
      </c>
      <c r="P66" s="32" t="s">
        <v>0</v>
      </c>
      <c r="Q66" s="32" t="s">
        <v>0</v>
      </c>
      <c r="R66" s="32" t="s">
        <v>0</v>
      </c>
      <c r="S66" s="33">
        <v>0.2448105701877473</v>
      </c>
      <c r="T66" s="33">
        <v>8.8470470086270209E-2</v>
      </c>
      <c r="U66" s="33">
        <v>5.1908480071733057E-2</v>
      </c>
      <c r="V66" s="33">
        <v>1.2336939330000001E-9</v>
      </c>
      <c r="W66" s="33">
        <v>1.2034738399999999E-10</v>
      </c>
      <c r="X66" s="33">
        <v>6.4805195999999999E-10</v>
      </c>
      <c r="Y66" s="33">
        <v>3.3594891399999999E-10</v>
      </c>
      <c r="Z66" s="33" t="s">
        <v>0</v>
      </c>
      <c r="AA66" s="40" t="s">
        <v>0</v>
      </c>
      <c r="AB66" s="40">
        <v>2.2652294E-11</v>
      </c>
      <c r="AC66" s="40">
        <v>4.4280764000000003E-11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3.0750391876862879E-2</v>
      </c>
      <c r="AL66" s="1">
        <v>31.855</v>
      </c>
      <c r="AP66" s="2">
        <f>((AK66-AK$29)*100)/AK$29</f>
        <v>-22.58649777891733</v>
      </c>
    </row>
    <row r="67" spans="1:46" x14ac:dyDescent="0.25">
      <c r="A67" s="31" t="s">
        <v>0</v>
      </c>
      <c r="B67" s="41" t="s">
        <v>0</v>
      </c>
      <c r="C67" s="31" t="s">
        <v>0</v>
      </c>
      <c r="D67" s="31">
        <v>0.31736925029316609</v>
      </c>
      <c r="E67" s="31">
        <v>0.2534804302522442</v>
      </c>
      <c r="F67" s="31">
        <v>0.23736885018505441</v>
      </c>
      <c r="G67" s="31">
        <v>0.21731618016566831</v>
      </c>
      <c r="H67" s="31">
        <v>0.20749937014905451</v>
      </c>
      <c r="I67" s="31">
        <v>0.19897390013060129</v>
      </c>
      <c r="J67" s="31">
        <v>0.18321969011411679</v>
      </c>
      <c r="K67" s="31">
        <v>0.12848708008657461</v>
      </c>
      <c r="L67" s="31">
        <v>5.6121446065538927E-2</v>
      </c>
      <c r="M67" s="31">
        <v>8.4877606499999999E-10</v>
      </c>
      <c r="N67" s="31">
        <v>5.4949071300000002E-10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0.44212648155277928</v>
      </c>
      <c r="T67" s="33">
        <v>0.37941793067933222</v>
      </c>
      <c r="U67" s="33">
        <v>0.31595752035871488</v>
      </c>
      <c r="V67" s="33">
        <v>0.24608842020676069</v>
      </c>
      <c r="W67" s="33">
        <v>0.18663281012498831</v>
      </c>
      <c r="X67" s="33">
        <v>3.7060883587727899E-3</v>
      </c>
      <c r="Y67" s="33">
        <v>2.662321946E-9</v>
      </c>
      <c r="Z67" s="33">
        <v>3.3539594700000002E-10</v>
      </c>
      <c r="AA67" s="40">
        <v>1.2204244900000001E-10</v>
      </c>
      <c r="AB67" s="40">
        <v>6.3233998999999999E-11</v>
      </c>
      <c r="AC67" s="40">
        <v>5.3769645499999998E-11</v>
      </c>
      <c r="AD67" s="40">
        <v>2.4327363600000002E-11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0.14668545449490109</v>
      </c>
      <c r="AL67" s="1">
        <v>35.685299999999998</v>
      </c>
      <c r="AP67" s="2">
        <f>((AK67-AK$30)*100)/AK$30</f>
        <v>-11.914115875305338</v>
      </c>
    </row>
    <row r="68" spans="1:46" x14ac:dyDescent="0.25">
      <c r="A68" s="31" t="s">
        <v>0</v>
      </c>
      <c r="B68" s="41" t="s">
        <v>0</v>
      </c>
      <c r="C68" s="31" t="s">
        <v>0</v>
      </c>
      <c r="D68" s="31">
        <v>0.4514497025794364</v>
      </c>
      <c r="E68" s="31">
        <v>0.36265272045757069</v>
      </c>
      <c r="F68" s="31">
        <v>0.34888473036841322</v>
      </c>
      <c r="G68" s="31">
        <v>0.33928257031311448</v>
      </c>
      <c r="H68" s="31">
        <v>0.31728986025299177</v>
      </c>
      <c r="I68" s="31">
        <v>0.30440718021463142</v>
      </c>
      <c r="J68" s="31">
        <v>0.27655333016887163</v>
      </c>
      <c r="K68" s="31">
        <v>0.23932360013027679</v>
      </c>
      <c r="L68" s="31">
        <v>0.18287846010147071</v>
      </c>
      <c r="M68" s="31">
        <v>5.7080153067116231E-2</v>
      </c>
      <c r="N68" s="31">
        <v>7.9851876700000002E-10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0.46108630147104468</v>
      </c>
      <c r="T68" s="33">
        <v>0.44316462113786298</v>
      </c>
      <c r="U68" s="33">
        <v>0.4297706008753498</v>
      </c>
      <c r="V68" s="33">
        <v>0.36767808048547362</v>
      </c>
      <c r="W68" s="33">
        <v>0.3289765403146897</v>
      </c>
      <c r="X68" s="33">
        <v>0.25304833017753442</v>
      </c>
      <c r="Y68" s="33">
        <v>5.8823675070242318E-2</v>
      </c>
      <c r="Z68" s="33" t="s">
        <v>0</v>
      </c>
      <c r="AA68" s="40">
        <v>1.11488826E-10</v>
      </c>
      <c r="AB68" s="40">
        <v>7.1681263999999998E-11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0.26111752290838902</v>
      </c>
      <c r="AL68" s="1">
        <v>39.709000000000003</v>
      </c>
      <c r="AP68" s="2">
        <f>((AK68-AK$31)*100)/AK$31</f>
        <v>-8.0111851543553971</v>
      </c>
    </row>
    <row r="69" spans="1:46" x14ac:dyDescent="0.25">
      <c r="A69" s="31" t="s">
        <v>0</v>
      </c>
      <c r="B69" s="41" t="s">
        <v>0</v>
      </c>
      <c r="C69" s="31" t="s">
        <v>0</v>
      </c>
      <c r="D69" s="31">
        <v>0.41322482079165818</v>
      </c>
      <c r="E69" s="31">
        <v>0.3526528503658779</v>
      </c>
      <c r="F69" s="31">
        <v>0.35724990029673348</v>
      </c>
      <c r="G69" s="31">
        <v>0.34317753025568121</v>
      </c>
      <c r="H69" s="31">
        <v>0.33565214023018752</v>
      </c>
      <c r="I69" s="31">
        <v>0.31580558019731231</v>
      </c>
      <c r="J69" s="31">
        <v>0.30659926017799649</v>
      </c>
      <c r="K69" s="31">
        <v>0.27789322014662959</v>
      </c>
      <c r="L69" s="31">
        <v>0.21376032010853091</v>
      </c>
      <c r="M69" s="31">
        <v>9.8300000073415411E-2</v>
      </c>
      <c r="N69" s="31">
        <v>1.103102823E-9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0.48405993200490161</v>
      </c>
      <c r="U69" s="33">
        <v>0.4425991509150104</v>
      </c>
      <c r="V69" s="33">
        <v>0.44112745095067729</v>
      </c>
      <c r="W69" s="33">
        <v>0.39130688053795137</v>
      </c>
      <c r="X69" s="33">
        <v>0.36389080033105808</v>
      </c>
      <c r="Y69" s="33">
        <v>0.21729520013932671</v>
      </c>
      <c r="Z69" s="33">
        <v>7.6913090073661747E-2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0.30175045159442848</v>
      </c>
      <c r="AL69" s="1">
        <v>43.982999999999997</v>
      </c>
      <c r="AP69" s="2">
        <f>((AK69-AK$32)*100)/AK$32</f>
        <v>-7.4451062151126752</v>
      </c>
    </row>
    <row r="70" spans="1:46" x14ac:dyDescent="0.25">
      <c r="A70" s="31" t="s">
        <v>0</v>
      </c>
      <c r="B70" s="41" t="s">
        <v>0</v>
      </c>
      <c r="C70" s="31" t="s">
        <v>0</v>
      </c>
      <c r="D70" s="31" t="s">
        <v>0</v>
      </c>
      <c r="E70" s="31">
        <v>0.3158581601690823</v>
      </c>
      <c r="F70" s="31">
        <v>0.32990435018591102</v>
      </c>
      <c r="G70" s="31">
        <v>0.33397776017439929</v>
      </c>
      <c r="H70" s="31">
        <v>0.31005165015309483</v>
      </c>
      <c r="I70" s="31">
        <v>0.29933790015107958</v>
      </c>
      <c r="J70" s="31">
        <v>0.29027146014977773</v>
      </c>
      <c r="K70" s="31">
        <v>0.26887247013272619</v>
      </c>
      <c r="L70" s="31">
        <v>0.19208840009760281</v>
      </c>
      <c r="M70" s="31">
        <v>8.563539407022483E-2</v>
      </c>
      <c r="N70" s="31">
        <v>1.009071862E-9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0.4422583608393541</v>
      </c>
      <c r="V70" s="33">
        <v>0.39738458054530928</v>
      </c>
      <c r="W70" s="33">
        <v>0.34110555040415602</v>
      </c>
      <c r="X70" s="33">
        <v>0.32324398028725287</v>
      </c>
      <c r="Y70" s="33">
        <v>0.22541330014860961</v>
      </c>
      <c r="Z70" s="33">
        <v>5.3983107073134043E-2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0.26308665159942418</v>
      </c>
      <c r="AL70" s="1">
        <v>48.590400000000002</v>
      </c>
      <c r="AP70" s="2">
        <f>((AK70-AK$33)*100)/AK$33</f>
        <v>-4.9812175836651118</v>
      </c>
    </row>
    <row r="71" spans="1:46" x14ac:dyDescent="0.25">
      <c r="A71" s="27" t="s">
        <v>0</v>
      </c>
      <c r="B71" s="28" t="s">
        <v>0</v>
      </c>
      <c r="C71" s="27" t="s">
        <v>0</v>
      </c>
      <c r="D71" s="27" t="s">
        <v>0</v>
      </c>
      <c r="E71" s="27">
        <v>0.11356529006854101</v>
      </c>
      <c r="F71" s="27">
        <v>0.25997126011339139</v>
      </c>
      <c r="G71" s="27">
        <v>0.20673367009871979</v>
      </c>
      <c r="H71" s="27">
        <v>0.21010184009043739</v>
      </c>
      <c r="I71" s="27">
        <v>0.2390081601082355</v>
      </c>
      <c r="J71" s="27">
        <v>0.30869810015081678</v>
      </c>
      <c r="K71" s="27">
        <v>0.17856498009474531</v>
      </c>
      <c r="L71" s="27">
        <v>7.1863610071318237E-2</v>
      </c>
      <c r="M71" s="27">
        <v>8.8665269500000005E-10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0.2172699001920412</v>
      </c>
      <c r="V71" s="27">
        <v>0.24381092019039041</v>
      </c>
      <c r="W71" s="27">
        <v>0.1786690001478099</v>
      </c>
      <c r="X71" s="27">
        <v>0.14220993012159869</v>
      </c>
      <c r="Y71" s="27">
        <v>9.2135610093038348E-2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0.1759001623162669</v>
      </c>
      <c r="AL71" s="21">
        <v>53.663899999999998</v>
      </c>
      <c r="AP71" s="2">
        <f>((AK71-AK$34)*100)/AK$34</f>
        <v>3.1168513894984766</v>
      </c>
    </row>
    <row r="72" spans="1:46" x14ac:dyDescent="0.25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1.640957028E-9</v>
      </c>
      <c r="H72" s="27">
        <v>1.8661055899999999E-9</v>
      </c>
      <c r="I72" s="27">
        <v>2.0287280700000002E-9</v>
      </c>
      <c r="J72" s="27">
        <v>9.9513074449999997E-9</v>
      </c>
      <c r="K72" s="27">
        <v>8.1797917500000005E-10</v>
      </c>
      <c r="L72" s="27">
        <v>2.6024884399999998E-10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2.6230613829999999E-8</v>
      </c>
      <c r="V72" s="27">
        <v>3.1313855083173671E-2</v>
      </c>
      <c r="W72" s="27">
        <v>5.2063098530000004E-9</v>
      </c>
      <c r="X72" s="27">
        <v>6.0488633100000002E-9</v>
      </c>
      <c r="Y72" s="27">
        <v>2.2772764469999999E-9</v>
      </c>
      <c r="Z72" s="27">
        <v>8.3076636700000005E-10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2.6094926868608023E-3</v>
      </c>
      <c r="AL72" s="9">
        <v>59.441600000000001</v>
      </c>
      <c r="AP72" s="2">
        <f>((AK72-AK$35)*100)/AK$35</f>
        <v>61934646.805935651</v>
      </c>
    </row>
    <row r="73" spans="1:46" x14ac:dyDescent="0.25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1.97905774E-10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2.70066227E-10</v>
      </c>
      <c r="U73" s="25">
        <v>3.3971406999999999E-10</v>
      </c>
      <c r="V73" s="25" t="s">
        <v>0</v>
      </c>
      <c r="W73" s="25" t="s">
        <v>0</v>
      </c>
      <c r="X73" s="25">
        <v>9.0193087000000006E-11</v>
      </c>
      <c r="Y73" s="25">
        <v>1.68099612E-10</v>
      </c>
      <c r="Z73" s="25">
        <v>1.78752689E-10</v>
      </c>
      <c r="AA73" s="25">
        <v>1.7830295E-10</v>
      </c>
      <c r="AB73" s="25">
        <v>1.8060339000000001E-10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2.00454724875E-10</v>
      </c>
      <c r="AL73" s="4">
        <v>66.4435</v>
      </c>
      <c r="AP73" s="22">
        <f>((AK73-AK$36)*100)/AK$36</f>
        <v>-18.688665735145847</v>
      </c>
    </row>
    <row r="74" spans="1:46" x14ac:dyDescent="0.25">
      <c r="A74" s="25">
        <v>8.6649021999999997E-11</v>
      </c>
      <c r="B74" s="26">
        <v>7.9389830000000002E-11</v>
      </c>
      <c r="C74" s="25">
        <v>8.2613309000000003E-11</v>
      </c>
      <c r="D74" s="25">
        <v>8.3220004E-11</v>
      </c>
      <c r="E74" s="25">
        <v>8.0835480999999998E-11</v>
      </c>
      <c r="F74" s="25">
        <v>7.9539603999999995E-11</v>
      </c>
      <c r="G74" s="25">
        <v>7.8892237000000004E-11</v>
      </c>
      <c r="H74" s="25">
        <v>7.8624672000000004E-11</v>
      </c>
      <c r="I74" s="25">
        <v>7.8262215000000002E-11</v>
      </c>
      <c r="J74" s="25">
        <v>7.8319678999999996E-11</v>
      </c>
      <c r="K74" s="25">
        <v>7.7199993999999999E-11</v>
      </c>
      <c r="L74" s="25">
        <v>7.5615132000000001E-11</v>
      </c>
      <c r="M74" s="25">
        <v>7.5195372999999994E-11</v>
      </c>
      <c r="N74" s="25">
        <v>7.4112196000000004E-11</v>
      </c>
      <c r="O74" s="25">
        <v>7.8961500000000004E-11</v>
      </c>
      <c r="P74" s="25">
        <v>8.1490636999999994E-11</v>
      </c>
      <c r="Q74" s="25">
        <v>8.3597790000000005E-11</v>
      </c>
      <c r="R74" s="25">
        <v>8.4145465000000001E-11</v>
      </c>
      <c r="S74" s="25">
        <v>9.0503313999999998E-11</v>
      </c>
      <c r="T74" s="25">
        <v>1.08308385E-10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8.3739664999999994E-11</v>
      </c>
      <c r="Z74" s="25">
        <v>1.03180635E-10</v>
      </c>
      <c r="AA74" s="25">
        <v>1.00854868E-10</v>
      </c>
      <c r="AB74" s="25">
        <v>1.2037556700000001E-10</v>
      </c>
      <c r="AC74" s="25">
        <v>1.11672247E-10</v>
      </c>
      <c r="AD74" s="25">
        <v>9.0402293000000005E-11</v>
      </c>
      <c r="AE74" s="25">
        <v>9.8980942000000004E-11</v>
      </c>
      <c r="AF74" s="25">
        <v>8.9946995999999995E-11</v>
      </c>
      <c r="AG74" s="25">
        <v>8.4620285999999998E-11</v>
      </c>
      <c r="AH74" s="25">
        <v>8.9459107000000002E-11</v>
      </c>
      <c r="AI74" s="25">
        <v>9.0389650000000002E-11</v>
      </c>
      <c r="AJ74" s="25">
        <v>8.6329435000000004E-11</v>
      </c>
      <c r="AK74" s="3">
        <f t="shared" si="1"/>
        <v>8.7044610312500023E-11</v>
      </c>
      <c r="AL74" s="4">
        <v>76.463800000000006</v>
      </c>
      <c r="AP74" s="22">
        <f>((AK74-AK$37)*100)/AK$37</f>
        <v>-9.5473974556466619</v>
      </c>
    </row>
    <row r="75" spans="1:46" x14ac:dyDescent="0.25">
      <c r="A75" t="s">
        <v>68</v>
      </c>
      <c r="AK75" s="17">
        <f>SUM(A39:AJ72)/867</f>
        <v>0.12726129555918356</v>
      </c>
      <c r="AL75" s="4"/>
      <c r="AP75" s="23">
        <f>((AK75-AK$38)*100)/AK$38</f>
        <v>-6.2601117894847889</v>
      </c>
      <c r="AQ75" s="24" t="s">
        <v>125</v>
      </c>
    </row>
    <row r="76" spans="1:46" x14ac:dyDescent="0.25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0</v>
      </c>
      <c r="B77" s="26">
        <v>1.5906556999999999E-10</v>
      </c>
      <c r="C77" s="25">
        <v>1.70949374E-10</v>
      </c>
      <c r="D77" s="25">
        <v>1.6542077599999999E-10</v>
      </c>
      <c r="E77" s="25">
        <v>1.3461148600000001E-10</v>
      </c>
      <c r="F77" s="25">
        <v>1.2917782499999999E-10</v>
      </c>
      <c r="G77" s="25">
        <v>1.3429837600000001E-10</v>
      </c>
      <c r="H77" s="25">
        <v>1.1963325299999999E-10</v>
      </c>
      <c r="I77" s="25">
        <v>1.2957895900000001E-10</v>
      </c>
      <c r="J77" s="25">
        <v>1.4745896700000001E-10</v>
      </c>
      <c r="K77" s="25">
        <v>4.0505143699999998E-10</v>
      </c>
      <c r="L77" s="25">
        <v>1.42062982E-10</v>
      </c>
      <c r="M77" s="25">
        <v>1.3742710600000001E-10</v>
      </c>
      <c r="N77" s="25">
        <v>1.3795354E-10</v>
      </c>
      <c r="O77" s="25">
        <v>3.9792437999999998E-10</v>
      </c>
      <c r="P77" s="25">
        <v>3.6965418000000002E-10</v>
      </c>
      <c r="Q77" s="25">
        <v>1.15370745E-10</v>
      </c>
      <c r="R77" s="25">
        <v>1.05787426E-10</v>
      </c>
      <c r="S77" s="25">
        <v>1.03333588E-10</v>
      </c>
      <c r="T77" s="25">
        <v>1.2828935E-10</v>
      </c>
      <c r="U77" s="25">
        <v>1.6417804E-10</v>
      </c>
      <c r="V77" s="25">
        <v>1.24733965E-10</v>
      </c>
      <c r="W77" s="25">
        <v>1.2459997299999999E-10</v>
      </c>
      <c r="X77" s="25">
        <v>1.3328425799999999E-10</v>
      </c>
      <c r="Y77" s="25">
        <v>1.09441365E-10</v>
      </c>
      <c r="Z77" s="25">
        <v>1.2216957999999999E-10</v>
      </c>
      <c r="AA77" s="25">
        <v>1.25780958E-10</v>
      </c>
      <c r="AB77" s="25">
        <v>1.4848287300000001E-10</v>
      </c>
      <c r="AC77" s="25">
        <v>1.40012282E-10</v>
      </c>
      <c r="AD77" s="25">
        <v>1.4863138599999999E-10</v>
      </c>
      <c r="AE77" s="25">
        <v>1.6238007399999999E-10</v>
      </c>
      <c r="AF77" s="25">
        <v>1.7153269500000001E-10</v>
      </c>
      <c r="AG77" s="25">
        <v>1.4305517299999999E-10</v>
      </c>
      <c r="AH77" s="25">
        <v>1.1267655599999999E-10</v>
      </c>
      <c r="AI77" s="25">
        <v>3.1351489800000001E-10</v>
      </c>
      <c r="AJ77" s="25" t="s">
        <v>0</v>
      </c>
      <c r="AK77" s="3">
        <f t="shared" si="1"/>
        <v>1.6404480576470592E-10</v>
      </c>
      <c r="AM77" s="6" t="s">
        <v>94</v>
      </c>
      <c r="AO77" s="2">
        <f>SUM(A110:AJ111)/40</f>
        <v>9.6065312062500015E-11</v>
      </c>
      <c r="AP77" s="2">
        <f>((AK77-AK$3)*100)/AK$3</f>
        <v>8.959211757169566</v>
      </c>
      <c r="AR77" s="6" t="s">
        <v>94</v>
      </c>
      <c r="AS77" s="2"/>
      <c r="AT77" s="2">
        <f>((AO77-AO$3)*100)/AO$3</f>
        <v>-23.933555184142286</v>
      </c>
    </row>
    <row r="78" spans="1:46" x14ac:dyDescent="0.25">
      <c r="A78" s="27">
        <v>3.1318880740000001E-9</v>
      </c>
      <c r="B78" s="28">
        <v>3.1545267200000001E-9</v>
      </c>
      <c r="C78" s="27">
        <v>3.5886092199999999E-9</v>
      </c>
      <c r="D78" s="27">
        <v>4.5806575669999999E-9</v>
      </c>
      <c r="E78" s="27">
        <v>4.7464022439999999E-9</v>
      </c>
      <c r="F78" s="27">
        <v>3.4655845250000001E-9</v>
      </c>
      <c r="G78" s="27">
        <v>2.9445521200000001E-9</v>
      </c>
      <c r="H78" s="27">
        <v>2.2648946499999999E-9</v>
      </c>
      <c r="I78" s="27">
        <v>3.0870452670000002E-9</v>
      </c>
      <c r="J78" s="27">
        <v>3.1516789220000001E-9</v>
      </c>
      <c r="K78" s="27">
        <v>3.1291712949999999E-9</v>
      </c>
      <c r="L78" s="27">
        <v>2.8592786959999999E-9</v>
      </c>
      <c r="M78" s="27">
        <v>2.5663563400000001E-9</v>
      </c>
      <c r="N78" s="27">
        <v>2.5221929899999998E-9</v>
      </c>
      <c r="O78" s="27">
        <v>2.9544210199999998E-9</v>
      </c>
      <c r="P78" s="27">
        <v>3.0176061900000001E-9</v>
      </c>
      <c r="Q78" s="27">
        <v>3.3632160359999999E-9</v>
      </c>
      <c r="R78" s="27">
        <v>2.4374666950000001E-9</v>
      </c>
      <c r="S78" s="27">
        <v>2.0942929400000001E-9</v>
      </c>
      <c r="T78" s="27">
        <v>3.2840618839999998E-9</v>
      </c>
      <c r="U78" s="27">
        <v>2.313131897E-9</v>
      </c>
      <c r="V78" s="27">
        <v>1.33005065E-9</v>
      </c>
      <c r="W78" s="27">
        <v>8.89205164E-10</v>
      </c>
      <c r="X78" s="27">
        <v>7.8260778399999996E-10</v>
      </c>
      <c r="Y78" s="27">
        <v>7.9075465500000004E-10</v>
      </c>
      <c r="Z78" s="27">
        <v>1.391753406E-9</v>
      </c>
      <c r="AA78" s="27">
        <v>1.433166407E-9</v>
      </c>
      <c r="AB78" s="27">
        <v>1.2352584379999999E-9</v>
      </c>
      <c r="AC78" s="27">
        <v>8.1707068399999996E-10</v>
      </c>
      <c r="AD78" s="27">
        <v>9.3525835499999995E-10</v>
      </c>
      <c r="AE78" s="27">
        <v>1.098016547E-9</v>
      </c>
      <c r="AF78" s="27">
        <v>1.10229685E-9</v>
      </c>
      <c r="AG78" s="27">
        <v>1.1590949940000001E-9</v>
      </c>
      <c r="AH78" s="27">
        <v>1.343865084E-9</v>
      </c>
      <c r="AI78" s="27">
        <v>1.6223427100000001E-9</v>
      </c>
      <c r="AJ78" s="27">
        <v>2.2098473399999999E-9</v>
      </c>
      <c r="AK78" s="3">
        <f t="shared" si="1"/>
        <v>2.2999340100000006E-9</v>
      </c>
      <c r="AM78" s="6" t="s">
        <v>116</v>
      </c>
      <c r="AO78" s="2">
        <f>SUM(A76:AJ77)/34</f>
        <v>1.6404480576470592E-10</v>
      </c>
      <c r="AP78" s="2">
        <f>((AK78-AK$4)*100)/AK$4</f>
        <v>184.96971112522579</v>
      </c>
      <c r="AR78" s="6" t="s">
        <v>116</v>
      </c>
      <c r="AS78" s="2"/>
      <c r="AT78" s="1">
        <f>((AO78-AO$4)*100)/AO$4</f>
        <v>8.959211757169566</v>
      </c>
    </row>
    <row r="79" spans="1:46" x14ac:dyDescent="0.25">
      <c r="A79" s="27">
        <v>0.29255880016276609</v>
      </c>
      <c r="B79" s="28">
        <v>0.28952700016947053</v>
      </c>
      <c r="C79" s="27">
        <v>0.26125407016944879</v>
      </c>
      <c r="D79" s="27">
        <v>0.27223969018473981</v>
      </c>
      <c r="E79" s="27">
        <v>0.26705518019494012</v>
      </c>
      <c r="F79" s="27">
        <v>0.23949149018699939</v>
      </c>
      <c r="G79" s="27">
        <v>0.2180576201723502</v>
      </c>
      <c r="H79" s="27">
        <v>0.21901998016830279</v>
      </c>
      <c r="I79" s="27">
        <v>0.26326415018062649</v>
      </c>
      <c r="J79" s="27">
        <v>0.30958730020050002</v>
      </c>
      <c r="K79" s="27">
        <v>0.32862830020982042</v>
      </c>
      <c r="L79" s="27">
        <v>0.31835106020552051</v>
      </c>
      <c r="M79" s="27">
        <v>0.3047429601959486</v>
      </c>
      <c r="N79" s="27">
        <v>0.2840634301830966</v>
      </c>
      <c r="O79" s="27">
        <v>0.26484996017453338</v>
      </c>
      <c r="P79" s="27">
        <v>0.24546020016830741</v>
      </c>
      <c r="Q79" s="27">
        <v>0.23881200016883589</v>
      </c>
      <c r="R79" s="27">
        <v>0.2064261601535276</v>
      </c>
      <c r="S79" s="27">
        <v>9.1376610098189925E-2</v>
      </c>
      <c r="T79" s="27">
        <v>0.12904082010973031</v>
      </c>
      <c r="U79" s="27">
        <v>0.24138309014516099</v>
      </c>
      <c r="V79" s="27">
        <v>0.28946877013845801</v>
      </c>
      <c r="W79" s="27">
        <v>0.29418528013121381</v>
      </c>
      <c r="X79" s="27">
        <v>0.28273130012477049</v>
      </c>
      <c r="Y79" s="27">
        <v>0.26703396011943781</v>
      </c>
      <c r="Z79" s="27">
        <v>0.26247126011605371</v>
      </c>
      <c r="AA79" s="27">
        <v>0.25525633011668619</v>
      </c>
      <c r="AB79" s="27">
        <v>0.24533476011862099</v>
      </c>
      <c r="AC79" s="27">
        <v>0.24652113012150759</v>
      </c>
      <c r="AD79" s="27">
        <v>0.25627570012354628</v>
      </c>
      <c r="AE79" s="27">
        <v>0.26797125012276862</v>
      </c>
      <c r="AF79" s="27">
        <v>0.26698378012615698</v>
      </c>
      <c r="AG79" s="27">
        <v>0.26738265013141571</v>
      </c>
      <c r="AH79" s="27">
        <v>0.27996367013719259</v>
      </c>
      <c r="AI79" s="27">
        <v>0.28012553014419828</v>
      </c>
      <c r="AJ79" s="27">
        <v>0.28652233015327111</v>
      </c>
      <c r="AK79" s="3">
        <f t="shared" si="1"/>
        <v>0.25926159932022536</v>
      </c>
      <c r="AM79" s="10" t="s">
        <v>94</v>
      </c>
      <c r="AO79" s="2">
        <f>SUM(A108:AJ109)/26</f>
        <v>9.6062825819313538E-2</v>
      </c>
      <c r="AP79" s="2">
        <f>((AK79-AK$5)*100)/AK$5</f>
        <v>33.631573581496887</v>
      </c>
      <c r="AR79" s="10" t="s">
        <v>94</v>
      </c>
      <c r="AS79" s="2"/>
      <c r="AT79" s="1">
        <f>((AO79-AO$5)*100)/AO$5</f>
        <v>4.5837149249793336</v>
      </c>
    </row>
    <row r="80" spans="1:46" x14ac:dyDescent="0.25">
      <c r="A80" s="29">
        <v>0.32915032026591512</v>
      </c>
      <c r="B80" s="30">
        <v>0.32614630028123098</v>
      </c>
      <c r="C80" s="29">
        <v>0.31596953029680408</v>
      </c>
      <c r="D80" s="29">
        <v>0.33686608033863552</v>
      </c>
      <c r="E80" s="31">
        <v>0.3430479803710883</v>
      </c>
      <c r="F80" s="31">
        <v>0.32393762035596912</v>
      </c>
      <c r="G80" s="31">
        <v>0.3306740503707945</v>
      </c>
      <c r="H80" s="31">
        <v>0.33310260038486372</v>
      </c>
      <c r="I80" s="31">
        <v>0.36973977042467532</v>
      </c>
      <c r="J80" s="31">
        <v>0.38975915043147757</v>
      </c>
      <c r="K80" s="31">
        <v>0.37519255039199778</v>
      </c>
      <c r="L80" s="31">
        <v>0.35580462036083421</v>
      </c>
      <c r="M80" s="31">
        <v>0.34033060033301687</v>
      </c>
      <c r="N80" s="31">
        <v>0.33197420031499569</v>
      </c>
      <c r="O80" s="31">
        <v>0.32639095030235349</v>
      </c>
      <c r="P80" s="31">
        <v>0.30797789027346778</v>
      </c>
      <c r="Q80" s="32">
        <v>0.2886735802461457</v>
      </c>
      <c r="R80" s="32">
        <v>0.27782595022815731</v>
      </c>
      <c r="S80" s="33">
        <v>0.18279172014110559</v>
      </c>
      <c r="T80" s="33" t="s">
        <v>0</v>
      </c>
      <c r="U80" s="33">
        <v>0.42663816027038298</v>
      </c>
      <c r="V80" s="33">
        <v>0.42414647023606888</v>
      </c>
      <c r="W80" s="33">
        <v>0.42200178022117618</v>
      </c>
      <c r="X80" s="33">
        <v>0.4040532702091722</v>
      </c>
      <c r="Y80" s="33">
        <v>0.39076808020141002</v>
      </c>
      <c r="Z80" s="33">
        <v>0.37633038019567672</v>
      </c>
      <c r="AA80" s="33">
        <v>0.33629800018549971</v>
      </c>
      <c r="AB80" s="33">
        <v>0.32688120019164918</v>
      </c>
      <c r="AC80" s="29">
        <v>0.32940340020609588</v>
      </c>
      <c r="AD80" s="29">
        <v>0.34092820022447989</v>
      </c>
      <c r="AE80" s="29">
        <v>0.39154673025286019</v>
      </c>
      <c r="AF80" s="29">
        <v>0.38698503024868702</v>
      </c>
      <c r="AG80" s="29">
        <v>0.33453935023109721</v>
      </c>
      <c r="AH80" s="29">
        <v>0.32506835022956432</v>
      </c>
      <c r="AI80" s="29">
        <v>0.316307600229698</v>
      </c>
      <c r="AJ80" s="29">
        <v>0.32460716024651198</v>
      </c>
      <c r="AK80" s="3">
        <f t="shared" si="1"/>
        <v>0.34405310370553016</v>
      </c>
      <c r="AM80" s="10" t="s">
        <v>116</v>
      </c>
      <c r="AO80" s="2">
        <f>SUM(A78:AJ79)/72</f>
        <v>0.12963080081007969</v>
      </c>
      <c r="AP80" s="2">
        <f>((AK80-AK$6)*100)/AK$6</f>
        <v>11.805731018686725</v>
      </c>
      <c r="AR80" s="10" t="s">
        <v>116</v>
      </c>
      <c r="AS80" s="2"/>
      <c r="AT80" s="1">
        <f>((AO80-AO$6)*100)/AO$6</f>
        <v>33.63157421105516</v>
      </c>
    </row>
    <row r="81" spans="1:47" x14ac:dyDescent="0.25">
      <c r="A81" s="29">
        <v>0.36733267051613722</v>
      </c>
      <c r="B81" s="30">
        <v>0.37646640054801489</v>
      </c>
      <c r="C81" s="29">
        <v>0.38339558056692991</v>
      </c>
      <c r="D81" s="29">
        <v>0.38283470055808511</v>
      </c>
      <c r="E81" s="31">
        <v>0.34903458036694368</v>
      </c>
      <c r="F81" s="31">
        <v>0.28232774021014018</v>
      </c>
      <c r="G81" s="31">
        <v>0.23969096015711661</v>
      </c>
      <c r="H81" s="31">
        <v>0.17893475011750229</v>
      </c>
      <c r="I81" s="31">
        <v>0.27778324019567902</v>
      </c>
      <c r="J81" s="31">
        <v>0.27531412020380958</v>
      </c>
      <c r="K81" s="31">
        <v>0.27723506021479899</v>
      </c>
      <c r="L81" s="31">
        <v>0.27912990021778378</v>
      </c>
      <c r="M81" s="31">
        <v>0.28646755022720671</v>
      </c>
      <c r="N81" s="31">
        <v>0.29756940024004708</v>
      </c>
      <c r="O81" s="31">
        <v>0.30525260024640272</v>
      </c>
      <c r="P81" s="31">
        <v>0.29794744022655351</v>
      </c>
      <c r="Q81" s="32">
        <v>0.29709858021073698</v>
      </c>
      <c r="R81" s="32">
        <v>0.26635310016578728</v>
      </c>
      <c r="S81" s="33">
        <v>0.15881328009831211</v>
      </c>
      <c r="T81" s="33" t="s">
        <v>0</v>
      </c>
      <c r="U81" s="33">
        <v>0.49028330049618257</v>
      </c>
      <c r="V81" s="33">
        <v>0.48010975045698528</v>
      </c>
      <c r="W81" s="33">
        <v>0.47881562044464698</v>
      </c>
      <c r="X81" s="33">
        <v>0.45837277039741042</v>
      </c>
      <c r="Y81" s="33">
        <v>0.44838798038563632</v>
      </c>
      <c r="Z81" s="33">
        <v>0.40818033034215412</v>
      </c>
      <c r="AA81" s="33">
        <v>0.39110140033611313</v>
      </c>
      <c r="AB81" s="33">
        <v>0.39807430036136732</v>
      </c>
      <c r="AC81" s="29">
        <v>0.40687022047437882</v>
      </c>
      <c r="AD81" s="29">
        <v>0.39039025064168048</v>
      </c>
      <c r="AE81" s="29">
        <v>0.38994467068023242</v>
      </c>
      <c r="AF81" s="29">
        <v>0.40095750062805041</v>
      </c>
      <c r="AG81" s="29">
        <v>0.36856940050841652</v>
      </c>
      <c r="AH81" s="29">
        <v>0.35234138048056429</v>
      </c>
      <c r="AI81" s="29">
        <v>0.34559253045458688</v>
      </c>
      <c r="AJ81" s="29">
        <v>0.35130194046364421</v>
      </c>
      <c r="AK81" s="3">
        <f t="shared" si="1"/>
        <v>0.34680785722400109</v>
      </c>
      <c r="AM81" s="11" t="s">
        <v>99</v>
      </c>
      <c r="AO81" s="2">
        <f>SUM(A103:R107)/56</f>
        <v>0.17664248828213408</v>
      </c>
      <c r="AP81" s="2">
        <f>((AK81-AK$7)*100)/AK$7</f>
        <v>-3.4742788662152533</v>
      </c>
      <c r="AR81" s="11" t="s">
        <v>99</v>
      </c>
      <c r="AS81" s="2"/>
      <c r="AT81" s="1">
        <f>((AO81-AO$7)*100)/AO$7</f>
        <v>-11.452829365943611</v>
      </c>
    </row>
    <row r="82" spans="1:47" x14ac:dyDescent="0.25">
      <c r="A82" s="29">
        <v>0.40923765067801432</v>
      </c>
      <c r="B82" s="30">
        <v>0.37530616040608339</v>
      </c>
      <c r="C82" s="29">
        <v>0.29377082020988787</v>
      </c>
      <c r="D82" s="29">
        <v>0.1897083701221349</v>
      </c>
      <c r="E82" s="31">
        <v>0.14814366009789781</v>
      </c>
      <c r="F82" s="31">
        <v>0.17477942011961309</v>
      </c>
      <c r="G82" s="31">
        <v>0.12212858009198729</v>
      </c>
      <c r="H82" s="31">
        <v>0.1419505201008823</v>
      </c>
      <c r="I82" s="31">
        <v>0.1530918801173371</v>
      </c>
      <c r="J82" s="31">
        <v>0.13506448010410521</v>
      </c>
      <c r="K82" s="31">
        <v>0.13650136010789479</v>
      </c>
      <c r="L82" s="31">
        <v>0.13669053010426799</v>
      </c>
      <c r="M82" s="31">
        <v>0.14368889010386021</v>
      </c>
      <c r="N82" s="31">
        <v>0.1570410001069317</v>
      </c>
      <c r="O82" s="31">
        <v>0.16914372010950759</v>
      </c>
      <c r="P82" s="31">
        <v>0.1687914701062056</v>
      </c>
      <c r="Q82" s="32">
        <v>0.1752661901055424</v>
      </c>
      <c r="R82" s="32">
        <v>0.14836916009442491</v>
      </c>
      <c r="S82" s="33">
        <v>5.5738125066374523E-2</v>
      </c>
      <c r="T82" s="33" t="s">
        <v>0</v>
      </c>
      <c r="U82" s="33">
        <v>0.37815443020963813</v>
      </c>
      <c r="V82" s="33">
        <v>0.35471970023560828</v>
      </c>
      <c r="W82" s="33">
        <v>0.37511167032289022</v>
      </c>
      <c r="X82" s="33">
        <v>0.37767440031391369</v>
      </c>
      <c r="Y82" s="33">
        <v>0.34761178025469552</v>
      </c>
      <c r="Z82" s="33">
        <v>0.34274104024493263</v>
      </c>
      <c r="AA82" s="33">
        <v>0.34518313024515462</v>
      </c>
      <c r="AB82" s="33">
        <v>0.36829656027042612</v>
      </c>
      <c r="AC82" s="29">
        <v>0.43737245071682462</v>
      </c>
      <c r="AD82" s="29">
        <v>0.39941100154003212</v>
      </c>
      <c r="AE82" s="29">
        <v>0.37374910123680311</v>
      </c>
      <c r="AF82" s="29">
        <v>0.37823194124361409</v>
      </c>
      <c r="AG82" s="29">
        <v>0.34935778096430969</v>
      </c>
      <c r="AH82" s="29">
        <v>0.35801867086020661</v>
      </c>
      <c r="AI82" s="29">
        <v>0.37595890082950129</v>
      </c>
      <c r="AJ82" s="29">
        <v>0.39817026081617979</v>
      </c>
      <c r="AK82" s="3">
        <f t="shared" si="1"/>
        <v>0.26840499452164807</v>
      </c>
      <c r="AM82" s="11" t="s">
        <v>102</v>
      </c>
      <c r="AO82" s="2">
        <f>SUM(E80:R84)/68</f>
        <v>0.17261207893888639</v>
      </c>
      <c r="AP82" s="2">
        <f>((AK82-AK$8)*100)/AK$8</f>
        <v>-15.463394082396929</v>
      </c>
      <c r="AR82" s="11" t="s">
        <v>102</v>
      </c>
      <c r="AS82" s="2"/>
      <c r="AT82" s="1">
        <f>((AO82-AO$8)*100)/AO$8</f>
        <v>-15.132507268026529</v>
      </c>
    </row>
    <row r="83" spans="1:47" x14ac:dyDescent="0.25">
      <c r="A83" s="29">
        <v>0.27867877018148901</v>
      </c>
      <c r="B83" s="30">
        <v>0.17952500011401601</v>
      </c>
      <c r="C83" s="29">
        <v>4.0905032066243678E-2</v>
      </c>
      <c r="D83" s="29">
        <v>1.7541706800000001E-9</v>
      </c>
      <c r="E83" s="31" t="s">
        <v>0</v>
      </c>
      <c r="F83" s="31">
        <v>0.3074433802587197</v>
      </c>
      <c r="G83" s="31">
        <v>0.13501999010419391</v>
      </c>
      <c r="H83" s="31">
        <v>6.9697924074829498E-2</v>
      </c>
      <c r="I83" s="31">
        <v>7.1177530076708975E-2</v>
      </c>
      <c r="J83" s="31">
        <v>6.4093800077635127E-2</v>
      </c>
      <c r="K83" s="31">
        <v>5.6583762071884328E-2</v>
      </c>
      <c r="L83" s="31">
        <v>4.4575542067429898E-2</v>
      </c>
      <c r="M83" s="31">
        <v>1.002713306013547E-2</v>
      </c>
      <c r="N83" s="31">
        <v>8.8608131747892993E-5</v>
      </c>
      <c r="O83" s="31">
        <v>1.18995555830483E-3</v>
      </c>
      <c r="P83" s="31">
        <v>1.030536506024415E-2</v>
      </c>
      <c r="Q83" s="32">
        <v>1.036470405936297E-2</v>
      </c>
      <c r="R83" s="32">
        <v>1.878017923E-9</v>
      </c>
      <c r="S83" s="33">
        <v>6.8092160200000005E-10</v>
      </c>
      <c r="T83" s="33" t="s">
        <v>0</v>
      </c>
      <c r="U83" s="33">
        <v>0.4328290203092342</v>
      </c>
      <c r="V83" s="33">
        <v>0.27962360019385762</v>
      </c>
      <c r="W83" s="33">
        <v>0.23584898018382791</v>
      </c>
      <c r="X83" s="33">
        <v>0.22770293016152279</v>
      </c>
      <c r="Y83" s="33">
        <v>0.22014035014843189</v>
      </c>
      <c r="Z83" s="33">
        <v>0.20988557013008161</v>
      </c>
      <c r="AA83" s="33">
        <v>0.21539338012546219</v>
      </c>
      <c r="AB83" s="33">
        <v>0.26950693015016702</v>
      </c>
      <c r="AC83" s="29">
        <v>0.54810623000000003</v>
      </c>
      <c r="AD83" s="29">
        <v>0.2514048501954177</v>
      </c>
      <c r="AE83" s="29">
        <v>0.13106870010655389</v>
      </c>
      <c r="AF83" s="29">
        <v>0.20378105014297099</v>
      </c>
      <c r="AG83" s="29">
        <v>0.28391310024793698</v>
      </c>
      <c r="AH83" s="29">
        <v>0.32242867031801831</v>
      </c>
      <c r="AI83" s="29">
        <v>0.35701194034840128</v>
      </c>
      <c r="AJ83" s="29">
        <v>0.3514312802970993</v>
      </c>
      <c r="AK83" s="3">
        <f t="shared" si="1"/>
        <v>0.17116920836279526</v>
      </c>
      <c r="AM83" s="12" t="s">
        <v>105</v>
      </c>
      <c r="AO83" s="2">
        <f>SUM(S103:Z107)/35</f>
        <v>0.21356494498248493</v>
      </c>
      <c r="AP83" s="2">
        <f>((AK83-AK$9)*100)/AK$9</f>
        <v>-22.057979792668089</v>
      </c>
      <c r="AR83" s="12" t="s">
        <v>105</v>
      </c>
      <c r="AS83" s="2"/>
      <c r="AT83" s="1">
        <f>((AO83-AO$9)*100)/AO$9</f>
        <v>-21.385919383859822</v>
      </c>
    </row>
    <row r="84" spans="1:47" x14ac:dyDescent="0.25">
      <c r="A84" s="29">
        <v>2.591281206028211E-2</v>
      </c>
      <c r="B84" s="30">
        <v>1.3647760999999999E-9</v>
      </c>
      <c r="C84" s="29">
        <v>3.7796557E-10</v>
      </c>
      <c r="D84" s="29" t="s">
        <v>0</v>
      </c>
      <c r="E84" s="31" t="s">
        <v>0</v>
      </c>
      <c r="F84" s="31">
        <v>0.24183226018151391</v>
      </c>
      <c r="G84" s="31">
        <v>9.3782696700000001E-9</v>
      </c>
      <c r="H84" s="31">
        <v>8.4707694400000003E-10</v>
      </c>
      <c r="I84" s="31">
        <v>4.2403185800000001E-10</v>
      </c>
      <c r="J84" s="31">
        <v>1.87157418E-10</v>
      </c>
      <c r="K84" s="31">
        <v>8.8341972999999997E-11</v>
      </c>
      <c r="L84" s="31">
        <v>6.8594839999999995E-11</v>
      </c>
      <c r="M84" s="31">
        <v>1.13639983E-10</v>
      </c>
      <c r="N84" s="31">
        <v>1.49583117E-10</v>
      </c>
      <c r="O84" s="31">
        <v>1.68861586E-10</v>
      </c>
      <c r="P84" s="31">
        <v>1.81680893E-10</v>
      </c>
      <c r="Q84" s="32">
        <v>1.4278965099999999E-10</v>
      </c>
      <c r="R84" s="32">
        <v>1.72718494E-10</v>
      </c>
      <c r="S84" s="33">
        <v>2.8390509600000002E-10</v>
      </c>
      <c r="T84" s="33" t="s">
        <v>0</v>
      </c>
      <c r="U84" s="33" t="s">
        <v>0</v>
      </c>
      <c r="V84" s="33">
        <v>0.16980839009230639</v>
      </c>
      <c r="W84" s="33">
        <v>4.3323252067236667E-2</v>
      </c>
      <c r="X84" s="33">
        <v>4.4987842068270313E-2</v>
      </c>
      <c r="Y84" s="33">
        <v>6.7407325073146285E-2</v>
      </c>
      <c r="Z84" s="33">
        <v>1.705650405966869E-2</v>
      </c>
      <c r="AA84" s="33">
        <v>1.117675288E-9</v>
      </c>
      <c r="AB84" s="33">
        <v>9.6553795074879559E-2</v>
      </c>
      <c r="AC84" s="29" t="s">
        <v>0</v>
      </c>
      <c r="AD84" s="29">
        <v>0.13755165010928869</v>
      </c>
      <c r="AE84" s="29">
        <v>2.5962695349999999E-9</v>
      </c>
      <c r="AF84" s="29">
        <v>4.7347987699999995E-10</v>
      </c>
      <c r="AG84" s="29">
        <v>2.20142003E-10</v>
      </c>
      <c r="AH84" s="29">
        <v>4.2191490059445197E-2</v>
      </c>
      <c r="AI84" s="29">
        <v>9.9549234073903745E-2</v>
      </c>
      <c r="AJ84" s="29">
        <v>6.1164600063757027E-2</v>
      </c>
      <c r="AK84" s="3">
        <f t="shared" si="1"/>
        <v>3.3785134623892217E-2</v>
      </c>
      <c r="AM84" s="12" t="s">
        <v>108</v>
      </c>
      <c r="AO84" s="2">
        <f>SUM(S80:AB84)/44</f>
        <v>0.28357605691489041</v>
      </c>
      <c r="AP84" s="2">
        <f>((AK84-AK$10)*100)/AK$10</f>
        <v>-37.084592264482787</v>
      </c>
      <c r="AR84" s="12" t="s">
        <v>108</v>
      </c>
      <c r="AS84" s="2"/>
      <c r="AT84" s="1">
        <f>((AO84-AO$10)*100)/AO$10</f>
        <v>-5.7155788952344935</v>
      </c>
    </row>
    <row r="85" spans="1:47" x14ac:dyDescent="0.25">
      <c r="A85" s="29">
        <v>6.8914041700000004E-10</v>
      </c>
      <c r="B85" s="30">
        <v>6.0736807999999997E-10</v>
      </c>
      <c r="C85" s="29" t="s">
        <v>0</v>
      </c>
      <c r="D85" s="29" t="s">
        <v>0</v>
      </c>
      <c r="E85" s="34" t="s">
        <v>0</v>
      </c>
      <c r="F85" s="34">
        <v>0.1150995501016266</v>
      </c>
      <c r="G85" s="34">
        <v>1.162694267E-9</v>
      </c>
      <c r="H85" s="34">
        <v>6.5006699000000004E-10</v>
      </c>
      <c r="I85" s="34">
        <v>4.42580323E-10</v>
      </c>
      <c r="J85" s="34">
        <v>1.9534455599999999E-10</v>
      </c>
      <c r="K85" s="34">
        <v>1.24336052E-10</v>
      </c>
      <c r="L85" s="34">
        <v>8.3034714000000004E-11</v>
      </c>
      <c r="M85" s="34">
        <v>7.0823390999999994E-11</v>
      </c>
      <c r="N85" s="34">
        <v>6.6176545E-11</v>
      </c>
      <c r="O85" s="34">
        <v>6.5254582999999997E-11</v>
      </c>
      <c r="P85" s="34">
        <v>6.6561386999999994E-11</v>
      </c>
      <c r="Q85" s="34">
        <v>7.4980748000000001E-11</v>
      </c>
      <c r="R85" s="34">
        <v>1.15882676E-10</v>
      </c>
      <c r="S85" s="35">
        <v>1.5970832599999999E-10</v>
      </c>
      <c r="T85" s="35" t="s">
        <v>0</v>
      </c>
      <c r="U85" s="35" t="s">
        <v>0</v>
      </c>
      <c r="V85" s="35">
        <v>0.17986855012922831</v>
      </c>
      <c r="W85" s="35">
        <v>5.1379087596514E-3</v>
      </c>
      <c r="X85" s="35">
        <v>1.85291931E-10</v>
      </c>
      <c r="Y85" s="35">
        <v>1.25893134E-10</v>
      </c>
      <c r="Z85" s="35">
        <v>1.2300599600000001E-10</v>
      </c>
      <c r="AA85" s="35">
        <v>1.001371954E-9</v>
      </c>
      <c r="AB85" s="35">
        <v>0.12650596008095799</v>
      </c>
      <c r="AC85" s="36" t="s">
        <v>0</v>
      </c>
      <c r="AD85" s="29">
        <v>0.10483307409265941</v>
      </c>
      <c r="AE85" s="29">
        <v>5.044288606674685E-2</v>
      </c>
      <c r="AF85" s="29">
        <v>1.6337238200000001E-9</v>
      </c>
      <c r="AG85" s="29">
        <v>6.8151468599999999E-10</v>
      </c>
      <c r="AH85" s="29">
        <v>5.9677012300000005E-10</v>
      </c>
      <c r="AI85" s="29">
        <v>7.0954602299999998E-10</v>
      </c>
      <c r="AJ85" s="29">
        <v>5.0804138199999997E-10</v>
      </c>
      <c r="AK85" s="3">
        <f t="shared" si="1"/>
        <v>1.9396264645666086E-2</v>
      </c>
      <c r="AM85" s="14" t="s">
        <v>99</v>
      </c>
      <c r="AO85" s="7">
        <f>(SUM(B94:O102)+SUM(P94:R98))/140</f>
        <v>4.9306218584814744E-2</v>
      </c>
      <c r="AP85" s="2">
        <f>((AK85-AK$11)*100)/AK$11</f>
        <v>-27.481961097205748</v>
      </c>
      <c r="AR85" s="14" t="s">
        <v>99</v>
      </c>
      <c r="AS85" s="2"/>
      <c r="AT85" s="1">
        <f>((AO85-AO$11)*100)/AO$11</f>
        <v>-16.595395495886372</v>
      </c>
      <c r="AU85">
        <f>SUM(AT85:AT88)/4</f>
        <v>-27.199559476358441</v>
      </c>
    </row>
    <row r="86" spans="1:47" x14ac:dyDescent="0.25">
      <c r="A86" s="29">
        <v>3.1395166199999998E-10</v>
      </c>
      <c r="B86" s="30">
        <v>2.3913975200000003E-10</v>
      </c>
      <c r="C86" s="29" t="s">
        <v>0</v>
      </c>
      <c r="D86" s="29" t="s">
        <v>0</v>
      </c>
      <c r="E86" s="34" t="s">
        <v>0</v>
      </c>
      <c r="F86" s="34">
        <v>0.13062030010381531</v>
      </c>
      <c r="G86" s="34">
        <v>5.24950146E-10</v>
      </c>
      <c r="H86" s="34">
        <v>1.8663545000000001E-10</v>
      </c>
      <c r="I86" s="34">
        <v>1.5193028899999999E-10</v>
      </c>
      <c r="J86" s="34">
        <v>1.17031455E-10</v>
      </c>
      <c r="K86" s="34">
        <v>1.0138517600000001E-10</v>
      </c>
      <c r="L86" s="34">
        <v>7.6600357500000002E-11</v>
      </c>
      <c r="M86" s="34">
        <v>6.7079308000000004E-11</v>
      </c>
      <c r="N86" s="34">
        <v>6.3210330999999998E-11</v>
      </c>
      <c r="O86" s="34">
        <v>6.6665210000000002E-11</v>
      </c>
      <c r="P86" s="34">
        <v>7.3171377999999998E-11</v>
      </c>
      <c r="Q86" s="34">
        <v>8.8563670999999995E-11</v>
      </c>
      <c r="R86" s="34">
        <v>1.0696016E-10</v>
      </c>
      <c r="S86" s="35">
        <v>1.074211E-10</v>
      </c>
      <c r="T86" s="35" t="s">
        <v>0</v>
      </c>
      <c r="U86" s="35" t="s">
        <v>0</v>
      </c>
      <c r="V86" s="35">
        <v>0.30073366018308062</v>
      </c>
      <c r="W86" s="35">
        <v>4.241892006578904E-2</v>
      </c>
      <c r="X86" s="35">
        <v>1.7437956E-10</v>
      </c>
      <c r="Y86" s="35">
        <v>1.6814125500000001E-10</v>
      </c>
      <c r="Z86" s="35">
        <v>3.6665786300000002E-10</v>
      </c>
      <c r="AA86" s="35">
        <v>1.6432750561615819E-3</v>
      </c>
      <c r="AB86" s="35">
        <v>0.1507353800915513</v>
      </c>
      <c r="AC86" s="36" t="s">
        <v>0</v>
      </c>
      <c r="AD86" s="29">
        <v>0.1465492101146294</v>
      </c>
      <c r="AE86" s="29">
        <v>8.5273910077735549E-2</v>
      </c>
      <c r="AF86" s="29">
        <v>9.7809803999999992E-10</v>
      </c>
      <c r="AG86" s="29">
        <v>6.2536742600000003E-10</v>
      </c>
      <c r="AH86" s="29">
        <v>5.5115140000000004E-10</v>
      </c>
      <c r="AI86" s="29">
        <v>6.2682379000000004E-10</v>
      </c>
      <c r="AJ86" s="29">
        <v>5.1239919799999997E-10</v>
      </c>
      <c r="AK86" s="3">
        <f t="shared" si="1"/>
        <v>2.8599155399349228E-2</v>
      </c>
      <c r="AM86" s="14" t="s">
        <v>102</v>
      </c>
      <c r="AO86" s="2">
        <f>SUM(E85:R93)/126</f>
        <v>3.2704077262025254E-2</v>
      </c>
      <c r="AP86" s="2">
        <f>((AK86-AK$12)*100)/AK$12</f>
        <v>-24.835583142917951</v>
      </c>
      <c r="AR86" s="14" t="s">
        <v>102</v>
      </c>
      <c r="AS86" s="2"/>
      <c r="AT86" s="1">
        <f>((AO86-AO$12)*100)/AO$12</f>
        <v>-28.69359878130626</v>
      </c>
    </row>
    <row r="87" spans="1:47" x14ac:dyDescent="0.25">
      <c r="A87" s="29">
        <v>4.0524362999999998E-10</v>
      </c>
      <c r="B87" s="30">
        <v>2.2630005999999999E-10</v>
      </c>
      <c r="C87" s="29" t="s">
        <v>0</v>
      </c>
      <c r="D87" s="29" t="s">
        <v>0</v>
      </c>
      <c r="E87" s="34" t="s">
        <v>0</v>
      </c>
      <c r="F87" s="34">
        <v>8.2695745081577635E-2</v>
      </c>
      <c r="G87" s="34">
        <v>2.8365275500000002E-10</v>
      </c>
      <c r="H87" s="34">
        <v>1.2463691799999999E-10</v>
      </c>
      <c r="I87" s="34">
        <v>7.0628560000000002E-11</v>
      </c>
      <c r="J87" s="34">
        <v>6.5583427999999996E-11</v>
      </c>
      <c r="K87" s="34">
        <v>7.3181776500000001E-11</v>
      </c>
      <c r="L87" s="34">
        <v>6.8510523999999997E-11</v>
      </c>
      <c r="M87" s="34">
        <v>6.4763742000000006E-11</v>
      </c>
      <c r="N87" s="34">
        <v>6.7327768400000006E-11</v>
      </c>
      <c r="O87" s="34">
        <v>8.0572060999999994E-11</v>
      </c>
      <c r="P87" s="34">
        <v>9.2134389999999997E-11</v>
      </c>
      <c r="Q87" s="34">
        <v>1.08692766E-10</v>
      </c>
      <c r="R87" s="34">
        <v>1.1948448799999999E-10</v>
      </c>
      <c r="S87" s="35">
        <v>9.0849804000000005E-11</v>
      </c>
      <c r="T87" s="35" t="s">
        <v>0</v>
      </c>
      <c r="U87" s="35" t="s">
        <v>0</v>
      </c>
      <c r="V87" s="35" t="s">
        <v>0</v>
      </c>
      <c r="W87" s="35">
        <v>1.803147162E-9</v>
      </c>
      <c r="X87" s="35">
        <v>2.9420835500000002E-10</v>
      </c>
      <c r="Y87" s="35">
        <v>2.35623814E-10</v>
      </c>
      <c r="Z87" s="35">
        <v>5.0494689E-10</v>
      </c>
      <c r="AA87" s="35">
        <v>3.9303057057065487E-2</v>
      </c>
      <c r="AB87" s="35" t="s">
        <v>0</v>
      </c>
      <c r="AC87" s="36" t="s">
        <v>0</v>
      </c>
      <c r="AD87" s="29">
        <v>0.27577913021747008</v>
      </c>
      <c r="AE87" s="29">
        <v>0.2127750001122698</v>
      </c>
      <c r="AF87" s="29">
        <v>1.7028715799999999E-9</v>
      </c>
      <c r="AG87" s="29">
        <v>7.9705099000000002E-10</v>
      </c>
      <c r="AH87" s="29">
        <v>8.7129497599999997E-10</v>
      </c>
      <c r="AI87" s="29">
        <v>1.02546945E-9</v>
      </c>
      <c r="AJ87" s="29">
        <v>7.8335256200000001E-10</v>
      </c>
      <c r="AK87" s="3">
        <f t="shared" si="1"/>
        <v>2.1805462229568268E-2</v>
      </c>
      <c r="AM87" s="15" t="s">
        <v>105</v>
      </c>
      <c r="AO87" s="2">
        <f>(SUM(S94:AB102)+SUM(P99:R102))/67</f>
        <v>3.8634738686939361E-2</v>
      </c>
      <c r="AP87" s="2">
        <f>((AK87-AK$13)*100)/AK$13</f>
        <v>-24.177342522448324</v>
      </c>
      <c r="AR87" s="15" t="s">
        <v>105</v>
      </c>
      <c r="AS87" s="2"/>
      <c r="AT87" s="1">
        <f>((AO87-AO$13)*100)/AO$13</f>
        <v>-34.640296176989132</v>
      </c>
    </row>
    <row r="88" spans="1:47" x14ac:dyDescent="0.25">
      <c r="A88" s="29">
        <v>5.7933700062236818E-2</v>
      </c>
      <c r="B88" s="30">
        <v>2.5814674999999998E-10</v>
      </c>
      <c r="C88" s="29" t="s">
        <v>0</v>
      </c>
      <c r="D88" s="29" t="s">
        <v>0</v>
      </c>
      <c r="E88" s="34">
        <v>0.11278096010415881</v>
      </c>
      <c r="F88" s="34">
        <v>0.1333819801097092</v>
      </c>
      <c r="G88" s="34">
        <v>4.9930757999999998E-10</v>
      </c>
      <c r="H88" s="34">
        <v>1.19573247E-10</v>
      </c>
      <c r="I88" s="34">
        <v>5.8559805E-11</v>
      </c>
      <c r="J88" s="34">
        <v>5.9848913000000005E-11</v>
      </c>
      <c r="K88" s="34">
        <v>5.3403768000000002E-11</v>
      </c>
      <c r="L88" s="34">
        <v>5.1829906000000001E-11</v>
      </c>
      <c r="M88" s="34">
        <v>6.7198260000000002E-11</v>
      </c>
      <c r="N88" s="34">
        <v>8.1632717000000005E-11</v>
      </c>
      <c r="O88" s="34">
        <v>1.06829144E-10</v>
      </c>
      <c r="P88" s="34">
        <v>1.34867772E-10</v>
      </c>
      <c r="Q88" s="34">
        <v>1.5647753700000001E-10</v>
      </c>
      <c r="R88" s="34">
        <v>3.9765169399999997E-10</v>
      </c>
      <c r="S88" s="35">
        <v>1.2863476299999999E-10</v>
      </c>
      <c r="T88" s="35" t="s">
        <v>0</v>
      </c>
      <c r="U88" s="35" t="s">
        <v>0</v>
      </c>
      <c r="V88" s="35" t="s">
        <v>0</v>
      </c>
      <c r="W88" s="35">
        <v>2.237144374E-9</v>
      </c>
      <c r="X88" s="35">
        <v>6.94639278E-10</v>
      </c>
      <c r="Y88" s="35">
        <v>5.7409074700000003E-10</v>
      </c>
      <c r="Z88" s="35">
        <v>1.013376303E-9</v>
      </c>
      <c r="AA88" s="35">
        <v>0.1642794600830044</v>
      </c>
      <c r="AB88" s="35" t="s">
        <v>0</v>
      </c>
      <c r="AC88" s="36" t="s">
        <v>0</v>
      </c>
      <c r="AD88" s="29" t="s">
        <v>0</v>
      </c>
      <c r="AE88" s="29">
        <v>6.7151840062501342E-2</v>
      </c>
      <c r="AF88" s="29">
        <v>7.1860943551349454E-3</v>
      </c>
      <c r="AG88" s="29">
        <v>1.6692642221293E-4</v>
      </c>
      <c r="AH88" s="29">
        <v>4.5749757058628653E-2</v>
      </c>
      <c r="AI88" s="29">
        <v>7.7699460065485101E-2</v>
      </c>
      <c r="AJ88" s="29">
        <v>8.1549550066809182E-2</v>
      </c>
      <c r="AK88" s="3">
        <f t="shared" si="1"/>
        <v>2.6709990538681925E-2</v>
      </c>
      <c r="AM88" s="15" t="s">
        <v>108</v>
      </c>
      <c r="AO88" s="2">
        <f>SUM(S85:AB93)/54</f>
        <v>7.9090276919055638E-2</v>
      </c>
      <c r="AP88" s="1">
        <f>((AK88-AK$14)*100)/AK$14</f>
        <v>-31.880864041013712</v>
      </c>
      <c r="AR88" s="15" t="s">
        <v>108</v>
      </c>
      <c r="AS88" s="2"/>
      <c r="AT88" s="1">
        <f>((AO88-AO$14)*100)/AO$14</f>
        <v>-28.868947451251994</v>
      </c>
    </row>
    <row r="89" spans="1:47" x14ac:dyDescent="0.25">
      <c r="A89" s="29">
        <v>0.1580042400925275</v>
      </c>
      <c r="B89" s="30">
        <v>7.7447310061878938E-2</v>
      </c>
      <c r="C89" s="29" t="s">
        <v>0</v>
      </c>
      <c r="D89" s="29" t="s">
        <v>0</v>
      </c>
      <c r="E89" s="34">
        <v>0.1480079000999818</v>
      </c>
      <c r="F89" s="34">
        <v>0.10708803007232059</v>
      </c>
      <c r="G89" s="34">
        <v>2.6434156599999998E-10</v>
      </c>
      <c r="H89" s="34">
        <v>7.8193626999999997E-11</v>
      </c>
      <c r="I89" s="34">
        <v>6.1024319999999999E-11</v>
      </c>
      <c r="J89" s="34">
        <v>4.5343439999999997E-11</v>
      </c>
      <c r="K89" s="34">
        <v>4.9697517000000002E-11</v>
      </c>
      <c r="L89" s="34">
        <v>6.2274898000000005E-11</v>
      </c>
      <c r="M89" s="34">
        <v>8.5295729999999996E-11</v>
      </c>
      <c r="N89" s="34">
        <v>1.1423643000000001E-10</v>
      </c>
      <c r="O89" s="34">
        <v>1.5977427199999999E-10</v>
      </c>
      <c r="P89" s="34">
        <v>2.2146319999999999E-10</v>
      </c>
      <c r="Q89" s="34">
        <v>3.2771165499999998E-10</v>
      </c>
      <c r="R89" s="34">
        <v>7.092135483E-9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3.1126166061294279E-2</v>
      </c>
      <c r="X89" s="35">
        <v>1.3332226000000001E-9</v>
      </c>
      <c r="Y89" s="35">
        <v>2.1163978099999998E-9</v>
      </c>
      <c r="Z89" s="35">
        <v>2.4736578058776861E-2</v>
      </c>
      <c r="AA89" s="35">
        <v>0.2487575101206074</v>
      </c>
      <c r="AB89" s="35" t="s">
        <v>0</v>
      </c>
      <c r="AC89" s="36" t="s">
        <v>0</v>
      </c>
      <c r="AD89" s="29" t="s">
        <v>0</v>
      </c>
      <c r="AE89" s="29">
        <v>5.1559795071220237E-2</v>
      </c>
      <c r="AF89" s="29">
        <v>4.5126780061734949E-2</v>
      </c>
      <c r="AG89" s="29">
        <v>6.3184015061502841E-2</v>
      </c>
      <c r="AH89" s="29">
        <v>0.11654117007734489</v>
      </c>
      <c r="AI89" s="29">
        <v>0.1677680600989101</v>
      </c>
      <c r="AJ89" s="29">
        <v>0.20099589011169011</v>
      </c>
      <c r="AK89" s="3">
        <f t="shared" si="1"/>
        <v>5.3346053965218632E-2</v>
      </c>
      <c r="AM89" s="16" t="s">
        <v>117</v>
      </c>
      <c r="AO89" s="7">
        <f>(SUM(AC80:AJ102)+SUM(A80:D93))/173</f>
        <v>0.19331470143418281</v>
      </c>
      <c r="AP89" s="2">
        <f>((AK89-AK$15)*100)/AK$15</f>
        <v>-30.286582818980005</v>
      </c>
      <c r="AR89" s="16" t="s">
        <v>117</v>
      </c>
      <c r="AS89" s="2"/>
      <c r="AT89" s="1">
        <f>((AO89-AO$15)*100)/AO$15</f>
        <v>-8.5433855359758937</v>
      </c>
    </row>
    <row r="90" spans="1:47" x14ac:dyDescent="0.25">
      <c r="A90" s="29">
        <v>0.30418605022881018</v>
      </c>
      <c r="B90" s="30">
        <v>0.16952431009688121</v>
      </c>
      <c r="C90" s="29" t="s">
        <v>0</v>
      </c>
      <c r="D90" s="29" t="s">
        <v>0</v>
      </c>
      <c r="E90" s="34">
        <v>3.6894940054111813E-2</v>
      </c>
      <c r="F90" s="34">
        <v>0.1082388500684171</v>
      </c>
      <c r="G90" s="34">
        <v>2.2888313700000001E-10</v>
      </c>
      <c r="H90" s="34">
        <v>1.2942812000000001E-10</v>
      </c>
      <c r="I90" s="34">
        <v>6.2489893999999999E-11</v>
      </c>
      <c r="J90" s="34">
        <v>4.8623961000000001E-11</v>
      </c>
      <c r="K90" s="34">
        <v>4.3765024999999998E-11</v>
      </c>
      <c r="L90" s="34">
        <v>4.8819213999999998E-11</v>
      </c>
      <c r="M90" s="34">
        <v>7.2171828000000003E-11</v>
      </c>
      <c r="N90" s="34">
        <v>1.5675297E-10</v>
      </c>
      <c r="O90" s="34">
        <v>2.6348774999999999E-10</v>
      </c>
      <c r="P90" s="34">
        <v>5.0885301999999997E-10</v>
      </c>
      <c r="Q90" s="34">
        <v>2.04698043856E-7</v>
      </c>
      <c r="R90" s="34">
        <v>0.16035537011133449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1.1431314493912999E-4</v>
      </c>
      <c r="X90" s="35">
        <v>1.2204167621400001E-7</v>
      </c>
      <c r="Y90" s="35">
        <v>6.2069410067125477E-2</v>
      </c>
      <c r="Z90" s="35">
        <v>9.6135244070575693E-2</v>
      </c>
      <c r="AA90" s="35">
        <v>0.25077710012941451</v>
      </c>
      <c r="AB90" s="35" t="s">
        <v>0</v>
      </c>
      <c r="AC90" s="36" t="s">
        <v>0</v>
      </c>
      <c r="AD90" s="29" t="s">
        <v>0</v>
      </c>
      <c r="AE90" s="29">
        <v>2.432873373E-9</v>
      </c>
      <c r="AF90" s="29">
        <v>1.1863249050806299E-2</v>
      </c>
      <c r="AG90" s="29">
        <v>8.4597170062057567E-2</v>
      </c>
      <c r="AH90" s="29">
        <v>0.2027325501026776</v>
      </c>
      <c r="AI90" s="29">
        <v>0.24081820012962371</v>
      </c>
      <c r="AJ90" s="29">
        <v>0.27731720017048428</v>
      </c>
      <c r="AK90" s="3">
        <f t="shared" si="1"/>
        <v>7.4282381045301021E-2</v>
      </c>
      <c r="AM90" t="s">
        <v>118</v>
      </c>
      <c r="AO90" s="2">
        <f>((SUM(A76:Z109)+SUM(AA76:AJ102))/895)</f>
        <v>0.11702704084485827</v>
      </c>
      <c r="AP90" s="2">
        <f>((AK90-AK$16)*100)/AK$16</f>
        <v>-29.29038359861266</v>
      </c>
      <c r="AR90" t="s">
        <v>118</v>
      </c>
      <c r="AT90" s="1">
        <f>((AO90-AO$16)*100)/AO$16</f>
        <v>-11.014703367340816</v>
      </c>
    </row>
    <row r="91" spans="1:47" x14ac:dyDescent="0.25">
      <c r="A91" s="29">
        <v>0.51572609000000003</v>
      </c>
      <c r="B91" s="30">
        <v>0.32488072034789067</v>
      </c>
      <c r="C91" s="29">
        <v>2.4196242300000002E-10</v>
      </c>
      <c r="D91" s="29">
        <v>5.2208694999999996E-10</v>
      </c>
      <c r="E91" s="34">
        <v>4.9242597055500111E-2</v>
      </c>
      <c r="F91" s="34">
        <v>0.1005238740656641</v>
      </c>
      <c r="G91" s="34">
        <v>4.1462769500000001E-10</v>
      </c>
      <c r="H91" s="34">
        <v>2.3486350999999997E-10</v>
      </c>
      <c r="I91" s="34">
        <v>8.2792498999999994E-11</v>
      </c>
      <c r="J91" s="34">
        <v>7.4821791E-11</v>
      </c>
      <c r="K91" s="34">
        <v>5.9282552000000001E-11</v>
      </c>
      <c r="L91" s="34">
        <v>6.6011489E-11</v>
      </c>
      <c r="M91" s="34">
        <v>1.0432361300000001E-10</v>
      </c>
      <c r="N91" s="34">
        <v>2.1275699E-10</v>
      </c>
      <c r="O91" s="34">
        <v>5.7938700056289642E-2</v>
      </c>
      <c r="P91" s="34">
        <v>0.1622575800809454</v>
      </c>
      <c r="Q91" s="34">
        <v>0.17131224008610851</v>
      </c>
      <c r="R91" s="34">
        <v>0.25235945015142591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3.2544576699999999E-10</v>
      </c>
      <c r="X91" s="35">
        <v>2.349138805266128E-2</v>
      </c>
      <c r="Y91" s="35">
        <v>0.26340362013050839</v>
      </c>
      <c r="Z91" s="35">
        <v>0.31281674018298739</v>
      </c>
      <c r="AA91" s="35">
        <v>0.27741280015195507</v>
      </c>
      <c r="AB91" s="35" t="s">
        <v>0</v>
      </c>
      <c r="AC91" s="36" t="s">
        <v>0</v>
      </c>
      <c r="AD91" s="29" t="s">
        <v>0</v>
      </c>
      <c r="AE91" s="29">
        <v>6.3250986700000003E-10</v>
      </c>
      <c r="AF91" s="29">
        <v>0.14489616007645781</v>
      </c>
      <c r="AG91" s="29">
        <v>0.16270736008443301</v>
      </c>
      <c r="AH91" s="29">
        <v>0.2300296701215786</v>
      </c>
      <c r="AI91" s="29">
        <v>0.26265606015202581</v>
      </c>
      <c r="AJ91" s="29">
        <v>0.33430615034757533</v>
      </c>
      <c r="AK91" s="3">
        <f t="shared" si="1"/>
        <v>0.12572280014191353</v>
      </c>
      <c r="AM91" t="s">
        <v>119</v>
      </c>
      <c r="AP91" s="2">
        <f>((AK91-AK$17)*100)/AK$17</f>
        <v>-20.87292482552542</v>
      </c>
      <c r="AR91" t="s">
        <v>119</v>
      </c>
      <c r="AT91" s="1" t="e">
        <f>((AO91-AO$17)*100)/AO$17</f>
        <v>#DIV/0!</v>
      </c>
    </row>
    <row r="92" spans="1:47" x14ac:dyDescent="0.25">
      <c r="A92" s="29">
        <v>0.46102087000000003</v>
      </c>
      <c r="B92" s="30">
        <v>0.20840465011317891</v>
      </c>
      <c r="C92" s="29">
        <v>2.2746950000000001E-10</v>
      </c>
      <c r="D92" s="29">
        <v>3.3544003599999998E-10</v>
      </c>
      <c r="E92" s="34">
        <v>2.57754087E-10</v>
      </c>
      <c r="F92" s="34">
        <v>3.5475872052634139E-2</v>
      </c>
      <c r="G92" s="34">
        <v>5.8227148056265707E-2</v>
      </c>
      <c r="H92" s="34">
        <v>2.3049538E-10</v>
      </c>
      <c r="I92" s="34">
        <v>1.6211992500000001E-10</v>
      </c>
      <c r="J92" s="34">
        <v>1.64910883E-10</v>
      </c>
      <c r="K92" s="34">
        <v>1.78041337E-10</v>
      </c>
      <c r="L92" s="34">
        <v>1.92782825E-10</v>
      </c>
      <c r="M92" s="34">
        <v>3.4883458199999999E-10</v>
      </c>
      <c r="N92" s="34">
        <v>0.1092581900649468</v>
      </c>
      <c r="O92" s="34">
        <v>0.18789840008877071</v>
      </c>
      <c r="P92" s="34">
        <v>0.2479394401198666</v>
      </c>
      <c r="Q92" s="34">
        <v>0.29252270016276538</v>
      </c>
      <c r="R92" s="34">
        <v>0.22467901011864949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5.1711707887040401E-4</v>
      </c>
      <c r="X92" s="35">
        <v>0.15633364007774991</v>
      </c>
      <c r="Y92" s="35">
        <v>0.27335578013695289</v>
      </c>
      <c r="Z92" s="35">
        <v>0.36842540659086997</v>
      </c>
      <c r="AA92" s="35">
        <v>0.36674807749999999</v>
      </c>
      <c r="AB92" s="35" t="s">
        <v>0</v>
      </c>
      <c r="AC92" s="36" t="s">
        <v>0</v>
      </c>
      <c r="AD92" s="29" t="s">
        <v>0</v>
      </c>
      <c r="AE92" s="29">
        <v>4.0639654000000001E-10</v>
      </c>
      <c r="AF92" s="29">
        <v>0.168559010086375</v>
      </c>
      <c r="AG92" s="29">
        <v>0.26510933016152588</v>
      </c>
      <c r="AH92" s="29">
        <v>0.3220373403049403</v>
      </c>
      <c r="AI92" s="29">
        <v>0.33759339202999999</v>
      </c>
      <c r="AJ92" s="29">
        <v>0.38300007400000002</v>
      </c>
      <c r="AK92" s="3">
        <f t="shared" si="1"/>
        <v>0.15403811900857267</v>
      </c>
      <c r="AM92" t="s">
        <v>120</v>
      </c>
      <c r="AP92" s="2">
        <f>((AK92-AK$18)*100)/AK$18</f>
        <v>-18.997628238437237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0</v>
      </c>
      <c r="B93" s="30" t="s">
        <v>0</v>
      </c>
      <c r="C93" s="29">
        <v>1.8868873E-10</v>
      </c>
      <c r="D93" s="29">
        <v>0.14398004008327239</v>
      </c>
      <c r="E93" s="34">
        <v>0.25417170017651097</v>
      </c>
      <c r="F93" s="34">
        <v>9.4672270064857095E-2</v>
      </c>
      <c r="G93" s="34">
        <v>3.6815264300000002E-10</v>
      </c>
      <c r="H93" s="34">
        <v>1.5055034700000001E-10</v>
      </c>
      <c r="I93" s="34">
        <v>1.2610989600000001E-10</v>
      </c>
      <c r="J93" s="34">
        <v>1.25776623E-10</v>
      </c>
      <c r="K93" s="34">
        <v>1.2999722399999999E-10</v>
      </c>
      <c r="L93" s="34">
        <v>1.3414947100000001E-10</v>
      </c>
      <c r="M93" s="34">
        <v>1.65971435E-10</v>
      </c>
      <c r="N93" s="34">
        <v>2.2056012E-10</v>
      </c>
      <c r="O93" s="34">
        <v>1.0040955756701E-4</v>
      </c>
      <c r="P93" s="34">
        <v>0.1505347000770445</v>
      </c>
      <c r="Q93" s="34">
        <v>0.25726178013468343</v>
      </c>
      <c r="R93" s="34">
        <v>0.27917382016086739</v>
      </c>
      <c r="S93" s="35" t="s">
        <v>0</v>
      </c>
      <c r="T93" s="35" t="s">
        <v>0</v>
      </c>
      <c r="U93" s="35" t="s">
        <v>0</v>
      </c>
      <c r="V93" s="35">
        <v>1.5516425899999999E-10</v>
      </c>
      <c r="W93" s="35">
        <v>1.60274002E-10</v>
      </c>
      <c r="X93" s="35">
        <v>1.6983106399999999E-10</v>
      </c>
      <c r="Y93" s="35">
        <v>6.633923349093E-6</v>
      </c>
      <c r="Z93" s="35">
        <v>0.16930322008395329</v>
      </c>
      <c r="AA93" s="35">
        <v>0.33471790026937848</v>
      </c>
      <c r="AB93" s="35" t="s">
        <v>0</v>
      </c>
      <c r="AC93" s="36" t="s">
        <v>0</v>
      </c>
      <c r="AD93" s="29" t="s">
        <v>0</v>
      </c>
      <c r="AE93" s="29">
        <v>8.0029910060258169E-2</v>
      </c>
      <c r="AF93" s="29">
        <v>0.1648418500865598</v>
      </c>
      <c r="AG93" s="29">
        <v>0.44406261000000002</v>
      </c>
      <c r="AH93" s="29">
        <v>0.28847520020949002</v>
      </c>
      <c r="AI93" s="29">
        <v>0.31455618028414423</v>
      </c>
      <c r="AJ93" s="29">
        <v>0.48643769999999997</v>
      </c>
      <c r="AK93" s="3">
        <f t="shared" si="1"/>
        <v>0.12365449740239863</v>
      </c>
      <c r="AM93" t="s">
        <v>121</v>
      </c>
      <c r="AO93" s="2">
        <f>SUM(U108:W109)/6</f>
        <v>0.12748248264352022</v>
      </c>
      <c r="AP93" s="2">
        <f>((AK93-AK$19)*100)/AK$19</f>
        <v>-16.274833680856965</v>
      </c>
      <c r="AR93" t="s">
        <v>124</v>
      </c>
      <c r="AT93" s="1">
        <f>((AO93-AO$19)*100)/AO$19</f>
        <v>38.257634372806621</v>
      </c>
    </row>
    <row r="94" spans="1:47" x14ac:dyDescent="0.25">
      <c r="A94" t="s">
        <v>0</v>
      </c>
      <c r="B94" s="37" t="s">
        <v>0</v>
      </c>
      <c r="C94" s="34">
        <v>9.5432736064962206E-2</v>
      </c>
      <c r="D94" s="34">
        <v>0.16786064009706739</v>
      </c>
      <c r="E94" s="34">
        <v>0.15103820008709831</v>
      </c>
      <c r="F94" s="34">
        <v>9.8980977820000007E-9</v>
      </c>
      <c r="G94" s="34">
        <v>2.1025672599999999E-10</v>
      </c>
      <c r="H94" s="34">
        <v>1.6042052399999999E-10</v>
      </c>
      <c r="I94" s="34">
        <v>1.7587769399999999E-10</v>
      </c>
      <c r="J94" s="34">
        <v>2.0102545300000001E-10</v>
      </c>
      <c r="K94" s="34">
        <v>1.83130227E-10</v>
      </c>
      <c r="L94" s="34">
        <v>1.6910843000000001E-10</v>
      </c>
      <c r="M94" s="34">
        <v>1.8519630999999999E-10</v>
      </c>
      <c r="N94" s="34">
        <v>2.3589238E-10</v>
      </c>
      <c r="O94" s="34">
        <v>4.0493900488358242E-3</v>
      </c>
      <c r="P94" s="34">
        <v>0.15959546008051859</v>
      </c>
      <c r="Q94" s="34">
        <v>0.22992466011599999</v>
      </c>
      <c r="R94" s="34">
        <v>0.22918902011712319</v>
      </c>
      <c r="S94" s="35" t="s">
        <v>0</v>
      </c>
      <c r="T94" s="35" t="s">
        <v>0</v>
      </c>
      <c r="U94" s="35" t="s">
        <v>0</v>
      </c>
      <c r="V94" s="35">
        <v>0.120556600068536</v>
      </c>
      <c r="W94" s="35">
        <v>2.00211998E-10</v>
      </c>
      <c r="X94" s="35">
        <v>2.2174344999999999E-10</v>
      </c>
      <c r="Y94" s="35">
        <v>5.7902739844470004E-6</v>
      </c>
      <c r="Z94" s="35">
        <v>0.16703450008426751</v>
      </c>
      <c r="AA94" s="35">
        <v>0.37434020400000001</v>
      </c>
      <c r="AB94" s="35" t="s">
        <v>0</v>
      </c>
      <c r="AC94" s="36" t="s">
        <v>0</v>
      </c>
      <c r="AD94" s="29" t="s">
        <v>0</v>
      </c>
      <c r="AE94" s="29">
        <v>0.32966897044151688</v>
      </c>
      <c r="AF94" s="29">
        <v>0.26751873016465078</v>
      </c>
      <c r="AG94" s="29">
        <v>0.21397606012038761</v>
      </c>
      <c r="AH94" s="29">
        <v>9.1852790063464529E-2</v>
      </c>
      <c r="AI94" s="29">
        <v>6.4184700057650534E-2</v>
      </c>
      <c r="AJ94" s="29">
        <v>0.28828064022387972</v>
      </c>
      <c r="AK94" s="3">
        <f t="shared" si="1"/>
        <v>0.10551818228396088</v>
      </c>
      <c r="AP94" s="2">
        <f>((AK94-AK$20)*100)/AK$20</f>
        <v>-15.424154975857283</v>
      </c>
    </row>
    <row r="95" spans="1:47" x14ac:dyDescent="0.25">
      <c r="A95" t="s">
        <v>0</v>
      </c>
      <c r="B95" s="37">
        <v>0.10677352006908521</v>
      </c>
      <c r="C95" s="34">
        <v>2.5134571999999998E-10</v>
      </c>
      <c r="D95" s="34">
        <v>6.518301005815634E-2</v>
      </c>
      <c r="E95" s="34">
        <v>2.0825599000000001E-10</v>
      </c>
      <c r="F95" s="34">
        <v>1.85381812E-10</v>
      </c>
      <c r="G95" s="34">
        <v>2.2209090000000001E-10</v>
      </c>
      <c r="H95" s="34">
        <v>3.1194223000000002E-10</v>
      </c>
      <c r="I95" s="34">
        <v>0.1038768600647666</v>
      </c>
      <c r="J95" s="34">
        <v>0.18097080008930741</v>
      </c>
      <c r="K95" s="34">
        <v>0.2053732300995392</v>
      </c>
      <c r="L95" s="34">
        <v>0.22817263011113961</v>
      </c>
      <c r="M95" s="34">
        <v>0.22136173010698451</v>
      </c>
      <c r="N95" s="34">
        <v>0.20501007009869041</v>
      </c>
      <c r="O95" s="34">
        <v>0.18366557008968429</v>
      </c>
      <c r="P95" s="34">
        <v>0.2058716701016074</v>
      </c>
      <c r="Q95" s="34">
        <v>0.21456699010871441</v>
      </c>
      <c r="R95" s="34">
        <v>0.23253053012147951</v>
      </c>
      <c r="S95" s="35" t="s">
        <v>0</v>
      </c>
      <c r="T95" s="35" t="s">
        <v>0</v>
      </c>
      <c r="U95" s="35">
        <v>2.20084323E-10</v>
      </c>
      <c r="V95" s="35">
        <v>5.8496340055802808E-2</v>
      </c>
      <c r="W95" s="35">
        <v>0.1620779500810248</v>
      </c>
      <c r="X95" s="35">
        <v>0.18871997009231131</v>
      </c>
      <c r="Y95" s="35">
        <v>0.1642735500829989</v>
      </c>
      <c r="Z95" s="35">
        <v>3.1165084054341461E-2</v>
      </c>
      <c r="AA95" s="35">
        <v>0.1496146000955996</v>
      </c>
      <c r="AB95" s="35" t="s">
        <v>0</v>
      </c>
      <c r="AC95" s="36" t="s">
        <v>0</v>
      </c>
      <c r="AD95" s="29" t="s">
        <v>0</v>
      </c>
      <c r="AE95" s="29">
        <v>0.1421239101297079</v>
      </c>
      <c r="AF95" s="29">
        <v>0.19561470010292831</v>
      </c>
      <c r="AG95" s="29">
        <v>5.9191667056834263E-2</v>
      </c>
      <c r="AH95" s="29">
        <v>2.8098091053599689E-2</v>
      </c>
      <c r="AI95" s="29">
        <v>4.0853184056109403E-2</v>
      </c>
      <c r="AJ95" s="29">
        <v>0.43076676000000003</v>
      </c>
      <c r="AK95" s="3">
        <f t="shared" si="1"/>
        <v>0.12681174731265049</v>
      </c>
      <c r="AP95" s="2">
        <f>((AK95-AK$21)*100)/AK$21</f>
        <v>-19.174851246047311</v>
      </c>
    </row>
    <row r="96" spans="1:47" x14ac:dyDescent="0.25">
      <c r="A96" t="s">
        <v>0</v>
      </c>
      <c r="B96" s="37">
        <v>2.4581393999999998E-10</v>
      </c>
      <c r="C96" s="34">
        <v>8.6235360000000001E-11</v>
      </c>
      <c r="D96" s="34">
        <v>8.2040735999999994E-11</v>
      </c>
      <c r="E96" s="34">
        <v>6.1552204000000003E-11</v>
      </c>
      <c r="F96" s="34">
        <v>8.5670280000000006E-11</v>
      </c>
      <c r="G96" s="34">
        <v>1.19743437E-10</v>
      </c>
      <c r="H96" s="34">
        <v>1.65813584E-10</v>
      </c>
      <c r="I96" s="34">
        <v>3.0700836999999998E-10</v>
      </c>
      <c r="J96" s="34">
        <v>6.2628620056364229E-2</v>
      </c>
      <c r="K96" s="34">
        <v>0.14912810007552371</v>
      </c>
      <c r="L96" s="34">
        <v>0.1838989300874472</v>
      </c>
      <c r="M96" s="34">
        <v>0.21074260009955639</v>
      </c>
      <c r="N96" s="34">
        <v>0.21271557010168551</v>
      </c>
      <c r="O96" s="34">
        <v>0.23817547011900339</v>
      </c>
      <c r="P96" s="34">
        <v>0.26689097014744789</v>
      </c>
      <c r="Q96" s="34">
        <v>0.53475826000000004</v>
      </c>
      <c r="R96" s="34">
        <v>0.48186319999999999</v>
      </c>
      <c r="S96" s="35" t="s">
        <v>0</v>
      </c>
      <c r="T96" s="35" t="s">
        <v>0</v>
      </c>
      <c r="U96" s="35">
        <v>3.0331703600000001E-10</v>
      </c>
      <c r="V96" s="35">
        <v>5.4241303055180858E-2</v>
      </c>
      <c r="W96" s="35">
        <v>9.9674377537090005E-5</v>
      </c>
      <c r="X96" s="35">
        <v>6.5940134056973992E-2</v>
      </c>
      <c r="Y96" s="35">
        <v>0.2534551601302294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0.26402915019575107</v>
      </c>
      <c r="AG96" s="29">
        <v>1.025142945E-9</v>
      </c>
      <c r="AH96" s="29">
        <v>0.20926937023397321</v>
      </c>
      <c r="AI96" s="29">
        <v>0.21016261033834849</v>
      </c>
      <c r="AJ96" s="29">
        <v>0.1774947201028941</v>
      </c>
      <c r="AK96" s="3">
        <f t="shared" si="1"/>
        <v>0.1324256979874168</v>
      </c>
      <c r="AP96" s="2">
        <f>((AK96-AK$22)*100)/AK$22</f>
        <v>-21.388023906388685</v>
      </c>
    </row>
    <row r="97" spans="1:45" x14ac:dyDescent="0.25">
      <c r="A97" t="s">
        <v>0</v>
      </c>
      <c r="B97" s="37">
        <v>1.6557959200000001E-10</v>
      </c>
      <c r="C97" s="34">
        <v>5.5801887499999998E-11</v>
      </c>
      <c r="D97" s="34">
        <v>6.8015175999999995E-11</v>
      </c>
      <c r="E97" s="34">
        <v>4.64151414E-11</v>
      </c>
      <c r="F97" s="34">
        <v>5.4836383000000001E-11</v>
      </c>
      <c r="G97" s="34">
        <v>7.5727238999999996E-11</v>
      </c>
      <c r="H97" s="34">
        <v>7.7185367000000001E-11</v>
      </c>
      <c r="I97" s="34">
        <v>9.2553949999999999E-11</v>
      </c>
      <c r="J97" s="34">
        <v>1.12604254E-10</v>
      </c>
      <c r="K97" s="34">
        <v>1.6233798199999999E-10</v>
      </c>
      <c r="L97" s="34">
        <v>1.7444758700000001E-10</v>
      </c>
      <c r="M97" s="34">
        <v>2.5681114699999999E-10</v>
      </c>
      <c r="N97" s="34">
        <v>1.017510205024369E-2</v>
      </c>
      <c r="O97" s="34">
        <v>1.6260239152999999E-8</v>
      </c>
      <c r="P97" s="34">
        <v>9.8996740064453956E-2</v>
      </c>
      <c r="Q97" s="34">
        <v>0.26482934014361292</v>
      </c>
      <c r="R97" s="34">
        <v>0.25227090018206688</v>
      </c>
      <c r="S97" s="35" t="s">
        <v>0</v>
      </c>
      <c r="T97" s="35">
        <v>0.14383323007596649</v>
      </c>
      <c r="U97" s="35">
        <v>2.8950330999999999E-10</v>
      </c>
      <c r="V97" s="35">
        <v>1.7538974000000001E-10</v>
      </c>
      <c r="W97" s="35">
        <v>2.0047005999999999E-10</v>
      </c>
      <c r="X97" s="35">
        <v>1.72433337E-10</v>
      </c>
      <c r="Y97" s="35">
        <v>1.0651602999999999E-10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0.29887300082520779</v>
      </c>
      <c r="AG97" s="29">
        <v>0.1545686101679401</v>
      </c>
      <c r="AH97" s="29">
        <v>0.1749152201328128</v>
      </c>
      <c r="AI97" s="29">
        <v>0.26889980024610732</v>
      </c>
      <c r="AJ97" s="29">
        <v>0.183058560141447</v>
      </c>
      <c r="AK97" s="3">
        <f t="shared" si="1"/>
        <v>6.6086447234883078E-2</v>
      </c>
      <c r="AP97" s="2">
        <f>((AK97-AK$23)*100)/AK$23</f>
        <v>-19.912755799660818</v>
      </c>
      <c r="AS97" t="s">
        <v>127</v>
      </c>
    </row>
    <row r="98" spans="1:45" x14ac:dyDescent="0.25">
      <c r="A98" t="s">
        <v>0</v>
      </c>
      <c r="B98" s="37">
        <v>3.5492930000000002E-10</v>
      </c>
      <c r="C98" s="34">
        <v>6.6775307E-11</v>
      </c>
      <c r="D98" s="34">
        <v>5.6552917999999999E-11</v>
      </c>
      <c r="E98" s="34">
        <v>4.1291136999999998E-11</v>
      </c>
      <c r="F98" s="34">
        <v>4.5620942000000001E-11</v>
      </c>
      <c r="G98" s="34">
        <v>6.1833851999999995E-11</v>
      </c>
      <c r="H98" s="34">
        <v>8.6397376000000004E-11</v>
      </c>
      <c r="I98" s="34">
        <v>1.1190479E-10</v>
      </c>
      <c r="J98" s="34">
        <v>1.3346167600000001E-10</v>
      </c>
      <c r="K98" s="34">
        <v>1.5179533100000001E-10</v>
      </c>
      <c r="L98" s="34">
        <v>1.7729965899999999E-10</v>
      </c>
      <c r="M98" s="34">
        <v>2.4286933000000002E-10</v>
      </c>
      <c r="N98" s="34">
        <v>2.1617359000000001E-10</v>
      </c>
      <c r="O98" s="34">
        <v>2.1522336000000001E-10</v>
      </c>
      <c r="P98" s="34">
        <v>0.16098471008411919</v>
      </c>
      <c r="Q98" s="34">
        <v>0.26363093029143519</v>
      </c>
      <c r="R98" s="34" t="s">
        <v>0</v>
      </c>
      <c r="S98" s="35">
        <v>6.768280005854023E-2</v>
      </c>
      <c r="T98" s="35">
        <v>2.3175568700000001E-10</v>
      </c>
      <c r="U98" s="35">
        <v>1.0280845600000001E-10</v>
      </c>
      <c r="V98" s="35">
        <v>1.1715282400000001E-10</v>
      </c>
      <c r="W98" s="35">
        <v>1.1920553000000001E-10</v>
      </c>
      <c r="X98" s="35">
        <v>1.13700034E-10</v>
      </c>
      <c r="Y98" s="35">
        <v>7.8850598000000001E-11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0.29052046066338999</v>
      </c>
      <c r="AG98" s="29">
        <v>0.15780729016030259</v>
      </c>
      <c r="AH98" s="29">
        <v>0.3464785805103433</v>
      </c>
      <c r="AI98" s="29">
        <v>0.29483400099269502</v>
      </c>
      <c r="AJ98" s="29">
        <v>0.28287366088837929</v>
      </c>
      <c r="AK98" s="3">
        <f t="shared" si="1"/>
        <v>6.6600444156243083E-2</v>
      </c>
      <c r="AP98" s="2">
        <f>((AK98-AK$24)*100)/AK$24</f>
        <v>-15.331384524915944</v>
      </c>
    </row>
    <row r="99" spans="1:45" x14ac:dyDescent="0.25">
      <c r="A99" t="s">
        <v>0</v>
      </c>
      <c r="B99" s="37">
        <v>3.754372006310995E-2</v>
      </c>
      <c r="C99" s="34">
        <v>4.7782441700000002E-10</v>
      </c>
      <c r="D99" s="34">
        <v>8.9416598999999995E-11</v>
      </c>
      <c r="E99" s="34">
        <v>5.2072765000000001E-11</v>
      </c>
      <c r="F99" s="34">
        <v>5.6254997000000002E-11</v>
      </c>
      <c r="G99" s="34">
        <v>6.6865537999999994E-11</v>
      </c>
      <c r="H99" s="34">
        <v>8.1287414999999999E-11</v>
      </c>
      <c r="I99" s="34">
        <v>9.8964328000000004E-11</v>
      </c>
      <c r="J99" s="34">
        <v>1.0126125399999999E-10</v>
      </c>
      <c r="K99" s="34">
        <v>1.02383257E-10</v>
      </c>
      <c r="L99" s="34">
        <v>1.16413789E-10</v>
      </c>
      <c r="M99" s="34">
        <v>1.48404317E-10</v>
      </c>
      <c r="N99" s="34">
        <v>1.7650007299999999E-10</v>
      </c>
      <c r="O99" s="34">
        <v>2.0824148300000001E-10</v>
      </c>
      <c r="P99" s="38">
        <v>5.9009670061780213E-2</v>
      </c>
      <c r="Q99" s="38" t="s">
        <v>0</v>
      </c>
      <c r="R99" s="38">
        <v>0.1645832401124839</v>
      </c>
      <c r="S99" s="35">
        <v>2.6853805500000001E-10</v>
      </c>
      <c r="T99" s="35">
        <v>1.53267682E-10</v>
      </c>
      <c r="U99" s="35">
        <v>1.0205960899999999E-10</v>
      </c>
      <c r="V99" s="35">
        <v>1.04179134E-10</v>
      </c>
      <c r="W99" s="35">
        <v>1.1162113399999999E-10</v>
      </c>
      <c r="X99" s="35">
        <v>1.01037228E-10</v>
      </c>
      <c r="Y99" s="35">
        <v>1.13789397E-10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0.28130698071524068</v>
      </c>
      <c r="AG99" s="29">
        <v>0.16432081017154851</v>
      </c>
      <c r="AH99" s="29" t="s">
        <v>0</v>
      </c>
      <c r="AI99" s="29">
        <v>0.29102784091874068</v>
      </c>
      <c r="AJ99" s="29">
        <v>0.32459852080593832</v>
      </c>
      <c r="AK99" s="3">
        <f t="shared" si="1"/>
        <v>4.8977436502934249E-2</v>
      </c>
      <c r="AP99" s="2">
        <f>((AK99-AK$25)*100)/AK$25</f>
        <v>-12.440246666638245</v>
      </c>
    </row>
    <row r="100" spans="1:45" x14ac:dyDescent="0.25">
      <c r="A100" t="s">
        <v>0</v>
      </c>
      <c r="B100" s="37">
        <v>5.2154843072141348E-2</v>
      </c>
      <c r="C100" s="34">
        <v>2.30877141E-9</v>
      </c>
      <c r="D100" s="34">
        <v>1.33330912E-10</v>
      </c>
      <c r="E100" s="34">
        <v>6.0177747999999998E-11</v>
      </c>
      <c r="F100" s="34">
        <v>5.4450414000000003E-11</v>
      </c>
      <c r="G100" s="34">
        <v>6.5403472999999997E-11</v>
      </c>
      <c r="H100" s="34">
        <v>7.4670627400000006E-11</v>
      </c>
      <c r="I100" s="34">
        <v>8.9531146000000002E-11</v>
      </c>
      <c r="J100" s="34">
        <v>8.4641226000000001E-11</v>
      </c>
      <c r="K100" s="34">
        <v>8.4749660999999996E-11</v>
      </c>
      <c r="L100" s="34">
        <v>9.7325636999999997E-11</v>
      </c>
      <c r="M100" s="34">
        <v>1.06220866E-10</v>
      </c>
      <c r="N100" s="34">
        <v>9.3479037000000003E-11</v>
      </c>
      <c r="O100" s="34">
        <v>1.3503927000000001E-10</v>
      </c>
      <c r="P100" s="38" t="s">
        <v>0</v>
      </c>
      <c r="Q100" s="38">
        <v>7.9886675078774019E-2</v>
      </c>
      <c r="R100" s="38">
        <v>7.1985790076972422E-2</v>
      </c>
      <c r="S100" s="35">
        <v>4.4785605160000004E-9</v>
      </c>
      <c r="T100" s="35">
        <v>2.14912796E-10</v>
      </c>
      <c r="U100" s="35">
        <v>9.9453119999999995E-11</v>
      </c>
      <c r="V100" s="35">
        <v>1.0053579E-10</v>
      </c>
      <c r="W100" s="35">
        <v>1.1723759200000001E-10</v>
      </c>
      <c r="X100" s="35">
        <v>1.11331391E-10</v>
      </c>
      <c r="Y100" s="35">
        <v>1.86983748E-10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0.48829805999999998</v>
      </c>
      <c r="AG100" s="29">
        <v>0.22083522028220759</v>
      </c>
      <c r="AH100" s="29" t="s">
        <v>0</v>
      </c>
      <c r="AI100" s="29" t="s">
        <v>0</v>
      </c>
      <c r="AJ100" s="29" t="s">
        <v>0</v>
      </c>
      <c r="AK100" s="3">
        <f t="shared" si="1"/>
        <v>3.6526423888276073E-2</v>
      </c>
      <c r="AP100" s="2">
        <f>((AK100-AK$26)*100)/AK$26</f>
        <v>-14.869706157543456</v>
      </c>
    </row>
    <row r="101" spans="1:45" x14ac:dyDescent="0.25">
      <c r="A101" t="s">
        <v>0</v>
      </c>
      <c r="B101" s="37" t="s">
        <v>0</v>
      </c>
      <c r="C101" s="34">
        <v>6.2278808540000003E-9</v>
      </c>
      <c r="D101" s="34">
        <v>1.71467945E-10</v>
      </c>
      <c r="E101" s="34">
        <v>5.9644445999999995E-11</v>
      </c>
      <c r="F101" s="34">
        <v>5.4240687400000001E-11</v>
      </c>
      <c r="G101" s="34">
        <v>7.5872429000000005E-11</v>
      </c>
      <c r="H101" s="34">
        <v>8.8982705000000003E-11</v>
      </c>
      <c r="I101" s="34">
        <v>1.01164226E-10</v>
      </c>
      <c r="J101" s="34">
        <v>1.00575714E-10</v>
      </c>
      <c r="K101" s="34">
        <v>9.3715866000000005E-11</v>
      </c>
      <c r="L101" s="34">
        <v>1.0545189E-10</v>
      </c>
      <c r="M101" s="34">
        <v>9.2972029999999999E-11</v>
      </c>
      <c r="N101" s="34">
        <v>7.5121505000000004E-11</v>
      </c>
      <c r="O101" s="34">
        <v>1.3150760699999999E-10</v>
      </c>
      <c r="P101" s="38" t="s">
        <v>0</v>
      </c>
      <c r="Q101" s="38">
        <v>6.961793507697743E-2</v>
      </c>
      <c r="R101" s="38">
        <v>3.6104675065835728E-2</v>
      </c>
      <c r="S101" s="35">
        <v>4.0159929540000002E-9</v>
      </c>
      <c r="T101" s="35">
        <v>2.03935286E-10</v>
      </c>
      <c r="U101" s="35">
        <v>1.09094238E-10</v>
      </c>
      <c r="V101" s="35">
        <v>1.3436262599999999E-10</v>
      </c>
      <c r="W101" s="35">
        <v>1.7374730799999999E-10</v>
      </c>
      <c r="X101" s="35">
        <v>1.64566333E-10</v>
      </c>
      <c r="Y101" s="35">
        <v>5.0329652700000003E-10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0.26026443012650652</v>
      </c>
      <c r="AG101" s="29">
        <v>0.29237650049789132</v>
      </c>
      <c r="AH101" s="29" t="s">
        <v>0</v>
      </c>
      <c r="AI101" s="29" t="s">
        <v>0</v>
      </c>
      <c r="AJ101" s="29" t="s">
        <v>0</v>
      </c>
      <c r="AK101" s="3">
        <f t="shared" si="1"/>
        <v>2.7431814727116838E-2</v>
      </c>
      <c r="AP101" s="2">
        <f>((AK101-AK$27)*100)/AK$27</f>
        <v>-14.743475619527846</v>
      </c>
    </row>
    <row r="102" spans="1:45" x14ac:dyDescent="0.25">
      <c r="A102" t="s">
        <v>0</v>
      </c>
      <c r="B102" s="37" t="s">
        <v>0</v>
      </c>
      <c r="C102" s="34">
        <v>0.23103583014801921</v>
      </c>
      <c r="D102" s="34">
        <v>4.3924483200000002E-10</v>
      </c>
      <c r="E102" s="34">
        <v>5.5638821500000003E-11</v>
      </c>
      <c r="F102" s="34">
        <v>3.0544336000000001E-11</v>
      </c>
      <c r="G102" s="34">
        <v>3.6362577700000003E-11</v>
      </c>
      <c r="H102" s="34">
        <v>5.4842517E-11</v>
      </c>
      <c r="I102" s="34">
        <v>7.2263986000000005E-11</v>
      </c>
      <c r="J102" s="34">
        <v>8.4636642999999999E-11</v>
      </c>
      <c r="K102" s="34">
        <v>1.0514398899999999E-10</v>
      </c>
      <c r="L102" s="34">
        <v>1.2309031E-10</v>
      </c>
      <c r="M102" s="34">
        <v>1.1371718E-10</v>
      </c>
      <c r="N102" s="34">
        <v>1.07210467E-10</v>
      </c>
      <c r="O102" s="34">
        <v>2.75515185E-10</v>
      </c>
      <c r="P102" s="38" t="s">
        <v>0</v>
      </c>
      <c r="Q102" s="38">
        <v>8.7743150084711174E-2</v>
      </c>
      <c r="R102" s="38">
        <v>1.80593930612689E-2</v>
      </c>
      <c r="S102" s="35">
        <v>5.7494780382999998E-8</v>
      </c>
      <c r="T102" s="35">
        <v>1.41490218E-10</v>
      </c>
      <c r="U102" s="35">
        <v>1.0348519499999999E-10</v>
      </c>
      <c r="V102" s="35">
        <v>1.4363535599999999E-10</v>
      </c>
      <c r="W102" s="35">
        <v>2.47784233E-10</v>
      </c>
      <c r="X102" s="35">
        <v>2.3401954800000001E-10</v>
      </c>
      <c r="Y102" s="35">
        <v>1.75998408E-10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1.5310837878791067E-2</v>
      </c>
      <c r="AP102" s="2">
        <f>((AK102-AK$28)*100)/AK$28</f>
        <v>-23.129695113117119</v>
      </c>
    </row>
    <row r="103" spans="1:45" x14ac:dyDescent="0.25">
      <c r="A103" s="32" t="s">
        <v>0</v>
      </c>
      <c r="B103" s="39" t="s">
        <v>0</v>
      </c>
      <c r="C103" s="32">
        <v>1.8019358053339891E-2</v>
      </c>
      <c r="D103" s="32">
        <v>2.974284406448691E-2</v>
      </c>
      <c r="E103" s="32">
        <v>5.9486920073132533E-2</v>
      </c>
      <c r="F103" s="32">
        <v>6.2086478071917049E-2</v>
      </c>
      <c r="G103" s="32">
        <v>5.4233722067361559E-2</v>
      </c>
      <c r="H103" s="32">
        <v>3.9533814577475497E-3</v>
      </c>
      <c r="I103" s="32">
        <v>1.1643244400000001E-9</v>
      </c>
      <c r="J103" s="32">
        <v>3.2032998999999998E-10</v>
      </c>
      <c r="K103" s="32">
        <v>1.3076608399999999E-10</v>
      </c>
      <c r="L103" s="32">
        <v>9.0035755000000005E-11</v>
      </c>
      <c r="M103" s="32">
        <v>1.2097405700000001E-10</v>
      </c>
      <c r="N103" s="32">
        <v>2.5632940600000001E-10</v>
      </c>
      <c r="O103" s="32">
        <v>6.2771326999999998E-10</v>
      </c>
      <c r="P103" s="32" t="s">
        <v>0</v>
      </c>
      <c r="Q103" s="32" t="s">
        <v>0</v>
      </c>
      <c r="R103" s="32" t="s">
        <v>0</v>
      </c>
      <c r="S103" s="33">
        <v>0.2292928801796853</v>
      </c>
      <c r="T103" s="33">
        <v>7.2124400078730125E-2</v>
      </c>
      <c r="U103" s="33">
        <v>2.7218994064445019E-2</v>
      </c>
      <c r="V103" s="33">
        <v>7.6524037000000003E-10</v>
      </c>
      <c r="W103" s="33">
        <v>1.04165781E-10</v>
      </c>
      <c r="X103" s="33">
        <v>4.01479998E-10</v>
      </c>
      <c r="Y103" s="33">
        <v>2.1024642700000001E-10</v>
      </c>
      <c r="Z103" s="33" t="s">
        <v>0</v>
      </c>
      <c r="AA103" s="40" t="s">
        <v>0</v>
      </c>
      <c r="AB103" s="40">
        <v>1.8391463299999999E-11</v>
      </c>
      <c r="AC103" s="40">
        <v>3.6853714700000003E-11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2.5279953743531668E-2</v>
      </c>
      <c r="AP103" s="2">
        <f>((AK103-AK$29)*100)/AK$29</f>
        <v>-36.358217381085041</v>
      </c>
    </row>
    <row r="104" spans="1:45" x14ac:dyDescent="0.25">
      <c r="A104" s="31" t="s">
        <v>0</v>
      </c>
      <c r="B104" s="41" t="s">
        <v>0</v>
      </c>
      <c r="C104" s="31" t="s">
        <v>0</v>
      </c>
      <c r="D104" s="31">
        <v>0.30626386030942859</v>
      </c>
      <c r="E104" s="31">
        <v>0.24826771027672451</v>
      </c>
      <c r="F104" s="31">
        <v>0.23358020020644329</v>
      </c>
      <c r="G104" s="31">
        <v>0.2051600401682617</v>
      </c>
      <c r="H104" s="31">
        <v>0.19500701015474131</v>
      </c>
      <c r="I104" s="31">
        <v>0.1803970201263666</v>
      </c>
      <c r="J104" s="31">
        <v>0.16542307011104981</v>
      </c>
      <c r="K104" s="31">
        <v>0.1123855560834616</v>
      </c>
      <c r="L104" s="31">
        <v>3.7253790061925612E-2</v>
      </c>
      <c r="M104" s="31">
        <v>7.4278113299999999E-10</v>
      </c>
      <c r="N104" s="31">
        <v>4.8720456199999997E-10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0.4194215012534932</v>
      </c>
      <c r="T104" s="33">
        <v>0.35941800069389362</v>
      </c>
      <c r="U104" s="33">
        <v>0.28865050031985229</v>
      </c>
      <c r="V104" s="33">
        <v>0.2132289101739745</v>
      </c>
      <c r="W104" s="33">
        <v>0.1503063401063634</v>
      </c>
      <c r="X104" s="33">
        <v>1.7409169000000001E-9</v>
      </c>
      <c r="Y104" s="33">
        <v>1.1439913749999999E-9</v>
      </c>
      <c r="Z104" s="33">
        <v>2.01235691E-10</v>
      </c>
      <c r="AA104" s="40">
        <v>9.4706738000000006E-11</v>
      </c>
      <c r="AB104" s="40">
        <v>5.1712391999999999E-11</v>
      </c>
      <c r="AC104" s="40">
        <v>4.3757636999999999E-11</v>
      </c>
      <c r="AD104" s="40">
        <v>2.0678742900000001E-11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0.13542450063360717</v>
      </c>
      <c r="AP104" s="2">
        <f>((AK104-AK$30)*100)/AK$30</f>
        <v>-18.676416066384945</v>
      </c>
    </row>
    <row r="105" spans="1:45" x14ac:dyDescent="0.25">
      <c r="A105" s="31" t="s">
        <v>0</v>
      </c>
      <c r="B105" s="41" t="s">
        <v>0</v>
      </c>
      <c r="C105" s="31" t="s">
        <v>0</v>
      </c>
      <c r="D105" s="31">
        <v>0.44789165565615002</v>
      </c>
      <c r="E105" s="31">
        <v>0.3481166704649426</v>
      </c>
      <c r="F105" s="31">
        <v>0.33706963039655541</v>
      </c>
      <c r="G105" s="31">
        <v>0.32578650032312201</v>
      </c>
      <c r="H105" s="31">
        <v>0.30075750025588921</v>
      </c>
      <c r="I105" s="31">
        <v>0.28513310021410221</v>
      </c>
      <c r="J105" s="31">
        <v>0.25763044016839443</v>
      </c>
      <c r="K105" s="31">
        <v>0.2276154501333362</v>
      </c>
      <c r="L105" s="31">
        <v>0.16631241009927869</v>
      </c>
      <c r="M105" s="31">
        <v>4.3189734065037219E-2</v>
      </c>
      <c r="N105" s="31">
        <v>7.5860150000000001E-10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0.43847942120858202</v>
      </c>
      <c r="T105" s="33">
        <v>0.4210966209941937</v>
      </c>
      <c r="U105" s="33">
        <v>0.40417603075012348</v>
      </c>
      <c r="V105" s="33">
        <v>0.33041963038664762</v>
      </c>
      <c r="W105" s="33">
        <v>0.28200725024249618</v>
      </c>
      <c r="X105" s="33">
        <v>0.19044043013111381</v>
      </c>
      <c r="Y105" s="33">
        <v>2.742656183602E-4</v>
      </c>
      <c r="Z105" s="33" t="s">
        <v>0</v>
      </c>
      <c r="AA105" s="40">
        <v>8.6416645000000006E-11</v>
      </c>
      <c r="AB105" s="40">
        <v>5.9445607000000003E-11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0.24031983710063942</v>
      </c>
      <c r="AP105" s="2">
        <f>((AK105-AK$31)*100)/AK$31</f>
        <v>-15.3379798009873</v>
      </c>
    </row>
    <row r="106" spans="1:45" x14ac:dyDescent="0.25">
      <c r="A106" s="31" t="s">
        <v>0</v>
      </c>
      <c r="B106" s="41" t="s">
        <v>0</v>
      </c>
      <c r="C106" s="31" t="s">
        <v>0</v>
      </c>
      <c r="D106" s="31">
        <v>0.40210795081734779</v>
      </c>
      <c r="E106" s="31">
        <v>0.33670413037136848</v>
      </c>
      <c r="F106" s="31">
        <v>0.34685690031279992</v>
      </c>
      <c r="G106" s="31">
        <v>0.33145610026714811</v>
      </c>
      <c r="H106" s="31">
        <v>0.3231451502392797</v>
      </c>
      <c r="I106" s="31">
        <v>0.30785075020874331</v>
      </c>
      <c r="J106" s="31">
        <v>0.2925546501813111</v>
      </c>
      <c r="K106" s="31">
        <v>0.26298866014705491</v>
      </c>
      <c r="L106" s="31">
        <v>0.19893907010795539</v>
      </c>
      <c r="M106" s="31">
        <v>8.6719830071965862E-2</v>
      </c>
      <c r="N106" s="31">
        <v>1.0265531929999999E-9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0.46372020168931638</v>
      </c>
      <c r="U106" s="33">
        <v>0.40927145071067478</v>
      </c>
      <c r="V106" s="33">
        <v>0.40383103068057108</v>
      </c>
      <c r="W106" s="33">
        <v>0.36043283041349128</v>
      </c>
      <c r="X106" s="33">
        <v>0.29390365022255222</v>
      </c>
      <c r="Y106" s="33">
        <v>0.14402214010082179</v>
      </c>
      <c r="Z106" s="33">
        <v>3.514435986754E-4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0.27582533006486837</v>
      </c>
      <c r="AP106" s="2">
        <f>((AK106-AK$32)*100)/AK$32</f>
        <v>-15.397030915970477</v>
      </c>
    </row>
    <row r="107" spans="1:45" x14ac:dyDescent="0.25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0.30553773017155478</v>
      </c>
      <c r="F107" s="31">
        <v>0.3180333701912117</v>
      </c>
      <c r="G107" s="31">
        <v>0.32692996018045267</v>
      </c>
      <c r="H107" s="31">
        <v>0.29986933015593981</v>
      </c>
      <c r="I107" s="31">
        <v>0.29483828015645419</v>
      </c>
      <c r="J107" s="31">
        <v>0.28450460015517159</v>
      </c>
      <c r="K107" s="31">
        <v>0.26106662013493442</v>
      </c>
      <c r="L107" s="31">
        <v>0.18593420009816011</v>
      </c>
      <c r="M107" s="31">
        <v>7.5178000068850045E-2</v>
      </c>
      <c r="N107" s="31">
        <v>9.7299667699999991E-10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0.4267350708384382</v>
      </c>
      <c r="V107" s="33">
        <v>0.38048500052766809</v>
      </c>
      <c r="W107" s="33">
        <v>0.3279985003520105</v>
      </c>
      <c r="X107" s="33">
        <v>0.28725510021686401</v>
      </c>
      <c r="Y107" s="33">
        <v>0.1502114701047346</v>
      </c>
      <c r="Z107" s="33">
        <v>4.1619229930000004E-9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0.24528607740546032</v>
      </c>
      <c r="AP107" s="2">
        <f>((AK107-AK$33)*100)/AK$33</f>
        <v>-11.410235840347275</v>
      </c>
    </row>
    <row r="108" spans="1:45" x14ac:dyDescent="0.25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9.3358130065290687E-2</v>
      </c>
      <c r="F108" s="27">
        <v>0.24432021011028629</v>
      </c>
      <c r="G108" s="27">
        <v>0.20060745009802891</v>
      </c>
      <c r="H108" s="27">
        <v>0.19632618008811989</v>
      </c>
      <c r="I108" s="27">
        <v>0.2332370601084281</v>
      </c>
      <c r="J108" s="27">
        <v>0.30875263015946602</v>
      </c>
      <c r="K108" s="27">
        <v>0.176994890096349</v>
      </c>
      <c r="L108" s="27">
        <v>7.1729660071295234E-2</v>
      </c>
      <c r="M108" s="27">
        <v>8.3843920599999997E-10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0.2431602602411595</v>
      </c>
      <c r="V108" s="27">
        <v>0.25868496022227971</v>
      </c>
      <c r="W108" s="27">
        <v>0.19338270015993969</v>
      </c>
      <c r="X108" s="27">
        <v>0.14752962011548559</v>
      </c>
      <c r="Y108" s="27">
        <v>5.9882578079211317E-2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0.17342616646098422</v>
      </c>
      <c r="AP108" s="2">
        <f>((AK108-AK$34)*100)/AK$34</f>
        <v>1.6665362812683142</v>
      </c>
    </row>
    <row r="109" spans="1:45" x14ac:dyDescent="0.25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2.0596412839999998E-9</v>
      </c>
      <c r="H109" s="27">
        <v>2.06544774E-9</v>
      </c>
      <c r="I109" s="27">
        <v>2.3747192200000001E-9</v>
      </c>
      <c r="J109" s="27">
        <v>1.5067994255000001E-7</v>
      </c>
      <c r="K109" s="27">
        <v>9.5724928000000008E-10</v>
      </c>
      <c r="L109" s="27">
        <v>3.02964807E-10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8.5602153060000003E-8</v>
      </c>
      <c r="V109" s="27">
        <v>6.9666880090155384E-2</v>
      </c>
      <c r="W109" s="27">
        <v>9.5454338449999998E-9</v>
      </c>
      <c r="X109" s="27">
        <v>5.5349012339999996E-9</v>
      </c>
      <c r="Y109" s="27">
        <v>1.1810914469999999E-9</v>
      </c>
      <c r="Z109" s="27">
        <v>4.5467274999999999E-10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5.8055950706977161E-3</v>
      </c>
      <c r="AP109" s="2">
        <f>((AK109-AK$35)*100)/AK$35</f>
        <v>137792223.60831347</v>
      </c>
    </row>
    <row r="110" spans="1:45" x14ac:dyDescent="0.25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1.7244291799999999E-10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2.5648270000000001E-10</v>
      </c>
      <c r="U110" s="25">
        <v>3.3092625000000001E-10</v>
      </c>
      <c r="V110" s="25" t="s">
        <v>0</v>
      </c>
      <c r="W110" s="25" t="s">
        <v>0</v>
      </c>
      <c r="X110" s="25">
        <v>7.5799725999999996E-11</v>
      </c>
      <c r="Y110" s="25">
        <v>1.4605500899999999E-10</v>
      </c>
      <c r="Z110" s="25">
        <v>1.2560022000000001E-10</v>
      </c>
      <c r="AA110" s="25">
        <v>1.25867321E-10</v>
      </c>
      <c r="AB110" s="25">
        <v>1.2795309200000001E-10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1.7014090449999997E-10</v>
      </c>
      <c r="AP110" s="22">
        <f>((AK110-AK$36)*100)/AK$36</f>
        <v>-30.98499440933108</v>
      </c>
    </row>
    <row r="111" spans="1:45" x14ac:dyDescent="0.25">
      <c r="A111" s="25">
        <v>7.2532480000000004E-11</v>
      </c>
      <c r="B111" s="26">
        <v>7.3770528999999996E-11</v>
      </c>
      <c r="C111" s="25">
        <v>7.3859185500000002E-11</v>
      </c>
      <c r="D111" s="25">
        <v>7.4629688000000006E-11</v>
      </c>
      <c r="E111" s="25">
        <v>7.2654792999999997E-11</v>
      </c>
      <c r="F111" s="25">
        <v>7.2461535999999996E-11</v>
      </c>
      <c r="G111" s="25">
        <v>7.2570074000000005E-11</v>
      </c>
      <c r="H111" s="25">
        <v>7.2474898000000006E-11</v>
      </c>
      <c r="I111" s="25">
        <v>7.2497741000000003E-11</v>
      </c>
      <c r="J111" s="25">
        <v>7.1693050999999997E-11</v>
      </c>
      <c r="K111" s="25">
        <v>7.1012420499999994E-11</v>
      </c>
      <c r="L111" s="25">
        <v>7.0282789000000003E-11</v>
      </c>
      <c r="M111" s="25">
        <v>7.0082711999999994E-11</v>
      </c>
      <c r="N111" s="25">
        <v>6.6787596999999999E-11</v>
      </c>
      <c r="O111" s="25">
        <v>7.3283066000000004E-11</v>
      </c>
      <c r="P111" s="25">
        <v>7.7563312999999995E-11</v>
      </c>
      <c r="Q111" s="25">
        <v>7.8374372E-11</v>
      </c>
      <c r="R111" s="25">
        <v>7.7751337000000006E-11</v>
      </c>
      <c r="S111" s="25">
        <v>8.6349847999999994E-11</v>
      </c>
      <c r="T111" s="25">
        <v>9.8914640000000001E-11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6.6119922500000004E-11</v>
      </c>
      <c r="Z111" s="25">
        <v>9.1389599000000002E-11</v>
      </c>
      <c r="AA111" s="25">
        <v>8.3285676999999996E-11</v>
      </c>
      <c r="AB111" s="25">
        <v>1.05254428E-10</v>
      </c>
      <c r="AC111" s="25">
        <v>9.5768224000000005E-11</v>
      </c>
      <c r="AD111" s="25">
        <v>7.9041035000000002E-11</v>
      </c>
      <c r="AE111" s="25">
        <v>8.5854962000000001E-11</v>
      </c>
      <c r="AF111" s="25">
        <v>7.7816825000000005E-11</v>
      </c>
      <c r="AG111" s="25">
        <v>7.3578621000000005E-11</v>
      </c>
      <c r="AH111" s="25">
        <v>7.6262460000000002E-11</v>
      </c>
      <c r="AI111" s="25">
        <v>7.5781734000000002E-11</v>
      </c>
      <c r="AJ111" s="25">
        <v>7.1785689000000004E-11</v>
      </c>
      <c r="AK111" s="3">
        <f t="shared" si="1"/>
        <v>7.7546413953124997E-11</v>
      </c>
      <c r="AP111" s="22">
        <f>((AK111-AK$37)*100)/AK$37</f>
        <v>-19.417469561183985</v>
      </c>
    </row>
    <row r="112" spans="1:45" x14ac:dyDescent="0.25">
      <c r="A112" t="s">
        <v>69</v>
      </c>
      <c r="AK112" s="17">
        <f>SUM(A76:AJ109)/867</f>
        <v>0.12080646084955042</v>
      </c>
      <c r="AP112" s="23">
        <f>((AK112-AK$38)*100)/AK$38</f>
        <v>-11.014703367699314</v>
      </c>
      <c r="AQ112" s="24" t="s">
        <v>125</v>
      </c>
    </row>
    <row r="113" spans="1:47" x14ac:dyDescent="0.25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0</v>
      </c>
      <c r="B114" s="26">
        <v>1.68915524E-10</v>
      </c>
      <c r="C114" s="25">
        <v>1.6869654799999999E-10</v>
      </c>
      <c r="D114" s="25">
        <v>1.7301629800000001E-10</v>
      </c>
      <c r="E114" s="25">
        <v>3.7755297999999999E-10</v>
      </c>
      <c r="F114" s="25">
        <v>1.1061053E-10</v>
      </c>
      <c r="G114" s="25">
        <v>1.07409048E-10</v>
      </c>
      <c r="H114" s="25">
        <v>1.02243637E-10</v>
      </c>
      <c r="I114" s="25">
        <v>1.2402503300000001E-10</v>
      </c>
      <c r="J114" s="25">
        <v>3.9633165000000002E-10</v>
      </c>
      <c r="K114" s="25">
        <v>1.25662263E-10</v>
      </c>
      <c r="L114" s="25">
        <v>2.11116577E-10</v>
      </c>
      <c r="M114" s="25">
        <v>2.3148799699999999E-10</v>
      </c>
      <c r="N114" s="25">
        <v>2.17942758E-10</v>
      </c>
      <c r="O114" s="25">
        <v>1.27869863E-10</v>
      </c>
      <c r="P114" s="25">
        <v>3.72675862E-10</v>
      </c>
      <c r="Q114" s="25">
        <v>3.2827420799999999E-10</v>
      </c>
      <c r="R114" s="25">
        <v>9.5372042999999999E-11</v>
      </c>
      <c r="S114" s="25">
        <v>8.4614577000000005E-11</v>
      </c>
      <c r="T114" s="25">
        <v>1.3448506699999999E-10</v>
      </c>
      <c r="U114" s="25">
        <v>1.4185998800000001E-10</v>
      </c>
      <c r="V114" s="25">
        <v>1.16103908E-10</v>
      </c>
      <c r="W114" s="25">
        <v>1.4892557000000001E-10</v>
      </c>
      <c r="X114" s="25">
        <v>1.3556074799999999E-10</v>
      </c>
      <c r="Y114" s="25">
        <v>1.29644116E-10</v>
      </c>
      <c r="Z114" s="25">
        <v>1.10390357E-10</v>
      </c>
      <c r="AA114" s="25">
        <v>1.1878291500000001E-10</v>
      </c>
      <c r="AB114" s="25">
        <v>1.2060364299999999E-10</v>
      </c>
      <c r="AC114" s="25">
        <v>1.27956787E-10</v>
      </c>
      <c r="AD114" s="25">
        <v>1.4753521300000001E-10</v>
      </c>
      <c r="AE114" s="25">
        <v>1.57643594E-10</v>
      </c>
      <c r="AF114" s="25">
        <v>1.6836464100000001E-10</v>
      </c>
      <c r="AG114" s="25">
        <v>1.01189933E-10</v>
      </c>
      <c r="AH114" s="25">
        <v>1.36112611E-10</v>
      </c>
      <c r="AI114" s="25">
        <v>1.8930642100000001E-10</v>
      </c>
      <c r="AJ114" s="25" t="s">
        <v>0</v>
      </c>
      <c r="AK114" s="3">
        <f>AVERAGE(A114:AJ114)</f>
        <v>1.6789067376470588E-10</v>
      </c>
      <c r="AM114" s="6" t="s">
        <v>94</v>
      </c>
      <c r="AO114" s="2">
        <f>SUM(A147:AJ148)/40</f>
        <v>1.1097684927499999E-10</v>
      </c>
      <c r="AP114" s="2">
        <f>((AK114-AK$3)*100)/AK$3</f>
        <v>11.513652562830689</v>
      </c>
      <c r="AR114" s="6" t="s">
        <v>94</v>
      </c>
      <c r="AS114" s="2"/>
      <c r="AT114" s="2">
        <f>((AO114-AO$3)*100)/AO$3</f>
        <v>-12.126300326569087</v>
      </c>
    </row>
    <row r="115" spans="1:47" x14ac:dyDescent="0.25">
      <c r="A115" s="27">
        <v>2.1532368920000002E-9</v>
      </c>
      <c r="B115" s="28">
        <v>2.0971021159999999E-9</v>
      </c>
      <c r="C115" s="27">
        <v>2.4248277999999999E-9</v>
      </c>
      <c r="D115" s="27">
        <v>2.7420224969999999E-9</v>
      </c>
      <c r="E115" s="27">
        <v>2.74311189E-9</v>
      </c>
      <c r="F115" s="27">
        <v>1.9133044529999998E-9</v>
      </c>
      <c r="G115" s="27">
        <v>1.701578488E-9</v>
      </c>
      <c r="H115" s="27">
        <v>1.4206808539999999E-9</v>
      </c>
      <c r="I115" s="27">
        <v>1.680873646E-9</v>
      </c>
      <c r="J115" s="27">
        <v>1.7188624870000001E-9</v>
      </c>
      <c r="K115" s="27">
        <v>1.667684187E-9</v>
      </c>
      <c r="L115" s="27">
        <v>1.58278544E-9</v>
      </c>
      <c r="M115" s="27">
        <v>1.474561234E-9</v>
      </c>
      <c r="N115" s="27">
        <v>1.502146858E-9</v>
      </c>
      <c r="O115" s="27">
        <v>1.612459344E-9</v>
      </c>
      <c r="P115" s="27">
        <v>1.8163943000000001E-9</v>
      </c>
      <c r="Q115" s="27">
        <v>1.7763131420000001E-9</v>
      </c>
      <c r="R115" s="27">
        <v>1.542976323E-9</v>
      </c>
      <c r="S115" s="27">
        <v>1.1960973E-9</v>
      </c>
      <c r="T115" s="27">
        <v>2.0040220399999999E-9</v>
      </c>
      <c r="U115" s="27">
        <v>1.5297903600000001E-9</v>
      </c>
      <c r="V115" s="27">
        <v>8.0294190599999997E-10</v>
      </c>
      <c r="W115" s="27">
        <v>5.9576581000000005E-10</v>
      </c>
      <c r="X115" s="27">
        <v>5.9407420599999996E-10</v>
      </c>
      <c r="Y115" s="27">
        <v>6.0479798500000004E-10</v>
      </c>
      <c r="Z115" s="27">
        <v>7.5545698500000001E-10</v>
      </c>
      <c r="AA115" s="27">
        <v>7.9367815000000002E-10</v>
      </c>
      <c r="AB115" s="27">
        <v>6.6593952999999995E-10</v>
      </c>
      <c r="AC115" s="27">
        <v>6.3534805600000005E-10</v>
      </c>
      <c r="AD115" s="27">
        <v>7.7977854800000004E-10</v>
      </c>
      <c r="AE115" s="27">
        <v>9.5421696999999998E-10</v>
      </c>
      <c r="AF115" s="27">
        <v>1.315528074E-9</v>
      </c>
      <c r="AG115" s="27">
        <v>8.8014290000000002E-10</v>
      </c>
      <c r="AH115" s="27">
        <v>9.6082318199999999E-10</v>
      </c>
      <c r="AI115" s="27">
        <v>9.8588047299999997E-10</v>
      </c>
      <c r="AJ115" s="27">
        <v>1.5100051139999999E-9</v>
      </c>
      <c r="AK115" s="3">
        <f t="shared" ref="AK115:AK178" si="2">AVERAGE(A115:AJ115)</f>
        <v>1.4204224872222223E-9</v>
      </c>
      <c r="AM115" s="6" t="s">
        <v>116</v>
      </c>
      <c r="AO115" s="2">
        <f>SUM(A113:AJ114)/34</f>
        <v>1.6789067376470588E-10</v>
      </c>
      <c r="AP115" s="2">
        <f>((AK115-AK$4)*100)/AK$4</f>
        <v>75.995217297339451</v>
      </c>
      <c r="AR115" s="6" t="s">
        <v>116</v>
      </c>
      <c r="AS115" s="2"/>
      <c r="AT115" s="1">
        <f>((AO115-AO$4)*100)/AO$4</f>
        <v>11.513652562830689</v>
      </c>
    </row>
    <row r="116" spans="1:47" x14ac:dyDescent="0.25">
      <c r="A116" s="27">
        <v>0.27429694014522349</v>
      </c>
      <c r="B116" s="28">
        <v>0.25282040014384832</v>
      </c>
      <c r="C116" s="27">
        <v>0.23978317014833389</v>
      </c>
      <c r="D116" s="27">
        <v>0.25479016016142619</v>
      </c>
      <c r="E116" s="27">
        <v>0.24941760016774309</v>
      </c>
      <c r="F116" s="27">
        <v>0.22054374015986961</v>
      </c>
      <c r="G116" s="27">
        <v>0.18979710014235079</v>
      </c>
      <c r="H116" s="27">
        <v>0.20356008014731949</v>
      </c>
      <c r="I116" s="27">
        <v>0.24605471015752639</v>
      </c>
      <c r="J116" s="27">
        <v>0.28450766016941609</v>
      </c>
      <c r="K116" s="27">
        <v>0.31200778017916342</v>
      </c>
      <c r="L116" s="27">
        <v>0.30848010017896232</v>
      </c>
      <c r="M116" s="27">
        <v>0.29547977017221061</v>
      </c>
      <c r="N116" s="27">
        <v>0.27266622016178871</v>
      </c>
      <c r="O116" s="27">
        <v>0.25344300015544552</v>
      </c>
      <c r="P116" s="27">
        <v>0.23442560015034719</v>
      </c>
      <c r="Q116" s="27">
        <v>0.22784998015078281</v>
      </c>
      <c r="R116" s="27">
        <v>0.18736826013464411</v>
      </c>
      <c r="S116" s="27">
        <v>6.1662010086679833E-2</v>
      </c>
      <c r="T116" s="27">
        <v>0.1085811400986212</v>
      </c>
      <c r="U116" s="27">
        <v>0.19736116012212171</v>
      </c>
      <c r="V116" s="27">
        <v>0.26203516012381017</v>
      </c>
      <c r="W116" s="27">
        <v>0.27790374012099422</v>
      </c>
      <c r="X116" s="27">
        <v>0.25914880011422381</v>
      </c>
      <c r="Y116" s="27">
        <v>0.24958237011066781</v>
      </c>
      <c r="Z116" s="27">
        <v>0.23736264010625641</v>
      </c>
      <c r="AA116" s="27">
        <v>0.23168658010722079</v>
      </c>
      <c r="AB116" s="27">
        <v>0.22727033011019351</v>
      </c>
      <c r="AC116" s="27">
        <v>0.20777829010818549</v>
      </c>
      <c r="AD116" s="27">
        <v>0.23645334011429461</v>
      </c>
      <c r="AE116" s="27">
        <v>0.2470119701135309</v>
      </c>
      <c r="AF116" s="27">
        <v>0.25325134011809852</v>
      </c>
      <c r="AG116" s="27">
        <v>0.25284734012216492</v>
      </c>
      <c r="AH116" s="27">
        <v>0.26415113012588048</v>
      </c>
      <c r="AI116" s="27">
        <v>0.26634967013199629</v>
      </c>
      <c r="AJ116" s="27">
        <v>0.26757210013753813</v>
      </c>
      <c r="AK116" s="3">
        <f t="shared" si="2"/>
        <v>0.23931392735830226</v>
      </c>
      <c r="AM116" s="10" t="s">
        <v>94</v>
      </c>
      <c r="AO116" s="2">
        <f>SUM(A145:AJ146)/26</f>
        <v>9.6949891202240873E-2</v>
      </c>
      <c r="AP116" s="2">
        <f>((AK116-AK$5)*100)/AK$5</f>
        <v>23.349916750911493</v>
      </c>
      <c r="AR116" s="10" t="s">
        <v>94</v>
      </c>
      <c r="AS116" s="2"/>
      <c r="AT116" s="1">
        <f>((AO116-AO$5)*100)/AO$5</f>
        <v>5.549464082748103</v>
      </c>
    </row>
    <row r="117" spans="1:47" x14ac:dyDescent="0.25">
      <c r="A117" s="29">
        <v>0.3167159602253834</v>
      </c>
      <c r="B117" s="30">
        <v>0.31143162023612209</v>
      </c>
      <c r="C117" s="29">
        <v>0.29302397023680499</v>
      </c>
      <c r="D117" s="29">
        <v>0.31808966027329749</v>
      </c>
      <c r="E117" s="31">
        <v>0.32794350030135172</v>
      </c>
      <c r="F117" s="31">
        <v>0.31925187030781321</v>
      </c>
      <c r="G117" s="31">
        <v>0.33517215033038389</v>
      </c>
      <c r="H117" s="31">
        <v>0.33362976033512148</v>
      </c>
      <c r="I117" s="31">
        <v>0.36640617035745843</v>
      </c>
      <c r="J117" s="31">
        <v>0.385201250360936</v>
      </c>
      <c r="K117" s="31">
        <v>0.37484497033388592</v>
      </c>
      <c r="L117" s="31">
        <v>0.35536098031069507</v>
      </c>
      <c r="M117" s="31">
        <v>0.33903962028894458</v>
      </c>
      <c r="N117" s="31">
        <v>0.32962334027540158</v>
      </c>
      <c r="O117" s="31">
        <v>0.31762022025654979</v>
      </c>
      <c r="P117" s="31">
        <v>0.29558578023294257</v>
      </c>
      <c r="Q117" s="32">
        <v>0.27886206021563459</v>
      </c>
      <c r="R117" s="32">
        <v>0.26949877020559942</v>
      </c>
      <c r="S117" s="33">
        <v>0.17746012013458581</v>
      </c>
      <c r="T117" s="33" t="s">
        <v>0</v>
      </c>
      <c r="U117" s="33">
        <v>0.42134833023674412</v>
      </c>
      <c r="V117" s="33">
        <v>0.41651613020891493</v>
      </c>
      <c r="W117" s="33">
        <v>0.41378912019637842</v>
      </c>
      <c r="X117" s="33">
        <v>0.39504334018635712</v>
      </c>
      <c r="Y117" s="33">
        <v>0.3823133701797527</v>
      </c>
      <c r="Z117" s="33">
        <v>0.3662285501744677</v>
      </c>
      <c r="AA117" s="33">
        <v>0.31899887016407957</v>
      </c>
      <c r="AB117" s="33">
        <v>0.31455234017137051</v>
      </c>
      <c r="AC117" s="29">
        <v>0.31842414018475229</v>
      </c>
      <c r="AD117" s="29">
        <v>0.33058596019934411</v>
      </c>
      <c r="AE117" s="29">
        <v>0.35688812020751443</v>
      </c>
      <c r="AF117" s="29">
        <v>0.38126087021923011</v>
      </c>
      <c r="AG117" s="29">
        <v>0.31833702020029131</v>
      </c>
      <c r="AH117" s="29">
        <v>0.31766596020232118</v>
      </c>
      <c r="AI117" s="29">
        <v>0.30046296019619972</v>
      </c>
      <c r="AJ117" s="29">
        <v>0.31645992021406683</v>
      </c>
      <c r="AK117" s="3">
        <f t="shared" si="2"/>
        <v>0.3346753365245913</v>
      </c>
      <c r="AM117" s="10" t="s">
        <v>116</v>
      </c>
      <c r="AO117" s="2">
        <f>SUM(A115:AJ116)/72</f>
        <v>0.11965696438936235</v>
      </c>
      <c r="AP117" s="2">
        <f>((AK117-AK$6)*100)/AK$6</f>
        <v>8.7582708920508576</v>
      </c>
      <c r="AR117" s="10" t="s">
        <v>116</v>
      </c>
      <c r="AS117" s="2"/>
      <c r="AT117" s="1">
        <f>((AO117-AO$6)*100)/AO$6</f>
        <v>23.349916969913</v>
      </c>
    </row>
    <row r="118" spans="1:47" x14ac:dyDescent="0.25">
      <c r="A118" s="29">
        <v>0.36209083042224383</v>
      </c>
      <c r="B118" s="30">
        <v>0.37535490046033038</v>
      </c>
      <c r="C118" s="29">
        <v>0.38419630049586861</v>
      </c>
      <c r="D118" s="29">
        <v>0.39414030053999599</v>
      </c>
      <c r="E118" s="31">
        <v>0.37335604041349868</v>
      </c>
      <c r="F118" s="31">
        <v>0.31158364023604312</v>
      </c>
      <c r="G118" s="31">
        <v>0.26986980017448953</v>
      </c>
      <c r="H118" s="31">
        <v>0.19984680012531281</v>
      </c>
      <c r="I118" s="31">
        <v>0.29961127020828032</v>
      </c>
      <c r="J118" s="31">
        <v>0.29340923021363913</v>
      </c>
      <c r="K118" s="31">
        <v>0.30193558023573108</v>
      </c>
      <c r="L118" s="31">
        <v>0.30360776023985109</v>
      </c>
      <c r="M118" s="31">
        <v>0.30603662024292588</v>
      </c>
      <c r="N118" s="31">
        <v>0.31456524025318988</v>
      </c>
      <c r="O118" s="31">
        <v>0.31899580025605251</v>
      </c>
      <c r="P118" s="31">
        <v>0.31084254023271513</v>
      </c>
      <c r="Q118" s="32">
        <v>0.30423975021438598</v>
      </c>
      <c r="R118" s="32">
        <v>0.29580520018599332</v>
      </c>
      <c r="S118" s="33">
        <v>0.19137478011201939</v>
      </c>
      <c r="T118" s="33" t="s">
        <v>0</v>
      </c>
      <c r="U118" s="33">
        <v>0.49333712043158989</v>
      </c>
      <c r="V118" s="33">
        <v>0.48314217039207757</v>
      </c>
      <c r="W118" s="33">
        <v>0.4814398003772653</v>
      </c>
      <c r="X118" s="33">
        <v>0.46077827034195662</v>
      </c>
      <c r="Y118" s="33">
        <v>0.44982580033001562</v>
      </c>
      <c r="Z118" s="33">
        <v>0.40746495029665131</v>
      </c>
      <c r="AA118" s="33">
        <v>0.38869923029091857</v>
      </c>
      <c r="AB118" s="33">
        <v>0.39611572031518072</v>
      </c>
      <c r="AC118" s="29">
        <v>0.40004674039673249</v>
      </c>
      <c r="AD118" s="29">
        <v>0.3848512005219788</v>
      </c>
      <c r="AE118" s="29">
        <v>0.3761926605479548</v>
      </c>
      <c r="AF118" s="29">
        <v>0.39688346050469231</v>
      </c>
      <c r="AG118" s="29">
        <v>0.36090392041032898</v>
      </c>
      <c r="AH118" s="29">
        <v>0.34015300038103818</v>
      </c>
      <c r="AI118" s="29">
        <v>0.33263100035863269</v>
      </c>
      <c r="AJ118" s="29">
        <v>0.34582770038144661</v>
      </c>
      <c r="AK118" s="3">
        <f t="shared" si="2"/>
        <v>0.35454728947260078</v>
      </c>
      <c r="AM118" s="11" t="s">
        <v>99</v>
      </c>
      <c r="AO118" s="2">
        <f>SUM(A140:R144)/56</f>
        <v>0.18225725770467571</v>
      </c>
      <c r="AP118" s="2">
        <f>((AK118-AK$7)*100)/AK$7</f>
        <v>-1.3201919174883792</v>
      </c>
      <c r="AR118" s="11" t="s">
        <v>99</v>
      </c>
      <c r="AS118" s="2"/>
      <c r="AT118" s="1">
        <f>((AO118-AO$7)*100)/AO$7</f>
        <v>-8.6382633407266702</v>
      </c>
    </row>
    <row r="119" spans="1:47" x14ac:dyDescent="0.25">
      <c r="A119" s="29">
        <v>0.42791086070576212</v>
      </c>
      <c r="B119" s="30">
        <v>0.40031356045869781</v>
      </c>
      <c r="C119" s="29">
        <v>0.32338992023584973</v>
      </c>
      <c r="D119" s="29">
        <v>0.22196220013594159</v>
      </c>
      <c r="E119" s="31">
        <v>0.17827629010697241</v>
      </c>
      <c r="F119" s="31">
        <v>0.194605250125857</v>
      </c>
      <c r="G119" s="31">
        <v>0.13735758009580781</v>
      </c>
      <c r="H119" s="31">
        <v>0.16099024010658219</v>
      </c>
      <c r="I119" s="31">
        <v>0.17138667012592421</v>
      </c>
      <c r="J119" s="31">
        <v>0.1510233701092136</v>
      </c>
      <c r="K119" s="31">
        <v>0.1553972501148741</v>
      </c>
      <c r="L119" s="31">
        <v>0.15798230011246789</v>
      </c>
      <c r="M119" s="31">
        <v>0.16124399010914831</v>
      </c>
      <c r="N119" s="31">
        <v>0.17567845011270841</v>
      </c>
      <c r="O119" s="31">
        <v>0.19338642011851809</v>
      </c>
      <c r="P119" s="31">
        <v>0.19194591011360621</v>
      </c>
      <c r="Q119" s="32">
        <v>0.20485789011539801</v>
      </c>
      <c r="R119" s="32">
        <v>0.18002215010341399</v>
      </c>
      <c r="S119" s="33">
        <v>8.3205070071561915E-2</v>
      </c>
      <c r="T119" s="33" t="s">
        <v>0</v>
      </c>
      <c r="U119" s="33">
        <v>0.39820933021751592</v>
      </c>
      <c r="V119" s="33">
        <v>0.37399435024044547</v>
      </c>
      <c r="W119" s="33">
        <v>0.39491920032498912</v>
      </c>
      <c r="X119" s="33">
        <v>0.40284848033340609</v>
      </c>
      <c r="Y119" s="33">
        <v>0.3708474002649243</v>
      </c>
      <c r="Z119" s="33">
        <v>0.36122018025148639</v>
      </c>
      <c r="AA119" s="33">
        <v>0.36203098024948099</v>
      </c>
      <c r="AB119" s="33">
        <v>0.38664615028162053</v>
      </c>
      <c r="AC119" s="29">
        <v>0.45061300073465838</v>
      </c>
      <c r="AD119" s="29">
        <v>0.40198530130870153</v>
      </c>
      <c r="AE119" s="29">
        <v>0.37524444104149263</v>
      </c>
      <c r="AF119" s="29">
        <v>0.37796610099460071</v>
      </c>
      <c r="AG119" s="29">
        <v>0.34690222078643668</v>
      </c>
      <c r="AH119" s="29">
        <v>0.3595757507416989</v>
      </c>
      <c r="AI119" s="29">
        <v>0.38069734074218542</v>
      </c>
      <c r="AJ119" s="29">
        <v>0.40665582075749801</v>
      </c>
      <c r="AK119" s="3">
        <f t="shared" si="2"/>
        <v>0.28632261206998422</v>
      </c>
      <c r="AM119" s="11" t="s">
        <v>102</v>
      </c>
      <c r="AO119" s="2">
        <f>SUM(E117:R121)/68</f>
        <v>0.18380785004448591</v>
      </c>
      <c r="AP119" s="2">
        <f>((AK119-AK$8)*100)/AK$8</f>
        <v>-9.8200766904627201</v>
      </c>
      <c r="AR119" s="11" t="s">
        <v>102</v>
      </c>
      <c r="AS119" s="2"/>
      <c r="AT119" s="1">
        <f>((AO119-AO$8)*100)/AO$8</f>
        <v>-9.6279271205983132</v>
      </c>
    </row>
    <row r="120" spans="1:47" x14ac:dyDescent="0.25">
      <c r="A120" s="29">
        <v>0.30712324019577869</v>
      </c>
      <c r="B120" s="30">
        <v>0.20775147012242479</v>
      </c>
      <c r="C120" s="29">
        <v>6.185303007112463E-2</v>
      </c>
      <c r="D120" s="29">
        <v>2.242716644E-9</v>
      </c>
      <c r="E120" s="31" t="s">
        <v>0</v>
      </c>
      <c r="F120" s="31">
        <v>0.32340760026411858</v>
      </c>
      <c r="G120" s="31">
        <v>0.14970145010950101</v>
      </c>
      <c r="H120" s="31">
        <v>7.9903990078273798E-2</v>
      </c>
      <c r="I120" s="31">
        <v>8.0200910079521834E-2</v>
      </c>
      <c r="J120" s="31">
        <v>7.1814910080399266E-2</v>
      </c>
      <c r="K120" s="31">
        <v>6.7622720075289938E-2</v>
      </c>
      <c r="L120" s="31">
        <v>5.9735860071538069E-2</v>
      </c>
      <c r="M120" s="31">
        <v>3.4812880064706099E-2</v>
      </c>
      <c r="N120" s="31">
        <v>1.869694306182491E-2</v>
      </c>
      <c r="O120" s="31">
        <v>2.5328947062027828E-2</v>
      </c>
      <c r="P120" s="31">
        <v>3.6108170064236063E-2</v>
      </c>
      <c r="Q120" s="32">
        <v>4.0747277063945542E-2</v>
      </c>
      <c r="R120" s="32">
        <v>1.0721692527999999E-7</v>
      </c>
      <c r="S120" s="33">
        <v>8.8413358999999999E-10</v>
      </c>
      <c r="T120" s="33" t="s">
        <v>0</v>
      </c>
      <c r="U120" s="33">
        <v>0.4472316803198117</v>
      </c>
      <c r="V120" s="33">
        <v>0.28504536018288751</v>
      </c>
      <c r="W120" s="33">
        <v>0.24120627017271051</v>
      </c>
      <c r="X120" s="33">
        <v>0.24252623016328559</v>
      </c>
      <c r="Y120" s="33">
        <v>0.2359910601479045</v>
      </c>
      <c r="Z120" s="33">
        <v>0.22658122013216639</v>
      </c>
      <c r="AA120" s="33">
        <v>0.23317558012864381</v>
      </c>
      <c r="AB120" s="33">
        <v>0.29459414015928631</v>
      </c>
      <c r="AC120" s="29">
        <v>0.56058335999999998</v>
      </c>
      <c r="AD120" s="29">
        <v>0.25434860018476801</v>
      </c>
      <c r="AE120" s="29">
        <v>0.13070044010433521</v>
      </c>
      <c r="AF120" s="29">
        <v>0.21259558014387051</v>
      </c>
      <c r="AG120" s="29">
        <v>0.29348516024433002</v>
      </c>
      <c r="AH120" s="29">
        <v>0.33881745032711258</v>
      </c>
      <c r="AI120" s="29">
        <v>0.3790629803720621</v>
      </c>
      <c r="AJ120" s="29">
        <v>0.37674102031931511</v>
      </c>
      <c r="AK120" s="3">
        <f t="shared" si="2"/>
        <v>0.18580869535032282</v>
      </c>
      <c r="AM120" s="12" t="s">
        <v>105</v>
      </c>
      <c r="AO120" s="2">
        <f>SUM(S140:Z144)/35</f>
        <v>0.23900931190884975</v>
      </c>
      <c r="AP120" s="2">
        <f>((AK120-AK$9)*100)/AK$9</f>
        <v>-15.391879028864729</v>
      </c>
      <c r="AR120" s="12" t="s">
        <v>105</v>
      </c>
      <c r="AS120" s="2"/>
      <c r="AT120" s="1">
        <f>((AO120-AO$9)*100)/AO$9</f>
        <v>-12.019749702126974</v>
      </c>
    </row>
    <row r="121" spans="1:47" x14ac:dyDescent="0.25">
      <c r="A121" s="29">
        <v>4.6811033064019111E-2</v>
      </c>
      <c r="B121" s="30">
        <v>1.8255893099999999E-9</v>
      </c>
      <c r="C121" s="29">
        <v>4.5921033200000002E-10</v>
      </c>
      <c r="D121" s="29" t="s">
        <v>0</v>
      </c>
      <c r="E121" s="31" t="s">
        <v>0</v>
      </c>
      <c r="F121" s="31">
        <v>0.25889070018920651</v>
      </c>
      <c r="G121" s="31">
        <v>6.0618557568302492E-3</v>
      </c>
      <c r="H121" s="31">
        <v>9.9341930000000005E-10</v>
      </c>
      <c r="I121" s="31">
        <v>4.7003576300000003E-10</v>
      </c>
      <c r="J121" s="31">
        <v>1.9888056E-10</v>
      </c>
      <c r="K121" s="31">
        <v>9.2830209999999996E-11</v>
      </c>
      <c r="L121" s="31">
        <v>7.329168E-11</v>
      </c>
      <c r="M121" s="31">
        <v>1.22528856E-10</v>
      </c>
      <c r="N121" s="31">
        <v>1.6619390700000001E-10</v>
      </c>
      <c r="O121" s="31">
        <v>1.8853690200000001E-10</v>
      </c>
      <c r="P121" s="31">
        <v>2.0571852900000001E-10</v>
      </c>
      <c r="Q121" s="32">
        <v>1.6007060800000001E-10</v>
      </c>
      <c r="R121" s="32">
        <v>1.99873413E-10</v>
      </c>
      <c r="S121" s="33">
        <v>3.5561358700000001E-10</v>
      </c>
      <c r="T121" s="33" t="s">
        <v>0</v>
      </c>
      <c r="U121" s="33" t="s">
        <v>0</v>
      </c>
      <c r="V121" s="33">
        <v>0.17816734009320301</v>
      </c>
      <c r="W121" s="33">
        <v>4.7436490068033119E-2</v>
      </c>
      <c r="X121" s="33">
        <v>5.0310170069251897E-2</v>
      </c>
      <c r="Y121" s="33">
        <v>7.5454496074985417E-2</v>
      </c>
      <c r="Z121" s="33">
        <v>3.103975206162083E-2</v>
      </c>
      <c r="AA121" s="33">
        <v>1.399051746E-9</v>
      </c>
      <c r="AB121" s="33">
        <v>0.1206335700806412</v>
      </c>
      <c r="AC121" s="29" t="s">
        <v>0</v>
      </c>
      <c r="AD121" s="29">
        <v>0.14283885010898331</v>
      </c>
      <c r="AE121" s="29">
        <v>2.7497323750000001E-9</v>
      </c>
      <c r="AF121" s="29">
        <v>5.0051339600000003E-10</v>
      </c>
      <c r="AG121" s="29">
        <v>2.3176304800000001E-10</v>
      </c>
      <c r="AH121" s="29">
        <v>6.4957306063663789E-2</v>
      </c>
      <c r="AI121" s="29">
        <v>0.1215174000797475</v>
      </c>
      <c r="AJ121" s="29">
        <v>8.3079040068368568E-2</v>
      </c>
      <c r="AK121" s="3">
        <f t="shared" si="2"/>
        <v>3.9587032715206714E-2</v>
      </c>
      <c r="AM121" s="12" t="s">
        <v>108</v>
      </c>
      <c r="AO121" s="2">
        <f>SUM(S117:AB121)/44</f>
        <v>0.29094869361974979</v>
      </c>
      <c r="AP121" s="2">
        <f>((AK121-AK$10)*100)/AK$10</f>
        <v>-26.28017226975442</v>
      </c>
      <c r="AR121" s="12" t="s">
        <v>108</v>
      </c>
      <c r="AS121" s="2"/>
      <c r="AT121" s="1">
        <f>((AO121-AO$10)*100)/AO$10</f>
        <v>-3.2642972486248145</v>
      </c>
    </row>
    <row r="122" spans="1:47" x14ac:dyDescent="0.25">
      <c r="A122" s="29">
        <v>8.0758476500000005E-10</v>
      </c>
      <c r="B122" s="30">
        <v>7.4832862599999996E-10</v>
      </c>
      <c r="C122" s="29" t="s">
        <v>0</v>
      </c>
      <c r="D122" s="29" t="s">
        <v>0</v>
      </c>
      <c r="E122" s="34" t="s">
        <v>0</v>
      </c>
      <c r="F122" s="34">
        <v>0.128299670105949</v>
      </c>
      <c r="G122" s="34">
        <v>1.4607638200000001E-9</v>
      </c>
      <c r="H122" s="34">
        <v>7.5345020399999996E-10</v>
      </c>
      <c r="I122" s="34">
        <v>5.1253737000000004E-10</v>
      </c>
      <c r="J122" s="34">
        <v>2.17526916E-10</v>
      </c>
      <c r="K122" s="34">
        <v>1.3253045999999999E-10</v>
      </c>
      <c r="L122" s="34">
        <v>8.8486946999999998E-11</v>
      </c>
      <c r="M122" s="34">
        <v>7.5047933500000001E-11</v>
      </c>
      <c r="N122" s="34">
        <v>7.0148754000000003E-11</v>
      </c>
      <c r="O122" s="34">
        <v>6.9437864999999997E-11</v>
      </c>
      <c r="P122" s="34">
        <v>7.1186541999999996E-11</v>
      </c>
      <c r="Q122" s="34">
        <v>8.1510232000000003E-11</v>
      </c>
      <c r="R122" s="34">
        <v>1.2839265599999999E-10</v>
      </c>
      <c r="S122" s="35">
        <v>1.8987036500000001E-10</v>
      </c>
      <c r="T122" s="35" t="s">
        <v>0</v>
      </c>
      <c r="U122" s="35" t="s">
        <v>0</v>
      </c>
      <c r="V122" s="35">
        <v>0.18900925012877301</v>
      </c>
      <c r="W122" s="35">
        <v>9.1615590600798193E-3</v>
      </c>
      <c r="X122" s="35">
        <v>1.97937314E-10</v>
      </c>
      <c r="Y122" s="35">
        <v>1.32251372E-10</v>
      </c>
      <c r="Z122" s="35">
        <v>1.29553472E-10</v>
      </c>
      <c r="AA122" s="35">
        <v>1.196651943E-9</v>
      </c>
      <c r="AB122" s="35">
        <v>0.15527633008782951</v>
      </c>
      <c r="AC122" s="36" t="s">
        <v>0</v>
      </c>
      <c r="AD122" s="29">
        <v>0.11012062009294531</v>
      </c>
      <c r="AE122" s="29">
        <v>5.5228920067711983E-2</v>
      </c>
      <c r="AF122" s="29">
        <v>1.782286822E-9</v>
      </c>
      <c r="AG122" s="29">
        <v>7.4200068999999999E-10</v>
      </c>
      <c r="AH122" s="29">
        <v>6.5953162800000003E-10</v>
      </c>
      <c r="AI122" s="29">
        <v>8.1668798300000003E-10</v>
      </c>
      <c r="AJ122" s="29">
        <v>5.81933422E-10</v>
      </c>
      <c r="AK122" s="3">
        <f t="shared" si="2"/>
        <v>2.1569878706297559E-2</v>
      </c>
      <c r="AM122" s="14" t="s">
        <v>99</v>
      </c>
      <c r="AO122" s="7">
        <f>(SUM(B131:O139)+SUM(P131:R135))/140</f>
        <v>5.2487168007029461E-2</v>
      </c>
      <c r="AP122" s="2">
        <f>((AK122-AK$11)*100)/AK$11</f>
        <v>-19.355333012465014</v>
      </c>
      <c r="AR122" s="14" t="s">
        <v>99</v>
      </c>
      <c r="AS122" s="2"/>
      <c r="AT122" s="1">
        <f>((AO122-AO$11)*100)/AO$11</f>
        <v>-11.214617246768814</v>
      </c>
      <c r="AU122">
        <f>SUM(AT122:AT125)/4</f>
        <v>-18.850628416099326</v>
      </c>
    </row>
    <row r="123" spans="1:47" x14ac:dyDescent="0.25">
      <c r="A123" s="29">
        <v>3.47365162E-10</v>
      </c>
      <c r="B123" s="30">
        <v>2.7198333000000002E-10</v>
      </c>
      <c r="C123" s="29" t="s">
        <v>0</v>
      </c>
      <c r="D123" s="29" t="s">
        <v>0</v>
      </c>
      <c r="E123" s="34" t="s">
        <v>0</v>
      </c>
      <c r="F123" s="34">
        <v>0.14338672010724959</v>
      </c>
      <c r="G123" s="34">
        <v>6.2086752800000002E-10</v>
      </c>
      <c r="H123" s="34">
        <v>2.1422019699999999E-10</v>
      </c>
      <c r="I123" s="34">
        <v>1.7426333599999999E-10</v>
      </c>
      <c r="J123" s="34">
        <v>1.2507281999999999E-10</v>
      </c>
      <c r="K123" s="34">
        <v>1.12691729E-10</v>
      </c>
      <c r="L123" s="34">
        <v>8.2461586000000003E-11</v>
      </c>
      <c r="M123" s="34">
        <v>7.1117355000000001E-11</v>
      </c>
      <c r="N123" s="34">
        <v>6.7163631999999994E-11</v>
      </c>
      <c r="O123" s="34">
        <v>7.0835572999999995E-11</v>
      </c>
      <c r="P123" s="34">
        <v>7.8442161999999997E-11</v>
      </c>
      <c r="Q123" s="34">
        <v>9.5790349000000001E-11</v>
      </c>
      <c r="R123" s="34">
        <v>1.1824911499999999E-10</v>
      </c>
      <c r="S123" s="35">
        <v>1.2194078199999999E-10</v>
      </c>
      <c r="T123" s="35" t="s">
        <v>0</v>
      </c>
      <c r="U123" s="35" t="s">
        <v>0</v>
      </c>
      <c r="V123" s="35">
        <v>0.31312920018547408</v>
      </c>
      <c r="W123" s="35">
        <v>4.5369092066129733E-2</v>
      </c>
      <c r="X123" s="35">
        <v>1.8351833799999999E-10</v>
      </c>
      <c r="Y123" s="35">
        <v>1.7760004900000001E-10</v>
      </c>
      <c r="Z123" s="35">
        <v>4.04787717E-10</v>
      </c>
      <c r="AA123" s="35">
        <v>2.463884005952089E-2</v>
      </c>
      <c r="AB123" s="35">
        <v>0.17646575009845281</v>
      </c>
      <c r="AC123" s="36" t="s">
        <v>0</v>
      </c>
      <c r="AD123" s="29">
        <v>0.1534143201144883</v>
      </c>
      <c r="AE123" s="29">
        <v>9.0650894078566163E-2</v>
      </c>
      <c r="AF123" s="29">
        <v>1.0430751160000001E-9</v>
      </c>
      <c r="AG123" s="29">
        <v>6.8845975000000004E-10</v>
      </c>
      <c r="AH123" s="29">
        <v>6.1073632400000003E-10</v>
      </c>
      <c r="AI123" s="29">
        <v>7.0555400499999996E-10</v>
      </c>
      <c r="AJ123" s="29">
        <v>5.7363553999999998E-10</v>
      </c>
      <c r="AK123" s="3">
        <f t="shared" si="2"/>
        <v>3.1568494122323772E-2</v>
      </c>
      <c r="AM123" s="14" t="s">
        <v>102</v>
      </c>
      <c r="AO123" s="2">
        <f>SUM(E122:R130)/126</f>
        <v>3.6842889512416523E-2</v>
      </c>
      <c r="AP123" s="2">
        <f>((AK123-AK$12)*100)/AK$12</f>
        <v>-17.031555001282239</v>
      </c>
      <c r="AR123" s="14" t="s">
        <v>102</v>
      </c>
      <c r="AS123" s="2"/>
      <c r="AT123" s="1">
        <f>((AO123-AO$12)*100)/AO$12</f>
        <v>-19.669531093026574</v>
      </c>
    </row>
    <row r="124" spans="1:47" x14ac:dyDescent="0.25">
      <c r="A124" s="29">
        <v>4.31830684E-10</v>
      </c>
      <c r="B124" s="30">
        <v>2.4137965300000002E-10</v>
      </c>
      <c r="C124" s="29" t="s">
        <v>0</v>
      </c>
      <c r="D124" s="29" t="s">
        <v>0</v>
      </c>
      <c r="E124" s="34" t="s">
        <v>0</v>
      </c>
      <c r="F124" s="34">
        <v>9.3815940085350352E-2</v>
      </c>
      <c r="G124" s="34">
        <v>3.2825655999999999E-10</v>
      </c>
      <c r="H124" s="34">
        <v>1.3491130599999999E-10</v>
      </c>
      <c r="I124" s="34">
        <v>7.5687869000000003E-11</v>
      </c>
      <c r="J124" s="34">
        <v>6.9823272E-11</v>
      </c>
      <c r="K124" s="34">
        <v>7.8530447999999999E-11</v>
      </c>
      <c r="L124" s="34">
        <v>7.3616653499999997E-11</v>
      </c>
      <c r="M124" s="34">
        <v>6.9183301999999994E-11</v>
      </c>
      <c r="N124" s="34">
        <v>7.1979667000000001E-11</v>
      </c>
      <c r="O124" s="34">
        <v>8.6751045999999994E-11</v>
      </c>
      <c r="P124" s="34">
        <v>9.9229288000000005E-11</v>
      </c>
      <c r="Q124" s="34">
        <v>1.1845157E-10</v>
      </c>
      <c r="R124" s="34">
        <v>1.3200185300000001E-10</v>
      </c>
      <c r="S124" s="35">
        <v>1.0228252E-10</v>
      </c>
      <c r="T124" s="35" t="s">
        <v>0</v>
      </c>
      <c r="U124" s="35" t="s">
        <v>0</v>
      </c>
      <c r="V124" s="35" t="s">
        <v>0</v>
      </c>
      <c r="W124" s="35">
        <v>1.8565789500000001E-9</v>
      </c>
      <c r="X124" s="35">
        <v>3.1974192400000002E-10</v>
      </c>
      <c r="Y124" s="35">
        <v>2.5662729500000002E-10</v>
      </c>
      <c r="Z124" s="35">
        <v>5.7777118999999999E-10</v>
      </c>
      <c r="AA124" s="35">
        <v>6.8715740061877681E-2</v>
      </c>
      <c r="AB124" s="35" t="s">
        <v>0</v>
      </c>
      <c r="AC124" s="36" t="s">
        <v>0</v>
      </c>
      <c r="AD124" s="29">
        <v>0.28474090021617549</v>
      </c>
      <c r="AE124" s="29">
        <v>0.22283702011490611</v>
      </c>
      <c r="AF124" s="29">
        <v>1.8342472419999999E-9</v>
      </c>
      <c r="AG124" s="29">
        <v>8.7143695E-10</v>
      </c>
      <c r="AH124" s="29">
        <v>9.8022849999999997E-10</v>
      </c>
      <c r="AI124" s="29">
        <v>1.180042263E-9</v>
      </c>
      <c r="AJ124" s="29">
        <v>8.6473414999999995E-10</v>
      </c>
      <c r="AK124" s="3">
        <f t="shared" si="2"/>
        <v>2.3932486119058346E-2</v>
      </c>
      <c r="AM124" s="15" t="s">
        <v>105</v>
      </c>
      <c r="AO124" s="2">
        <f>(SUM(S131:AB139)+SUM(P136:R139))/67</f>
        <v>4.4768956137335579E-2</v>
      </c>
      <c r="AP124" s="2">
        <f>((AK124-AK$13)*100)/AK$13</f>
        <v>-16.781186361140982</v>
      </c>
      <c r="AR124" s="15" t="s">
        <v>105</v>
      </c>
      <c r="AS124" s="2"/>
      <c r="AT124" s="1">
        <f>((AO124-AO$13)*100)/AO$13</f>
        <v>-24.262831507365831</v>
      </c>
    </row>
    <row r="125" spans="1:47" x14ac:dyDescent="0.25">
      <c r="A125" s="29">
        <v>6.3957970063596381E-2</v>
      </c>
      <c r="B125" s="30">
        <v>2.7377486800000002E-10</v>
      </c>
      <c r="C125" s="29" t="s">
        <v>0</v>
      </c>
      <c r="D125" s="29" t="s">
        <v>0</v>
      </c>
      <c r="E125" s="34">
        <v>0.1199628301051472</v>
      </c>
      <c r="F125" s="34">
        <v>0.1490278101181175</v>
      </c>
      <c r="G125" s="34">
        <v>5.7056371799999998E-10</v>
      </c>
      <c r="H125" s="34">
        <v>1.3596697399999999E-10</v>
      </c>
      <c r="I125" s="34">
        <v>6.2454324999999997E-11</v>
      </c>
      <c r="J125" s="34">
        <v>6.3819603000000003E-11</v>
      </c>
      <c r="K125" s="34">
        <v>5.7138641E-11</v>
      </c>
      <c r="L125" s="34">
        <v>5.5479590000000001E-11</v>
      </c>
      <c r="M125" s="34">
        <v>7.2115905E-11</v>
      </c>
      <c r="N125" s="34">
        <v>8.8111246999999996E-11</v>
      </c>
      <c r="O125" s="34">
        <v>1.15466985E-10</v>
      </c>
      <c r="P125" s="34">
        <v>1.4676939499999999E-10</v>
      </c>
      <c r="Q125" s="34">
        <v>1.7223113599999999E-10</v>
      </c>
      <c r="R125" s="34">
        <v>4.8170672299999999E-10</v>
      </c>
      <c r="S125" s="35">
        <v>1.40423864E-10</v>
      </c>
      <c r="T125" s="35" t="s">
        <v>0</v>
      </c>
      <c r="U125" s="35" t="s">
        <v>0</v>
      </c>
      <c r="V125" s="35" t="s">
        <v>0</v>
      </c>
      <c r="W125" s="35">
        <v>2.3329292079999998E-9</v>
      </c>
      <c r="X125" s="35">
        <v>7.9005714999999998E-10</v>
      </c>
      <c r="Y125" s="35">
        <v>6.5473560599999996E-10</v>
      </c>
      <c r="Z125" s="35">
        <v>1.204956662E-9</v>
      </c>
      <c r="AA125" s="35">
        <v>0.19200195009055551</v>
      </c>
      <c r="AB125" s="35" t="s">
        <v>0</v>
      </c>
      <c r="AC125" s="36" t="s">
        <v>0</v>
      </c>
      <c r="AD125" s="29" t="s">
        <v>0</v>
      </c>
      <c r="AE125" s="29">
        <v>7.4852850064249632E-2</v>
      </c>
      <c r="AF125" s="29">
        <v>1.565914405627793E-2</v>
      </c>
      <c r="AG125" s="29">
        <v>6.511686453464542E-3</v>
      </c>
      <c r="AH125" s="29">
        <v>5.3943880060195758E-2</v>
      </c>
      <c r="AI125" s="29">
        <v>8.4836020066909754E-2</v>
      </c>
      <c r="AJ125" s="29">
        <v>8.81498600681032E-2</v>
      </c>
      <c r="AK125" s="3">
        <f>AVERAGE(A125:AJ125)</f>
        <v>3.0318000305904248E-2</v>
      </c>
      <c r="AM125" s="15" t="s">
        <v>108</v>
      </c>
      <c r="AO125" s="2">
        <f>SUM(S122:AB130)/54</f>
        <v>8.866749031774418E-2</v>
      </c>
      <c r="AP125" s="1">
        <f>((AK125-AK$14)*100)/AK$14</f>
        <v>-22.679269322407116</v>
      </c>
      <c r="AR125" s="15" t="s">
        <v>108</v>
      </c>
      <c r="AS125" s="2"/>
      <c r="AT125" s="1">
        <f>((AO125-AO$14)*100)/AO$14</f>
        <v>-20.255533817236078</v>
      </c>
    </row>
    <row r="126" spans="1:47" x14ac:dyDescent="0.25">
      <c r="A126" s="29">
        <v>0.16676420009504539</v>
      </c>
      <c r="B126" s="30">
        <v>8.5275730063435917E-2</v>
      </c>
      <c r="C126" s="29" t="s">
        <v>0</v>
      </c>
      <c r="D126" s="29" t="s">
        <v>0</v>
      </c>
      <c r="E126" s="34">
        <v>0.16122676010594561</v>
      </c>
      <c r="F126" s="34">
        <v>0.1236905300773946</v>
      </c>
      <c r="G126" s="34">
        <v>3.0280786999999998E-10</v>
      </c>
      <c r="H126" s="34">
        <v>8.4803906999999994E-11</v>
      </c>
      <c r="I126" s="34">
        <v>6.5885845000000004E-11</v>
      </c>
      <c r="J126" s="34">
        <v>4.9063387E-11</v>
      </c>
      <c r="K126" s="34">
        <v>5.4522827E-11</v>
      </c>
      <c r="L126" s="34">
        <v>6.7089138000000004E-11</v>
      </c>
      <c r="M126" s="34">
        <v>9.325479E-11</v>
      </c>
      <c r="N126" s="34">
        <v>1.24611892E-10</v>
      </c>
      <c r="O126" s="34">
        <v>1.75137194E-10</v>
      </c>
      <c r="P126" s="34">
        <v>2.4734708E-10</v>
      </c>
      <c r="Q126" s="34">
        <v>3.9315662E-10</v>
      </c>
      <c r="R126" s="34">
        <v>1.384083905673085E-2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3.8443368062664372E-2</v>
      </c>
      <c r="X126" s="35">
        <v>1.631049656E-9</v>
      </c>
      <c r="Y126" s="35">
        <v>3.8342880030964997E-5</v>
      </c>
      <c r="Z126" s="35">
        <v>3.6230817060869093E-2</v>
      </c>
      <c r="AA126" s="35">
        <v>0.27426460013344062</v>
      </c>
      <c r="AB126" s="35" t="s">
        <v>0</v>
      </c>
      <c r="AC126" s="36" t="s">
        <v>0</v>
      </c>
      <c r="AD126" s="29" t="s">
        <v>0</v>
      </c>
      <c r="AE126" s="29">
        <v>5.4051023071242002E-2</v>
      </c>
      <c r="AF126" s="29">
        <v>5.4681074064494892E-2</v>
      </c>
      <c r="AG126" s="29">
        <v>7.4717460064392185E-2</v>
      </c>
      <c r="AH126" s="29">
        <v>0.12789305008084739</v>
      </c>
      <c r="AI126" s="29">
        <v>0.17905696010300079</v>
      </c>
      <c r="AJ126" s="29">
        <v>0.21166453011541461</v>
      </c>
      <c r="AK126" s="3">
        <f t="shared" si="2"/>
        <v>5.9327381049025157E-2</v>
      </c>
      <c r="AM126" s="16" t="s">
        <v>117</v>
      </c>
      <c r="AO126" s="7">
        <f>(SUM(AC117:AJ139)+SUM(A117:D130))/173</f>
        <v>0.19870731927599178</v>
      </c>
      <c r="AP126" s="2">
        <f>((AK126-AK$15)*100)/AK$15</f>
        <v>-22.470095575867209</v>
      </c>
      <c r="AR126" s="16" t="s">
        <v>117</v>
      </c>
      <c r="AS126" s="2"/>
      <c r="AT126" s="1">
        <f>((AO126-AO$15)*100)/AO$15</f>
        <v>-5.9921539573571527</v>
      </c>
    </row>
    <row r="127" spans="1:47" x14ac:dyDescent="0.25">
      <c r="A127" s="29">
        <v>0.31509268023690018</v>
      </c>
      <c r="B127" s="30">
        <v>0.1751845200977</v>
      </c>
      <c r="C127" s="29" t="s">
        <v>0</v>
      </c>
      <c r="D127" s="29" t="s">
        <v>0</v>
      </c>
      <c r="E127" s="34">
        <v>4.910957805610984E-2</v>
      </c>
      <c r="F127" s="34">
        <v>0.1226633700720961</v>
      </c>
      <c r="G127" s="34">
        <v>2.4715604999999998E-10</v>
      </c>
      <c r="H127" s="34">
        <v>1.3548062800000001E-10</v>
      </c>
      <c r="I127" s="34">
        <v>6.6701632499999995E-11</v>
      </c>
      <c r="J127" s="34">
        <v>5.2135107E-11</v>
      </c>
      <c r="K127" s="34">
        <v>4.7350211000000002E-11</v>
      </c>
      <c r="L127" s="34">
        <v>5.3010359E-11</v>
      </c>
      <c r="M127" s="34">
        <v>7.9491318999999994E-11</v>
      </c>
      <c r="N127" s="34">
        <v>1.74370864E-10</v>
      </c>
      <c r="O127" s="34">
        <v>2.9819000300000001E-10</v>
      </c>
      <c r="P127" s="34">
        <v>6.3804471199999998E-10</v>
      </c>
      <c r="Q127" s="34">
        <v>1.2200766054586511E-2</v>
      </c>
      <c r="R127" s="34">
        <v>0.1965046501285713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7.8793260565781613E-3</v>
      </c>
      <c r="X127" s="35">
        <v>5.2699700548392058E-3</v>
      </c>
      <c r="Y127" s="35">
        <v>7.6533240071300357E-2</v>
      </c>
      <c r="Z127" s="35">
        <v>0.11593364007583799</v>
      </c>
      <c r="AA127" s="35">
        <v>0.27886500014689758</v>
      </c>
      <c r="AB127" s="35" t="s">
        <v>0</v>
      </c>
      <c r="AC127" s="36" t="s">
        <v>0</v>
      </c>
      <c r="AD127" s="29" t="s">
        <v>0</v>
      </c>
      <c r="AE127" s="29">
        <v>2.1590107229697199E-4</v>
      </c>
      <c r="AF127" s="29">
        <v>2.770943605271314E-2</v>
      </c>
      <c r="AG127" s="29">
        <v>9.6970950064609526E-2</v>
      </c>
      <c r="AH127" s="29">
        <v>0.2146923201066375</v>
      </c>
      <c r="AI127" s="29">
        <v>0.2527676801347653</v>
      </c>
      <c r="AJ127" s="29">
        <v>0.28912327017760192</v>
      </c>
      <c r="AK127" s="3">
        <f t="shared" si="2"/>
        <v>8.2841344461184171E-2</v>
      </c>
      <c r="AM127" t="s">
        <v>118</v>
      </c>
      <c r="AO127" s="2">
        <f>((SUM(A113:Z146)+SUM(AA113:AJ139))/895)</f>
        <v>0.12196954821924161</v>
      </c>
      <c r="AP127" s="2">
        <f>((AK127-AK$16)*100)/AK$16</f>
        <v>-21.143081217964355</v>
      </c>
      <c r="AR127" t="s">
        <v>118</v>
      </c>
      <c r="AT127" s="1">
        <f>((AO127-AO$16)*100)/AO$16</f>
        <v>-7.2565079823813683</v>
      </c>
    </row>
    <row r="128" spans="1:47" x14ac:dyDescent="0.25">
      <c r="A128" s="29">
        <v>0.52878163</v>
      </c>
      <c r="B128" s="30">
        <v>0.33146265033754779</v>
      </c>
      <c r="C128" s="29">
        <v>2.4233721500000001E-10</v>
      </c>
      <c r="D128" s="29">
        <v>5.4253071000000005E-10</v>
      </c>
      <c r="E128" s="34">
        <v>5.7113290056846892E-2</v>
      </c>
      <c r="F128" s="34">
        <v>0.1097516200676291</v>
      </c>
      <c r="G128" s="34">
        <v>2.0255646771817699E-4</v>
      </c>
      <c r="H128" s="34">
        <v>2.4608649299999999E-10</v>
      </c>
      <c r="I128" s="34">
        <v>8.6640891999999995E-11</v>
      </c>
      <c r="J128" s="34">
        <v>8.1312567000000003E-11</v>
      </c>
      <c r="K128" s="34">
        <v>6.5466608000000001E-11</v>
      </c>
      <c r="L128" s="34">
        <v>7.3536277000000002E-11</v>
      </c>
      <c r="M128" s="34">
        <v>1.15768787E-10</v>
      </c>
      <c r="N128" s="34">
        <v>2.4814804599999999E-10</v>
      </c>
      <c r="O128" s="34">
        <v>9.2770640062240201E-2</v>
      </c>
      <c r="P128" s="34">
        <v>0.18864611008901611</v>
      </c>
      <c r="Q128" s="34">
        <v>0.19667597009461091</v>
      </c>
      <c r="R128" s="34">
        <v>0.28062364017623648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3.8173585500000001E-10</v>
      </c>
      <c r="X128" s="35">
        <v>5.4995153057103542E-2</v>
      </c>
      <c r="Y128" s="35">
        <v>0.28648946014418042</v>
      </c>
      <c r="Z128" s="35">
        <v>0.33536595020681081</v>
      </c>
      <c r="AA128" s="35">
        <v>0.2980448601681619</v>
      </c>
      <c r="AB128" s="35" t="s">
        <v>0</v>
      </c>
      <c r="AC128" s="36" t="s">
        <v>0</v>
      </c>
      <c r="AD128" s="29" t="s">
        <v>0</v>
      </c>
      <c r="AE128" s="29">
        <v>7.2498491199999995E-10</v>
      </c>
      <c r="AF128" s="29">
        <v>0.1565097000793835</v>
      </c>
      <c r="AG128" s="29">
        <v>0.1747470000879926</v>
      </c>
      <c r="AH128" s="29">
        <v>0.24202733012651309</v>
      </c>
      <c r="AI128" s="29">
        <v>0.27436220015860402</v>
      </c>
      <c r="AJ128" s="29">
        <v>0.34640870038063581</v>
      </c>
      <c r="AK128" s="3">
        <f t="shared" si="2"/>
        <v>0.13637856774378551</v>
      </c>
      <c r="AM128" t="s">
        <v>119</v>
      </c>
      <c r="AP128" s="2">
        <f>((AK128-AK$17)*100)/AK$17</f>
        <v>-14.166426695326981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0.47274857999999997</v>
      </c>
      <c r="B129" s="30">
        <v>0.21007950011115359</v>
      </c>
      <c r="C129" s="29">
        <v>2.2388113999999999E-10</v>
      </c>
      <c r="D129" s="29">
        <v>3.3757637999999999E-10</v>
      </c>
      <c r="E129" s="34">
        <v>2.6881172999999998E-10</v>
      </c>
      <c r="F129" s="34">
        <v>3.7526596052924029E-2</v>
      </c>
      <c r="G129" s="34">
        <v>6.5437880057427164E-2</v>
      </c>
      <c r="H129" s="34">
        <v>2.3977443300000001E-10</v>
      </c>
      <c r="I129" s="34">
        <v>1.7314353200000001E-10</v>
      </c>
      <c r="J129" s="34">
        <v>1.7970890699999999E-10</v>
      </c>
      <c r="K129" s="34">
        <v>1.9687497999999999E-10</v>
      </c>
      <c r="L129" s="34">
        <v>2.1720008E-10</v>
      </c>
      <c r="M129" s="34">
        <v>1.9540390485994919E-3</v>
      </c>
      <c r="N129" s="34">
        <v>0.1373474400713057</v>
      </c>
      <c r="O129" s="34">
        <v>0.21137649009700521</v>
      </c>
      <c r="P129" s="34">
        <v>0.27016866013181429</v>
      </c>
      <c r="Q129" s="34">
        <v>0.31386864018198368</v>
      </c>
      <c r="R129" s="34">
        <v>0.2434790601284772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5.3838460496390596E-3</v>
      </c>
      <c r="X129" s="35">
        <v>0.17774697008380691</v>
      </c>
      <c r="Y129" s="35">
        <v>0.29320094014924231</v>
      </c>
      <c r="Z129" s="35">
        <v>0.39388293899999999</v>
      </c>
      <c r="AA129" s="35">
        <v>0.39316208200000002</v>
      </c>
      <c r="AB129" s="35" t="s">
        <v>0</v>
      </c>
      <c r="AC129" s="36" t="s">
        <v>0</v>
      </c>
      <c r="AD129" s="29" t="s">
        <v>0</v>
      </c>
      <c r="AE129" s="29">
        <v>1.5265128347599999E-7</v>
      </c>
      <c r="AF129" s="29">
        <v>0.1782179600889994</v>
      </c>
      <c r="AG129" s="29">
        <v>0.27680230016902618</v>
      </c>
      <c r="AH129" s="29">
        <v>0.33455798033815309</v>
      </c>
      <c r="AI129" s="29">
        <v>0.35185148199999999</v>
      </c>
      <c r="AJ129" s="29">
        <v>0.39502025499999999</v>
      </c>
      <c r="AK129" s="3">
        <f t="shared" si="2"/>
        <v>0.16426944121544179</v>
      </c>
      <c r="AM129" t="s">
        <v>120</v>
      </c>
      <c r="AP129" s="2">
        <f>((AK129-AK$18)*100)/AK$18</f>
        <v>-13.617392681503292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0</v>
      </c>
      <c r="B130" s="30" t="s">
        <v>0</v>
      </c>
      <c r="C130" s="29">
        <v>1.8547006600000001E-10</v>
      </c>
      <c r="D130" s="29">
        <v>0.14409965008197231</v>
      </c>
      <c r="E130" s="34">
        <v>0.25924718017506282</v>
      </c>
      <c r="F130" s="34">
        <v>9.493684006443498E-2</v>
      </c>
      <c r="G130" s="34">
        <v>3.7331170600000002E-10</v>
      </c>
      <c r="H130" s="34">
        <v>1.5436316000000001E-10</v>
      </c>
      <c r="I130" s="34">
        <v>1.32992332E-10</v>
      </c>
      <c r="J130" s="34">
        <v>1.34475504E-10</v>
      </c>
      <c r="K130" s="34">
        <v>1.40589385E-10</v>
      </c>
      <c r="L130" s="34">
        <v>1.46822409E-10</v>
      </c>
      <c r="M130" s="34">
        <v>1.8359820299999999E-10</v>
      </c>
      <c r="N130" s="34">
        <v>2.5058190000000001E-10</v>
      </c>
      <c r="O130" s="34">
        <v>2.4443215051343468E-2</v>
      </c>
      <c r="P130" s="34">
        <v>0.1704450700828565</v>
      </c>
      <c r="Q130" s="34">
        <v>0.27592996014689541</v>
      </c>
      <c r="R130" s="34">
        <v>0.29652970017554509</v>
      </c>
      <c r="S130" s="35" t="s">
        <v>0</v>
      </c>
      <c r="T130" s="35" t="s">
        <v>0</v>
      </c>
      <c r="U130" s="35" t="s">
        <v>0</v>
      </c>
      <c r="V130" s="35">
        <v>1.55616455E-10</v>
      </c>
      <c r="W130" s="35">
        <v>1.6400644999999999E-10</v>
      </c>
      <c r="X130" s="35">
        <v>1.7851240199999999E-10</v>
      </c>
      <c r="Y130" s="35">
        <v>8.0073260496543435E-3</v>
      </c>
      <c r="Z130" s="35">
        <v>0.18556818008898601</v>
      </c>
      <c r="AA130" s="35">
        <v>0.34897074029831182</v>
      </c>
      <c r="AB130" s="35" t="s">
        <v>0</v>
      </c>
      <c r="AC130" s="36" t="s">
        <v>0</v>
      </c>
      <c r="AD130" s="29" t="s">
        <v>0</v>
      </c>
      <c r="AE130" s="29">
        <v>8.9781820061986553E-2</v>
      </c>
      <c r="AF130" s="29">
        <v>0.1736617500889498</v>
      </c>
      <c r="AG130" s="29">
        <v>0.46295245000000002</v>
      </c>
      <c r="AH130" s="29">
        <v>0.29893700021837633</v>
      </c>
      <c r="AI130" s="29">
        <v>0.3243569402960948</v>
      </c>
      <c r="AJ130" s="29">
        <v>0.50031077000000002</v>
      </c>
      <c r="AK130" s="3">
        <f t="shared" si="2"/>
        <v>0.13064923553860036</v>
      </c>
      <c r="AM130" t="s">
        <v>121</v>
      </c>
      <c r="AO130" s="2">
        <f>SUM(U145:W146)/6</f>
        <v>0.11898400546504755</v>
      </c>
      <c r="AP130" s="2">
        <f>((AK130-AK$19)*100)/AK$19</f>
        <v>-11.538769679023234</v>
      </c>
      <c r="AR130" t="s">
        <v>124</v>
      </c>
      <c r="AT130" s="1">
        <f>((AO130-AO$19)*100)/AO$19</f>
        <v>29.040843751051042</v>
      </c>
    </row>
    <row r="131" spans="1:46" x14ac:dyDescent="0.25">
      <c r="A131" t="s">
        <v>0</v>
      </c>
      <c r="B131" s="37" t="s">
        <v>0</v>
      </c>
      <c r="C131" s="34">
        <v>9.3523710063985702E-2</v>
      </c>
      <c r="D131" s="34">
        <v>0.16874173009542889</v>
      </c>
      <c r="E131" s="34">
        <v>0.1527795300863197</v>
      </c>
      <c r="F131" s="34">
        <v>4.7027207670000004E-9</v>
      </c>
      <c r="G131" s="34">
        <v>2.1036019E-10</v>
      </c>
      <c r="H131" s="34">
        <v>1.6451886000000001E-10</v>
      </c>
      <c r="I131" s="34">
        <v>1.8481166699999999E-10</v>
      </c>
      <c r="J131" s="34">
        <v>2.1451019799999999E-10</v>
      </c>
      <c r="K131" s="34">
        <v>1.9706100999999999E-10</v>
      </c>
      <c r="L131" s="34">
        <v>1.82791822E-10</v>
      </c>
      <c r="M131" s="34">
        <v>2.02017846E-10</v>
      </c>
      <c r="N131" s="34">
        <v>2.6443886700000002E-10</v>
      </c>
      <c r="O131" s="34">
        <v>3.107848005207358E-2</v>
      </c>
      <c r="P131" s="34">
        <v>0.17542511008517961</v>
      </c>
      <c r="Q131" s="34">
        <v>0.24380864012189371</v>
      </c>
      <c r="R131" s="34">
        <v>0.24060322012145391</v>
      </c>
      <c r="S131" s="35" t="s">
        <v>0</v>
      </c>
      <c r="T131" s="35" t="s">
        <v>0</v>
      </c>
      <c r="U131" s="35" t="s">
        <v>0</v>
      </c>
      <c r="V131" s="35">
        <v>0.12521566006915419</v>
      </c>
      <c r="W131" s="35">
        <v>2.0422408700000001E-10</v>
      </c>
      <c r="X131" s="35">
        <v>2.2930643800000001E-10</v>
      </c>
      <c r="Y131" s="35">
        <v>9.3599490496485954E-3</v>
      </c>
      <c r="Z131" s="35">
        <v>0.182143940089013</v>
      </c>
      <c r="AA131" s="35">
        <v>0.39805481500000001</v>
      </c>
      <c r="AB131" s="35" t="s">
        <v>0</v>
      </c>
      <c r="AC131" s="36" t="s">
        <v>0</v>
      </c>
      <c r="AD131" s="29" t="s">
        <v>0</v>
      </c>
      <c r="AE131" s="29">
        <v>0.34318730048361851</v>
      </c>
      <c r="AF131" s="29">
        <v>0.2775834201703421</v>
      </c>
      <c r="AG131" s="29">
        <v>0.22247560012341849</v>
      </c>
      <c r="AH131" s="29">
        <v>9.9148534064860697E-2</v>
      </c>
      <c r="AI131" s="29">
        <v>6.7822980058204307E-2</v>
      </c>
      <c r="AJ131" s="29">
        <v>0.29307392021918249</v>
      </c>
      <c r="AK131" s="3">
        <f t="shared" si="2"/>
        <v>0.11157237666823357</v>
      </c>
      <c r="AP131" s="2">
        <f>((AK131-AK$20)*100)/AK$20</f>
        <v>-10.571544791459583</v>
      </c>
    </row>
    <row r="132" spans="1:46" x14ac:dyDescent="0.25">
      <c r="A132" t="s">
        <v>0</v>
      </c>
      <c r="B132" s="37">
        <v>0.1069722900684294</v>
      </c>
      <c r="C132" s="34">
        <v>2.4912752000000001E-10</v>
      </c>
      <c r="D132" s="34">
        <v>6.4798760057852095E-2</v>
      </c>
      <c r="E132" s="34">
        <v>2.0808725E-10</v>
      </c>
      <c r="F132" s="34">
        <v>1.85956842E-10</v>
      </c>
      <c r="G132" s="34">
        <v>2.25612496E-10</v>
      </c>
      <c r="H132" s="34">
        <v>3.3957484600000002E-10</v>
      </c>
      <c r="I132" s="34">
        <v>0.1177573700676849</v>
      </c>
      <c r="J132" s="34">
        <v>0.1943001600932994</v>
      </c>
      <c r="K132" s="34">
        <v>0.21958610010433871</v>
      </c>
      <c r="L132" s="34">
        <v>0.24334395011706139</v>
      </c>
      <c r="M132" s="34">
        <v>0.236966010112998</v>
      </c>
      <c r="N132" s="34">
        <v>0.22041723010418601</v>
      </c>
      <c r="O132" s="34">
        <v>0.19702612009381609</v>
      </c>
      <c r="P132" s="34">
        <v>0.2178891601057053</v>
      </c>
      <c r="Q132" s="34">
        <v>0.2248858001121822</v>
      </c>
      <c r="R132" s="34">
        <v>0.24098678012387409</v>
      </c>
      <c r="S132" s="35" t="s">
        <v>0</v>
      </c>
      <c r="T132" s="35" t="s">
        <v>0</v>
      </c>
      <c r="U132" s="35">
        <v>2.3575899599999998E-10</v>
      </c>
      <c r="V132" s="35">
        <v>7.6611850058634828E-2</v>
      </c>
      <c r="W132" s="35">
        <v>0.18010615008648229</v>
      </c>
      <c r="X132" s="35">
        <v>0.20444514009778261</v>
      </c>
      <c r="Y132" s="35">
        <v>0.184022920089596</v>
      </c>
      <c r="Z132" s="35">
        <v>5.2871797058245053E-2</v>
      </c>
      <c r="AA132" s="35">
        <v>0.16625020010373071</v>
      </c>
      <c r="AB132" s="35" t="s">
        <v>0</v>
      </c>
      <c r="AC132" s="36" t="s">
        <v>0</v>
      </c>
      <c r="AD132" s="29" t="s">
        <v>0</v>
      </c>
      <c r="AE132" s="29">
        <v>0.14899766012933269</v>
      </c>
      <c r="AF132" s="29">
        <v>0.20418516010542229</v>
      </c>
      <c r="AG132" s="29">
        <v>6.6655540058088839E-2</v>
      </c>
      <c r="AH132" s="29">
        <v>3.7091340055087442E-2</v>
      </c>
      <c r="AI132" s="29">
        <v>4.6306920057175772E-2</v>
      </c>
      <c r="AJ132" s="29">
        <v>0.43886807999999999</v>
      </c>
      <c r="AK132" s="3">
        <f t="shared" si="2"/>
        <v>0.13637808301683743</v>
      </c>
      <c r="AP132" s="2">
        <f>((AK132-AK$21)*100)/AK$21</f>
        <v>-13.077620329302228</v>
      </c>
    </row>
    <row r="133" spans="1:46" x14ac:dyDescent="0.25">
      <c r="A133" t="s">
        <v>0</v>
      </c>
      <c r="B133" s="37">
        <v>2.4265299499999999E-10</v>
      </c>
      <c r="C133" s="34">
        <v>8.7118077E-11</v>
      </c>
      <c r="D133" s="34">
        <v>8.2720395999999996E-11</v>
      </c>
      <c r="E133" s="34">
        <v>6.2521677E-11</v>
      </c>
      <c r="F133" s="34">
        <v>8.7406582999999997E-11</v>
      </c>
      <c r="G133" s="34">
        <v>1.2417867999999999E-10</v>
      </c>
      <c r="H133" s="34">
        <v>1.75687135E-10</v>
      </c>
      <c r="I133" s="34">
        <v>3.4881708599999998E-10</v>
      </c>
      <c r="J133" s="34">
        <v>8.0896960059204173E-2</v>
      </c>
      <c r="K133" s="34">
        <v>0.1648476000794569</v>
      </c>
      <c r="L133" s="34">
        <v>0.19921460009193151</v>
      </c>
      <c r="M133" s="34">
        <v>0.22541335010443159</v>
      </c>
      <c r="N133" s="34">
        <v>0.2265296901063916</v>
      </c>
      <c r="O133" s="34">
        <v>0.25055134012376462</v>
      </c>
      <c r="P133" s="34">
        <v>0.27873670015364538</v>
      </c>
      <c r="Q133" s="34">
        <v>0.56034226999999992</v>
      </c>
      <c r="R133" s="34">
        <v>0.50323859999999998</v>
      </c>
      <c r="S133" s="35" t="s">
        <v>0</v>
      </c>
      <c r="T133" s="35" t="s">
        <v>0</v>
      </c>
      <c r="U133" s="35">
        <v>3.5859072999999999E-10</v>
      </c>
      <c r="V133" s="35">
        <v>8.73312900604718E-2</v>
      </c>
      <c r="W133" s="35">
        <v>3.2061920052424503E-2</v>
      </c>
      <c r="X133" s="35">
        <v>9.7136356062496834E-2</v>
      </c>
      <c r="Y133" s="35">
        <v>0.28138807014904349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0.27526549020446289</v>
      </c>
      <c r="AG133" s="29">
        <v>1.6115805453000001E-7</v>
      </c>
      <c r="AH133" s="29">
        <v>0.2225792402561963</v>
      </c>
      <c r="AI133" s="29">
        <v>0.22378424038769101</v>
      </c>
      <c r="AJ133" s="29">
        <v>0.1794872601019577</v>
      </c>
      <c r="AK133" s="3">
        <f t="shared" si="2"/>
        <v>0.14402982002671549</v>
      </c>
      <c r="AP133" s="2">
        <f>((AK133-AK$22)*100)/AK$22</f>
        <v>-14.499459389044192</v>
      </c>
    </row>
    <row r="134" spans="1:46" x14ac:dyDescent="0.25">
      <c r="A134" t="s">
        <v>0</v>
      </c>
      <c r="B134" s="37">
        <v>1.6555703599999999E-10</v>
      </c>
      <c r="C134" s="34">
        <v>5.6504776999999997E-11</v>
      </c>
      <c r="D134" s="34">
        <v>6.9350511000000003E-11</v>
      </c>
      <c r="E134" s="34">
        <v>4.7589388000000003E-11</v>
      </c>
      <c r="F134" s="34">
        <v>5.6747509000000001E-11</v>
      </c>
      <c r="G134" s="34">
        <v>7.9214678000000003E-11</v>
      </c>
      <c r="H134" s="34">
        <v>8.1474349999999995E-11</v>
      </c>
      <c r="I134" s="34">
        <v>9.802123E-11</v>
      </c>
      <c r="J134" s="34">
        <v>1.1990670500000001E-10</v>
      </c>
      <c r="K134" s="34">
        <v>1.7419252E-10</v>
      </c>
      <c r="L134" s="34">
        <v>1.8738584500000001E-10</v>
      </c>
      <c r="M134" s="34">
        <v>2.8255549799999998E-10</v>
      </c>
      <c r="N134" s="34">
        <v>3.1870987052741183E-2</v>
      </c>
      <c r="O134" s="34">
        <v>1.9168202490647769E-3</v>
      </c>
      <c r="P134" s="34">
        <v>0.10861400506637819</v>
      </c>
      <c r="Q134" s="34">
        <v>0.27567348014863668</v>
      </c>
      <c r="R134" s="34">
        <v>0.27189025020708579</v>
      </c>
      <c r="S134" s="35" t="s">
        <v>0</v>
      </c>
      <c r="T134" s="35">
        <v>0.16919093008360001</v>
      </c>
      <c r="U134" s="35">
        <v>3.6426529799999999E-10</v>
      </c>
      <c r="V134" s="35">
        <v>2.0068766E-10</v>
      </c>
      <c r="W134" s="35">
        <v>2.4333434599999999E-10</v>
      </c>
      <c r="X134" s="35">
        <v>2.0017287400000001E-10</v>
      </c>
      <c r="Y134" s="35">
        <v>1.2156431000000001E-10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0.3109994208289848</v>
      </c>
      <c r="AG134" s="29">
        <v>0.16164650016986609</v>
      </c>
      <c r="AH134" s="29">
        <v>0.18409526013729349</v>
      </c>
      <c r="AI134" s="29">
        <v>0.27830820025369712</v>
      </c>
      <c r="AJ134" s="29">
        <v>0.1888560201431787</v>
      </c>
      <c r="AK134" s="3">
        <f t="shared" si="2"/>
        <v>7.082363846032326E-2</v>
      </c>
      <c r="AP134" s="2">
        <f>((AK134-AK$23)*100)/AK$23</f>
        <v>-14.171963150494543</v>
      </c>
    </row>
    <row r="135" spans="1:46" x14ac:dyDescent="0.25">
      <c r="A135" t="s">
        <v>0</v>
      </c>
      <c r="B135" s="37">
        <v>3.4361733400000002E-10</v>
      </c>
      <c r="C135" s="34">
        <v>6.7756087999999998E-11</v>
      </c>
      <c r="D135" s="34">
        <v>5.7850790000000003E-11</v>
      </c>
      <c r="E135" s="34">
        <v>4.2516943999999999E-11</v>
      </c>
      <c r="F135" s="34">
        <v>4.7927748000000002E-11</v>
      </c>
      <c r="G135" s="34">
        <v>6.6388302999999999E-11</v>
      </c>
      <c r="H135" s="34">
        <v>9.2698313999999997E-11</v>
      </c>
      <c r="I135" s="34">
        <v>1.18029861E-10</v>
      </c>
      <c r="J135" s="34">
        <v>1.4069119000000001E-10</v>
      </c>
      <c r="K135" s="34">
        <v>1.5959433600000001E-10</v>
      </c>
      <c r="L135" s="34">
        <v>1.8892220000000001E-10</v>
      </c>
      <c r="M135" s="34">
        <v>2.69113446E-10</v>
      </c>
      <c r="N135" s="34">
        <v>2.3482073000000002E-10</v>
      </c>
      <c r="O135" s="34">
        <v>2.2999871E-10</v>
      </c>
      <c r="P135" s="34">
        <v>0.17230801008734251</v>
      </c>
      <c r="Q135" s="34">
        <v>0.28334275033759759</v>
      </c>
      <c r="R135" s="34" t="s">
        <v>0</v>
      </c>
      <c r="S135" s="35">
        <v>9.790059006459699E-2</v>
      </c>
      <c r="T135" s="35">
        <v>2.9299754300000001E-10</v>
      </c>
      <c r="U135" s="35">
        <v>1.15796518E-10</v>
      </c>
      <c r="V135" s="35">
        <v>1.3372162900000001E-10</v>
      </c>
      <c r="W135" s="35">
        <v>1.3898943099999999E-10</v>
      </c>
      <c r="X135" s="35">
        <v>1.3100754999999999E-10</v>
      </c>
      <c r="Y135" s="35">
        <v>9.6485439999999999E-11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0.30236340066330603</v>
      </c>
      <c r="AG135" s="29">
        <v>0.16399040015975169</v>
      </c>
      <c r="AH135" s="29">
        <v>0.35952032056405753</v>
      </c>
      <c r="AI135" s="29">
        <v>0.30370098095011738</v>
      </c>
      <c r="AJ135" s="29">
        <v>0.2954726809990374</v>
      </c>
      <c r="AK135" s="3">
        <f t="shared" si="2"/>
        <v>7.0664254885526107E-2</v>
      </c>
      <c r="AP135" s="2">
        <f>((AK135-AK$24)*100)/AK$24</f>
        <v>-10.16509423420875</v>
      </c>
    </row>
    <row r="136" spans="1:46" x14ac:dyDescent="0.25">
      <c r="A136" t="s">
        <v>0</v>
      </c>
      <c r="B136" s="37">
        <v>3.348959006160647E-2</v>
      </c>
      <c r="C136" s="34">
        <v>5.2735464299999997E-10</v>
      </c>
      <c r="D136" s="34">
        <v>9.1652029000000003E-11</v>
      </c>
      <c r="E136" s="34">
        <v>5.4484712000000002E-11</v>
      </c>
      <c r="F136" s="34">
        <v>5.8559996E-11</v>
      </c>
      <c r="G136" s="34">
        <v>6.9375888000000002E-11</v>
      </c>
      <c r="H136" s="34">
        <v>8.5049194000000006E-11</v>
      </c>
      <c r="I136" s="34">
        <v>1.03537825E-10</v>
      </c>
      <c r="J136" s="34">
        <v>1.05629525E-10</v>
      </c>
      <c r="K136" s="34">
        <v>1.0711455899999999E-10</v>
      </c>
      <c r="L136" s="34">
        <v>1.2040837599999999E-10</v>
      </c>
      <c r="M136" s="34">
        <v>1.5348521399999999E-10</v>
      </c>
      <c r="N136" s="34">
        <v>1.8189037999999999E-10</v>
      </c>
      <c r="O136" s="34">
        <v>2.1869867E-10</v>
      </c>
      <c r="P136" s="38">
        <v>7.0124970064532569E-2</v>
      </c>
      <c r="Q136" s="38" t="s">
        <v>0</v>
      </c>
      <c r="R136" s="38">
        <v>0.1844557101242677</v>
      </c>
      <c r="S136" s="35">
        <v>3.5544102299999999E-10</v>
      </c>
      <c r="T136" s="35">
        <v>1.93894408E-10</v>
      </c>
      <c r="U136" s="35">
        <v>1.17304844E-10</v>
      </c>
      <c r="V136" s="35">
        <v>1.18139006E-10</v>
      </c>
      <c r="W136" s="35">
        <v>1.29668704E-10</v>
      </c>
      <c r="X136" s="35">
        <v>1.2044946199999999E-10</v>
      </c>
      <c r="Y136" s="35">
        <v>1.5273925E-10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0.29159670069443783</v>
      </c>
      <c r="AG136" s="29">
        <v>0.16972975016866429</v>
      </c>
      <c r="AH136" s="29" t="s">
        <v>0</v>
      </c>
      <c r="AI136" s="29">
        <v>0.29949218084672291</v>
      </c>
      <c r="AJ136" s="29">
        <v>0.33330250080758078</v>
      </c>
      <c r="AK136" s="3">
        <f t="shared" si="2"/>
        <v>5.1192274290099635E-2</v>
      </c>
      <c r="AP136" s="2">
        <f>((AK136-AK$25)*100)/AK$25</f>
        <v>-8.4806549818837471</v>
      </c>
    </row>
    <row r="137" spans="1:46" x14ac:dyDescent="0.25">
      <c r="A137" t="s">
        <v>0</v>
      </c>
      <c r="B137" s="37">
        <v>5.1240580070920499E-2</v>
      </c>
      <c r="C137" s="34">
        <v>2.0548639399999998E-9</v>
      </c>
      <c r="D137" s="34">
        <v>1.30493892E-10</v>
      </c>
      <c r="E137" s="34">
        <v>6.1171751999999997E-11</v>
      </c>
      <c r="F137" s="34">
        <v>5.5601864599999998E-11</v>
      </c>
      <c r="G137" s="34">
        <v>6.6746319999999997E-11</v>
      </c>
      <c r="H137" s="34">
        <v>7.9097073E-11</v>
      </c>
      <c r="I137" s="34">
        <v>9.1617764999999998E-11</v>
      </c>
      <c r="J137" s="34">
        <v>8.7368015000000002E-11</v>
      </c>
      <c r="K137" s="34">
        <v>8.7833194000000004E-11</v>
      </c>
      <c r="L137" s="34">
        <v>1.00341471E-10</v>
      </c>
      <c r="M137" s="34">
        <v>1.09156422E-10</v>
      </c>
      <c r="N137" s="34">
        <v>9.5269353000000006E-11</v>
      </c>
      <c r="O137" s="34">
        <v>1.35633216E-10</v>
      </c>
      <c r="P137" s="38" t="s">
        <v>0</v>
      </c>
      <c r="Q137" s="38">
        <v>8.2177970078500417E-2</v>
      </c>
      <c r="R137" s="38">
        <v>8.2985680080447224E-2</v>
      </c>
      <c r="S137" s="35">
        <v>3.2316723573719368E-3</v>
      </c>
      <c r="T137" s="35">
        <v>2.5751228500000002E-10</v>
      </c>
      <c r="U137" s="35">
        <v>1.1557622000000001E-10</v>
      </c>
      <c r="V137" s="35">
        <v>1.1612474E-10</v>
      </c>
      <c r="W137" s="35">
        <v>1.3881414700000001E-10</v>
      </c>
      <c r="X137" s="35">
        <v>1.3619772400000001E-10</v>
      </c>
      <c r="Y137" s="35">
        <v>2.8588832999999999E-10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0.50148238000000001</v>
      </c>
      <c r="AG137" s="29">
        <v>0.22749789027273629</v>
      </c>
      <c r="AH137" s="29" t="s">
        <v>0</v>
      </c>
      <c r="AI137" s="29" t="s">
        <v>0</v>
      </c>
      <c r="AJ137" s="29" t="s">
        <v>0</v>
      </c>
      <c r="AK137" s="3">
        <f t="shared" si="2"/>
        <v>3.7944647082611367E-2</v>
      </c>
      <c r="AP137" s="2">
        <f>((AK137-AK$26)*100)/AK$26</f>
        <v>-11.564324890621704</v>
      </c>
    </row>
    <row r="138" spans="1:46" x14ac:dyDescent="0.25">
      <c r="A138" t="s">
        <v>0</v>
      </c>
      <c r="B138" s="37" t="s">
        <v>0</v>
      </c>
      <c r="C138" s="34">
        <v>5.1710262229999998E-9</v>
      </c>
      <c r="D138" s="34">
        <v>1.6491515600000001E-10</v>
      </c>
      <c r="E138" s="34">
        <v>6.0083140999999998E-11</v>
      </c>
      <c r="F138" s="34">
        <v>5.5152920999999998E-11</v>
      </c>
      <c r="G138" s="34">
        <v>7.6788001999999997E-11</v>
      </c>
      <c r="H138" s="34">
        <v>9.0388892999999998E-11</v>
      </c>
      <c r="I138" s="34">
        <v>1.03722834E-10</v>
      </c>
      <c r="J138" s="34">
        <v>1.03023907E-10</v>
      </c>
      <c r="K138" s="34">
        <v>9.5440763000000003E-11</v>
      </c>
      <c r="L138" s="34">
        <v>1.07432872E-10</v>
      </c>
      <c r="M138" s="34">
        <v>9.4705133000000003E-11</v>
      </c>
      <c r="N138" s="34">
        <v>7.6313850500000002E-11</v>
      </c>
      <c r="O138" s="34">
        <v>1.3009318399999999E-10</v>
      </c>
      <c r="P138" s="38" t="s">
        <v>0</v>
      </c>
      <c r="Q138" s="38">
        <v>7.1661020076756621E-2</v>
      </c>
      <c r="R138" s="38">
        <v>4.3558415067590249E-2</v>
      </c>
      <c r="S138" s="35">
        <v>5.8479622099999999E-9</v>
      </c>
      <c r="T138" s="35">
        <v>2.5480214000000001E-10</v>
      </c>
      <c r="U138" s="35">
        <v>1.2638853000000001E-10</v>
      </c>
      <c r="V138" s="35">
        <v>1.5913936E-10</v>
      </c>
      <c r="W138" s="35">
        <v>2.17793783E-10</v>
      </c>
      <c r="X138" s="35">
        <v>2.0328730999999999E-10</v>
      </c>
      <c r="Y138" s="35">
        <v>8.0996407300000003E-10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0.27046850012963253</v>
      </c>
      <c r="AG138" s="29">
        <v>0.3007869404759293</v>
      </c>
      <c r="AH138" s="29" t="s">
        <v>0</v>
      </c>
      <c r="AI138" s="29" t="s">
        <v>0</v>
      </c>
      <c r="AJ138" s="29" t="s">
        <v>0</v>
      </c>
      <c r="AK138" s="3">
        <f t="shared" si="2"/>
        <v>2.860312040409721E-2</v>
      </c>
      <c r="AP138" s="2">
        <f>((AK138-AK$27)*100)/AK$27</f>
        <v>-11.103124005905007</v>
      </c>
    </row>
    <row r="139" spans="1:46" x14ac:dyDescent="0.25">
      <c r="A139" t="s">
        <v>0</v>
      </c>
      <c r="B139" s="37" t="s">
        <v>0</v>
      </c>
      <c r="C139" s="34">
        <v>0.2371957601447362</v>
      </c>
      <c r="D139" s="34">
        <v>4.0755362999999999E-10</v>
      </c>
      <c r="E139" s="34">
        <v>5.5574192999999999E-11</v>
      </c>
      <c r="F139" s="34">
        <v>3.0895008599999999E-11</v>
      </c>
      <c r="G139" s="34">
        <v>3.7071536000000002E-11</v>
      </c>
      <c r="H139" s="34">
        <v>5.6250801999999997E-11</v>
      </c>
      <c r="I139" s="34">
        <v>7.4314304400000003E-11</v>
      </c>
      <c r="J139" s="34">
        <v>8.6756058000000005E-11</v>
      </c>
      <c r="K139" s="34">
        <v>1.0619251E-10</v>
      </c>
      <c r="L139" s="34">
        <v>1.2402966099999999E-10</v>
      </c>
      <c r="M139" s="34">
        <v>1.12564787E-10</v>
      </c>
      <c r="N139" s="34">
        <v>1.09276407E-10</v>
      </c>
      <c r="O139" s="34">
        <v>2.6830590599999998E-10</v>
      </c>
      <c r="P139" s="38" t="s">
        <v>0</v>
      </c>
      <c r="Q139" s="38">
        <v>9.067674008435854E-2</v>
      </c>
      <c r="R139" s="38">
        <v>2.3157401062138049E-2</v>
      </c>
      <c r="S139" s="35">
        <v>3.3988897561571169E-3</v>
      </c>
      <c r="T139" s="35">
        <v>1.6175875699999999E-10</v>
      </c>
      <c r="U139" s="35">
        <v>1.15886343E-10</v>
      </c>
      <c r="V139" s="35">
        <v>1.6914921E-10</v>
      </c>
      <c r="W139" s="35">
        <v>3.23331618E-10</v>
      </c>
      <c r="X139" s="35">
        <v>3.3100703699999999E-10</v>
      </c>
      <c r="Y139" s="35">
        <v>2.4932011299999998E-10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1.6110399721210353E-2</v>
      </c>
      <c r="AP139" s="2">
        <f>((AK139-AK$28)*100)/AK$28</f>
        <v>-19.115377732888849</v>
      </c>
    </row>
    <row r="140" spans="1:46" x14ac:dyDescent="0.25">
      <c r="A140" s="32" t="s">
        <v>0</v>
      </c>
      <c r="B140" s="39" t="s">
        <v>0</v>
      </c>
      <c r="C140" s="32">
        <v>3.1335674054815028E-2</v>
      </c>
      <c r="D140" s="32">
        <v>3.1823795064858433E-2</v>
      </c>
      <c r="E140" s="32">
        <v>5.7480980070982041E-2</v>
      </c>
      <c r="F140" s="32">
        <v>6.152475307091982E-2</v>
      </c>
      <c r="G140" s="32">
        <v>5.5567607067210548E-2</v>
      </c>
      <c r="H140" s="32">
        <v>1.224785705871631E-2</v>
      </c>
      <c r="I140" s="32">
        <v>1.2673526369999999E-9</v>
      </c>
      <c r="J140" s="32">
        <v>3.3135272599999998E-10</v>
      </c>
      <c r="K140" s="32">
        <v>1.3449469300000001E-10</v>
      </c>
      <c r="L140" s="32">
        <v>9.2332484000000005E-11</v>
      </c>
      <c r="M140" s="32">
        <v>1.23474416E-10</v>
      </c>
      <c r="N140" s="32">
        <v>2.62620302E-10</v>
      </c>
      <c r="O140" s="32">
        <v>6.1129983999999996E-10</v>
      </c>
      <c r="P140" s="32" t="s">
        <v>0</v>
      </c>
      <c r="Q140" s="32" t="s">
        <v>0</v>
      </c>
      <c r="R140" s="32" t="s">
        <v>0</v>
      </c>
      <c r="S140" s="33">
        <v>0.24197309018649979</v>
      </c>
      <c r="T140" s="33">
        <v>8.3717980083350033E-2</v>
      </c>
      <c r="U140" s="33">
        <v>4.5835480069684027E-2</v>
      </c>
      <c r="V140" s="33">
        <v>1.150087484E-9</v>
      </c>
      <c r="W140" s="33">
        <v>1.1721410399999999E-10</v>
      </c>
      <c r="X140" s="33">
        <v>5.9980679599999995E-10</v>
      </c>
      <c r="Y140" s="33">
        <v>3.0711054000000001E-10</v>
      </c>
      <c r="Z140" s="33" t="s">
        <v>0</v>
      </c>
      <c r="AA140" s="40" t="s">
        <v>0</v>
      </c>
      <c r="AB140" s="40">
        <v>2.0165239999999999E-11</v>
      </c>
      <c r="AC140" s="40">
        <v>3.8624367999999999E-11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2.8250328262862348E-2</v>
      </c>
      <c r="AP140" s="2">
        <f>((AK140-AK$29)*100)/AK$29</f>
        <v>-28.880358387597894</v>
      </c>
    </row>
    <row r="141" spans="1:46" x14ac:dyDescent="0.25">
      <c r="A141" s="31" t="s">
        <v>0</v>
      </c>
      <c r="B141" s="41" t="s">
        <v>0</v>
      </c>
      <c r="C141" s="31" t="s">
        <v>0</v>
      </c>
      <c r="D141" s="31">
        <v>0.31185713028603002</v>
      </c>
      <c r="E141" s="31">
        <v>0.25009236025154358</v>
      </c>
      <c r="F141" s="31">
        <v>0.23650354019162459</v>
      </c>
      <c r="G141" s="31">
        <v>0.21073557016119901</v>
      </c>
      <c r="H141" s="31">
        <v>0.20361018015113189</v>
      </c>
      <c r="I141" s="31">
        <v>0.19026776012595031</v>
      </c>
      <c r="J141" s="31">
        <v>0.17488551011122419</v>
      </c>
      <c r="K141" s="31">
        <v>0.1205980550843493</v>
      </c>
      <c r="L141" s="31">
        <v>4.5510760062998583E-2</v>
      </c>
      <c r="M141" s="31">
        <v>7.7679744799999997E-10</v>
      </c>
      <c r="N141" s="31">
        <v>4.9302886399999997E-10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0.43683710144670651</v>
      </c>
      <c r="T141" s="33">
        <v>0.37545370067639672</v>
      </c>
      <c r="U141" s="33">
        <v>0.31143970035461332</v>
      </c>
      <c r="V141" s="33">
        <v>0.23968694019965889</v>
      </c>
      <c r="W141" s="33">
        <v>0.1773537701198945</v>
      </c>
      <c r="X141" s="33">
        <v>9.14511357443314E-4</v>
      </c>
      <c r="Y141" s="33">
        <v>2.1613504680000001E-9</v>
      </c>
      <c r="Z141" s="33">
        <v>3.0501951300000002E-10</v>
      </c>
      <c r="AA141" s="40">
        <v>1.11581637E-10</v>
      </c>
      <c r="AB141" s="40">
        <v>5.6606034999999998E-11</v>
      </c>
      <c r="AC141" s="40">
        <v>4.6125495999999998E-11</v>
      </c>
      <c r="AD141" s="40">
        <v>2.1627948899999999E-11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0.14285854758925662</v>
      </c>
      <c r="AP141" s="2">
        <f>((AK141-AK$30)*100)/AK$30</f>
        <v>-14.212206571532551</v>
      </c>
    </row>
    <row r="142" spans="1:46" x14ac:dyDescent="0.25">
      <c r="A142" s="31" t="s">
        <v>0</v>
      </c>
      <c r="B142" s="41" t="s">
        <v>0</v>
      </c>
      <c r="C142" s="31" t="s">
        <v>0</v>
      </c>
      <c r="D142" s="31">
        <v>0.45068416279614182</v>
      </c>
      <c r="E142" s="31">
        <v>0.36236224046965487</v>
      </c>
      <c r="F142" s="31">
        <v>0.3446029703653064</v>
      </c>
      <c r="G142" s="31">
        <v>0.33507714030817543</v>
      </c>
      <c r="H142" s="31">
        <v>0.31088346024593783</v>
      </c>
      <c r="I142" s="31">
        <v>0.29668850020767701</v>
      </c>
      <c r="J142" s="31">
        <v>0.26942497016483918</v>
      </c>
      <c r="K142" s="31">
        <v>0.2388243101317693</v>
      </c>
      <c r="L142" s="31">
        <v>0.17522222009931229</v>
      </c>
      <c r="M142" s="31">
        <v>4.9500503065719327E-2</v>
      </c>
      <c r="N142" s="31">
        <v>7.6482890700000001E-10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0.4564714714117093</v>
      </c>
      <c r="T142" s="33">
        <v>0.43968055111664289</v>
      </c>
      <c r="U142" s="33">
        <v>0.42600927086411788</v>
      </c>
      <c r="V142" s="33">
        <v>0.36061037046473471</v>
      </c>
      <c r="W142" s="33">
        <v>0.31851187029477968</v>
      </c>
      <c r="X142" s="33">
        <v>0.242799640169237</v>
      </c>
      <c r="Y142" s="33">
        <v>4.7896527068067407E-2</v>
      </c>
      <c r="Z142" s="33" t="s">
        <v>0</v>
      </c>
      <c r="AA142" s="40">
        <v>1.00218387E-10</v>
      </c>
      <c r="AB142" s="40">
        <v>6.4622260000000005E-11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0.25626250900867459</v>
      </c>
      <c r="AP142" s="2">
        <f>((AK142-AK$31)*100)/AK$31</f>
        <v>-9.7215528451922548</v>
      </c>
    </row>
    <row r="143" spans="1:46" x14ac:dyDescent="0.25">
      <c r="A143" s="31" t="s">
        <v>0</v>
      </c>
      <c r="B143" s="41" t="s">
        <v>0</v>
      </c>
      <c r="C143" s="31" t="s">
        <v>0</v>
      </c>
      <c r="D143" s="31">
        <v>0.41010810078456239</v>
      </c>
      <c r="E143" s="31">
        <v>0.3479940003623897</v>
      </c>
      <c r="F143" s="31">
        <v>0.35397062029580828</v>
      </c>
      <c r="G143" s="31">
        <v>0.34069014025521988</v>
      </c>
      <c r="H143" s="31">
        <v>0.331229980228191</v>
      </c>
      <c r="I143" s="31">
        <v>0.31697816020053349</v>
      </c>
      <c r="J143" s="31">
        <v>0.30180213017550372</v>
      </c>
      <c r="K143" s="31">
        <v>0.27258570014399608</v>
      </c>
      <c r="L143" s="31">
        <v>0.20804363010713711</v>
      </c>
      <c r="M143" s="31">
        <v>9.3555150072546708E-2</v>
      </c>
      <c r="N143" s="31">
        <v>1.062435566E-9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0.48245380206016109</v>
      </c>
      <c r="U143" s="33">
        <v>0.43763933089096319</v>
      </c>
      <c r="V143" s="33">
        <v>0.4362210609145421</v>
      </c>
      <c r="W143" s="33">
        <v>0.39023450052586828</v>
      </c>
      <c r="X143" s="33">
        <v>0.3555295803171592</v>
      </c>
      <c r="Y143" s="33">
        <v>0.2055363401310436</v>
      </c>
      <c r="Z143" s="33">
        <v>6.6382594070992257E-2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0.29727526792216963</v>
      </c>
      <c r="AP143" s="2">
        <f>((AK143-AK$32)*100)/AK$32</f>
        <v>-8.8177641424336635</v>
      </c>
    </row>
    <row r="144" spans="1:46" x14ac:dyDescent="0.25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0.31049103016532309</v>
      </c>
      <c r="F144" s="31">
        <v>0.32647370018513527</v>
      </c>
      <c r="G144" s="31">
        <v>0.3303267401731923</v>
      </c>
      <c r="H144" s="31">
        <v>0.30738577015241908</v>
      </c>
      <c r="I144" s="31">
        <v>0.2995802201516225</v>
      </c>
      <c r="J144" s="31">
        <v>0.28929627014998671</v>
      </c>
      <c r="K144" s="31">
        <v>0.26593990013168772</v>
      </c>
      <c r="L144" s="31">
        <v>0.19204210009764211</v>
      </c>
      <c r="M144" s="31">
        <v>8.0601070069397249E-2</v>
      </c>
      <c r="N144" s="31">
        <v>9.7144336699999999E-10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0.44650292089207178</v>
      </c>
      <c r="V144" s="33">
        <v>0.39702940056093822</v>
      </c>
      <c r="W144" s="33">
        <v>0.34752430041491411</v>
      </c>
      <c r="X144" s="33">
        <v>0.33116840029237837</v>
      </c>
      <c r="Y144" s="33">
        <v>0.21807662014307569</v>
      </c>
      <c r="Z144" s="33">
        <v>4.583508507150684E-2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0.26176709560142086</v>
      </c>
      <c r="AP144" s="2">
        <f>((AK144-AK$33)*100)/AK$33</f>
        <v>-5.4578005022517777</v>
      </c>
    </row>
    <row r="145" spans="1:47" x14ac:dyDescent="0.25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0.1082691600676739</v>
      </c>
      <c r="F145" s="27">
        <v>0.25525063011197452</v>
      </c>
      <c r="G145" s="27">
        <v>0.20454359009776929</v>
      </c>
      <c r="H145" s="27">
        <v>0.20353755008876551</v>
      </c>
      <c r="I145" s="27">
        <v>0.23573600010723081</v>
      </c>
      <c r="J145" s="27">
        <v>0.30692187015064631</v>
      </c>
      <c r="K145" s="27">
        <v>0.17689313009445509</v>
      </c>
      <c r="L145" s="27">
        <v>7.0445650071018967E-2</v>
      </c>
      <c r="M145" s="27">
        <v>8.3443859300000002E-10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0.22467956020231661</v>
      </c>
      <c r="V145" s="27">
        <v>0.25067574019933597</v>
      </c>
      <c r="W145" s="27">
        <v>0.1855564401539348</v>
      </c>
      <c r="X145" s="27">
        <v>0.14553900012273829</v>
      </c>
      <c r="Y145" s="27">
        <v>9.9656530095304341E-2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0.17626463231411452</v>
      </c>
      <c r="AP145" s="2">
        <f>((AK145-AK$34)*100)/AK$34</f>
        <v>3.3305123555208365</v>
      </c>
    </row>
    <row r="146" spans="1:47" x14ac:dyDescent="0.25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1.7593136069999999E-9</v>
      </c>
      <c r="H146" s="27">
        <v>1.81672095E-9</v>
      </c>
      <c r="I146" s="27">
        <v>2.09990373E-9</v>
      </c>
      <c r="J146" s="27">
        <v>1.0844002659999999E-8</v>
      </c>
      <c r="K146" s="27">
        <v>8.4904631699999999E-10</v>
      </c>
      <c r="L146" s="27">
        <v>2.8920303299999998E-10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3.3712268010000002E-8</v>
      </c>
      <c r="V146" s="27">
        <v>5.2992250085705649E-2</v>
      </c>
      <c r="W146" s="27">
        <v>8.4367243099999993E-9</v>
      </c>
      <c r="X146" s="27">
        <v>5.7601622899999997E-9</v>
      </c>
      <c r="Y146" s="27">
        <v>2.406062138E-9</v>
      </c>
      <c r="Z146" s="27">
        <v>8.0154767499999997E-10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4.4160265717216977E-3</v>
      </c>
      <c r="AP146" s="2">
        <f>((AK146-AK$35)*100)/AK$35</f>
        <v>104811647.12043059</v>
      </c>
    </row>
    <row r="147" spans="1:47" x14ac:dyDescent="0.25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1.9599262E-10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2.8669195599999999E-10</v>
      </c>
      <c r="U147" s="25">
        <v>4.51145167E-10</v>
      </c>
      <c r="V147" s="25" t="s">
        <v>0</v>
      </c>
      <c r="W147" s="25" t="s">
        <v>0</v>
      </c>
      <c r="X147" s="25">
        <v>9.0171407999999996E-11</v>
      </c>
      <c r="Y147" s="25">
        <v>1.57524549E-10</v>
      </c>
      <c r="Z147" s="25">
        <v>1.5970203200000001E-10</v>
      </c>
      <c r="AA147" s="25">
        <v>1.6314445899999999E-10</v>
      </c>
      <c r="AB147" s="25">
        <v>1.6971839200000001E-10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2.0926132287499999E-10</v>
      </c>
      <c r="AP147" s="22">
        <f>((AK147-AK$36)*100)/AK$36</f>
        <v>-15.116406542149889</v>
      </c>
    </row>
    <row r="148" spans="1:47" x14ac:dyDescent="0.25">
      <c r="A148" s="25">
        <v>8.6059755999999999E-11</v>
      </c>
      <c r="B148" s="26">
        <v>7.8521072999999996E-11</v>
      </c>
      <c r="C148" s="25">
        <v>8.1986214000000005E-11</v>
      </c>
      <c r="D148" s="25">
        <v>8.3052874999999999E-11</v>
      </c>
      <c r="E148" s="25">
        <v>7.9658018000000006E-11</v>
      </c>
      <c r="F148" s="25">
        <v>7.9876411999999996E-11</v>
      </c>
      <c r="G148" s="25">
        <v>7.9827039999999995E-11</v>
      </c>
      <c r="H148" s="25">
        <v>7.861253E-11</v>
      </c>
      <c r="I148" s="25">
        <v>7.8953963000000003E-11</v>
      </c>
      <c r="J148" s="25">
        <v>7.8042096000000004E-11</v>
      </c>
      <c r="K148" s="25">
        <v>7.7462937000000005E-11</v>
      </c>
      <c r="L148" s="25">
        <v>7.6675366999999995E-11</v>
      </c>
      <c r="M148" s="25">
        <v>7.6252920000000001E-11</v>
      </c>
      <c r="N148" s="25">
        <v>7.3547932000000002E-11</v>
      </c>
      <c r="O148" s="25">
        <v>7.8767591999999996E-11</v>
      </c>
      <c r="P148" s="25">
        <v>8.3438170000000002E-11</v>
      </c>
      <c r="Q148" s="25">
        <v>8.3214913000000002E-11</v>
      </c>
      <c r="R148" s="25">
        <v>8.3645693000000005E-11</v>
      </c>
      <c r="S148" s="25">
        <v>9.2742384000000001E-11</v>
      </c>
      <c r="T148" s="25">
        <v>1.0906264700000001E-10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8.1676421999999999E-11</v>
      </c>
      <c r="Z148" s="25">
        <v>1.0257805899999999E-10</v>
      </c>
      <c r="AA148" s="25">
        <v>9.8437465999999996E-11</v>
      </c>
      <c r="AB148" s="25">
        <v>1.18437462E-10</v>
      </c>
      <c r="AC148" s="25">
        <v>1.10039798E-10</v>
      </c>
      <c r="AD148" s="25">
        <v>8.9375070000000003E-11</v>
      </c>
      <c r="AE148" s="25">
        <v>9.4350070999999998E-11</v>
      </c>
      <c r="AF148" s="25">
        <v>8.7928642000000005E-11</v>
      </c>
      <c r="AG148" s="25">
        <v>8.2897218000000003E-11</v>
      </c>
      <c r="AH148" s="25">
        <v>8.7571047000000004E-11</v>
      </c>
      <c r="AI148" s="25">
        <v>8.8026963999999997E-11</v>
      </c>
      <c r="AJ148" s="25">
        <v>8.4264636999999997E-11</v>
      </c>
      <c r="AK148" s="3">
        <f t="shared" si="2"/>
        <v>8.6405730874999994E-11</v>
      </c>
      <c r="AP148" s="22">
        <f>((AK148-AK$37)*100)/AK$37</f>
        <v>-10.21129045977964</v>
      </c>
    </row>
    <row r="149" spans="1:47" x14ac:dyDescent="0.25">
      <c r="A149" t="s">
        <v>70</v>
      </c>
      <c r="AK149" s="17">
        <f>SUM(A113:AJ146)/867</f>
        <v>0.12590858783930903</v>
      </c>
      <c r="AP149" s="23">
        <f>((AK149-AK$38)*100)/AK$38</f>
        <v>-7.2565079827293335</v>
      </c>
      <c r="AQ149" s="24" t="s">
        <v>125</v>
      </c>
    </row>
    <row r="150" spans="1:47" x14ac:dyDescent="0.25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0</v>
      </c>
      <c r="B151" s="26">
        <v>1.7163964100000001E-10</v>
      </c>
      <c r="C151" s="25">
        <v>2.4166089700000002E-10</v>
      </c>
      <c r="D151" s="25">
        <v>1.8156746400000001E-10</v>
      </c>
      <c r="E151" s="25">
        <v>1.5574303599999999E-10</v>
      </c>
      <c r="F151" s="25">
        <v>1.5378832800000001E-10</v>
      </c>
      <c r="G151" s="25">
        <v>1.68005848E-10</v>
      </c>
      <c r="H151" s="25">
        <v>2.9804846999999998E-10</v>
      </c>
      <c r="I151" s="25">
        <v>4.2423146300000002E-10</v>
      </c>
      <c r="J151" s="25">
        <v>4.0463087799999998E-10</v>
      </c>
      <c r="K151" s="25">
        <v>1.6308913E-10</v>
      </c>
      <c r="L151" s="25">
        <v>4.12253962E-10</v>
      </c>
      <c r="M151" s="25">
        <v>1.5722773E-10</v>
      </c>
      <c r="N151" s="25">
        <v>3.9950506599999998E-10</v>
      </c>
      <c r="O151" s="25">
        <v>1.5333605200000001E-10</v>
      </c>
      <c r="P151" s="25">
        <v>3.8374970500000002E-10</v>
      </c>
      <c r="Q151" s="25">
        <v>3.6588064199999998E-10</v>
      </c>
      <c r="R151" s="25">
        <v>3.2039838000000002E-10</v>
      </c>
      <c r="S151" s="25">
        <v>1.1865341799999999E-10</v>
      </c>
      <c r="T151" s="25">
        <v>1.1996173899999999E-10</v>
      </c>
      <c r="U151" s="25">
        <v>1.4589199300000001E-10</v>
      </c>
      <c r="V151" s="25">
        <v>1.2815793699999999E-10</v>
      </c>
      <c r="W151" s="25">
        <v>1.27977546E-10</v>
      </c>
      <c r="X151" s="25">
        <v>1.2543939000000001E-10</v>
      </c>
      <c r="Y151" s="25">
        <v>1.1477042E-10</v>
      </c>
      <c r="Z151" s="25">
        <v>1.08787116E-10</v>
      </c>
      <c r="AA151" s="25">
        <v>1.1762229600000001E-10</v>
      </c>
      <c r="AB151" s="25">
        <v>1.20959229E-10</v>
      </c>
      <c r="AC151" s="25">
        <v>1.25512783E-10</v>
      </c>
      <c r="AD151" s="25">
        <v>1.4692381500000001E-10</v>
      </c>
      <c r="AE151" s="25">
        <v>1.64916106E-10</v>
      </c>
      <c r="AF151" s="25">
        <v>1.73928957E-10</v>
      </c>
      <c r="AG151" s="25">
        <v>1.6529669800000001E-10</v>
      </c>
      <c r="AH151" s="25">
        <v>1.1833231899999999E-10</v>
      </c>
      <c r="AI151" s="25">
        <v>3.8761784299999998E-10</v>
      </c>
      <c r="AJ151" s="25" t="s">
        <v>0</v>
      </c>
      <c r="AK151" s="3">
        <f>AVERAGE(A151:AJ151)</f>
        <v>2.0780900873529416E-10</v>
      </c>
      <c r="AM151" s="6" t="s">
        <v>94</v>
      </c>
      <c r="AO151" s="2">
        <f>SUM(A184:AJ185)/40</f>
        <v>9.35838385625E-11</v>
      </c>
      <c r="AP151" s="2">
        <f>((AK151-AK$3)*100)/AK$3</f>
        <v>38.027569250278404</v>
      </c>
      <c r="AR151" s="6" t="s">
        <v>94</v>
      </c>
      <c r="AS151" s="2"/>
      <c r="AT151" s="2">
        <f>((AO151-AO$3)*100)/AO$3</f>
        <v>-25.898435774203339</v>
      </c>
    </row>
    <row r="152" spans="1:47" x14ac:dyDescent="0.25">
      <c r="A152" s="27">
        <v>5.2890868650000004E-9</v>
      </c>
      <c r="B152" s="28">
        <v>5.7177667200000001E-9</v>
      </c>
      <c r="C152" s="27">
        <v>5.9718207600000002E-9</v>
      </c>
      <c r="D152" s="27">
        <v>6.9516691160000003E-9</v>
      </c>
      <c r="E152" s="27">
        <v>7.1970923839999996E-9</v>
      </c>
      <c r="F152" s="27">
        <v>6.0315079400000003E-9</v>
      </c>
      <c r="G152" s="27">
        <v>4.6689419479999997E-9</v>
      </c>
      <c r="H152" s="27">
        <v>4.23697003E-9</v>
      </c>
      <c r="I152" s="27">
        <v>4.8865163460000001E-9</v>
      </c>
      <c r="J152" s="27">
        <v>4.7478189300000002E-9</v>
      </c>
      <c r="K152" s="27">
        <v>5.4179969360000004E-9</v>
      </c>
      <c r="L152" s="27">
        <v>4.1600580900000002E-9</v>
      </c>
      <c r="M152" s="27">
        <v>3.7857300499999999E-9</v>
      </c>
      <c r="N152" s="27">
        <v>4.0265409270000002E-9</v>
      </c>
      <c r="O152" s="27">
        <v>4.627150324E-9</v>
      </c>
      <c r="P152" s="27">
        <v>5.1982497360000002E-9</v>
      </c>
      <c r="Q152" s="27">
        <v>5.3030257000000003E-9</v>
      </c>
      <c r="R152" s="27">
        <v>4.2790691179999997E-9</v>
      </c>
      <c r="S152" s="27">
        <v>3.3103232450000001E-9</v>
      </c>
      <c r="T152" s="27">
        <v>5.6756505670000002E-9</v>
      </c>
      <c r="U152" s="27">
        <v>4.1493389000000001E-9</v>
      </c>
      <c r="V152" s="27">
        <v>2.0602431039999998E-9</v>
      </c>
      <c r="W152" s="27">
        <v>1.4860381049999999E-9</v>
      </c>
      <c r="X152" s="27">
        <v>1.071682463E-9</v>
      </c>
      <c r="Y152" s="27">
        <v>1.034377743E-9</v>
      </c>
      <c r="Z152" s="27">
        <v>1.168703216E-9</v>
      </c>
      <c r="AA152" s="27">
        <v>1.209262324E-9</v>
      </c>
      <c r="AB152" s="27">
        <v>1.04274319E-9</v>
      </c>
      <c r="AC152" s="27">
        <v>1.04132532E-9</v>
      </c>
      <c r="AD152" s="27">
        <v>1.183074808E-9</v>
      </c>
      <c r="AE152" s="27">
        <v>1.3084076580000001E-9</v>
      </c>
      <c r="AF152" s="27">
        <v>1.3977230300000001E-9</v>
      </c>
      <c r="AG152" s="27">
        <v>1.69869798E-9</v>
      </c>
      <c r="AH152" s="27">
        <v>2.0827302340000001E-9</v>
      </c>
      <c r="AI152" s="27">
        <v>2.2413125299999999E-9</v>
      </c>
      <c r="AJ152" s="27">
        <v>3.5350920199999999E-9</v>
      </c>
      <c r="AK152" s="3">
        <f t="shared" si="2"/>
        <v>3.5887149543611109E-9</v>
      </c>
      <c r="AM152" s="6" t="s">
        <v>116</v>
      </c>
      <c r="AO152" s="2">
        <f>SUM(A150:AJ151)/34</f>
        <v>2.0780900873529416E-10</v>
      </c>
      <c r="AP152" s="2">
        <f>((AK152-AK$4)*100)/AK$4</f>
        <v>344.65408981671749</v>
      </c>
      <c r="AR152" s="6" t="s">
        <v>116</v>
      </c>
      <c r="AS152" s="2"/>
      <c r="AT152" s="1">
        <f>((AO152-AO$4)*100)/AO$4</f>
        <v>38.027569250278404</v>
      </c>
    </row>
    <row r="153" spans="1:47" x14ac:dyDescent="0.25">
      <c r="A153" s="27">
        <v>0.30409184017925972</v>
      </c>
      <c r="B153" s="28">
        <v>0.29984647018811922</v>
      </c>
      <c r="C153" s="27">
        <v>0.29871398020209639</v>
      </c>
      <c r="D153" s="27">
        <v>0.30953180022376547</v>
      </c>
      <c r="E153" s="27">
        <v>0.27724507022019779</v>
      </c>
      <c r="F153" s="27">
        <v>0.25734994022001789</v>
      </c>
      <c r="G153" s="27">
        <v>0.23471531020003469</v>
      </c>
      <c r="H153" s="27">
        <v>0.23038822019080141</v>
      </c>
      <c r="I153" s="27">
        <v>0.27706128020651782</v>
      </c>
      <c r="J153" s="27">
        <v>0.33626622023928537</v>
      </c>
      <c r="K153" s="27">
        <v>0.33739662023575989</v>
      </c>
      <c r="L153" s="27">
        <v>0.32544990022821968</v>
      </c>
      <c r="M153" s="27">
        <v>0.31981520022257909</v>
      </c>
      <c r="N153" s="27">
        <v>0.3098067302132102</v>
      </c>
      <c r="O153" s="27">
        <v>0.30388927021181489</v>
      </c>
      <c r="P153" s="27">
        <v>0.26761487019386287</v>
      </c>
      <c r="Q153" s="27">
        <v>0.25069547018712868</v>
      </c>
      <c r="R153" s="27">
        <v>0.2271526601748694</v>
      </c>
      <c r="S153" s="27">
        <v>0.1122499201090907</v>
      </c>
      <c r="T153" s="27">
        <v>0.14953214012324129</v>
      </c>
      <c r="U153" s="27">
        <v>0.22205704014801839</v>
      </c>
      <c r="V153" s="27">
        <v>0.30746084015406638</v>
      </c>
      <c r="W153" s="27">
        <v>0.30767432014278978</v>
      </c>
      <c r="X153" s="27">
        <v>0.29679090013472842</v>
      </c>
      <c r="Y153" s="27">
        <v>0.28838003012973962</v>
      </c>
      <c r="Z153" s="27">
        <v>0.27783749012405501</v>
      </c>
      <c r="AA153" s="27">
        <v>0.2704914201247054</v>
      </c>
      <c r="AB153" s="27">
        <v>0.26458296012850901</v>
      </c>
      <c r="AC153" s="27">
        <v>0.26603097013181992</v>
      </c>
      <c r="AD153" s="27">
        <v>0.27509853013367702</v>
      </c>
      <c r="AE153" s="27">
        <v>0.28131980013167079</v>
      </c>
      <c r="AF153" s="27">
        <v>0.28677332013731838</v>
      </c>
      <c r="AG153" s="27">
        <v>0.28526983014344282</v>
      </c>
      <c r="AH153" s="27">
        <v>0.29175273014864128</v>
      </c>
      <c r="AI153" s="27">
        <v>0.29237850015673561</v>
      </c>
      <c r="AJ153" s="27">
        <v>0.29839063016778822</v>
      </c>
      <c r="AK153" s="3">
        <f t="shared" si="2"/>
        <v>0.27614172850576602</v>
      </c>
      <c r="AM153" s="10" t="s">
        <v>94</v>
      </c>
      <c r="AO153" s="2">
        <f>SUM(A182:AJ183)/26</f>
        <v>9.4919466117444964E-2</v>
      </c>
      <c r="AP153" s="2">
        <f>((AK153-AK$5)*100)/AK$5</f>
        <v>42.33212249131293</v>
      </c>
      <c r="AR153" s="10" t="s">
        <v>94</v>
      </c>
      <c r="AS153" s="2"/>
      <c r="AT153" s="1">
        <f>((AO153-AO$5)*100)/AO$5</f>
        <v>3.3389378314775597</v>
      </c>
    </row>
    <row r="154" spans="1:47" x14ac:dyDescent="0.25">
      <c r="A154" s="29">
        <v>0.34120488031160712</v>
      </c>
      <c r="B154" s="30">
        <v>0.33644280032903728</v>
      </c>
      <c r="C154" s="29">
        <v>0.33605415035837399</v>
      </c>
      <c r="D154" s="29">
        <v>0.34545750039731132</v>
      </c>
      <c r="E154" s="31">
        <v>0.34332317041858601</v>
      </c>
      <c r="F154" s="31">
        <v>0.33219168041201308</v>
      </c>
      <c r="G154" s="31">
        <v>0.32588995039428548</v>
      </c>
      <c r="H154" s="31">
        <v>0.33456424043011529</v>
      </c>
      <c r="I154" s="31">
        <v>0.37957677050673222</v>
      </c>
      <c r="J154" s="31">
        <v>0.40762755053260191</v>
      </c>
      <c r="K154" s="31">
        <v>0.39632323047727991</v>
      </c>
      <c r="L154" s="31">
        <v>0.36383912040119148</v>
      </c>
      <c r="M154" s="31">
        <v>0.34818292037275372</v>
      </c>
      <c r="N154" s="31">
        <v>0.33732474035015841</v>
      </c>
      <c r="O154" s="31">
        <v>0.32763580032796652</v>
      </c>
      <c r="P154" s="31">
        <v>0.31331995030130522</v>
      </c>
      <c r="Q154" s="32">
        <v>0.30041470027776213</v>
      </c>
      <c r="R154" s="32">
        <v>0.27611095023619431</v>
      </c>
      <c r="S154" s="33">
        <v>0.18521954014344241</v>
      </c>
      <c r="T154" s="33" t="s">
        <v>0</v>
      </c>
      <c r="U154" s="33">
        <v>0.42928898031591423</v>
      </c>
      <c r="V154" s="33">
        <v>0.42891654027060988</v>
      </c>
      <c r="W154" s="33">
        <v>0.42784100025051469</v>
      </c>
      <c r="X154" s="33">
        <v>0.40937066023363861</v>
      </c>
      <c r="Y154" s="33">
        <v>0.39675027022359988</v>
      </c>
      <c r="Z154" s="33">
        <v>0.38294342021721273</v>
      </c>
      <c r="AA154" s="33">
        <v>0.35746336021142922</v>
      </c>
      <c r="AB154" s="33">
        <v>0.33934897021514698</v>
      </c>
      <c r="AC154" s="29">
        <v>0.34112713023294822</v>
      </c>
      <c r="AD154" s="29">
        <v>0.35759625026196862</v>
      </c>
      <c r="AE154" s="29">
        <v>0.3964540402887467</v>
      </c>
      <c r="AF154" s="29">
        <v>0.39272842028406302</v>
      </c>
      <c r="AG154" s="29">
        <v>0.34706414026585702</v>
      </c>
      <c r="AH154" s="29">
        <v>0.33362618026024687</v>
      </c>
      <c r="AI154" s="29">
        <v>0.3268053502624681</v>
      </c>
      <c r="AJ154" s="29">
        <v>0.33236770027980678</v>
      </c>
      <c r="AK154" s="3">
        <f t="shared" si="2"/>
        <v>0.3522970303157969</v>
      </c>
      <c r="AM154" s="10" t="s">
        <v>116</v>
      </c>
      <c r="AO154" s="2">
        <f>SUM(A152:AJ153)/72</f>
        <v>0.13807086604724048</v>
      </c>
      <c r="AP154" s="2">
        <f>((AK154-AK$6)*100)/AK$6</f>
        <v>14.484730949796667</v>
      </c>
      <c r="AR154" s="10" t="s">
        <v>116</v>
      </c>
      <c r="AS154" s="2"/>
      <c r="AT154" s="1">
        <f>((AO154-AO$6)*100)/AO$6</f>
        <v>42.332123748955574</v>
      </c>
    </row>
    <row r="155" spans="1:47" x14ac:dyDescent="0.25">
      <c r="A155" s="29">
        <v>0.37192953060281159</v>
      </c>
      <c r="B155" s="30">
        <v>0.38635227066349048</v>
      </c>
      <c r="C155" s="29">
        <v>0.39292848064607477</v>
      </c>
      <c r="D155" s="29">
        <v>0.36729378052228101</v>
      </c>
      <c r="E155" s="31">
        <v>0.32458454031740219</v>
      </c>
      <c r="F155" s="31">
        <v>0.25555485018706492</v>
      </c>
      <c r="G155" s="31">
        <v>0.21999018014713301</v>
      </c>
      <c r="H155" s="31">
        <v>0.16129684011135431</v>
      </c>
      <c r="I155" s="31">
        <v>0.27114323019917569</v>
      </c>
      <c r="J155" s="31">
        <v>0.27474123020726882</v>
      </c>
      <c r="K155" s="31">
        <v>0.26063576018824752</v>
      </c>
      <c r="L155" s="31">
        <v>0.25416243018660872</v>
      </c>
      <c r="M155" s="31">
        <v>0.25683490018976751</v>
      </c>
      <c r="N155" s="31">
        <v>0.26964200020349322</v>
      </c>
      <c r="O155" s="31">
        <v>0.28196248021641662</v>
      </c>
      <c r="P155" s="31">
        <v>0.27837145020711918</v>
      </c>
      <c r="Q155" s="32">
        <v>0.2745486801914151</v>
      </c>
      <c r="R155" s="32">
        <v>0.24243048015095231</v>
      </c>
      <c r="S155" s="33">
        <v>0.14605525009390169</v>
      </c>
      <c r="T155" s="33" t="s">
        <v>0</v>
      </c>
      <c r="U155" s="33">
        <v>0.47706544052009331</v>
      </c>
      <c r="V155" s="33">
        <v>0.47026023050100602</v>
      </c>
      <c r="W155" s="33">
        <v>0.47035503049386762</v>
      </c>
      <c r="X155" s="33">
        <v>0.45552980044229829</v>
      </c>
      <c r="Y155" s="33">
        <v>0.44131040041914121</v>
      </c>
      <c r="Z155" s="33">
        <v>0.41030577038521943</v>
      </c>
      <c r="AA155" s="33">
        <v>0.38742490036606642</v>
      </c>
      <c r="AB155" s="33">
        <v>0.39793840040042611</v>
      </c>
      <c r="AC155" s="29">
        <v>0.4021249705182447</v>
      </c>
      <c r="AD155" s="29">
        <v>0.38981700074611331</v>
      </c>
      <c r="AE155" s="29">
        <v>0.39291760083913713</v>
      </c>
      <c r="AF155" s="29">
        <v>0.40217900075804852</v>
      </c>
      <c r="AG155" s="29">
        <v>0.37614596064197958</v>
      </c>
      <c r="AH155" s="29">
        <v>0.35889965057393808</v>
      </c>
      <c r="AI155" s="29">
        <v>0.35344893054361742</v>
      </c>
      <c r="AJ155" s="29">
        <v>0.35742775054030218</v>
      </c>
      <c r="AK155" s="3">
        <f t="shared" si="2"/>
        <v>0.33810312011204224</v>
      </c>
      <c r="AM155" s="11" t="s">
        <v>99</v>
      </c>
      <c r="AO155" s="2">
        <f>SUM(A177:R181)/56</f>
        <v>0.16463381419301507</v>
      </c>
      <c r="AP155" s="2">
        <f>((AK155-AK$7)*100)/AK$7</f>
        <v>-5.897035471954859</v>
      </c>
      <c r="AR155" s="11" t="s">
        <v>99</v>
      </c>
      <c r="AS155" s="2"/>
      <c r="AT155" s="1">
        <f>((AO155-AO$7)*100)/AO$7</f>
        <v>-17.472525555682694</v>
      </c>
    </row>
    <row r="156" spans="1:47" x14ac:dyDescent="0.25">
      <c r="A156" s="29">
        <v>0.38994288060395071</v>
      </c>
      <c r="B156" s="30">
        <v>0.35907180037371911</v>
      </c>
      <c r="C156" s="29">
        <v>0.26707357018749861</v>
      </c>
      <c r="D156" s="29">
        <v>0.1689315301137275</v>
      </c>
      <c r="E156" s="31">
        <v>0.12665121009170299</v>
      </c>
      <c r="F156" s="31">
        <v>0.1566298301121585</v>
      </c>
      <c r="G156" s="31">
        <v>0.10346248008522201</v>
      </c>
      <c r="H156" s="31">
        <v>0.1201312400926015</v>
      </c>
      <c r="I156" s="31">
        <v>0.1322657201071355</v>
      </c>
      <c r="J156" s="31">
        <v>0.1458994901144692</v>
      </c>
      <c r="K156" s="31">
        <v>0.1166244900959118</v>
      </c>
      <c r="L156" s="31">
        <v>0.1087537850908335</v>
      </c>
      <c r="M156" s="31">
        <v>0.1136766800913397</v>
      </c>
      <c r="N156" s="31">
        <v>0.12609540009475931</v>
      </c>
      <c r="O156" s="31">
        <v>0.13928260009773341</v>
      </c>
      <c r="P156" s="31">
        <v>0.14168498009674321</v>
      </c>
      <c r="Q156" s="32">
        <v>0.14722858009638221</v>
      </c>
      <c r="R156" s="32">
        <v>0.126147730088392</v>
      </c>
      <c r="S156" s="33">
        <v>3.320839606258353E-2</v>
      </c>
      <c r="T156" s="33" t="s">
        <v>0</v>
      </c>
      <c r="U156" s="33">
        <v>0.34798850019026151</v>
      </c>
      <c r="V156" s="33">
        <v>0.32756385021660012</v>
      </c>
      <c r="W156" s="33">
        <v>0.34865760029985121</v>
      </c>
      <c r="X156" s="33">
        <v>0.35078900028895421</v>
      </c>
      <c r="Y156" s="33">
        <v>0.32249117023167428</v>
      </c>
      <c r="Z156" s="33">
        <v>0.31680610022205108</v>
      </c>
      <c r="AA156" s="33">
        <v>0.321063640222784</v>
      </c>
      <c r="AB156" s="33">
        <v>0.34818488024935318</v>
      </c>
      <c r="AC156" s="29">
        <v>0.42115673067875758</v>
      </c>
      <c r="AD156" s="29">
        <v>0.39360887167094621</v>
      </c>
      <c r="AE156" s="29">
        <v>0.36183542106398953</v>
      </c>
      <c r="AF156" s="29">
        <v>0.37654200146487921</v>
      </c>
      <c r="AG156" s="29">
        <v>0.34825426105661222</v>
      </c>
      <c r="AH156" s="29">
        <v>0.3510064008630342</v>
      </c>
      <c r="AI156" s="29">
        <v>0.37210083086313678</v>
      </c>
      <c r="AJ156" s="29">
        <v>0.38608003076763281</v>
      </c>
      <c r="AK156" s="3">
        <f t="shared" si="2"/>
        <v>0.2490540481156395</v>
      </c>
      <c r="AM156" s="11" t="s">
        <v>102</v>
      </c>
      <c r="AO156" s="2">
        <f>SUM(E154:R158)/68</f>
        <v>0.16302625132718965</v>
      </c>
      <c r="AP156" s="2">
        <f>((AK156-AK$8)*100)/AK$8</f>
        <v>-21.558151496925831</v>
      </c>
      <c r="AR156" s="11" t="s">
        <v>102</v>
      </c>
      <c r="AS156" s="2"/>
      <c r="AT156" s="1">
        <f>((AO156-AO$8)*100)/AO$8</f>
        <v>-19.845532915864613</v>
      </c>
    </row>
    <row r="157" spans="1:47" x14ac:dyDescent="0.25">
      <c r="A157" s="29">
        <v>0.25042552016480651</v>
      </c>
      <c r="B157" s="30">
        <v>0.15561348010446799</v>
      </c>
      <c r="C157" s="29">
        <v>2.2379598062206182E-2</v>
      </c>
      <c r="D157" s="29">
        <v>1.5015910400000001E-9</v>
      </c>
      <c r="E157" s="31" t="s">
        <v>0</v>
      </c>
      <c r="F157" s="31">
        <v>0.28824154023851761</v>
      </c>
      <c r="G157" s="31">
        <v>0.11699675009637971</v>
      </c>
      <c r="H157" s="31">
        <v>5.4701027069508183E-2</v>
      </c>
      <c r="I157" s="31">
        <v>5.9120137071740977E-2</v>
      </c>
      <c r="J157" s="31">
        <v>5.3434033071303677E-2</v>
      </c>
      <c r="K157" s="31">
        <v>4.6508174068244743E-2</v>
      </c>
      <c r="L157" s="31">
        <v>2.4954485062341349E-2</v>
      </c>
      <c r="M157" s="31">
        <v>3.156918441E-8</v>
      </c>
      <c r="N157" s="31">
        <v>2.855041172E-9</v>
      </c>
      <c r="O157" s="31">
        <v>1.1544888752000001E-8</v>
      </c>
      <c r="P157" s="31">
        <v>3.0687901472200001E-7</v>
      </c>
      <c r="Q157" s="32">
        <v>6.5982258060999997E-7</v>
      </c>
      <c r="R157" s="32">
        <v>1.24632211E-9</v>
      </c>
      <c r="S157" s="33">
        <v>4.9597836000000001E-10</v>
      </c>
      <c r="T157" s="33" t="s">
        <v>0</v>
      </c>
      <c r="U157" s="33">
        <v>0.40547302026253951</v>
      </c>
      <c r="V157" s="33">
        <v>0.26376086019005202</v>
      </c>
      <c r="W157" s="33">
        <v>0.21834461017653789</v>
      </c>
      <c r="X157" s="33">
        <v>0.2112421701591338</v>
      </c>
      <c r="Y157" s="33">
        <v>0.19842070013807281</v>
      </c>
      <c r="Z157" s="33">
        <v>0.1869532501212719</v>
      </c>
      <c r="AA157" s="33">
        <v>0.190378520117096</v>
      </c>
      <c r="AB157" s="33">
        <v>0.2467440801410507</v>
      </c>
      <c r="AC157" s="29">
        <v>0.52404258400000003</v>
      </c>
      <c r="AD157" s="29">
        <v>0.23838207018973731</v>
      </c>
      <c r="AE157" s="29">
        <v>0.11614597609587921</v>
      </c>
      <c r="AF157" s="29">
        <v>0.1790379101243052</v>
      </c>
      <c r="AG157" s="29">
        <v>0.26614285023719481</v>
      </c>
      <c r="AH157" s="29">
        <v>0.30525870029347341</v>
      </c>
      <c r="AI157" s="29">
        <v>0.34646457035087003</v>
      </c>
      <c r="AJ157" s="29">
        <v>0.31917540025332269</v>
      </c>
      <c r="AK157" s="3">
        <f t="shared" si="2"/>
        <v>0.15553950099337219</v>
      </c>
      <c r="AM157" s="12" t="s">
        <v>105</v>
      </c>
      <c r="AO157" s="2">
        <f>SUM(S177:Z181)/35</f>
        <v>0.19669288527336951</v>
      </c>
      <c r="AP157" s="2">
        <f>((AK157-AK$9)*100)/AK$9</f>
        <v>-29.174978108394619</v>
      </c>
      <c r="AR157" s="12" t="s">
        <v>105</v>
      </c>
      <c r="AS157" s="2"/>
      <c r="AT157" s="1">
        <f>((AO157-AO$9)*100)/AO$9</f>
        <v>-27.59658968952029</v>
      </c>
    </row>
    <row r="158" spans="1:47" x14ac:dyDescent="0.25">
      <c r="A158" s="29">
        <v>5.1931750565404984E-3</v>
      </c>
      <c r="B158" s="30">
        <v>1.056824225E-9</v>
      </c>
      <c r="C158" s="29">
        <v>3.3246762400000001E-10</v>
      </c>
      <c r="D158" s="29" t="s">
        <v>0</v>
      </c>
      <c r="E158" s="31" t="s">
        <v>0</v>
      </c>
      <c r="F158" s="31">
        <v>0.2250698801722549</v>
      </c>
      <c r="G158" s="31">
        <v>2.731550567E-9</v>
      </c>
      <c r="H158" s="31">
        <v>7.3389576299999998E-10</v>
      </c>
      <c r="I158" s="31">
        <v>3.8603383299999999E-10</v>
      </c>
      <c r="J158" s="31">
        <v>1.7482987999999999E-10</v>
      </c>
      <c r="K158" s="31">
        <v>8.2772212999999994E-11</v>
      </c>
      <c r="L158" s="31">
        <v>6.3341460000000001E-11</v>
      </c>
      <c r="M158" s="31">
        <v>1.03539524E-10</v>
      </c>
      <c r="N158" s="31">
        <v>1.3245844E-10</v>
      </c>
      <c r="O158" s="31">
        <v>1.4451351300000001E-10</v>
      </c>
      <c r="P158" s="31">
        <v>1.5265678600000001E-10</v>
      </c>
      <c r="Q158" s="32">
        <v>1.2552920799999999E-10</v>
      </c>
      <c r="R158" s="32">
        <v>1.5269849899999999E-10</v>
      </c>
      <c r="S158" s="33">
        <v>2.3222441999999999E-10</v>
      </c>
      <c r="T158" s="33" t="s">
        <v>0</v>
      </c>
      <c r="U158" s="33" t="s">
        <v>0</v>
      </c>
      <c r="V158" s="33">
        <v>0.1529320800875342</v>
      </c>
      <c r="W158" s="33">
        <v>3.0866541063970469E-2</v>
      </c>
      <c r="X158" s="33">
        <v>2.7634239063731619E-2</v>
      </c>
      <c r="Y158" s="33">
        <v>4.9140666067712231E-2</v>
      </c>
      <c r="Z158" s="33">
        <v>4.2509491593897998E-4</v>
      </c>
      <c r="AA158" s="33">
        <v>8.8839836800000004E-10</v>
      </c>
      <c r="AB158" s="33">
        <v>8.1077100071415761E-2</v>
      </c>
      <c r="AC158" s="29" t="s">
        <v>0</v>
      </c>
      <c r="AD158" s="29">
        <v>0.12777070010614441</v>
      </c>
      <c r="AE158" s="29">
        <v>2.3501630499999998E-9</v>
      </c>
      <c r="AF158" s="29">
        <v>3.9791958E-10</v>
      </c>
      <c r="AG158" s="29">
        <v>1.98399663E-10</v>
      </c>
      <c r="AH158" s="29">
        <v>8.7442280542537922E-3</v>
      </c>
      <c r="AI158" s="29">
        <v>7.0046810065774387E-2</v>
      </c>
      <c r="AJ158" s="29">
        <v>3.0704562057987338E-2</v>
      </c>
      <c r="AK158" s="3">
        <f t="shared" si="2"/>
        <v>2.6116293136241132E-2</v>
      </c>
      <c r="AM158" s="12" t="s">
        <v>108</v>
      </c>
      <c r="AO158" s="2">
        <f>SUM(S154:AB158)/44</f>
        <v>0.27258031904273411</v>
      </c>
      <c r="AP158" s="2">
        <f>((AK158-AK$10)*100)/AK$10</f>
        <v>-51.365674593318964</v>
      </c>
      <c r="AR158" s="12" t="s">
        <v>108</v>
      </c>
      <c r="AS158" s="2"/>
      <c r="AT158" s="1">
        <f>((AO158-AO$10)*100)/AO$10</f>
        <v>-9.3714826805359266</v>
      </c>
    </row>
    <row r="159" spans="1:47" x14ac:dyDescent="0.25">
      <c r="A159" s="29">
        <v>5.8868778500000002E-10</v>
      </c>
      <c r="B159" s="30">
        <v>5.1547231200000002E-10</v>
      </c>
      <c r="C159" s="29" t="s">
        <v>0</v>
      </c>
      <c r="D159" s="29" t="s">
        <v>0</v>
      </c>
      <c r="E159" s="34" t="s">
        <v>0</v>
      </c>
      <c r="F159" s="34">
        <v>0.10280517009666811</v>
      </c>
      <c r="G159" s="34">
        <v>9.6657651999999999E-10</v>
      </c>
      <c r="H159" s="34">
        <v>4.9045701E-10</v>
      </c>
      <c r="I159" s="34">
        <v>3.0479920900000002E-10</v>
      </c>
      <c r="J159" s="34">
        <v>1.6442521400000001E-10</v>
      </c>
      <c r="K159" s="34">
        <v>1.14899701E-10</v>
      </c>
      <c r="L159" s="34">
        <v>7.8079695000000002E-11</v>
      </c>
      <c r="M159" s="34">
        <v>6.6083725999999998E-11</v>
      </c>
      <c r="N159" s="34">
        <v>6.1199278000000003E-11</v>
      </c>
      <c r="O159" s="34">
        <v>5.9546047000000003E-11</v>
      </c>
      <c r="P159" s="34">
        <v>6.1183195999999999E-11</v>
      </c>
      <c r="Q159" s="34">
        <v>6.8792932000000002E-11</v>
      </c>
      <c r="R159" s="34">
        <v>1.06157578E-10</v>
      </c>
      <c r="S159" s="35">
        <v>1.4599955999999999E-10</v>
      </c>
      <c r="T159" s="35" t="s">
        <v>0</v>
      </c>
      <c r="U159" s="35" t="s">
        <v>0</v>
      </c>
      <c r="V159" s="35">
        <v>0.16186583012259781</v>
      </c>
      <c r="W159" s="35">
        <v>1.3738365719245601E-4</v>
      </c>
      <c r="X159" s="35">
        <v>1.7022522599999999E-10</v>
      </c>
      <c r="Y159" s="35">
        <v>1.1471668E-10</v>
      </c>
      <c r="Z159" s="35">
        <v>1.13151431E-10</v>
      </c>
      <c r="AA159" s="35">
        <v>8.38507485E-10</v>
      </c>
      <c r="AB159" s="35">
        <v>0.1115391550781808</v>
      </c>
      <c r="AC159" s="36" t="s">
        <v>0</v>
      </c>
      <c r="AD159" s="29">
        <v>9.5809320090069192E-2</v>
      </c>
      <c r="AE159" s="29">
        <v>4.0575770064090369E-2</v>
      </c>
      <c r="AF159" s="29">
        <v>1.140943642E-9</v>
      </c>
      <c r="AG159" s="29">
        <v>5.5276234600000001E-10</v>
      </c>
      <c r="AH159" s="29">
        <v>4.8855141300000004E-10</v>
      </c>
      <c r="AI159" s="29">
        <v>5.6450343999999998E-10</v>
      </c>
      <c r="AJ159" s="29">
        <v>4.2186478000000002E-10</v>
      </c>
      <c r="AK159" s="3">
        <f t="shared" si="2"/>
        <v>1.7091087910212837E-2</v>
      </c>
      <c r="AM159" s="14" t="s">
        <v>99</v>
      </c>
      <c r="AO159" s="7">
        <f>(SUM(B168:O176)+SUM(P168:R172))/140</f>
        <v>4.6635358404097854E-2</v>
      </c>
      <c r="AP159" s="2">
        <f>((AK159-AK$11)*100)/AK$11</f>
        <v>-36.100470858401799</v>
      </c>
      <c r="AR159" s="14" t="s">
        <v>99</v>
      </c>
      <c r="AS159" s="2"/>
      <c r="AT159" s="1">
        <f>((AO159-AO$11)*100)/AO$11</f>
        <v>-21.113325352447784</v>
      </c>
      <c r="AU159">
        <f>SUM(AT159:AT162)/4</f>
        <v>-34.807615225490309</v>
      </c>
    </row>
    <row r="160" spans="1:47" x14ac:dyDescent="0.25">
      <c r="A160" s="29">
        <v>3.0158491000000001E-10</v>
      </c>
      <c r="B160" s="30">
        <v>2.0588204199999999E-10</v>
      </c>
      <c r="C160" s="29" t="s">
        <v>0</v>
      </c>
      <c r="D160" s="29" t="s">
        <v>0</v>
      </c>
      <c r="E160" s="34" t="s">
        <v>0</v>
      </c>
      <c r="F160" s="34">
        <v>0.11793914009948619</v>
      </c>
      <c r="G160" s="34">
        <v>4.2132258000000001E-10</v>
      </c>
      <c r="H160" s="34">
        <v>1.59079703E-10</v>
      </c>
      <c r="I160" s="34">
        <v>1.27215512E-10</v>
      </c>
      <c r="J160" s="34">
        <v>9.7407286E-11</v>
      </c>
      <c r="K160" s="34">
        <v>8.9199389000000002E-11</v>
      </c>
      <c r="L160" s="34">
        <v>7.0503582999999996E-11</v>
      </c>
      <c r="M160" s="34">
        <v>6.2897491999999997E-11</v>
      </c>
      <c r="N160" s="34">
        <v>5.8637224999999998E-11</v>
      </c>
      <c r="O160" s="34">
        <v>6.0735214999999999E-11</v>
      </c>
      <c r="P160" s="34">
        <v>6.7332080999999995E-11</v>
      </c>
      <c r="Q160" s="34">
        <v>8.1744332499999997E-11</v>
      </c>
      <c r="R160" s="34">
        <v>9.7785500000000006E-11</v>
      </c>
      <c r="S160" s="35">
        <v>1.0016313599999999E-10</v>
      </c>
      <c r="T160" s="35" t="s">
        <v>0</v>
      </c>
      <c r="U160" s="35" t="s">
        <v>0</v>
      </c>
      <c r="V160" s="35">
        <v>0.2783980701688456</v>
      </c>
      <c r="W160" s="35">
        <v>3.1020997063046219E-2</v>
      </c>
      <c r="X160" s="35">
        <v>1.6342291300000001E-10</v>
      </c>
      <c r="Y160" s="35">
        <v>1.5763988899999999E-10</v>
      </c>
      <c r="Z160" s="35">
        <v>3.3474683600000002E-10</v>
      </c>
      <c r="AA160" s="35">
        <v>1.6956574338200001E-6</v>
      </c>
      <c r="AB160" s="35">
        <v>0.13426977008729871</v>
      </c>
      <c r="AC160" s="36" t="s">
        <v>0</v>
      </c>
      <c r="AD160" s="29">
        <v>0.1349327901111331</v>
      </c>
      <c r="AE160" s="29">
        <v>7.6783426075215808E-2</v>
      </c>
      <c r="AF160" s="29">
        <v>8.4848537500000001E-10</v>
      </c>
      <c r="AG160" s="29">
        <v>5.2709305599999999E-10</v>
      </c>
      <c r="AH160" s="29">
        <v>4.9737171699999999E-10</v>
      </c>
      <c r="AI160" s="29">
        <v>5.0887372000000005E-10</v>
      </c>
      <c r="AJ160" s="29">
        <v>4.1402190000000002E-10</v>
      </c>
      <c r="AK160" s="3">
        <f t="shared" si="2"/>
        <v>2.5778196490520162E-2</v>
      </c>
      <c r="AM160" s="14" t="s">
        <v>102</v>
      </c>
      <c r="AO160" s="2">
        <f>SUM(E159:R167)/126</f>
        <v>2.941473270326005E-2</v>
      </c>
      <c r="AP160" s="2">
        <f>((AK160-AK$12)*100)/AK$12</f>
        <v>-32.249638851876128</v>
      </c>
      <c r="AR160" s="14" t="s">
        <v>102</v>
      </c>
      <c r="AS160" s="2"/>
      <c r="AT160" s="1">
        <f>((AO160-AO$12)*100)/AO$12</f>
        <v>-35.865527864478743</v>
      </c>
    </row>
    <row r="161" spans="1:46" x14ac:dyDescent="0.25">
      <c r="A161" s="29">
        <v>3.6916356999999997E-10</v>
      </c>
      <c r="B161" s="30">
        <v>2.0548811500000001E-10</v>
      </c>
      <c r="C161" s="29" t="s">
        <v>0</v>
      </c>
      <c r="D161" s="29" t="s">
        <v>0</v>
      </c>
      <c r="E161" s="34" t="s">
        <v>0</v>
      </c>
      <c r="F161" s="34">
        <v>7.135051007708651E-2</v>
      </c>
      <c r="G161" s="34">
        <v>2.6095168700000001E-10</v>
      </c>
      <c r="H161" s="34">
        <v>1.17794259E-10</v>
      </c>
      <c r="I161" s="34">
        <v>6.7099873000000004E-11</v>
      </c>
      <c r="J161" s="34">
        <v>6.0760727000000005E-11</v>
      </c>
      <c r="K161" s="34">
        <v>6.8790239000000005E-11</v>
      </c>
      <c r="L161" s="34">
        <v>6.3711891000000005E-11</v>
      </c>
      <c r="M161" s="34">
        <v>5.9824885000000002E-11</v>
      </c>
      <c r="N161" s="34">
        <v>6.2072723999999994E-11</v>
      </c>
      <c r="O161" s="34">
        <v>7.3233096000000006E-11</v>
      </c>
      <c r="P161" s="34">
        <v>8.36244484E-11</v>
      </c>
      <c r="Q161" s="34">
        <v>9.9441782000000002E-11</v>
      </c>
      <c r="R161" s="34">
        <v>1.1460308E-10</v>
      </c>
      <c r="S161" s="35">
        <v>8.4842007999999997E-11</v>
      </c>
      <c r="T161" s="35" t="s">
        <v>0</v>
      </c>
      <c r="U161" s="35" t="s">
        <v>0</v>
      </c>
      <c r="V161" s="35" t="s">
        <v>0</v>
      </c>
      <c r="W161" s="35">
        <v>1.5704399450000001E-9</v>
      </c>
      <c r="X161" s="35">
        <v>2.5841650999999999E-10</v>
      </c>
      <c r="Y161" s="35">
        <v>2.1447863799999999E-10</v>
      </c>
      <c r="Z161" s="35">
        <v>4.5357736300000001E-10</v>
      </c>
      <c r="AA161" s="35">
        <v>1.129747905294334E-2</v>
      </c>
      <c r="AB161" s="35" t="s">
        <v>0</v>
      </c>
      <c r="AC161" s="36" t="s">
        <v>0</v>
      </c>
      <c r="AD161" s="29">
        <v>0.26128104020852999</v>
      </c>
      <c r="AE161" s="29">
        <v>0.1984244901058981</v>
      </c>
      <c r="AF161" s="29">
        <v>1.491389503E-9</v>
      </c>
      <c r="AG161" s="29">
        <v>6.9162007000000004E-10</v>
      </c>
      <c r="AH161" s="29">
        <v>7.2523910800000005E-10</v>
      </c>
      <c r="AI161" s="29">
        <v>8.3924066999999997E-10</v>
      </c>
      <c r="AJ161" s="29">
        <v>6.8679154199999999E-10</v>
      </c>
      <c r="AK161" s="3">
        <f t="shared" si="2"/>
        <v>1.9369768863109059E-2</v>
      </c>
      <c r="AM161" s="15" t="s">
        <v>105</v>
      </c>
      <c r="AO161" s="2">
        <f>(SUM(S168:AB176)+SUM(P173:R176))/67</f>
        <v>3.2350787339273802E-2</v>
      </c>
      <c r="AP161" s="2">
        <f>((AK161-AK$13)*100)/AK$13</f>
        <v>-32.646814157631262</v>
      </c>
      <c r="AR161" s="15" t="s">
        <v>105</v>
      </c>
      <c r="AS161" s="2"/>
      <c r="AT161" s="1">
        <f>((AO161-AO$13)*100)/AO$13</f>
        <v>-45.271070782447396</v>
      </c>
    </row>
    <row r="162" spans="1:46" x14ac:dyDescent="0.25">
      <c r="A162" s="29">
        <v>4.6356030059392567E-2</v>
      </c>
      <c r="B162" s="30">
        <v>2.32985703E-10</v>
      </c>
      <c r="C162" s="29" t="s">
        <v>0</v>
      </c>
      <c r="D162" s="29" t="s">
        <v>0</v>
      </c>
      <c r="E162" s="34">
        <v>0.1061544601033849</v>
      </c>
      <c r="F162" s="34">
        <v>0.1146666200960595</v>
      </c>
      <c r="G162" s="34">
        <v>4.18457553E-10</v>
      </c>
      <c r="H162" s="34">
        <v>1.0477534300000001E-10</v>
      </c>
      <c r="I162" s="34">
        <v>5.4365680000000003E-11</v>
      </c>
      <c r="J162" s="34">
        <v>5.6467889999999997E-11</v>
      </c>
      <c r="K162" s="34">
        <v>5.0526467000000002E-11</v>
      </c>
      <c r="L162" s="34">
        <v>4.8493638999999999E-11</v>
      </c>
      <c r="M162" s="34">
        <v>6.3507443E-11</v>
      </c>
      <c r="N162" s="34">
        <v>7.5857186999999995E-11</v>
      </c>
      <c r="O162" s="34">
        <v>9.7833489999999998E-11</v>
      </c>
      <c r="P162" s="34">
        <v>1.2309768300000001E-10</v>
      </c>
      <c r="Q162" s="34">
        <v>1.4412436300000001E-10</v>
      </c>
      <c r="R162" s="34">
        <v>3.4672576200000002E-10</v>
      </c>
      <c r="S162" s="35">
        <v>1.2504929500000001E-10</v>
      </c>
      <c r="T162" s="35" t="s">
        <v>0</v>
      </c>
      <c r="U162" s="35" t="s">
        <v>0</v>
      </c>
      <c r="V162" s="35" t="s">
        <v>0</v>
      </c>
      <c r="W162" s="35">
        <v>1.87873447E-9</v>
      </c>
      <c r="X162" s="35">
        <v>5.8009901999999997E-10</v>
      </c>
      <c r="Y162" s="35">
        <v>4.8304181999999996E-10</v>
      </c>
      <c r="Z162" s="35">
        <v>8.5397885299999996E-10</v>
      </c>
      <c r="AA162" s="35">
        <v>0.14255291007732571</v>
      </c>
      <c r="AB162" s="35" t="s">
        <v>0</v>
      </c>
      <c r="AC162" s="36" t="s">
        <v>0</v>
      </c>
      <c r="AD162" s="29" t="s">
        <v>0</v>
      </c>
      <c r="AE162" s="29">
        <v>5.3634897059003109E-2</v>
      </c>
      <c r="AF162" s="29">
        <v>2.162984054226724E-3</v>
      </c>
      <c r="AG162" s="29">
        <v>3.6899666607700002E-7</v>
      </c>
      <c r="AH162" s="29">
        <v>3.4623805056485123E-2</v>
      </c>
      <c r="AI162" s="29">
        <v>6.7011430063116703E-2</v>
      </c>
      <c r="AJ162" s="29">
        <v>7.113606006439728E-2</v>
      </c>
      <c r="AK162" s="3">
        <f t="shared" si="2"/>
        <v>2.2796413263149264E-2</v>
      </c>
      <c r="AM162" s="15" t="s">
        <v>108</v>
      </c>
      <c r="AO162" s="2">
        <f>SUM(S159:AB167)/54</f>
        <v>7.0071039427523643E-2</v>
      </c>
      <c r="AP162" s="1">
        <f>((AK162-AK$14)*100)/AK$14</f>
        <v>-41.861754978879389</v>
      </c>
      <c r="AR162" s="15" t="s">
        <v>108</v>
      </c>
      <c r="AS162" s="2"/>
      <c r="AT162" s="1">
        <f>((AO162-AO$14)*100)/AO$14</f>
        <v>-36.980536902587303</v>
      </c>
    </row>
    <row r="163" spans="1:46" x14ac:dyDescent="0.25">
      <c r="A163" s="29">
        <v>0.14422060008724619</v>
      </c>
      <c r="B163" s="30">
        <v>6.3546196058898566E-2</v>
      </c>
      <c r="C163" s="29" t="s">
        <v>0</v>
      </c>
      <c r="D163" s="29" t="s">
        <v>0</v>
      </c>
      <c r="E163" s="34">
        <v>0.13322507009174159</v>
      </c>
      <c r="F163" s="34">
        <v>8.7528900066392273E-2</v>
      </c>
      <c r="G163" s="34">
        <v>2.3087689299999999E-10</v>
      </c>
      <c r="H163" s="34">
        <v>7.1793218000000001E-11</v>
      </c>
      <c r="I163" s="34">
        <v>5.7703436500000002E-11</v>
      </c>
      <c r="J163" s="34">
        <v>4.2306694999999999E-11</v>
      </c>
      <c r="K163" s="34">
        <v>4.4720508999999998E-11</v>
      </c>
      <c r="L163" s="34">
        <v>5.8920015999999998E-11</v>
      </c>
      <c r="M163" s="34">
        <v>7.9228674999999998E-11</v>
      </c>
      <c r="N163" s="34">
        <v>1.06464184E-10</v>
      </c>
      <c r="O163" s="34">
        <v>1.47056302E-10</v>
      </c>
      <c r="P163" s="34">
        <v>2.0167638199999999E-10</v>
      </c>
      <c r="Q163" s="34">
        <v>3.0037643599999999E-10</v>
      </c>
      <c r="R163" s="34">
        <v>2.02310292E-9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1.8744418058819851E-2</v>
      </c>
      <c r="X163" s="35">
        <v>1.0508253719999999E-9</v>
      </c>
      <c r="Y163" s="35">
        <v>1.5814580299999999E-9</v>
      </c>
      <c r="Z163" s="35">
        <v>1.3270167554224599E-3</v>
      </c>
      <c r="AA163" s="35">
        <v>0.22568794011079621</v>
      </c>
      <c r="AB163" s="35" t="s">
        <v>0</v>
      </c>
      <c r="AC163" s="36" t="s">
        <v>0</v>
      </c>
      <c r="AD163" s="29" t="s">
        <v>0</v>
      </c>
      <c r="AE163" s="29">
        <v>4.4428570069369538E-2</v>
      </c>
      <c r="AF163" s="29">
        <v>2.2896925055947249E-2</v>
      </c>
      <c r="AG163" s="29">
        <v>4.4569700057001137E-2</v>
      </c>
      <c r="AH163" s="29">
        <v>0.1010722900718221</v>
      </c>
      <c r="AI163" s="29">
        <v>0.1514429300914773</v>
      </c>
      <c r="AJ163" s="29">
        <v>0.18609086010462911</v>
      </c>
      <c r="AK163" s="3">
        <f t="shared" si="2"/>
        <v>4.5362274913928607E-2</v>
      </c>
      <c r="AM163" s="16" t="s">
        <v>117</v>
      </c>
      <c r="AO163" s="7">
        <f>(SUM(AC154:AJ176)+SUM(A154:D167))/173</f>
        <v>0.18586991785339038</v>
      </c>
      <c r="AP163" s="2">
        <f>((AK163-AK$15)*100)/AK$15</f>
        <v>-40.719904092312696</v>
      </c>
      <c r="AR163" s="16" t="s">
        <v>117</v>
      </c>
      <c r="AS163" s="2"/>
      <c r="AT163" s="1">
        <f>((AO163-AO$15)*100)/AO$15</f>
        <v>-12.065490666445989</v>
      </c>
    </row>
    <row r="164" spans="1:46" x14ac:dyDescent="0.25">
      <c r="A164" s="29">
        <v>0.29005668021156678</v>
      </c>
      <c r="B164" s="30">
        <v>0.15981181009354559</v>
      </c>
      <c r="C164" s="29" t="s">
        <v>0</v>
      </c>
      <c r="D164" s="29" t="s">
        <v>0</v>
      </c>
      <c r="E164" s="34">
        <v>1.9307146051478749E-2</v>
      </c>
      <c r="F164" s="34">
        <v>9.0705890064026962E-2</v>
      </c>
      <c r="G164" s="34">
        <v>2.1211362E-10</v>
      </c>
      <c r="H164" s="34">
        <v>1.2425280099999999E-10</v>
      </c>
      <c r="I164" s="34">
        <v>5.9274355000000006E-11</v>
      </c>
      <c r="J164" s="34">
        <v>4.6092324000000003E-11</v>
      </c>
      <c r="K164" s="34">
        <v>4.1556737499999997E-11</v>
      </c>
      <c r="L164" s="34">
        <v>4.5880820000000002E-11</v>
      </c>
      <c r="M164" s="34">
        <v>6.5715501000000001E-11</v>
      </c>
      <c r="N164" s="34">
        <v>1.44640598E-10</v>
      </c>
      <c r="O164" s="34">
        <v>2.3433312E-10</v>
      </c>
      <c r="P164" s="34">
        <v>4.2771630600000002E-10</v>
      </c>
      <c r="Q164" s="34">
        <v>1.31505857E-9</v>
      </c>
      <c r="R164" s="34">
        <v>0.14727621010434369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3.1025917629999997E-8</v>
      </c>
      <c r="X164" s="35">
        <v>1.92636966E-9</v>
      </c>
      <c r="Y164" s="35">
        <v>4.4798440062140552E-2</v>
      </c>
      <c r="Z164" s="35">
        <v>7.4880920064750625E-2</v>
      </c>
      <c r="AA164" s="35">
        <v>0.22303553011529381</v>
      </c>
      <c r="AB164" s="35" t="s">
        <v>0</v>
      </c>
      <c r="AC164" s="36" t="s">
        <v>0</v>
      </c>
      <c r="AD164" s="29" t="s">
        <v>0</v>
      </c>
      <c r="AE164" s="29">
        <v>1.265880413E-9</v>
      </c>
      <c r="AF164" s="29">
        <v>6.7461644871837697E-4</v>
      </c>
      <c r="AG164" s="29">
        <v>7.0537426059195177E-2</v>
      </c>
      <c r="AH164" s="29">
        <v>0.19037752009833339</v>
      </c>
      <c r="AI164" s="29">
        <v>0.22786085012363219</v>
      </c>
      <c r="AJ164" s="29">
        <v>0.26330468015992098</v>
      </c>
      <c r="AK164" s="3">
        <f t="shared" si="2"/>
        <v>6.6763990984879604E-2</v>
      </c>
      <c r="AM164" t="s">
        <v>118</v>
      </c>
      <c r="AO164" s="2">
        <f>((SUM(A150:Z183)+SUM(AA150:AJ176))/895)</f>
        <v>0.11165822721303346</v>
      </c>
      <c r="AP164" s="2">
        <f>((AK164-AK$16)*100)/AK$16</f>
        <v>-36.447161149997186</v>
      </c>
      <c r="AR164" t="s">
        <v>118</v>
      </c>
      <c r="AT164" s="1">
        <f>((AO164-AO$16)*100)/AO$16</f>
        <v>-15.097054507251611</v>
      </c>
    </row>
    <row r="165" spans="1:46" x14ac:dyDescent="0.25">
      <c r="A165" s="29">
        <v>0.49762285000000001</v>
      </c>
      <c r="B165" s="30">
        <v>0.3147812003278902</v>
      </c>
      <c r="C165" s="29">
        <v>2.31399354E-10</v>
      </c>
      <c r="D165" s="29">
        <v>4.5683263999999999E-10</v>
      </c>
      <c r="E165" s="34">
        <v>3.6164240053310211E-2</v>
      </c>
      <c r="F165" s="34">
        <v>8.8826960063093111E-2</v>
      </c>
      <c r="G165" s="34">
        <v>3.5667533200000002E-10</v>
      </c>
      <c r="H165" s="34">
        <v>2.2466956399999999E-10</v>
      </c>
      <c r="I165" s="34">
        <v>7.9571168999999999E-11</v>
      </c>
      <c r="J165" s="34">
        <v>6.9911411000000001E-11</v>
      </c>
      <c r="K165" s="34">
        <v>5.5874302999999999E-11</v>
      </c>
      <c r="L165" s="34">
        <v>6.1517006499999999E-11</v>
      </c>
      <c r="M165" s="34">
        <v>9.7778209999999998E-11</v>
      </c>
      <c r="N165" s="34">
        <v>1.9387423599999999E-10</v>
      </c>
      <c r="O165" s="34">
        <v>3.5193663053023558E-2</v>
      </c>
      <c r="P165" s="34">
        <v>0.1441724700759599</v>
      </c>
      <c r="Q165" s="34">
        <v>0.1543618600809758</v>
      </c>
      <c r="R165" s="34">
        <v>0.22834995013336279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2.6161668000000002E-10</v>
      </c>
      <c r="X165" s="35">
        <v>3.0717872830570298E-4</v>
      </c>
      <c r="Y165" s="35">
        <v>0.23882292011775511</v>
      </c>
      <c r="Z165" s="35">
        <v>0.28915673016167798</v>
      </c>
      <c r="AA165" s="35">
        <v>0.25526726013651441</v>
      </c>
      <c r="AB165" s="35" t="s">
        <v>0</v>
      </c>
      <c r="AC165" s="36" t="s">
        <v>0</v>
      </c>
      <c r="AD165" s="29" t="s">
        <v>0</v>
      </c>
      <c r="AE165" s="29">
        <v>4.8451080600000003E-10</v>
      </c>
      <c r="AF165" s="29">
        <v>0.13092910007284009</v>
      </c>
      <c r="AG165" s="29">
        <v>0.14938277008043979</v>
      </c>
      <c r="AH165" s="29">
        <v>0.21708578011604729</v>
      </c>
      <c r="AI165" s="29">
        <v>0.24986012014441891</v>
      </c>
      <c r="AJ165" s="29">
        <v>0.32032980030803793</v>
      </c>
      <c r="AK165" s="3">
        <f t="shared" si="2"/>
        <v>0.11553844331820287</v>
      </c>
      <c r="AM165" t="s">
        <v>119</v>
      </c>
      <c r="AP165" s="2">
        <f>((AK165-AK$17)*100)/AK$17</f>
        <v>-27.282727717950571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0.44527747000000001</v>
      </c>
      <c r="B166" s="30">
        <v>0.20417756011347049</v>
      </c>
      <c r="C166" s="29">
        <v>2.2378127999999999E-10</v>
      </c>
      <c r="D166" s="29">
        <v>3.1513483300000002E-10</v>
      </c>
      <c r="E166" s="34">
        <v>2.39307202E-10</v>
      </c>
      <c r="F166" s="34">
        <v>2.8436052051609741E-2</v>
      </c>
      <c r="G166" s="34">
        <v>4.8286250054637707E-2</v>
      </c>
      <c r="H166" s="34">
        <v>2.1975982E-10</v>
      </c>
      <c r="I166" s="34">
        <v>1.5132012600000001E-10</v>
      </c>
      <c r="J166" s="34">
        <v>1.52610264E-10</v>
      </c>
      <c r="K166" s="34">
        <v>1.64650082E-10</v>
      </c>
      <c r="L166" s="34">
        <v>1.7797591600000001E-10</v>
      </c>
      <c r="M166" s="34">
        <v>2.9900724400000002E-10</v>
      </c>
      <c r="N166" s="34">
        <v>8.8774790060949002E-2</v>
      </c>
      <c r="O166" s="34">
        <v>0.17025130008334241</v>
      </c>
      <c r="P166" s="34">
        <v>0.23066567011232961</v>
      </c>
      <c r="Q166" s="34">
        <v>0.27554384015065092</v>
      </c>
      <c r="R166" s="34">
        <v>0.20870891011099649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6.67832382265E-7</v>
      </c>
      <c r="X166" s="35">
        <v>0.1307196200709799</v>
      </c>
      <c r="Y166" s="35">
        <v>0.25018394012378448</v>
      </c>
      <c r="Z166" s="35">
        <v>0.34451684027712359</v>
      </c>
      <c r="AA166" s="35">
        <v>0.34724271987249999</v>
      </c>
      <c r="AB166" s="35" t="s">
        <v>0</v>
      </c>
      <c r="AC166" s="36" t="s">
        <v>0</v>
      </c>
      <c r="AD166" s="29" t="s">
        <v>0</v>
      </c>
      <c r="AE166" s="29">
        <v>3.4174118400000001E-10</v>
      </c>
      <c r="AF166" s="29">
        <v>0.15626968008272521</v>
      </c>
      <c r="AG166" s="29">
        <v>0.25219688015332642</v>
      </c>
      <c r="AH166" s="29">
        <v>0.30883620027602132</v>
      </c>
      <c r="AI166" s="29">
        <v>0.325312235417</v>
      </c>
      <c r="AJ166" s="29">
        <v>0.36867216400000002</v>
      </c>
      <c r="AK166" s="3">
        <f t="shared" si="2"/>
        <v>0.14427837217686612</v>
      </c>
      <c r="AM166" t="s">
        <v>120</v>
      </c>
      <c r="AP166" s="2">
        <f>((AK166-AK$18)*100)/AK$18</f>
        <v>-24.129881516060237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0</v>
      </c>
      <c r="B167" s="30" t="s">
        <v>0</v>
      </c>
      <c r="C167" s="29">
        <v>1.8768991799999999E-10</v>
      </c>
      <c r="D167" s="29">
        <v>0.1398725700828245</v>
      </c>
      <c r="E167" s="34">
        <v>0.2466827601740329</v>
      </c>
      <c r="F167" s="34">
        <v>9.1584200064515217E-2</v>
      </c>
      <c r="G167" s="34">
        <v>3.5278304999999999E-10</v>
      </c>
      <c r="H167" s="34">
        <v>1.4560259199999999E-10</v>
      </c>
      <c r="I167" s="34">
        <v>1.18757644E-10</v>
      </c>
      <c r="J167" s="34">
        <v>1.1739938400000001E-10</v>
      </c>
      <c r="K167" s="34">
        <v>1.2072842700000001E-10</v>
      </c>
      <c r="L167" s="34">
        <v>1.2415511700000001E-10</v>
      </c>
      <c r="M167" s="34">
        <v>1.5323359100000001E-10</v>
      </c>
      <c r="N167" s="34">
        <v>2.0076637000000001E-10</v>
      </c>
      <c r="O167" s="34">
        <v>4.76521665E-10</v>
      </c>
      <c r="P167" s="34">
        <v>0.13311082007241379</v>
      </c>
      <c r="Q167" s="34">
        <v>0.2413745001263394</v>
      </c>
      <c r="R167" s="34">
        <v>0.26480895015104411</v>
      </c>
      <c r="S167" s="35" t="s">
        <v>0</v>
      </c>
      <c r="T167" s="35" t="s">
        <v>0</v>
      </c>
      <c r="U167" s="35" t="s">
        <v>0</v>
      </c>
      <c r="V167" s="35">
        <v>1.5090389300000001E-10</v>
      </c>
      <c r="W167" s="35">
        <v>1.5185643700000001E-10</v>
      </c>
      <c r="X167" s="35">
        <v>1.5767263399999999E-10</v>
      </c>
      <c r="Y167" s="35">
        <v>3.6286094799999998E-10</v>
      </c>
      <c r="Z167" s="35">
        <v>0.1484947000776245</v>
      </c>
      <c r="AA167" s="35">
        <v>0.3195659502448287</v>
      </c>
      <c r="AB167" s="35" t="s">
        <v>0</v>
      </c>
      <c r="AC167" s="36" t="s">
        <v>0</v>
      </c>
      <c r="AD167" s="29" t="s">
        <v>0</v>
      </c>
      <c r="AE167" s="29">
        <v>6.5784924057704544E-2</v>
      </c>
      <c r="AF167" s="29">
        <v>0.1541260300834387</v>
      </c>
      <c r="AG167" s="29">
        <v>0.42430521999999998</v>
      </c>
      <c r="AH167" s="29">
        <v>0.27799675020100417</v>
      </c>
      <c r="AI167" s="29">
        <v>0.30504385027461522</v>
      </c>
      <c r="AJ167" s="29">
        <v>0.47089453999999997</v>
      </c>
      <c r="AK167" s="3">
        <f t="shared" si="2"/>
        <v>0.11727306315826135</v>
      </c>
      <c r="AM167" t="s">
        <v>121</v>
      </c>
      <c r="AO167" s="2">
        <f>SUM(U182:W183)/6</f>
        <v>0.14246788004882302</v>
      </c>
      <c r="AP167" s="2">
        <f>((AK167-AK$19)*100)/AK$19</f>
        <v>-20.59563603474454</v>
      </c>
      <c r="AR167" t="s">
        <v>124</v>
      </c>
      <c r="AT167" s="1">
        <f>((AO167-AO$19)*100)/AO$19</f>
        <v>54.509636627791494</v>
      </c>
    </row>
    <row r="168" spans="1:46" x14ac:dyDescent="0.25">
      <c r="A168" t="s">
        <v>0</v>
      </c>
      <c r="B168" s="37" t="s">
        <v>0</v>
      </c>
      <c r="C168" s="34">
        <v>9.2005800064536444E-2</v>
      </c>
      <c r="D168" s="34">
        <v>0.16327510009654991</v>
      </c>
      <c r="E168" s="34">
        <v>0.147175550086832</v>
      </c>
      <c r="F168" s="34">
        <v>2.4113076140000001E-9</v>
      </c>
      <c r="G168" s="34">
        <v>2.0786432000000001E-10</v>
      </c>
      <c r="H168" s="34">
        <v>1.55654973E-10</v>
      </c>
      <c r="I168" s="34">
        <v>1.6681656300000001E-10</v>
      </c>
      <c r="J168" s="34">
        <v>1.8894999299999999E-10</v>
      </c>
      <c r="K168" s="34">
        <v>1.7154455000000001E-10</v>
      </c>
      <c r="L168" s="34">
        <v>1.5690183800000001E-10</v>
      </c>
      <c r="M168" s="34">
        <v>1.71158292E-10</v>
      </c>
      <c r="N168" s="34">
        <v>2.1652616000000001E-10</v>
      </c>
      <c r="O168" s="34">
        <v>7.3416512454339998E-6</v>
      </c>
      <c r="P168" s="34">
        <v>0.14643084007697549</v>
      </c>
      <c r="Q168" s="34">
        <v>0.21962220011255479</v>
      </c>
      <c r="R168" s="34">
        <v>0.2211153401150851</v>
      </c>
      <c r="S168" s="35" t="s">
        <v>0</v>
      </c>
      <c r="T168" s="35" t="s">
        <v>0</v>
      </c>
      <c r="U168" s="35" t="s">
        <v>0</v>
      </c>
      <c r="V168" s="35">
        <v>0.1091189800661663</v>
      </c>
      <c r="W168" s="35">
        <v>1.88983884E-10</v>
      </c>
      <c r="X168" s="35">
        <v>2.08551466E-10</v>
      </c>
      <c r="Y168" s="35">
        <v>3.8317076700000002E-10</v>
      </c>
      <c r="Z168" s="35">
        <v>0.14923447007880561</v>
      </c>
      <c r="AA168" s="35">
        <v>0.35159672920000001</v>
      </c>
      <c r="AB168" s="35" t="s">
        <v>0</v>
      </c>
      <c r="AC168" s="36" t="s">
        <v>0</v>
      </c>
      <c r="AD168" s="29" t="s">
        <v>0</v>
      </c>
      <c r="AE168" s="29">
        <v>0.3164492203912026</v>
      </c>
      <c r="AF168" s="29">
        <v>0.25612170015815933</v>
      </c>
      <c r="AG168" s="29">
        <v>0.2043707701166369</v>
      </c>
      <c r="AH168" s="29">
        <v>8.4856180062132705E-2</v>
      </c>
      <c r="AI168" s="29">
        <v>6.136639805722343E-2</v>
      </c>
      <c r="AJ168" s="29">
        <v>0.28399083023071509</v>
      </c>
      <c r="AK168" s="3">
        <f t="shared" si="2"/>
        <v>0.10024062339972327</v>
      </c>
      <c r="AP168" s="2">
        <f>((AK168-AK$20)*100)/AK$20</f>
        <v>-19.654269564998717</v>
      </c>
    </row>
    <row r="169" spans="1:46" x14ac:dyDescent="0.25">
      <c r="A169" t="s">
        <v>0</v>
      </c>
      <c r="B169" s="37">
        <v>9.8501750067244057E-2</v>
      </c>
      <c r="C169" s="34">
        <v>2.4458828000000002E-10</v>
      </c>
      <c r="D169" s="34">
        <v>6.1372645057555943E-2</v>
      </c>
      <c r="E169" s="34">
        <v>2.0648485500000001E-10</v>
      </c>
      <c r="F169" s="34">
        <v>1.8433998E-10</v>
      </c>
      <c r="G169" s="34">
        <v>2.1847411300000001E-10</v>
      </c>
      <c r="H169" s="34">
        <v>2.9018334000000002E-10</v>
      </c>
      <c r="I169" s="34">
        <v>9.1148145062250718E-2</v>
      </c>
      <c r="J169" s="34">
        <v>0.16877002008578351</v>
      </c>
      <c r="K169" s="34">
        <v>0.19251555009540511</v>
      </c>
      <c r="L169" s="34">
        <v>0.21421696010594921</v>
      </c>
      <c r="M169" s="34">
        <v>0.2070679701017695</v>
      </c>
      <c r="N169" s="34">
        <v>0.19108017009400199</v>
      </c>
      <c r="O169" s="34">
        <v>0.17244360008649109</v>
      </c>
      <c r="P169" s="34">
        <v>0.196262290098771</v>
      </c>
      <c r="Q169" s="34">
        <v>0.20901667010808889</v>
      </c>
      <c r="R169" s="34">
        <v>0.2290830301227883</v>
      </c>
      <c r="S169" s="35" t="s">
        <v>0</v>
      </c>
      <c r="T169" s="35" t="s">
        <v>0</v>
      </c>
      <c r="U169" s="35">
        <v>2.0209640999999999E-10</v>
      </c>
      <c r="V169" s="35">
        <v>2.95347460517228E-2</v>
      </c>
      <c r="W169" s="35">
        <v>0.13867323007421059</v>
      </c>
      <c r="X169" s="35">
        <v>0.17019280008599061</v>
      </c>
      <c r="Y169" s="35">
        <v>0.14731434007798661</v>
      </c>
      <c r="Z169" s="35">
        <v>8.2789860506986678E-3</v>
      </c>
      <c r="AA169" s="35">
        <v>0.1334375300879323</v>
      </c>
      <c r="AB169" s="35" t="s">
        <v>0</v>
      </c>
      <c r="AC169" s="36" t="s">
        <v>0</v>
      </c>
      <c r="AD169" s="29" t="s">
        <v>0</v>
      </c>
      <c r="AE169" s="29">
        <v>0.132884890127801</v>
      </c>
      <c r="AF169" s="29">
        <v>0.1857588000997491</v>
      </c>
      <c r="AG169" s="29">
        <v>4.9000144055108247E-2</v>
      </c>
      <c r="AH169" s="29">
        <v>1.6732225051755482E-2</v>
      </c>
      <c r="AI169" s="29">
        <v>3.519196005493342E-2</v>
      </c>
      <c r="AJ169" s="29">
        <v>0.42210534</v>
      </c>
      <c r="AK169" s="3">
        <f t="shared" si="2"/>
        <v>0.11668612647500519</v>
      </c>
      <c r="AO169" s="49"/>
      <c r="AP169" s="2">
        <f>((AK169-AK$21)*100)/AK$21</f>
        <v>-25.628549959077837</v>
      </c>
    </row>
    <row r="170" spans="1:46" x14ac:dyDescent="0.25">
      <c r="A170" t="s">
        <v>0</v>
      </c>
      <c r="B170" s="37">
        <v>2.3292092499999999E-10</v>
      </c>
      <c r="C170" s="34">
        <v>8.3202125999999994E-11</v>
      </c>
      <c r="D170" s="34">
        <v>8.0386708000000006E-11</v>
      </c>
      <c r="E170" s="34">
        <v>6.0220823999999997E-11</v>
      </c>
      <c r="F170" s="34">
        <v>8.4236206999999999E-11</v>
      </c>
      <c r="G170" s="34">
        <v>1.16054649E-10</v>
      </c>
      <c r="H170" s="34">
        <v>1.5826634600000001E-10</v>
      </c>
      <c r="I170" s="34">
        <v>2.8276259599999999E-10</v>
      </c>
      <c r="J170" s="34">
        <v>4.7859106054225407E-2</v>
      </c>
      <c r="K170" s="34">
        <v>0.13726595007284351</v>
      </c>
      <c r="L170" s="34">
        <v>0.17219722008440841</v>
      </c>
      <c r="M170" s="34">
        <v>0.19952692009633621</v>
      </c>
      <c r="N170" s="34">
        <v>0.20166272009834629</v>
      </c>
      <c r="O170" s="34">
        <v>0.22830385011582541</v>
      </c>
      <c r="P170" s="34">
        <v>0.25796103014443023</v>
      </c>
      <c r="Q170" s="34">
        <v>0.51509205999999996</v>
      </c>
      <c r="R170" s="34">
        <v>0.46765757000000002</v>
      </c>
      <c r="S170" s="35" t="s">
        <v>0</v>
      </c>
      <c r="T170" s="35" t="s">
        <v>0</v>
      </c>
      <c r="U170" s="35">
        <v>2.6237257800000002E-10</v>
      </c>
      <c r="V170" s="35">
        <v>1.0432334049337711E-2</v>
      </c>
      <c r="W170" s="35">
        <v>3.2749306800000001E-10</v>
      </c>
      <c r="X170" s="35">
        <v>3.3115840052151568E-2</v>
      </c>
      <c r="Y170" s="35">
        <v>0.23413090012011309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0.24812284017805081</v>
      </c>
      <c r="AG170" s="29">
        <v>8.1050226199999997E-10</v>
      </c>
      <c r="AH170" s="29">
        <v>0.19134340019295071</v>
      </c>
      <c r="AI170" s="29">
        <v>0.18954684024710691</v>
      </c>
      <c r="AJ170" s="29">
        <v>0.17485209010341021</v>
      </c>
      <c r="AK170" s="3">
        <f t="shared" si="2"/>
        <v>0.12255817311510943</v>
      </c>
      <c r="AP170" s="2">
        <f>((AK170-AK$22)*100)/AK$22</f>
        <v>-27.245690818128505</v>
      </c>
    </row>
    <row r="171" spans="1:46" x14ac:dyDescent="0.25">
      <c r="A171" t="s">
        <v>0</v>
      </c>
      <c r="B171" s="37">
        <v>1.5604264699999999E-10</v>
      </c>
      <c r="C171" s="34">
        <v>5.3860450000000003E-11</v>
      </c>
      <c r="D171" s="34">
        <v>6.6239946999999997E-11</v>
      </c>
      <c r="E171" s="34">
        <v>4.5319178000000002E-11</v>
      </c>
      <c r="F171" s="34">
        <v>5.3079171999999999E-11</v>
      </c>
      <c r="G171" s="34">
        <v>7.2638863000000003E-11</v>
      </c>
      <c r="H171" s="34">
        <v>7.3254940999999995E-11</v>
      </c>
      <c r="I171" s="34">
        <v>8.7610868000000005E-11</v>
      </c>
      <c r="J171" s="34">
        <v>1.05686456E-10</v>
      </c>
      <c r="K171" s="34">
        <v>1.51894599E-10</v>
      </c>
      <c r="L171" s="34">
        <v>1.6367046200000001E-10</v>
      </c>
      <c r="M171" s="34">
        <v>2.3750027800000003E-10</v>
      </c>
      <c r="N171" s="34">
        <v>9.62860988590267E-4</v>
      </c>
      <c r="O171" s="34">
        <v>4.2838083500000002E-10</v>
      </c>
      <c r="P171" s="34">
        <v>9.4252500063645689E-2</v>
      </c>
      <c r="Q171" s="34">
        <v>0.259260330143812</v>
      </c>
      <c r="R171" s="34">
        <v>0.23432764016062721</v>
      </c>
      <c r="S171" s="35" t="s">
        <v>0</v>
      </c>
      <c r="T171" s="35">
        <v>0.1174907300688415</v>
      </c>
      <c r="U171" s="35">
        <v>2.4296834500000001E-10</v>
      </c>
      <c r="V171" s="35">
        <v>1.5334319800000001E-10</v>
      </c>
      <c r="W171" s="35">
        <v>1.7220909200000001E-10</v>
      </c>
      <c r="X171" s="35">
        <v>1.5392814600000001E-10</v>
      </c>
      <c r="Y171" s="35">
        <v>9.9480753999999998E-11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0.2774042807275085</v>
      </c>
      <c r="AG171" s="29">
        <v>0.14466546016077619</v>
      </c>
      <c r="AH171" s="29">
        <v>0.16366987012366971</v>
      </c>
      <c r="AI171" s="29">
        <v>0.25960650023349707</v>
      </c>
      <c r="AJ171" s="29">
        <v>0.17636293013686161</v>
      </c>
      <c r="AK171" s="3">
        <f t="shared" si="2"/>
        <v>6.171439661874778E-2</v>
      </c>
      <c r="AP171" s="2">
        <f>((AK171-AK$23)*100)/AK$23</f>
        <v>-25.211050684634607</v>
      </c>
    </row>
    <row r="172" spans="1:46" x14ac:dyDescent="0.25">
      <c r="A172" t="s">
        <v>0</v>
      </c>
      <c r="B172" s="37">
        <v>3.2341855000000001E-10</v>
      </c>
      <c r="C172" s="34">
        <v>6.3491516999999995E-11</v>
      </c>
      <c r="D172" s="34">
        <v>5.4821425E-11</v>
      </c>
      <c r="E172" s="34">
        <v>4.0004198199999998E-11</v>
      </c>
      <c r="F172" s="34">
        <v>4.3429438999999998E-11</v>
      </c>
      <c r="G172" s="34">
        <v>5.7427985000000002E-11</v>
      </c>
      <c r="H172" s="34">
        <v>7.7895877999999996E-11</v>
      </c>
      <c r="I172" s="34">
        <v>9.9680939999999998E-11</v>
      </c>
      <c r="J172" s="34">
        <v>1.26829519E-10</v>
      </c>
      <c r="K172" s="34">
        <v>1.4469951899999999E-10</v>
      </c>
      <c r="L172" s="34">
        <v>1.6257306999999999E-10</v>
      </c>
      <c r="M172" s="34">
        <v>2.06160482E-10</v>
      </c>
      <c r="N172" s="34">
        <v>1.9417967E-10</v>
      </c>
      <c r="O172" s="34">
        <v>2.0388448999999999E-10</v>
      </c>
      <c r="P172" s="34">
        <v>0.15249813008191929</v>
      </c>
      <c r="Q172" s="34">
        <v>0.24062790022969929</v>
      </c>
      <c r="R172" s="34" t="s">
        <v>0</v>
      </c>
      <c r="S172" s="35">
        <v>3.623145405352507E-2</v>
      </c>
      <c r="T172" s="35">
        <v>1.8863781700000001E-10</v>
      </c>
      <c r="U172" s="35">
        <v>9.1637269999999994E-11</v>
      </c>
      <c r="V172" s="35">
        <v>1.02133574E-10</v>
      </c>
      <c r="W172" s="35">
        <v>1.0395054600000001E-10</v>
      </c>
      <c r="X172" s="35">
        <v>1.01972165E-10</v>
      </c>
      <c r="Y172" s="35">
        <v>6.9362061999999995E-11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0.27639905060487502</v>
      </c>
      <c r="AG172" s="29">
        <v>0.15080528016068351</v>
      </c>
      <c r="AH172" s="29">
        <v>0.33445170046509809</v>
      </c>
      <c r="AI172" s="29">
        <v>0.28891194107234769</v>
      </c>
      <c r="AJ172" s="29">
        <v>0.26400104063903962</v>
      </c>
      <c r="AK172" s="3">
        <f t="shared" si="2"/>
        <v>6.2283089277263497E-2</v>
      </c>
      <c r="AP172" s="2">
        <f>((AK172-AK$24)*100)/AK$24</f>
        <v>-20.820003478570996</v>
      </c>
    </row>
    <row r="173" spans="1:46" x14ac:dyDescent="0.25">
      <c r="A173" t="s">
        <v>0</v>
      </c>
      <c r="B173" s="37">
        <v>3.1694930061757498E-2</v>
      </c>
      <c r="C173" s="34">
        <v>4.38547487E-10</v>
      </c>
      <c r="D173" s="34">
        <v>8.0799859600000004E-11</v>
      </c>
      <c r="E173" s="34">
        <v>4.7773846999999998E-11</v>
      </c>
      <c r="F173" s="34">
        <v>5.3503262500000002E-11</v>
      </c>
      <c r="G173" s="34">
        <v>6.4048480000000003E-11</v>
      </c>
      <c r="H173" s="34">
        <v>7.7593926500000002E-11</v>
      </c>
      <c r="I173" s="34">
        <v>9.3758360000000004E-11</v>
      </c>
      <c r="J173" s="34">
        <v>9.6202196999999996E-11</v>
      </c>
      <c r="K173" s="34">
        <v>9.5444057000000005E-11</v>
      </c>
      <c r="L173" s="34">
        <v>1.12123047E-10</v>
      </c>
      <c r="M173" s="34">
        <v>1.4036012000000001E-10</v>
      </c>
      <c r="N173" s="34">
        <v>1.7187867099999999E-10</v>
      </c>
      <c r="O173" s="34">
        <v>1.86359292E-10</v>
      </c>
      <c r="P173" s="38">
        <v>4.6485268058658498E-2</v>
      </c>
      <c r="Q173" s="38" t="s">
        <v>0</v>
      </c>
      <c r="R173" s="38">
        <v>0.14724234010758311</v>
      </c>
      <c r="S173" s="35">
        <v>2.0573217999999999E-10</v>
      </c>
      <c r="T173" s="35">
        <v>1.21657065E-10</v>
      </c>
      <c r="U173" s="35">
        <v>8.9195416999999997E-11</v>
      </c>
      <c r="V173" s="35">
        <v>9.3374029999999996E-11</v>
      </c>
      <c r="W173" s="35">
        <v>9.9978104999999998E-11</v>
      </c>
      <c r="X173" s="35">
        <v>8.9883229999999994E-11</v>
      </c>
      <c r="Y173" s="35">
        <v>9.7905880000000001E-11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0.27227718074203278</v>
      </c>
      <c r="AG173" s="29">
        <v>0.15800978017343789</v>
      </c>
      <c r="AH173" s="29" t="s">
        <v>0</v>
      </c>
      <c r="AI173" s="29">
        <v>0.28492475102054587</v>
      </c>
      <c r="AJ173" s="29">
        <v>0.31407955072447002</v>
      </c>
      <c r="AK173" s="3">
        <f t="shared" si="2"/>
        <v>4.6470881605355709E-2</v>
      </c>
      <c r="AP173" s="2">
        <f>((AK173-AK$25)*100)/AK$25</f>
        <v>-16.921357647923642</v>
      </c>
    </row>
    <row r="174" spans="1:46" x14ac:dyDescent="0.25">
      <c r="A174" t="s">
        <v>0</v>
      </c>
      <c r="B174" s="37">
        <v>4.6625160070541682E-2</v>
      </c>
      <c r="C174" s="34">
        <v>2.4482822769999999E-9</v>
      </c>
      <c r="D174" s="34">
        <v>1.35109734E-10</v>
      </c>
      <c r="E174" s="34">
        <v>5.8572974500000006E-11</v>
      </c>
      <c r="F174" s="34">
        <v>5.2163053000000002E-11</v>
      </c>
      <c r="G174" s="34">
        <v>6.0040165999999999E-11</v>
      </c>
      <c r="H174" s="34">
        <v>7.0623357000000003E-11</v>
      </c>
      <c r="I174" s="34">
        <v>8.4149644999999997E-11</v>
      </c>
      <c r="J174" s="34">
        <v>8.0122412999999994E-11</v>
      </c>
      <c r="K174" s="34">
        <v>8.0509365999999998E-11</v>
      </c>
      <c r="L174" s="34">
        <v>9.2884294000000004E-11</v>
      </c>
      <c r="M174" s="34">
        <v>9.8790545E-11</v>
      </c>
      <c r="N174" s="34">
        <v>9.0894672999999999E-11</v>
      </c>
      <c r="O174" s="34">
        <v>1.3289041299999999E-10</v>
      </c>
      <c r="P174" s="38" t="s">
        <v>0</v>
      </c>
      <c r="Q174" s="38">
        <v>7.2065696077253577E-2</v>
      </c>
      <c r="R174" s="38">
        <v>5.960903707311032E-2</v>
      </c>
      <c r="S174" s="35">
        <v>3.1129335479999999E-9</v>
      </c>
      <c r="T174" s="35">
        <v>1.8587732500000001E-10</v>
      </c>
      <c r="U174" s="35">
        <v>8.8890745999999994E-11</v>
      </c>
      <c r="V174" s="35">
        <v>8.9514416999999994E-11</v>
      </c>
      <c r="W174" s="35">
        <v>1.0201054199999999E-10</v>
      </c>
      <c r="X174" s="35">
        <v>9.7810192000000004E-11</v>
      </c>
      <c r="Y174" s="35">
        <v>1.54220362E-10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0.47236022</v>
      </c>
      <c r="AG174" s="29">
        <v>0.21125129027760869</v>
      </c>
      <c r="AH174" s="29" t="s">
        <v>0</v>
      </c>
      <c r="AI174" s="29" t="s">
        <v>0</v>
      </c>
      <c r="AJ174" s="29" t="s">
        <v>0</v>
      </c>
      <c r="AK174" s="3">
        <f t="shared" si="2"/>
        <v>3.4476456432592173E-2</v>
      </c>
      <c r="AP174" s="2">
        <f>((AK174-AK$26)*100)/AK$26</f>
        <v>-19.647461910574002</v>
      </c>
    </row>
    <row r="175" spans="1:46" x14ac:dyDescent="0.25">
      <c r="A175" t="s">
        <v>0</v>
      </c>
      <c r="B175" s="37" t="s">
        <v>0</v>
      </c>
      <c r="C175" s="34">
        <v>7.4068278239999997E-9</v>
      </c>
      <c r="D175" s="34">
        <v>1.72338827E-10</v>
      </c>
      <c r="E175" s="34">
        <v>5.8245263000000005E-11</v>
      </c>
      <c r="F175" s="34">
        <v>5.0058773000000002E-11</v>
      </c>
      <c r="G175" s="34">
        <v>7.1477800000000005E-11</v>
      </c>
      <c r="H175" s="34">
        <v>8.3471152999999997E-11</v>
      </c>
      <c r="I175" s="34">
        <v>9.4902629000000002E-11</v>
      </c>
      <c r="J175" s="34">
        <v>9.4795993999999999E-11</v>
      </c>
      <c r="K175" s="34">
        <v>9.0128915999999998E-11</v>
      </c>
      <c r="L175" s="34">
        <v>9.8865500999999998E-11</v>
      </c>
      <c r="M175" s="34">
        <v>8.8975021999999995E-11</v>
      </c>
      <c r="N175" s="34">
        <v>7.1982835500000005E-11</v>
      </c>
      <c r="O175" s="34">
        <v>1.2741428899999999E-10</v>
      </c>
      <c r="P175" s="38" t="s">
        <v>0</v>
      </c>
      <c r="Q175" s="38">
        <v>6.1722740074707218E-2</v>
      </c>
      <c r="R175" s="38">
        <v>2.5403079063290292E-2</v>
      </c>
      <c r="S175" s="35">
        <v>2.9803818000000002E-9</v>
      </c>
      <c r="T175" s="35">
        <v>1.7302018900000001E-10</v>
      </c>
      <c r="U175" s="35">
        <v>9.6338128000000005E-11</v>
      </c>
      <c r="V175" s="35">
        <v>1.12712213E-10</v>
      </c>
      <c r="W175" s="35">
        <v>1.4552735899999999E-10</v>
      </c>
      <c r="X175" s="35">
        <v>1.2752347399999999E-10</v>
      </c>
      <c r="Y175" s="35">
        <v>2.8023033500000002E-10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0.24912551012322831</v>
      </c>
      <c r="AG175" s="29">
        <v>0.28258810050640731</v>
      </c>
      <c r="AH175" s="29" t="s">
        <v>0</v>
      </c>
      <c r="AI175" s="29" t="s">
        <v>0</v>
      </c>
      <c r="AJ175" s="29" t="s">
        <v>0</v>
      </c>
      <c r="AK175" s="3">
        <f t="shared" si="2"/>
        <v>2.5784976758035479E-2</v>
      </c>
      <c r="AP175" s="2">
        <f>((AK175-AK$27)*100)/AK$27</f>
        <v>-19.86175462725534</v>
      </c>
    </row>
    <row r="176" spans="1:46" x14ac:dyDescent="0.25">
      <c r="A176" t="s">
        <v>0</v>
      </c>
      <c r="B176" s="37" t="s">
        <v>0</v>
      </c>
      <c r="C176" s="34">
        <v>0.2200633001463429</v>
      </c>
      <c r="D176" s="34">
        <v>4.4640494399999999E-10</v>
      </c>
      <c r="E176" s="34">
        <v>5.4611001000000002E-11</v>
      </c>
      <c r="F176" s="34">
        <v>3.0134244999999998E-11</v>
      </c>
      <c r="G176" s="34">
        <v>3.3958195999999997E-11</v>
      </c>
      <c r="H176" s="34">
        <v>5.0907427400000003E-11</v>
      </c>
      <c r="I176" s="34">
        <v>6.6240723000000006E-11</v>
      </c>
      <c r="J176" s="34">
        <v>7.7414433000000001E-11</v>
      </c>
      <c r="K176" s="34">
        <v>9.9477769E-11</v>
      </c>
      <c r="L176" s="34">
        <v>1.16007268E-10</v>
      </c>
      <c r="M176" s="34">
        <v>1.05910421E-10</v>
      </c>
      <c r="N176" s="34">
        <v>9.8318383000000006E-11</v>
      </c>
      <c r="O176" s="34">
        <v>2.5565340600000001E-10</v>
      </c>
      <c r="P176" s="38" t="s">
        <v>0</v>
      </c>
      <c r="Q176" s="38">
        <v>7.8691160081755265E-2</v>
      </c>
      <c r="R176" s="38">
        <v>7.5003463593674401E-3</v>
      </c>
      <c r="S176" s="35">
        <v>2.25787799E-9</v>
      </c>
      <c r="T176" s="35">
        <v>1.27519392E-10</v>
      </c>
      <c r="U176" s="35">
        <v>9.4648061999999997E-11</v>
      </c>
      <c r="V176" s="35">
        <v>1.2370370900000001E-10</v>
      </c>
      <c r="W176" s="35">
        <v>1.9972774699999999E-10</v>
      </c>
      <c r="X176" s="35">
        <v>1.7531349499999999E-10</v>
      </c>
      <c r="Y176" s="35">
        <v>1.4233889399999999E-10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1.3920673233801506E-2</v>
      </c>
      <c r="AP176" s="2">
        <f>((AK176-AK$28)*100)/AK$28</f>
        <v>-30.10922039770923</v>
      </c>
    </row>
    <row r="177" spans="1:42" x14ac:dyDescent="0.25">
      <c r="A177" s="32" t="s">
        <v>0</v>
      </c>
      <c r="B177" s="39" t="s">
        <v>0</v>
      </c>
      <c r="C177" s="32">
        <v>2.64707250510342E-4</v>
      </c>
      <c r="D177" s="32">
        <v>6.7480765593732296E-3</v>
      </c>
      <c r="E177" s="32">
        <v>5.2863110071448678E-2</v>
      </c>
      <c r="F177" s="32">
        <v>4.7079940066379472E-2</v>
      </c>
      <c r="G177" s="32">
        <v>3.103284706202623E-2</v>
      </c>
      <c r="H177" s="32">
        <v>3.5651068339999998E-9</v>
      </c>
      <c r="I177" s="32">
        <v>8.31694348E-10</v>
      </c>
      <c r="J177" s="32">
        <v>2.7489393399999998E-10</v>
      </c>
      <c r="K177" s="32">
        <v>1.1926086100000001E-10</v>
      </c>
      <c r="L177" s="32">
        <v>8.3594435E-11</v>
      </c>
      <c r="M177" s="32">
        <v>1.1058802300000001E-10</v>
      </c>
      <c r="N177" s="32">
        <v>2.2150818700000001E-10</v>
      </c>
      <c r="O177" s="32">
        <v>4.9141747000000005E-10</v>
      </c>
      <c r="P177" s="32" t="s">
        <v>0</v>
      </c>
      <c r="Q177" s="32" t="s">
        <v>0</v>
      </c>
      <c r="R177" s="32" t="s">
        <v>0</v>
      </c>
      <c r="S177" s="33">
        <v>0.2176492401735661</v>
      </c>
      <c r="T177" s="33">
        <v>5.8093190073290807E-2</v>
      </c>
      <c r="U177" s="33">
        <v>2.3756851595483001E-3</v>
      </c>
      <c r="V177" s="33">
        <v>2.8973164600000002E-10</v>
      </c>
      <c r="W177" s="33">
        <v>8.8663255000000006E-11</v>
      </c>
      <c r="X177" s="33">
        <v>2.8766873300000001E-10</v>
      </c>
      <c r="Y177" s="33">
        <v>1.5925081900000001E-10</v>
      </c>
      <c r="Z177" s="33" t="s">
        <v>0</v>
      </c>
      <c r="AA177" s="40" t="s">
        <v>0</v>
      </c>
      <c r="AB177" s="40">
        <v>1.4291050900000001E-11</v>
      </c>
      <c r="AC177" s="40">
        <v>2.9041553999999999E-11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1.8913945590129738E-2</v>
      </c>
      <c r="AP177" s="2">
        <f>((AK177-AK$29)*100)/AK$29</f>
        <v>-52.384516762772364</v>
      </c>
    </row>
    <row r="178" spans="1:42" x14ac:dyDescent="0.25">
      <c r="A178" s="31" t="s">
        <v>0</v>
      </c>
      <c r="B178" s="41" t="s">
        <v>0</v>
      </c>
      <c r="C178" s="31" t="s">
        <v>0</v>
      </c>
      <c r="D178" s="31">
        <v>0.29506811030210178</v>
      </c>
      <c r="E178" s="31">
        <v>0.24421403029251171</v>
      </c>
      <c r="F178" s="31">
        <v>0.22818553024193161</v>
      </c>
      <c r="G178" s="31">
        <v>0.18998244016112281</v>
      </c>
      <c r="H178" s="31">
        <v>0.17761771014537359</v>
      </c>
      <c r="I178" s="31">
        <v>0.16033088011735969</v>
      </c>
      <c r="J178" s="31">
        <v>0.1432848401025027</v>
      </c>
      <c r="K178" s="31">
        <v>9.1769930077389691E-2</v>
      </c>
      <c r="L178" s="31">
        <v>4.4743605571958348E-3</v>
      </c>
      <c r="M178" s="31">
        <v>5.8712587599999999E-10</v>
      </c>
      <c r="N178" s="31">
        <v>4.3228037599999999E-10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0.39932275105384391</v>
      </c>
      <c r="T178" s="33">
        <v>0.3431574006665693</v>
      </c>
      <c r="U178" s="33">
        <v>0.26354170028575752</v>
      </c>
      <c r="V178" s="33">
        <v>0.1860139001488551</v>
      </c>
      <c r="W178" s="33">
        <v>0.1169403800911681</v>
      </c>
      <c r="X178" s="33">
        <v>9.5990656700000004E-10</v>
      </c>
      <c r="Y178" s="33">
        <v>6.7292867999999998E-10</v>
      </c>
      <c r="Z178" s="33">
        <v>1.5590421799999999E-10</v>
      </c>
      <c r="AA178" s="40">
        <v>7.5076389000000004E-11</v>
      </c>
      <c r="AB178" s="40">
        <v>4.00112165E-11</v>
      </c>
      <c r="AC178" s="40">
        <v>3.5153116700000002E-11</v>
      </c>
      <c r="AD178" s="40">
        <v>1.64059672E-11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0.12364799857471631</v>
      </c>
      <c r="AP178" s="2">
        <f>((AK178-AK$30)*100)/AK$30</f>
        <v>-25.748307409161178</v>
      </c>
    </row>
    <row r="179" spans="1:42" x14ac:dyDescent="0.25">
      <c r="A179" s="31" t="s">
        <v>0</v>
      </c>
      <c r="B179" s="41" t="s">
        <v>0</v>
      </c>
      <c r="C179" s="31" t="s">
        <v>0</v>
      </c>
      <c r="D179" s="31">
        <v>0.44229395276920003</v>
      </c>
      <c r="E179" s="31">
        <v>0.34106237048628019</v>
      </c>
      <c r="F179" s="31">
        <v>0.326676730400356</v>
      </c>
      <c r="G179" s="31">
        <v>0.31372620031871801</v>
      </c>
      <c r="H179" s="31">
        <v>0.28334323024647889</v>
      </c>
      <c r="I179" s="31">
        <v>0.26433063020252762</v>
      </c>
      <c r="J179" s="31">
        <v>0.23466918015852251</v>
      </c>
      <c r="K179" s="31">
        <v>0.21289088013216129</v>
      </c>
      <c r="L179" s="31">
        <v>0.14075118009220289</v>
      </c>
      <c r="M179" s="31">
        <v>1.30535010608219E-2</v>
      </c>
      <c r="N179" s="31">
        <v>6.1635022399999997E-10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0.42415822112734392</v>
      </c>
      <c r="T179" s="33">
        <v>0.4017761308961279</v>
      </c>
      <c r="U179" s="33">
        <v>0.38434413067095391</v>
      </c>
      <c r="V179" s="33">
        <v>0.303207780339453</v>
      </c>
      <c r="W179" s="33">
        <v>0.24587248020026739</v>
      </c>
      <c r="X179" s="33">
        <v>0.15060037010731009</v>
      </c>
      <c r="Y179" s="33">
        <v>2.1531011050000002E-9</v>
      </c>
      <c r="Z179" s="33" t="s">
        <v>0</v>
      </c>
      <c r="AA179" s="40">
        <v>6.9263366000000006E-11</v>
      </c>
      <c r="AB179" s="40">
        <v>4.68906445E-11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0.22413784860471653</v>
      </c>
      <c r="AP179" s="2">
        <f>((AK179-AK$31)*100)/AK$31</f>
        <v>-21.038715343381565</v>
      </c>
    </row>
    <row r="180" spans="1:42" x14ac:dyDescent="0.25">
      <c r="A180" s="31" t="s">
        <v>0</v>
      </c>
      <c r="B180" s="41" t="s">
        <v>0</v>
      </c>
      <c r="C180" s="31" t="s">
        <v>0</v>
      </c>
      <c r="D180" s="31">
        <v>0.3969031308869832</v>
      </c>
      <c r="E180" s="31">
        <v>0.32809997037981498</v>
      </c>
      <c r="F180" s="31">
        <v>0.34109604032187318</v>
      </c>
      <c r="G180" s="31">
        <v>0.31849155026011122</v>
      </c>
      <c r="H180" s="31">
        <v>0.30816197023221348</v>
      </c>
      <c r="I180" s="31">
        <v>0.28972864019978201</v>
      </c>
      <c r="J180" s="31">
        <v>0.27343976017467242</v>
      </c>
      <c r="K180" s="31">
        <v>0.24254121014088359</v>
      </c>
      <c r="L180" s="31">
        <v>0.18021967010324039</v>
      </c>
      <c r="M180" s="31">
        <v>7.2384450069759507E-2</v>
      </c>
      <c r="N180" s="31">
        <v>8.0316798500000005E-10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0.4472772514465545</v>
      </c>
      <c r="U180" s="33">
        <v>0.38803220062919552</v>
      </c>
      <c r="V180" s="33">
        <v>0.37652478054713839</v>
      </c>
      <c r="W180" s="33">
        <v>0.33053598034431247</v>
      </c>
      <c r="X180" s="33">
        <v>0.251637200182114</v>
      </c>
      <c r="Y180" s="33">
        <v>0.1042720500848502</v>
      </c>
      <c r="Z180" s="33">
        <v>1.4943431799999999E-9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0.25829699212783391</v>
      </c>
      <c r="AP180" s="2">
        <f>((AK180-AK$32)*100)/AK$32</f>
        <v>-20.773438631072601</v>
      </c>
    </row>
    <row r="181" spans="1:42" x14ac:dyDescent="0.25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0.29476872016975031</v>
      </c>
      <c r="F181" s="31">
        <v>0.30251613018550388</v>
      </c>
      <c r="G181" s="31">
        <v>0.3080217801694784</v>
      </c>
      <c r="H181" s="31">
        <v>0.28290424014800941</v>
      </c>
      <c r="I181" s="31">
        <v>0.29390907016074941</v>
      </c>
      <c r="J181" s="31">
        <v>0.27060297014998108</v>
      </c>
      <c r="K181" s="31">
        <v>0.24671829013074731</v>
      </c>
      <c r="L181" s="31">
        <v>0.1701688500948314</v>
      </c>
      <c r="M181" s="31">
        <v>5.3102773065569563E-2</v>
      </c>
      <c r="N181" s="31">
        <v>7.5340174399999998E-10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0.4212987408594252</v>
      </c>
      <c r="V181" s="33">
        <v>0.36676642050590752</v>
      </c>
      <c r="W181" s="33">
        <v>0.31849152032299499</v>
      </c>
      <c r="X181" s="33">
        <v>0.25845897018389841</v>
      </c>
      <c r="Y181" s="33">
        <v>0.1239025000940276</v>
      </c>
      <c r="Z181" s="33">
        <v>2.1119585030000002E-9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0.23197693619413973</v>
      </c>
      <c r="AP181" s="2">
        <f>((AK181-AK$33)*100)/AK$33</f>
        <v>-16.217087063009288</v>
      </c>
    </row>
    <row r="182" spans="1:42" x14ac:dyDescent="0.25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6.7063410061762238E-2</v>
      </c>
      <c r="F182" s="27">
        <v>0.22640072010515941</v>
      </c>
      <c r="G182" s="27">
        <v>0.18268038009288159</v>
      </c>
      <c r="H182" s="27">
        <v>0.17003074008152791</v>
      </c>
      <c r="I182" s="27">
        <v>0.2237500101008757</v>
      </c>
      <c r="J182" s="27">
        <v>0.2978887001543668</v>
      </c>
      <c r="K182" s="27">
        <v>0.17203513009505991</v>
      </c>
      <c r="L182" s="27">
        <v>5.7623090068879453E-2</v>
      </c>
      <c r="M182" s="27">
        <v>6.6703520000000003E-10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0.269077000296854</v>
      </c>
      <c r="V182" s="27">
        <v>0.27713580025775542</v>
      </c>
      <c r="W182" s="27">
        <v>0.21583772017785019</v>
      </c>
      <c r="X182" s="27">
        <v>0.1572105701178029</v>
      </c>
      <c r="Y182" s="27">
        <v>5.8415953077915347E-2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0.16965351609683757</v>
      </c>
      <c r="AP182" s="2">
        <f>((AK182-AK$34)*100)/AK$34</f>
        <v>-0.54508093284650661</v>
      </c>
    </row>
    <row r="183" spans="1:42" x14ac:dyDescent="0.25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1.627490053E-9</v>
      </c>
      <c r="H183" s="27">
        <v>1.8651556819999999E-9</v>
      </c>
      <c r="I183" s="27">
        <v>2.6022351340000001E-9</v>
      </c>
      <c r="J183" s="27">
        <v>1.201544183E-7</v>
      </c>
      <c r="K183" s="27">
        <v>9.0626088299999995E-10</v>
      </c>
      <c r="L183" s="27">
        <v>3.62877864E-10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1.12141328605685E-4</v>
      </c>
      <c r="V183" s="27">
        <v>9.2644600098754873E-2</v>
      </c>
      <c r="W183" s="27">
        <v>1.8133117950000001E-8</v>
      </c>
      <c r="X183" s="27">
        <v>5.1951510449999998E-9</v>
      </c>
      <c r="Y183" s="27">
        <v>8.9065318500000004E-10</v>
      </c>
      <c r="Z183" s="27">
        <v>5.3312164199999997E-10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7.7297411414868587E-3</v>
      </c>
      <c r="AP183" s="2">
        <f>((AK183-AK$35)*100)/AK$35</f>
        <v>183460678.74980834</v>
      </c>
    </row>
    <row r="184" spans="1:42" x14ac:dyDescent="0.25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1.59922662E-10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2.9698099299999999E-10</v>
      </c>
      <c r="U184" s="25">
        <v>3.3994956199999999E-10</v>
      </c>
      <c r="V184" s="25" t="s">
        <v>0</v>
      </c>
      <c r="W184" s="25" t="s">
        <v>0</v>
      </c>
      <c r="X184" s="25">
        <v>6.2030421500000005E-11</v>
      </c>
      <c r="Y184" s="25">
        <v>1.15477839E-10</v>
      </c>
      <c r="Z184" s="25">
        <v>1.42028862E-10</v>
      </c>
      <c r="AA184" s="25">
        <v>1.24572062E-10</v>
      </c>
      <c r="AB184" s="25">
        <v>1.45920052E-10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1.7336030668749999E-10</v>
      </c>
      <c r="AP184" s="22">
        <f>((AK184-AK$36)*100)/AK$36</f>
        <v>-29.679094099103647</v>
      </c>
    </row>
    <row r="185" spans="1:42" x14ac:dyDescent="0.25">
      <c r="A185" s="25">
        <v>6.7896700999999995E-11</v>
      </c>
      <c r="B185" s="26">
        <v>7.4774755000000002E-11</v>
      </c>
      <c r="C185" s="25">
        <v>7.3769915999999998E-11</v>
      </c>
      <c r="D185" s="25">
        <v>7.3248692E-11</v>
      </c>
      <c r="E185" s="25">
        <v>6.8044180999999995E-11</v>
      </c>
      <c r="F185" s="25">
        <v>6.9686397999999996E-11</v>
      </c>
      <c r="G185" s="25">
        <v>6.8153154999999997E-11</v>
      </c>
      <c r="H185" s="25">
        <v>6.7181156000000003E-11</v>
      </c>
      <c r="I185" s="25">
        <v>6.6915934999999999E-11</v>
      </c>
      <c r="J185" s="25">
        <v>6.7793572E-11</v>
      </c>
      <c r="K185" s="25">
        <v>6.5540452999999997E-11</v>
      </c>
      <c r="L185" s="25">
        <v>6.5442591499999996E-11</v>
      </c>
      <c r="M185" s="25">
        <v>6.4646877999999999E-11</v>
      </c>
      <c r="N185" s="25">
        <v>6.2420999999999998E-11</v>
      </c>
      <c r="O185" s="25">
        <v>6.9998672E-11</v>
      </c>
      <c r="P185" s="25">
        <v>7.8740345999999997E-11</v>
      </c>
      <c r="Q185" s="25">
        <v>8.3312678000000002E-11</v>
      </c>
      <c r="R185" s="25">
        <v>7.4166139499999999E-11</v>
      </c>
      <c r="S185" s="25">
        <v>8.3740698000000002E-11</v>
      </c>
      <c r="T185" s="25">
        <v>8.6632312000000006E-11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5.7883108000000002E-11</v>
      </c>
      <c r="Z185" s="25">
        <v>7.6790535000000006E-11</v>
      </c>
      <c r="AA185" s="25">
        <v>7.8055043999999995E-11</v>
      </c>
      <c r="AB185" s="25">
        <v>9.6788053000000003E-11</v>
      </c>
      <c r="AC185" s="25">
        <v>8.6075489999999996E-11</v>
      </c>
      <c r="AD185" s="25">
        <v>8.7786073999999997E-11</v>
      </c>
      <c r="AE185" s="25">
        <v>8.2019087999999995E-11</v>
      </c>
      <c r="AF185" s="25">
        <v>7.5288459999999996E-11</v>
      </c>
      <c r="AG185" s="25">
        <v>7.0945097999999999E-11</v>
      </c>
      <c r="AH185" s="25">
        <v>7.3254698000000003E-11</v>
      </c>
      <c r="AI185" s="25">
        <v>7.2432910000000002E-11</v>
      </c>
      <c r="AJ185" s="25">
        <v>6.7046302000000002E-11</v>
      </c>
      <c r="AK185" s="3">
        <f t="shared" si="3"/>
        <v>7.3639721531249993E-11</v>
      </c>
      <c r="AP185" s="22">
        <f>((AK185-AK$37)*100)/AK$37</f>
        <v>-23.477117776395207</v>
      </c>
    </row>
    <row r="186" spans="1:42" x14ac:dyDescent="0.25">
      <c r="AK186" s="17">
        <f>SUM(A150:AJ185)/867</f>
        <v>0.11526425993048955</v>
      </c>
      <c r="AP186" s="23">
        <f>((AK186-AK$38)*100)/AK$38</f>
        <v>-15.097054504470291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  <pageSetup paperSize="9"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C275"/>
  <sheetViews>
    <sheetView tabSelected="1" topLeftCell="A58" zoomScale="71" zoomScaleNormal="71" workbookViewId="0">
      <selection activeCell="A38" sqref="A38:XFD38"/>
    </sheetView>
  </sheetViews>
  <sheetFormatPr defaultRowHeight="15" x14ac:dyDescent="0.25"/>
  <cols>
    <col min="37" max="37" width="12.7109375" style="3" customWidth="1"/>
    <col min="38" max="40" width="8.7109375" style="2"/>
    <col min="41" max="41" width="12" style="2" customWidth="1"/>
    <col min="42" max="42" width="8.7109375" style="2"/>
    <col min="46" max="46" width="13" style="1" bestFit="1" customWidth="1"/>
    <col min="51" max="51" width="12.5703125" style="1" bestFit="1" customWidth="1"/>
  </cols>
  <sheetData>
    <row r="1" spans="1:55" x14ac:dyDescent="0.25">
      <c r="A1" t="s">
        <v>71</v>
      </c>
      <c r="AK1" s="1"/>
      <c r="AL1" s="1"/>
    </row>
    <row r="2" spans="1:55" x14ac:dyDescent="0.25">
      <c r="A2" s="25" t="s">
        <v>193</v>
      </c>
      <c r="B2" s="26" t="s">
        <v>193</v>
      </c>
      <c r="C2" s="25" t="s">
        <v>193</v>
      </c>
      <c r="D2" s="25" t="s">
        <v>193</v>
      </c>
      <c r="E2" s="25" t="s">
        <v>193</v>
      </c>
      <c r="F2" s="25" t="s">
        <v>193</v>
      </c>
      <c r="G2" s="25" t="s">
        <v>193</v>
      </c>
      <c r="H2" s="25" t="s">
        <v>193</v>
      </c>
      <c r="I2" s="25" t="s">
        <v>193</v>
      </c>
      <c r="J2" s="25" t="s">
        <v>193</v>
      </c>
      <c r="K2" s="25" t="s">
        <v>193</v>
      </c>
      <c r="L2" s="25" t="s">
        <v>193</v>
      </c>
      <c r="M2" s="25" t="s">
        <v>193</v>
      </c>
      <c r="N2" s="25" t="s">
        <v>193</v>
      </c>
      <c r="O2" s="25" t="s">
        <v>193</v>
      </c>
      <c r="P2" s="25" t="s">
        <v>193</v>
      </c>
      <c r="Q2" s="25" t="s">
        <v>193</v>
      </c>
      <c r="R2" s="25" t="s">
        <v>193</v>
      </c>
      <c r="S2" s="25" t="s">
        <v>193</v>
      </c>
      <c r="T2" s="25" t="s">
        <v>193</v>
      </c>
      <c r="U2" s="25" t="s">
        <v>193</v>
      </c>
      <c r="V2" s="25" t="s">
        <v>193</v>
      </c>
      <c r="W2" s="25" t="s">
        <v>193</v>
      </c>
      <c r="X2" s="25" t="s">
        <v>193</v>
      </c>
      <c r="Y2" s="25" t="s">
        <v>193</v>
      </c>
      <c r="Z2" s="25" t="s">
        <v>193</v>
      </c>
      <c r="AA2" s="25" t="s">
        <v>193</v>
      </c>
      <c r="AB2" s="25" t="s">
        <v>193</v>
      </c>
      <c r="AC2" s="25" t="s">
        <v>193</v>
      </c>
      <c r="AD2" s="25" t="s">
        <v>193</v>
      </c>
      <c r="AE2" s="25" t="s">
        <v>193</v>
      </c>
      <c r="AF2" s="25" t="s">
        <v>193</v>
      </c>
      <c r="AG2" s="25" t="s">
        <v>193</v>
      </c>
      <c r="AH2" s="25" t="s">
        <v>193</v>
      </c>
      <c r="AI2" s="25" t="s">
        <v>193</v>
      </c>
      <c r="AJ2" s="25" t="s">
        <v>193</v>
      </c>
      <c r="AK2" s="3" t="s">
        <v>0</v>
      </c>
      <c r="AL2" s="4">
        <v>-76.463800000000006</v>
      </c>
      <c r="AO2" s="5"/>
      <c r="AQ2" s="2"/>
      <c r="AR2" s="2"/>
      <c r="AS2" s="2"/>
    </row>
    <row r="3" spans="1:55" x14ac:dyDescent="0.25">
      <c r="A3" s="25" t="s">
        <v>193</v>
      </c>
      <c r="B3" s="26">
        <v>1.9068560000000001E-9</v>
      </c>
      <c r="C3" s="25">
        <v>1.7130182E-9</v>
      </c>
      <c r="D3" s="25">
        <v>1.4194532000000001E-9</v>
      </c>
      <c r="E3" s="25">
        <v>8.6660790000000002E-10</v>
      </c>
      <c r="F3" s="25">
        <v>7.6687030000000003E-9</v>
      </c>
      <c r="G3" s="25">
        <v>7.5555529999999997E-9</v>
      </c>
      <c r="H3" s="25">
        <v>4.9810656000000003E-10</v>
      </c>
      <c r="I3" s="25">
        <v>7.7379946999999997E-10</v>
      </c>
      <c r="J3" s="25">
        <v>1.5921757000000001E-9</v>
      </c>
      <c r="K3" s="25">
        <v>8.1693839999999998E-10</v>
      </c>
      <c r="L3" s="25">
        <v>1.5521286000000001E-9</v>
      </c>
      <c r="M3" s="25">
        <v>1.4875805000000001E-9</v>
      </c>
      <c r="N3" s="25">
        <v>1.5167528E-9</v>
      </c>
      <c r="O3" s="25">
        <v>8.5817199999999996E-10</v>
      </c>
      <c r="P3" s="25">
        <v>7.6962897000000002E-10</v>
      </c>
      <c r="Q3" s="25">
        <v>5.1388599999999998E-9</v>
      </c>
      <c r="R3" s="25">
        <v>4.6256051999999999E-10</v>
      </c>
      <c r="S3" s="25">
        <v>4.7614849999999999E-10</v>
      </c>
      <c r="T3" s="25">
        <v>9.7052929999999994E-10</v>
      </c>
      <c r="U3" s="25">
        <v>8.4734614000000005E-10</v>
      </c>
      <c r="V3" s="25">
        <v>1.2972474E-9</v>
      </c>
      <c r="W3" s="25">
        <v>9.3074320000000002E-10</v>
      </c>
      <c r="X3" s="25">
        <v>1.266442E-9</v>
      </c>
      <c r="Y3" s="25">
        <v>1.2666597E-9</v>
      </c>
      <c r="Z3" s="25">
        <v>1.4524945E-9</v>
      </c>
      <c r="AA3" s="25">
        <v>1.5009752E-9</v>
      </c>
      <c r="AB3" s="25">
        <v>1.5746199000000001E-9</v>
      </c>
      <c r="AC3" s="25">
        <v>1.7185508999999999E-9</v>
      </c>
      <c r="AD3" s="25">
        <v>1.8684203000000001E-9</v>
      </c>
      <c r="AE3" s="25">
        <v>1.8821730000000001E-9</v>
      </c>
      <c r="AF3" s="25">
        <v>2.2159505000000001E-9</v>
      </c>
      <c r="AG3" s="25">
        <v>7.6607425999999998E-10</v>
      </c>
      <c r="AH3" s="25">
        <v>9.7971849999999994E-10</v>
      </c>
      <c r="AI3" s="25">
        <v>1.6515989E-9</v>
      </c>
      <c r="AJ3" s="25" t="s">
        <v>193</v>
      </c>
      <c r="AK3" s="3">
        <f>AVERAGE(A3:AJ3)</f>
        <v>1.7430172652941177E-9</v>
      </c>
      <c r="AL3" s="4">
        <v>-66.4435</v>
      </c>
      <c r="AM3" s="6" t="s">
        <v>94</v>
      </c>
      <c r="AO3" s="2">
        <f>SUM(A36:AJ37)/40</f>
        <v>9.5044052450000017E-10</v>
      </c>
      <c r="AV3" s="2"/>
      <c r="AW3" s="2"/>
      <c r="AZ3" t="s">
        <v>91</v>
      </c>
      <c r="BA3" t="s">
        <v>92</v>
      </c>
      <c r="BB3" t="s">
        <v>93</v>
      </c>
      <c r="BC3" t="s">
        <v>130</v>
      </c>
    </row>
    <row r="4" spans="1:55" x14ac:dyDescent="0.25">
      <c r="A4" s="27">
        <v>1.851798E-2</v>
      </c>
      <c r="B4" s="28">
        <v>3.0245049E-2</v>
      </c>
      <c r="C4" s="27">
        <v>7.9194350000000007E-3</v>
      </c>
      <c r="D4" s="27">
        <v>9.5906740000000004E-3</v>
      </c>
      <c r="E4" s="27">
        <v>5.931604E-3</v>
      </c>
      <c r="F4" s="27">
        <v>2.4246840000000001E-8</v>
      </c>
      <c r="G4" s="27">
        <v>1.8183579000000001E-8</v>
      </c>
      <c r="H4" s="27">
        <v>1.1382052999999999E-8</v>
      </c>
      <c r="I4" s="27">
        <v>1.251388E-8</v>
      </c>
      <c r="J4" s="27">
        <v>2.0096687000000001E-8</v>
      </c>
      <c r="K4" s="27">
        <v>1.9490487000000001E-8</v>
      </c>
      <c r="L4" s="27">
        <v>2.0104531E-8</v>
      </c>
      <c r="M4" s="27">
        <v>1.6403488000000001E-8</v>
      </c>
      <c r="N4" s="27">
        <v>1.7545290999999999E-8</v>
      </c>
      <c r="O4" s="27">
        <v>1.9419623E-8</v>
      </c>
      <c r="P4" s="27">
        <v>1.8696160999999999E-8</v>
      </c>
      <c r="Q4" s="27">
        <v>1.7580335E-8</v>
      </c>
      <c r="R4" s="27">
        <v>1.2109182E-8</v>
      </c>
      <c r="S4" s="27">
        <v>1.102784E-8</v>
      </c>
      <c r="T4" s="27">
        <v>2.7202657999999999E-8</v>
      </c>
      <c r="U4" s="27">
        <v>1.1864170999999999E-8</v>
      </c>
      <c r="V4" s="27">
        <v>5.7136126999999997E-9</v>
      </c>
      <c r="W4" s="27">
        <v>1.2255008E-2</v>
      </c>
      <c r="X4" s="27">
        <v>7.2833955000000006E-2</v>
      </c>
      <c r="Y4" s="27">
        <v>7.7397949999999993E-2</v>
      </c>
      <c r="Z4" s="27">
        <v>7.0512585000000003E-2</v>
      </c>
      <c r="AA4" s="27">
        <v>7.2628109999999996E-2</v>
      </c>
      <c r="AB4" s="27">
        <v>7.3521725999999996E-2</v>
      </c>
      <c r="AC4" s="27">
        <v>1.03322355E-8</v>
      </c>
      <c r="AD4" s="27">
        <v>8.7062049999999998E-3</v>
      </c>
      <c r="AE4" s="27">
        <v>4.1222259999999997E-2</v>
      </c>
      <c r="AF4" s="27">
        <v>1.0212338E-2</v>
      </c>
      <c r="AG4" s="27">
        <v>6.8642369999999994E-2</v>
      </c>
      <c r="AH4" s="27">
        <v>7.3975109999999997E-2</v>
      </c>
      <c r="AI4" s="27">
        <v>1.6136312999999999E-2</v>
      </c>
      <c r="AJ4" s="27">
        <v>6.9890576000000001E-3</v>
      </c>
      <c r="AK4" s="3">
        <f t="shared" ref="AK4:AK67" si="0">AVERAGE(A4:AJ4)</f>
        <v>1.8812167319795948E-2</v>
      </c>
      <c r="AL4" s="9">
        <v>-59.441600000000001</v>
      </c>
      <c r="AM4" s="6" t="s">
        <v>116</v>
      </c>
      <c r="AO4" s="2">
        <f>SUM(A2:AJ3)/34</f>
        <v>1.7430172652941177E-9</v>
      </c>
      <c r="AT4" s="44">
        <f>AVERAGE(A2:AJ3)</f>
        <v>1.7430172652941177E-9</v>
      </c>
      <c r="AV4" s="22" t="s">
        <v>95</v>
      </c>
      <c r="AW4" s="2" t="s">
        <v>96</v>
      </c>
      <c r="AZ4" s="7">
        <f t="shared" ref="AZ4:AZ19" si="1">AO4*0.001</f>
        <v>1.7430172652941178E-12</v>
      </c>
      <c r="BA4" s="7">
        <f t="shared" ref="BA4:BA19" si="2">AZ4*12</f>
        <v>2.0916207183529414E-11</v>
      </c>
      <c r="BB4" s="7">
        <f>BA4*1000000</f>
        <v>2.0916207183529414E-5</v>
      </c>
      <c r="BC4" s="18">
        <f t="shared" ref="BC4:BC19" si="3">BB4*0.845218</f>
        <v>1.7678754803248366E-5</v>
      </c>
    </row>
    <row r="5" spans="1:55" x14ac:dyDescent="0.25">
      <c r="A5" s="27">
        <v>9.13939E-2</v>
      </c>
      <c r="B5" s="28">
        <v>8.9673180000000005E-2</v>
      </c>
      <c r="C5" s="27">
        <v>8.8983339999999994E-2</v>
      </c>
      <c r="D5" s="27">
        <v>8.9314329999999997E-2</v>
      </c>
      <c r="E5" s="27">
        <v>8.7594345000000004E-2</v>
      </c>
      <c r="F5" s="27">
        <v>8.2158789999999995E-2</v>
      </c>
      <c r="G5" s="27">
        <v>8.1248509999999996E-2</v>
      </c>
      <c r="H5" s="27">
        <v>8.3575635999999995E-2</v>
      </c>
      <c r="I5" s="27">
        <v>9.0241399999999999E-2</v>
      </c>
      <c r="J5" s="27">
        <v>9.5013365000000002E-2</v>
      </c>
      <c r="K5" s="27">
        <v>9.6913600000000003E-2</v>
      </c>
      <c r="L5" s="27">
        <v>9.4017013999999996E-2</v>
      </c>
      <c r="M5" s="27">
        <v>8.9593519999999996E-2</v>
      </c>
      <c r="N5" s="27">
        <v>9.0106450000000005E-2</v>
      </c>
      <c r="O5" s="27">
        <v>8.7620240000000002E-2</v>
      </c>
      <c r="P5" s="27">
        <v>8.4369055999999998E-2</v>
      </c>
      <c r="Q5" s="27">
        <v>8.3109000000000002E-2</v>
      </c>
      <c r="R5" s="27">
        <v>7.5785740000000004E-2</v>
      </c>
      <c r="S5" s="27">
        <v>5.9577715000000003E-2</v>
      </c>
      <c r="T5" s="27">
        <v>6.9719970000000006E-2</v>
      </c>
      <c r="U5" s="27">
        <v>7.9970113999999995E-2</v>
      </c>
      <c r="V5" s="27">
        <v>8.9035180000000005E-2</v>
      </c>
      <c r="W5" s="27">
        <v>9.5117110000000005E-2</v>
      </c>
      <c r="X5" s="27">
        <v>9.3929849999999995E-2</v>
      </c>
      <c r="Y5" s="27">
        <v>9.3566394999999997E-2</v>
      </c>
      <c r="Z5" s="27">
        <v>9.2716746000000003E-2</v>
      </c>
      <c r="AA5" s="27">
        <v>9.1599029999999998E-2</v>
      </c>
      <c r="AB5" s="27">
        <v>8.7858796000000003E-2</v>
      </c>
      <c r="AC5" s="27">
        <v>8.9013345999999993E-2</v>
      </c>
      <c r="AD5" s="27">
        <v>9.1089699999999996E-2</v>
      </c>
      <c r="AE5" s="27">
        <v>9.4836876000000001E-2</v>
      </c>
      <c r="AF5" s="27">
        <v>9.3248020000000001E-2</v>
      </c>
      <c r="AG5" s="27">
        <v>9.4006229999999996E-2</v>
      </c>
      <c r="AH5" s="27">
        <v>9.6828974999999998E-2</v>
      </c>
      <c r="AI5" s="27">
        <v>9.4925800000000005E-2</v>
      </c>
      <c r="AJ5" s="27">
        <v>9.4102669999999999E-2</v>
      </c>
      <c r="AK5" s="3">
        <f t="shared" si="0"/>
        <v>8.8384831638888856E-2</v>
      </c>
      <c r="AL5" s="1">
        <v>-53.663899999999998</v>
      </c>
      <c r="AM5" s="10" t="s">
        <v>205</v>
      </c>
      <c r="AO5" s="2">
        <f>SUM(A34:AJ35)/26</f>
        <v>5.129832199493245E-2</v>
      </c>
      <c r="AV5" s="10" t="s">
        <v>97</v>
      </c>
      <c r="AW5" s="2" t="s">
        <v>98</v>
      </c>
      <c r="AZ5" s="7">
        <f t="shared" si="1"/>
        <v>5.1298321994932449E-5</v>
      </c>
      <c r="BA5" s="7">
        <f t="shared" si="2"/>
        <v>6.1557986393918939E-4</v>
      </c>
      <c r="BB5" s="7">
        <f t="shared" ref="BB5:BB19" si="4">BA5*1000000</f>
        <v>615.57986393918941</v>
      </c>
      <c r="BC5" s="8">
        <f t="shared" si="3"/>
        <v>520.29918143895384</v>
      </c>
    </row>
    <row r="6" spans="1:55" x14ac:dyDescent="0.25">
      <c r="A6" s="29">
        <v>9.0830400000000006E-2</v>
      </c>
      <c r="B6" s="30">
        <v>9.0207709999999997E-2</v>
      </c>
      <c r="C6" s="29">
        <v>8.8965095999999994E-2</v>
      </c>
      <c r="D6" s="29">
        <v>9.0804750000000004E-2</v>
      </c>
      <c r="E6" s="31">
        <v>8.9234160000000007E-2</v>
      </c>
      <c r="F6" s="31">
        <v>8.7313539999999995E-2</v>
      </c>
      <c r="G6" s="31">
        <v>8.6456249999999998E-2</v>
      </c>
      <c r="H6" s="31">
        <v>8.5866830000000005E-2</v>
      </c>
      <c r="I6" s="31">
        <v>9.1706835E-2</v>
      </c>
      <c r="J6" s="31">
        <v>9.2637999999999998E-2</v>
      </c>
      <c r="K6" s="31">
        <v>9.1801709999999995E-2</v>
      </c>
      <c r="L6" s="31">
        <v>8.844863E-2</v>
      </c>
      <c r="M6" s="31">
        <v>8.7521009999999996E-2</v>
      </c>
      <c r="N6" s="31">
        <v>8.5727869999999998E-2</v>
      </c>
      <c r="O6" s="31">
        <v>8.4467959999999995E-2</v>
      </c>
      <c r="P6" s="31">
        <v>8.2602053999999994E-2</v>
      </c>
      <c r="Q6" s="32">
        <v>8.2444005000000001E-2</v>
      </c>
      <c r="R6" s="32">
        <v>7.961944E-2</v>
      </c>
      <c r="S6" s="33">
        <v>6.5021679999999998E-2</v>
      </c>
      <c r="T6" s="33" t="s">
        <v>193</v>
      </c>
      <c r="U6" s="33">
        <v>0.1023075</v>
      </c>
      <c r="V6" s="33">
        <v>0.10287061</v>
      </c>
      <c r="W6" s="33">
        <v>0.10271796</v>
      </c>
      <c r="X6" s="33">
        <v>0.10085951</v>
      </c>
      <c r="Y6" s="33">
        <v>9.9497100000000005E-2</v>
      </c>
      <c r="Z6" s="33">
        <v>9.7420629999999994E-2</v>
      </c>
      <c r="AA6" s="33">
        <v>9.1406870000000001E-2</v>
      </c>
      <c r="AB6" s="33">
        <v>9.1356199999999999E-2</v>
      </c>
      <c r="AC6" s="29">
        <v>9.1788729999999999E-2</v>
      </c>
      <c r="AD6" s="29">
        <v>9.3879975000000004E-2</v>
      </c>
      <c r="AE6" s="29">
        <v>9.6795690000000004E-2</v>
      </c>
      <c r="AF6" s="29">
        <v>9.7230440000000001E-2</v>
      </c>
      <c r="AG6" s="29">
        <v>9.0940069999999998E-2</v>
      </c>
      <c r="AH6" s="29">
        <v>9.3204270000000006E-2</v>
      </c>
      <c r="AI6" s="29">
        <v>9.1772564000000001E-2</v>
      </c>
      <c r="AJ6" s="29">
        <v>9.1213815000000004E-2</v>
      </c>
      <c r="AK6" s="3">
        <f t="shared" si="0"/>
        <v>9.0769710400000023E-2</v>
      </c>
      <c r="AL6" s="1">
        <v>-48.590400000000002</v>
      </c>
      <c r="AM6" s="10" t="s">
        <v>206</v>
      </c>
      <c r="AO6" s="2">
        <f>SUM(A4:AJ5)/72</f>
        <v>5.3598499479342414E-2</v>
      </c>
      <c r="AV6" s="11" t="s">
        <v>100</v>
      </c>
      <c r="AW6" s="2" t="s">
        <v>258</v>
      </c>
      <c r="AZ6" s="7">
        <f t="shared" si="1"/>
        <v>5.3598499479342412E-5</v>
      </c>
      <c r="BA6" s="7">
        <f t="shared" si="2"/>
        <v>6.4318199375210897E-4</v>
      </c>
      <c r="BB6" s="7">
        <f t="shared" si="4"/>
        <v>643.18199375210895</v>
      </c>
      <c r="BC6" s="8">
        <f t="shared" si="3"/>
        <v>543.62899839517002</v>
      </c>
    </row>
    <row r="7" spans="1:55" x14ac:dyDescent="0.25">
      <c r="A7" s="29">
        <v>9.1128769999999998E-2</v>
      </c>
      <c r="B7" s="30">
        <v>9.1753979999999999E-2</v>
      </c>
      <c r="C7" s="29">
        <v>9.1107590000000002E-2</v>
      </c>
      <c r="D7" s="29">
        <v>9.0138640000000006E-2</v>
      </c>
      <c r="E7" s="31">
        <v>8.9613040000000005E-2</v>
      </c>
      <c r="F7" s="31">
        <v>7.3634430000000001E-2</v>
      </c>
      <c r="G7" s="31">
        <v>5.9665403999999998E-2</v>
      </c>
      <c r="H7" s="31">
        <v>4.0622199999999997E-2</v>
      </c>
      <c r="I7" s="31">
        <v>5.7812139999999998E-2</v>
      </c>
      <c r="J7" s="31">
        <v>6.0999203000000002E-2</v>
      </c>
      <c r="K7" s="31">
        <v>6.610779E-2</v>
      </c>
      <c r="L7" s="31">
        <v>6.8283460000000004E-2</v>
      </c>
      <c r="M7" s="31">
        <v>7.0964379999999994E-2</v>
      </c>
      <c r="N7" s="31">
        <v>7.3362250000000004E-2</v>
      </c>
      <c r="O7" s="31">
        <v>7.4614280000000005E-2</v>
      </c>
      <c r="P7" s="31">
        <v>7.2804540000000001E-2</v>
      </c>
      <c r="Q7" s="32">
        <v>7.4639744999999993E-2</v>
      </c>
      <c r="R7" s="32">
        <v>7.0637850000000002E-2</v>
      </c>
      <c r="S7" s="33">
        <v>5.3925569999999999E-2</v>
      </c>
      <c r="T7" s="33" t="s">
        <v>193</v>
      </c>
      <c r="U7" s="33">
        <v>0.106184736</v>
      </c>
      <c r="V7" s="33">
        <v>0.106363654</v>
      </c>
      <c r="W7" s="33">
        <v>0.10591607</v>
      </c>
      <c r="X7" s="33">
        <v>0.10435909</v>
      </c>
      <c r="Y7" s="33">
        <v>0.103089556</v>
      </c>
      <c r="Z7" s="33">
        <v>9.6030459999999998E-2</v>
      </c>
      <c r="AA7" s="33">
        <v>9.3921149999999995E-2</v>
      </c>
      <c r="AB7" s="33">
        <v>9.5907845000000005E-2</v>
      </c>
      <c r="AC7" s="29">
        <v>9.5876210000000003E-2</v>
      </c>
      <c r="AD7" s="29">
        <v>8.9973579999999997E-2</v>
      </c>
      <c r="AE7" s="29">
        <v>9.0314060000000002E-2</v>
      </c>
      <c r="AF7" s="29">
        <v>9.4899600000000001E-2</v>
      </c>
      <c r="AG7" s="29">
        <v>8.6807049999999997E-2</v>
      </c>
      <c r="AH7" s="29">
        <v>8.8897779999999996E-2</v>
      </c>
      <c r="AI7" s="29">
        <v>8.907561E-2</v>
      </c>
      <c r="AJ7" s="29">
        <v>9.2019939999999995E-2</v>
      </c>
      <c r="AK7" s="3">
        <f t="shared" si="0"/>
        <v>8.3184332942857153E-2</v>
      </c>
      <c r="AL7" s="1">
        <v>-43.982999999999997</v>
      </c>
      <c r="AM7" s="11" t="s">
        <v>249</v>
      </c>
      <c r="AO7" s="2">
        <f>SUM(A29:R33)/56</f>
        <v>3.5253767374037341E-2</v>
      </c>
      <c r="AV7" s="14" t="s">
        <v>103</v>
      </c>
      <c r="AW7" s="2" t="s">
        <v>259</v>
      </c>
      <c r="AZ7" s="7">
        <f t="shared" si="1"/>
        <v>3.5253767374037343E-5</v>
      </c>
      <c r="BA7" s="7">
        <f t="shared" si="2"/>
        <v>4.2304520848844812E-4</v>
      </c>
      <c r="BB7" s="7">
        <f t="shared" si="4"/>
        <v>423.04520848844811</v>
      </c>
      <c r="BC7" s="8">
        <f t="shared" si="3"/>
        <v>357.56542502818917</v>
      </c>
    </row>
    <row r="8" spans="1:55" x14ac:dyDescent="0.25">
      <c r="A8" s="29">
        <v>9.1294420000000001E-2</v>
      </c>
      <c r="B8" s="30">
        <v>8.6581279999999997E-2</v>
      </c>
      <c r="C8" s="29">
        <v>6.5002530000000003E-2</v>
      </c>
      <c r="D8" s="29">
        <v>4.0390006999999999E-2</v>
      </c>
      <c r="E8" s="31">
        <v>2.7368192E-2</v>
      </c>
      <c r="F8" s="31">
        <v>2.6526193999999999E-2</v>
      </c>
      <c r="G8" s="31">
        <v>1.1109038E-2</v>
      </c>
      <c r="H8" s="31">
        <v>1.6974158999999999E-2</v>
      </c>
      <c r="I8" s="31">
        <v>1.8693310000000001E-2</v>
      </c>
      <c r="J8" s="31">
        <v>1.8853985E-2</v>
      </c>
      <c r="K8" s="31">
        <v>2.0631360000000001E-2</v>
      </c>
      <c r="L8" s="31">
        <v>2.242999E-2</v>
      </c>
      <c r="M8" s="31">
        <v>2.4223937000000001E-2</v>
      </c>
      <c r="N8" s="31">
        <v>2.7078006000000002E-2</v>
      </c>
      <c r="O8" s="31">
        <v>3.0296493000000001E-2</v>
      </c>
      <c r="P8" s="31">
        <v>3.1766929999999999E-2</v>
      </c>
      <c r="Q8" s="32">
        <v>3.4049353999999997E-2</v>
      </c>
      <c r="R8" s="32">
        <v>2.7372614E-2</v>
      </c>
      <c r="S8" s="33">
        <v>9.9285039999999995E-3</v>
      </c>
      <c r="T8" s="33" t="s">
        <v>193</v>
      </c>
      <c r="U8" s="33">
        <v>6.8905549999999996E-2</v>
      </c>
      <c r="V8" s="33">
        <v>7.1878724000000005E-2</v>
      </c>
      <c r="W8" s="33">
        <v>8.0400503999999998E-2</v>
      </c>
      <c r="X8" s="33">
        <v>8.3845779999999995E-2</v>
      </c>
      <c r="Y8" s="33">
        <v>8.1229280000000001E-2</v>
      </c>
      <c r="Z8" s="33">
        <v>8.1332230000000005E-2</v>
      </c>
      <c r="AA8" s="33">
        <v>8.11143E-2</v>
      </c>
      <c r="AB8" s="33">
        <v>8.5489936000000002E-2</v>
      </c>
      <c r="AC8" s="29">
        <v>9.3519635000000004E-2</v>
      </c>
      <c r="AD8" s="29">
        <v>8.0191869999999998E-2</v>
      </c>
      <c r="AE8" s="29">
        <v>7.7187635000000004E-2</v>
      </c>
      <c r="AF8" s="29">
        <v>8.0358979999999997E-2</v>
      </c>
      <c r="AG8" s="29">
        <v>7.7505565999999998E-2</v>
      </c>
      <c r="AH8" s="29">
        <v>8.2235000000000003E-2</v>
      </c>
      <c r="AI8" s="29">
        <v>8.8057579999999996E-2</v>
      </c>
      <c r="AJ8" s="29">
        <v>9.1024384E-2</v>
      </c>
      <c r="AK8" s="3">
        <f t="shared" si="0"/>
        <v>5.5281350200000003E-2</v>
      </c>
      <c r="AL8" s="1">
        <v>-39.709000000000003</v>
      </c>
      <c r="AM8" s="11" t="s">
        <v>250</v>
      </c>
      <c r="AO8" s="2">
        <f>SUM(E6:R10)/68</f>
        <v>3.8006726896940693E-2</v>
      </c>
      <c r="AV8" s="24" t="s">
        <v>106</v>
      </c>
      <c r="AW8" s="2" t="s">
        <v>107</v>
      </c>
      <c r="AZ8" s="7">
        <f t="shared" si="1"/>
        <v>3.8006726896940692E-5</v>
      </c>
      <c r="BA8" s="7">
        <f t="shared" si="2"/>
        <v>4.5608072276328833E-4</v>
      </c>
      <c r="BB8" s="7">
        <f t="shared" si="4"/>
        <v>456.08072276328835</v>
      </c>
      <c r="BC8" s="8">
        <f t="shared" si="3"/>
        <v>385.48763633254106</v>
      </c>
    </row>
    <row r="9" spans="1:55" x14ac:dyDescent="0.25">
      <c r="A9" s="29">
        <v>5.0677195000000001E-2</v>
      </c>
      <c r="B9" s="30">
        <v>2.484391E-2</v>
      </c>
      <c r="C9" s="29">
        <v>9.6677420000000006E-10</v>
      </c>
      <c r="D9" s="29">
        <v>4.6855586000000005E-10</v>
      </c>
      <c r="E9" s="31" t="s">
        <v>193</v>
      </c>
      <c r="F9" s="31">
        <v>4.7956592999999999E-2</v>
      </c>
      <c r="G9" s="31">
        <v>5.7165619999999997E-3</v>
      </c>
      <c r="H9" s="31">
        <v>8.4542705999999998E-10</v>
      </c>
      <c r="I9" s="31">
        <v>8.7808079999999998E-10</v>
      </c>
      <c r="J9" s="31">
        <v>8.4949613999999998E-10</v>
      </c>
      <c r="K9" s="31">
        <v>8.8997530000000001E-10</v>
      </c>
      <c r="L9" s="31">
        <v>7.6067710000000001E-10</v>
      </c>
      <c r="M9" s="31">
        <v>6.0819954999999999E-10</v>
      </c>
      <c r="N9" s="31">
        <v>5.9687750000000004E-10</v>
      </c>
      <c r="O9" s="31">
        <v>6.5663559999999996E-10</v>
      </c>
      <c r="P9" s="31">
        <v>7.0573474999999997E-10</v>
      </c>
      <c r="Q9" s="32">
        <v>7.4563232999999998E-10</v>
      </c>
      <c r="R9" s="32">
        <v>4.2271878000000001E-10</v>
      </c>
      <c r="S9" s="33">
        <v>2.6346629999999998E-10</v>
      </c>
      <c r="T9" s="33" t="s">
        <v>193</v>
      </c>
      <c r="U9" s="33">
        <v>6.3910306E-2</v>
      </c>
      <c r="V9" s="33">
        <v>2.9129993E-2</v>
      </c>
      <c r="W9" s="33">
        <v>3.0814643999999999E-2</v>
      </c>
      <c r="X9" s="33">
        <v>3.6258813000000001E-2</v>
      </c>
      <c r="Y9" s="33">
        <v>3.6781028E-2</v>
      </c>
      <c r="Z9" s="33">
        <v>3.4783385999999999E-2</v>
      </c>
      <c r="AA9" s="33">
        <v>3.2678939999999997E-2</v>
      </c>
      <c r="AB9" s="33">
        <v>4.4308550000000002E-2</v>
      </c>
      <c r="AC9" s="29">
        <v>9.4043089999999996E-2</v>
      </c>
      <c r="AD9" s="29">
        <v>2.7815738999999999E-2</v>
      </c>
      <c r="AE9" s="29">
        <v>3.3204074000000002E-3</v>
      </c>
      <c r="AF9" s="29">
        <v>2.6875451000000002E-2</v>
      </c>
      <c r="AG9" s="29">
        <v>4.7500334999999998E-2</v>
      </c>
      <c r="AH9" s="29">
        <v>6.2567495000000001E-2</v>
      </c>
      <c r="AI9" s="29">
        <v>7.1435819999999997E-2</v>
      </c>
      <c r="AJ9" s="29">
        <v>6.9381479999999995E-2</v>
      </c>
      <c r="AK9" s="3">
        <f t="shared" si="0"/>
        <v>2.4729404325242683E-2</v>
      </c>
      <c r="AL9" s="1">
        <v>-35.685299999999998</v>
      </c>
      <c r="AM9" s="12" t="s">
        <v>251</v>
      </c>
      <c r="AO9" s="2">
        <f>SUM(S29:Z33)/35</f>
        <v>5.757534819320205E-2</v>
      </c>
      <c r="AV9" s="42" t="s">
        <v>109</v>
      </c>
      <c r="AW9" s="2" t="s">
        <v>260</v>
      </c>
      <c r="AZ9" s="7">
        <f t="shared" si="1"/>
        <v>5.7575348193202051E-5</v>
      </c>
      <c r="BA9" s="7">
        <f t="shared" si="2"/>
        <v>6.9090417831842459E-4</v>
      </c>
      <c r="BB9" s="7">
        <f t="shared" si="4"/>
        <v>690.90417831842456</v>
      </c>
      <c r="BC9" s="8">
        <f t="shared" si="3"/>
        <v>583.96464778994221</v>
      </c>
    </row>
    <row r="10" spans="1:55" x14ac:dyDescent="0.25">
      <c r="A10" s="29">
        <v>4.6141982000000002E-10</v>
      </c>
      <c r="B10" s="30">
        <v>2.6175036999999999E-10</v>
      </c>
      <c r="C10" s="29">
        <v>1.1736184E-10</v>
      </c>
      <c r="D10" s="29" t="s">
        <v>193</v>
      </c>
      <c r="E10" s="31" t="s">
        <v>193</v>
      </c>
      <c r="F10" s="31">
        <v>2.3801697E-2</v>
      </c>
      <c r="G10" s="31">
        <v>2.4692652999999999E-10</v>
      </c>
      <c r="H10" s="31">
        <v>1.4053388E-10</v>
      </c>
      <c r="I10" s="31">
        <v>1.015929E-10</v>
      </c>
      <c r="J10" s="31">
        <v>6.1960120000000003E-11</v>
      </c>
      <c r="K10" s="31">
        <v>3.9676724000000001E-11</v>
      </c>
      <c r="L10" s="31">
        <v>3.3778205999999997E-11</v>
      </c>
      <c r="M10" s="31">
        <v>4.9524037999999999E-11</v>
      </c>
      <c r="N10" s="31">
        <v>6.5411809999999995E-11</v>
      </c>
      <c r="O10" s="31">
        <v>7.6940919999999996E-11</v>
      </c>
      <c r="P10" s="31">
        <v>7.8250540000000003E-11</v>
      </c>
      <c r="Q10" s="32">
        <v>6.2461150000000001E-11</v>
      </c>
      <c r="R10" s="32">
        <v>7.5456293999999997E-11</v>
      </c>
      <c r="S10" s="33">
        <v>1.3949870000000001E-10</v>
      </c>
      <c r="T10" s="33" t="s">
        <v>193</v>
      </c>
      <c r="U10" s="33" t="s">
        <v>193</v>
      </c>
      <c r="V10" s="33">
        <v>5.9616589999999995E-10</v>
      </c>
      <c r="W10" s="33">
        <v>4.4129328000000001E-10</v>
      </c>
      <c r="X10" s="33">
        <v>6.5665219999999998E-10</v>
      </c>
      <c r="Y10" s="33">
        <v>8.094726E-10</v>
      </c>
      <c r="Z10" s="33">
        <v>4.1598244000000001E-10</v>
      </c>
      <c r="AA10" s="33">
        <v>1.7233402000000001E-10</v>
      </c>
      <c r="AB10" s="33">
        <v>1.0838219000000001E-9</v>
      </c>
      <c r="AC10" s="29" t="s">
        <v>193</v>
      </c>
      <c r="AD10" s="29">
        <v>1.5034473E-9</v>
      </c>
      <c r="AE10" s="29">
        <v>2.6302309999999999E-10</v>
      </c>
      <c r="AF10" s="29">
        <v>1.2312844999999999E-10</v>
      </c>
      <c r="AG10" s="29">
        <v>6.8961289999999995E-11</v>
      </c>
      <c r="AH10" s="29">
        <v>2.8007560000000002E-10</v>
      </c>
      <c r="AI10" s="29">
        <v>7.3587570000000002E-10</v>
      </c>
      <c r="AJ10" s="29">
        <v>3.9993747000000002E-10</v>
      </c>
      <c r="AK10" s="3">
        <f t="shared" si="0"/>
        <v>7.6779698589403542E-4</v>
      </c>
      <c r="AL10" s="1">
        <v>-31.855</v>
      </c>
      <c r="AM10" s="12" t="s">
        <v>252</v>
      </c>
      <c r="AO10" s="2">
        <f>SUM(S6:AB10)/44</f>
        <v>6.0726060535879228E-2</v>
      </c>
      <c r="AV10" s="43" t="s">
        <v>111</v>
      </c>
      <c r="AW10" s="2" t="s">
        <v>261</v>
      </c>
      <c r="AZ10" s="7">
        <f t="shared" si="1"/>
        <v>6.0726060535879228E-5</v>
      </c>
      <c r="BA10" s="7">
        <f t="shared" si="2"/>
        <v>7.2871272643055076E-4</v>
      </c>
      <c r="BB10" s="7">
        <f t="shared" si="4"/>
        <v>728.71272643055079</v>
      </c>
      <c r="BC10" s="8">
        <f t="shared" si="3"/>
        <v>615.9211132081773</v>
      </c>
    </row>
    <row r="11" spans="1:55" x14ac:dyDescent="0.25">
      <c r="A11" s="29">
        <v>1.6638779000000001E-10</v>
      </c>
      <c r="B11" s="30">
        <v>1.6818133000000001E-10</v>
      </c>
      <c r="C11" s="29" t="s">
        <v>193</v>
      </c>
      <c r="D11" s="29" t="s">
        <v>193</v>
      </c>
      <c r="E11" s="34" t="s">
        <v>193</v>
      </c>
      <c r="F11" s="34">
        <v>1.8643110000000001E-9</v>
      </c>
      <c r="G11" s="34">
        <v>1.8549794000000001E-10</v>
      </c>
      <c r="H11" s="34">
        <v>1.5063306000000001E-10</v>
      </c>
      <c r="I11" s="34">
        <v>1.1906555000000001E-10</v>
      </c>
      <c r="J11" s="34">
        <v>7.7878995000000002E-11</v>
      </c>
      <c r="K11" s="34">
        <v>5.6433722000000002E-11</v>
      </c>
      <c r="L11" s="34">
        <v>4.3016439999999997E-11</v>
      </c>
      <c r="M11" s="34">
        <v>3.8580937000000002E-11</v>
      </c>
      <c r="N11" s="34">
        <v>3.8604239999999999E-11</v>
      </c>
      <c r="O11" s="34">
        <v>3.7297130000000001E-11</v>
      </c>
      <c r="P11" s="34">
        <v>3.7453200000000003E-11</v>
      </c>
      <c r="Q11" s="34">
        <v>4.0778055000000002E-11</v>
      </c>
      <c r="R11" s="34">
        <v>5.7393625E-11</v>
      </c>
      <c r="S11" s="35">
        <v>8.6117249999999998E-11</v>
      </c>
      <c r="T11" s="35" t="s">
        <v>193</v>
      </c>
      <c r="U11" s="35" t="s">
        <v>193</v>
      </c>
      <c r="V11" s="35">
        <v>4.0178549999999999E-3</v>
      </c>
      <c r="W11" s="35">
        <v>2.9276236999999999E-10</v>
      </c>
      <c r="X11" s="35">
        <v>6.5968709999999998E-11</v>
      </c>
      <c r="Y11" s="35">
        <v>5.2105993000000002E-11</v>
      </c>
      <c r="Z11" s="35">
        <v>5.3148506000000002E-11</v>
      </c>
      <c r="AA11" s="35">
        <v>1.9639348E-10</v>
      </c>
      <c r="AB11" s="35">
        <v>1.0622969999999999E-5</v>
      </c>
      <c r="AC11" s="36" t="s">
        <v>193</v>
      </c>
      <c r="AD11" s="29">
        <v>9.7972499999999994E-10</v>
      </c>
      <c r="AE11" s="29">
        <v>4.1321946000000002E-10</v>
      </c>
      <c r="AF11" s="29">
        <v>2.1457301000000001E-10</v>
      </c>
      <c r="AG11" s="29">
        <v>1.5370905000000001E-10</v>
      </c>
      <c r="AH11" s="29">
        <v>1.3434386E-10</v>
      </c>
      <c r="AI11" s="29">
        <v>1.3955867E-10</v>
      </c>
      <c r="AJ11" s="29">
        <v>1.2571676E-10</v>
      </c>
      <c r="AK11" s="3">
        <f t="shared" si="0"/>
        <v>1.3428279862850442E-4</v>
      </c>
      <c r="AL11" s="13">
        <v>-28.178599999999999</v>
      </c>
      <c r="AM11" s="14" t="s">
        <v>253</v>
      </c>
      <c r="AO11" s="7">
        <f>(SUM(B20:O28)+SUM(P20:R24))/140</f>
        <v>1.3554707105590709E-3</v>
      </c>
      <c r="AV11" s="16" t="s">
        <v>113</v>
      </c>
      <c r="AW11" s="2" t="s">
        <v>114</v>
      </c>
      <c r="AZ11" s="7">
        <f t="shared" si="1"/>
        <v>1.355470710559071E-6</v>
      </c>
      <c r="BA11" s="7">
        <f t="shared" si="2"/>
        <v>1.6265648526708851E-5</v>
      </c>
      <c r="BB11" s="7">
        <f t="shared" si="4"/>
        <v>16.265648526708851</v>
      </c>
      <c r="BC11" s="8">
        <f t="shared" si="3"/>
        <v>13.748018916447803</v>
      </c>
    </row>
    <row r="12" spans="1:55" x14ac:dyDescent="0.25">
      <c r="A12" s="29">
        <v>9.7463319999999996E-11</v>
      </c>
      <c r="B12" s="30">
        <v>8.8283540000000006E-11</v>
      </c>
      <c r="C12" s="29" t="s">
        <v>193</v>
      </c>
      <c r="D12" s="29" t="s">
        <v>193</v>
      </c>
      <c r="E12" s="34" t="s">
        <v>193</v>
      </c>
      <c r="F12" s="34">
        <v>1.0641031000000001E-3</v>
      </c>
      <c r="G12" s="34">
        <v>1.2161426000000001E-10</v>
      </c>
      <c r="H12" s="34">
        <v>8.5806015000000006E-11</v>
      </c>
      <c r="I12" s="34">
        <v>7.3944885000000001E-11</v>
      </c>
      <c r="J12" s="34">
        <v>6.3645900000000006E-11</v>
      </c>
      <c r="K12" s="34">
        <v>5.9474120000000003E-11</v>
      </c>
      <c r="L12" s="34">
        <v>4.4502183000000001E-11</v>
      </c>
      <c r="M12" s="34">
        <v>3.9425952000000002E-11</v>
      </c>
      <c r="N12" s="34">
        <v>3.8098774E-11</v>
      </c>
      <c r="O12" s="34">
        <v>3.9624390000000002E-11</v>
      </c>
      <c r="P12" s="34">
        <v>4.3010844999999999E-11</v>
      </c>
      <c r="Q12" s="34">
        <v>4.8801919999999999E-11</v>
      </c>
      <c r="R12" s="34">
        <v>5.5431810000000001E-11</v>
      </c>
      <c r="S12" s="35">
        <v>5.7390370000000002E-11</v>
      </c>
      <c r="T12" s="35" t="s">
        <v>193</v>
      </c>
      <c r="U12" s="35" t="s">
        <v>193</v>
      </c>
      <c r="V12" s="35">
        <v>2.9768929999999999E-2</v>
      </c>
      <c r="W12" s="35">
        <v>2.9960056999999998E-10</v>
      </c>
      <c r="X12" s="35">
        <v>6.2395989999999998E-11</v>
      </c>
      <c r="Y12" s="35">
        <v>6.2739149999999995E-11</v>
      </c>
      <c r="Z12" s="35">
        <v>9.8641130000000001E-11</v>
      </c>
      <c r="AA12" s="35">
        <v>3.1605849999999998E-10</v>
      </c>
      <c r="AB12" s="35">
        <v>1.9653986999999999E-3</v>
      </c>
      <c r="AC12" s="36" t="s">
        <v>193</v>
      </c>
      <c r="AD12" s="29">
        <v>7.818991E-4</v>
      </c>
      <c r="AE12" s="29">
        <v>4.2457490000000002E-10</v>
      </c>
      <c r="AF12" s="29">
        <v>1.4562833999999999E-10</v>
      </c>
      <c r="AG12" s="29">
        <v>1.3675935E-10</v>
      </c>
      <c r="AH12" s="29">
        <v>1.3096774E-10</v>
      </c>
      <c r="AI12" s="29">
        <v>1.349417E-10</v>
      </c>
      <c r="AJ12" s="29">
        <v>1.1976965000000001E-10</v>
      </c>
      <c r="AK12" s="3">
        <f t="shared" si="0"/>
        <v>1.1193444596198433E-3</v>
      </c>
      <c r="AL12" s="13">
        <v>-24.624300000000002</v>
      </c>
      <c r="AM12" s="14" t="s">
        <v>254</v>
      </c>
      <c r="AO12" s="2">
        <f>SUM(E11:R19)/126</f>
        <v>9.1011848104571207E-4</v>
      </c>
      <c r="AV12" s="3" t="s">
        <v>115</v>
      </c>
      <c r="AW12" s="2" t="s">
        <v>116</v>
      </c>
      <c r="AZ12" s="7">
        <f t="shared" si="1"/>
        <v>9.1011848104571214E-7</v>
      </c>
      <c r="BA12" s="7">
        <f t="shared" si="2"/>
        <v>1.0921421772548545E-5</v>
      </c>
      <c r="BB12" s="7">
        <f t="shared" si="4"/>
        <v>10.921421772548545</v>
      </c>
      <c r="BC12" s="8">
        <f t="shared" si="3"/>
        <v>9.2309822677499369</v>
      </c>
    </row>
    <row r="13" spans="1:55" x14ac:dyDescent="0.25">
      <c r="A13" s="29">
        <v>9.6804239999999996E-11</v>
      </c>
      <c r="B13" s="30">
        <v>6.6510485E-11</v>
      </c>
      <c r="C13" s="29" t="s">
        <v>193</v>
      </c>
      <c r="D13" s="29" t="s">
        <v>193</v>
      </c>
      <c r="E13" s="34" t="s">
        <v>193</v>
      </c>
      <c r="F13" s="34">
        <v>5.9347404999999997E-10</v>
      </c>
      <c r="G13" s="34">
        <v>8.8476670000000005E-11</v>
      </c>
      <c r="H13" s="34">
        <v>5.2167523999999998E-11</v>
      </c>
      <c r="I13" s="34">
        <v>3.8909349999999998E-11</v>
      </c>
      <c r="J13" s="34">
        <v>3.7097824999999998E-11</v>
      </c>
      <c r="K13" s="34">
        <v>4.0870734000000001E-11</v>
      </c>
      <c r="L13" s="34">
        <v>3.9585639999999999E-11</v>
      </c>
      <c r="M13" s="34">
        <v>3.8108554999999998E-11</v>
      </c>
      <c r="N13" s="34">
        <v>3.9914680000000001E-11</v>
      </c>
      <c r="O13" s="34">
        <v>4.5687491999999999E-11</v>
      </c>
      <c r="P13" s="34">
        <v>4.9684322999999998E-11</v>
      </c>
      <c r="Q13" s="34">
        <v>5.4004960000000001E-11</v>
      </c>
      <c r="R13" s="34">
        <v>5.5661430000000003E-11</v>
      </c>
      <c r="S13" s="35">
        <v>4.7201777000000001E-11</v>
      </c>
      <c r="T13" s="35" t="s">
        <v>193</v>
      </c>
      <c r="U13" s="35" t="s">
        <v>193</v>
      </c>
      <c r="V13" s="35" t="s">
        <v>193</v>
      </c>
      <c r="W13" s="35">
        <v>1.3982775E-10</v>
      </c>
      <c r="X13" s="35">
        <v>8.3180720000000006E-11</v>
      </c>
      <c r="Y13" s="35">
        <v>7.5683806000000004E-11</v>
      </c>
      <c r="Z13" s="35">
        <v>1.1196492E-10</v>
      </c>
      <c r="AA13" s="35">
        <v>2.27586E-10</v>
      </c>
      <c r="AB13" s="35" t="s">
        <v>193</v>
      </c>
      <c r="AC13" s="36" t="s">
        <v>193</v>
      </c>
      <c r="AD13" s="29">
        <v>2.6171817999999999E-2</v>
      </c>
      <c r="AE13" s="29">
        <v>1.8648815E-3</v>
      </c>
      <c r="AF13" s="29">
        <v>1.4483029E-10</v>
      </c>
      <c r="AG13" s="29">
        <v>1.2749413000000001E-10</v>
      </c>
      <c r="AH13" s="29">
        <v>1.3623946000000001E-10</v>
      </c>
      <c r="AI13" s="29">
        <v>1.4459179999999999E-10</v>
      </c>
      <c r="AJ13" s="29">
        <v>1.3064604999999999E-10</v>
      </c>
      <c r="AK13" s="3">
        <f t="shared" si="0"/>
        <v>1.0013107930787379E-3</v>
      </c>
      <c r="AL13" s="13">
        <v>-21.168500000000002</v>
      </c>
      <c r="AM13" s="15" t="s">
        <v>255</v>
      </c>
      <c r="AO13" s="2">
        <f>(SUM(S20:AB28)+SUM(P25:R28))/67</f>
        <v>7.2993528380597657E-4</v>
      </c>
      <c r="AZ13" s="7">
        <f t="shared" si="1"/>
        <v>7.299352838059766E-7</v>
      </c>
      <c r="BA13" s="7">
        <f t="shared" si="2"/>
        <v>8.7592234056717192E-6</v>
      </c>
      <c r="BB13" s="7">
        <f t="shared" si="4"/>
        <v>8.7592234056717189</v>
      </c>
      <c r="BC13" s="8">
        <f t="shared" si="3"/>
        <v>7.4034532884950393</v>
      </c>
    </row>
    <row r="14" spans="1:55" x14ac:dyDescent="0.25">
      <c r="A14" s="29">
        <v>1.7615716E-10</v>
      </c>
      <c r="B14" s="30">
        <v>7.1791180000000001E-11</v>
      </c>
      <c r="C14" s="29" t="s">
        <v>193</v>
      </c>
      <c r="D14" s="29" t="s">
        <v>193</v>
      </c>
      <c r="E14" s="34">
        <v>8.6709169999999997E-10</v>
      </c>
      <c r="F14" s="34">
        <v>1.5054574000000001E-9</v>
      </c>
      <c r="G14" s="34">
        <v>9.6625650000000003E-11</v>
      </c>
      <c r="H14" s="34">
        <v>4.8555187999999999E-11</v>
      </c>
      <c r="I14" s="34">
        <v>3.2567275000000001E-11</v>
      </c>
      <c r="J14" s="34">
        <v>3.1777695E-11</v>
      </c>
      <c r="K14" s="34">
        <v>2.9816063000000002E-11</v>
      </c>
      <c r="L14" s="34">
        <v>2.7765813999999999E-11</v>
      </c>
      <c r="M14" s="34">
        <v>3.6904937000000003E-11</v>
      </c>
      <c r="N14" s="34">
        <v>4.2934139999999999E-11</v>
      </c>
      <c r="O14" s="34">
        <v>5.1406895999999998E-11</v>
      </c>
      <c r="P14" s="34">
        <v>5.834481E-11</v>
      </c>
      <c r="Q14" s="34">
        <v>6.2675413000000005E-11</v>
      </c>
      <c r="R14" s="34">
        <v>9.6720949999999996E-11</v>
      </c>
      <c r="S14" s="35">
        <v>5.1370275999999997E-11</v>
      </c>
      <c r="T14" s="35" t="s">
        <v>193</v>
      </c>
      <c r="U14" s="35" t="s">
        <v>193</v>
      </c>
      <c r="V14" s="35" t="s">
        <v>193</v>
      </c>
      <c r="W14" s="35">
        <v>1.611482E-10</v>
      </c>
      <c r="X14" s="35">
        <v>1.2077667999999999E-10</v>
      </c>
      <c r="Y14" s="35">
        <v>1.1649919E-10</v>
      </c>
      <c r="Z14" s="35">
        <v>1.5134981000000001E-10</v>
      </c>
      <c r="AA14" s="35">
        <v>6.7023790000000001E-10</v>
      </c>
      <c r="AB14" s="35" t="s">
        <v>193</v>
      </c>
      <c r="AC14" s="36" t="s">
        <v>193</v>
      </c>
      <c r="AD14" s="29" t="s">
        <v>193</v>
      </c>
      <c r="AE14" s="29">
        <v>1.6179021999999999E-10</v>
      </c>
      <c r="AF14" s="29">
        <v>1.6961023000000001E-10</v>
      </c>
      <c r="AG14" s="29">
        <v>1.4821076E-10</v>
      </c>
      <c r="AH14" s="29">
        <v>1.8014955E-10</v>
      </c>
      <c r="AI14" s="29">
        <v>2.2658345999999999E-10</v>
      </c>
      <c r="AJ14" s="29">
        <v>2.2112395E-10</v>
      </c>
      <c r="AK14" s="3">
        <f t="shared" si="0"/>
        <v>2.0055151775000005E-10</v>
      </c>
      <c r="AL14" s="13">
        <v>-17.791599999999999</v>
      </c>
      <c r="AM14" s="15" t="s">
        <v>256</v>
      </c>
      <c r="AO14" s="2">
        <f>SUM(S11:AB19)/54</f>
        <v>5.71273907613016E-3</v>
      </c>
      <c r="AZ14" s="7">
        <f t="shared" si="1"/>
        <v>5.7127390761301604E-6</v>
      </c>
      <c r="BA14" s="7">
        <f t="shared" si="2"/>
        <v>6.8552868913561928E-5</v>
      </c>
      <c r="BB14" s="7">
        <f t="shared" si="4"/>
        <v>68.552868913561923</v>
      </c>
      <c r="BC14" s="8">
        <f t="shared" si="3"/>
        <v>57.942118757382985</v>
      </c>
    </row>
    <row r="15" spans="1:55" x14ac:dyDescent="0.25">
      <c r="A15" s="29">
        <v>4.1613743E-10</v>
      </c>
      <c r="B15" s="30">
        <v>1.259244E-10</v>
      </c>
      <c r="C15" s="29" t="s">
        <v>193</v>
      </c>
      <c r="D15" s="29" t="s">
        <v>193</v>
      </c>
      <c r="E15" s="34">
        <v>7.1545650000000005E-10</v>
      </c>
      <c r="F15" s="34">
        <v>2.3825660000000001E-10</v>
      </c>
      <c r="G15" s="34">
        <v>7.3686080000000005E-11</v>
      </c>
      <c r="H15" s="34">
        <v>3.6071920000000001E-11</v>
      </c>
      <c r="I15" s="34">
        <v>2.9064686000000002E-11</v>
      </c>
      <c r="J15" s="34">
        <v>2.3250999999999999E-11</v>
      </c>
      <c r="K15" s="34">
        <v>2.7280121E-11</v>
      </c>
      <c r="L15" s="34">
        <v>3.2213002999999999E-11</v>
      </c>
      <c r="M15" s="34">
        <v>4.0695630000000003E-11</v>
      </c>
      <c r="N15" s="34">
        <v>4.9559230000000003E-11</v>
      </c>
      <c r="O15" s="34">
        <v>6.0100244000000003E-11</v>
      </c>
      <c r="P15" s="34">
        <v>7.3373999999999997E-11</v>
      </c>
      <c r="Q15" s="34">
        <v>8.9172969999999996E-11</v>
      </c>
      <c r="R15" s="34">
        <v>2.0482625E-10</v>
      </c>
      <c r="S15" s="35" t="s">
        <v>193</v>
      </c>
      <c r="T15" s="35" t="s">
        <v>193</v>
      </c>
      <c r="U15" s="35" t="s">
        <v>193</v>
      </c>
      <c r="V15" s="35" t="s">
        <v>193</v>
      </c>
      <c r="W15" s="35">
        <v>2.6715956999999998E-10</v>
      </c>
      <c r="X15" s="35">
        <v>1.5029923E-10</v>
      </c>
      <c r="Y15" s="35">
        <v>1.8114883E-10</v>
      </c>
      <c r="Z15" s="35">
        <v>2.3904902999999999E-10</v>
      </c>
      <c r="AA15" s="35">
        <v>2.0126796999999998E-2</v>
      </c>
      <c r="AB15" s="35" t="s">
        <v>193</v>
      </c>
      <c r="AC15" s="36" t="s">
        <v>193</v>
      </c>
      <c r="AD15" s="29" t="s">
        <v>193</v>
      </c>
      <c r="AE15" s="29">
        <v>2.8112362E-10</v>
      </c>
      <c r="AF15" s="29">
        <v>2.1065438000000001E-10</v>
      </c>
      <c r="AG15" s="29">
        <v>1.8636234E-10</v>
      </c>
      <c r="AH15" s="29">
        <v>3.1440290000000001E-10</v>
      </c>
      <c r="AI15" s="29">
        <v>7.7089239999999995E-10</v>
      </c>
      <c r="AJ15" s="29">
        <v>1.9805833999999999E-3</v>
      </c>
      <c r="AK15" s="3">
        <f t="shared" si="0"/>
        <v>8.1879204578379097E-4</v>
      </c>
      <c r="AL15" s="13">
        <v>-14.477499999999999</v>
      </c>
      <c r="AM15" s="16" t="s">
        <v>257</v>
      </c>
      <c r="AO15" s="7">
        <f>(SUM(AC6:AJ28)+SUM(A6:D19))/173</f>
        <v>2.6594538529318618E-2</v>
      </c>
      <c r="AT15" s="44"/>
      <c r="AZ15" s="7">
        <f t="shared" si="1"/>
        <v>2.6594538529318619E-5</v>
      </c>
      <c r="BA15" s="7">
        <f t="shared" si="2"/>
        <v>3.1913446235182344E-4</v>
      </c>
      <c r="BB15" s="7">
        <f t="shared" si="4"/>
        <v>319.13446235182346</v>
      </c>
      <c r="BC15" s="8">
        <f t="shared" si="3"/>
        <v>269.73819200008353</v>
      </c>
    </row>
    <row r="16" spans="1:55" x14ac:dyDescent="0.25">
      <c r="A16" s="29">
        <v>2.6536245E-2</v>
      </c>
      <c r="B16" s="30">
        <v>2.5426036000000001E-10</v>
      </c>
      <c r="C16" s="29" t="s">
        <v>193</v>
      </c>
      <c r="D16" s="29" t="s">
        <v>193</v>
      </c>
      <c r="E16" s="34">
        <v>1.0631209E-10</v>
      </c>
      <c r="F16" s="34">
        <v>1.4958761999999999E-10</v>
      </c>
      <c r="G16" s="34">
        <v>6.6214459999999999E-11</v>
      </c>
      <c r="H16" s="34">
        <v>4.5794753000000001E-11</v>
      </c>
      <c r="I16" s="34">
        <v>2.7608834999999998E-11</v>
      </c>
      <c r="J16" s="34">
        <v>2.2804473999999999E-11</v>
      </c>
      <c r="K16" s="34">
        <v>2.1570119E-11</v>
      </c>
      <c r="L16" s="34">
        <v>2.4430492E-11</v>
      </c>
      <c r="M16" s="34">
        <v>3.5669762000000003E-11</v>
      </c>
      <c r="N16" s="34">
        <v>5.6178470000000002E-11</v>
      </c>
      <c r="O16" s="34">
        <v>7.249918E-11</v>
      </c>
      <c r="P16" s="34">
        <v>1.0045021E-10</v>
      </c>
      <c r="Q16" s="34">
        <v>1.4924198E-10</v>
      </c>
      <c r="R16" s="34">
        <v>3.748534E-3</v>
      </c>
      <c r="S16" s="35" t="s">
        <v>193</v>
      </c>
      <c r="T16" s="35" t="s">
        <v>193</v>
      </c>
      <c r="U16" s="35" t="s">
        <v>193</v>
      </c>
      <c r="V16" s="35" t="s">
        <v>193</v>
      </c>
      <c r="W16" s="35">
        <v>1.8683406000000001E-10</v>
      </c>
      <c r="X16" s="35">
        <v>1.7214696E-10</v>
      </c>
      <c r="Y16" s="35">
        <v>3.2874778000000001E-10</v>
      </c>
      <c r="Z16" s="35">
        <v>2.8720360000000001E-10</v>
      </c>
      <c r="AA16" s="35">
        <v>2.3234089999999999E-2</v>
      </c>
      <c r="AB16" s="35" t="s">
        <v>193</v>
      </c>
      <c r="AC16" s="36" t="s">
        <v>193</v>
      </c>
      <c r="AD16" s="29" t="s">
        <v>193</v>
      </c>
      <c r="AE16" s="29">
        <v>1.7440076000000001E-10</v>
      </c>
      <c r="AF16" s="29">
        <v>1.0265761999999999E-10</v>
      </c>
      <c r="AG16" s="29">
        <v>1.3232200000000001E-10</v>
      </c>
      <c r="AH16" s="29">
        <v>4.2650539999999999E-10</v>
      </c>
      <c r="AI16" s="29">
        <v>8.3816229999999995E-3</v>
      </c>
      <c r="AJ16" s="29">
        <v>1.9431222000000001E-2</v>
      </c>
      <c r="AK16" s="3">
        <f t="shared" si="0"/>
        <v>3.0122858127200366E-3</v>
      </c>
      <c r="AL16" s="13">
        <v>-11.212300000000001</v>
      </c>
      <c r="AM16" t="s">
        <v>262</v>
      </c>
      <c r="AO16" s="2">
        <f>((SUM(A2:Z35)+SUM(AA2:AJ28))/895)</f>
        <v>2.2012614763922318E-2</v>
      </c>
      <c r="AZ16" s="7">
        <f>AO16*0.001</f>
        <v>2.2012614763922317E-5</v>
      </c>
      <c r="BA16" s="7">
        <f t="shared" si="2"/>
        <v>2.6415137716706777E-4</v>
      </c>
      <c r="BB16" s="7">
        <f t="shared" si="4"/>
        <v>264.15137716706778</v>
      </c>
      <c r="BC16" s="8">
        <f t="shared" si="3"/>
        <v>223.26549870639471</v>
      </c>
    </row>
    <row r="17" spans="1:55" x14ac:dyDescent="0.25">
      <c r="A17" s="29">
        <v>5.9449630000000003E-2</v>
      </c>
      <c r="B17" s="30">
        <v>2.1770230000000002E-2</v>
      </c>
      <c r="C17" s="29">
        <v>5.5999121999999998E-11</v>
      </c>
      <c r="D17" s="29">
        <v>7.2182815000000006E-11</v>
      </c>
      <c r="E17" s="34">
        <v>1.0031173E-10</v>
      </c>
      <c r="F17" s="34">
        <v>1.15309394E-10</v>
      </c>
      <c r="G17" s="34">
        <v>7.7516810000000001E-11</v>
      </c>
      <c r="H17" s="34">
        <v>6.2296259999999994E-11</v>
      </c>
      <c r="I17" s="34">
        <v>3.2069285E-11</v>
      </c>
      <c r="J17" s="34">
        <v>3.2457310000000002E-11</v>
      </c>
      <c r="K17" s="34">
        <v>2.8234315999999999E-11</v>
      </c>
      <c r="L17" s="34">
        <v>3.1153606999999998E-11</v>
      </c>
      <c r="M17" s="34">
        <v>4.4643896000000001E-11</v>
      </c>
      <c r="N17" s="34">
        <v>7.3755159999999997E-11</v>
      </c>
      <c r="O17" s="34">
        <v>1.4051053E-10</v>
      </c>
      <c r="P17" s="34">
        <v>2.9965585999999999E-10</v>
      </c>
      <c r="Q17" s="34">
        <v>4.1444154E-10</v>
      </c>
      <c r="R17" s="34">
        <v>2.4393013000000002E-2</v>
      </c>
      <c r="S17" s="35" t="s">
        <v>193</v>
      </c>
      <c r="T17" s="35" t="s">
        <v>193</v>
      </c>
      <c r="U17" s="35" t="s">
        <v>193</v>
      </c>
      <c r="V17" s="35" t="s">
        <v>193</v>
      </c>
      <c r="W17" s="35">
        <v>8.1686280000000002E-11</v>
      </c>
      <c r="X17" s="35">
        <v>1.3732021E-10</v>
      </c>
      <c r="Y17" s="35">
        <v>2.1579435000000001E-2</v>
      </c>
      <c r="Z17" s="35">
        <v>3.5673346000000002E-2</v>
      </c>
      <c r="AA17" s="35">
        <v>2.4676638000000001E-2</v>
      </c>
      <c r="AB17" s="35" t="s">
        <v>193</v>
      </c>
      <c r="AC17" s="36" t="s">
        <v>193</v>
      </c>
      <c r="AD17" s="29" t="s">
        <v>193</v>
      </c>
      <c r="AE17" s="29">
        <v>9.0872080000000004E-11</v>
      </c>
      <c r="AF17" s="29">
        <v>1.6857378E-10</v>
      </c>
      <c r="AG17" s="29">
        <v>1.9467432999999999E-10</v>
      </c>
      <c r="AH17" s="29">
        <v>3.6657600000000001E-3</v>
      </c>
      <c r="AI17" s="29">
        <v>1.3486882E-2</v>
      </c>
      <c r="AJ17" s="29">
        <v>3.4762743999999998E-2</v>
      </c>
      <c r="AK17" s="3">
        <f t="shared" si="0"/>
        <v>8.2571613880573925E-3</v>
      </c>
      <c r="AL17" s="13">
        <v>-7.9836</v>
      </c>
      <c r="AM17" t="s">
        <v>119</v>
      </c>
      <c r="AZ17" s="7">
        <f t="shared" si="1"/>
        <v>0</v>
      </c>
      <c r="BA17" s="7">
        <f t="shared" si="2"/>
        <v>0</v>
      </c>
      <c r="BB17" s="7">
        <f t="shared" si="4"/>
        <v>0</v>
      </c>
      <c r="BC17" s="8">
        <f t="shared" si="3"/>
        <v>0</v>
      </c>
    </row>
    <row r="18" spans="1:55" x14ac:dyDescent="0.25">
      <c r="A18" s="29">
        <v>4.045398E-2</v>
      </c>
      <c r="B18" s="30">
        <v>2.0486608E-10</v>
      </c>
      <c r="C18" s="29">
        <v>5.4601444999999998E-11</v>
      </c>
      <c r="D18" s="29">
        <v>6.3653759999999994E-11</v>
      </c>
      <c r="E18" s="34">
        <v>6.1823849999999999E-11</v>
      </c>
      <c r="F18" s="34">
        <v>7.9142729999999997E-11</v>
      </c>
      <c r="G18" s="34">
        <v>8.6954554999999994E-11</v>
      </c>
      <c r="H18" s="34">
        <v>6.1663880000000001E-11</v>
      </c>
      <c r="I18" s="34">
        <v>5.4991479999999997E-11</v>
      </c>
      <c r="J18" s="34">
        <v>5.8755895999999995E-11</v>
      </c>
      <c r="K18" s="34">
        <v>6.3447913999999996E-11</v>
      </c>
      <c r="L18" s="34">
        <v>6.8325299999999999E-11</v>
      </c>
      <c r="M18" s="34">
        <v>9.4416404999999995E-11</v>
      </c>
      <c r="N18" s="34">
        <v>1.6069675E-10</v>
      </c>
      <c r="O18" s="34">
        <v>3.4366106999999999E-10</v>
      </c>
      <c r="P18" s="34">
        <v>1.4105701999999999E-2</v>
      </c>
      <c r="Q18" s="34">
        <v>2.7174443E-2</v>
      </c>
      <c r="R18" s="34">
        <v>8.0431410000000002E-3</v>
      </c>
      <c r="S18" s="35" t="s">
        <v>193</v>
      </c>
      <c r="T18" s="35" t="s">
        <v>193</v>
      </c>
      <c r="U18" s="35" t="s">
        <v>193</v>
      </c>
      <c r="V18" s="35" t="s">
        <v>193</v>
      </c>
      <c r="W18" s="35">
        <v>9.0550094999999997E-11</v>
      </c>
      <c r="X18" s="35">
        <v>2.3426649999999998E-10</v>
      </c>
      <c r="Y18" s="35">
        <v>2.1729809999999999E-2</v>
      </c>
      <c r="Z18" s="35">
        <v>4.9800094000000003E-2</v>
      </c>
      <c r="AA18" s="35">
        <v>4.3956134000000001E-2</v>
      </c>
      <c r="AB18" s="35" t="s">
        <v>193</v>
      </c>
      <c r="AC18" s="36" t="s">
        <v>193</v>
      </c>
      <c r="AD18" s="29" t="s">
        <v>193</v>
      </c>
      <c r="AE18" s="29">
        <v>8.3675636000000003E-11</v>
      </c>
      <c r="AF18" s="29">
        <v>1.7376230000000001E-10</v>
      </c>
      <c r="AG18" s="29">
        <v>6.6638829999999998E-3</v>
      </c>
      <c r="AH18" s="29">
        <v>2.2057924E-2</v>
      </c>
      <c r="AI18" s="29">
        <v>2.9517049E-2</v>
      </c>
      <c r="AJ18" s="29">
        <v>3.7913408000000003E-2</v>
      </c>
      <c r="AK18" s="3">
        <f t="shared" si="0"/>
        <v>1.039364034618123E-2</v>
      </c>
      <c r="AL18" s="13">
        <v>-4.7801999999999998</v>
      </c>
      <c r="AM18" t="s">
        <v>120</v>
      </c>
      <c r="AZ18" s="7">
        <f t="shared" si="1"/>
        <v>0</v>
      </c>
      <c r="BA18" s="7">
        <f t="shared" si="2"/>
        <v>0</v>
      </c>
      <c r="BB18" s="7">
        <f t="shared" si="4"/>
        <v>0</v>
      </c>
      <c r="BC18" s="8">
        <f t="shared" si="3"/>
        <v>0</v>
      </c>
    </row>
    <row r="19" spans="1:55" x14ac:dyDescent="0.25">
      <c r="A19" s="29" t="s">
        <v>193</v>
      </c>
      <c r="B19" s="30" t="s">
        <v>193</v>
      </c>
      <c r="C19" s="29">
        <v>4.8441690000000003E-11</v>
      </c>
      <c r="D19" s="29">
        <v>1.1005402E-10</v>
      </c>
      <c r="E19" s="34">
        <v>8.7787490000000004E-4</v>
      </c>
      <c r="F19" s="34">
        <v>8.7374860000000005E-11</v>
      </c>
      <c r="G19" s="34">
        <v>6.6492533999999997E-11</v>
      </c>
      <c r="H19" s="34">
        <v>4.7983107000000002E-11</v>
      </c>
      <c r="I19" s="34">
        <v>4.5979716999999997E-11</v>
      </c>
      <c r="J19" s="34">
        <v>4.7613704999999997E-11</v>
      </c>
      <c r="K19" s="34">
        <v>5.0251030000000001E-11</v>
      </c>
      <c r="L19" s="34">
        <v>5.2731079999999998E-11</v>
      </c>
      <c r="M19" s="34">
        <v>6.197778E-11</v>
      </c>
      <c r="N19" s="34">
        <v>7.4675690000000001E-11</v>
      </c>
      <c r="O19" s="34">
        <v>9.9098486000000004E-11</v>
      </c>
      <c r="P19" s="34">
        <v>1.9736339000000001E-10</v>
      </c>
      <c r="Q19" s="34">
        <v>1.4724601E-2</v>
      </c>
      <c r="R19" s="34">
        <v>2.0543503000000001E-2</v>
      </c>
      <c r="S19" s="35" t="s">
        <v>193</v>
      </c>
      <c r="T19" s="35" t="s">
        <v>193</v>
      </c>
      <c r="U19" s="35" t="s">
        <v>193</v>
      </c>
      <c r="V19" s="35">
        <v>4.8584271999999999E-11</v>
      </c>
      <c r="W19" s="35">
        <v>5.3777056000000001E-11</v>
      </c>
      <c r="X19" s="35">
        <v>5.8950270000000001E-11</v>
      </c>
      <c r="Y19" s="35">
        <v>9.3054100000000006E-11</v>
      </c>
      <c r="Z19" s="35">
        <v>2.3010179999999999E-10</v>
      </c>
      <c r="AA19" s="35">
        <v>3.1948753000000003E-2</v>
      </c>
      <c r="AB19" s="35" t="s">
        <v>193</v>
      </c>
      <c r="AC19" s="36" t="s">
        <v>193</v>
      </c>
      <c r="AD19" s="29" t="s">
        <v>193</v>
      </c>
      <c r="AE19" s="29">
        <v>1.14547274E-10</v>
      </c>
      <c r="AF19" s="29">
        <v>1.4964866999999999E-10</v>
      </c>
      <c r="AG19" s="29">
        <v>4.0828070000000001E-2</v>
      </c>
      <c r="AH19" s="29">
        <v>1.1452979E-2</v>
      </c>
      <c r="AI19" s="29">
        <v>1.7765804999999999E-2</v>
      </c>
      <c r="AJ19" s="29">
        <v>4.3432539999999999E-2</v>
      </c>
      <c r="AK19" s="3">
        <f t="shared" si="0"/>
        <v>6.4847902728107322E-3</v>
      </c>
      <c r="AL19" s="13">
        <v>-1.5918000000000001</v>
      </c>
      <c r="AM19" t="s">
        <v>121</v>
      </c>
      <c r="AO19" s="2">
        <f>SUM(U34:W35)/6</f>
        <v>7.7566621166666669E-2</v>
      </c>
      <c r="AZ19" s="7">
        <f t="shared" si="1"/>
        <v>7.7566621166666669E-5</v>
      </c>
      <c r="BA19" s="7">
        <f t="shared" si="2"/>
        <v>9.3079945400000009E-4</v>
      </c>
      <c r="BB19" s="7">
        <f t="shared" si="4"/>
        <v>930.79945400000008</v>
      </c>
      <c r="BC19" s="8">
        <f t="shared" si="3"/>
        <v>786.72845291097212</v>
      </c>
    </row>
    <row r="20" spans="1:55" x14ac:dyDescent="0.25">
      <c r="A20" t="s">
        <v>193</v>
      </c>
      <c r="B20" s="37" t="s">
        <v>193</v>
      </c>
      <c r="C20" s="34">
        <v>8.6147370000000002E-11</v>
      </c>
      <c r="D20" s="34">
        <v>1.2994813999999999E-10</v>
      </c>
      <c r="E20" s="34">
        <v>1.15263E-10</v>
      </c>
      <c r="F20" s="34">
        <v>6.5719439999999994E-11</v>
      </c>
      <c r="G20" s="34">
        <v>5.3541939999999999E-11</v>
      </c>
      <c r="H20" s="34">
        <v>5.0453183E-11</v>
      </c>
      <c r="I20" s="34">
        <v>5.7143750000000002E-11</v>
      </c>
      <c r="J20" s="34">
        <v>6.3903159999999996E-11</v>
      </c>
      <c r="K20" s="34">
        <v>6.2154130000000006E-11</v>
      </c>
      <c r="L20" s="34">
        <v>6.0885180000000005E-11</v>
      </c>
      <c r="M20" s="34">
        <v>6.5403769999999994E-11</v>
      </c>
      <c r="N20" s="34">
        <v>7.5254095000000004E-11</v>
      </c>
      <c r="O20" s="34">
        <v>9.7280590000000004E-11</v>
      </c>
      <c r="P20" s="34">
        <v>1.9112771999999999E-10</v>
      </c>
      <c r="Q20" s="34">
        <v>2.1484735999999999E-3</v>
      </c>
      <c r="R20" s="34">
        <v>1.9684849999999999E-4</v>
      </c>
      <c r="S20" s="35" t="s">
        <v>193</v>
      </c>
      <c r="T20" s="35" t="s">
        <v>193</v>
      </c>
      <c r="U20" s="35" t="s">
        <v>193</v>
      </c>
      <c r="V20" s="35">
        <v>1.2053164000000001E-10</v>
      </c>
      <c r="W20" s="35">
        <v>6.0853239999999998E-11</v>
      </c>
      <c r="X20" s="35">
        <v>6.5341904999999999E-11</v>
      </c>
      <c r="Y20" s="35">
        <v>8.9238540000000004E-11</v>
      </c>
      <c r="Z20" s="35">
        <v>2.0878087999999999E-10</v>
      </c>
      <c r="AA20" s="35">
        <v>3.8495224000000001E-2</v>
      </c>
      <c r="AB20" s="35" t="s">
        <v>193</v>
      </c>
      <c r="AC20" s="36" t="s">
        <v>193</v>
      </c>
      <c r="AD20" s="29" t="s">
        <v>193</v>
      </c>
      <c r="AE20" s="29">
        <v>3.3381578000000002E-2</v>
      </c>
      <c r="AF20" s="29">
        <v>5.7762819999999998E-3</v>
      </c>
      <c r="AG20" s="29">
        <v>2.2507416999999999E-10</v>
      </c>
      <c r="AH20" s="29">
        <v>1.0069946E-10</v>
      </c>
      <c r="AI20" s="29">
        <v>9.0356540000000005E-11</v>
      </c>
      <c r="AJ20" s="29">
        <v>9.2023450000000007E-3</v>
      </c>
      <c r="AK20" s="19">
        <f t="shared" si="0"/>
        <v>3.1857411869679227E-3</v>
      </c>
      <c r="AL20" s="13">
        <v>1.5918000000000001</v>
      </c>
      <c r="AM20" s="2" t="s">
        <v>194</v>
      </c>
      <c r="AP20" s="7"/>
      <c r="AQ20" s="7"/>
      <c r="AR20" s="7"/>
      <c r="AS20" s="8"/>
    </row>
    <row r="21" spans="1:55" x14ac:dyDescent="0.25">
      <c r="A21" t="s">
        <v>193</v>
      </c>
      <c r="B21" s="37">
        <v>9.5967560000000006E-11</v>
      </c>
      <c r="C21" s="34">
        <v>5.550153E-11</v>
      </c>
      <c r="D21" s="34">
        <v>7.754849E-11</v>
      </c>
      <c r="E21" s="34">
        <v>4.9788600000000003E-11</v>
      </c>
      <c r="F21" s="34">
        <v>4.8610810000000003E-11</v>
      </c>
      <c r="G21" s="34">
        <v>5.8902944999999999E-11</v>
      </c>
      <c r="H21" s="34">
        <v>7.5854190000000004E-11</v>
      </c>
      <c r="I21" s="34">
        <v>1.2825646E-10</v>
      </c>
      <c r="J21" s="34">
        <v>2.2459985000000001E-10</v>
      </c>
      <c r="K21" s="34">
        <v>3.3153876999999997E-10</v>
      </c>
      <c r="L21" s="34">
        <v>3.7502360000000001E-3</v>
      </c>
      <c r="M21" s="34">
        <v>1.6089793000000001E-3</v>
      </c>
      <c r="N21" s="34">
        <v>3.2174508E-10</v>
      </c>
      <c r="O21" s="34">
        <v>2.1520852E-10</v>
      </c>
      <c r="P21" s="34">
        <v>2.7425811999999999E-10</v>
      </c>
      <c r="Q21" s="34">
        <v>2.8508314999999998E-10</v>
      </c>
      <c r="R21" s="34">
        <v>3.3781503000000002E-10</v>
      </c>
      <c r="S21" s="35" t="s">
        <v>193</v>
      </c>
      <c r="T21" s="35" t="s">
        <v>193</v>
      </c>
      <c r="U21" s="35">
        <v>6.8211777000000001E-11</v>
      </c>
      <c r="V21" s="35">
        <v>1.1091884399999999E-10</v>
      </c>
      <c r="W21" s="35">
        <v>2.1166090999999999E-10</v>
      </c>
      <c r="X21" s="35">
        <v>2.1624722999999999E-10</v>
      </c>
      <c r="Y21" s="35">
        <v>1.7841575000000001E-10</v>
      </c>
      <c r="Z21" s="35">
        <v>1.2633057999999999E-10</v>
      </c>
      <c r="AA21" s="35">
        <v>5.3332999999999996E-10</v>
      </c>
      <c r="AB21" s="35" t="s">
        <v>193</v>
      </c>
      <c r="AC21" s="36" t="s">
        <v>193</v>
      </c>
      <c r="AD21" s="29" t="s">
        <v>193</v>
      </c>
      <c r="AE21" s="29">
        <v>2.6988766999999999E-9</v>
      </c>
      <c r="AF21" s="29">
        <v>2.2635875E-10</v>
      </c>
      <c r="AG21" s="29">
        <v>8.9904369999999997E-11</v>
      </c>
      <c r="AH21" s="29">
        <v>9.5458159999999997E-11</v>
      </c>
      <c r="AI21" s="29">
        <v>9.9293549999999995E-11</v>
      </c>
      <c r="AJ21" s="29">
        <v>3.4209089999999998E-2</v>
      </c>
      <c r="AK21" s="3">
        <f t="shared" si="0"/>
        <v>1.3189437511895242E-3</v>
      </c>
      <c r="AL21" s="13">
        <v>4.7801999999999998</v>
      </c>
      <c r="AO21"/>
    </row>
    <row r="22" spans="1:55" x14ac:dyDescent="0.25">
      <c r="A22" t="s">
        <v>193</v>
      </c>
      <c r="B22" s="37">
        <v>5.8524005E-11</v>
      </c>
      <c r="C22" s="34">
        <v>3.1317305999999997E-11</v>
      </c>
      <c r="D22" s="34">
        <v>2.8376655000000001E-11</v>
      </c>
      <c r="E22" s="34">
        <v>2.3292761999999999E-11</v>
      </c>
      <c r="F22" s="34">
        <v>3.1246325E-11</v>
      </c>
      <c r="G22" s="34">
        <v>4.2742269999999998E-11</v>
      </c>
      <c r="H22" s="34">
        <v>5.6913143999999999E-11</v>
      </c>
      <c r="I22" s="34">
        <v>8.1126994000000005E-11</v>
      </c>
      <c r="J22" s="34">
        <v>1.1276835000000001E-10</v>
      </c>
      <c r="K22" s="34">
        <v>1.7687171E-10</v>
      </c>
      <c r="L22" s="34">
        <v>2.4158016999999999E-10</v>
      </c>
      <c r="M22" s="34">
        <v>3.7021682999999998E-10</v>
      </c>
      <c r="N22" s="34">
        <v>3.2579841999999999E-10</v>
      </c>
      <c r="O22" s="34">
        <v>4.0940915000000002E-10</v>
      </c>
      <c r="P22" s="34">
        <v>6.3818570000000003E-3</v>
      </c>
      <c r="Q22" s="34">
        <v>5.5070306999999999E-2</v>
      </c>
      <c r="R22" s="34">
        <v>4.9147174000000002E-2</v>
      </c>
      <c r="S22" s="35" t="s">
        <v>193</v>
      </c>
      <c r="T22" s="35" t="s">
        <v>193</v>
      </c>
      <c r="U22" s="35">
        <v>8.5675569999999997E-11</v>
      </c>
      <c r="V22" s="35">
        <v>1.3600197000000001E-10</v>
      </c>
      <c r="W22" s="35">
        <v>1.1141732000000001E-10</v>
      </c>
      <c r="X22" s="35">
        <v>1.3104028E-10</v>
      </c>
      <c r="Y22" s="35">
        <v>9.8041799999999991E-3</v>
      </c>
      <c r="Z22" s="35" t="s">
        <v>193</v>
      </c>
      <c r="AA22" s="35" t="s">
        <v>193</v>
      </c>
      <c r="AB22" s="35" t="s">
        <v>193</v>
      </c>
      <c r="AC22" s="36" t="s">
        <v>193</v>
      </c>
      <c r="AD22" s="29" t="s">
        <v>193</v>
      </c>
      <c r="AE22" s="29" t="s">
        <v>193</v>
      </c>
      <c r="AF22" s="29">
        <v>1.6878410999999999E-2</v>
      </c>
      <c r="AG22" s="29">
        <v>8.4473220000000004E-11</v>
      </c>
      <c r="AH22" s="29">
        <v>1.3418832E-2</v>
      </c>
      <c r="AI22" s="29">
        <v>1.6290099999999998E-2</v>
      </c>
      <c r="AJ22" s="29">
        <v>1.8147885999999999E-10</v>
      </c>
      <c r="AK22" s="3">
        <f t="shared" si="0"/>
        <v>6.1848468044544917E-3</v>
      </c>
      <c r="AL22" s="13">
        <v>7.9836</v>
      </c>
      <c r="AM22" s="2" t="s">
        <v>248</v>
      </c>
      <c r="AO22" s="5">
        <f>(AO16*100)/(AO16+total_zoo!AO16)</f>
        <v>2.3523461589894796</v>
      </c>
    </row>
    <row r="23" spans="1:55" x14ac:dyDescent="0.25">
      <c r="A23" t="s">
        <v>193</v>
      </c>
      <c r="B23" s="37">
        <v>4.8099659999999998E-11</v>
      </c>
      <c r="C23" s="34">
        <v>2.2865702000000001E-11</v>
      </c>
      <c r="D23" s="34">
        <v>2.6358626999999999E-11</v>
      </c>
      <c r="E23" s="34">
        <v>1.92636E-11</v>
      </c>
      <c r="F23" s="34">
        <v>2.3554516000000001E-11</v>
      </c>
      <c r="G23" s="34">
        <v>3.1554817999999999E-11</v>
      </c>
      <c r="H23" s="34">
        <v>3.3256452999999998E-11</v>
      </c>
      <c r="I23" s="34">
        <v>3.8845082999999999E-11</v>
      </c>
      <c r="J23" s="34">
        <v>4.5880615E-11</v>
      </c>
      <c r="K23" s="34">
        <v>5.9081566000000004E-11</v>
      </c>
      <c r="L23" s="34">
        <v>6.1751285000000005E-11</v>
      </c>
      <c r="M23" s="34">
        <v>7.5275069999999995E-11</v>
      </c>
      <c r="N23" s="34">
        <v>1.00992985E-10</v>
      </c>
      <c r="O23" s="34">
        <v>8.8254880000000005E-11</v>
      </c>
      <c r="P23" s="34">
        <v>1.1116399500000001E-10</v>
      </c>
      <c r="Q23" s="34">
        <v>5.4132347000000001E-3</v>
      </c>
      <c r="R23" s="34">
        <v>2.1469665999999998E-2</v>
      </c>
      <c r="S23" s="35" t="s">
        <v>193</v>
      </c>
      <c r="T23" s="35">
        <v>2.8057464999999998E-10</v>
      </c>
      <c r="U23" s="35">
        <v>9.0968910000000001E-11</v>
      </c>
      <c r="V23" s="35">
        <v>6.9291489999999995E-11</v>
      </c>
      <c r="W23" s="35">
        <v>7.7117279999999995E-11</v>
      </c>
      <c r="X23" s="35">
        <v>6.7521469999999999E-11</v>
      </c>
      <c r="Y23" s="35">
        <v>4.6522889999999999E-11</v>
      </c>
      <c r="Z23" s="35" t="s">
        <v>193</v>
      </c>
      <c r="AA23" s="35" t="s">
        <v>193</v>
      </c>
      <c r="AB23" s="35" t="s">
        <v>193</v>
      </c>
      <c r="AC23" s="36" t="s">
        <v>193</v>
      </c>
      <c r="AD23" s="29" t="s">
        <v>193</v>
      </c>
      <c r="AE23" s="29" t="s">
        <v>193</v>
      </c>
      <c r="AF23" s="29">
        <v>3.1028110000000001E-2</v>
      </c>
      <c r="AG23" s="29">
        <v>2.0384563000000001E-9</v>
      </c>
      <c r="AH23" s="29">
        <v>1.1030540000000001E-9</v>
      </c>
      <c r="AI23" s="29">
        <v>1.4904830000000001E-2</v>
      </c>
      <c r="AJ23" s="29">
        <v>8.3022617000000004E-10</v>
      </c>
      <c r="AK23" s="3">
        <f t="shared" si="0"/>
        <v>2.6005659317832864E-3</v>
      </c>
      <c r="AL23" s="13">
        <v>11.212300000000001</v>
      </c>
      <c r="AO23" s="20"/>
    </row>
    <row r="24" spans="1:55" x14ac:dyDescent="0.25">
      <c r="A24" t="s">
        <v>193</v>
      </c>
      <c r="B24" s="37">
        <v>6.9843949999999994E-11</v>
      </c>
      <c r="C24" s="34">
        <v>2.7741039999999999E-11</v>
      </c>
      <c r="D24" s="34">
        <v>2.4101592000000001E-11</v>
      </c>
      <c r="E24" s="34">
        <v>1.8226513999999999E-11</v>
      </c>
      <c r="F24" s="34">
        <v>2.1916476999999999E-11</v>
      </c>
      <c r="G24" s="34">
        <v>3.0722286E-11</v>
      </c>
      <c r="H24" s="34">
        <v>3.8356984000000001E-11</v>
      </c>
      <c r="I24" s="34">
        <v>4.5856629999999997E-11</v>
      </c>
      <c r="J24" s="34">
        <v>5.2479060000000003E-11</v>
      </c>
      <c r="K24" s="34">
        <v>5.8008254000000002E-11</v>
      </c>
      <c r="L24" s="34">
        <v>6.1117740000000005E-11</v>
      </c>
      <c r="M24" s="34">
        <v>7.0551329999999997E-11</v>
      </c>
      <c r="N24" s="34">
        <v>6.861838E-11</v>
      </c>
      <c r="O24" s="34">
        <v>6.5680779999999998E-11</v>
      </c>
      <c r="P24" s="34">
        <v>1.7879555999999999E-10</v>
      </c>
      <c r="Q24" s="34">
        <v>2.7840177000000001E-2</v>
      </c>
      <c r="R24" s="34" t="s">
        <v>193</v>
      </c>
      <c r="S24" s="35">
        <v>1.6504788000000001E-10</v>
      </c>
      <c r="T24" s="35">
        <v>7.8945545000000003E-11</v>
      </c>
      <c r="U24" s="35">
        <v>4.797192E-11</v>
      </c>
      <c r="V24" s="35">
        <v>5.4122630000000002E-11</v>
      </c>
      <c r="W24" s="35">
        <v>5.5681532000000001E-11</v>
      </c>
      <c r="X24" s="35">
        <v>5.2816149999999999E-11</v>
      </c>
      <c r="Y24" s="35">
        <v>4.5743416000000003E-11</v>
      </c>
      <c r="Z24" s="35" t="s">
        <v>193</v>
      </c>
      <c r="AA24" s="35" t="s">
        <v>193</v>
      </c>
      <c r="AB24" s="35" t="s">
        <v>193</v>
      </c>
      <c r="AC24" s="36" t="s">
        <v>193</v>
      </c>
      <c r="AD24" s="29" t="s">
        <v>193</v>
      </c>
      <c r="AE24" s="29" t="s">
        <v>193</v>
      </c>
      <c r="AF24" s="29">
        <v>2.87677E-2</v>
      </c>
      <c r="AG24" s="29">
        <v>2.340565E-9</v>
      </c>
      <c r="AH24" s="29">
        <v>3.4815848000000003E-2</v>
      </c>
      <c r="AI24" s="29">
        <v>2.6996288E-2</v>
      </c>
      <c r="AJ24" s="29">
        <v>2.5844509000000002E-2</v>
      </c>
      <c r="AK24" s="3">
        <f t="shared" si="0"/>
        <v>5.1523044883182373E-3</v>
      </c>
      <c r="AL24" s="13">
        <v>14.477499999999999</v>
      </c>
    </row>
    <row r="25" spans="1:55" x14ac:dyDescent="0.25">
      <c r="A25" t="s">
        <v>193</v>
      </c>
      <c r="B25" s="37">
        <v>1.7115101E-10</v>
      </c>
      <c r="C25" s="34">
        <v>7.2242600000000002E-11</v>
      </c>
      <c r="D25" s="34">
        <v>3.960793E-11</v>
      </c>
      <c r="E25" s="34">
        <v>2.7274759000000001E-11</v>
      </c>
      <c r="F25" s="34">
        <v>2.8173111000000001E-11</v>
      </c>
      <c r="G25" s="34">
        <v>3.3631865000000002E-11</v>
      </c>
      <c r="H25" s="34">
        <v>3.9107023000000002E-11</v>
      </c>
      <c r="I25" s="34">
        <v>4.4984150000000001E-11</v>
      </c>
      <c r="J25" s="34">
        <v>4.5104157E-11</v>
      </c>
      <c r="K25" s="34">
        <v>4.6342378000000001E-11</v>
      </c>
      <c r="L25" s="34">
        <v>5.0722436999999998E-11</v>
      </c>
      <c r="M25" s="34">
        <v>5.7360519999999999E-11</v>
      </c>
      <c r="N25" s="34">
        <v>6.0686980000000001E-11</v>
      </c>
      <c r="O25" s="34">
        <v>6.2607040000000001E-11</v>
      </c>
      <c r="P25" s="38">
        <v>1.5638569999999999E-10</v>
      </c>
      <c r="Q25" s="38" t="s">
        <v>193</v>
      </c>
      <c r="R25" s="38">
        <v>6.0625030000000001E-4</v>
      </c>
      <c r="S25" s="35">
        <v>8.3946249999999998E-11</v>
      </c>
      <c r="T25" s="35">
        <v>6.5759780000000003E-11</v>
      </c>
      <c r="U25" s="35">
        <v>4.7762359999999997E-11</v>
      </c>
      <c r="V25" s="35">
        <v>5.0096582999999999E-11</v>
      </c>
      <c r="W25" s="35">
        <v>5.4304408000000001E-11</v>
      </c>
      <c r="X25" s="35">
        <v>4.9714333000000002E-11</v>
      </c>
      <c r="Y25" s="35">
        <v>6.1892899999999999E-11</v>
      </c>
      <c r="Z25" s="35" t="s">
        <v>193</v>
      </c>
      <c r="AA25" s="35" t="s">
        <v>193</v>
      </c>
      <c r="AB25" s="35" t="s">
        <v>193</v>
      </c>
      <c r="AC25" s="36" t="s">
        <v>193</v>
      </c>
      <c r="AD25" s="29" t="s">
        <v>193</v>
      </c>
      <c r="AE25" s="29" t="s">
        <v>193</v>
      </c>
      <c r="AF25" s="29">
        <v>2.9245190000000001E-2</v>
      </c>
      <c r="AG25" s="29">
        <v>6.3285866E-4</v>
      </c>
      <c r="AH25" s="29" t="s">
        <v>193</v>
      </c>
      <c r="AI25" s="29">
        <v>2.9863254999999998E-2</v>
      </c>
      <c r="AJ25" s="29">
        <v>2.9796546E-2</v>
      </c>
      <c r="AK25" s="3">
        <f t="shared" si="0"/>
        <v>3.338670418846603E-3</v>
      </c>
      <c r="AL25" s="13">
        <v>17.791599999999999</v>
      </c>
    </row>
    <row r="26" spans="1:55" x14ac:dyDescent="0.25">
      <c r="A26" t="s">
        <v>193</v>
      </c>
      <c r="B26" s="37">
        <v>3.3579513999999998E-10</v>
      </c>
      <c r="C26" s="34">
        <v>1.2850887000000001E-10</v>
      </c>
      <c r="D26" s="34">
        <v>4.8259122E-11</v>
      </c>
      <c r="E26" s="34">
        <v>3.1064594999999997E-11</v>
      </c>
      <c r="F26" s="34">
        <v>2.9186721999999999E-11</v>
      </c>
      <c r="G26" s="34">
        <v>3.4100390000000003E-11</v>
      </c>
      <c r="H26" s="34">
        <v>3.9200326999999999E-11</v>
      </c>
      <c r="I26" s="34">
        <v>4.348499E-11</v>
      </c>
      <c r="J26" s="34">
        <v>4.1760099999999999E-11</v>
      </c>
      <c r="K26" s="34">
        <v>4.167154E-11</v>
      </c>
      <c r="L26" s="34">
        <v>4.711899E-11</v>
      </c>
      <c r="M26" s="34">
        <v>4.9451670000000002E-11</v>
      </c>
      <c r="N26" s="34">
        <v>4.4793606000000002E-11</v>
      </c>
      <c r="O26" s="34">
        <v>5.0932709999999999E-11</v>
      </c>
      <c r="P26" s="38" t="s">
        <v>193</v>
      </c>
      <c r="Q26" s="38">
        <v>4.8672030000000004E-10</v>
      </c>
      <c r="R26" s="38">
        <v>5.6300650000000002E-10</v>
      </c>
      <c r="S26" s="35">
        <v>2.5277994000000002E-10</v>
      </c>
      <c r="T26" s="35">
        <v>7.6616730000000002E-11</v>
      </c>
      <c r="U26" s="35">
        <v>5.1464790000000002E-11</v>
      </c>
      <c r="V26" s="35">
        <v>5.3147520000000002E-11</v>
      </c>
      <c r="W26" s="35">
        <v>5.9683499999999999E-11</v>
      </c>
      <c r="X26" s="35">
        <v>6.0877254999999999E-11</v>
      </c>
      <c r="Y26" s="35">
        <v>1.12345126E-10</v>
      </c>
      <c r="Z26" s="35" t="s">
        <v>193</v>
      </c>
      <c r="AA26" s="35" t="s">
        <v>193</v>
      </c>
      <c r="AB26" s="35" t="s">
        <v>193</v>
      </c>
      <c r="AC26" s="36" t="s">
        <v>193</v>
      </c>
      <c r="AD26" s="29" t="s">
        <v>193</v>
      </c>
      <c r="AE26" s="29" t="s">
        <v>193</v>
      </c>
      <c r="AF26" s="29">
        <v>6.1171695999999998E-2</v>
      </c>
      <c r="AG26" s="29">
        <v>1.5542601E-2</v>
      </c>
      <c r="AH26" s="29" t="s">
        <v>193</v>
      </c>
      <c r="AI26" s="29" t="s">
        <v>193</v>
      </c>
      <c r="AJ26" s="29" t="s">
        <v>193</v>
      </c>
      <c r="AK26" s="3">
        <f t="shared" si="0"/>
        <v>3.0685719872788168E-3</v>
      </c>
      <c r="AL26" s="13">
        <v>21.168500000000002</v>
      </c>
    </row>
    <row r="27" spans="1:55" x14ac:dyDescent="0.25">
      <c r="A27" t="s">
        <v>193</v>
      </c>
      <c r="B27" s="37" t="s">
        <v>193</v>
      </c>
      <c r="C27" s="34">
        <v>2.0562996999999999E-10</v>
      </c>
      <c r="D27" s="34">
        <v>5.3557256E-11</v>
      </c>
      <c r="E27" s="34">
        <v>3.1123502999999998E-11</v>
      </c>
      <c r="F27" s="34">
        <v>2.9598640000000003E-11</v>
      </c>
      <c r="G27" s="34">
        <v>3.844185E-11</v>
      </c>
      <c r="H27" s="34">
        <v>4.335522E-11</v>
      </c>
      <c r="I27" s="34">
        <v>4.6869248000000001E-11</v>
      </c>
      <c r="J27" s="34">
        <v>4.7328349999999997E-11</v>
      </c>
      <c r="K27" s="34">
        <v>4.7667670000000001E-11</v>
      </c>
      <c r="L27" s="34">
        <v>5.0700314999999998E-11</v>
      </c>
      <c r="M27" s="34">
        <v>4.6947040000000001E-11</v>
      </c>
      <c r="N27" s="34">
        <v>3.9973688000000002E-11</v>
      </c>
      <c r="O27" s="34">
        <v>5.3282949999999999E-11</v>
      </c>
      <c r="P27" s="38" t="s">
        <v>193</v>
      </c>
      <c r="Q27" s="38">
        <v>5.7207405000000002E-10</v>
      </c>
      <c r="R27" s="38">
        <v>4.0045E-10</v>
      </c>
      <c r="S27" s="35">
        <v>2.9106803000000002E-10</v>
      </c>
      <c r="T27" s="35">
        <v>8.2720219999999997E-11</v>
      </c>
      <c r="U27" s="35">
        <v>5.6600547000000003E-11</v>
      </c>
      <c r="V27" s="35">
        <v>6.6550604999999999E-11</v>
      </c>
      <c r="W27" s="35">
        <v>7.9475430000000005E-11</v>
      </c>
      <c r="X27" s="35">
        <v>8.6840989999999997E-11</v>
      </c>
      <c r="Y27" s="35">
        <v>2.258066E-10</v>
      </c>
      <c r="Z27" s="35" t="s">
        <v>193</v>
      </c>
      <c r="AA27" s="35" t="s">
        <v>193</v>
      </c>
      <c r="AB27" s="35" t="s">
        <v>193</v>
      </c>
      <c r="AC27" s="36" t="s">
        <v>193</v>
      </c>
      <c r="AD27" s="29" t="s">
        <v>193</v>
      </c>
      <c r="AE27" s="29" t="s">
        <v>193</v>
      </c>
      <c r="AF27" s="29">
        <v>6.9896736999999999E-3</v>
      </c>
      <c r="AG27" s="29">
        <v>3.6294109999999997E-2</v>
      </c>
      <c r="AH27" s="29" t="s">
        <v>193</v>
      </c>
      <c r="AI27" s="29" t="s">
        <v>193</v>
      </c>
      <c r="AJ27" s="29" t="s">
        <v>193</v>
      </c>
      <c r="AK27" s="3">
        <f t="shared" si="0"/>
        <v>1.803491095669257E-3</v>
      </c>
      <c r="AL27" s="13">
        <v>24.624300000000002</v>
      </c>
    </row>
    <row r="28" spans="1:55" x14ac:dyDescent="0.25">
      <c r="A28" t="s">
        <v>193</v>
      </c>
      <c r="B28" s="37" t="s">
        <v>193</v>
      </c>
      <c r="C28" s="34">
        <v>1.6738935999999999E-2</v>
      </c>
      <c r="D28" s="34">
        <v>7.6607594999999996E-11</v>
      </c>
      <c r="E28" s="34">
        <v>2.6851512E-11</v>
      </c>
      <c r="F28" s="34">
        <v>1.5292323E-11</v>
      </c>
      <c r="G28" s="34">
        <v>1.6614831000000002E-11</v>
      </c>
      <c r="H28" s="34">
        <v>2.6305281000000001E-11</v>
      </c>
      <c r="I28" s="34">
        <v>3.5156719999999998E-11</v>
      </c>
      <c r="J28" s="34">
        <v>4.0275851999999999E-11</v>
      </c>
      <c r="K28" s="34">
        <v>4.7494420000000001E-11</v>
      </c>
      <c r="L28" s="34">
        <v>5.3415276000000001E-11</v>
      </c>
      <c r="M28" s="34">
        <v>5.2035800000000001E-11</v>
      </c>
      <c r="N28" s="34">
        <v>5.3900182999999998E-11</v>
      </c>
      <c r="O28" s="34">
        <v>9.2215590000000006E-11</v>
      </c>
      <c r="P28" s="38" t="s">
        <v>193</v>
      </c>
      <c r="Q28" s="38">
        <v>1.0627997E-9</v>
      </c>
      <c r="R28" s="38">
        <v>2.5865287999999999E-10</v>
      </c>
      <c r="S28" s="35">
        <v>1.8578426000000001E-10</v>
      </c>
      <c r="T28" s="35">
        <v>5.6252719999999999E-11</v>
      </c>
      <c r="U28" s="35">
        <v>5.0486993000000001E-11</v>
      </c>
      <c r="V28" s="35">
        <v>6.1094685000000002E-11</v>
      </c>
      <c r="W28" s="35">
        <v>9.1562080000000004E-11</v>
      </c>
      <c r="X28" s="35">
        <v>1.1031909399999999E-10</v>
      </c>
      <c r="Y28" s="35">
        <v>1.03635406E-10</v>
      </c>
      <c r="Z28" s="35" t="s">
        <v>193</v>
      </c>
      <c r="AA28" s="35" t="s">
        <v>193</v>
      </c>
      <c r="AB28" s="35" t="s">
        <v>193</v>
      </c>
      <c r="AC28" s="36" t="s">
        <v>193</v>
      </c>
      <c r="AD28" s="29" t="s">
        <v>193</v>
      </c>
      <c r="AE28" s="29" t="s">
        <v>193</v>
      </c>
      <c r="AF28" s="29" t="s">
        <v>193</v>
      </c>
      <c r="AG28" s="29" t="s">
        <v>193</v>
      </c>
      <c r="AH28" s="29" t="s">
        <v>193</v>
      </c>
      <c r="AI28" s="29" t="s">
        <v>193</v>
      </c>
      <c r="AJ28" s="29" t="s">
        <v>193</v>
      </c>
      <c r="AK28" s="3">
        <f t="shared" si="0"/>
        <v>7.608608416706E-4</v>
      </c>
      <c r="AL28" s="13">
        <v>28.178599999999999</v>
      </c>
    </row>
    <row r="29" spans="1:55" x14ac:dyDescent="0.25">
      <c r="A29" s="32" t="s">
        <v>193</v>
      </c>
      <c r="B29" s="39" t="s">
        <v>193</v>
      </c>
      <c r="C29" s="32">
        <v>1.5521469000000001E-10</v>
      </c>
      <c r="D29" s="32">
        <v>6.0747835000000005E-10</v>
      </c>
      <c r="E29" s="32">
        <v>6.3744000000000002E-10</v>
      </c>
      <c r="F29" s="32">
        <v>5.1757210000000005E-10</v>
      </c>
      <c r="G29" s="32">
        <v>4.7139359999999997E-10</v>
      </c>
      <c r="H29" s="32">
        <v>3.6339730000000002E-10</v>
      </c>
      <c r="I29" s="32">
        <v>1.5172571999999999E-10</v>
      </c>
      <c r="J29" s="32">
        <v>8.4803789999999998E-11</v>
      </c>
      <c r="K29" s="32">
        <v>5.5086193E-11</v>
      </c>
      <c r="L29" s="32">
        <v>4.138426E-11</v>
      </c>
      <c r="M29" s="32">
        <v>5.2079440000000003E-11</v>
      </c>
      <c r="N29" s="32">
        <v>1.0871174E-10</v>
      </c>
      <c r="O29" s="32">
        <v>1.5264138999999999E-10</v>
      </c>
      <c r="P29" s="32" t="s">
        <v>193</v>
      </c>
      <c r="Q29" s="32" t="s">
        <v>193</v>
      </c>
      <c r="R29" s="32" t="s">
        <v>193</v>
      </c>
      <c r="S29" s="33">
        <v>1.8760841E-2</v>
      </c>
      <c r="T29" s="33">
        <v>1.4253981000000001E-9</v>
      </c>
      <c r="U29" s="33">
        <v>8.6740054000000005E-10</v>
      </c>
      <c r="V29" s="33">
        <v>1.5035903000000001E-10</v>
      </c>
      <c r="W29" s="33">
        <v>4.7074896000000001E-11</v>
      </c>
      <c r="X29" s="33">
        <v>1.5690961999999999E-10</v>
      </c>
      <c r="Y29" s="33">
        <v>1.2607860000000001E-10</v>
      </c>
      <c r="Z29" s="33" t="s">
        <v>193</v>
      </c>
      <c r="AA29" s="40" t="s">
        <v>193</v>
      </c>
      <c r="AB29" s="40">
        <v>2.3626570000000001E-11</v>
      </c>
      <c r="AC29" s="40">
        <v>4.4727290000000003E-11</v>
      </c>
      <c r="AD29" s="40" t="s">
        <v>193</v>
      </c>
      <c r="AE29" s="40" t="s">
        <v>193</v>
      </c>
      <c r="AF29" s="40" t="s">
        <v>193</v>
      </c>
      <c r="AG29" s="40" t="s">
        <v>193</v>
      </c>
      <c r="AH29" s="40" t="s">
        <v>193</v>
      </c>
      <c r="AI29" s="40" t="s">
        <v>193</v>
      </c>
      <c r="AJ29" s="40" t="s">
        <v>193</v>
      </c>
      <c r="AK29" s="3">
        <f t="shared" si="0"/>
        <v>8.5276578365923734E-4</v>
      </c>
      <c r="AL29" s="1">
        <v>31.855</v>
      </c>
    </row>
    <row r="30" spans="1:55" x14ac:dyDescent="0.25">
      <c r="A30" s="31" t="s">
        <v>193</v>
      </c>
      <c r="B30" s="41" t="s">
        <v>193</v>
      </c>
      <c r="C30" s="31" t="s">
        <v>193</v>
      </c>
      <c r="D30" s="31">
        <v>4.2401023000000003E-2</v>
      </c>
      <c r="E30" s="31">
        <v>3.2422274000000001E-2</v>
      </c>
      <c r="F30" s="31">
        <v>3.1819399999999998E-2</v>
      </c>
      <c r="G30" s="31">
        <v>2.9381579000000001E-2</v>
      </c>
      <c r="H30" s="31">
        <v>2.8971078000000001E-2</v>
      </c>
      <c r="I30" s="31">
        <v>2.5197858E-2</v>
      </c>
      <c r="J30" s="31">
        <v>1.7882830999999998E-2</v>
      </c>
      <c r="K30" s="31">
        <v>1.4713377000000001E-3</v>
      </c>
      <c r="L30" s="31">
        <v>5.4027699999999999E-10</v>
      </c>
      <c r="M30" s="31">
        <v>1.8512752E-10</v>
      </c>
      <c r="N30" s="31">
        <v>1.6135175000000001E-10</v>
      </c>
      <c r="O30" s="31" t="s">
        <v>193</v>
      </c>
      <c r="P30" s="31" t="s">
        <v>193</v>
      </c>
      <c r="Q30" s="31" t="s">
        <v>193</v>
      </c>
      <c r="R30" s="31" t="s">
        <v>193</v>
      </c>
      <c r="S30" s="33">
        <v>8.0836593999999998E-2</v>
      </c>
      <c r="T30" s="33">
        <v>6.8998799999999999E-2</v>
      </c>
      <c r="U30" s="33">
        <v>5.3382784000000003E-2</v>
      </c>
      <c r="V30" s="33">
        <v>3.847735E-2</v>
      </c>
      <c r="W30" s="33">
        <v>1.7650704999999999E-2</v>
      </c>
      <c r="X30" s="33">
        <v>4.9997333999999997E-10</v>
      </c>
      <c r="Y30" s="33">
        <v>6.0107270000000001E-10</v>
      </c>
      <c r="Z30" s="33">
        <v>1.5080497E-10</v>
      </c>
      <c r="AA30" s="40">
        <v>8.4267585999999999E-11</v>
      </c>
      <c r="AB30" s="40">
        <v>5.5532898E-11</v>
      </c>
      <c r="AC30" s="40">
        <v>5.5634660000000001E-11</v>
      </c>
      <c r="AD30" s="40">
        <v>3.8056953000000001E-11</v>
      </c>
      <c r="AE30" s="40" t="s">
        <v>193</v>
      </c>
      <c r="AF30" s="40" t="s">
        <v>193</v>
      </c>
      <c r="AG30" s="40" t="s">
        <v>193</v>
      </c>
      <c r="AH30" s="40" t="s">
        <v>193</v>
      </c>
      <c r="AI30" s="40" t="s">
        <v>193</v>
      </c>
      <c r="AJ30" s="40" t="s">
        <v>193</v>
      </c>
      <c r="AK30" s="3">
        <f t="shared" si="0"/>
        <v>2.0386678959656495E-2</v>
      </c>
      <c r="AL30" s="1">
        <v>35.685299999999998</v>
      </c>
    </row>
    <row r="31" spans="1:55" x14ac:dyDescent="0.25">
      <c r="A31" s="31" t="s">
        <v>193</v>
      </c>
      <c r="B31" s="41" t="s">
        <v>193</v>
      </c>
      <c r="C31" s="31" t="s">
        <v>193</v>
      </c>
      <c r="D31" s="31">
        <v>8.8244450000000002E-2</v>
      </c>
      <c r="E31" s="31">
        <v>6.9489899999999993E-2</v>
      </c>
      <c r="F31" s="31">
        <v>6.4058509999999999E-2</v>
      </c>
      <c r="G31" s="31">
        <v>6.3759759999999999E-2</v>
      </c>
      <c r="H31" s="31">
        <v>6.1288535999999998E-2</v>
      </c>
      <c r="I31" s="31">
        <v>5.6721623999999998E-2</v>
      </c>
      <c r="J31" s="31">
        <v>4.8476974999999999E-2</v>
      </c>
      <c r="K31" s="31">
        <v>3.8027980000000003E-2</v>
      </c>
      <c r="L31" s="31">
        <v>2.1696895000000001E-2</v>
      </c>
      <c r="M31" s="31">
        <v>9.6670140000000001E-10</v>
      </c>
      <c r="N31" s="31">
        <v>2.5010421999999997E-10</v>
      </c>
      <c r="O31" s="31" t="s">
        <v>193</v>
      </c>
      <c r="P31" s="31" t="s">
        <v>193</v>
      </c>
      <c r="Q31" s="31" t="s">
        <v>193</v>
      </c>
      <c r="R31" s="31" t="s">
        <v>193</v>
      </c>
      <c r="S31" s="33">
        <v>9.9897979999999997E-2</v>
      </c>
      <c r="T31" s="33">
        <v>9.2645935999999998E-2</v>
      </c>
      <c r="U31" s="33">
        <v>9.1334120000000005E-2</v>
      </c>
      <c r="V31" s="33">
        <v>7.892449E-2</v>
      </c>
      <c r="W31" s="33">
        <v>6.9242349999999994E-2</v>
      </c>
      <c r="X31" s="33">
        <v>5.0021343000000003E-2</v>
      </c>
      <c r="Y31" s="33">
        <v>1.7249737E-5</v>
      </c>
      <c r="Z31" s="33" t="s">
        <v>193</v>
      </c>
      <c r="AA31" s="40">
        <v>1.1803239E-10</v>
      </c>
      <c r="AB31" s="40">
        <v>8.2561980000000003E-11</v>
      </c>
      <c r="AC31" s="40" t="s">
        <v>193</v>
      </c>
      <c r="AD31" s="40" t="s">
        <v>193</v>
      </c>
      <c r="AE31" s="40" t="s">
        <v>193</v>
      </c>
      <c r="AF31" s="40" t="s">
        <v>193</v>
      </c>
      <c r="AG31" s="40" t="s">
        <v>193</v>
      </c>
      <c r="AH31" s="40" t="s">
        <v>193</v>
      </c>
      <c r="AI31" s="40" t="s">
        <v>193</v>
      </c>
      <c r="AJ31" s="40" t="s">
        <v>193</v>
      </c>
      <c r="AK31" s="3">
        <f t="shared" si="0"/>
        <v>4.9692405007720007E-2</v>
      </c>
      <c r="AL31" s="1">
        <v>39.709000000000003</v>
      </c>
    </row>
    <row r="32" spans="1:55" x14ac:dyDescent="0.25">
      <c r="A32" s="31" t="s">
        <v>193</v>
      </c>
      <c r="B32" s="41" t="s">
        <v>193</v>
      </c>
      <c r="C32" s="31" t="s">
        <v>193</v>
      </c>
      <c r="D32" s="31">
        <v>9.5571980000000001E-2</v>
      </c>
      <c r="E32" s="31">
        <v>7.3479230000000006E-2</v>
      </c>
      <c r="F32" s="31">
        <v>7.5118690000000002E-2</v>
      </c>
      <c r="G32" s="31">
        <v>7.3396989999999995E-2</v>
      </c>
      <c r="H32" s="31">
        <v>7.337639E-2</v>
      </c>
      <c r="I32" s="31">
        <v>7.0956320000000003E-2</v>
      </c>
      <c r="J32" s="31">
        <v>6.8962109999999993E-2</v>
      </c>
      <c r="K32" s="31">
        <v>6.0186714000000002E-2</v>
      </c>
      <c r="L32" s="31">
        <v>4.2861544000000001E-2</v>
      </c>
      <c r="M32" s="31">
        <v>1.0705198000000001E-2</v>
      </c>
      <c r="N32" s="31">
        <v>4.6255790000000001E-10</v>
      </c>
      <c r="O32" s="31" t="s">
        <v>193</v>
      </c>
      <c r="P32" s="31" t="s">
        <v>193</v>
      </c>
      <c r="Q32" s="31" t="s">
        <v>193</v>
      </c>
      <c r="R32" s="31" t="s">
        <v>193</v>
      </c>
      <c r="S32" s="33" t="s">
        <v>193</v>
      </c>
      <c r="T32" s="33">
        <v>0.11811217</v>
      </c>
      <c r="U32" s="33">
        <v>0.106828146</v>
      </c>
      <c r="V32" s="33">
        <v>0.11120927999999999</v>
      </c>
      <c r="W32" s="33">
        <v>0.10419435000000001</v>
      </c>
      <c r="X32" s="33">
        <v>9.7882109999999994E-2</v>
      </c>
      <c r="Y32" s="33">
        <v>6.3550579999999995E-2</v>
      </c>
      <c r="Z32" s="33">
        <v>2.9422055999999999E-2</v>
      </c>
      <c r="AA32" s="40" t="s">
        <v>193</v>
      </c>
      <c r="AB32" s="40" t="s">
        <v>193</v>
      </c>
      <c r="AC32" s="40" t="s">
        <v>193</v>
      </c>
      <c r="AD32" s="40" t="s">
        <v>193</v>
      </c>
      <c r="AE32" s="40" t="s">
        <v>193</v>
      </c>
      <c r="AF32" s="40" t="s">
        <v>193</v>
      </c>
      <c r="AG32" s="40" t="s">
        <v>193</v>
      </c>
      <c r="AH32" s="40" t="s">
        <v>193</v>
      </c>
      <c r="AI32" s="40" t="s">
        <v>193</v>
      </c>
      <c r="AJ32" s="40" t="s">
        <v>193</v>
      </c>
      <c r="AK32" s="3">
        <f t="shared" si="0"/>
        <v>7.0878547692364333E-2</v>
      </c>
      <c r="AL32" s="1">
        <v>43.982999999999997</v>
      </c>
    </row>
    <row r="33" spans="1:50" x14ac:dyDescent="0.25">
      <c r="A33" s="31" t="s">
        <v>193</v>
      </c>
      <c r="B33" s="41" t="s">
        <v>193</v>
      </c>
      <c r="C33" s="31" t="s">
        <v>193</v>
      </c>
      <c r="D33" s="31" t="s">
        <v>193</v>
      </c>
      <c r="E33" s="31">
        <v>7.2332084000000005E-2</v>
      </c>
      <c r="F33" s="31">
        <v>7.8158889999999995E-2</v>
      </c>
      <c r="G33" s="31">
        <v>8.0542240000000001E-2</v>
      </c>
      <c r="H33" s="31">
        <v>7.4270439999999993E-2</v>
      </c>
      <c r="I33" s="31">
        <v>7.5151330000000002E-2</v>
      </c>
      <c r="J33" s="31">
        <v>7.8047216000000003E-2</v>
      </c>
      <c r="K33" s="31">
        <v>7.3786840000000006E-2</v>
      </c>
      <c r="L33" s="31">
        <v>5.4142035999999998E-2</v>
      </c>
      <c r="M33" s="31">
        <v>2.1852712999999999E-2</v>
      </c>
      <c r="N33" s="31">
        <v>1.2810424999999999E-9</v>
      </c>
      <c r="O33" s="31" t="s">
        <v>193</v>
      </c>
      <c r="P33" s="31" t="s">
        <v>193</v>
      </c>
      <c r="Q33" s="31" t="s">
        <v>193</v>
      </c>
      <c r="R33" s="31" t="s">
        <v>193</v>
      </c>
      <c r="S33" s="33" t="s">
        <v>193</v>
      </c>
      <c r="T33" s="33" t="s">
        <v>193</v>
      </c>
      <c r="U33" s="33">
        <v>0.12021139</v>
      </c>
      <c r="V33" s="33">
        <v>0.11881520600000001</v>
      </c>
      <c r="W33" s="33">
        <v>0.11397586</v>
      </c>
      <c r="X33" s="33">
        <v>0.11380061499999999</v>
      </c>
      <c r="Y33" s="33">
        <v>9.8319820000000002E-2</v>
      </c>
      <c r="Z33" s="33">
        <v>5.8625057000000001E-2</v>
      </c>
      <c r="AA33" s="40" t="s">
        <v>193</v>
      </c>
      <c r="AB33" s="40" t="s">
        <v>193</v>
      </c>
      <c r="AC33" s="40" t="s">
        <v>193</v>
      </c>
      <c r="AD33" s="40" t="s">
        <v>193</v>
      </c>
      <c r="AE33" s="40" t="s">
        <v>193</v>
      </c>
      <c r="AF33" s="40" t="s">
        <v>193</v>
      </c>
      <c r="AG33" s="40" t="s">
        <v>193</v>
      </c>
      <c r="AH33" s="40" t="s">
        <v>193</v>
      </c>
      <c r="AI33" s="40" t="s">
        <v>193</v>
      </c>
      <c r="AJ33" s="40" t="s">
        <v>193</v>
      </c>
      <c r="AK33" s="3">
        <f t="shared" si="0"/>
        <v>7.700198364256515E-2</v>
      </c>
      <c r="AL33" s="1">
        <v>48.590400000000002</v>
      </c>
    </row>
    <row r="34" spans="1:50" x14ac:dyDescent="0.25">
      <c r="A34" s="27" t="s">
        <v>193</v>
      </c>
      <c r="B34" s="28" t="s">
        <v>193</v>
      </c>
      <c r="C34" s="27" t="s">
        <v>193</v>
      </c>
      <c r="D34" s="27" t="s">
        <v>193</v>
      </c>
      <c r="E34" s="27">
        <v>3.3298693999999997E-2</v>
      </c>
      <c r="F34" s="27">
        <v>6.9728529999999997E-2</v>
      </c>
      <c r="G34" s="27">
        <v>5.6104099999999997E-2</v>
      </c>
      <c r="H34" s="27">
        <v>3.9767534E-2</v>
      </c>
      <c r="I34" s="27">
        <v>5.9939355E-2</v>
      </c>
      <c r="J34" s="27">
        <v>9.2257539999999999E-2</v>
      </c>
      <c r="K34" s="27">
        <v>6.7007385000000003E-2</v>
      </c>
      <c r="L34" s="27">
        <v>5.1619746000000001E-2</v>
      </c>
      <c r="M34" s="27">
        <v>1.5285254000000001E-9</v>
      </c>
      <c r="N34" s="27" t="s">
        <v>193</v>
      </c>
      <c r="O34" s="27" t="s">
        <v>193</v>
      </c>
      <c r="P34" s="27" t="s">
        <v>193</v>
      </c>
      <c r="Q34" s="27" t="s">
        <v>193</v>
      </c>
      <c r="R34" s="27" t="s">
        <v>193</v>
      </c>
      <c r="S34" s="27" t="s">
        <v>193</v>
      </c>
      <c r="T34" s="27" t="s">
        <v>193</v>
      </c>
      <c r="U34" s="27">
        <v>0.10623340000000001</v>
      </c>
      <c r="V34" s="27">
        <v>0.11150451</v>
      </c>
      <c r="W34" s="27">
        <v>0.10369899</v>
      </c>
      <c r="X34" s="27">
        <v>8.6363629999999997E-2</v>
      </c>
      <c r="Y34" s="27">
        <v>8.0256530000000006E-2</v>
      </c>
      <c r="Z34" s="27" t="s">
        <v>193</v>
      </c>
      <c r="AA34" s="27" t="s">
        <v>193</v>
      </c>
      <c r="AB34" s="27" t="s">
        <v>193</v>
      </c>
      <c r="AC34" s="27" t="s">
        <v>193</v>
      </c>
      <c r="AD34" s="27" t="s">
        <v>193</v>
      </c>
      <c r="AE34" s="27" t="s">
        <v>193</v>
      </c>
      <c r="AF34" s="27" t="s">
        <v>193</v>
      </c>
      <c r="AG34" s="27" t="s">
        <v>193</v>
      </c>
      <c r="AH34" s="27" t="s">
        <v>193</v>
      </c>
      <c r="AI34" s="27" t="s">
        <v>193</v>
      </c>
      <c r="AJ34" s="27" t="s">
        <v>193</v>
      </c>
      <c r="AK34" s="3">
        <f t="shared" si="0"/>
        <v>6.8412853252037539E-2</v>
      </c>
      <c r="AL34" s="1">
        <v>53.663899999999998</v>
      </c>
    </row>
    <row r="35" spans="1:50" x14ac:dyDescent="0.25">
      <c r="A35" s="27" t="s">
        <v>193</v>
      </c>
      <c r="B35" s="28" t="s">
        <v>193</v>
      </c>
      <c r="C35" s="27" t="s">
        <v>193</v>
      </c>
      <c r="D35" s="27" t="s">
        <v>193</v>
      </c>
      <c r="E35" s="27" t="s">
        <v>193</v>
      </c>
      <c r="F35" s="27" t="s">
        <v>193</v>
      </c>
      <c r="G35" s="27">
        <v>1.9706462000000001E-2</v>
      </c>
      <c r="H35" s="27">
        <v>2.3254919999999998E-2</v>
      </c>
      <c r="I35" s="27">
        <v>2.1143935999999999E-2</v>
      </c>
      <c r="J35" s="27">
        <v>5.5529389999999998E-2</v>
      </c>
      <c r="K35" s="27">
        <v>7.8208435000000008E-9</v>
      </c>
      <c r="L35" s="27">
        <v>1.5188746E-9</v>
      </c>
      <c r="M35" s="27" t="s">
        <v>193</v>
      </c>
      <c r="N35" s="27" t="s">
        <v>193</v>
      </c>
      <c r="O35" s="27" t="s">
        <v>193</v>
      </c>
      <c r="P35" s="27" t="s">
        <v>193</v>
      </c>
      <c r="Q35" s="27" t="s">
        <v>193</v>
      </c>
      <c r="R35" s="27" t="s">
        <v>193</v>
      </c>
      <c r="S35" s="27" t="s">
        <v>193</v>
      </c>
      <c r="T35" s="27" t="s">
        <v>193</v>
      </c>
      <c r="U35" s="27">
        <v>5.4096396999999997E-2</v>
      </c>
      <c r="V35" s="27">
        <v>6.6500480000000001E-2</v>
      </c>
      <c r="W35" s="27">
        <v>2.336595E-2</v>
      </c>
      <c r="X35" s="27">
        <v>3.4510645999999999E-2</v>
      </c>
      <c r="Y35" s="27">
        <v>3.791021E-2</v>
      </c>
      <c r="Z35" s="27">
        <v>3.9958026000000001E-2</v>
      </c>
      <c r="AA35" s="27" t="s">
        <v>193</v>
      </c>
      <c r="AB35" s="27" t="s">
        <v>193</v>
      </c>
      <c r="AC35" s="27" t="s">
        <v>193</v>
      </c>
      <c r="AD35" s="27" t="s">
        <v>193</v>
      </c>
      <c r="AE35" s="27" t="s">
        <v>193</v>
      </c>
      <c r="AF35" s="27" t="s">
        <v>193</v>
      </c>
      <c r="AG35" s="27" t="s">
        <v>193</v>
      </c>
      <c r="AH35" s="27" t="s">
        <v>193</v>
      </c>
      <c r="AI35" s="27" t="s">
        <v>193</v>
      </c>
      <c r="AJ35" s="27" t="s">
        <v>193</v>
      </c>
      <c r="AK35" s="3">
        <f t="shared" si="0"/>
        <v>3.1331368861643172E-2</v>
      </c>
      <c r="AL35" s="9">
        <v>59.441600000000001</v>
      </c>
    </row>
    <row r="36" spans="1:50" x14ac:dyDescent="0.25">
      <c r="A36" s="25" t="s">
        <v>193</v>
      </c>
      <c r="B36" s="26" t="s">
        <v>193</v>
      </c>
      <c r="C36" s="25" t="s">
        <v>193</v>
      </c>
      <c r="D36" s="25" t="s">
        <v>193</v>
      </c>
      <c r="E36" s="25" t="s">
        <v>193</v>
      </c>
      <c r="F36" s="25" t="s">
        <v>193</v>
      </c>
      <c r="G36" s="25" t="s">
        <v>193</v>
      </c>
      <c r="H36" s="25" t="s">
        <v>193</v>
      </c>
      <c r="I36" s="25" t="s">
        <v>193</v>
      </c>
      <c r="J36" s="25">
        <v>1.2957496999999999E-9</v>
      </c>
      <c r="K36" s="25" t="s">
        <v>193</v>
      </c>
      <c r="L36" s="25" t="s">
        <v>193</v>
      </c>
      <c r="M36" s="25" t="s">
        <v>193</v>
      </c>
      <c r="N36" s="25" t="s">
        <v>193</v>
      </c>
      <c r="O36" s="25" t="s">
        <v>193</v>
      </c>
      <c r="P36" s="25" t="s">
        <v>193</v>
      </c>
      <c r="Q36" s="25" t="s">
        <v>193</v>
      </c>
      <c r="R36" s="25" t="s">
        <v>193</v>
      </c>
      <c r="S36" s="25" t="s">
        <v>193</v>
      </c>
      <c r="T36" s="25">
        <v>3.5351476999999998E-9</v>
      </c>
      <c r="U36" s="25">
        <v>5.3968162999999996E-9</v>
      </c>
      <c r="V36" s="25" t="s">
        <v>193</v>
      </c>
      <c r="W36" s="25" t="s">
        <v>193</v>
      </c>
      <c r="X36" s="25">
        <v>3.9309224999999998E-10</v>
      </c>
      <c r="Y36" s="25">
        <v>1.8524341E-9</v>
      </c>
      <c r="Z36" s="25">
        <v>2.2428260000000002E-9</v>
      </c>
      <c r="AA36" s="25">
        <v>2.7378528000000001E-9</v>
      </c>
      <c r="AB36" s="25">
        <v>2.4207156000000001E-9</v>
      </c>
      <c r="AC36" s="25" t="s">
        <v>193</v>
      </c>
      <c r="AD36" s="25" t="s">
        <v>193</v>
      </c>
      <c r="AE36" s="25" t="s">
        <v>193</v>
      </c>
      <c r="AF36" s="25" t="s">
        <v>193</v>
      </c>
      <c r="AG36" s="25" t="s">
        <v>193</v>
      </c>
      <c r="AH36" s="25" t="s">
        <v>193</v>
      </c>
      <c r="AI36" s="25" t="s">
        <v>193</v>
      </c>
      <c r="AJ36" s="25" t="s">
        <v>193</v>
      </c>
      <c r="AK36" s="3">
        <f t="shared" si="0"/>
        <v>2.4843293062500001E-9</v>
      </c>
      <c r="AL36" s="4">
        <v>66.4435</v>
      </c>
    </row>
    <row r="37" spans="1:50" x14ac:dyDescent="0.25">
      <c r="A37" s="25">
        <v>4.5570273E-10</v>
      </c>
      <c r="B37" s="26">
        <v>4.6093156999999999E-10</v>
      </c>
      <c r="C37" s="25">
        <v>4.7301456999999999E-10</v>
      </c>
      <c r="D37" s="25">
        <v>4.6195367E-10</v>
      </c>
      <c r="E37" s="25">
        <v>4.3083477999999999E-10</v>
      </c>
      <c r="F37" s="25">
        <v>4.1439523999999998E-10</v>
      </c>
      <c r="G37" s="25">
        <v>4.1072509999999998E-10</v>
      </c>
      <c r="H37" s="25">
        <v>4.0579472999999998E-10</v>
      </c>
      <c r="I37" s="25">
        <v>3.916536E-10</v>
      </c>
      <c r="J37" s="25">
        <v>3.7901746000000001E-10</v>
      </c>
      <c r="K37" s="25">
        <v>3.8066614000000001E-10</v>
      </c>
      <c r="L37" s="25">
        <v>3.7296935000000001E-10</v>
      </c>
      <c r="M37" s="25">
        <v>3.6839867000000001E-10</v>
      </c>
      <c r="N37" s="25">
        <v>3.6889555000000002E-10</v>
      </c>
      <c r="O37" s="25">
        <v>3.9385917E-10</v>
      </c>
      <c r="P37" s="25">
        <v>4.4424835999999997E-10</v>
      </c>
      <c r="Q37" s="25">
        <v>4.8144577E-10</v>
      </c>
      <c r="R37" s="25">
        <v>5.0563199999999996E-10</v>
      </c>
      <c r="S37" s="25">
        <v>5.8435480000000003E-10</v>
      </c>
      <c r="T37" s="25">
        <v>6.1936620000000003E-10</v>
      </c>
      <c r="U37" s="25" t="s">
        <v>193</v>
      </c>
      <c r="V37" s="25" t="s">
        <v>193</v>
      </c>
      <c r="W37" s="25" t="s">
        <v>193</v>
      </c>
      <c r="X37" s="25" t="s">
        <v>193</v>
      </c>
      <c r="Y37" s="25">
        <v>6.2891436999999998E-10</v>
      </c>
      <c r="Z37" s="25">
        <v>9.7814079999999994E-10</v>
      </c>
      <c r="AA37" s="25">
        <v>9.4558730000000001E-10</v>
      </c>
      <c r="AB37" s="25">
        <v>1.0221177000000001E-9</v>
      </c>
      <c r="AC37" s="25">
        <v>8.8085244999999997E-10</v>
      </c>
      <c r="AD37" s="25">
        <v>6.8636050000000005E-10</v>
      </c>
      <c r="AE37" s="25">
        <v>7.7955540000000003E-10</v>
      </c>
      <c r="AF37" s="25">
        <v>7.2771166999999996E-10</v>
      </c>
      <c r="AG37" s="25">
        <v>6.4636757000000004E-10</v>
      </c>
      <c r="AH37" s="25">
        <v>7.4883555E-10</v>
      </c>
      <c r="AI37" s="25">
        <v>7.5447660000000002E-10</v>
      </c>
      <c r="AJ37" s="25">
        <v>5.4020716E-10</v>
      </c>
      <c r="AK37" s="3">
        <f t="shared" si="0"/>
        <v>5.6696832906250003E-10</v>
      </c>
      <c r="AL37" s="4">
        <v>76.463800000000006</v>
      </c>
    </row>
    <row r="38" spans="1:50" x14ac:dyDescent="0.25">
      <c r="A38" t="s">
        <v>72</v>
      </c>
      <c r="AK38" s="17">
        <f>SUM(A2:AJ37)/985</f>
        <v>2.0001309900741678E-2</v>
      </c>
      <c r="AL38" s="2" t="s">
        <v>186</v>
      </c>
      <c r="AP38" s="2" t="s">
        <v>123</v>
      </c>
    </row>
    <row r="39" spans="1:50" x14ac:dyDescent="0.25">
      <c r="A39" s="25" t="s">
        <v>193</v>
      </c>
      <c r="B39" s="26" t="s">
        <v>193</v>
      </c>
      <c r="C39" s="25" t="s">
        <v>193</v>
      </c>
      <c r="D39" s="25" t="s">
        <v>193</v>
      </c>
      <c r="E39" s="25" t="s">
        <v>193</v>
      </c>
      <c r="F39" s="25" t="s">
        <v>193</v>
      </c>
      <c r="G39" s="25" t="s">
        <v>193</v>
      </c>
      <c r="H39" s="25" t="s">
        <v>193</v>
      </c>
      <c r="I39" s="25" t="s">
        <v>193</v>
      </c>
      <c r="J39" s="25" t="s">
        <v>193</v>
      </c>
      <c r="K39" s="25" t="s">
        <v>193</v>
      </c>
      <c r="L39" s="25" t="s">
        <v>193</v>
      </c>
      <c r="M39" s="25" t="s">
        <v>193</v>
      </c>
      <c r="N39" s="25" t="s">
        <v>193</v>
      </c>
      <c r="O39" s="25" t="s">
        <v>193</v>
      </c>
      <c r="P39" s="25" t="s">
        <v>193</v>
      </c>
      <c r="Q39" s="25" t="s">
        <v>193</v>
      </c>
      <c r="R39" s="25" t="s">
        <v>193</v>
      </c>
      <c r="S39" s="25" t="s">
        <v>193</v>
      </c>
      <c r="T39" s="25" t="s">
        <v>193</v>
      </c>
      <c r="U39" s="25" t="s">
        <v>193</v>
      </c>
      <c r="V39" s="25" t="s">
        <v>193</v>
      </c>
      <c r="W39" s="25" t="s">
        <v>193</v>
      </c>
      <c r="X39" s="25" t="s">
        <v>193</v>
      </c>
      <c r="Y39" s="25" t="s">
        <v>193</v>
      </c>
      <c r="Z39" s="25" t="s">
        <v>193</v>
      </c>
      <c r="AA39" s="25" t="s">
        <v>193</v>
      </c>
      <c r="AB39" s="25" t="s">
        <v>193</v>
      </c>
      <c r="AC39" s="25" t="s">
        <v>193</v>
      </c>
      <c r="AD39" s="25" t="s">
        <v>193</v>
      </c>
      <c r="AE39" s="25" t="s">
        <v>193</v>
      </c>
      <c r="AF39" s="25" t="s">
        <v>193</v>
      </c>
      <c r="AG39" s="25" t="s">
        <v>193</v>
      </c>
      <c r="AH39" s="25" t="s">
        <v>193</v>
      </c>
      <c r="AI39" s="25" t="s">
        <v>193</v>
      </c>
      <c r="AJ39" s="25" t="s">
        <v>193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193</v>
      </c>
      <c r="B40" s="26">
        <v>1.7903848000000001E-9</v>
      </c>
      <c r="C40" s="25">
        <v>1.6468887999999999E-9</v>
      </c>
      <c r="D40" s="25">
        <v>1.5066243E-9</v>
      </c>
      <c r="E40" s="25">
        <v>1.3931966000000001E-9</v>
      </c>
      <c r="F40" s="25">
        <v>7.2002669999999999E-9</v>
      </c>
      <c r="G40" s="25">
        <v>9.4548800000000008E-9</v>
      </c>
      <c r="H40" s="25">
        <v>1.2180973E-8</v>
      </c>
      <c r="I40" s="25">
        <v>1.0129570000000001E-8</v>
      </c>
      <c r="J40" s="25">
        <v>1.1846055999999999E-9</v>
      </c>
      <c r="K40" s="25">
        <v>1.786698E-9</v>
      </c>
      <c r="L40" s="25">
        <v>9.5982469999999995E-10</v>
      </c>
      <c r="M40" s="25">
        <v>9.1337293000000005E-10</v>
      </c>
      <c r="N40" s="25">
        <v>9.1888239999999997E-10</v>
      </c>
      <c r="O40" s="25">
        <v>6.9250240000000002E-9</v>
      </c>
      <c r="P40" s="25">
        <v>8.5457349999999995E-10</v>
      </c>
      <c r="Q40" s="25">
        <v>6.9520956000000003E-10</v>
      </c>
      <c r="R40" s="25">
        <v>5.0898330000000001E-9</v>
      </c>
      <c r="S40" s="25">
        <v>5.9110600000000001E-9</v>
      </c>
      <c r="T40" s="25">
        <v>5.4782079999999996E-9</v>
      </c>
      <c r="U40" s="25">
        <v>1.4632468999999999E-9</v>
      </c>
      <c r="V40" s="25">
        <v>1.3242442000000001E-9</v>
      </c>
      <c r="W40" s="25">
        <v>1.4320849E-9</v>
      </c>
      <c r="X40" s="25">
        <v>1.3540187E-9</v>
      </c>
      <c r="Y40" s="25">
        <v>8.0705789999999995E-10</v>
      </c>
      <c r="Z40" s="25">
        <v>9.5554010000000002E-10</v>
      </c>
      <c r="AA40" s="25">
        <v>1.1162857E-9</v>
      </c>
      <c r="AB40" s="25">
        <v>1.2237164999999999E-9</v>
      </c>
      <c r="AC40" s="25">
        <v>1.432428E-9</v>
      </c>
      <c r="AD40" s="25">
        <v>1.9731757999999999E-9</v>
      </c>
      <c r="AE40" s="25">
        <v>1.8760434999999999E-9</v>
      </c>
      <c r="AF40" s="25">
        <v>2.0531519999999999E-9</v>
      </c>
      <c r="AG40" s="25">
        <v>1.4271684000000001E-9</v>
      </c>
      <c r="AH40" s="25">
        <v>7.6986740000000005E-10</v>
      </c>
      <c r="AI40" s="25">
        <v>1.7586739000000001E-9</v>
      </c>
      <c r="AJ40" s="25" t="s">
        <v>193</v>
      </c>
      <c r="AK40" s="3">
        <f>AVERAGE(A40:AJ40)</f>
        <v>2.8525523555882353E-9</v>
      </c>
      <c r="AL40" s="4">
        <v>-66.4435</v>
      </c>
      <c r="AM40" s="6" t="s">
        <v>94</v>
      </c>
      <c r="AO40" s="2">
        <f>SUM(A73:AJ74)/40</f>
        <v>6.2025144900000001E-10</v>
      </c>
      <c r="AP40" s="2">
        <f>((AK40-AK$3)*100)/AK$3</f>
        <v>63.656001141611988</v>
      </c>
      <c r="AQ40" s="2"/>
      <c r="AR40" s="6" t="s">
        <v>94</v>
      </c>
      <c r="AS40" s="2"/>
      <c r="AT40" s="2">
        <f>((AO40-AO$3)*100)/AO$3</f>
        <v>-34.74063520952069</v>
      </c>
      <c r="AU40" s="2"/>
    </row>
    <row r="41" spans="1:50" x14ac:dyDescent="0.25">
      <c r="A41" s="27">
        <v>4.3382733999999999E-2</v>
      </c>
      <c r="B41" s="28">
        <v>4.1157369999999999E-2</v>
      </c>
      <c r="C41" s="27">
        <v>4.0050945999999997E-2</v>
      </c>
      <c r="D41" s="27">
        <v>3.9813335999999998E-2</v>
      </c>
      <c r="E41" s="27">
        <v>2.9952976999999999E-2</v>
      </c>
      <c r="F41" s="27">
        <v>1.6408723E-2</v>
      </c>
      <c r="G41" s="27">
        <v>8.1404600000000002E-4</v>
      </c>
      <c r="H41" s="27">
        <v>4.3759171999999998E-7</v>
      </c>
      <c r="I41" s="27">
        <v>1.4125718999999999E-4</v>
      </c>
      <c r="J41" s="27">
        <v>1.4118818999999999E-2</v>
      </c>
      <c r="K41" s="27">
        <v>1.7316114000000001E-2</v>
      </c>
      <c r="L41" s="27">
        <v>2.3057489000000001E-3</v>
      </c>
      <c r="M41" s="27">
        <v>1.5935774999999999E-5</v>
      </c>
      <c r="N41" s="27">
        <v>5.9345690000000003E-5</v>
      </c>
      <c r="O41" s="27">
        <v>1.5220015999999999E-2</v>
      </c>
      <c r="P41" s="27">
        <v>3.6956859000000001E-3</v>
      </c>
      <c r="Q41" s="27">
        <v>7.7504525000000001E-4</v>
      </c>
      <c r="R41" s="27">
        <v>1.0633449E-7</v>
      </c>
      <c r="S41" s="27">
        <v>4.1604086000000001E-8</v>
      </c>
      <c r="T41" s="27">
        <v>1.7997204999999999E-2</v>
      </c>
      <c r="U41" s="27">
        <v>8.5762270000000005E-3</v>
      </c>
      <c r="V41" s="27">
        <v>2.1970902000000001E-8</v>
      </c>
      <c r="W41" s="27">
        <v>1.05080025E-8</v>
      </c>
      <c r="X41" s="27">
        <v>2.5550532000000001E-8</v>
      </c>
      <c r="Y41" s="27">
        <v>7.1681549999999997E-2</v>
      </c>
      <c r="Z41" s="27">
        <v>7.5477934999999996E-2</v>
      </c>
      <c r="AA41" s="27">
        <v>7.3421650000000005E-2</v>
      </c>
      <c r="AB41" s="27">
        <v>7.1561449999999999E-2</v>
      </c>
      <c r="AC41" s="27">
        <v>6.8320446000000007E-2</v>
      </c>
      <c r="AD41" s="27">
        <v>7.7071680000000004E-2</v>
      </c>
      <c r="AE41" s="27">
        <v>7.4529429999999994E-2</v>
      </c>
      <c r="AF41" s="27">
        <v>7.0384039999999995E-2</v>
      </c>
      <c r="AG41" s="27">
        <v>1.7392234999999999E-2</v>
      </c>
      <c r="AH41" s="27">
        <v>2.1123253000000002E-2</v>
      </c>
      <c r="AI41" s="27">
        <v>2.5305479999999998E-6</v>
      </c>
      <c r="AJ41" s="27">
        <v>2.8452463000000001E-2</v>
      </c>
      <c r="AK41" s="3">
        <f t="shared" si="0"/>
        <v>2.6145023272575906E-2</v>
      </c>
      <c r="AL41" s="9">
        <v>-59.441600000000001</v>
      </c>
      <c r="AM41" s="6" t="s">
        <v>116</v>
      </c>
      <c r="AO41" s="2">
        <f>SUM(A39:AJ40)/34</f>
        <v>2.8525523555882353E-9</v>
      </c>
      <c r="AP41" s="2">
        <f>((AK41-AK$4)*100)/AK$4</f>
        <v>38.979325604145735</v>
      </c>
      <c r="AQ41" s="2"/>
      <c r="AR41" s="6" t="s">
        <v>116</v>
      </c>
      <c r="AS41" s="2"/>
      <c r="AT41" s="1">
        <f>((AO41-AO$4)*100)/AO$4</f>
        <v>63.656001141611988</v>
      </c>
    </row>
    <row r="42" spans="1:50" x14ac:dyDescent="0.25">
      <c r="A42" s="27">
        <v>9.2673980000000003E-2</v>
      </c>
      <c r="B42" s="28">
        <v>8.9565140000000001E-2</v>
      </c>
      <c r="C42" s="27">
        <v>8.8118370000000001E-2</v>
      </c>
      <c r="D42" s="27">
        <v>8.929086E-2</v>
      </c>
      <c r="E42" s="27">
        <v>8.6039476000000004E-2</v>
      </c>
      <c r="F42" s="27">
        <v>8.2947580000000007E-2</v>
      </c>
      <c r="G42" s="27">
        <v>8.132557E-2</v>
      </c>
      <c r="H42" s="27">
        <v>8.2649544000000005E-2</v>
      </c>
      <c r="I42" s="27">
        <v>9.2059723999999996E-2</v>
      </c>
      <c r="J42" s="27">
        <v>9.3961230000000007E-2</v>
      </c>
      <c r="K42" s="27">
        <v>9.6123639999999996E-2</v>
      </c>
      <c r="L42" s="27">
        <v>9.4470230000000002E-2</v>
      </c>
      <c r="M42" s="27">
        <v>9.2007580000000005E-2</v>
      </c>
      <c r="N42" s="27">
        <v>8.8424859999999994E-2</v>
      </c>
      <c r="O42" s="27">
        <v>8.8262969999999996E-2</v>
      </c>
      <c r="P42" s="27">
        <v>8.5242180000000001E-2</v>
      </c>
      <c r="Q42" s="27">
        <v>8.3364869999999994E-2</v>
      </c>
      <c r="R42" s="27">
        <v>7.7515624000000005E-2</v>
      </c>
      <c r="S42" s="27">
        <v>6.2815709999999997E-2</v>
      </c>
      <c r="T42" s="27">
        <v>7.1028166000000004E-2</v>
      </c>
      <c r="U42" s="27">
        <v>8.1454250000000006E-2</v>
      </c>
      <c r="V42" s="27">
        <v>9.1723725000000006E-2</v>
      </c>
      <c r="W42" s="27">
        <v>9.5514810000000006E-2</v>
      </c>
      <c r="X42" s="27">
        <v>9.4037770000000007E-2</v>
      </c>
      <c r="Y42" s="27">
        <v>9.4737249999999995E-2</v>
      </c>
      <c r="Z42" s="27">
        <v>9.4176895999999996E-2</v>
      </c>
      <c r="AA42" s="27">
        <v>9.3557059999999997E-2</v>
      </c>
      <c r="AB42" s="27">
        <v>9.1788430000000004E-2</v>
      </c>
      <c r="AC42" s="27">
        <v>8.9667975999999996E-2</v>
      </c>
      <c r="AD42" s="27">
        <v>9.3542896E-2</v>
      </c>
      <c r="AE42" s="27">
        <v>9.5768474000000006E-2</v>
      </c>
      <c r="AF42" s="27">
        <v>9.5751020000000006E-2</v>
      </c>
      <c r="AG42" s="27">
        <v>9.4784450000000006E-2</v>
      </c>
      <c r="AH42" s="27">
        <v>9.6048824000000005E-2</v>
      </c>
      <c r="AI42" s="27">
        <v>9.543306E-2</v>
      </c>
      <c r="AJ42" s="27">
        <v>9.3261860000000002E-2</v>
      </c>
      <c r="AK42" s="3">
        <f t="shared" si="0"/>
        <v>8.9142668194444441E-2</v>
      </c>
      <c r="AL42" s="21">
        <v>-53.663899999999998</v>
      </c>
      <c r="AM42" s="10" t="s">
        <v>205</v>
      </c>
      <c r="AO42" s="2">
        <f>SUM(A71:AJ72)/26</f>
        <v>4.8088193399295681E-2</v>
      </c>
      <c r="AP42" s="2">
        <f>((AK42-AK$5)*100)/AK$5</f>
        <v>0.85742829567391676</v>
      </c>
      <c r="AQ42" s="2"/>
      <c r="AR42" s="10" t="s">
        <v>205</v>
      </c>
      <c r="AS42" s="2"/>
      <c r="AT42" s="1">
        <f>((AO42-AO$5)*100)/AO$5</f>
        <v>-6.2577653045919979</v>
      </c>
    </row>
    <row r="43" spans="1:50" x14ac:dyDescent="0.25">
      <c r="A43" s="29">
        <v>8.9759309999999995E-2</v>
      </c>
      <c r="B43" s="30">
        <v>8.9251645000000004E-2</v>
      </c>
      <c r="C43" s="29">
        <v>8.5580505000000001E-2</v>
      </c>
      <c r="D43" s="29">
        <v>8.7595690000000004E-2</v>
      </c>
      <c r="E43" s="31">
        <v>8.7217790000000003E-2</v>
      </c>
      <c r="F43" s="31">
        <v>8.3506730000000001E-2</v>
      </c>
      <c r="G43" s="31">
        <v>8.3074449999999994E-2</v>
      </c>
      <c r="H43" s="31">
        <v>8.4313340000000001E-2</v>
      </c>
      <c r="I43" s="31">
        <v>8.9836269999999996E-2</v>
      </c>
      <c r="J43" s="31">
        <v>9.1946330000000007E-2</v>
      </c>
      <c r="K43" s="31">
        <v>8.9838509999999996E-2</v>
      </c>
      <c r="L43" s="31">
        <v>8.7889194000000004E-2</v>
      </c>
      <c r="M43" s="31">
        <v>8.5904523999999996E-2</v>
      </c>
      <c r="N43" s="31">
        <v>8.5285810000000004E-2</v>
      </c>
      <c r="O43" s="31">
        <v>8.3419110000000005E-2</v>
      </c>
      <c r="P43" s="31">
        <v>8.1297259999999996E-2</v>
      </c>
      <c r="Q43" s="32">
        <v>7.9735114999999995E-2</v>
      </c>
      <c r="R43" s="32">
        <v>7.8067264999999997E-2</v>
      </c>
      <c r="S43" s="33">
        <v>6.4860860000000006E-2</v>
      </c>
      <c r="T43" s="33" t="s">
        <v>193</v>
      </c>
      <c r="U43" s="33">
        <v>0.10075139</v>
      </c>
      <c r="V43" s="33">
        <v>0.10180138</v>
      </c>
      <c r="W43" s="33">
        <v>0.10252588</v>
      </c>
      <c r="X43" s="33">
        <v>0.10050175</v>
      </c>
      <c r="Y43" s="33">
        <v>9.9442100000000005E-2</v>
      </c>
      <c r="Z43" s="33">
        <v>9.7838220000000004E-2</v>
      </c>
      <c r="AA43" s="33">
        <v>9.1603920000000005E-2</v>
      </c>
      <c r="AB43" s="33">
        <v>9.1824580000000003E-2</v>
      </c>
      <c r="AC43" s="29">
        <v>9.2497449999999995E-2</v>
      </c>
      <c r="AD43" s="29">
        <v>9.3772045999999998E-2</v>
      </c>
      <c r="AE43" s="29">
        <v>9.6726270000000003E-2</v>
      </c>
      <c r="AF43" s="29">
        <v>9.7163459999999993E-2</v>
      </c>
      <c r="AG43" s="29">
        <v>9.0803670000000003E-2</v>
      </c>
      <c r="AH43" s="29">
        <v>9.2236330000000005E-2</v>
      </c>
      <c r="AI43" s="29">
        <v>8.9371759999999995E-2</v>
      </c>
      <c r="AJ43" s="29">
        <v>9.1286406E-2</v>
      </c>
      <c r="AK43" s="3">
        <f t="shared" si="0"/>
        <v>8.9672180571428561E-2</v>
      </c>
      <c r="AL43" s="1">
        <v>-48.590400000000002</v>
      </c>
      <c r="AM43" s="10" t="s">
        <v>206</v>
      </c>
      <c r="AO43" s="2">
        <f>SUM(A41:AJ42)/72</f>
        <v>5.7643845733510189E-2</v>
      </c>
      <c r="AP43" s="2">
        <f>((AK43-AK$6)*100)/AK$6</f>
        <v>-1.20913664231704</v>
      </c>
      <c r="AQ43" s="2"/>
      <c r="AR43" s="10" t="s">
        <v>206</v>
      </c>
      <c r="AS43" s="2"/>
      <c r="AT43" s="1">
        <f>((AO43-AO$6)*100)/AO$6</f>
        <v>7.5474990782660001</v>
      </c>
    </row>
    <row r="44" spans="1:50" x14ac:dyDescent="0.25">
      <c r="A44" s="29">
        <v>9.0484455000000005E-2</v>
      </c>
      <c r="B44" s="30">
        <v>8.8764389999999999E-2</v>
      </c>
      <c r="C44" s="29">
        <v>8.7527350000000004E-2</v>
      </c>
      <c r="D44" s="29">
        <v>8.7694999999999995E-2</v>
      </c>
      <c r="E44" s="31">
        <v>7.8371399999999994E-2</v>
      </c>
      <c r="F44" s="31">
        <v>5.707462E-2</v>
      </c>
      <c r="G44" s="31">
        <v>4.498129E-2</v>
      </c>
      <c r="H44" s="31">
        <v>2.9193712E-2</v>
      </c>
      <c r="I44" s="31">
        <v>4.8562330000000001E-2</v>
      </c>
      <c r="J44" s="31">
        <v>5.1070421999999997E-2</v>
      </c>
      <c r="K44" s="31">
        <v>5.5670768000000002E-2</v>
      </c>
      <c r="L44" s="31">
        <v>5.7178515999999999E-2</v>
      </c>
      <c r="M44" s="31">
        <v>6.0194774999999999E-2</v>
      </c>
      <c r="N44" s="31">
        <v>6.3409716000000005E-2</v>
      </c>
      <c r="O44" s="31">
        <v>6.5799140000000006E-2</v>
      </c>
      <c r="P44" s="31">
        <v>6.5108250000000006E-2</v>
      </c>
      <c r="Q44" s="32">
        <v>6.4215994999999998E-2</v>
      </c>
      <c r="R44" s="32">
        <v>5.8173454999999999E-2</v>
      </c>
      <c r="S44" s="33">
        <v>4.2716025999999997E-2</v>
      </c>
      <c r="T44" s="33" t="s">
        <v>193</v>
      </c>
      <c r="U44" s="33">
        <v>0.10280926999999999</v>
      </c>
      <c r="V44" s="33">
        <v>0.10341614</v>
      </c>
      <c r="W44" s="33">
        <v>0.104242004</v>
      </c>
      <c r="X44" s="33">
        <v>0.10119209999999999</v>
      </c>
      <c r="Y44" s="33">
        <v>0.10033924</v>
      </c>
      <c r="Z44" s="33">
        <v>9.5528885999999993E-2</v>
      </c>
      <c r="AA44" s="33">
        <v>9.3546840000000006E-2</v>
      </c>
      <c r="AB44" s="33">
        <v>9.3387949999999997E-2</v>
      </c>
      <c r="AC44" s="29">
        <v>9.2868419999999993E-2</v>
      </c>
      <c r="AD44" s="29">
        <v>8.9386649999999998E-2</v>
      </c>
      <c r="AE44" s="29">
        <v>8.9949600000000005E-2</v>
      </c>
      <c r="AF44" s="29">
        <v>9.3954800000000005E-2</v>
      </c>
      <c r="AG44" s="29">
        <v>8.6886405999999999E-2</v>
      </c>
      <c r="AH44" s="29">
        <v>8.5344020000000007E-2</v>
      </c>
      <c r="AI44" s="29">
        <v>8.6539320000000003E-2</v>
      </c>
      <c r="AJ44" s="29">
        <v>8.9659214000000001E-2</v>
      </c>
      <c r="AK44" s="3">
        <f t="shared" si="0"/>
        <v>7.7292642000000009E-2</v>
      </c>
      <c r="AL44" s="1">
        <v>-43.982999999999997</v>
      </c>
      <c r="AM44" s="11" t="s">
        <v>249</v>
      </c>
      <c r="AO44" s="2">
        <f>SUM(A66:R70)/56</f>
        <v>3.0329518382334629E-2</v>
      </c>
      <c r="AP44" s="2">
        <f>((AK44-AK$7)*100)/AK$7</f>
        <v>-7.0826930197353342</v>
      </c>
      <c r="AR44" s="11" t="s">
        <v>249</v>
      </c>
      <c r="AS44" s="2"/>
      <c r="AT44" s="1">
        <f>((AO44-AO$7)*100)/AO$7</f>
        <v>-13.968007842841722</v>
      </c>
    </row>
    <row r="45" spans="1:50" x14ac:dyDescent="0.25">
      <c r="A45" s="29">
        <v>8.6591899999999999E-2</v>
      </c>
      <c r="B45" s="30">
        <v>7.5074433999999995E-2</v>
      </c>
      <c r="C45" s="29">
        <v>5.1052943000000003E-2</v>
      </c>
      <c r="D45" s="29">
        <v>2.6637477999999999E-2</v>
      </c>
      <c r="E45" s="31">
        <v>1.2753153E-2</v>
      </c>
      <c r="F45" s="31">
        <v>1.6456410000000001E-2</v>
      </c>
      <c r="G45" s="31">
        <v>2.1305322000000002E-3</v>
      </c>
      <c r="H45" s="31">
        <v>7.5162286E-3</v>
      </c>
      <c r="I45" s="31">
        <v>1.1875969E-2</v>
      </c>
      <c r="J45" s="31">
        <v>1.0355695E-2</v>
      </c>
      <c r="K45" s="31">
        <v>1.1348642000000001E-2</v>
      </c>
      <c r="L45" s="31">
        <v>1.2661438000000001E-2</v>
      </c>
      <c r="M45" s="31">
        <v>1.3256967E-2</v>
      </c>
      <c r="N45" s="31">
        <v>1.6575797999999999E-2</v>
      </c>
      <c r="O45" s="31">
        <v>2.0589046E-2</v>
      </c>
      <c r="P45" s="31">
        <v>2.0516286000000002E-2</v>
      </c>
      <c r="Q45" s="32">
        <v>2.2325246E-2</v>
      </c>
      <c r="R45" s="32">
        <v>1.6033443000000001E-2</v>
      </c>
      <c r="S45" s="33">
        <v>1.7285856E-4</v>
      </c>
      <c r="T45" s="33" t="s">
        <v>193</v>
      </c>
      <c r="U45" s="33">
        <v>5.5443868E-2</v>
      </c>
      <c r="V45" s="33">
        <v>5.9539147000000001E-2</v>
      </c>
      <c r="W45" s="33">
        <v>6.8725504000000007E-2</v>
      </c>
      <c r="X45" s="33">
        <v>7.2147020000000006E-2</v>
      </c>
      <c r="Y45" s="33">
        <v>6.8837250000000003E-2</v>
      </c>
      <c r="Z45" s="33">
        <v>6.887894E-2</v>
      </c>
      <c r="AA45" s="33">
        <v>6.8883959999999994E-2</v>
      </c>
      <c r="AB45" s="33">
        <v>7.3312829999999996E-2</v>
      </c>
      <c r="AC45" s="29">
        <v>8.4213756000000001E-2</v>
      </c>
      <c r="AD45" s="29">
        <v>7.6613224999999993E-2</v>
      </c>
      <c r="AE45" s="29">
        <v>7.4627929999999995E-2</v>
      </c>
      <c r="AF45" s="29">
        <v>7.8763700000000006E-2</v>
      </c>
      <c r="AG45" s="29">
        <v>7.6542959999999993E-2</v>
      </c>
      <c r="AH45" s="29">
        <v>7.9679705000000003E-2</v>
      </c>
      <c r="AI45" s="29">
        <v>8.4761835999999993E-2</v>
      </c>
      <c r="AJ45" s="29">
        <v>8.8451210000000002E-2</v>
      </c>
      <c r="AK45" s="3">
        <f t="shared" si="0"/>
        <v>4.609563738171428E-2</v>
      </c>
      <c r="AL45" s="1">
        <v>-39.709000000000003</v>
      </c>
      <c r="AM45" s="11" t="s">
        <v>250</v>
      </c>
      <c r="AO45" s="2">
        <f>SUM(E43:R47)/68</f>
        <v>3.2944150449688611E-2</v>
      </c>
      <c r="AP45" s="2">
        <f>((AK45-AK$8)*100)/AK$8</f>
        <v>-16.61629606558655</v>
      </c>
      <c r="AR45" s="11" t="s">
        <v>250</v>
      </c>
      <c r="AS45" s="2"/>
      <c r="AT45" s="1">
        <f>((AO45-AO$8)*100)/AO$8</f>
        <v>-13.32021160617119</v>
      </c>
    </row>
    <row r="46" spans="1:50" x14ac:dyDescent="0.25">
      <c r="A46" s="29">
        <v>3.7573736000000003E-2</v>
      </c>
      <c r="B46" s="30">
        <v>1.3844191E-2</v>
      </c>
      <c r="C46" s="29">
        <v>6.3977633999999997E-10</v>
      </c>
      <c r="D46" s="29">
        <v>3.4985942000000002E-10</v>
      </c>
      <c r="E46" s="31" t="s">
        <v>193</v>
      </c>
      <c r="F46" s="31">
        <v>3.9271510000000003E-2</v>
      </c>
      <c r="G46" s="31">
        <v>6.1374863E-6</v>
      </c>
      <c r="H46" s="31">
        <v>5.665128E-10</v>
      </c>
      <c r="I46" s="31">
        <v>6.1326409999999997E-10</v>
      </c>
      <c r="J46" s="31">
        <v>6.8819159999999997E-10</v>
      </c>
      <c r="K46" s="31">
        <v>6.2656510000000003E-10</v>
      </c>
      <c r="L46" s="31">
        <v>4.9489446000000005E-10</v>
      </c>
      <c r="M46" s="31">
        <v>4.1208256000000002E-10</v>
      </c>
      <c r="N46" s="31">
        <v>3.9677997000000002E-10</v>
      </c>
      <c r="O46" s="31">
        <v>4.3566619999999998E-10</v>
      </c>
      <c r="P46" s="31">
        <v>4.7911799999999998E-10</v>
      </c>
      <c r="Q46" s="32">
        <v>4.6464493E-10</v>
      </c>
      <c r="R46" s="32">
        <v>2.8300379999999998E-10</v>
      </c>
      <c r="S46" s="33">
        <v>1.9737725E-10</v>
      </c>
      <c r="T46" s="33" t="s">
        <v>193</v>
      </c>
      <c r="U46" s="33">
        <v>5.6211364E-2</v>
      </c>
      <c r="V46" s="33">
        <v>2.5593749999999998E-2</v>
      </c>
      <c r="W46" s="33">
        <v>2.5337318000000001E-2</v>
      </c>
      <c r="X46" s="33">
        <v>2.8521454000000002E-2</v>
      </c>
      <c r="Y46" s="33">
        <v>2.8438376000000001E-2</v>
      </c>
      <c r="Z46" s="33">
        <v>2.5365788E-2</v>
      </c>
      <c r="AA46" s="33">
        <v>2.2980352999999999E-2</v>
      </c>
      <c r="AB46" s="33">
        <v>3.3247183999999999E-2</v>
      </c>
      <c r="AC46" s="29">
        <v>8.4849820000000006E-2</v>
      </c>
      <c r="AD46" s="29">
        <v>2.370061E-2</v>
      </c>
      <c r="AE46" s="29">
        <v>1.7962102E-3</v>
      </c>
      <c r="AF46" s="29">
        <v>2.0353225999999999E-2</v>
      </c>
      <c r="AG46" s="29">
        <v>3.9941829999999998E-2</v>
      </c>
      <c r="AH46" s="29">
        <v>5.2023050000000001E-2</v>
      </c>
      <c r="AI46" s="29">
        <v>5.9668462999999998E-2</v>
      </c>
      <c r="AJ46" s="29">
        <v>5.6085320000000001E-2</v>
      </c>
      <c r="AK46" s="3">
        <f t="shared" si="0"/>
        <v>1.9847344039236367E-2</v>
      </c>
      <c r="AL46" s="1">
        <v>-35.685299999999998</v>
      </c>
      <c r="AM46" s="12" t="s">
        <v>251</v>
      </c>
      <c r="AO46" s="2">
        <f>SUM(S66:Z70)/35</f>
        <v>4.8199137105536291E-2</v>
      </c>
      <c r="AP46" s="2">
        <f>((AK46-AK$9)*100)/AK$9</f>
        <v>-19.741924317291076</v>
      </c>
      <c r="AR46" s="12" t="s">
        <v>251</v>
      </c>
      <c r="AS46" s="2"/>
      <c r="AT46" s="1">
        <f>((AO46-AO$9)*100)/AO$9</f>
        <v>-16.285113997404906</v>
      </c>
    </row>
    <row r="47" spans="1:50" x14ac:dyDescent="0.25">
      <c r="A47" s="29">
        <v>3.2720435000000001E-10</v>
      </c>
      <c r="B47" s="30">
        <v>1.96652E-10</v>
      </c>
      <c r="C47" s="29">
        <v>9.5880144000000002E-11</v>
      </c>
      <c r="D47" s="29" t="s">
        <v>193</v>
      </c>
      <c r="E47" s="31" t="s">
        <v>193</v>
      </c>
      <c r="F47" s="31">
        <v>1.6193636000000001E-2</v>
      </c>
      <c r="G47" s="31">
        <v>1.6591810999999999E-10</v>
      </c>
      <c r="H47" s="31">
        <v>1.0894342E-10</v>
      </c>
      <c r="I47" s="31">
        <v>8.4726530000000001E-11</v>
      </c>
      <c r="J47" s="31">
        <v>5.6276552999999999E-11</v>
      </c>
      <c r="K47" s="31">
        <v>3.6097812E-11</v>
      </c>
      <c r="L47" s="31">
        <v>3.0059822999999999E-11</v>
      </c>
      <c r="M47" s="31">
        <v>4.4864020000000001E-11</v>
      </c>
      <c r="N47" s="31">
        <v>5.7011640000000002E-11</v>
      </c>
      <c r="O47" s="31">
        <v>6.2767693999999994E-11</v>
      </c>
      <c r="P47" s="31">
        <v>6.5444046000000005E-11</v>
      </c>
      <c r="Q47" s="32">
        <v>5.5382020000000003E-11</v>
      </c>
      <c r="R47" s="32">
        <v>6.4311229999999995E-11</v>
      </c>
      <c r="S47" s="33">
        <v>1.05840454E-10</v>
      </c>
      <c r="T47" s="33" t="s">
        <v>193</v>
      </c>
      <c r="U47" s="33" t="s">
        <v>193</v>
      </c>
      <c r="V47" s="33">
        <v>4.4220909999999999E-10</v>
      </c>
      <c r="W47" s="33">
        <v>3.8213180000000001E-10</v>
      </c>
      <c r="X47" s="33">
        <v>4.9843845999999995E-10</v>
      </c>
      <c r="Y47" s="33">
        <v>6.2196600000000004E-10</v>
      </c>
      <c r="Z47" s="33">
        <v>3.019212E-10</v>
      </c>
      <c r="AA47" s="33">
        <v>1.3786160999999999E-10</v>
      </c>
      <c r="AB47" s="33">
        <v>6.3352720000000002E-10</v>
      </c>
      <c r="AC47" s="29" t="s">
        <v>193</v>
      </c>
      <c r="AD47" s="29">
        <v>1.1041024999999999E-9</v>
      </c>
      <c r="AE47" s="29">
        <v>2.1200335E-10</v>
      </c>
      <c r="AF47" s="29">
        <v>9.7613509999999997E-11</v>
      </c>
      <c r="AG47" s="29">
        <v>6.2469219999999994E-11</v>
      </c>
      <c r="AH47" s="29">
        <v>1.8689049999999999E-10</v>
      </c>
      <c r="AI47" s="29">
        <v>4.0535122000000001E-10</v>
      </c>
      <c r="AJ47" s="29">
        <v>2.6973559999999998E-10</v>
      </c>
      <c r="AK47" s="3">
        <f t="shared" si="0"/>
        <v>5.223755778581004E-4</v>
      </c>
      <c r="AL47" s="1">
        <v>-31.855</v>
      </c>
      <c r="AM47" s="12" t="s">
        <v>252</v>
      </c>
      <c r="AO47" s="2">
        <f>SUM(S43:AB47)/44</f>
        <v>5.6135579633665292E-2</v>
      </c>
      <c r="AP47" s="2">
        <f>((AK47-AK$10)*100)/AK$10</f>
        <v>-31.96436200516759</v>
      </c>
      <c r="AR47" s="12" t="s">
        <v>252</v>
      </c>
      <c r="AS47" s="2"/>
      <c r="AT47" s="1">
        <f>((AO47-AO$10)*100)/AO$10</f>
        <v>-7.5593260318635496</v>
      </c>
    </row>
    <row r="48" spans="1:50" x14ac:dyDescent="0.25">
      <c r="A48" s="29">
        <v>1.3299747000000001E-10</v>
      </c>
      <c r="B48" s="30">
        <v>1.2971907000000001E-10</v>
      </c>
      <c r="C48" s="29" t="s">
        <v>193</v>
      </c>
      <c r="D48" s="29" t="s">
        <v>193</v>
      </c>
      <c r="E48" s="34" t="s">
        <v>193</v>
      </c>
      <c r="F48" s="34">
        <v>1.0012411000000001E-9</v>
      </c>
      <c r="G48" s="34">
        <v>1.3879013E-10</v>
      </c>
      <c r="H48" s="34">
        <v>1.1271384E-10</v>
      </c>
      <c r="I48" s="34">
        <v>9.6092106000000002E-11</v>
      </c>
      <c r="J48" s="34">
        <v>6.4123824000000004E-11</v>
      </c>
      <c r="K48" s="34">
        <v>4.9783284999999998E-11</v>
      </c>
      <c r="L48" s="34">
        <v>3.9177260000000002E-11</v>
      </c>
      <c r="M48" s="34">
        <v>3.5132744E-11</v>
      </c>
      <c r="N48" s="34">
        <v>3.3981692000000003E-11</v>
      </c>
      <c r="O48" s="34">
        <v>3.3220548000000002E-11</v>
      </c>
      <c r="P48" s="34">
        <v>3.3389762999999999E-11</v>
      </c>
      <c r="Q48" s="34">
        <v>3.6660897E-11</v>
      </c>
      <c r="R48" s="34">
        <v>5.2008765000000001E-11</v>
      </c>
      <c r="S48" s="35">
        <v>6.9593239999999998E-11</v>
      </c>
      <c r="T48" s="35" t="s">
        <v>193</v>
      </c>
      <c r="U48" s="35" t="s">
        <v>193</v>
      </c>
      <c r="V48" s="35">
        <v>4.7428276999999998E-4</v>
      </c>
      <c r="W48" s="35">
        <v>2.6014759999999999E-10</v>
      </c>
      <c r="X48" s="35">
        <v>5.9183600000000006E-11</v>
      </c>
      <c r="Y48" s="35">
        <v>4.6804935000000001E-11</v>
      </c>
      <c r="Z48" s="35">
        <v>4.7532978000000003E-11</v>
      </c>
      <c r="AA48" s="35">
        <v>1.5852383000000001E-10</v>
      </c>
      <c r="AB48" s="35">
        <v>6.3375430000000004E-10</v>
      </c>
      <c r="AC48" s="36" t="s">
        <v>193</v>
      </c>
      <c r="AD48" s="29">
        <v>7.5188080000000004E-10</v>
      </c>
      <c r="AE48" s="29">
        <v>3.3487157000000002E-10</v>
      </c>
      <c r="AF48" s="29">
        <v>1.8398361999999999E-10</v>
      </c>
      <c r="AG48" s="29">
        <v>1.2362257000000001E-10</v>
      </c>
      <c r="AH48" s="29">
        <v>1.10308464E-10</v>
      </c>
      <c r="AI48" s="29">
        <v>1.1806639000000001E-10</v>
      </c>
      <c r="AJ48" s="29">
        <v>1.054378E-10</v>
      </c>
      <c r="AK48" s="3">
        <f t="shared" si="0"/>
        <v>1.5809592091473036E-5</v>
      </c>
      <c r="AL48" s="13">
        <v>-28.178599999999999</v>
      </c>
      <c r="AM48" s="14" t="s">
        <v>253</v>
      </c>
      <c r="AO48" s="7">
        <f>(SUM(B57:O65)+SUM(P57:R61))/140</f>
        <v>9.9166850822383782E-4</v>
      </c>
      <c r="AP48" s="2">
        <f>((AK48-AK$11)*100)/AK$11</f>
        <v>-88.22664387922795</v>
      </c>
      <c r="AR48" s="14" t="s">
        <v>253</v>
      </c>
      <c r="AS48" s="2"/>
      <c r="AT48" s="1">
        <f>((AO48-AO$11)*100)/AO$11</f>
        <v>-26.839547287980942</v>
      </c>
      <c r="AU48">
        <f>SUM(AT48:AT51)/4</f>
        <v>-37.971587312539782</v>
      </c>
    </row>
    <row r="49" spans="1:46" x14ac:dyDescent="0.25">
      <c r="A49" s="29">
        <v>8.4893310000000001E-11</v>
      </c>
      <c r="B49" s="30">
        <v>7.6108286000000002E-11</v>
      </c>
      <c r="C49" s="29" t="s">
        <v>193</v>
      </c>
      <c r="D49" s="29" t="s">
        <v>193</v>
      </c>
      <c r="E49" s="34" t="s">
        <v>193</v>
      </c>
      <c r="F49" s="34">
        <v>1.1631403000000001E-9</v>
      </c>
      <c r="G49" s="34">
        <v>9.777734E-11</v>
      </c>
      <c r="H49" s="34">
        <v>6.3775166E-11</v>
      </c>
      <c r="I49" s="34">
        <v>5.8940679999999997E-11</v>
      </c>
      <c r="J49" s="34">
        <v>4.979642E-11</v>
      </c>
      <c r="K49" s="34">
        <v>4.6292053999999999E-11</v>
      </c>
      <c r="L49" s="34">
        <v>3.8905621999999997E-11</v>
      </c>
      <c r="M49" s="34">
        <v>3.4819042999999999E-11</v>
      </c>
      <c r="N49" s="34">
        <v>3.3664193E-11</v>
      </c>
      <c r="O49" s="34">
        <v>3.5595853000000002E-11</v>
      </c>
      <c r="P49" s="34">
        <v>3.8544690000000003E-11</v>
      </c>
      <c r="Q49" s="34">
        <v>4.3911066000000002E-11</v>
      </c>
      <c r="R49" s="34">
        <v>4.9741950000000002E-11</v>
      </c>
      <c r="S49" s="35">
        <v>5.0376899999999999E-11</v>
      </c>
      <c r="T49" s="35" t="s">
        <v>193</v>
      </c>
      <c r="U49" s="35" t="s">
        <v>193</v>
      </c>
      <c r="V49" s="35">
        <v>2.2540923000000001E-2</v>
      </c>
      <c r="W49" s="35">
        <v>2.6461320000000002E-10</v>
      </c>
      <c r="X49" s="35">
        <v>5.6570320000000002E-11</v>
      </c>
      <c r="Y49" s="35">
        <v>5.7243606000000002E-11</v>
      </c>
      <c r="Z49" s="35">
        <v>8.6087006E-11</v>
      </c>
      <c r="AA49" s="35">
        <v>2.3643828999999999E-10</v>
      </c>
      <c r="AB49" s="35">
        <v>8.0962464999999997E-10</v>
      </c>
      <c r="AC49" s="36" t="s">
        <v>193</v>
      </c>
      <c r="AD49" s="29">
        <v>1.6029191E-9</v>
      </c>
      <c r="AE49" s="29">
        <v>3.6431046999999998E-10</v>
      </c>
      <c r="AF49" s="29">
        <v>1.2694729000000001E-10</v>
      </c>
      <c r="AG49" s="29">
        <v>1.1388764999999999E-10</v>
      </c>
      <c r="AH49" s="29">
        <v>1.0717934000000001E-10</v>
      </c>
      <c r="AI49" s="29">
        <v>1.1302109E-10</v>
      </c>
      <c r="AJ49" s="29">
        <v>1.0406709E-10</v>
      </c>
      <c r="AK49" s="3">
        <f t="shared" si="0"/>
        <v>7.5136430030639891E-4</v>
      </c>
      <c r="AL49" s="13">
        <v>-24.624300000000002</v>
      </c>
      <c r="AM49" s="14" t="s">
        <v>254</v>
      </c>
      <c r="AO49" s="2">
        <f>SUM(E48:R56)/126</f>
        <v>4.1656418933556607E-4</v>
      </c>
      <c r="AP49" s="2">
        <f>((AK49-AK$12)*100)/AK$12</f>
        <v>-32.874613006832533</v>
      </c>
      <c r="AR49" s="14" t="s">
        <v>254</v>
      </c>
      <c r="AS49" s="2"/>
      <c r="AT49" s="1">
        <f>((AO49-AO$12)*100)/AO$12</f>
        <v>-54.229674705985509</v>
      </c>
    </row>
    <row r="50" spans="1:46" x14ac:dyDescent="0.25">
      <c r="A50" s="29">
        <v>8.6524364000000001E-11</v>
      </c>
      <c r="B50" s="30">
        <v>6.0228119999999996E-11</v>
      </c>
      <c r="C50" s="29" t="s">
        <v>193</v>
      </c>
      <c r="D50" s="29" t="s">
        <v>193</v>
      </c>
      <c r="E50" s="34" t="s">
        <v>193</v>
      </c>
      <c r="F50" s="34">
        <v>4.0717609999999998E-10</v>
      </c>
      <c r="G50" s="34">
        <v>7.201767E-11</v>
      </c>
      <c r="H50" s="34">
        <v>4.6781920000000002E-11</v>
      </c>
      <c r="I50" s="34">
        <v>3.4407324E-11</v>
      </c>
      <c r="J50" s="34">
        <v>3.2772929999999999E-11</v>
      </c>
      <c r="K50" s="34">
        <v>3.6202679999999998E-11</v>
      </c>
      <c r="L50" s="34">
        <v>3.4849903999999997E-11</v>
      </c>
      <c r="M50" s="34">
        <v>3.3311252999999999E-11</v>
      </c>
      <c r="N50" s="34">
        <v>3.4957492000000001E-11</v>
      </c>
      <c r="O50" s="34">
        <v>4.0251859999999998E-11</v>
      </c>
      <c r="P50" s="34">
        <v>4.4363208E-11</v>
      </c>
      <c r="Q50" s="34">
        <v>4.8937916E-11</v>
      </c>
      <c r="R50" s="34">
        <v>5.0672774999999997E-11</v>
      </c>
      <c r="S50" s="35">
        <v>3.9525799999999997E-11</v>
      </c>
      <c r="T50" s="35" t="s">
        <v>193</v>
      </c>
      <c r="U50" s="35" t="s">
        <v>193</v>
      </c>
      <c r="V50" s="35" t="s">
        <v>193</v>
      </c>
      <c r="W50" s="35">
        <v>1.2387909999999999E-10</v>
      </c>
      <c r="X50" s="35">
        <v>7.2832593999999994E-11</v>
      </c>
      <c r="Y50" s="35">
        <v>6.7546273999999997E-11</v>
      </c>
      <c r="Z50" s="35">
        <v>9.537781E-11</v>
      </c>
      <c r="AA50" s="35">
        <v>1.585965E-10</v>
      </c>
      <c r="AB50" s="35" t="s">
        <v>193</v>
      </c>
      <c r="AC50" s="36" t="s">
        <v>193</v>
      </c>
      <c r="AD50" s="29">
        <v>2.0951271E-2</v>
      </c>
      <c r="AE50" s="29">
        <v>6.1145219999999997E-10</v>
      </c>
      <c r="AF50" s="29">
        <v>1.313146E-10</v>
      </c>
      <c r="AG50" s="29">
        <v>1.11781584E-10</v>
      </c>
      <c r="AH50" s="29">
        <v>1.1863735999999999E-10</v>
      </c>
      <c r="AI50" s="29">
        <v>1.2425737000000001E-10</v>
      </c>
      <c r="AJ50" s="29">
        <v>1.1407371E-10</v>
      </c>
      <c r="AK50" s="3">
        <f t="shared" si="0"/>
        <v>7.4825977974037213E-4</v>
      </c>
      <c r="AL50" s="13">
        <v>-21.168500000000002</v>
      </c>
      <c r="AM50" s="15" t="s">
        <v>255</v>
      </c>
      <c r="AO50" s="2">
        <f>(SUM(S57:AB65)+SUM(P62:R65))/67</f>
        <v>4.7631806618810219E-4</v>
      </c>
      <c r="AP50" s="2">
        <f>((AK50-AK$13)*100)/AK$13</f>
        <v>-25.271975003915411</v>
      </c>
      <c r="AR50" s="15" t="s">
        <v>255</v>
      </c>
      <c r="AS50" s="2"/>
      <c r="AT50" s="1">
        <f>((AO50-AO$13)*100)/AO$13</f>
        <v>-34.745164844680687</v>
      </c>
    </row>
    <row r="51" spans="1:46" x14ac:dyDescent="0.25">
      <c r="A51" s="29">
        <v>1.4720093E-10</v>
      </c>
      <c r="B51" s="30">
        <v>6.4543765999999994E-11</v>
      </c>
      <c r="C51" s="29" t="s">
        <v>193</v>
      </c>
      <c r="D51" s="29" t="s">
        <v>193</v>
      </c>
      <c r="E51" s="34">
        <v>7.0083429999999997E-10</v>
      </c>
      <c r="F51" s="34">
        <v>7.2425642999999996E-10</v>
      </c>
      <c r="G51" s="34">
        <v>7.7538490000000005E-11</v>
      </c>
      <c r="H51" s="34">
        <v>4.2223760000000003E-11</v>
      </c>
      <c r="I51" s="34">
        <v>2.559734E-11</v>
      </c>
      <c r="J51" s="34">
        <v>2.7997863000000001E-11</v>
      </c>
      <c r="K51" s="34">
        <v>2.3755961999999999E-11</v>
      </c>
      <c r="L51" s="34">
        <v>2.4784551000000001E-11</v>
      </c>
      <c r="M51" s="34">
        <v>3.2887740000000003E-11</v>
      </c>
      <c r="N51" s="34">
        <v>3.8387134000000003E-11</v>
      </c>
      <c r="O51" s="34">
        <v>4.5834312E-11</v>
      </c>
      <c r="P51" s="34">
        <v>5.2192514E-11</v>
      </c>
      <c r="Q51" s="34">
        <v>5.6396530000000001E-11</v>
      </c>
      <c r="R51" s="34">
        <v>8.3140899999999999E-11</v>
      </c>
      <c r="S51" s="35">
        <v>4.6438742000000001E-11</v>
      </c>
      <c r="T51" s="35" t="s">
        <v>193</v>
      </c>
      <c r="U51" s="35" t="s">
        <v>193</v>
      </c>
      <c r="V51" s="35" t="s">
        <v>193</v>
      </c>
      <c r="W51" s="35">
        <v>1.4065564E-10</v>
      </c>
      <c r="X51" s="35">
        <v>1.01777115E-10</v>
      </c>
      <c r="Y51" s="35">
        <v>9.8480049999999995E-11</v>
      </c>
      <c r="Z51" s="35">
        <v>1.1983851E-10</v>
      </c>
      <c r="AA51" s="35">
        <v>2.9716754000000002E-10</v>
      </c>
      <c r="AB51" s="35" t="s">
        <v>193</v>
      </c>
      <c r="AC51" s="36" t="s">
        <v>193</v>
      </c>
      <c r="AD51" s="29" t="s">
        <v>193</v>
      </c>
      <c r="AE51" s="29">
        <v>1.3185646E-10</v>
      </c>
      <c r="AF51" s="29">
        <v>1.4491215000000001E-10</v>
      </c>
      <c r="AG51" s="29">
        <v>1.2928948000000001E-10</v>
      </c>
      <c r="AH51" s="29">
        <v>1.536885E-10</v>
      </c>
      <c r="AI51" s="29">
        <v>1.8440588000000001E-10</v>
      </c>
      <c r="AJ51" s="29">
        <v>1.8671052000000001E-10</v>
      </c>
      <c r="AK51" s="3">
        <f t="shared" si="0"/>
        <v>1.3938546817857141E-10</v>
      </c>
      <c r="AL51" s="13">
        <v>-17.791599999999999</v>
      </c>
      <c r="AM51" s="15" t="s">
        <v>256</v>
      </c>
      <c r="AO51" s="2">
        <f>SUM(S48:AB56)/54</f>
        <v>3.6520419839207317E-3</v>
      </c>
      <c r="AP51" s="1">
        <f>((AK51-AK$14)*100)/AK$14</f>
        <v>-30.49892130344081</v>
      </c>
      <c r="AR51" s="15" t="s">
        <v>256</v>
      </c>
      <c r="AS51" s="2"/>
      <c r="AT51" s="1">
        <f>((AO51-AO$14)*100)/AO$14</f>
        <v>-36.071962411511983</v>
      </c>
    </row>
    <row r="52" spans="1:46" x14ac:dyDescent="0.25">
      <c r="A52" s="29">
        <v>2.7212801E-10</v>
      </c>
      <c r="B52" s="30">
        <v>1.0877661000000001E-10</v>
      </c>
      <c r="C52" s="29" t="s">
        <v>193</v>
      </c>
      <c r="D52" s="29" t="s">
        <v>193</v>
      </c>
      <c r="E52" s="34">
        <v>3.9047659999999998E-10</v>
      </c>
      <c r="F52" s="34">
        <v>1.6000049999999999E-10</v>
      </c>
      <c r="G52" s="34">
        <v>6.3836894E-11</v>
      </c>
      <c r="H52" s="34">
        <v>3.0729682999999998E-11</v>
      </c>
      <c r="I52" s="34">
        <v>2.5257251000000001E-11</v>
      </c>
      <c r="J52" s="34">
        <v>1.9579042000000001E-11</v>
      </c>
      <c r="K52" s="34">
        <v>2.2486455E-11</v>
      </c>
      <c r="L52" s="34">
        <v>2.8189168E-11</v>
      </c>
      <c r="M52" s="34">
        <v>3.6585828000000002E-11</v>
      </c>
      <c r="N52" s="34">
        <v>4.5042880000000002E-11</v>
      </c>
      <c r="O52" s="34">
        <v>5.4965144E-11</v>
      </c>
      <c r="P52" s="34">
        <v>6.4607680000000002E-11</v>
      </c>
      <c r="Q52" s="34">
        <v>7.7001749999999995E-11</v>
      </c>
      <c r="R52" s="34">
        <v>1.5247197E-10</v>
      </c>
      <c r="S52" s="35" t="s">
        <v>193</v>
      </c>
      <c r="T52" s="35" t="s">
        <v>193</v>
      </c>
      <c r="U52" s="35" t="s">
        <v>193</v>
      </c>
      <c r="V52" s="35" t="s">
        <v>193</v>
      </c>
      <c r="W52" s="35">
        <v>2.1877121E-10</v>
      </c>
      <c r="X52" s="35">
        <v>1.2190035999999999E-10</v>
      </c>
      <c r="Y52" s="35">
        <v>1.4206122E-10</v>
      </c>
      <c r="Z52" s="35">
        <v>1.7896085000000001E-10</v>
      </c>
      <c r="AA52" s="35">
        <v>8.0216950000000006E-3</v>
      </c>
      <c r="AB52" s="35" t="s">
        <v>193</v>
      </c>
      <c r="AC52" s="36" t="s">
        <v>193</v>
      </c>
      <c r="AD52" s="29" t="s">
        <v>193</v>
      </c>
      <c r="AE52" s="29">
        <v>2.4572142000000002E-10</v>
      </c>
      <c r="AF52" s="29">
        <v>1.5996095999999999E-10</v>
      </c>
      <c r="AG52" s="29">
        <v>1.3497208000000001E-10</v>
      </c>
      <c r="AH52" s="29">
        <v>2.0474586E-10</v>
      </c>
      <c r="AI52" s="29">
        <v>3.9087241999999999E-10</v>
      </c>
      <c r="AJ52" s="29">
        <v>5.5570853E-10</v>
      </c>
      <c r="AK52" s="3">
        <f t="shared" si="0"/>
        <v>2.9709995947445827E-4</v>
      </c>
      <c r="AL52" s="13">
        <v>-14.477499999999999</v>
      </c>
      <c r="AM52" s="16" t="s">
        <v>257</v>
      </c>
      <c r="AO52" s="7">
        <f>(SUM(AC43:AJ65)+SUM(A43:D56))/173</f>
        <v>2.4368495149803094E-2</v>
      </c>
      <c r="AP52" s="2">
        <f>((AK52-AK$15)*100)/AK$15</f>
        <v>-63.71484542328956</v>
      </c>
      <c r="AR52" s="16" t="s">
        <v>257</v>
      </c>
      <c r="AS52" s="2"/>
      <c r="AT52" s="1">
        <f>((AO52-AO$15)*100)/AO$15</f>
        <v>-8.3703027110677883</v>
      </c>
    </row>
    <row r="53" spans="1:46" x14ac:dyDescent="0.25">
      <c r="A53" s="29">
        <v>2.0217035000000001E-2</v>
      </c>
      <c r="B53" s="30">
        <v>2.0892205E-10</v>
      </c>
      <c r="C53" s="29" t="s">
        <v>193</v>
      </c>
      <c r="D53" s="29" t="s">
        <v>193</v>
      </c>
      <c r="E53" s="34">
        <v>9.147303E-11</v>
      </c>
      <c r="F53" s="34">
        <v>1.2120709E-10</v>
      </c>
      <c r="G53" s="34">
        <v>5.958969E-11</v>
      </c>
      <c r="H53" s="34">
        <v>4.1853312000000002E-11</v>
      </c>
      <c r="I53" s="34">
        <v>2.4543123E-11</v>
      </c>
      <c r="J53" s="34">
        <v>1.9895641999999999E-11</v>
      </c>
      <c r="K53" s="34">
        <v>1.8565927000000001E-11</v>
      </c>
      <c r="L53" s="34">
        <v>2.1000325999999999E-11</v>
      </c>
      <c r="M53" s="34">
        <v>3.0330229999999997E-11</v>
      </c>
      <c r="N53" s="34">
        <v>5.0195555999999999E-11</v>
      </c>
      <c r="O53" s="34">
        <v>6.4993390000000005E-11</v>
      </c>
      <c r="P53" s="34">
        <v>8.490954E-11</v>
      </c>
      <c r="Q53" s="34">
        <v>1.1627927E-10</v>
      </c>
      <c r="R53" s="34">
        <v>9.4632120000000007E-10</v>
      </c>
      <c r="S53" s="35" t="s">
        <v>193</v>
      </c>
      <c r="T53" s="35" t="s">
        <v>193</v>
      </c>
      <c r="U53" s="35" t="s">
        <v>193</v>
      </c>
      <c r="V53" s="35" t="s">
        <v>193</v>
      </c>
      <c r="W53" s="35">
        <v>1.5633092000000001E-10</v>
      </c>
      <c r="X53" s="35">
        <v>1.3446928E-10</v>
      </c>
      <c r="Y53" s="35">
        <v>2.0358746999999999E-10</v>
      </c>
      <c r="Z53" s="35">
        <v>1.8549806E-10</v>
      </c>
      <c r="AA53" s="35">
        <v>9.7622300000000002E-3</v>
      </c>
      <c r="AB53" s="35" t="s">
        <v>193</v>
      </c>
      <c r="AC53" s="36" t="s">
        <v>193</v>
      </c>
      <c r="AD53" s="29" t="s">
        <v>193</v>
      </c>
      <c r="AE53" s="29">
        <v>1.1064438E-10</v>
      </c>
      <c r="AF53" s="29">
        <v>8.9377145000000005E-11</v>
      </c>
      <c r="AG53" s="29">
        <v>1.1249940600000001E-10</v>
      </c>
      <c r="AH53" s="29">
        <v>2.7328890000000001E-10</v>
      </c>
      <c r="AI53" s="29">
        <v>2.0586964999999998E-3</v>
      </c>
      <c r="AJ53" s="29">
        <v>1.2788255E-2</v>
      </c>
      <c r="AK53" s="3">
        <f t="shared" si="0"/>
        <v>1.6602303579916643E-3</v>
      </c>
      <c r="AL53" s="13">
        <v>-11.212300000000001</v>
      </c>
      <c r="AM53" t="s">
        <v>262</v>
      </c>
      <c r="AO53" s="2">
        <f>((SUM(A39:Z72)+SUM(AA39:AJ65))/895)</f>
        <v>2.0259703349983994E-2</v>
      </c>
      <c r="AP53" s="2">
        <f>((AK53-AK$16)*100)/AK$16</f>
        <v>-44.884700150929305</v>
      </c>
      <c r="AR53" t="s">
        <v>262</v>
      </c>
      <c r="AT53" s="1">
        <f>((AO53-AO$16)*100)/AO$16</f>
        <v>-7.9632130609547875</v>
      </c>
    </row>
    <row r="54" spans="1:46" x14ac:dyDescent="0.25">
      <c r="A54" s="29">
        <v>5.2675359999999997E-2</v>
      </c>
      <c r="B54" s="30">
        <v>1.8597236E-2</v>
      </c>
      <c r="C54" s="29">
        <v>5.3230289999999999E-11</v>
      </c>
      <c r="D54" s="29">
        <v>6.6795944000000003E-11</v>
      </c>
      <c r="E54" s="34">
        <v>8.9005780000000005E-11</v>
      </c>
      <c r="F54" s="34">
        <v>1.0184888999999999E-10</v>
      </c>
      <c r="G54" s="34">
        <v>7.0139256E-11</v>
      </c>
      <c r="H54" s="34">
        <v>5.7750537000000001E-11</v>
      </c>
      <c r="I54" s="34">
        <v>2.9014595999999999E-11</v>
      </c>
      <c r="J54" s="34">
        <v>2.8445128000000001E-11</v>
      </c>
      <c r="K54" s="34">
        <v>2.4466760000000001E-11</v>
      </c>
      <c r="L54" s="34">
        <v>2.7124776E-11</v>
      </c>
      <c r="M54" s="34">
        <v>3.9072690000000002E-11</v>
      </c>
      <c r="N54" s="34">
        <v>6.3883565E-11</v>
      </c>
      <c r="O54" s="34">
        <v>1.1068397599999999E-10</v>
      </c>
      <c r="P54" s="34">
        <v>1.9600094999999999E-10</v>
      </c>
      <c r="Q54" s="34">
        <v>2.3009723E-10</v>
      </c>
      <c r="R54" s="34">
        <v>1.1965992999999999E-2</v>
      </c>
      <c r="S54" s="35" t="s">
        <v>193</v>
      </c>
      <c r="T54" s="35" t="s">
        <v>193</v>
      </c>
      <c r="U54" s="35" t="s">
        <v>193</v>
      </c>
      <c r="V54" s="35" t="s">
        <v>193</v>
      </c>
      <c r="W54" s="35">
        <v>6.9752550000000003E-11</v>
      </c>
      <c r="X54" s="35">
        <v>1.0397873E-10</v>
      </c>
      <c r="Y54" s="35">
        <v>9.6781550000000008E-3</v>
      </c>
      <c r="Z54" s="35">
        <v>2.368317E-2</v>
      </c>
      <c r="AA54" s="35">
        <v>1.3645943000000001E-2</v>
      </c>
      <c r="AB54" s="35" t="s">
        <v>193</v>
      </c>
      <c r="AC54" s="36" t="s">
        <v>193</v>
      </c>
      <c r="AD54" s="29" t="s">
        <v>193</v>
      </c>
      <c r="AE54" s="29">
        <v>7.8424339999999997E-11</v>
      </c>
      <c r="AF54" s="29">
        <v>1.4052032999999999E-10</v>
      </c>
      <c r="AG54" s="29">
        <v>1.5903072999999999E-10</v>
      </c>
      <c r="AH54" s="29">
        <v>4.7045964000000001E-7</v>
      </c>
      <c r="AI54" s="29">
        <v>7.3307095999999997E-3</v>
      </c>
      <c r="AJ54" s="29">
        <v>2.804222E-2</v>
      </c>
      <c r="AK54" s="3">
        <f t="shared" si="0"/>
        <v>5.7110089241002426E-3</v>
      </c>
      <c r="AL54" s="13">
        <v>-7.9836</v>
      </c>
      <c r="AM54" t="s">
        <v>119</v>
      </c>
      <c r="AP54" s="2">
        <f>((AK54-AK$17)*100)/AK$17</f>
        <v>-30.835687281584867</v>
      </c>
      <c r="AR54" t="s">
        <v>119</v>
      </c>
      <c r="AT54" s="1" t="e">
        <f>((AO54-AO$17)*100)/AO$17</f>
        <v>#DIV/0!</v>
      </c>
    </row>
    <row r="55" spans="1:46" x14ac:dyDescent="0.25">
      <c r="A55" s="29">
        <v>3.6004743999999998E-2</v>
      </c>
      <c r="B55" s="30">
        <v>1.9476533999999999E-10</v>
      </c>
      <c r="C55" s="29">
        <v>5.288725E-11</v>
      </c>
      <c r="D55" s="29">
        <v>6.0425880000000005E-11</v>
      </c>
      <c r="E55" s="34">
        <v>5.7494129999999999E-11</v>
      </c>
      <c r="F55" s="34">
        <v>7.5353446000000002E-11</v>
      </c>
      <c r="G55" s="34">
        <v>8.0607034999999995E-11</v>
      </c>
      <c r="H55" s="34">
        <v>5.7005036000000003E-11</v>
      </c>
      <c r="I55" s="34">
        <v>4.8783369999999999E-11</v>
      </c>
      <c r="J55" s="34">
        <v>5.1425613999999998E-11</v>
      </c>
      <c r="K55" s="34">
        <v>5.5370810000000001E-11</v>
      </c>
      <c r="L55" s="34">
        <v>5.9403335999999996E-11</v>
      </c>
      <c r="M55" s="34">
        <v>7.9808424000000002E-11</v>
      </c>
      <c r="N55" s="34">
        <v>1.2589736E-10</v>
      </c>
      <c r="O55" s="34">
        <v>2.1050542999999999E-10</v>
      </c>
      <c r="P55" s="34">
        <v>4.0947626999999999E-3</v>
      </c>
      <c r="Q55" s="34">
        <v>1.7262394E-2</v>
      </c>
      <c r="R55" s="34">
        <v>2.4542774000000002E-4</v>
      </c>
      <c r="S55" s="35" t="s">
        <v>193</v>
      </c>
      <c r="T55" s="35" t="s">
        <v>193</v>
      </c>
      <c r="U55" s="35" t="s">
        <v>193</v>
      </c>
      <c r="V55" s="35" t="s">
        <v>193</v>
      </c>
      <c r="W55" s="35">
        <v>8.2667280000000004E-11</v>
      </c>
      <c r="X55" s="35">
        <v>1.6397639000000001E-10</v>
      </c>
      <c r="Y55" s="35">
        <v>1.0629975E-2</v>
      </c>
      <c r="Z55" s="35">
        <v>3.8263430000000001E-2</v>
      </c>
      <c r="AA55" s="35">
        <v>3.5337590000000002E-2</v>
      </c>
      <c r="AB55" s="35" t="s">
        <v>193</v>
      </c>
      <c r="AC55" s="36" t="s">
        <v>193</v>
      </c>
      <c r="AD55" s="29" t="s">
        <v>193</v>
      </c>
      <c r="AE55" s="29">
        <v>7.5156179999999994E-11</v>
      </c>
      <c r="AF55" s="29">
        <v>1.4646860000000001E-10</v>
      </c>
      <c r="AG55" s="29">
        <v>1.7512517999999999E-3</v>
      </c>
      <c r="AH55" s="29">
        <v>1.6838783E-2</v>
      </c>
      <c r="AI55" s="29">
        <v>2.3923666999999999E-2</v>
      </c>
      <c r="AJ55" s="29">
        <v>3.2697413000000002E-2</v>
      </c>
      <c r="AK55" s="3">
        <f t="shared" si="0"/>
        <v>7.4844634454483078E-3</v>
      </c>
      <c r="AL55" s="13">
        <v>-4.7801999999999998</v>
      </c>
      <c r="AM55" t="s">
        <v>120</v>
      </c>
      <c r="AP55" s="2">
        <f>((AK55-AK$18)*100)/AK$18</f>
        <v>-27.989970826744983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193</v>
      </c>
      <c r="B56" s="30" t="s">
        <v>193</v>
      </c>
      <c r="C56" s="29">
        <v>4.7281275999999997E-11</v>
      </c>
      <c r="D56" s="29">
        <v>1.085323E-10</v>
      </c>
      <c r="E56" s="34">
        <v>1.0782951E-4</v>
      </c>
      <c r="F56" s="34">
        <v>8.5381244000000001E-11</v>
      </c>
      <c r="G56" s="34">
        <v>6.3527750000000006E-11</v>
      </c>
      <c r="H56" s="34">
        <v>4.4540188000000001E-11</v>
      </c>
      <c r="I56" s="34">
        <v>4.1131174999999998E-11</v>
      </c>
      <c r="J56" s="34">
        <v>4.2065423999999998E-11</v>
      </c>
      <c r="K56" s="34">
        <v>4.4018472999999998E-11</v>
      </c>
      <c r="L56" s="34">
        <v>4.5895509999999997E-11</v>
      </c>
      <c r="M56" s="34">
        <v>5.392834E-11</v>
      </c>
      <c r="N56" s="34">
        <v>6.4765229999999999E-11</v>
      </c>
      <c r="O56" s="34">
        <v>8.3930834999999999E-11</v>
      </c>
      <c r="P56" s="34">
        <v>1.5176967000000001E-10</v>
      </c>
      <c r="Q56" s="34">
        <v>6.0248660000000002E-3</v>
      </c>
      <c r="R56" s="34">
        <v>1.2785803E-2</v>
      </c>
      <c r="S56" s="35" t="s">
        <v>193</v>
      </c>
      <c r="T56" s="35" t="s">
        <v>193</v>
      </c>
      <c r="U56" s="35" t="s">
        <v>193</v>
      </c>
      <c r="V56" s="35">
        <v>4.6228343999999999E-11</v>
      </c>
      <c r="W56" s="35">
        <v>4.9736174000000002E-11</v>
      </c>
      <c r="X56" s="35">
        <v>5.2882812999999998E-11</v>
      </c>
      <c r="Y56" s="35">
        <v>8.1630490000000005E-11</v>
      </c>
      <c r="Z56" s="35">
        <v>1.7067722E-10</v>
      </c>
      <c r="AA56" s="35">
        <v>2.5172867000000002E-2</v>
      </c>
      <c r="AB56" s="35" t="s">
        <v>193</v>
      </c>
      <c r="AC56" s="36" t="s">
        <v>193</v>
      </c>
      <c r="AD56" s="29" t="s">
        <v>193</v>
      </c>
      <c r="AE56" s="29">
        <v>1.00122646E-10</v>
      </c>
      <c r="AF56" s="29">
        <v>1.3108543E-10</v>
      </c>
      <c r="AG56" s="29">
        <v>3.5202786E-2</v>
      </c>
      <c r="AH56" s="29">
        <v>7.8644460000000006E-3</v>
      </c>
      <c r="AI56" s="29">
        <v>1.4279884E-2</v>
      </c>
      <c r="AJ56" s="29">
        <v>3.9059735999999998E-2</v>
      </c>
      <c r="AK56" s="19">
        <f>AVERAGE(A56:AJ56)</f>
        <v>5.017793536397518E-3</v>
      </c>
      <c r="AL56" s="13">
        <v>-1.5918000000000001</v>
      </c>
      <c r="AM56" t="s">
        <v>121</v>
      </c>
      <c r="AO56" s="2">
        <f>SUM(U71:W72)/6</f>
        <v>8.4204351000000011E-2</v>
      </c>
      <c r="AP56" s="2">
        <f>((AK56-AK$19)*100)/AK$19</f>
        <v>-22.622115360677149</v>
      </c>
      <c r="AR56" t="s">
        <v>124</v>
      </c>
      <c r="AT56" s="1">
        <f>((AO56-AO$19)*100)/AO$19</f>
        <v>8.5574564593588693</v>
      </c>
    </row>
    <row r="57" spans="1:46" x14ac:dyDescent="0.25">
      <c r="A57" t="s">
        <v>193</v>
      </c>
      <c r="B57" s="37" t="s">
        <v>193</v>
      </c>
      <c r="C57" s="34">
        <v>8.4523930000000003E-11</v>
      </c>
      <c r="D57" s="34">
        <v>1.2832727999999999E-10</v>
      </c>
      <c r="E57" s="34">
        <v>1.1404641E-10</v>
      </c>
      <c r="F57" s="34">
        <v>6.4312985000000006E-11</v>
      </c>
      <c r="G57" s="34">
        <v>5.1346910000000002E-11</v>
      </c>
      <c r="H57" s="34">
        <v>4.6866386000000003E-11</v>
      </c>
      <c r="I57" s="34">
        <v>5.1819006999999997E-11</v>
      </c>
      <c r="J57" s="34">
        <v>5.7480124999999999E-11</v>
      </c>
      <c r="K57" s="34">
        <v>5.5383427000000001E-11</v>
      </c>
      <c r="L57" s="34">
        <v>5.3564847E-11</v>
      </c>
      <c r="M57" s="34">
        <v>5.7359405000000002E-11</v>
      </c>
      <c r="N57" s="34">
        <v>6.6201904999999996E-11</v>
      </c>
      <c r="O57" s="34">
        <v>8.4172904999999995E-11</v>
      </c>
      <c r="P57" s="34">
        <v>1.5470486000000001E-10</v>
      </c>
      <c r="Q57" s="34">
        <v>4.374016E-10</v>
      </c>
      <c r="R57" s="34">
        <v>3.1927228E-10</v>
      </c>
      <c r="S57" s="35" t="s">
        <v>193</v>
      </c>
      <c r="T57" s="35" t="s">
        <v>193</v>
      </c>
      <c r="U57" s="35" t="s">
        <v>193</v>
      </c>
      <c r="V57" s="35">
        <v>1.13637856E-10</v>
      </c>
      <c r="W57" s="35">
        <v>5.6798493000000003E-11</v>
      </c>
      <c r="X57" s="35">
        <v>6.0551153999999994E-11</v>
      </c>
      <c r="Y57" s="35">
        <v>7.9248844000000003E-11</v>
      </c>
      <c r="Z57" s="35">
        <v>1.631877E-10</v>
      </c>
      <c r="AA57" s="35">
        <v>3.1659310000000003E-2</v>
      </c>
      <c r="AB57" s="35" t="s">
        <v>193</v>
      </c>
      <c r="AC57" s="36" t="s">
        <v>193</v>
      </c>
      <c r="AD57" s="29" t="s">
        <v>193</v>
      </c>
      <c r="AE57" s="29">
        <v>2.7092794E-2</v>
      </c>
      <c r="AF57" s="29">
        <v>1.6798042999999999E-3</v>
      </c>
      <c r="AG57" s="29">
        <v>1.9627894999999999E-10</v>
      </c>
      <c r="AH57" s="29">
        <v>9.3623734000000006E-11</v>
      </c>
      <c r="AI57" s="29">
        <v>8.5666560000000004E-11</v>
      </c>
      <c r="AJ57" s="29">
        <v>8.0423700000000001E-3</v>
      </c>
      <c r="AK57" s="3">
        <f t="shared" si="0"/>
        <v>2.4455100348491983E-3</v>
      </c>
      <c r="AL57" s="13">
        <v>1.5918000000000001</v>
      </c>
      <c r="AP57" s="2">
        <f>((AK57-AK$20)*100)/AK$20</f>
        <v>-23.235759237028624</v>
      </c>
    </row>
    <row r="58" spans="1:46" x14ac:dyDescent="0.25">
      <c r="A58" t="s">
        <v>193</v>
      </c>
      <c r="B58" s="37">
        <v>9.1910919999999997E-11</v>
      </c>
      <c r="C58" s="34">
        <v>5.3562467000000003E-11</v>
      </c>
      <c r="D58" s="34">
        <v>7.5121850000000003E-11</v>
      </c>
      <c r="E58" s="34">
        <v>4.8460367999999999E-11</v>
      </c>
      <c r="F58" s="34">
        <v>4.6925830000000003E-11</v>
      </c>
      <c r="G58" s="34">
        <v>5.5660179999999999E-11</v>
      </c>
      <c r="H58" s="34">
        <v>6.9115430000000001E-11</v>
      </c>
      <c r="I58" s="34">
        <v>1.09697654E-10</v>
      </c>
      <c r="J58" s="34">
        <v>1.7852078000000001E-10</v>
      </c>
      <c r="K58" s="34">
        <v>2.2785733E-10</v>
      </c>
      <c r="L58" s="34">
        <v>1.1254473E-9</v>
      </c>
      <c r="M58" s="34">
        <v>2.8188674E-10</v>
      </c>
      <c r="N58" s="34">
        <v>2.1839363999999999E-10</v>
      </c>
      <c r="O58" s="34">
        <v>1.731935E-10</v>
      </c>
      <c r="P58" s="34">
        <v>2.1255593E-10</v>
      </c>
      <c r="Q58" s="34">
        <v>2.3614904000000002E-10</v>
      </c>
      <c r="R58" s="34">
        <v>2.8627134000000001E-10</v>
      </c>
      <c r="S58" s="35" t="s">
        <v>193</v>
      </c>
      <c r="T58" s="35" t="s">
        <v>193</v>
      </c>
      <c r="U58" s="35">
        <v>6.1806289999999995E-11</v>
      </c>
      <c r="V58" s="35">
        <v>9.5069369999999999E-11</v>
      </c>
      <c r="W58" s="35">
        <v>1.6140325000000001E-10</v>
      </c>
      <c r="X58" s="35">
        <v>1.6715746999999999E-10</v>
      </c>
      <c r="Y58" s="35">
        <v>1.4204637E-10</v>
      </c>
      <c r="Z58" s="35">
        <v>9.9643266000000003E-11</v>
      </c>
      <c r="AA58" s="35">
        <v>2.8841013E-10</v>
      </c>
      <c r="AB58" s="35" t="s">
        <v>193</v>
      </c>
      <c r="AC58" s="36" t="s">
        <v>193</v>
      </c>
      <c r="AD58" s="29" t="s">
        <v>193</v>
      </c>
      <c r="AE58" s="29">
        <v>1.2589834E-9</v>
      </c>
      <c r="AF58" s="29">
        <v>1.8756368999999999E-10</v>
      </c>
      <c r="AG58" s="29">
        <v>8.3321370000000005E-11</v>
      </c>
      <c r="AH58" s="29">
        <v>8.6823650000000004E-11</v>
      </c>
      <c r="AI58" s="29">
        <v>9.1028185E-11</v>
      </c>
      <c r="AJ58" s="29">
        <v>3.1478733000000002E-2</v>
      </c>
      <c r="AK58" s="3">
        <f t="shared" si="0"/>
        <v>1.0492913071328915E-3</v>
      </c>
      <c r="AL58" s="13">
        <v>4.7801999999999998</v>
      </c>
      <c r="AP58" s="2">
        <f>((AK58-AK$21)*100)/AK$21</f>
        <v>-20.444574972468647</v>
      </c>
    </row>
    <row r="59" spans="1:46" x14ac:dyDescent="0.25">
      <c r="A59" t="s">
        <v>193</v>
      </c>
      <c r="B59" s="37">
        <v>5.5615352999999997E-11</v>
      </c>
      <c r="C59" s="34">
        <v>2.9210266E-11</v>
      </c>
      <c r="D59" s="34">
        <v>2.6906833000000001E-11</v>
      </c>
      <c r="E59" s="34">
        <v>2.1967863E-11</v>
      </c>
      <c r="F59" s="34">
        <v>2.9349228000000001E-11</v>
      </c>
      <c r="G59" s="34">
        <v>3.9387333999999998E-11</v>
      </c>
      <c r="H59" s="34">
        <v>5.1455343000000002E-11</v>
      </c>
      <c r="I59" s="34">
        <v>7.2872240000000003E-11</v>
      </c>
      <c r="J59" s="34">
        <v>9.7306184000000005E-11</v>
      </c>
      <c r="K59" s="34">
        <v>1.4593286E-10</v>
      </c>
      <c r="L59" s="34">
        <v>1.8679097000000001E-10</v>
      </c>
      <c r="M59" s="34">
        <v>2.4089701999999998E-10</v>
      </c>
      <c r="N59" s="34">
        <v>2.2987039000000001E-10</v>
      </c>
      <c r="O59" s="34">
        <v>2.6644723000000001E-10</v>
      </c>
      <c r="P59" s="34">
        <v>1.7335204E-3</v>
      </c>
      <c r="Q59" s="34">
        <v>4.8423107999999999E-2</v>
      </c>
      <c r="R59" s="34">
        <v>4.3239729999999997E-2</v>
      </c>
      <c r="S59" s="35" t="s">
        <v>193</v>
      </c>
      <c r="T59" s="35" t="s">
        <v>193</v>
      </c>
      <c r="U59" s="35">
        <v>7.4632399999999994E-11</v>
      </c>
      <c r="V59" s="35">
        <v>1.0243669E-10</v>
      </c>
      <c r="W59" s="35">
        <v>8.7668540000000003E-11</v>
      </c>
      <c r="X59" s="35">
        <v>1.02897094E-10</v>
      </c>
      <c r="Y59" s="35">
        <v>2.5399150999999998E-4</v>
      </c>
      <c r="Z59" s="35" t="s">
        <v>193</v>
      </c>
      <c r="AA59" s="35" t="s">
        <v>193</v>
      </c>
      <c r="AB59" s="35" t="s">
        <v>193</v>
      </c>
      <c r="AC59" s="36" t="s">
        <v>193</v>
      </c>
      <c r="AD59" s="29" t="s">
        <v>193</v>
      </c>
      <c r="AE59" s="29" t="s">
        <v>193</v>
      </c>
      <c r="AF59" s="29">
        <v>1.0368835999999999E-2</v>
      </c>
      <c r="AG59" s="29">
        <v>7.7168195000000002E-11</v>
      </c>
      <c r="AH59" s="29">
        <v>5.1867040000000003E-3</v>
      </c>
      <c r="AI59" s="29">
        <v>9.1741280000000001E-3</v>
      </c>
      <c r="AJ59" s="29">
        <v>1.7192761E-10</v>
      </c>
      <c r="AK59" s="3">
        <f t="shared" si="0"/>
        <v>4.3844451859533194E-3</v>
      </c>
      <c r="AL59" s="13">
        <v>7.9836</v>
      </c>
      <c r="AP59" s="2">
        <f>((AK59-AK$22)*100)/AK$22</f>
        <v>-29.10988219149543</v>
      </c>
    </row>
    <row r="60" spans="1:46" x14ac:dyDescent="0.25">
      <c r="A60" t="s">
        <v>193</v>
      </c>
      <c r="B60" s="37">
        <v>4.4979060000000003E-11</v>
      </c>
      <c r="C60" s="34">
        <v>2.1010533999999998E-11</v>
      </c>
      <c r="D60" s="34">
        <v>2.4603269999999998E-11</v>
      </c>
      <c r="E60" s="34">
        <v>1.7655913E-11</v>
      </c>
      <c r="F60" s="34">
        <v>2.1387294999999999E-11</v>
      </c>
      <c r="G60" s="34">
        <v>2.8596185999999999E-11</v>
      </c>
      <c r="H60" s="34">
        <v>2.9722728E-11</v>
      </c>
      <c r="I60" s="34">
        <v>3.4614702999999998E-11</v>
      </c>
      <c r="J60" s="34">
        <v>4.0555757E-11</v>
      </c>
      <c r="K60" s="34">
        <v>5.2464057000000002E-11</v>
      </c>
      <c r="L60" s="34">
        <v>5.4968251999999998E-11</v>
      </c>
      <c r="M60" s="34">
        <v>6.7512155999999999E-11</v>
      </c>
      <c r="N60" s="34">
        <v>8.9329490000000006E-11</v>
      </c>
      <c r="O60" s="34">
        <v>7.9556860000000004E-11</v>
      </c>
      <c r="P60" s="34">
        <v>1.0124705E-10</v>
      </c>
      <c r="Q60" s="34">
        <v>2.3116836999999999E-3</v>
      </c>
      <c r="R60" s="34">
        <v>1.1706940000000001E-2</v>
      </c>
      <c r="S60" s="35" t="s">
        <v>193</v>
      </c>
      <c r="T60" s="35">
        <v>1.7535327000000001E-10</v>
      </c>
      <c r="U60" s="35">
        <v>7.5812649999999999E-11</v>
      </c>
      <c r="V60" s="35">
        <v>5.7910957E-11</v>
      </c>
      <c r="W60" s="35">
        <v>6.335805E-11</v>
      </c>
      <c r="X60" s="35">
        <v>5.7199414999999999E-11</v>
      </c>
      <c r="Y60" s="35">
        <v>3.9726312999999999E-11</v>
      </c>
      <c r="Z60" s="35" t="s">
        <v>193</v>
      </c>
      <c r="AA60" s="35" t="s">
        <v>193</v>
      </c>
      <c r="AB60" s="35" t="s">
        <v>193</v>
      </c>
      <c r="AC60" s="36" t="s">
        <v>193</v>
      </c>
      <c r="AD60" s="29" t="s">
        <v>193</v>
      </c>
      <c r="AE60" s="29" t="s">
        <v>193</v>
      </c>
      <c r="AF60" s="29">
        <v>2.5547119E-2</v>
      </c>
      <c r="AG60" s="29">
        <v>1.5748782000000001E-9</v>
      </c>
      <c r="AH60" s="29">
        <v>6.1438469999999995E-10</v>
      </c>
      <c r="AI60" s="29">
        <v>1.01807155E-2</v>
      </c>
      <c r="AJ60" s="29">
        <v>5.7500389999999998E-10</v>
      </c>
      <c r="AK60" s="3">
        <f t="shared" si="0"/>
        <v>1.7766593622082418E-3</v>
      </c>
      <c r="AL60" s="13">
        <v>11.212300000000001</v>
      </c>
      <c r="AP60" s="2">
        <f>((AK60-AK$23)*100)/AK$23</f>
        <v>-31.681818157560304</v>
      </c>
    </row>
    <row r="61" spans="1:46" x14ac:dyDescent="0.25">
      <c r="A61" t="s">
        <v>193</v>
      </c>
      <c r="B61" s="37">
        <v>6.6396659999999996E-11</v>
      </c>
      <c r="C61" s="34">
        <v>2.5156213999999999E-11</v>
      </c>
      <c r="D61" s="34">
        <v>2.2013792000000002E-11</v>
      </c>
      <c r="E61" s="34">
        <v>1.6633940000000001E-11</v>
      </c>
      <c r="F61" s="34">
        <v>1.8988759999999999E-11</v>
      </c>
      <c r="G61" s="34">
        <v>2.6403648E-11</v>
      </c>
      <c r="H61" s="34">
        <v>3.3994230000000003E-11</v>
      </c>
      <c r="I61" s="34">
        <v>4.1279088000000002E-11</v>
      </c>
      <c r="J61" s="34">
        <v>4.7384890000000001E-11</v>
      </c>
      <c r="K61" s="34">
        <v>5.2088684000000001E-11</v>
      </c>
      <c r="L61" s="34">
        <v>5.4970060000000001E-11</v>
      </c>
      <c r="M61" s="34">
        <v>6.2231460000000004E-11</v>
      </c>
      <c r="N61" s="34">
        <v>6.0328040000000006E-11</v>
      </c>
      <c r="O61" s="34">
        <v>5.9932419999999995E-11</v>
      </c>
      <c r="P61" s="34">
        <v>1.5268041999999999E-10</v>
      </c>
      <c r="Q61" s="34">
        <v>1.9366074E-2</v>
      </c>
      <c r="R61" s="34" t="s">
        <v>193</v>
      </c>
      <c r="S61" s="35">
        <v>1.2189619999999999E-10</v>
      </c>
      <c r="T61" s="35">
        <v>6.4605600000000003E-11</v>
      </c>
      <c r="U61" s="35">
        <v>4.0214557000000003E-11</v>
      </c>
      <c r="V61" s="35">
        <v>4.4590442000000001E-11</v>
      </c>
      <c r="W61" s="35">
        <v>4.5850541999999998E-11</v>
      </c>
      <c r="X61" s="35">
        <v>4.4471044999999998E-11</v>
      </c>
      <c r="Y61" s="35">
        <v>3.6078435000000001E-11</v>
      </c>
      <c r="Z61" s="35" t="s">
        <v>193</v>
      </c>
      <c r="AA61" s="35" t="s">
        <v>193</v>
      </c>
      <c r="AB61" s="35" t="s">
        <v>193</v>
      </c>
      <c r="AC61" s="36" t="s">
        <v>193</v>
      </c>
      <c r="AD61" s="29" t="s">
        <v>193</v>
      </c>
      <c r="AE61" s="29" t="s">
        <v>193</v>
      </c>
      <c r="AF61" s="29">
        <v>2.4194187999999998E-2</v>
      </c>
      <c r="AG61" s="29">
        <v>1.8605224E-9</v>
      </c>
      <c r="AH61" s="29">
        <v>2.9092927000000001E-2</v>
      </c>
      <c r="AI61" s="29">
        <v>2.3738898000000001E-2</v>
      </c>
      <c r="AJ61" s="29">
        <v>2.1456070000000001E-2</v>
      </c>
      <c r="AK61" s="3">
        <f t="shared" si="0"/>
        <v>4.2088628570968404E-3</v>
      </c>
      <c r="AL61" s="13">
        <v>14.477499999999999</v>
      </c>
      <c r="AP61" s="2">
        <f>((AK61-AK$24)*100)/AK$24</f>
        <v>-18.311061261236631</v>
      </c>
    </row>
    <row r="62" spans="1:46" x14ac:dyDescent="0.25">
      <c r="A62" t="s">
        <v>193</v>
      </c>
      <c r="B62" s="37">
        <v>1.5844215000000001E-10</v>
      </c>
      <c r="C62" s="34">
        <v>6.6178510000000004E-11</v>
      </c>
      <c r="D62" s="34">
        <v>3.3153933999999999E-11</v>
      </c>
      <c r="E62" s="34">
        <v>2.2399680000000001E-11</v>
      </c>
      <c r="F62" s="34">
        <v>2.5654060000000001E-11</v>
      </c>
      <c r="G62" s="34">
        <v>3.0423427999999998E-11</v>
      </c>
      <c r="H62" s="34">
        <v>3.5507922999999999E-11</v>
      </c>
      <c r="I62" s="34">
        <v>4.0688837999999999E-11</v>
      </c>
      <c r="J62" s="34">
        <v>4.1205126000000003E-11</v>
      </c>
      <c r="K62" s="34">
        <v>4.2563012E-11</v>
      </c>
      <c r="L62" s="34">
        <v>4.6312054999999997E-11</v>
      </c>
      <c r="M62" s="34">
        <v>5.2850984000000003E-11</v>
      </c>
      <c r="N62" s="34">
        <v>5.6102035999999998E-11</v>
      </c>
      <c r="O62" s="34">
        <v>5.6361905000000001E-11</v>
      </c>
      <c r="P62" s="38">
        <v>1.249625E-10</v>
      </c>
      <c r="Q62" s="38" t="s">
        <v>193</v>
      </c>
      <c r="R62" s="38">
        <v>1.2194913999999999E-9</v>
      </c>
      <c r="S62" s="35">
        <v>6.6438270000000002E-11</v>
      </c>
      <c r="T62" s="35">
        <v>5.2598553999999997E-11</v>
      </c>
      <c r="U62" s="35">
        <v>4.0759119999999999E-11</v>
      </c>
      <c r="V62" s="35">
        <v>4.3652453E-11</v>
      </c>
      <c r="W62" s="35">
        <v>4.6993596999999999E-11</v>
      </c>
      <c r="X62" s="35">
        <v>4.2154397999999997E-11</v>
      </c>
      <c r="Y62" s="35">
        <v>4.8668370000000001E-11</v>
      </c>
      <c r="Z62" s="35" t="s">
        <v>193</v>
      </c>
      <c r="AA62" s="35" t="s">
        <v>193</v>
      </c>
      <c r="AB62" s="35" t="s">
        <v>193</v>
      </c>
      <c r="AC62" s="36" t="s">
        <v>193</v>
      </c>
      <c r="AD62" s="29" t="s">
        <v>193</v>
      </c>
      <c r="AE62" s="29" t="s">
        <v>193</v>
      </c>
      <c r="AF62" s="29">
        <v>2.5049029E-2</v>
      </c>
      <c r="AG62" s="29">
        <v>2.0584137000000002E-8</v>
      </c>
      <c r="AH62" s="29" t="s">
        <v>193</v>
      </c>
      <c r="AI62" s="29">
        <v>2.7111197E-2</v>
      </c>
      <c r="AJ62" s="29">
        <v>2.5367739E-2</v>
      </c>
      <c r="AK62" s="3">
        <f t="shared" si="0"/>
        <v>2.8714069621370111E-3</v>
      </c>
      <c r="AL62" s="13">
        <v>17.791599999999999</v>
      </c>
      <c r="AP62" s="2">
        <f>((AK62-AK$25)*100)/AK$25</f>
        <v>-13.995495154954995</v>
      </c>
    </row>
    <row r="63" spans="1:46" x14ac:dyDescent="0.25">
      <c r="A63" t="s">
        <v>193</v>
      </c>
      <c r="B63" s="37">
        <v>3.2019976000000001E-10</v>
      </c>
      <c r="C63" s="34">
        <v>1.2090938E-10</v>
      </c>
      <c r="D63" s="34">
        <v>4.5739034E-11</v>
      </c>
      <c r="E63" s="34">
        <v>2.8121479E-11</v>
      </c>
      <c r="F63" s="34">
        <v>2.6515442999999999E-11</v>
      </c>
      <c r="G63" s="34">
        <v>3.1118552000000002E-11</v>
      </c>
      <c r="H63" s="34">
        <v>3.5760995E-11</v>
      </c>
      <c r="I63" s="34">
        <v>3.9821330000000003E-11</v>
      </c>
      <c r="J63" s="34">
        <v>3.8309945000000002E-11</v>
      </c>
      <c r="K63" s="34">
        <v>3.833391E-11</v>
      </c>
      <c r="L63" s="34">
        <v>4.3573169999999999E-11</v>
      </c>
      <c r="M63" s="34">
        <v>4.5791241999999997E-11</v>
      </c>
      <c r="N63" s="34">
        <v>4.1722095E-11</v>
      </c>
      <c r="O63" s="34">
        <v>4.9026266000000001E-11</v>
      </c>
      <c r="P63" s="38" t="s">
        <v>193</v>
      </c>
      <c r="Q63" s="38">
        <v>4.2792335999999998E-10</v>
      </c>
      <c r="R63" s="38">
        <v>4.6505938000000002E-10</v>
      </c>
      <c r="S63" s="35">
        <v>1.8929293E-10</v>
      </c>
      <c r="T63" s="35">
        <v>6.3323800000000004E-11</v>
      </c>
      <c r="U63" s="35">
        <v>4.4938050000000001E-11</v>
      </c>
      <c r="V63" s="35">
        <v>4.6307472000000001E-11</v>
      </c>
      <c r="W63" s="35">
        <v>5.1752625999999999E-11</v>
      </c>
      <c r="X63" s="35">
        <v>5.1359837E-11</v>
      </c>
      <c r="Y63" s="35">
        <v>7.5882106000000001E-11</v>
      </c>
      <c r="Z63" s="35" t="s">
        <v>193</v>
      </c>
      <c r="AA63" s="35" t="s">
        <v>193</v>
      </c>
      <c r="AB63" s="35" t="s">
        <v>193</v>
      </c>
      <c r="AC63" s="36" t="s">
        <v>193</v>
      </c>
      <c r="AD63" s="29" t="s">
        <v>193</v>
      </c>
      <c r="AE63" s="29" t="s">
        <v>193</v>
      </c>
      <c r="AF63" s="29">
        <v>5.4793656000000003E-2</v>
      </c>
      <c r="AG63" s="29">
        <v>1.2713601999999999E-2</v>
      </c>
      <c r="AH63" s="29" t="s">
        <v>193</v>
      </c>
      <c r="AI63" s="29" t="s">
        <v>193</v>
      </c>
      <c r="AJ63" s="29" t="s">
        <v>193</v>
      </c>
      <c r="AK63" s="3">
        <f t="shared" si="0"/>
        <v>2.7002904128312867E-3</v>
      </c>
      <c r="AL63" s="13">
        <v>21.168500000000002</v>
      </c>
      <c r="AP63" s="2">
        <f>((AK63-AK$26)*100)/AK$26</f>
        <v>-12.00172510126181</v>
      </c>
    </row>
    <row r="64" spans="1:46" x14ac:dyDescent="0.25">
      <c r="A64" t="s">
        <v>193</v>
      </c>
      <c r="B64" s="37" t="s">
        <v>193</v>
      </c>
      <c r="C64" s="34">
        <v>1.9098325999999999E-10</v>
      </c>
      <c r="D64" s="34">
        <v>5.1642888000000002E-11</v>
      </c>
      <c r="E64" s="34">
        <v>2.9050658000000001E-11</v>
      </c>
      <c r="F64" s="34">
        <v>2.7052055E-11</v>
      </c>
      <c r="G64" s="34">
        <v>3.4990875000000001E-11</v>
      </c>
      <c r="H64" s="34">
        <v>3.9694883000000002E-11</v>
      </c>
      <c r="I64" s="34">
        <v>4.3797060000000002E-11</v>
      </c>
      <c r="J64" s="34">
        <v>4.4682306000000001E-11</v>
      </c>
      <c r="K64" s="34">
        <v>4.3504239999999997E-11</v>
      </c>
      <c r="L64" s="34">
        <v>4.7410714E-11</v>
      </c>
      <c r="M64" s="34">
        <v>4.4071829999999999E-11</v>
      </c>
      <c r="N64" s="34">
        <v>3.732721E-11</v>
      </c>
      <c r="O64" s="34">
        <v>5.0453009999999997E-11</v>
      </c>
      <c r="P64" s="38" t="s">
        <v>193</v>
      </c>
      <c r="Q64" s="38">
        <v>4.9052530000000001E-10</v>
      </c>
      <c r="R64" s="38">
        <v>3.3663333E-10</v>
      </c>
      <c r="S64" s="35">
        <v>2.1975258000000001E-10</v>
      </c>
      <c r="T64" s="35">
        <v>6.7135469999999996E-11</v>
      </c>
      <c r="U64" s="35">
        <v>4.9430925000000002E-11</v>
      </c>
      <c r="V64" s="35">
        <v>5.545459E-11</v>
      </c>
      <c r="W64" s="35">
        <v>6.5453360000000005E-11</v>
      </c>
      <c r="X64" s="35">
        <v>6.7327795999999996E-11</v>
      </c>
      <c r="Y64" s="35">
        <v>1.3851661E-10</v>
      </c>
      <c r="Z64" s="35" t="s">
        <v>193</v>
      </c>
      <c r="AA64" s="35" t="s">
        <v>193</v>
      </c>
      <c r="AB64" s="35" t="s">
        <v>193</v>
      </c>
      <c r="AC64" s="36" t="s">
        <v>193</v>
      </c>
      <c r="AD64" s="29" t="s">
        <v>193</v>
      </c>
      <c r="AE64" s="29" t="s">
        <v>193</v>
      </c>
      <c r="AF64" s="29">
        <v>2.4050386000000002E-3</v>
      </c>
      <c r="AG64" s="29">
        <v>3.2840405000000003E-2</v>
      </c>
      <c r="AH64" s="29" t="s">
        <v>193</v>
      </c>
      <c r="AI64" s="29" t="s">
        <v>193</v>
      </c>
      <c r="AJ64" s="29" t="s">
        <v>193</v>
      </c>
      <c r="AK64" s="3">
        <f t="shared" si="0"/>
        <v>1.4685602406204563E-3</v>
      </c>
      <c r="AL64" s="13">
        <v>24.624300000000002</v>
      </c>
      <c r="AP64" s="2">
        <f>((AK64-AK$27)*100)/AK$27</f>
        <v>-18.571250828633076</v>
      </c>
    </row>
    <row r="65" spans="1:46" x14ac:dyDescent="0.25">
      <c r="A65" t="s">
        <v>193</v>
      </c>
      <c r="B65" s="37" t="s">
        <v>193</v>
      </c>
      <c r="C65" s="34">
        <v>1.2052524E-2</v>
      </c>
      <c r="D65" s="34">
        <v>7.342183E-11</v>
      </c>
      <c r="E65" s="34">
        <v>2.5994041999999999E-11</v>
      </c>
      <c r="F65" s="34">
        <v>1.427463E-11</v>
      </c>
      <c r="G65" s="34">
        <v>1.5251666000000001E-11</v>
      </c>
      <c r="H65" s="34">
        <v>2.3292653999999998E-11</v>
      </c>
      <c r="I65" s="34">
        <v>3.1422726000000003E-11</v>
      </c>
      <c r="J65" s="34">
        <v>3.6345089999999999E-11</v>
      </c>
      <c r="K65" s="34">
        <v>4.4921679999999999E-11</v>
      </c>
      <c r="L65" s="34">
        <v>5.0397360000000003E-11</v>
      </c>
      <c r="M65" s="34">
        <v>4.9160613E-11</v>
      </c>
      <c r="N65" s="34">
        <v>4.99128E-11</v>
      </c>
      <c r="O65" s="34">
        <v>7.9285659999999994E-11</v>
      </c>
      <c r="P65" s="38" t="s">
        <v>193</v>
      </c>
      <c r="Q65" s="38">
        <v>8.3914199999999998E-10</v>
      </c>
      <c r="R65" s="38">
        <v>2.364098E-10</v>
      </c>
      <c r="S65" s="35">
        <v>1.4622098000000001E-10</v>
      </c>
      <c r="T65" s="35">
        <v>5.0152041999999999E-11</v>
      </c>
      <c r="U65" s="35">
        <v>4.5410908000000002E-11</v>
      </c>
      <c r="V65" s="35">
        <v>5.5429409999999998E-11</v>
      </c>
      <c r="W65" s="35">
        <v>7.7086559999999994E-11</v>
      </c>
      <c r="X65" s="35">
        <v>8.4517754000000005E-11</v>
      </c>
      <c r="Y65" s="35">
        <v>7.4782839999999997E-11</v>
      </c>
      <c r="Z65" s="35" t="s">
        <v>193</v>
      </c>
      <c r="AA65" s="35" t="s">
        <v>193</v>
      </c>
      <c r="AB65" s="35" t="s">
        <v>193</v>
      </c>
      <c r="AC65" s="36" t="s">
        <v>193</v>
      </c>
      <c r="AD65" s="29" t="s">
        <v>193</v>
      </c>
      <c r="AE65" s="29" t="s">
        <v>193</v>
      </c>
      <c r="AF65" s="29" t="s">
        <v>193</v>
      </c>
      <c r="AG65" s="29" t="s">
        <v>193</v>
      </c>
      <c r="AH65" s="29" t="s">
        <v>193</v>
      </c>
      <c r="AI65" s="29" t="s">
        <v>193</v>
      </c>
      <c r="AJ65" s="29" t="s">
        <v>193</v>
      </c>
      <c r="AK65" s="3">
        <f t="shared" si="0"/>
        <v>5.4784209558332011E-4</v>
      </c>
      <c r="AL65" s="13">
        <v>28.178599999999999</v>
      </c>
      <c r="AP65" s="2">
        <f>((AK65-AK$28)*100)/AK$28</f>
        <v>-27.997070478691064</v>
      </c>
    </row>
    <row r="66" spans="1:46" x14ac:dyDescent="0.25">
      <c r="A66" s="32" t="s">
        <v>193</v>
      </c>
      <c r="B66" s="39" t="s">
        <v>193</v>
      </c>
      <c r="C66" s="32">
        <v>1.2421571E-10</v>
      </c>
      <c r="D66" s="32">
        <v>4.2521807999999998E-10</v>
      </c>
      <c r="E66" s="32">
        <v>4.9435006000000001E-10</v>
      </c>
      <c r="F66" s="32">
        <v>4.6114909999999998E-10</v>
      </c>
      <c r="G66" s="32">
        <v>3.6669067999999998E-10</v>
      </c>
      <c r="H66" s="32">
        <v>2.6122212999999998E-10</v>
      </c>
      <c r="I66" s="32">
        <v>1.2190035E-10</v>
      </c>
      <c r="J66" s="32">
        <v>7.5289820000000005E-11</v>
      </c>
      <c r="K66" s="32">
        <v>4.9998356000000003E-11</v>
      </c>
      <c r="L66" s="32">
        <v>3.8025385000000002E-11</v>
      </c>
      <c r="M66" s="32">
        <v>4.7979339999999999E-11</v>
      </c>
      <c r="N66" s="32">
        <v>9.1335019999999999E-11</v>
      </c>
      <c r="O66" s="32">
        <v>1.37812E-10</v>
      </c>
      <c r="P66" s="32" t="s">
        <v>193</v>
      </c>
      <c r="Q66" s="32" t="s">
        <v>193</v>
      </c>
      <c r="R66" s="32" t="s">
        <v>193</v>
      </c>
      <c r="S66" s="33">
        <v>1.4932729E-2</v>
      </c>
      <c r="T66" s="33">
        <v>8.9479370000000001E-10</v>
      </c>
      <c r="U66" s="33">
        <v>5.0854929999999995E-10</v>
      </c>
      <c r="V66" s="33">
        <v>1.2152125E-10</v>
      </c>
      <c r="W66" s="33">
        <v>4.2650054000000002E-11</v>
      </c>
      <c r="X66" s="33">
        <v>1.1565873E-10</v>
      </c>
      <c r="Y66" s="33">
        <v>8.9377449999999994E-11</v>
      </c>
      <c r="Z66" s="33" t="s">
        <v>193</v>
      </c>
      <c r="AA66" s="40" t="s">
        <v>193</v>
      </c>
      <c r="AB66" s="40">
        <v>1.4725950999999999E-11</v>
      </c>
      <c r="AC66" s="40">
        <v>3.1060039999999998E-11</v>
      </c>
      <c r="AD66" s="40" t="s">
        <v>193</v>
      </c>
      <c r="AE66" s="40" t="s">
        <v>193</v>
      </c>
      <c r="AF66" s="40" t="s">
        <v>193</v>
      </c>
      <c r="AG66" s="40" t="s">
        <v>193</v>
      </c>
      <c r="AH66" s="40" t="s">
        <v>193</v>
      </c>
      <c r="AI66" s="40" t="s">
        <v>193</v>
      </c>
      <c r="AJ66" s="40" t="s">
        <v>193</v>
      </c>
      <c r="AK66" s="3">
        <f t="shared" si="0"/>
        <v>6.7876061425102302E-4</v>
      </c>
      <c r="AL66" s="1">
        <v>31.855</v>
      </c>
      <c r="AP66" s="2">
        <f>((AK66-AK$29)*100)/AK$29</f>
        <v>-20.404801968197432</v>
      </c>
    </row>
    <row r="67" spans="1:46" x14ac:dyDescent="0.25">
      <c r="A67" s="31" t="s">
        <v>193</v>
      </c>
      <c r="B67" s="41" t="s">
        <v>193</v>
      </c>
      <c r="C67" s="31" t="s">
        <v>193</v>
      </c>
      <c r="D67" s="31">
        <v>3.6689470000000002E-2</v>
      </c>
      <c r="E67" s="31">
        <v>2.9726556000000001E-2</v>
      </c>
      <c r="F67" s="31">
        <v>2.5573643E-2</v>
      </c>
      <c r="G67" s="31">
        <v>2.3281517000000002E-2</v>
      </c>
      <c r="H67" s="31">
        <v>2.1192994E-2</v>
      </c>
      <c r="I67" s="31">
        <v>1.735358E-2</v>
      </c>
      <c r="J67" s="31">
        <v>1.0355108E-2</v>
      </c>
      <c r="K67" s="31">
        <v>1.269079E-9</v>
      </c>
      <c r="L67" s="31">
        <v>3.9678052999999998E-10</v>
      </c>
      <c r="M67" s="31">
        <v>1.4826304000000001E-10</v>
      </c>
      <c r="N67" s="31">
        <v>1.5030577E-10</v>
      </c>
      <c r="O67" s="31" t="s">
        <v>193</v>
      </c>
      <c r="P67" s="31" t="s">
        <v>193</v>
      </c>
      <c r="Q67" s="31" t="s">
        <v>193</v>
      </c>
      <c r="R67" s="31" t="s">
        <v>193</v>
      </c>
      <c r="S67" s="33">
        <v>7.2871909999999998E-2</v>
      </c>
      <c r="T67" s="33">
        <v>5.9864941999999997E-2</v>
      </c>
      <c r="U67" s="33">
        <v>4.5728732000000001E-2</v>
      </c>
      <c r="V67" s="33">
        <v>2.9343976000000001E-2</v>
      </c>
      <c r="W67" s="33">
        <v>7.510559E-3</v>
      </c>
      <c r="X67" s="33">
        <v>2.7576155000000002E-10</v>
      </c>
      <c r="Y67" s="33">
        <v>3.0190860000000001E-10</v>
      </c>
      <c r="Z67" s="33">
        <v>9.9773069999999997E-11</v>
      </c>
      <c r="AA67" s="40">
        <v>5.7619583000000002E-11</v>
      </c>
      <c r="AB67" s="40">
        <v>3.8504997999999999E-11</v>
      </c>
      <c r="AC67" s="40">
        <v>3.7771583999999999E-11</v>
      </c>
      <c r="AD67" s="40">
        <v>2.0096357000000001E-11</v>
      </c>
      <c r="AE67" s="40" t="s">
        <v>193</v>
      </c>
      <c r="AF67" s="40" t="s">
        <v>193</v>
      </c>
      <c r="AG67" s="40" t="s">
        <v>193</v>
      </c>
      <c r="AH67" s="40" t="s">
        <v>193</v>
      </c>
      <c r="AI67" s="40" t="s">
        <v>193</v>
      </c>
      <c r="AJ67" s="40" t="s">
        <v>193</v>
      </c>
      <c r="AK67" s="3">
        <f t="shared" si="0"/>
        <v>1.6499695208515824E-2</v>
      </c>
      <c r="AL67" s="1">
        <v>35.685299999999998</v>
      </c>
      <c r="AP67" s="2">
        <f>((AK67-AK$30)*100)/AK$30</f>
        <v>-19.066292056850855</v>
      </c>
    </row>
    <row r="68" spans="1:46" x14ac:dyDescent="0.25">
      <c r="A68" s="31" t="s">
        <v>193</v>
      </c>
      <c r="B68" s="41" t="s">
        <v>193</v>
      </c>
      <c r="C68" s="31" t="s">
        <v>193</v>
      </c>
      <c r="D68" s="31">
        <v>8.3696060000000003E-2</v>
      </c>
      <c r="E68" s="31">
        <v>6.2653479999999998E-2</v>
      </c>
      <c r="F68" s="31">
        <v>5.6523825999999999E-2</v>
      </c>
      <c r="G68" s="31">
        <v>5.5308335E-2</v>
      </c>
      <c r="H68" s="31">
        <v>5.1532122999999999E-2</v>
      </c>
      <c r="I68" s="31">
        <v>4.8166173999999999E-2</v>
      </c>
      <c r="J68" s="31">
        <v>4.0503163000000002E-2</v>
      </c>
      <c r="K68" s="31">
        <v>2.9936035999999999E-2</v>
      </c>
      <c r="L68" s="31">
        <v>1.5054236E-2</v>
      </c>
      <c r="M68" s="31">
        <v>6.8781975000000003E-10</v>
      </c>
      <c r="N68" s="31">
        <v>2.0603037000000001E-10</v>
      </c>
      <c r="O68" s="31" t="s">
        <v>193</v>
      </c>
      <c r="P68" s="31" t="s">
        <v>193</v>
      </c>
      <c r="Q68" s="31" t="s">
        <v>193</v>
      </c>
      <c r="R68" s="31" t="s">
        <v>193</v>
      </c>
      <c r="S68" s="33">
        <v>9.0622930000000004E-2</v>
      </c>
      <c r="T68" s="33">
        <v>8.3868670000000006E-2</v>
      </c>
      <c r="U68" s="33">
        <v>8.1055009999999997E-2</v>
      </c>
      <c r="V68" s="33">
        <v>6.6044405E-2</v>
      </c>
      <c r="W68" s="33">
        <v>5.5296472999999999E-2</v>
      </c>
      <c r="X68" s="33">
        <v>3.2139752000000001E-2</v>
      </c>
      <c r="Y68" s="33">
        <v>8.4377660000000001E-10</v>
      </c>
      <c r="Z68" s="33" t="s">
        <v>193</v>
      </c>
      <c r="AA68" s="40">
        <v>6.5870430000000004E-11</v>
      </c>
      <c r="AB68" s="40">
        <v>4.9513892999999997E-11</v>
      </c>
      <c r="AC68" s="40" t="s">
        <v>193</v>
      </c>
      <c r="AD68" s="40" t="s">
        <v>193</v>
      </c>
      <c r="AE68" s="40" t="s">
        <v>193</v>
      </c>
      <c r="AF68" s="40" t="s">
        <v>193</v>
      </c>
      <c r="AG68" s="40" t="s">
        <v>193</v>
      </c>
      <c r="AH68" s="40" t="s">
        <v>193</v>
      </c>
      <c r="AI68" s="40" t="s">
        <v>193</v>
      </c>
      <c r="AJ68" s="40" t="s">
        <v>193</v>
      </c>
      <c r="AK68" s="3">
        <f t="shared" ref="AK68:AK111" si="5">AVERAGE(A68:AJ68)</f>
        <v>4.262003374265054E-2</v>
      </c>
      <c r="AL68" s="1">
        <v>39.709000000000003</v>
      </c>
      <c r="AP68" s="2">
        <f>((AK68-AK$31)*100)/AK$31</f>
        <v>-14.232298203258088</v>
      </c>
    </row>
    <row r="69" spans="1:46" x14ac:dyDescent="0.25">
      <c r="A69" s="31" t="s">
        <v>193</v>
      </c>
      <c r="B69" s="41" t="s">
        <v>193</v>
      </c>
      <c r="C69" s="31" t="s">
        <v>193</v>
      </c>
      <c r="D69" s="31">
        <v>8.9302350000000003E-2</v>
      </c>
      <c r="E69" s="31">
        <v>6.4651150000000004E-2</v>
      </c>
      <c r="F69" s="31">
        <v>6.6831959999999996E-2</v>
      </c>
      <c r="G69" s="31">
        <v>6.5364729999999996E-2</v>
      </c>
      <c r="H69" s="31">
        <v>6.5019610000000005E-2</v>
      </c>
      <c r="I69" s="31">
        <v>6.1235980000000002E-2</v>
      </c>
      <c r="J69" s="31">
        <v>5.9183199999999998E-2</v>
      </c>
      <c r="K69" s="31">
        <v>5.1144580000000002E-2</v>
      </c>
      <c r="L69" s="31">
        <v>3.4148890000000001E-2</v>
      </c>
      <c r="M69" s="31">
        <v>2.7373115999999999E-3</v>
      </c>
      <c r="N69" s="31">
        <v>3.9973963000000001E-10</v>
      </c>
      <c r="O69" s="31" t="s">
        <v>193</v>
      </c>
      <c r="P69" s="31" t="s">
        <v>193</v>
      </c>
      <c r="Q69" s="31" t="s">
        <v>193</v>
      </c>
      <c r="R69" s="31" t="s">
        <v>193</v>
      </c>
      <c r="S69" s="33" t="s">
        <v>193</v>
      </c>
      <c r="T69" s="33">
        <v>0.11041585</v>
      </c>
      <c r="U69" s="33">
        <v>9.4983830000000005E-2</v>
      </c>
      <c r="V69" s="33">
        <v>9.9678920000000004E-2</v>
      </c>
      <c r="W69" s="33">
        <v>9.1075539999999996E-2</v>
      </c>
      <c r="X69" s="33">
        <v>7.7509170000000002E-2</v>
      </c>
      <c r="Y69" s="33">
        <v>3.7071555999999999E-2</v>
      </c>
      <c r="Z69" s="33">
        <v>4.0188063999999999E-3</v>
      </c>
      <c r="AA69" s="40" t="s">
        <v>193</v>
      </c>
      <c r="AB69" s="40" t="s">
        <v>193</v>
      </c>
      <c r="AC69" s="40" t="s">
        <v>193</v>
      </c>
      <c r="AD69" s="40" t="s">
        <v>193</v>
      </c>
      <c r="AE69" s="40" t="s">
        <v>193</v>
      </c>
      <c r="AF69" s="40" t="s">
        <v>193</v>
      </c>
      <c r="AG69" s="40" t="s">
        <v>193</v>
      </c>
      <c r="AH69" s="40" t="s">
        <v>193</v>
      </c>
      <c r="AI69" s="40" t="s">
        <v>193</v>
      </c>
      <c r="AJ69" s="40" t="s">
        <v>193</v>
      </c>
      <c r="AK69" s="3">
        <f t="shared" si="5"/>
        <v>5.9687413022207737E-2</v>
      </c>
      <c r="AL69" s="1">
        <v>43.982999999999997</v>
      </c>
      <c r="AP69" s="2">
        <f>((AK69-AK$32)*100)/AK$32</f>
        <v>-15.789170397127371</v>
      </c>
    </row>
    <row r="70" spans="1:46" x14ac:dyDescent="0.25">
      <c r="A70" s="31" t="s">
        <v>193</v>
      </c>
      <c r="B70" s="41" t="s">
        <v>193</v>
      </c>
      <c r="C70" s="31" t="s">
        <v>193</v>
      </c>
      <c r="D70" s="31" t="s">
        <v>193</v>
      </c>
      <c r="E70" s="31">
        <v>6.3695000000000002E-2</v>
      </c>
      <c r="F70" s="31">
        <v>6.9478764999999998E-2</v>
      </c>
      <c r="G70" s="31">
        <v>7.2022155000000004E-2</v>
      </c>
      <c r="H70" s="31">
        <v>6.6224699999999997E-2</v>
      </c>
      <c r="I70" s="31">
        <v>6.7918229999999996E-2</v>
      </c>
      <c r="J70" s="31">
        <v>6.9847359999999997E-2</v>
      </c>
      <c r="K70" s="31">
        <v>6.5287769999999995E-2</v>
      </c>
      <c r="L70" s="31">
        <v>4.4032082E-2</v>
      </c>
      <c r="M70" s="31">
        <v>1.2780898000000001E-2</v>
      </c>
      <c r="N70" s="31">
        <v>8.5753469999999998E-10</v>
      </c>
      <c r="O70" s="31" t="s">
        <v>193</v>
      </c>
      <c r="P70" s="31" t="s">
        <v>193</v>
      </c>
      <c r="Q70" s="31" t="s">
        <v>193</v>
      </c>
      <c r="R70" s="31" t="s">
        <v>193</v>
      </c>
      <c r="S70" s="33" t="s">
        <v>193</v>
      </c>
      <c r="T70" s="33" t="s">
        <v>193</v>
      </c>
      <c r="U70" s="33">
        <v>0.113720715</v>
      </c>
      <c r="V70" s="33">
        <v>0.11233358</v>
      </c>
      <c r="W70" s="33">
        <v>0.10798284</v>
      </c>
      <c r="X70" s="33">
        <v>0.10179932</v>
      </c>
      <c r="Y70" s="33">
        <v>6.8760100000000005E-2</v>
      </c>
      <c r="Z70" s="33">
        <v>2.833948E-2</v>
      </c>
      <c r="AA70" s="40" t="s">
        <v>193</v>
      </c>
      <c r="AB70" s="40" t="s">
        <v>193</v>
      </c>
      <c r="AC70" s="40" t="s">
        <v>193</v>
      </c>
      <c r="AD70" s="40" t="s">
        <v>193</v>
      </c>
      <c r="AE70" s="40" t="s">
        <v>193</v>
      </c>
      <c r="AF70" s="40" t="s">
        <v>193</v>
      </c>
      <c r="AG70" s="40" t="s">
        <v>193</v>
      </c>
      <c r="AH70" s="40" t="s">
        <v>193</v>
      </c>
      <c r="AI70" s="40" t="s">
        <v>193</v>
      </c>
      <c r="AJ70" s="40" t="s">
        <v>193</v>
      </c>
      <c r="AK70" s="3">
        <f t="shared" si="5"/>
        <v>6.651393724109593E-2</v>
      </c>
      <c r="AL70" s="1">
        <v>48.590400000000002</v>
      </c>
      <c r="AP70" s="2">
        <f>((AK70-AK$33)*100)/AK$33</f>
        <v>-13.620488596960817</v>
      </c>
    </row>
    <row r="71" spans="1:46" x14ac:dyDescent="0.25">
      <c r="A71" s="27" t="s">
        <v>193</v>
      </c>
      <c r="B71" s="28" t="s">
        <v>193</v>
      </c>
      <c r="C71" s="27" t="s">
        <v>193</v>
      </c>
      <c r="D71" s="27" t="s">
        <v>193</v>
      </c>
      <c r="E71" s="27">
        <v>1.8228995000000001E-2</v>
      </c>
      <c r="F71" s="27">
        <v>5.6599956E-2</v>
      </c>
      <c r="G71" s="27">
        <v>4.5630696999999998E-2</v>
      </c>
      <c r="H71" s="27">
        <v>2.8963382999999999E-2</v>
      </c>
      <c r="I71" s="27">
        <v>5.0537039999999998E-2</v>
      </c>
      <c r="J71" s="27">
        <v>8.5071770000000005E-2</v>
      </c>
      <c r="K71" s="27">
        <v>5.8503340000000001E-2</v>
      </c>
      <c r="L71" s="27">
        <v>4.1576660000000001E-2</v>
      </c>
      <c r="M71" s="27">
        <v>9.153651E-10</v>
      </c>
      <c r="N71" s="27" t="s">
        <v>193</v>
      </c>
      <c r="O71" s="27" t="s">
        <v>193</v>
      </c>
      <c r="P71" s="27" t="s">
        <v>193</v>
      </c>
      <c r="Q71" s="27" t="s">
        <v>193</v>
      </c>
      <c r="R71" s="27" t="s">
        <v>193</v>
      </c>
      <c r="S71" s="27" t="s">
        <v>193</v>
      </c>
      <c r="T71" s="27" t="s">
        <v>193</v>
      </c>
      <c r="U71" s="27">
        <v>0.10734918</v>
      </c>
      <c r="V71" s="27">
        <v>0.11099438</v>
      </c>
      <c r="W71" s="27">
        <v>0.103250064</v>
      </c>
      <c r="X71" s="27">
        <v>9.1690240000000006E-2</v>
      </c>
      <c r="Y71" s="27">
        <v>7.2724220000000006E-2</v>
      </c>
      <c r="Z71" s="27" t="s">
        <v>193</v>
      </c>
      <c r="AA71" s="27" t="s">
        <v>193</v>
      </c>
      <c r="AB71" s="27" t="s">
        <v>193</v>
      </c>
      <c r="AC71" s="27" t="s">
        <v>193</v>
      </c>
      <c r="AD71" s="27" t="s">
        <v>193</v>
      </c>
      <c r="AE71" s="27" t="s">
        <v>193</v>
      </c>
      <c r="AF71" s="27" t="s">
        <v>193</v>
      </c>
      <c r="AG71" s="27" t="s">
        <v>193</v>
      </c>
      <c r="AH71" s="27" t="s">
        <v>193</v>
      </c>
      <c r="AI71" s="27" t="s">
        <v>193</v>
      </c>
      <c r="AJ71" s="27" t="s">
        <v>193</v>
      </c>
      <c r="AK71" s="3">
        <f t="shared" si="5"/>
        <v>6.2222851851097508E-2</v>
      </c>
      <c r="AL71" s="21">
        <v>53.663899999999998</v>
      </c>
      <c r="AP71" s="2">
        <f>((AK71-AK$34)*100)/AK$34</f>
        <v>-9.0480094115292218</v>
      </c>
    </row>
    <row r="72" spans="1:46" x14ac:dyDescent="0.25">
      <c r="A72" s="27" t="s">
        <v>193</v>
      </c>
      <c r="B72" s="28" t="s">
        <v>193</v>
      </c>
      <c r="C72" s="27" t="s">
        <v>193</v>
      </c>
      <c r="D72" s="27" t="s">
        <v>193</v>
      </c>
      <c r="E72" s="27" t="s">
        <v>193</v>
      </c>
      <c r="F72" s="27" t="s">
        <v>193</v>
      </c>
      <c r="G72" s="27">
        <v>1.5975473E-2</v>
      </c>
      <c r="H72" s="27">
        <v>1.9530723E-2</v>
      </c>
      <c r="I72" s="27">
        <v>2.051801E-2</v>
      </c>
      <c r="J72" s="27">
        <v>5.5525063999999999E-2</v>
      </c>
      <c r="K72" s="27">
        <v>1.1996487E-8</v>
      </c>
      <c r="L72" s="27">
        <v>1.4698355E-9</v>
      </c>
      <c r="M72" s="27" t="s">
        <v>193</v>
      </c>
      <c r="N72" s="27" t="s">
        <v>193</v>
      </c>
      <c r="O72" s="27" t="s">
        <v>193</v>
      </c>
      <c r="P72" s="27" t="s">
        <v>193</v>
      </c>
      <c r="Q72" s="27" t="s">
        <v>193</v>
      </c>
      <c r="R72" s="27" t="s">
        <v>193</v>
      </c>
      <c r="S72" s="27" t="s">
        <v>193</v>
      </c>
      <c r="T72" s="27" t="s">
        <v>193</v>
      </c>
      <c r="U72" s="27">
        <v>6.8435594000000002E-2</v>
      </c>
      <c r="V72" s="27">
        <v>8.1735849999999999E-2</v>
      </c>
      <c r="W72" s="27">
        <v>3.3461037999999999E-2</v>
      </c>
      <c r="X72" s="27">
        <v>5.2744903000000003E-2</v>
      </c>
      <c r="Y72" s="27">
        <v>2.2095053999999999E-2</v>
      </c>
      <c r="Z72" s="27">
        <v>9.1513800000000006E-3</v>
      </c>
      <c r="AA72" s="27" t="s">
        <v>193</v>
      </c>
      <c r="AB72" s="27" t="s">
        <v>193</v>
      </c>
      <c r="AC72" s="27" t="s">
        <v>193</v>
      </c>
      <c r="AD72" s="27" t="s">
        <v>193</v>
      </c>
      <c r="AE72" s="27" t="s">
        <v>193</v>
      </c>
      <c r="AF72" s="27" t="s">
        <v>193</v>
      </c>
      <c r="AG72" s="27" t="s">
        <v>193</v>
      </c>
      <c r="AH72" s="27" t="s">
        <v>193</v>
      </c>
      <c r="AI72" s="27" t="s">
        <v>193</v>
      </c>
      <c r="AJ72" s="27" t="s">
        <v>193</v>
      </c>
      <c r="AK72" s="3">
        <f>AVERAGE(A72:AJ72)</f>
        <v>3.159775853886021E-2</v>
      </c>
      <c r="AL72" s="9">
        <v>59.441600000000001</v>
      </c>
      <c r="AP72" s="2">
        <f>((AK72-AK$35)*100)/AK$35</f>
        <v>0.85023312704080634</v>
      </c>
    </row>
    <row r="73" spans="1:46" x14ac:dyDescent="0.25">
      <c r="A73" s="25" t="s">
        <v>193</v>
      </c>
      <c r="B73" s="26" t="s">
        <v>193</v>
      </c>
      <c r="C73" s="25" t="s">
        <v>193</v>
      </c>
      <c r="D73" s="25" t="s">
        <v>193</v>
      </c>
      <c r="E73" s="25" t="s">
        <v>193</v>
      </c>
      <c r="F73" s="25" t="s">
        <v>193</v>
      </c>
      <c r="G73" s="25" t="s">
        <v>193</v>
      </c>
      <c r="H73" s="25" t="s">
        <v>193</v>
      </c>
      <c r="I73" s="25" t="s">
        <v>193</v>
      </c>
      <c r="J73" s="25">
        <v>7.0621890000000003E-10</v>
      </c>
      <c r="K73" s="25" t="s">
        <v>193</v>
      </c>
      <c r="L73" s="25" t="s">
        <v>193</v>
      </c>
      <c r="M73" s="25" t="s">
        <v>193</v>
      </c>
      <c r="N73" s="25" t="s">
        <v>193</v>
      </c>
      <c r="O73" s="25" t="s">
        <v>193</v>
      </c>
      <c r="P73" s="25" t="s">
        <v>193</v>
      </c>
      <c r="Q73" s="25" t="s">
        <v>193</v>
      </c>
      <c r="R73" s="25" t="s">
        <v>193</v>
      </c>
      <c r="S73" s="25" t="s">
        <v>193</v>
      </c>
      <c r="T73" s="25">
        <v>2.5267548000000001E-9</v>
      </c>
      <c r="U73" s="25">
        <v>4.3451569999999998E-9</v>
      </c>
      <c r="V73" s="25" t="s">
        <v>193</v>
      </c>
      <c r="W73" s="25" t="s">
        <v>193</v>
      </c>
      <c r="X73" s="25">
        <v>1.8794383E-10</v>
      </c>
      <c r="Y73" s="25">
        <v>8.5141132999999999E-10</v>
      </c>
      <c r="Z73" s="25">
        <v>1.0174945E-9</v>
      </c>
      <c r="AA73" s="25">
        <v>9.5241629999999996E-10</v>
      </c>
      <c r="AB73" s="25">
        <v>9.6790459999999995E-10</v>
      </c>
      <c r="AC73" s="25" t="s">
        <v>193</v>
      </c>
      <c r="AD73" s="25" t="s">
        <v>193</v>
      </c>
      <c r="AE73" s="25" t="s">
        <v>193</v>
      </c>
      <c r="AF73" s="25" t="s">
        <v>193</v>
      </c>
      <c r="AG73" s="25" t="s">
        <v>193</v>
      </c>
      <c r="AH73" s="25" t="s">
        <v>193</v>
      </c>
      <c r="AI73" s="25" t="s">
        <v>193</v>
      </c>
      <c r="AJ73" s="25" t="s">
        <v>193</v>
      </c>
      <c r="AK73" s="3">
        <f t="shared" si="5"/>
        <v>1.4444126575000001E-9</v>
      </c>
      <c r="AL73" s="4">
        <v>66.4435</v>
      </c>
      <c r="AP73" s="22">
        <f>((AK73-AK$36)*100)/AK$36</f>
        <v>-41.859050091862194</v>
      </c>
    </row>
    <row r="74" spans="1:46" x14ac:dyDescent="0.25">
      <c r="A74" s="25">
        <v>3.9575620000000002E-10</v>
      </c>
      <c r="B74" s="26">
        <v>3.3705449999999998E-10</v>
      </c>
      <c r="C74" s="25">
        <v>3.6514571999999999E-10</v>
      </c>
      <c r="D74" s="25">
        <v>3.6781250000000002E-10</v>
      </c>
      <c r="E74" s="25">
        <v>3.5035963000000002E-10</v>
      </c>
      <c r="F74" s="25">
        <v>3.4727135E-10</v>
      </c>
      <c r="G74" s="25">
        <v>3.4477781999999998E-10</v>
      </c>
      <c r="H74" s="25">
        <v>3.4223973999999998E-10</v>
      </c>
      <c r="I74" s="25">
        <v>3.3941444E-10</v>
      </c>
      <c r="J74" s="25">
        <v>3.3998850000000002E-10</v>
      </c>
      <c r="K74" s="25">
        <v>3.2603245000000002E-10</v>
      </c>
      <c r="L74" s="25">
        <v>3.1780771999999999E-10</v>
      </c>
      <c r="M74" s="25">
        <v>3.1442820000000001E-10</v>
      </c>
      <c r="N74" s="25">
        <v>3.0754224000000001E-10</v>
      </c>
      <c r="O74" s="25">
        <v>3.3654800000000003E-10</v>
      </c>
      <c r="P74" s="25">
        <v>3.7382925000000001E-10</v>
      </c>
      <c r="Q74" s="25">
        <v>3.9898087999999999E-10</v>
      </c>
      <c r="R74" s="25">
        <v>4.1247726999999999E-10</v>
      </c>
      <c r="S74" s="25">
        <v>4.8679954999999997E-10</v>
      </c>
      <c r="T74" s="25">
        <v>6.7825272999999997E-10</v>
      </c>
      <c r="U74" s="25" t="s">
        <v>193</v>
      </c>
      <c r="V74" s="25" t="s">
        <v>193</v>
      </c>
      <c r="W74" s="25" t="s">
        <v>193</v>
      </c>
      <c r="X74" s="25" t="s">
        <v>193</v>
      </c>
      <c r="Y74" s="25">
        <v>3.4949023999999998E-10</v>
      </c>
      <c r="Z74" s="25">
        <v>5.6914196000000001E-10</v>
      </c>
      <c r="AA74" s="25">
        <v>5.3588156000000004E-10</v>
      </c>
      <c r="AB74" s="25">
        <v>7.3561609999999999E-10</v>
      </c>
      <c r="AC74" s="25">
        <v>5.9701182999999997E-10</v>
      </c>
      <c r="AD74" s="25">
        <v>4.2255202000000001E-10</v>
      </c>
      <c r="AE74" s="25">
        <v>5.2219394999999995E-10</v>
      </c>
      <c r="AF74" s="25">
        <v>4.2620060000000002E-10</v>
      </c>
      <c r="AG74" s="25">
        <v>3.6884734000000001E-10</v>
      </c>
      <c r="AH74" s="25">
        <v>4.2263593000000002E-10</v>
      </c>
      <c r="AI74" s="25">
        <v>4.3251508000000003E-10</v>
      </c>
      <c r="AJ74" s="25">
        <v>3.9015140000000002E-10</v>
      </c>
      <c r="AK74" s="3">
        <f t="shared" si="5"/>
        <v>4.1421114687500001E-10</v>
      </c>
      <c r="AL74" s="4">
        <v>76.463800000000006</v>
      </c>
      <c r="AP74" s="22">
        <f>((AK74-AK$37)*100)/AK$37</f>
        <v>-26.942806918349181</v>
      </c>
    </row>
    <row r="75" spans="1:46" x14ac:dyDescent="0.25">
      <c r="A75" t="s">
        <v>73</v>
      </c>
      <c r="AK75" s="17">
        <f>SUM(A39:AJ72)/867</f>
        <v>2.0913995961419657E-2</v>
      </c>
      <c r="AL75" s="4"/>
      <c r="AP75" s="23">
        <f>((AK75-AK$38)*100)/AK$38</f>
        <v>4.5631314409269548</v>
      </c>
      <c r="AQ75" s="24" t="s">
        <v>125</v>
      </c>
    </row>
    <row r="76" spans="1:46" x14ac:dyDescent="0.25">
      <c r="A76" s="25" t="s">
        <v>193</v>
      </c>
      <c r="B76" s="26" t="s">
        <v>193</v>
      </c>
      <c r="C76" s="25" t="s">
        <v>193</v>
      </c>
      <c r="D76" s="25" t="s">
        <v>193</v>
      </c>
      <c r="E76" s="25" t="s">
        <v>193</v>
      </c>
      <c r="F76" s="25" t="s">
        <v>193</v>
      </c>
      <c r="G76" s="25" t="s">
        <v>193</v>
      </c>
      <c r="H76" s="25" t="s">
        <v>193</v>
      </c>
      <c r="I76" s="25" t="s">
        <v>193</v>
      </c>
      <c r="J76" s="25" t="s">
        <v>193</v>
      </c>
      <c r="K76" s="25" t="s">
        <v>193</v>
      </c>
      <c r="L76" s="25" t="s">
        <v>193</v>
      </c>
      <c r="M76" s="25" t="s">
        <v>193</v>
      </c>
      <c r="N76" s="25" t="s">
        <v>193</v>
      </c>
      <c r="O76" s="25" t="s">
        <v>193</v>
      </c>
      <c r="P76" s="25" t="s">
        <v>193</v>
      </c>
      <c r="Q76" s="25" t="s">
        <v>193</v>
      </c>
      <c r="R76" s="25" t="s">
        <v>193</v>
      </c>
      <c r="S76" s="25" t="s">
        <v>193</v>
      </c>
      <c r="T76" s="25" t="s">
        <v>193</v>
      </c>
      <c r="U76" s="25" t="s">
        <v>193</v>
      </c>
      <c r="V76" s="25" t="s">
        <v>193</v>
      </c>
      <c r="W76" s="25" t="s">
        <v>193</v>
      </c>
      <c r="X76" s="25" t="s">
        <v>193</v>
      </c>
      <c r="Y76" s="25" t="s">
        <v>193</v>
      </c>
      <c r="Z76" s="25" t="s">
        <v>193</v>
      </c>
      <c r="AA76" s="25" t="s">
        <v>193</v>
      </c>
      <c r="AB76" s="25" t="s">
        <v>193</v>
      </c>
      <c r="AC76" s="25" t="s">
        <v>193</v>
      </c>
      <c r="AD76" s="25" t="s">
        <v>193</v>
      </c>
      <c r="AE76" s="25" t="s">
        <v>193</v>
      </c>
      <c r="AF76" s="25" t="s">
        <v>193</v>
      </c>
      <c r="AG76" s="25" t="s">
        <v>193</v>
      </c>
      <c r="AH76" s="25" t="s">
        <v>193</v>
      </c>
      <c r="AI76" s="25" t="s">
        <v>193</v>
      </c>
      <c r="AJ76" s="25" t="s">
        <v>193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193</v>
      </c>
      <c r="B77" s="26">
        <v>1.4559927000000001E-9</v>
      </c>
      <c r="C77" s="25">
        <v>1.7520423E-9</v>
      </c>
      <c r="D77" s="25">
        <v>1.7776286E-9</v>
      </c>
      <c r="E77" s="25">
        <v>1.5326198E-9</v>
      </c>
      <c r="F77" s="25">
        <v>1.3495550000000001E-9</v>
      </c>
      <c r="G77" s="25">
        <v>1.3932304000000001E-9</v>
      </c>
      <c r="H77" s="25">
        <v>1.2270099000000001E-9</v>
      </c>
      <c r="I77" s="25">
        <v>1.3978202999999999E-9</v>
      </c>
      <c r="J77" s="25">
        <v>1.5449048E-9</v>
      </c>
      <c r="K77" s="25">
        <v>8.9580740000000003E-9</v>
      </c>
      <c r="L77" s="25">
        <v>1.3407592E-9</v>
      </c>
      <c r="M77" s="25">
        <v>1.2370459999999999E-9</v>
      </c>
      <c r="N77" s="25">
        <v>1.245743E-9</v>
      </c>
      <c r="O77" s="25">
        <v>8.0357680000000005E-9</v>
      </c>
      <c r="P77" s="25">
        <v>1.1799922E-8</v>
      </c>
      <c r="Q77" s="25">
        <v>1.0732923E-9</v>
      </c>
      <c r="R77" s="25">
        <v>9.2317959999999999E-10</v>
      </c>
      <c r="S77" s="25">
        <v>8.2962310000000003E-10</v>
      </c>
      <c r="T77" s="25">
        <v>1.3164907999999999E-9</v>
      </c>
      <c r="U77" s="25">
        <v>1.4047469E-9</v>
      </c>
      <c r="V77" s="25">
        <v>1.0740466E-9</v>
      </c>
      <c r="W77" s="25">
        <v>9.4616090000000005E-10</v>
      </c>
      <c r="X77" s="25">
        <v>1.1652509E-9</v>
      </c>
      <c r="Y77" s="25">
        <v>8.4507169999999998E-10</v>
      </c>
      <c r="Z77" s="25">
        <v>1.075341E-9</v>
      </c>
      <c r="AA77" s="25">
        <v>1.2222787E-9</v>
      </c>
      <c r="AB77" s="25">
        <v>1.7575860000000001E-9</v>
      </c>
      <c r="AC77" s="25">
        <v>1.6104307E-9</v>
      </c>
      <c r="AD77" s="25">
        <v>1.9036476999999998E-9</v>
      </c>
      <c r="AE77" s="25">
        <v>1.8883092999999998E-9</v>
      </c>
      <c r="AF77" s="25">
        <v>2.2510955E-9</v>
      </c>
      <c r="AG77" s="25">
        <v>1.6008309E-9</v>
      </c>
      <c r="AH77" s="25">
        <v>1.8253136000000001E-9</v>
      </c>
      <c r="AI77" s="25">
        <v>4.0370169999999996E-9</v>
      </c>
      <c r="AJ77" s="25" t="s">
        <v>193</v>
      </c>
      <c r="AK77" s="3">
        <f t="shared" si="5"/>
        <v>2.1999361529411765E-9</v>
      </c>
      <c r="AM77" s="6" t="s">
        <v>94</v>
      </c>
      <c r="AO77" s="2">
        <f>SUM(A110:AJ111)/40</f>
        <v>4.6741693325000007E-10</v>
      </c>
      <c r="AP77" s="2">
        <f>((AK77-AK$3)*100)/AK$3</f>
        <v>26.214249092361005</v>
      </c>
      <c r="AR77" s="6" t="s">
        <v>94</v>
      </c>
      <c r="AS77" s="2"/>
      <c r="AT77" s="2">
        <f>((AO77-AO$3)*100)/AO$3</f>
        <v>-50.821022336363988</v>
      </c>
    </row>
    <row r="78" spans="1:46" x14ac:dyDescent="0.25">
      <c r="A78" s="27">
        <v>5.2421139999999998E-2</v>
      </c>
      <c r="B78" s="28">
        <v>5.0660169999999997E-2</v>
      </c>
      <c r="C78" s="27">
        <v>4.9098759999999998E-2</v>
      </c>
      <c r="D78" s="27">
        <v>5.1389188000000002E-2</v>
      </c>
      <c r="E78" s="27">
        <v>4.6624449999999998E-2</v>
      </c>
      <c r="F78" s="27">
        <v>3.4435889999999997E-2</v>
      </c>
      <c r="G78" s="27">
        <v>2.7003406000000001E-2</v>
      </c>
      <c r="H78" s="27">
        <v>2.2265429999999999E-2</v>
      </c>
      <c r="I78" s="27">
        <v>3.3285330000000002E-2</v>
      </c>
      <c r="J78" s="27">
        <v>3.5814819999999997E-2</v>
      </c>
      <c r="K78" s="27">
        <v>3.7033495E-2</v>
      </c>
      <c r="L78" s="27">
        <v>3.4558671999999999E-2</v>
      </c>
      <c r="M78" s="27">
        <v>3.1573520000000001E-2</v>
      </c>
      <c r="N78" s="27">
        <v>3.0336028000000001E-2</v>
      </c>
      <c r="O78" s="27">
        <v>3.2866430000000002E-2</v>
      </c>
      <c r="P78" s="27">
        <v>3.0617185000000002E-2</v>
      </c>
      <c r="Q78" s="27">
        <v>2.9452152999999998E-2</v>
      </c>
      <c r="R78" s="27">
        <v>8.557271E-3</v>
      </c>
      <c r="S78" s="27">
        <v>1.1082045000000001E-6</v>
      </c>
      <c r="T78" s="27">
        <v>2.9869059999999999E-2</v>
      </c>
      <c r="U78" s="27">
        <v>2.3316878999999999E-2</v>
      </c>
      <c r="V78" s="27">
        <v>1.6180783000000001E-6</v>
      </c>
      <c r="W78" s="27">
        <v>4.5793274999999997E-8</v>
      </c>
      <c r="X78" s="27">
        <v>4.4271732999999999E-8</v>
      </c>
      <c r="Y78" s="27">
        <v>7.0713460000000001E-3</v>
      </c>
      <c r="Z78" s="27">
        <v>2.9299882999999999E-2</v>
      </c>
      <c r="AA78" s="27">
        <v>7.0880435000000006E-2</v>
      </c>
      <c r="AB78" s="27">
        <v>5.7730258E-2</v>
      </c>
      <c r="AC78" s="27">
        <v>3.7682E-2</v>
      </c>
      <c r="AD78" s="27">
        <v>3.2275570000000003E-2</v>
      </c>
      <c r="AE78" s="27">
        <v>4.8836320000000003E-2</v>
      </c>
      <c r="AF78" s="27">
        <v>4.1252192E-2</v>
      </c>
      <c r="AG78" s="27">
        <v>3.5902040000000003E-2</v>
      </c>
      <c r="AH78" s="27">
        <v>4.0339543999999998E-2</v>
      </c>
      <c r="AI78" s="27">
        <v>3.8413912000000001E-2</v>
      </c>
      <c r="AJ78" s="27">
        <v>4.0305084999999997E-2</v>
      </c>
      <c r="AK78" s="3">
        <f t="shared" si="5"/>
        <v>3.253251884299467E-2</v>
      </c>
      <c r="AM78" s="6" t="s">
        <v>116</v>
      </c>
      <c r="AO78" s="2">
        <f>SUM(A76:AJ77)/34</f>
        <v>2.1999361529411765E-9</v>
      </c>
      <c r="AP78" s="2">
        <f>((AK78-AK$4)*100)/AK$4</f>
        <v>72.933390873899285</v>
      </c>
      <c r="AR78" s="6" t="s">
        <v>116</v>
      </c>
      <c r="AS78" s="2"/>
      <c r="AT78" s="1">
        <f>((AO78-AO$4)*100)/AO$4</f>
        <v>26.214249092361005</v>
      </c>
    </row>
    <row r="79" spans="1:46" x14ac:dyDescent="0.25">
      <c r="A79" s="27">
        <v>9.3331860000000003E-2</v>
      </c>
      <c r="B79" s="28">
        <v>9.1124010000000005E-2</v>
      </c>
      <c r="C79" s="27">
        <v>8.7699050000000001E-2</v>
      </c>
      <c r="D79" s="27">
        <v>8.7932869999999996E-2</v>
      </c>
      <c r="E79" s="27">
        <v>8.6154599999999998E-2</v>
      </c>
      <c r="F79" s="27">
        <v>8.1036479999999994E-2</v>
      </c>
      <c r="G79" s="27">
        <v>8.2645475999999995E-2</v>
      </c>
      <c r="H79" s="27">
        <v>8.3777599999999994E-2</v>
      </c>
      <c r="I79" s="27">
        <v>9.0717140000000002E-2</v>
      </c>
      <c r="J79" s="27">
        <v>9.4907425000000004E-2</v>
      </c>
      <c r="K79" s="27">
        <v>9.5882670000000003E-2</v>
      </c>
      <c r="L79" s="27">
        <v>9.30039E-2</v>
      </c>
      <c r="M79" s="27">
        <v>9.0499070000000001E-2</v>
      </c>
      <c r="N79" s="27">
        <v>8.9184780000000005E-2</v>
      </c>
      <c r="O79" s="27">
        <v>8.666256E-2</v>
      </c>
      <c r="P79" s="27">
        <v>8.4160700000000005E-2</v>
      </c>
      <c r="Q79" s="27">
        <v>8.283488E-2</v>
      </c>
      <c r="R79" s="27">
        <v>7.8886999999999999E-2</v>
      </c>
      <c r="S79" s="27">
        <v>6.4074420000000007E-2</v>
      </c>
      <c r="T79" s="27">
        <v>7.1195809999999998E-2</v>
      </c>
      <c r="U79" s="27">
        <v>8.5999610000000004E-2</v>
      </c>
      <c r="V79" s="27">
        <v>9.3179880000000007E-2</v>
      </c>
      <c r="W79" s="27">
        <v>9.5058485999999998E-2</v>
      </c>
      <c r="X79" s="27">
        <v>9.5046870000000006E-2</v>
      </c>
      <c r="Y79" s="27">
        <v>9.4384460000000003E-2</v>
      </c>
      <c r="Z79" s="27">
        <v>9.5489375000000001E-2</v>
      </c>
      <c r="AA79" s="27">
        <v>9.5088560000000003E-2</v>
      </c>
      <c r="AB79" s="27">
        <v>9.229938E-2</v>
      </c>
      <c r="AC79" s="27">
        <v>9.2413515000000002E-2</v>
      </c>
      <c r="AD79" s="27">
        <v>9.4437629999999995E-2</v>
      </c>
      <c r="AE79" s="27">
        <v>9.6814565000000005E-2</v>
      </c>
      <c r="AF79" s="27">
        <v>9.538336E-2</v>
      </c>
      <c r="AG79" s="27">
        <v>9.4470559999999995E-2</v>
      </c>
      <c r="AH79" s="27">
        <v>9.6816550000000001E-2</v>
      </c>
      <c r="AI79" s="27">
        <v>9.4775730000000002E-2</v>
      </c>
      <c r="AJ79" s="27">
        <v>9.3973810000000005E-2</v>
      </c>
      <c r="AK79" s="3">
        <f t="shared" si="5"/>
        <v>8.9481795611111109E-2</v>
      </c>
      <c r="AM79" s="10" t="s">
        <v>205</v>
      </c>
      <c r="AO79" s="2">
        <f>SUM(A108:AJ109)/26</f>
        <v>4.4135641044634785E-2</v>
      </c>
      <c r="AP79" s="2">
        <f>((AK79-AK$5)*100)/AK$5</f>
        <v>1.2411224323016024</v>
      </c>
      <c r="AR79" s="10" t="s">
        <v>205</v>
      </c>
      <c r="AS79" s="2"/>
      <c r="AT79" s="1">
        <f>((AO79-AO$5)*100)/AO$5</f>
        <v>-13.962797751952268</v>
      </c>
    </row>
    <row r="80" spans="1:46" x14ac:dyDescent="0.25">
      <c r="A80" s="29">
        <v>8.947745E-2</v>
      </c>
      <c r="B80" s="30">
        <v>8.7586254000000002E-2</v>
      </c>
      <c r="C80" s="29">
        <v>8.6074230000000002E-2</v>
      </c>
      <c r="D80" s="29">
        <v>8.7168609999999994E-2</v>
      </c>
      <c r="E80" s="31">
        <v>8.6388469999999995E-2</v>
      </c>
      <c r="F80" s="31">
        <v>8.0706365000000002E-2</v>
      </c>
      <c r="G80" s="31">
        <v>8.0220219999999995E-2</v>
      </c>
      <c r="H80" s="31">
        <v>8.1368974999999996E-2</v>
      </c>
      <c r="I80" s="31">
        <v>8.7764285999999997E-2</v>
      </c>
      <c r="J80" s="31">
        <v>9.01092E-2</v>
      </c>
      <c r="K80" s="31">
        <v>8.7546170000000006E-2</v>
      </c>
      <c r="L80" s="31">
        <v>8.5321259999999996E-2</v>
      </c>
      <c r="M80" s="31">
        <v>8.3408659999999996E-2</v>
      </c>
      <c r="N80" s="31">
        <v>8.2927630000000002E-2</v>
      </c>
      <c r="O80" s="31">
        <v>8.2902946000000005E-2</v>
      </c>
      <c r="P80" s="31">
        <v>8.1019729999999998E-2</v>
      </c>
      <c r="Q80" s="32">
        <v>7.8618065000000001E-2</v>
      </c>
      <c r="R80" s="32">
        <v>7.6387263999999996E-2</v>
      </c>
      <c r="S80" s="33">
        <v>6.2790760000000001E-2</v>
      </c>
      <c r="T80" s="33" t="s">
        <v>193</v>
      </c>
      <c r="U80" s="33">
        <v>9.9289409999999995E-2</v>
      </c>
      <c r="V80" s="33">
        <v>0.10050198</v>
      </c>
      <c r="W80" s="33">
        <v>0.10140328</v>
      </c>
      <c r="X80" s="33">
        <v>9.9439479999999997E-2</v>
      </c>
      <c r="Y80" s="33">
        <v>9.8344920000000002E-2</v>
      </c>
      <c r="Z80" s="33">
        <v>9.7051360000000003E-2</v>
      </c>
      <c r="AA80" s="33">
        <v>9.1784365000000007E-2</v>
      </c>
      <c r="AB80" s="33">
        <v>9.1117119999999996E-2</v>
      </c>
      <c r="AC80" s="29">
        <v>9.1405414000000004E-2</v>
      </c>
      <c r="AD80" s="29">
        <v>9.274723E-2</v>
      </c>
      <c r="AE80" s="29">
        <v>9.9107539999999994E-2</v>
      </c>
      <c r="AF80" s="29">
        <v>9.7762840000000004E-2</v>
      </c>
      <c r="AG80" s="29">
        <v>9.1068549999999998E-2</v>
      </c>
      <c r="AH80" s="29">
        <v>9.0505650000000007E-2</v>
      </c>
      <c r="AI80" s="29">
        <v>8.9630890000000005E-2</v>
      </c>
      <c r="AJ80" s="29">
        <v>9.0129819999999999E-2</v>
      </c>
      <c r="AK80" s="3">
        <f t="shared" si="5"/>
        <v>8.8545039828571412E-2</v>
      </c>
      <c r="AM80" s="10" t="s">
        <v>206</v>
      </c>
      <c r="AO80" s="2">
        <f>SUM(A78:AJ79)/72</f>
        <v>6.1007157227052883E-2</v>
      </c>
      <c r="AP80" s="2">
        <f>((AK80-AK$6)*100)/AK$6</f>
        <v>-2.4508953059616791</v>
      </c>
      <c r="AR80" s="10" t="s">
        <v>206</v>
      </c>
      <c r="AS80" s="2"/>
      <c r="AT80" s="1">
        <f>((AO80-AO$6)*100)/AO$6</f>
        <v>13.822509621870786</v>
      </c>
    </row>
    <row r="81" spans="1:47" x14ac:dyDescent="0.25">
      <c r="A81" s="29">
        <v>8.9171009999999995E-2</v>
      </c>
      <c r="B81" s="30">
        <v>8.7776094999999998E-2</v>
      </c>
      <c r="C81" s="29">
        <v>8.4338919999999998E-2</v>
      </c>
      <c r="D81" s="29">
        <v>8.0252599999999993E-2</v>
      </c>
      <c r="E81" s="31">
        <v>6.6748745999999998E-2</v>
      </c>
      <c r="F81" s="31">
        <v>4.4946651999999997E-2</v>
      </c>
      <c r="G81" s="31">
        <v>3.455507E-2</v>
      </c>
      <c r="H81" s="31">
        <v>2.1063894E-2</v>
      </c>
      <c r="I81" s="31">
        <v>4.0344577E-2</v>
      </c>
      <c r="J81" s="31">
        <v>4.3299659999999997E-2</v>
      </c>
      <c r="K81" s="31">
        <v>4.5875587000000002E-2</v>
      </c>
      <c r="L81" s="31">
        <v>4.7673140000000003E-2</v>
      </c>
      <c r="M81" s="31">
        <v>5.0852120000000001E-2</v>
      </c>
      <c r="N81" s="31">
        <v>5.4811366E-2</v>
      </c>
      <c r="O81" s="31">
        <v>5.813811E-2</v>
      </c>
      <c r="P81" s="31">
        <v>5.6969909999999999E-2</v>
      </c>
      <c r="Q81" s="32">
        <v>5.6001830000000002E-2</v>
      </c>
      <c r="R81" s="32">
        <v>4.6422430000000001E-2</v>
      </c>
      <c r="S81" s="33">
        <v>2.8288358999999999E-2</v>
      </c>
      <c r="T81" s="33" t="s">
        <v>193</v>
      </c>
      <c r="U81" s="33">
        <v>9.9700709999999998E-2</v>
      </c>
      <c r="V81" s="33">
        <v>0.10051053</v>
      </c>
      <c r="W81" s="33">
        <v>0.10149402</v>
      </c>
      <c r="X81" s="33">
        <v>9.8408960000000004E-2</v>
      </c>
      <c r="Y81" s="33">
        <v>9.7882256000000001E-2</v>
      </c>
      <c r="Z81" s="33">
        <v>9.3463235000000006E-2</v>
      </c>
      <c r="AA81" s="33">
        <v>9.1743229999999995E-2</v>
      </c>
      <c r="AB81" s="33">
        <v>9.2762360000000002E-2</v>
      </c>
      <c r="AC81" s="29">
        <v>9.2116000000000003E-2</v>
      </c>
      <c r="AD81" s="29">
        <v>8.8452699999999995E-2</v>
      </c>
      <c r="AE81" s="29">
        <v>8.9469350000000003E-2</v>
      </c>
      <c r="AF81" s="29">
        <v>9.2409290000000005E-2</v>
      </c>
      <c r="AG81" s="29">
        <v>8.6329719999999999E-2</v>
      </c>
      <c r="AH81" s="29">
        <v>8.6539335999999994E-2</v>
      </c>
      <c r="AI81" s="29">
        <v>8.6786515999999994E-2</v>
      </c>
      <c r="AJ81" s="29">
        <v>8.8358454000000003E-2</v>
      </c>
      <c r="AK81" s="3">
        <f t="shared" si="5"/>
        <v>7.2113049800000023E-2</v>
      </c>
      <c r="AM81" s="11" t="s">
        <v>249</v>
      </c>
      <c r="AO81" s="2">
        <f>SUM(A103:R107)/56</f>
        <v>2.7028516822791584E-2</v>
      </c>
      <c r="AP81" s="2">
        <f>((AK81-AK$7)*100)/AK$7</f>
        <v>-13.309336928219961</v>
      </c>
      <c r="AR81" s="11" t="s">
        <v>249</v>
      </c>
      <c r="AS81" s="2"/>
      <c r="AT81" s="1">
        <f>((AO81-AO$7)*100)/AO$7</f>
        <v>-23.331550537498721</v>
      </c>
    </row>
    <row r="82" spans="1:47" x14ac:dyDescent="0.25">
      <c r="A82" s="29">
        <v>7.871475E-2</v>
      </c>
      <c r="B82" s="30">
        <v>6.4648399999999995E-2</v>
      </c>
      <c r="C82" s="29">
        <v>4.0736799999999997E-2</v>
      </c>
      <c r="D82" s="29">
        <v>1.7258322E-2</v>
      </c>
      <c r="E82" s="31">
        <v>3.8081903E-3</v>
      </c>
      <c r="F82" s="31">
        <v>1.0270816E-2</v>
      </c>
      <c r="G82" s="31">
        <v>3.5485658000000002E-7</v>
      </c>
      <c r="H82" s="31">
        <v>1.4402465E-3</v>
      </c>
      <c r="I82" s="31">
        <v>6.4284989999999998E-3</v>
      </c>
      <c r="J82" s="31">
        <v>4.4366865999999998E-3</v>
      </c>
      <c r="K82" s="31">
        <v>5.8311350000000003E-3</v>
      </c>
      <c r="L82" s="31">
        <v>5.395983E-3</v>
      </c>
      <c r="M82" s="31">
        <v>6.5784149999999998E-3</v>
      </c>
      <c r="N82" s="31">
        <v>9.8749110000000001E-3</v>
      </c>
      <c r="O82" s="31">
        <v>1.2851415E-2</v>
      </c>
      <c r="P82" s="31">
        <v>1.2811393000000001E-2</v>
      </c>
      <c r="Q82" s="32">
        <v>1.3173796999999999E-2</v>
      </c>
      <c r="R82" s="32">
        <v>5.449705E-3</v>
      </c>
      <c r="S82" s="33">
        <v>7.0604089999999995E-10</v>
      </c>
      <c r="T82" s="33" t="s">
        <v>193</v>
      </c>
      <c r="U82" s="33">
        <v>4.8054437999999998E-2</v>
      </c>
      <c r="V82" s="33">
        <v>5.1811980000000001E-2</v>
      </c>
      <c r="W82" s="33">
        <v>6.0696449999999999E-2</v>
      </c>
      <c r="X82" s="33">
        <v>6.3513554999999999E-2</v>
      </c>
      <c r="Y82" s="33">
        <v>5.9665522999999998E-2</v>
      </c>
      <c r="Z82" s="33">
        <v>6.0326869999999998E-2</v>
      </c>
      <c r="AA82" s="33">
        <v>6.14373E-2</v>
      </c>
      <c r="AB82" s="33">
        <v>6.4625340000000003E-2</v>
      </c>
      <c r="AC82" s="29">
        <v>7.7720754000000003E-2</v>
      </c>
      <c r="AD82" s="29">
        <v>7.3931819999999995E-2</v>
      </c>
      <c r="AE82" s="29">
        <v>7.2199639999999995E-2</v>
      </c>
      <c r="AF82" s="29">
        <v>7.7108019999999999E-2</v>
      </c>
      <c r="AG82" s="29">
        <v>7.5068220000000005E-2</v>
      </c>
      <c r="AH82" s="29">
        <v>7.7380753999999996E-2</v>
      </c>
      <c r="AI82" s="29">
        <v>8.0749550000000003E-2</v>
      </c>
      <c r="AJ82" s="29">
        <v>8.3134435000000007E-2</v>
      </c>
      <c r="AK82" s="3">
        <f t="shared" si="5"/>
        <v>3.9632413398932025E-2</v>
      </c>
      <c r="AM82" s="11" t="s">
        <v>250</v>
      </c>
      <c r="AO82" s="2">
        <f>SUM(E80:R84)/68</f>
        <v>2.9053558753003635E-2</v>
      </c>
      <c r="AP82" s="2">
        <f>((AK82-AK$8)*100)/AK$8</f>
        <v>-28.307804973019596</v>
      </c>
      <c r="AR82" s="11" t="s">
        <v>250</v>
      </c>
      <c r="AS82" s="2"/>
      <c r="AT82" s="1">
        <f>((AO82-AO$8)*100)/AO$8</f>
        <v>-23.556798690438487</v>
      </c>
    </row>
    <row r="83" spans="1:47" x14ac:dyDescent="0.25">
      <c r="A83" s="29">
        <v>2.9369302E-2</v>
      </c>
      <c r="B83" s="30">
        <v>6.6693383E-3</v>
      </c>
      <c r="C83" s="29">
        <v>4.3966772000000002E-10</v>
      </c>
      <c r="D83" s="29">
        <v>2.8569210000000002E-10</v>
      </c>
      <c r="E83" s="31" t="s">
        <v>193</v>
      </c>
      <c r="F83" s="31">
        <v>3.3382296999999998E-2</v>
      </c>
      <c r="G83" s="31">
        <v>1.0899806E-9</v>
      </c>
      <c r="H83" s="31">
        <v>4.3836611999999999E-10</v>
      </c>
      <c r="I83" s="31">
        <v>4.9393890000000001E-10</v>
      </c>
      <c r="J83" s="31">
        <v>5.6274570000000002E-10</v>
      </c>
      <c r="K83" s="31">
        <v>4.4718145999999999E-10</v>
      </c>
      <c r="L83" s="31">
        <v>3.7919295000000002E-10</v>
      </c>
      <c r="M83" s="31">
        <v>3.0304645000000001E-10</v>
      </c>
      <c r="N83" s="31">
        <v>2.9560572999999998E-10</v>
      </c>
      <c r="O83" s="31">
        <v>3.0902419999999998E-10</v>
      </c>
      <c r="P83" s="31">
        <v>3.5394024E-10</v>
      </c>
      <c r="Q83" s="32">
        <v>3.2425042999999999E-10</v>
      </c>
      <c r="R83" s="32">
        <v>2.1176584000000001E-10</v>
      </c>
      <c r="S83" s="33">
        <v>1.4911584E-10</v>
      </c>
      <c r="T83" s="33" t="s">
        <v>193</v>
      </c>
      <c r="U83" s="33">
        <v>5.0446335000000002E-2</v>
      </c>
      <c r="V83" s="33">
        <v>2.357619E-2</v>
      </c>
      <c r="W83" s="33">
        <v>2.2752603999999999E-2</v>
      </c>
      <c r="X83" s="33">
        <v>2.4034817E-2</v>
      </c>
      <c r="Y83" s="33">
        <v>2.3720693000000001E-2</v>
      </c>
      <c r="Z83" s="33">
        <v>2.0248922999999999E-2</v>
      </c>
      <c r="AA83" s="33">
        <v>1.735273E-2</v>
      </c>
      <c r="AB83" s="33">
        <v>2.5860536999999999E-2</v>
      </c>
      <c r="AC83" s="29">
        <v>7.9226345000000004E-2</v>
      </c>
      <c r="AD83" s="29">
        <v>2.1894377E-2</v>
      </c>
      <c r="AE83" s="29">
        <v>1.2853132E-3</v>
      </c>
      <c r="AF83" s="29">
        <v>1.6616802999999999E-2</v>
      </c>
      <c r="AG83" s="29">
        <v>3.5625530000000002E-2</v>
      </c>
      <c r="AH83" s="29">
        <v>4.486267E-2</v>
      </c>
      <c r="AI83" s="29">
        <v>5.0660726000000003E-2</v>
      </c>
      <c r="AJ83" s="29">
        <v>4.6754789999999997E-2</v>
      </c>
      <c r="AK83" s="3">
        <f t="shared" si="5"/>
        <v>1.6892362546573954E-2</v>
      </c>
      <c r="AM83" s="12" t="s">
        <v>251</v>
      </c>
      <c r="AO83" s="2">
        <f>SUM(S103:Z107)/35</f>
        <v>3.9536660245471991E-2</v>
      </c>
      <c r="AP83" s="2">
        <f>((AK83-AK$9)*100)/AK$9</f>
        <v>-31.691187040316308</v>
      </c>
      <c r="AR83" s="12" t="s">
        <v>251</v>
      </c>
      <c r="AS83" s="2"/>
      <c r="AT83" s="1">
        <f>((AO83-AO$9)*100)/AO$9</f>
        <v>-31.330575522007692</v>
      </c>
    </row>
    <row r="84" spans="1:47" x14ac:dyDescent="0.25">
      <c r="A84" s="29">
        <v>2.6036749999999998E-10</v>
      </c>
      <c r="B84" s="30">
        <v>1.6020886E-10</v>
      </c>
      <c r="C84" s="29">
        <v>8.2832870000000002E-11</v>
      </c>
      <c r="D84" s="29" t="s">
        <v>193</v>
      </c>
      <c r="E84" s="31" t="s">
        <v>193</v>
      </c>
      <c r="F84" s="31">
        <v>1.1515812E-2</v>
      </c>
      <c r="G84" s="31">
        <v>1.3343332E-10</v>
      </c>
      <c r="H84" s="31">
        <v>9.5399319999999997E-11</v>
      </c>
      <c r="I84" s="31">
        <v>7.6968949999999995E-11</v>
      </c>
      <c r="J84" s="31">
        <v>5.3087895000000001E-11</v>
      </c>
      <c r="K84" s="31">
        <v>3.3656979999999998E-11</v>
      </c>
      <c r="L84" s="31">
        <v>2.7479843000000001E-11</v>
      </c>
      <c r="M84" s="31">
        <v>4.1602856999999999E-11</v>
      </c>
      <c r="N84" s="31">
        <v>5.2295053999999998E-11</v>
      </c>
      <c r="O84" s="31">
        <v>5.6987325000000002E-11</v>
      </c>
      <c r="P84" s="31">
        <v>5.9360856999999999E-11</v>
      </c>
      <c r="Q84" s="32">
        <v>5.0494063999999998E-11</v>
      </c>
      <c r="R84" s="32">
        <v>5.7861667E-11</v>
      </c>
      <c r="S84" s="33">
        <v>8.5779356000000003E-11</v>
      </c>
      <c r="T84" s="33" t="s">
        <v>193</v>
      </c>
      <c r="U84" s="33" t="s">
        <v>193</v>
      </c>
      <c r="V84" s="33">
        <v>3.7616754000000001E-10</v>
      </c>
      <c r="W84" s="33">
        <v>3.4644991999999998E-10</v>
      </c>
      <c r="X84" s="33">
        <v>4.3297717999999999E-10</v>
      </c>
      <c r="Y84" s="33">
        <v>5.1239959999999998E-10</v>
      </c>
      <c r="Z84" s="33">
        <v>2.5426862999999999E-10</v>
      </c>
      <c r="AA84" s="33">
        <v>1.2078356000000001E-10</v>
      </c>
      <c r="AB84" s="33">
        <v>4.6367299999999999E-10</v>
      </c>
      <c r="AC84" s="29" t="s">
        <v>193</v>
      </c>
      <c r="AD84" s="29">
        <v>9.9157859999999997E-10</v>
      </c>
      <c r="AE84" s="29">
        <v>1.8943626000000001E-10</v>
      </c>
      <c r="AF84" s="29">
        <v>8.9612879999999997E-11</v>
      </c>
      <c r="AG84" s="29">
        <v>5.8607839999999999E-11</v>
      </c>
      <c r="AH84" s="29">
        <v>1.4831679000000001E-10</v>
      </c>
      <c r="AI84" s="29">
        <v>2.7965682999999999E-10</v>
      </c>
      <c r="AJ84" s="29">
        <v>2.0990025999999999E-10</v>
      </c>
      <c r="AK84" s="3">
        <f t="shared" si="5"/>
        <v>3.7147799360147122E-4</v>
      </c>
      <c r="AM84" s="12" t="s">
        <v>252</v>
      </c>
      <c r="AO84" s="2">
        <f>SUM(S80:AB84)/44</f>
        <v>5.2820468714719453E-2</v>
      </c>
      <c r="AP84" s="2">
        <f>((AK84-AK$10)*100)/AK$10</f>
        <v>-51.617680138595993</v>
      </c>
      <c r="AR84" s="12" t="s">
        <v>252</v>
      </c>
      <c r="AS84" s="2"/>
      <c r="AT84" s="1">
        <f>((AO84-AO$10)*100)/AO$10</f>
        <v>-13.018449989010659</v>
      </c>
    </row>
    <row r="85" spans="1:47" x14ac:dyDescent="0.25">
      <c r="A85" s="29">
        <v>1.1299803499999999E-10</v>
      </c>
      <c r="B85" s="30">
        <v>1.1066195E-10</v>
      </c>
      <c r="C85" s="29" t="s">
        <v>193</v>
      </c>
      <c r="D85" s="29" t="s">
        <v>193</v>
      </c>
      <c r="E85" s="34" t="s">
        <v>193</v>
      </c>
      <c r="F85" s="34">
        <v>7.60668E-10</v>
      </c>
      <c r="G85" s="34">
        <v>1.1692429E-10</v>
      </c>
      <c r="H85" s="34">
        <v>9.6185663999999997E-11</v>
      </c>
      <c r="I85" s="34">
        <v>8.2479909999999996E-11</v>
      </c>
      <c r="J85" s="34">
        <v>5.7121969999999999E-11</v>
      </c>
      <c r="K85" s="34">
        <v>4.6545260000000001E-11</v>
      </c>
      <c r="L85" s="34">
        <v>3.6516800000000001E-11</v>
      </c>
      <c r="M85" s="34">
        <v>3.2584419999999998E-11</v>
      </c>
      <c r="N85" s="34">
        <v>3.1324931999999999E-11</v>
      </c>
      <c r="O85" s="34">
        <v>3.0367555999999999E-11</v>
      </c>
      <c r="P85" s="34">
        <v>3.0536853999999999E-11</v>
      </c>
      <c r="Q85" s="34">
        <v>3.3591445999999998E-11</v>
      </c>
      <c r="R85" s="34">
        <v>4.7588474999999999E-11</v>
      </c>
      <c r="S85" s="35">
        <v>5.9445579999999994E-11</v>
      </c>
      <c r="T85" s="35" t="s">
        <v>193</v>
      </c>
      <c r="U85" s="35" t="s">
        <v>193</v>
      </c>
      <c r="V85" s="35">
        <v>1.9258496000000002E-6</v>
      </c>
      <c r="W85" s="35">
        <v>2.4176971999999998E-10</v>
      </c>
      <c r="X85" s="35">
        <v>5.5798355999999998E-11</v>
      </c>
      <c r="Y85" s="35">
        <v>4.3747123999999998E-11</v>
      </c>
      <c r="Z85" s="35">
        <v>4.4301347E-11</v>
      </c>
      <c r="AA85" s="35">
        <v>1.378917E-10</v>
      </c>
      <c r="AB85" s="35">
        <v>4.3889030000000001E-10</v>
      </c>
      <c r="AC85" s="36" t="s">
        <v>193</v>
      </c>
      <c r="AD85" s="29">
        <v>6.8092914999999998E-10</v>
      </c>
      <c r="AE85" s="29">
        <v>3.0001453999999999E-10</v>
      </c>
      <c r="AF85" s="29">
        <v>1.5766613000000001E-10</v>
      </c>
      <c r="AG85" s="29">
        <v>1.1081401E-10</v>
      </c>
      <c r="AH85" s="29">
        <v>1.0134082E-10</v>
      </c>
      <c r="AI85" s="29">
        <v>1.05086204E-10</v>
      </c>
      <c r="AJ85" s="29">
        <v>9.4505105000000003E-11</v>
      </c>
      <c r="AK85" s="3">
        <f t="shared" si="5"/>
        <v>6.4334929854933323E-8</v>
      </c>
      <c r="AM85" s="14" t="s">
        <v>253</v>
      </c>
      <c r="AO85" s="7">
        <f>(SUM(B94:O102)+SUM(P94:R98))/140</f>
        <v>7.9270196506956998E-4</v>
      </c>
      <c r="AP85" s="2">
        <f>((AK85-AK$11)*100)/AK$11</f>
        <v>-99.952089969443577</v>
      </c>
      <c r="AR85" s="14" t="s">
        <v>253</v>
      </c>
      <c r="AS85" s="2"/>
      <c r="AT85" s="1">
        <f>((AO85-AO$11)*100)/AO$11</f>
        <v>-41.518325781999671</v>
      </c>
      <c r="AU85">
        <f>SUM(AT85:AT88)/4</f>
        <v>-56.384269306810701</v>
      </c>
    </row>
    <row r="86" spans="1:47" x14ac:dyDescent="0.25">
      <c r="A86" s="29">
        <v>7.7570039999999994E-11</v>
      </c>
      <c r="B86" s="30">
        <v>6.8624390000000005E-11</v>
      </c>
      <c r="C86" s="29" t="s">
        <v>193</v>
      </c>
      <c r="D86" s="29" t="s">
        <v>193</v>
      </c>
      <c r="E86" s="34" t="s">
        <v>193</v>
      </c>
      <c r="F86" s="34">
        <v>8.8598345000000004E-10</v>
      </c>
      <c r="G86" s="34">
        <v>8.4187594000000003E-11</v>
      </c>
      <c r="H86" s="34">
        <v>5.6375119999999997E-11</v>
      </c>
      <c r="I86" s="34">
        <v>5.1334060000000003E-11</v>
      </c>
      <c r="J86" s="34">
        <v>4.5054065000000003E-11</v>
      </c>
      <c r="K86" s="34">
        <v>4.2063793E-11</v>
      </c>
      <c r="L86" s="34">
        <v>3.5581629999999999E-11</v>
      </c>
      <c r="M86" s="34">
        <v>3.2127412000000002E-11</v>
      </c>
      <c r="N86" s="34">
        <v>3.0972794000000001E-11</v>
      </c>
      <c r="O86" s="34">
        <v>3.2754376000000003E-11</v>
      </c>
      <c r="P86" s="34">
        <v>3.5561318000000003E-11</v>
      </c>
      <c r="Q86" s="34">
        <v>4.0594239999999997E-11</v>
      </c>
      <c r="R86" s="34">
        <v>4.5440932000000002E-11</v>
      </c>
      <c r="S86" s="35">
        <v>4.5150283000000002E-11</v>
      </c>
      <c r="T86" s="35" t="s">
        <v>193</v>
      </c>
      <c r="U86" s="35" t="s">
        <v>193</v>
      </c>
      <c r="V86" s="35">
        <v>1.7983826000000001E-2</v>
      </c>
      <c r="W86" s="35">
        <v>2.4375346000000002E-10</v>
      </c>
      <c r="X86" s="35">
        <v>5.3700356999999999E-11</v>
      </c>
      <c r="Y86" s="35">
        <v>5.4019646E-11</v>
      </c>
      <c r="Z86" s="35">
        <v>7.9083289999999999E-11</v>
      </c>
      <c r="AA86" s="35">
        <v>1.9556266000000001E-10</v>
      </c>
      <c r="AB86" s="35">
        <v>5.4444049999999999E-10</v>
      </c>
      <c r="AC86" s="36" t="s">
        <v>193</v>
      </c>
      <c r="AD86" s="29">
        <v>1.3107118999999999E-9</v>
      </c>
      <c r="AE86" s="29">
        <v>3.2942285000000001E-10</v>
      </c>
      <c r="AF86" s="29">
        <v>1.1659972000000001E-10</v>
      </c>
      <c r="AG86" s="29">
        <v>1.0267071E-10</v>
      </c>
      <c r="AH86" s="29">
        <v>9.7162330000000004E-11</v>
      </c>
      <c r="AI86" s="29">
        <v>1.0168375E-10</v>
      </c>
      <c r="AJ86" s="29">
        <v>9.4286930000000003E-11</v>
      </c>
      <c r="AK86" s="3">
        <f t="shared" si="5"/>
        <v>5.9946103108245326E-4</v>
      </c>
      <c r="AM86" s="14" t="s">
        <v>254</v>
      </c>
      <c r="AO86" s="2">
        <f>SUM(E85:R93)/126</f>
        <v>1.7021549266583281E-4</v>
      </c>
      <c r="AP86" s="2">
        <f>((AK86-AK$12)*100)/AK$12</f>
        <v>-46.445347906037348</v>
      </c>
      <c r="AR86" s="14" t="s">
        <v>254</v>
      </c>
      <c r="AS86" s="2"/>
      <c r="AT86" s="1">
        <f>((AO86-AO$12)*100)/AO$12</f>
        <v>-81.29743586019066</v>
      </c>
    </row>
    <row r="87" spans="1:47" x14ac:dyDescent="0.25">
      <c r="A87" s="29">
        <v>8.0557290000000004E-11</v>
      </c>
      <c r="B87" s="30">
        <v>5.6285392999999997E-11</v>
      </c>
      <c r="C87" s="29" t="s">
        <v>193</v>
      </c>
      <c r="D87" s="29" t="s">
        <v>193</v>
      </c>
      <c r="E87" s="34" t="s">
        <v>193</v>
      </c>
      <c r="F87" s="34">
        <v>3.2503119999999998E-10</v>
      </c>
      <c r="G87" s="34">
        <v>6.3029820000000001E-11</v>
      </c>
      <c r="H87" s="34">
        <v>4.3515805999999998E-11</v>
      </c>
      <c r="I87" s="34">
        <v>3.1649326000000001E-11</v>
      </c>
      <c r="J87" s="34">
        <v>2.9958546E-11</v>
      </c>
      <c r="K87" s="34">
        <v>3.3239584999999999E-11</v>
      </c>
      <c r="L87" s="34">
        <v>3.1735177E-11</v>
      </c>
      <c r="M87" s="34">
        <v>3.0386960000000001E-11</v>
      </c>
      <c r="N87" s="34">
        <v>3.1853769999999997E-11</v>
      </c>
      <c r="O87" s="34">
        <v>3.6974970000000002E-11</v>
      </c>
      <c r="P87" s="34">
        <v>4.1015462000000002E-11</v>
      </c>
      <c r="Q87" s="34">
        <v>4.5240505999999998E-11</v>
      </c>
      <c r="R87" s="34">
        <v>4.677698E-11</v>
      </c>
      <c r="S87" s="35">
        <v>3.5581375E-11</v>
      </c>
      <c r="T87" s="35" t="s">
        <v>193</v>
      </c>
      <c r="U87" s="35" t="s">
        <v>193</v>
      </c>
      <c r="V87" s="35" t="s">
        <v>193</v>
      </c>
      <c r="W87" s="35">
        <v>1.1520155E-10</v>
      </c>
      <c r="X87" s="35">
        <v>6.7116424E-11</v>
      </c>
      <c r="Y87" s="35">
        <v>6.3041099999999998E-11</v>
      </c>
      <c r="Z87" s="35">
        <v>8.6305670000000005E-11</v>
      </c>
      <c r="AA87" s="35">
        <v>1.2906884E-10</v>
      </c>
      <c r="AB87" s="35" t="s">
        <v>193</v>
      </c>
      <c r="AC87" s="36" t="s">
        <v>193</v>
      </c>
      <c r="AD87" s="29">
        <v>1.7724859999999999E-2</v>
      </c>
      <c r="AE87" s="29">
        <v>4.3602036000000001E-10</v>
      </c>
      <c r="AF87" s="29">
        <v>1.2093760000000001E-10</v>
      </c>
      <c r="AG87" s="29">
        <v>1.0307843000000001E-10</v>
      </c>
      <c r="AH87" s="29">
        <v>1.08421876E-10</v>
      </c>
      <c r="AI87" s="29">
        <v>1.1354911999999999E-10</v>
      </c>
      <c r="AJ87" s="29">
        <v>1.0487009E-10</v>
      </c>
      <c r="AK87" s="3">
        <f t="shared" si="5"/>
        <v>6.3303080037297235E-4</v>
      </c>
      <c r="AM87" s="15" t="s">
        <v>255</v>
      </c>
      <c r="AO87" s="2">
        <f>(SUM(S94:AB102)+SUM(P99:R102))/67</f>
        <v>4.030797537352451E-4</v>
      </c>
      <c r="AP87" s="2">
        <f>((AK87-AK$13)*100)/AK$13</f>
        <v>-36.779788578270711</v>
      </c>
      <c r="AR87" s="15" t="s">
        <v>255</v>
      </c>
      <c r="AS87" s="2"/>
      <c r="AT87" s="1">
        <f>((AO87-AO$13)*100)/AO$13</f>
        <v>-44.778699882332667</v>
      </c>
    </row>
    <row r="88" spans="1:47" x14ac:dyDescent="0.25">
      <c r="A88" s="29">
        <v>1.3202557999999999E-10</v>
      </c>
      <c r="B88" s="30">
        <v>6.0485990000000001E-11</v>
      </c>
      <c r="C88" s="29" t="s">
        <v>193</v>
      </c>
      <c r="D88" s="29" t="s">
        <v>193</v>
      </c>
      <c r="E88" s="34">
        <v>6.2885009999999999E-10</v>
      </c>
      <c r="F88" s="34">
        <v>4.6206509999999998E-10</v>
      </c>
      <c r="G88" s="34">
        <v>6.3815120000000006E-11</v>
      </c>
      <c r="H88" s="34">
        <v>3.7602934999999999E-11</v>
      </c>
      <c r="I88" s="34">
        <v>2.3168079999999999E-11</v>
      </c>
      <c r="J88" s="34">
        <v>2.5405412E-11</v>
      </c>
      <c r="K88" s="34">
        <v>2.1595544999999999E-11</v>
      </c>
      <c r="L88" s="34">
        <v>2.2650765E-11</v>
      </c>
      <c r="M88" s="34">
        <v>3.0150822999999997E-11</v>
      </c>
      <c r="N88" s="34">
        <v>3.5375910000000002E-11</v>
      </c>
      <c r="O88" s="34">
        <v>4.2345600000000001E-11</v>
      </c>
      <c r="P88" s="34">
        <v>4.8293441999999999E-11</v>
      </c>
      <c r="Q88" s="34">
        <v>5.2209508E-11</v>
      </c>
      <c r="R88" s="34">
        <v>7.3002230000000001E-11</v>
      </c>
      <c r="S88" s="35">
        <v>4.2447587000000002E-11</v>
      </c>
      <c r="T88" s="35" t="s">
        <v>193</v>
      </c>
      <c r="U88" s="35" t="s">
        <v>193</v>
      </c>
      <c r="V88" s="35" t="s">
        <v>193</v>
      </c>
      <c r="W88" s="35">
        <v>1.2977647000000001E-10</v>
      </c>
      <c r="X88" s="35">
        <v>9.1608729999999998E-11</v>
      </c>
      <c r="Y88" s="35">
        <v>8.8408879999999995E-11</v>
      </c>
      <c r="Z88" s="35">
        <v>1.0615337E-10</v>
      </c>
      <c r="AA88" s="35">
        <v>2.1400004000000001E-10</v>
      </c>
      <c r="AB88" s="35" t="s">
        <v>193</v>
      </c>
      <c r="AC88" s="36" t="s">
        <v>193</v>
      </c>
      <c r="AD88" s="29" t="s">
        <v>193</v>
      </c>
      <c r="AE88" s="29">
        <v>1.1821087E-10</v>
      </c>
      <c r="AF88" s="29">
        <v>1.3357349999999999E-10</v>
      </c>
      <c r="AG88" s="29">
        <v>1.1911364999999999E-10</v>
      </c>
      <c r="AH88" s="29">
        <v>1.3904132E-10</v>
      </c>
      <c r="AI88" s="29">
        <v>1.6489167000000001E-10</v>
      </c>
      <c r="AJ88" s="29">
        <v>1.6792972999999999E-10</v>
      </c>
      <c r="AK88" s="3">
        <f t="shared" si="5"/>
        <v>1.1693564132142855E-10</v>
      </c>
      <c r="AM88" s="15" t="s">
        <v>256</v>
      </c>
      <c r="AO88" s="2">
        <f>SUM(S85:AB93)/54</f>
        <v>2.4026286271489551E-3</v>
      </c>
      <c r="AP88" s="1">
        <f>((AK88-AK$14)*100)/AK$14</f>
        <v>-41.692966159849206</v>
      </c>
      <c r="AR88" s="15" t="s">
        <v>256</v>
      </c>
      <c r="AS88" s="2"/>
      <c r="AT88" s="1">
        <f>((AO88-AO$14)*100)/AO$14</f>
        <v>-57.942615702719813</v>
      </c>
    </row>
    <row r="89" spans="1:47" x14ac:dyDescent="0.25">
      <c r="A89" s="29">
        <v>2.2199691E-10</v>
      </c>
      <c r="B89" s="30">
        <v>9.9939649999999998E-11</v>
      </c>
      <c r="C89" s="29" t="s">
        <v>193</v>
      </c>
      <c r="D89" s="29" t="s">
        <v>193</v>
      </c>
      <c r="E89" s="34">
        <v>2.7924946000000002E-10</v>
      </c>
      <c r="F89" s="34">
        <v>1.3022446000000001E-10</v>
      </c>
      <c r="G89" s="34">
        <v>5.8296735000000004E-11</v>
      </c>
      <c r="H89" s="34">
        <v>2.7657557E-11</v>
      </c>
      <c r="I89" s="34">
        <v>2.2801209000000001E-11</v>
      </c>
      <c r="J89" s="34">
        <v>1.7321170000000001E-11</v>
      </c>
      <c r="K89" s="34">
        <v>1.9395594999999999E-11</v>
      </c>
      <c r="L89" s="34">
        <v>2.5508835000000001E-11</v>
      </c>
      <c r="M89" s="34">
        <v>3.368254E-11</v>
      </c>
      <c r="N89" s="34">
        <v>4.1623544999999999E-11</v>
      </c>
      <c r="O89" s="34">
        <v>5.0723224E-11</v>
      </c>
      <c r="P89" s="34">
        <v>5.9578979999999995E-11</v>
      </c>
      <c r="Q89" s="34">
        <v>6.9102674999999999E-11</v>
      </c>
      <c r="R89" s="34">
        <v>1.2473574E-10</v>
      </c>
      <c r="S89" s="35" t="s">
        <v>193</v>
      </c>
      <c r="T89" s="35" t="s">
        <v>193</v>
      </c>
      <c r="U89" s="35" t="s">
        <v>193</v>
      </c>
      <c r="V89" s="35" t="s">
        <v>193</v>
      </c>
      <c r="W89" s="35">
        <v>1.9796473000000001E-10</v>
      </c>
      <c r="X89" s="35">
        <v>1.0775904E-10</v>
      </c>
      <c r="Y89" s="35">
        <v>1.2538197E-10</v>
      </c>
      <c r="Z89" s="35">
        <v>1.5029084999999999E-10</v>
      </c>
      <c r="AA89" s="35">
        <v>6.1468803000000005E-4</v>
      </c>
      <c r="AB89" s="35" t="s">
        <v>193</v>
      </c>
      <c r="AC89" s="36" t="s">
        <v>193</v>
      </c>
      <c r="AD89" s="29" t="s">
        <v>193</v>
      </c>
      <c r="AE89" s="29">
        <v>2.2960966000000001E-10</v>
      </c>
      <c r="AF89" s="29">
        <v>1.3085784999999999E-10</v>
      </c>
      <c r="AG89" s="29">
        <v>1.1487318E-10</v>
      </c>
      <c r="AH89" s="29">
        <v>1.6510127E-10</v>
      </c>
      <c r="AI89" s="29">
        <v>2.8552050000000002E-10</v>
      </c>
      <c r="AJ89" s="29">
        <v>3.848407E-10</v>
      </c>
      <c r="AK89" s="3">
        <f t="shared" si="5"/>
        <v>2.276634089029759E-5</v>
      </c>
      <c r="AM89" s="16" t="s">
        <v>257</v>
      </c>
      <c r="AO89" s="7">
        <f>(SUM(AC80:AJ102)+SUM(A80:D93))/173</f>
        <v>2.2872171872983512E-2</v>
      </c>
      <c r="AP89" s="2">
        <f>((AK89-AK$15)*100)/AK$15</f>
        <v>-97.219520999559236</v>
      </c>
      <c r="AR89" s="16" t="s">
        <v>257</v>
      </c>
      <c r="AS89" s="2"/>
      <c r="AT89" s="1">
        <f>((AO89-AO$15)*100)/AO$15</f>
        <v>-13.99673339784203</v>
      </c>
    </row>
    <row r="90" spans="1:47" x14ac:dyDescent="0.25">
      <c r="A90" s="29">
        <v>1.6417919E-2</v>
      </c>
      <c r="B90" s="30">
        <v>1.8857785E-10</v>
      </c>
      <c r="C90" s="29" t="s">
        <v>193</v>
      </c>
      <c r="D90" s="29" t="s">
        <v>193</v>
      </c>
      <c r="E90" s="34">
        <v>8.4216654000000002E-11</v>
      </c>
      <c r="F90" s="34">
        <v>1.06615966E-10</v>
      </c>
      <c r="G90" s="34">
        <v>5.5536638000000001E-11</v>
      </c>
      <c r="H90" s="34">
        <v>3.9272137999999997E-11</v>
      </c>
      <c r="I90" s="34">
        <v>2.2466438E-11</v>
      </c>
      <c r="J90" s="34">
        <v>1.7914330999999999E-11</v>
      </c>
      <c r="K90" s="34">
        <v>1.662655E-11</v>
      </c>
      <c r="L90" s="34">
        <v>1.8682906000000001E-11</v>
      </c>
      <c r="M90" s="34">
        <v>2.7038927999999999E-11</v>
      </c>
      <c r="N90" s="34">
        <v>4.5882155999999998E-11</v>
      </c>
      <c r="O90" s="34">
        <v>5.9661685000000001E-11</v>
      </c>
      <c r="P90" s="34">
        <v>7.5298003999999999E-11</v>
      </c>
      <c r="Q90" s="34">
        <v>9.8371489999999999E-11</v>
      </c>
      <c r="R90" s="34">
        <v>5.1439959999999998E-10</v>
      </c>
      <c r="S90" s="35" t="s">
        <v>193</v>
      </c>
      <c r="T90" s="35" t="s">
        <v>193</v>
      </c>
      <c r="U90" s="35" t="s">
        <v>193</v>
      </c>
      <c r="V90" s="35" t="s">
        <v>193</v>
      </c>
      <c r="W90" s="35">
        <v>1.3780574000000001E-10</v>
      </c>
      <c r="X90" s="35">
        <v>1.1679856E-10</v>
      </c>
      <c r="Y90" s="35">
        <v>1.6466624000000001E-10</v>
      </c>
      <c r="Z90" s="35">
        <v>1.4782266999999999E-10</v>
      </c>
      <c r="AA90" s="35">
        <v>1.0577423000000001E-3</v>
      </c>
      <c r="AB90" s="35" t="s">
        <v>193</v>
      </c>
      <c r="AC90" s="36" t="s">
        <v>193</v>
      </c>
      <c r="AD90" s="29" t="s">
        <v>193</v>
      </c>
      <c r="AE90" s="29">
        <v>9.1557249999999994E-11</v>
      </c>
      <c r="AF90" s="29">
        <v>8.2940445999999999E-11</v>
      </c>
      <c r="AG90" s="29">
        <v>1.0180292000000001E-10</v>
      </c>
      <c r="AH90" s="29">
        <v>2.2458649999999999E-10</v>
      </c>
      <c r="AI90" s="29">
        <v>5.8966442999999998E-6</v>
      </c>
      <c r="AJ90" s="29">
        <v>8.7755639999999996E-3</v>
      </c>
      <c r="AK90" s="3">
        <f t="shared" si="5"/>
        <v>9.7248608825339488E-4</v>
      </c>
      <c r="AM90" t="s">
        <v>262</v>
      </c>
      <c r="AO90" s="2">
        <f>((SUM(A76:Z109)+SUM(AA76:AJ102))/895)</f>
        <v>1.8975669477322894E-2</v>
      </c>
      <c r="AP90" s="2">
        <f>((AK90-AK$16)*100)/AK$16</f>
        <v>-67.716008748344549</v>
      </c>
      <c r="AR90" t="s">
        <v>262</v>
      </c>
      <c r="AT90" s="1">
        <f>((AO90-AO$16)*100)/AO$16</f>
        <v>-13.796385932201204</v>
      </c>
    </row>
    <row r="91" spans="1:47" x14ac:dyDescent="0.25">
      <c r="A91" s="29">
        <v>4.8510739999999997E-2</v>
      </c>
      <c r="B91" s="30">
        <v>1.6898297E-2</v>
      </c>
      <c r="C91" s="29">
        <v>5.1617692999999998E-11</v>
      </c>
      <c r="D91" s="29">
        <v>6.3641579999999994E-11</v>
      </c>
      <c r="E91" s="34">
        <v>8.3440392999999999E-11</v>
      </c>
      <c r="F91" s="34">
        <v>9.4363129999999995E-11</v>
      </c>
      <c r="G91" s="34">
        <v>6.6004650000000001E-11</v>
      </c>
      <c r="H91" s="34">
        <v>5.4824479999999999E-11</v>
      </c>
      <c r="I91" s="34">
        <v>2.7092845000000001E-11</v>
      </c>
      <c r="J91" s="34">
        <v>2.5727320999999999E-11</v>
      </c>
      <c r="K91" s="34">
        <v>2.1773575999999999E-11</v>
      </c>
      <c r="L91" s="34">
        <v>2.4164877999999999E-11</v>
      </c>
      <c r="M91" s="34">
        <v>3.5098723E-11</v>
      </c>
      <c r="N91" s="34">
        <v>5.7266323999999997E-11</v>
      </c>
      <c r="O91" s="34">
        <v>9.3911930000000005E-11</v>
      </c>
      <c r="P91" s="34">
        <v>1.5483856999999999E-10</v>
      </c>
      <c r="Q91" s="34">
        <v>1.7442711000000001E-10</v>
      </c>
      <c r="R91" s="34">
        <v>3.2758890000000001E-3</v>
      </c>
      <c r="S91" s="35" t="s">
        <v>193</v>
      </c>
      <c r="T91" s="35" t="s">
        <v>193</v>
      </c>
      <c r="U91" s="35" t="s">
        <v>193</v>
      </c>
      <c r="V91" s="35" t="s">
        <v>193</v>
      </c>
      <c r="W91" s="35">
        <v>6.3371020000000004E-11</v>
      </c>
      <c r="X91" s="35">
        <v>8.9597640000000001E-11</v>
      </c>
      <c r="Y91" s="35">
        <v>2.2039541999999998E-3</v>
      </c>
      <c r="Z91" s="35">
        <v>1.6005821999999999E-2</v>
      </c>
      <c r="AA91" s="35">
        <v>6.6347120000000001E-3</v>
      </c>
      <c r="AB91" s="35" t="s">
        <v>193</v>
      </c>
      <c r="AC91" s="36" t="s">
        <v>193</v>
      </c>
      <c r="AD91" s="29" t="s">
        <v>193</v>
      </c>
      <c r="AE91" s="29">
        <v>7.2151349999999995E-11</v>
      </c>
      <c r="AF91" s="29">
        <v>1.2641431E-10</v>
      </c>
      <c r="AG91" s="29">
        <v>1.4135005999999999E-10</v>
      </c>
      <c r="AH91" s="29">
        <v>2.8120974999999998E-10</v>
      </c>
      <c r="AI91" s="29">
        <v>3.6317915999999999E-3</v>
      </c>
      <c r="AJ91" s="29">
        <v>2.3965308000000001E-2</v>
      </c>
      <c r="AK91" s="3">
        <f t="shared" si="5"/>
        <v>4.1767764000788746E-3</v>
      </c>
      <c r="AM91" t="s">
        <v>119</v>
      </c>
      <c r="AP91" s="2">
        <f>((AK91-AK$17)*100)/AK$17</f>
        <v>-49.416316288550625</v>
      </c>
      <c r="AR91" t="s">
        <v>119</v>
      </c>
      <c r="AT91" s="1" t="e">
        <f>((AO91-AO$17)*100)/AO$17</f>
        <v>#DIV/0!</v>
      </c>
    </row>
    <row r="92" spans="1:47" x14ac:dyDescent="0.25">
      <c r="A92" s="29">
        <v>3.3361460000000003E-2</v>
      </c>
      <c r="B92" s="30">
        <v>1.9129330000000001E-10</v>
      </c>
      <c r="C92" s="29">
        <v>5.2014354999999997E-11</v>
      </c>
      <c r="D92" s="29">
        <v>5.8541275999999999E-11</v>
      </c>
      <c r="E92" s="34">
        <v>5.4783570000000003E-11</v>
      </c>
      <c r="F92" s="34">
        <v>7.3004070000000004E-11</v>
      </c>
      <c r="G92" s="34">
        <v>7.6760979999999999E-11</v>
      </c>
      <c r="H92" s="34">
        <v>5.4181570000000002E-11</v>
      </c>
      <c r="I92" s="34">
        <v>4.5019582000000001E-11</v>
      </c>
      <c r="J92" s="34">
        <v>4.6817667999999998E-11</v>
      </c>
      <c r="K92" s="34">
        <v>5.0180898000000003E-11</v>
      </c>
      <c r="L92" s="34">
        <v>5.3555247000000003E-11</v>
      </c>
      <c r="M92" s="34">
        <v>7.1401180000000003E-11</v>
      </c>
      <c r="N92" s="34">
        <v>1.0635784999999999E-10</v>
      </c>
      <c r="O92" s="34">
        <v>1.6700995000000001E-10</v>
      </c>
      <c r="P92" s="34">
        <v>3.3622239000000001E-6</v>
      </c>
      <c r="Q92" s="34">
        <v>1.0254276999999999E-2</v>
      </c>
      <c r="R92" s="34">
        <v>3.5150550000000002E-10</v>
      </c>
      <c r="S92" s="35" t="s">
        <v>193</v>
      </c>
      <c r="T92" s="35" t="s">
        <v>193</v>
      </c>
      <c r="U92" s="35" t="s">
        <v>193</v>
      </c>
      <c r="V92" s="35" t="s">
        <v>193</v>
      </c>
      <c r="W92" s="35">
        <v>7.8802919999999994E-11</v>
      </c>
      <c r="X92" s="35">
        <v>1.3677058000000001E-10</v>
      </c>
      <c r="Y92" s="35">
        <v>3.7823561999999998E-3</v>
      </c>
      <c r="Z92" s="35">
        <v>3.0898293E-2</v>
      </c>
      <c r="AA92" s="35">
        <v>2.9766253999999999E-2</v>
      </c>
      <c r="AB92" s="35" t="s">
        <v>193</v>
      </c>
      <c r="AC92" s="36" t="s">
        <v>193</v>
      </c>
      <c r="AD92" s="29" t="s">
        <v>193</v>
      </c>
      <c r="AE92" s="29">
        <v>7.0757759999999996E-11</v>
      </c>
      <c r="AF92" s="29">
        <v>1.3309066E-10</v>
      </c>
      <c r="AG92" s="29">
        <v>1.4564872E-5</v>
      </c>
      <c r="AH92" s="29">
        <v>1.3759459E-2</v>
      </c>
      <c r="AI92" s="29">
        <v>2.0559937E-2</v>
      </c>
      <c r="AJ92" s="29">
        <v>2.9466221000000001E-2</v>
      </c>
      <c r="AK92" s="3">
        <f t="shared" si="5"/>
        <v>5.9264202126809969E-3</v>
      </c>
      <c r="AM92" t="s">
        <v>120</v>
      </c>
      <c r="AP92" s="2">
        <f>((AK92-AK$18)*100)/AK$18</f>
        <v>-42.980322434781506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193</v>
      </c>
      <c r="B93" s="30" t="s">
        <v>193</v>
      </c>
      <c r="C93" s="29">
        <v>4.6750753000000002E-11</v>
      </c>
      <c r="D93" s="29">
        <v>1.0852601E-10</v>
      </c>
      <c r="E93" s="34">
        <v>1.1377451E-5</v>
      </c>
      <c r="F93" s="34">
        <v>8.4387620000000001E-11</v>
      </c>
      <c r="G93" s="34">
        <v>6.1830020000000006E-11</v>
      </c>
      <c r="H93" s="34">
        <v>4.2471340000000001E-11</v>
      </c>
      <c r="I93" s="34">
        <v>3.8158850000000002E-11</v>
      </c>
      <c r="J93" s="34">
        <v>3.8592490000000002E-11</v>
      </c>
      <c r="K93" s="34">
        <v>4.0069899999999998E-11</v>
      </c>
      <c r="L93" s="34">
        <v>4.147946E-11</v>
      </c>
      <c r="M93" s="34">
        <v>4.8705519999999998E-11</v>
      </c>
      <c r="N93" s="34">
        <v>5.8434539999999996E-11</v>
      </c>
      <c r="O93" s="34">
        <v>7.4885229999999999E-11</v>
      </c>
      <c r="P93" s="34">
        <v>1.2917771999999999E-10</v>
      </c>
      <c r="Q93" s="34">
        <v>6.1321735999999996E-4</v>
      </c>
      <c r="R93" s="34">
        <v>7.2890189999999999E-3</v>
      </c>
      <c r="S93" s="35" t="s">
        <v>193</v>
      </c>
      <c r="T93" s="35" t="s">
        <v>193</v>
      </c>
      <c r="U93" s="35" t="s">
        <v>193</v>
      </c>
      <c r="V93" s="35">
        <v>4.4999754E-11</v>
      </c>
      <c r="W93" s="35">
        <v>4.7490078000000002E-11</v>
      </c>
      <c r="X93" s="35">
        <v>4.9490616000000002E-11</v>
      </c>
      <c r="Y93" s="35">
        <v>7.5350294999999999E-11</v>
      </c>
      <c r="Z93" s="35">
        <v>1.4581649999999999E-10</v>
      </c>
      <c r="AA93" s="35">
        <v>2.0792366999999999E-2</v>
      </c>
      <c r="AB93" s="35" t="s">
        <v>193</v>
      </c>
      <c r="AC93" s="36" t="s">
        <v>193</v>
      </c>
      <c r="AD93" s="29" t="s">
        <v>193</v>
      </c>
      <c r="AE93" s="29">
        <v>9.2890334000000001E-11</v>
      </c>
      <c r="AF93" s="29">
        <v>1.2144314999999999E-10</v>
      </c>
      <c r="AG93" s="29">
        <v>3.1852413000000003E-2</v>
      </c>
      <c r="AH93" s="29">
        <v>5.6705410000000003E-3</v>
      </c>
      <c r="AI93" s="29">
        <v>1.2293769E-2</v>
      </c>
      <c r="AJ93" s="29">
        <v>3.6466236999999999E-2</v>
      </c>
      <c r="AK93" s="3">
        <f t="shared" si="5"/>
        <v>4.1067479357839347E-3</v>
      </c>
      <c r="AM93" t="s">
        <v>121</v>
      </c>
      <c r="AO93" s="2">
        <f>SUM(U108:W109)/6</f>
        <v>8.6414209000000006E-2</v>
      </c>
      <c r="AP93" s="2">
        <f>((AK93-AK$19)*100)/AK$19</f>
        <v>-36.671075501044257</v>
      </c>
      <c r="AR93" t="s">
        <v>124</v>
      </c>
      <c r="AT93" s="1">
        <f>((AO93-AO$19)*100)/AO$19</f>
        <v>11.406437073393475</v>
      </c>
    </row>
    <row r="94" spans="1:47" x14ac:dyDescent="0.25">
      <c r="A94" t="s">
        <v>193</v>
      </c>
      <c r="B94" s="37" t="s">
        <v>193</v>
      </c>
      <c r="C94" s="34">
        <v>8.4218349999999998E-11</v>
      </c>
      <c r="D94" s="34">
        <v>1.2887431000000001E-10</v>
      </c>
      <c r="E94" s="34">
        <v>1.1349330000000001E-10</v>
      </c>
      <c r="F94" s="34">
        <v>6.3430789999999998E-11</v>
      </c>
      <c r="G94" s="34">
        <v>5.0182420000000003E-11</v>
      </c>
      <c r="H94" s="34">
        <v>4.4764089999999998E-11</v>
      </c>
      <c r="I94" s="34">
        <v>4.8568416999999997E-11</v>
      </c>
      <c r="J94" s="34">
        <v>5.3496623999999999E-11</v>
      </c>
      <c r="K94" s="34">
        <v>5.1116954E-11</v>
      </c>
      <c r="L94" s="34">
        <v>4.9024277999999997E-11</v>
      </c>
      <c r="M94" s="34">
        <v>5.2362610000000002E-11</v>
      </c>
      <c r="N94" s="34">
        <v>6.0457119999999996E-11</v>
      </c>
      <c r="O94" s="34">
        <v>7.629837E-11</v>
      </c>
      <c r="P94" s="34">
        <v>1.3552189000000001E-10</v>
      </c>
      <c r="Q94" s="34">
        <v>2.5651669999999999E-10</v>
      </c>
      <c r="R94" s="34">
        <v>2.6014209999999999E-10</v>
      </c>
      <c r="S94" s="35" t="s">
        <v>193</v>
      </c>
      <c r="T94" s="35" t="s">
        <v>193</v>
      </c>
      <c r="U94" s="35" t="s">
        <v>193</v>
      </c>
      <c r="V94" s="35">
        <v>1.0826639E-10</v>
      </c>
      <c r="W94" s="35">
        <v>5.4426966E-11</v>
      </c>
      <c r="X94" s="35">
        <v>5.7692025000000002E-11</v>
      </c>
      <c r="Y94" s="35">
        <v>7.3371495999999999E-11</v>
      </c>
      <c r="Z94" s="35">
        <v>1.4149433999999999E-10</v>
      </c>
      <c r="AA94" s="35">
        <v>2.7006335999999999E-2</v>
      </c>
      <c r="AB94" s="35" t="s">
        <v>193</v>
      </c>
      <c r="AC94" s="36" t="s">
        <v>193</v>
      </c>
      <c r="AD94" s="29" t="s">
        <v>193</v>
      </c>
      <c r="AE94" s="29">
        <v>2.2856130999999998E-2</v>
      </c>
      <c r="AF94" s="29">
        <v>3.831507E-5</v>
      </c>
      <c r="AG94" s="29">
        <v>1.8226362999999999E-10</v>
      </c>
      <c r="AH94" s="29">
        <v>8.9251460000000005E-11</v>
      </c>
      <c r="AI94" s="29">
        <v>8.3026349999999996E-11</v>
      </c>
      <c r="AJ94" s="29">
        <v>7.6984210000000004E-3</v>
      </c>
      <c r="AK94" s="3">
        <f t="shared" si="5"/>
        <v>2.0571144781521777E-3</v>
      </c>
      <c r="AP94" s="2">
        <f>((AK94-AK$20)*100)/AK$20</f>
        <v>-35.427445061534726</v>
      </c>
    </row>
    <row r="95" spans="1:47" x14ac:dyDescent="0.25">
      <c r="A95" t="s">
        <v>193</v>
      </c>
      <c r="B95" s="37">
        <v>9.0323395000000006E-11</v>
      </c>
      <c r="C95" s="34">
        <v>5.2577234E-11</v>
      </c>
      <c r="D95" s="34">
        <v>7.4354979999999999E-11</v>
      </c>
      <c r="E95" s="34">
        <v>4.7549412000000003E-11</v>
      </c>
      <c r="F95" s="34">
        <v>4.5815985999999999E-11</v>
      </c>
      <c r="G95" s="34">
        <v>5.3753383999999997E-11</v>
      </c>
      <c r="H95" s="34">
        <v>6.5046819999999997E-11</v>
      </c>
      <c r="I95" s="34">
        <v>9.9232389999999999E-11</v>
      </c>
      <c r="J95" s="34">
        <v>1.5622669999999999E-10</v>
      </c>
      <c r="K95" s="34">
        <v>1.9156879E-10</v>
      </c>
      <c r="L95" s="34">
        <v>2.4442723000000002E-10</v>
      </c>
      <c r="M95" s="34">
        <v>2.2046719000000001E-10</v>
      </c>
      <c r="N95" s="34">
        <v>1.8241392000000001E-10</v>
      </c>
      <c r="O95" s="34">
        <v>1.5259656999999999E-10</v>
      </c>
      <c r="P95" s="34">
        <v>1.8550675000000001E-10</v>
      </c>
      <c r="Q95" s="34">
        <v>2.094606E-10</v>
      </c>
      <c r="R95" s="34">
        <v>2.5659049999999999E-10</v>
      </c>
      <c r="S95" s="35" t="s">
        <v>193</v>
      </c>
      <c r="T95" s="35" t="s">
        <v>193</v>
      </c>
      <c r="U95" s="35">
        <v>5.7605390000000003E-11</v>
      </c>
      <c r="V95" s="35">
        <v>8.6502769999999995E-11</v>
      </c>
      <c r="W95" s="35">
        <v>1.3719935E-10</v>
      </c>
      <c r="X95" s="35">
        <v>1.4427531000000001E-10</v>
      </c>
      <c r="Y95" s="35">
        <v>1.2268988999999999E-10</v>
      </c>
      <c r="Z95" s="35">
        <v>8.8010105999999998E-11</v>
      </c>
      <c r="AA95" s="35">
        <v>2.0948081999999999E-10</v>
      </c>
      <c r="AB95" s="35" t="s">
        <v>193</v>
      </c>
      <c r="AC95" s="36" t="s">
        <v>193</v>
      </c>
      <c r="AD95" s="29" t="s">
        <v>193</v>
      </c>
      <c r="AE95" s="29">
        <v>1.0810933000000001E-9</v>
      </c>
      <c r="AF95" s="29">
        <v>1.6929845E-10</v>
      </c>
      <c r="AG95" s="29">
        <v>7.9110586000000001E-11</v>
      </c>
      <c r="AH95" s="29">
        <v>8.1601029999999995E-11</v>
      </c>
      <c r="AI95" s="29">
        <v>8.6413889999999999E-11</v>
      </c>
      <c r="AJ95" s="29">
        <v>3.0022545000000001E-2</v>
      </c>
      <c r="AK95" s="3">
        <f t="shared" si="5"/>
        <v>1.0007516557064247E-3</v>
      </c>
      <c r="AP95" s="2">
        <f>((AK95-AK$21)*100)/AK$21</f>
        <v>-24.124766139278456</v>
      </c>
    </row>
    <row r="96" spans="1:47" x14ac:dyDescent="0.25">
      <c r="A96" t="s">
        <v>193</v>
      </c>
      <c r="B96" s="37">
        <v>5.4181982000000001E-11</v>
      </c>
      <c r="C96" s="34">
        <v>2.8030468999999998E-11</v>
      </c>
      <c r="D96" s="34">
        <v>2.6005129999999999E-11</v>
      </c>
      <c r="E96" s="34">
        <v>2.1112914000000001E-11</v>
      </c>
      <c r="F96" s="34">
        <v>2.8158269999999999E-11</v>
      </c>
      <c r="G96" s="34">
        <v>3.7260950000000001E-11</v>
      </c>
      <c r="H96" s="34">
        <v>4.7972484000000003E-11</v>
      </c>
      <c r="I96" s="34">
        <v>6.7634320000000003E-11</v>
      </c>
      <c r="J96" s="34">
        <v>8.9118205999999997E-11</v>
      </c>
      <c r="K96" s="34">
        <v>1.2915971999999999E-10</v>
      </c>
      <c r="L96" s="34">
        <v>1.6150183999999999E-10</v>
      </c>
      <c r="M96" s="34">
        <v>2.019224E-10</v>
      </c>
      <c r="N96" s="34">
        <v>1.9520832E-10</v>
      </c>
      <c r="O96" s="34">
        <v>2.2504977E-10</v>
      </c>
      <c r="P96" s="34">
        <v>2.3327439999999999E-5</v>
      </c>
      <c r="Q96" s="34">
        <v>4.3878037000000002E-2</v>
      </c>
      <c r="R96" s="34">
        <v>3.8977212999999997E-2</v>
      </c>
      <c r="S96" s="35" t="s">
        <v>193</v>
      </c>
      <c r="T96" s="35" t="s">
        <v>193</v>
      </c>
      <c r="U96" s="35">
        <v>6.8142096000000005E-11</v>
      </c>
      <c r="V96" s="35">
        <v>8.7686226000000002E-11</v>
      </c>
      <c r="W96" s="35">
        <v>7.5813675000000003E-11</v>
      </c>
      <c r="X96" s="35">
        <v>8.8980779999999997E-11</v>
      </c>
      <c r="Y96" s="35">
        <v>2.4074194999999999E-10</v>
      </c>
      <c r="Z96" s="35" t="s">
        <v>193</v>
      </c>
      <c r="AA96" s="35" t="s">
        <v>193</v>
      </c>
      <c r="AB96" s="35" t="s">
        <v>193</v>
      </c>
      <c r="AC96" s="36" t="s">
        <v>193</v>
      </c>
      <c r="AD96" s="29" t="s">
        <v>193</v>
      </c>
      <c r="AE96" s="29" t="s">
        <v>193</v>
      </c>
      <c r="AF96" s="29">
        <v>6.252985E-3</v>
      </c>
      <c r="AG96" s="29">
        <v>7.2906195000000004E-11</v>
      </c>
      <c r="AH96" s="29">
        <v>4.6426627999999998E-4</v>
      </c>
      <c r="AI96" s="29">
        <v>3.4439254000000002E-3</v>
      </c>
      <c r="AJ96" s="29">
        <v>1.6843731999999999E-10</v>
      </c>
      <c r="AK96" s="3">
        <f t="shared" si="5"/>
        <v>3.4459168975935189E-3</v>
      </c>
      <c r="AP96" s="2">
        <f>((AK96-AK$22)*100)/AK$22</f>
        <v>-44.284523019847839</v>
      </c>
    </row>
    <row r="97" spans="1:45" x14ac:dyDescent="0.25">
      <c r="A97" t="s">
        <v>193</v>
      </c>
      <c r="B97" s="37">
        <v>4.3317832000000001E-11</v>
      </c>
      <c r="C97" s="34">
        <v>1.9950902E-11</v>
      </c>
      <c r="D97" s="34">
        <v>2.3486604999999999E-11</v>
      </c>
      <c r="E97" s="34">
        <v>1.6718682E-11</v>
      </c>
      <c r="F97" s="34">
        <v>2.0001169000000002E-11</v>
      </c>
      <c r="G97" s="34">
        <v>2.6707533999999999E-11</v>
      </c>
      <c r="H97" s="34">
        <v>2.7500455E-11</v>
      </c>
      <c r="I97" s="34">
        <v>3.1974950000000002E-11</v>
      </c>
      <c r="J97" s="34">
        <v>3.7328410000000002E-11</v>
      </c>
      <c r="K97" s="34">
        <v>4.8426586000000001E-11</v>
      </c>
      <c r="L97" s="34">
        <v>5.0871668000000001E-11</v>
      </c>
      <c r="M97" s="34">
        <v>6.2830420000000001E-11</v>
      </c>
      <c r="N97" s="34">
        <v>8.2448569999999999E-11</v>
      </c>
      <c r="O97" s="34">
        <v>7.4649869999999998E-11</v>
      </c>
      <c r="P97" s="34">
        <v>9.5788530000000004E-11</v>
      </c>
      <c r="Q97" s="34">
        <v>3.6837547999999998E-4</v>
      </c>
      <c r="R97" s="34">
        <v>5.3419069999999999E-3</v>
      </c>
      <c r="S97" s="35" t="s">
        <v>193</v>
      </c>
      <c r="T97" s="35">
        <v>1.3743515999999999E-10</v>
      </c>
      <c r="U97" s="35">
        <v>6.7411860000000004E-11</v>
      </c>
      <c r="V97" s="35">
        <v>5.1282740000000001E-11</v>
      </c>
      <c r="W97" s="35">
        <v>5.5266099999999998E-11</v>
      </c>
      <c r="X97" s="35">
        <v>5.0522527000000002E-11</v>
      </c>
      <c r="Y97" s="35">
        <v>3.4993521999999998E-11</v>
      </c>
      <c r="Z97" s="35" t="s">
        <v>193</v>
      </c>
      <c r="AA97" s="35" t="s">
        <v>193</v>
      </c>
      <c r="AB97" s="35" t="s">
        <v>193</v>
      </c>
      <c r="AC97" s="36" t="s">
        <v>193</v>
      </c>
      <c r="AD97" s="29" t="s">
        <v>193</v>
      </c>
      <c r="AE97" s="29" t="s">
        <v>193</v>
      </c>
      <c r="AF97" s="29">
        <v>2.2044230000000001E-2</v>
      </c>
      <c r="AG97" s="29">
        <v>1.2383362999999999E-9</v>
      </c>
      <c r="AH97" s="29">
        <v>4.5768340000000001E-10</v>
      </c>
      <c r="AI97" s="29">
        <v>6.9789123E-3</v>
      </c>
      <c r="AJ97" s="29">
        <v>4.8355203E-10</v>
      </c>
      <c r="AK97" s="3">
        <f t="shared" si="5"/>
        <v>1.2404795720887796E-3</v>
      </c>
      <c r="AP97" s="2">
        <f>((AK97-AK$23)*100)/AK$23</f>
        <v>-52.299629979458146</v>
      </c>
      <c r="AS97" t="s">
        <v>127</v>
      </c>
    </row>
    <row r="98" spans="1:45" x14ac:dyDescent="0.25">
      <c r="A98" t="s">
        <v>193</v>
      </c>
      <c r="B98" s="37">
        <v>6.4708904999999997E-11</v>
      </c>
      <c r="C98" s="34">
        <v>2.3782094000000001E-11</v>
      </c>
      <c r="D98" s="34">
        <v>2.0769407E-11</v>
      </c>
      <c r="E98" s="34">
        <v>1.5812523000000001E-11</v>
      </c>
      <c r="F98" s="34">
        <v>1.7306745999999998E-11</v>
      </c>
      <c r="G98" s="34">
        <v>2.3670242999999999E-11</v>
      </c>
      <c r="H98" s="34">
        <v>3.0970146999999998E-11</v>
      </c>
      <c r="I98" s="34">
        <v>3.8113203999999999E-11</v>
      </c>
      <c r="J98" s="34">
        <v>4.4341141999999999E-11</v>
      </c>
      <c r="K98" s="34">
        <v>4.8607517000000002E-11</v>
      </c>
      <c r="L98" s="34">
        <v>4.9350735000000001E-11</v>
      </c>
      <c r="M98" s="34">
        <v>5.6913148000000002E-11</v>
      </c>
      <c r="N98" s="34">
        <v>5.5768555999999999E-11</v>
      </c>
      <c r="O98" s="34">
        <v>5.6416660000000002E-11</v>
      </c>
      <c r="P98" s="34">
        <v>1.3820828999999999E-10</v>
      </c>
      <c r="Q98" s="34">
        <v>1.2999129999999999E-2</v>
      </c>
      <c r="R98" s="34" t="s">
        <v>193</v>
      </c>
      <c r="S98" s="35">
        <v>1.0014411E-10</v>
      </c>
      <c r="T98" s="35">
        <v>5.6222790000000002E-11</v>
      </c>
      <c r="U98" s="35">
        <v>3.5402253999999998E-11</v>
      </c>
      <c r="V98" s="35">
        <v>3.9002330000000002E-11</v>
      </c>
      <c r="W98" s="35">
        <v>3.9732140000000002E-11</v>
      </c>
      <c r="X98" s="35">
        <v>3.8807240000000003E-11</v>
      </c>
      <c r="Y98" s="35">
        <v>2.993937E-11</v>
      </c>
      <c r="Z98" s="35" t="s">
        <v>193</v>
      </c>
      <c r="AA98" s="35" t="s">
        <v>193</v>
      </c>
      <c r="AB98" s="35" t="s">
        <v>193</v>
      </c>
      <c r="AC98" s="36" t="s">
        <v>193</v>
      </c>
      <c r="AD98" s="29" t="s">
        <v>193</v>
      </c>
      <c r="AE98" s="29" t="s">
        <v>193</v>
      </c>
      <c r="AF98" s="29">
        <v>2.0810599999999999E-2</v>
      </c>
      <c r="AG98" s="29">
        <v>1.6027604000000001E-9</v>
      </c>
      <c r="AH98" s="29">
        <v>2.5180510999999999E-2</v>
      </c>
      <c r="AI98" s="29">
        <v>1.913724E-2</v>
      </c>
      <c r="AJ98" s="29">
        <v>1.6872822999999999E-2</v>
      </c>
      <c r="AK98" s="3">
        <f t="shared" si="5"/>
        <v>3.3928680938124975E-3</v>
      </c>
      <c r="AP98" s="2">
        <f>((AK98-AK$24)*100)/AK$24</f>
        <v>-34.148532923372258</v>
      </c>
    </row>
    <row r="99" spans="1:45" x14ac:dyDescent="0.25">
      <c r="A99" t="s">
        <v>193</v>
      </c>
      <c r="B99" s="37">
        <v>1.5763664000000001E-10</v>
      </c>
      <c r="C99" s="34">
        <v>5.9448515999999995E-11</v>
      </c>
      <c r="D99" s="34">
        <v>3.1205794999999997E-11</v>
      </c>
      <c r="E99" s="34">
        <v>2.0411254000000001E-11</v>
      </c>
      <c r="F99" s="34">
        <v>2.3535219E-11</v>
      </c>
      <c r="G99" s="34">
        <v>2.8527667999999999E-11</v>
      </c>
      <c r="H99" s="34">
        <v>3.3226557000000001E-11</v>
      </c>
      <c r="I99" s="34">
        <v>3.8164214999999997E-11</v>
      </c>
      <c r="J99" s="34">
        <v>3.8893152999999999E-11</v>
      </c>
      <c r="K99" s="34">
        <v>3.9931874000000001E-11</v>
      </c>
      <c r="L99" s="34">
        <v>4.3825644999999999E-11</v>
      </c>
      <c r="M99" s="34">
        <v>5.0348830000000002E-11</v>
      </c>
      <c r="N99" s="34">
        <v>5.3681868000000001E-11</v>
      </c>
      <c r="O99" s="34">
        <v>5.2894158000000001E-11</v>
      </c>
      <c r="P99" s="38">
        <v>1.1039198E-10</v>
      </c>
      <c r="Q99" s="38" t="s">
        <v>193</v>
      </c>
      <c r="R99" s="38">
        <v>6.6635797000000002E-10</v>
      </c>
      <c r="S99" s="35">
        <v>5.6981808000000003E-11</v>
      </c>
      <c r="T99" s="35">
        <v>4.4393714E-11</v>
      </c>
      <c r="U99" s="35">
        <v>3.5852965999999997E-11</v>
      </c>
      <c r="V99" s="35">
        <v>3.9130418E-11</v>
      </c>
      <c r="W99" s="35">
        <v>4.1619959999999997E-11</v>
      </c>
      <c r="X99" s="35">
        <v>3.6728744999999998E-11</v>
      </c>
      <c r="Y99" s="35">
        <v>4.030898E-11</v>
      </c>
      <c r="Z99" s="35" t="s">
        <v>193</v>
      </c>
      <c r="AA99" s="35" t="s">
        <v>193</v>
      </c>
      <c r="AB99" s="35" t="s">
        <v>193</v>
      </c>
      <c r="AC99" s="36" t="s">
        <v>193</v>
      </c>
      <c r="AD99" s="29" t="s">
        <v>193</v>
      </c>
      <c r="AE99" s="29" t="s">
        <v>193</v>
      </c>
      <c r="AF99" s="29">
        <v>2.2102053999999999E-2</v>
      </c>
      <c r="AG99" s="29">
        <v>2.585598E-9</v>
      </c>
      <c r="AH99" s="29" t="s">
        <v>193</v>
      </c>
      <c r="AI99" s="29">
        <v>2.4300861999999999E-2</v>
      </c>
      <c r="AJ99" s="29">
        <v>2.2751520000000001E-2</v>
      </c>
      <c r="AK99" s="3">
        <f t="shared" si="5"/>
        <v>2.5612755677442939E-3</v>
      </c>
      <c r="AP99" s="2">
        <f>((AK99-AK$25)*100)/AK$25</f>
        <v>-23.284564020274651</v>
      </c>
    </row>
    <row r="100" spans="1:45" x14ac:dyDescent="0.25">
      <c r="A100" t="s">
        <v>193</v>
      </c>
      <c r="B100" s="37">
        <v>3.0901167999999999E-10</v>
      </c>
      <c r="C100" s="34">
        <v>1.1829519999999999E-10</v>
      </c>
      <c r="D100" s="34">
        <v>4.4731266999999998E-11</v>
      </c>
      <c r="E100" s="34">
        <v>2.6789719999999999E-11</v>
      </c>
      <c r="F100" s="34">
        <v>2.4949496999999999E-11</v>
      </c>
      <c r="G100" s="34">
        <v>2.9577405999999998E-11</v>
      </c>
      <c r="H100" s="34">
        <v>3.3180292000000003E-11</v>
      </c>
      <c r="I100" s="34">
        <v>3.7908113999999998E-11</v>
      </c>
      <c r="J100" s="34">
        <v>3.6366863999999999E-11</v>
      </c>
      <c r="K100" s="34">
        <v>3.6219503000000003E-11</v>
      </c>
      <c r="L100" s="34">
        <v>4.1411107000000002E-11</v>
      </c>
      <c r="M100" s="34">
        <v>4.3760276999999998E-11</v>
      </c>
      <c r="N100" s="34">
        <v>4.0067323999999997E-11</v>
      </c>
      <c r="O100" s="34">
        <v>4.7548077000000001E-11</v>
      </c>
      <c r="P100" s="38" t="s">
        <v>193</v>
      </c>
      <c r="Q100" s="38">
        <v>3.8854480000000001E-10</v>
      </c>
      <c r="R100" s="38">
        <v>3.6870050999999998E-10</v>
      </c>
      <c r="S100" s="35">
        <v>1.5140537E-10</v>
      </c>
      <c r="T100" s="35">
        <v>5.6641147000000001E-11</v>
      </c>
      <c r="U100" s="35">
        <v>3.9503432000000003E-11</v>
      </c>
      <c r="V100" s="35">
        <v>4.0997213000000001E-11</v>
      </c>
      <c r="W100" s="35">
        <v>4.5600929999999997E-11</v>
      </c>
      <c r="X100" s="35">
        <v>4.4626964999999998E-11</v>
      </c>
      <c r="Y100" s="35">
        <v>6.0147150000000003E-11</v>
      </c>
      <c r="Z100" s="35" t="s">
        <v>193</v>
      </c>
      <c r="AA100" s="35" t="s">
        <v>193</v>
      </c>
      <c r="AB100" s="35" t="s">
        <v>193</v>
      </c>
      <c r="AC100" s="36" t="s">
        <v>193</v>
      </c>
      <c r="AD100" s="29" t="s">
        <v>193</v>
      </c>
      <c r="AE100" s="29" t="s">
        <v>193</v>
      </c>
      <c r="AF100" s="29">
        <v>5.0234225E-2</v>
      </c>
      <c r="AG100" s="29">
        <v>1.0494877E-2</v>
      </c>
      <c r="AH100" s="29" t="s">
        <v>193</v>
      </c>
      <c r="AI100" s="29" t="s">
        <v>193</v>
      </c>
      <c r="AJ100" s="29" t="s">
        <v>193</v>
      </c>
      <c r="AK100" s="3">
        <f t="shared" si="5"/>
        <v>2.4291641626393535E-3</v>
      </c>
      <c r="AP100" s="2">
        <f>((AK100-AK$26)*100)/AK$26</f>
        <v>-20.837308927091023</v>
      </c>
    </row>
    <row r="101" spans="1:45" x14ac:dyDescent="0.25">
      <c r="A101" t="s">
        <v>193</v>
      </c>
      <c r="B101" s="37" t="s">
        <v>193</v>
      </c>
      <c r="C101" s="34">
        <v>1.8502018E-10</v>
      </c>
      <c r="D101" s="34">
        <v>5.0759614999999998E-11</v>
      </c>
      <c r="E101" s="34">
        <v>2.7958587000000001E-11</v>
      </c>
      <c r="F101" s="34">
        <v>2.5647070999999999E-11</v>
      </c>
      <c r="G101" s="34">
        <v>3.3381776999999997E-11</v>
      </c>
      <c r="H101" s="34">
        <v>3.7855663000000003E-11</v>
      </c>
      <c r="I101" s="34">
        <v>4.1412119999999998E-11</v>
      </c>
      <c r="J101" s="34">
        <v>4.2572505E-11</v>
      </c>
      <c r="K101" s="34">
        <v>4.15681E-11</v>
      </c>
      <c r="L101" s="34">
        <v>4.5192024E-11</v>
      </c>
      <c r="M101" s="34">
        <v>4.2143650000000003E-11</v>
      </c>
      <c r="N101" s="34">
        <v>3.6018300000000003E-11</v>
      </c>
      <c r="O101" s="34">
        <v>4.9348085000000002E-11</v>
      </c>
      <c r="P101" s="38" t="s">
        <v>193</v>
      </c>
      <c r="Q101" s="38">
        <v>4.4033860000000002E-10</v>
      </c>
      <c r="R101" s="38">
        <v>2.9098160000000001E-10</v>
      </c>
      <c r="S101" s="35">
        <v>1.7819048999999999E-10</v>
      </c>
      <c r="T101" s="35">
        <v>5.8084214999999998E-11</v>
      </c>
      <c r="U101" s="35">
        <v>4.4070747000000001E-11</v>
      </c>
      <c r="V101" s="35">
        <v>4.9390047999999999E-11</v>
      </c>
      <c r="W101" s="35">
        <v>5.6423866E-11</v>
      </c>
      <c r="X101" s="35">
        <v>5.6327723999999999E-11</v>
      </c>
      <c r="Y101" s="35">
        <v>9.7828690000000006E-11</v>
      </c>
      <c r="Z101" s="35" t="s">
        <v>193</v>
      </c>
      <c r="AA101" s="35" t="s">
        <v>193</v>
      </c>
      <c r="AB101" s="35" t="s">
        <v>193</v>
      </c>
      <c r="AC101" s="36" t="s">
        <v>193</v>
      </c>
      <c r="AD101" s="29" t="s">
        <v>193</v>
      </c>
      <c r="AE101" s="29" t="s">
        <v>193</v>
      </c>
      <c r="AF101" s="29">
        <v>2.6535537000000002E-5</v>
      </c>
      <c r="AG101" s="29">
        <v>2.9518626999999999E-2</v>
      </c>
      <c r="AH101" s="29" t="s">
        <v>193</v>
      </c>
      <c r="AI101" s="29" t="s">
        <v>193</v>
      </c>
      <c r="AJ101" s="29" t="s">
        <v>193</v>
      </c>
      <c r="AK101" s="3">
        <f t="shared" si="5"/>
        <v>1.2310485194797357E-3</v>
      </c>
      <c r="AP101" s="2">
        <f>((AK101-AK$27)*100)/AK$27</f>
        <v>-31.740804130618329</v>
      </c>
    </row>
    <row r="102" spans="1:45" x14ac:dyDescent="0.25">
      <c r="A102" t="s">
        <v>193</v>
      </c>
      <c r="B102" s="37" t="s">
        <v>193</v>
      </c>
      <c r="C102" s="34">
        <v>9.3902759999999995E-3</v>
      </c>
      <c r="D102" s="34">
        <v>7.2199669999999997E-11</v>
      </c>
      <c r="E102" s="34">
        <v>2.5203973E-11</v>
      </c>
      <c r="F102" s="34">
        <v>1.3704005999999999E-11</v>
      </c>
      <c r="G102" s="34">
        <v>1.4556566000000001E-11</v>
      </c>
      <c r="H102" s="34">
        <v>2.1737583999999999E-11</v>
      </c>
      <c r="I102" s="34">
        <v>2.9353432999999999E-11</v>
      </c>
      <c r="J102" s="34">
        <v>3.4057787999999999E-11</v>
      </c>
      <c r="K102" s="34">
        <v>4.3081259999999999E-11</v>
      </c>
      <c r="L102" s="34">
        <v>4.8531068000000002E-11</v>
      </c>
      <c r="M102" s="34">
        <v>4.7193814999999999E-11</v>
      </c>
      <c r="N102" s="34">
        <v>4.7964042000000002E-11</v>
      </c>
      <c r="O102" s="34">
        <v>7.6292763999999995E-11</v>
      </c>
      <c r="P102" s="38" t="s">
        <v>193</v>
      </c>
      <c r="Q102" s="38">
        <v>7.1858163999999998E-10</v>
      </c>
      <c r="R102" s="38">
        <v>2.1355306000000001E-10</v>
      </c>
      <c r="S102" s="35">
        <v>1.2147668E-10</v>
      </c>
      <c r="T102" s="35">
        <v>4.5876530000000001E-11</v>
      </c>
      <c r="U102" s="35">
        <v>4.1298863999999999E-11</v>
      </c>
      <c r="V102" s="35">
        <v>4.9511350000000003E-11</v>
      </c>
      <c r="W102" s="35">
        <v>6.4363860000000003E-11</v>
      </c>
      <c r="X102" s="35">
        <v>6.7873469999999994E-11</v>
      </c>
      <c r="Y102" s="35">
        <v>5.9614210000000002E-11</v>
      </c>
      <c r="Z102" s="35" t="s">
        <v>193</v>
      </c>
      <c r="AA102" s="35" t="s">
        <v>193</v>
      </c>
      <c r="AB102" s="35" t="s">
        <v>193</v>
      </c>
      <c r="AC102" s="36" t="s">
        <v>193</v>
      </c>
      <c r="AD102" s="29" t="s">
        <v>193</v>
      </c>
      <c r="AE102" s="29" t="s">
        <v>193</v>
      </c>
      <c r="AF102" s="29" t="s">
        <v>193</v>
      </c>
      <c r="AG102" s="29" t="s">
        <v>193</v>
      </c>
      <c r="AH102" s="29" t="s">
        <v>193</v>
      </c>
      <c r="AI102" s="29" t="s">
        <v>193</v>
      </c>
      <c r="AJ102" s="29" t="s">
        <v>193</v>
      </c>
      <c r="AK102" s="3">
        <f t="shared" si="5"/>
        <v>4.2683081163752878E-4</v>
      </c>
      <c r="AP102" s="2">
        <f>((AK102-AK$28)*100)/AK$28</f>
        <v>-43.901593003478951</v>
      </c>
    </row>
    <row r="103" spans="1:45" x14ac:dyDescent="0.25">
      <c r="A103" s="32" t="s">
        <v>193</v>
      </c>
      <c r="B103" s="39" t="s">
        <v>193</v>
      </c>
      <c r="C103" s="32">
        <v>1.0975588E-10</v>
      </c>
      <c r="D103" s="32">
        <v>3.6089461999999999E-10</v>
      </c>
      <c r="E103" s="32">
        <v>5.0654124999999997E-10</v>
      </c>
      <c r="F103" s="32">
        <v>4.4769277000000002E-10</v>
      </c>
      <c r="G103" s="32">
        <v>3.3522363E-10</v>
      </c>
      <c r="H103" s="32">
        <v>2.2288219999999999E-10</v>
      </c>
      <c r="I103" s="32">
        <v>1.0833029E-10</v>
      </c>
      <c r="J103" s="32">
        <v>7.0511730000000001E-11</v>
      </c>
      <c r="K103" s="32">
        <v>4.6925419999999999E-11</v>
      </c>
      <c r="L103" s="32">
        <v>3.5809324000000001E-11</v>
      </c>
      <c r="M103" s="32">
        <v>4.5486149999999997E-11</v>
      </c>
      <c r="N103" s="32">
        <v>8.4917819999999998E-11</v>
      </c>
      <c r="O103" s="32">
        <v>1.2532935999999999E-10</v>
      </c>
      <c r="P103" s="32" t="s">
        <v>193</v>
      </c>
      <c r="Q103" s="32" t="s">
        <v>193</v>
      </c>
      <c r="R103" s="32" t="s">
        <v>193</v>
      </c>
      <c r="S103" s="33">
        <v>1.1334814E-2</v>
      </c>
      <c r="T103" s="33">
        <v>6.2820155000000004E-10</v>
      </c>
      <c r="U103" s="33">
        <v>3.5908138000000001E-10</v>
      </c>
      <c r="V103" s="33">
        <v>9.7125520000000004E-11</v>
      </c>
      <c r="W103" s="33">
        <v>3.7686517E-11</v>
      </c>
      <c r="X103" s="33">
        <v>8.9983179999999996E-11</v>
      </c>
      <c r="Y103" s="33">
        <v>6.9074065999999995E-11</v>
      </c>
      <c r="Z103" s="33" t="s">
        <v>193</v>
      </c>
      <c r="AA103" s="40" t="s">
        <v>193</v>
      </c>
      <c r="AB103" s="40">
        <v>1.3107323E-11</v>
      </c>
      <c r="AC103" s="40">
        <v>2.7094256999999999E-11</v>
      </c>
      <c r="AD103" s="40" t="s">
        <v>193</v>
      </c>
      <c r="AE103" s="40" t="s">
        <v>193</v>
      </c>
      <c r="AF103" s="40" t="s">
        <v>193</v>
      </c>
      <c r="AG103" s="40" t="s">
        <v>193</v>
      </c>
      <c r="AH103" s="40" t="s">
        <v>193</v>
      </c>
      <c r="AI103" s="40" t="s">
        <v>193</v>
      </c>
      <c r="AJ103" s="40" t="s">
        <v>193</v>
      </c>
      <c r="AK103" s="3">
        <f t="shared" si="5"/>
        <v>5.1521899189337441E-4</v>
      </c>
      <c r="AP103" s="2">
        <f>((AK103-AK$29)*100)/AK$29</f>
        <v>-39.582590933402834</v>
      </c>
    </row>
    <row r="104" spans="1:45" x14ac:dyDescent="0.25">
      <c r="A104" s="31" t="s">
        <v>193</v>
      </c>
      <c r="B104" s="41" t="s">
        <v>193</v>
      </c>
      <c r="C104" s="31" t="s">
        <v>193</v>
      </c>
      <c r="D104" s="31">
        <v>3.3684989999999998E-2</v>
      </c>
      <c r="E104" s="31">
        <v>2.7852735999999999E-2</v>
      </c>
      <c r="F104" s="31">
        <v>2.4150076999999999E-2</v>
      </c>
      <c r="G104" s="31">
        <v>2.0156672E-2</v>
      </c>
      <c r="H104" s="31">
        <v>1.8336386999999999E-2</v>
      </c>
      <c r="I104" s="31">
        <v>1.2623664999999999E-2</v>
      </c>
      <c r="J104" s="31">
        <v>5.8415183000000001E-3</v>
      </c>
      <c r="K104" s="31">
        <v>9.4012460000000008E-10</v>
      </c>
      <c r="L104" s="31">
        <v>3.0835042999999998E-10</v>
      </c>
      <c r="M104" s="31">
        <v>1.3195053E-10</v>
      </c>
      <c r="N104" s="31">
        <v>1.3328394E-10</v>
      </c>
      <c r="O104" s="31" t="s">
        <v>193</v>
      </c>
      <c r="P104" s="31" t="s">
        <v>193</v>
      </c>
      <c r="Q104" s="31" t="s">
        <v>193</v>
      </c>
      <c r="R104" s="31" t="s">
        <v>193</v>
      </c>
      <c r="S104" s="33">
        <v>6.5592020000000001E-2</v>
      </c>
      <c r="T104" s="33">
        <v>5.3798046000000002E-2</v>
      </c>
      <c r="U104" s="33">
        <v>3.8410685999999999E-2</v>
      </c>
      <c r="V104" s="33">
        <v>2.1386445E-2</v>
      </c>
      <c r="W104" s="33">
        <v>1.1536567E-4</v>
      </c>
      <c r="X104" s="33">
        <v>1.7442241000000001E-10</v>
      </c>
      <c r="Y104" s="33">
        <v>1.8036835000000001E-10</v>
      </c>
      <c r="Z104" s="33">
        <v>7.4366830000000003E-11</v>
      </c>
      <c r="AA104" s="40">
        <v>4.8509522999999998E-11</v>
      </c>
      <c r="AB104" s="40">
        <v>3.2587309999999999E-11</v>
      </c>
      <c r="AC104" s="40">
        <v>3.1969155999999998E-11</v>
      </c>
      <c r="AD104" s="40">
        <v>1.7775547E-11</v>
      </c>
      <c r="AE104" s="40" t="s">
        <v>193</v>
      </c>
      <c r="AF104" s="40" t="s">
        <v>193</v>
      </c>
      <c r="AG104" s="40" t="s">
        <v>193</v>
      </c>
      <c r="AH104" s="40" t="s">
        <v>193</v>
      </c>
      <c r="AI104" s="40" t="s">
        <v>193</v>
      </c>
      <c r="AJ104" s="40" t="s">
        <v>193</v>
      </c>
      <c r="AK104" s="3">
        <f t="shared" si="5"/>
        <v>1.3997765654074288E-2</v>
      </c>
      <c r="AP104" s="2">
        <f>((AK104-AK$30)*100)/AK$30</f>
        <v>-31.338666382225977</v>
      </c>
    </row>
    <row r="105" spans="1:45" x14ac:dyDescent="0.25">
      <c r="A105" s="31" t="s">
        <v>193</v>
      </c>
      <c r="B105" s="41" t="s">
        <v>193</v>
      </c>
      <c r="C105" s="31" t="s">
        <v>193</v>
      </c>
      <c r="D105" s="31">
        <v>7.8845059999999995E-2</v>
      </c>
      <c r="E105" s="31">
        <v>5.6579984999999999E-2</v>
      </c>
      <c r="F105" s="31">
        <v>5.1575940000000001E-2</v>
      </c>
      <c r="G105" s="31">
        <v>4.9951839999999997E-2</v>
      </c>
      <c r="H105" s="31">
        <v>4.5565716999999999E-2</v>
      </c>
      <c r="I105" s="31">
        <v>4.1891694E-2</v>
      </c>
      <c r="J105" s="31">
        <v>3.4737956E-2</v>
      </c>
      <c r="K105" s="31">
        <v>2.6125208E-2</v>
      </c>
      <c r="L105" s="31">
        <v>1.0139456999999999E-2</v>
      </c>
      <c r="M105" s="31">
        <v>5.7408255999999998E-10</v>
      </c>
      <c r="N105" s="31">
        <v>1.8717443999999999E-10</v>
      </c>
      <c r="O105" s="31" t="s">
        <v>193</v>
      </c>
      <c r="P105" s="31" t="s">
        <v>193</v>
      </c>
      <c r="Q105" s="31" t="s">
        <v>193</v>
      </c>
      <c r="R105" s="31" t="s">
        <v>193</v>
      </c>
      <c r="S105" s="33">
        <v>8.1784380000000004E-2</v>
      </c>
      <c r="T105" s="33">
        <v>7.5291074999999999E-2</v>
      </c>
      <c r="U105" s="33">
        <v>7.1796744999999995E-2</v>
      </c>
      <c r="V105" s="33">
        <v>5.4543775000000003E-2</v>
      </c>
      <c r="W105" s="33">
        <v>4.2296559999999997E-2</v>
      </c>
      <c r="X105" s="33">
        <v>1.7000525999999998E-2</v>
      </c>
      <c r="Y105" s="33">
        <v>4.1930239999999998E-10</v>
      </c>
      <c r="Z105" s="33" t="s">
        <v>193</v>
      </c>
      <c r="AA105" s="40">
        <v>5.3871890000000003E-11</v>
      </c>
      <c r="AB105" s="40">
        <v>4.242395E-11</v>
      </c>
      <c r="AC105" s="40" t="s">
        <v>193</v>
      </c>
      <c r="AD105" s="40" t="s">
        <v>193</v>
      </c>
      <c r="AE105" s="40" t="s">
        <v>193</v>
      </c>
      <c r="AF105" s="40" t="s">
        <v>193</v>
      </c>
      <c r="AG105" s="40" t="s">
        <v>193</v>
      </c>
      <c r="AH105" s="40" t="s">
        <v>193</v>
      </c>
      <c r="AI105" s="40" t="s">
        <v>193</v>
      </c>
      <c r="AJ105" s="40" t="s">
        <v>193</v>
      </c>
      <c r="AK105" s="3">
        <f t="shared" si="5"/>
        <v>3.6906295963842761E-2</v>
      </c>
      <c r="AP105" s="2">
        <f>((AK105-AK$31)*100)/AK$31</f>
        <v>-25.730509605825777</v>
      </c>
    </row>
    <row r="106" spans="1:45" x14ac:dyDescent="0.25">
      <c r="A106" s="31" t="s">
        <v>193</v>
      </c>
      <c r="B106" s="41" t="s">
        <v>193</v>
      </c>
      <c r="C106" s="31" t="s">
        <v>193</v>
      </c>
      <c r="D106" s="31">
        <v>8.2233496000000003E-2</v>
      </c>
      <c r="E106" s="31">
        <v>5.7677615000000002E-2</v>
      </c>
      <c r="F106" s="31">
        <v>6.1090222999999999E-2</v>
      </c>
      <c r="G106" s="31">
        <v>5.9228573E-2</v>
      </c>
      <c r="H106" s="31">
        <v>5.8635739999999999E-2</v>
      </c>
      <c r="I106" s="31">
        <v>5.5965464999999999E-2</v>
      </c>
      <c r="J106" s="31">
        <v>5.2612315999999999E-2</v>
      </c>
      <c r="K106" s="31">
        <v>4.4691469999999997E-2</v>
      </c>
      <c r="L106" s="31">
        <v>2.8656615E-2</v>
      </c>
      <c r="M106" s="31">
        <v>3.6402205000000002E-5</v>
      </c>
      <c r="N106" s="31">
        <v>3.5228824999999999E-10</v>
      </c>
      <c r="O106" s="31" t="s">
        <v>193</v>
      </c>
      <c r="P106" s="31" t="s">
        <v>193</v>
      </c>
      <c r="Q106" s="31" t="s">
        <v>193</v>
      </c>
      <c r="R106" s="31" t="s">
        <v>193</v>
      </c>
      <c r="S106" s="33" t="s">
        <v>193</v>
      </c>
      <c r="T106" s="33">
        <v>0.10074743999999999</v>
      </c>
      <c r="U106" s="33">
        <v>8.2280279999999997E-2</v>
      </c>
      <c r="V106" s="33">
        <v>8.5502339999999996E-2</v>
      </c>
      <c r="W106" s="33">
        <v>7.7543490000000007E-2</v>
      </c>
      <c r="X106" s="33">
        <v>5.6341540000000002E-2</v>
      </c>
      <c r="Y106" s="33">
        <v>1.6904157E-2</v>
      </c>
      <c r="Z106" s="33">
        <v>7.9190710000000001E-10</v>
      </c>
      <c r="AA106" s="40" t="s">
        <v>193</v>
      </c>
      <c r="AB106" s="40" t="s">
        <v>193</v>
      </c>
      <c r="AC106" s="40" t="s">
        <v>193</v>
      </c>
      <c r="AD106" s="40" t="s">
        <v>193</v>
      </c>
      <c r="AE106" s="40" t="s">
        <v>193</v>
      </c>
      <c r="AF106" s="40" t="s">
        <v>193</v>
      </c>
      <c r="AG106" s="40" t="s">
        <v>193</v>
      </c>
      <c r="AH106" s="40" t="s">
        <v>193</v>
      </c>
      <c r="AI106" s="40" t="s">
        <v>193</v>
      </c>
      <c r="AJ106" s="40" t="s">
        <v>193</v>
      </c>
      <c r="AK106" s="3">
        <f t="shared" si="5"/>
        <v>5.1119286852733078E-2</v>
      </c>
      <c r="AP106" s="2">
        <f>((AK106-AK$32)*100)/AK$32</f>
        <v>-27.877632207410336</v>
      </c>
    </row>
    <row r="107" spans="1:45" x14ac:dyDescent="0.25">
      <c r="A107" s="31" t="s">
        <v>193</v>
      </c>
      <c r="B107" s="41" t="s">
        <v>193</v>
      </c>
      <c r="C107" s="31" t="s">
        <v>193</v>
      </c>
      <c r="D107" s="31" t="s">
        <v>193</v>
      </c>
      <c r="E107" s="31">
        <v>5.7194013000000002E-2</v>
      </c>
      <c r="F107" s="31">
        <v>6.2518105000000004E-2</v>
      </c>
      <c r="G107" s="31">
        <v>6.5969719999999996E-2</v>
      </c>
      <c r="H107" s="31">
        <v>5.9634465999999997E-2</v>
      </c>
      <c r="I107" s="31">
        <v>6.2132633999999999E-2</v>
      </c>
      <c r="J107" s="31">
        <v>6.3722619999999994E-2</v>
      </c>
      <c r="K107" s="31">
        <v>5.8739442000000003E-2</v>
      </c>
      <c r="L107" s="31">
        <v>3.8112779999999999E-2</v>
      </c>
      <c r="M107" s="31">
        <v>6.6863386999999998E-3</v>
      </c>
      <c r="N107" s="31">
        <v>7.4377370000000005E-10</v>
      </c>
      <c r="O107" s="31" t="s">
        <v>193</v>
      </c>
      <c r="P107" s="31" t="s">
        <v>193</v>
      </c>
      <c r="Q107" s="31" t="s">
        <v>193</v>
      </c>
      <c r="R107" s="31" t="s">
        <v>193</v>
      </c>
      <c r="S107" s="33" t="s">
        <v>193</v>
      </c>
      <c r="T107" s="33" t="s">
        <v>193</v>
      </c>
      <c r="U107" s="33">
        <v>0.10514452000000001</v>
      </c>
      <c r="V107" s="33">
        <v>0.10301471500000001</v>
      </c>
      <c r="W107" s="33">
        <v>9.7089684999999995E-2</v>
      </c>
      <c r="X107" s="33">
        <v>8.1654149999999995E-2</v>
      </c>
      <c r="Y107" s="33">
        <v>4.2969540000000001E-2</v>
      </c>
      <c r="Z107" s="33">
        <v>1.2408110000000001E-3</v>
      </c>
      <c r="AA107" s="40" t="s">
        <v>193</v>
      </c>
      <c r="AB107" s="40" t="s">
        <v>193</v>
      </c>
      <c r="AC107" s="40" t="s">
        <v>193</v>
      </c>
      <c r="AD107" s="40" t="s">
        <v>193</v>
      </c>
      <c r="AE107" s="40" t="s">
        <v>193</v>
      </c>
      <c r="AF107" s="40" t="s">
        <v>193</v>
      </c>
      <c r="AG107" s="40" t="s">
        <v>193</v>
      </c>
      <c r="AH107" s="40" t="s">
        <v>193</v>
      </c>
      <c r="AI107" s="40" t="s">
        <v>193</v>
      </c>
      <c r="AJ107" s="40" t="s">
        <v>193</v>
      </c>
      <c r="AK107" s="3">
        <f t="shared" si="5"/>
        <v>5.6613971277735861E-2</v>
      </c>
      <c r="AP107" s="2">
        <f>((AK107-AK$33)*100)/AK$33</f>
        <v>-26.477256039881034</v>
      </c>
    </row>
    <row r="108" spans="1:45" x14ac:dyDescent="0.25">
      <c r="A108" s="50" t="s">
        <v>193</v>
      </c>
      <c r="B108" s="51" t="s">
        <v>193</v>
      </c>
      <c r="C108" s="50" t="s">
        <v>193</v>
      </c>
      <c r="D108" s="50" t="s">
        <v>193</v>
      </c>
      <c r="E108" s="50">
        <v>6.7972005000000004E-3</v>
      </c>
      <c r="F108" s="50">
        <v>4.7348767999999999E-2</v>
      </c>
      <c r="G108" s="50">
        <v>3.8622091999999997E-2</v>
      </c>
      <c r="H108" s="50">
        <v>2.1561231E-2</v>
      </c>
      <c r="I108" s="50">
        <v>4.4247522999999997E-2</v>
      </c>
      <c r="J108" s="50">
        <v>7.9408409999999999E-2</v>
      </c>
      <c r="K108" s="50">
        <v>5.2381940000000002E-2</v>
      </c>
      <c r="L108" s="50">
        <v>3.5322270000000003E-2</v>
      </c>
      <c r="M108" s="50">
        <v>7.6263695000000003E-10</v>
      </c>
      <c r="N108" s="50" t="s">
        <v>193</v>
      </c>
      <c r="O108" s="50" t="s">
        <v>193</v>
      </c>
      <c r="P108" s="50" t="s">
        <v>193</v>
      </c>
      <c r="Q108" s="50" t="s">
        <v>193</v>
      </c>
      <c r="R108" s="50" t="s">
        <v>193</v>
      </c>
      <c r="S108" s="50" t="s">
        <v>193</v>
      </c>
      <c r="T108" s="50" t="s">
        <v>193</v>
      </c>
      <c r="U108" s="50">
        <v>0.10864869000000001</v>
      </c>
      <c r="V108" s="50">
        <v>0.10892628</v>
      </c>
      <c r="W108" s="50">
        <v>0.10121647</v>
      </c>
      <c r="X108" s="50">
        <v>8.5351120000000003E-2</v>
      </c>
      <c r="Y108" s="50">
        <v>5.7465978000000001E-2</v>
      </c>
      <c r="Z108" s="50" t="s">
        <v>193</v>
      </c>
      <c r="AA108" s="50" t="s">
        <v>193</v>
      </c>
      <c r="AB108" s="50" t="s">
        <v>193</v>
      </c>
      <c r="AC108" s="50" t="s">
        <v>193</v>
      </c>
      <c r="AD108" s="50" t="s">
        <v>193</v>
      </c>
      <c r="AE108" s="50" t="s">
        <v>193</v>
      </c>
      <c r="AF108" s="50" t="s">
        <v>193</v>
      </c>
      <c r="AG108" s="50" t="s">
        <v>193</v>
      </c>
      <c r="AH108" s="50" t="s">
        <v>193</v>
      </c>
      <c r="AI108" s="50" t="s">
        <v>193</v>
      </c>
      <c r="AJ108" s="50" t="s">
        <v>193</v>
      </c>
      <c r="AK108" s="3">
        <f t="shared" si="5"/>
        <v>5.6235569518759784E-2</v>
      </c>
      <c r="AP108" s="2">
        <f>((AK108-AK$34)*100)/AK$34</f>
        <v>-17.799701597616203</v>
      </c>
    </row>
    <row r="109" spans="1:45" x14ac:dyDescent="0.25">
      <c r="A109" s="50" t="s">
        <v>193</v>
      </c>
      <c r="B109" s="51" t="s">
        <v>193</v>
      </c>
      <c r="C109" s="50" t="s">
        <v>193</v>
      </c>
      <c r="D109" s="50" t="s">
        <v>193</v>
      </c>
      <c r="E109" s="50" t="s">
        <v>193</v>
      </c>
      <c r="F109" s="50" t="s">
        <v>193</v>
      </c>
      <c r="G109" s="50">
        <v>1.6029079000000002E-2</v>
      </c>
      <c r="H109" s="50">
        <v>1.6023737999999999E-2</v>
      </c>
      <c r="I109" s="50">
        <v>1.8226329999999999E-2</v>
      </c>
      <c r="J109" s="50">
        <v>5.3350599999999998E-2</v>
      </c>
      <c r="K109" s="50">
        <v>1.21754775E-8</v>
      </c>
      <c r="L109" s="50">
        <v>1.6915353999999999E-9</v>
      </c>
      <c r="M109" s="50" t="s">
        <v>193</v>
      </c>
      <c r="N109" s="50" t="s">
        <v>193</v>
      </c>
      <c r="O109" s="50" t="s">
        <v>193</v>
      </c>
      <c r="P109" s="50" t="s">
        <v>193</v>
      </c>
      <c r="Q109" s="50" t="s">
        <v>193</v>
      </c>
      <c r="R109" s="50" t="s">
        <v>193</v>
      </c>
      <c r="S109" s="50" t="s">
        <v>193</v>
      </c>
      <c r="T109" s="50" t="s">
        <v>193</v>
      </c>
      <c r="U109" s="50">
        <v>7.6058774999999995E-2</v>
      </c>
      <c r="V109" s="50">
        <v>7.9873286000000002E-2</v>
      </c>
      <c r="W109" s="50">
        <v>4.3761753E-2</v>
      </c>
      <c r="X109" s="50">
        <v>5.3077869999999999E-2</v>
      </c>
      <c r="Y109" s="50">
        <v>3.8272478E-3</v>
      </c>
      <c r="Z109" s="50">
        <v>1.2308543999999999E-9</v>
      </c>
      <c r="AA109" s="50" t="s">
        <v>193</v>
      </c>
      <c r="AB109" s="50" t="s">
        <v>193</v>
      </c>
      <c r="AC109" s="50" t="s">
        <v>193</v>
      </c>
      <c r="AD109" s="50" t="s">
        <v>193</v>
      </c>
      <c r="AE109" s="50" t="s">
        <v>193</v>
      </c>
      <c r="AF109" s="50" t="s">
        <v>193</v>
      </c>
      <c r="AG109" s="50" t="s">
        <v>193</v>
      </c>
      <c r="AH109" s="50" t="s">
        <v>193</v>
      </c>
      <c r="AI109" s="50" t="s">
        <v>193</v>
      </c>
      <c r="AJ109" s="50" t="s">
        <v>193</v>
      </c>
      <c r="AK109" s="3">
        <f t="shared" si="5"/>
        <v>3.0019057824822271E-2</v>
      </c>
      <c r="AP109" s="2">
        <f>((AK109-AK$35)*100)/AK$35</f>
        <v>-4.1884893143863637</v>
      </c>
    </row>
    <row r="110" spans="1:45" x14ac:dyDescent="0.25">
      <c r="A110" s="25" t="s">
        <v>193</v>
      </c>
      <c r="B110" s="26" t="s">
        <v>193</v>
      </c>
      <c r="C110" s="25" t="s">
        <v>193</v>
      </c>
      <c r="D110" s="25" t="s">
        <v>193</v>
      </c>
      <c r="E110" s="25" t="s">
        <v>193</v>
      </c>
      <c r="F110" s="25" t="s">
        <v>193</v>
      </c>
      <c r="G110" s="25" t="s">
        <v>193</v>
      </c>
      <c r="H110" s="25" t="s">
        <v>193</v>
      </c>
      <c r="I110" s="25" t="s">
        <v>193</v>
      </c>
      <c r="J110" s="25">
        <v>4.4765128000000002E-10</v>
      </c>
      <c r="K110" s="25" t="s">
        <v>193</v>
      </c>
      <c r="L110" s="25" t="s">
        <v>193</v>
      </c>
      <c r="M110" s="25" t="s">
        <v>193</v>
      </c>
      <c r="N110" s="25" t="s">
        <v>193</v>
      </c>
      <c r="O110" s="25" t="s">
        <v>193</v>
      </c>
      <c r="P110" s="25" t="s">
        <v>193</v>
      </c>
      <c r="Q110" s="25" t="s">
        <v>193</v>
      </c>
      <c r="R110" s="25" t="s">
        <v>193</v>
      </c>
      <c r="S110" s="25" t="s">
        <v>193</v>
      </c>
      <c r="T110" s="25">
        <v>1.9687816E-9</v>
      </c>
      <c r="U110" s="25">
        <v>4.8165067000000001E-9</v>
      </c>
      <c r="V110" s="25" t="s">
        <v>193</v>
      </c>
      <c r="W110" s="25" t="s">
        <v>193</v>
      </c>
      <c r="X110" s="25">
        <v>1.3879664999999999E-10</v>
      </c>
      <c r="Y110" s="25">
        <v>4.4532010999999999E-10</v>
      </c>
      <c r="Z110" s="25">
        <v>3.6896322000000001E-10</v>
      </c>
      <c r="AA110" s="25">
        <v>3.8976782999999999E-10</v>
      </c>
      <c r="AB110" s="25">
        <v>3.8603659999999999E-10</v>
      </c>
      <c r="AC110" s="25" t="s">
        <v>193</v>
      </c>
      <c r="AD110" s="25" t="s">
        <v>193</v>
      </c>
      <c r="AE110" s="25" t="s">
        <v>193</v>
      </c>
      <c r="AF110" s="25" t="s">
        <v>193</v>
      </c>
      <c r="AG110" s="25" t="s">
        <v>193</v>
      </c>
      <c r="AH110" s="25" t="s">
        <v>193</v>
      </c>
      <c r="AI110" s="25" t="s">
        <v>193</v>
      </c>
      <c r="AJ110" s="25" t="s">
        <v>193</v>
      </c>
      <c r="AK110" s="3">
        <f t="shared" si="5"/>
        <v>1.12022799875E-9</v>
      </c>
      <c r="AP110" s="22">
        <f>((AK110-AK$36)*100)/AK$36</f>
        <v>-54.908232337324826</v>
      </c>
    </row>
    <row r="111" spans="1:45" x14ac:dyDescent="0.25">
      <c r="A111" s="25">
        <v>2.571546E-10</v>
      </c>
      <c r="B111" s="26">
        <v>2.7689386999999998E-10</v>
      </c>
      <c r="C111" s="25">
        <v>2.8030006000000001E-10</v>
      </c>
      <c r="D111" s="25">
        <v>2.8766669999999998E-10</v>
      </c>
      <c r="E111" s="25">
        <v>2.7613345000000002E-10</v>
      </c>
      <c r="F111" s="25">
        <v>2.7466926000000001E-10</v>
      </c>
      <c r="G111" s="25">
        <v>2.7517497E-10</v>
      </c>
      <c r="H111" s="25">
        <v>2.7420651999999998E-10</v>
      </c>
      <c r="I111" s="25">
        <v>2.7431789999999999E-10</v>
      </c>
      <c r="J111" s="25">
        <v>2.7217241999999998E-10</v>
      </c>
      <c r="K111" s="25">
        <v>2.6336275000000001E-10</v>
      </c>
      <c r="L111" s="25">
        <v>2.5803237E-10</v>
      </c>
      <c r="M111" s="25">
        <v>2.5661725999999998E-10</v>
      </c>
      <c r="N111" s="25">
        <v>2.3707610000000002E-10</v>
      </c>
      <c r="O111" s="25">
        <v>2.8171570000000001E-10</v>
      </c>
      <c r="P111" s="25">
        <v>3.206337E-10</v>
      </c>
      <c r="Q111" s="25">
        <v>3.2852475999999998E-10</v>
      </c>
      <c r="R111" s="25">
        <v>3.2541000000000002E-10</v>
      </c>
      <c r="S111" s="25">
        <v>4.0531992000000001E-10</v>
      </c>
      <c r="T111" s="25">
        <v>5.3310320000000004E-10</v>
      </c>
      <c r="U111" s="25" t="s">
        <v>193</v>
      </c>
      <c r="V111" s="25" t="s">
        <v>193</v>
      </c>
      <c r="W111" s="25" t="s">
        <v>193</v>
      </c>
      <c r="X111" s="25" t="s">
        <v>193</v>
      </c>
      <c r="Y111" s="25">
        <v>2.0260879999999999E-10</v>
      </c>
      <c r="Z111" s="25">
        <v>3.8591802000000002E-10</v>
      </c>
      <c r="AA111" s="25">
        <v>3.1762049999999999E-10</v>
      </c>
      <c r="AB111" s="25">
        <v>4.8544450000000002E-10</v>
      </c>
      <c r="AC111" s="25">
        <v>3.8226021999999998E-10</v>
      </c>
      <c r="AD111" s="25">
        <v>2.9148183999999999E-10</v>
      </c>
      <c r="AE111" s="25">
        <v>3.5029087999999998E-10</v>
      </c>
      <c r="AF111" s="25">
        <v>2.91521E-10</v>
      </c>
      <c r="AG111" s="25">
        <v>2.6165749999999998E-10</v>
      </c>
      <c r="AH111" s="25">
        <v>2.8170724000000001E-10</v>
      </c>
      <c r="AI111" s="25">
        <v>2.7633457000000001E-10</v>
      </c>
      <c r="AJ111" s="25">
        <v>2.4952276000000002E-10</v>
      </c>
      <c r="AK111" s="3">
        <f t="shared" si="5"/>
        <v>3.0421416687499999E-10</v>
      </c>
      <c r="AP111" s="22">
        <f>((AK111-AK$37)*100)/AK$37</f>
        <v>-46.343710701084895</v>
      </c>
    </row>
    <row r="112" spans="1:45" x14ac:dyDescent="0.25">
      <c r="A112" t="s">
        <v>74</v>
      </c>
      <c r="AK112" s="17">
        <f>SUM(A76:AJ109)/867</f>
        <v>1.9588493866748959E-2</v>
      </c>
      <c r="AP112" s="23">
        <f>((AK112-AK$38)*100)/AK$38</f>
        <v>-2.0639449918098136</v>
      </c>
      <c r="AQ112" s="24" t="s">
        <v>125</v>
      </c>
    </row>
    <row r="113" spans="1:47" x14ac:dyDescent="0.25">
      <c r="A113" s="25" t="s">
        <v>193</v>
      </c>
      <c r="B113" s="26" t="s">
        <v>193</v>
      </c>
      <c r="C113" s="25" t="s">
        <v>193</v>
      </c>
      <c r="D113" s="25" t="s">
        <v>193</v>
      </c>
      <c r="E113" s="25" t="s">
        <v>193</v>
      </c>
      <c r="F113" s="25" t="s">
        <v>193</v>
      </c>
      <c r="G113" s="25" t="s">
        <v>193</v>
      </c>
      <c r="H113" s="25" t="s">
        <v>193</v>
      </c>
      <c r="I113" s="25" t="s">
        <v>193</v>
      </c>
      <c r="J113" s="25" t="s">
        <v>193</v>
      </c>
      <c r="K113" s="25" t="s">
        <v>193</v>
      </c>
      <c r="L113" s="25" t="s">
        <v>193</v>
      </c>
      <c r="M113" s="25" t="s">
        <v>193</v>
      </c>
      <c r="N113" s="25" t="s">
        <v>193</v>
      </c>
      <c r="O113" s="25" t="s">
        <v>193</v>
      </c>
      <c r="P113" s="25" t="s">
        <v>193</v>
      </c>
      <c r="Q113" s="25" t="s">
        <v>193</v>
      </c>
      <c r="R113" s="25" t="s">
        <v>193</v>
      </c>
      <c r="S113" s="25" t="s">
        <v>193</v>
      </c>
      <c r="T113" s="25" t="s">
        <v>193</v>
      </c>
      <c r="U113" s="25" t="s">
        <v>193</v>
      </c>
      <c r="V113" s="25" t="s">
        <v>193</v>
      </c>
      <c r="W113" s="25" t="s">
        <v>193</v>
      </c>
      <c r="X113" s="25" t="s">
        <v>193</v>
      </c>
      <c r="Y113" s="25" t="s">
        <v>193</v>
      </c>
      <c r="Z113" s="25" t="s">
        <v>193</v>
      </c>
      <c r="AA113" s="25" t="s">
        <v>193</v>
      </c>
      <c r="AB113" s="25" t="s">
        <v>193</v>
      </c>
      <c r="AC113" s="25" t="s">
        <v>193</v>
      </c>
      <c r="AD113" s="25" t="s">
        <v>193</v>
      </c>
      <c r="AE113" s="25" t="s">
        <v>193</v>
      </c>
      <c r="AF113" s="25" t="s">
        <v>193</v>
      </c>
      <c r="AG113" s="25" t="s">
        <v>193</v>
      </c>
      <c r="AH113" s="25" t="s">
        <v>193</v>
      </c>
      <c r="AI113" s="25" t="s">
        <v>193</v>
      </c>
      <c r="AJ113" s="25" t="s">
        <v>193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193</v>
      </c>
      <c r="B114" s="26">
        <v>1.8926387000000002E-9</v>
      </c>
      <c r="C114" s="25">
        <v>1.7738382E-9</v>
      </c>
      <c r="D114" s="25">
        <v>1.9817807E-9</v>
      </c>
      <c r="E114" s="25">
        <v>9.3778899999999993E-9</v>
      </c>
      <c r="F114" s="25">
        <v>1.4650072E-9</v>
      </c>
      <c r="G114" s="25">
        <v>9.5527430000000008E-10</v>
      </c>
      <c r="H114" s="25">
        <v>8.8199930000000004E-10</v>
      </c>
      <c r="I114" s="25">
        <v>1.2034139999999999E-9</v>
      </c>
      <c r="J114" s="25">
        <v>8.07728E-9</v>
      </c>
      <c r="K114" s="25">
        <v>1.0509986E-9</v>
      </c>
      <c r="L114" s="25">
        <v>1.859653E-9</v>
      </c>
      <c r="M114" s="25">
        <v>3.3799815999999998E-9</v>
      </c>
      <c r="N114" s="25">
        <v>2.0602706000000002E-9</v>
      </c>
      <c r="O114" s="25">
        <v>1.0310734000000001E-9</v>
      </c>
      <c r="P114" s="25">
        <v>9.1825149999999997E-10</v>
      </c>
      <c r="Q114" s="25">
        <v>7.3929940000000004E-10</v>
      </c>
      <c r="R114" s="25">
        <v>7.8062656E-10</v>
      </c>
      <c r="S114" s="25">
        <v>6.3368610000000001E-10</v>
      </c>
      <c r="T114" s="25">
        <v>1.2584473000000001E-9</v>
      </c>
      <c r="U114" s="25">
        <v>1.3012859999999999E-9</v>
      </c>
      <c r="V114" s="25">
        <v>9.2056089999999995E-10</v>
      </c>
      <c r="W114" s="25">
        <v>1.4830104E-9</v>
      </c>
      <c r="X114" s="25">
        <v>1.2917353999999999E-9</v>
      </c>
      <c r="Y114" s="25">
        <v>1.2429946000000001E-9</v>
      </c>
      <c r="Z114" s="25">
        <v>9.0168794999999998E-10</v>
      </c>
      <c r="AA114" s="25">
        <v>1.0381532E-9</v>
      </c>
      <c r="AB114" s="25">
        <v>1.1905993E-9</v>
      </c>
      <c r="AC114" s="25">
        <v>1.3773840999999999E-9</v>
      </c>
      <c r="AD114" s="25">
        <v>2.2612424999999999E-9</v>
      </c>
      <c r="AE114" s="25">
        <v>1.8495162000000001E-9</v>
      </c>
      <c r="AF114" s="25">
        <v>1.9565771000000002E-9</v>
      </c>
      <c r="AG114" s="25">
        <v>7.9470150000000002E-10</v>
      </c>
      <c r="AH114" s="25">
        <v>1.4145155E-9</v>
      </c>
      <c r="AI114" s="25">
        <v>1.914316E-9</v>
      </c>
      <c r="AJ114" s="25" t="s">
        <v>193</v>
      </c>
      <c r="AK114" s="3">
        <f>AVERAGE(A114:AJ114)</f>
        <v>1.831167385588235E-9</v>
      </c>
      <c r="AM114" s="6" t="s">
        <v>94</v>
      </c>
      <c r="AO114" s="2">
        <f>SUM(A147:AJ148)/40</f>
        <v>7.8125981725000008E-10</v>
      </c>
      <c r="AP114" s="2">
        <f>((AK114-AK$3)*100)/AK$3</f>
        <v>5.0573291526887356</v>
      </c>
      <c r="AR114" s="6" t="s">
        <v>94</v>
      </c>
      <c r="AS114" s="2"/>
      <c r="AT114" s="2">
        <f>((AO114-AO$3)*100)/AO$3</f>
        <v>-17.80024135008356</v>
      </c>
    </row>
    <row r="115" spans="1:47" x14ac:dyDescent="0.25">
      <c r="A115" s="27">
        <v>4.5262482E-2</v>
      </c>
      <c r="B115" s="28">
        <v>4.3284830000000003E-2</v>
      </c>
      <c r="C115" s="27">
        <v>4.2117767E-2</v>
      </c>
      <c r="D115" s="27">
        <v>4.1730950000000003E-2</v>
      </c>
      <c r="E115" s="27">
        <v>3.6961567000000001E-2</v>
      </c>
      <c r="F115" s="27">
        <v>1.88083E-2</v>
      </c>
      <c r="G115" s="27">
        <v>3.3199661000000002E-3</v>
      </c>
      <c r="H115" s="27">
        <v>1.1930781E-6</v>
      </c>
      <c r="I115" s="27">
        <v>1.0863055E-3</v>
      </c>
      <c r="J115" s="27">
        <v>1.7622445E-2</v>
      </c>
      <c r="K115" s="27">
        <v>1.8690253E-2</v>
      </c>
      <c r="L115" s="27">
        <v>6.3748950000000002E-3</v>
      </c>
      <c r="M115" s="27">
        <v>8.8550300000000005E-5</v>
      </c>
      <c r="N115" s="27">
        <v>4.1640770000000001E-4</v>
      </c>
      <c r="O115" s="27">
        <v>1.7352670000000001E-2</v>
      </c>
      <c r="P115" s="27">
        <v>1.5415544999999999E-2</v>
      </c>
      <c r="Q115" s="27">
        <v>1.8469612999999999E-3</v>
      </c>
      <c r="R115" s="27">
        <v>2.3025954E-7</v>
      </c>
      <c r="S115" s="27">
        <v>4.5195879999999998E-8</v>
      </c>
      <c r="T115" s="27">
        <v>1.8804468000000001E-2</v>
      </c>
      <c r="U115" s="27">
        <v>5.0406979999999997E-3</v>
      </c>
      <c r="V115" s="27">
        <v>2.4953050000000001E-8</v>
      </c>
      <c r="W115" s="27">
        <v>1.155134E-8</v>
      </c>
      <c r="X115" s="27">
        <v>1.5805052999999999E-8</v>
      </c>
      <c r="Y115" s="27">
        <v>1.4243185E-2</v>
      </c>
      <c r="Z115" s="27">
        <v>3.0305525E-2</v>
      </c>
      <c r="AA115" s="27">
        <v>3.4489407999999999E-2</v>
      </c>
      <c r="AB115" s="27">
        <v>2.0909405999999998E-2</v>
      </c>
      <c r="AC115" s="27">
        <v>9.9830950000000009E-3</v>
      </c>
      <c r="AD115" s="27">
        <v>2.2728900999999999E-2</v>
      </c>
      <c r="AE115" s="27">
        <v>4.7066650000000002E-2</v>
      </c>
      <c r="AF115" s="27">
        <v>6.2604845000000006E-2</v>
      </c>
      <c r="AG115" s="27">
        <v>2.5280686E-2</v>
      </c>
      <c r="AH115" s="27">
        <v>2.55085E-2</v>
      </c>
      <c r="AI115" s="27">
        <v>3.3888817E-5</v>
      </c>
      <c r="AJ115" s="27">
        <v>3.0348584000000001E-2</v>
      </c>
      <c r="AK115" s="3">
        <f t="shared" ref="AK115:AK178" si="6">AVERAGE(A115:AJ115)</f>
        <v>1.8270257098887861E-2</v>
      </c>
      <c r="AM115" s="6" t="s">
        <v>116</v>
      </c>
      <c r="AO115" s="2">
        <f>SUM(A113:AJ114)/34</f>
        <v>1.831167385588235E-9</v>
      </c>
      <c r="AP115" s="2">
        <f>((AK115-AK$4)*100)/AK$4</f>
        <v>-2.8806368330449477</v>
      </c>
      <c r="AR115" s="6" t="s">
        <v>116</v>
      </c>
      <c r="AS115" s="2"/>
      <c r="AT115" s="1">
        <f>((AO115-AO$4)*100)/AO$4</f>
        <v>5.0573291526887356</v>
      </c>
    </row>
    <row r="116" spans="1:47" x14ac:dyDescent="0.25">
      <c r="A116" s="27">
        <v>9.2588569999999995E-2</v>
      </c>
      <c r="B116" s="28">
        <v>8.94895E-2</v>
      </c>
      <c r="C116" s="27">
        <v>8.8010030000000003E-2</v>
      </c>
      <c r="D116" s="27">
        <v>8.8971720000000004E-2</v>
      </c>
      <c r="E116" s="27">
        <v>8.6307259999999997E-2</v>
      </c>
      <c r="F116" s="27">
        <v>8.2662719999999995E-2</v>
      </c>
      <c r="G116" s="27">
        <v>8.1290743999999998E-2</v>
      </c>
      <c r="H116" s="27">
        <v>8.4623840000000006E-2</v>
      </c>
      <c r="I116" s="27">
        <v>9.1736579999999998E-2</v>
      </c>
      <c r="J116" s="27">
        <v>9.3661240000000007E-2</v>
      </c>
      <c r="K116" s="27">
        <v>9.5847080000000001E-2</v>
      </c>
      <c r="L116" s="27">
        <v>9.4434249999999997E-2</v>
      </c>
      <c r="M116" s="27">
        <v>9.2005020000000007E-2</v>
      </c>
      <c r="N116" s="27">
        <v>9.0436069999999993E-2</v>
      </c>
      <c r="O116" s="27">
        <v>8.7963834000000005E-2</v>
      </c>
      <c r="P116" s="27">
        <v>8.5221000000000005E-2</v>
      </c>
      <c r="Q116" s="27">
        <v>8.3922445999999998E-2</v>
      </c>
      <c r="R116" s="27">
        <v>7.8757270000000004E-2</v>
      </c>
      <c r="S116" s="27">
        <v>6.2752290000000002E-2</v>
      </c>
      <c r="T116" s="27">
        <v>7.1126460000000002E-2</v>
      </c>
      <c r="U116" s="27">
        <v>8.269021E-2</v>
      </c>
      <c r="V116" s="27">
        <v>9.2075630000000006E-2</v>
      </c>
      <c r="W116" s="27">
        <v>9.5399410000000004E-2</v>
      </c>
      <c r="X116" s="27">
        <v>9.4261035000000007E-2</v>
      </c>
      <c r="Y116" s="27">
        <v>9.4593860000000002E-2</v>
      </c>
      <c r="Z116" s="27">
        <v>9.4036439999999999E-2</v>
      </c>
      <c r="AA116" s="27">
        <v>9.3633430000000004E-2</v>
      </c>
      <c r="AB116" s="27">
        <v>9.1841199999999998E-2</v>
      </c>
      <c r="AC116" s="27">
        <v>8.9862579999999997E-2</v>
      </c>
      <c r="AD116" s="27">
        <v>9.3411999999999995E-2</v>
      </c>
      <c r="AE116" s="27">
        <v>9.5718935000000005E-2</v>
      </c>
      <c r="AF116" s="27">
        <v>9.5821420000000004E-2</v>
      </c>
      <c r="AG116" s="27">
        <v>9.4904649999999993E-2</v>
      </c>
      <c r="AH116" s="27">
        <v>9.7313700000000003E-2</v>
      </c>
      <c r="AI116" s="27">
        <v>9.5334370000000002E-2</v>
      </c>
      <c r="AJ116" s="27">
        <v>9.3205259999999998E-2</v>
      </c>
      <c r="AK116" s="3">
        <f t="shared" si="6"/>
        <v>8.9330890388888889E-2</v>
      </c>
      <c r="AM116" s="10" t="s">
        <v>205</v>
      </c>
      <c r="AO116" s="2">
        <f>SUM(A145:AJ146)/26</f>
        <v>4.789149526965767E-2</v>
      </c>
      <c r="AP116" s="2">
        <f>((AK116-AK$5)*100)/AK$5</f>
        <v>1.0703858710342025</v>
      </c>
      <c r="AR116" s="10" t="s">
        <v>205</v>
      </c>
      <c r="AS116" s="2"/>
      <c r="AT116" s="1">
        <f>((AO116-AO$5)*100)/AO$5</f>
        <v>-6.6412050000608716</v>
      </c>
    </row>
    <row r="117" spans="1:47" x14ac:dyDescent="0.25">
      <c r="A117" s="29">
        <v>8.9603539999999995E-2</v>
      </c>
      <c r="B117" s="30">
        <v>8.9206964E-2</v>
      </c>
      <c r="C117" s="29">
        <v>8.5208249999999999E-2</v>
      </c>
      <c r="D117" s="29">
        <v>8.7076710000000002E-2</v>
      </c>
      <c r="E117" s="31">
        <v>8.6789630000000006E-2</v>
      </c>
      <c r="F117" s="31">
        <v>8.2872963999999993E-2</v>
      </c>
      <c r="G117" s="31">
        <v>8.4285540000000006E-2</v>
      </c>
      <c r="H117" s="31">
        <v>8.3645800000000006E-2</v>
      </c>
      <c r="I117" s="31">
        <v>8.9410970000000006E-2</v>
      </c>
      <c r="J117" s="31">
        <v>9.1759969999999996E-2</v>
      </c>
      <c r="K117" s="31">
        <v>8.9680570000000001E-2</v>
      </c>
      <c r="L117" s="31">
        <v>8.7496270000000001E-2</v>
      </c>
      <c r="M117" s="31">
        <v>8.5523024000000003E-2</v>
      </c>
      <c r="N117" s="31">
        <v>8.5021180000000002E-2</v>
      </c>
      <c r="O117" s="31">
        <v>8.3171270000000005E-2</v>
      </c>
      <c r="P117" s="31">
        <v>8.118686E-2</v>
      </c>
      <c r="Q117" s="32">
        <v>7.9211480000000001E-2</v>
      </c>
      <c r="R117" s="32">
        <v>7.7546634000000003E-2</v>
      </c>
      <c r="S117" s="33">
        <v>6.4751156000000004E-2</v>
      </c>
      <c r="T117" s="33" t="s">
        <v>193</v>
      </c>
      <c r="U117" s="33">
        <v>0.10043587499999999</v>
      </c>
      <c r="V117" s="33">
        <v>0.10153592</v>
      </c>
      <c r="W117" s="33">
        <v>0.10238733</v>
      </c>
      <c r="X117" s="33">
        <v>0.1004713</v>
      </c>
      <c r="Y117" s="33">
        <v>9.9255644000000004E-2</v>
      </c>
      <c r="Z117" s="33">
        <v>9.7728536000000005E-2</v>
      </c>
      <c r="AA117" s="33">
        <v>9.1558650000000005E-2</v>
      </c>
      <c r="AB117" s="33">
        <v>9.1678609999999994E-2</v>
      </c>
      <c r="AC117" s="29">
        <v>9.22843E-2</v>
      </c>
      <c r="AD117" s="29">
        <v>9.3556925999999999E-2</v>
      </c>
      <c r="AE117" s="29">
        <v>9.6695059999999999E-2</v>
      </c>
      <c r="AF117" s="29">
        <v>9.9095753999999994E-2</v>
      </c>
      <c r="AG117" s="29">
        <v>9.1046489999999994E-2</v>
      </c>
      <c r="AH117" s="29">
        <v>9.1775540000000003E-2</v>
      </c>
      <c r="AI117" s="29">
        <v>8.9136325000000002E-2</v>
      </c>
      <c r="AJ117" s="29">
        <v>9.106409E-2</v>
      </c>
      <c r="AK117" s="3">
        <f t="shared" si="6"/>
        <v>8.9518718057142871E-2</v>
      </c>
      <c r="AM117" s="10" t="s">
        <v>206</v>
      </c>
      <c r="AO117" s="2">
        <f>SUM(A115:AJ116)/72</f>
        <v>5.3800573743888379E-2</v>
      </c>
      <c r="AP117" s="2">
        <f>((AK117-AK$6)*100)/AK$6</f>
        <v>-1.3782046206210563</v>
      </c>
      <c r="AR117" s="10" t="s">
        <v>206</v>
      </c>
      <c r="AS117" s="2"/>
      <c r="AT117" s="5">
        <f>((AO117-AO$6)*100)/AO$6</f>
        <v>0.37701477934815536</v>
      </c>
    </row>
    <row r="118" spans="1:47" x14ac:dyDescent="0.25">
      <c r="A118" s="29">
        <v>9.0806579999999998E-2</v>
      </c>
      <c r="B118" s="30">
        <v>8.9679986000000003E-2</v>
      </c>
      <c r="C118" s="29">
        <v>8.6885705999999993E-2</v>
      </c>
      <c r="D118" s="29">
        <v>8.5656430000000006E-2</v>
      </c>
      <c r="E118" s="31">
        <v>7.5878310000000004E-2</v>
      </c>
      <c r="F118" s="31">
        <v>5.4148904999999997E-2</v>
      </c>
      <c r="G118" s="31">
        <v>4.2837260000000002E-2</v>
      </c>
      <c r="H118" s="31">
        <v>2.7149137E-2</v>
      </c>
      <c r="I118" s="31">
        <v>4.6920057000000001E-2</v>
      </c>
      <c r="J118" s="31">
        <v>4.9621418E-2</v>
      </c>
      <c r="K118" s="31">
        <v>5.4002870000000001E-2</v>
      </c>
      <c r="L118" s="31">
        <v>5.5843860000000002E-2</v>
      </c>
      <c r="M118" s="31">
        <v>5.8294064999999999E-2</v>
      </c>
      <c r="N118" s="31">
        <v>6.1876784999999997E-2</v>
      </c>
      <c r="O118" s="31">
        <v>6.462677E-2</v>
      </c>
      <c r="P118" s="31">
        <v>6.3152200000000006E-2</v>
      </c>
      <c r="Q118" s="32">
        <v>6.2535629999999995E-2</v>
      </c>
      <c r="R118" s="32">
        <v>5.7113049999999999E-2</v>
      </c>
      <c r="S118" s="33">
        <v>3.9596043999999997E-2</v>
      </c>
      <c r="T118" s="33" t="s">
        <v>193</v>
      </c>
      <c r="U118" s="33">
        <v>0.10232065</v>
      </c>
      <c r="V118" s="33">
        <v>0.10296017</v>
      </c>
      <c r="W118" s="33">
        <v>0.10387767000000001</v>
      </c>
      <c r="X118" s="33">
        <v>0.10080657</v>
      </c>
      <c r="Y118" s="33">
        <v>0.10006876000000001</v>
      </c>
      <c r="Z118" s="33">
        <v>9.5257549999999996E-2</v>
      </c>
      <c r="AA118" s="33">
        <v>9.3157396000000003E-2</v>
      </c>
      <c r="AB118" s="33">
        <v>9.4369359999999999E-2</v>
      </c>
      <c r="AC118" s="29">
        <v>9.2317869999999996E-2</v>
      </c>
      <c r="AD118" s="29">
        <v>8.8998586000000005E-2</v>
      </c>
      <c r="AE118" s="29">
        <v>8.9699275999999994E-2</v>
      </c>
      <c r="AF118" s="29">
        <v>9.3380704999999994E-2</v>
      </c>
      <c r="AG118" s="29">
        <v>8.6366009999999993E-2</v>
      </c>
      <c r="AH118" s="29">
        <v>8.6492280000000005E-2</v>
      </c>
      <c r="AI118" s="29">
        <v>8.6074434000000005E-2</v>
      </c>
      <c r="AJ118" s="29">
        <v>8.9338299999999995E-2</v>
      </c>
      <c r="AK118" s="3">
        <f t="shared" si="6"/>
        <v>7.6346018571428573E-2</v>
      </c>
      <c r="AM118" s="11" t="s">
        <v>249</v>
      </c>
      <c r="AO118" s="2">
        <f>SUM(A140:R144)/56</f>
        <v>2.9292707674520073E-2</v>
      </c>
      <c r="AP118" s="2">
        <f>((AK118-AK$7)*100)/AK$7</f>
        <v>-8.2206758526585872</v>
      </c>
      <c r="AR118" s="11" t="s">
        <v>249</v>
      </c>
      <c r="AS118" s="2"/>
      <c r="AT118" s="1">
        <f>((AO118-AO$7)*100)/AO$7</f>
        <v>-16.909000494248719</v>
      </c>
    </row>
    <row r="119" spans="1:47" x14ac:dyDescent="0.25">
      <c r="A119" s="29">
        <v>8.6183040000000002E-2</v>
      </c>
      <c r="B119" s="30">
        <v>7.3099919999999999E-2</v>
      </c>
      <c r="C119" s="29">
        <v>4.921565E-2</v>
      </c>
      <c r="D119" s="29">
        <v>2.4976636999999999E-2</v>
      </c>
      <c r="E119" s="31">
        <v>1.0906562999999999E-2</v>
      </c>
      <c r="F119" s="31">
        <v>1.4906822E-2</v>
      </c>
      <c r="G119" s="31">
        <v>9.5090316999999998E-4</v>
      </c>
      <c r="H119" s="31">
        <v>6.0254460000000003E-3</v>
      </c>
      <c r="I119" s="31">
        <v>1.0941246E-2</v>
      </c>
      <c r="J119" s="31">
        <v>8.3264800000000007E-3</v>
      </c>
      <c r="K119" s="31">
        <v>1.0385083E-2</v>
      </c>
      <c r="L119" s="31">
        <v>1.0774778E-2</v>
      </c>
      <c r="M119" s="31">
        <v>1.1410017E-2</v>
      </c>
      <c r="N119" s="31">
        <v>1.4840855E-2</v>
      </c>
      <c r="O119" s="31">
        <v>1.9040359999999999E-2</v>
      </c>
      <c r="P119" s="31">
        <v>1.8818410000000001E-2</v>
      </c>
      <c r="Q119" s="32">
        <v>2.0626512999999999E-2</v>
      </c>
      <c r="R119" s="32">
        <v>1.319588E-2</v>
      </c>
      <c r="S119" s="33">
        <v>1.4299583E-5</v>
      </c>
      <c r="T119" s="33" t="s">
        <v>193</v>
      </c>
      <c r="U119" s="33">
        <v>5.4262906E-2</v>
      </c>
      <c r="V119" s="33">
        <v>5.8126926000000002E-2</v>
      </c>
      <c r="W119" s="33">
        <v>6.7356385000000005E-2</v>
      </c>
      <c r="X119" s="33">
        <v>7.1736389999999997E-2</v>
      </c>
      <c r="Y119" s="33">
        <v>6.7933253999999998E-2</v>
      </c>
      <c r="Z119" s="33">
        <v>6.7143425000000007E-2</v>
      </c>
      <c r="AA119" s="33">
        <v>6.7791019999999994E-2</v>
      </c>
      <c r="AB119" s="33">
        <v>7.1547650000000004E-2</v>
      </c>
      <c r="AC119" s="29">
        <v>8.2753405000000002E-2</v>
      </c>
      <c r="AD119" s="29">
        <v>7.5755390000000006E-2</v>
      </c>
      <c r="AE119" s="29">
        <v>7.3783269999999998E-2</v>
      </c>
      <c r="AF119" s="29">
        <v>7.8208650000000005E-2</v>
      </c>
      <c r="AG119" s="29">
        <v>7.6039134999999994E-2</v>
      </c>
      <c r="AH119" s="29">
        <v>7.9601699999999997E-2</v>
      </c>
      <c r="AI119" s="29">
        <v>8.3942379999999997E-2</v>
      </c>
      <c r="AJ119" s="29">
        <v>8.7271520000000005E-2</v>
      </c>
      <c r="AK119" s="3">
        <f t="shared" si="6"/>
        <v>4.4796923107228583E-2</v>
      </c>
      <c r="AM119" s="11" t="s">
        <v>250</v>
      </c>
      <c r="AO119" s="2">
        <f>SUM(E117:R121)/68</f>
        <v>3.2135305007593352E-2</v>
      </c>
      <c r="AP119" s="2">
        <f>((AK119-AK$8)*100)/AK$8</f>
        <v>-18.965577097593069</v>
      </c>
      <c r="AR119" s="11" t="s">
        <v>250</v>
      </c>
      <c r="AS119" s="2"/>
      <c r="AT119" s="1">
        <f>((AO119-AO$8)*100)/AO$8</f>
        <v>-15.448375508020801</v>
      </c>
    </row>
    <row r="120" spans="1:47" x14ac:dyDescent="0.25">
      <c r="A120" s="29">
        <v>3.6011073999999997E-2</v>
      </c>
      <c r="B120" s="30">
        <v>1.2938196000000001E-2</v>
      </c>
      <c r="C120" s="29">
        <v>5.5629830000000001E-10</v>
      </c>
      <c r="D120" s="29">
        <v>3.3731592999999999E-10</v>
      </c>
      <c r="E120" s="31" t="s">
        <v>193</v>
      </c>
      <c r="F120" s="31">
        <v>3.7538525000000003E-2</v>
      </c>
      <c r="G120" s="31">
        <v>5.5259676000000001E-7</v>
      </c>
      <c r="H120" s="31">
        <v>5.1862875000000001E-10</v>
      </c>
      <c r="I120" s="31">
        <v>5.6686359999999995E-10</v>
      </c>
      <c r="J120" s="31">
        <v>6.4450490000000001E-10</v>
      </c>
      <c r="K120" s="31">
        <v>5.2424670000000001E-10</v>
      </c>
      <c r="L120" s="31">
        <v>4.6058088000000002E-10</v>
      </c>
      <c r="M120" s="31">
        <v>3.7987884999999998E-10</v>
      </c>
      <c r="N120" s="31">
        <v>3.6503178E-10</v>
      </c>
      <c r="O120" s="31">
        <v>3.7663302999999997E-10</v>
      </c>
      <c r="P120" s="31">
        <v>4.3753120000000001E-10</v>
      </c>
      <c r="Q120" s="32">
        <v>4.0945887999999997E-10</v>
      </c>
      <c r="R120" s="32">
        <v>2.6159083E-10</v>
      </c>
      <c r="S120" s="33">
        <v>1.7854294E-10</v>
      </c>
      <c r="T120" s="33" t="s">
        <v>193</v>
      </c>
      <c r="U120" s="33">
        <v>5.4671783000000002E-2</v>
      </c>
      <c r="V120" s="33">
        <v>2.4634112E-2</v>
      </c>
      <c r="W120" s="33">
        <v>2.3866067000000001E-2</v>
      </c>
      <c r="X120" s="33">
        <v>2.7488213000000001E-2</v>
      </c>
      <c r="Y120" s="33">
        <v>2.7063767999999998E-2</v>
      </c>
      <c r="Z120" s="33">
        <v>2.404653E-2</v>
      </c>
      <c r="AA120" s="33">
        <v>2.1518404000000001E-2</v>
      </c>
      <c r="AB120" s="33">
        <v>3.1894680000000002E-2</v>
      </c>
      <c r="AC120" s="29">
        <v>8.3209130000000006E-2</v>
      </c>
      <c r="AD120" s="29">
        <v>2.2548591999999999E-2</v>
      </c>
      <c r="AE120" s="29">
        <v>1.4551289000000001E-3</v>
      </c>
      <c r="AF120" s="29">
        <v>1.8808728E-2</v>
      </c>
      <c r="AG120" s="29">
        <v>3.8476917999999999E-2</v>
      </c>
      <c r="AH120" s="29">
        <v>4.9797649999999999E-2</v>
      </c>
      <c r="AI120" s="29">
        <v>5.7279095000000002E-2</v>
      </c>
      <c r="AJ120" s="29">
        <v>5.3827114000000002E-2</v>
      </c>
      <c r="AK120" s="3">
        <f t="shared" si="6"/>
        <v>1.903159607393725E-2</v>
      </c>
      <c r="AM120" s="12" t="s">
        <v>251</v>
      </c>
      <c r="AO120" s="2">
        <f>SUM(S140:Z144)/35</f>
        <v>4.6827110820822124E-2</v>
      </c>
      <c r="AP120" s="2">
        <f>((AK120-AK$9)*100)/AK$9</f>
        <v>-23.040620697399344</v>
      </c>
      <c r="AR120" s="12" t="s">
        <v>251</v>
      </c>
      <c r="AS120" s="2"/>
      <c r="AT120" s="1">
        <f>((AO120-AO$9)*100)/AO$9</f>
        <v>-18.668123962208146</v>
      </c>
    </row>
    <row r="121" spans="1:47" x14ac:dyDescent="0.25">
      <c r="A121" s="29">
        <v>3.1024449999999999E-10</v>
      </c>
      <c r="B121" s="30">
        <v>1.893955E-10</v>
      </c>
      <c r="C121" s="29">
        <v>9.3226140000000005E-11</v>
      </c>
      <c r="D121" s="29" t="s">
        <v>193</v>
      </c>
      <c r="E121" s="31" t="s">
        <v>193</v>
      </c>
      <c r="F121" s="31">
        <v>1.4909822E-2</v>
      </c>
      <c r="G121" s="31">
        <v>1.5598091000000001E-10</v>
      </c>
      <c r="H121" s="31">
        <v>1.0449707E-10</v>
      </c>
      <c r="I121" s="31">
        <v>8.2014484999999994E-11</v>
      </c>
      <c r="J121" s="31">
        <v>5.5364189999999999E-11</v>
      </c>
      <c r="K121" s="31">
        <v>3.5367843999999999E-11</v>
      </c>
      <c r="L121" s="31">
        <v>2.9415345000000001E-11</v>
      </c>
      <c r="M121" s="31">
        <v>4.4100067000000001E-11</v>
      </c>
      <c r="N121" s="31">
        <v>5.5776824000000002E-11</v>
      </c>
      <c r="O121" s="31">
        <v>6.1002834999999998E-11</v>
      </c>
      <c r="P121" s="31">
        <v>6.391078E-11</v>
      </c>
      <c r="Q121" s="32">
        <v>5.4427237000000001E-11</v>
      </c>
      <c r="R121" s="32">
        <v>6.2782334999999999E-11</v>
      </c>
      <c r="S121" s="33">
        <v>9.8823366000000005E-11</v>
      </c>
      <c r="T121" s="33" t="s">
        <v>193</v>
      </c>
      <c r="U121" s="33" t="s">
        <v>193</v>
      </c>
      <c r="V121" s="33">
        <v>4.1010167000000001E-10</v>
      </c>
      <c r="W121" s="33">
        <v>3.6892064000000001E-10</v>
      </c>
      <c r="X121" s="33">
        <v>4.6515270000000002E-10</v>
      </c>
      <c r="Y121" s="33">
        <v>5.7743989999999999E-10</v>
      </c>
      <c r="Z121" s="33">
        <v>2.8438292999999998E-10</v>
      </c>
      <c r="AA121" s="33">
        <v>1.3478929E-10</v>
      </c>
      <c r="AB121" s="33">
        <v>6.1690685999999996E-10</v>
      </c>
      <c r="AC121" s="29" t="s">
        <v>193</v>
      </c>
      <c r="AD121" s="29">
        <v>1.0589702E-9</v>
      </c>
      <c r="AE121" s="29">
        <v>2.0147711000000001E-10</v>
      </c>
      <c r="AF121" s="29">
        <v>9.381979E-11</v>
      </c>
      <c r="AG121" s="29">
        <v>6.1112689999999998E-11</v>
      </c>
      <c r="AH121" s="29">
        <v>1.7428120000000001E-10</v>
      </c>
      <c r="AI121" s="29">
        <v>3.6220904E-10</v>
      </c>
      <c r="AJ121" s="29">
        <v>2.5597086E-10</v>
      </c>
      <c r="AK121" s="3">
        <f t="shared" si="6"/>
        <v>4.809622116730423E-4</v>
      </c>
      <c r="AM121" s="12" t="s">
        <v>252</v>
      </c>
      <c r="AO121" s="2">
        <f>SUM(S117:AB121)/44</f>
        <v>5.5529841061774082E-2</v>
      </c>
      <c r="AP121" s="2">
        <f>((AK121-AK$10)*100)/AK$10</f>
        <v>-37.358153195534882</v>
      </c>
      <c r="AR121" s="12" t="s">
        <v>252</v>
      </c>
      <c r="AS121" s="2"/>
      <c r="AT121" s="1">
        <f>((AO121-AO$10)*100)/AO$10</f>
        <v>-8.5568196392964193</v>
      </c>
    </row>
    <row r="122" spans="1:47" x14ac:dyDescent="0.25">
      <c r="A122" s="29">
        <v>1.2464733E-10</v>
      </c>
      <c r="B122" s="30">
        <v>1.2526902E-10</v>
      </c>
      <c r="C122" s="29" t="s">
        <v>193</v>
      </c>
      <c r="D122" s="29" t="s">
        <v>193</v>
      </c>
      <c r="E122" s="34" t="s">
        <v>193</v>
      </c>
      <c r="F122" s="34">
        <v>9.117799E-10</v>
      </c>
      <c r="G122" s="34">
        <v>1.3207782000000001E-10</v>
      </c>
      <c r="H122" s="34">
        <v>1.0498523599999999E-10</v>
      </c>
      <c r="I122" s="34">
        <v>8.9767459999999998E-11</v>
      </c>
      <c r="J122" s="34">
        <v>6.0951490000000001E-11</v>
      </c>
      <c r="K122" s="34">
        <v>4.8726998000000002E-11</v>
      </c>
      <c r="L122" s="34">
        <v>3.8534210000000002E-11</v>
      </c>
      <c r="M122" s="34">
        <v>3.4493103000000003E-11</v>
      </c>
      <c r="N122" s="34">
        <v>3.3273379999999998E-11</v>
      </c>
      <c r="O122" s="34">
        <v>3.2380668E-11</v>
      </c>
      <c r="P122" s="34">
        <v>3.2635283000000001E-11</v>
      </c>
      <c r="Q122" s="34">
        <v>3.5980010000000001E-11</v>
      </c>
      <c r="R122" s="34">
        <v>5.0969495999999999E-11</v>
      </c>
      <c r="S122" s="35">
        <v>6.6602579999999998E-11</v>
      </c>
      <c r="T122" s="35" t="s">
        <v>193</v>
      </c>
      <c r="U122" s="35" t="s">
        <v>193</v>
      </c>
      <c r="V122" s="35">
        <v>3.5129353999999998E-4</v>
      </c>
      <c r="W122" s="35">
        <v>2.5178667000000002E-10</v>
      </c>
      <c r="X122" s="35">
        <v>5.8342130000000004E-11</v>
      </c>
      <c r="Y122" s="35">
        <v>4.5859403000000002E-11</v>
      </c>
      <c r="Z122" s="35">
        <v>4.6635727000000002E-11</v>
      </c>
      <c r="AA122" s="35">
        <v>1.541654E-10</v>
      </c>
      <c r="AB122" s="35">
        <v>6.1113436999999996E-10</v>
      </c>
      <c r="AC122" s="36" t="s">
        <v>193</v>
      </c>
      <c r="AD122" s="29">
        <v>7.2126942999999998E-10</v>
      </c>
      <c r="AE122" s="29">
        <v>3.2006920000000002E-10</v>
      </c>
      <c r="AF122" s="29">
        <v>1.7006253000000001E-10</v>
      </c>
      <c r="AG122" s="29">
        <v>1.1826440999999999E-10</v>
      </c>
      <c r="AH122" s="29">
        <v>1.09351056E-10</v>
      </c>
      <c r="AI122" s="29">
        <v>1.1505124E-10</v>
      </c>
      <c r="AJ122" s="29">
        <v>1.0295913999999999E-10</v>
      </c>
      <c r="AK122" s="3">
        <f t="shared" si="6"/>
        <v>1.1709942934156335E-5</v>
      </c>
      <c r="AM122" s="14" t="s">
        <v>253</v>
      </c>
      <c r="AO122" s="7">
        <f>(SUM(B131:O139)+SUM(P131:R135))/140</f>
        <v>9.4919857249437466E-4</v>
      </c>
      <c r="AP122" s="2">
        <f>((AK122-AK$11)*100)/AK$11</f>
        <v>-91.279640390462745</v>
      </c>
      <c r="AR122" s="14" t="s">
        <v>253</v>
      </c>
      <c r="AS122" s="2"/>
      <c r="AT122" s="1">
        <f>((AO122-AO$11)*100)/AO$11</f>
        <v>-29.972771443886618</v>
      </c>
      <c r="AU122">
        <f>SUM(AT122:AT125)/4</f>
        <v>-41.679933063317719</v>
      </c>
    </row>
    <row r="123" spans="1:47" x14ac:dyDescent="0.25">
      <c r="A123" s="29">
        <v>8.287516E-11</v>
      </c>
      <c r="B123" s="30">
        <v>7.462679E-11</v>
      </c>
      <c r="C123" s="29" t="s">
        <v>193</v>
      </c>
      <c r="D123" s="29" t="s">
        <v>193</v>
      </c>
      <c r="E123" s="34" t="s">
        <v>193</v>
      </c>
      <c r="F123" s="34">
        <v>1.0814629E-9</v>
      </c>
      <c r="G123" s="34">
        <v>9.2179619999999999E-11</v>
      </c>
      <c r="H123" s="34">
        <v>6.1159610000000006E-11</v>
      </c>
      <c r="I123" s="34">
        <v>5.5744740000000002E-11</v>
      </c>
      <c r="J123" s="34">
        <v>4.7393886999999999E-11</v>
      </c>
      <c r="K123" s="34">
        <v>4.5105942999999997E-11</v>
      </c>
      <c r="L123" s="34">
        <v>3.7881948000000003E-11</v>
      </c>
      <c r="M123" s="34">
        <v>3.4105895000000001E-11</v>
      </c>
      <c r="N123" s="34">
        <v>3.2951363999999999E-11</v>
      </c>
      <c r="O123" s="34">
        <v>3.4837720000000002E-11</v>
      </c>
      <c r="P123" s="34">
        <v>3.7783904000000002E-11</v>
      </c>
      <c r="Q123" s="34">
        <v>4.3135193000000003E-11</v>
      </c>
      <c r="R123" s="34">
        <v>4.8673165999999997E-11</v>
      </c>
      <c r="S123" s="35">
        <v>4.920958E-11</v>
      </c>
      <c r="T123" s="35" t="s">
        <v>193</v>
      </c>
      <c r="U123" s="35" t="s">
        <v>193</v>
      </c>
      <c r="V123" s="35">
        <v>2.1055900999999998E-2</v>
      </c>
      <c r="W123" s="35">
        <v>2.5445911999999998E-10</v>
      </c>
      <c r="X123" s="35">
        <v>5.5868130000000003E-11</v>
      </c>
      <c r="Y123" s="35">
        <v>5.6362213999999998E-11</v>
      </c>
      <c r="Z123" s="35">
        <v>8.474885E-11</v>
      </c>
      <c r="AA123" s="35">
        <v>2.2670166E-10</v>
      </c>
      <c r="AB123" s="35">
        <v>7.8050749999999995E-10</v>
      </c>
      <c r="AC123" s="36" t="s">
        <v>193</v>
      </c>
      <c r="AD123" s="29">
        <v>1.4645720000000001E-9</v>
      </c>
      <c r="AE123" s="29">
        <v>3.5117519999999999E-10</v>
      </c>
      <c r="AF123" s="29">
        <v>1.2322522E-10</v>
      </c>
      <c r="AG123" s="29">
        <v>1.0960184E-10</v>
      </c>
      <c r="AH123" s="29">
        <v>1.0410163000000001E-10</v>
      </c>
      <c r="AI123" s="29">
        <v>1.0965076E-10</v>
      </c>
      <c r="AJ123" s="29">
        <v>1.01335156E-10</v>
      </c>
      <c r="AK123" s="3">
        <f t="shared" si="6"/>
        <v>7.0186355604789008E-4</v>
      </c>
      <c r="AM123" s="14" t="s">
        <v>254</v>
      </c>
      <c r="AO123" s="2">
        <f>SUM(E122:R130)/126</f>
        <v>3.701391661110944E-4</v>
      </c>
      <c r="AP123" s="2">
        <f>((AK123-AK$12)*100)/AK$12</f>
        <v>-37.296910703764944</v>
      </c>
      <c r="AR123" s="14" t="s">
        <v>254</v>
      </c>
      <c r="AS123" s="2"/>
      <c r="AT123" s="1">
        <f>((AO123-AO$12)*100)/AO$12</f>
        <v>-59.330661466646603</v>
      </c>
    </row>
    <row r="124" spans="1:47" x14ac:dyDescent="0.25">
      <c r="A124" s="29">
        <v>8.4658810000000006E-11</v>
      </c>
      <c r="B124" s="30">
        <v>5.9071095000000001E-11</v>
      </c>
      <c r="C124" s="29" t="s">
        <v>193</v>
      </c>
      <c r="D124" s="29" t="s">
        <v>193</v>
      </c>
      <c r="E124" s="34" t="s">
        <v>193</v>
      </c>
      <c r="F124" s="34">
        <v>3.7881975000000001E-10</v>
      </c>
      <c r="G124" s="34">
        <v>6.8404630000000002E-11</v>
      </c>
      <c r="H124" s="34">
        <v>4.6192862000000002E-11</v>
      </c>
      <c r="I124" s="34">
        <v>3.3834944999999999E-11</v>
      </c>
      <c r="J124" s="34">
        <v>3.2104968000000003E-11</v>
      </c>
      <c r="K124" s="34">
        <v>3.5385570000000002E-11</v>
      </c>
      <c r="L124" s="34">
        <v>3.4027606999999999E-11</v>
      </c>
      <c r="M124" s="34">
        <v>3.2522050000000002E-11</v>
      </c>
      <c r="N124" s="34">
        <v>3.4059113000000002E-11</v>
      </c>
      <c r="O124" s="34">
        <v>3.9290692E-11</v>
      </c>
      <c r="P124" s="34">
        <v>4.3419149999999998E-11</v>
      </c>
      <c r="Q124" s="34">
        <v>4.7929232999999999E-11</v>
      </c>
      <c r="R124" s="34">
        <v>4.9954319999999999E-11</v>
      </c>
      <c r="S124" s="35">
        <v>3.8894332000000001E-11</v>
      </c>
      <c r="T124" s="35" t="s">
        <v>193</v>
      </c>
      <c r="U124" s="35" t="s">
        <v>193</v>
      </c>
      <c r="V124" s="35" t="s">
        <v>193</v>
      </c>
      <c r="W124" s="35">
        <v>1.209782E-10</v>
      </c>
      <c r="X124" s="35">
        <v>7.1155160000000001E-11</v>
      </c>
      <c r="Y124" s="35">
        <v>6.6923689999999998E-11</v>
      </c>
      <c r="Z124" s="35">
        <v>9.3886850000000002E-11</v>
      </c>
      <c r="AA124" s="35">
        <v>1.5167947E-10</v>
      </c>
      <c r="AB124" s="35" t="s">
        <v>193</v>
      </c>
      <c r="AC124" s="36" t="s">
        <v>193</v>
      </c>
      <c r="AD124" s="29">
        <v>1.9730134E-2</v>
      </c>
      <c r="AE124" s="29">
        <v>5.3167110000000003E-10</v>
      </c>
      <c r="AF124" s="29">
        <v>1.2777628999999999E-10</v>
      </c>
      <c r="AG124" s="29">
        <v>1.0924922E-10</v>
      </c>
      <c r="AH124" s="29">
        <v>1.1567225000000001E-10</v>
      </c>
      <c r="AI124" s="29">
        <v>1.2147177999999999E-10</v>
      </c>
      <c r="AJ124" s="29">
        <v>1.1125188E-10</v>
      </c>
      <c r="AK124" s="3">
        <f t="shared" si="6"/>
        <v>7.0464773858160763E-4</v>
      </c>
      <c r="AM124" s="15" t="s">
        <v>255</v>
      </c>
      <c r="AO124" s="2">
        <f>(SUM(S131:AB139)+SUM(P136:R139))/67</f>
        <v>4.6125328130640434E-4</v>
      </c>
      <c r="AP124" s="2">
        <f>((AK124-AK$13)*100)/AK$13</f>
        <v>-29.627469967139586</v>
      </c>
      <c r="AR124" s="15" t="s">
        <v>255</v>
      </c>
      <c r="AS124" s="2"/>
      <c r="AT124" s="1">
        <f>((AO124-AO$13)*100)/AO$13</f>
        <v>-36.809016971837515</v>
      </c>
    </row>
    <row r="125" spans="1:47" x14ac:dyDescent="0.25">
      <c r="A125" s="29">
        <v>1.4173020999999999E-10</v>
      </c>
      <c r="B125" s="30">
        <v>6.3136910000000001E-11</v>
      </c>
      <c r="C125" s="29" t="s">
        <v>193</v>
      </c>
      <c r="D125" s="29" t="s">
        <v>193</v>
      </c>
      <c r="E125" s="34">
        <v>6.8450916999999997E-10</v>
      </c>
      <c r="F125" s="34">
        <v>6.1694329999999996E-10</v>
      </c>
      <c r="G125" s="34">
        <v>6.8228936E-11</v>
      </c>
      <c r="H125" s="34">
        <v>4.106935E-11</v>
      </c>
      <c r="I125" s="34">
        <v>2.5086738000000001E-11</v>
      </c>
      <c r="J125" s="34">
        <v>2.7346188000000001E-11</v>
      </c>
      <c r="K125" s="34">
        <v>2.3405104000000001E-11</v>
      </c>
      <c r="L125" s="34">
        <v>2.4425573E-11</v>
      </c>
      <c r="M125" s="34">
        <v>3.2321186999999998E-11</v>
      </c>
      <c r="N125" s="34">
        <v>3.7687734999999999E-11</v>
      </c>
      <c r="O125" s="34">
        <v>4.488334E-11</v>
      </c>
      <c r="P125" s="34">
        <v>5.1221810000000003E-11</v>
      </c>
      <c r="Q125" s="34">
        <v>5.5489739999999999E-11</v>
      </c>
      <c r="R125" s="34">
        <v>8.0914940000000003E-11</v>
      </c>
      <c r="S125" s="35">
        <v>4.5934197000000003E-11</v>
      </c>
      <c r="T125" s="35" t="s">
        <v>193</v>
      </c>
      <c r="U125" s="35" t="s">
        <v>193</v>
      </c>
      <c r="V125" s="35" t="s">
        <v>193</v>
      </c>
      <c r="W125" s="35">
        <v>1.3733513000000001E-10</v>
      </c>
      <c r="X125" s="35">
        <v>9.8986874000000004E-11</v>
      </c>
      <c r="Y125" s="35">
        <v>9.5552226000000001E-11</v>
      </c>
      <c r="Z125" s="35">
        <v>1.1630744000000001E-10</v>
      </c>
      <c r="AA125" s="35">
        <v>2.8059054999999998E-10</v>
      </c>
      <c r="AB125" s="35" t="s">
        <v>193</v>
      </c>
      <c r="AC125" s="36" t="s">
        <v>193</v>
      </c>
      <c r="AD125" s="29" t="s">
        <v>193</v>
      </c>
      <c r="AE125" s="29">
        <v>1.2682994000000001E-10</v>
      </c>
      <c r="AF125" s="29">
        <v>1.4173925000000001E-10</v>
      </c>
      <c r="AG125" s="29">
        <v>1.2642064E-10</v>
      </c>
      <c r="AH125" s="29">
        <v>1.4934473E-10</v>
      </c>
      <c r="AI125" s="29">
        <v>1.7773966000000001E-10</v>
      </c>
      <c r="AJ125" s="29">
        <v>1.8013102E-10</v>
      </c>
      <c r="AK125" s="3">
        <f>AVERAGE(A125:AJ125)</f>
        <v>1.3197542457142858E-10</v>
      </c>
      <c r="AM125" s="15" t="s">
        <v>256</v>
      </c>
      <c r="AO125" s="2">
        <f>SUM(S122:AB130)/54</f>
        <v>3.3929509883732336E-3</v>
      </c>
      <c r="AP125" s="1">
        <f>((AK125-AK$14)*100)/AK$14</f>
        <v>-34.193754277170733</v>
      </c>
      <c r="AR125" s="15" t="s">
        <v>256</v>
      </c>
      <c r="AS125" s="2"/>
      <c r="AT125" s="1">
        <f>((AO125-AO$14)*100)/AO$14</f>
        <v>-40.607282370900151</v>
      </c>
    </row>
    <row r="126" spans="1:47" x14ac:dyDescent="0.25">
      <c r="A126" s="29">
        <v>2.5118659999999999E-10</v>
      </c>
      <c r="B126" s="30">
        <v>1.0560698E-10</v>
      </c>
      <c r="C126" s="29" t="s">
        <v>193</v>
      </c>
      <c r="D126" s="29" t="s">
        <v>193</v>
      </c>
      <c r="E126" s="34">
        <v>3.4995976000000002E-10</v>
      </c>
      <c r="F126" s="34">
        <v>1.5068942999999999E-10</v>
      </c>
      <c r="G126" s="34">
        <v>6.2430100000000004E-11</v>
      </c>
      <c r="H126" s="34">
        <v>2.9908800000000002E-11</v>
      </c>
      <c r="I126" s="34">
        <v>2.4733876E-11</v>
      </c>
      <c r="J126" s="34">
        <v>1.9062947000000002E-11</v>
      </c>
      <c r="K126" s="34">
        <v>2.1563048E-11</v>
      </c>
      <c r="L126" s="34">
        <v>2.7665401000000001E-11</v>
      </c>
      <c r="M126" s="34">
        <v>3.6209316999999997E-11</v>
      </c>
      <c r="N126" s="34">
        <v>4.4451360000000002E-11</v>
      </c>
      <c r="O126" s="34">
        <v>5.4066344999999997E-11</v>
      </c>
      <c r="P126" s="34">
        <v>6.3664309999999997E-11</v>
      </c>
      <c r="Q126" s="34">
        <v>7.6010699999999995E-11</v>
      </c>
      <c r="R126" s="34">
        <v>1.5039761999999999E-10</v>
      </c>
      <c r="S126" s="35" t="s">
        <v>193</v>
      </c>
      <c r="T126" s="35" t="s">
        <v>193</v>
      </c>
      <c r="U126" s="35" t="s">
        <v>193</v>
      </c>
      <c r="V126" s="35" t="s">
        <v>193</v>
      </c>
      <c r="W126" s="35">
        <v>2.1319957999999999E-10</v>
      </c>
      <c r="X126" s="35">
        <v>1.1833529000000001E-10</v>
      </c>
      <c r="Y126" s="35">
        <v>1.3834481000000001E-10</v>
      </c>
      <c r="Z126" s="35">
        <v>1.5801860000000001E-10</v>
      </c>
      <c r="AA126" s="35">
        <v>6.7411247000000001E-3</v>
      </c>
      <c r="AB126" s="35" t="s">
        <v>193</v>
      </c>
      <c r="AC126" s="36" t="s">
        <v>193</v>
      </c>
      <c r="AD126" s="29" t="s">
        <v>193</v>
      </c>
      <c r="AE126" s="29">
        <v>2.3885174E-10</v>
      </c>
      <c r="AF126" s="29">
        <v>1.4718738999999999E-10</v>
      </c>
      <c r="AG126" s="29">
        <v>1.2716032000000001E-10</v>
      </c>
      <c r="AH126" s="29">
        <v>1.8892046000000001E-10</v>
      </c>
      <c r="AI126" s="29">
        <v>3.4581553999999999E-10</v>
      </c>
      <c r="AJ126" s="29">
        <v>4.8137589999999998E-10</v>
      </c>
      <c r="AK126" s="3">
        <f t="shared" si="6"/>
        <v>2.4967141943763792E-4</v>
      </c>
      <c r="AM126" s="16" t="s">
        <v>257</v>
      </c>
      <c r="AO126" s="7">
        <f>(SUM(AC117:AJ139)+SUM(A117:D130))/173</f>
        <v>2.3965998705857982E-2</v>
      </c>
      <c r="AP126" s="2">
        <f>((AK126-AK$15)*100)/AK$15</f>
        <v>-69.50734674044871</v>
      </c>
      <c r="AR126" s="16" t="s">
        <v>257</v>
      </c>
      <c r="AS126" s="2"/>
      <c r="AT126" s="1">
        <f>((AO126-AO$15)*100)/AO$15</f>
        <v>-9.8837579774616291</v>
      </c>
    </row>
    <row r="127" spans="1:47" x14ac:dyDescent="0.25">
      <c r="A127" s="29">
        <v>1.9077376E-2</v>
      </c>
      <c r="B127" s="30">
        <v>2.0026507000000001E-10</v>
      </c>
      <c r="C127" s="29" t="s">
        <v>193</v>
      </c>
      <c r="D127" s="29" t="s">
        <v>193</v>
      </c>
      <c r="E127" s="34">
        <v>8.9373579999999996E-11</v>
      </c>
      <c r="F127" s="34">
        <v>1.1728634999999999E-10</v>
      </c>
      <c r="G127" s="34">
        <v>5.8675389999999999E-11</v>
      </c>
      <c r="H127" s="34">
        <v>4.1292005000000001E-11</v>
      </c>
      <c r="I127" s="34">
        <v>2.4120964000000001E-11</v>
      </c>
      <c r="J127" s="34">
        <v>1.9554190000000002E-11</v>
      </c>
      <c r="K127" s="34">
        <v>1.8227043E-11</v>
      </c>
      <c r="L127" s="34">
        <v>2.0601674999999999E-11</v>
      </c>
      <c r="M127" s="34">
        <v>2.9552149999999998E-11</v>
      </c>
      <c r="N127" s="34">
        <v>4.9376170000000001E-11</v>
      </c>
      <c r="O127" s="34">
        <v>6.4060869999999995E-11</v>
      </c>
      <c r="P127" s="34">
        <v>8.3162479999999997E-11</v>
      </c>
      <c r="Q127" s="34">
        <v>1.1255298E-10</v>
      </c>
      <c r="R127" s="34">
        <v>9.1176280000000003E-10</v>
      </c>
      <c r="S127" s="35" t="s">
        <v>193</v>
      </c>
      <c r="T127" s="35" t="s">
        <v>193</v>
      </c>
      <c r="U127" s="35" t="s">
        <v>193</v>
      </c>
      <c r="V127" s="35" t="s">
        <v>193</v>
      </c>
      <c r="W127" s="35">
        <v>1.4952974E-10</v>
      </c>
      <c r="X127" s="35">
        <v>1.3009685999999999E-10</v>
      </c>
      <c r="Y127" s="35">
        <v>1.9178842000000001E-10</v>
      </c>
      <c r="Z127" s="35">
        <v>1.7412125E-10</v>
      </c>
      <c r="AA127" s="35">
        <v>8.0161959999999997E-3</v>
      </c>
      <c r="AB127" s="35" t="s">
        <v>193</v>
      </c>
      <c r="AC127" s="36" t="s">
        <v>193</v>
      </c>
      <c r="AD127" s="29" t="s">
        <v>193</v>
      </c>
      <c r="AE127" s="29">
        <v>1.00534164E-10</v>
      </c>
      <c r="AF127" s="29">
        <v>8.7688839999999999E-11</v>
      </c>
      <c r="AG127" s="29">
        <v>1.0976344E-10</v>
      </c>
      <c r="AH127" s="29">
        <v>2.604527E-10</v>
      </c>
      <c r="AI127" s="29">
        <v>1.3297198999999999E-3</v>
      </c>
      <c r="AJ127" s="29">
        <v>1.1732619999999999E-2</v>
      </c>
      <c r="AK127" s="3">
        <f t="shared" si="6"/>
        <v>1.487256109031079E-3</v>
      </c>
      <c r="AM127" t="s">
        <v>262</v>
      </c>
      <c r="AO127" s="2">
        <f>((SUM(A113:Z146)+SUM(AA113:AJ139))/895)</f>
        <v>1.9627308311708815E-2</v>
      </c>
      <c r="AP127" s="2">
        <f>((AK127-AK$16)*100)/AK$16</f>
        <v>-50.626992208016439</v>
      </c>
      <c r="AR127" t="s">
        <v>262</v>
      </c>
      <c r="AT127" s="1">
        <f>((AO127-AO$16)*100)/AO$16</f>
        <v>-10.836088660048295</v>
      </c>
    </row>
    <row r="128" spans="1:47" x14ac:dyDescent="0.25">
      <c r="A128" s="29">
        <v>5.1449189999999999E-2</v>
      </c>
      <c r="B128" s="30">
        <v>1.7902417E-2</v>
      </c>
      <c r="C128" s="29">
        <v>5.2557386000000001E-11</v>
      </c>
      <c r="D128" s="29">
        <v>6.5595289999999994E-11</v>
      </c>
      <c r="E128" s="34">
        <v>8.732228E-11</v>
      </c>
      <c r="F128" s="34">
        <v>9.9663579999999994E-11</v>
      </c>
      <c r="G128" s="34">
        <v>6.9168615000000001E-11</v>
      </c>
      <c r="H128" s="34">
        <v>5.7072675999999997E-11</v>
      </c>
      <c r="I128" s="34">
        <v>2.8588444000000002E-11</v>
      </c>
      <c r="J128" s="34">
        <v>2.797457E-11</v>
      </c>
      <c r="K128" s="34">
        <v>2.4074784E-11</v>
      </c>
      <c r="L128" s="34">
        <v>2.6784020000000001E-11</v>
      </c>
      <c r="M128" s="34">
        <v>3.8625362999999999E-11</v>
      </c>
      <c r="N128" s="34">
        <v>6.3043339999999999E-11</v>
      </c>
      <c r="O128" s="34">
        <v>1.0845753E-10</v>
      </c>
      <c r="P128" s="34">
        <v>1.8976192999999999E-10</v>
      </c>
      <c r="Q128" s="34">
        <v>2.2022764000000001E-10</v>
      </c>
      <c r="R128" s="34">
        <v>1.03504965E-2</v>
      </c>
      <c r="S128" s="35" t="s">
        <v>193</v>
      </c>
      <c r="T128" s="35" t="s">
        <v>193</v>
      </c>
      <c r="U128" s="35" t="s">
        <v>193</v>
      </c>
      <c r="V128" s="35" t="s">
        <v>193</v>
      </c>
      <c r="W128" s="35">
        <v>6.7950939999999995E-11</v>
      </c>
      <c r="X128" s="35">
        <v>1.00262174E-10</v>
      </c>
      <c r="Y128" s="35">
        <v>8.3032330000000001E-3</v>
      </c>
      <c r="Z128" s="35">
        <v>2.2173330000000002E-2</v>
      </c>
      <c r="AA128" s="35">
        <v>1.2192882E-2</v>
      </c>
      <c r="AB128" s="35" t="s">
        <v>193</v>
      </c>
      <c r="AC128" s="36" t="s">
        <v>193</v>
      </c>
      <c r="AD128" s="29" t="s">
        <v>193</v>
      </c>
      <c r="AE128" s="29">
        <v>7.5986745000000002E-11</v>
      </c>
      <c r="AF128" s="29">
        <v>1.3663375E-10</v>
      </c>
      <c r="AG128" s="29">
        <v>1.5451968999999999E-10</v>
      </c>
      <c r="AH128" s="29">
        <v>8.8820549999999994E-8</v>
      </c>
      <c r="AI128" s="29">
        <v>6.4643616999999999E-3</v>
      </c>
      <c r="AJ128" s="29">
        <v>2.7005301999999998E-2</v>
      </c>
      <c r="AK128" s="3">
        <f t="shared" si="6"/>
        <v>5.3738380246489909E-3</v>
      </c>
      <c r="AM128" t="s">
        <v>119</v>
      </c>
      <c r="AP128" s="2">
        <f>((AK128-AK$17)*100)/AK$17</f>
        <v>-34.919062712988122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3.5253013999999999E-2</v>
      </c>
      <c r="B129" s="30">
        <v>1.9219970999999999E-10</v>
      </c>
      <c r="C129" s="29">
        <v>5.2417484E-11</v>
      </c>
      <c r="D129" s="29">
        <v>5.9652070000000002E-11</v>
      </c>
      <c r="E129" s="34">
        <v>5.6648772000000002E-11</v>
      </c>
      <c r="F129" s="34">
        <v>7.4557050000000002E-11</v>
      </c>
      <c r="G129" s="34">
        <v>7.9524379999999996E-11</v>
      </c>
      <c r="H129" s="34">
        <v>5.6223737E-11</v>
      </c>
      <c r="I129" s="34">
        <v>4.7840331999999997E-11</v>
      </c>
      <c r="J129" s="34">
        <v>5.0432269999999999E-11</v>
      </c>
      <c r="K129" s="34">
        <v>5.4422169999999997E-11</v>
      </c>
      <c r="L129" s="34">
        <v>5.8512126E-11</v>
      </c>
      <c r="M129" s="34">
        <v>7.8591209999999997E-11</v>
      </c>
      <c r="N129" s="34">
        <v>1.2307688000000001E-10</v>
      </c>
      <c r="O129" s="34">
        <v>2.0304505000000001E-10</v>
      </c>
      <c r="P129" s="34">
        <v>3.126775E-3</v>
      </c>
      <c r="Q129" s="34">
        <v>1.6133410000000001E-2</v>
      </c>
      <c r="R129" s="34">
        <v>6.3316060000000006E-5</v>
      </c>
      <c r="S129" s="35" t="s">
        <v>193</v>
      </c>
      <c r="T129" s="35" t="s">
        <v>193</v>
      </c>
      <c r="U129" s="35" t="s">
        <v>193</v>
      </c>
      <c r="V129" s="35" t="s">
        <v>193</v>
      </c>
      <c r="W129" s="35">
        <v>8.1536694000000001E-11</v>
      </c>
      <c r="X129" s="35">
        <v>1.5760929E-10</v>
      </c>
      <c r="Y129" s="35">
        <v>9.1162299999999995E-3</v>
      </c>
      <c r="Z129" s="35">
        <v>3.6592263999999999E-2</v>
      </c>
      <c r="AA129" s="35">
        <v>3.424605E-2</v>
      </c>
      <c r="AB129" s="35" t="s">
        <v>193</v>
      </c>
      <c r="AC129" s="36" t="s">
        <v>193</v>
      </c>
      <c r="AD129" s="29" t="s">
        <v>193</v>
      </c>
      <c r="AE129" s="29">
        <v>7.3546430000000001E-11</v>
      </c>
      <c r="AF129" s="29">
        <v>1.4228781999999999E-10</v>
      </c>
      <c r="AG129" s="29">
        <v>1.1608795E-3</v>
      </c>
      <c r="AH129" s="29">
        <v>1.607451E-2</v>
      </c>
      <c r="AI129" s="29">
        <v>2.3143944999999999E-2</v>
      </c>
      <c r="AJ129" s="29">
        <v>3.1920669999999998E-2</v>
      </c>
      <c r="AK129" s="3">
        <f t="shared" si="6"/>
        <v>7.1321056966249449E-3</v>
      </c>
      <c r="AM129" t="s">
        <v>120</v>
      </c>
      <c r="AP129" s="2">
        <f>((AK129-AK$18)*100)/AK$18</f>
        <v>-31.380099184927243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193</v>
      </c>
      <c r="B130" s="30" t="s">
        <v>193</v>
      </c>
      <c r="C130" s="29">
        <v>4.6940143E-11</v>
      </c>
      <c r="D130" s="29">
        <v>1.0772474E-10</v>
      </c>
      <c r="E130" s="34">
        <v>6.2734040000000002E-5</v>
      </c>
      <c r="F130" s="34">
        <v>8.4769889999999996E-11</v>
      </c>
      <c r="G130" s="34">
        <v>6.2988433999999995E-11</v>
      </c>
      <c r="H130" s="34">
        <v>4.3950589999999999E-11</v>
      </c>
      <c r="I130" s="34">
        <v>4.0362370000000001E-11</v>
      </c>
      <c r="J130" s="34">
        <v>4.124512E-11</v>
      </c>
      <c r="K130" s="34">
        <v>4.3169010000000002E-11</v>
      </c>
      <c r="L130" s="34">
        <v>4.5048680000000003E-11</v>
      </c>
      <c r="M130" s="34">
        <v>5.2985019999999997E-11</v>
      </c>
      <c r="N130" s="34">
        <v>6.3618104E-11</v>
      </c>
      <c r="O130" s="34">
        <v>8.2171930000000002E-11</v>
      </c>
      <c r="P130" s="34">
        <v>1.4718939000000001E-10</v>
      </c>
      <c r="Q130" s="34">
        <v>5.0019610000000001E-3</v>
      </c>
      <c r="R130" s="34">
        <v>1.1898831E-2</v>
      </c>
      <c r="S130" s="35" t="s">
        <v>193</v>
      </c>
      <c r="T130" s="35" t="s">
        <v>193</v>
      </c>
      <c r="U130" s="35" t="s">
        <v>193</v>
      </c>
      <c r="V130" s="35">
        <v>4.5756364E-11</v>
      </c>
      <c r="W130" s="35">
        <v>4.9086710000000003E-11</v>
      </c>
      <c r="X130" s="35">
        <v>5.1986806999999998E-11</v>
      </c>
      <c r="Y130" s="35">
        <v>7.991186E-11</v>
      </c>
      <c r="Z130" s="35">
        <v>1.6401179E-10</v>
      </c>
      <c r="AA130" s="35">
        <v>2.4430843000000001E-2</v>
      </c>
      <c r="AB130" s="35" t="s">
        <v>193</v>
      </c>
      <c r="AC130" s="36" t="s">
        <v>193</v>
      </c>
      <c r="AD130" s="29" t="s">
        <v>193</v>
      </c>
      <c r="AE130" s="29">
        <v>9.7668255000000004E-11</v>
      </c>
      <c r="AF130" s="29">
        <v>1.280969E-10</v>
      </c>
      <c r="AG130" s="29">
        <v>3.4278040000000003E-2</v>
      </c>
      <c r="AH130" s="29">
        <v>7.4070795000000002E-3</v>
      </c>
      <c r="AI130" s="29">
        <v>1.3956488E-2</v>
      </c>
      <c r="AJ130" s="29">
        <v>3.848095E-2</v>
      </c>
      <c r="AK130" s="3">
        <f t="shared" si="6"/>
        <v>4.8398902863815039E-3</v>
      </c>
      <c r="AM130" t="s">
        <v>121</v>
      </c>
      <c r="AO130" s="2">
        <f>SUM(U145:W146)/6</f>
        <v>8.6757137999999998E-2</v>
      </c>
      <c r="AP130" s="2">
        <f>((AK130-AK$19)*100)/AK$19</f>
        <v>-25.365507861155113</v>
      </c>
      <c r="AR130" t="s">
        <v>124</v>
      </c>
      <c r="AT130" s="1">
        <f>((AO130-AO$19)*100)/AO$19</f>
        <v>11.848546056409692</v>
      </c>
    </row>
    <row r="131" spans="1:46" x14ac:dyDescent="0.25">
      <c r="A131" t="s">
        <v>193</v>
      </c>
      <c r="B131" s="37" t="s">
        <v>193</v>
      </c>
      <c r="C131" s="34">
        <v>8.3814663999999997E-11</v>
      </c>
      <c r="D131" s="34">
        <v>1.2709322E-10</v>
      </c>
      <c r="E131" s="34">
        <v>1.1343208999999999E-10</v>
      </c>
      <c r="F131" s="34">
        <v>6.397759E-11</v>
      </c>
      <c r="G131" s="34">
        <v>5.0971643999999999E-11</v>
      </c>
      <c r="H131" s="34">
        <v>4.6300904000000003E-11</v>
      </c>
      <c r="I131" s="34">
        <v>5.1017086E-11</v>
      </c>
      <c r="J131" s="34">
        <v>5.6571434999999999E-11</v>
      </c>
      <c r="K131" s="34">
        <v>5.4487363E-11</v>
      </c>
      <c r="L131" s="34">
        <v>5.2529692000000002E-11</v>
      </c>
      <c r="M131" s="34">
        <v>5.6272157000000001E-11</v>
      </c>
      <c r="N131" s="34">
        <v>6.5123520000000006E-11</v>
      </c>
      <c r="O131" s="34">
        <v>8.25935E-11</v>
      </c>
      <c r="P131" s="34">
        <v>1.511064E-10</v>
      </c>
      <c r="Q131" s="34">
        <v>3.3345932000000003E-10</v>
      </c>
      <c r="R131" s="34">
        <v>3.1144180000000002E-10</v>
      </c>
      <c r="S131" s="35" t="s">
        <v>193</v>
      </c>
      <c r="T131" s="35" t="s">
        <v>193</v>
      </c>
      <c r="U131" s="35" t="s">
        <v>193</v>
      </c>
      <c r="V131" s="35">
        <v>1.1203185E-10</v>
      </c>
      <c r="W131" s="35">
        <v>5.6047899999999999E-11</v>
      </c>
      <c r="X131" s="35">
        <v>5.9798120000000003E-11</v>
      </c>
      <c r="Y131" s="35">
        <v>7.8151060000000001E-11</v>
      </c>
      <c r="Z131" s="35">
        <v>1.5792759000000001E-10</v>
      </c>
      <c r="AA131" s="35">
        <v>3.0783662999999999E-2</v>
      </c>
      <c r="AB131" s="35" t="s">
        <v>193</v>
      </c>
      <c r="AC131" s="36" t="s">
        <v>193</v>
      </c>
      <c r="AD131" s="29" t="s">
        <v>193</v>
      </c>
      <c r="AE131" s="29">
        <v>2.6116210000000001E-2</v>
      </c>
      <c r="AF131" s="29">
        <v>1.1211592999999999E-3</v>
      </c>
      <c r="AG131" s="29">
        <v>1.9313134000000001E-10</v>
      </c>
      <c r="AH131" s="29">
        <v>9.2772509999999995E-11</v>
      </c>
      <c r="AI131" s="29">
        <v>8.5337729999999994E-11</v>
      </c>
      <c r="AJ131" s="29">
        <v>8.0729440000000003E-3</v>
      </c>
      <c r="AK131" s="3">
        <f t="shared" si="6"/>
        <v>2.3604992441210891E-3</v>
      </c>
      <c r="AP131" s="2">
        <f>((AK131-AK$20)*100)/AK$20</f>
        <v>-25.90423686088166</v>
      </c>
    </row>
    <row r="132" spans="1:46" x14ac:dyDescent="0.25">
      <c r="A132" t="s">
        <v>193</v>
      </c>
      <c r="B132" s="37">
        <v>9.0430459999999999E-11</v>
      </c>
      <c r="C132" s="34">
        <v>5.3071234999999999E-11</v>
      </c>
      <c r="D132" s="34">
        <v>7.4542520000000003E-11</v>
      </c>
      <c r="E132" s="34">
        <v>4.8151216000000001E-11</v>
      </c>
      <c r="F132" s="34">
        <v>4.6624804999999998E-11</v>
      </c>
      <c r="G132" s="34">
        <v>5.5196788000000001E-11</v>
      </c>
      <c r="H132" s="34">
        <v>6.8179699999999999E-11</v>
      </c>
      <c r="I132" s="34">
        <v>1.0728159E-10</v>
      </c>
      <c r="J132" s="34">
        <v>1.7336287E-10</v>
      </c>
      <c r="K132" s="34">
        <v>2.1918124E-10</v>
      </c>
      <c r="L132" s="34">
        <v>3.1862370000000002E-10</v>
      </c>
      <c r="M132" s="34">
        <v>2.6587381999999999E-10</v>
      </c>
      <c r="N132" s="34">
        <v>2.1005886000000001E-10</v>
      </c>
      <c r="O132" s="34">
        <v>1.6901797000000001E-10</v>
      </c>
      <c r="P132" s="34">
        <v>2.0765626999999999E-10</v>
      </c>
      <c r="Q132" s="34">
        <v>2.344675E-10</v>
      </c>
      <c r="R132" s="34">
        <v>2.8881732999999999E-10</v>
      </c>
      <c r="S132" s="35" t="s">
        <v>193</v>
      </c>
      <c r="T132" s="35" t="s">
        <v>193</v>
      </c>
      <c r="U132" s="35">
        <v>6.083578E-11</v>
      </c>
      <c r="V132" s="35">
        <v>9.2827299999999996E-11</v>
      </c>
      <c r="W132" s="35">
        <v>1.5519094000000001E-10</v>
      </c>
      <c r="X132" s="35">
        <v>1.6156247E-10</v>
      </c>
      <c r="Y132" s="35">
        <v>1.3935891E-10</v>
      </c>
      <c r="Z132" s="35">
        <v>9.6881059999999997E-11</v>
      </c>
      <c r="AA132" s="35">
        <v>2.663879E-10</v>
      </c>
      <c r="AB132" s="35" t="s">
        <v>193</v>
      </c>
      <c r="AC132" s="36" t="s">
        <v>193</v>
      </c>
      <c r="AD132" s="29" t="s">
        <v>193</v>
      </c>
      <c r="AE132" s="29">
        <v>1.1897333E-9</v>
      </c>
      <c r="AF132" s="29">
        <v>1.8134456000000001E-10</v>
      </c>
      <c r="AG132" s="29">
        <v>8.2026229999999995E-11</v>
      </c>
      <c r="AH132" s="29">
        <v>8.5445049999999998E-11</v>
      </c>
      <c r="AI132" s="29">
        <v>8.9955799999999998E-11</v>
      </c>
      <c r="AJ132" s="29">
        <v>3.1202028E-2</v>
      </c>
      <c r="AK132" s="3">
        <f t="shared" si="6"/>
        <v>1.0400677744029057E-3</v>
      </c>
      <c r="AP132" s="2">
        <f>((AK132-AK$21)*100)/AK$21</f>
        <v>-21.143887033477114</v>
      </c>
    </row>
    <row r="133" spans="1:46" x14ac:dyDescent="0.25">
      <c r="A133" t="s">
        <v>193</v>
      </c>
      <c r="B133" s="37">
        <v>5.4758805000000002E-11</v>
      </c>
      <c r="C133" s="34">
        <v>2.8743345999999998E-11</v>
      </c>
      <c r="D133" s="34">
        <v>2.6615937000000001E-11</v>
      </c>
      <c r="E133" s="34">
        <v>2.1746030000000002E-11</v>
      </c>
      <c r="F133" s="34">
        <v>2.9111690000000003E-11</v>
      </c>
      <c r="G133" s="34">
        <v>3.8979448000000002E-11</v>
      </c>
      <c r="H133" s="34">
        <v>5.0805398000000003E-11</v>
      </c>
      <c r="I133" s="34">
        <v>7.1927670000000003E-11</v>
      </c>
      <c r="J133" s="34">
        <v>9.5866420000000002E-11</v>
      </c>
      <c r="K133" s="34">
        <v>1.4282062E-10</v>
      </c>
      <c r="L133" s="34">
        <v>1.8174073000000001E-10</v>
      </c>
      <c r="M133" s="34">
        <v>2.3367560000000001E-10</v>
      </c>
      <c r="N133" s="34">
        <v>2.2337965999999999E-10</v>
      </c>
      <c r="O133" s="34">
        <v>2.5872906999999999E-10</v>
      </c>
      <c r="P133" s="34">
        <v>1.4348852E-3</v>
      </c>
      <c r="Q133" s="34">
        <v>4.7733101999999999E-2</v>
      </c>
      <c r="R133" s="34">
        <v>4.2679429999999997E-2</v>
      </c>
      <c r="S133" s="35" t="s">
        <v>193</v>
      </c>
      <c r="T133" s="35" t="s">
        <v>193</v>
      </c>
      <c r="U133" s="35">
        <v>7.3211769999999999E-11</v>
      </c>
      <c r="V133" s="35">
        <v>9.8617800000000001E-11</v>
      </c>
      <c r="W133" s="35">
        <v>8.5097170000000003E-11</v>
      </c>
      <c r="X133" s="35">
        <v>1.0024893000000001E-10</v>
      </c>
      <c r="Y133" s="35">
        <v>1.2029845E-4</v>
      </c>
      <c r="Z133" s="35" t="s">
        <v>193</v>
      </c>
      <c r="AA133" s="35" t="s">
        <v>193</v>
      </c>
      <c r="AB133" s="35" t="s">
        <v>193</v>
      </c>
      <c r="AC133" s="36" t="s">
        <v>193</v>
      </c>
      <c r="AD133" s="29" t="s">
        <v>193</v>
      </c>
      <c r="AE133" s="29" t="s">
        <v>193</v>
      </c>
      <c r="AF133" s="29">
        <v>8.8561049999999995E-3</v>
      </c>
      <c r="AG133" s="29">
        <v>7.5841050000000005E-11</v>
      </c>
      <c r="AH133" s="29">
        <v>3.3058677999999999E-3</v>
      </c>
      <c r="AI133" s="29">
        <v>6.8397796999999996E-3</v>
      </c>
      <c r="AJ133" s="29">
        <v>1.7159733E-10</v>
      </c>
      <c r="AK133" s="3">
        <f t="shared" si="6"/>
        <v>4.1099803782783141E-3</v>
      </c>
      <c r="AP133" s="2">
        <f>((AK133-AK$22)*100)/AK$22</f>
        <v>-33.54757994461243</v>
      </c>
    </row>
    <row r="134" spans="1:46" x14ac:dyDescent="0.25">
      <c r="A134" t="s">
        <v>193</v>
      </c>
      <c r="B134" s="37">
        <v>4.4120138000000001E-11</v>
      </c>
      <c r="C134" s="34">
        <v>2.0599432E-11</v>
      </c>
      <c r="D134" s="34">
        <v>2.4299073000000001E-11</v>
      </c>
      <c r="E134" s="34">
        <v>1.7427599999999999E-11</v>
      </c>
      <c r="F134" s="34">
        <v>2.1090179999999999E-11</v>
      </c>
      <c r="G134" s="34">
        <v>2.8202101999999999E-11</v>
      </c>
      <c r="H134" s="34">
        <v>2.9220397E-11</v>
      </c>
      <c r="I134" s="34">
        <v>3.4012466000000003E-11</v>
      </c>
      <c r="J134" s="34">
        <v>3.9769800000000003E-11</v>
      </c>
      <c r="K134" s="34">
        <v>5.1507833000000001E-11</v>
      </c>
      <c r="L134" s="34">
        <v>5.4042194000000001E-11</v>
      </c>
      <c r="M134" s="34">
        <v>6.66434E-11</v>
      </c>
      <c r="N134" s="34">
        <v>8.8183050000000002E-11</v>
      </c>
      <c r="O134" s="34">
        <v>7.8803090000000002E-11</v>
      </c>
      <c r="P134" s="34">
        <v>1.00727274E-10</v>
      </c>
      <c r="Q134" s="34">
        <v>2.4026709999999999E-3</v>
      </c>
      <c r="R134" s="34">
        <v>1.0310540999999999E-2</v>
      </c>
      <c r="S134" s="35" t="s">
        <v>193</v>
      </c>
      <c r="T134" s="35">
        <v>1.6577334999999999E-10</v>
      </c>
      <c r="U134" s="35">
        <v>7.4017444999999999E-11</v>
      </c>
      <c r="V134" s="35">
        <v>5.6388442999999998E-11</v>
      </c>
      <c r="W134" s="35">
        <v>6.1856939999999998E-11</v>
      </c>
      <c r="X134" s="35">
        <v>5.6162013000000002E-11</v>
      </c>
      <c r="Y134" s="35">
        <v>3.9372217000000002E-11</v>
      </c>
      <c r="Z134" s="35" t="s">
        <v>193</v>
      </c>
      <c r="AA134" s="35" t="s">
        <v>193</v>
      </c>
      <c r="AB134" s="35" t="s">
        <v>193</v>
      </c>
      <c r="AC134" s="36" t="s">
        <v>193</v>
      </c>
      <c r="AD134" s="29" t="s">
        <v>193</v>
      </c>
      <c r="AE134" s="29" t="s">
        <v>193</v>
      </c>
      <c r="AF134" s="29">
        <v>2.4535721E-2</v>
      </c>
      <c r="AG134" s="29">
        <v>1.4443635E-9</v>
      </c>
      <c r="AH134" s="29">
        <v>5.4580669999999998E-10</v>
      </c>
      <c r="AI134" s="29">
        <v>8.9410040000000007E-3</v>
      </c>
      <c r="AJ134" s="29">
        <v>5.5077380000000002E-10</v>
      </c>
      <c r="AK134" s="3">
        <f t="shared" si="6"/>
        <v>1.6496407390415157E-3</v>
      </c>
      <c r="AP134" s="2">
        <f>((AK134-AK$23)*100)/AK$23</f>
        <v>-36.566086678282858</v>
      </c>
    </row>
    <row r="135" spans="1:46" x14ac:dyDescent="0.25">
      <c r="A135" t="s">
        <v>193</v>
      </c>
      <c r="B135" s="37">
        <v>6.5424575000000003E-11</v>
      </c>
      <c r="C135" s="34">
        <v>2.4549477E-11</v>
      </c>
      <c r="D135" s="34">
        <v>2.1657974E-11</v>
      </c>
      <c r="E135" s="34">
        <v>1.6433806000000002E-11</v>
      </c>
      <c r="F135" s="34">
        <v>1.8550203000000001E-11</v>
      </c>
      <c r="G135" s="34">
        <v>2.5626057000000001E-11</v>
      </c>
      <c r="H135" s="34">
        <v>3.3166212999999998E-11</v>
      </c>
      <c r="I135" s="34">
        <v>4.0419113E-11</v>
      </c>
      <c r="J135" s="34">
        <v>4.6652479999999999E-11</v>
      </c>
      <c r="K135" s="34">
        <v>5.1079345999999997E-11</v>
      </c>
      <c r="L135" s="34">
        <v>5.2156165E-11</v>
      </c>
      <c r="M135" s="34">
        <v>6.0563579999999994E-11</v>
      </c>
      <c r="N135" s="34">
        <v>5.9001579999999997E-11</v>
      </c>
      <c r="O135" s="34">
        <v>5.930682E-11</v>
      </c>
      <c r="P135" s="34">
        <v>1.5040005000000001E-10</v>
      </c>
      <c r="Q135" s="34">
        <v>1.7655995000000001E-2</v>
      </c>
      <c r="R135" s="34" t="s">
        <v>193</v>
      </c>
      <c r="S135" s="35">
        <v>1.1695021E-10</v>
      </c>
      <c r="T135" s="35">
        <v>6.2641460000000006E-11</v>
      </c>
      <c r="U135" s="35">
        <v>3.9226239999999997E-11</v>
      </c>
      <c r="V135" s="35">
        <v>4.3243751999999999E-11</v>
      </c>
      <c r="W135" s="35">
        <v>4.4597236E-11</v>
      </c>
      <c r="X135" s="35">
        <v>4.3632640000000001E-11</v>
      </c>
      <c r="Y135" s="35">
        <v>3.5397149999999998E-11</v>
      </c>
      <c r="Z135" s="35" t="s">
        <v>193</v>
      </c>
      <c r="AA135" s="35" t="s">
        <v>193</v>
      </c>
      <c r="AB135" s="35" t="s">
        <v>193</v>
      </c>
      <c r="AC135" s="36" t="s">
        <v>193</v>
      </c>
      <c r="AD135" s="29" t="s">
        <v>193</v>
      </c>
      <c r="AE135" s="29" t="s">
        <v>193</v>
      </c>
      <c r="AF135" s="29">
        <v>2.3185273999999999E-2</v>
      </c>
      <c r="AG135" s="29">
        <v>1.8087299E-9</v>
      </c>
      <c r="AH135" s="29">
        <v>2.8226068E-2</v>
      </c>
      <c r="AI135" s="29">
        <v>2.0746239999999999E-2</v>
      </c>
      <c r="AJ135" s="29">
        <v>1.9589499E-2</v>
      </c>
      <c r="AK135" s="3">
        <f t="shared" si="6"/>
        <v>3.9072528185502154E-3</v>
      </c>
      <c r="AP135" s="2">
        <f>((AK135-AK$24)*100)/AK$24</f>
        <v>-24.164947405397211</v>
      </c>
    </row>
    <row r="136" spans="1:46" x14ac:dyDescent="0.25">
      <c r="A136" t="s">
        <v>193</v>
      </c>
      <c r="B136" s="37">
        <v>1.5679297E-10</v>
      </c>
      <c r="C136" s="34">
        <v>6.4817900000000005E-11</v>
      </c>
      <c r="D136" s="34">
        <v>3.2478277000000001E-11</v>
      </c>
      <c r="E136" s="34">
        <v>2.1798562999999999E-11</v>
      </c>
      <c r="F136" s="34">
        <v>2.4983998000000001E-11</v>
      </c>
      <c r="G136" s="34">
        <v>2.9893413999999999E-11</v>
      </c>
      <c r="H136" s="34">
        <v>3.4877257E-11</v>
      </c>
      <c r="I136" s="34">
        <v>4.0000320000000001E-11</v>
      </c>
      <c r="J136" s="34">
        <v>4.0639727999999999E-11</v>
      </c>
      <c r="K136" s="34">
        <v>4.1795244000000001E-11</v>
      </c>
      <c r="L136" s="34">
        <v>4.5430812000000002E-11</v>
      </c>
      <c r="M136" s="34">
        <v>5.2334855E-11</v>
      </c>
      <c r="N136" s="34">
        <v>5.5656858E-11</v>
      </c>
      <c r="O136" s="34">
        <v>5.5191632999999998E-11</v>
      </c>
      <c r="P136" s="38">
        <v>1.2067066999999999E-10</v>
      </c>
      <c r="Q136" s="38" t="s">
        <v>193</v>
      </c>
      <c r="R136" s="38">
        <v>1.0567666E-9</v>
      </c>
      <c r="S136" s="35">
        <v>6.3890739999999999E-11</v>
      </c>
      <c r="T136" s="35">
        <v>5.0268123E-11</v>
      </c>
      <c r="U136" s="35">
        <v>3.9787465000000003E-11</v>
      </c>
      <c r="V136" s="35">
        <v>4.2970463999999998E-11</v>
      </c>
      <c r="W136" s="35">
        <v>4.6102489999999997E-11</v>
      </c>
      <c r="X136" s="35">
        <v>4.1498260000000003E-11</v>
      </c>
      <c r="Y136" s="35">
        <v>4.8093056999999999E-11</v>
      </c>
      <c r="Z136" s="35" t="s">
        <v>193</v>
      </c>
      <c r="AA136" s="35" t="s">
        <v>193</v>
      </c>
      <c r="AB136" s="35" t="s">
        <v>193</v>
      </c>
      <c r="AC136" s="36" t="s">
        <v>193</v>
      </c>
      <c r="AD136" s="29" t="s">
        <v>193</v>
      </c>
      <c r="AE136" s="29" t="s">
        <v>193</v>
      </c>
      <c r="AF136" s="29">
        <v>2.4147150999999999E-2</v>
      </c>
      <c r="AG136" s="29">
        <v>4.5750643000000003E-9</v>
      </c>
      <c r="AH136" s="29" t="s">
        <v>193</v>
      </c>
      <c r="AI136" s="29">
        <v>2.583798E-2</v>
      </c>
      <c r="AJ136" s="29">
        <v>2.4508819000000001E-2</v>
      </c>
      <c r="AK136" s="3">
        <f t="shared" si="6"/>
        <v>2.759035436363111E-3</v>
      </c>
      <c r="AP136" s="2">
        <f>((AK136-AK$25)*100)/AK$25</f>
        <v>-17.361251928656564</v>
      </c>
    </row>
    <row r="137" spans="1:46" x14ac:dyDescent="0.25">
      <c r="A137" t="s">
        <v>193</v>
      </c>
      <c r="B137" s="37">
        <v>3.0890398999999998E-10</v>
      </c>
      <c r="C137" s="34">
        <v>1.1933541999999999E-10</v>
      </c>
      <c r="D137" s="34">
        <v>4.5253399999999997E-11</v>
      </c>
      <c r="E137" s="34">
        <v>2.7667905999999999E-11</v>
      </c>
      <c r="F137" s="34">
        <v>2.5973772000000001E-11</v>
      </c>
      <c r="G137" s="34">
        <v>3.0598793999999998E-11</v>
      </c>
      <c r="H137" s="34">
        <v>3.5040584999999998E-11</v>
      </c>
      <c r="I137" s="34">
        <v>3.9210687000000002E-11</v>
      </c>
      <c r="J137" s="34">
        <v>3.7748783000000001E-11</v>
      </c>
      <c r="K137" s="34">
        <v>3.776245E-11</v>
      </c>
      <c r="L137" s="34">
        <v>4.289197E-11</v>
      </c>
      <c r="M137" s="34">
        <v>4.5245740000000002E-11</v>
      </c>
      <c r="N137" s="34">
        <v>4.1212565E-11</v>
      </c>
      <c r="O137" s="34">
        <v>4.8579394000000001E-11</v>
      </c>
      <c r="P137" s="38" t="s">
        <v>193</v>
      </c>
      <c r="Q137" s="38">
        <v>4.062214E-10</v>
      </c>
      <c r="R137" s="38">
        <v>4.341025E-10</v>
      </c>
      <c r="S137" s="35">
        <v>1.8165420000000001E-10</v>
      </c>
      <c r="T137" s="35">
        <v>6.1949150000000004E-11</v>
      </c>
      <c r="U137" s="35">
        <v>4.3855186999999998E-11</v>
      </c>
      <c r="V137" s="35">
        <v>4.5170696999999999E-11</v>
      </c>
      <c r="W137" s="35">
        <v>5.052614E-11</v>
      </c>
      <c r="X137" s="35">
        <v>5.0412518000000003E-11</v>
      </c>
      <c r="Y137" s="35">
        <v>7.3933120000000002E-11</v>
      </c>
      <c r="Z137" s="35" t="s">
        <v>193</v>
      </c>
      <c r="AA137" s="35" t="s">
        <v>193</v>
      </c>
      <c r="AB137" s="35" t="s">
        <v>193</v>
      </c>
      <c r="AC137" s="36" t="s">
        <v>193</v>
      </c>
      <c r="AD137" s="29" t="s">
        <v>193</v>
      </c>
      <c r="AE137" s="29" t="s">
        <v>193</v>
      </c>
      <c r="AF137" s="29">
        <v>5.325746E-2</v>
      </c>
      <c r="AG137" s="29">
        <v>1.1681164000000001E-2</v>
      </c>
      <c r="AH137" s="29" t="s">
        <v>193</v>
      </c>
      <c r="AI137" s="29" t="s">
        <v>193</v>
      </c>
      <c r="AJ137" s="29" t="s">
        <v>193</v>
      </c>
      <c r="AK137" s="3">
        <f t="shared" si="6"/>
        <v>2.5975450493300146E-3</v>
      </c>
      <c r="AP137" s="2">
        <f>((AK137-AK$26)*100)/AK$26</f>
        <v>-15.350037082444489</v>
      </c>
    </row>
    <row r="138" spans="1:46" x14ac:dyDescent="0.25">
      <c r="A138" t="s">
        <v>193</v>
      </c>
      <c r="B138" s="37" t="s">
        <v>193</v>
      </c>
      <c r="C138" s="34">
        <v>1.8450036000000001E-10</v>
      </c>
      <c r="D138" s="34">
        <v>5.1043208000000003E-11</v>
      </c>
      <c r="E138" s="34">
        <v>2.8599347000000001E-11</v>
      </c>
      <c r="F138" s="34">
        <v>2.6467489999999999E-11</v>
      </c>
      <c r="G138" s="34">
        <v>3.4254456999999999E-11</v>
      </c>
      <c r="H138" s="34">
        <v>3.8956600000000002E-11</v>
      </c>
      <c r="I138" s="34">
        <v>4.2928451999999999E-11</v>
      </c>
      <c r="J138" s="34">
        <v>4.3938290000000001E-11</v>
      </c>
      <c r="K138" s="34">
        <v>4.276126E-11</v>
      </c>
      <c r="L138" s="34">
        <v>4.6471369999999998E-11</v>
      </c>
      <c r="M138" s="34">
        <v>4.3313044000000003E-11</v>
      </c>
      <c r="N138" s="34">
        <v>3.6984165999999999E-11</v>
      </c>
      <c r="O138" s="34">
        <v>4.9994473999999998E-11</v>
      </c>
      <c r="P138" s="38" t="s">
        <v>193</v>
      </c>
      <c r="Q138" s="38">
        <v>4.6019640000000001E-10</v>
      </c>
      <c r="R138" s="38">
        <v>3.2069466999999997E-10</v>
      </c>
      <c r="S138" s="35">
        <v>2.0963253E-10</v>
      </c>
      <c r="T138" s="35">
        <v>6.524148E-11</v>
      </c>
      <c r="U138" s="35">
        <v>4.8257850000000003E-11</v>
      </c>
      <c r="V138" s="35">
        <v>5.4175739999999997E-11</v>
      </c>
      <c r="W138" s="35">
        <v>6.3458044000000002E-11</v>
      </c>
      <c r="X138" s="35">
        <v>6.3371064999999998E-11</v>
      </c>
      <c r="Y138" s="35">
        <v>1.2467045000000001E-10</v>
      </c>
      <c r="Z138" s="35" t="s">
        <v>193</v>
      </c>
      <c r="AA138" s="35" t="s">
        <v>193</v>
      </c>
      <c r="AB138" s="35" t="s">
        <v>193</v>
      </c>
      <c r="AC138" s="36" t="s">
        <v>193</v>
      </c>
      <c r="AD138" s="29" t="s">
        <v>193</v>
      </c>
      <c r="AE138" s="29" t="s">
        <v>193</v>
      </c>
      <c r="AF138" s="29">
        <v>1.4175663E-3</v>
      </c>
      <c r="AG138" s="29">
        <v>3.1534489999999998E-2</v>
      </c>
      <c r="AH138" s="29" t="s">
        <v>193</v>
      </c>
      <c r="AI138" s="29" t="s">
        <v>193</v>
      </c>
      <c r="AJ138" s="29" t="s">
        <v>193</v>
      </c>
      <c r="AK138" s="3">
        <f t="shared" si="6"/>
        <v>1.3730024324962811E-3</v>
      </c>
      <c r="AP138" s="2">
        <f>((AK138-AK$27)*100)/AK$27</f>
        <v>-23.869741536662591</v>
      </c>
    </row>
    <row r="139" spans="1:46" x14ac:dyDescent="0.25">
      <c r="A139" t="s">
        <v>193</v>
      </c>
      <c r="B139" s="37" t="s">
        <v>193</v>
      </c>
      <c r="C139" s="34">
        <v>1.0671165999999999E-2</v>
      </c>
      <c r="D139" s="34">
        <v>7.209263E-11</v>
      </c>
      <c r="E139" s="34">
        <v>2.5571405999999999E-11</v>
      </c>
      <c r="F139" s="34">
        <v>1.4065680999999999E-11</v>
      </c>
      <c r="G139" s="34">
        <v>1.5006203000000001E-11</v>
      </c>
      <c r="H139" s="34">
        <v>2.2690613E-11</v>
      </c>
      <c r="I139" s="34">
        <v>3.0550363999999997E-11</v>
      </c>
      <c r="J139" s="34">
        <v>3.5312767E-11</v>
      </c>
      <c r="K139" s="34">
        <v>4.4139969999999998E-11</v>
      </c>
      <c r="L139" s="34">
        <v>4.965765E-11</v>
      </c>
      <c r="M139" s="34">
        <v>4.783109E-11</v>
      </c>
      <c r="N139" s="34">
        <v>4.9355440000000002E-11</v>
      </c>
      <c r="O139" s="34">
        <v>7.7342679999999997E-11</v>
      </c>
      <c r="P139" s="38" t="s">
        <v>193</v>
      </c>
      <c r="Q139" s="38">
        <v>7.5614114999999999E-10</v>
      </c>
      <c r="R139" s="38">
        <v>2.2708493E-10</v>
      </c>
      <c r="S139" s="35">
        <v>1.3857891000000001E-10</v>
      </c>
      <c r="T139" s="35">
        <v>4.9399580000000002E-11</v>
      </c>
      <c r="U139" s="35">
        <v>4.4467503000000002E-11</v>
      </c>
      <c r="V139" s="35">
        <v>5.4086614000000001E-11</v>
      </c>
      <c r="W139" s="35">
        <v>7.4010915000000003E-11</v>
      </c>
      <c r="X139" s="35">
        <v>8.0798949999999996E-11</v>
      </c>
      <c r="Y139" s="35">
        <v>7.1953879999999998E-11</v>
      </c>
      <c r="Z139" s="35" t="s">
        <v>193</v>
      </c>
      <c r="AA139" s="35" t="s">
        <v>193</v>
      </c>
      <c r="AB139" s="35" t="s">
        <v>193</v>
      </c>
      <c r="AC139" s="36" t="s">
        <v>193</v>
      </c>
      <c r="AD139" s="29" t="s">
        <v>193</v>
      </c>
      <c r="AE139" s="29" t="s">
        <v>193</v>
      </c>
      <c r="AF139" s="29" t="s">
        <v>193</v>
      </c>
      <c r="AG139" s="29" t="s">
        <v>193</v>
      </c>
      <c r="AH139" s="29" t="s">
        <v>193</v>
      </c>
      <c r="AI139" s="29" t="s">
        <v>193</v>
      </c>
      <c r="AJ139" s="29" t="s">
        <v>193</v>
      </c>
      <c r="AK139" s="3">
        <f t="shared" si="6"/>
        <v>4.8505309000631479E-4</v>
      </c>
      <c r="AP139" s="2">
        <f>((AK139-AK$28)*100)/AK$28</f>
        <v>-36.249434398372003</v>
      </c>
    </row>
    <row r="140" spans="1:46" x14ac:dyDescent="0.25">
      <c r="A140" s="32" t="s">
        <v>193</v>
      </c>
      <c r="B140" s="39" t="s">
        <v>193</v>
      </c>
      <c r="C140" s="32">
        <v>1.1710051000000001E-10</v>
      </c>
      <c r="D140" s="32">
        <v>3.8126177000000001E-10</v>
      </c>
      <c r="E140" s="32">
        <v>4.8672870000000003E-10</v>
      </c>
      <c r="F140" s="32">
        <v>4.4809702999999999E-10</v>
      </c>
      <c r="G140" s="32">
        <v>3.4617609999999998E-10</v>
      </c>
      <c r="H140" s="32">
        <v>2.3957900000000001E-10</v>
      </c>
      <c r="I140" s="32">
        <v>1.1544581E-10</v>
      </c>
      <c r="J140" s="32">
        <v>7.3304404000000004E-11</v>
      </c>
      <c r="K140" s="32">
        <v>4.8722755000000001E-11</v>
      </c>
      <c r="L140" s="32">
        <v>3.7150717000000003E-11</v>
      </c>
      <c r="M140" s="32">
        <v>4.694949E-11</v>
      </c>
      <c r="N140" s="32">
        <v>8.8274123999999999E-11</v>
      </c>
      <c r="O140" s="32">
        <v>1.2840638E-10</v>
      </c>
      <c r="P140" s="32" t="s">
        <v>193</v>
      </c>
      <c r="Q140" s="32" t="s">
        <v>193</v>
      </c>
      <c r="R140" s="32" t="s">
        <v>193</v>
      </c>
      <c r="S140" s="33">
        <v>1.4196214E-2</v>
      </c>
      <c r="T140" s="33">
        <v>7.8514919999999998E-10</v>
      </c>
      <c r="U140" s="33">
        <v>4.6200677000000003E-10</v>
      </c>
      <c r="V140" s="33">
        <v>1.1668366E-10</v>
      </c>
      <c r="W140" s="33">
        <v>4.1704983000000003E-11</v>
      </c>
      <c r="X140" s="33">
        <v>1.1047417E-10</v>
      </c>
      <c r="Y140" s="33">
        <v>8.4860980000000002E-11</v>
      </c>
      <c r="Z140" s="33" t="s">
        <v>193</v>
      </c>
      <c r="AA140" s="40" t="s">
        <v>193</v>
      </c>
      <c r="AB140" s="40">
        <v>1.3877439E-11</v>
      </c>
      <c r="AC140" s="40">
        <v>2.8191420000000001E-11</v>
      </c>
      <c r="AD140" s="40" t="s">
        <v>193</v>
      </c>
      <c r="AE140" s="40" t="s">
        <v>193</v>
      </c>
      <c r="AF140" s="40" t="s">
        <v>193</v>
      </c>
      <c r="AG140" s="40" t="s">
        <v>193</v>
      </c>
      <c r="AH140" s="40" t="s">
        <v>193</v>
      </c>
      <c r="AI140" s="40" t="s">
        <v>193</v>
      </c>
      <c r="AJ140" s="40" t="s">
        <v>193</v>
      </c>
      <c r="AK140" s="3">
        <f t="shared" si="6"/>
        <v>6.4528264546115507E-4</v>
      </c>
      <c r="AP140" s="2">
        <f>((AK140-AK$29)*100)/AK$29</f>
        <v>-24.330612481632109</v>
      </c>
    </row>
    <row r="141" spans="1:46" x14ac:dyDescent="0.25">
      <c r="A141" s="31" t="s">
        <v>193</v>
      </c>
      <c r="B141" s="41" t="s">
        <v>193</v>
      </c>
      <c r="C141" s="31" t="s">
        <v>193</v>
      </c>
      <c r="D141" s="31">
        <v>3.5212031999999997E-2</v>
      </c>
      <c r="E141" s="31">
        <v>2.871611E-2</v>
      </c>
      <c r="F141" s="31">
        <v>2.5166186E-2</v>
      </c>
      <c r="G141" s="31">
        <v>2.1693613E-2</v>
      </c>
      <c r="H141" s="31">
        <v>2.0485261000000001E-2</v>
      </c>
      <c r="I141" s="31">
        <v>1.514273E-2</v>
      </c>
      <c r="J141" s="31">
        <v>8.4167129999999993E-3</v>
      </c>
      <c r="K141" s="31">
        <v>1.0826864E-9</v>
      </c>
      <c r="L141" s="31">
        <v>3.4192113000000001E-10</v>
      </c>
      <c r="M141" s="31">
        <v>1.4031023999999999E-10</v>
      </c>
      <c r="N141" s="31">
        <v>1.3955766E-10</v>
      </c>
      <c r="O141" s="31" t="s">
        <v>193</v>
      </c>
      <c r="P141" s="31" t="s">
        <v>193</v>
      </c>
      <c r="Q141" s="31" t="s">
        <v>193</v>
      </c>
      <c r="R141" s="31" t="s">
        <v>193</v>
      </c>
      <c r="S141" s="33">
        <v>7.1150093999999997E-2</v>
      </c>
      <c r="T141" s="33">
        <v>5.8460566999999998E-2</v>
      </c>
      <c r="U141" s="33">
        <v>4.4320936999999998E-2</v>
      </c>
      <c r="V141" s="33">
        <v>2.7676572999999999E-2</v>
      </c>
      <c r="W141" s="33">
        <v>5.3980740000000001E-3</v>
      </c>
      <c r="X141" s="33">
        <v>2.5475405000000002E-10</v>
      </c>
      <c r="Y141" s="33">
        <v>2.6515594999999999E-10</v>
      </c>
      <c r="Z141" s="33">
        <v>9.4399030000000001E-11</v>
      </c>
      <c r="AA141" s="40">
        <v>5.4402600000000002E-11</v>
      </c>
      <c r="AB141" s="40">
        <v>3.5209845000000001E-11</v>
      </c>
      <c r="AC141" s="40">
        <v>3.3425192999999999E-11</v>
      </c>
      <c r="AD141" s="40">
        <v>1.8478356000000001E-11</v>
      </c>
      <c r="AE141" s="40" t="s">
        <v>193</v>
      </c>
      <c r="AF141" s="40" t="s">
        <v>193</v>
      </c>
      <c r="AG141" s="40" t="s">
        <v>193</v>
      </c>
      <c r="AH141" s="40" t="s">
        <v>193</v>
      </c>
      <c r="AI141" s="40" t="s">
        <v>193</v>
      </c>
      <c r="AJ141" s="40" t="s">
        <v>193</v>
      </c>
      <c r="AK141" s="3">
        <f t="shared" si="6"/>
        <v>1.5732125759143498E-2</v>
      </c>
      <c r="AP141" s="2">
        <f>((AK141-AK$30)*100)/AK$30</f>
        <v>-22.831345947635526</v>
      </c>
    </row>
    <row r="142" spans="1:46" x14ac:dyDescent="0.25">
      <c r="A142" s="31" t="s">
        <v>193</v>
      </c>
      <c r="B142" s="41" t="s">
        <v>193</v>
      </c>
      <c r="C142" s="31" t="s">
        <v>193</v>
      </c>
      <c r="D142" s="31">
        <v>8.263914E-2</v>
      </c>
      <c r="E142" s="31">
        <v>6.1791983000000002E-2</v>
      </c>
      <c r="F142" s="31">
        <v>5.4937195000000001E-2</v>
      </c>
      <c r="G142" s="31">
        <v>5.3615555000000002E-2</v>
      </c>
      <c r="H142" s="31">
        <v>4.9360130000000002E-2</v>
      </c>
      <c r="I142" s="31">
        <v>4.5763254000000003E-2</v>
      </c>
      <c r="J142" s="31">
        <v>3.8346763999999998E-2</v>
      </c>
      <c r="K142" s="31">
        <v>2.9356772E-2</v>
      </c>
      <c r="L142" s="31">
        <v>1.2971422999999999E-2</v>
      </c>
      <c r="M142" s="31">
        <v>6.2500977E-10</v>
      </c>
      <c r="N142" s="31">
        <v>1.97754E-10</v>
      </c>
      <c r="O142" s="31" t="s">
        <v>193</v>
      </c>
      <c r="P142" s="31" t="s">
        <v>193</v>
      </c>
      <c r="Q142" s="31" t="s">
        <v>193</v>
      </c>
      <c r="R142" s="31" t="s">
        <v>193</v>
      </c>
      <c r="S142" s="33">
        <v>8.8703679999999993E-2</v>
      </c>
      <c r="T142" s="33">
        <v>8.2176744999999995E-2</v>
      </c>
      <c r="U142" s="33">
        <v>7.9414903999999994E-2</v>
      </c>
      <c r="V142" s="33">
        <v>6.3659480000000004E-2</v>
      </c>
      <c r="W142" s="33">
        <v>5.2297648000000002E-2</v>
      </c>
      <c r="X142" s="33">
        <v>2.9546280000000001E-2</v>
      </c>
      <c r="Y142" s="33">
        <v>7.1358564000000003E-10</v>
      </c>
      <c r="Z142" s="33" t="s">
        <v>193</v>
      </c>
      <c r="AA142" s="40">
        <v>6.0531389999999998E-11</v>
      </c>
      <c r="AB142" s="40">
        <v>4.5579377000000002E-11</v>
      </c>
      <c r="AC142" s="40" t="s">
        <v>193</v>
      </c>
      <c r="AD142" s="40" t="s">
        <v>193</v>
      </c>
      <c r="AE142" s="40" t="s">
        <v>193</v>
      </c>
      <c r="AF142" s="40" t="s">
        <v>193</v>
      </c>
      <c r="AG142" s="40" t="s">
        <v>193</v>
      </c>
      <c r="AH142" s="40" t="s">
        <v>193</v>
      </c>
      <c r="AI142" s="40" t="s">
        <v>193</v>
      </c>
      <c r="AJ142" s="40" t="s">
        <v>193</v>
      </c>
      <c r="AK142" s="3">
        <f t="shared" si="6"/>
        <v>4.1229047732123006E-2</v>
      </c>
      <c r="AP142" s="2">
        <f>((AK142-AK$31)*100)/AK$31</f>
        <v>-17.03149057543536</v>
      </c>
    </row>
    <row r="143" spans="1:46" x14ac:dyDescent="0.25">
      <c r="A143" s="31" t="s">
        <v>193</v>
      </c>
      <c r="B143" s="41" t="s">
        <v>193</v>
      </c>
      <c r="C143" s="31" t="s">
        <v>193</v>
      </c>
      <c r="D143" s="31">
        <v>8.7501140000000005E-2</v>
      </c>
      <c r="E143" s="31">
        <v>6.2767390000000006E-2</v>
      </c>
      <c r="F143" s="31">
        <v>6.5219899999999997E-2</v>
      </c>
      <c r="G143" s="31">
        <v>6.3737219999999997E-2</v>
      </c>
      <c r="H143" s="31">
        <v>6.3092165000000006E-2</v>
      </c>
      <c r="I143" s="31">
        <v>6.0436133000000003E-2</v>
      </c>
      <c r="J143" s="31">
        <v>5.7003119999999997E-2</v>
      </c>
      <c r="K143" s="31">
        <v>4.8867750000000001E-2</v>
      </c>
      <c r="L143" s="31">
        <v>3.2212876000000001E-2</v>
      </c>
      <c r="M143" s="31">
        <v>1.5121645E-3</v>
      </c>
      <c r="N143" s="31">
        <v>3.8283313E-10</v>
      </c>
      <c r="O143" s="31" t="s">
        <v>193</v>
      </c>
      <c r="P143" s="31" t="s">
        <v>193</v>
      </c>
      <c r="Q143" s="31" t="s">
        <v>193</v>
      </c>
      <c r="R143" s="31" t="s">
        <v>193</v>
      </c>
      <c r="S143" s="33" t="s">
        <v>193</v>
      </c>
      <c r="T143" s="33">
        <v>0.108972825</v>
      </c>
      <c r="U143" s="33">
        <v>9.2810180000000006E-2</v>
      </c>
      <c r="V143" s="33">
        <v>9.7319500000000003E-2</v>
      </c>
      <c r="W143" s="33">
        <v>8.9017786000000002E-2</v>
      </c>
      <c r="X143" s="33">
        <v>7.4509439999999996E-2</v>
      </c>
      <c r="Y143" s="33">
        <v>3.3286000000000003E-2</v>
      </c>
      <c r="Z143" s="33">
        <v>1.4982908000000001E-3</v>
      </c>
      <c r="AA143" s="40" t="s">
        <v>193</v>
      </c>
      <c r="AB143" s="40" t="s">
        <v>193</v>
      </c>
      <c r="AC143" s="40" t="s">
        <v>193</v>
      </c>
      <c r="AD143" s="40" t="s">
        <v>193</v>
      </c>
      <c r="AE143" s="40" t="s">
        <v>193</v>
      </c>
      <c r="AF143" s="40" t="s">
        <v>193</v>
      </c>
      <c r="AG143" s="40" t="s">
        <v>193</v>
      </c>
      <c r="AH143" s="40" t="s">
        <v>193</v>
      </c>
      <c r="AI143" s="40" t="s">
        <v>193</v>
      </c>
      <c r="AJ143" s="40" t="s">
        <v>193</v>
      </c>
      <c r="AK143" s="3">
        <f t="shared" si="6"/>
        <v>5.7764660037935171E-2</v>
      </c>
      <c r="AP143" s="2">
        <f>((AK143-AK$32)*100)/AK$32</f>
        <v>-18.501913599228427</v>
      </c>
    </row>
    <row r="144" spans="1:46" x14ac:dyDescent="0.25">
      <c r="A144" s="31" t="s">
        <v>193</v>
      </c>
      <c r="B144" s="41" t="s">
        <v>193</v>
      </c>
      <c r="C144" s="31" t="s">
        <v>193</v>
      </c>
      <c r="D144" s="31" t="s">
        <v>193</v>
      </c>
      <c r="E144" s="31">
        <v>6.1201810000000002E-2</v>
      </c>
      <c r="F144" s="31">
        <v>6.7596180000000006E-2</v>
      </c>
      <c r="G144" s="31">
        <v>7.0075325999999993E-2</v>
      </c>
      <c r="H144" s="31">
        <v>6.4461370000000004E-2</v>
      </c>
      <c r="I144" s="31">
        <v>6.6555575000000006E-2</v>
      </c>
      <c r="J144" s="31">
        <v>6.8195560000000002E-2</v>
      </c>
      <c r="K144" s="31">
        <v>6.3210069999999993E-2</v>
      </c>
      <c r="L144" s="31">
        <v>4.2424884000000003E-2</v>
      </c>
      <c r="M144" s="31">
        <v>1.0706129E-2</v>
      </c>
      <c r="N144" s="31">
        <v>8.0585470000000001E-10</v>
      </c>
      <c r="O144" s="31" t="s">
        <v>193</v>
      </c>
      <c r="P144" s="31" t="s">
        <v>193</v>
      </c>
      <c r="Q144" s="31" t="s">
        <v>193</v>
      </c>
      <c r="R144" s="31" t="s">
        <v>193</v>
      </c>
      <c r="S144" s="33" t="s">
        <v>193</v>
      </c>
      <c r="T144" s="33" t="s">
        <v>193</v>
      </c>
      <c r="U144" s="33">
        <v>0.11384047999999999</v>
      </c>
      <c r="V144" s="33">
        <v>0.11123877</v>
      </c>
      <c r="W144" s="33">
        <v>0.10859036399999999</v>
      </c>
      <c r="X144" s="33">
        <v>0.100287</v>
      </c>
      <c r="Y144" s="33">
        <v>6.5217380000000005E-2</v>
      </c>
      <c r="Z144" s="33">
        <v>2.5359664000000001E-2</v>
      </c>
      <c r="AA144" s="40" t="s">
        <v>193</v>
      </c>
      <c r="AB144" s="40" t="s">
        <v>193</v>
      </c>
      <c r="AC144" s="40" t="s">
        <v>193</v>
      </c>
      <c r="AD144" s="40" t="s">
        <v>193</v>
      </c>
      <c r="AE144" s="40" t="s">
        <v>193</v>
      </c>
      <c r="AF144" s="40" t="s">
        <v>193</v>
      </c>
      <c r="AG144" s="40" t="s">
        <v>193</v>
      </c>
      <c r="AH144" s="40" t="s">
        <v>193</v>
      </c>
      <c r="AI144" s="40" t="s">
        <v>193</v>
      </c>
      <c r="AJ144" s="40" t="s">
        <v>193</v>
      </c>
      <c r="AK144" s="3">
        <f t="shared" si="6"/>
        <v>6.4935035175365932E-2</v>
      </c>
      <c r="AP144" s="2">
        <f>((AK144-AK$33)*100)/AK$33</f>
        <v>-15.670957936892489</v>
      </c>
    </row>
    <row r="145" spans="1:47" x14ac:dyDescent="0.25">
      <c r="A145" s="27" t="s">
        <v>193</v>
      </c>
      <c r="B145" s="28" t="s">
        <v>193</v>
      </c>
      <c r="C145" s="27" t="s">
        <v>193</v>
      </c>
      <c r="D145" s="27" t="s">
        <v>193</v>
      </c>
      <c r="E145" s="27">
        <v>1.5434801E-2</v>
      </c>
      <c r="F145" s="27">
        <v>5.4037195000000003E-2</v>
      </c>
      <c r="G145" s="27">
        <v>4.3257568000000003E-2</v>
      </c>
      <c r="H145" s="27">
        <v>2.6268143000000001E-2</v>
      </c>
      <c r="I145" s="27">
        <v>4.8532020000000002E-2</v>
      </c>
      <c r="J145" s="27">
        <v>8.3169653999999996E-2</v>
      </c>
      <c r="K145" s="27">
        <v>5.6624115000000003E-2</v>
      </c>
      <c r="L145" s="27">
        <v>3.9661519999999999E-2</v>
      </c>
      <c r="M145" s="27">
        <v>8.2567639999999998E-10</v>
      </c>
      <c r="N145" s="27" t="s">
        <v>193</v>
      </c>
      <c r="O145" s="27" t="s">
        <v>193</v>
      </c>
      <c r="P145" s="27" t="s">
        <v>193</v>
      </c>
      <c r="Q145" s="27" t="s">
        <v>193</v>
      </c>
      <c r="R145" s="27" t="s">
        <v>193</v>
      </c>
      <c r="S145" s="27" t="s">
        <v>193</v>
      </c>
      <c r="T145" s="27" t="s">
        <v>193</v>
      </c>
      <c r="U145" s="27">
        <v>0.10782947399999999</v>
      </c>
      <c r="V145" s="27">
        <v>0.11116676</v>
      </c>
      <c r="W145" s="27">
        <v>0.10420816400000001</v>
      </c>
      <c r="X145" s="27">
        <v>9.1365089999999996E-2</v>
      </c>
      <c r="Y145" s="27">
        <v>7.4343294000000004E-2</v>
      </c>
      <c r="Z145" s="27" t="s">
        <v>193</v>
      </c>
      <c r="AA145" s="27" t="s">
        <v>193</v>
      </c>
      <c r="AB145" s="27" t="s">
        <v>193</v>
      </c>
      <c r="AC145" s="27" t="s">
        <v>193</v>
      </c>
      <c r="AD145" s="27" t="s">
        <v>193</v>
      </c>
      <c r="AE145" s="27" t="s">
        <v>193</v>
      </c>
      <c r="AF145" s="27" t="s">
        <v>193</v>
      </c>
      <c r="AG145" s="27" t="s">
        <v>193</v>
      </c>
      <c r="AH145" s="27" t="s">
        <v>193</v>
      </c>
      <c r="AI145" s="27" t="s">
        <v>193</v>
      </c>
      <c r="AJ145" s="27" t="s">
        <v>193</v>
      </c>
      <c r="AK145" s="3">
        <f t="shared" si="6"/>
        <v>6.1135557058976886E-2</v>
      </c>
      <c r="AP145" s="2">
        <f>((AK145-AK$34)*100)/AK$34</f>
        <v>-10.637323027955881</v>
      </c>
    </row>
    <row r="146" spans="1:47" x14ac:dyDescent="0.25">
      <c r="A146" s="27" t="s">
        <v>193</v>
      </c>
      <c r="B146" s="28" t="s">
        <v>193</v>
      </c>
      <c r="C146" s="27" t="s">
        <v>193</v>
      </c>
      <c r="D146" s="27" t="s">
        <v>193</v>
      </c>
      <c r="E146" s="27" t="s">
        <v>193</v>
      </c>
      <c r="F146" s="27" t="s">
        <v>193</v>
      </c>
      <c r="G146" s="27">
        <v>1.7124303E-2</v>
      </c>
      <c r="H146" s="27">
        <v>1.7926040000000001E-2</v>
      </c>
      <c r="I146" s="27">
        <v>2.0399279999999999E-2</v>
      </c>
      <c r="J146" s="27">
        <v>5.4520417000000002E-2</v>
      </c>
      <c r="K146" s="27">
        <v>1.2504306999999999E-8</v>
      </c>
      <c r="L146" s="27">
        <v>1.6811159E-9</v>
      </c>
      <c r="M146" s="27" t="s">
        <v>193</v>
      </c>
      <c r="N146" s="27" t="s">
        <v>193</v>
      </c>
      <c r="O146" s="27" t="s">
        <v>193</v>
      </c>
      <c r="P146" s="27" t="s">
        <v>193</v>
      </c>
      <c r="Q146" s="27" t="s">
        <v>193</v>
      </c>
      <c r="R146" s="27" t="s">
        <v>193</v>
      </c>
      <c r="S146" s="27" t="s">
        <v>193</v>
      </c>
      <c r="T146" s="27" t="s">
        <v>193</v>
      </c>
      <c r="U146" s="27">
        <v>7.1306884000000001E-2</v>
      </c>
      <c r="V146" s="27">
        <v>8.12055E-2</v>
      </c>
      <c r="W146" s="27">
        <v>4.4826046000000001E-2</v>
      </c>
      <c r="X146" s="27">
        <v>5.2444875000000002E-2</v>
      </c>
      <c r="Y146" s="27">
        <v>2.2724464999999999E-2</v>
      </c>
      <c r="Z146" s="27">
        <v>6.8032539999999999E-3</v>
      </c>
      <c r="AA146" s="27" t="s">
        <v>193</v>
      </c>
      <c r="AB146" s="27" t="s">
        <v>193</v>
      </c>
      <c r="AC146" s="27" t="s">
        <v>193</v>
      </c>
      <c r="AD146" s="27" t="s">
        <v>193</v>
      </c>
      <c r="AE146" s="27" t="s">
        <v>193</v>
      </c>
      <c r="AF146" s="27" t="s">
        <v>193</v>
      </c>
      <c r="AG146" s="27" t="s">
        <v>193</v>
      </c>
      <c r="AH146" s="27" t="s">
        <v>193</v>
      </c>
      <c r="AI146" s="27" t="s">
        <v>193</v>
      </c>
      <c r="AJ146" s="27" t="s">
        <v>193</v>
      </c>
      <c r="AK146" s="3">
        <f t="shared" si="6"/>
        <v>3.2440089848785235E-2</v>
      </c>
      <c r="AP146" s="2">
        <f>((AK146-AK$35)*100)/AK$35</f>
        <v>3.5386930971260355</v>
      </c>
    </row>
    <row r="147" spans="1:47" x14ac:dyDescent="0.25">
      <c r="A147" s="25" t="s">
        <v>193</v>
      </c>
      <c r="B147" s="26" t="s">
        <v>193</v>
      </c>
      <c r="C147" s="25" t="s">
        <v>193</v>
      </c>
      <c r="D147" s="25" t="s">
        <v>193</v>
      </c>
      <c r="E147" s="25" t="s">
        <v>193</v>
      </c>
      <c r="F147" s="25" t="s">
        <v>193</v>
      </c>
      <c r="G147" s="25" t="s">
        <v>193</v>
      </c>
      <c r="H147" s="25" t="s">
        <v>193</v>
      </c>
      <c r="I147" s="25" t="s">
        <v>193</v>
      </c>
      <c r="J147" s="25">
        <v>6.7595130000000003E-10</v>
      </c>
      <c r="K147" s="25" t="s">
        <v>193</v>
      </c>
      <c r="L147" s="25" t="s">
        <v>193</v>
      </c>
      <c r="M147" s="25" t="s">
        <v>193</v>
      </c>
      <c r="N147" s="25" t="s">
        <v>193</v>
      </c>
      <c r="O147" s="25" t="s">
        <v>193</v>
      </c>
      <c r="P147" s="25" t="s">
        <v>193</v>
      </c>
      <c r="Q147" s="25" t="s">
        <v>193</v>
      </c>
      <c r="R147" s="25" t="s">
        <v>193</v>
      </c>
      <c r="S147" s="25" t="s">
        <v>193</v>
      </c>
      <c r="T147" s="25">
        <v>2.8724194000000001E-9</v>
      </c>
      <c r="U147" s="25">
        <v>1.1609587E-8</v>
      </c>
      <c r="V147" s="25" t="s">
        <v>193</v>
      </c>
      <c r="W147" s="25" t="s">
        <v>193</v>
      </c>
      <c r="X147" s="25">
        <v>1.8440653000000001E-10</v>
      </c>
      <c r="Y147" s="25">
        <v>7.1193599999999999E-10</v>
      </c>
      <c r="Z147" s="25">
        <v>7.5842719999999997E-10</v>
      </c>
      <c r="AA147" s="25">
        <v>8.0509477000000001E-10</v>
      </c>
      <c r="AB147" s="25">
        <v>8.2518237000000005E-10</v>
      </c>
      <c r="AC147" s="25" t="s">
        <v>193</v>
      </c>
      <c r="AD147" s="25" t="s">
        <v>193</v>
      </c>
      <c r="AE147" s="25" t="s">
        <v>193</v>
      </c>
      <c r="AF147" s="25" t="s">
        <v>193</v>
      </c>
      <c r="AG147" s="25" t="s">
        <v>193</v>
      </c>
      <c r="AH147" s="25" t="s">
        <v>193</v>
      </c>
      <c r="AI147" s="25" t="s">
        <v>193</v>
      </c>
      <c r="AJ147" s="25" t="s">
        <v>193</v>
      </c>
      <c r="AK147" s="3">
        <f t="shared" si="6"/>
        <v>2.3053755712499998E-9</v>
      </c>
      <c r="AP147" s="22">
        <f>((AK147-AK$36)*100)/AK$36</f>
        <v>-7.2033016939338079</v>
      </c>
    </row>
    <row r="148" spans="1:47" x14ac:dyDescent="0.25">
      <c r="A148" s="25">
        <v>3.8881834000000001E-10</v>
      </c>
      <c r="B148" s="26">
        <v>3.2786953999999999E-10</v>
      </c>
      <c r="C148" s="25">
        <v>3.5729632999999998E-10</v>
      </c>
      <c r="D148" s="25">
        <v>3.6365935000000001E-10</v>
      </c>
      <c r="E148" s="25">
        <v>3.3704065000000001E-10</v>
      </c>
      <c r="F148" s="25">
        <v>3.3869137999999999E-10</v>
      </c>
      <c r="G148" s="25">
        <v>3.3762704E-10</v>
      </c>
      <c r="H148" s="25">
        <v>3.3458339999999999E-10</v>
      </c>
      <c r="I148" s="25">
        <v>3.3324907000000001E-10</v>
      </c>
      <c r="J148" s="25">
        <v>3.3375844000000002E-10</v>
      </c>
      <c r="K148" s="25">
        <v>3.1707866999999997E-10</v>
      </c>
      <c r="L148" s="25">
        <v>3.1111734999999999E-10</v>
      </c>
      <c r="M148" s="25">
        <v>3.0925870000000003E-10</v>
      </c>
      <c r="N148" s="25">
        <v>3.0009664E-10</v>
      </c>
      <c r="O148" s="25">
        <v>3.33363E-10</v>
      </c>
      <c r="P148" s="25">
        <v>3.7363576E-10</v>
      </c>
      <c r="Q148" s="25">
        <v>3.9323399999999998E-10</v>
      </c>
      <c r="R148" s="25">
        <v>4.0421505E-10</v>
      </c>
      <c r="S148" s="25">
        <v>4.88184E-10</v>
      </c>
      <c r="T148" s="25">
        <v>6.8363339999999999E-10</v>
      </c>
      <c r="U148" s="25" t="s">
        <v>193</v>
      </c>
      <c r="V148" s="25" t="s">
        <v>193</v>
      </c>
      <c r="W148" s="25" t="s">
        <v>193</v>
      </c>
      <c r="X148" s="25" t="s">
        <v>193</v>
      </c>
      <c r="Y148" s="25">
        <v>3.310722E-10</v>
      </c>
      <c r="Z148" s="25">
        <v>5.5177830000000001E-10</v>
      </c>
      <c r="AA148" s="25">
        <v>4.9877513000000003E-10</v>
      </c>
      <c r="AB148" s="25">
        <v>6.9815699999999997E-10</v>
      </c>
      <c r="AC148" s="25">
        <v>5.6877386000000002E-10</v>
      </c>
      <c r="AD148" s="25">
        <v>4.0508371999999999E-10</v>
      </c>
      <c r="AE148" s="25">
        <v>4.6767207000000002E-10</v>
      </c>
      <c r="AF148" s="25">
        <v>4.0079336999999999E-10</v>
      </c>
      <c r="AG148" s="25">
        <v>3.5030733999999999E-10</v>
      </c>
      <c r="AH148" s="25">
        <v>3.9939232E-10</v>
      </c>
      <c r="AI148" s="25">
        <v>4.0321262999999998E-10</v>
      </c>
      <c r="AJ148" s="25">
        <v>3.6596007E-10</v>
      </c>
      <c r="AK148" s="3">
        <f t="shared" si="6"/>
        <v>4.0023087874999993E-10</v>
      </c>
      <c r="AP148" s="22">
        <f>((AK148-AK$37)*100)/AK$37</f>
        <v>-29.408600404224643</v>
      </c>
    </row>
    <row r="149" spans="1:47" x14ac:dyDescent="0.25">
      <c r="A149" t="s">
        <v>75</v>
      </c>
      <c r="AK149" s="17">
        <f>SUM(A113:AJ146)/867</f>
        <v>2.0261177553943566E-2</v>
      </c>
      <c r="AP149" s="23">
        <f>((AK149-AK$38)*100)/AK$38</f>
        <v>1.2992531713748037</v>
      </c>
      <c r="AQ149" s="24" t="s">
        <v>125</v>
      </c>
    </row>
    <row r="150" spans="1:47" x14ac:dyDescent="0.25">
      <c r="A150" s="25" t="s">
        <v>193</v>
      </c>
      <c r="B150" s="26" t="s">
        <v>193</v>
      </c>
      <c r="C150" s="25" t="s">
        <v>193</v>
      </c>
      <c r="D150" s="25" t="s">
        <v>193</v>
      </c>
      <c r="E150" s="25" t="s">
        <v>193</v>
      </c>
      <c r="F150" s="25" t="s">
        <v>193</v>
      </c>
      <c r="G150" s="25" t="s">
        <v>193</v>
      </c>
      <c r="H150" s="25" t="s">
        <v>193</v>
      </c>
      <c r="I150" s="25" t="s">
        <v>193</v>
      </c>
      <c r="J150" s="25" t="s">
        <v>193</v>
      </c>
      <c r="K150" s="25" t="s">
        <v>193</v>
      </c>
      <c r="L150" s="25" t="s">
        <v>193</v>
      </c>
      <c r="M150" s="25" t="s">
        <v>193</v>
      </c>
      <c r="N150" s="25" t="s">
        <v>193</v>
      </c>
      <c r="O150" s="25" t="s">
        <v>193</v>
      </c>
      <c r="P150" s="25" t="s">
        <v>193</v>
      </c>
      <c r="Q150" s="25" t="s">
        <v>193</v>
      </c>
      <c r="R150" s="25" t="s">
        <v>193</v>
      </c>
      <c r="S150" s="25" t="s">
        <v>193</v>
      </c>
      <c r="T150" s="25" t="s">
        <v>193</v>
      </c>
      <c r="U150" s="25" t="s">
        <v>193</v>
      </c>
      <c r="V150" s="25" t="s">
        <v>193</v>
      </c>
      <c r="W150" s="25" t="s">
        <v>193</v>
      </c>
      <c r="X150" s="25" t="s">
        <v>193</v>
      </c>
      <c r="Y150" s="25" t="s">
        <v>193</v>
      </c>
      <c r="Z150" s="25" t="s">
        <v>193</v>
      </c>
      <c r="AA150" s="25" t="s">
        <v>193</v>
      </c>
      <c r="AB150" s="25" t="s">
        <v>193</v>
      </c>
      <c r="AC150" s="25" t="s">
        <v>193</v>
      </c>
      <c r="AD150" s="25" t="s">
        <v>193</v>
      </c>
      <c r="AE150" s="25" t="s">
        <v>193</v>
      </c>
      <c r="AF150" s="25" t="s">
        <v>193</v>
      </c>
      <c r="AG150" s="25" t="s">
        <v>193</v>
      </c>
      <c r="AH150" s="25" t="s">
        <v>193</v>
      </c>
      <c r="AI150" s="25" t="s">
        <v>193</v>
      </c>
      <c r="AJ150" s="25" t="s">
        <v>193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193</v>
      </c>
      <c r="B151" s="26">
        <v>1.4207404999999999E-9</v>
      </c>
      <c r="C151" s="25">
        <v>2.2849835E-9</v>
      </c>
      <c r="D151" s="25">
        <v>2.0554336000000001E-9</v>
      </c>
      <c r="E151" s="25">
        <v>1.8471329999999999E-9</v>
      </c>
      <c r="F151" s="25">
        <v>1.8726902000000001E-9</v>
      </c>
      <c r="G151" s="25">
        <v>2.0133206E-9</v>
      </c>
      <c r="H151" s="25">
        <v>3.8256274000000002E-9</v>
      </c>
      <c r="I151" s="25">
        <v>7.2940374000000002E-9</v>
      </c>
      <c r="J151" s="25">
        <v>6.9028530000000001E-9</v>
      </c>
      <c r="K151" s="25">
        <v>1.8181432999999999E-9</v>
      </c>
      <c r="L151" s="25">
        <v>6.1723697000000002E-9</v>
      </c>
      <c r="M151" s="25">
        <v>1.5302165E-9</v>
      </c>
      <c r="N151" s="25">
        <v>4.2991560000000002E-9</v>
      </c>
      <c r="O151" s="25">
        <v>1.6732802000000001E-9</v>
      </c>
      <c r="P151" s="25">
        <v>5.4320916999999997E-9</v>
      </c>
      <c r="Q151" s="25">
        <v>5.0525886000000002E-9</v>
      </c>
      <c r="R151" s="25">
        <v>4.7104090000000002E-9</v>
      </c>
      <c r="S151" s="25">
        <v>1.1065280999999999E-9</v>
      </c>
      <c r="T151" s="25">
        <v>1.1785896E-9</v>
      </c>
      <c r="U151" s="25">
        <v>1.3464377E-9</v>
      </c>
      <c r="V151" s="25">
        <v>1.146161E-9</v>
      </c>
      <c r="W151" s="25">
        <v>1.0122773999999999E-9</v>
      </c>
      <c r="X151" s="25">
        <v>9.1913592999999996E-10</v>
      </c>
      <c r="Y151" s="25">
        <v>1.1203536000000001E-9</v>
      </c>
      <c r="Z151" s="25">
        <v>9.256354E-10</v>
      </c>
      <c r="AA151" s="25">
        <v>1.0070920999999999E-9</v>
      </c>
      <c r="AB151" s="25">
        <v>1.1927344E-9</v>
      </c>
      <c r="AC151" s="25">
        <v>1.2966176000000001E-9</v>
      </c>
      <c r="AD151" s="25">
        <v>1.9611126000000001E-9</v>
      </c>
      <c r="AE151" s="25">
        <v>1.8765691E-9</v>
      </c>
      <c r="AF151" s="25">
        <v>2.0148894000000001E-9</v>
      </c>
      <c r="AG151" s="25">
        <v>2.1607159999999999E-9</v>
      </c>
      <c r="AH151" s="25">
        <v>9.5019039999999992E-10</v>
      </c>
      <c r="AI151" s="25">
        <v>6.7209122999999996E-9</v>
      </c>
      <c r="AJ151" s="25" t="s">
        <v>193</v>
      </c>
      <c r="AK151" s="3">
        <f>AVERAGE(A151:AJ151)</f>
        <v>2.592383142058824E-9</v>
      </c>
      <c r="AM151" s="6" t="s">
        <v>94</v>
      </c>
      <c r="AO151" s="2">
        <f>SUM(A184:AJ185)/40</f>
        <v>4.1603154059999995E-10</v>
      </c>
      <c r="AP151" s="2">
        <f>((AK151-AK$3)*100)/AK$3</f>
        <v>48.729630720059667</v>
      </c>
      <c r="AR151" s="6" t="s">
        <v>94</v>
      </c>
      <c r="AS151" s="2"/>
      <c r="AT151" s="2">
        <f>((AO151-AO$3)*100)/AO$3</f>
        <v>-56.227503996753256</v>
      </c>
    </row>
    <row r="152" spans="1:47" x14ac:dyDescent="0.25">
      <c r="A152" s="27">
        <v>6.3045970000000007E-2</v>
      </c>
      <c r="B152" s="28">
        <v>6.2130577999999999E-2</v>
      </c>
      <c r="C152" s="27">
        <v>5.8042638000000001E-2</v>
      </c>
      <c r="D152" s="27">
        <v>5.6912160000000003E-2</v>
      </c>
      <c r="E152" s="27">
        <v>5.1939760000000001E-2</v>
      </c>
      <c r="F152" s="27">
        <v>4.3886336999999997E-2</v>
      </c>
      <c r="G152" s="27">
        <v>3.891708E-2</v>
      </c>
      <c r="H152" s="27">
        <v>3.3405177000000001E-2</v>
      </c>
      <c r="I152" s="27">
        <v>4.062122E-2</v>
      </c>
      <c r="J152" s="27">
        <v>4.2378529999999998E-2</v>
      </c>
      <c r="K152" s="27">
        <v>4.7001064000000002E-2</v>
      </c>
      <c r="L152" s="27">
        <v>4.1844867000000001E-2</v>
      </c>
      <c r="M152" s="27">
        <v>4.0218341999999997E-2</v>
      </c>
      <c r="N152" s="27">
        <v>4.1842807000000003E-2</v>
      </c>
      <c r="O152" s="27">
        <v>4.2819164999999999E-2</v>
      </c>
      <c r="P152" s="27">
        <v>4.3124116999999997E-2</v>
      </c>
      <c r="Q152" s="27">
        <v>3.9436354999999999E-2</v>
      </c>
      <c r="R152" s="27">
        <v>3.1220576E-2</v>
      </c>
      <c r="S152" s="27">
        <v>2.3154950000000001E-2</v>
      </c>
      <c r="T152" s="27">
        <v>4.1207682000000002E-2</v>
      </c>
      <c r="U152" s="27">
        <v>3.8399546999999999E-2</v>
      </c>
      <c r="V152" s="27">
        <v>2.3750325999999999E-2</v>
      </c>
      <c r="W152" s="27">
        <v>1.2193191000000001E-5</v>
      </c>
      <c r="X152" s="27">
        <v>1.2033577999999999E-5</v>
      </c>
      <c r="Y152" s="27">
        <v>2.2733831999999999E-2</v>
      </c>
      <c r="Z152" s="27">
        <v>4.2095892000000003E-2</v>
      </c>
      <c r="AA152" s="27">
        <v>4.1935273000000002E-2</v>
      </c>
      <c r="AB152" s="27">
        <v>3.5166387E-2</v>
      </c>
      <c r="AC152" s="27">
        <v>3.4070320000000001E-2</v>
      </c>
      <c r="AD152" s="27">
        <v>4.3074727E-2</v>
      </c>
      <c r="AE152" s="27">
        <v>5.2832780000000003E-2</v>
      </c>
      <c r="AF152" s="27">
        <v>4.7890894000000003E-2</v>
      </c>
      <c r="AG152" s="27">
        <v>4.8499536000000003E-2</v>
      </c>
      <c r="AH152" s="27">
        <v>5.4504009999999999E-2</v>
      </c>
      <c r="AI152" s="27">
        <v>4.6844999999999998E-2</v>
      </c>
      <c r="AJ152" s="27">
        <v>5.3353312999999999E-2</v>
      </c>
      <c r="AK152" s="3">
        <f t="shared" si="6"/>
        <v>4.0786817743583337E-2</v>
      </c>
      <c r="AM152" s="6" t="s">
        <v>116</v>
      </c>
      <c r="AO152" s="2">
        <f>SUM(A150:AJ151)/34</f>
        <v>2.592383142058824E-9</v>
      </c>
      <c r="AP152" s="2">
        <f>((AK152-AK$4)*100)/AK$4</f>
        <v>116.8108386993963</v>
      </c>
      <c r="AR152" s="6" t="s">
        <v>116</v>
      </c>
      <c r="AS152" s="2"/>
      <c r="AT152" s="1">
        <f>((AO152-AO$4)*100)/AO$4</f>
        <v>48.729630720059667</v>
      </c>
    </row>
    <row r="153" spans="1:47" x14ac:dyDescent="0.25">
      <c r="A153" s="27">
        <v>9.2697390000000005E-2</v>
      </c>
      <c r="B153" s="28">
        <v>9.0469725000000001E-2</v>
      </c>
      <c r="C153" s="27">
        <v>8.9715400000000001E-2</v>
      </c>
      <c r="D153" s="27">
        <v>8.8909039999999995E-2</v>
      </c>
      <c r="E153" s="27">
        <v>8.3736554000000005E-2</v>
      </c>
      <c r="F153" s="27">
        <v>8.1297259999999996E-2</v>
      </c>
      <c r="G153" s="27">
        <v>8.12861E-2</v>
      </c>
      <c r="H153" s="27">
        <v>8.2594520000000005E-2</v>
      </c>
      <c r="I153" s="27">
        <v>8.9487869999999997E-2</v>
      </c>
      <c r="J153" s="27">
        <v>9.5345269999999996E-2</v>
      </c>
      <c r="K153" s="27">
        <v>9.45357E-2</v>
      </c>
      <c r="L153" s="27">
        <v>9.189282E-2</v>
      </c>
      <c r="M153" s="27">
        <v>9.1078969999999995E-2</v>
      </c>
      <c r="N153" s="27">
        <v>8.9261430000000003E-2</v>
      </c>
      <c r="O153" s="27">
        <v>8.7810576000000001E-2</v>
      </c>
      <c r="P153" s="27">
        <v>8.3744369999999999E-2</v>
      </c>
      <c r="Q153" s="27">
        <v>8.1266240000000003E-2</v>
      </c>
      <c r="R153" s="27">
        <v>7.8402295999999996E-2</v>
      </c>
      <c r="S153" s="27">
        <v>6.3900780000000004E-2</v>
      </c>
      <c r="T153" s="27">
        <v>6.9411755000000006E-2</v>
      </c>
      <c r="U153" s="27">
        <v>8.1117040000000001E-2</v>
      </c>
      <c r="V153" s="27">
        <v>9.3516989999999994E-2</v>
      </c>
      <c r="W153" s="27">
        <v>9.3941350000000007E-2</v>
      </c>
      <c r="X153" s="27">
        <v>9.3935094999999996E-2</v>
      </c>
      <c r="Y153" s="27">
        <v>9.4542265E-2</v>
      </c>
      <c r="Z153" s="27">
        <v>9.4769574999999995E-2</v>
      </c>
      <c r="AA153" s="27">
        <v>9.4418870000000002E-2</v>
      </c>
      <c r="AB153" s="27">
        <v>9.2963190000000001E-2</v>
      </c>
      <c r="AC153" s="27">
        <v>9.3008289999999993E-2</v>
      </c>
      <c r="AD153" s="27">
        <v>9.4990500000000005E-2</v>
      </c>
      <c r="AE153" s="27">
        <v>9.6151680000000003E-2</v>
      </c>
      <c r="AF153" s="27">
        <v>9.6001065999999996E-2</v>
      </c>
      <c r="AG153" s="27">
        <v>9.4853370000000006E-2</v>
      </c>
      <c r="AH153" s="27">
        <v>9.5866750000000001E-2</v>
      </c>
      <c r="AI153" s="27">
        <v>9.4008240000000007E-2</v>
      </c>
      <c r="AJ153" s="27">
        <v>9.3335100000000004E-2</v>
      </c>
      <c r="AK153" s="3">
        <f t="shared" si="6"/>
        <v>8.9007317694444435E-2</v>
      </c>
      <c r="AM153" s="10" t="s">
        <v>205</v>
      </c>
      <c r="AO153" s="2">
        <f>SUM(A182:AJ183)/26</f>
        <v>4.0640725896235352E-2</v>
      </c>
      <c r="AP153" s="2">
        <f>((AK153-AK$5)*100)/AK$5</f>
        <v>0.70429059377388559</v>
      </c>
      <c r="AR153" s="10" t="s">
        <v>205</v>
      </c>
      <c r="AS153" s="2"/>
      <c r="AT153" s="1">
        <f>((AO153-AO$5)*100)/AO$5</f>
        <v>-20.77572069462607</v>
      </c>
    </row>
    <row r="154" spans="1:47" x14ac:dyDescent="0.25">
      <c r="A154" s="29">
        <v>8.9247499999999994E-2</v>
      </c>
      <c r="B154" s="30">
        <v>8.6864114000000006E-2</v>
      </c>
      <c r="C154" s="29">
        <v>8.5964100000000002E-2</v>
      </c>
      <c r="D154" s="29">
        <v>8.5253019999999999E-2</v>
      </c>
      <c r="E154" s="31">
        <v>8.2698629999999995E-2</v>
      </c>
      <c r="F154" s="31">
        <v>7.8607350000000006E-2</v>
      </c>
      <c r="G154" s="31">
        <v>7.6108090000000003E-2</v>
      </c>
      <c r="H154" s="31">
        <v>7.8895963999999999E-2</v>
      </c>
      <c r="I154" s="31">
        <v>8.7178685000000006E-2</v>
      </c>
      <c r="J154" s="31">
        <v>9.0162136000000004E-2</v>
      </c>
      <c r="K154" s="31">
        <v>8.7765670000000004E-2</v>
      </c>
      <c r="L154" s="31">
        <v>8.2902244999999999E-2</v>
      </c>
      <c r="M154" s="31">
        <v>8.187295E-2</v>
      </c>
      <c r="N154" s="31">
        <v>8.0823876000000003E-2</v>
      </c>
      <c r="O154" s="31">
        <v>8.0159659999999994E-2</v>
      </c>
      <c r="P154" s="31">
        <v>7.7704060000000005E-2</v>
      </c>
      <c r="Q154" s="32">
        <v>7.6763200000000004E-2</v>
      </c>
      <c r="R154" s="32">
        <v>7.2151820000000005E-2</v>
      </c>
      <c r="S154" s="33">
        <v>5.8992594000000002E-2</v>
      </c>
      <c r="T154" s="33" t="s">
        <v>193</v>
      </c>
      <c r="U154" s="33">
        <v>9.7619919999999999E-2</v>
      </c>
      <c r="V154" s="33">
        <v>9.8853899999999995E-2</v>
      </c>
      <c r="W154" s="33">
        <v>9.9664909999999995E-2</v>
      </c>
      <c r="X154" s="33">
        <v>9.7608150000000005E-2</v>
      </c>
      <c r="Y154" s="33">
        <v>9.6551600000000001E-2</v>
      </c>
      <c r="Z154" s="33">
        <v>9.5534994999999998E-2</v>
      </c>
      <c r="AA154" s="33">
        <v>9.2513940000000003E-2</v>
      </c>
      <c r="AB154" s="33">
        <v>9.0175309999999995E-2</v>
      </c>
      <c r="AC154" s="29">
        <v>9.0503040000000007E-2</v>
      </c>
      <c r="AD154" s="29">
        <v>9.3217306E-2</v>
      </c>
      <c r="AE154" s="29">
        <v>9.7594089999999994E-2</v>
      </c>
      <c r="AF154" s="29">
        <v>9.6437339999999996E-2</v>
      </c>
      <c r="AG154" s="29">
        <v>9.0254600000000004E-2</v>
      </c>
      <c r="AH154" s="29">
        <v>8.8970709999999995E-2</v>
      </c>
      <c r="AI154" s="29">
        <v>8.8854710000000003E-2</v>
      </c>
      <c r="AJ154" s="29">
        <v>8.8630100000000003E-2</v>
      </c>
      <c r="AK154" s="3">
        <f t="shared" si="6"/>
        <v>8.6945722428571445E-2</v>
      </c>
      <c r="AM154" s="10" t="s">
        <v>206</v>
      </c>
      <c r="AO154" s="2">
        <f>SUM(A152:AJ153)/72</f>
        <v>6.4897067719013893E-2</v>
      </c>
      <c r="AP154" s="2">
        <f>((AK154-AK$6)*100)/AK$6</f>
        <v>-4.2128458431531763</v>
      </c>
      <c r="AR154" s="10" t="s">
        <v>206</v>
      </c>
      <c r="AS154" s="2"/>
      <c r="AT154" s="1">
        <f>((AO154-AO$6)*100)/AO$6</f>
        <v>21.080008487972876</v>
      </c>
    </row>
    <row r="155" spans="1:47" x14ac:dyDescent="0.25">
      <c r="A155" s="29">
        <v>8.7120870000000003E-2</v>
      </c>
      <c r="B155" s="30">
        <v>8.6428699999999997E-2</v>
      </c>
      <c r="C155" s="29">
        <v>8.2356460000000006E-2</v>
      </c>
      <c r="D155" s="29">
        <v>7.3561390000000004E-2</v>
      </c>
      <c r="E155" s="31">
        <v>5.7893769999999997E-2</v>
      </c>
      <c r="F155" s="31">
        <v>3.7076900000000003E-2</v>
      </c>
      <c r="G155" s="31">
        <v>2.8477352000000001E-2</v>
      </c>
      <c r="H155" s="31">
        <v>1.6220953E-2</v>
      </c>
      <c r="I155" s="31">
        <v>3.7463937000000003E-2</v>
      </c>
      <c r="J155" s="31">
        <v>3.9436026999999998E-2</v>
      </c>
      <c r="K155" s="31">
        <v>3.8542862999999997E-2</v>
      </c>
      <c r="L155" s="31">
        <v>3.8895819999999998E-2</v>
      </c>
      <c r="M155" s="31">
        <v>4.1041086999999997E-2</v>
      </c>
      <c r="N155" s="31">
        <v>4.5425939999999998E-2</v>
      </c>
      <c r="O155" s="31">
        <v>4.9576740000000001E-2</v>
      </c>
      <c r="P155" s="31">
        <v>4.9319630000000003E-2</v>
      </c>
      <c r="Q155" s="32">
        <v>4.8030492000000001E-2</v>
      </c>
      <c r="R155" s="32">
        <v>3.8300010000000002E-2</v>
      </c>
      <c r="S155" s="33">
        <v>2.2200916000000001E-2</v>
      </c>
      <c r="T155" s="33" t="s">
        <v>193</v>
      </c>
      <c r="U155" s="33">
        <v>9.403736E-2</v>
      </c>
      <c r="V155" s="33">
        <v>9.5903279999999994E-2</v>
      </c>
      <c r="W155" s="33">
        <v>9.7284750000000003E-2</v>
      </c>
      <c r="X155" s="33">
        <v>9.5032279999999997E-2</v>
      </c>
      <c r="Y155" s="33">
        <v>9.3735955999999995E-2</v>
      </c>
      <c r="Z155" s="33">
        <v>9.0976570000000007E-2</v>
      </c>
      <c r="AA155" s="33">
        <v>8.8488944E-2</v>
      </c>
      <c r="AB155" s="33">
        <v>8.9925959999999999E-2</v>
      </c>
      <c r="AC155" s="29">
        <v>8.8641090000000006E-2</v>
      </c>
      <c r="AD155" s="29">
        <v>8.6133316000000001E-2</v>
      </c>
      <c r="AE155" s="29">
        <v>8.8061089999999995E-2</v>
      </c>
      <c r="AF155" s="29">
        <v>9.0659589999999998E-2</v>
      </c>
      <c r="AG155" s="29">
        <v>8.6365780000000003E-2</v>
      </c>
      <c r="AH155" s="29">
        <v>8.5313864000000003E-2</v>
      </c>
      <c r="AI155" s="29">
        <v>8.5471556000000004E-2</v>
      </c>
      <c r="AJ155" s="29">
        <v>8.5853040000000005E-2</v>
      </c>
      <c r="AK155" s="3">
        <f t="shared" si="6"/>
        <v>6.7407265228571434E-2</v>
      </c>
      <c r="AM155" s="11" t="s">
        <v>249</v>
      </c>
      <c r="AO155" s="2">
        <f>SUM(A177:R181)/56</f>
        <v>2.3811318180254362E-2</v>
      </c>
      <c r="AP155" s="2">
        <f>((AK155-AK$7)*100)/AK$7</f>
        <v>-18.966393257157758</v>
      </c>
      <c r="AR155" s="11" t="s">
        <v>249</v>
      </c>
      <c r="AS155" s="2"/>
      <c r="AT155" s="1">
        <f>((AO155-AO$7)*100)/AO$7</f>
        <v>-32.45737986632821</v>
      </c>
    </row>
    <row r="156" spans="1:47" x14ac:dyDescent="0.25">
      <c r="A156" s="29">
        <v>7.1425445000000004E-2</v>
      </c>
      <c r="B156" s="30">
        <v>5.8188694999999999E-2</v>
      </c>
      <c r="C156" s="29">
        <v>3.3478173999999999E-2</v>
      </c>
      <c r="D156" s="29">
        <v>1.1712233000000001E-2</v>
      </c>
      <c r="E156" s="31">
        <v>3.2831876999999998E-4</v>
      </c>
      <c r="F156" s="31">
        <v>5.7541729999999996E-3</v>
      </c>
      <c r="G156" s="31">
        <v>9.4998580000000005E-10</v>
      </c>
      <c r="H156" s="31">
        <v>4.2526995000000003E-6</v>
      </c>
      <c r="I156" s="31">
        <v>1.7269783E-3</v>
      </c>
      <c r="J156" s="31">
        <v>5.4673515000000002E-3</v>
      </c>
      <c r="K156" s="31">
        <v>4.2704332999999998E-4</v>
      </c>
      <c r="L156" s="31">
        <v>6.8137095000000002E-5</v>
      </c>
      <c r="M156" s="31">
        <v>2.5327569999999998E-4</v>
      </c>
      <c r="N156" s="31">
        <v>2.2932325999999999E-3</v>
      </c>
      <c r="O156" s="31">
        <v>5.1771769999999998E-3</v>
      </c>
      <c r="P156" s="31">
        <v>5.8120126000000003E-3</v>
      </c>
      <c r="Q156" s="32">
        <v>6.5953406000000001E-3</v>
      </c>
      <c r="R156" s="32">
        <v>6.9853229999999997E-4</v>
      </c>
      <c r="S156" s="33">
        <v>5.5068439999999996E-10</v>
      </c>
      <c r="T156" s="33" t="s">
        <v>193</v>
      </c>
      <c r="U156" s="33">
        <v>3.9434429999999999E-2</v>
      </c>
      <c r="V156" s="33">
        <v>4.3722606999999997E-2</v>
      </c>
      <c r="W156" s="33">
        <v>5.2594688000000001E-2</v>
      </c>
      <c r="X156" s="33">
        <v>5.5012579999999998E-2</v>
      </c>
      <c r="Y156" s="33">
        <v>5.1132669999999998E-2</v>
      </c>
      <c r="Z156" s="33">
        <v>5.1641479999999997E-2</v>
      </c>
      <c r="AA156" s="33">
        <v>5.2910079999999998E-2</v>
      </c>
      <c r="AB156" s="33">
        <v>5.6902293E-2</v>
      </c>
      <c r="AC156" s="29">
        <v>7.1942635000000005E-2</v>
      </c>
      <c r="AD156" s="29">
        <v>7.0953905999999997E-2</v>
      </c>
      <c r="AE156" s="29">
        <v>6.7255005000000007E-2</v>
      </c>
      <c r="AF156" s="29">
        <v>7.5165850000000006E-2</v>
      </c>
      <c r="AG156" s="29">
        <v>7.2558239999999996E-2</v>
      </c>
      <c r="AH156" s="29">
        <v>7.3289599999999996E-2</v>
      </c>
      <c r="AI156" s="29">
        <v>7.7117790000000006E-2</v>
      </c>
      <c r="AJ156" s="29">
        <v>7.7179010000000006E-2</v>
      </c>
      <c r="AK156" s="3">
        <f t="shared" si="6"/>
        <v>3.4234949657004861E-2</v>
      </c>
      <c r="AM156" s="11" t="s">
        <v>250</v>
      </c>
      <c r="AO156" s="2">
        <f>SUM(E154:R158)/68</f>
        <v>2.6041251766252015E-2</v>
      </c>
      <c r="AP156" s="2">
        <f>((AK156-AK$8)*100)/AK$8</f>
        <v>-38.071429997372135</v>
      </c>
      <c r="AR156" s="11" t="s">
        <v>250</v>
      </c>
      <c r="AS156" s="2"/>
      <c r="AT156" s="1">
        <f>((AO156-AO$8)*100)/AO$8</f>
        <v>-31.482519300160586</v>
      </c>
    </row>
    <row r="157" spans="1:47" x14ac:dyDescent="0.25">
      <c r="A157" s="29">
        <v>2.2992100000000001E-2</v>
      </c>
      <c r="B157" s="30">
        <v>1.7770895999999999E-3</v>
      </c>
      <c r="C157" s="29">
        <v>3.5757106E-10</v>
      </c>
      <c r="D157" s="29">
        <v>2.5015745000000001E-10</v>
      </c>
      <c r="E157" s="31" t="s">
        <v>193</v>
      </c>
      <c r="F157" s="31">
        <v>2.8522550000000001E-2</v>
      </c>
      <c r="G157" s="31">
        <v>7.8727899999999999E-10</v>
      </c>
      <c r="H157" s="31">
        <v>3.4853996999999999E-10</v>
      </c>
      <c r="I157" s="31">
        <v>3.9296383000000001E-10</v>
      </c>
      <c r="J157" s="31">
        <v>4.1273881999999998E-10</v>
      </c>
      <c r="K157" s="31">
        <v>3.7151380000000001E-10</v>
      </c>
      <c r="L157" s="31">
        <v>2.9698903999999999E-10</v>
      </c>
      <c r="M157" s="31">
        <v>2.1680652000000001E-10</v>
      </c>
      <c r="N157" s="31">
        <v>2.3029617999999999E-10</v>
      </c>
      <c r="O157" s="31">
        <v>2.4947097E-10</v>
      </c>
      <c r="P157" s="31">
        <v>2.6141216999999998E-10</v>
      </c>
      <c r="Q157" s="32">
        <v>2.4856655999999998E-10</v>
      </c>
      <c r="R157" s="32">
        <v>1.6646128999999999E-10</v>
      </c>
      <c r="S157" s="33">
        <v>1.2221872E-10</v>
      </c>
      <c r="T157" s="33" t="s">
        <v>193</v>
      </c>
      <c r="U157" s="33">
        <v>4.2669480000000003E-2</v>
      </c>
      <c r="V157" s="33">
        <v>2.0114911999999999E-2</v>
      </c>
      <c r="W157" s="33">
        <v>1.8934079999999999E-2</v>
      </c>
      <c r="X157" s="33">
        <v>2.0399344999999999E-2</v>
      </c>
      <c r="Y157" s="33">
        <v>1.8362383999999999E-2</v>
      </c>
      <c r="Z157" s="33">
        <v>1.4615309999999999E-2</v>
      </c>
      <c r="AA157" s="33">
        <v>1.1511497000000001E-2</v>
      </c>
      <c r="AB157" s="33">
        <v>2.0235739999999999E-2</v>
      </c>
      <c r="AC157" s="29">
        <v>7.3420964000000005E-2</v>
      </c>
      <c r="AD157" s="29">
        <v>1.9047373999999999E-2</v>
      </c>
      <c r="AE157" s="29">
        <v>3.9550929999999999E-8</v>
      </c>
      <c r="AF157" s="29">
        <v>1.0477057E-2</v>
      </c>
      <c r="AG157" s="29">
        <v>3.1037716E-2</v>
      </c>
      <c r="AH157" s="29">
        <v>3.9242974999999999E-2</v>
      </c>
      <c r="AI157" s="29">
        <v>4.5703846999999999E-2</v>
      </c>
      <c r="AJ157" s="29">
        <v>3.8432229999999998E-2</v>
      </c>
      <c r="AK157" s="3">
        <f t="shared" si="6"/>
        <v>1.4044020437173984E-2</v>
      </c>
      <c r="AM157" s="12" t="s">
        <v>251</v>
      </c>
      <c r="AO157" s="2">
        <f>SUM(S177:Z181)/35</f>
        <v>3.427539116252664E-2</v>
      </c>
      <c r="AP157" s="2">
        <f>((AK157-AK$9)*100)/AK$9</f>
        <v>-43.209224725083786</v>
      </c>
      <c r="AR157" s="12" t="s">
        <v>251</v>
      </c>
      <c r="AS157" s="2"/>
      <c r="AT157" s="1">
        <f>((AO157-AO$9)*100)/AO$9</f>
        <v>-40.468634166986149</v>
      </c>
    </row>
    <row r="158" spans="1:47" x14ac:dyDescent="0.25">
      <c r="A158" s="29">
        <v>2.1713098E-10</v>
      </c>
      <c r="B158" s="30">
        <v>1.3758041999999999E-10</v>
      </c>
      <c r="C158" s="29">
        <v>7.622632E-11</v>
      </c>
      <c r="D158" s="29" t="s">
        <v>193</v>
      </c>
      <c r="E158" s="31" t="s">
        <v>193</v>
      </c>
      <c r="F158" s="31">
        <v>8.1808820000000004E-3</v>
      </c>
      <c r="G158" s="31">
        <v>1.1650396E-10</v>
      </c>
      <c r="H158" s="31">
        <v>8.7754230000000006E-11</v>
      </c>
      <c r="I158" s="31">
        <v>7.2267434999999999E-11</v>
      </c>
      <c r="J158" s="31">
        <v>5.0709333000000001E-11</v>
      </c>
      <c r="K158" s="31">
        <v>3.1665986000000002E-11</v>
      </c>
      <c r="L158" s="31">
        <v>2.537143E-11</v>
      </c>
      <c r="M158" s="31">
        <v>3.8808879999999999E-11</v>
      </c>
      <c r="N158" s="31">
        <v>4.8487990000000002E-11</v>
      </c>
      <c r="O158" s="31">
        <v>5.2157553E-11</v>
      </c>
      <c r="P158" s="31">
        <v>5.3917129999999997E-11</v>
      </c>
      <c r="Q158" s="32">
        <v>4.6355873999999998E-11</v>
      </c>
      <c r="R158" s="32">
        <v>5.3613149999999999E-11</v>
      </c>
      <c r="S158" s="33">
        <v>7.5358546E-11</v>
      </c>
      <c r="T158" s="33" t="s">
        <v>193</v>
      </c>
      <c r="U158" s="33" t="s">
        <v>193</v>
      </c>
      <c r="V158" s="33">
        <v>3.0346097999999998E-10</v>
      </c>
      <c r="W158" s="33">
        <v>2.9532180000000003E-10</v>
      </c>
      <c r="X158" s="33">
        <v>3.4490682999999999E-10</v>
      </c>
      <c r="Y158" s="33">
        <v>3.9022030000000002E-10</v>
      </c>
      <c r="Z158" s="33">
        <v>2.093101E-10</v>
      </c>
      <c r="AA158" s="33">
        <v>1.0772085E-10</v>
      </c>
      <c r="AB158" s="33">
        <v>3.8372575000000002E-10</v>
      </c>
      <c r="AC158" s="29" t="s">
        <v>193</v>
      </c>
      <c r="AD158" s="29">
        <v>8.4549469999999999E-10</v>
      </c>
      <c r="AE158" s="29">
        <v>1.7450114E-10</v>
      </c>
      <c r="AF158" s="29">
        <v>8.2058460000000002E-11</v>
      </c>
      <c r="AG158" s="29">
        <v>5.5046523000000003E-11</v>
      </c>
      <c r="AH158" s="29">
        <v>1.227258E-10</v>
      </c>
      <c r="AI158" s="29">
        <v>1.9887113E-10</v>
      </c>
      <c r="AJ158" s="29">
        <v>1.6601737000000001E-10</v>
      </c>
      <c r="AK158" s="3">
        <f t="shared" si="6"/>
        <v>2.6389957623519189E-4</v>
      </c>
      <c r="AM158" s="12" t="s">
        <v>252</v>
      </c>
      <c r="AO158" s="2">
        <f>SUM(S154:AB158)/44</f>
        <v>4.9211248040521099E-2</v>
      </c>
      <c r="AP158" s="2">
        <f>((AK158-AK$10)*100)/AK$10</f>
        <v>-65.628990334221896</v>
      </c>
      <c r="AR158" s="12" t="s">
        <v>252</v>
      </c>
      <c r="AS158" s="2"/>
      <c r="AT158" s="1">
        <f>((AO158-AO$10)*100)/AO$10</f>
        <v>-18.961896085050252</v>
      </c>
    </row>
    <row r="159" spans="1:47" x14ac:dyDescent="0.25">
      <c r="A159" s="29">
        <v>1.03060734E-10</v>
      </c>
      <c r="B159" s="30">
        <v>9.8540639999999998E-11</v>
      </c>
      <c r="C159" s="29" t="s">
        <v>193</v>
      </c>
      <c r="D159" s="29" t="s">
        <v>193</v>
      </c>
      <c r="E159" s="34" t="s">
        <v>193</v>
      </c>
      <c r="F159" s="34">
        <v>6.3016752999999996E-10</v>
      </c>
      <c r="G159" s="34">
        <v>1.0535045E-10</v>
      </c>
      <c r="H159" s="34">
        <v>8.4277989999999995E-11</v>
      </c>
      <c r="I159" s="34">
        <v>6.9879399999999998E-11</v>
      </c>
      <c r="J159" s="34">
        <v>5.2042863E-11</v>
      </c>
      <c r="K159" s="34">
        <v>4.4091584999999997E-11</v>
      </c>
      <c r="L159" s="34">
        <v>3.4506123999999997E-11</v>
      </c>
      <c r="M159" s="34">
        <v>3.0376263999999998E-11</v>
      </c>
      <c r="N159" s="34">
        <v>2.8913975000000001E-11</v>
      </c>
      <c r="O159" s="34">
        <v>2.7709193E-11</v>
      </c>
      <c r="P159" s="34">
        <v>2.7941543000000001E-11</v>
      </c>
      <c r="Q159" s="34">
        <v>3.0933300000000002E-11</v>
      </c>
      <c r="R159" s="34">
        <v>4.4621625999999998E-11</v>
      </c>
      <c r="S159" s="35">
        <v>5.52508E-11</v>
      </c>
      <c r="T159" s="35" t="s">
        <v>193</v>
      </c>
      <c r="U159" s="35" t="s">
        <v>193</v>
      </c>
      <c r="V159" s="35">
        <v>1.4434455E-9</v>
      </c>
      <c r="W159" s="35">
        <v>2.1195025E-10</v>
      </c>
      <c r="X159" s="35">
        <v>5.2826434000000003E-11</v>
      </c>
      <c r="Y159" s="35">
        <v>4.0675837999999997E-11</v>
      </c>
      <c r="Z159" s="35">
        <v>4.122498E-11</v>
      </c>
      <c r="AA159" s="35">
        <v>1.2325792000000001E-10</v>
      </c>
      <c r="AB159" s="35">
        <v>3.7273891999999999E-10</v>
      </c>
      <c r="AC159" s="36" t="s">
        <v>193</v>
      </c>
      <c r="AD159" s="29">
        <v>5.9944250000000002E-10</v>
      </c>
      <c r="AE159" s="29">
        <v>2.6356827999999999E-10</v>
      </c>
      <c r="AF159" s="29">
        <v>1.3108328000000001E-10</v>
      </c>
      <c r="AG159" s="29">
        <v>9.8154186000000004E-11</v>
      </c>
      <c r="AH159" s="29">
        <v>9.0828684999999995E-11</v>
      </c>
      <c r="AI159" s="29">
        <v>9.2986375999999996E-11</v>
      </c>
      <c r="AJ159" s="29">
        <v>8.5338879999999999E-11</v>
      </c>
      <c r="AK159" s="3">
        <f t="shared" si="6"/>
        <v>1.7050620153333329E-10</v>
      </c>
      <c r="AM159" s="14" t="s">
        <v>253</v>
      </c>
      <c r="AO159" s="7">
        <f>(SUM(B168:O176)+SUM(P168:R172))/140</f>
        <v>6.6240664251536864E-4</v>
      </c>
      <c r="AP159" s="2">
        <f>((AK159-AK$11)*100)/AK$11</f>
        <v>-99.999873024539809</v>
      </c>
      <c r="AR159" s="14" t="s">
        <v>253</v>
      </c>
      <c r="AS159" s="2"/>
      <c r="AT159" s="1">
        <f>((AO159-AO$11)*100)/AO$11</f>
        <v>-51.130877461590032</v>
      </c>
      <c r="AU159">
        <f>SUM(AT159:AT162)/4</f>
        <v>-66.467141694873831</v>
      </c>
    </row>
    <row r="160" spans="1:47" x14ac:dyDescent="0.25">
      <c r="A160" s="29">
        <v>7.3999280000000001E-11</v>
      </c>
      <c r="B160" s="30">
        <v>6.265578E-11</v>
      </c>
      <c r="C160" s="29" t="s">
        <v>193</v>
      </c>
      <c r="D160" s="29" t="s">
        <v>193</v>
      </c>
      <c r="E160" s="34" t="s">
        <v>193</v>
      </c>
      <c r="F160" s="34">
        <v>7.2013716999999996E-10</v>
      </c>
      <c r="G160" s="34">
        <v>7.5716729999999997E-11</v>
      </c>
      <c r="H160" s="34">
        <v>5.1316035000000002E-11</v>
      </c>
      <c r="I160" s="34">
        <v>4.6642523000000002E-11</v>
      </c>
      <c r="J160" s="34">
        <v>4.0387502000000001E-11</v>
      </c>
      <c r="K160" s="34">
        <v>3.8668966999999999E-11</v>
      </c>
      <c r="L160" s="34">
        <v>3.2967760000000003E-11</v>
      </c>
      <c r="M160" s="34">
        <v>3.0108740000000003E-11</v>
      </c>
      <c r="N160" s="34">
        <v>2.876458E-11</v>
      </c>
      <c r="O160" s="34">
        <v>2.9932247999999999E-11</v>
      </c>
      <c r="P160" s="34">
        <v>3.2845790000000001E-11</v>
      </c>
      <c r="Q160" s="34">
        <v>3.7973391999999999E-11</v>
      </c>
      <c r="R160" s="34">
        <v>4.2507403999999998E-11</v>
      </c>
      <c r="S160" s="35">
        <v>4.2449169999999999E-11</v>
      </c>
      <c r="T160" s="35" t="s">
        <v>193</v>
      </c>
      <c r="U160" s="35" t="s">
        <v>193</v>
      </c>
      <c r="V160" s="35">
        <v>1.2506107000000001E-2</v>
      </c>
      <c r="W160" s="35">
        <v>2.1481814E-10</v>
      </c>
      <c r="X160" s="35">
        <v>5.119515E-11</v>
      </c>
      <c r="Y160" s="35">
        <v>5.1446099999999998E-11</v>
      </c>
      <c r="Z160" s="35">
        <v>7.3910510000000004E-11</v>
      </c>
      <c r="AA160" s="35">
        <v>1.6864578E-10</v>
      </c>
      <c r="AB160" s="35">
        <v>4.1823791999999998E-10</v>
      </c>
      <c r="AC160" s="36" t="s">
        <v>193</v>
      </c>
      <c r="AD160" s="29">
        <v>1.0629447999999999E-9</v>
      </c>
      <c r="AE160" s="29">
        <v>2.9062783000000001E-10</v>
      </c>
      <c r="AF160" s="29">
        <v>1.07508204E-10</v>
      </c>
      <c r="AG160" s="29">
        <v>9.3818259999999996E-11</v>
      </c>
      <c r="AH160" s="29">
        <v>9.0540749999999998E-11</v>
      </c>
      <c r="AI160" s="29">
        <v>9.1489380000000003E-11</v>
      </c>
      <c r="AJ160" s="29">
        <v>8.4714670000000005E-11</v>
      </c>
      <c r="AK160" s="3">
        <f t="shared" si="6"/>
        <v>4.1687037289901891E-4</v>
      </c>
      <c r="AM160" s="14" t="s">
        <v>254</v>
      </c>
      <c r="AO160" s="2">
        <f>SUM(E159:R167)/126</f>
        <v>7.7043265651085779E-5</v>
      </c>
      <c r="AP160" s="2">
        <f>((AK160-AK$12)*100)/AK$12</f>
        <v>-62.75763288803892</v>
      </c>
      <c r="AR160" s="14" t="s">
        <v>254</v>
      </c>
      <c r="AS160" s="2"/>
      <c r="AT160" s="1">
        <f>((AO160-AO$12)*100)/AO$12</f>
        <v>-91.534809230270298</v>
      </c>
    </row>
    <row r="161" spans="1:46" x14ac:dyDescent="0.25">
      <c r="A161" s="29">
        <v>7.5748499999999997E-11</v>
      </c>
      <c r="B161" s="30">
        <v>5.2951125999999999E-11</v>
      </c>
      <c r="C161" s="29" t="s">
        <v>193</v>
      </c>
      <c r="D161" s="29" t="s">
        <v>193</v>
      </c>
      <c r="E161" s="34" t="s">
        <v>193</v>
      </c>
      <c r="F161" s="34">
        <v>2.7224629999999997E-10</v>
      </c>
      <c r="G161" s="34">
        <v>5.9254816000000003E-11</v>
      </c>
      <c r="H161" s="34">
        <v>4.1451096000000002E-11</v>
      </c>
      <c r="I161" s="34">
        <v>2.9800349999999998E-11</v>
      </c>
      <c r="J161" s="34">
        <v>2.7576638999999999E-11</v>
      </c>
      <c r="K161" s="34">
        <v>3.1162704000000002E-11</v>
      </c>
      <c r="L161" s="34">
        <v>2.9386350000000001E-11</v>
      </c>
      <c r="M161" s="34">
        <v>2.8013665999999999E-11</v>
      </c>
      <c r="N161" s="34">
        <v>2.9298280000000001E-11</v>
      </c>
      <c r="O161" s="34">
        <v>3.4100514000000003E-11</v>
      </c>
      <c r="P161" s="34">
        <v>3.8081129999999999E-11</v>
      </c>
      <c r="Q161" s="34">
        <v>4.2041978000000002E-11</v>
      </c>
      <c r="R161" s="34">
        <v>4.4861666E-11</v>
      </c>
      <c r="S161" s="35">
        <v>3.3269685999999998E-11</v>
      </c>
      <c r="T161" s="35" t="s">
        <v>193</v>
      </c>
      <c r="U161" s="35" t="s">
        <v>193</v>
      </c>
      <c r="V161" s="35" t="s">
        <v>193</v>
      </c>
      <c r="W161" s="35">
        <v>1.0521711E-10</v>
      </c>
      <c r="X161" s="35">
        <v>6.2110699999999996E-11</v>
      </c>
      <c r="Y161" s="35">
        <v>5.9014084999999998E-11</v>
      </c>
      <c r="Z161" s="35">
        <v>8.0208489999999994E-11</v>
      </c>
      <c r="AA161" s="35">
        <v>1.1167341399999999E-10</v>
      </c>
      <c r="AB161" s="35" t="s">
        <v>193</v>
      </c>
      <c r="AC161" s="36" t="s">
        <v>193</v>
      </c>
      <c r="AD161" s="29">
        <v>1.4547555E-2</v>
      </c>
      <c r="AE161" s="29">
        <v>3.2635422E-10</v>
      </c>
      <c r="AF161" s="29">
        <v>1.1218204E-10</v>
      </c>
      <c r="AG161" s="29">
        <v>9.5672339999999998E-11</v>
      </c>
      <c r="AH161" s="29">
        <v>9.9437899999999997E-11</v>
      </c>
      <c r="AI161" s="29">
        <v>1.0409453E-10</v>
      </c>
      <c r="AJ161" s="29">
        <v>9.7703820000000004E-11</v>
      </c>
      <c r="AK161" s="3">
        <f t="shared" si="6"/>
        <v>5.1955561153262326E-4</v>
      </c>
      <c r="AM161" s="15" t="s">
        <v>255</v>
      </c>
      <c r="AO161" s="2">
        <f>(SUM(S168:AB176)+SUM(P173:R176))/67</f>
        <v>3.4645099250465414E-4</v>
      </c>
      <c r="AP161" s="2">
        <f>((AK161-AK$13)*100)/AK$13</f>
        <v>-48.11245268463135</v>
      </c>
      <c r="AR161" s="15" t="s">
        <v>255</v>
      </c>
      <c r="AS161" s="2"/>
      <c r="AT161" s="1">
        <f>((AO161-AO$13)*100)/AO$13</f>
        <v>-52.536752203809897</v>
      </c>
    </row>
    <row r="162" spans="1:46" x14ac:dyDescent="0.25">
      <c r="A162" s="29">
        <v>1.1795062000000001E-10</v>
      </c>
      <c r="B162" s="30">
        <v>5.6823961999999997E-11</v>
      </c>
      <c r="C162" s="29" t="s">
        <v>193</v>
      </c>
      <c r="D162" s="29" t="s">
        <v>193</v>
      </c>
      <c r="E162" s="34">
        <v>5.8109390000000001E-10</v>
      </c>
      <c r="F162" s="34">
        <v>3.0480395999999998E-10</v>
      </c>
      <c r="G162" s="34">
        <v>5.9139949999999999E-11</v>
      </c>
      <c r="H162" s="34">
        <v>3.4221470000000001E-11</v>
      </c>
      <c r="I162" s="34">
        <v>2.1136669E-11</v>
      </c>
      <c r="J162" s="34">
        <v>2.3366321000000002E-11</v>
      </c>
      <c r="K162" s="34">
        <v>2.0037494E-11</v>
      </c>
      <c r="L162" s="34">
        <v>2.0761889E-11</v>
      </c>
      <c r="M162" s="34">
        <v>2.8248614000000001E-11</v>
      </c>
      <c r="N162" s="34">
        <v>3.3074814000000002E-11</v>
      </c>
      <c r="O162" s="34">
        <v>3.9549209999999998E-11</v>
      </c>
      <c r="P162" s="34">
        <v>4.5312358000000001E-11</v>
      </c>
      <c r="Q162" s="34">
        <v>4.9374806000000002E-11</v>
      </c>
      <c r="R162" s="34">
        <v>6.7374130000000002E-11</v>
      </c>
      <c r="S162" s="35">
        <v>4.0875854999999997E-11</v>
      </c>
      <c r="T162" s="35" t="s">
        <v>193</v>
      </c>
      <c r="U162" s="35" t="s">
        <v>193</v>
      </c>
      <c r="V162" s="35" t="s">
        <v>193</v>
      </c>
      <c r="W162" s="35">
        <v>1.1714182000000001E-10</v>
      </c>
      <c r="X162" s="35">
        <v>8.3422120000000004E-11</v>
      </c>
      <c r="Y162" s="35">
        <v>8.0537680000000005E-11</v>
      </c>
      <c r="Z162" s="35">
        <v>9.6556005999999996E-11</v>
      </c>
      <c r="AA162" s="35">
        <v>1.7632664999999999E-10</v>
      </c>
      <c r="AB162" s="35" t="s">
        <v>193</v>
      </c>
      <c r="AC162" s="36" t="s">
        <v>193</v>
      </c>
      <c r="AD162" s="29" t="s">
        <v>193</v>
      </c>
      <c r="AE162" s="29">
        <v>1.0520424E-10</v>
      </c>
      <c r="AF162" s="29">
        <v>1.2578369E-10</v>
      </c>
      <c r="AG162" s="29">
        <v>1.11130195E-10</v>
      </c>
      <c r="AH162" s="29">
        <v>1.2697460999999999E-10</v>
      </c>
      <c r="AI162" s="29">
        <v>1.4940016000000001E-10</v>
      </c>
      <c r="AJ162" s="29">
        <v>1.5182665999999999E-10</v>
      </c>
      <c r="AK162" s="3">
        <f t="shared" si="6"/>
        <v>1.0240892332142859E-10</v>
      </c>
      <c r="AM162" s="15" t="s">
        <v>256</v>
      </c>
      <c r="AO162" s="2">
        <f>SUM(S159:AB167)/54</f>
        <v>1.675767574922774E-3</v>
      </c>
      <c r="AP162" s="1">
        <f>((AK162-AK$14)*100)/AK$14</f>
        <v>-48.936350883622993</v>
      </c>
      <c r="AR162" s="15" t="s">
        <v>256</v>
      </c>
      <c r="AS162" s="2"/>
      <c r="AT162" s="1">
        <f>((AO162-AO$14)*100)/AO$14</f>
        <v>-70.666127883825069</v>
      </c>
    </row>
    <row r="163" spans="1:46" x14ac:dyDescent="0.25">
      <c r="A163" s="29">
        <v>1.8537849E-10</v>
      </c>
      <c r="B163" s="30">
        <v>9.2021106000000001E-11</v>
      </c>
      <c r="C163" s="29" t="s">
        <v>193</v>
      </c>
      <c r="D163" s="29" t="s">
        <v>193</v>
      </c>
      <c r="E163" s="34">
        <v>2.1289412999999999E-10</v>
      </c>
      <c r="F163" s="34">
        <v>1.1167473E-10</v>
      </c>
      <c r="G163" s="34">
        <v>5.429835E-11</v>
      </c>
      <c r="H163" s="34">
        <v>2.5455829999999999E-11</v>
      </c>
      <c r="I163" s="34">
        <v>2.1214768E-11</v>
      </c>
      <c r="J163" s="34">
        <v>1.6021223999999999E-11</v>
      </c>
      <c r="K163" s="34">
        <v>1.7171407999999999E-11</v>
      </c>
      <c r="L163" s="34">
        <v>2.3697308E-11</v>
      </c>
      <c r="M163" s="34">
        <v>3.1565439999999998E-11</v>
      </c>
      <c r="N163" s="34">
        <v>3.9078712000000002E-11</v>
      </c>
      <c r="O163" s="34">
        <v>4.7721260000000001E-11</v>
      </c>
      <c r="P163" s="34">
        <v>5.61458E-11</v>
      </c>
      <c r="Q163" s="34">
        <v>6.5065063999999995E-11</v>
      </c>
      <c r="R163" s="34">
        <v>1.14364025E-10</v>
      </c>
      <c r="S163" s="35" t="s">
        <v>193</v>
      </c>
      <c r="T163" s="35" t="s">
        <v>193</v>
      </c>
      <c r="U163" s="35" t="s">
        <v>193</v>
      </c>
      <c r="V163" s="35" t="s">
        <v>193</v>
      </c>
      <c r="W163" s="35">
        <v>1.7674467E-10</v>
      </c>
      <c r="X163" s="35">
        <v>9.6947825000000003E-11</v>
      </c>
      <c r="Y163" s="35">
        <v>1.12189924E-10</v>
      </c>
      <c r="Z163" s="35">
        <v>1.3120790000000001E-10</v>
      </c>
      <c r="AA163" s="35">
        <v>7.6899259999999996E-8</v>
      </c>
      <c r="AB163" s="35" t="s">
        <v>193</v>
      </c>
      <c r="AC163" s="36" t="s">
        <v>193</v>
      </c>
      <c r="AD163" s="29" t="s">
        <v>193</v>
      </c>
      <c r="AE163" s="29">
        <v>2.0323146999999999E-10</v>
      </c>
      <c r="AF163" s="29">
        <v>1.0653693E-10</v>
      </c>
      <c r="AG163" s="29">
        <v>9.9920679999999994E-11</v>
      </c>
      <c r="AH163" s="29">
        <v>1.3817990999999999E-10</v>
      </c>
      <c r="AI163" s="29">
        <v>2.1868074E-10</v>
      </c>
      <c r="AJ163" s="29">
        <v>2.8884191999999998E-10</v>
      </c>
      <c r="AK163" s="3">
        <f t="shared" si="6"/>
        <v>2.9476114671851847E-9</v>
      </c>
      <c r="AM163" s="16" t="s">
        <v>257</v>
      </c>
      <c r="AO163" s="7">
        <f>(SUM(AC154:AJ176)+SUM(A154:D167))/173</f>
        <v>2.1546967469724114E-2</v>
      </c>
      <c r="AP163" s="2">
        <f>((AK163-AK$15)*100)/AK$15</f>
        <v>-99.999640004872745</v>
      </c>
      <c r="AR163" s="16" t="s">
        <v>257</v>
      </c>
      <c r="AS163" s="2"/>
      <c r="AT163" s="1">
        <f>((AO163-AO$15)*100)/AO$15</f>
        <v>-18.979727939365858</v>
      </c>
    </row>
    <row r="164" spans="1:46" x14ac:dyDescent="0.25">
      <c r="A164" s="29">
        <v>1.2956278E-2</v>
      </c>
      <c r="B164" s="30">
        <v>1.6985388E-10</v>
      </c>
      <c r="C164" s="29" t="s">
        <v>193</v>
      </c>
      <c r="D164" s="29" t="s">
        <v>193</v>
      </c>
      <c r="E164" s="34">
        <v>7.8545810000000001E-11</v>
      </c>
      <c r="F164" s="34">
        <v>9.5959149999999998E-11</v>
      </c>
      <c r="G164" s="34">
        <v>5.2535837000000001E-11</v>
      </c>
      <c r="H164" s="34">
        <v>3.7498439999999997E-11</v>
      </c>
      <c r="I164" s="34">
        <v>2.1073683999999999E-11</v>
      </c>
      <c r="J164" s="34">
        <v>1.6703237999999999E-11</v>
      </c>
      <c r="K164" s="34">
        <v>1.5763442999999999E-11</v>
      </c>
      <c r="L164" s="34">
        <v>1.7274392000000001E-11</v>
      </c>
      <c r="M164" s="34">
        <v>2.4689967000000001E-11</v>
      </c>
      <c r="N164" s="34">
        <v>4.2850849999999999E-11</v>
      </c>
      <c r="O164" s="34">
        <v>5.5386254999999999E-11</v>
      </c>
      <c r="P164" s="34">
        <v>6.7390779999999997E-11</v>
      </c>
      <c r="Q164" s="34">
        <v>8.8001369999999996E-11</v>
      </c>
      <c r="R164" s="34">
        <v>3.9008974000000002E-10</v>
      </c>
      <c r="S164" s="35" t="s">
        <v>193</v>
      </c>
      <c r="T164" s="35" t="s">
        <v>193</v>
      </c>
      <c r="U164" s="35" t="s">
        <v>193</v>
      </c>
      <c r="V164" s="35" t="s">
        <v>193</v>
      </c>
      <c r="W164" s="35">
        <v>1.2356504999999999E-10</v>
      </c>
      <c r="X164" s="35">
        <v>1.0273543E-10</v>
      </c>
      <c r="Y164" s="35">
        <v>1.3745136000000001E-10</v>
      </c>
      <c r="Z164" s="35">
        <v>1.2446528999999999E-10</v>
      </c>
      <c r="AA164" s="35">
        <v>3.5532330000000003E-8</v>
      </c>
      <c r="AB164" s="35" t="s">
        <v>193</v>
      </c>
      <c r="AC164" s="36" t="s">
        <v>193</v>
      </c>
      <c r="AD164" s="29" t="s">
        <v>193</v>
      </c>
      <c r="AE164" s="29">
        <v>7.85864E-11</v>
      </c>
      <c r="AF164" s="29">
        <v>7.7917410000000005E-11</v>
      </c>
      <c r="AG164" s="29">
        <v>9.3930220000000003E-11</v>
      </c>
      <c r="AH164" s="29">
        <v>1.9528523E-10</v>
      </c>
      <c r="AI164" s="29">
        <v>3.7177164000000002E-10</v>
      </c>
      <c r="AJ164" s="29">
        <v>5.3145676000000003E-3</v>
      </c>
      <c r="AK164" s="3">
        <f t="shared" si="6"/>
        <v>6.7669939302425432E-4</v>
      </c>
      <c r="AM164" t="s">
        <v>262</v>
      </c>
      <c r="AO164" s="2">
        <f>((SUM(A150:Z183)+SUM(AA150:AJ176))/895)</f>
        <v>1.8035970725265908E-2</v>
      </c>
      <c r="AP164" s="2">
        <f>((AK164-AK$16)*100)/AK$16</f>
        <v>-77.53535238367013</v>
      </c>
      <c r="AR164" t="s">
        <v>262</v>
      </c>
      <c r="AT164" s="1">
        <f>((AO164-AO$16)*100)/AO$16</f>
        <v>-18.065296110001206</v>
      </c>
    </row>
    <row r="165" spans="1:46" x14ac:dyDescent="0.25">
      <c r="A165" s="29">
        <v>4.489253E-2</v>
      </c>
      <c r="B165" s="30">
        <v>1.508378E-2</v>
      </c>
      <c r="C165" s="29">
        <v>4.9825012E-11</v>
      </c>
      <c r="D165" s="29">
        <v>6.0525090000000006E-11</v>
      </c>
      <c r="E165" s="34">
        <v>7.8569520000000001E-11</v>
      </c>
      <c r="F165" s="34">
        <v>8.8845659999999998E-11</v>
      </c>
      <c r="G165" s="34">
        <v>6.2854534000000001E-11</v>
      </c>
      <c r="H165" s="34">
        <v>5.2723789999999997E-11</v>
      </c>
      <c r="I165" s="34">
        <v>2.5799683999999999E-11</v>
      </c>
      <c r="J165" s="34">
        <v>2.3941467E-11</v>
      </c>
      <c r="K165" s="34">
        <v>2.0198651999999999E-11</v>
      </c>
      <c r="L165" s="34">
        <v>2.2428345999999999E-11</v>
      </c>
      <c r="M165" s="34">
        <v>3.2864109999999998E-11</v>
      </c>
      <c r="N165" s="34">
        <v>5.3544369999999999E-11</v>
      </c>
      <c r="O165" s="34">
        <v>8.6464779999999998E-11</v>
      </c>
      <c r="P165" s="34">
        <v>1.3606599999999999E-10</v>
      </c>
      <c r="Q165" s="34">
        <v>1.5139268E-10</v>
      </c>
      <c r="R165" s="34">
        <v>3.5758934E-5</v>
      </c>
      <c r="S165" s="35" t="s">
        <v>193</v>
      </c>
      <c r="T165" s="35" t="s">
        <v>193</v>
      </c>
      <c r="U165" s="35" t="s">
        <v>193</v>
      </c>
      <c r="V165" s="35" t="s">
        <v>193</v>
      </c>
      <c r="W165" s="35">
        <v>5.7675310000000002E-11</v>
      </c>
      <c r="X165" s="35">
        <v>8.0180149999999997E-11</v>
      </c>
      <c r="Y165" s="35">
        <v>4.9684585999999997E-6</v>
      </c>
      <c r="Z165" s="35">
        <v>9.7540950000000008E-3</v>
      </c>
      <c r="AA165" s="35">
        <v>1.5159182000000001E-3</v>
      </c>
      <c r="AB165" s="35" t="s">
        <v>193</v>
      </c>
      <c r="AC165" s="36" t="s">
        <v>193</v>
      </c>
      <c r="AD165" s="29" t="s">
        <v>193</v>
      </c>
      <c r="AE165" s="29">
        <v>6.6336020000000004E-11</v>
      </c>
      <c r="AF165" s="29">
        <v>1.1560391E-10</v>
      </c>
      <c r="AG165" s="29">
        <v>1.2861343000000001E-10</v>
      </c>
      <c r="AH165" s="29">
        <v>2.3579050000000002E-10</v>
      </c>
      <c r="AI165" s="29">
        <v>9.9634859999999997E-4</v>
      </c>
      <c r="AJ165" s="29">
        <v>2.0520816000000001E-2</v>
      </c>
      <c r="AK165" s="3">
        <f t="shared" si="6"/>
        <v>3.2001454076842411E-3</v>
      </c>
      <c r="AM165" t="s">
        <v>119</v>
      </c>
      <c r="AP165" s="2">
        <f>((AK165-AK$17)*100)/AK$17</f>
        <v>-61.244000725083104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3.1052730000000001E-2</v>
      </c>
      <c r="B166" s="30">
        <v>1.8570424000000001E-10</v>
      </c>
      <c r="C166" s="29">
        <v>5.0831343E-11</v>
      </c>
      <c r="D166" s="29">
        <v>5.6582123999999998E-11</v>
      </c>
      <c r="E166" s="34">
        <v>5.2316636999999997E-11</v>
      </c>
      <c r="F166" s="34">
        <v>7.0588029999999999E-11</v>
      </c>
      <c r="G166" s="34">
        <v>7.3563099999999995E-11</v>
      </c>
      <c r="H166" s="34">
        <v>5.1996116000000002E-11</v>
      </c>
      <c r="I166" s="34">
        <v>4.2263980000000001E-11</v>
      </c>
      <c r="J166" s="34">
        <v>4.3670935E-11</v>
      </c>
      <c r="K166" s="34">
        <v>4.6873976999999997E-11</v>
      </c>
      <c r="L166" s="34">
        <v>5.0078722000000002E-11</v>
      </c>
      <c r="M166" s="34">
        <v>6.6652204999999997E-11</v>
      </c>
      <c r="N166" s="34">
        <v>9.6470310000000002E-11</v>
      </c>
      <c r="O166" s="34">
        <v>1.4693984999999999E-10</v>
      </c>
      <c r="P166" s="34">
        <v>2.5751254000000002E-10</v>
      </c>
      <c r="Q166" s="34">
        <v>5.8706948000000004E-3</v>
      </c>
      <c r="R166" s="34">
        <v>2.6621016999999999E-10</v>
      </c>
      <c r="S166" s="35" t="s">
        <v>193</v>
      </c>
      <c r="T166" s="35" t="s">
        <v>193</v>
      </c>
      <c r="U166" s="35" t="s">
        <v>193</v>
      </c>
      <c r="V166" s="35" t="s">
        <v>193</v>
      </c>
      <c r="W166" s="35">
        <v>7.4396590000000005E-11</v>
      </c>
      <c r="X166" s="35">
        <v>1.1752813999999999E-10</v>
      </c>
      <c r="Y166" s="35">
        <v>1.0750988E-4</v>
      </c>
      <c r="Z166" s="35">
        <v>2.453638E-2</v>
      </c>
      <c r="AA166" s="35">
        <v>2.5020292E-2</v>
      </c>
      <c r="AB166" s="35" t="s">
        <v>193</v>
      </c>
      <c r="AC166" s="36" t="s">
        <v>193</v>
      </c>
      <c r="AD166" s="29" t="s">
        <v>193</v>
      </c>
      <c r="AE166" s="29">
        <v>6.6526699999999997E-11</v>
      </c>
      <c r="AF166" s="29">
        <v>1.2256315000000001E-10</v>
      </c>
      <c r="AG166" s="29">
        <v>1.4606992999999999E-9</v>
      </c>
      <c r="AH166" s="29">
        <v>1.1309102E-2</v>
      </c>
      <c r="AI166" s="29">
        <v>1.7896965000000001E-2</v>
      </c>
      <c r="AJ166" s="29">
        <v>2.6805623000000001E-2</v>
      </c>
      <c r="AK166" s="3">
        <f t="shared" si="6"/>
        <v>4.9172172441368338E-3</v>
      </c>
      <c r="AM166" t="s">
        <v>120</v>
      </c>
      <c r="AP166" s="2">
        <f>((AK166-AK$18)*100)/AK$18</f>
        <v>-52.690134732788898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193</v>
      </c>
      <c r="B167" s="30" t="s">
        <v>193</v>
      </c>
      <c r="C167" s="29">
        <v>4.5928632000000002E-11</v>
      </c>
      <c r="D167" s="29">
        <v>1.0692012E-10</v>
      </c>
      <c r="E167" s="34">
        <v>1.3321110000000001E-7</v>
      </c>
      <c r="F167" s="34">
        <v>8.3061134000000004E-11</v>
      </c>
      <c r="G167" s="34">
        <v>6.0302400000000004E-11</v>
      </c>
      <c r="H167" s="34">
        <v>4.0852575E-11</v>
      </c>
      <c r="I167" s="34">
        <v>3.5920155999999997E-11</v>
      </c>
      <c r="J167" s="34">
        <v>3.6071788000000003E-11</v>
      </c>
      <c r="K167" s="34">
        <v>3.7318180000000003E-11</v>
      </c>
      <c r="L167" s="34">
        <v>3.854446E-11</v>
      </c>
      <c r="M167" s="34">
        <v>4.5352149999999998E-11</v>
      </c>
      <c r="N167" s="34">
        <v>5.4407719999999998E-11</v>
      </c>
      <c r="O167" s="34">
        <v>6.9687269999999995E-11</v>
      </c>
      <c r="P167" s="34">
        <v>1.16126046E-10</v>
      </c>
      <c r="Q167" s="34">
        <v>4.3251477999999997E-7</v>
      </c>
      <c r="R167" s="34">
        <v>3.8004229999999998E-3</v>
      </c>
      <c r="S167" s="35" t="s">
        <v>193</v>
      </c>
      <c r="T167" s="35" t="s">
        <v>193</v>
      </c>
      <c r="U167" s="35" t="s">
        <v>193</v>
      </c>
      <c r="V167" s="35">
        <v>4.3506764E-11</v>
      </c>
      <c r="W167" s="35">
        <v>4.4941478000000002E-11</v>
      </c>
      <c r="X167" s="35">
        <v>4.6285221999999997E-11</v>
      </c>
      <c r="Y167" s="35">
        <v>7.024489E-11</v>
      </c>
      <c r="Z167" s="35">
        <v>1.2714677E-10</v>
      </c>
      <c r="AA167" s="35">
        <v>1.7046059999999998E-2</v>
      </c>
      <c r="AB167" s="35" t="s">
        <v>193</v>
      </c>
      <c r="AC167" s="36" t="s">
        <v>193</v>
      </c>
      <c r="AD167" s="29" t="s">
        <v>193</v>
      </c>
      <c r="AE167" s="29">
        <v>8.7048849999999995E-11</v>
      </c>
      <c r="AF167" s="29">
        <v>1.14091354E-10</v>
      </c>
      <c r="AG167" s="29">
        <v>2.9414131999999999E-2</v>
      </c>
      <c r="AH167" s="29">
        <v>4.0835333E-3</v>
      </c>
      <c r="AI167" s="29">
        <v>1.0860026E-2</v>
      </c>
      <c r="AJ167" s="29">
        <v>3.4340106000000002E-2</v>
      </c>
      <c r="AK167" s="3">
        <f t="shared" si="6"/>
        <v>3.5551731189156408E-3</v>
      </c>
      <c r="AM167" t="s">
        <v>121</v>
      </c>
      <c r="AO167" s="2">
        <f>SUM(U182:W183)/6</f>
        <v>8.9661269666666668E-2</v>
      </c>
      <c r="AP167" s="2">
        <f>((AK167-AK$19)*100)/AK$19</f>
        <v>-45.176744823627033</v>
      </c>
      <c r="AR167" t="s">
        <v>124</v>
      </c>
      <c r="AT167" s="1">
        <f>((AO167-AO$19)*100)/AO$19</f>
        <v>15.592594234590083</v>
      </c>
    </row>
    <row r="168" spans="1:46" x14ac:dyDescent="0.25">
      <c r="A168" t="s">
        <v>193</v>
      </c>
      <c r="B168" s="37" t="s">
        <v>193</v>
      </c>
      <c r="C168" s="34">
        <v>8.2793903999999998E-11</v>
      </c>
      <c r="D168" s="34">
        <v>1.2682157999999999E-10</v>
      </c>
      <c r="E168" s="34">
        <v>1.1227976E-10</v>
      </c>
      <c r="F168" s="34">
        <v>6.2529449999999995E-11</v>
      </c>
      <c r="G168" s="34">
        <v>4.9042805000000003E-11</v>
      </c>
      <c r="H168" s="34">
        <v>4.3132632999999999E-11</v>
      </c>
      <c r="I168" s="34">
        <v>4.6130442999999997E-11</v>
      </c>
      <c r="J168" s="34">
        <v>5.0644765999999997E-11</v>
      </c>
      <c r="K168" s="34">
        <v>4.8166072000000001E-11</v>
      </c>
      <c r="L168" s="34">
        <v>4.5799516999999999E-11</v>
      </c>
      <c r="M168" s="34">
        <v>4.8897338000000002E-11</v>
      </c>
      <c r="N168" s="34">
        <v>5.6703830000000003E-11</v>
      </c>
      <c r="O168" s="34">
        <v>7.1743059999999998E-11</v>
      </c>
      <c r="P168" s="34">
        <v>1.2432068E-10</v>
      </c>
      <c r="Q168" s="34">
        <v>2.2718893000000001E-10</v>
      </c>
      <c r="R168" s="34">
        <v>2.3631733000000001E-10</v>
      </c>
      <c r="S168" s="35" t="s">
        <v>193</v>
      </c>
      <c r="T168" s="35" t="s">
        <v>193</v>
      </c>
      <c r="U168" s="35" t="s">
        <v>193</v>
      </c>
      <c r="V168" s="35">
        <v>1.0135828E-10</v>
      </c>
      <c r="W168" s="35">
        <v>5.15989E-11</v>
      </c>
      <c r="X168" s="35">
        <v>5.4720135E-11</v>
      </c>
      <c r="Y168" s="35">
        <v>6.8991260000000003E-11</v>
      </c>
      <c r="Z168" s="35">
        <v>1.2547373E-10</v>
      </c>
      <c r="AA168" s="35">
        <v>2.321221E-2</v>
      </c>
      <c r="AB168" s="35" t="s">
        <v>193</v>
      </c>
      <c r="AC168" s="36" t="s">
        <v>193</v>
      </c>
      <c r="AD168" s="29" t="s">
        <v>193</v>
      </c>
      <c r="AE168" s="29">
        <v>1.9652143E-2</v>
      </c>
      <c r="AF168" s="29">
        <v>2.2853038999999999E-8</v>
      </c>
      <c r="AG168" s="29">
        <v>1.7044522999999999E-10</v>
      </c>
      <c r="AH168" s="29">
        <v>8.5863410000000005E-11</v>
      </c>
      <c r="AI168" s="29">
        <v>8.087517E-11</v>
      </c>
      <c r="AJ168" s="29">
        <v>7.5327796000000001E-3</v>
      </c>
      <c r="AK168" s="3">
        <f t="shared" si="6"/>
        <v>1.7998984866027575E-3</v>
      </c>
      <c r="AP168" s="2">
        <f>((AK168-AK$20)*100)/AK$20</f>
        <v>-43.501421459919726</v>
      </c>
    </row>
    <row r="169" spans="1:46" x14ac:dyDescent="0.25">
      <c r="A169" t="s">
        <v>193</v>
      </c>
      <c r="B169" s="37">
        <v>8.6899970000000001E-11</v>
      </c>
      <c r="C169" s="34">
        <v>5.1220060000000001E-11</v>
      </c>
      <c r="D169" s="34">
        <v>7.2869919999999995E-11</v>
      </c>
      <c r="E169" s="34">
        <v>4.6690322000000001E-11</v>
      </c>
      <c r="F169" s="34">
        <v>4.4962083E-11</v>
      </c>
      <c r="G169" s="34">
        <v>5.2333596000000003E-11</v>
      </c>
      <c r="H169" s="34">
        <v>6.2122653999999995E-11</v>
      </c>
      <c r="I169" s="34">
        <v>9.2921590000000001E-11</v>
      </c>
      <c r="J169" s="34">
        <v>1.4266749999999999E-10</v>
      </c>
      <c r="K169" s="34">
        <v>1.7192638E-10</v>
      </c>
      <c r="L169" s="34">
        <v>2.0974225000000001E-10</v>
      </c>
      <c r="M169" s="34">
        <v>1.9153419000000001E-10</v>
      </c>
      <c r="N169" s="34">
        <v>1.6238591E-10</v>
      </c>
      <c r="O169" s="34">
        <v>1.4036869000000001E-10</v>
      </c>
      <c r="P169" s="34">
        <v>1.7045362000000001E-10</v>
      </c>
      <c r="Q169" s="34">
        <v>1.9836618E-10</v>
      </c>
      <c r="R169" s="34">
        <v>2.4812130000000002E-10</v>
      </c>
      <c r="S169" s="35" t="s">
        <v>193</v>
      </c>
      <c r="T169" s="35" t="s">
        <v>193</v>
      </c>
      <c r="U169" s="35">
        <v>5.3878447000000001E-11</v>
      </c>
      <c r="V169" s="35">
        <v>7.8670449999999999E-11</v>
      </c>
      <c r="W169" s="35">
        <v>1.1872556000000001E-10</v>
      </c>
      <c r="X169" s="35">
        <v>1.2758421999999999E-10</v>
      </c>
      <c r="Y169" s="35">
        <v>1.11483316E-10</v>
      </c>
      <c r="Z169" s="35">
        <v>8.0198810000000003E-11</v>
      </c>
      <c r="AA169" s="35">
        <v>1.6907266E-10</v>
      </c>
      <c r="AB169" s="35" t="s">
        <v>193</v>
      </c>
      <c r="AC169" s="36" t="s">
        <v>193</v>
      </c>
      <c r="AD169" s="29" t="s">
        <v>193</v>
      </c>
      <c r="AE169" s="29">
        <v>9.2034849999999997E-10</v>
      </c>
      <c r="AF169" s="29">
        <v>1.5681031000000001E-10</v>
      </c>
      <c r="AG169" s="29">
        <v>7.5569310000000006E-11</v>
      </c>
      <c r="AH169" s="29">
        <v>7.7292450000000004E-11</v>
      </c>
      <c r="AI169" s="29">
        <v>8.2719205999999994E-11</v>
      </c>
      <c r="AJ169" s="29">
        <v>2.889013E-2</v>
      </c>
      <c r="AK169" s="3">
        <f t="shared" si="6"/>
        <v>9.6300447326464844E-4</v>
      </c>
      <c r="AO169" s="49"/>
      <c r="AP169" s="2">
        <f>((AK169-AK$21)*100)/AK$21</f>
        <v>-26.986691252289003</v>
      </c>
    </row>
    <row r="170" spans="1:46" x14ac:dyDescent="0.25">
      <c r="A170" t="s">
        <v>193</v>
      </c>
      <c r="B170" s="37">
        <v>5.2012127000000003E-11</v>
      </c>
      <c r="C170" s="34">
        <v>2.6803456999999999E-11</v>
      </c>
      <c r="D170" s="34">
        <v>2.5129432E-11</v>
      </c>
      <c r="E170" s="34">
        <v>2.0370759999999999E-11</v>
      </c>
      <c r="F170" s="34">
        <v>2.7317183000000001E-11</v>
      </c>
      <c r="G170" s="34">
        <v>3.5771859999999997E-11</v>
      </c>
      <c r="H170" s="34">
        <v>4.5646098000000002E-11</v>
      </c>
      <c r="I170" s="34">
        <v>6.4245205999999996E-11</v>
      </c>
      <c r="J170" s="34">
        <v>8.3972230000000003E-11</v>
      </c>
      <c r="K170" s="34">
        <v>1.1989641E-10</v>
      </c>
      <c r="L170" s="34">
        <v>1.4841715000000001E-10</v>
      </c>
      <c r="M170" s="34">
        <v>1.8312732E-10</v>
      </c>
      <c r="N170" s="34">
        <v>1.7693805000000001E-10</v>
      </c>
      <c r="O170" s="34">
        <v>2.0479837000000001E-10</v>
      </c>
      <c r="P170" s="34">
        <v>5.9176920000000002E-8</v>
      </c>
      <c r="Q170" s="34">
        <v>4.0952693999999998E-2</v>
      </c>
      <c r="R170" s="34">
        <v>3.6336834999999998E-2</v>
      </c>
      <c r="S170" s="35" t="s">
        <v>193</v>
      </c>
      <c r="T170" s="35" t="s">
        <v>193</v>
      </c>
      <c r="U170" s="35">
        <v>6.2934870000000003E-11</v>
      </c>
      <c r="V170" s="35">
        <v>7.6951089999999999E-11</v>
      </c>
      <c r="W170" s="35">
        <v>6.8207749999999996E-11</v>
      </c>
      <c r="X170" s="35">
        <v>7.9816020000000005E-11</v>
      </c>
      <c r="Y170" s="35">
        <v>1.9878641999999999E-10</v>
      </c>
      <c r="Z170" s="35" t="s">
        <v>193</v>
      </c>
      <c r="AA170" s="35" t="s">
        <v>193</v>
      </c>
      <c r="AB170" s="35" t="s">
        <v>193</v>
      </c>
      <c r="AC170" s="36" t="s">
        <v>193</v>
      </c>
      <c r="AD170" s="29" t="s">
        <v>193</v>
      </c>
      <c r="AE170" s="29" t="s">
        <v>193</v>
      </c>
      <c r="AF170" s="29">
        <v>2.6056845999999998E-3</v>
      </c>
      <c r="AG170" s="29">
        <v>6.9173110000000004E-11</v>
      </c>
      <c r="AH170" s="29">
        <v>2.3787786999999999E-9</v>
      </c>
      <c r="AI170" s="29">
        <v>1.9316683000000001E-5</v>
      </c>
      <c r="AJ170" s="29">
        <v>1.6407531000000001E-10</v>
      </c>
      <c r="AK170" s="3">
        <f t="shared" si="6"/>
        <v>2.9597997693736632E-3</v>
      </c>
      <c r="AP170" s="2">
        <f>((AK170-AK$22)*100)/AK$22</f>
        <v>-52.144331736043384</v>
      </c>
    </row>
    <row r="171" spans="1:46" x14ac:dyDescent="0.25">
      <c r="A171" t="s">
        <v>193</v>
      </c>
      <c r="B171" s="37">
        <v>4.1109532000000002E-11</v>
      </c>
      <c r="C171" s="34">
        <v>1.8884522E-11</v>
      </c>
      <c r="D171" s="34">
        <v>2.2571982E-11</v>
      </c>
      <c r="E171" s="34">
        <v>1.6152177E-11</v>
      </c>
      <c r="F171" s="34">
        <v>1.8995252999999999E-11</v>
      </c>
      <c r="G171" s="34">
        <v>2.5356845000000001E-11</v>
      </c>
      <c r="H171" s="34">
        <v>2.5906783999999999E-11</v>
      </c>
      <c r="I171" s="34">
        <v>3.011927E-11</v>
      </c>
      <c r="J171" s="34">
        <v>3.503217E-11</v>
      </c>
      <c r="K171" s="34">
        <v>4.5679727000000002E-11</v>
      </c>
      <c r="L171" s="34">
        <v>4.814246E-11</v>
      </c>
      <c r="M171" s="34">
        <v>5.9679230000000002E-11</v>
      </c>
      <c r="N171" s="34">
        <v>7.8249912999999996E-11</v>
      </c>
      <c r="O171" s="34">
        <v>7.1539739999999998E-11</v>
      </c>
      <c r="P171" s="34">
        <v>9.2775794000000004E-11</v>
      </c>
      <c r="Q171" s="34">
        <v>7.5912080000000007E-5</v>
      </c>
      <c r="R171" s="34">
        <v>1.1556056999999999E-3</v>
      </c>
      <c r="S171" s="35" t="s">
        <v>193</v>
      </c>
      <c r="T171" s="35">
        <v>1.16081166E-10</v>
      </c>
      <c r="U171" s="35">
        <v>6.12668E-11</v>
      </c>
      <c r="V171" s="35">
        <v>4.6249372000000001E-11</v>
      </c>
      <c r="W171" s="35">
        <v>4.973879E-11</v>
      </c>
      <c r="X171" s="35">
        <v>4.6127556999999998E-11</v>
      </c>
      <c r="Y171" s="35">
        <v>3.2590472000000002E-11</v>
      </c>
      <c r="Z171" s="35" t="s">
        <v>193</v>
      </c>
      <c r="AA171" s="35" t="s">
        <v>193</v>
      </c>
      <c r="AB171" s="35" t="s">
        <v>193</v>
      </c>
      <c r="AC171" s="36" t="s">
        <v>193</v>
      </c>
      <c r="AD171" s="29" t="s">
        <v>193</v>
      </c>
      <c r="AE171" s="29" t="s">
        <v>193</v>
      </c>
      <c r="AF171" s="29">
        <v>1.7115716E-2</v>
      </c>
      <c r="AG171" s="29">
        <v>9.7318589999999996E-10</v>
      </c>
      <c r="AH171" s="29">
        <v>3.5222499999999999E-10</v>
      </c>
      <c r="AI171" s="29">
        <v>4.9964705999999996E-3</v>
      </c>
      <c r="AJ171" s="29">
        <v>4.0479006000000001E-10</v>
      </c>
      <c r="AK171" s="3">
        <f t="shared" si="6"/>
        <v>8.3370382473037556E-4</v>
      </c>
      <c r="AP171" s="2">
        <f>((AK171-AK$23)*100)/AK$23</f>
        <v>-67.94144633900207</v>
      </c>
    </row>
    <row r="172" spans="1:46" x14ac:dyDescent="0.25">
      <c r="A172" t="s">
        <v>193</v>
      </c>
      <c r="B172" s="37">
        <v>6.1784839999999995E-11</v>
      </c>
      <c r="C172" s="34">
        <v>2.2385340000000001E-11</v>
      </c>
      <c r="D172" s="34">
        <v>1.9748670000000001E-11</v>
      </c>
      <c r="E172" s="34">
        <v>1.5184941999999999E-11</v>
      </c>
      <c r="F172" s="34">
        <v>1.6313152E-11</v>
      </c>
      <c r="G172" s="34">
        <v>2.1603788000000001E-11</v>
      </c>
      <c r="H172" s="34">
        <v>2.8179321999999999E-11</v>
      </c>
      <c r="I172" s="34">
        <v>3.3930723000000003E-11</v>
      </c>
      <c r="J172" s="34">
        <v>4.2164174999999999E-11</v>
      </c>
      <c r="K172" s="34">
        <v>4.6110684999999998E-11</v>
      </c>
      <c r="L172" s="34">
        <v>4.614077E-11</v>
      </c>
      <c r="M172" s="34">
        <v>5.2357223E-11</v>
      </c>
      <c r="N172" s="34">
        <v>5.2183194999999997E-11</v>
      </c>
      <c r="O172" s="34">
        <v>5.4004390000000002E-11</v>
      </c>
      <c r="P172" s="34">
        <v>1.2957234E-10</v>
      </c>
      <c r="Q172" s="34">
        <v>7.1148169999999998E-3</v>
      </c>
      <c r="R172" s="34" t="s">
        <v>193</v>
      </c>
      <c r="S172" s="35">
        <v>8.8374579999999995E-11</v>
      </c>
      <c r="T172" s="35">
        <v>5.0346181999999999E-11</v>
      </c>
      <c r="U172" s="35">
        <v>3.1944404999999998E-11</v>
      </c>
      <c r="V172" s="35">
        <v>3.4873150000000001E-11</v>
      </c>
      <c r="W172" s="35">
        <v>3.5576879999999997E-11</v>
      </c>
      <c r="X172" s="35">
        <v>3.5217513000000001E-11</v>
      </c>
      <c r="Y172" s="35">
        <v>2.6613044999999999E-11</v>
      </c>
      <c r="Z172" s="35" t="s">
        <v>193</v>
      </c>
      <c r="AA172" s="35" t="s">
        <v>193</v>
      </c>
      <c r="AB172" s="35" t="s">
        <v>193</v>
      </c>
      <c r="AC172" s="36" t="s">
        <v>193</v>
      </c>
      <c r="AD172" s="29" t="s">
        <v>193</v>
      </c>
      <c r="AE172" s="29" t="s">
        <v>193</v>
      </c>
      <c r="AF172" s="29">
        <v>1.7652709999999999E-2</v>
      </c>
      <c r="AG172" s="29">
        <v>1.4102483E-9</v>
      </c>
      <c r="AH172" s="29">
        <v>2.2414205999999999E-2</v>
      </c>
      <c r="AI172" s="29">
        <v>1.7963367000000001E-2</v>
      </c>
      <c r="AJ172" s="29">
        <v>1.249076E-2</v>
      </c>
      <c r="AK172" s="3">
        <f t="shared" si="6"/>
        <v>2.7727093698163429E-3</v>
      </c>
      <c r="AP172" s="2">
        <f>((AK172-AK$24)*100)/AK$24</f>
        <v>-46.185063866025857</v>
      </c>
    </row>
    <row r="173" spans="1:46" x14ac:dyDescent="0.25">
      <c r="A173" t="s">
        <v>193</v>
      </c>
      <c r="B173" s="37">
        <v>1.4327111999999999E-10</v>
      </c>
      <c r="C173" s="34">
        <v>5.6453200000000002E-11</v>
      </c>
      <c r="D173" s="34">
        <v>2.8477755000000001E-11</v>
      </c>
      <c r="E173" s="34">
        <v>1.8333135E-11</v>
      </c>
      <c r="F173" s="34">
        <v>2.182008E-11</v>
      </c>
      <c r="G173" s="34">
        <v>2.6792114000000001E-11</v>
      </c>
      <c r="H173" s="34">
        <v>3.1611457000000002E-11</v>
      </c>
      <c r="I173" s="34">
        <v>3.6130105999999999E-11</v>
      </c>
      <c r="J173" s="34">
        <v>3.6986600000000002E-11</v>
      </c>
      <c r="K173" s="34">
        <v>3.7602872000000002E-11</v>
      </c>
      <c r="L173" s="34">
        <v>4.1952040000000003E-11</v>
      </c>
      <c r="M173" s="34">
        <v>4.7859063999999999E-11</v>
      </c>
      <c r="N173" s="34">
        <v>5.1637049999999999E-11</v>
      </c>
      <c r="O173" s="34">
        <v>4.9635153999999997E-11</v>
      </c>
      <c r="P173" s="38">
        <v>9.996979E-11</v>
      </c>
      <c r="Q173" s="38" t="s">
        <v>193</v>
      </c>
      <c r="R173" s="38">
        <v>4.9109994000000003E-10</v>
      </c>
      <c r="S173" s="35">
        <v>5.0523147999999998E-11</v>
      </c>
      <c r="T173" s="35">
        <v>3.8637374999999999E-11</v>
      </c>
      <c r="U173" s="35">
        <v>3.2174763E-11</v>
      </c>
      <c r="V173" s="35">
        <v>3.5651367000000002E-11</v>
      </c>
      <c r="W173" s="35">
        <v>3.8189819999999999E-11</v>
      </c>
      <c r="X173" s="35">
        <v>3.3418139999999998E-11</v>
      </c>
      <c r="Y173" s="35">
        <v>3.6042735000000001E-11</v>
      </c>
      <c r="Z173" s="35" t="s">
        <v>193</v>
      </c>
      <c r="AA173" s="35" t="s">
        <v>193</v>
      </c>
      <c r="AB173" s="35" t="s">
        <v>193</v>
      </c>
      <c r="AC173" s="36" t="s">
        <v>193</v>
      </c>
      <c r="AD173" s="29" t="s">
        <v>193</v>
      </c>
      <c r="AE173" s="29" t="s">
        <v>193</v>
      </c>
      <c r="AF173" s="29">
        <v>2.0241401999999999E-2</v>
      </c>
      <c r="AG173" s="29">
        <v>2.2186364000000002E-9</v>
      </c>
      <c r="AH173" s="29" t="s">
        <v>193</v>
      </c>
      <c r="AI173" s="29">
        <v>2.2986604000000001E-2</v>
      </c>
      <c r="AJ173" s="29">
        <v>2.0465711000000001E-2</v>
      </c>
      <c r="AK173" s="3">
        <f t="shared" si="6"/>
        <v>2.3590266927001938E-3</v>
      </c>
      <c r="AP173" s="2">
        <f>((AK173-AK$25)*100)/AK$25</f>
        <v>-29.342331025439844</v>
      </c>
    </row>
    <row r="174" spans="1:46" x14ac:dyDescent="0.25">
      <c r="A174" t="s">
        <v>193</v>
      </c>
      <c r="B174" s="37">
        <v>2.8210320000000003E-10</v>
      </c>
      <c r="C174" s="34">
        <v>1.14648326E-10</v>
      </c>
      <c r="D174" s="34">
        <v>4.3784018000000002E-11</v>
      </c>
      <c r="E174" s="34">
        <v>2.5681138E-11</v>
      </c>
      <c r="F174" s="34">
        <v>2.3490594999999999E-11</v>
      </c>
      <c r="G174" s="34">
        <v>2.7064903999999999E-11</v>
      </c>
      <c r="H174" s="34">
        <v>3.1342851999999997E-11</v>
      </c>
      <c r="I174" s="34">
        <v>3.5526745000000001E-11</v>
      </c>
      <c r="J174" s="34">
        <v>3.4467615999999999E-11</v>
      </c>
      <c r="K174" s="34">
        <v>3.4181519999999997E-11</v>
      </c>
      <c r="L174" s="34">
        <v>3.9320601999999998E-11</v>
      </c>
      <c r="M174" s="34">
        <v>4.1303357000000001E-11</v>
      </c>
      <c r="N174" s="34">
        <v>3.8643467E-11</v>
      </c>
      <c r="O174" s="34">
        <v>4.6282523000000003E-11</v>
      </c>
      <c r="P174" s="38" t="s">
        <v>193</v>
      </c>
      <c r="Q174" s="38">
        <v>3.4908472999999998E-10</v>
      </c>
      <c r="R174" s="38">
        <v>3.0795682999999998E-10</v>
      </c>
      <c r="S174" s="35">
        <v>1.3084988999999999E-10</v>
      </c>
      <c r="T174" s="35">
        <v>5.213204E-11</v>
      </c>
      <c r="U174" s="35">
        <v>3.6191078000000002E-11</v>
      </c>
      <c r="V174" s="35">
        <v>3.7589844000000003E-11</v>
      </c>
      <c r="W174" s="35">
        <v>4.1509126E-11</v>
      </c>
      <c r="X174" s="35">
        <v>4.0720278000000002E-11</v>
      </c>
      <c r="Y174" s="35">
        <v>5.3619999999999998E-11</v>
      </c>
      <c r="Z174" s="35" t="s">
        <v>193</v>
      </c>
      <c r="AA174" s="35" t="s">
        <v>193</v>
      </c>
      <c r="AB174" s="35" t="s">
        <v>193</v>
      </c>
      <c r="AC174" s="36" t="s">
        <v>193</v>
      </c>
      <c r="AD174" s="29" t="s">
        <v>193</v>
      </c>
      <c r="AE174" s="29" t="s">
        <v>193</v>
      </c>
      <c r="AF174" s="29">
        <v>4.6897840000000003E-2</v>
      </c>
      <c r="AG174" s="29">
        <v>8.3389999999999992E-3</v>
      </c>
      <c r="AH174" s="29" t="s">
        <v>193</v>
      </c>
      <c r="AI174" s="29" t="s">
        <v>193</v>
      </c>
      <c r="AJ174" s="29" t="s">
        <v>193</v>
      </c>
      <c r="AK174" s="3">
        <f t="shared" si="6"/>
        <v>2.2094736746997874E-3</v>
      </c>
      <c r="AP174" s="2">
        <f>((AK174-AK$26)*100)/AK$26</f>
        <v>-27.996681066650495</v>
      </c>
    </row>
    <row r="175" spans="1:46" x14ac:dyDescent="0.25">
      <c r="A175" t="s">
        <v>193</v>
      </c>
      <c r="B175" s="37" t="s">
        <v>193</v>
      </c>
      <c r="C175" s="34">
        <v>1.8441900000000001E-10</v>
      </c>
      <c r="D175" s="34">
        <v>4.9694744999999998E-11</v>
      </c>
      <c r="E175" s="34">
        <v>2.6948187000000002E-11</v>
      </c>
      <c r="F175" s="34">
        <v>2.3624864000000001E-11</v>
      </c>
      <c r="G175" s="34">
        <v>3.1409975000000003E-11</v>
      </c>
      <c r="H175" s="34">
        <v>3.5619857999999998E-11</v>
      </c>
      <c r="I175" s="34">
        <v>3.9148379999999997E-11</v>
      </c>
      <c r="J175" s="34">
        <v>4.0368653000000003E-11</v>
      </c>
      <c r="K175" s="34">
        <v>3.9748309999999999E-11</v>
      </c>
      <c r="L175" s="34">
        <v>4.2726333E-11</v>
      </c>
      <c r="M175" s="34">
        <v>4.0399755999999999E-11</v>
      </c>
      <c r="N175" s="34">
        <v>3.4351805999999999E-11</v>
      </c>
      <c r="O175" s="34">
        <v>4.7550037000000002E-11</v>
      </c>
      <c r="P175" s="38" t="s">
        <v>193</v>
      </c>
      <c r="Q175" s="38">
        <v>3.8781893999999999E-10</v>
      </c>
      <c r="R175" s="38">
        <v>2.5574599999999999E-10</v>
      </c>
      <c r="S175" s="35">
        <v>1.5319357999999999E-10</v>
      </c>
      <c r="T175" s="35">
        <v>5.3148663000000002E-11</v>
      </c>
      <c r="U175" s="35">
        <v>4.0512746E-11</v>
      </c>
      <c r="V175" s="35">
        <v>4.4690500000000001E-11</v>
      </c>
      <c r="W175" s="35">
        <v>5.1271439999999999E-11</v>
      </c>
      <c r="X175" s="35">
        <v>4.9472609999999999E-11</v>
      </c>
      <c r="Y175" s="35">
        <v>7.3543054000000004E-11</v>
      </c>
      <c r="Z175" s="35" t="s">
        <v>193</v>
      </c>
      <c r="AA175" s="35" t="s">
        <v>193</v>
      </c>
      <c r="AB175" s="35" t="s">
        <v>193</v>
      </c>
      <c r="AC175" s="36" t="s">
        <v>193</v>
      </c>
      <c r="AD175" s="29" t="s">
        <v>193</v>
      </c>
      <c r="AE175" s="29" t="s">
        <v>193</v>
      </c>
      <c r="AF175" s="29">
        <v>6.2666173999999996E-9</v>
      </c>
      <c r="AG175" s="29">
        <v>2.7132035999999998E-2</v>
      </c>
      <c r="AH175" s="29" t="s">
        <v>193</v>
      </c>
      <c r="AI175" s="29" t="s">
        <v>193</v>
      </c>
      <c r="AJ175" s="29" t="s">
        <v>193</v>
      </c>
      <c r="AK175" s="3">
        <f t="shared" si="6"/>
        <v>1.1305018338343682E-3</v>
      </c>
      <c r="AP175" s="2">
        <f>((AK175-AK$27)*100)/AK$27</f>
        <v>-37.315918190610716</v>
      </c>
    </row>
    <row r="176" spans="1:46" x14ac:dyDescent="0.25">
      <c r="A176" t="s">
        <v>193</v>
      </c>
      <c r="B176" s="37" t="s">
        <v>193</v>
      </c>
      <c r="C176" s="34">
        <v>7.1009984E-3</v>
      </c>
      <c r="D176" s="34">
        <v>7.0467215000000005E-11</v>
      </c>
      <c r="E176" s="34">
        <v>2.439753E-11</v>
      </c>
      <c r="F176" s="34">
        <v>1.3313672000000001E-11</v>
      </c>
      <c r="G176" s="34">
        <v>1.3672569E-11</v>
      </c>
      <c r="H176" s="34">
        <v>1.9864265E-11</v>
      </c>
      <c r="I176" s="34">
        <v>2.6931722E-11</v>
      </c>
      <c r="J176" s="34">
        <v>3.136172E-11</v>
      </c>
      <c r="K176" s="34">
        <v>4.097659E-11</v>
      </c>
      <c r="L176" s="34">
        <v>4.6179394000000001E-11</v>
      </c>
      <c r="M176" s="34">
        <v>4.4537047999999998E-11</v>
      </c>
      <c r="N176" s="34">
        <v>4.4885329999999999E-11</v>
      </c>
      <c r="O176" s="34">
        <v>7.1829125999999999E-11</v>
      </c>
      <c r="P176" s="38" t="s">
        <v>193</v>
      </c>
      <c r="Q176" s="38">
        <v>6.0658219999999997E-10</v>
      </c>
      <c r="R176" s="38">
        <v>1.9355577E-10</v>
      </c>
      <c r="S176" s="35">
        <v>1.0457796E-10</v>
      </c>
      <c r="T176" s="35">
        <v>4.2903025000000003E-11</v>
      </c>
      <c r="U176" s="35">
        <v>3.8620898E-11</v>
      </c>
      <c r="V176" s="35">
        <v>4.4973992999999999E-11</v>
      </c>
      <c r="W176" s="35">
        <v>5.7293235999999997E-11</v>
      </c>
      <c r="X176" s="35">
        <v>5.8157423000000001E-11</v>
      </c>
      <c r="Y176" s="35">
        <v>5.2937070000000002E-11</v>
      </c>
      <c r="Z176" s="35" t="s">
        <v>193</v>
      </c>
      <c r="AA176" s="35" t="s">
        <v>193</v>
      </c>
      <c r="AB176" s="35" t="s">
        <v>193</v>
      </c>
      <c r="AC176" s="36" t="s">
        <v>193</v>
      </c>
      <c r="AD176" s="29" t="s">
        <v>193</v>
      </c>
      <c r="AE176" s="29" t="s">
        <v>193</v>
      </c>
      <c r="AF176" s="29" t="s">
        <v>193</v>
      </c>
      <c r="AG176" s="29" t="s">
        <v>193</v>
      </c>
      <c r="AH176" s="29" t="s">
        <v>193</v>
      </c>
      <c r="AI176" s="29" t="s">
        <v>193</v>
      </c>
      <c r="AJ176" s="29" t="s">
        <v>193</v>
      </c>
      <c r="AK176" s="3">
        <f t="shared" si="6"/>
        <v>3.2277272945535255E-4</v>
      </c>
      <c r="AP176" s="2">
        <f>((AK176-AK$28)*100)/AK$28</f>
        <v>-57.577954892953898</v>
      </c>
    </row>
    <row r="177" spans="1:42" x14ac:dyDescent="0.25">
      <c r="A177" s="32" t="s">
        <v>193</v>
      </c>
      <c r="B177" s="39" t="s">
        <v>193</v>
      </c>
      <c r="C177" s="32">
        <v>9.9251024000000003E-11</v>
      </c>
      <c r="D177" s="32">
        <v>2.8062117E-10</v>
      </c>
      <c r="E177" s="32">
        <v>4.5686600000000001E-10</v>
      </c>
      <c r="F177" s="32">
        <v>3.4691697000000002E-10</v>
      </c>
      <c r="G177" s="32">
        <v>2.6532745000000002E-10</v>
      </c>
      <c r="H177" s="32">
        <v>1.8122415999999999E-10</v>
      </c>
      <c r="I177" s="32">
        <v>9.4503225000000004E-11</v>
      </c>
      <c r="J177" s="32">
        <v>6.5178320000000001E-11</v>
      </c>
      <c r="K177" s="32">
        <v>4.3440650000000001E-11</v>
      </c>
      <c r="L177" s="32">
        <v>3.3285097000000002E-11</v>
      </c>
      <c r="M177" s="32">
        <v>4.2272605999999998E-11</v>
      </c>
      <c r="N177" s="32">
        <v>7.6910829999999997E-11</v>
      </c>
      <c r="O177" s="32">
        <v>1.0727678000000001E-10</v>
      </c>
      <c r="P177" s="32" t="s">
        <v>193</v>
      </c>
      <c r="Q177" s="32" t="s">
        <v>193</v>
      </c>
      <c r="R177" s="32" t="s">
        <v>193</v>
      </c>
      <c r="S177" s="33">
        <v>8.6671539999999998E-3</v>
      </c>
      <c r="T177" s="33">
        <v>4.8828646999999997E-10</v>
      </c>
      <c r="U177" s="33">
        <v>2.8217137000000002E-10</v>
      </c>
      <c r="V177" s="33">
        <v>6.3119970000000006E-11</v>
      </c>
      <c r="W177" s="33">
        <v>3.2949397000000001E-11</v>
      </c>
      <c r="X177" s="33">
        <v>7.5406409999999997E-11</v>
      </c>
      <c r="Y177" s="33">
        <v>5.8683880000000002E-11</v>
      </c>
      <c r="Z177" s="33" t="s">
        <v>193</v>
      </c>
      <c r="AA177" s="40" t="s">
        <v>193</v>
      </c>
      <c r="AB177" s="40">
        <v>1.1386765000000001E-11</v>
      </c>
      <c r="AC177" s="40">
        <v>2.3016656E-11</v>
      </c>
      <c r="AD177" s="40" t="s">
        <v>193</v>
      </c>
      <c r="AE177" s="40" t="s">
        <v>193</v>
      </c>
      <c r="AF177" s="40" t="s">
        <v>193</v>
      </c>
      <c r="AG177" s="40" t="s">
        <v>193</v>
      </c>
      <c r="AH177" s="40" t="s">
        <v>193</v>
      </c>
      <c r="AI177" s="40" t="s">
        <v>193</v>
      </c>
      <c r="AJ177" s="40" t="s">
        <v>193</v>
      </c>
      <c r="AK177" s="3">
        <f t="shared" si="6"/>
        <v>3.9396168764069088E-4</v>
      </c>
      <c r="AP177" s="2">
        <f>((AK177-AK$29)*100)/AK$29</f>
        <v>-53.801888491563027</v>
      </c>
    </row>
    <row r="178" spans="1:42" x14ac:dyDescent="0.25">
      <c r="A178" s="31" t="s">
        <v>193</v>
      </c>
      <c r="B178" s="41" t="s">
        <v>193</v>
      </c>
      <c r="C178" s="31" t="s">
        <v>193</v>
      </c>
      <c r="D178" s="31">
        <v>3.0540364E-2</v>
      </c>
      <c r="E178" s="31">
        <v>2.6220991999999999E-2</v>
      </c>
      <c r="F178" s="31">
        <v>2.3730388000000002E-2</v>
      </c>
      <c r="G178" s="31">
        <v>1.6479865E-2</v>
      </c>
      <c r="H178" s="31">
        <v>1.3977201999999999E-2</v>
      </c>
      <c r="I178" s="31">
        <v>7.4362083999999998E-3</v>
      </c>
      <c r="J178" s="31">
        <v>6.7626893999999998E-4</v>
      </c>
      <c r="K178" s="31">
        <v>6.5385349999999995E-10</v>
      </c>
      <c r="L178" s="31">
        <v>2.3960978000000002E-10</v>
      </c>
      <c r="M178" s="31">
        <v>1.1424475E-10</v>
      </c>
      <c r="N178" s="31">
        <v>1.1980563999999999E-10</v>
      </c>
      <c r="O178" s="31" t="s">
        <v>193</v>
      </c>
      <c r="P178" s="31" t="s">
        <v>193</v>
      </c>
      <c r="Q178" s="31" t="s">
        <v>193</v>
      </c>
      <c r="R178" s="31" t="s">
        <v>193</v>
      </c>
      <c r="S178" s="33">
        <v>5.9400275000000002E-2</v>
      </c>
      <c r="T178" s="33">
        <v>4.887772E-2</v>
      </c>
      <c r="U178" s="33">
        <v>3.2418450000000001E-2</v>
      </c>
      <c r="V178" s="33">
        <v>1.44768655E-2</v>
      </c>
      <c r="W178" s="33">
        <v>9.6150600000000009E-10</v>
      </c>
      <c r="X178" s="33">
        <v>1.2360997999999999E-10</v>
      </c>
      <c r="Y178" s="33">
        <v>1.3166049E-10</v>
      </c>
      <c r="Z178" s="33">
        <v>6.3330470000000002E-11</v>
      </c>
      <c r="AA178" s="40">
        <v>4.0653442E-11</v>
      </c>
      <c r="AB178" s="40">
        <v>2.6574299999999999E-11</v>
      </c>
      <c r="AC178" s="40">
        <v>2.7364562E-11</v>
      </c>
      <c r="AD178" s="40">
        <v>1.4929894000000001E-11</v>
      </c>
      <c r="AE178" s="40" t="s">
        <v>193</v>
      </c>
      <c r="AF178" s="40" t="s">
        <v>193</v>
      </c>
      <c r="AG178" s="40" t="s">
        <v>193</v>
      </c>
      <c r="AH178" s="40" t="s">
        <v>193</v>
      </c>
      <c r="AI178" s="40" t="s">
        <v>193</v>
      </c>
      <c r="AJ178" s="40" t="s">
        <v>193</v>
      </c>
      <c r="AK178" s="3">
        <f t="shared" si="6"/>
        <v>1.1923243537267075E-2</v>
      </c>
      <c r="AP178" s="2">
        <f>((AK178-AK$30)*100)/AK$30</f>
        <v>-41.514537209016929</v>
      </c>
    </row>
    <row r="179" spans="1:42" x14ac:dyDescent="0.25">
      <c r="A179" s="31" t="s">
        <v>193</v>
      </c>
      <c r="B179" s="41" t="s">
        <v>193</v>
      </c>
      <c r="C179" s="31" t="s">
        <v>193</v>
      </c>
      <c r="D179" s="31">
        <v>7.6030134999999999E-2</v>
      </c>
      <c r="E179" s="31">
        <v>5.3205434000000003E-2</v>
      </c>
      <c r="F179" s="31">
        <v>4.7497014999999997E-2</v>
      </c>
      <c r="G179" s="31">
        <v>4.5403127000000001E-2</v>
      </c>
      <c r="H179" s="31">
        <v>4.0101850000000001E-2</v>
      </c>
      <c r="I179" s="31">
        <v>3.5825784999999999E-2</v>
      </c>
      <c r="J179" s="31">
        <v>2.8646233E-2</v>
      </c>
      <c r="K179" s="31">
        <v>2.149477E-2</v>
      </c>
      <c r="L179" s="31">
        <v>3.3532619E-3</v>
      </c>
      <c r="M179" s="31">
        <v>4.4167904999999998E-10</v>
      </c>
      <c r="N179" s="31">
        <v>1.5820413999999999E-10</v>
      </c>
      <c r="O179" s="31" t="s">
        <v>193</v>
      </c>
      <c r="P179" s="31" t="s">
        <v>193</v>
      </c>
      <c r="Q179" s="31" t="s">
        <v>193</v>
      </c>
      <c r="R179" s="31" t="s">
        <v>193</v>
      </c>
      <c r="S179" s="33">
        <v>7.5975514999999993E-2</v>
      </c>
      <c r="T179" s="33">
        <v>6.8401539999999997E-2</v>
      </c>
      <c r="U179" s="33">
        <v>6.4690209999999998E-2</v>
      </c>
      <c r="V179" s="33">
        <v>4.661477E-2</v>
      </c>
      <c r="W179" s="33">
        <v>3.3157001999999998E-2</v>
      </c>
      <c r="X179" s="33">
        <v>6.3364603999999996E-3</v>
      </c>
      <c r="Y179" s="33">
        <v>2.9367753000000002E-10</v>
      </c>
      <c r="Z179" s="33" t="s">
        <v>193</v>
      </c>
      <c r="AA179" s="40">
        <v>4.5241861999999999E-11</v>
      </c>
      <c r="AB179" s="40">
        <v>3.5470682000000001E-11</v>
      </c>
      <c r="AC179" s="40" t="s">
        <v>193</v>
      </c>
      <c r="AD179" s="40" t="s">
        <v>193</v>
      </c>
      <c r="AE179" s="40" t="s">
        <v>193</v>
      </c>
      <c r="AF179" s="40" t="s">
        <v>193</v>
      </c>
      <c r="AG179" s="40" t="s">
        <v>193</v>
      </c>
      <c r="AH179" s="40" t="s">
        <v>193</v>
      </c>
      <c r="AI179" s="40" t="s">
        <v>193</v>
      </c>
      <c r="AJ179" s="40" t="s">
        <v>193</v>
      </c>
      <c r="AK179" s="3">
        <f t="shared" ref="AK179:AK185" si="7">AVERAGE(A179:AJ179)</f>
        <v>3.2336655463713664E-2</v>
      </c>
      <c r="AP179" s="2">
        <f>((AK179-AK$31)*100)/AK$31</f>
        <v>-34.926362572529996</v>
      </c>
    </row>
    <row r="180" spans="1:42" x14ac:dyDescent="0.25">
      <c r="A180" s="31" t="s">
        <v>193</v>
      </c>
      <c r="B180" s="41" t="s">
        <v>193</v>
      </c>
      <c r="C180" s="31" t="s">
        <v>193</v>
      </c>
      <c r="D180" s="31">
        <v>7.8188830000000001E-2</v>
      </c>
      <c r="E180" s="31">
        <v>5.3347393999999999E-2</v>
      </c>
      <c r="F180" s="31">
        <v>5.6865489999999998E-2</v>
      </c>
      <c r="G180" s="31">
        <v>5.3424390000000002E-2</v>
      </c>
      <c r="H180" s="31">
        <v>5.2310414999999999E-2</v>
      </c>
      <c r="I180" s="31">
        <v>4.9152149999999999E-2</v>
      </c>
      <c r="J180" s="31">
        <v>4.5800180000000003E-2</v>
      </c>
      <c r="K180" s="31">
        <v>3.7863657000000002E-2</v>
      </c>
      <c r="L180" s="31">
        <v>2.2380097000000002E-2</v>
      </c>
      <c r="M180" s="31">
        <v>1.1426458000000001E-9</v>
      </c>
      <c r="N180" s="31">
        <v>2.8051854999999998E-10</v>
      </c>
      <c r="O180" s="31" t="s">
        <v>193</v>
      </c>
      <c r="P180" s="31" t="s">
        <v>193</v>
      </c>
      <c r="Q180" s="31" t="s">
        <v>193</v>
      </c>
      <c r="R180" s="31" t="s">
        <v>193</v>
      </c>
      <c r="S180" s="33" t="s">
        <v>193</v>
      </c>
      <c r="T180" s="33">
        <v>9.3052259999999998E-2</v>
      </c>
      <c r="U180" s="33">
        <v>7.3886679999999996E-2</v>
      </c>
      <c r="V180" s="33">
        <v>7.5191019999999997E-2</v>
      </c>
      <c r="W180" s="33">
        <v>6.5490919999999994E-2</v>
      </c>
      <c r="X180" s="33">
        <v>4.3961729999999997E-2</v>
      </c>
      <c r="Y180" s="33">
        <v>5.3288479999999997E-3</v>
      </c>
      <c r="Z180" s="33">
        <v>4.5975432E-10</v>
      </c>
      <c r="AA180" s="40" t="s">
        <v>193</v>
      </c>
      <c r="AB180" s="40" t="s">
        <v>193</v>
      </c>
      <c r="AC180" s="40" t="s">
        <v>193</v>
      </c>
      <c r="AD180" s="40" t="s">
        <v>193</v>
      </c>
      <c r="AE180" s="40" t="s">
        <v>193</v>
      </c>
      <c r="AF180" s="40" t="s">
        <v>193</v>
      </c>
      <c r="AG180" s="40" t="s">
        <v>193</v>
      </c>
      <c r="AH180" s="40" t="s">
        <v>193</v>
      </c>
      <c r="AI180" s="40" t="s">
        <v>193</v>
      </c>
      <c r="AJ180" s="40" t="s">
        <v>193</v>
      </c>
      <c r="AK180" s="3">
        <f t="shared" si="7"/>
        <v>4.4791336826828815E-2</v>
      </c>
      <c r="AP180" s="2">
        <f>((AK180-AK$32)*100)/AK$32</f>
        <v>-36.805509868461748</v>
      </c>
    </row>
    <row r="181" spans="1:42" x14ac:dyDescent="0.25">
      <c r="A181" s="31" t="s">
        <v>193</v>
      </c>
      <c r="B181" s="41" t="s">
        <v>193</v>
      </c>
      <c r="C181" s="31" t="s">
        <v>193</v>
      </c>
      <c r="D181" s="31" t="s">
        <v>193</v>
      </c>
      <c r="E181" s="31">
        <v>5.1671467999999998E-2</v>
      </c>
      <c r="F181" s="31">
        <v>5.5587656999999999E-2</v>
      </c>
      <c r="G181" s="31">
        <v>5.7843199999999997E-2</v>
      </c>
      <c r="H181" s="31">
        <v>5.197504E-2</v>
      </c>
      <c r="I181" s="31">
        <v>5.6955470000000001E-2</v>
      </c>
      <c r="J181" s="31">
        <v>5.6219394999999998E-2</v>
      </c>
      <c r="K181" s="31">
        <v>5.1451377999999999E-2</v>
      </c>
      <c r="L181" s="31">
        <v>3.1304604999999999E-2</v>
      </c>
      <c r="M181" s="31">
        <v>4.7409706000000002E-4</v>
      </c>
      <c r="N181" s="31">
        <v>5.5060895E-10</v>
      </c>
      <c r="O181" s="31" t="s">
        <v>193</v>
      </c>
      <c r="P181" s="31" t="s">
        <v>193</v>
      </c>
      <c r="Q181" s="31" t="s">
        <v>193</v>
      </c>
      <c r="R181" s="31" t="s">
        <v>193</v>
      </c>
      <c r="S181" s="33" t="s">
        <v>193</v>
      </c>
      <c r="T181" s="33" t="s">
        <v>193</v>
      </c>
      <c r="U181" s="33">
        <v>9.9965849999999995E-2</v>
      </c>
      <c r="V181" s="33">
        <v>9.5555570000000006E-2</v>
      </c>
      <c r="W181" s="33">
        <v>8.8284719999999997E-2</v>
      </c>
      <c r="X181" s="33">
        <v>6.8330966000000007E-2</v>
      </c>
      <c r="Y181" s="33">
        <v>3.1574126000000001E-2</v>
      </c>
      <c r="Z181" s="33">
        <v>3.5754275999999999E-8</v>
      </c>
      <c r="AA181" s="40" t="s">
        <v>193</v>
      </c>
      <c r="AB181" s="40" t="s">
        <v>193</v>
      </c>
      <c r="AC181" s="40" t="s">
        <v>193</v>
      </c>
      <c r="AD181" s="40" t="s">
        <v>193</v>
      </c>
      <c r="AE181" s="40" t="s">
        <v>193</v>
      </c>
      <c r="AF181" s="40" t="s">
        <v>193</v>
      </c>
      <c r="AG181" s="40" t="s">
        <v>193</v>
      </c>
      <c r="AH181" s="40" t="s">
        <v>193</v>
      </c>
      <c r="AI181" s="40" t="s">
        <v>193</v>
      </c>
      <c r="AJ181" s="40" t="s">
        <v>193</v>
      </c>
      <c r="AK181" s="3">
        <f t="shared" si="7"/>
        <v>4.9824598647805307E-2</v>
      </c>
      <c r="AP181" s="2">
        <f>((AK181-AK$33)*100)/AK$33</f>
        <v>-35.294395948180131</v>
      </c>
    </row>
    <row r="182" spans="1:42" x14ac:dyDescent="0.25">
      <c r="A182" s="27" t="s">
        <v>193</v>
      </c>
      <c r="B182" s="28" t="s">
        <v>193</v>
      </c>
      <c r="C182" s="27" t="s">
        <v>193</v>
      </c>
      <c r="D182" s="27" t="s">
        <v>193</v>
      </c>
      <c r="E182" s="27">
        <v>1.3472463E-4</v>
      </c>
      <c r="F182" s="27">
        <v>3.8865405999999998E-2</v>
      </c>
      <c r="G182" s="27">
        <v>2.9938241000000001E-2</v>
      </c>
      <c r="H182" s="27">
        <v>1.134282E-2</v>
      </c>
      <c r="I182" s="27">
        <v>3.4224025999999998E-2</v>
      </c>
      <c r="J182" s="27">
        <v>7.1303754999999996E-2</v>
      </c>
      <c r="K182" s="27">
        <v>4.6119574000000003E-2</v>
      </c>
      <c r="L182" s="27">
        <v>2.7104880000000001E-2</v>
      </c>
      <c r="M182" s="27">
        <v>5.5288795999999995E-10</v>
      </c>
      <c r="N182" s="27" t="s">
        <v>193</v>
      </c>
      <c r="O182" s="27" t="s">
        <v>193</v>
      </c>
      <c r="P182" s="27" t="s">
        <v>193</v>
      </c>
      <c r="Q182" s="27" t="s">
        <v>193</v>
      </c>
      <c r="R182" s="27" t="s">
        <v>193</v>
      </c>
      <c r="S182" s="27" t="s">
        <v>193</v>
      </c>
      <c r="T182" s="27" t="s">
        <v>193</v>
      </c>
      <c r="U182" s="27">
        <v>0.10913038</v>
      </c>
      <c r="V182" s="27">
        <v>0.107974894</v>
      </c>
      <c r="W182" s="27">
        <v>9.7061549999999996E-2</v>
      </c>
      <c r="X182" s="27">
        <v>8.2858970000000004E-2</v>
      </c>
      <c r="Y182" s="27">
        <v>5.2144415999999999E-2</v>
      </c>
      <c r="Z182" s="27" t="s">
        <v>193</v>
      </c>
      <c r="AA182" s="27" t="s">
        <v>193</v>
      </c>
      <c r="AB182" s="27" t="s">
        <v>193</v>
      </c>
      <c r="AC182" s="27" t="s">
        <v>193</v>
      </c>
      <c r="AD182" s="27" t="s">
        <v>193</v>
      </c>
      <c r="AE182" s="27" t="s">
        <v>193</v>
      </c>
      <c r="AF182" s="27" t="s">
        <v>193</v>
      </c>
      <c r="AG182" s="27" t="s">
        <v>193</v>
      </c>
      <c r="AH182" s="27" t="s">
        <v>193</v>
      </c>
      <c r="AI182" s="27" t="s">
        <v>193</v>
      </c>
      <c r="AJ182" s="27" t="s">
        <v>193</v>
      </c>
      <c r="AK182" s="3">
        <f t="shared" si="7"/>
        <v>5.0585974084491996E-2</v>
      </c>
      <c r="AP182" s="2">
        <f>((AK182-AK$34)*100)/AK$34</f>
        <v>-26.057792242446205</v>
      </c>
    </row>
    <row r="183" spans="1:42" x14ac:dyDescent="0.25">
      <c r="A183" s="27" t="s">
        <v>193</v>
      </c>
      <c r="B183" s="28" t="s">
        <v>193</v>
      </c>
      <c r="C183" s="27" t="s">
        <v>193</v>
      </c>
      <c r="D183" s="27" t="s">
        <v>193</v>
      </c>
      <c r="E183" s="27" t="s">
        <v>193</v>
      </c>
      <c r="F183" s="27" t="s">
        <v>193</v>
      </c>
      <c r="G183" s="27">
        <v>6.2971151999999999E-3</v>
      </c>
      <c r="H183" s="27">
        <v>9.266013E-3</v>
      </c>
      <c r="I183" s="27">
        <v>1.6244814E-2</v>
      </c>
      <c r="J183" s="27">
        <v>4.7012739999999997E-2</v>
      </c>
      <c r="K183" s="27">
        <v>7.6784359999999994E-9</v>
      </c>
      <c r="L183" s="27">
        <v>2.0035349999999999E-9</v>
      </c>
      <c r="M183" s="27" t="s">
        <v>193</v>
      </c>
      <c r="N183" s="27" t="s">
        <v>193</v>
      </c>
      <c r="O183" s="27" t="s">
        <v>193</v>
      </c>
      <c r="P183" s="27" t="s">
        <v>193</v>
      </c>
      <c r="Q183" s="27" t="s">
        <v>193</v>
      </c>
      <c r="R183" s="27" t="s">
        <v>193</v>
      </c>
      <c r="S183" s="27" t="s">
        <v>193</v>
      </c>
      <c r="T183" s="27" t="s">
        <v>193</v>
      </c>
      <c r="U183" s="27">
        <v>8.8978245999999997E-2</v>
      </c>
      <c r="V183" s="27">
        <v>8.2469516000000007E-2</v>
      </c>
      <c r="W183" s="27">
        <v>5.2353032000000001E-2</v>
      </c>
      <c r="X183" s="27">
        <v>4.5554306000000003E-2</v>
      </c>
      <c r="Y183" s="27">
        <v>2.7944260000000001E-4</v>
      </c>
      <c r="Z183" s="27">
        <v>1.6372603000000001E-9</v>
      </c>
      <c r="AA183" s="27" t="s">
        <v>193</v>
      </c>
      <c r="AB183" s="27" t="s">
        <v>193</v>
      </c>
      <c r="AC183" s="27" t="s">
        <v>193</v>
      </c>
      <c r="AD183" s="27" t="s">
        <v>193</v>
      </c>
      <c r="AE183" s="27" t="s">
        <v>193</v>
      </c>
      <c r="AF183" s="27" t="s">
        <v>193</v>
      </c>
      <c r="AG183" s="27" t="s">
        <v>193</v>
      </c>
      <c r="AH183" s="27" t="s">
        <v>193</v>
      </c>
      <c r="AI183" s="27" t="s">
        <v>193</v>
      </c>
      <c r="AJ183" s="27" t="s">
        <v>193</v>
      </c>
      <c r="AK183" s="3">
        <f t="shared" si="7"/>
        <v>2.9037936343269278E-2</v>
      </c>
      <c r="AP183" s="2">
        <f>((AK183-AK$35)*100)/AK$35</f>
        <v>-7.3199244134576738</v>
      </c>
    </row>
    <row r="184" spans="1:42" x14ac:dyDescent="0.25">
      <c r="A184" s="25" t="s">
        <v>193</v>
      </c>
      <c r="B184" s="26" t="s">
        <v>193</v>
      </c>
      <c r="C184" s="25" t="s">
        <v>193</v>
      </c>
      <c r="D184" s="25" t="s">
        <v>193</v>
      </c>
      <c r="E184" s="25" t="s">
        <v>193</v>
      </c>
      <c r="F184" s="25" t="s">
        <v>193</v>
      </c>
      <c r="G184" s="25" t="s">
        <v>193</v>
      </c>
      <c r="H184" s="25" t="s">
        <v>193</v>
      </c>
      <c r="I184" s="25" t="s">
        <v>193</v>
      </c>
      <c r="J184" s="25">
        <v>3.5040398E-10</v>
      </c>
      <c r="K184" s="25" t="s">
        <v>193</v>
      </c>
      <c r="L184" s="25" t="s">
        <v>193</v>
      </c>
      <c r="M184" s="25" t="s">
        <v>193</v>
      </c>
      <c r="N184" s="25" t="s">
        <v>193</v>
      </c>
      <c r="O184" s="25" t="s">
        <v>193</v>
      </c>
      <c r="P184" s="25" t="s">
        <v>193</v>
      </c>
      <c r="Q184" s="25" t="s">
        <v>193</v>
      </c>
      <c r="R184" s="25" t="s">
        <v>193</v>
      </c>
      <c r="S184" s="25" t="s">
        <v>193</v>
      </c>
      <c r="T184" s="25">
        <v>2.0770662999999998E-9</v>
      </c>
      <c r="U184" s="25">
        <v>4.3150849999999999E-9</v>
      </c>
      <c r="V184" s="25" t="s">
        <v>193</v>
      </c>
      <c r="W184" s="25" t="s">
        <v>193</v>
      </c>
      <c r="X184" s="25">
        <v>9.9399453999999996E-11</v>
      </c>
      <c r="Y184" s="25">
        <v>3.0648472999999999E-10</v>
      </c>
      <c r="Z184" s="25">
        <v>4.3727047000000001E-10</v>
      </c>
      <c r="AA184" s="25">
        <v>3.489814E-10</v>
      </c>
      <c r="AB184" s="25">
        <v>4.1862976999999999E-10</v>
      </c>
      <c r="AC184" s="25" t="s">
        <v>193</v>
      </c>
      <c r="AD184" s="25" t="s">
        <v>193</v>
      </c>
      <c r="AE184" s="25" t="s">
        <v>193</v>
      </c>
      <c r="AF184" s="25" t="s">
        <v>193</v>
      </c>
      <c r="AG184" s="25" t="s">
        <v>193</v>
      </c>
      <c r="AH184" s="25" t="s">
        <v>193</v>
      </c>
      <c r="AI184" s="25" t="s">
        <v>193</v>
      </c>
      <c r="AJ184" s="25" t="s">
        <v>193</v>
      </c>
      <c r="AK184" s="3">
        <f t="shared" si="7"/>
        <v>1.0441651379999999E-9</v>
      </c>
      <c r="AP184" s="22">
        <f>((AK184-AK$36)*100)/AK$36</f>
        <v>-57.969938390489496</v>
      </c>
    </row>
    <row r="185" spans="1:42" x14ac:dyDescent="0.25">
      <c r="A185" s="25">
        <v>2.1274088E-10</v>
      </c>
      <c r="B185" s="26">
        <v>2.6141742E-10</v>
      </c>
      <c r="C185" s="25">
        <v>2.5819076999999998E-10</v>
      </c>
      <c r="D185" s="25">
        <v>2.5796346000000001E-10</v>
      </c>
      <c r="E185" s="25">
        <v>2.3304371999999998E-10</v>
      </c>
      <c r="F185" s="25">
        <v>2.4039122999999998E-10</v>
      </c>
      <c r="G185" s="25">
        <v>2.3560112000000002E-10</v>
      </c>
      <c r="H185" s="25">
        <v>2.3136172E-10</v>
      </c>
      <c r="I185" s="25">
        <v>2.3048038E-10</v>
      </c>
      <c r="J185" s="25">
        <v>2.3738440000000002E-10</v>
      </c>
      <c r="K185" s="25">
        <v>2.2137099E-10</v>
      </c>
      <c r="L185" s="25">
        <v>2.1905493E-10</v>
      </c>
      <c r="M185" s="25">
        <v>2.1477871E-10</v>
      </c>
      <c r="N185" s="25">
        <v>2.0101511E-10</v>
      </c>
      <c r="O185" s="25">
        <v>2.3992599999999998E-10</v>
      </c>
      <c r="P185" s="25">
        <v>3.0244203999999998E-10</v>
      </c>
      <c r="Q185" s="25">
        <v>3.4378755E-10</v>
      </c>
      <c r="R185" s="25">
        <v>2.8208008000000002E-10</v>
      </c>
      <c r="S185" s="25">
        <v>3.56095E-10</v>
      </c>
      <c r="T185" s="25">
        <v>3.7793399999999999E-10</v>
      </c>
      <c r="U185" s="25" t="s">
        <v>193</v>
      </c>
      <c r="V185" s="25" t="s">
        <v>193</v>
      </c>
      <c r="W185" s="25" t="s">
        <v>193</v>
      </c>
      <c r="X185" s="25" t="s">
        <v>193</v>
      </c>
      <c r="Y185" s="25">
        <v>1.5717083000000001E-10</v>
      </c>
      <c r="Z185" s="25">
        <v>2.5748703000000001E-10</v>
      </c>
      <c r="AA185" s="25">
        <v>2.6069032999999998E-10</v>
      </c>
      <c r="AB185" s="25">
        <v>3.7678726999999999E-10</v>
      </c>
      <c r="AC185" s="25">
        <v>2.8693362000000001E-10</v>
      </c>
      <c r="AD185" s="25">
        <v>3.1837449999999999E-10</v>
      </c>
      <c r="AE185" s="25">
        <v>2.9821207000000002E-10</v>
      </c>
      <c r="AF185" s="25">
        <v>2.5725293999999998E-10</v>
      </c>
      <c r="AG185" s="25">
        <v>2.2991558999999999E-10</v>
      </c>
      <c r="AH185" s="25">
        <v>2.4451762999999999E-10</v>
      </c>
      <c r="AI185" s="25">
        <v>2.3754325999999998E-10</v>
      </c>
      <c r="AJ185" s="25">
        <v>2.0599594E-10</v>
      </c>
      <c r="AK185" s="3">
        <f t="shared" si="7"/>
        <v>2.5899814125E-10</v>
      </c>
      <c r="AP185" s="22">
        <f>((AK185-AK$37)*100)/AK$37</f>
        <v>-54.318763857892804</v>
      </c>
    </row>
    <row r="186" spans="1:42" x14ac:dyDescent="0.25">
      <c r="AK186" s="17">
        <f>SUM(A150:AJ183)/867</f>
        <v>1.8618447288740046E-2</v>
      </c>
      <c r="AP186" s="23">
        <f>((AK186-AK$38)*100)/AK$38</f>
        <v>-6.9138602364755783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conditionalFormatting sqref="A1:AJ1048576">
    <cfRule type="cellIs" dxfId="0" priority="1" operator="lessThan">
      <formula>0.0000000001</formula>
    </cfRule>
  </conditionalFormatting>
  <pageMargins left="0.7" right="0.7" top="0.75" bottom="0.75" header="0.3" footer="0.3"/>
  <pageSetup paperSize="9"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Y275"/>
  <sheetViews>
    <sheetView zoomScale="30" zoomScaleNormal="30" workbookViewId="0">
      <selection activeCell="AO1" sqref="AO1:AO1048576"/>
    </sheetView>
  </sheetViews>
  <sheetFormatPr defaultRowHeight="15" x14ac:dyDescent="0.25"/>
  <cols>
    <col min="37" max="37" width="12.7109375" style="3" customWidth="1"/>
    <col min="38" max="40" width="8.7109375" style="2"/>
    <col min="41" max="41" width="12" style="2" customWidth="1"/>
    <col min="42" max="42" width="8.7109375" style="2"/>
    <col min="46" max="46" width="13" style="1" bestFit="1" customWidth="1"/>
    <col min="51" max="51" width="12.5703125" style="1" bestFit="1" customWidth="1"/>
  </cols>
  <sheetData>
    <row r="1" spans="1:49" x14ac:dyDescent="0.25">
      <c r="AK1" s="1"/>
      <c r="AL1" s="1"/>
    </row>
    <row r="2" spans="1:49" x14ac:dyDescent="0.25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25">
      <c r="A3" s="25" t="s">
        <v>0</v>
      </c>
      <c r="B3" s="26">
        <v>1.2510504803908939</v>
      </c>
      <c r="C3" s="25">
        <v>1.479380070367889</v>
      </c>
      <c r="D3" s="25">
        <v>1.416628896351863</v>
      </c>
      <c r="E3" s="25">
        <v>1.3885054703103259</v>
      </c>
      <c r="F3" s="25">
        <v>1.2301847607613281</v>
      </c>
      <c r="G3" s="25">
        <v>1.224197070767197</v>
      </c>
      <c r="H3" s="25">
        <v>1.2629134940618909</v>
      </c>
      <c r="I3" s="25">
        <v>1.3010337703003849</v>
      </c>
      <c r="J3" s="25">
        <v>1.454007914395707</v>
      </c>
      <c r="K3" s="25">
        <v>1.5351267442993941</v>
      </c>
      <c r="L3" s="25">
        <v>1.279304620373855</v>
      </c>
      <c r="M3" s="25">
        <v>1.406727640380631</v>
      </c>
      <c r="N3" s="25">
        <v>1.3001229353796471</v>
      </c>
      <c r="O3" s="25">
        <v>1.5616314263080591</v>
      </c>
      <c r="P3" s="25">
        <v>1.397877393299781</v>
      </c>
      <c r="Q3" s="25">
        <v>1.222722130693717</v>
      </c>
      <c r="R3" s="25">
        <v>1.2526175603766949</v>
      </c>
      <c r="S3" s="25">
        <v>1.597884219855527</v>
      </c>
      <c r="T3" s="25">
        <v>1.408680316315253</v>
      </c>
      <c r="U3" s="25">
        <v>1.6211527902997349</v>
      </c>
      <c r="V3" s="25">
        <v>1.283506550329556</v>
      </c>
      <c r="W3" s="25">
        <v>1.3193406963050229</v>
      </c>
      <c r="X3" s="25">
        <v>1.238029290340237</v>
      </c>
      <c r="Y3" s="25">
        <v>1.380539080331544</v>
      </c>
      <c r="Z3" s="25">
        <v>1.3040466043835739</v>
      </c>
      <c r="AA3" s="25">
        <v>1.208807600378814</v>
      </c>
      <c r="AB3" s="25">
        <v>1.3190738253765759</v>
      </c>
      <c r="AC3" s="25">
        <v>1.2396077403856669</v>
      </c>
      <c r="AD3" s="25">
        <v>1.260764910383916</v>
      </c>
      <c r="AE3" s="25">
        <v>1.2871523903924531</v>
      </c>
      <c r="AF3" s="25">
        <v>1.37563417041633</v>
      </c>
      <c r="AG3" s="25">
        <v>1.324106377286286</v>
      </c>
      <c r="AH3" s="25">
        <v>1.2816035273086741</v>
      </c>
      <c r="AI3" s="25">
        <v>1.5474798463580279</v>
      </c>
      <c r="AJ3" s="25" t="s">
        <v>0</v>
      </c>
      <c r="AK3" s="3">
        <f>AVERAGE(A3:AJ3)</f>
        <v>1.3518071269196013</v>
      </c>
      <c r="AL3" s="4">
        <v>-66.4435</v>
      </c>
      <c r="AM3" s="6" t="s">
        <v>94</v>
      </c>
      <c r="AO3" s="2">
        <f>SUM(A36:AJ37)/40</f>
        <v>1.3287497466594975</v>
      </c>
      <c r="AV3" s="2"/>
      <c r="AW3" s="2"/>
    </row>
    <row r="4" spans="1:49" x14ac:dyDescent="0.25">
      <c r="A4" s="27">
        <v>1.300204361156851</v>
      </c>
      <c r="B4" s="28">
        <v>1.2639530311942031</v>
      </c>
      <c r="C4" s="27">
        <v>1.422015281310367</v>
      </c>
      <c r="D4" s="27">
        <v>1.3894928415148311</v>
      </c>
      <c r="E4" s="27">
        <v>1.188031041717502</v>
      </c>
      <c r="F4" s="27">
        <v>1.106920141597997</v>
      </c>
      <c r="G4" s="27">
        <v>1.422209471473773</v>
      </c>
      <c r="H4" s="27">
        <v>1.286291561246488</v>
      </c>
      <c r="I4" s="27">
        <v>1.236816791157938</v>
      </c>
      <c r="J4" s="27">
        <v>1.2309459612345699</v>
      </c>
      <c r="K4" s="27">
        <v>1.2249272671428759</v>
      </c>
      <c r="L4" s="27">
        <v>1.2195678811398121</v>
      </c>
      <c r="M4" s="27">
        <v>1.2232270960664511</v>
      </c>
      <c r="N4" s="27">
        <v>1.2198460910907909</v>
      </c>
      <c r="O4" s="27">
        <v>1.207285621161228</v>
      </c>
      <c r="P4" s="27">
        <v>1.4802200452838929</v>
      </c>
      <c r="Q4" s="27">
        <v>1.3096213214204</v>
      </c>
      <c r="R4" s="27">
        <v>1.1397098613682</v>
      </c>
      <c r="S4" s="27">
        <v>1.4473449613331519</v>
      </c>
      <c r="T4" s="27">
        <v>1.3071218414320369</v>
      </c>
      <c r="U4" s="27">
        <v>1.3451114910610551</v>
      </c>
      <c r="V4" s="27">
        <v>1.3398641747357909</v>
      </c>
      <c r="W4" s="27">
        <v>1.197203360794556</v>
      </c>
      <c r="X4" s="27">
        <v>1.2836937110392941</v>
      </c>
      <c r="Y4" s="27">
        <v>1.3061404509289021</v>
      </c>
      <c r="Z4" s="27">
        <v>1.309633320793862</v>
      </c>
      <c r="AA4" s="27">
        <v>1.3073465908433299</v>
      </c>
      <c r="AB4" s="27">
        <v>1.3016486009328541</v>
      </c>
      <c r="AC4" s="27">
        <v>1.423345950707936</v>
      </c>
      <c r="AD4" s="27">
        <v>1.313619380755346</v>
      </c>
      <c r="AE4" s="27">
        <v>1.297145850747184</v>
      </c>
      <c r="AF4" s="27">
        <v>1.401681960825151</v>
      </c>
      <c r="AG4" s="27">
        <v>1.271545011139118</v>
      </c>
      <c r="AH4" s="27">
        <v>1.283601661312983</v>
      </c>
      <c r="AI4" s="27">
        <v>1.162005240985116</v>
      </c>
      <c r="AJ4" s="27">
        <v>1.4648328210290089</v>
      </c>
      <c r="AK4" s="3">
        <f t="shared" ref="AK4:AK67" si="0">AVERAGE(A4:AJ4)</f>
        <v>1.2953936680465237</v>
      </c>
      <c r="AL4" s="9">
        <v>-59.441600000000001</v>
      </c>
      <c r="AM4" s="6" t="s">
        <v>116</v>
      </c>
      <c r="AO4" s="2">
        <f>SUM(A2:AJ3)/34</f>
        <v>1.3518071269196013</v>
      </c>
      <c r="AT4" s="44">
        <f>AVERAGE(A2:AJ3)</f>
        <v>1.3518071269196013</v>
      </c>
      <c r="AV4" s="22" t="s">
        <v>95</v>
      </c>
      <c r="AW4" s="2" t="s">
        <v>96</v>
      </c>
    </row>
    <row r="5" spans="1:49" x14ac:dyDescent="0.25">
      <c r="A5" s="27">
        <v>1.192336893103493</v>
      </c>
      <c r="B5" s="28">
        <v>1.1735098371047039</v>
      </c>
      <c r="C5" s="27">
        <v>1.152602427107418</v>
      </c>
      <c r="D5" s="27">
        <v>1.152744124108517</v>
      </c>
      <c r="E5" s="27">
        <v>1.136629713109284</v>
      </c>
      <c r="F5" s="27">
        <v>1.0947666181084881</v>
      </c>
      <c r="G5" s="27">
        <v>1.0780185471089001</v>
      </c>
      <c r="H5" s="27">
        <v>1.0907396321087219</v>
      </c>
      <c r="I5" s="27">
        <v>1.145883877107136</v>
      </c>
      <c r="J5" s="27">
        <v>1.186183069108534</v>
      </c>
      <c r="K5" s="27">
        <v>1.1987879281089051</v>
      </c>
      <c r="L5" s="27">
        <v>1.1869459831083271</v>
      </c>
      <c r="M5" s="27">
        <v>1.16762913510628</v>
      </c>
      <c r="N5" s="27">
        <v>1.1640406041058109</v>
      </c>
      <c r="O5" s="27">
        <v>1.148613626105788</v>
      </c>
      <c r="P5" s="27">
        <v>1.1253663271062391</v>
      </c>
      <c r="Q5" s="27">
        <v>1.105173559104216</v>
      </c>
      <c r="R5" s="27">
        <v>1.0539153821034111</v>
      </c>
      <c r="S5" s="27">
        <v>0.95681863509774168</v>
      </c>
      <c r="T5" s="27">
        <v>1.0384768300960019</v>
      </c>
      <c r="U5" s="27">
        <v>1.118420705094074</v>
      </c>
      <c r="V5" s="27">
        <v>1.206091824092046</v>
      </c>
      <c r="W5" s="27">
        <v>1.246536873092025</v>
      </c>
      <c r="X5" s="27">
        <v>1.250642297091261</v>
      </c>
      <c r="Y5" s="27">
        <v>1.253830155090407</v>
      </c>
      <c r="Z5" s="27">
        <v>1.256356193089077</v>
      </c>
      <c r="AA5" s="27">
        <v>1.246547367091301</v>
      </c>
      <c r="AB5" s="27">
        <v>1.215570644093263</v>
      </c>
      <c r="AC5" s="27">
        <v>1.2056818290952489</v>
      </c>
      <c r="AD5" s="27">
        <v>1.22282114809576</v>
      </c>
      <c r="AE5" s="27">
        <v>1.249916270094263</v>
      </c>
      <c r="AF5" s="27">
        <v>1.240929909096143</v>
      </c>
      <c r="AG5" s="27">
        <v>1.235540997099452</v>
      </c>
      <c r="AH5" s="27">
        <v>1.245600440100092</v>
      </c>
      <c r="AI5" s="27">
        <v>1.229475485102431</v>
      </c>
      <c r="AJ5" s="27">
        <v>1.21673568310363</v>
      </c>
      <c r="AK5" s="3">
        <f t="shared" si="0"/>
        <v>1.171941126906622</v>
      </c>
      <c r="AL5" s="1">
        <v>-53.663899999999998</v>
      </c>
      <c r="AM5" s="10" t="s">
        <v>94</v>
      </c>
      <c r="AO5" s="2">
        <f>SUM(A34:AJ35)/26</f>
        <v>1.1735315592511435</v>
      </c>
      <c r="AV5" s="10" t="s">
        <v>97</v>
      </c>
      <c r="AW5" s="2" t="s">
        <v>98</v>
      </c>
    </row>
    <row r="6" spans="1:49" x14ac:dyDescent="0.25">
      <c r="A6" s="29">
        <v>1.13795444810879</v>
      </c>
      <c r="B6" s="30">
        <v>1.129186107109603</v>
      </c>
      <c r="C6" s="29">
        <v>1.1143684261100879</v>
      </c>
      <c r="D6" s="29">
        <v>1.1237928621102611</v>
      </c>
      <c r="E6" s="31">
        <v>1.1176286131102191</v>
      </c>
      <c r="F6" s="31">
        <v>1.1046321571105111</v>
      </c>
      <c r="G6" s="31">
        <v>1.101630438110758</v>
      </c>
      <c r="H6" s="31">
        <v>1.1005007281116881</v>
      </c>
      <c r="I6" s="31">
        <v>1.1325699081111511</v>
      </c>
      <c r="J6" s="31">
        <v>1.139865793110056</v>
      </c>
      <c r="K6" s="31">
        <v>1.1371862041086069</v>
      </c>
      <c r="L6" s="31">
        <v>1.1220112281077379</v>
      </c>
      <c r="M6" s="31">
        <v>1.117553430107439</v>
      </c>
      <c r="N6" s="31">
        <v>1.1105886301071071</v>
      </c>
      <c r="O6" s="31">
        <v>1.104808265105115</v>
      </c>
      <c r="P6" s="31">
        <v>1.0886257911037349</v>
      </c>
      <c r="Q6" s="32">
        <v>1.0822490631027351</v>
      </c>
      <c r="R6" s="32">
        <v>1.066238478099671</v>
      </c>
      <c r="S6" s="33">
        <v>0.99843037509333377</v>
      </c>
      <c r="T6" s="33" t="s">
        <v>0</v>
      </c>
      <c r="U6" s="33">
        <v>1.221874087097353</v>
      </c>
      <c r="V6" s="33">
        <v>1.2373562660949711</v>
      </c>
      <c r="W6" s="33">
        <v>1.244099627095002</v>
      </c>
      <c r="X6" s="33">
        <v>1.2402435500952831</v>
      </c>
      <c r="Y6" s="33">
        <v>1.238374152095858</v>
      </c>
      <c r="Z6" s="33">
        <v>1.232384550097213</v>
      </c>
      <c r="AA6" s="33">
        <v>1.200592985099203</v>
      </c>
      <c r="AB6" s="33">
        <v>1.1888824781014371</v>
      </c>
      <c r="AC6" s="29">
        <v>1.1810538311040351</v>
      </c>
      <c r="AD6" s="29">
        <v>1.1863193561068279</v>
      </c>
      <c r="AE6" s="29">
        <v>1.203558426106405</v>
      </c>
      <c r="AF6" s="29">
        <v>1.205799963105932</v>
      </c>
      <c r="AG6" s="29">
        <v>1.168217596109242</v>
      </c>
      <c r="AH6" s="29">
        <v>1.175514216109862</v>
      </c>
      <c r="AI6" s="29">
        <v>1.1629525121094451</v>
      </c>
      <c r="AJ6" s="29">
        <v>1.1580681341094401</v>
      </c>
      <c r="AK6" s="3">
        <f t="shared" si="0"/>
        <v>1.1507175050478891</v>
      </c>
      <c r="AL6" s="1">
        <v>-48.590400000000002</v>
      </c>
      <c r="AM6" s="10" t="s">
        <v>116</v>
      </c>
      <c r="AO6" s="2">
        <f>SUM(A4:AJ5)/72</f>
        <v>1.2336673974765728</v>
      </c>
      <c r="AV6" s="11" t="s">
        <v>100</v>
      </c>
      <c r="AW6" s="2" t="s">
        <v>101</v>
      </c>
    </row>
    <row r="7" spans="1:49" x14ac:dyDescent="0.25">
      <c r="A7" s="29">
        <v>1.1147970601132251</v>
      </c>
      <c r="B7" s="30">
        <v>1.116949710111075</v>
      </c>
      <c r="C7" s="29">
        <v>1.110245784108516</v>
      </c>
      <c r="D7" s="29">
        <v>1.104212046108191</v>
      </c>
      <c r="E7" s="31">
        <v>1.1027086141071529</v>
      </c>
      <c r="F7" s="31">
        <v>1.0439279601004889</v>
      </c>
      <c r="G7" s="31">
        <v>0.99527097409644816</v>
      </c>
      <c r="H7" s="31">
        <v>0.92197714109235851</v>
      </c>
      <c r="I7" s="31">
        <v>0.97774141009404691</v>
      </c>
      <c r="J7" s="31">
        <v>0.98822955009773084</v>
      </c>
      <c r="K7" s="31">
        <v>1.0081867200993511</v>
      </c>
      <c r="L7" s="31">
        <v>1.0180862360998459</v>
      </c>
      <c r="M7" s="31">
        <v>1.03024602010014</v>
      </c>
      <c r="N7" s="31">
        <v>1.0423828040999781</v>
      </c>
      <c r="O7" s="31">
        <v>1.0502981000991189</v>
      </c>
      <c r="P7" s="31">
        <v>1.0451533580968859</v>
      </c>
      <c r="Q7" s="32">
        <v>1.056217301094778</v>
      </c>
      <c r="R7" s="32">
        <v>1.0454135660904631</v>
      </c>
      <c r="S7" s="33">
        <v>0.98819588808473768</v>
      </c>
      <c r="T7" s="33" t="s">
        <v>0</v>
      </c>
      <c r="U7" s="33">
        <v>1.197047707093845</v>
      </c>
      <c r="V7" s="33">
        <v>1.2038911860952179</v>
      </c>
      <c r="W7" s="33">
        <v>1.204636415096193</v>
      </c>
      <c r="X7" s="33">
        <v>1.2005029900974591</v>
      </c>
      <c r="Y7" s="33">
        <v>1.1981564600993879</v>
      </c>
      <c r="Z7" s="33">
        <v>1.173930976101659</v>
      </c>
      <c r="AA7" s="33">
        <v>1.1625535631041259</v>
      </c>
      <c r="AB7" s="33">
        <v>1.164665662104355</v>
      </c>
      <c r="AC7" s="29">
        <v>1.1517454701104231</v>
      </c>
      <c r="AD7" s="29">
        <v>1.113781670122256</v>
      </c>
      <c r="AE7" s="29">
        <v>1.1116592071234259</v>
      </c>
      <c r="AF7" s="29">
        <v>1.1390738781194241</v>
      </c>
      <c r="AG7" s="29">
        <v>1.1074326721185019</v>
      </c>
      <c r="AH7" s="29">
        <v>1.1058925481168611</v>
      </c>
      <c r="AI7" s="29">
        <v>1.1069868001162859</v>
      </c>
      <c r="AJ7" s="29">
        <v>1.1184009201148239</v>
      </c>
      <c r="AK7" s="3">
        <f t="shared" si="0"/>
        <v>1.0920170962751081</v>
      </c>
      <c r="AL7" s="1">
        <v>-43.982999999999997</v>
      </c>
      <c r="AM7" s="11" t="s">
        <v>99</v>
      </c>
      <c r="AO7" s="2">
        <f>SUM(A29:R33)/56</f>
        <v>0.88253628125576633</v>
      </c>
      <c r="AV7" s="14" t="s">
        <v>103</v>
      </c>
      <c r="AW7" s="2" t="s">
        <v>104</v>
      </c>
    </row>
    <row r="8" spans="1:49" x14ac:dyDescent="0.25">
      <c r="A8" s="29">
        <v>1.0965897741060879</v>
      </c>
      <c r="B8" s="30">
        <v>1.080363014099184</v>
      </c>
      <c r="C8" s="29">
        <v>0.99957791309059341</v>
      </c>
      <c r="D8" s="29">
        <v>0.91177958308513485</v>
      </c>
      <c r="E8" s="31">
        <v>0.87194392307874213</v>
      </c>
      <c r="F8" s="31">
        <v>0.85205314308202029</v>
      </c>
      <c r="G8" s="31">
        <v>0.79328863314528175</v>
      </c>
      <c r="H8" s="31">
        <v>0.79669395268031218</v>
      </c>
      <c r="I8" s="31">
        <v>0.7936064690829252</v>
      </c>
      <c r="J8" s="31">
        <v>0.79443256308429955</v>
      </c>
      <c r="K8" s="31">
        <v>0.8093406300832181</v>
      </c>
      <c r="L8" s="31">
        <v>0.82565931708063556</v>
      </c>
      <c r="M8" s="31">
        <v>0.84128041107978435</v>
      </c>
      <c r="N8" s="31">
        <v>0.85987359407921726</v>
      </c>
      <c r="O8" s="31">
        <v>0.8792251560786879</v>
      </c>
      <c r="P8" s="31">
        <v>0.89246960607745829</v>
      </c>
      <c r="Q8" s="32">
        <v>0.9076719020746612</v>
      </c>
      <c r="R8" s="32">
        <v>0.89209139506566548</v>
      </c>
      <c r="S8" s="33">
        <v>0.85067794432815158</v>
      </c>
      <c r="T8" s="33" t="s">
        <v>0</v>
      </c>
      <c r="U8" s="33">
        <v>1.0288611460785171</v>
      </c>
      <c r="V8" s="33">
        <v>1.0448593970926541</v>
      </c>
      <c r="W8" s="33">
        <v>1.075673845100529</v>
      </c>
      <c r="X8" s="33">
        <v>1.0938554071020681</v>
      </c>
      <c r="Y8" s="33">
        <v>1.089688450100593</v>
      </c>
      <c r="Z8" s="33">
        <v>1.092358327100635</v>
      </c>
      <c r="AA8" s="33">
        <v>1.0931551710989349</v>
      </c>
      <c r="AB8" s="33">
        <v>1.104557921096369</v>
      </c>
      <c r="AC8" s="29">
        <v>1.102097460109752</v>
      </c>
      <c r="AD8" s="29">
        <v>1.0191013641286379</v>
      </c>
      <c r="AE8" s="29">
        <v>1.005055365129639</v>
      </c>
      <c r="AF8" s="29">
        <v>1.0294808251283729</v>
      </c>
      <c r="AG8" s="29">
        <v>1.0241977671229481</v>
      </c>
      <c r="AH8" s="29">
        <v>1.04852294411929</v>
      </c>
      <c r="AI8" s="29">
        <v>1.076869954115464</v>
      </c>
      <c r="AJ8" s="29">
        <v>1.093121057111673</v>
      </c>
      <c r="AK8" s="3">
        <f t="shared" si="0"/>
        <v>0.96485929503480405</v>
      </c>
      <c r="AL8" s="1">
        <v>-39.709000000000003</v>
      </c>
      <c r="AM8" s="11" t="s">
        <v>102</v>
      </c>
      <c r="AO8" s="2">
        <f>SUM(E6:R10)/68</f>
        <v>0.84450731271612456</v>
      </c>
      <c r="AV8" s="24" t="s">
        <v>106</v>
      </c>
      <c r="AW8" s="2" t="s">
        <v>107</v>
      </c>
    </row>
    <row r="9" spans="1:49" x14ac:dyDescent="0.25">
      <c r="A9" s="29">
        <v>0.93454360607480058</v>
      </c>
      <c r="B9" s="30">
        <v>0.84593729394306316</v>
      </c>
      <c r="C9" s="29">
        <v>0.72519426737814219</v>
      </c>
      <c r="D9" s="29">
        <v>0.69664899188041929</v>
      </c>
      <c r="E9" s="31" t="s">
        <v>0</v>
      </c>
      <c r="F9" s="31">
        <v>0.88364712009547053</v>
      </c>
      <c r="G9" s="31">
        <v>0.7211726201418257</v>
      </c>
      <c r="H9" s="31">
        <v>0.6643374741682373</v>
      </c>
      <c r="I9" s="31">
        <v>0.66121573492415198</v>
      </c>
      <c r="J9" s="31">
        <v>0.65172850876547606</v>
      </c>
      <c r="K9" s="31">
        <v>0.66389660786587823</v>
      </c>
      <c r="L9" s="31">
        <v>0.67563546715943446</v>
      </c>
      <c r="M9" s="31">
        <v>0.67914628397652943</v>
      </c>
      <c r="N9" s="31">
        <v>0.69115848095262922</v>
      </c>
      <c r="O9" s="31">
        <v>0.71229474998973941</v>
      </c>
      <c r="P9" s="31">
        <v>0.73173690095268507</v>
      </c>
      <c r="Q9" s="32">
        <v>0.74693838075526797</v>
      </c>
      <c r="R9" s="32">
        <v>0.71299880840700258</v>
      </c>
      <c r="S9" s="33">
        <v>0.69519888537335439</v>
      </c>
      <c r="T9" s="33" t="s">
        <v>0</v>
      </c>
      <c r="U9" s="33">
        <v>0.92154090979935632</v>
      </c>
      <c r="V9" s="33">
        <v>0.83245041708059797</v>
      </c>
      <c r="W9" s="33">
        <v>0.85239139809313313</v>
      </c>
      <c r="X9" s="33">
        <v>0.88713013809527974</v>
      </c>
      <c r="Y9" s="33">
        <v>0.90747441009067131</v>
      </c>
      <c r="Z9" s="33">
        <v>0.91044615108382587</v>
      </c>
      <c r="AA9" s="33">
        <v>0.90653344547367409</v>
      </c>
      <c r="AB9" s="33">
        <v>0.93578781207217809</v>
      </c>
      <c r="AC9" s="29">
        <v>1.0665331790859141</v>
      </c>
      <c r="AD9" s="29">
        <v>0.79637204708721954</v>
      </c>
      <c r="AE9" s="29">
        <v>0.71497758377998666</v>
      </c>
      <c r="AF9" s="29">
        <v>0.80301838108525447</v>
      </c>
      <c r="AG9" s="29">
        <v>0.88779760809203589</v>
      </c>
      <c r="AH9" s="29">
        <v>0.95674240509352915</v>
      </c>
      <c r="AI9" s="29">
        <v>1.0003376300904341</v>
      </c>
      <c r="AJ9" s="29">
        <v>0.99956734008365744</v>
      </c>
      <c r="AK9" s="3">
        <f t="shared" si="0"/>
        <v>0.80801561879384864</v>
      </c>
      <c r="AL9" s="1">
        <v>-35.685299999999998</v>
      </c>
      <c r="AM9" s="12" t="s">
        <v>105</v>
      </c>
      <c r="AO9" s="2">
        <f>SUM(S29:Z33)/35</f>
        <v>0.95894738615335062</v>
      </c>
      <c r="AV9" s="42" t="s">
        <v>109</v>
      </c>
      <c r="AW9" s="2" t="s">
        <v>110</v>
      </c>
    </row>
    <row r="10" spans="1:49" x14ac:dyDescent="0.25">
      <c r="A10" s="29">
        <v>0.6860461205188384</v>
      </c>
      <c r="B10" s="30">
        <v>0.6505589864345801</v>
      </c>
      <c r="C10" s="29">
        <v>0.55808237520517257</v>
      </c>
      <c r="D10" s="29" t="s">
        <v>0</v>
      </c>
      <c r="E10" s="31" t="s">
        <v>0</v>
      </c>
      <c r="F10" s="31">
        <v>0.74670452904706408</v>
      </c>
      <c r="G10" s="31">
        <v>0.56769294025975026</v>
      </c>
      <c r="H10" s="31">
        <v>0.52389313620814826</v>
      </c>
      <c r="I10" s="31">
        <v>0.49279933617132771</v>
      </c>
      <c r="J10" s="31">
        <v>0.44263306874476988</v>
      </c>
      <c r="K10" s="31">
        <v>0.40593771725462452</v>
      </c>
      <c r="L10" s="31">
        <v>0.39498777010653269</v>
      </c>
      <c r="M10" s="31">
        <v>0.4416995824115823</v>
      </c>
      <c r="N10" s="31">
        <v>0.47891946208677949</v>
      </c>
      <c r="O10" s="31">
        <v>0.51052629410086103</v>
      </c>
      <c r="P10" s="31">
        <v>0.52553726209527907</v>
      </c>
      <c r="Q10" s="32">
        <v>0.50856072531741725</v>
      </c>
      <c r="R10" s="32">
        <v>0.52913912408977781</v>
      </c>
      <c r="S10" s="33">
        <v>0.62411045020604661</v>
      </c>
      <c r="T10" s="33" t="s">
        <v>0</v>
      </c>
      <c r="U10" s="33" t="s">
        <v>0</v>
      </c>
      <c r="V10" s="33">
        <v>0.67940538424202457</v>
      </c>
      <c r="W10" s="33">
        <v>0.63844500173228258</v>
      </c>
      <c r="X10" s="33">
        <v>0.67799207293130381</v>
      </c>
      <c r="Y10" s="33">
        <v>0.72119120196787934</v>
      </c>
      <c r="Z10" s="33">
        <v>0.70112259452080039</v>
      </c>
      <c r="AA10" s="33">
        <v>0.65606652715308555</v>
      </c>
      <c r="AB10" s="33">
        <v>0.77683630259981151</v>
      </c>
      <c r="AC10" s="29" t="s">
        <v>0</v>
      </c>
      <c r="AD10" s="29">
        <v>0.67428371230551465</v>
      </c>
      <c r="AE10" s="29">
        <v>0.59164233079180539</v>
      </c>
      <c r="AF10" s="29">
        <v>0.52829950221239996</v>
      </c>
      <c r="AG10" s="29">
        <v>0.49966401189210541</v>
      </c>
      <c r="AH10" s="29">
        <v>0.64773818114949699</v>
      </c>
      <c r="AI10" s="29">
        <v>0.71285195927883604</v>
      </c>
      <c r="AJ10" s="29">
        <v>0.69185627825583573</v>
      </c>
      <c r="AK10" s="3">
        <f t="shared" si="0"/>
        <v>0.58984593359005588</v>
      </c>
      <c r="AL10" s="1">
        <v>-31.855</v>
      </c>
      <c r="AM10" s="12" t="s">
        <v>108</v>
      </c>
      <c r="AO10" s="2">
        <f>SUM(S6:AB10)/44</f>
        <v>1.0021279461445542</v>
      </c>
      <c r="AV10" s="43" t="s">
        <v>111</v>
      </c>
      <c r="AW10" s="2" t="s">
        <v>112</v>
      </c>
    </row>
    <row r="11" spans="1:49" x14ac:dyDescent="0.25">
      <c r="A11" s="29">
        <v>0.59633030727609082</v>
      </c>
      <c r="B11" s="30">
        <v>0.60870438829015983</v>
      </c>
      <c r="C11" s="29" t="s">
        <v>0</v>
      </c>
      <c r="D11" s="29" t="s">
        <v>0</v>
      </c>
      <c r="E11" s="34" t="s">
        <v>0</v>
      </c>
      <c r="F11" s="34">
        <v>0.6583355835950444</v>
      </c>
      <c r="G11" s="34">
        <v>0.53917023049814938</v>
      </c>
      <c r="H11" s="34">
        <v>0.52298417539407971</v>
      </c>
      <c r="I11" s="34">
        <v>0.49936699129259382</v>
      </c>
      <c r="J11" s="34">
        <v>0.46300672313617841</v>
      </c>
      <c r="K11" s="34">
        <v>0.43377583028057248</v>
      </c>
      <c r="L11" s="34">
        <v>0.40418350613467369</v>
      </c>
      <c r="M11" s="34">
        <v>0.39537561559501228</v>
      </c>
      <c r="N11" s="34">
        <v>0.40261625787674749</v>
      </c>
      <c r="O11" s="34">
        <v>0.40712660494810188</v>
      </c>
      <c r="P11" s="34">
        <v>0.41536845254128291</v>
      </c>
      <c r="Q11" s="34">
        <v>0.42847936182198387</v>
      </c>
      <c r="R11" s="34">
        <v>0.48053073193159018</v>
      </c>
      <c r="S11" s="35">
        <v>0.55615707511487222</v>
      </c>
      <c r="T11" s="35" t="s">
        <v>0</v>
      </c>
      <c r="U11" s="35" t="s">
        <v>0</v>
      </c>
      <c r="V11" s="35">
        <v>0.71955426990382432</v>
      </c>
      <c r="W11" s="35">
        <v>0.59991975100265993</v>
      </c>
      <c r="X11" s="35">
        <v>0.47767524838505959</v>
      </c>
      <c r="Y11" s="35">
        <v>0.47548502542388238</v>
      </c>
      <c r="Z11" s="35">
        <v>0.4936655442581579</v>
      </c>
      <c r="AA11" s="35">
        <v>0.64616632829016551</v>
      </c>
      <c r="AB11" s="35">
        <v>0.77193557655311418</v>
      </c>
      <c r="AC11" s="36" t="s">
        <v>0</v>
      </c>
      <c r="AD11" s="29">
        <v>0.65960278280243334</v>
      </c>
      <c r="AE11" s="29">
        <v>0.62894931842481905</v>
      </c>
      <c r="AF11" s="29">
        <v>0.58601941861650786</v>
      </c>
      <c r="AG11" s="29">
        <v>0.5701193003037589</v>
      </c>
      <c r="AH11" s="29">
        <v>0.56982121622905946</v>
      </c>
      <c r="AI11" s="29">
        <v>0.57999964419517747</v>
      </c>
      <c r="AJ11" s="29">
        <v>0.56879787018694827</v>
      </c>
      <c r="AK11" s="3">
        <f t="shared" si="0"/>
        <v>0.53864077101009011</v>
      </c>
      <c r="AL11" s="13">
        <v>-28.178599999999999</v>
      </c>
      <c r="AM11" s="14" t="s">
        <v>99</v>
      </c>
      <c r="AO11" s="7">
        <f>(SUM(B20:O28)+SUM(P20:R24))/140</f>
        <v>0.4534058610980225</v>
      </c>
      <c r="AV11" s="16" t="s">
        <v>113</v>
      </c>
      <c r="AW11" s="2" t="s">
        <v>114</v>
      </c>
    </row>
    <row r="12" spans="1:49" x14ac:dyDescent="0.25">
      <c r="A12" s="29">
        <v>0.54413106311273385</v>
      </c>
      <c r="B12" s="30">
        <v>0.53915224509706772</v>
      </c>
      <c r="C12" s="29" t="s">
        <v>0</v>
      </c>
      <c r="D12" s="29" t="s">
        <v>0</v>
      </c>
      <c r="E12" s="34" t="s">
        <v>0</v>
      </c>
      <c r="F12" s="34">
        <v>0.66621985474641066</v>
      </c>
      <c r="G12" s="34">
        <v>0.51274319622776898</v>
      </c>
      <c r="H12" s="34">
        <v>0.47745017012785762</v>
      </c>
      <c r="I12" s="34">
        <v>0.45682406713013968</v>
      </c>
      <c r="J12" s="34">
        <v>0.44061060469968921</v>
      </c>
      <c r="K12" s="34">
        <v>0.43616892908568378</v>
      </c>
      <c r="L12" s="34">
        <v>0.40904420952010651</v>
      </c>
      <c r="M12" s="34">
        <v>0.40009293652711547</v>
      </c>
      <c r="N12" s="34">
        <v>0.40259837020950912</v>
      </c>
      <c r="O12" s="34">
        <v>0.41397865827704</v>
      </c>
      <c r="P12" s="34">
        <v>0.43039478542668591</v>
      </c>
      <c r="Q12" s="34">
        <v>0.45074854904695721</v>
      </c>
      <c r="R12" s="34">
        <v>0.4709940252881411</v>
      </c>
      <c r="S12" s="35">
        <v>0.48854358728325442</v>
      </c>
      <c r="T12" s="35" t="s">
        <v>0</v>
      </c>
      <c r="U12" s="35" t="s">
        <v>0</v>
      </c>
      <c r="V12" s="35">
        <v>0.79686312780320767</v>
      </c>
      <c r="W12" s="35">
        <v>0.60370132059883441</v>
      </c>
      <c r="X12" s="35">
        <v>0.46853332808368281</v>
      </c>
      <c r="Y12" s="35">
        <v>0.4839406636802856</v>
      </c>
      <c r="Z12" s="35">
        <v>0.55487285413338772</v>
      </c>
      <c r="AA12" s="35">
        <v>0.66974731438985946</v>
      </c>
      <c r="AB12" s="35">
        <v>0.75468286861361644</v>
      </c>
      <c r="AC12" s="36" t="s">
        <v>0</v>
      </c>
      <c r="AD12" s="29">
        <v>0.68690415962118823</v>
      </c>
      <c r="AE12" s="29">
        <v>0.6229560608623762</v>
      </c>
      <c r="AF12" s="29">
        <v>0.56505217423739251</v>
      </c>
      <c r="AG12" s="29">
        <v>0.56729139018868557</v>
      </c>
      <c r="AH12" s="29">
        <v>0.56956959617095526</v>
      </c>
      <c r="AI12" s="29">
        <v>0.57555121717884483</v>
      </c>
      <c r="AJ12" s="29">
        <v>0.56476283514769698</v>
      </c>
      <c r="AK12" s="3">
        <f t="shared" si="0"/>
        <v>0.53413747208387252</v>
      </c>
      <c r="AL12" s="13">
        <v>-24.624300000000002</v>
      </c>
      <c r="AM12" s="14" t="s">
        <v>102</v>
      </c>
      <c r="AO12" s="2">
        <f>SUM(E11:R19)/126</f>
        <v>0.45873745464514437</v>
      </c>
      <c r="AV12" s="3" t="s">
        <v>115</v>
      </c>
      <c r="AW12" s="2" t="s">
        <v>116</v>
      </c>
    </row>
    <row r="13" spans="1:49" x14ac:dyDescent="0.25">
      <c r="A13" s="29">
        <v>0.5395672170901501</v>
      </c>
      <c r="B13" s="30">
        <v>0.49055227581750588</v>
      </c>
      <c r="C13" s="29" t="s">
        <v>0</v>
      </c>
      <c r="D13" s="29" t="s">
        <v>0</v>
      </c>
      <c r="E13" s="34" t="s">
        <v>0</v>
      </c>
      <c r="F13" s="34">
        <v>0.60676920772473475</v>
      </c>
      <c r="G13" s="34">
        <v>0.48393071511358038</v>
      </c>
      <c r="H13" s="34">
        <v>0.42770727786281398</v>
      </c>
      <c r="I13" s="34">
        <v>0.39279260330895921</v>
      </c>
      <c r="J13" s="34">
        <v>0.38898199911722953</v>
      </c>
      <c r="K13" s="34">
        <v>0.40098403038752872</v>
      </c>
      <c r="L13" s="34">
        <v>0.3987545630332881</v>
      </c>
      <c r="M13" s="34">
        <v>0.3967516506587116</v>
      </c>
      <c r="N13" s="34">
        <v>0.40792657808416188</v>
      </c>
      <c r="O13" s="34">
        <v>0.43031062017620542</v>
      </c>
      <c r="P13" s="34">
        <v>0.44656889732442689</v>
      </c>
      <c r="Q13" s="34">
        <v>0.46066634457156491</v>
      </c>
      <c r="R13" s="34">
        <v>0.46660434306141357</v>
      </c>
      <c r="S13" s="35">
        <v>0.44905990924897299</v>
      </c>
      <c r="T13" s="35" t="s">
        <v>0</v>
      </c>
      <c r="U13" s="35" t="s">
        <v>0</v>
      </c>
      <c r="V13" s="35" t="s">
        <v>0</v>
      </c>
      <c r="W13" s="35">
        <v>0.55235674519317213</v>
      </c>
      <c r="X13" s="35">
        <v>0.50505158610796186</v>
      </c>
      <c r="Y13" s="35">
        <v>0.5085828320967366</v>
      </c>
      <c r="Z13" s="35">
        <v>0.56413815714591409</v>
      </c>
      <c r="AA13" s="35">
        <v>0.67376247511197174</v>
      </c>
      <c r="AB13" s="35" t="s">
        <v>0</v>
      </c>
      <c r="AC13" s="36" t="s">
        <v>0</v>
      </c>
      <c r="AD13" s="29">
        <v>0.75472028533364</v>
      </c>
      <c r="AE13" s="29">
        <v>0.66870024718852861</v>
      </c>
      <c r="AF13" s="29">
        <v>0.56036467718799299</v>
      </c>
      <c r="AG13" s="29">
        <v>0.56193443713516755</v>
      </c>
      <c r="AH13" s="29">
        <v>0.57578867813830603</v>
      </c>
      <c r="AI13" s="29">
        <v>0.5844394661448038</v>
      </c>
      <c r="AJ13" s="29">
        <v>0.57512855312699207</v>
      </c>
      <c r="AK13" s="3">
        <f t="shared" si="0"/>
        <v>0.50974629901758706</v>
      </c>
      <c r="AL13" s="13">
        <v>-21.168500000000002</v>
      </c>
      <c r="AM13" s="15" t="s">
        <v>105</v>
      </c>
      <c r="AO13" s="2">
        <f>(SUM(S20:AB28)+SUM(P25:R28))/67</f>
        <v>0.52748542328344783</v>
      </c>
    </row>
    <row r="14" spans="1:49" x14ac:dyDescent="0.25">
      <c r="A14" s="29">
        <v>0.5838655461046055</v>
      </c>
      <c r="B14" s="30">
        <v>0.48010541045277683</v>
      </c>
      <c r="C14" s="29" t="s">
        <v>0</v>
      </c>
      <c r="D14" s="29" t="s">
        <v>0</v>
      </c>
      <c r="E14" s="34">
        <v>0.5985541803431369</v>
      </c>
      <c r="F14" s="34">
        <v>0.62980684052845093</v>
      </c>
      <c r="G14" s="34">
        <v>0.48830236310477559</v>
      </c>
      <c r="H14" s="34">
        <v>0.420607760526299</v>
      </c>
      <c r="I14" s="34">
        <v>0.37472743820204518</v>
      </c>
      <c r="J14" s="34">
        <v>0.37206662522582828</v>
      </c>
      <c r="K14" s="34">
        <v>0.36743641016130418</v>
      </c>
      <c r="L14" s="34">
        <v>0.36254931516121569</v>
      </c>
      <c r="M14" s="34">
        <v>0.39785024461538182</v>
      </c>
      <c r="N14" s="34">
        <v>0.42055818661405342</v>
      </c>
      <c r="O14" s="34">
        <v>0.44818982127900081</v>
      </c>
      <c r="P14" s="34">
        <v>0.46883429558842582</v>
      </c>
      <c r="Q14" s="34">
        <v>0.47973776396772272</v>
      </c>
      <c r="R14" s="34">
        <v>0.53304628011297872</v>
      </c>
      <c r="S14" s="35">
        <v>0.46446951014491372</v>
      </c>
      <c r="T14" s="35" t="s">
        <v>0</v>
      </c>
      <c r="U14" s="35" t="s">
        <v>0</v>
      </c>
      <c r="V14" s="35" t="s">
        <v>0</v>
      </c>
      <c r="W14" s="35">
        <v>0.56038179427135959</v>
      </c>
      <c r="X14" s="35">
        <v>0.5438905471499651</v>
      </c>
      <c r="Y14" s="35">
        <v>0.55303056014051122</v>
      </c>
      <c r="Z14" s="35">
        <v>0.58557757219543893</v>
      </c>
      <c r="AA14" s="35">
        <v>0.7234330481301422</v>
      </c>
      <c r="AB14" s="35" t="s">
        <v>0</v>
      </c>
      <c r="AC14" s="36" t="s">
        <v>0</v>
      </c>
      <c r="AD14" s="29" t="s">
        <v>0</v>
      </c>
      <c r="AE14" s="29">
        <v>0.56773311808401128</v>
      </c>
      <c r="AF14" s="29">
        <v>0.56469400519797053</v>
      </c>
      <c r="AG14" s="29">
        <v>0.56887803014307359</v>
      </c>
      <c r="AH14" s="29">
        <v>0.59343034315574783</v>
      </c>
      <c r="AI14" s="29">
        <v>0.61279818618488702</v>
      </c>
      <c r="AJ14" s="29">
        <v>0.61002285018138658</v>
      </c>
      <c r="AK14" s="3">
        <f t="shared" si="0"/>
        <v>0.51337778739169326</v>
      </c>
      <c r="AL14" s="13">
        <v>-17.791599999999999</v>
      </c>
      <c r="AM14" s="15" t="s">
        <v>108</v>
      </c>
      <c r="AO14" s="2">
        <f>SUM(S11:AB19)/54</f>
        <v>0.60175728399625616</v>
      </c>
    </row>
    <row r="15" spans="1:49" x14ac:dyDescent="0.25">
      <c r="A15" s="29">
        <v>0.62383837811324239</v>
      </c>
      <c r="B15" s="30">
        <v>0.52449958606252844</v>
      </c>
      <c r="C15" s="29" t="s">
        <v>0</v>
      </c>
      <c r="D15" s="29" t="s">
        <v>0</v>
      </c>
      <c r="E15" s="34">
        <v>0.60666921222292858</v>
      </c>
      <c r="F15" s="34">
        <v>0.57751782509410232</v>
      </c>
      <c r="G15" s="34">
        <v>0.47017091970423741</v>
      </c>
      <c r="H15" s="34">
        <v>0.38414464111097008</v>
      </c>
      <c r="I15" s="34">
        <v>0.36659310907885478</v>
      </c>
      <c r="J15" s="34">
        <v>0.34402875306677599</v>
      </c>
      <c r="K15" s="34">
        <v>0.35731340409576978</v>
      </c>
      <c r="L15" s="34">
        <v>0.3769723592074275</v>
      </c>
      <c r="M15" s="34">
        <v>0.41024141152563232</v>
      </c>
      <c r="N15" s="34">
        <v>0.44111868976527452</v>
      </c>
      <c r="O15" s="34">
        <v>0.47194205300382552</v>
      </c>
      <c r="P15" s="34">
        <v>0.50241434176683586</v>
      </c>
      <c r="Q15" s="34">
        <v>0.52427163808653843</v>
      </c>
      <c r="R15" s="34">
        <v>0.59511177523036485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0.60080775645685336</v>
      </c>
      <c r="X15" s="35">
        <v>0.56436472316885322</v>
      </c>
      <c r="Y15" s="35">
        <v>0.58961259121534693</v>
      </c>
      <c r="Z15" s="35">
        <v>0.61243427019670127</v>
      </c>
      <c r="AA15" s="35">
        <v>0.75964281217017582</v>
      </c>
      <c r="AB15" s="35" t="s">
        <v>0</v>
      </c>
      <c r="AC15" s="36" t="s">
        <v>0</v>
      </c>
      <c r="AD15" s="29" t="s">
        <v>0</v>
      </c>
      <c r="AE15" s="29">
        <v>0.56274214048680427</v>
      </c>
      <c r="AF15" s="29">
        <v>0.57452762213956166</v>
      </c>
      <c r="AG15" s="29">
        <v>0.58407429508863895</v>
      </c>
      <c r="AH15" s="29">
        <v>0.61711103211243068</v>
      </c>
      <c r="AI15" s="29">
        <v>0.65249654016560665</v>
      </c>
      <c r="AJ15" s="29">
        <v>0.66861446415877346</v>
      </c>
      <c r="AK15" s="3">
        <f t="shared" si="0"/>
        <v>0.53197319794426134</v>
      </c>
      <c r="AL15" s="13">
        <v>-14.477499999999999</v>
      </c>
      <c r="AM15" s="16" t="s">
        <v>117</v>
      </c>
      <c r="AO15" s="7">
        <f>(SUM(AC6:AJ28)+SUM(A6:D19))/173</f>
        <v>0.7083251840276733</v>
      </c>
      <c r="AT15" s="44">
        <f>AVERAGE(AC6:AJ28)+AVERAGE(A6:D19)</f>
        <v>1.4338887156714035</v>
      </c>
    </row>
    <row r="16" spans="1:49" x14ac:dyDescent="0.25">
      <c r="A16" s="29">
        <v>0.71066760720282918</v>
      </c>
      <c r="B16" s="30">
        <v>0.56305871808705077</v>
      </c>
      <c r="C16" s="29" t="s">
        <v>0</v>
      </c>
      <c r="D16" s="29" t="s">
        <v>0</v>
      </c>
      <c r="E16" s="34">
        <v>0.4990211580571805</v>
      </c>
      <c r="F16" s="34">
        <v>0.53168605106731193</v>
      </c>
      <c r="G16" s="34">
        <v>0.44375207622734059</v>
      </c>
      <c r="H16" s="34">
        <v>0.4061900051202017</v>
      </c>
      <c r="I16" s="34">
        <v>0.35341934807275488</v>
      </c>
      <c r="J16" s="34">
        <v>0.33872047406277422</v>
      </c>
      <c r="K16" s="34">
        <v>0.33819505306076791</v>
      </c>
      <c r="L16" s="34">
        <v>0.35565585306743769</v>
      </c>
      <c r="M16" s="34">
        <v>0.40116375510706509</v>
      </c>
      <c r="N16" s="34">
        <v>0.45591683526600191</v>
      </c>
      <c r="O16" s="34">
        <v>0.4938902261126592</v>
      </c>
      <c r="P16" s="34">
        <v>0.53812221008304129</v>
      </c>
      <c r="Q16" s="34">
        <v>0.57582018309319916</v>
      </c>
      <c r="R16" s="34">
        <v>0.69010106243871649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0.5703423602245894</v>
      </c>
      <c r="X16" s="35">
        <v>0.57374772416711917</v>
      </c>
      <c r="Y16" s="35">
        <v>0.62312339322313781</v>
      </c>
      <c r="Z16" s="35">
        <v>0.63771770209870027</v>
      </c>
      <c r="AA16" s="35">
        <v>0.74592500516985805</v>
      </c>
      <c r="AB16" s="35" t="s">
        <v>0</v>
      </c>
      <c r="AC16" s="36" t="s">
        <v>0</v>
      </c>
      <c r="AD16" s="29" t="s">
        <v>0</v>
      </c>
      <c r="AE16" s="29">
        <v>0.53957558911514569</v>
      </c>
      <c r="AF16" s="29">
        <v>0.52795735955377332</v>
      </c>
      <c r="AG16" s="29">
        <v>0.55310018206130829</v>
      </c>
      <c r="AH16" s="29">
        <v>0.63183093409394397</v>
      </c>
      <c r="AI16" s="29">
        <v>0.66522513511898951</v>
      </c>
      <c r="AJ16" s="29">
        <v>0.6984466671615901</v>
      </c>
      <c r="AK16" s="3">
        <f t="shared" si="0"/>
        <v>0.53564343215238852</v>
      </c>
      <c r="AL16" s="13">
        <v>-11.212300000000001</v>
      </c>
      <c r="AM16" t="s">
        <v>118</v>
      </c>
      <c r="AO16" s="2">
        <f>((SUM(A2:Z35)+SUM(AA2:AJ28))/895)</f>
        <v>0.73905815196250724</v>
      </c>
    </row>
    <row r="17" spans="1:45" x14ac:dyDescent="0.25">
      <c r="A17" s="29">
        <v>0.8244754790537272</v>
      </c>
      <c r="B17" s="30">
        <v>0.55699754010927838</v>
      </c>
      <c r="C17" s="29">
        <v>0.37858846016756997</v>
      </c>
      <c r="D17" s="29">
        <v>0.43414507591849522</v>
      </c>
      <c r="E17" s="34">
        <v>0.48447097575350001</v>
      </c>
      <c r="F17" s="34">
        <v>0.47727482805520272</v>
      </c>
      <c r="G17" s="34">
        <v>0.43156657025390988</v>
      </c>
      <c r="H17" s="34">
        <v>0.41361522916435561</v>
      </c>
      <c r="I17" s="34">
        <v>0.35955010207944332</v>
      </c>
      <c r="J17" s="34">
        <v>0.37155106608087141</v>
      </c>
      <c r="K17" s="34">
        <v>0.36352845007267293</v>
      </c>
      <c r="L17" s="34">
        <v>0.38076294607859829</v>
      </c>
      <c r="M17" s="34">
        <v>0.43137814411358028</v>
      </c>
      <c r="N17" s="34">
        <v>0.50322258530419262</v>
      </c>
      <c r="O17" s="34">
        <v>0.59043205806280741</v>
      </c>
      <c r="P17" s="34">
        <v>0.65623391308654921</v>
      </c>
      <c r="Q17" s="34">
        <v>0.66216577209541683</v>
      </c>
      <c r="R17" s="34">
        <v>0.73830392731997518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0.51140786778922098</v>
      </c>
      <c r="X17" s="35">
        <v>0.58143462606352347</v>
      </c>
      <c r="Y17" s="35">
        <v>0.74416967712932636</v>
      </c>
      <c r="Z17" s="35">
        <v>0.78074986216790565</v>
      </c>
      <c r="AA17" s="35">
        <v>0.72712578013823459</v>
      </c>
      <c r="AB17" s="35" t="s">
        <v>0</v>
      </c>
      <c r="AC17" s="36" t="s">
        <v>0</v>
      </c>
      <c r="AD17" s="29" t="s">
        <v>0</v>
      </c>
      <c r="AE17" s="29">
        <v>0.49789207207317387</v>
      </c>
      <c r="AF17" s="29">
        <v>0.56940248806714877</v>
      </c>
      <c r="AG17" s="29">
        <v>0.5647577830717514</v>
      </c>
      <c r="AH17" s="29">
        <v>0.61848167009521082</v>
      </c>
      <c r="AI17" s="29">
        <v>0.65280287311323437</v>
      </c>
      <c r="AJ17" s="29">
        <v>0.73020055020645291</v>
      </c>
      <c r="AK17" s="3">
        <f t="shared" si="0"/>
        <v>0.55298925423052858</v>
      </c>
      <c r="AL17" s="13">
        <v>-7.9836</v>
      </c>
      <c r="AM17" t="s">
        <v>119</v>
      </c>
    </row>
    <row r="18" spans="1:45" x14ac:dyDescent="0.25">
      <c r="A18" s="29">
        <v>0.59305897612598812</v>
      </c>
      <c r="B18" s="30">
        <v>0.50948437407112357</v>
      </c>
      <c r="C18" s="29">
        <v>0.38148014214353437</v>
      </c>
      <c r="D18" s="29">
        <v>0.40268800423858081</v>
      </c>
      <c r="E18" s="34">
        <v>0.4116619402149595</v>
      </c>
      <c r="F18" s="34">
        <v>0.41879949126083738</v>
      </c>
      <c r="G18" s="34">
        <v>0.41814193826735307</v>
      </c>
      <c r="H18" s="34">
        <v>0.4114296591613773</v>
      </c>
      <c r="I18" s="34">
        <v>0.41520162013996931</v>
      </c>
      <c r="J18" s="34">
        <v>0.43629398015371668</v>
      </c>
      <c r="K18" s="34">
        <v>0.45547252417131362</v>
      </c>
      <c r="L18" s="34">
        <v>0.4738094271934975</v>
      </c>
      <c r="M18" s="34">
        <v>0.52231018445496835</v>
      </c>
      <c r="N18" s="34">
        <v>0.5948726080652349</v>
      </c>
      <c r="O18" s="34">
        <v>0.65585029008554419</v>
      </c>
      <c r="P18" s="34">
        <v>0.70427915010668585</v>
      </c>
      <c r="Q18" s="34">
        <v>0.73712466213402961</v>
      </c>
      <c r="R18" s="34">
        <v>0.67129379012389589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0.52619107039979263</v>
      </c>
      <c r="X18" s="35">
        <v>0.63141851107591807</v>
      </c>
      <c r="Y18" s="35">
        <v>0.72902318611400974</v>
      </c>
      <c r="Z18" s="35">
        <v>0.81383493019638997</v>
      </c>
      <c r="AA18" s="35">
        <v>0.76990227816939405</v>
      </c>
      <c r="AB18" s="35" t="s">
        <v>0</v>
      </c>
      <c r="AC18" s="36" t="s">
        <v>0</v>
      </c>
      <c r="AD18" s="29" t="s">
        <v>0</v>
      </c>
      <c r="AE18" s="29">
        <v>0.4828219803072154</v>
      </c>
      <c r="AF18" s="29">
        <v>0.52585802206436638</v>
      </c>
      <c r="AG18" s="29">
        <v>0.47971099607795847</v>
      </c>
      <c r="AH18" s="29">
        <v>0.50045771408938067</v>
      </c>
      <c r="AI18" s="29">
        <v>0.62602146812321513</v>
      </c>
      <c r="AJ18" s="29">
        <v>0.71768002419891974</v>
      </c>
      <c r="AK18" s="3">
        <f t="shared" si="0"/>
        <v>0.55228182561824712</v>
      </c>
      <c r="AL18" s="13">
        <v>-4.7801999999999998</v>
      </c>
      <c r="AM18" t="s">
        <v>120</v>
      </c>
    </row>
    <row r="19" spans="1:45" x14ac:dyDescent="0.25">
      <c r="A19" s="29" t="s">
        <v>0</v>
      </c>
      <c r="B19" s="30" t="s">
        <v>0</v>
      </c>
      <c r="C19" s="29">
        <v>0.36625256011737201</v>
      </c>
      <c r="D19" s="29">
        <v>0.35892562634984582</v>
      </c>
      <c r="E19" s="34">
        <v>0.38954936507286669</v>
      </c>
      <c r="F19" s="34">
        <v>0.37414465022390231</v>
      </c>
      <c r="G19" s="34">
        <v>0.38943909016848022</v>
      </c>
      <c r="H19" s="34">
        <v>0.39546303611862399</v>
      </c>
      <c r="I19" s="34">
        <v>0.4013199501133049</v>
      </c>
      <c r="J19" s="34">
        <v>0.41288394211743068</v>
      </c>
      <c r="K19" s="34">
        <v>0.42646890812474708</v>
      </c>
      <c r="L19" s="34">
        <v>0.43859684313193942</v>
      </c>
      <c r="M19" s="34">
        <v>0.4630239001626687</v>
      </c>
      <c r="N19" s="34">
        <v>0.48864209022000199</v>
      </c>
      <c r="O19" s="34">
        <v>0.52318411946545929</v>
      </c>
      <c r="P19" s="34">
        <v>0.59809142407186644</v>
      </c>
      <c r="Q19" s="34">
        <v>0.67583788710752379</v>
      </c>
      <c r="R19" s="34">
        <v>0.69430704512457142</v>
      </c>
      <c r="S19" s="35" t="s">
        <v>0</v>
      </c>
      <c r="T19" s="35" t="s">
        <v>0</v>
      </c>
      <c r="U19" s="35" t="s">
        <v>0</v>
      </c>
      <c r="V19" s="35">
        <v>0.42426898412699499</v>
      </c>
      <c r="W19" s="35">
        <v>0.44630772013281023</v>
      </c>
      <c r="X19" s="35">
        <v>0.4593162971522306</v>
      </c>
      <c r="Y19" s="35">
        <v>0.51539010039229383</v>
      </c>
      <c r="Z19" s="35">
        <v>0.60380361207478306</v>
      </c>
      <c r="AA19" s="35">
        <v>0.70765187412873365</v>
      </c>
      <c r="AB19" s="35" t="s">
        <v>0</v>
      </c>
      <c r="AC19" s="36" t="s">
        <v>0</v>
      </c>
      <c r="AD19" s="29" t="s">
        <v>0</v>
      </c>
      <c r="AE19" s="29">
        <v>0.51921294605416191</v>
      </c>
      <c r="AF19" s="29">
        <v>0.45632528805616629</v>
      </c>
      <c r="AG19" s="29">
        <v>0.46416365810970611</v>
      </c>
      <c r="AH19" s="29">
        <v>0.45830658107956262</v>
      </c>
      <c r="AI19" s="29">
        <v>0.4963469310871193</v>
      </c>
      <c r="AJ19" s="29">
        <v>0.56469187413081645</v>
      </c>
      <c r="AK19" s="3">
        <f t="shared" si="0"/>
        <v>0.48256843943628525</v>
      </c>
      <c r="AL19" s="13">
        <v>-1.5918000000000001</v>
      </c>
      <c r="AM19" t="s">
        <v>121</v>
      </c>
      <c r="AO19" s="2">
        <f>SUM(U34:W35)/6</f>
        <v>1.2227653224758837</v>
      </c>
    </row>
    <row r="20" spans="1:45" x14ac:dyDescent="0.25">
      <c r="A20" t="s">
        <v>0</v>
      </c>
      <c r="B20" s="37" t="s">
        <v>0</v>
      </c>
      <c r="C20" s="34">
        <v>0.36592276320807959</v>
      </c>
      <c r="D20" s="34">
        <v>0.34293065922028088</v>
      </c>
      <c r="E20" s="34">
        <v>0.34733616837238568</v>
      </c>
      <c r="F20" s="34">
        <v>0.35303901415418959</v>
      </c>
      <c r="G20" s="34">
        <v>0.38379445512922439</v>
      </c>
      <c r="H20" s="34">
        <v>0.40537783912475389</v>
      </c>
      <c r="I20" s="34">
        <v>0.42851990714568228</v>
      </c>
      <c r="J20" s="34">
        <v>0.44874003016912778</v>
      </c>
      <c r="K20" s="34">
        <v>0.45283509316130138</v>
      </c>
      <c r="L20" s="34">
        <v>0.45647085215598959</v>
      </c>
      <c r="M20" s="34">
        <v>0.46843229617237259</v>
      </c>
      <c r="N20" s="34">
        <v>0.48662028021757908</v>
      </c>
      <c r="O20" s="34">
        <v>0.51585427045793586</v>
      </c>
      <c r="P20" s="34">
        <v>0.58841590407066158</v>
      </c>
      <c r="Q20" s="34">
        <v>0.63621711209218534</v>
      </c>
      <c r="R20" s="34">
        <v>0.62633496409147893</v>
      </c>
      <c r="S20" s="35" t="s">
        <v>0</v>
      </c>
      <c r="T20" s="35" t="s">
        <v>0</v>
      </c>
      <c r="U20" s="35" t="s">
        <v>0</v>
      </c>
      <c r="V20" s="35">
        <v>0.53352762405470855</v>
      </c>
      <c r="W20" s="35">
        <v>0.45439220515473128</v>
      </c>
      <c r="X20" s="35">
        <v>0.46142697517053782</v>
      </c>
      <c r="Y20" s="35">
        <v>0.49735049030898693</v>
      </c>
      <c r="Z20" s="35">
        <v>0.57847917007111171</v>
      </c>
      <c r="AA20" s="35">
        <v>0.69723497613530194</v>
      </c>
      <c r="AB20" s="35" t="s">
        <v>0</v>
      </c>
      <c r="AC20" s="36" t="s">
        <v>0</v>
      </c>
      <c r="AD20" s="29" t="s">
        <v>0</v>
      </c>
      <c r="AE20" s="29">
        <v>0.73395326436565744</v>
      </c>
      <c r="AF20" s="29">
        <v>0.46534575607574691</v>
      </c>
      <c r="AG20" s="29">
        <v>0.40881561406272771</v>
      </c>
      <c r="AH20" s="29">
        <v>0.44740477054616101</v>
      </c>
      <c r="AI20" s="29">
        <v>0.4537001904125324</v>
      </c>
      <c r="AJ20" s="29">
        <v>0.49706390508816051</v>
      </c>
      <c r="AK20" s="19">
        <f t="shared" si="0"/>
        <v>0.48341201965677127</v>
      </c>
      <c r="AL20" s="13">
        <v>1.5918000000000001</v>
      </c>
      <c r="AP20" s="7"/>
      <c r="AQ20" s="7"/>
      <c r="AR20" s="7"/>
      <c r="AS20" s="8"/>
    </row>
    <row r="21" spans="1:45" x14ac:dyDescent="0.25">
      <c r="A21" t="s">
        <v>0</v>
      </c>
      <c r="B21" s="37">
        <v>0.37479032027860532</v>
      </c>
      <c r="C21" s="34">
        <v>0.35498602812775037</v>
      </c>
      <c r="D21" s="34">
        <v>0.33849257517985759</v>
      </c>
      <c r="E21" s="34">
        <v>0.34314820511436911</v>
      </c>
      <c r="F21" s="34">
        <v>0.3664360761136628</v>
      </c>
      <c r="G21" s="34">
        <v>0.41548864314904449</v>
      </c>
      <c r="H21" s="34">
        <v>0.46233436222584701</v>
      </c>
      <c r="I21" s="34">
        <v>0.5329684130573008</v>
      </c>
      <c r="J21" s="34">
        <v>0.59899124607480947</v>
      </c>
      <c r="K21" s="34">
        <v>0.63016464008339923</v>
      </c>
      <c r="L21" s="34">
        <v>0.65683624209188263</v>
      </c>
      <c r="M21" s="34">
        <v>0.64964474408957684</v>
      </c>
      <c r="N21" s="34">
        <v>0.62269778608150184</v>
      </c>
      <c r="O21" s="34">
        <v>0.58880931707212658</v>
      </c>
      <c r="P21" s="34">
        <v>0.59905679407922074</v>
      </c>
      <c r="Q21" s="34">
        <v>0.59611457708161397</v>
      </c>
      <c r="R21" s="34">
        <v>0.59334591708354889</v>
      </c>
      <c r="S21" s="35" t="s">
        <v>0</v>
      </c>
      <c r="T21" s="35" t="s">
        <v>0</v>
      </c>
      <c r="U21" s="35">
        <v>0.47086620418545672</v>
      </c>
      <c r="V21" s="35">
        <v>0.52654191335223066</v>
      </c>
      <c r="W21" s="35">
        <v>0.59666342607197953</v>
      </c>
      <c r="X21" s="35">
        <v>0.54255899106657834</v>
      </c>
      <c r="Y21" s="35">
        <v>0.51448521006152581</v>
      </c>
      <c r="Z21" s="35">
        <v>0.52791536245926807</v>
      </c>
      <c r="AA21" s="35">
        <v>0.60134060310435977</v>
      </c>
      <c r="AB21" s="35" t="s">
        <v>0</v>
      </c>
      <c r="AC21" s="36" t="s">
        <v>0</v>
      </c>
      <c r="AD21" s="29" t="s">
        <v>0</v>
      </c>
      <c r="AE21" s="29">
        <v>0.62828417418238991</v>
      </c>
      <c r="AF21" s="29">
        <v>0.51643790607049067</v>
      </c>
      <c r="AG21" s="29">
        <v>0.42405261035659209</v>
      </c>
      <c r="AH21" s="29">
        <v>0.46702300261552832</v>
      </c>
      <c r="AI21" s="29">
        <v>0.47325498460210552</v>
      </c>
      <c r="AJ21" s="29">
        <v>0.53577584712084469</v>
      </c>
      <c r="AK21" s="3">
        <f t="shared" si="0"/>
        <v>0.51831687074111565</v>
      </c>
      <c r="AL21" s="13">
        <v>4.7801999999999998</v>
      </c>
      <c r="AO21"/>
    </row>
    <row r="22" spans="1:45" x14ac:dyDescent="0.25">
      <c r="A22" t="s">
        <v>0</v>
      </c>
      <c r="B22" s="37">
        <v>0.39303129015935401</v>
      </c>
      <c r="C22" s="34">
        <v>0.35503375307887503</v>
      </c>
      <c r="D22" s="34">
        <v>0.33187947607113522</v>
      </c>
      <c r="E22" s="34">
        <v>0.32317434706139342</v>
      </c>
      <c r="F22" s="34">
        <v>0.36059402807640212</v>
      </c>
      <c r="G22" s="34">
        <v>0.40251549410308979</v>
      </c>
      <c r="H22" s="34">
        <v>0.44465130214392262</v>
      </c>
      <c r="I22" s="34">
        <v>0.49539310425806621</v>
      </c>
      <c r="J22" s="34">
        <v>0.54370589285318638</v>
      </c>
      <c r="K22" s="34">
        <v>0.60387674206747688</v>
      </c>
      <c r="L22" s="34">
        <v>0.63378292207665521</v>
      </c>
      <c r="M22" s="34">
        <v>0.6525660170850599</v>
      </c>
      <c r="N22" s="34">
        <v>0.62918429608139992</v>
      </c>
      <c r="O22" s="34">
        <v>0.57492678707778055</v>
      </c>
      <c r="P22" s="34">
        <v>0.56948798108512122</v>
      </c>
      <c r="Q22" s="34">
        <v>0.62010043713920504</v>
      </c>
      <c r="R22" s="34">
        <v>0.70165560416796868</v>
      </c>
      <c r="S22" s="35" t="s">
        <v>0</v>
      </c>
      <c r="T22" s="35" t="s">
        <v>0</v>
      </c>
      <c r="U22" s="35">
        <v>0.50598395027376097</v>
      </c>
      <c r="V22" s="35">
        <v>0.56511425705884755</v>
      </c>
      <c r="W22" s="35">
        <v>0.54104560415281899</v>
      </c>
      <c r="X22" s="35">
        <v>0.54721346305737817</v>
      </c>
      <c r="Y22" s="35">
        <v>0.53517591707702428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0.66159147515825589</v>
      </c>
      <c r="AG22" s="29">
        <v>0.45327931410281208</v>
      </c>
      <c r="AH22" s="29">
        <v>0.64772672704370393</v>
      </c>
      <c r="AI22" s="29">
        <v>0.65106319399312162</v>
      </c>
      <c r="AJ22" s="29">
        <v>0.47385781406904282</v>
      </c>
      <c r="AK22" s="3">
        <f t="shared" si="0"/>
        <v>0.52657819224343916</v>
      </c>
      <c r="AL22" s="13">
        <v>7.9836</v>
      </c>
      <c r="AO22"/>
    </row>
    <row r="23" spans="1:45" x14ac:dyDescent="0.25">
      <c r="A23" t="s">
        <v>0</v>
      </c>
      <c r="B23" s="37">
        <v>0.39407068414406932</v>
      </c>
      <c r="C23" s="34">
        <v>0.32959577906390691</v>
      </c>
      <c r="D23" s="34">
        <v>0.3440621080676951</v>
      </c>
      <c r="E23" s="34">
        <v>0.32040605505319092</v>
      </c>
      <c r="F23" s="34">
        <v>0.34497069606243058</v>
      </c>
      <c r="G23" s="34">
        <v>0.38062279807884902</v>
      </c>
      <c r="H23" s="34">
        <v>0.39098775508427752</v>
      </c>
      <c r="I23" s="34">
        <v>0.41437021109901789</v>
      </c>
      <c r="J23" s="34">
        <v>0.43957830612371301</v>
      </c>
      <c r="K23" s="34">
        <v>0.47708053418641372</v>
      </c>
      <c r="L23" s="34">
        <v>0.48467897719962028</v>
      </c>
      <c r="M23" s="34">
        <v>0.51012093432362327</v>
      </c>
      <c r="N23" s="34">
        <v>0.54201756145112001</v>
      </c>
      <c r="O23" s="34">
        <v>0.5054952224380862</v>
      </c>
      <c r="P23" s="34">
        <v>0.49229157135245039</v>
      </c>
      <c r="Q23" s="34">
        <v>0.60826311309369985</v>
      </c>
      <c r="R23" s="34">
        <v>0.71582986847582053</v>
      </c>
      <c r="S23" s="35" t="s">
        <v>0</v>
      </c>
      <c r="T23" s="35">
        <v>0.63544869008245386</v>
      </c>
      <c r="U23" s="35">
        <v>0.5221645754238835</v>
      </c>
      <c r="V23" s="35">
        <v>0.49231657223401831</v>
      </c>
      <c r="W23" s="35">
        <v>0.50763508033345928</v>
      </c>
      <c r="X23" s="35">
        <v>0.48481429220503758</v>
      </c>
      <c r="Y23" s="35">
        <v>0.43073664011012092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0.72317941208471281</v>
      </c>
      <c r="AG23" s="29">
        <v>0.5998848914645134</v>
      </c>
      <c r="AH23" s="29">
        <v>0.58708271717920313</v>
      </c>
      <c r="AI23" s="29">
        <v>0.62009315726549374</v>
      </c>
      <c r="AJ23" s="29">
        <v>0.55929320718712361</v>
      </c>
      <c r="AK23" s="3">
        <f t="shared" si="0"/>
        <v>0.49489612181671444</v>
      </c>
      <c r="AL23" s="13">
        <v>11.212300000000001</v>
      </c>
      <c r="AO23" s="20"/>
    </row>
    <row r="24" spans="1:45" x14ac:dyDescent="0.25">
      <c r="A24" t="s">
        <v>0</v>
      </c>
      <c r="B24" s="37">
        <v>0.44843081028274739</v>
      </c>
      <c r="C24" s="34">
        <v>0.35291556407635338</v>
      </c>
      <c r="D24" s="34">
        <v>0.34467217406570849</v>
      </c>
      <c r="E24" s="34">
        <v>0.3234781863514346</v>
      </c>
      <c r="F24" s="34">
        <v>0.34471643706062588</v>
      </c>
      <c r="G24" s="34">
        <v>0.38060890009006609</v>
      </c>
      <c r="H24" s="34">
        <v>0.40832263414443859</v>
      </c>
      <c r="I24" s="34">
        <v>0.4317219324459643</v>
      </c>
      <c r="J24" s="34">
        <v>0.45405708298938569</v>
      </c>
      <c r="K24" s="34">
        <v>0.47240343174432359</v>
      </c>
      <c r="L24" s="34">
        <v>0.48223568690827662</v>
      </c>
      <c r="M24" s="34">
        <v>0.5032345315271356</v>
      </c>
      <c r="N24" s="34">
        <v>0.50164739547586279</v>
      </c>
      <c r="O24" s="34">
        <v>0.48591754325832992</v>
      </c>
      <c r="P24" s="34">
        <v>0.53563726606828965</v>
      </c>
      <c r="Q24" s="34">
        <v>0.74684967127697122</v>
      </c>
      <c r="R24" s="34" t="s">
        <v>0</v>
      </c>
      <c r="S24" s="35">
        <v>0.59783971006922876</v>
      </c>
      <c r="T24" s="35">
        <v>0.50656737718232014</v>
      </c>
      <c r="U24" s="35">
        <v>0.44764614013140891</v>
      </c>
      <c r="V24" s="35">
        <v>0.46513432819085598</v>
      </c>
      <c r="W24" s="35">
        <v>0.47291917019999058</v>
      </c>
      <c r="X24" s="35">
        <v>0.46955099614658569</v>
      </c>
      <c r="Y24" s="35">
        <v>0.45594572212366358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0.71862920410126663</v>
      </c>
      <c r="AG24" s="29">
        <v>0.61421296333422093</v>
      </c>
      <c r="AH24" s="29">
        <v>0.69674618242148689</v>
      </c>
      <c r="AI24" s="29">
        <v>0.67032686390807372</v>
      </c>
      <c r="AJ24" s="29">
        <v>0.65920323981020512</v>
      </c>
      <c r="AK24" s="3">
        <f t="shared" si="0"/>
        <v>0.4996989694780436</v>
      </c>
      <c r="AL24" s="13">
        <v>14.477499999999999</v>
      </c>
    </row>
    <row r="25" spans="1:45" x14ac:dyDescent="0.25">
      <c r="A25" t="s">
        <v>0</v>
      </c>
      <c r="B25" s="37">
        <v>0.52828392718479722</v>
      </c>
      <c r="C25" s="34">
        <v>0.44833185357936089</v>
      </c>
      <c r="D25" s="34">
        <v>0.38823978365488793</v>
      </c>
      <c r="E25" s="34">
        <v>0.35931638710771391</v>
      </c>
      <c r="F25" s="34">
        <v>0.36763599011960352</v>
      </c>
      <c r="G25" s="34">
        <v>0.39031648518630019</v>
      </c>
      <c r="H25" s="34">
        <v>0.41149674333330177</v>
      </c>
      <c r="I25" s="34">
        <v>0.43290412066910922</v>
      </c>
      <c r="J25" s="34">
        <v>0.43611736667371143</v>
      </c>
      <c r="K25" s="34">
        <v>0.44546524768162582</v>
      </c>
      <c r="L25" s="34">
        <v>0.46414854099247982</v>
      </c>
      <c r="M25" s="34">
        <v>0.48410158219969329</v>
      </c>
      <c r="N25" s="34">
        <v>0.4884907084465705</v>
      </c>
      <c r="O25" s="34">
        <v>0.4843360407455452</v>
      </c>
      <c r="P25" s="38">
        <v>0.53459014807874694</v>
      </c>
      <c r="Q25" s="38" t="s">
        <v>0</v>
      </c>
      <c r="R25" s="38">
        <v>0.69206314318695616</v>
      </c>
      <c r="S25" s="35">
        <v>0.50539477446237668</v>
      </c>
      <c r="T25" s="35">
        <v>0.47488738234870848</v>
      </c>
      <c r="U25" s="35">
        <v>0.44612467025088232</v>
      </c>
      <c r="V25" s="35">
        <v>0.45547357565055269</v>
      </c>
      <c r="W25" s="35">
        <v>0.46809824148967139</v>
      </c>
      <c r="X25" s="35">
        <v>0.46305926731724889</v>
      </c>
      <c r="Y25" s="35">
        <v>0.49949682621395242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0.73032013716176025</v>
      </c>
      <c r="AG25" s="29">
        <v>0.63472738720407018</v>
      </c>
      <c r="AH25" s="29" t="s">
        <v>0</v>
      </c>
      <c r="AI25" s="29">
        <v>0.71869358910867254</v>
      </c>
      <c r="AJ25" s="29">
        <v>0.67559855356273757</v>
      </c>
      <c r="AK25" s="3">
        <f t="shared" si="0"/>
        <v>0.49732268420781622</v>
      </c>
      <c r="AL25" s="13">
        <v>17.791599999999999</v>
      </c>
    </row>
    <row r="26" spans="1:45" x14ac:dyDescent="0.25">
      <c r="A26" t="s">
        <v>0</v>
      </c>
      <c r="B26" s="37">
        <v>0.57202618766518609</v>
      </c>
      <c r="C26" s="34">
        <v>0.50148202425158261</v>
      </c>
      <c r="D26" s="34">
        <v>0.41097242750231072</v>
      </c>
      <c r="E26" s="34">
        <v>0.37186656724865358</v>
      </c>
      <c r="F26" s="34">
        <v>0.37071024519116752</v>
      </c>
      <c r="G26" s="34">
        <v>0.39131597036208171</v>
      </c>
      <c r="H26" s="34">
        <v>0.41213082074528229</v>
      </c>
      <c r="I26" s="34">
        <v>0.42939050539547802</v>
      </c>
      <c r="J26" s="34">
        <v>0.42851872689359582</v>
      </c>
      <c r="K26" s="34">
        <v>0.43521557576668313</v>
      </c>
      <c r="L26" s="34">
        <v>0.45520193463892461</v>
      </c>
      <c r="M26" s="34">
        <v>0.46580257897743432</v>
      </c>
      <c r="N26" s="34">
        <v>0.45346556394380982</v>
      </c>
      <c r="O26" s="34">
        <v>0.46047829595000078</v>
      </c>
      <c r="P26" s="38" t="s">
        <v>0</v>
      </c>
      <c r="Q26" s="38">
        <v>0.64239624253071559</v>
      </c>
      <c r="R26" s="38">
        <v>0.63870407215940972</v>
      </c>
      <c r="S26" s="35">
        <v>0.5811646905158816</v>
      </c>
      <c r="T26" s="35">
        <v>0.49177573807800939</v>
      </c>
      <c r="U26" s="35">
        <v>0.45143742984828011</v>
      </c>
      <c r="V26" s="35">
        <v>0.45717859229277058</v>
      </c>
      <c r="W26" s="35">
        <v>0.47669081300802663</v>
      </c>
      <c r="X26" s="35">
        <v>0.48560163024860181</v>
      </c>
      <c r="Y26" s="35">
        <v>0.57252828210937523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0.80707076718717108</v>
      </c>
      <c r="AG26" s="29">
        <v>0.69113049509610258</v>
      </c>
      <c r="AH26" s="29" t="s">
        <v>0</v>
      </c>
      <c r="AI26" s="29" t="s">
        <v>0</v>
      </c>
      <c r="AJ26" s="29" t="s">
        <v>0</v>
      </c>
      <c r="AK26" s="3">
        <f t="shared" si="0"/>
        <v>0.49817024710426144</v>
      </c>
      <c r="AL26" s="13">
        <v>21.168500000000002</v>
      </c>
    </row>
    <row r="27" spans="1:45" x14ac:dyDescent="0.25">
      <c r="A27" t="s">
        <v>0</v>
      </c>
      <c r="B27" s="37" t="s">
        <v>0</v>
      </c>
      <c r="C27" s="34">
        <v>0.54675936558003235</v>
      </c>
      <c r="D27" s="34">
        <v>0.41883939008296639</v>
      </c>
      <c r="E27" s="34">
        <v>0.36812559044558979</v>
      </c>
      <c r="F27" s="34">
        <v>0.36944218726337952</v>
      </c>
      <c r="G27" s="34">
        <v>0.40538307272124768</v>
      </c>
      <c r="H27" s="34">
        <v>0.42590348649940257</v>
      </c>
      <c r="I27" s="34">
        <v>0.44074131807247241</v>
      </c>
      <c r="J27" s="34">
        <v>0.44823695940477221</v>
      </c>
      <c r="K27" s="34">
        <v>0.45380067467543089</v>
      </c>
      <c r="L27" s="34">
        <v>0.46575279916197848</v>
      </c>
      <c r="M27" s="34">
        <v>0.46077604755522189</v>
      </c>
      <c r="N27" s="34">
        <v>0.44573377675992598</v>
      </c>
      <c r="O27" s="34">
        <v>0.47445655872188891</v>
      </c>
      <c r="P27" s="38" t="s">
        <v>0</v>
      </c>
      <c r="Q27" s="38">
        <v>0.65064068379042683</v>
      </c>
      <c r="R27" s="38">
        <v>0.61407265201272265</v>
      </c>
      <c r="S27" s="35">
        <v>0.58657849819100705</v>
      </c>
      <c r="T27" s="35">
        <v>0.49575657259714428</v>
      </c>
      <c r="U27" s="35">
        <v>0.45576036584794521</v>
      </c>
      <c r="V27" s="35">
        <v>0.48079493107624038</v>
      </c>
      <c r="W27" s="35">
        <v>0.51290884709022366</v>
      </c>
      <c r="X27" s="35">
        <v>0.53213196110055905</v>
      </c>
      <c r="Y27" s="35">
        <v>0.63344982144597028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0.65662807709374404</v>
      </c>
      <c r="AG27" s="29">
        <v>0.80995526036954713</v>
      </c>
      <c r="AH27" s="29" t="s">
        <v>0</v>
      </c>
      <c r="AI27" s="29" t="s">
        <v>0</v>
      </c>
      <c r="AJ27" s="29" t="s">
        <v>0</v>
      </c>
      <c r="AK27" s="3">
        <f t="shared" si="0"/>
        <v>0.50635953739832662</v>
      </c>
      <c r="AL27" s="13">
        <v>24.624300000000002</v>
      </c>
    </row>
    <row r="28" spans="1:45" x14ac:dyDescent="0.25">
      <c r="A28" t="s">
        <v>0</v>
      </c>
      <c r="B28" s="37" t="s">
        <v>0</v>
      </c>
      <c r="C28" s="34">
        <v>0.73879454258313249</v>
      </c>
      <c r="D28" s="34">
        <v>0.45953789611676837</v>
      </c>
      <c r="E28" s="34">
        <v>0.34848533424367351</v>
      </c>
      <c r="F28" s="34">
        <v>0.30952788250654251</v>
      </c>
      <c r="G28" s="34">
        <v>0.31685795947574907</v>
      </c>
      <c r="H28" s="34">
        <v>0.38053204106961641</v>
      </c>
      <c r="I28" s="34">
        <v>0.42542517910579358</v>
      </c>
      <c r="J28" s="34">
        <v>0.44219508420335207</v>
      </c>
      <c r="K28" s="34">
        <v>0.4531984597139696</v>
      </c>
      <c r="L28" s="34">
        <v>0.47447982488868018</v>
      </c>
      <c r="M28" s="34">
        <v>0.47928144990255789</v>
      </c>
      <c r="N28" s="34">
        <v>0.5011365471724426</v>
      </c>
      <c r="O28" s="34">
        <v>0.55765653011234928</v>
      </c>
      <c r="P28" s="38" t="s">
        <v>0</v>
      </c>
      <c r="Q28" s="38">
        <v>0.69174938088839522</v>
      </c>
      <c r="R28" s="38">
        <v>0.58794011747279784</v>
      </c>
      <c r="S28" s="35">
        <v>0.56606444213512985</v>
      </c>
      <c r="T28" s="35">
        <v>0.44093336558277663</v>
      </c>
      <c r="U28" s="35">
        <v>0.43213861524653419</v>
      </c>
      <c r="V28" s="35">
        <v>0.46476960307682008</v>
      </c>
      <c r="W28" s="35">
        <v>0.52851530511864186</v>
      </c>
      <c r="X28" s="35">
        <v>0.56556601214891578</v>
      </c>
      <c r="Y28" s="35">
        <v>0.5790510281289587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0.48835620913152727</v>
      </c>
      <c r="AL28" s="13">
        <v>28.178599999999999</v>
      </c>
    </row>
    <row r="29" spans="1:45" x14ac:dyDescent="0.25">
      <c r="A29" s="32" t="s">
        <v>0</v>
      </c>
      <c r="B29" s="39" t="s">
        <v>0</v>
      </c>
      <c r="C29" s="32">
        <v>0.64707210307428664</v>
      </c>
      <c r="D29" s="32">
        <v>0.62875292514972081</v>
      </c>
      <c r="E29" s="32">
        <v>0.63943564328418057</v>
      </c>
      <c r="F29" s="32">
        <v>0.65246996303685079</v>
      </c>
      <c r="G29" s="32">
        <v>0.66740959682602186</v>
      </c>
      <c r="H29" s="32">
        <v>0.66217354642911952</v>
      </c>
      <c r="I29" s="32">
        <v>0.62629698711607273</v>
      </c>
      <c r="J29" s="32">
        <v>0.56445908436461822</v>
      </c>
      <c r="K29" s="32">
        <v>0.5065948683473247</v>
      </c>
      <c r="L29" s="32">
        <v>0.46741603011708233</v>
      </c>
      <c r="M29" s="32">
        <v>0.4995361904786999</v>
      </c>
      <c r="N29" s="32">
        <v>0.61482177412788319</v>
      </c>
      <c r="O29" s="32">
        <v>0.63697616026072656</v>
      </c>
      <c r="P29" s="32" t="s">
        <v>0</v>
      </c>
      <c r="Q29" s="32" t="s">
        <v>0</v>
      </c>
      <c r="R29" s="32" t="s">
        <v>0</v>
      </c>
      <c r="S29" s="33">
        <v>0.75174702911439684</v>
      </c>
      <c r="T29" s="33">
        <v>0.67144476127803798</v>
      </c>
      <c r="U29" s="33">
        <v>0.64747768384693394</v>
      </c>
      <c r="V29" s="33">
        <v>0.55858621821367194</v>
      </c>
      <c r="W29" s="33">
        <v>0.4580999361368211</v>
      </c>
      <c r="X29" s="33">
        <v>0.6060272032819457</v>
      </c>
      <c r="Y29" s="33">
        <v>0.60210009020269706</v>
      </c>
      <c r="Z29" s="33" t="s">
        <v>0</v>
      </c>
      <c r="AA29" s="40" t="s">
        <v>0</v>
      </c>
      <c r="AB29" s="40">
        <v>0.38715819513048622</v>
      </c>
      <c r="AC29" s="40">
        <v>0.45259494356435698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0.58857504242645131</v>
      </c>
      <c r="AL29" s="1">
        <v>31.855</v>
      </c>
    </row>
    <row r="30" spans="1:45" x14ac:dyDescent="0.25">
      <c r="A30" s="31" t="s">
        <v>0</v>
      </c>
      <c r="B30" s="41" t="s">
        <v>0</v>
      </c>
      <c r="C30" s="31" t="s">
        <v>0</v>
      </c>
      <c r="D30" s="31">
        <v>0.85748078010310969</v>
      </c>
      <c r="E30" s="31">
        <v>0.82805914010759907</v>
      </c>
      <c r="F30" s="31">
        <v>0.83510518210303442</v>
      </c>
      <c r="G30" s="31">
        <v>0.84008883009904389</v>
      </c>
      <c r="H30" s="31">
        <v>0.85426144709346796</v>
      </c>
      <c r="I30" s="31">
        <v>0.85424271708385568</v>
      </c>
      <c r="J30" s="31">
        <v>0.84445859074998009</v>
      </c>
      <c r="K30" s="31">
        <v>0.81379420717139772</v>
      </c>
      <c r="L30" s="31">
        <v>0.76117397660426744</v>
      </c>
      <c r="M30" s="31">
        <v>0.68013842020575688</v>
      </c>
      <c r="N30" s="31">
        <v>0.68701281826257343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1.032813910493928</v>
      </c>
      <c r="T30" s="33">
        <v>0.99069463048857542</v>
      </c>
      <c r="U30" s="33">
        <v>0.9353200792992401</v>
      </c>
      <c r="V30" s="33">
        <v>0.88750209017687742</v>
      </c>
      <c r="W30" s="33">
        <v>0.81009338888071336</v>
      </c>
      <c r="X30" s="33">
        <v>0.69961802084698033</v>
      </c>
      <c r="Y30" s="33">
        <v>0.72293385018247081</v>
      </c>
      <c r="Z30" s="33">
        <v>0.64085053322277563</v>
      </c>
      <c r="AA30" s="40">
        <v>0.59342225509914348</v>
      </c>
      <c r="AB30" s="40">
        <v>0.50100762680365818</v>
      </c>
      <c r="AC30" s="40">
        <v>0.47841546693016501</v>
      </c>
      <c r="AD30" s="40">
        <v>0.45667519769764781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0.76544187650896789</v>
      </c>
      <c r="AL30" s="1">
        <v>35.685299999999998</v>
      </c>
    </row>
    <row r="31" spans="1:45" x14ac:dyDescent="0.25">
      <c r="A31" s="31" t="s">
        <v>0</v>
      </c>
      <c r="B31" s="41" t="s">
        <v>0</v>
      </c>
      <c r="C31" s="31" t="s">
        <v>0</v>
      </c>
      <c r="D31" s="31">
        <v>1.068153343136621</v>
      </c>
      <c r="E31" s="31">
        <v>1.0012112141241449</v>
      </c>
      <c r="F31" s="31">
        <v>0.98481876211383346</v>
      </c>
      <c r="G31" s="31">
        <v>0.99134700311134849</v>
      </c>
      <c r="H31" s="31">
        <v>0.99268267810848654</v>
      </c>
      <c r="I31" s="31">
        <v>0.98887136010247112</v>
      </c>
      <c r="J31" s="31">
        <v>0.97352476609315519</v>
      </c>
      <c r="K31" s="31">
        <v>0.95195236708341002</v>
      </c>
      <c r="L31" s="31">
        <v>0.91266364250406773</v>
      </c>
      <c r="M31" s="31">
        <v>0.83324734134448097</v>
      </c>
      <c r="N31" s="31">
        <v>0.74464514744207599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1.148061464328392</v>
      </c>
      <c r="T31" s="33">
        <v>1.112609410351546</v>
      </c>
      <c r="U31" s="33">
        <v>1.1076062163691101</v>
      </c>
      <c r="V31" s="33">
        <v>1.067494580324148</v>
      </c>
      <c r="W31" s="33">
        <v>1.0404745562518389</v>
      </c>
      <c r="X31" s="33">
        <v>0.97805714815930989</v>
      </c>
      <c r="Y31" s="33">
        <v>0.81888314784339844</v>
      </c>
      <c r="Z31" s="33" t="s">
        <v>0</v>
      </c>
      <c r="AA31" s="40">
        <v>0.62192771022462812</v>
      </c>
      <c r="AB31" s="40">
        <v>0.54098021716579214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0.94396060380911295</v>
      </c>
      <c r="AL31" s="1">
        <v>39.709000000000003</v>
      </c>
    </row>
    <row r="32" spans="1:45" x14ac:dyDescent="0.25">
      <c r="A32" s="31" t="s">
        <v>0</v>
      </c>
      <c r="B32" s="41" t="s">
        <v>0</v>
      </c>
      <c r="C32" s="31" t="s">
        <v>0</v>
      </c>
      <c r="D32" s="31">
        <v>1.1405636601333731</v>
      </c>
      <c r="E32" s="31">
        <v>1.051246639109976</v>
      </c>
      <c r="F32" s="31">
        <v>1.064581504110901</v>
      </c>
      <c r="G32" s="31">
        <v>1.0663988851094861</v>
      </c>
      <c r="H32" s="31">
        <v>1.072131170107758</v>
      </c>
      <c r="I32" s="31">
        <v>1.070815315104255</v>
      </c>
      <c r="J32" s="31">
        <v>1.072356234099729</v>
      </c>
      <c r="K32" s="31">
        <v>1.0552712040931329</v>
      </c>
      <c r="L32" s="31">
        <v>1.0142216080827611</v>
      </c>
      <c r="M32" s="31">
        <v>0.93448716587881653</v>
      </c>
      <c r="N32" s="31">
        <v>0.83597298370249973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1.2421880843172901</v>
      </c>
      <c r="U32" s="33">
        <v>1.194033074291005</v>
      </c>
      <c r="V32" s="33">
        <v>1.211659720326655</v>
      </c>
      <c r="W32" s="33">
        <v>1.190410560275496</v>
      </c>
      <c r="X32" s="33">
        <v>1.177548240221524</v>
      </c>
      <c r="Y32" s="33">
        <v>1.0621410861661511</v>
      </c>
      <c r="Z32" s="33">
        <v>0.95796435212493691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1.078555082625319</v>
      </c>
      <c r="AL32" s="1">
        <v>43.982999999999997</v>
      </c>
    </row>
    <row r="33" spans="1:50" x14ac:dyDescent="0.25">
      <c r="A33" s="31" t="s">
        <v>0</v>
      </c>
      <c r="B33" s="41" t="s">
        <v>0</v>
      </c>
      <c r="C33" s="31" t="s">
        <v>0</v>
      </c>
      <c r="D33" s="31" t="s">
        <v>0</v>
      </c>
      <c r="E33" s="31">
        <v>1.114901935098344</v>
      </c>
      <c r="F33" s="31">
        <v>1.129644967101453</v>
      </c>
      <c r="G33" s="31">
        <v>1.1430678561014791</v>
      </c>
      <c r="H33" s="31">
        <v>1.1245867040967179</v>
      </c>
      <c r="I33" s="31">
        <v>1.1282228520983599</v>
      </c>
      <c r="J33" s="31">
        <v>1.138829270098991</v>
      </c>
      <c r="K33" s="31">
        <v>1.1337413660943001</v>
      </c>
      <c r="L33" s="31">
        <v>1.082644874083813</v>
      </c>
      <c r="M33" s="31">
        <v>1.0040100551505</v>
      </c>
      <c r="N33" s="31">
        <v>0.93198689350549502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1.2705995732891431</v>
      </c>
      <c r="V33" s="33">
        <v>1.2713018082689329</v>
      </c>
      <c r="W33" s="33">
        <v>1.234400648258543</v>
      </c>
      <c r="X33" s="33">
        <v>1.227783704228381</v>
      </c>
      <c r="Y33" s="33">
        <v>1.1907858361766941</v>
      </c>
      <c r="Z33" s="33">
        <v>1.043845878128717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1.1356471388612415</v>
      </c>
      <c r="AL33" s="1">
        <v>48.590400000000002</v>
      </c>
    </row>
    <row r="34" spans="1:50" x14ac:dyDescent="0.25">
      <c r="A34" s="27" t="s">
        <v>0</v>
      </c>
      <c r="B34" s="28" t="s">
        <v>0</v>
      </c>
      <c r="C34" s="27" t="s">
        <v>0</v>
      </c>
      <c r="D34" s="27" t="s">
        <v>0</v>
      </c>
      <c r="E34" s="27">
        <v>1.124629370323194</v>
      </c>
      <c r="F34" s="27">
        <v>1.1587870166751379</v>
      </c>
      <c r="G34" s="27">
        <v>1.1215185513854931</v>
      </c>
      <c r="H34" s="27">
        <v>1.073754197564847</v>
      </c>
      <c r="I34" s="27">
        <v>1.1205945843292691</v>
      </c>
      <c r="J34" s="27">
        <v>1.2201118270903579</v>
      </c>
      <c r="K34" s="27">
        <v>1.145683963084158</v>
      </c>
      <c r="L34" s="27">
        <v>1.0889201545557761</v>
      </c>
      <c r="M34" s="27">
        <v>0.98625858743026973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1.202097982190381</v>
      </c>
      <c r="V34" s="27">
        <v>1.2313487251827011</v>
      </c>
      <c r="W34" s="27">
        <v>1.25234552617205</v>
      </c>
      <c r="X34" s="27">
        <v>1.3799686471613071</v>
      </c>
      <c r="Y34" s="27">
        <v>1.183384047144538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1.1635287985921057</v>
      </c>
      <c r="AL34" s="1">
        <v>53.663899999999998</v>
      </c>
    </row>
    <row r="35" spans="1:50" x14ac:dyDescent="0.25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1.17891011181151</v>
      </c>
      <c r="H35" s="27">
        <v>1.22688089200307</v>
      </c>
      <c r="I35" s="27">
        <v>1.1462821041111919</v>
      </c>
      <c r="J35" s="27">
        <v>1.114603385578423</v>
      </c>
      <c r="K35" s="27">
        <v>1.2173799863135879</v>
      </c>
      <c r="L35" s="27">
        <v>1.140137049601561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1.146657177646091</v>
      </c>
      <c r="V35" s="27">
        <v>1.142654096612234</v>
      </c>
      <c r="W35" s="27">
        <v>1.361488427051845</v>
      </c>
      <c r="X35" s="27">
        <v>1.194698414629352</v>
      </c>
      <c r="Y35" s="27">
        <v>1.147533623105143</v>
      </c>
      <c r="Z35" s="27">
        <v>1.2051920917762391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1.1852014466866876</v>
      </c>
      <c r="AL35" s="9">
        <v>59.441600000000001</v>
      </c>
    </row>
    <row r="36" spans="1:50" x14ac:dyDescent="0.25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1.259313510620407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1.3850329007283599</v>
      </c>
      <c r="U36" s="25">
        <v>1.249663280861572</v>
      </c>
      <c r="V36" s="25" t="s">
        <v>0</v>
      </c>
      <c r="W36" s="25" t="s">
        <v>0</v>
      </c>
      <c r="X36" s="25">
        <v>1.220801244458688</v>
      </c>
      <c r="Y36" s="25">
        <v>1.2835606405870199</v>
      </c>
      <c r="Z36" s="25">
        <v>1.313581960640184</v>
      </c>
      <c r="AA36" s="25">
        <v>1.2140375607042071</v>
      </c>
      <c r="AB36" s="25">
        <v>1.366378290694678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1.2865461736618895</v>
      </c>
      <c r="AL36" s="4">
        <v>66.4435</v>
      </c>
    </row>
    <row r="37" spans="1:50" x14ac:dyDescent="0.25">
      <c r="A37" s="25">
        <v>1.3768028642766821</v>
      </c>
      <c r="B37" s="26">
        <v>1.3483494162722129</v>
      </c>
      <c r="C37" s="25">
        <v>1.3309826252695689</v>
      </c>
      <c r="D37" s="25">
        <v>1.303822821265298</v>
      </c>
      <c r="E37" s="25">
        <v>1.2929112058593639</v>
      </c>
      <c r="F37" s="25">
        <v>1.2827336816555741</v>
      </c>
      <c r="G37" s="25">
        <v>1.2701780021555951</v>
      </c>
      <c r="H37" s="25">
        <v>1.232309775759574</v>
      </c>
      <c r="I37" s="25">
        <v>1.1647192572189109</v>
      </c>
      <c r="J37" s="25">
        <v>1.4040386618042451</v>
      </c>
      <c r="K37" s="25">
        <v>1.2637793328931961</v>
      </c>
      <c r="L37" s="25">
        <v>1.264119999664667</v>
      </c>
      <c r="M37" s="25">
        <v>1.1742793570064951</v>
      </c>
      <c r="N37" s="25">
        <v>1.1773490409002221</v>
      </c>
      <c r="O37" s="25">
        <v>1.2045251069044289</v>
      </c>
      <c r="P37" s="25">
        <v>1.202467252257897</v>
      </c>
      <c r="Q37" s="25">
        <v>1.2201013412639801</v>
      </c>
      <c r="R37" s="25">
        <v>1.2306206922691021</v>
      </c>
      <c r="S37" s="25">
        <v>1.24407904427953</v>
      </c>
      <c r="T37" s="25">
        <v>1.3776279712843349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1.479798270301206</v>
      </c>
      <c r="Z37" s="25">
        <v>1.5214504743417601</v>
      </c>
      <c r="AA37" s="25">
        <v>1.5158647953394151</v>
      </c>
      <c r="AB37" s="25">
        <v>1.330165760351284</v>
      </c>
      <c r="AC37" s="25">
        <v>1.3117324743346901</v>
      </c>
      <c r="AD37" s="25">
        <v>1.4996802543115231</v>
      </c>
      <c r="AE37" s="25">
        <v>1.510044644318963</v>
      </c>
      <c r="AF37" s="25">
        <v>1.4758461603130939</v>
      </c>
      <c r="AG37" s="25">
        <v>1.335257136305245</v>
      </c>
      <c r="AH37" s="25">
        <v>1.4961314863106221</v>
      </c>
      <c r="AI37" s="25">
        <v>1.463714820307628</v>
      </c>
      <c r="AJ37" s="25">
        <v>1.5521367502884691</v>
      </c>
      <c r="AK37" s="3">
        <f t="shared" si="0"/>
        <v>1.3393006399088994</v>
      </c>
      <c r="AL37" s="4">
        <v>76.463800000000006</v>
      </c>
    </row>
    <row r="38" spans="1:50" x14ac:dyDescent="0.25">
      <c r="AK38" s="17">
        <f>SUM(A2:AJ35)/867</f>
        <v>0.76757696380514517</v>
      </c>
      <c r="AP38" s="2" t="s">
        <v>123</v>
      </c>
    </row>
    <row r="39" spans="1:50" x14ac:dyDescent="0.25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0</v>
      </c>
      <c r="B40" s="26">
        <v>1.3201421303726359</v>
      </c>
      <c r="C40" s="25">
        <v>1.497895780371755</v>
      </c>
      <c r="D40" s="25">
        <v>1.357715140370654</v>
      </c>
      <c r="E40" s="25">
        <v>1.29110615637298</v>
      </c>
      <c r="F40" s="25">
        <v>1.373016800732519</v>
      </c>
      <c r="G40" s="25">
        <v>1.1935768107946041</v>
      </c>
      <c r="H40" s="25">
        <v>1.278667670776636</v>
      </c>
      <c r="I40" s="25">
        <v>1.2233129507733209</v>
      </c>
      <c r="J40" s="25">
        <v>1.3553737803428261</v>
      </c>
      <c r="K40" s="25">
        <v>1.303445666444379</v>
      </c>
      <c r="L40" s="25">
        <v>1.321316010320317</v>
      </c>
      <c r="M40" s="25">
        <v>1.3695303903159199</v>
      </c>
      <c r="N40" s="25">
        <v>1.372296940317111</v>
      </c>
      <c r="O40" s="25">
        <v>1.2278592006330959</v>
      </c>
      <c r="P40" s="25">
        <v>1.505691630320791</v>
      </c>
      <c r="Q40" s="25">
        <v>1.588098500322529</v>
      </c>
      <c r="R40" s="25">
        <v>1.1715013207353151</v>
      </c>
      <c r="S40" s="25">
        <v>1.1836481407389801</v>
      </c>
      <c r="T40" s="25">
        <v>1.1928352206067641</v>
      </c>
      <c r="U40" s="25">
        <v>1.27878100038416</v>
      </c>
      <c r="V40" s="25">
        <v>1.4754922803514441</v>
      </c>
      <c r="W40" s="25">
        <v>1.2551590853046319</v>
      </c>
      <c r="X40" s="25">
        <v>1.559459650329359</v>
      </c>
      <c r="Y40" s="25">
        <v>1.5048633002952421</v>
      </c>
      <c r="Z40" s="25">
        <v>1.456876675311731</v>
      </c>
      <c r="AA40" s="25">
        <v>1.354890380319431</v>
      </c>
      <c r="AB40" s="25">
        <v>1.377807794316823</v>
      </c>
      <c r="AC40" s="25">
        <v>1.5188959103354389</v>
      </c>
      <c r="AD40" s="25">
        <v>1.566658910364642</v>
      </c>
      <c r="AE40" s="25">
        <v>1.266339680402736</v>
      </c>
      <c r="AF40" s="25">
        <v>1.262936280420784</v>
      </c>
      <c r="AG40" s="25">
        <v>1.5205614303427779</v>
      </c>
      <c r="AH40" s="25">
        <v>1.323222284294632</v>
      </c>
      <c r="AI40" s="25">
        <v>1.42830599041082</v>
      </c>
      <c r="AJ40" s="25" t="s">
        <v>0</v>
      </c>
      <c r="AK40" s="3">
        <f>AVERAGE(A40:AJ40)</f>
        <v>1.3610964969072881</v>
      </c>
      <c r="AL40" s="4">
        <v>-66.4435</v>
      </c>
      <c r="AM40" s="6" t="s">
        <v>94</v>
      </c>
      <c r="AO40" s="2">
        <f>SUM(A73:AJ74)/40</f>
        <v>1.3290248211271156</v>
      </c>
      <c r="AP40" s="2">
        <f>((AK40-AK$3)*100)/AK$3</f>
        <v>0.6871816106529004</v>
      </c>
      <c r="AQ40" s="2"/>
      <c r="AR40" s="6" t="s">
        <v>94</v>
      </c>
      <c r="AS40" s="2"/>
      <c r="AT40" s="2">
        <f>((AO40-AO$3)*100)/AO$3</f>
        <v>2.0701751274808496E-2</v>
      </c>
      <c r="AU40" s="2"/>
    </row>
    <row r="41" spans="1:50" x14ac:dyDescent="0.25">
      <c r="A41" s="27">
        <v>1.193999531877584</v>
      </c>
      <c r="B41" s="28">
        <v>1.179244341882524</v>
      </c>
      <c r="C41" s="27">
        <v>1.181076802468215</v>
      </c>
      <c r="D41" s="27">
        <v>1.124029493493923</v>
      </c>
      <c r="E41" s="27">
        <v>1.1119454036377321</v>
      </c>
      <c r="F41" s="27">
        <v>1.054771633423677</v>
      </c>
      <c r="G41" s="27">
        <v>1.080877173614327</v>
      </c>
      <c r="H41" s="27">
        <v>1.364512592854674</v>
      </c>
      <c r="I41" s="27">
        <v>1.3390984827936441</v>
      </c>
      <c r="J41" s="27">
        <v>1.409164702308233</v>
      </c>
      <c r="K41" s="27">
        <v>1.4204892120981969</v>
      </c>
      <c r="L41" s="27">
        <v>1.4381932821712391</v>
      </c>
      <c r="M41" s="27">
        <v>1.448588521996852</v>
      </c>
      <c r="N41" s="27">
        <v>1.4512655620691459</v>
      </c>
      <c r="O41" s="27">
        <v>1.427107832063192</v>
      </c>
      <c r="P41" s="27">
        <v>1.26550886259608</v>
      </c>
      <c r="Q41" s="27">
        <v>1.121011592971298</v>
      </c>
      <c r="R41" s="27">
        <v>1.107718949054153</v>
      </c>
      <c r="S41" s="27">
        <v>1.169448792664908</v>
      </c>
      <c r="T41" s="27">
        <v>1.406183082700158</v>
      </c>
      <c r="U41" s="27">
        <v>1.2861861480505949</v>
      </c>
      <c r="V41" s="27">
        <v>1.3666130272155319</v>
      </c>
      <c r="W41" s="27">
        <v>1.255708846874142</v>
      </c>
      <c r="X41" s="27">
        <v>1.524529950751633</v>
      </c>
      <c r="Y41" s="27">
        <v>1.28132365104966</v>
      </c>
      <c r="Z41" s="27">
        <v>1.2953212509382539</v>
      </c>
      <c r="AA41" s="27">
        <v>1.2938933009079929</v>
      </c>
      <c r="AB41" s="27">
        <v>1.2857727210066781</v>
      </c>
      <c r="AC41" s="27">
        <v>1.27516825111503</v>
      </c>
      <c r="AD41" s="27">
        <v>1.2930750510468421</v>
      </c>
      <c r="AE41" s="27">
        <v>1.2969068309070431</v>
      </c>
      <c r="AF41" s="27">
        <v>1.2738102711209971</v>
      </c>
      <c r="AG41" s="27">
        <v>1.469885330927454</v>
      </c>
      <c r="AH41" s="27">
        <v>1.332816620988823</v>
      </c>
      <c r="AI41" s="27">
        <v>1.2582893612809649</v>
      </c>
      <c r="AJ41" s="27">
        <v>1.25229405147755</v>
      </c>
      <c r="AK41" s="3">
        <f t="shared" si="0"/>
        <v>1.2871064031777484</v>
      </c>
      <c r="AL41" s="9">
        <v>-59.441600000000001</v>
      </c>
      <c r="AM41" s="6" t="s">
        <v>116</v>
      </c>
      <c r="AO41" s="2">
        <f>SUM(A39:AJ40)/34</f>
        <v>1.3610964969072881</v>
      </c>
      <c r="AP41" s="2">
        <f>((AK41-AK$4)*100)/AK$4</f>
        <v>-0.63974875539361176</v>
      </c>
      <c r="AQ41" s="2"/>
      <c r="AR41" s="6" t="s">
        <v>116</v>
      </c>
      <c r="AS41" s="2"/>
      <c r="AT41" s="1">
        <f>((AO41-AO$4)*100)/AO$4</f>
        <v>0.6871816106529004</v>
      </c>
    </row>
    <row r="42" spans="1:50" x14ac:dyDescent="0.25">
      <c r="A42" s="27">
        <v>1.1861484941076339</v>
      </c>
      <c r="B42" s="28">
        <v>1.16390459610789</v>
      </c>
      <c r="C42" s="27">
        <v>1.1406092501106939</v>
      </c>
      <c r="D42" s="27">
        <v>1.138180838111809</v>
      </c>
      <c r="E42" s="27">
        <v>1.116422325113128</v>
      </c>
      <c r="F42" s="27">
        <v>1.0868145271125429</v>
      </c>
      <c r="G42" s="27">
        <v>1.064768001112689</v>
      </c>
      <c r="H42" s="27">
        <v>1.07778151611327</v>
      </c>
      <c r="I42" s="27">
        <v>1.1378460281124469</v>
      </c>
      <c r="J42" s="27">
        <v>1.1649231981136501</v>
      </c>
      <c r="K42" s="27">
        <v>1.1769934691135839</v>
      </c>
      <c r="L42" s="27">
        <v>1.1692924621124641</v>
      </c>
      <c r="M42" s="27">
        <v>1.16118955011164</v>
      </c>
      <c r="N42" s="27">
        <v>1.1453706201097911</v>
      </c>
      <c r="O42" s="27">
        <v>1.1383000141093871</v>
      </c>
      <c r="P42" s="27">
        <v>1.117102343109287</v>
      </c>
      <c r="Q42" s="27">
        <v>1.1006988991089131</v>
      </c>
      <c r="R42" s="27">
        <v>1.059314435106022</v>
      </c>
      <c r="S42" s="27">
        <v>0.95488099510311575</v>
      </c>
      <c r="T42" s="27">
        <v>1.021806803100167</v>
      </c>
      <c r="U42" s="27">
        <v>1.115644908098687</v>
      </c>
      <c r="V42" s="27">
        <v>1.2005691380960639</v>
      </c>
      <c r="W42" s="27">
        <v>1.2312110390943749</v>
      </c>
      <c r="X42" s="27">
        <v>1.233242169092994</v>
      </c>
      <c r="Y42" s="27">
        <v>1.239402284093019</v>
      </c>
      <c r="Z42" s="27">
        <v>1.243581306091742</v>
      </c>
      <c r="AA42" s="27">
        <v>1.2358205210939961</v>
      </c>
      <c r="AB42" s="27">
        <v>1.2206310430969931</v>
      </c>
      <c r="AC42" s="27">
        <v>1.205635860098248</v>
      </c>
      <c r="AD42" s="27">
        <v>1.2231348960995261</v>
      </c>
      <c r="AE42" s="27">
        <v>1.235785665096286</v>
      </c>
      <c r="AF42" s="27">
        <v>1.23124382409815</v>
      </c>
      <c r="AG42" s="27">
        <v>1.221467150101444</v>
      </c>
      <c r="AH42" s="27">
        <v>1.2247873341027049</v>
      </c>
      <c r="AI42" s="27">
        <v>1.213007727104948</v>
      </c>
      <c r="AJ42" s="27">
        <v>1.197249600106423</v>
      </c>
      <c r="AK42" s="3">
        <f t="shared" si="0"/>
        <v>1.1609656341879369</v>
      </c>
      <c r="AL42" s="21">
        <v>-53.663899999999998</v>
      </c>
      <c r="AM42" s="10" t="s">
        <v>94</v>
      </c>
      <c r="AO42" s="2">
        <f>SUM(A71:AJ72)/26</f>
        <v>1.1366569777259914</v>
      </c>
      <c r="AP42" s="2">
        <f>((AK42-AK$5)*100)/AK$5</f>
        <v>-0.93652253229266935</v>
      </c>
      <c r="AQ42" s="2"/>
      <c r="AR42" s="10" t="s">
        <v>94</v>
      </c>
      <c r="AS42" s="2"/>
      <c r="AT42" s="1">
        <f>((AO42-AO$5)*100)/AO$5</f>
        <v>-3.1421891669178965</v>
      </c>
    </row>
    <row r="43" spans="1:50" x14ac:dyDescent="0.25">
      <c r="A43" s="29">
        <v>1.1322031761138021</v>
      </c>
      <c r="B43" s="30">
        <v>1.119775868112701</v>
      </c>
      <c r="C43" s="29">
        <v>1.0956483101123999</v>
      </c>
      <c r="D43" s="29">
        <v>1.1014826141126139</v>
      </c>
      <c r="E43" s="31">
        <v>1.0987572181123699</v>
      </c>
      <c r="F43" s="31">
        <v>1.075625000112574</v>
      </c>
      <c r="G43" s="31">
        <v>1.0738058651130551</v>
      </c>
      <c r="H43" s="31">
        <v>1.0786801371144339</v>
      </c>
      <c r="I43" s="31">
        <v>1.107926696114258</v>
      </c>
      <c r="J43" s="31">
        <v>1.1208567701130081</v>
      </c>
      <c r="K43" s="31">
        <v>1.113300597111532</v>
      </c>
      <c r="L43" s="31">
        <v>1.104723980110236</v>
      </c>
      <c r="M43" s="31">
        <v>1.095186575109721</v>
      </c>
      <c r="N43" s="31">
        <v>1.093534622109422</v>
      </c>
      <c r="O43" s="31">
        <v>1.0866165001088099</v>
      </c>
      <c r="P43" s="31">
        <v>1.076019887106066</v>
      </c>
      <c r="Q43" s="32">
        <v>1.0630318001043471</v>
      </c>
      <c r="R43" s="32">
        <v>1.0525819801019849</v>
      </c>
      <c r="S43" s="33">
        <v>0.99403376509547248</v>
      </c>
      <c r="T43" s="33" t="s">
        <v>0</v>
      </c>
      <c r="U43" s="33">
        <v>1.19734007010008</v>
      </c>
      <c r="V43" s="33">
        <v>1.2145397460978691</v>
      </c>
      <c r="W43" s="33">
        <v>1.2233088200972411</v>
      </c>
      <c r="X43" s="33">
        <v>1.21804459109716</v>
      </c>
      <c r="Y43" s="33">
        <v>1.2166366700980551</v>
      </c>
      <c r="Z43" s="33">
        <v>1.2121629540998551</v>
      </c>
      <c r="AA43" s="33">
        <v>1.1832052441020711</v>
      </c>
      <c r="AB43" s="33">
        <v>1.1728578521038351</v>
      </c>
      <c r="AC43" s="29">
        <v>1.1630054331067881</v>
      </c>
      <c r="AD43" s="29">
        <v>1.1685934661095321</v>
      </c>
      <c r="AE43" s="29">
        <v>1.185525084109381</v>
      </c>
      <c r="AF43" s="29">
        <v>1.1903754501092469</v>
      </c>
      <c r="AG43" s="29">
        <v>1.1510502201115791</v>
      </c>
      <c r="AH43" s="29">
        <v>1.155750265112943</v>
      </c>
      <c r="AI43" s="29">
        <v>1.1417672241138701</v>
      </c>
      <c r="AJ43" s="29">
        <v>1.144597388113797</v>
      </c>
      <c r="AK43" s="3">
        <f t="shared" si="0"/>
        <v>1.1320729097363458</v>
      </c>
      <c r="AL43" s="1">
        <v>-48.590400000000002</v>
      </c>
      <c r="AM43" s="10" t="s">
        <v>116</v>
      </c>
      <c r="AO43" s="2">
        <f>SUM(A41:AJ42)/72</f>
        <v>1.2240360186828423</v>
      </c>
      <c r="AP43" s="2">
        <f>((AK43-AK$6)*100)/AK$6</f>
        <v>-1.620258250157353</v>
      </c>
      <c r="AQ43" s="2"/>
      <c r="AR43" s="10" t="s">
        <v>116</v>
      </c>
      <c r="AS43" s="2"/>
      <c r="AT43" s="1">
        <f>((AO43-AO$6)*100)/AO$6</f>
        <v>-0.78071113927718494</v>
      </c>
    </row>
    <row r="44" spans="1:50" x14ac:dyDescent="0.25">
      <c r="A44" s="29">
        <v>1.094238944115254</v>
      </c>
      <c r="B44" s="30">
        <v>1.090216643113129</v>
      </c>
      <c r="C44" s="29">
        <v>1.082533349110522</v>
      </c>
      <c r="D44" s="29">
        <v>1.085324765109811</v>
      </c>
      <c r="E44" s="31">
        <v>1.049122920106063</v>
      </c>
      <c r="F44" s="31">
        <v>0.9686019340975901</v>
      </c>
      <c r="G44" s="31">
        <v>0.92678187809513879</v>
      </c>
      <c r="H44" s="31">
        <v>0.86514653609223724</v>
      </c>
      <c r="I44" s="31">
        <v>0.93068484609424051</v>
      </c>
      <c r="J44" s="31">
        <v>0.9391474910969333</v>
      </c>
      <c r="K44" s="31">
        <v>0.95755142009813066</v>
      </c>
      <c r="L44" s="31">
        <v>0.96520918109862097</v>
      </c>
      <c r="M44" s="31">
        <v>0.97879654209907985</v>
      </c>
      <c r="N44" s="31">
        <v>0.99387211209920334</v>
      </c>
      <c r="O44" s="31">
        <v>1.0060156060989081</v>
      </c>
      <c r="P44" s="31">
        <v>1.005639738096072</v>
      </c>
      <c r="Q44" s="32">
        <v>1.0070773000941191</v>
      </c>
      <c r="R44" s="32">
        <v>0.98943708708884281</v>
      </c>
      <c r="S44" s="33">
        <v>0.93860155408389156</v>
      </c>
      <c r="T44" s="33" t="s">
        <v>0</v>
      </c>
      <c r="U44" s="33">
        <v>1.1696844760958749</v>
      </c>
      <c r="V44" s="33">
        <v>1.176610704097437</v>
      </c>
      <c r="W44" s="33">
        <v>1.1806019020983021</v>
      </c>
      <c r="X44" s="33">
        <v>1.17140945009952</v>
      </c>
      <c r="Y44" s="33">
        <v>1.1694990721022469</v>
      </c>
      <c r="Z44" s="33">
        <v>1.153561914104692</v>
      </c>
      <c r="AA44" s="33">
        <v>1.142621750106575</v>
      </c>
      <c r="AB44" s="33">
        <v>1.138841030107052</v>
      </c>
      <c r="AC44" s="29">
        <v>1.124964600112645</v>
      </c>
      <c r="AD44" s="29">
        <v>1.094308470125239</v>
      </c>
      <c r="AE44" s="29">
        <v>1.0921407301265551</v>
      </c>
      <c r="AF44" s="29">
        <v>1.1177115051230211</v>
      </c>
      <c r="AG44" s="29">
        <v>1.0915472871241749</v>
      </c>
      <c r="AH44" s="29">
        <v>1.0854840041212011</v>
      </c>
      <c r="AI44" s="29">
        <v>1.087568265119472</v>
      </c>
      <c r="AJ44" s="29">
        <v>1.0946911761175331</v>
      </c>
      <c r="AK44" s="3">
        <f t="shared" si="0"/>
        <v>1.0561498909905522</v>
      </c>
      <c r="AL44" s="1">
        <v>-43.982999999999997</v>
      </c>
      <c r="AM44" s="11" t="s">
        <v>99</v>
      </c>
      <c r="AO44" s="2">
        <f>SUM(A66:R70)/56</f>
        <v>0.83730815504006972</v>
      </c>
      <c r="AP44" s="2">
        <f>((AK44-AK$7)*100)/AK$7</f>
        <v>-3.2844911867130686</v>
      </c>
      <c r="AR44" s="11" t="s">
        <v>99</v>
      </c>
      <c r="AS44" s="2"/>
      <c r="AT44" s="1">
        <f>((AO44-AO$7)*100)/AO$7</f>
        <v>-5.1247894479013629</v>
      </c>
    </row>
    <row r="45" spans="1:50" x14ac:dyDescent="0.25">
      <c r="A45" s="29">
        <v>1.0667913071075099</v>
      </c>
      <c r="B45" s="30">
        <v>1.025657494097661</v>
      </c>
      <c r="C45" s="29">
        <v>0.93500516108876808</v>
      </c>
      <c r="D45" s="29">
        <v>0.84582667108419396</v>
      </c>
      <c r="E45" s="31">
        <v>0.80383037592651774</v>
      </c>
      <c r="F45" s="31">
        <v>0.79526493808231891</v>
      </c>
      <c r="G45" s="31">
        <v>0.74318159030119901</v>
      </c>
      <c r="H45" s="31">
        <v>0.74582975307935251</v>
      </c>
      <c r="I45" s="31">
        <v>0.75008194208258405</v>
      </c>
      <c r="J45" s="31">
        <v>0.74852314508429441</v>
      </c>
      <c r="K45" s="31">
        <v>0.76033158208333218</v>
      </c>
      <c r="L45" s="31">
        <v>0.77489515448035506</v>
      </c>
      <c r="M45" s="31">
        <v>0.78715897407895496</v>
      </c>
      <c r="N45" s="31">
        <v>0.80851197707832545</v>
      </c>
      <c r="O45" s="31">
        <v>0.82996940007707798</v>
      </c>
      <c r="P45" s="31">
        <v>0.83780633837567597</v>
      </c>
      <c r="Q45" s="32">
        <v>0.85210890507341497</v>
      </c>
      <c r="R45" s="32">
        <v>0.83953282573364296</v>
      </c>
      <c r="S45" s="33">
        <v>0.80163721437418489</v>
      </c>
      <c r="T45" s="33" t="s">
        <v>0</v>
      </c>
      <c r="U45" s="33">
        <v>0.96373479907473025</v>
      </c>
      <c r="V45" s="33">
        <v>0.98410675309263773</v>
      </c>
      <c r="W45" s="33">
        <v>1.017781469101642</v>
      </c>
      <c r="X45" s="33">
        <v>1.03602699010322</v>
      </c>
      <c r="Y45" s="33">
        <v>1.0291652811011911</v>
      </c>
      <c r="Z45" s="33">
        <v>1.0325929281007571</v>
      </c>
      <c r="AA45" s="33">
        <v>1.034658387098963</v>
      </c>
      <c r="AB45" s="33">
        <v>1.04742109009588</v>
      </c>
      <c r="AC45" s="29">
        <v>1.054097440110386</v>
      </c>
      <c r="AD45" s="29">
        <v>0.99188286113586088</v>
      </c>
      <c r="AE45" s="29">
        <v>0.9823466201361617</v>
      </c>
      <c r="AF45" s="29">
        <v>1.0089649491346231</v>
      </c>
      <c r="AG45" s="29">
        <v>1.009093724128505</v>
      </c>
      <c r="AH45" s="29">
        <v>1.0247519301234731</v>
      </c>
      <c r="AI45" s="29">
        <v>1.0525735701187251</v>
      </c>
      <c r="AJ45" s="29">
        <v>1.0706552601136821</v>
      </c>
      <c r="AK45" s="3">
        <f t="shared" si="0"/>
        <v>0.91690853720170828</v>
      </c>
      <c r="AL45" s="1">
        <v>-39.709000000000003</v>
      </c>
      <c r="AM45" s="11" t="s">
        <v>102</v>
      </c>
      <c r="AO45" s="2">
        <f>SUM(E43:R47)/68</f>
        <v>0.80384305766031638</v>
      </c>
      <c r="AP45" s="2">
        <f>((AK45-AK$8)*100)/AK$8</f>
        <v>-4.9697150745038021</v>
      </c>
      <c r="AR45" s="11" t="s">
        <v>102</v>
      </c>
      <c r="AS45" s="2"/>
      <c r="AT45" s="1">
        <f>((AO45-AO$8)*100)/AO$8</f>
        <v>-4.8151454041318864</v>
      </c>
    </row>
    <row r="46" spans="1:50" x14ac:dyDescent="0.25">
      <c r="A46" s="29">
        <v>0.87234658307393609</v>
      </c>
      <c r="B46" s="30">
        <v>0.79095224684912924</v>
      </c>
      <c r="C46" s="29">
        <v>0.67726102428815949</v>
      </c>
      <c r="D46" s="29">
        <v>0.65081317175139175</v>
      </c>
      <c r="E46" s="31" t="s">
        <v>0</v>
      </c>
      <c r="F46" s="31">
        <v>0.83310793209715939</v>
      </c>
      <c r="G46" s="31">
        <v>0.67391768372295324</v>
      </c>
      <c r="H46" s="31">
        <v>0.62190964204602917</v>
      </c>
      <c r="I46" s="31">
        <v>0.62200697194606092</v>
      </c>
      <c r="J46" s="31">
        <v>0.61647991302997618</v>
      </c>
      <c r="K46" s="31">
        <v>0.62607768788074014</v>
      </c>
      <c r="L46" s="31">
        <v>0.63357141603375988</v>
      </c>
      <c r="M46" s="31">
        <v>0.63665159586547893</v>
      </c>
      <c r="N46" s="31">
        <v>0.64603109584525187</v>
      </c>
      <c r="O46" s="31">
        <v>0.66626526488275384</v>
      </c>
      <c r="P46" s="31">
        <v>0.68588189580143932</v>
      </c>
      <c r="Q46" s="32">
        <v>0.69686811066392129</v>
      </c>
      <c r="R46" s="32">
        <v>0.66432433335551244</v>
      </c>
      <c r="S46" s="33">
        <v>0.64969684333351918</v>
      </c>
      <c r="T46" s="33" t="s">
        <v>0</v>
      </c>
      <c r="U46" s="33">
        <v>0.87178265591114668</v>
      </c>
      <c r="V46" s="33">
        <v>0.79795934308412764</v>
      </c>
      <c r="W46" s="33">
        <v>0.81152536109755402</v>
      </c>
      <c r="X46" s="33">
        <v>0.84265913609925314</v>
      </c>
      <c r="Y46" s="33">
        <v>0.85700463509343328</v>
      </c>
      <c r="Z46" s="33">
        <v>0.85764195258521658</v>
      </c>
      <c r="AA46" s="33">
        <v>0.85364879877396771</v>
      </c>
      <c r="AB46" s="33">
        <v>0.87918545087198807</v>
      </c>
      <c r="AC46" s="29">
        <v>1.0136675150866099</v>
      </c>
      <c r="AD46" s="29">
        <v>0.76305265109039888</v>
      </c>
      <c r="AE46" s="29">
        <v>0.68873899548242568</v>
      </c>
      <c r="AF46" s="29">
        <v>0.76234165908642626</v>
      </c>
      <c r="AG46" s="29">
        <v>0.84556024009323816</v>
      </c>
      <c r="AH46" s="29">
        <v>0.90448492209358822</v>
      </c>
      <c r="AI46" s="29">
        <v>0.94396692008947269</v>
      </c>
      <c r="AJ46" s="29">
        <v>0.9378653870823086</v>
      </c>
      <c r="AK46" s="3">
        <f t="shared" si="0"/>
        <v>0.76162497164965648</v>
      </c>
      <c r="AL46" s="1">
        <v>-35.685299999999998</v>
      </c>
      <c r="AM46" s="12" t="s">
        <v>105</v>
      </c>
      <c r="AO46" s="2">
        <f>SUM(S66:Z70)/35</f>
        <v>0.90218677717035822</v>
      </c>
      <c r="AP46" s="2">
        <f>((AK46-AK$9)*100)/AK$9</f>
        <v>-5.7413057452331184</v>
      </c>
      <c r="AR46" s="12" t="s">
        <v>105</v>
      </c>
      <c r="AS46" s="2"/>
      <c r="AT46" s="1">
        <f>((AO46-AO$9)*100)/AO$9</f>
        <v>-5.9190535166561782</v>
      </c>
    </row>
    <row r="47" spans="1:50" x14ac:dyDescent="0.25">
      <c r="A47" s="29">
        <v>0.64335027547064461</v>
      </c>
      <c r="B47" s="30">
        <v>0.6070776303813884</v>
      </c>
      <c r="C47" s="29">
        <v>0.51952772516481494</v>
      </c>
      <c r="D47" s="29" t="s">
        <v>0</v>
      </c>
      <c r="E47" s="31" t="s">
        <v>0</v>
      </c>
      <c r="F47" s="31">
        <v>0.69941600542677829</v>
      </c>
      <c r="G47" s="31">
        <v>0.52352451419213775</v>
      </c>
      <c r="H47" s="31">
        <v>0.48543916616944133</v>
      </c>
      <c r="I47" s="31">
        <v>0.45919496714511321</v>
      </c>
      <c r="J47" s="31">
        <v>0.41755761554555099</v>
      </c>
      <c r="K47" s="31">
        <v>0.38370643517924657</v>
      </c>
      <c r="L47" s="31">
        <v>0.37139148609100803</v>
      </c>
      <c r="M47" s="31">
        <v>0.41741536920652789</v>
      </c>
      <c r="N47" s="31">
        <v>0.44848008312635618</v>
      </c>
      <c r="O47" s="31">
        <v>0.47260869288055368</v>
      </c>
      <c r="P47" s="31">
        <v>0.48767559547971751</v>
      </c>
      <c r="Q47" s="32">
        <v>0.47797205170931811</v>
      </c>
      <c r="R47" s="32">
        <v>0.49309327314469098</v>
      </c>
      <c r="S47" s="33">
        <v>0.57695717715916373</v>
      </c>
      <c r="T47" s="33" t="s">
        <v>0</v>
      </c>
      <c r="U47" s="33" t="s">
        <v>0</v>
      </c>
      <c r="V47" s="33">
        <v>0.64088416420291361</v>
      </c>
      <c r="W47" s="33">
        <v>0.60595898193318232</v>
      </c>
      <c r="X47" s="33">
        <v>0.63909205749689235</v>
      </c>
      <c r="Y47" s="33">
        <v>0.68037363650420524</v>
      </c>
      <c r="Z47" s="33">
        <v>0.65721658140235395</v>
      </c>
      <c r="AA47" s="33">
        <v>0.6134027621269541</v>
      </c>
      <c r="AB47" s="33">
        <v>0.72589336456002929</v>
      </c>
      <c r="AC47" s="29" t="s">
        <v>0</v>
      </c>
      <c r="AD47" s="29">
        <v>0.63915653175150855</v>
      </c>
      <c r="AE47" s="29">
        <v>0.55798149578365341</v>
      </c>
      <c r="AF47" s="29">
        <v>0.49512953317602609</v>
      </c>
      <c r="AG47" s="29">
        <v>0.47150908597335089</v>
      </c>
      <c r="AH47" s="29">
        <v>0.60016598911594143</v>
      </c>
      <c r="AI47" s="29">
        <v>0.66131687623003477</v>
      </c>
      <c r="AJ47" s="29">
        <v>0.64480445622524774</v>
      </c>
      <c r="AK47" s="3">
        <f t="shared" si="0"/>
        <v>0.55217011548241124</v>
      </c>
      <c r="AL47" s="1">
        <v>-31.855</v>
      </c>
      <c r="AM47" s="12" t="s">
        <v>108</v>
      </c>
      <c r="AO47" s="2">
        <f>SUM(S43:AB47)/44</f>
        <v>0.96321748591287137</v>
      </c>
      <c r="AP47" s="2">
        <f>((AK47-AK$10)*100)/AK$10</f>
        <v>-6.3873998212267766</v>
      </c>
      <c r="AR47" s="12" t="s">
        <v>108</v>
      </c>
      <c r="AS47" s="2"/>
      <c r="AT47" s="1">
        <f>((AO47-AO$10)*100)/AO$10</f>
        <v>-3.8827836686304869</v>
      </c>
    </row>
    <row r="48" spans="1:50" x14ac:dyDescent="0.25">
      <c r="A48" s="29">
        <v>0.55848614322073808</v>
      </c>
      <c r="B48" s="30">
        <v>0.56555639521670364</v>
      </c>
      <c r="C48" s="29" t="s">
        <v>0</v>
      </c>
      <c r="D48" s="29" t="s">
        <v>0</v>
      </c>
      <c r="E48" s="34" t="s">
        <v>0</v>
      </c>
      <c r="F48" s="34">
        <v>0.61458366345867876</v>
      </c>
      <c r="G48" s="34">
        <v>0.49918705040212741</v>
      </c>
      <c r="H48" s="34">
        <v>0.48308035925995901</v>
      </c>
      <c r="I48" s="34">
        <v>0.46516359620343928</v>
      </c>
      <c r="J48" s="34">
        <v>0.42980194670262439</v>
      </c>
      <c r="K48" s="34">
        <v>0.40700414334154572</v>
      </c>
      <c r="L48" s="34">
        <v>0.38233123489203752</v>
      </c>
      <c r="M48" s="34">
        <v>0.37330324171437801</v>
      </c>
      <c r="N48" s="34">
        <v>0.37762804404347949</v>
      </c>
      <c r="O48" s="34">
        <v>0.38297398957260059</v>
      </c>
      <c r="P48" s="34">
        <v>0.39036459435913939</v>
      </c>
      <c r="Q48" s="34">
        <v>0.40415709253542592</v>
      </c>
      <c r="R48" s="34">
        <v>0.4538254662490821</v>
      </c>
      <c r="S48" s="35">
        <v>0.5137119493914214</v>
      </c>
      <c r="T48" s="35" t="s">
        <v>0</v>
      </c>
      <c r="U48" s="35" t="s">
        <v>0</v>
      </c>
      <c r="V48" s="35">
        <v>0.68372346266270068</v>
      </c>
      <c r="W48" s="35">
        <v>0.5701271160742889</v>
      </c>
      <c r="X48" s="35">
        <v>0.44844426560160738</v>
      </c>
      <c r="Y48" s="35">
        <v>0.44711723526581881</v>
      </c>
      <c r="Z48" s="35">
        <v>0.46336940018356371</v>
      </c>
      <c r="AA48" s="35">
        <v>0.6056227942595529</v>
      </c>
      <c r="AB48" s="35">
        <v>0.71730780446067932</v>
      </c>
      <c r="AC48" s="36" t="s">
        <v>0</v>
      </c>
      <c r="AD48" s="29">
        <v>0.62374134924261204</v>
      </c>
      <c r="AE48" s="29">
        <v>0.59499918745138336</v>
      </c>
      <c r="AF48" s="29">
        <v>0.55595638548002113</v>
      </c>
      <c r="AG48" s="29">
        <v>0.53394684323348907</v>
      </c>
      <c r="AH48" s="29">
        <v>0.53476076118996763</v>
      </c>
      <c r="AI48" s="29">
        <v>0.54566883517890241</v>
      </c>
      <c r="AJ48" s="29">
        <v>0.53446498316203439</v>
      </c>
      <c r="AK48" s="3">
        <f t="shared" si="0"/>
        <v>0.50534697780033333</v>
      </c>
      <c r="AL48" s="13">
        <v>-28.178599999999999</v>
      </c>
      <c r="AM48" s="14" t="s">
        <v>99</v>
      </c>
      <c r="AO48" s="7">
        <f>(SUM(B57:O65)+SUM(P57:R61))/140</f>
        <v>0.42407807228656952</v>
      </c>
      <c r="AP48" s="2">
        <f>((AK48-AK$11)*100)/AK$11</f>
        <v>-6.1810755890836759</v>
      </c>
      <c r="AR48" s="14" t="s">
        <v>99</v>
      </c>
      <c r="AS48" s="2"/>
      <c r="AT48" s="1">
        <f>((AO48-AO$11)*100)/AO$11</f>
        <v>-6.4683303256003919</v>
      </c>
      <c r="AU48">
        <f>SUM(AT48:AT51)/4</f>
        <v>-7.018927732529141</v>
      </c>
    </row>
    <row r="49" spans="1:46" x14ac:dyDescent="0.25">
      <c r="A49" s="29">
        <v>0.51092741709844824</v>
      </c>
      <c r="B49" s="30">
        <v>0.5037478220831666</v>
      </c>
      <c r="C49" s="29" t="s">
        <v>0</v>
      </c>
      <c r="D49" s="29" t="s">
        <v>0</v>
      </c>
      <c r="E49" s="34" t="s">
        <v>0</v>
      </c>
      <c r="F49" s="34">
        <v>0.62407314397776004</v>
      </c>
      <c r="G49" s="34">
        <v>0.47516450816476968</v>
      </c>
      <c r="H49" s="34">
        <v>0.43336054559018022</v>
      </c>
      <c r="I49" s="34">
        <v>0.42079311408325321</v>
      </c>
      <c r="J49" s="34">
        <v>0.40419119375300139</v>
      </c>
      <c r="K49" s="34">
        <v>0.39780429055008842</v>
      </c>
      <c r="L49" s="34">
        <v>0.38245418068533821</v>
      </c>
      <c r="M49" s="34">
        <v>0.37498984163492183</v>
      </c>
      <c r="N49" s="34">
        <v>0.37754396108667693</v>
      </c>
      <c r="O49" s="34">
        <v>0.39016340617861839</v>
      </c>
      <c r="P49" s="34">
        <v>0.40491553180957018</v>
      </c>
      <c r="Q49" s="34">
        <v>0.42429832078782542</v>
      </c>
      <c r="R49" s="34">
        <v>0.44336564436870951</v>
      </c>
      <c r="S49" s="35">
        <v>0.45748332636592248</v>
      </c>
      <c r="T49" s="35" t="s">
        <v>0</v>
      </c>
      <c r="U49" s="35" t="s">
        <v>0</v>
      </c>
      <c r="V49" s="35">
        <v>0.74989163154231253</v>
      </c>
      <c r="W49" s="35">
        <v>0.57300500661163789</v>
      </c>
      <c r="X49" s="35">
        <v>0.44063198451181262</v>
      </c>
      <c r="Y49" s="35">
        <v>0.45627439400648839</v>
      </c>
      <c r="Z49" s="35">
        <v>0.52072957711598211</v>
      </c>
      <c r="AA49" s="35">
        <v>0.62601000335471302</v>
      </c>
      <c r="AB49" s="35">
        <v>0.70326008149217245</v>
      </c>
      <c r="AC49" s="36" t="s">
        <v>0</v>
      </c>
      <c r="AD49" s="29">
        <v>0.65007720227729893</v>
      </c>
      <c r="AE49" s="29">
        <v>0.59118846590979279</v>
      </c>
      <c r="AF49" s="29">
        <v>0.53436268419804123</v>
      </c>
      <c r="AG49" s="29">
        <v>0.53247269415085674</v>
      </c>
      <c r="AH49" s="29">
        <v>0.53251943813897451</v>
      </c>
      <c r="AI49" s="29">
        <v>0.54030067214806954</v>
      </c>
      <c r="AJ49" s="29">
        <v>0.53204777612782417</v>
      </c>
      <c r="AK49" s="3">
        <f t="shared" si="0"/>
        <v>0.50026826199347429</v>
      </c>
      <c r="AL49" s="13">
        <v>-24.624300000000002</v>
      </c>
      <c r="AM49" s="14" t="s">
        <v>102</v>
      </c>
      <c r="AO49" s="2">
        <f>SUM(E48:R56)/126</f>
        <v>0.42639470209619412</v>
      </c>
      <c r="AP49" s="2">
        <f>((AK49-AK$12)*100)/AK$12</f>
        <v>-6.3409163109754525</v>
      </c>
      <c r="AR49" s="14" t="s">
        <v>102</v>
      </c>
      <c r="AS49" s="2"/>
      <c r="AT49" s="1">
        <f>((AO49-AO$12)*100)/AO$12</f>
        <v>-7.0503840969272789</v>
      </c>
    </row>
    <row r="50" spans="1:46" x14ac:dyDescent="0.25">
      <c r="A50" s="29">
        <v>0.50874525108041746</v>
      </c>
      <c r="B50" s="30">
        <v>0.46180999485596952</v>
      </c>
      <c r="C50" s="29" t="s">
        <v>0</v>
      </c>
      <c r="D50" s="29" t="s">
        <v>0</v>
      </c>
      <c r="E50" s="34" t="s">
        <v>0</v>
      </c>
      <c r="F50" s="34">
        <v>0.56541569864633123</v>
      </c>
      <c r="G50" s="34">
        <v>0.44653145858851978</v>
      </c>
      <c r="H50" s="34">
        <v>0.40119636215120552</v>
      </c>
      <c r="I50" s="34">
        <v>0.36752140361422198</v>
      </c>
      <c r="J50" s="34">
        <v>0.36426354054384119</v>
      </c>
      <c r="K50" s="34">
        <v>0.37557427914463598</v>
      </c>
      <c r="L50" s="34">
        <v>0.37288701995529849</v>
      </c>
      <c r="M50" s="34">
        <v>0.37080890073522038</v>
      </c>
      <c r="N50" s="34">
        <v>0.381399563918766</v>
      </c>
      <c r="O50" s="34">
        <v>0.40356920194770751</v>
      </c>
      <c r="P50" s="34">
        <v>0.42008728650971489</v>
      </c>
      <c r="Q50" s="34">
        <v>0.43488116261567311</v>
      </c>
      <c r="R50" s="34">
        <v>0.44047431593061098</v>
      </c>
      <c r="S50" s="35">
        <v>0.41686762032520808</v>
      </c>
      <c r="T50" s="35" t="s">
        <v>0</v>
      </c>
      <c r="U50" s="35" t="s">
        <v>0</v>
      </c>
      <c r="V50" s="35" t="s">
        <v>0</v>
      </c>
      <c r="W50" s="35">
        <v>0.52198221416860491</v>
      </c>
      <c r="X50" s="35">
        <v>0.47298474109287097</v>
      </c>
      <c r="Y50" s="35">
        <v>0.47758431408476337</v>
      </c>
      <c r="Z50" s="35">
        <v>0.52788088712386205</v>
      </c>
      <c r="AA50" s="35">
        <v>0.62070087508867722</v>
      </c>
      <c r="AB50" s="35" t="s">
        <v>0</v>
      </c>
      <c r="AC50" s="36" t="s">
        <v>0</v>
      </c>
      <c r="AD50" s="29">
        <v>0.71520419976568106</v>
      </c>
      <c r="AE50" s="29">
        <v>0.62562852014162118</v>
      </c>
      <c r="AF50" s="29">
        <v>0.53129634717112384</v>
      </c>
      <c r="AG50" s="29">
        <v>0.52979646411732528</v>
      </c>
      <c r="AH50" s="29">
        <v>0.54289078011779224</v>
      </c>
      <c r="AI50" s="29">
        <v>0.55030191212284441</v>
      </c>
      <c r="AJ50" s="29">
        <v>0.54215009911027601</v>
      </c>
      <c r="AK50" s="3">
        <f t="shared" si="0"/>
        <v>0.47822980052388514</v>
      </c>
      <c r="AL50" s="13">
        <v>-21.168500000000002</v>
      </c>
      <c r="AM50" s="15" t="s">
        <v>105</v>
      </c>
      <c r="AO50" s="2">
        <f>(SUM(S57:AB65)+SUM(P62:R65))/67</f>
        <v>0.48755428978079302</v>
      </c>
      <c r="AP50" s="2">
        <f>((AK50-AK$13)*100)/AK$13</f>
        <v>-6.1827812294944291</v>
      </c>
      <c r="AR50" s="15" t="s">
        <v>105</v>
      </c>
      <c r="AS50" s="2"/>
      <c r="AT50" s="1">
        <f>((AO50-AO$13)*100)/AO$13</f>
        <v>-7.5700923172615431</v>
      </c>
    </row>
    <row r="51" spans="1:46" x14ac:dyDescent="0.25">
      <c r="A51" s="29">
        <v>0.54871554508906129</v>
      </c>
      <c r="B51" s="30">
        <v>0.44897068628313069</v>
      </c>
      <c r="C51" s="29" t="s">
        <v>0</v>
      </c>
      <c r="D51" s="29" t="s">
        <v>0</v>
      </c>
      <c r="E51" s="34">
        <v>0.56493207279656421</v>
      </c>
      <c r="F51" s="34">
        <v>0.58459831637269988</v>
      </c>
      <c r="G51" s="34">
        <v>0.44974254747527098</v>
      </c>
      <c r="H51" s="34">
        <v>0.39253952820311111</v>
      </c>
      <c r="I51" s="34">
        <v>0.34085376409243201</v>
      </c>
      <c r="J51" s="34">
        <v>0.34793146615594661</v>
      </c>
      <c r="K51" s="34">
        <v>0.33686825308547519</v>
      </c>
      <c r="L51" s="34">
        <v>0.3400945601267073</v>
      </c>
      <c r="M51" s="34">
        <v>0.37307019536462332</v>
      </c>
      <c r="N51" s="34">
        <v>0.39516095680718077</v>
      </c>
      <c r="O51" s="34">
        <v>0.42132377747398952</v>
      </c>
      <c r="P51" s="34">
        <v>0.44107827842730019</v>
      </c>
      <c r="Q51" s="34">
        <v>0.4518383836103213</v>
      </c>
      <c r="R51" s="34">
        <v>0.49913202009586499</v>
      </c>
      <c r="S51" s="35">
        <v>0.4356278201239292</v>
      </c>
      <c r="T51" s="35" t="s">
        <v>0</v>
      </c>
      <c r="U51" s="35" t="s">
        <v>0</v>
      </c>
      <c r="V51" s="35" t="s">
        <v>0</v>
      </c>
      <c r="W51" s="35">
        <v>0.52794065124098699</v>
      </c>
      <c r="X51" s="35">
        <v>0.50876133312185023</v>
      </c>
      <c r="Y51" s="35">
        <v>0.51725528011583144</v>
      </c>
      <c r="Z51" s="35">
        <v>0.54424463515843735</v>
      </c>
      <c r="AA51" s="35">
        <v>0.66389923110141358</v>
      </c>
      <c r="AB51" s="35" t="s">
        <v>0</v>
      </c>
      <c r="AC51" s="36" t="s">
        <v>0</v>
      </c>
      <c r="AD51" s="29" t="s">
        <v>0</v>
      </c>
      <c r="AE51" s="29">
        <v>0.53109676007193785</v>
      </c>
      <c r="AF51" s="29">
        <v>0.53281511716699592</v>
      </c>
      <c r="AG51" s="29">
        <v>0.53610235812443541</v>
      </c>
      <c r="AH51" s="29">
        <v>0.55881161213244379</v>
      </c>
      <c r="AI51" s="29">
        <v>0.57579399015373733</v>
      </c>
      <c r="AJ51" s="29">
        <v>0.57505083615365971</v>
      </c>
      <c r="AK51" s="3">
        <f t="shared" si="0"/>
        <v>0.48015178486161914</v>
      </c>
      <c r="AL51" s="13">
        <v>-17.791599999999999</v>
      </c>
      <c r="AM51" s="15" t="s">
        <v>108</v>
      </c>
      <c r="AO51" s="2">
        <f>SUM(S48:AB56)/54</f>
        <v>0.55971307910512169</v>
      </c>
      <c r="AP51" s="1">
        <f>((AK51-AK$14)*100)/AK$14</f>
        <v>-6.4720374246974561</v>
      </c>
      <c r="AR51" s="15" t="s">
        <v>108</v>
      </c>
      <c r="AS51" s="2"/>
      <c r="AT51" s="1">
        <f>((AO51-AO$14)*100)/AO$14</f>
        <v>-6.9869041903273503</v>
      </c>
    </row>
    <row r="52" spans="1:46" x14ac:dyDescent="0.25">
      <c r="A52" s="29">
        <v>0.58052809409400918</v>
      </c>
      <c r="B52" s="30">
        <v>0.48772146405695982</v>
      </c>
      <c r="C52" s="29" t="s">
        <v>0</v>
      </c>
      <c r="D52" s="29" t="s">
        <v>0</v>
      </c>
      <c r="E52" s="34">
        <v>0.56236033514345307</v>
      </c>
      <c r="F52" s="34">
        <v>0.52794110007550421</v>
      </c>
      <c r="G52" s="34">
        <v>0.43548584031136162</v>
      </c>
      <c r="H52" s="34">
        <v>0.35432771008903169</v>
      </c>
      <c r="I52" s="34">
        <v>0.33980169806963401</v>
      </c>
      <c r="J52" s="34">
        <v>0.31735170735734392</v>
      </c>
      <c r="K52" s="34">
        <v>0.32946866807034197</v>
      </c>
      <c r="L52" s="34">
        <v>0.35073526014220802</v>
      </c>
      <c r="M52" s="34">
        <v>0.38512797633096718</v>
      </c>
      <c r="N52" s="34">
        <v>0.41583818096254888</v>
      </c>
      <c r="O52" s="34">
        <v>0.44528055479850159</v>
      </c>
      <c r="P52" s="34">
        <v>0.46985629583308969</v>
      </c>
      <c r="Q52" s="34">
        <v>0.49026775267485329</v>
      </c>
      <c r="R52" s="34">
        <v>0.55328225417345034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0.56433870035941691</v>
      </c>
      <c r="X52" s="35">
        <v>0.52647813413163613</v>
      </c>
      <c r="Y52" s="35">
        <v>0.54945191416331374</v>
      </c>
      <c r="Z52" s="35">
        <v>0.56993421115727327</v>
      </c>
      <c r="AA52" s="35">
        <v>0.69864824813112347</v>
      </c>
      <c r="AB52" s="35" t="s">
        <v>0</v>
      </c>
      <c r="AC52" s="36" t="s">
        <v>0</v>
      </c>
      <c r="AD52" s="29" t="s">
        <v>0</v>
      </c>
      <c r="AE52" s="29">
        <v>0.53312607743700757</v>
      </c>
      <c r="AF52" s="29">
        <v>0.53716579109795159</v>
      </c>
      <c r="AG52" s="29">
        <v>0.53999168457013103</v>
      </c>
      <c r="AH52" s="29">
        <v>0.57159111808630048</v>
      </c>
      <c r="AI52" s="29">
        <v>0.60543058011482476</v>
      </c>
      <c r="AJ52" s="29">
        <v>0.62194102611985236</v>
      </c>
      <c r="AK52" s="3">
        <f t="shared" si="0"/>
        <v>0.49494342139081809</v>
      </c>
      <c r="AL52" s="13">
        <v>-14.477499999999999</v>
      </c>
      <c r="AM52" s="16" t="s">
        <v>117</v>
      </c>
      <c r="AO52" s="7">
        <f>(SUM(AC43:AJ65)+SUM(A43:D56))/173</f>
        <v>0.67245347217517093</v>
      </c>
      <c r="AP52" s="2">
        <f>((AK52-AK$15)*100)/AK$15</f>
        <v>-6.9608350000601211</v>
      </c>
      <c r="AR52" s="16" t="s">
        <v>117</v>
      </c>
      <c r="AS52" s="2"/>
      <c r="AT52" s="1">
        <f>((AO52-AO$15)*100)/AO$15</f>
        <v>-5.0642999375694817</v>
      </c>
    </row>
    <row r="53" spans="1:46" x14ac:dyDescent="0.25">
      <c r="A53" s="29">
        <v>0.66425835716496784</v>
      </c>
      <c r="B53" s="30">
        <v>0.52668768807973532</v>
      </c>
      <c r="C53" s="29" t="s">
        <v>0</v>
      </c>
      <c r="D53" s="29" t="s">
        <v>0</v>
      </c>
      <c r="E53" s="34">
        <v>0.46059910685156952</v>
      </c>
      <c r="F53" s="34">
        <v>0.48676560305934508</v>
      </c>
      <c r="G53" s="34">
        <v>0.41288656018104031</v>
      </c>
      <c r="H53" s="34">
        <v>0.38036380010838372</v>
      </c>
      <c r="I53" s="34">
        <v>0.32915793606640043</v>
      </c>
      <c r="J53" s="34">
        <v>0.314706320556428</v>
      </c>
      <c r="K53" s="34">
        <v>0.31343342405394498</v>
      </c>
      <c r="L53" s="34">
        <v>0.32985088705926491</v>
      </c>
      <c r="M53" s="34">
        <v>0.37088563708584221</v>
      </c>
      <c r="N53" s="34">
        <v>0.42662313203467872</v>
      </c>
      <c r="O53" s="34">
        <v>0.46396958658689458</v>
      </c>
      <c r="P53" s="34">
        <v>0.501098598069047</v>
      </c>
      <c r="Q53" s="34">
        <v>0.53457173807462133</v>
      </c>
      <c r="R53" s="34">
        <v>0.63978817430786072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0.53451002417842974</v>
      </c>
      <c r="X53" s="35">
        <v>0.53303172112740671</v>
      </c>
      <c r="Y53" s="35">
        <v>0.57363569412314075</v>
      </c>
      <c r="Z53" s="35">
        <v>0.58549063607984453</v>
      </c>
      <c r="AA53" s="35">
        <v>0.67896386612713111</v>
      </c>
      <c r="AB53" s="35" t="s">
        <v>0</v>
      </c>
      <c r="AC53" s="36" t="s">
        <v>0</v>
      </c>
      <c r="AD53" s="29" t="s">
        <v>0</v>
      </c>
      <c r="AE53" s="29">
        <v>0.49261212607084259</v>
      </c>
      <c r="AF53" s="29">
        <v>0.49075875309780148</v>
      </c>
      <c r="AG53" s="29">
        <v>0.51297746435572888</v>
      </c>
      <c r="AH53" s="29">
        <v>0.58646495508375529</v>
      </c>
      <c r="AI53" s="29">
        <v>0.61939421010544649</v>
      </c>
      <c r="AJ53" s="29">
        <v>0.65126466213510192</v>
      </c>
      <c r="AK53" s="3">
        <f t="shared" si="0"/>
        <v>0.49684261710461669</v>
      </c>
      <c r="AL53" s="13">
        <v>-11.212300000000001</v>
      </c>
      <c r="AM53" t="s">
        <v>118</v>
      </c>
      <c r="AO53" s="2">
        <f>((SUM(A39:Z72)+SUM(AA39:AJ65))/895)</f>
        <v>0.70591218301977254</v>
      </c>
      <c r="AP53" s="2">
        <f>((AK53-AK$16)*100)/AK$16</f>
        <v>-7.2437768707174497</v>
      </c>
      <c r="AR53" t="s">
        <v>118</v>
      </c>
      <c r="AT53" s="1">
        <f>((AO53-AO$16)*100)/AO$16</f>
        <v>-4.4848932191219788</v>
      </c>
    </row>
    <row r="54" spans="1:46" x14ac:dyDescent="0.25">
      <c r="A54" s="29">
        <v>0.76903130774832351</v>
      </c>
      <c r="B54" s="30">
        <v>0.51353992010438909</v>
      </c>
      <c r="C54" s="29">
        <v>0.35606787515578131</v>
      </c>
      <c r="D54" s="29">
        <v>0.40684131056305872</v>
      </c>
      <c r="E54" s="34">
        <v>0.44917796001424148</v>
      </c>
      <c r="F54" s="34">
        <v>0.43969052335118719</v>
      </c>
      <c r="G54" s="34">
        <v>0.40010329721029841</v>
      </c>
      <c r="H54" s="34">
        <v>0.3859423611490147</v>
      </c>
      <c r="I54" s="34">
        <v>0.33550541407332107</v>
      </c>
      <c r="J54" s="34">
        <v>0.34414402007258521</v>
      </c>
      <c r="K54" s="34">
        <v>0.33642949306522529</v>
      </c>
      <c r="L54" s="34">
        <v>0.35295809407020873</v>
      </c>
      <c r="M54" s="34">
        <v>0.40053708509806191</v>
      </c>
      <c r="N54" s="34">
        <v>0.46713669320198631</v>
      </c>
      <c r="O54" s="34">
        <v>0.54034387065457834</v>
      </c>
      <c r="P54" s="34">
        <v>0.6020416900736294</v>
      </c>
      <c r="Q54" s="34">
        <v>0.60703266307944248</v>
      </c>
      <c r="R54" s="34">
        <v>0.67548721818388835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0.47381841055727669</v>
      </c>
      <c r="X54" s="35">
        <v>0.52807747295383667</v>
      </c>
      <c r="Y54" s="35">
        <v>0.68157712110753121</v>
      </c>
      <c r="Z54" s="35">
        <v>0.71629470513188065</v>
      </c>
      <c r="AA54" s="35">
        <v>0.66608587011404707</v>
      </c>
      <c r="AB54" s="35" t="s">
        <v>0</v>
      </c>
      <c r="AC54" s="36" t="s">
        <v>0</v>
      </c>
      <c r="AD54" s="29" t="s">
        <v>0</v>
      </c>
      <c r="AE54" s="29">
        <v>0.46266251141827403</v>
      </c>
      <c r="AF54" s="29">
        <v>0.52597544606124313</v>
      </c>
      <c r="AG54" s="29">
        <v>0.52219746406544409</v>
      </c>
      <c r="AH54" s="29">
        <v>0.57330907008759791</v>
      </c>
      <c r="AI54" s="29">
        <v>0.60616497410315928</v>
      </c>
      <c r="AJ54" s="29">
        <v>0.68146349016894914</v>
      </c>
      <c r="AK54" s="3">
        <f t="shared" si="0"/>
        <v>0.51102197698753327</v>
      </c>
      <c r="AL54" s="13">
        <v>-7.9836</v>
      </c>
      <c r="AM54" t="s">
        <v>119</v>
      </c>
      <c r="AP54" s="2">
        <f>((AK54-AK$17)*100)/AK$17</f>
        <v>-7.5891668639007799</v>
      </c>
      <c r="AR54" t="s">
        <v>119</v>
      </c>
      <c r="AT54" s="1" t="e">
        <f>((AO54-AO$17)*100)/AO$17</f>
        <v>#DIV/0!</v>
      </c>
    </row>
    <row r="55" spans="1:46" x14ac:dyDescent="0.25">
      <c r="A55" s="29">
        <v>0.53769845211925349</v>
      </c>
      <c r="B55" s="30">
        <v>0.47487762906931419</v>
      </c>
      <c r="C55" s="29">
        <v>0.35969584613911082</v>
      </c>
      <c r="D55" s="29">
        <v>0.37803787520923587</v>
      </c>
      <c r="E55" s="34">
        <v>0.38573191218365999</v>
      </c>
      <c r="F55" s="34">
        <v>0.39132730523499432</v>
      </c>
      <c r="G55" s="34">
        <v>0.38778128023169262</v>
      </c>
      <c r="H55" s="34">
        <v>0.38367449614636651</v>
      </c>
      <c r="I55" s="34">
        <v>0.38470165212200669</v>
      </c>
      <c r="J55" s="34">
        <v>0.40383122413047429</v>
      </c>
      <c r="K55" s="34">
        <v>0.42191629814276899</v>
      </c>
      <c r="L55" s="34">
        <v>0.43889175715681678</v>
      </c>
      <c r="M55" s="34">
        <v>0.48181374526307102</v>
      </c>
      <c r="N55" s="34">
        <v>0.54285770805715283</v>
      </c>
      <c r="O55" s="34">
        <v>0.6000365370738302</v>
      </c>
      <c r="P55" s="34">
        <v>0.64872407509406016</v>
      </c>
      <c r="Q55" s="34">
        <v>0.68053984511402543</v>
      </c>
      <c r="R55" s="34">
        <v>0.62046502010335636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0.49331862029331941</v>
      </c>
      <c r="X55" s="35">
        <v>0.57299752806520576</v>
      </c>
      <c r="Y55" s="35">
        <v>0.66812970809921912</v>
      </c>
      <c r="Z55" s="35">
        <v>0.74643861915450638</v>
      </c>
      <c r="AA55" s="35">
        <v>0.71152867914492457</v>
      </c>
      <c r="AB55" s="35" t="s">
        <v>0</v>
      </c>
      <c r="AC55" s="36" t="s">
        <v>0</v>
      </c>
      <c r="AD55" s="29" t="s">
        <v>0</v>
      </c>
      <c r="AE55" s="29">
        <v>0.45084672224262501</v>
      </c>
      <c r="AF55" s="29">
        <v>0.48311020805925131</v>
      </c>
      <c r="AG55" s="29">
        <v>0.43596338807418511</v>
      </c>
      <c r="AH55" s="29">
        <v>0.45456796608500971</v>
      </c>
      <c r="AI55" s="29">
        <v>0.57221951311369601</v>
      </c>
      <c r="AJ55" s="29">
        <v>0.67188004917502597</v>
      </c>
      <c r="AK55" s="3">
        <f t="shared" si="0"/>
        <v>0.50977943655510893</v>
      </c>
      <c r="AL55" s="13">
        <v>-4.7801999999999998</v>
      </c>
      <c r="AM55" t="s">
        <v>120</v>
      </c>
      <c r="AP55" s="2">
        <f>((AK55-AK$18)*100)/AK$18</f>
        <v>-7.6957790554775647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0</v>
      </c>
      <c r="B56" s="30" t="s">
        <v>0</v>
      </c>
      <c r="C56" s="29">
        <v>0.34531482911548878</v>
      </c>
      <c r="D56" s="29">
        <v>0.33331191533483912</v>
      </c>
      <c r="E56" s="34">
        <v>0.35662576507181643</v>
      </c>
      <c r="F56" s="34">
        <v>0.34717639321668942</v>
      </c>
      <c r="G56" s="34">
        <v>0.36344206615978919</v>
      </c>
      <c r="H56" s="34">
        <v>0.37057083311032551</v>
      </c>
      <c r="I56" s="34">
        <v>0.37348039710143782</v>
      </c>
      <c r="J56" s="34">
        <v>0.38332849010334002</v>
      </c>
      <c r="K56" s="34">
        <v>0.39540020610808818</v>
      </c>
      <c r="L56" s="34">
        <v>0.40630013811281418</v>
      </c>
      <c r="M56" s="34">
        <v>0.4292614061360075</v>
      </c>
      <c r="N56" s="34">
        <v>0.45293035417458338</v>
      </c>
      <c r="O56" s="34">
        <v>0.4831636402829933</v>
      </c>
      <c r="P56" s="34">
        <v>0.54750844706333135</v>
      </c>
      <c r="Q56" s="34">
        <v>0.62197124509567303</v>
      </c>
      <c r="R56" s="34">
        <v>0.64362758510954898</v>
      </c>
      <c r="S56" s="35" t="s">
        <v>0</v>
      </c>
      <c r="T56" s="35" t="s">
        <v>0</v>
      </c>
      <c r="U56" s="35" t="s">
        <v>0</v>
      </c>
      <c r="V56" s="35">
        <v>0.40191983611906668</v>
      </c>
      <c r="W56" s="35">
        <v>0.41954496112229478</v>
      </c>
      <c r="X56" s="35">
        <v>0.42901377013299541</v>
      </c>
      <c r="Y56" s="35">
        <v>0.47983128027080219</v>
      </c>
      <c r="Z56" s="35">
        <v>0.55304487206619524</v>
      </c>
      <c r="AA56" s="35">
        <v>0.6559620321176447</v>
      </c>
      <c r="AB56" s="35" t="s">
        <v>0</v>
      </c>
      <c r="AC56" s="36" t="s">
        <v>0</v>
      </c>
      <c r="AD56" s="29" t="s">
        <v>0</v>
      </c>
      <c r="AE56" s="29">
        <v>0.48101196069024948</v>
      </c>
      <c r="AF56" s="29">
        <v>0.41768615045253688</v>
      </c>
      <c r="AG56" s="29">
        <v>0.42794067010536457</v>
      </c>
      <c r="AH56" s="29">
        <v>0.41830166807700209</v>
      </c>
      <c r="AI56" s="29">
        <v>0.45277800308430433</v>
      </c>
      <c r="AJ56" s="29">
        <v>0.51059802212401628</v>
      </c>
      <c r="AK56" s="19">
        <f>AVERAGE(A56:AJ56)</f>
        <v>0.44646596205925854</v>
      </c>
      <c r="AL56" s="13">
        <v>-1.5918000000000001</v>
      </c>
      <c r="AM56" t="s">
        <v>121</v>
      </c>
      <c r="AO56" s="2">
        <f>SUM(U71:W72)/6</f>
        <v>1.2204694164402314</v>
      </c>
      <c r="AP56" s="2">
        <f>((AK56-AK$19)*100)/AK$19</f>
        <v>-7.4813175555367852</v>
      </c>
      <c r="AR56" t="s">
        <v>124</v>
      </c>
      <c r="AT56" s="1">
        <f>((AO56-AO$19)*100)/AO$19</f>
        <v>-0.18776342389260875</v>
      </c>
    </row>
    <row r="57" spans="1:46" x14ac:dyDescent="0.25">
      <c r="A57" t="s">
        <v>0</v>
      </c>
      <c r="B57" s="37" t="s">
        <v>0</v>
      </c>
      <c r="C57" s="34">
        <v>0.34012434020369609</v>
      </c>
      <c r="D57" s="34">
        <v>0.31308118774978572</v>
      </c>
      <c r="E57" s="34">
        <v>0.32059298035418421</v>
      </c>
      <c r="F57" s="34">
        <v>0.32877746515108047</v>
      </c>
      <c r="G57" s="34">
        <v>0.3594628701241549</v>
      </c>
      <c r="H57" s="34">
        <v>0.38007632411597991</v>
      </c>
      <c r="I57" s="34">
        <v>0.40023901213056612</v>
      </c>
      <c r="J57" s="34">
        <v>0.41857769814809981</v>
      </c>
      <c r="K57" s="34">
        <v>0.42178499414003312</v>
      </c>
      <c r="L57" s="34">
        <v>0.42411641713354059</v>
      </c>
      <c r="M57" s="34">
        <v>0.43517428814535802</v>
      </c>
      <c r="N57" s="34">
        <v>0.45264774317809292</v>
      </c>
      <c r="O57" s="34">
        <v>0.47858864427618542</v>
      </c>
      <c r="P57" s="34">
        <v>0.54277959506387075</v>
      </c>
      <c r="Q57" s="34">
        <v>0.59214267508500407</v>
      </c>
      <c r="R57" s="34">
        <v>0.58514704608480317</v>
      </c>
      <c r="S57" s="35" t="s">
        <v>0</v>
      </c>
      <c r="T57" s="35" t="s">
        <v>0</v>
      </c>
      <c r="U57" s="35" t="s">
        <v>0</v>
      </c>
      <c r="V57" s="35">
        <v>0.50271457305312905</v>
      </c>
      <c r="W57" s="35">
        <v>0.42834239014327757</v>
      </c>
      <c r="X57" s="35">
        <v>0.4345471391555677</v>
      </c>
      <c r="Y57" s="35">
        <v>0.46430305624330909</v>
      </c>
      <c r="Z57" s="35">
        <v>0.53199699906409237</v>
      </c>
      <c r="AA57" s="35">
        <v>0.64004295512295517</v>
      </c>
      <c r="AB57" s="35" t="s">
        <v>0</v>
      </c>
      <c r="AC57" s="36" t="s">
        <v>0</v>
      </c>
      <c r="AD57" s="29" t="s">
        <v>0</v>
      </c>
      <c r="AE57" s="29">
        <v>0.68604192524539975</v>
      </c>
      <c r="AF57" s="29">
        <v>0.42645966907299898</v>
      </c>
      <c r="AG57" s="29">
        <v>0.37410907505981578</v>
      </c>
      <c r="AH57" s="29">
        <v>0.41737809837991352</v>
      </c>
      <c r="AI57" s="29">
        <v>0.42604354733893779</v>
      </c>
      <c r="AJ57" s="29">
        <v>0.45804175008660342</v>
      </c>
      <c r="AK57" s="3">
        <f t="shared" si="0"/>
        <v>0.44940480210894423</v>
      </c>
      <c r="AL57" s="13">
        <v>1.5918000000000001</v>
      </c>
      <c r="AP57" s="2">
        <f>((AK57-AK$20)*100)/AK$20</f>
        <v>-7.0348307789228324</v>
      </c>
    </row>
    <row r="58" spans="1:46" x14ac:dyDescent="0.25">
      <c r="A58" t="s">
        <v>0</v>
      </c>
      <c r="B58" s="37">
        <v>0.34719095425589308</v>
      </c>
      <c r="C58" s="34">
        <v>0.33194244612390528</v>
      </c>
      <c r="D58" s="34">
        <v>0.31723236617540868</v>
      </c>
      <c r="E58" s="34">
        <v>0.32025553811184271</v>
      </c>
      <c r="F58" s="34">
        <v>0.34223982511002488</v>
      </c>
      <c r="G58" s="34">
        <v>0.38936120214012332</v>
      </c>
      <c r="H58" s="34">
        <v>0.4312229011949178</v>
      </c>
      <c r="I58" s="34">
        <v>0.49011254305255703</v>
      </c>
      <c r="J58" s="34">
        <v>0.5516005060680601</v>
      </c>
      <c r="K58" s="34">
        <v>0.58079395707528858</v>
      </c>
      <c r="L58" s="34">
        <v>0.60591419808333091</v>
      </c>
      <c r="M58" s="34">
        <v>0.59695934807995321</v>
      </c>
      <c r="N58" s="34">
        <v>0.57104981607261829</v>
      </c>
      <c r="O58" s="34">
        <v>0.54219749406551432</v>
      </c>
      <c r="P58" s="34">
        <v>0.55401716707247095</v>
      </c>
      <c r="Q58" s="34">
        <v>0.557003847076738</v>
      </c>
      <c r="R58" s="34">
        <v>0.55644727208021938</v>
      </c>
      <c r="S58" s="35" t="s">
        <v>0</v>
      </c>
      <c r="T58" s="35" t="s">
        <v>0</v>
      </c>
      <c r="U58" s="35">
        <v>0.44034032016160662</v>
      </c>
      <c r="V58" s="35">
        <v>0.48612666853896158</v>
      </c>
      <c r="W58" s="35">
        <v>0.5459063950640628</v>
      </c>
      <c r="X58" s="35">
        <v>0.49442758005997561</v>
      </c>
      <c r="Y58" s="35">
        <v>0.46783747655531049</v>
      </c>
      <c r="Z58" s="35">
        <v>0.48386972155167163</v>
      </c>
      <c r="AA58" s="35">
        <v>0.5526065120848267</v>
      </c>
      <c r="AB58" s="35" t="s">
        <v>0</v>
      </c>
      <c r="AC58" s="36" t="s">
        <v>0</v>
      </c>
      <c r="AD58" s="29" t="s">
        <v>0</v>
      </c>
      <c r="AE58" s="29">
        <v>0.58653773899574191</v>
      </c>
      <c r="AF58" s="29">
        <v>0.47707699906584111</v>
      </c>
      <c r="AG58" s="29">
        <v>0.39551832428934069</v>
      </c>
      <c r="AH58" s="29">
        <v>0.43649987818832442</v>
      </c>
      <c r="AI58" s="29">
        <v>0.44357497316320449</v>
      </c>
      <c r="AJ58" s="29">
        <v>0.49058148911624477</v>
      </c>
      <c r="AK58" s="3">
        <f t="shared" si="0"/>
        <v>0.47954818195579946</v>
      </c>
      <c r="AL58" s="13">
        <v>4.7801999999999998</v>
      </c>
      <c r="AP58" s="2">
        <f>((AK58-AK$21)*100)/AK$21</f>
        <v>-7.4797273586489226</v>
      </c>
    </row>
    <row r="59" spans="1:46" x14ac:dyDescent="0.25">
      <c r="A59" t="s">
        <v>0</v>
      </c>
      <c r="B59" s="37">
        <v>0.36785192414829321</v>
      </c>
      <c r="C59" s="34">
        <v>0.33375455007491278</v>
      </c>
      <c r="D59" s="34">
        <v>0.31253045306877419</v>
      </c>
      <c r="E59" s="34">
        <v>0.30499390205954802</v>
      </c>
      <c r="F59" s="34">
        <v>0.33966692607325089</v>
      </c>
      <c r="G59" s="34">
        <v>0.37722316309588833</v>
      </c>
      <c r="H59" s="34">
        <v>0.41487892512848351</v>
      </c>
      <c r="I59" s="34">
        <v>0.46164122221123871</v>
      </c>
      <c r="J59" s="34">
        <v>0.50200643174378712</v>
      </c>
      <c r="K59" s="34">
        <v>0.55718457906137575</v>
      </c>
      <c r="L59" s="34">
        <v>0.58529992206928816</v>
      </c>
      <c r="M59" s="34">
        <v>0.6036361320766902</v>
      </c>
      <c r="N59" s="34">
        <v>0.57986018207367462</v>
      </c>
      <c r="O59" s="34">
        <v>0.52938672007172916</v>
      </c>
      <c r="P59" s="34">
        <v>0.52537092808059072</v>
      </c>
      <c r="Q59" s="34">
        <v>0.56063243312814826</v>
      </c>
      <c r="R59" s="34">
        <v>0.64224124814974637</v>
      </c>
      <c r="S59" s="35" t="s">
        <v>0</v>
      </c>
      <c r="T59" s="35" t="s">
        <v>0</v>
      </c>
      <c r="U59" s="35">
        <v>0.46931880321348279</v>
      </c>
      <c r="V59" s="35">
        <v>0.50835289715027621</v>
      </c>
      <c r="W59" s="35">
        <v>0.49142093034825851</v>
      </c>
      <c r="X59" s="35">
        <v>0.49713882799023829</v>
      </c>
      <c r="Y59" s="35">
        <v>0.48366205407060631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0.61511085413355238</v>
      </c>
      <c r="AG59" s="29">
        <v>0.4237627346764431</v>
      </c>
      <c r="AH59" s="29">
        <v>0.59720803535007849</v>
      </c>
      <c r="AI59" s="29">
        <v>0.60310041154028227</v>
      </c>
      <c r="AJ59" s="29">
        <v>0.4416173140669174</v>
      </c>
      <c r="AK59" s="3">
        <f t="shared" si="0"/>
        <v>0.48625379647613165</v>
      </c>
      <c r="AL59" s="13">
        <v>7.9836</v>
      </c>
      <c r="AP59" s="2">
        <f>((AK59-AK$22)*100)/AK$22</f>
        <v>-7.6578172741087194</v>
      </c>
    </row>
    <row r="60" spans="1:46" x14ac:dyDescent="0.25">
      <c r="A60" t="s">
        <v>0</v>
      </c>
      <c r="B60" s="37">
        <v>0.36913502212995608</v>
      </c>
      <c r="C60" s="34">
        <v>0.30936095755998327</v>
      </c>
      <c r="D60" s="34">
        <v>0.32382321006480869</v>
      </c>
      <c r="E60" s="34">
        <v>0.30053941845038912</v>
      </c>
      <c r="F60" s="34">
        <v>0.32289283505826111</v>
      </c>
      <c r="G60" s="34">
        <v>0.35569583507286651</v>
      </c>
      <c r="H60" s="34">
        <v>0.36427801507640573</v>
      </c>
      <c r="I60" s="34">
        <v>0.38590910208815932</v>
      </c>
      <c r="J60" s="34">
        <v>0.40875638010583693</v>
      </c>
      <c r="K60" s="34">
        <v>0.44478751314803738</v>
      </c>
      <c r="L60" s="34">
        <v>0.45243349315759279</v>
      </c>
      <c r="M60" s="34">
        <v>0.47763411522814719</v>
      </c>
      <c r="N60" s="34">
        <v>0.50638039650416866</v>
      </c>
      <c r="O60" s="34">
        <v>0.47333545430136231</v>
      </c>
      <c r="P60" s="34">
        <v>0.45943027957937049</v>
      </c>
      <c r="Q60" s="34">
        <v>0.56831704808927663</v>
      </c>
      <c r="R60" s="34">
        <v>0.66008590623936336</v>
      </c>
      <c r="S60" s="35" t="s">
        <v>0</v>
      </c>
      <c r="T60" s="35">
        <v>0.57732900806872045</v>
      </c>
      <c r="U60" s="35">
        <v>0.48016071724105991</v>
      </c>
      <c r="V60" s="35">
        <v>0.45219717616182298</v>
      </c>
      <c r="W60" s="35">
        <v>0.46507245419214288</v>
      </c>
      <c r="X60" s="35">
        <v>0.44708058015422519</v>
      </c>
      <c r="Y60" s="35">
        <v>0.39672593209378648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0.67820029877517019</v>
      </c>
      <c r="AG60" s="29">
        <v>0.56579392994586242</v>
      </c>
      <c r="AH60" s="29">
        <v>0.54393646513137928</v>
      </c>
      <c r="AI60" s="29">
        <v>0.5764211831945375</v>
      </c>
      <c r="AJ60" s="29">
        <v>0.52240792514704792</v>
      </c>
      <c r="AK60" s="3">
        <f t="shared" si="0"/>
        <v>0.46029002328427637</v>
      </c>
      <c r="AL60" s="13">
        <v>11.212300000000001</v>
      </c>
      <c r="AP60" s="2">
        <f>((AK60-AK$23)*100)/AK$23</f>
        <v>-6.9925984478121439</v>
      </c>
    </row>
    <row r="61" spans="1:46" x14ac:dyDescent="0.25">
      <c r="A61" t="s">
        <v>0</v>
      </c>
      <c r="B61" s="37">
        <v>0.42100956824036201</v>
      </c>
      <c r="C61" s="34">
        <v>0.32960034407042471</v>
      </c>
      <c r="D61" s="34">
        <v>0.32325005406132318</v>
      </c>
      <c r="E61" s="34">
        <v>0.30332593102147759</v>
      </c>
      <c r="F61" s="34">
        <v>0.31929553805401389</v>
      </c>
      <c r="G61" s="34">
        <v>0.35182828507504271</v>
      </c>
      <c r="H61" s="34">
        <v>0.38020930511124962</v>
      </c>
      <c r="I61" s="34">
        <v>0.40359721027448958</v>
      </c>
      <c r="J61" s="34">
        <v>0.42494969060938698</v>
      </c>
      <c r="K61" s="34">
        <v>0.4425008009690134</v>
      </c>
      <c r="L61" s="34">
        <v>0.45264691681205432</v>
      </c>
      <c r="M61" s="34">
        <v>0.47121481354703282</v>
      </c>
      <c r="N61" s="34">
        <v>0.46870928626017699</v>
      </c>
      <c r="O61" s="34">
        <v>0.45739996519995141</v>
      </c>
      <c r="P61" s="34">
        <v>0.49842090006302803</v>
      </c>
      <c r="Q61" s="34">
        <v>0.69623446183198345</v>
      </c>
      <c r="R61" s="34" t="s">
        <v>0</v>
      </c>
      <c r="S61" s="35">
        <v>0.54534850305857796</v>
      </c>
      <c r="T61" s="35">
        <v>0.46525875835514208</v>
      </c>
      <c r="U61" s="35">
        <v>0.41110631310447537</v>
      </c>
      <c r="V61" s="35">
        <v>0.42616772512738971</v>
      </c>
      <c r="W61" s="35">
        <v>0.4332773861330253</v>
      </c>
      <c r="X61" s="35">
        <v>0.43189453711566811</v>
      </c>
      <c r="Y61" s="35">
        <v>0.41130637809288773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0.67693675909548112</v>
      </c>
      <c r="AG61" s="29">
        <v>0.58181577955032027</v>
      </c>
      <c r="AH61" s="29">
        <v>0.6482588702959805</v>
      </c>
      <c r="AI61" s="29">
        <v>0.63221870972109995</v>
      </c>
      <c r="AJ61" s="29">
        <v>0.6186256672103505</v>
      </c>
      <c r="AK61" s="3">
        <f t="shared" si="0"/>
        <v>0.46522887350219316</v>
      </c>
      <c r="AL61" s="13">
        <v>14.477499999999999</v>
      </c>
      <c r="AP61" s="2">
        <f>((AK61-AK$24)*100)/AK$24</f>
        <v>-6.8981723159957449</v>
      </c>
    </row>
    <row r="62" spans="1:46" x14ac:dyDescent="0.25">
      <c r="A62" t="s">
        <v>0</v>
      </c>
      <c r="B62" s="37">
        <v>0.50038417118086997</v>
      </c>
      <c r="C62" s="34">
        <v>0.42134974586815083</v>
      </c>
      <c r="D62" s="34">
        <v>0.35785285118075011</v>
      </c>
      <c r="E62" s="34">
        <v>0.33002594907212629</v>
      </c>
      <c r="F62" s="34">
        <v>0.34542924810212888</v>
      </c>
      <c r="G62" s="34">
        <v>0.36609576214885808</v>
      </c>
      <c r="H62" s="34">
        <v>0.38637804024536582</v>
      </c>
      <c r="I62" s="34">
        <v>0.40607497042500501</v>
      </c>
      <c r="J62" s="34">
        <v>0.41008468443983759</v>
      </c>
      <c r="K62" s="34">
        <v>0.4195006154755988</v>
      </c>
      <c r="L62" s="34">
        <v>0.43721543464421753</v>
      </c>
      <c r="M62" s="34">
        <v>0.45747189128017801</v>
      </c>
      <c r="N62" s="34">
        <v>0.46230431212922762</v>
      </c>
      <c r="O62" s="34">
        <v>0.4561935993785195</v>
      </c>
      <c r="P62" s="38">
        <v>0.49716710606785169</v>
      </c>
      <c r="Q62" s="38" t="s">
        <v>0</v>
      </c>
      <c r="R62" s="38">
        <v>0.65000244079542957</v>
      </c>
      <c r="S62" s="35">
        <v>0.46375441102532311</v>
      </c>
      <c r="T62" s="35">
        <v>0.43564879538561829</v>
      </c>
      <c r="U62" s="35">
        <v>0.41242894015485693</v>
      </c>
      <c r="V62" s="35">
        <v>0.42422001032517093</v>
      </c>
      <c r="W62" s="35">
        <v>0.43518387265480513</v>
      </c>
      <c r="X62" s="35">
        <v>0.42767948718200621</v>
      </c>
      <c r="Y62" s="35">
        <v>0.45234970333695218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0.69004811815992051</v>
      </c>
      <c r="AG62" s="29">
        <v>0.60181986439529112</v>
      </c>
      <c r="AH62" s="29" t="s">
        <v>0</v>
      </c>
      <c r="AI62" s="29">
        <v>0.68444004911930101</v>
      </c>
      <c r="AJ62" s="29">
        <v>0.62978697128965022</v>
      </c>
      <c r="AK62" s="3">
        <f t="shared" si="0"/>
        <v>0.46521818686900035</v>
      </c>
      <c r="AL62" s="13">
        <v>17.791599999999999</v>
      </c>
      <c r="AP62" s="2">
        <f>((AK62-AK$25)*100)/AK$25</f>
        <v>-6.45546611049022</v>
      </c>
    </row>
    <row r="63" spans="1:46" x14ac:dyDescent="0.25">
      <c r="A63" t="s">
        <v>0</v>
      </c>
      <c r="B63" s="37">
        <v>0.54330669180395097</v>
      </c>
      <c r="C63" s="34">
        <v>0.47620137225288478</v>
      </c>
      <c r="D63" s="34">
        <v>0.38939682254636931</v>
      </c>
      <c r="E63" s="34">
        <v>0.34824364919108308</v>
      </c>
      <c r="F63" s="34">
        <v>0.34810166715472468</v>
      </c>
      <c r="G63" s="34">
        <v>0.36797793226484271</v>
      </c>
      <c r="H63" s="34">
        <v>0.3874234825176372</v>
      </c>
      <c r="I63" s="34">
        <v>0.40452542694157873</v>
      </c>
      <c r="J63" s="34">
        <v>0.40363799060764288</v>
      </c>
      <c r="K63" s="34">
        <v>0.41069432556627772</v>
      </c>
      <c r="L63" s="34">
        <v>0.43082066105096678</v>
      </c>
      <c r="M63" s="34">
        <v>0.44082159630961709</v>
      </c>
      <c r="N63" s="34">
        <v>0.42988009571031988</v>
      </c>
      <c r="O63" s="34">
        <v>0.43982796762360138</v>
      </c>
      <c r="P63" s="38" t="s">
        <v>0</v>
      </c>
      <c r="Q63" s="38">
        <v>0.60979020552741658</v>
      </c>
      <c r="R63" s="38">
        <v>0.60354136474214903</v>
      </c>
      <c r="S63" s="35">
        <v>0.54122185334805184</v>
      </c>
      <c r="T63" s="35">
        <v>0.45331003780413048</v>
      </c>
      <c r="U63" s="35">
        <v>0.420618875106608</v>
      </c>
      <c r="V63" s="35">
        <v>0.42674949220761232</v>
      </c>
      <c r="W63" s="35">
        <v>0.4442042966139797</v>
      </c>
      <c r="X63" s="35">
        <v>0.44904379196204591</v>
      </c>
      <c r="Y63" s="35">
        <v>0.50968588807460014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0.75918253017452608</v>
      </c>
      <c r="AG63" s="29">
        <v>0.65566783779391813</v>
      </c>
      <c r="AH63" s="29" t="s">
        <v>0</v>
      </c>
      <c r="AI63" s="29" t="s">
        <v>0</v>
      </c>
      <c r="AJ63" s="29" t="s">
        <v>0</v>
      </c>
      <c r="AK63" s="3">
        <f t="shared" si="0"/>
        <v>0.46775503419586145</v>
      </c>
      <c r="AL63" s="13">
        <v>21.168500000000002</v>
      </c>
      <c r="AP63" s="2">
        <f>((AK63-AK$26)*100)/AK$26</f>
        <v>-6.1053852744510513</v>
      </c>
    </row>
    <row r="64" spans="1:46" x14ac:dyDescent="0.25">
      <c r="A64" t="s">
        <v>0</v>
      </c>
      <c r="B64" s="37" t="s">
        <v>0</v>
      </c>
      <c r="C64" s="34">
        <v>0.51980011661213454</v>
      </c>
      <c r="D64" s="34">
        <v>0.39872750937104118</v>
      </c>
      <c r="E64" s="34">
        <v>0.3482479343532901</v>
      </c>
      <c r="F64" s="34">
        <v>0.34760218220713968</v>
      </c>
      <c r="G64" s="34">
        <v>0.3800836655098086</v>
      </c>
      <c r="H64" s="34">
        <v>0.40104865863316908</v>
      </c>
      <c r="I64" s="34">
        <v>0.41797905392570828</v>
      </c>
      <c r="J64" s="34">
        <v>0.42580390317079259</v>
      </c>
      <c r="K64" s="34">
        <v>0.42762491717105527</v>
      </c>
      <c r="L64" s="34">
        <v>0.44241172565825282</v>
      </c>
      <c r="M64" s="34">
        <v>0.4379576796602469</v>
      </c>
      <c r="N64" s="34">
        <v>0.42311590058377468</v>
      </c>
      <c r="O64" s="34">
        <v>0.4513614928733421</v>
      </c>
      <c r="P64" s="38" t="s">
        <v>0</v>
      </c>
      <c r="Q64" s="38">
        <v>0.61705479944173469</v>
      </c>
      <c r="R64" s="38">
        <v>0.58108607573896365</v>
      </c>
      <c r="S64" s="35">
        <v>0.54810294581311214</v>
      </c>
      <c r="T64" s="35">
        <v>0.45717033967741899</v>
      </c>
      <c r="U64" s="35">
        <v>0.42560500171210169</v>
      </c>
      <c r="V64" s="35">
        <v>0.44470941110491591</v>
      </c>
      <c r="W64" s="35">
        <v>0.47475053807473422</v>
      </c>
      <c r="X64" s="35">
        <v>0.48573797747618153</v>
      </c>
      <c r="Y64" s="35">
        <v>0.57101944818583283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0.61395024008961152</v>
      </c>
      <c r="AG64" s="29">
        <v>0.77164070838503818</v>
      </c>
      <c r="AH64" s="29" t="s">
        <v>0</v>
      </c>
      <c r="AI64" s="29" t="s">
        <v>0</v>
      </c>
      <c r="AJ64" s="29" t="s">
        <v>0</v>
      </c>
      <c r="AK64" s="3">
        <f t="shared" si="0"/>
        <v>0.47552467605955834</v>
      </c>
      <c r="AL64" s="13">
        <v>24.624300000000002</v>
      </c>
      <c r="AP64" s="2">
        <f>((AK64-AK$27)*100)/AK$27</f>
        <v>-6.0895192173524935</v>
      </c>
    </row>
    <row r="65" spans="1:46" x14ac:dyDescent="0.25">
      <c r="A65" t="s">
        <v>0</v>
      </c>
      <c r="B65" s="37" t="s">
        <v>0</v>
      </c>
      <c r="C65" s="34">
        <v>0.69825305153319961</v>
      </c>
      <c r="D65" s="34">
        <v>0.43704773311605338</v>
      </c>
      <c r="E65" s="34">
        <v>0.33420139321934811</v>
      </c>
      <c r="F65" s="34">
        <v>0.2929376014301085</v>
      </c>
      <c r="G65" s="34">
        <v>0.29871817030395781</v>
      </c>
      <c r="H65" s="34">
        <v>0.35534463606284739</v>
      </c>
      <c r="I65" s="34">
        <v>0.39863493009097861</v>
      </c>
      <c r="J65" s="34">
        <v>0.41681844614192931</v>
      </c>
      <c r="K65" s="34">
        <v>0.43114362895016112</v>
      </c>
      <c r="L65" s="34">
        <v>0.45159550115365421</v>
      </c>
      <c r="M65" s="34">
        <v>0.45632732713036578</v>
      </c>
      <c r="N65" s="34">
        <v>0.47470137975177712</v>
      </c>
      <c r="O65" s="34">
        <v>0.52221826609955491</v>
      </c>
      <c r="P65" s="38" t="s">
        <v>0</v>
      </c>
      <c r="Q65" s="38">
        <v>0.65485208299886044</v>
      </c>
      <c r="R65" s="38">
        <v>0.55931393347317415</v>
      </c>
      <c r="S65" s="35">
        <v>0.53032720510600584</v>
      </c>
      <c r="T65" s="35">
        <v>0.41349979414949178</v>
      </c>
      <c r="U65" s="35">
        <v>0.40658022722831022</v>
      </c>
      <c r="V65" s="35">
        <v>0.43931191905506572</v>
      </c>
      <c r="W65" s="35">
        <v>0.49382443109608021</v>
      </c>
      <c r="X65" s="35">
        <v>0.51993815910711538</v>
      </c>
      <c r="Y65" s="35">
        <v>0.52077178508889232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0.45938007283122401</v>
      </c>
      <c r="AL65" s="13">
        <v>28.178599999999999</v>
      </c>
      <c r="AP65" s="2">
        <f>((AK65-AK$28)*100)/AK$28</f>
        <v>-5.9334018403970425</v>
      </c>
    </row>
    <row r="66" spans="1:46" x14ac:dyDescent="0.25">
      <c r="A66" s="32" t="s">
        <v>0</v>
      </c>
      <c r="B66" s="39" t="s">
        <v>0</v>
      </c>
      <c r="C66" s="32">
        <v>0.59758210006553258</v>
      </c>
      <c r="D66" s="32">
        <v>0.58785344390904859</v>
      </c>
      <c r="E66" s="32">
        <v>0.59938247716379656</v>
      </c>
      <c r="F66" s="32">
        <v>0.6155160731029945</v>
      </c>
      <c r="G66" s="32">
        <v>0.62439858060639619</v>
      </c>
      <c r="H66" s="32">
        <v>0.61559658532090022</v>
      </c>
      <c r="I66" s="32">
        <v>0.58196600509759844</v>
      </c>
      <c r="J66" s="32">
        <v>0.52894512488593304</v>
      </c>
      <c r="K66" s="32">
        <v>0.47740939022977419</v>
      </c>
      <c r="L66" s="32">
        <v>0.44166213410430011</v>
      </c>
      <c r="M66" s="32">
        <v>0.47365446331148098</v>
      </c>
      <c r="N66" s="32">
        <v>0.57662120010750739</v>
      </c>
      <c r="O66" s="32">
        <v>0.6048471742161512</v>
      </c>
      <c r="P66" s="32" t="s">
        <v>0</v>
      </c>
      <c r="Q66" s="32" t="s">
        <v>0</v>
      </c>
      <c r="R66" s="32" t="s">
        <v>0</v>
      </c>
      <c r="S66" s="33">
        <v>0.71498411010974994</v>
      </c>
      <c r="T66" s="33">
        <v>0.63061816356216593</v>
      </c>
      <c r="U66" s="33">
        <v>0.60594844381402491</v>
      </c>
      <c r="V66" s="33">
        <v>0.52689680215116086</v>
      </c>
      <c r="W66" s="33">
        <v>0.43372524811687779</v>
      </c>
      <c r="X66" s="33">
        <v>0.56010627018325165</v>
      </c>
      <c r="Y66" s="33">
        <v>0.54631665812646768</v>
      </c>
      <c r="Z66" s="33" t="s">
        <v>0</v>
      </c>
      <c r="AA66" s="40" t="s">
        <v>0</v>
      </c>
      <c r="AB66" s="40">
        <v>0.32863516783664798</v>
      </c>
      <c r="AC66" s="40">
        <v>0.39409384713865458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0.54848906650729157</v>
      </c>
      <c r="AL66" s="1">
        <v>31.855</v>
      </c>
      <c r="AP66" s="2">
        <f>((AK66-AK$29)*100)/AK$29</f>
        <v>-6.8106822460398337</v>
      </c>
    </row>
    <row r="67" spans="1:46" x14ac:dyDescent="0.25">
      <c r="A67" s="31" t="s">
        <v>0</v>
      </c>
      <c r="B67" s="41" t="s">
        <v>0</v>
      </c>
      <c r="C67" s="31" t="s">
        <v>0</v>
      </c>
      <c r="D67" s="31">
        <v>0.81516981110861297</v>
      </c>
      <c r="E67" s="31">
        <v>0.79625340311677217</v>
      </c>
      <c r="F67" s="31">
        <v>0.79000356910776148</v>
      </c>
      <c r="G67" s="31">
        <v>0.79666493010277839</v>
      </c>
      <c r="H67" s="31">
        <v>0.8037121560958832</v>
      </c>
      <c r="I67" s="31">
        <v>0.80344118408516774</v>
      </c>
      <c r="J67" s="31">
        <v>0.79581913042759944</v>
      </c>
      <c r="K67" s="31">
        <v>0.76428134799926051</v>
      </c>
      <c r="L67" s="31">
        <v>0.71510615047769721</v>
      </c>
      <c r="M67" s="31">
        <v>0.63807124917199198</v>
      </c>
      <c r="N67" s="31">
        <v>0.65420569923140282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0.98565940560840148</v>
      </c>
      <c r="T67" s="33">
        <v>0.93804379054193976</v>
      </c>
      <c r="U67" s="33">
        <v>0.89050894029273986</v>
      </c>
      <c r="V67" s="33">
        <v>0.83502617015627212</v>
      </c>
      <c r="W67" s="33">
        <v>0.76078665206431995</v>
      </c>
      <c r="X67" s="33">
        <v>0.64234046343132944</v>
      </c>
      <c r="Y67" s="33">
        <v>0.65815194500622942</v>
      </c>
      <c r="Z67" s="33">
        <v>0.57690197213410543</v>
      </c>
      <c r="AA67" s="40">
        <v>0.51883285249220623</v>
      </c>
      <c r="AB67" s="40">
        <v>0.43768690269042931</v>
      </c>
      <c r="AC67" s="40">
        <v>0.41846071456701422</v>
      </c>
      <c r="AD67" s="40">
        <v>0.37120766516642317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0.7133189610902757</v>
      </c>
      <c r="AL67" s="1">
        <v>35.685299999999998</v>
      </c>
      <c r="AP67" s="2">
        <f>((AK67-AK$30)*100)/AK$30</f>
        <v>-6.809519705978814</v>
      </c>
    </row>
    <row r="68" spans="1:46" x14ac:dyDescent="0.25">
      <c r="A68" s="31" t="s">
        <v>0</v>
      </c>
      <c r="B68" s="41" t="s">
        <v>0</v>
      </c>
      <c r="C68" s="31" t="s">
        <v>0</v>
      </c>
      <c r="D68" s="31">
        <v>1.0327028201457309</v>
      </c>
      <c r="E68" s="31">
        <v>0.95712793013194064</v>
      </c>
      <c r="F68" s="31">
        <v>0.9377308231197512</v>
      </c>
      <c r="G68" s="31">
        <v>0.9411335931160878</v>
      </c>
      <c r="H68" s="31">
        <v>0.93810299911201578</v>
      </c>
      <c r="I68" s="31">
        <v>0.93790729710482101</v>
      </c>
      <c r="J68" s="31">
        <v>0.92395845009507094</v>
      </c>
      <c r="K68" s="31">
        <v>0.90172214708504228</v>
      </c>
      <c r="L68" s="31">
        <v>0.86720712783618037</v>
      </c>
      <c r="M68" s="31">
        <v>0.78458362435151474</v>
      </c>
      <c r="N68" s="31">
        <v>0.70144497137571704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1.097341534407124</v>
      </c>
      <c r="T68" s="33">
        <v>1.0637416604444061</v>
      </c>
      <c r="U68" s="33">
        <v>1.054910734438322</v>
      </c>
      <c r="V68" s="33">
        <v>1.005877760352875</v>
      </c>
      <c r="W68" s="33">
        <v>0.9763229622455657</v>
      </c>
      <c r="X68" s="33">
        <v>0.89603858012997195</v>
      </c>
      <c r="Y68" s="33">
        <v>0.74971727152025092</v>
      </c>
      <c r="Z68" s="33" t="s">
        <v>0</v>
      </c>
      <c r="AA68" s="40">
        <v>0.5302786256164872</v>
      </c>
      <c r="AB68" s="40">
        <v>0.4599621188247392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0.88789065157268054</v>
      </c>
      <c r="AL68" s="1">
        <v>39.709000000000003</v>
      </c>
      <c r="AP68" s="2">
        <f>((AK68-AK$31)*100)/AK$31</f>
        <v>-5.9398614741098701</v>
      </c>
    </row>
    <row r="69" spans="1:46" x14ac:dyDescent="0.25">
      <c r="A69" s="31" t="s">
        <v>0</v>
      </c>
      <c r="B69" s="41" t="s">
        <v>0</v>
      </c>
      <c r="C69" s="31" t="s">
        <v>0</v>
      </c>
      <c r="D69" s="31">
        <v>1.0999226101387849</v>
      </c>
      <c r="E69" s="31">
        <v>1.000005890113864</v>
      </c>
      <c r="F69" s="31">
        <v>1.015428056114875</v>
      </c>
      <c r="G69" s="31">
        <v>1.018178470112405</v>
      </c>
      <c r="H69" s="31">
        <v>1.023433246110131</v>
      </c>
      <c r="I69" s="31">
        <v>1.0173954431071179</v>
      </c>
      <c r="J69" s="31">
        <v>1.018597208102358</v>
      </c>
      <c r="K69" s="31">
        <v>1.0034865460953011</v>
      </c>
      <c r="L69" s="31">
        <v>0.96280117608459503</v>
      </c>
      <c r="M69" s="31">
        <v>0.88609648637249283</v>
      </c>
      <c r="N69" s="31">
        <v>0.79243844072134162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1.198428812369196</v>
      </c>
      <c r="U69" s="33">
        <v>1.1363149603296561</v>
      </c>
      <c r="V69" s="33">
        <v>1.156641860346592</v>
      </c>
      <c r="W69" s="33">
        <v>1.133559704277084</v>
      </c>
      <c r="X69" s="33">
        <v>1.0957092002186839</v>
      </c>
      <c r="Y69" s="33">
        <v>0.95491893914779735</v>
      </c>
      <c r="Z69" s="33">
        <v>0.86005058510264065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1.0207448686036065</v>
      </c>
      <c r="AL69" s="1">
        <v>43.982999999999997</v>
      </c>
      <c r="AP69" s="2">
        <f>((AK69-AK$32)*100)/AK$32</f>
        <v>-5.3599686240406212</v>
      </c>
    </row>
    <row r="70" spans="1:46" x14ac:dyDescent="0.25">
      <c r="A70" s="31" t="s">
        <v>0</v>
      </c>
      <c r="B70" s="41" t="s">
        <v>0</v>
      </c>
      <c r="C70" s="31" t="s">
        <v>0</v>
      </c>
      <c r="D70" s="31" t="s">
        <v>0</v>
      </c>
      <c r="E70" s="31">
        <v>1.063249598099038</v>
      </c>
      <c r="F70" s="31">
        <v>1.0783133901030111</v>
      </c>
      <c r="G70" s="31">
        <v>1.0924385761031321</v>
      </c>
      <c r="H70" s="31">
        <v>1.075674770098956</v>
      </c>
      <c r="I70" s="31">
        <v>1.0819277971007171</v>
      </c>
      <c r="J70" s="31">
        <v>1.0907011891012059</v>
      </c>
      <c r="K70" s="31">
        <v>1.0848795380960721</v>
      </c>
      <c r="L70" s="31">
        <v>1.0288034600846969</v>
      </c>
      <c r="M70" s="31">
        <v>0.9573735683350737</v>
      </c>
      <c r="N70" s="31">
        <v>0.87632605552850518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1.234742970314672</v>
      </c>
      <c r="V70" s="33">
        <v>1.235166135287624</v>
      </c>
      <c r="W70" s="33">
        <v>1.207361967259279</v>
      </c>
      <c r="X70" s="33">
        <v>1.2002115302038721</v>
      </c>
      <c r="Y70" s="33">
        <v>1.0826275871545601</v>
      </c>
      <c r="Z70" s="33">
        <v>0.93083741011331722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1.0825397214364834</v>
      </c>
      <c r="AL70" s="1">
        <v>48.590400000000002</v>
      </c>
      <c r="AP70" s="2">
        <f>((AK70-AK$33)*100)/AK$33</f>
        <v>-4.6764012876403696</v>
      </c>
    </row>
    <row r="71" spans="1:46" x14ac:dyDescent="0.25">
      <c r="A71" s="27" t="s">
        <v>0</v>
      </c>
      <c r="B71" s="28" t="s">
        <v>0</v>
      </c>
      <c r="C71" s="27" t="s">
        <v>0</v>
      </c>
      <c r="D71" s="27" t="s">
        <v>0</v>
      </c>
      <c r="E71" s="27">
        <v>1.0590643702531961</v>
      </c>
      <c r="F71" s="27">
        <v>1.093714880540205</v>
      </c>
      <c r="G71" s="27">
        <v>1.0641200376748989</v>
      </c>
      <c r="H71" s="27">
        <v>1.013602998649034</v>
      </c>
      <c r="I71" s="27">
        <v>1.0675651967234889</v>
      </c>
      <c r="J71" s="27">
        <v>1.1765820320915239</v>
      </c>
      <c r="K71" s="27">
        <v>1.097385112084041</v>
      </c>
      <c r="L71" s="27">
        <v>1.0412541662836281</v>
      </c>
      <c r="M71" s="27">
        <v>0.91909805145798007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1.1972445482187111</v>
      </c>
      <c r="V71" s="27">
        <v>1.2186141622073949</v>
      </c>
      <c r="W71" s="27">
        <v>1.2325386851890381</v>
      </c>
      <c r="X71" s="27">
        <v>1.1901201151651799</v>
      </c>
      <c r="Y71" s="27">
        <v>1.1083332341301819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1.1056598279048928</v>
      </c>
      <c r="AL71" s="21">
        <v>53.663899999999998</v>
      </c>
      <c r="AP71" s="2">
        <f>((AK71-AK$34)*100)/AK$34</f>
        <v>-4.9735744192353071</v>
      </c>
    </row>
    <row r="72" spans="1:46" x14ac:dyDescent="0.25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1.144016058578379</v>
      </c>
      <c r="H72" s="27">
        <v>1.173437789628669</v>
      </c>
      <c r="I72" s="27">
        <v>1.1486803051597529</v>
      </c>
      <c r="J72" s="27">
        <v>1.080868454080776</v>
      </c>
      <c r="K72" s="27">
        <v>1.2556083313720121</v>
      </c>
      <c r="L72" s="27">
        <v>1.031801504209684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1.2798745326540031</v>
      </c>
      <c r="V72" s="27">
        <v>1.2650606197227749</v>
      </c>
      <c r="W72" s="27">
        <v>1.1294839506494669</v>
      </c>
      <c r="X72" s="27">
        <v>1.141669664107325</v>
      </c>
      <c r="Y72" s="27">
        <v>1.2963542734139131</v>
      </c>
      <c r="Z72" s="27">
        <v>1.1269883466305171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1.1728203191839395</v>
      </c>
      <c r="AL72" s="9">
        <v>59.441600000000001</v>
      </c>
      <c r="AP72" s="2">
        <f>((AK72-AK$35)*100)/AK$35</f>
        <v>-1.0446432998677491</v>
      </c>
    </row>
    <row r="73" spans="1:46" x14ac:dyDescent="0.25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1.2154082406402771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1.2076019007234129</v>
      </c>
      <c r="U73" s="25">
        <v>1.287643960875964</v>
      </c>
      <c r="V73" s="25" t="s">
        <v>0</v>
      </c>
      <c r="W73" s="25" t="s">
        <v>0</v>
      </c>
      <c r="X73" s="25">
        <v>1.0299660339655301</v>
      </c>
      <c r="Y73" s="25">
        <v>1.253067150569849</v>
      </c>
      <c r="Z73" s="25">
        <v>1.159103220626363</v>
      </c>
      <c r="AA73" s="25">
        <v>1.166211510648022</v>
      </c>
      <c r="AB73" s="25">
        <v>1.1514236266735101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1.183803205590366</v>
      </c>
      <c r="AL73" s="4">
        <v>66.4435</v>
      </c>
      <c r="AP73" s="22">
        <f>((AK73-AK$36)*100)/AK$36</f>
        <v>-7.9859526362032343</v>
      </c>
    </row>
    <row r="74" spans="1:46" x14ac:dyDescent="0.25">
      <c r="A74" s="25">
        <v>1.3798440902881099</v>
      </c>
      <c r="B74" s="26">
        <v>1.431032480572229</v>
      </c>
      <c r="C74" s="25">
        <v>1.481677787272712</v>
      </c>
      <c r="D74" s="25">
        <v>1.513174725668899</v>
      </c>
      <c r="E74" s="25">
        <v>1.4915988142204639</v>
      </c>
      <c r="F74" s="25">
        <v>1.391316376910299</v>
      </c>
      <c r="G74" s="25">
        <v>1.3107345214860779</v>
      </c>
      <c r="H74" s="25">
        <v>1.297677068523873</v>
      </c>
      <c r="I74" s="25">
        <v>1.288378916562444</v>
      </c>
      <c r="J74" s="25">
        <v>1.280921646220829</v>
      </c>
      <c r="K74" s="25">
        <v>1.357135463172189</v>
      </c>
      <c r="L74" s="25">
        <v>1.294099551603894</v>
      </c>
      <c r="M74" s="25">
        <v>1.2897911317966271</v>
      </c>
      <c r="N74" s="25">
        <v>1.298436771599637</v>
      </c>
      <c r="O74" s="25">
        <v>1.498190626447083</v>
      </c>
      <c r="P74" s="25">
        <v>1.33995715525112</v>
      </c>
      <c r="Q74" s="25">
        <v>1.3522921002670329</v>
      </c>
      <c r="R74" s="25">
        <v>1.3560086342711899</v>
      </c>
      <c r="S74" s="25">
        <v>1.37443117328064</v>
      </c>
      <c r="T74" s="25">
        <v>1.4687992602998079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1.1627543802821441</v>
      </c>
      <c r="Z74" s="25">
        <v>1.1869234003165019</v>
      </c>
      <c r="AA74" s="25">
        <v>1.2203678553137269</v>
      </c>
      <c r="AB74" s="25">
        <v>1.3294069803370181</v>
      </c>
      <c r="AC74" s="25">
        <v>1.326354120321187</v>
      </c>
      <c r="AD74" s="25">
        <v>1.4370945472973831</v>
      </c>
      <c r="AE74" s="25">
        <v>1.2927976643081509</v>
      </c>
      <c r="AF74" s="25">
        <v>1.459665452298226</v>
      </c>
      <c r="AG74" s="25">
        <v>1.4416974212908</v>
      </c>
      <c r="AH74" s="25">
        <v>1.454291108296123</v>
      </c>
      <c r="AI74" s="25">
        <v>1.4518519242961261</v>
      </c>
      <c r="AJ74" s="25">
        <v>1.4318640502891471</v>
      </c>
      <c r="AK74" s="3">
        <f t="shared" si="1"/>
        <v>1.3653302250113031</v>
      </c>
      <c r="AL74" s="4">
        <v>76.463800000000006</v>
      </c>
      <c r="AP74" s="22">
        <f>((AK74-AK$37)*100)/AK$37</f>
        <v>1.9435206948138455</v>
      </c>
    </row>
    <row r="75" spans="1:46" x14ac:dyDescent="0.25">
      <c r="AK75" s="17">
        <f>SUM(A39:AJ72)/867</f>
        <v>0.73269960980049553</v>
      </c>
      <c r="AL75" s="4"/>
      <c r="AP75" s="23">
        <f>((AK75-AK$38)*100)/AK$38</f>
        <v>-4.5438250037820964</v>
      </c>
      <c r="AQ75" s="24" t="s">
        <v>125</v>
      </c>
    </row>
    <row r="76" spans="1:46" x14ac:dyDescent="0.25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0</v>
      </c>
      <c r="B77" s="26">
        <v>1.436843820364484</v>
      </c>
      <c r="C77" s="25">
        <v>1.5072780653887601</v>
      </c>
      <c r="D77" s="25">
        <v>1.489557340403548</v>
      </c>
      <c r="E77" s="25">
        <v>1.5712750803885369</v>
      </c>
      <c r="F77" s="25">
        <v>1.6286946703807881</v>
      </c>
      <c r="G77" s="25">
        <v>1.3556252803794879</v>
      </c>
      <c r="H77" s="25">
        <v>1.511241020370887</v>
      </c>
      <c r="I77" s="25">
        <v>1.231648350372867</v>
      </c>
      <c r="J77" s="25">
        <v>1.2978668063892691</v>
      </c>
      <c r="K77" s="25">
        <v>1.2088430207036771</v>
      </c>
      <c r="L77" s="25">
        <v>1.512723130359916</v>
      </c>
      <c r="M77" s="25">
        <v>1.462987845350199</v>
      </c>
      <c r="N77" s="25">
        <v>1.458669930351802</v>
      </c>
      <c r="O77" s="25">
        <v>1.2021639807014881</v>
      </c>
      <c r="P77" s="25">
        <v>1.2157972307259091</v>
      </c>
      <c r="Q77" s="25">
        <v>1.6073625623458789</v>
      </c>
      <c r="R77" s="25">
        <v>1.259219797338792</v>
      </c>
      <c r="S77" s="25">
        <v>1.2684383183267269</v>
      </c>
      <c r="T77" s="25">
        <v>1.38436172037594</v>
      </c>
      <c r="U77" s="25">
        <v>1.4371642103702471</v>
      </c>
      <c r="V77" s="25">
        <v>1.3387065803184059</v>
      </c>
      <c r="W77" s="25">
        <v>1.542743306309877</v>
      </c>
      <c r="X77" s="25">
        <v>1.5617006853178299</v>
      </c>
      <c r="Y77" s="25">
        <v>1.397113215300029</v>
      </c>
      <c r="Z77" s="25">
        <v>1.5305438353173111</v>
      </c>
      <c r="AA77" s="25">
        <v>1.449137794329453</v>
      </c>
      <c r="AB77" s="25">
        <v>1.5365927193709621</v>
      </c>
      <c r="AC77" s="25">
        <v>1.353675340352362</v>
      </c>
      <c r="AD77" s="25">
        <v>1.395348671374359</v>
      </c>
      <c r="AE77" s="25">
        <v>1.1983577344035441</v>
      </c>
      <c r="AF77" s="25">
        <v>1.2413749604116571</v>
      </c>
      <c r="AG77" s="25">
        <v>1.2305756803564829</v>
      </c>
      <c r="AH77" s="25">
        <v>1.4356681233151241</v>
      </c>
      <c r="AI77" s="25">
        <v>1.3177817605789719</v>
      </c>
      <c r="AJ77" s="25" t="s">
        <v>0</v>
      </c>
      <c r="AK77" s="3">
        <f t="shared" si="1"/>
        <v>1.3993259584836932</v>
      </c>
      <c r="AM77" s="6" t="s">
        <v>94</v>
      </c>
      <c r="AO77" s="2">
        <f>SUM(A110:AJ111)/40</f>
        <v>1.3397616742666312</v>
      </c>
      <c r="AP77" s="2">
        <f>((AK77-AK$3)*100)/AK$3</f>
        <v>3.5152079477768696</v>
      </c>
      <c r="AR77" s="6" t="s">
        <v>94</v>
      </c>
      <c r="AS77" s="2"/>
      <c r="AT77" s="2">
        <f>((AO77-AO$3)*100)/AO$3</f>
        <v>0.82874353389852773</v>
      </c>
    </row>
    <row r="78" spans="1:46" x14ac:dyDescent="0.25">
      <c r="A78" s="27">
        <v>1.174731402183959</v>
      </c>
      <c r="B78" s="28">
        <v>1.2512856800966661</v>
      </c>
      <c r="C78" s="27">
        <v>1.0953737814770961</v>
      </c>
      <c r="D78" s="27">
        <v>1.064377779977276</v>
      </c>
      <c r="E78" s="27">
        <v>1.078234583004672</v>
      </c>
      <c r="F78" s="27">
        <v>0.99845806369972101</v>
      </c>
      <c r="G78" s="27">
        <v>1.236486785149929</v>
      </c>
      <c r="H78" s="27">
        <v>1.033265906551144</v>
      </c>
      <c r="I78" s="27">
        <v>1.149031685817947</v>
      </c>
      <c r="J78" s="27">
        <v>1.2785264756684369</v>
      </c>
      <c r="K78" s="27">
        <v>1.3020790653204759</v>
      </c>
      <c r="L78" s="27">
        <v>1.292686644292991</v>
      </c>
      <c r="M78" s="27">
        <v>1.2766936235954141</v>
      </c>
      <c r="N78" s="27">
        <v>1.311817833306314</v>
      </c>
      <c r="O78" s="27">
        <v>1.3685710438903631</v>
      </c>
      <c r="P78" s="27">
        <v>1.1504958350813801</v>
      </c>
      <c r="Q78" s="27">
        <v>1.0968115087942021</v>
      </c>
      <c r="R78" s="27">
        <v>1.3501253261056041</v>
      </c>
      <c r="S78" s="27">
        <v>1.092941471210598</v>
      </c>
      <c r="T78" s="27">
        <v>1.141974987608668</v>
      </c>
      <c r="U78" s="27">
        <v>1.281240053265629</v>
      </c>
      <c r="V78" s="27">
        <v>1.4672321619297919</v>
      </c>
      <c r="W78" s="27">
        <v>1.502546581264177</v>
      </c>
      <c r="X78" s="27">
        <v>1.3570743610447289</v>
      </c>
      <c r="Y78" s="27">
        <v>1.33007408095333</v>
      </c>
      <c r="Z78" s="27">
        <v>1.2930912510959669</v>
      </c>
      <c r="AA78" s="27">
        <v>1.2718616710270121</v>
      </c>
      <c r="AB78" s="27">
        <v>1.2700480010837349</v>
      </c>
      <c r="AC78" s="27">
        <v>1.271025820910699</v>
      </c>
      <c r="AD78" s="27">
        <v>1.3027109009183639</v>
      </c>
      <c r="AE78" s="27">
        <v>1.2654619509030001</v>
      </c>
      <c r="AF78" s="27">
        <v>1.2205416110615659</v>
      </c>
      <c r="AG78" s="27">
        <v>1.2383505611962871</v>
      </c>
      <c r="AH78" s="27">
        <v>1.2405565512912939</v>
      </c>
      <c r="AI78" s="27">
        <v>1.244588591724995</v>
      </c>
      <c r="AJ78" s="27">
        <v>1.3091706121997271</v>
      </c>
      <c r="AK78" s="3">
        <f t="shared" si="1"/>
        <v>1.2391540067973099</v>
      </c>
      <c r="AM78" s="6" t="s">
        <v>116</v>
      </c>
      <c r="AO78" s="2">
        <f>SUM(A76:AJ77)/34</f>
        <v>1.3993259584836932</v>
      </c>
      <c r="AP78" s="2">
        <f>((AK78-AK$4)*100)/AK$4</f>
        <v>-4.3415112051631493</v>
      </c>
      <c r="AR78" s="6" t="s">
        <v>116</v>
      </c>
      <c r="AS78" s="2"/>
      <c r="AT78" s="1">
        <f>((AO78-AO$4)*100)/AO$4</f>
        <v>3.5152079477768696</v>
      </c>
    </row>
    <row r="79" spans="1:46" x14ac:dyDescent="0.25">
      <c r="A79" s="27">
        <v>1.1736448631102621</v>
      </c>
      <c r="B79" s="28">
        <v>1.1588051451119501</v>
      </c>
      <c r="C79" s="27">
        <v>1.1306427831131709</v>
      </c>
      <c r="D79" s="27">
        <v>1.1254592941146599</v>
      </c>
      <c r="E79" s="27">
        <v>1.1056668041155091</v>
      </c>
      <c r="F79" s="27">
        <v>1.071240329117102</v>
      </c>
      <c r="G79" s="27">
        <v>1.0639998561161601</v>
      </c>
      <c r="H79" s="27">
        <v>1.069399309116144</v>
      </c>
      <c r="I79" s="27">
        <v>1.124394400115645</v>
      </c>
      <c r="J79" s="27">
        <v>1.152994793117194</v>
      </c>
      <c r="K79" s="27">
        <v>1.159613843116746</v>
      </c>
      <c r="L79" s="27">
        <v>1.148092852115626</v>
      </c>
      <c r="M79" s="27">
        <v>1.1398932991146951</v>
      </c>
      <c r="N79" s="27">
        <v>1.1327352751127799</v>
      </c>
      <c r="O79" s="27">
        <v>1.120358815112158</v>
      </c>
      <c r="P79" s="27">
        <v>1.1008119141121</v>
      </c>
      <c r="Q79" s="27">
        <v>1.0870638121115479</v>
      </c>
      <c r="R79" s="27">
        <v>1.0557425131084059</v>
      </c>
      <c r="S79" s="27">
        <v>0.96208045410536991</v>
      </c>
      <c r="T79" s="27">
        <v>1.0215159381026619</v>
      </c>
      <c r="U79" s="27">
        <v>1.124432184102333</v>
      </c>
      <c r="V79" s="27">
        <v>1.193407782099293</v>
      </c>
      <c r="W79" s="27">
        <v>1.216549978097107</v>
      </c>
      <c r="X79" s="27">
        <v>1.222505510095687</v>
      </c>
      <c r="Y79" s="27">
        <v>1.224057958095498</v>
      </c>
      <c r="Z79" s="27">
        <v>1.2333427200943019</v>
      </c>
      <c r="AA79" s="27">
        <v>1.2266010560965721</v>
      </c>
      <c r="AB79" s="27">
        <v>1.2099831400996881</v>
      </c>
      <c r="AC79" s="27">
        <v>1.2057468171013479</v>
      </c>
      <c r="AD79" s="27">
        <v>1.2136465181010849</v>
      </c>
      <c r="AE79" s="27">
        <v>1.2260235160981321</v>
      </c>
      <c r="AF79" s="27">
        <v>1.2166598280999059</v>
      </c>
      <c r="AG79" s="27">
        <v>1.206641870103375</v>
      </c>
      <c r="AH79" s="27">
        <v>1.2110691421049831</v>
      </c>
      <c r="AI79" s="27">
        <v>1.195977672107388</v>
      </c>
      <c r="AJ79" s="27">
        <v>1.1843688231089591</v>
      </c>
      <c r="AK79" s="3">
        <f t="shared" si="1"/>
        <v>1.1504214113573763</v>
      </c>
      <c r="AM79" s="10" t="s">
        <v>94</v>
      </c>
      <c r="AO79" s="2">
        <f>SUM(A108:AJ109)/26</f>
        <v>1.0938172378799602</v>
      </c>
      <c r="AP79" s="2">
        <f>((AK79-AK$5)*100)/AK$5</f>
        <v>-1.8362454440051705</v>
      </c>
      <c r="AR79" s="10" t="s">
        <v>94</v>
      </c>
      <c r="AS79" s="2"/>
      <c r="AT79" s="1">
        <f>((AO79-AO$5)*100)/AO$5</f>
        <v>-6.7926866340135543</v>
      </c>
    </row>
    <row r="80" spans="1:46" x14ac:dyDescent="0.25">
      <c r="A80" s="29">
        <v>1.118052464116682</v>
      </c>
      <c r="B80" s="30">
        <v>1.1040077951169891</v>
      </c>
      <c r="C80" s="29">
        <v>1.087169747115484</v>
      </c>
      <c r="D80" s="29">
        <v>1.08981694011525</v>
      </c>
      <c r="E80" s="31">
        <v>1.080280976115001</v>
      </c>
      <c r="F80" s="31">
        <v>1.0547014521147591</v>
      </c>
      <c r="G80" s="31">
        <v>1.0532663471156409</v>
      </c>
      <c r="H80" s="31">
        <v>1.056287208116689</v>
      </c>
      <c r="I80" s="31">
        <v>1.088238996116685</v>
      </c>
      <c r="J80" s="31">
        <v>1.10111271611536</v>
      </c>
      <c r="K80" s="31">
        <v>1.092060084113686</v>
      </c>
      <c r="L80" s="31">
        <v>1.0821355901121561</v>
      </c>
      <c r="M80" s="31">
        <v>1.0736505851117399</v>
      </c>
      <c r="N80" s="31">
        <v>1.0728786961113079</v>
      </c>
      <c r="O80" s="31">
        <v>1.0729749501108561</v>
      </c>
      <c r="P80" s="31">
        <v>1.061716144108398</v>
      </c>
      <c r="Q80" s="32">
        <v>1.051933920105788</v>
      </c>
      <c r="R80" s="32">
        <v>1.0403685301026819</v>
      </c>
      <c r="S80" s="33">
        <v>0.97889090509611509</v>
      </c>
      <c r="T80" s="33" t="s">
        <v>0</v>
      </c>
      <c r="U80" s="33">
        <v>1.1778747671019889</v>
      </c>
      <c r="V80" s="33">
        <v>1.1953182950999941</v>
      </c>
      <c r="W80" s="33">
        <v>1.2042212260995959</v>
      </c>
      <c r="X80" s="33">
        <v>1.1985051500995541</v>
      </c>
      <c r="Y80" s="33">
        <v>1.196450691100468</v>
      </c>
      <c r="Z80" s="33">
        <v>1.193469412102609</v>
      </c>
      <c r="AA80" s="33">
        <v>1.1714052671052271</v>
      </c>
      <c r="AB80" s="33">
        <v>1.158494425106654</v>
      </c>
      <c r="AC80" s="29">
        <v>1.151251067108874</v>
      </c>
      <c r="AD80" s="29">
        <v>1.153348543112013</v>
      </c>
      <c r="AE80" s="29">
        <v>1.180733610113115</v>
      </c>
      <c r="AF80" s="29">
        <v>1.176653515112235</v>
      </c>
      <c r="AG80" s="29">
        <v>1.1413869451133969</v>
      </c>
      <c r="AH80" s="29">
        <v>1.1357541071149879</v>
      </c>
      <c r="AI80" s="29">
        <v>1.1283299001163241</v>
      </c>
      <c r="AJ80" s="29">
        <v>1.1266581571166021</v>
      </c>
      <c r="AK80" s="3">
        <f t="shared" si="1"/>
        <v>1.1156971178815689</v>
      </c>
      <c r="AM80" s="10" t="s">
        <v>116</v>
      </c>
      <c r="AO80" s="2">
        <f>SUM(A78:AJ79)/72</f>
        <v>1.1947877090773433</v>
      </c>
      <c r="AP80" s="2">
        <f>((AK80-AK$6)*100)/AK$6</f>
        <v>-3.0433522574128853</v>
      </c>
      <c r="AR80" s="10" t="s">
        <v>116</v>
      </c>
      <c r="AS80" s="2"/>
      <c r="AT80" s="1">
        <f>((AO80-AO$6)*100)/AO$6</f>
        <v>-3.1515535288325416</v>
      </c>
    </row>
    <row r="81" spans="1:47" x14ac:dyDescent="0.25">
      <c r="A81" s="29">
        <v>1.080546436118125</v>
      </c>
      <c r="B81" s="30">
        <v>1.075742500115195</v>
      </c>
      <c r="C81" s="29">
        <v>1.0622756471128041</v>
      </c>
      <c r="D81" s="29">
        <v>1.046363857112208</v>
      </c>
      <c r="E81" s="31">
        <v>0.99480082210398701</v>
      </c>
      <c r="F81" s="31">
        <v>0.91263564809658271</v>
      </c>
      <c r="G81" s="31">
        <v>0.87597422009492387</v>
      </c>
      <c r="H81" s="31">
        <v>0.82446771309205846</v>
      </c>
      <c r="I81" s="31">
        <v>0.88969813409447018</v>
      </c>
      <c r="J81" s="31">
        <v>0.89888169409649565</v>
      </c>
      <c r="K81" s="31">
        <v>0.91068257309787215</v>
      </c>
      <c r="L81" s="31">
        <v>0.91994490309799026</v>
      </c>
      <c r="M81" s="31">
        <v>0.93430048309842695</v>
      </c>
      <c r="N81" s="31">
        <v>0.95236054509894974</v>
      </c>
      <c r="O81" s="31">
        <v>0.96828833609894449</v>
      </c>
      <c r="P81" s="31">
        <v>0.96768135809716627</v>
      </c>
      <c r="Q81" s="32">
        <v>0.96883151009365498</v>
      </c>
      <c r="R81" s="32">
        <v>0.93995939608719425</v>
      </c>
      <c r="S81" s="33">
        <v>0.88125434008295844</v>
      </c>
      <c r="T81" s="33" t="s">
        <v>0</v>
      </c>
      <c r="U81" s="33">
        <v>1.1488102070979971</v>
      </c>
      <c r="V81" s="33">
        <v>1.1547753370997429</v>
      </c>
      <c r="W81" s="33">
        <v>1.158749260100902</v>
      </c>
      <c r="X81" s="33">
        <v>1.1495119071022939</v>
      </c>
      <c r="Y81" s="33">
        <v>1.1484520521054971</v>
      </c>
      <c r="Z81" s="33">
        <v>1.133712249107903</v>
      </c>
      <c r="AA81" s="33">
        <v>1.1248220651099929</v>
      </c>
      <c r="AB81" s="33">
        <v>1.1261404031095399</v>
      </c>
      <c r="AC81" s="29">
        <v>1.1121060501151721</v>
      </c>
      <c r="AD81" s="29">
        <v>1.0797102901285109</v>
      </c>
      <c r="AE81" s="29">
        <v>1.079541186130885</v>
      </c>
      <c r="AF81" s="29">
        <v>1.0985243371264031</v>
      </c>
      <c r="AG81" s="29">
        <v>1.0763626001273969</v>
      </c>
      <c r="AH81" s="29">
        <v>1.0754567741239069</v>
      </c>
      <c r="AI81" s="29">
        <v>1.074425645122042</v>
      </c>
      <c r="AJ81" s="29">
        <v>1.0771671181202731</v>
      </c>
      <c r="AK81" s="3">
        <f t="shared" si="1"/>
        <v>1.0263702171062417</v>
      </c>
      <c r="AM81" s="11" t="s">
        <v>99</v>
      </c>
      <c r="AO81" s="2">
        <f>SUM(A103:R107)/56</f>
        <v>0.8055534498214405</v>
      </c>
      <c r="AP81" s="2">
        <f>((AK81-AK$7)*100)/AK$7</f>
        <v>-6.0115248554980747</v>
      </c>
      <c r="AR81" s="11" t="s">
        <v>99</v>
      </c>
      <c r="AS81" s="2"/>
      <c r="AT81" s="1">
        <f>((AO81-AO$7)*100)/AO$7</f>
        <v>-8.7229084026762607</v>
      </c>
    </row>
    <row r="82" spans="1:47" x14ac:dyDescent="0.25">
      <c r="A82" s="29">
        <v>1.029795678108717</v>
      </c>
      <c r="B82" s="30">
        <v>0.97650956909674802</v>
      </c>
      <c r="C82" s="29">
        <v>0.88596436208822682</v>
      </c>
      <c r="D82" s="29">
        <v>0.79823501408408171</v>
      </c>
      <c r="E82" s="31">
        <v>0.75965362091186295</v>
      </c>
      <c r="F82" s="31">
        <v>0.75744017048309342</v>
      </c>
      <c r="G82" s="31">
        <v>0.70782055243787778</v>
      </c>
      <c r="H82" s="31">
        <v>0.71074367637735392</v>
      </c>
      <c r="I82" s="31">
        <v>0.71705666968270465</v>
      </c>
      <c r="J82" s="31">
        <v>0.71441129608562248</v>
      </c>
      <c r="K82" s="31">
        <v>0.72863729358422435</v>
      </c>
      <c r="L82" s="31">
        <v>0.73684919688055295</v>
      </c>
      <c r="M82" s="31">
        <v>0.75215792577886031</v>
      </c>
      <c r="N82" s="31">
        <v>0.77193417507730311</v>
      </c>
      <c r="O82" s="31">
        <v>0.79074716027673531</v>
      </c>
      <c r="P82" s="31">
        <v>0.79883202087536342</v>
      </c>
      <c r="Q82" s="32">
        <v>0.80999779298396757</v>
      </c>
      <c r="R82" s="32">
        <v>0.79360881381288484</v>
      </c>
      <c r="S82" s="33">
        <v>0.75473394523186377</v>
      </c>
      <c r="T82" s="33" t="s">
        <v>0</v>
      </c>
      <c r="U82" s="33">
        <v>0.92291198507527206</v>
      </c>
      <c r="V82" s="33">
        <v>0.94222547009464486</v>
      </c>
      <c r="W82" s="33">
        <v>0.97565856910457815</v>
      </c>
      <c r="X82" s="33">
        <v>0.9924723361058303</v>
      </c>
      <c r="Y82" s="33">
        <v>0.98386842010323294</v>
      </c>
      <c r="Z82" s="33">
        <v>0.99026981410259085</v>
      </c>
      <c r="AA82" s="33">
        <v>0.99721842310052999</v>
      </c>
      <c r="AB82" s="33">
        <v>1.006117220096328</v>
      </c>
      <c r="AC82" s="29">
        <v>1.019865457112157</v>
      </c>
      <c r="AD82" s="29">
        <v>0.97189009514147107</v>
      </c>
      <c r="AE82" s="29">
        <v>0.9628065411433504</v>
      </c>
      <c r="AF82" s="29">
        <v>0.99198847014149338</v>
      </c>
      <c r="AG82" s="29">
        <v>0.99433893013449304</v>
      </c>
      <c r="AH82" s="29">
        <v>1.0103167121282111</v>
      </c>
      <c r="AI82" s="29">
        <v>1.029410272122556</v>
      </c>
      <c r="AJ82" s="29">
        <v>1.041678125116076</v>
      </c>
      <c r="AK82" s="3">
        <f t="shared" si="1"/>
        <v>0.88080473641945312</v>
      </c>
      <c r="AM82" s="11" t="s">
        <v>102</v>
      </c>
      <c r="AO82" s="2">
        <f>SUM(E80:R84)/68</f>
        <v>0.77263143575894611</v>
      </c>
      <c r="AP82" s="2">
        <f>((AK82-AK$8)*100)/AK$8</f>
        <v>-8.7115871762751631</v>
      </c>
      <c r="AR82" s="11" t="s">
        <v>102</v>
      </c>
      <c r="AS82" s="2"/>
      <c r="AT82" s="1">
        <f>((AO82-AO$8)*100)/AO$8</f>
        <v>-8.5109833715956285</v>
      </c>
    </row>
    <row r="83" spans="1:47" x14ac:dyDescent="0.25">
      <c r="A83" s="29">
        <v>0.82991967607395423</v>
      </c>
      <c r="B83" s="30">
        <v>0.75362880298750201</v>
      </c>
      <c r="C83" s="29">
        <v>0.6405129418206833</v>
      </c>
      <c r="D83" s="29">
        <v>0.61793511162635784</v>
      </c>
      <c r="E83" s="31" t="s">
        <v>0</v>
      </c>
      <c r="F83" s="31">
        <v>0.79694110309923027</v>
      </c>
      <c r="G83" s="31">
        <v>0.63997673345229955</v>
      </c>
      <c r="H83" s="31">
        <v>0.59272288398572515</v>
      </c>
      <c r="I83" s="31">
        <v>0.5946424231008125</v>
      </c>
      <c r="J83" s="31">
        <v>0.59060719327632871</v>
      </c>
      <c r="K83" s="31">
        <v>0.59566962969071358</v>
      </c>
      <c r="L83" s="31">
        <v>0.6030356609447749</v>
      </c>
      <c r="M83" s="31">
        <v>0.60374684674954116</v>
      </c>
      <c r="N83" s="31">
        <v>0.61252931975345903</v>
      </c>
      <c r="O83" s="31">
        <v>0.63193378072250139</v>
      </c>
      <c r="P83" s="31">
        <v>0.65139621472460874</v>
      </c>
      <c r="Q83" s="32">
        <v>0.65945223055384428</v>
      </c>
      <c r="R83" s="32">
        <v>0.62707282431339795</v>
      </c>
      <c r="S83" s="33">
        <v>0.60927427028072523</v>
      </c>
      <c r="T83" s="33" t="s">
        <v>0</v>
      </c>
      <c r="U83" s="33">
        <v>0.83385861606911804</v>
      </c>
      <c r="V83" s="33">
        <v>0.77379630108858188</v>
      </c>
      <c r="W83" s="33">
        <v>0.78575547210305741</v>
      </c>
      <c r="X83" s="33">
        <v>0.8108284021039226</v>
      </c>
      <c r="Y83" s="33">
        <v>0.82463313609707067</v>
      </c>
      <c r="Z83" s="33">
        <v>0.82446943508745407</v>
      </c>
      <c r="AA83" s="33">
        <v>0.81930513760502632</v>
      </c>
      <c r="AB83" s="33">
        <v>0.83967797202220351</v>
      </c>
      <c r="AC83" s="29">
        <v>0.97909746208781279</v>
      </c>
      <c r="AD83" s="29">
        <v>0.74264578609410292</v>
      </c>
      <c r="AE83" s="29">
        <v>0.67119746208428999</v>
      </c>
      <c r="AF83" s="29">
        <v>0.7351544530882238</v>
      </c>
      <c r="AG83" s="29">
        <v>0.81917004909536062</v>
      </c>
      <c r="AH83" s="29">
        <v>0.86674800509486105</v>
      </c>
      <c r="AI83" s="29">
        <v>0.90027699508937198</v>
      </c>
      <c r="AJ83" s="29">
        <v>0.89277931308216896</v>
      </c>
      <c r="AK83" s="3">
        <f t="shared" si="1"/>
        <v>0.72854093073673798</v>
      </c>
      <c r="AM83" s="12" t="s">
        <v>105</v>
      </c>
      <c r="AO83" s="2">
        <f>SUM(S103:Z107)/35</f>
        <v>0.85131973809428718</v>
      </c>
      <c r="AP83" s="2">
        <f>((AK83-AK$9)*100)/AK$9</f>
        <v>-9.8357861170734715</v>
      </c>
      <c r="AR83" s="12" t="s">
        <v>105</v>
      </c>
      <c r="AS83" s="2"/>
      <c r="AT83" s="1">
        <f>((AO83-AO$9)*100)/AO$9</f>
        <v>-11.223519622989212</v>
      </c>
    </row>
    <row r="84" spans="1:47" x14ac:dyDescent="0.25">
      <c r="A84" s="29">
        <v>0.61257547444590144</v>
      </c>
      <c r="B84" s="30">
        <v>0.57535942232908499</v>
      </c>
      <c r="C84" s="29">
        <v>0.49099889763887389</v>
      </c>
      <c r="D84" s="29" t="s">
        <v>0</v>
      </c>
      <c r="E84" s="31" t="s">
        <v>0</v>
      </c>
      <c r="F84" s="31">
        <v>0.66748278497033098</v>
      </c>
      <c r="G84" s="31">
        <v>0.49423998315735829</v>
      </c>
      <c r="H84" s="31">
        <v>0.46126500714998259</v>
      </c>
      <c r="I84" s="31">
        <v>0.43789847113341029</v>
      </c>
      <c r="J84" s="31">
        <v>0.40058381101900559</v>
      </c>
      <c r="K84" s="31">
        <v>0.36754769214913191</v>
      </c>
      <c r="L84" s="31">
        <v>0.35415544308238062</v>
      </c>
      <c r="M84" s="31">
        <v>0.39968514875286848</v>
      </c>
      <c r="N84" s="31">
        <v>0.42853355781509939</v>
      </c>
      <c r="O84" s="31">
        <v>0.45001921881820178</v>
      </c>
      <c r="P84" s="31">
        <v>0.46375653728297023</v>
      </c>
      <c r="Q84" s="32">
        <v>0.45546669804764722</v>
      </c>
      <c r="R84" s="32">
        <v>0.46857253669484877</v>
      </c>
      <c r="S84" s="33">
        <v>0.53904531712719639</v>
      </c>
      <c r="T84" s="33" t="s">
        <v>0</v>
      </c>
      <c r="U84" s="33" t="s">
        <v>0</v>
      </c>
      <c r="V84" s="33">
        <v>0.6140886671837873</v>
      </c>
      <c r="W84" s="33">
        <v>0.58298718899858393</v>
      </c>
      <c r="X84" s="33">
        <v>0.61392434434348064</v>
      </c>
      <c r="Y84" s="33">
        <v>0.65188384631331497</v>
      </c>
      <c r="Z84" s="33">
        <v>0.6287219423545739</v>
      </c>
      <c r="AA84" s="33">
        <v>0.58489256611315643</v>
      </c>
      <c r="AB84" s="33">
        <v>0.68962959052108208</v>
      </c>
      <c r="AC84" s="29" t="s">
        <v>0</v>
      </c>
      <c r="AD84" s="29">
        <v>0.61674451541026487</v>
      </c>
      <c r="AE84" s="29">
        <v>0.53615087077677737</v>
      </c>
      <c r="AF84" s="29">
        <v>0.4749753731638664</v>
      </c>
      <c r="AG84" s="29">
        <v>0.45245769466916108</v>
      </c>
      <c r="AH84" s="29">
        <v>0.56727702409868208</v>
      </c>
      <c r="AI84" s="29">
        <v>0.62412674819083491</v>
      </c>
      <c r="AJ84" s="29">
        <v>0.61142017719933994</v>
      </c>
      <c r="AK84" s="3">
        <f t="shared" si="1"/>
        <v>0.52633763067584505</v>
      </c>
      <c r="AM84" s="12" t="s">
        <v>108</v>
      </c>
      <c r="AO84" s="2">
        <f>SUM(S80:AB84)/44</f>
        <v>0.93393423518764174</v>
      </c>
      <c r="AP84" s="2">
        <f>((AK84-AK$10)*100)/AK$10</f>
        <v>-10.766930701322632</v>
      </c>
      <c r="AR84" s="12" t="s">
        <v>108</v>
      </c>
      <c r="AS84" s="2"/>
      <c r="AT84" s="1">
        <f>((AO84-AO$10)*100)/AO$10</f>
        <v>-6.8048906548581325</v>
      </c>
    </row>
    <row r="85" spans="1:47" x14ac:dyDescent="0.25">
      <c r="A85" s="29">
        <v>0.53130367018563562</v>
      </c>
      <c r="B85" s="30">
        <v>0.53583700718016047</v>
      </c>
      <c r="C85" s="29" t="s">
        <v>0</v>
      </c>
      <c r="D85" s="29" t="s">
        <v>0</v>
      </c>
      <c r="E85" s="34" t="s">
        <v>0</v>
      </c>
      <c r="F85" s="34">
        <v>0.5852127596239648</v>
      </c>
      <c r="G85" s="34">
        <v>0.4731666453395717</v>
      </c>
      <c r="H85" s="34">
        <v>0.45743968421024178</v>
      </c>
      <c r="I85" s="34">
        <v>0.44074340516466032</v>
      </c>
      <c r="J85" s="34">
        <v>0.40765135609086811</v>
      </c>
      <c r="K85" s="34">
        <v>0.38975322064122891</v>
      </c>
      <c r="L85" s="34">
        <v>0.36613131330060522</v>
      </c>
      <c r="M85" s="34">
        <v>0.35715083726651031</v>
      </c>
      <c r="N85" s="34">
        <v>0.36110305674207299</v>
      </c>
      <c r="O85" s="34">
        <v>0.36577104737784599</v>
      </c>
      <c r="P85" s="34">
        <v>0.37229430227308852</v>
      </c>
      <c r="Q85" s="34">
        <v>0.38564345539616462</v>
      </c>
      <c r="R85" s="34">
        <v>0.43256688362922241</v>
      </c>
      <c r="S85" s="35">
        <v>0.48002011097685149</v>
      </c>
      <c r="T85" s="35" t="s">
        <v>0</v>
      </c>
      <c r="U85" s="35" t="s">
        <v>0</v>
      </c>
      <c r="V85" s="35">
        <v>0.65853792551668366</v>
      </c>
      <c r="W85" s="35">
        <v>0.54931509910105836</v>
      </c>
      <c r="X85" s="35">
        <v>0.43042302420075551</v>
      </c>
      <c r="Y85" s="35">
        <v>0.42848756021328221</v>
      </c>
      <c r="Z85" s="35">
        <v>0.44355443015697421</v>
      </c>
      <c r="AA85" s="35">
        <v>0.57767728022990261</v>
      </c>
      <c r="AB85" s="35">
        <v>0.6792555144005189</v>
      </c>
      <c r="AC85" s="36" t="s">
        <v>0</v>
      </c>
      <c r="AD85" s="29">
        <v>0.60128633403745968</v>
      </c>
      <c r="AE85" s="29">
        <v>0.57278465752884777</v>
      </c>
      <c r="AF85" s="29">
        <v>0.53226376037642698</v>
      </c>
      <c r="AG85" s="29">
        <v>0.51118572720274857</v>
      </c>
      <c r="AH85" s="29">
        <v>0.51271644317382226</v>
      </c>
      <c r="AI85" s="29">
        <v>0.52133866715843069</v>
      </c>
      <c r="AJ85" s="29">
        <v>0.51035919914656658</v>
      </c>
      <c r="AK85" s="3">
        <f t="shared" si="1"/>
        <v>0.48236581259473904</v>
      </c>
      <c r="AM85" s="14" t="s">
        <v>99</v>
      </c>
      <c r="AO85" s="7">
        <f>(SUM(B94:O102)+SUM(P94:R98))/140</f>
        <v>0.40411565507543684</v>
      </c>
      <c r="AP85" s="2">
        <f>((AK85-AK$11)*100)/AK$11</f>
        <v>-10.447586117519666</v>
      </c>
      <c r="AR85" s="14" t="s">
        <v>99</v>
      </c>
      <c r="AS85" s="2"/>
      <c r="AT85" s="1">
        <f>((AO85-AO$11)*100)/AO$11</f>
        <v>-10.871100321292392</v>
      </c>
      <c r="AU85">
        <f>SUM(AT85:AT88)/4</f>
        <v>-11.844215341728892</v>
      </c>
    </row>
    <row r="86" spans="1:47" x14ac:dyDescent="0.25">
      <c r="A86" s="29">
        <v>0.48818796108918139</v>
      </c>
      <c r="B86" s="30">
        <v>0.4779429510746056</v>
      </c>
      <c r="C86" s="29" t="s">
        <v>0</v>
      </c>
      <c r="D86" s="29" t="s">
        <v>0</v>
      </c>
      <c r="E86" s="34" t="s">
        <v>0</v>
      </c>
      <c r="F86" s="34">
        <v>0.59639384163033116</v>
      </c>
      <c r="G86" s="34">
        <v>0.44911837813459238</v>
      </c>
      <c r="H86" s="34">
        <v>0.40919203667775539</v>
      </c>
      <c r="I86" s="34">
        <v>0.39583648932991539</v>
      </c>
      <c r="J86" s="34">
        <v>0.38370907260502141</v>
      </c>
      <c r="K86" s="34">
        <v>0.37841475772983518</v>
      </c>
      <c r="L86" s="34">
        <v>0.36449267860232698</v>
      </c>
      <c r="M86" s="34">
        <v>0.35820171606015949</v>
      </c>
      <c r="N86" s="34">
        <v>0.36049992872038322</v>
      </c>
      <c r="O86" s="34">
        <v>0.37273937576391603</v>
      </c>
      <c r="P86" s="34">
        <v>0.38689482116496621</v>
      </c>
      <c r="Q86" s="34">
        <v>0.40550358295018352</v>
      </c>
      <c r="R86" s="34">
        <v>0.42215992254463192</v>
      </c>
      <c r="S86" s="35">
        <v>0.43279175523871771</v>
      </c>
      <c r="T86" s="35" t="s">
        <v>0</v>
      </c>
      <c r="U86" s="35" t="s">
        <v>0</v>
      </c>
      <c r="V86" s="35">
        <v>0.71725642225583774</v>
      </c>
      <c r="W86" s="35">
        <v>0.55143754560370239</v>
      </c>
      <c r="X86" s="35">
        <v>0.42356502404610219</v>
      </c>
      <c r="Y86" s="35">
        <v>0.43825093047541303</v>
      </c>
      <c r="Z86" s="35">
        <v>0.49797458760649888</v>
      </c>
      <c r="AA86" s="35">
        <v>0.59594250132815885</v>
      </c>
      <c r="AB86" s="35">
        <v>0.66743720841084619</v>
      </c>
      <c r="AC86" s="36" t="s">
        <v>0</v>
      </c>
      <c r="AD86" s="29">
        <v>0.62632080294739223</v>
      </c>
      <c r="AE86" s="29">
        <v>0.56942536794317955</v>
      </c>
      <c r="AF86" s="29">
        <v>0.51333976217636756</v>
      </c>
      <c r="AG86" s="29">
        <v>0.50952621013162147</v>
      </c>
      <c r="AH86" s="29">
        <v>0.50937204712423767</v>
      </c>
      <c r="AI86" s="29">
        <v>0.51659059313144462</v>
      </c>
      <c r="AJ86" s="29">
        <v>0.50886375811416118</v>
      </c>
      <c r="AK86" s="3">
        <f t="shared" si="1"/>
        <v>0.47757940102038282</v>
      </c>
      <c r="AM86" s="14" t="s">
        <v>102</v>
      </c>
      <c r="AO86" s="2">
        <f>SUM(E85:R93)/126</f>
        <v>0.40385916171328873</v>
      </c>
      <c r="AP86" s="2">
        <f>((AK86-AK$12)*100)/AK$12</f>
        <v>-10.588673144918152</v>
      </c>
      <c r="AR86" s="14" t="s">
        <v>102</v>
      </c>
      <c r="AS86" s="2"/>
      <c r="AT86" s="1">
        <f>((AO86-AO$12)*100)/AO$12</f>
        <v>-11.962897813588528</v>
      </c>
    </row>
    <row r="87" spans="1:47" x14ac:dyDescent="0.25">
      <c r="A87" s="29">
        <v>0.48758256407473061</v>
      </c>
      <c r="B87" s="30">
        <v>0.44186711055559269</v>
      </c>
      <c r="C87" s="29" t="s">
        <v>0</v>
      </c>
      <c r="D87" s="29" t="s">
        <v>0</v>
      </c>
      <c r="E87" s="34" t="s">
        <v>0</v>
      </c>
      <c r="F87" s="34">
        <v>0.53793201060006113</v>
      </c>
      <c r="G87" s="34">
        <v>0.42110969257640352</v>
      </c>
      <c r="H87" s="34">
        <v>0.38322792304916597</v>
      </c>
      <c r="I87" s="34">
        <v>0.35027801041167572</v>
      </c>
      <c r="J87" s="34">
        <v>0.34677788237026858</v>
      </c>
      <c r="K87" s="34">
        <v>0.35785429672311297</v>
      </c>
      <c r="L87" s="34">
        <v>0.35447298760448209</v>
      </c>
      <c r="M87" s="34">
        <v>0.35313374846923518</v>
      </c>
      <c r="N87" s="34">
        <v>0.36308470056887671</v>
      </c>
      <c r="O87" s="34">
        <v>0.3851597811289279</v>
      </c>
      <c r="P87" s="34">
        <v>0.40159005253746788</v>
      </c>
      <c r="Q87" s="34">
        <v>0.41572495016411648</v>
      </c>
      <c r="R87" s="34">
        <v>0.42054110884975421</v>
      </c>
      <c r="S87" s="35">
        <v>0.39539791021262449</v>
      </c>
      <c r="T87" s="35" t="s">
        <v>0</v>
      </c>
      <c r="U87" s="35" t="s">
        <v>0</v>
      </c>
      <c r="V87" s="35" t="s">
        <v>0</v>
      </c>
      <c r="W87" s="35">
        <v>0.5012528971526653</v>
      </c>
      <c r="X87" s="35">
        <v>0.45186915408484668</v>
      </c>
      <c r="Y87" s="35">
        <v>0.45708541067828468</v>
      </c>
      <c r="Z87" s="35">
        <v>0.50373646211169698</v>
      </c>
      <c r="AA87" s="35">
        <v>0.5851085210769863</v>
      </c>
      <c r="AB87" s="35" t="s">
        <v>0</v>
      </c>
      <c r="AC87" s="36" t="s">
        <v>0</v>
      </c>
      <c r="AD87" s="29">
        <v>0.6880379201645821</v>
      </c>
      <c r="AE87" s="29">
        <v>0.59659040012347797</v>
      </c>
      <c r="AF87" s="29">
        <v>0.50988536815838037</v>
      </c>
      <c r="AG87" s="29">
        <v>0.50804221510750414</v>
      </c>
      <c r="AH87" s="29">
        <v>0.52006004210698753</v>
      </c>
      <c r="AI87" s="29">
        <v>0.52752970011061606</v>
      </c>
      <c r="AJ87" s="29">
        <v>0.51974213910068423</v>
      </c>
      <c r="AK87" s="3">
        <f t="shared" si="1"/>
        <v>0.45659553428118599</v>
      </c>
      <c r="AM87" s="15" t="s">
        <v>105</v>
      </c>
      <c r="AO87" s="2">
        <f>(SUM(S94:AB102)+SUM(P99:R102))/67</f>
        <v>0.4594829176803587</v>
      </c>
      <c r="AP87" s="2">
        <f>((AK87-AK$13)*100)/AK$13</f>
        <v>-10.42690547019887</v>
      </c>
      <c r="AR87" s="15" t="s">
        <v>105</v>
      </c>
      <c r="AS87" s="2"/>
      <c r="AT87" s="1">
        <f>((AO87-AO$13)*100)/AO$13</f>
        <v>-12.891826503904644</v>
      </c>
    </row>
    <row r="88" spans="1:47" x14ac:dyDescent="0.25">
      <c r="A88" s="29">
        <v>0.5248065030806498</v>
      </c>
      <c r="B88" s="30">
        <v>0.42836930922998212</v>
      </c>
      <c r="C88" s="29" t="s">
        <v>0</v>
      </c>
      <c r="D88" s="29" t="s">
        <v>0</v>
      </c>
      <c r="E88" s="34">
        <v>0.54220769129646329</v>
      </c>
      <c r="F88" s="34">
        <v>0.55170607726857979</v>
      </c>
      <c r="G88" s="34">
        <v>0.41808076180152848</v>
      </c>
      <c r="H88" s="34">
        <v>0.37120198613478828</v>
      </c>
      <c r="I88" s="34">
        <v>0.32355833857896782</v>
      </c>
      <c r="J88" s="34">
        <v>0.33058055612327519</v>
      </c>
      <c r="K88" s="34">
        <v>0.32032794407472409</v>
      </c>
      <c r="L88" s="34">
        <v>0.32393796310591277</v>
      </c>
      <c r="M88" s="34">
        <v>0.35546882025977089</v>
      </c>
      <c r="N88" s="34">
        <v>0.37713173052503102</v>
      </c>
      <c r="O88" s="34">
        <v>0.4025328554334377</v>
      </c>
      <c r="P88" s="34">
        <v>0.42152341401651622</v>
      </c>
      <c r="Q88" s="34">
        <v>0.43189706179061582</v>
      </c>
      <c r="R88" s="34">
        <v>0.47222159438322608</v>
      </c>
      <c r="S88" s="35">
        <v>0.41342685011036578</v>
      </c>
      <c r="T88" s="35" t="s">
        <v>0</v>
      </c>
      <c r="U88" s="35" t="s">
        <v>0</v>
      </c>
      <c r="V88" s="35" t="s">
        <v>0</v>
      </c>
      <c r="W88" s="35">
        <v>0.50664463621910261</v>
      </c>
      <c r="X88" s="35">
        <v>0.48544857110752487</v>
      </c>
      <c r="Y88" s="35">
        <v>0.49321272310227271</v>
      </c>
      <c r="Z88" s="35">
        <v>0.51848965613962372</v>
      </c>
      <c r="AA88" s="35">
        <v>0.62368401508720395</v>
      </c>
      <c r="AB88" s="35" t="s">
        <v>0</v>
      </c>
      <c r="AC88" s="36" t="s">
        <v>0</v>
      </c>
      <c r="AD88" s="29" t="s">
        <v>0</v>
      </c>
      <c r="AE88" s="29">
        <v>0.50672815006623917</v>
      </c>
      <c r="AF88" s="29">
        <v>0.51150558215413411</v>
      </c>
      <c r="AG88" s="29">
        <v>0.51381106011460287</v>
      </c>
      <c r="AH88" s="29">
        <v>0.53490389312071696</v>
      </c>
      <c r="AI88" s="29">
        <v>0.5514967561373243</v>
      </c>
      <c r="AJ88" s="29">
        <v>0.55104312513896514</v>
      </c>
      <c r="AK88" s="3">
        <f t="shared" si="1"/>
        <v>0.45735527234291234</v>
      </c>
      <c r="AM88" s="15" t="s">
        <v>108</v>
      </c>
      <c r="AO88" s="2">
        <f>SUM(S85:AB93)/54</f>
        <v>0.53164632182365479</v>
      </c>
      <c r="AP88" s="1">
        <f>((AK88-AK$14)*100)/AK$14</f>
        <v>-10.912531945219762</v>
      </c>
      <c r="AR88" s="15" t="s">
        <v>108</v>
      </c>
      <c r="AS88" s="2"/>
      <c r="AT88" s="1">
        <f>((AO88-AO$14)*100)/AO$14</f>
        <v>-11.651036728130002</v>
      </c>
    </row>
    <row r="89" spans="1:47" x14ac:dyDescent="0.25">
      <c r="A89" s="29">
        <v>0.55220424608531959</v>
      </c>
      <c r="B89" s="30">
        <v>0.46325717745394079</v>
      </c>
      <c r="C89" s="29" t="s">
        <v>0</v>
      </c>
      <c r="D89" s="29" t="s">
        <v>0</v>
      </c>
      <c r="E89" s="34">
        <v>0.53144411711314798</v>
      </c>
      <c r="F89" s="34">
        <v>0.49495227006643783</v>
      </c>
      <c r="G89" s="34">
        <v>0.4123068292233058</v>
      </c>
      <c r="H89" s="34">
        <v>0.33467841607957921</v>
      </c>
      <c r="I89" s="34">
        <v>0.32130193806443857</v>
      </c>
      <c r="J89" s="34">
        <v>0.29885014585215081</v>
      </c>
      <c r="K89" s="34">
        <v>0.30913453376015759</v>
      </c>
      <c r="L89" s="34">
        <v>0.33264716311678261</v>
      </c>
      <c r="M89" s="34">
        <v>0.36683132625368009</v>
      </c>
      <c r="N89" s="34">
        <v>0.39668275763941763</v>
      </c>
      <c r="O89" s="34">
        <v>0.42488594014438391</v>
      </c>
      <c r="P89" s="34">
        <v>0.44869899289975301</v>
      </c>
      <c r="Q89" s="34">
        <v>0.46521162626712198</v>
      </c>
      <c r="R89" s="34">
        <v>0.52194461114259949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0.54063129731982307</v>
      </c>
      <c r="X89" s="35">
        <v>0.50156885611404423</v>
      </c>
      <c r="Y89" s="35">
        <v>0.52462137513849305</v>
      </c>
      <c r="Z89" s="35">
        <v>0.5416658541382422</v>
      </c>
      <c r="AA89" s="35">
        <v>0.65672535711265223</v>
      </c>
      <c r="AB89" s="35" t="s">
        <v>0</v>
      </c>
      <c r="AC89" s="36" t="s">
        <v>0</v>
      </c>
      <c r="AD89" s="29" t="s">
        <v>0</v>
      </c>
      <c r="AE89" s="29">
        <v>0.51347741340082009</v>
      </c>
      <c r="AF89" s="29">
        <v>0.50962763607961381</v>
      </c>
      <c r="AG89" s="29">
        <v>0.51089297806245959</v>
      </c>
      <c r="AH89" s="29">
        <v>0.54119642407588353</v>
      </c>
      <c r="AI89" s="29">
        <v>0.57401244209760616</v>
      </c>
      <c r="AJ89" s="29">
        <v>0.59093163610468824</v>
      </c>
      <c r="AK89" s="3">
        <f t="shared" si="1"/>
        <v>0.46964382817802008</v>
      </c>
      <c r="AM89" s="16" t="s">
        <v>117</v>
      </c>
      <c r="AO89" s="7">
        <f>(SUM(AC80:AJ102)+SUM(A80:D93))/173</f>
        <v>0.64715858884447275</v>
      </c>
      <c r="AP89" s="2">
        <f>((AK89-AK$15)*100)/AK$15</f>
        <v>-11.716637230429033</v>
      </c>
      <c r="AR89" s="16" t="s">
        <v>117</v>
      </c>
      <c r="AS89" s="2"/>
      <c r="AT89" s="1">
        <f>((AO89-AO$15)*100)/AO$15</f>
        <v>-8.6353833751040057</v>
      </c>
    </row>
    <row r="90" spans="1:47" x14ac:dyDescent="0.25">
      <c r="A90" s="29">
        <v>0.63250877414835815</v>
      </c>
      <c r="B90" s="30">
        <v>0.50225675307592099</v>
      </c>
      <c r="C90" s="29" t="s">
        <v>0</v>
      </c>
      <c r="D90" s="29" t="s">
        <v>0</v>
      </c>
      <c r="E90" s="34">
        <v>0.43633654440774949</v>
      </c>
      <c r="F90" s="34">
        <v>0.45643560135480499</v>
      </c>
      <c r="G90" s="34">
        <v>0.39178131016096118</v>
      </c>
      <c r="H90" s="34">
        <v>0.36227663510152902</v>
      </c>
      <c r="I90" s="34">
        <v>0.31206866706250702</v>
      </c>
      <c r="J90" s="34">
        <v>0.29750053605230592</v>
      </c>
      <c r="K90" s="34">
        <v>0.29595588208961748</v>
      </c>
      <c r="L90" s="34">
        <v>0.31125992105414019</v>
      </c>
      <c r="M90" s="34">
        <v>0.35003590807633</v>
      </c>
      <c r="N90" s="34">
        <v>0.40518514464210159</v>
      </c>
      <c r="O90" s="34">
        <v>0.44224126110765488</v>
      </c>
      <c r="P90" s="34">
        <v>0.4739935896103723</v>
      </c>
      <c r="Q90" s="34">
        <v>0.50421546566444808</v>
      </c>
      <c r="R90" s="34">
        <v>0.59960393321943684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0.50939452915553363</v>
      </c>
      <c r="X90" s="35">
        <v>0.50660594310863249</v>
      </c>
      <c r="Y90" s="35">
        <v>0.5440261171020826</v>
      </c>
      <c r="Z90" s="35">
        <v>0.55165133307061864</v>
      </c>
      <c r="AA90" s="35">
        <v>0.63314587110830733</v>
      </c>
      <c r="AB90" s="35" t="s">
        <v>0</v>
      </c>
      <c r="AC90" s="36" t="s">
        <v>0</v>
      </c>
      <c r="AD90" s="29" t="s">
        <v>0</v>
      </c>
      <c r="AE90" s="29">
        <v>0.46301416255946221</v>
      </c>
      <c r="AF90" s="29">
        <v>0.46787078067908933</v>
      </c>
      <c r="AG90" s="29">
        <v>0.48609856205249319</v>
      </c>
      <c r="AH90" s="29">
        <v>0.55597002407807306</v>
      </c>
      <c r="AI90" s="29">
        <v>0.58753633709779596</v>
      </c>
      <c r="AJ90" s="29">
        <v>0.6191868131230216</v>
      </c>
      <c r="AK90" s="3">
        <f t="shared" si="1"/>
        <v>0.47030208888753144</v>
      </c>
      <c r="AM90" t="s">
        <v>118</v>
      </c>
      <c r="AO90" s="2">
        <f>((SUM(A76:Z109)+SUM(AA76:AJ102))/895)</f>
        <v>0.68100046106106082</v>
      </c>
      <c r="AP90" s="2">
        <f>((AK90-AK$16)*100)/AK$16</f>
        <v>-12.198664137875159</v>
      </c>
      <c r="AR90" t="s">
        <v>118</v>
      </c>
      <c r="AT90" s="1">
        <f>((AO90-AO$16)*100)/AO$16</f>
        <v>-7.855632300013073</v>
      </c>
    </row>
    <row r="91" spans="1:47" x14ac:dyDescent="0.25">
      <c r="A91" s="29">
        <v>0.73138865174632117</v>
      </c>
      <c r="B91" s="30">
        <v>0.48406911810194952</v>
      </c>
      <c r="C91" s="29">
        <v>0.34065878715033798</v>
      </c>
      <c r="D91" s="29">
        <v>0.38809361743999488</v>
      </c>
      <c r="E91" s="34">
        <v>0.42675130667250832</v>
      </c>
      <c r="F91" s="34">
        <v>0.4144405463717481</v>
      </c>
      <c r="G91" s="34">
        <v>0.37889464718975269</v>
      </c>
      <c r="H91" s="34">
        <v>0.36674548114031252</v>
      </c>
      <c r="I91" s="34">
        <v>0.31909584206971581</v>
      </c>
      <c r="J91" s="34">
        <v>0.32483296906735548</v>
      </c>
      <c r="K91" s="34">
        <v>0.31676379206020611</v>
      </c>
      <c r="L91" s="34">
        <v>0.33238647306455749</v>
      </c>
      <c r="M91" s="34">
        <v>0.3779624230883652</v>
      </c>
      <c r="N91" s="34">
        <v>0.44113696216440551</v>
      </c>
      <c r="O91" s="34">
        <v>0.50485443543924702</v>
      </c>
      <c r="P91" s="34">
        <v>0.56267984706558405</v>
      </c>
      <c r="Q91" s="34">
        <v>0.56784335007020703</v>
      </c>
      <c r="R91" s="34">
        <v>0.63154317013861438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0.4494697903380992</v>
      </c>
      <c r="X91" s="35">
        <v>0.49557929817021901</v>
      </c>
      <c r="Y91" s="35">
        <v>0.64014264609700289</v>
      </c>
      <c r="Z91" s="35">
        <v>0.67334403711614033</v>
      </c>
      <c r="AA91" s="35">
        <v>0.62597147610267689</v>
      </c>
      <c r="AB91" s="35" t="s">
        <v>0</v>
      </c>
      <c r="AC91" s="36" t="s">
        <v>0</v>
      </c>
      <c r="AD91" s="29" t="s">
        <v>0</v>
      </c>
      <c r="AE91" s="29">
        <v>0.44028193079375072</v>
      </c>
      <c r="AF91" s="29">
        <v>0.497719926057898</v>
      </c>
      <c r="AG91" s="29">
        <v>0.49373655406172068</v>
      </c>
      <c r="AH91" s="29">
        <v>0.54194814508221623</v>
      </c>
      <c r="AI91" s="29">
        <v>0.57469348509790452</v>
      </c>
      <c r="AJ91" s="29">
        <v>0.64790382815248004</v>
      </c>
      <c r="AK91" s="3">
        <f t="shared" si="1"/>
        <v>0.48244594955556169</v>
      </c>
      <c r="AM91" t="s">
        <v>119</v>
      </c>
      <c r="AP91" s="2">
        <f>((AK91-AK$17)*100)/AK$17</f>
        <v>-12.756722510481007</v>
      </c>
      <c r="AR91" t="s">
        <v>119</v>
      </c>
      <c r="AT91" s="1" t="e">
        <f>((AO91-AO$17)*100)/AO$17</f>
        <v>#DIV/0!</v>
      </c>
    </row>
    <row r="92" spans="1:47" x14ac:dyDescent="0.25">
      <c r="A92" s="29">
        <v>0.50043317311557378</v>
      </c>
      <c r="B92" s="30">
        <v>0.45109708106863561</v>
      </c>
      <c r="C92" s="29">
        <v>0.34464506713744308</v>
      </c>
      <c r="D92" s="29">
        <v>0.3610960101961162</v>
      </c>
      <c r="E92" s="34">
        <v>0.36771508016879723</v>
      </c>
      <c r="F92" s="34">
        <v>0.37210047222198422</v>
      </c>
      <c r="G92" s="34">
        <v>0.366919710214549</v>
      </c>
      <c r="H92" s="34">
        <v>0.36468503413829462</v>
      </c>
      <c r="I92" s="34">
        <v>0.36415768011228428</v>
      </c>
      <c r="J92" s="34">
        <v>0.38160452511766302</v>
      </c>
      <c r="K92" s="34">
        <v>0.39869761312716112</v>
      </c>
      <c r="L92" s="34">
        <v>0.41446026613743941</v>
      </c>
      <c r="M92" s="34">
        <v>0.45447526521016451</v>
      </c>
      <c r="N92" s="34">
        <v>0.50601874375189448</v>
      </c>
      <c r="O92" s="34">
        <v>0.56014396606648842</v>
      </c>
      <c r="P92" s="34">
        <v>0.6078503950854387</v>
      </c>
      <c r="Q92" s="34">
        <v>0.63956064610301444</v>
      </c>
      <c r="R92" s="34">
        <v>0.5831667260905673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0.47237069026087852</v>
      </c>
      <c r="X92" s="35">
        <v>0.53583600005945065</v>
      </c>
      <c r="Y92" s="35">
        <v>0.62821503009176938</v>
      </c>
      <c r="Z92" s="35">
        <v>0.70245297413623231</v>
      </c>
      <c r="AA92" s="35">
        <v>0.67182919413253051</v>
      </c>
      <c r="AB92" s="35" t="s">
        <v>0</v>
      </c>
      <c r="AC92" s="36" t="s">
        <v>0</v>
      </c>
      <c r="AD92" s="29" t="s">
        <v>0</v>
      </c>
      <c r="AE92" s="29">
        <v>0.43038489521708129</v>
      </c>
      <c r="AF92" s="29">
        <v>0.4552067224563906</v>
      </c>
      <c r="AG92" s="29">
        <v>0.40778078107153898</v>
      </c>
      <c r="AH92" s="29">
        <v>0.42419368408249558</v>
      </c>
      <c r="AI92" s="29">
        <v>0.53640631410857098</v>
      </c>
      <c r="AJ92" s="29">
        <v>0.63958378716314368</v>
      </c>
      <c r="AK92" s="3">
        <f t="shared" si="1"/>
        <v>0.48079612164977914</v>
      </c>
      <c r="AM92" t="s">
        <v>120</v>
      </c>
      <c r="AP92" s="2">
        <f>((AK92-AK$18)*100)/AK$18</f>
        <v>-12.943700236458792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0</v>
      </c>
      <c r="B93" s="30" t="s">
        <v>0</v>
      </c>
      <c r="C93" s="29">
        <v>0.33109532111509782</v>
      </c>
      <c r="D93" s="29">
        <v>0.3130826403322457</v>
      </c>
      <c r="E93" s="34">
        <v>0.33153213907087081</v>
      </c>
      <c r="F93" s="34">
        <v>0.33006967521350261</v>
      </c>
      <c r="G93" s="34">
        <v>0.34518300015520098</v>
      </c>
      <c r="H93" s="34">
        <v>0.35353546010576348</v>
      </c>
      <c r="I93" s="34">
        <v>0.35457811709474452</v>
      </c>
      <c r="J93" s="34">
        <v>0.363112495095267</v>
      </c>
      <c r="K93" s="34">
        <v>0.37403830609853039</v>
      </c>
      <c r="L93" s="34">
        <v>0.38387196710173871</v>
      </c>
      <c r="M93" s="34">
        <v>0.40578704312104458</v>
      </c>
      <c r="N93" s="34">
        <v>0.42828773515190949</v>
      </c>
      <c r="O93" s="34">
        <v>0.45609006022650722</v>
      </c>
      <c r="P93" s="34">
        <v>0.5128013640580934</v>
      </c>
      <c r="Q93" s="34">
        <v>0.58360810308861233</v>
      </c>
      <c r="R93" s="34">
        <v>0.60676196510088976</v>
      </c>
      <c r="S93" s="35" t="s">
        <v>0</v>
      </c>
      <c r="T93" s="35" t="s">
        <v>0</v>
      </c>
      <c r="U93" s="35" t="s">
        <v>0</v>
      </c>
      <c r="V93" s="35">
        <v>0.38715035711542101</v>
      </c>
      <c r="W93" s="35">
        <v>0.40207380011701499</v>
      </c>
      <c r="X93" s="35">
        <v>0.40949014012352603</v>
      </c>
      <c r="Y93" s="35">
        <v>0.45685354023084268</v>
      </c>
      <c r="Z93" s="35">
        <v>0.52040185106138481</v>
      </c>
      <c r="AA93" s="35">
        <v>0.6204002931112369</v>
      </c>
      <c r="AB93" s="35" t="s">
        <v>0</v>
      </c>
      <c r="AC93" s="36" t="s">
        <v>0</v>
      </c>
      <c r="AD93" s="29" t="s">
        <v>0</v>
      </c>
      <c r="AE93" s="29">
        <v>0.45735538229209821</v>
      </c>
      <c r="AF93" s="29">
        <v>0.39186051845043868</v>
      </c>
      <c r="AG93" s="29">
        <v>0.39917105510169298</v>
      </c>
      <c r="AH93" s="29">
        <v>0.39326972907552771</v>
      </c>
      <c r="AI93" s="29">
        <v>0.42379686408280443</v>
      </c>
      <c r="AJ93" s="29">
        <v>0.47507329912024998</v>
      </c>
      <c r="AK93" s="3">
        <f t="shared" si="1"/>
        <v>0.42179757935758061</v>
      </c>
      <c r="AM93" t="s">
        <v>121</v>
      </c>
      <c r="AO93" s="2">
        <f>SUM(U108:W109)/6</f>
        <v>1.2101823889251342</v>
      </c>
      <c r="AP93" s="2">
        <f>((AK93-AK$19)*100)/AK$19</f>
        <v>-12.593210643798924</v>
      </c>
      <c r="AR93" t="s">
        <v>124</v>
      </c>
      <c r="AT93" s="1">
        <f>((AO93-AO$19)*100)/AO$19</f>
        <v>-1.0290554793679663</v>
      </c>
    </row>
    <row r="94" spans="1:47" x14ac:dyDescent="0.25">
      <c r="A94" t="s">
        <v>0</v>
      </c>
      <c r="B94" s="37" t="s">
        <v>0</v>
      </c>
      <c r="C94" s="34">
        <v>0.3223147022026791</v>
      </c>
      <c r="D94" s="34">
        <v>0.29359771964972842</v>
      </c>
      <c r="E94" s="34">
        <v>0.30225012735007112</v>
      </c>
      <c r="F94" s="34">
        <v>0.3129396511499844</v>
      </c>
      <c r="G94" s="34">
        <v>0.34196241012155698</v>
      </c>
      <c r="H94" s="34">
        <v>0.36277600211127642</v>
      </c>
      <c r="I94" s="34">
        <v>0.38093120812215858</v>
      </c>
      <c r="J94" s="34">
        <v>0.39793213013650008</v>
      </c>
      <c r="K94" s="34">
        <v>0.40049614412805012</v>
      </c>
      <c r="L94" s="34">
        <v>0.40210439712112728</v>
      </c>
      <c r="M94" s="34">
        <v>0.41255556713072039</v>
      </c>
      <c r="N94" s="34">
        <v>0.42932190715768898</v>
      </c>
      <c r="O94" s="34">
        <v>0.45351029023122208</v>
      </c>
      <c r="P94" s="34">
        <v>0.51135588305961321</v>
      </c>
      <c r="Q94" s="34">
        <v>0.5596663850795679</v>
      </c>
      <c r="R94" s="34">
        <v>0.55544630308038645</v>
      </c>
      <c r="S94" s="35" t="s">
        <v>0</v>
      </c>
      <c r="T94" s="35" t="s">
        <v>0</v>
      </c>
      <c r="U94" s="35" t="s">
        <v>0</v>
      </c>
      <c r="V94" s="35">
        <v>0.48045739355185568</v>
      </c>
      <c r="W94" s="35">
        <v>0.41091001513718572</v>
      </c>
      <c r="X94" s="35">
        <v>0.41662771514739472</v>
      </c>
      <c r="Y94" s="35">
        <v>0.44239309121413239</v>
      </c>
      <c r="Z94" s="35">
        <v>0.50121224105984807</v>
      </c>
      <c r="AA94" s="35">
        <v>0.60133426511562549</v>
      </c>
      <c r="AB94" s="35" t="s">
        <v>0</v>
      </c>
      <c r="AC94" s="36" t="s">
        <v>0</v>
      </c>
      <c r="AD94" s="29" t="s">
        <v>0</v>
      </c>
      <c r="AE94" s="29">
        <v>0.65193388020209031</v>
      </c>
      <c r="AF94" s="29">
        <v>0.3982819860708815</v>
      </c>
      <c r="AG94" s="29">
        <v>0.35041687035800928</v>
      </c>
      <c r="AH94" s="29">
        <v>0.39649622532527018</v>
      </c>
      <c r="AI94" s="29">
        <v>0.40704092030960132</v>
      </c>
      <c r="AJ94" s="29">
        <v>0.43164504308605739</v>
      </c>
      <c r="AK94" s="3">
        <f t="shared" si="1"/>
        <v>0.42599680265751011</v>
      </c>
      <c r="AP94" s="2">
        <f>((AK94-AK$20)*100)/AK$20</f>
        <v>-11.877076833965921</v>
      </c>
    </row>
    <row r="95" spans="1:47" x14ac:dyDescent="0.25">
      <c r="A95" t="s">
        <v>0</v>
      </c>
      <c r="B95" s="37">
        <v>0.32947298724979102</v>
      </c>
      <c r="C95" s="34">
        <v>0.31516259212213599</v>
      </c>
      <c r="D95" s="34">
        <v>0.29973426017338728</v>
      </c>
      <c r="E95" s="34">
        <v>0.30593715111065539</v>
      </c>
      <c r="F95" s="34">
        <v>0.32662648210830392</v>
      </c>
      <c r="G95" s="34">
        <v>0.37107800013527442</v>
      </c>
      <c r="H95" s="34">
        <v>0.41020102617938109</v>
      </c>
      <c r="I95" s="34">
        <v>0.46165001284965312</v>
      </c>
      <c r="J95" s="34">
        <v>0.51927290206391774</v>
      </c>
      <c r="K95" s="34">
        <v>0.54726447907042541</v>
      </c>
      <c r="L95" s="34">
        <v>0.57033785807727388</v>
      </c>
      <c r="M95" s="34">
        <v>0.56049377407391587</v>
      </c>
      <c r="N95" s="34">
        <v>0.53578138306737877</v>
      </c>
      <c r="O95" s="34">
        <v>0.51039307306155701</v>
      </c>
      <c r="P95" s="34">
        <v>0.52277909506837505</v>
      </c>
      <c r="Q95" s="34">
        <v>0.52824325907326741</v>
      </c>
      <c r="R95" s="34">
        <v>0.5289555690776685</v>
      </c>
      <c r="S95" s="35" t="s">
        <v>0</v>
      </c>
      <c r="T95" s="35" t="s">
        <v>0</v>
      </c>
      <c r="U95" s="35">
        <v>0.41944792014818549</v>
      </c>
      <c r="V95" s="35">
        <v>0.46078442729190472</v>
      </c>
      <c r="W95" s="35">
        <v>0.51179743505912856</v>
      </c>
      <c r="X95" s="35">
        <v>0.46073471005586031</v>
      </c>
      <c r="Y95" s="35">
        <v>0.43590983455129523</v>
      </c>
      <c r="Z95" s="35">
        <v>0.45754010423427571</v>
      </c>
      <c r="AA95" s="35">
        <v>0.52027947007519459</v>
      </c>
      <c r="AB95" s="35" t="s">
        <v>0</v>
      </c>
      <c r="AC95" s="36" t="s">
        <v>0</v>
      </c>
      <c r="AD95" s="29" t="s">
        <v>0</v>
      </c>
      <c r="AE95" s="29">
        <v>0.56312380970170772</v>
      </c>
      <c r="AF95" s="29">
        <v>0.4509250740631357</v>
      </c>
      <c r="AG95" s="29">
        <v>0.37781363826024023</v>
      </c>
      <c r="AH95" s="29">
        <v>0.41499309582648269</v>
      </c>
      <c r="AI95" s="29">
        <v>0.42355406242111571</v>
      </c>
      <c r="AJ95" s="29">
        <v>0.46095687411448188</v>
      </c>
      <c r="AK95" s="3">
        <f t="shared" si="1"/>
        <v>0.45337481201217905</v>
      </c>
      <c r="AP95" s="2">
        <f>((AK95-AK$21)*100)/AK$21</f>
        <v>-12.529412487785544</v>
      </c>
    </row>
    <row r="96" spans="1:47" x14ac:dyDescent="0.25">
      <c r="A96" t="s">
        <v>0</v>
      </c>
      <c r="B96" s="37">
        <v>0.35106837814409841</v>
      </c>
      <c r="C96" s="34">
        <v>0.31952392607290869</v>
      </c>
      <c r="D96" s="34">
        <v>0.29943060606746602</v>
      </c>
      <c r="E96" s="34">
        <v>0.2919604020583656</v>
      </c>
      <c r="F96" s="34">
        <v>0.325135450071393</v>
      </c>
      <c r="G96" s="34">
        <v>0.359779825091602</v>
      </c>
      <c r="H96" s="34">
        <v>0.39440634011948572</v>
      </c>
      <c r="I96" s="34">
        <v>0.43850751718864373</v>
      </c>
      <c r="J96" s="34">
        <v>0.47584633032400309</v>
      </c>
      <c r="K96" s="34">
        <v>0.52510035305759251</v>
      </c>
      <c r="L96" s="34">
        <v>0.55197600206481101</v>
      </c>
      <c r="M96" s="34">
        <v>0.57059598007187051</v>
      </c>
      <c r="N96" s="34">
        <v>0.54664903406910459</v>
      </c>
      <c r="O96" s="34">
        <v>0.49832097806804898</v>
      </c>
      <c r="P96" s="34">
        <v>0.49442531007735641</v>
      </c>
      <c r="Q96" s="34">
        <v>0.51950781312095784</v>
      </c>
      <c r="R96" s="34">
        <v>0.59895782813842979</v>
      </c>
      <c r="S96" s="35" t="s">
        <v>0</v>
      </c>
      <c r="T96" s="35" t="s">
        <v>0</v>
      </c>
      <c r="U96" s="35">
        <v>0.44495536018593063</v>
      </c>
      <c r="V96" s="35">
        <v>0.47555632031767109</v>
      </c>
      <c r="W96" s="35">
        <v>0.46098456024137002</v>
      </c>
      <c r="X96" s="35">
        <v>0.46667586032367597</v>
      </c>
      <c r="Y96" s="35">
        <v>0.45030273406405541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0.58379634012235526</v>
      </c>
      <c r="AG96" s="29">
        <v>0.40386059351910109</v>
      </c>
      <c r="AH96" s="29">
        <v>0.56401283422749882</v>
      </c>
      <c r="AI96" s="29">
        <v>0.56781887360734362</v>
      </c>
      <c r="AJ96" s="29">
        <v>0.42071655706610139</v>
      </c>
      <c r="AK96" s="3">
        <f t="shared" si="1"/>
        <v>0.45925452249930521</v>
      </c>
      <c r="AP96" s="2">
        <f>((AK96-AK$22)*100)/AK$22</f>
        <v>-12.785123033163886</v>
      </c>
    </row>
    <row r="97" spans="1:45" x14ac:dyDescent="0.25">
      <c r="A97" t="s">
        <v>0</v>
      </c>
      <c r="B97" s="37">
        <v>0.35280976612410209</v>
      </c>
      <c r="C97" s="34">
        <v>0.29590225365793121</v>
      </c>
      <c r="D97" s="34">
        <v>0.30982076956306931</v>
      </c>
      <c r="E97" s="34">
        <v>0.28726094084565051</v>
      </c>
      <c r="F97" s="34">
        <v>0.30768142655570668</v>
      </c>
      <c r="G97" s="34">
        <v>0.33860270006929849</v>
      </c>
      <c r="H97" s="34">
        <v>0.3460997520718368</v>
      </c>
      <c r="I97" s="34">
        <v>0.36651775708210188</v>
      </c>
      <c r="J97" s="34">
        <v>0.38797906609682348</v>
      </c>
      <c r="K97" s="34">
        <v>0.42276397413157252</v>
      </c>
      <c r="L97" s="34">
        <v>0.43053167013981292</v>
      </c>
      <c r="M97" s="34">
        <v>0.45545285719410927</v>
      </c>
      <c r="N97" s="34">
        <v>0.4824274303603604</v>
      </c>
      <c r="O97" s="34">
        <v>0.45178732325286902</v>
      </c>
      <c r="P97" s="34">
        <v>0.43737930860682339</v>
      </c>
      <c r="Q97" s="34">
        <v>0.53870204508599728</v>
      </c>
      <c r="R97" s="34">
        <v>0.6221849041700237</v>
      </c>
      <c r="S97" s="35" t="s">
        <v>0</v>
      </c>
      <c r="T97" s="35">
        <v>0.53735746306080501</v>
      </c>
      <c r="U97" s="35">
        <v>0.45263833119195801</v>
      </c>
      <c r="V97" s="35">
        <v>0.42578402013531619</v>
      </c>
      <c r="W97" s="35">
        <v>0.43650388315142469</v>
      </c>
      <c r="X97" s="35">
        <v>0.42101471313043071</v>
      </c>
      <c r="Y97" s="35">
        <v>0.37249659908335447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0.64870542749427595</v>
      </c>
      <c r="AG97" s="29">
        <v>0.54083329149992687</v>
      </c>
      <c r="AH97" s="29">
        <v>0.51565189811383128</v>
      </c>
      <c r="AI97" s="29">
        <v>0.54600412016648625</v>
      </c>
      <c r="AJ97" s="29">
        <v>0.4974838101303608</v>
      </c>
      <c r="AK97" s="3">
        <f t="shared" si="1"/>
        <v>0.43672776793450924</v>
      </c>
      <c r="AP97" s="2">
        <f>((AK97-AK$23)*100)/AK$23</f>
        <v>-11.753649163520409</v>
      </c>
      <c r="AS97" t="s">
        <v>127</v>
      </c>
    </row>
    <row r="98" spans="1:45" x14ac:dyDescent="0.25">
      <c r="A98" t="s">
        <v>0</v>
      </c>
      <c r="B98" s="37">
        <v>0.40258195622625181</v>
      </c>
      <c r="C98" s="34">
        <v>0.31470335006761102</v>
      </c>
      <c r="D98" s="34">
        <v>0.30882384805888768</v>
      </c>
      <c r="E98" s="34">
        <v>0.29053721564522178</v>
      </c>
      <c r="F98" s="34">
        <v>0.30250668480052972</v>
      </c>
      <c r="G98" s="34">
        <v>0.33214043106773949</v>
      </c>
      <c r="H98" s="34">
        <v>0.36034791309528341</v>
      </c>
      <c r="I98" s="34">
        <v>0.38420750018479122</v>
      </c>
      <c r="J98" s="34">
        <v>0.40552191046363478</v>
      </c>
      <c r="K98" s="34">
        <v>0.42229668972242568</v>
      </c>
      <c r="L98" s="34">
        <v>0.42922978129421557</v>
      </c>
      <c r="M98" s="34">
        <v>0.44868270332723548</v>
      </c>
      <c r="N98" s="34">
        <v>0.44688508720347297</v>
      </c>
      <c r="O98" s="34">
        <v>0.43782723817605451</v>
      </c>
      <c r="P98" s="34">
        <v>0.47212093705973901</v>
      </c>
      <c r="Q98" s="34">
        <v>0.6585195549322187</v>
      </c>
      <c r="R98" s="34" t="s">
        <v>0</v>
      </c>
      <c r="S98" s="35">
        <v>0.50782103125203137</v>
      </c>
      <c r="T98" s="35">
        <v>0.43691409021235811</v>
      </c>
      <c r="U98" s="35">
        <v>0.38634673109109902</v>
      </c>
      <c r="V98" s="35">
        <v>0.40023294410587862</v>
      </c>
      <c r="W98" s="35">
        <v>0.40592422410868018</v>
      </c>
      <c r="X98" s="35">
        <v>0.40508412409909828</v>
      </c>
      <c r="Y98" s="35">
        <v>0.3801424490774627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0.64681384609182735</v>
      </c>
      <c r="AG98" s="29">
        <v>0.55917849555204713</v>
      </c>
      <c r="AH98" s="29">
        <v>0.61358277224306446</v>
      </c>
      <c r="AI98" s="29">
        <v>0.59860767315781527</v>
      </c>
      <c r="AJ98" s="29">
        <v>0.58371348981792959</v>
      </c>
      <c r="AK98" s="3">
        <f t="shared" si="1"/>
        <v>0.44076052400480725</v>
      </c>
      <c r="AP98" s="2">
        <f>((AK98-AK$24)*100)/AK$24</f>
        <v>-11.794790278395013</v>
      </c>
    </row>
    <row r="99" spans="1:45" x14ac:dyDescent="0.25">
      <c r="A99" t="s">
        <v>0</v>
      </c>
      <c r="B99" s="37">
        <v>0.4829470981779283</v>
      </c>
      <c r="C99" s="34">
        <v>0.39943018079204667</v>
      </c>
      <c r="D99" s="34">
        <v>0.34224240414089491</v>
      </c>
      <c r="E99" s="34">
        <v>0.3132762980644016</v>
      </c>
      <c r="F99" s="34">
        <v>0.32836301208972579</v>
      </c>
      <c r="G99" s="34">
        <v>0.34990105313198128</v>
      </c>
      <c r="H99" s="34">
        <v>0.3693157242016139</v>
      </c>
      <c r="I99" s="34">
        <v>0.38780303534472332</v>
      </c>
      <c r="J99" s="34">
        <v>0.39266800436505639</v>
      </c>
      <c r="K99" s="34">
        <v>0.4010100203751813</v>
      </c>
      <c r="L99" s="34">
        <v>0.42008370348938412</v>
      </c>
      <c r="M99" s="34">
        <v>0.43946483202747172</v>
      </c>
      <c r="N99" s="34">
        <v>0.44494102874108438</v>
      </c>
      <c r="O99" s="34">
        <v>0.43723033628294222</v>
      </c>
      <c r="P99" s="38">
        <v>0.47200157106235352</v>
      </c>
      <c r="Q99" s="38" t="s">
        <v>0</v>
      </c>
      <c r="R99" s="38">
        <v>0.61282077442950778</v>
      </c>
      <c r="S99" s="35">
        <v>0.43505971040576991</v>
      </c>
      <c r="T99" s="35">
        <v>0.40715767818251958</v>
      </c>
      <c r="U99" s="35">
        <v>0.38815456911817298</v>
      </c>
      <c r="V99" s="35">
        <v>0.40150836521571831</v>
      </c>
      <c r="W99" s="35">
        <v>0.41090601435960972</v>
      </c>
      <c r="X99" s="35">
        <v>0.4016612901321075</v>
      </c>
      <c r="Y99" s="35">
        <v>0.41874840517568018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0.66108803615742395</v>
      </c>
      <c r="AG99" s="29">
        <v>0.57749116133521039</v>
      </c>
      <c r="AH99" s="29" t="s">
        <v>0</v>
      </c>
      <c r="AI99" s="29">
        <v>0.65655916612735654</v>
      </c>
      <c r="AJ99" s="29">
        <v>0.59812146719621773</v>
      </c>
      <c r="AK99" s="3">
        <f t="shared" si="1"/>
        <v>0.44259092370822539</v>
      </c>
      <c r="AP99" s="2">
        <f>((AK99-AK$25)*100)/AK$25</f>
        <v>-11.005281326906067</v>
      </c>
    </row>
    <row r="100" spans="1:45" x14ac:dyDescent="0.25">
      <c r="A100" t="s">
        <v>0</v>
      </c>
      <c r="B100" s="37">
        <v>0.52266643896858</v>
      </c>
      <c r="C100" s="34">
        <v>0.45936314026291519</v>
      </c>
      <c r="D100" s="34">
        <v>0.37552198309214269</v>
      </c>
      <c r="E100" s="34">
        <v>0.33404444817474738</v>
      </c>
      <c r="F100" s="34">
        <v>0.33295667613593188</v>
      </c>
      <c r="G100" s="34">
        <v>0.35291908623568868</v>
      </c>
      <c r="H100" s="34">
        <v>0.36970125640509061</v>
      </c>
      <c r="I100" s="34">
        <v>0.38852710875184537</v>
      </c>
      <c r="J100" s="34">
        <v>0.38725909052805341</v>
      </c>
      <c r="K100" s="34">
        <v>0.39429503144800487</v>
      </c>
      <c r="L100" s="34">
        <v>0.41417884082307949</v>
      </c>
      <c r="M100" s="34">
        <v>0.42447438807161991</v>
      </c>
      <c r="N100" s="34">
        <v>0.4144039406299167</v>
      </c>
      <c r="O100" s="34">
        <v>0.42509611245253159</v>
      </c>
      <c r="P100" s="38" t="s">
        <v>0</v>
      </c>
      <c r="Q100" s="38">
        <v>0.58698964443223578</v>
      </c>
      <c r="R100" s="38">
        <v>0.57484167731140201</v>
      </c>
      <c r="S100" s="35">
        <v>0.51226970724468668</v>
      </c>
      <c r="T100" s="35">
        <v>0.42934402665211602</v>
      </c>
      <c r="U100" s="35">
        <v>0.39624876250596602</v>
      </c>
      <c r="V100" s="35">
        <v>0.40343741393224902</v>
      </c>
      <c r="W100" s="35">
        <v>0.41939379237387331</v>
      </c>
      <c r="X100" s="35">
        <v>0.42212317064252519</v>
      </c>
      <c r="Y100" s="35">
        <v>0.46775438713817802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0.72281328816742352</v>
      </c>
      <c r="AG100" s="29">
        <v>0.62925532139214491</v>
      </c>
      <c r="AH100" s="29" t="s">
        <v>0</v>
      </c>
      <c r="AI100" s="29" t="s">
        <v>0</v>
      </c>
      <c r="AJ100" s="29" t="s">
        <v>0</v>
      </c>
      <c r="AK100" s="3">
        <f t="shared" si="1"/>
        <v>0.4463951493509179</v>
      </c>
      <c r="AP100" s="2">
        <f>((AK100-AK$26)*100)/AK$26</f>
        <v>-10.393052988270414</v>
      </c>
    </row>
    <row r="101" spans="1:45" x14ac:dyDescent="0.25">
      <c r="A101" t="s">
        <v>0</v>
      </c>
      <c r="B101" s="37" t="s">
        <v>0</v>
      </c>
      <c r="C101" s="34">
        <v>0.50158943864327399</v>
      </c>
      <c r="D101" s="34">
        <v>0.38534852016889348</v>
      </c>
      <c r="E101" s="34">
        <v>0.33511780932492258</v>
      </c>
      <c r="F101" s="34">
        <v>0.33341259418574171</v>
      </c>
      <c r="G101" s="34">
        <v>0.36478520944924442</v>
      </c>
      <c r="H101" s="34">
        <v>0.38543752735585068</v>
      </c>
      <c r="I101" s="34">
        <v>0.40022726783028129</v>
      </c>
      <c r="J101" s="34">
        <v>0.40922259351711932</v>
      </c>
      <c r="K101" s="34">
        <v>0.41158993664331761</v>
      </c>
      <c r="L101" s="34">
        <v>0.42526604937877432</v>
      </c>
      <c r="M101" s="34">
        <v>0.42243210726779662</v>
      </c>
      <c r="N101" s="34">
        <v>0.40852534254337991</v>
      </c>
      <c r="O101" s="34">
        <v>0.43684423306471332</v>
      </c>
      <c r="P101" s="38" t="s">
        <v>0</v>
      </c>
      <c r="Q101" s="38">
        <v>0.59339366533021121</v>
      </c>
      <c r="R101" s="38">
        <v>0.55622302049461181</v>
      </c>
      <c r="S101" s="35">
        <v>0.51993869058908659</v>
      </c>
      <c r="T101" s="35">
        <v>0.42954737716662988</v>
      </c>
      <c r="U101" s="35">
        <v>0.40303908326036958</v>
      </c>
      <c r="V101" s="35">
        <v>0.4213679120190259</v>
      </c>
      <c r="W101" s="35">
        <v>0.44599319403327797</v>
      </c>
      <c r="X101" s="35">
        <v>0.45262907409212272</v>
      </c>
      <c r="Y101" s="35">
        <v>0.52490583911753885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0.58290186608593553</v>
      </c>
      <c r="AG101" s="29">
        <v>0.74019205837937951</v>
      </c>
      <c r="AH101" s="29" t="s">
        <v>0</v>
      </c>
      <c r="AI101" s="29" t="s">
        <v>0</v>
      </c>
      <c r="AJ101" s="29" t="s">
        <v>0</v>
      </c>
      <c r="AK101" s="3">
        <f t="shared" si="1"/>
        <v>0.45374710041422911</v>
      </c>
      <c r="AP101" s="2">
        <f>((AK101-AK$27)*100)/AK$27</f>
        <v>-10.390331987113349</v>
      </c>
    </row>
    <row r="102" spans="1:45" x14ac:dyDescent="0.25">
      <c r="A102" t="s">
        <v>0</v>
      </c>
      <c r="B102" s="37" t="s">
        <v>0</v>
      </c>
      <c r="C102" s="34">
        <v>0.67076834339116598</v>
      </c>
      <c r="D102" s="34">
        <v>0.42230113011796272</v>
      </c>
      <c r="E102" s="34">
        <v>0.32212879321681831</v>
      </c>
      <c r="F102" s="34">
        <v>0.28186319320919728</v>
      </c>
      <c r="G102" s="34">
        <v>0.28727464026324567</v>
      </c>
      <c r="H102" s="34">
        <v>0.3395771850596947</v>
      </c>
      <c r="I102" s="34">
        <v>0.3811490520845594</v>
      </c>
      <c r="J102" s="34">
        <v>0.39958690912233291</v>
      </c>
      <c r="K102" s="34">
        <v>0.41553728033646942</v>
      </c>
      <c r="L102" s="34">
        <v>0.43586164600782917</v>
      </c>
      <c r="M102" s="34">
        <v>0.44010701927000401</v>
      </c>
      <c r="N102" s="34">
        <v>0.45776099827060512</v>
      </c>
      <c r="O102" s="34">
        <v>0.50381906509914476</v>
      </c>
      <c r="P102" s="38" t="s">
        <v>0</v>
      </c>
      <c r="Q102" s="38">
        <v>0.62913189155410687</v>
      </c>
      <c r="R102" s="38">
        <v>0.53671927545205411</v>
      </c>
      <c r="S102" s="35">
        <v>0.50300003108944813</v>
      </c>
      <c r="T102" s="35">
        <v>0.39396232720892338</v>
      </c>
      <c r="U102" s="35">
        <v>0.38718111381609122</v>
      </c>
      <c r="V102" s="35">
        <v>0.41783448612291668</v>
      </c>
      <c r="W102" s="35">
        <v>0.46255213627762071</v>
      </c>
      <c r="X102" s="35">
        <v>0.48312965208316633</v>
      </c>
      <c r="Y102" s="35">
        <v>0.47822169308766171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0.43861217555186455</v>
      </c>
      <c r="AP102" s="2">
        <f>((AK102-AK$28)*100)/AK$28</f>
        <v>-10.186014357865027</v>
      </c>
    </row>
    <row r="103" spans="1:45" x14ac:dyDescent="0.25">
      <c r="A103" s="32" t="s">
        <v>0</v>
      </c>
      <c r="B103" s="39" t="s">
        <v>0</v>
      </c>
      <c r="C103" s="32">
        <v>0.56553603906083483</v>
      </c>
      <c r="D103" s="32">
        <v>0.56220174856903982</v>
      </c>
      <c r="E103" s="32">
        <v>0.57999479652719743</v>
      </c>
      <c r="F103" s="32">
        <v>0.594330644465765</v>
      </c>
      <c r="G103" s="32">
        <v>0.5995448615891491</v>
      </c>
      <c r="H103" s="32">
        <v>0.58727130528386018</v>
      </c>
      <c r="I103" s="32">
        <v>0.55343314908904129</v>
      </c>
      <c r="J103" s="32">
        <v>0.50652123780456615</v>
      </c>
      <c r="K103" s="32">
        <v>0.45727470318914082</v>
      </c>
      <c r="L103" s="32">
        <v>0.42346868409747979</v>
      </c>
      <c r="M103" s="32">
        <v>0.45560251425523562</v>
      </c>
      <c r="N103" s="32">
        <v>0.55324520810238598</v>
      </c>
      <c r="O103" s="32">
        <v>0.58067549820793374</v>
      </c>
      <c r="P103" s="32" t="s">
        <v>0</v>
      </c>
      <c r="Q103" s="32" t="s">
        <v>0</v>
      </c>
      <c r="R103" s="32" t="s">
        <v>0</v>
      </c>
      <c r="S103" s="33">
        <v>0.68570727910306917</v>
      </c>
      <c r="T103" s="33">
        <v>0.60129559941279564</v>
      </c>
      <c r="U103" s="33">
        <v>0.57507981103717787</v>
      </c>
      <c r="V103" s="33">
        <v>0.49622032611463718</v>
      </c>
      <c r="W103" s="33">
        <v>0.4106922870989107</v>
      </c>
      <c r="X103" s="33">
        <v>0.52298792512801706</v>
      </c>
      <c r="Y103" s="33">
        <v>0.50294160009134292</v>
      </c>
      <c r="Z103" s="33" t="s">
        <v>0</v>
      </c>
      <c r="AA103" s="40" t="s">
        <v>0</v>
      </c>
      <c r="AB103" s="40">
        <v>0.31061706928102972</v>
      </c>
      <c r="AC103" s="40">
        <v>0.36869371463290768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0.52242436373370538</v>
      </c>
      <c r="AP103" s="2">
        <f>((AK103-AK$29)*100)/AK$29</f>
        <v>-11.239123973050924</v>
      </c>
    </row>
    <row r="104" spans="1:45" x14ac:dyDescent="0.25">
      <c r="A104" s="31" t="s">
        <v>0</v>
      </c>
      <c r="B104" s="41" t="s">
        <v>0</v>
      </c>
      <c r="C104" s="31" t="s">
        <v>0</v>
      </c>
      <c r="D104" s="31">
        <v>0.78791143411495945</v>
      </c>
      <c r="E104" s="31">
        <v>0.77289671312452801</v>
      </c>
      <c r="F104" s="31">
        <v>0.76929040011388028</v>
      </c>
      <c r="G104" s="31">
        <v>0.76776695810693563</v>
      </c>
      <c r="H104" s="31">
        <v>0.77374126309841118</v>
      </c>
      <c r="I104" s="31">
        <v>0.76925470408672669</v>
      </c>
      <c r="J104" s="31">
        <v>0.76276168721604243</v>
      </c>
      <c r="K104" s="31">
        <v>0.73024217391363744</v>
      </c>
      <c r="L104" s="31">
        <v>0.68163736938131736</v>
      </c>
      <c r="M104" s="31">
        <v>0.61038274115859614</v>
      </c>
      <c r="N104" s="31">
        <v>0.62672313420996095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0.94501996668288846</v>
      </c>
      <c r="T104" s="33">
        <v>0.90256550750696352</v>
      </c>
      <c r="U104" s="33">
        <v>0.84963343226142274</v>
      </c>
      <c r="V104" s="33">
        <v>0.79100084513508961</v>
      </c>
      <c r="W104" s="33">
        <v>0.72042234170886132</v>
      </c>
      <c r="X104" s="33">
        <v>0.59713312024579113</v>
      </c>
      <c r="Y104" s="33">
        <v>0.60770743942073291</v>
      </c>
      <c r="Z104" s="33">
        <v>0.52813066709691592</v>
      </c>
      <c r="AA104" s="40">
        <v>0.4824142833983846</v>
      </c>
      <c r="AB104" s="40">
        <v>0.4066124961089238</v>
      </c>
      <c r="AC104" s="40">
        <v>0.38919057904089949</v>
      </c>
      <c r="AD104" s="40">
        <v>0.35083286313417023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0.67927270088113212</v>
      </c>
      <c r="AP104" s="2">
        <f>((AK104-AK$30)*100)/AK$30</f>
        <v>-11.257442043912816</v>
      </c>
    </row>
    <row r="105" spans="1:45" x14ac:dyDescent="0.25">
      <c r="A105" s="31" t="s">
        <v>0</v>
      </c>
      <c r="B105" s="41" t="s">
        <v>0</v>
      </c>
      <c r="C105" s="31" t="s">
        <v>0</v>
      </c>
      <c r="D105" s="31">
        <v>0.99889646414955224</v>
      </c>
      <c r="E105" s="31">
        <v>0.92179229613798186</v>
      </c>
      <c r="F105" s="31">
        <v>0.90575791412549755</v>
      </c>
      <c r="G105" s="31">
        <v>0.9065388531211731</v>
      </c>
      <c r="H105" s="31">
        <v>0.90131344411613779</v>
      </c>
      <c r="I105" s="31">
        <v>0.89969208610805285</v>
      </c>
      <c r="J105" s="31">
        <v>0.88695980009773701</v>
      </c>
      <c r="K105" s="31">
        <v>0.87044624208645016</v>
      </c>
      <c r="L105" s="31">
        <v>0.8329116799288685</v>
      </c>
      <c r="M105" s="31">
        <v>0.75143386140240997</v>
      </c>
      <c r="N105" s="31">
        <v>0.67334962035834445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1.0522747054738779</v>
      </c>
      <c r="T105" s="33">
        <v>1.019830820513222</v>
      </c>
      <c r="U105" s="33">
        <v>1.008978883467244</v>
      </c>
      <c r="V105" s="33">
        <v>0.95186589633573671</v>
      </c>
      <c r="W105" s="33">
        <v>0.91816875220688765</v>
      </c>
      <c r="X105" s="33">
        <v>0.82867523310453217</v>
      </c>
      <c r="Y105" s="33">
        <v>0.69258327627041893</v>
      </c>
      <c r="Z105" s="33" t="s">
        <v>0</v>
      </c>
      <c r="AA105" s="40">
        <v>0.48781815876536611</v>
      </c>
      <c r="AB105" s="40">
        <v>0.42867991735480848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0.84689839525621502</v>
      </c>
      <c r="AP105" s="2">
        <f>((AK105-AK$31)*100)/AK$31</f>
        <v>-10.282442737676559</v>
      </c>
    </row>
    <row r="106" spans="1:45" x14ac:dyDescent="0.25">
      <c r="A106" s="31" t="s">
        <v>0</v>
      </c>
      <c r="B106" s="41" t="s">
        <v>0</v>
      </c>
      <c r="C106" s="31" t="s">
        <v>0</v>
      </c>
      <c r="D106" s="31">
        <v>1.0602485641405821</v>
      </c>
      <c r="E106" s="31">
        <v>0.95979235511775762</v>
      </c>
      <c r="F106" s="31">
        <v>0.97981127311905836</v>
      </c>
      <c r="G106" s="31">
        <v>0.98133728311638224</v>
      </c>
      <c r="H106" s="31">
        <v>0.98584310211373227</v>
      </c>
      <c r="I106" s="31">
        <v>0.98345405010990838</v>
      </c>
      <c r="J106" s="31">
        <v>0.98043994610535812</v>
      </c>
      <c r="K106" s="31">
        <v>0.96583892809776062</v>
      </c>
      <c r="L106" s="31">
        <v>0.92656514708665771</v>
      </c>
      <c r="M106" s="31">
        <v>0.85123315588083193</v>
      </c>
      <c r="N106" s="31">
        <v>0.75896369075250603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1.1516846904051119</v>
      </c>
      <c r="U106" s="33">
        <v>1.078500385354918</v>
      </c>
      <c r="V106" s="33">
        <v>1.0954720183557729</v>
      </c>
      <c r="W106" s="33">
        <v>1.0723271452934049</v>
      </c>
      <c r="X106" s="33">
        <v>1.012658916199787</v>
      </c>
      <c r="Y106" s="33">
        <v>0.87338580411869926</v>
      </c>
      <c r="Z106" s="33">
        <v>0.78480192485204214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0.97235324334557072</v>
      </c>
      <c r="AP106" s="2">
        <f>((AK106-AK$32)*100)/AK$32</f>
        <v>-9.8466773733281716</v>
      </c>
    </row>
    <row r="107" spans="1:45" x14ac:dyDescent="0.25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1.023900661100996</v>
      </c>
      <c r="F107" s="31">
        <v>1.037998280104838</v>
      </c>
      <c r="G107" s="31">
        <v>1.05524771410423</v>
      </c>
      <c r="H107" s="31">
        <v>1.0372369451009149</v>
      </c>
      <c r="I107" s="31">
        <v>1.046358104102932</v>
      </c>
      <c r="J107" s="31">
        <v>1.054370897103619</v>
      </c>
      <c r="K107" s="31">
        <v>1.0470661920978339</v>
      </c>
      <c r="L107" s="31">
        <v>0.99208357808624381</v>
      </c>
      <c r="M107" s="31">
        <v>0.92134427158767118</v>
      </c>
      <c r="N107" s="31">
        <v>0.8410578205720195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1.192929466324514</v>
      </c>
      <c r="V107" s="33">
        <v>1.191826165286002</v>
      </c>
      <c r="W107" s="33">
        <v>1.170412417236901</v>
      </c>
      <c r="X107" s="33">
        <v>1.1217147101888181</v>
      </c>
      <c r="Y107" s="33">
        <v>0.98902683213641762</v>
      </c>
      <c r="Z107" s="33">
        <v>0.8525346421311315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1.0359442935790679</v>
      </c>
      <c r="AP107" s="2">
        <f>((AK107-AK$33)*100)/AK$33</f>
        <v>-8.7793859439605129</v>
      </c>
    </row>
    <row r="108" spans="1:45" x14ac:dyDescent="0.25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1.011065964219829</v>
      </c>
      <c r="F108" s="27">
        <v>1.0456514326083981</v>
      </c>
      <c r="G108" s="27">
        <v>1.0228517520995319</v>
      </c>
      <c r="H108" s="27">
        <v>0.97015246272606004</v>
      </c>
      <c r="I108" s="27">
        <v>1.0283745452378039</v>
      </c>
      <c r="J108" s="27">
        <v>1.1411942940926689</v>
      </c>
      <c r="K108" s="27">
        <v>1.060646220084591</v>
      </c>
      <c r="L108" s="27">
        <v>1.006938565440217</v>
      </c>
      <c r="M108" s="27">
        <v>0.88297367048169118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1.1965448382492569</v>
      </c>
      <c r="V108" s="27">
        <v>1.2051099792273861</v>
      </c>
      <c r="W108" s="27">
        <v>1.1496927871908349</v>
      </c>
      <c r="X108" s="27">
        <v>1.119444525146867</v>
      </c>
      <c r="Y108" s="27">
        <v>1.017725517116101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1.0613118967086597</v>
      </c>
      <c r="AP108" s="2">
        <f>((AK108-AK$34)*100)/AK$34</f>
        <v>-8.7850770868009977</v>
      </c>
    </row>
    <row r="109" spans="1:45" x14ac:dyDescent="0.25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1.1984868696265549</v>
      </c>
      <c r="H109" s="27">
        <v>1.1659161476391799</v>
      </c>
      <c r="I109" s="27">
        <v>1.136024710705295</v>
      </c>
      <c r="J109" s="27">
        <v>1.0529947030821369</v>
      </c>
      <c r="K109" s="27">
        <v>1.0958975244055209</v>
      </c>
      <c r="L109" s="27">
        <v>1.0113046672284389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1.33293181214138</v>
      </c>
      <c r="V109" s="27">
        <v>1.3410950131271351</v>
      </c>
      <c r="W109" s="27">
        <v>1.0357199036148119</v>
      </c>
      <c r="X109" s="27">
        <v>1.071805864098569</v>
      </c>
      <c r="Y109" s="27">
        <v>1.10516048983028</v>
      </c>
      <c r="Z109" s="27">
        <v>1.0335439254584211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1.1317401359131436</v>
      </c>
      <c r="AP109" s="2">
        <f>((AK109-AK$35)*100)/AK$35</f>
        <v>-4.5107362063216154</v>
      </c>
    </row>
    <row r="110" spans="1:45" x14ac:dyDescent="0.25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1.177438920692963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1.31929278076208</v>
      </c>
      <c r="U110" s="25">
        <v>1.2791233209176409</v>
      </c>
      <c r="V110" s="25" t="s">
        <v>0</v>
      </c>
      <c r="W110" s="25" t="s">
        <v>0</v>
      </c>
      <c r="X110" s="25">
        <v>1.0668336620328169</v>
      </c>
      <c r="Y110" s="25">
        <v>1.0882645345973549</v>
      </c>
      <c r="Z110" s="25">
        <v>1.0895855806137691</v>
      </c>
      <c r="AA110" s="25">
        <v>1.217797610638482</v>
      </c>
      <c r="AB110" s="25">
        <v>1.085230410671804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1.1654458526158638</v>
      </c>
      <c r="AP110" s="22">
        <f>((AK110-AK$36)*100)/AK$36</f>
        <v>-9.4128235367828683</v>
      </c>
    </row>
    <row r="111" spans="1:45" x14ac:dyDescent="0.25">
      <c r="A111" s="25">
        <v>1.41925378719825</v>
      </c>
      <c r="B111" s="26">
        <v>1.2040334706841089</v>
      </c>
      <c r="C111" s="25">
        <v>1.3579066531819299</v>
      </c>
      <c r="D111" s="25">
        <v>1.4375484054778349</v>
      </c>
      <c r="E111" s="25">
        <v>1.4702892298184189</v>
      </c>
      <c r="F111" s="25">
        <v>1.473983269216731</v>
      </c>
      <c r="G111" s="25">
        <v>1.4759826941424861</v>
      </c>
      <c r="H111" s="25">
        <v>1.476429278689239</v>
      </c>
      <c r="I111" s="25">
        <v>1.476167124610827</v>
      </c>
      <c r="J111" s="25">
        <v>1.4507783580017291</v>
      </c>
      <c r="K111" s="25">
        <v>1.4735981467550821</v>
      </c>
      <c r="L111" s="25">
        <v>1.4734916510643541</v>
      </c>
      <c r="M111" s="25">
        <v>1.474295501916018</v>
      </c>
      <c r="N111" s="25">
        <v>1.4575443189015109</v>
      </c>
      <c r="O111" s="25">
        <v>1.124711978821231</v>
      </c>
      <c r="P111" s="25">
        <v>1.4892115474131249</v>
      </c>
      <c r="Q111" s="25">
        <v>1.510249729868524</v>
      </c>
      <c r="R111" s="25">
        <v>1.5055851030686691</v>
      </c>
      <c r="S111" s="25">
        <v>1.535906818281964</v>
      </c>
      <c r="T111" s="25">
        <v>1.4582995102985821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1.1407175125331339</v>
      </c>
      <c r="Z111" s="25">
        <v>1.209446474301705</v>
      </c>
      <c r="AA111" s="25">
        <v>1.1430909852946041</v>
      </c>
      <c r="AB111" s="25">
        <v>1.315288970321759</v>
      </c>
      <c r="AC111" s="25">
        <v>1.303021620309408</v>
      </c>
      <c r="AD111" s="25">
        <v>1.104807697218098</v>
      </c>
      <c r="AE111" s="25">
        <v>1.1343507792983361</v>
      </c>
      <c r="AF111" s="25">
        <v>1.437205766849426</v>
      </c>
      <c r="AG111" s="25">
        <v>1.43362647889052</v>
      </c>
      <c r="AH111" s="25">
        <v>1.4387156687594911</v>
      </c>
      <c r="AI111" s="25">
        <v>1.436065696227254</v>
      </c>
      <c r="AJ111" s="25">
        <v>1.4252959223239781</v>
      </c>
      <c r="AK111" s="3">
        <f t="shared" si="1"/>
        <v>1.3833406296793225</v>
      </c>
      <c r="AP111" s="22">
        <f>((AK111-AK$37)*100)/AK$37</f>
        <v>3.2882825900403336</v>
      </c>
    </row>
    <row r="112" spans="1:45" x14ac:dyDescent="0.25">
      <c r="AK112" s="17">
        <f>SUM(A76:AJ109)/867</f>
        <v>0.70671311618381338</v>
      </c>
      <c r="AP112" s="23">
        <f>((AK112-AK$38)*100)/AK$38</f>
        <v>-7.9293478688584642</v>
      </c>
      <c r="AQ112" s="24" t="s">
        <v>125</v>
      </c>
    </row>
    <row r="113" spans="1:47" x14ac:dyDescent="0.25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0</v>
      </c>
      <c r="B114" s="26">
        <v>1.3243889003798639</v>
      </c>
      <c r="C114" s="25">
        <v>1.4261102703847059</v>
      </c>
      <c r="D114" s="25">
        <v>1.5073880244175539</v>
      </c>
      <c r="E114" s="25">
        <v>1.208386930748484</v>
      </c>
      <c r="F114" s="25">
        <v>1.228529826368381</v>
      </c>
      <c r="G114" s="25">
        <v>1.230030845346012</v>
      </c>
      <c r="H114" s="25">
        <v>1.2251436203308479</v>
      </c>
      <c r="I114" s="25">
        <v>1.389312035354108</v>
      </c>
      <c r="J114" s="25">
        <v>1.232776940707176</v>
      </c>
      <c r="K114" s="25">
        <v>1.281782800333134</v>
      </c>
      <c r="L114" s="25">
        <v>1.248884420441764</v>
      </c>
      <c r="M114" s="25">
        <v>1.2788073764426939</v>
      </c>
      <c r="N114" s="25">
        <v>1.2953972104490969</v>
      </c>
      <c r="O114" s="25">
        <v>1.34373454033785</v>
      </c>
      <c r="P114" s="25">
        <v>1.193672610648463</v>
      </c>
      <c r="Q114" s="25">
        <v>1.1565210506925589</v>
      </c>
      <c r="R114" s="25">
        <v>1.6161643263234411</v>
      </c>
      <c r="S114" s="25">
        <v>1.1634972672979651</v>
      </c>
      <c r="T114" s="25">
        <v>1.564165725367163</v>
      </c>
      <c r="U114" s="25">
        <v>1.224755470340442</v>
      </c>
      <c r="V114" s="25">
        <v>1.273500830304211</v>
      </c>
      <c r="W114" s="25">
        <v>1.2516341403350251</v>
      </c>
      <c r="X114" s="25">
        <v>1.572845608325141</v>
      </c>
      <c r="Y114" s="25">
        <v>1.2330791853279419</v>
      </c>
      <c r="Z114" s="25">
        <v>1.5892640603031729</v>
      </c>
      <c r="AA114" s="25">
        <v>1.2982058163180681</v>
      </c>
      <c r="AB114" s="25">
        <v>1.2603150703281449</v>
      </c>
      <c r="AC114" s="25">
        <v>1.4211029053407771</v>
      </c>
      <c r="AD114" s="25">
        <v>1.4748546703708629</v>
      </c>
      <c r="AE114" s="25">
        <v>1.240029600401618</v>
      </c>
      <c r="AF114" s="25">
        <v>1.2507581864082871</v>
      </c>
      <c r="AG114" s="25">
        <v>1.672945700296782</v>
      </c>
      <c r="AH114" s="25">
        <v>1.497161020346967</v>
      </c>
      <c r="AI114" s="25">
        <v>1.467202326413553</v>
      </c>
      <c r="AJ114" s="25" t="s">
        <v>0</v>
      </c>
      <c r="AK114" s="3">
        <f>AVERAGE(A114:AJ114)</f>
        <v>1.3424220386333015</v>
      </c>
      <c r="AM114" s="6" t="s">
        <v>94</v>
      </c>
      <c r="AO114" s="2">
        <f>SUM(A147:AJ148)/40</f>
        <v>1.3741807925217846</v>
      </c>
      <c r="AP114" s="2">
        <f>((AK114-AK$3)*100)/AK$3</f>
        <v>-0.69426237659257295</v>
      </c>
      <c r="AR114" s="6" t="s">
        <v>94</v>
      </c>
      <c r="AS114" s="2"/>
      <c r="AT114" s="2">
        <f>((AO114-AO$3)*100)/AO$3</f>
        <v>3.4190821843241439</v>
      </c>
    </row>
    <row r="115" spans="1:47" x14ac:dyDescent="0.25">
      <c r="A115" s="27">
        <v>1.179950452062563</v>
      </c>
      <c r="B115" s="28">
        <v>1.181586842106817</v>
      </c>
      <c r="C115" s="27">
        <v>1.2230498628273789</v>
      </c>
      <c r="D115" s="27">
        <v>1.1283642744856111</v>
      </c>
      <c r="E115" s="27">
        <v>1.067927647311081</v>
      </c>
      <c r="F115" s="27">
        <v>1.0583563540141361</v>
      </c>
      <c r="G115" s="27">
        <v>1.0637166741019799</v>
      </c>
      <c r="H115" s="27">
        <v>1.262839133127718</v>
      </c>
      <c r="I115" s="27">
        <v>1.3499077230377681</v>
      </c>
      <c r="J115" s="27">
        <v>1.37946234246433</v>
      </c>
      <c r="K115" s="27">
        <v>1.3735707622351689</v>
      </c>
      <c r="L115" s="27">
        <v>1.3961332923713841</v>
      </c>
      <c r="M115" s="27">
        <v>1.427161792275971</v>
      </c>
      <c r="N115" s="27">
        <v>1.4153686922855251</v>
      </c>
      <c r="O115" s="27">
        <v>1.3861792321816899</v>
      </c>
      <c r="P115" s="27">
        <v>1.365917412722697</v>
      </c>
      <c r="Q115" s="27">
        <v>1.12168295318706</v>
      </c>
      <c r="R115" s="27">
        <v>1.118355773289152</v>
      </c>
      <c r="S115" s="27">
        <v>1.1851856268499501</v>
      </c>
      <c r="T115" s="27">
        <v>1.3608111828209111</v>
      </c>
      <c r="U115" s="27">
        <v>1.434439152255798</v>
      </c>
      <c r="V115" s="27">
        <v>1.4425284612664619</v>
      </c>
      <c r="W115" s="27">
        <v>1.293463260919125</v>
      </c>
      <c r="X115" s="27">
        <v>1.3569024808435559</v>
      </c>
      <c r="Y115" s="27">
        <v>1.3086581007809019</v>
      </c>
      <c r="Z115" s="27">
        <v>1.362034350780261</v>
      </c>
      <c r="AA115" s="27">
        <v>1.27378291079281</v>
      </c>
      <c r="AB115" s="27">
        <v>1.262387690827685</v>
      </c>
      <c r="AC115" s="27">
        <v>1.344570660833724</v>
      </c>
      <c r="AD115" s="27">
        <v>1.338784180861686</v>
      </c>
      <c r="AE115" s="27">
        <v>1.289637450827674</v>
      </c>
      <c r="AF115" s="27">
        <v>1.2793596211643521</v>
      </c>
      <c r="AG115" s="27">
        <v>1.310354201051489</v>
      </c>
      <c r="AH115" s="27">
        <v>1.405394191041808</v>
      </c>
      <c r="AI115" s="27">
        <v>1.333796341343743</v>
      </c>
      <c r="AJ115" s="27">
        <v>1.2558067815563201</v>
      </c>
      <c r="AK115" s="3">
        <f t="shared" ref="AK115:AK178" si="2">AVERAGE(A115:AJ115)</f>
        <v>1.2871507739696195</v>
      </c>
      <c r="AM115" s="6" t="s">
        <v>116</v>
      </c>
      <c r="AO115" s="2">
        <f>SUM(A113:AJ114)/34</f>
        <v>1.3424220386333015</v>
      </c>
      <c r="AP115" s="2">
        <f>((AK115-AK$4)*100)/AK$4</f>
        <v>-0.63632348067090516</v>
      </c>
      <c r="AR115" s="6" t="s">
        <v>116</v>
      </c>
      <c r="AS115" s="2"/>
      <c r="AT115" s="1">
        <f>((AO115-AO$4)*100)/AO$4</f>
        <v>-0.69426237659257295</v>
      </c>
    </row>
    <row r="116" spans="1:47" x14ac:dyDescent="0.25">
      <c r="A116" s="27">
        <v>1.1829875961080989</v>
      </c>
      <c r="B116" s="28">
        <v>1.1619476551085719</v>
      </c>
      <c r="C116" s="27">
        <v>1.138261406111208</v>
      </c>
      <c r="D116" s="27">
        <v>1.1368124261124419</v>
      </c>
      <c r="E116" s="27">
        <v>1.117225991113618</v>
      </c>
      <c r="F116" s="27">
        <v>1.0852057151132191</v>
      </c>
      <c r="G116" s="27">
        <v>1.0658237421132599</v>
      </c>
      <c r="H116" s="27">
        <v>1.083202484113694</v>
      </c>
      <c r="I116" s="27">
        <v>1.134640727112761</v>
      </c>
      <c r="J116" s="27">
        <v>1.1621687201141691</v>
      </c>
      <c r="K116" s="27">
        <v>1.1737416231139191</v>
      </c>
      <c r="L116" s="27">
        <v>1.1670222731129609</v>
      </c>
      <c r="M116" s="27">
        <v>1.159099853112266</v>
      </c>
      <c r="N116" s="27">
        <v>1.1504282221104389</v>
      </c>
      <c r="O116" s="27">
        <v>1.137229659109996</v>
      </c>
      <c r="P116" s="27">
        <v>1.115757322109777</v>
      </c>
      <c r="Q116" s="27">
        <v>1.100933610109192</v>
      </c>
      <c r="R116" s="27">
        <v>1.0661264171061531</v>
      </c>
      <c r="S116" s="27">
        <v>0.95214800410334099</v>
      </c>
      <c r="T116" s="27">
        <v>1.01652970510021</v>
      </c>
      <c r="U116" s="27">
        <v>1.124316225098863</v>
      </c>
      <c r="V116" s="27">
        <v>1.199917115096347</v>
      </c>
      <c r="W116" s="27">
        <v>1.2285268700947931</v>
      </c>
      <c r="X116" s="27">
        <v>1.232387015093829</v>
      </c>
      <c r="Y116" s="27">
        <v>1.237205695093379</v>
      </c>
      <c r="Z116" s="27">
        <v>1.240301095091912</v>
      </c>
      <c r="AA116" s="27">
        <v>1.2335001000944501</v>
      </c>
      <c r="AB116" s="27">
        <v>1.218376337097455</v>
      </c>
      <c r="AC116" s="27">
        <v>1.204440565098627</v>
      </c>
      <c r="AD116" s="27">
        <v>1.220360692099749</v>
      </c>
      <c r="AE116" s="27">
        <v>1.233226123096639</v>
      </c>
      <c r="AF116" s="27">
        <v>1.228756956098578</v>
      </c>
      <c r="AG116" s="27">
        <v>1.218880003101964</v>
      </c>
      <c r="AH116" s="27">
        <v>1.2250319941029131</v>
      </c>
      <c r="AI116" s="27">
        <v>1.209583436105282</v>
      </c>
      <c r="AJ116" s="27">
        <v>1.1940230041068729</v>
      </c>
      <c r="AK116" s="3">
        <f t="shared" si="2"/>
        <v>1.1598923994105821</v>
      </c>
      <c r="AM116" s="10" t="s">
        <v>94</v>
      </c>
      <c r="AO116" s="2">
        <f>SUM(A145:AJ146)/26</f>
        <v>1.1397173406401557</v>
      </c>
      <c r="AP116" s="2">
        <f>((AK116-AK$5)*100)/AK$5</f>
        <v>-1.0281000657296613</v>
      </c>
      <c r="AR116" s="10" t="s">
        <v>94</v>
      </c>
      <c r="AS116" s="2"/>
      <c r="AT116" s="1">
        <f>((AO116-AO$5)*100)/AO$5</f>
        <v>-2.8814068394177119</v>
      </c>
    </row>
    <row r="117" spans="1:47" x14ac:dyDescent="0.25">
      <c r="A117" s="29">
        <v>1.1291029191142501</v>
      </c>
      <c r="B117" s="30">
        <v>1.1173363031132131</v>
      </c>
      <c r="C117" s="29">
        <v>1.0921678781126769</v>
      </c>
      <c r="D117" s="29">
        <v>1.09926732011311</v>
      </c>
      <c r="E117" s="31">
        <v>1.095254320112778</v>
      </c>
      <c r="F117" s="31">
        <v>1.0713858581126769</v>
      </c>
      <c r="G117" s="31">
        <v>1.0789982761127439</v>
      </c>
      <c r="H117" s="31">
        <v>1.074093207114392</v>
      </c>
      <c r="I117" s="31">
        <v>1.1045363001144139</v>
      </c>
      <c r="J117" s="31">
        <v>1.1182493701132279</v>
      </c>
      <c r="K117" s="31">
        <v>1.1113867191117719</v>
      </c>
      <c r="L117" s="31">
        <v>1.1013997301102869</v>
      </c>
      <c r="M117" s="31">
        <v>1.0922284351098139</v>
      </c>
      <c r="N117" s="31">
        <v>1.09070310910961</v>
      </c>
      <c r="O117" s="31">
        <v>1.084713835109204</v>
      </c>
      <c r="P117" s="31">
        <v>1.073898414106397</v>
      </c>
      <c r="Q117" s="32">
        <v>1.060897127104576</v>
      </c>
      <c r="R117" s="32">
        <v>1.049494295102001</v>
      </c>
      <c r="S117" s="33">
        <v>0.99249999409567435</v>
      </c>
      <c r="T117" s="33" t="s">
        <v>0</v>
      </c>
      <c r="U117" s="33">
        <v>1.194031985100249</v>
      </c>
      <c r="V117" s="33">
        <v>1.2110085560981569</v>
      </c>
      <c r="W117" s="33">
        <v>1.220145282097673</v>
      </c>
      <c r="X117" s="33">
        <v>1.215283925097697</v>
      </c>
      <c r="Y117" s="33">
        <v>1.213536340098432</v>
      </c>
      <c r="Z117" s="33">
        <v>1.2089905371002261</v>
      </c>
      <c r="AA117" s="33">
        <v>1.181242082102669</v>
      </c>
      <c r="AB117" s="33">
        <v>1.1699918091042021</v>
      </c>
      <c r="AC117" s="29">
        <v>1.1633801751069111</v>
      </c>
      <c r="AD117" s="29">
        <v>1.1652921001098919</v>
      </c>
      <c r="AE117" s="29">
        <v>1.183562477109962</v>
      </c>
      <c r="AF117" s="29">
        <v>1.193221154110282</v>
      </c>
      <c r="AG117" s="29">
        <v>1.1507217601118771</v>
      </c>
      <c r="AH117" s="29">
        <v>1.151501896113047</v>
      </c>
      <c r="AI117" s="29">
        <v>1.138654506114219</v>
      </c>
      <c r="AJ117" s="29">
        <v>1.141081556114198</v>
      </c>
      <c r="AK117" s="3">
        <f t="shared" si="2"/>
        <v>1.1296931300795003</v>
      </c>
      <c r="AM117" s="10" t="s">
        <v>116</v>
      </c>
      <c r="AO117" s="2">
        <f>SUM(A115:AJ116)/72</f>
        <v>1.2235215866901001</v>
      </c>
      <c r="AP117" s="2">
        <f>((AK117-AK$6)*100)/AK$6</f>
        <v>-1.8270665802997192</v>
      </c>
      <c r="AR117" s="10" t="s">
        <v>116</v>
      </c>
      <c r="AS117" s="2"/>
      <c r="AT117" s="1">
        <f>((AO117-AO$6)*100)/AO$6</f>
        <v>-0.82241054657240908</v>
      </c>
    </row>
    <row r="118" spans="1:47" x14ac:dyDescent="0.25">
      <c r="A118" s="29">
        <v>1.093694773115468</v>
      </c>
      <c r="B118" s="30">
        <v>1.0920688011128969</v>
      </c>
      <c r="C118" s="29">
        <v>1.0790016791104959</v>
      </c>
      <c r="D118" s="29">
        <v>1.0738241111107349</v>
      </c>
      <c r="E118" s="31">
        <v>1.037457167105156</v>
      </c>
      <c r="F118" s="31">
        <v>0.95564854809679411</v>
      </c>
      <c r="G118" s="31">
        <v>0.91685960709440406</v>
      </c>
      <c r="H118" s="31">
        <v>0.85555790709181734</v>
      </c>
      <c r="I118" s="31">
        <v>0.9226844500938518</v>
      </c>
      <c r="J118" s="31">
        <v>0.93236262909648038</v>
      </c>
      <c r="K118" s="31">
        <v>0.94961334209763093</v>
      </c>
      <c r="L118" s="31">
        <v>0.95888290709792245</v>
      </c>
      <c r="M118" s="31">
        <v>0.97019428809840347</v>
      </c>
      <c r="N118" s="31">
        <v>0.9866775080988579</v>
      </c>
      <c r="O118" s="31">
        <v>0.9999389870987222</v>
      </c>
      <c r="P118" s="31">
        <v>0.9979234210967487</v>
      </c>
      <c r="Q118" s="32">
        <v>0.99834041609359869</v>
      </c>
      <c r="R118" s="32">
        <v>0.98474986408757859</v>
      </c>
      <c r="S118" s="33">
        <v>0.9274455460829909</v>
      </c>
      <c r="T118" s="33" t="s">
        <v>0</v>
      </c>
      <c r="U118" s="33">
        <v>1.1657834400961431</v>
      </c>
      <c r="V118" s="33">
        <v>1.172619115097731</v>
      </c>
      <c r="W118" s="33">
        <v>1.1769012000986321</v>
      </c>
      <c r="X118" s="33">
        <v>1.167666698099777</v>
      </c>
      <c r="Y118" s="33">
        <v>1.166241442102532</v>
      </c>
      <c r="Z118" s="33">
        <v>1.150338297105068</v>
      </c>
      <c r="AA118" s="33">
        <v>1.1392073301069401</v>
      </c>
      <c r="AB118" s="33">
        <v>1.1404572131069739</v>
      </c>
      <c r="AC118" s="29">
        <v>1.120959899112866</v>
      </c>
      <c r="AD118" s="29">
        <v>1.0901269971255221</v>
      </c>
      <c r="AE118" s="29">
        <v>1.08867805812695</v>
      </c>
      <c r="AF118" s="29">
        <v>1.1129284201231739</v>
      </c>
      <c r="AG118" s="29">
        <v>1.086665250124182</v>
      </c>
      <c r="AH118" s="29">
        <v>1.086216262121086</v>
      </c>
      <c r="AI118" s="29">
        <v>1.0844945301196689</v>
      </c>
      <c r="AJ118" s="29">
        <v>1.0908305681177051</v>
      </c>
      <c r="AK118" s="3">
        <f t="shared" si="2"/>
        <v>1.0506583049618716</v>
      </c>
      <c r="AM118" s="11" t="s">
        <v>99</v>
      </c>
      <c r="AO118" s="2">
        <f>SUM(A140:R144)/56</f>
        <v>0.82884436873700251</v>
      </c>
      <c r="AP118" s="2">
        <f>((AK118-AK$7)*100)/AK$7</f>
        <v>-3.7873758070557826</v>
      </c>
      <c r="AR118" s="11" t="s">
        <v>99</v>
      </c>
      <c r="AS118" s="2"/>
      <c r="AT118" s="1">
        <f>((AO118-AO$7)*100)/AO$7</f>
        <v>-6.0838192898274128</v>
      </c>
    </row>
    <row r="119" spans="1:47" x14ac:dyDescent="0.25">
      <c r="A119" s="29">
        <v>1.0653051971075169</v>
      </c>
      <c r="B119" s="30">
        <v>1.0162113700970641</v>
      </c>
      <c r="C119" s="29">
        <v>0.9261747680882858</v>
      </c>
      <c r="D119" s="29">
        <v>0.83674617358397063</v>
      </c>
      <c r="E119" s="31">
        <v>0.79444189023615075</v>
      </c>
      <c r="F119" s="31">
        <v>0.78649675258204166</v>
      </c>
      <c r="G119" s="31">
        <v>0.73463871620608323</v>
      </c>
      <c r="H119" s="31">
        <v>0.73790052307870491</v>
      </c>
      <c r="I119" s="31">
        <v>0.74400914808237439</v>
      </c>
      <c r="J119" s="31">
        <v>0.73945261808406559</v>
      </c>
      <c r="K119" s="31">
        <v>0.75591340108300731</v>
      </c>
      <c r="L119" s="31">
        <v>0.76619643507977164</v>
      </c>
      <c r="M119" s="31">
        <v>0.7786954949783883</v>
      </c>
      <c r="N119" s="31">
        <v>0.80031630177782431</v>
      </c>
      <c r="O119" s="31">
        <v>0.82239105287666814</v>
      </c>
      <c r="P119" s="31">
        <v>0.8293779122751086</v>
      </c>
      <c r="Q119" s="32">
        <v>0.84368228633292686</v>
      </c>
      <c r="R119" s="32">
        <v>0.82815307776314617</v>
      </c>
      <c r="S119" s="33">
        <v>0.78842792126800365</v>
      </c>
      <c r="T119" s="33" t="s">
        <v>0</v>
      </c>
      <c r="U119" s="33">
        <v>0.95663165807463413</v>
      </c>
      <c r="V119" s="33">
        <v>0.97641087509245073</v>
      </c>
      <c r="W119" s="33">
        <v>1.010490195101438</v>
      </c>
      <c r="X119" s="33">
        <v>1.031963185102593</v>
      </c>
      <c r="Y119" s="33">
        <v>1.021561090100908</v>
      </c>
      <c r="Z119" s="33">
        <v>1.0240867721004601</v>
      </c>
      <c r="AA119" s="33">
        <v>1.0286620780986859</v>
      </c>
      <c r="AB119" s="33">
        <v>1.038815066095458</v>
      </c>
      <c r="AC119" s="29">
        <v>1.0462711861101921</v>
      </c>
      <c r="AD119" s="29">
        <v>0.98620101213610001</v>
      </c>
      <c r="AE119" s="29">
        <v>0.97703462013658804</v>
      </c>
      <c r="AF119" s="29">
        <v>1.004590484135075</v>
      </c>
      <c r="AG119" s="29">
        <v>1.00527605512884</v>
      </c>
      <c r="AH119" s="29">
        <v>1.025545466123531</v>
      </c>
      <c r="AI119" s="29">
        <v>1.0481075101188639</v>
      </c>
      <c r="AJ119" s="29">
        <v>1.0645373801134721</v>
      </c>
      <c r="AK119" s="3">
        <f t="shared" si="2"/>
        <v>0.90973473355286849</v>
      </c>
      <c r="AM119" s="11" t="s">
        <v>102</v>
      </c>
      <c r="AO119" s="2">
        <f>SUM(E117:R121)/68</f>
        <v>0.79749100158086095</v>
      </c>
      <c r="AP119" s="2">
        <f>((AK119-AK$8)*100)/AK$8</f>
        <v>-5.7132228259196207</v>
      </c>
      <c r="AR119" s="11" t="s">
        <v>102</v>
      </c>
      <c r="AS119" s="2"/>
      <c r="AT119" s="1">
        <f>((AO119-AO$8)*100)/AO$8</f>
        <v>-5.5673065735865119</v>
      </c>
    </row>
    <row r="120" spans="1:47" x14ac:dyDescent="0.25">
      <c r="A120" s="29">
        <v>0.86413470237352308</v>
      </c>
      <c r="B120" s="30">
        <v>0.78537173351881262</v>
      </c>
      <c r="C120" s="29">
        <v>0.66906446192564062</v>
      </c>
      <c r="D120" s="29">
        <v>0.64473848172567338</v>
      </c>
      <c r="E120" s="31" t="s">
        <v>0</v>
      </c>
      <c r="F120" s="31">
        <v>0.823815125096793</v>
      </c>
      <c r="G120" s="31">
        <v>0.66543584839768599</v>
      </c>
      <c r="H120" s="31">
        <v>0.61440100193394298</v>
      </c>
      <c r="I120" s="31">
        <v>0.61516149279785248</v>
      </c>
      <c r="J120" s="31">
        <v>0.61069116688968572</v>
      </c>
      <c r="K120" s="31">
        <v>0.6175310675804293</v>
      </c>
      <c r="L120" s="31">
        <v>0.62701904698484467</v>
      </c>
      <c r="M120" s="31">
        <v>0.62944139581804825</v>
      </c>
      <c r="N120" s="31">
        <v>0.63831768079678664</v>
      </c>
      <c r="O120" s="31">
        <v>0.65717371075046938</v>
      </c>
      <c r="P120" s="31">
        <v>0.67769756675161152</v>
      </c>
      <c r="Q120" s="32">
        <v>0.68834198758990217</v>
      </c>
      <c r="R120" s="32">
        <v>0.65616505033574979</v>
      </c>
      <c r="S120" s="33">
        <v>0.63851451030633566</v>
      </c>
      <c r="T120" s="33" t="s">
        <v>0</v>
      </c>
      <c r="U120" s="33">
        <v>0.86329140887708256</v>
      </c>
      <c r="V120" s="33">
        <v>0.79129016308393463</v>
      </c>
      <c r="W120" s="33">
        <v>0.8032365400971766</v>
      </c>
      <c r="X120" s="33">
        <v>0.83437151809813437</v>
      </c>
      <c r="Y120" s="33">
        <v>0.84925543409311466</v>
      </c>
      <c r="Z120" s="33">
        <v>0.84999292808497295</v>
      </c>
      <c r="AA120" s="33">
        <v>0.84558252477366702</v>
      </c>
      <c r="AB120" s="33">
        <v>0.87120924877180073</v>
      </c>
      <c r="AC120" s="29">
        <v>1.0042191370863509</v>
      </c>
      <c r="AD120" s="29">
        <v>0.75588834709023978</v>
      </c>
      <c r="AE120" s="29">
        <v>0.68431597068201921</v>
      </c>
      <c r="AF120" s="29">
        <v>0.7539423350860428</v>
      </c>
      <c r="AG120" s="29">
        <v>0.83933560009265307</v>
      </c>
      <c r="AH120" s="29">
        <v>0.89412942009298735</v>
      </c>
      <c r="AI120" s="29">
        <v>0.93322599608845114</v>
      </c>
      <c r="AJ120" s="29">
        <v>0.92733117908162432</v>
      </c>
      <c r="AK120" s="3">
        <f t="shared" si="2"/>
        <v>0.75363628772805991</v>
      </c>
      <c r="AM120" s="12" t="s">
        <v>105</v>
      </c>
      <c r="AO120" s="2">
        <f>SUM(S140:Z144)/35</f>
        <v>0.89318922524832145</v>
      </c>
      <c r="AP120" s="2">
        <f>((AK120-AK$9)*100)/AK$9</f>
        <v>-6.7299851390202763</v>
      </c>
      <c r="AR120" s="12" t="s">
        <v>105</v>
      </c>
      <c r="AS120" s="2"/>
      <c r="AT120" s="1">
        <f>((AO120-AO$9)*100)/AO$9</f>
        <v>-6.8573273001771771</v>
      </c>
    </row>
    <row r="121" spans="1:47" x14ac:dyDescent="0.25">
      <c r="A121" s="29">
        <v>0.63744013145293821</v>
      </c>
      <c r="B121" s="30">
        <v>0.60137494037031325</v>
      </c>
      <c r="C121" s="29">
        <v>0.5139337341588931</v>
      </c>
      <c r="D121" s="29" t="s">
        <v>0</v>
      </c>
      <c r="E121" s="31" t="s">
        <v>0</v>
      </c>
      <c r="F121" s="31">
        <v>0.69201050885832138</v>
      </c>
      <c r="G121" s="31">
        <v>0.51672049817886123</v>
      </c>
      <c r="H121" s="31">
        <v>0.47954859016039603</v>
      </c>
      <c r="I121" s="31">
        <v>0.45414244313910068</v>
      </c>
      <c r="J121" s="31">
        <v>0.41387698562901309</v>
      </c>
      <c r="K121" s="31">
        <v>0.3798960741672962</v>
      </c>
      <c r="L121" s="31">
        <v>0.36758251508859741</v>
      </c>
      <c r="M121" s="31">
        <v>0.41366125406208809</v>
      </c>
      <c r="N121" s="31">
        <v>0.44398895238012248</v>
      </c>
      <c r="O121" s="31">
        <v>0.46697341797794839</v>
      </c>
      <c r="P121" s="31">
        <v>0.48224276967762769</v>
      </c>
      <c r="Q121" s="32">
        <v>0.47364863323613587</v>
      </c>
      <c r="R121" s="32">
        <v>0.48810767389110993</v>
      </c>
      <c r="S121" s="33">
        <v>0.56671651614742369</v>
      </c>
      <c r="T121" s="33" t="s">
        <v>0</v>
      </c>
      <c r="U121" s="33" t="s">
        <v>0</v>
      </c>
      <c r="V121" s="33">
        <v>0.63409085519175878</v>
      </c>
      <c r="W121" s="33">
        <v>0.60059216185900344</v>
      </c>
      <c r="X121" s="33">
        <v>0.63264011625062644</v>
      </c>
      <c r="Y121" s="33">
        <v>0.67310151436522336</v>
      </c>
      <c r="Z121" s="33">
        <v>0.65016427637589846</v>
      </c>
      <c r="AA121" s="33">
        <v>0.60802647712379265</v>
      </c>
      <c r="AB121" s="33">
        <v>0.72017729155670707</v>
      </c>
      <c r="AC121" s="29" t="s">
        <v>0</v>
      </c>
      <c r="AD121" s="29">
        <v>0.63344381976656761</v>
      </c>
      <c r="AE121" s="29">
        <v>0.55187222374795741</v>
      </c>
      <c r="AF121" s="29">
        <v>0.48905337116868169</v>
      </c>
      <c r="AG121" s="29">
        <v>0.46647473783020238</v>
      </c>
      <c r="AH121" s="29">
        <v>0.59224534510938831</v>
      </c>
      <c r="AI121" s="29">
        <v>0.65233608221673323</v>
      </c>
      <c r="AJ121" s="29">
        <v>0.63803889421760851</v>
      </c>
      <c r="AK121" s="3">
        <f t="shared" si="2"/>
        <v>0.54626202597923657</v>
      </c>
      <c r="AM121" s="12" t="s">
        <v>108</v>
      </c>
      <c r="AO121" s="2">
        <f>SUM(S117:AB121)/44</f>
        <v>0.95733393452006965</v>
      </c>
      <c r="AP121" s="2">
        <f>((AK121-AK$10)*100)/AK$10</f>
        <v>-7.3890324793033537</v>
      </c>
      <c r="AR121" s="12" t="s">
        <v>108</v>
      </c>
      <c r="AS121" s="2"/>
      <c r="AT121" s="1">
        <f>((AO121-AO$10)*100)/AO$10</f>
        <v>-4.4698894783663858</v>
      </c>
    </row>
    <row r="122" spans="1:47" x14ac:dyDescent="0.25">
      <c r="A122" s="29">
        <v>0.55149432320591996</v>
      </c>
      <c r="B122" s="30">
        <v>0.55949067521001428</v>
      </c>
      <c r="C122" s="29" t="s">
        <v>0</v>
      </c>
      <c r="D122" s="29" t="s">
        <v>0</v>
      </c>
      <c r="E122" s="34" t="s">
        <v>0</v>
      </c>
      <c r="F122" s="34">
        <v>0.60738027326663679</v>
      </c>
      <c r="G122" s="34">
        <v>0.49278899837496021</v>
      </c>
      <c r="H122" s="34">
        <v>0.47529283123511668</v>
      </c>
      <c r="I122" s="34">
        <v>0.45787652018380642</v>
      </c>
      <c r="J122" s="34">
        <v>0.42315574829705932</v>
      </c>
      <c r="K122" s="34">
        <v>0.40282326639724059</v>
      </c>
      <c r="L122" s="34">
        <v>0.37888941432536338</v>
      </c>
      <c r="M122" s="34">
        <v>0.36971878457573959</v>
      </c>
      <c r="N122" s="34">
        <v>0.37403061694040218</v>
      </c>
      <c r="O122" s="34">
        <v>0.37929437646156022</v>
      </c>
      <c r="P122" s="34">
        <v>0.38644280831841382</v>
      </c>
      <c r="Q122" s="34">
        <v>0.40064987447403028</v>
      </c>
      <c r="R122" s="34">
        <v>0.44929923336701172</v>
      </c>
      <c r="S122" s="35">
        <v>0.50535464378675754</v>
      </c>
      <c r="T122" s="35" t="s">
        <v>0</v>
      </c>
      <c r="U122" s="35" t="s">
        <v>0</v>
      </c>
      <c r="V122" s="35">
        <v>0.67892284458664298</v>
      </c>
      <c r="W122" s="35">
        <v>0.56504208602807138</v>
      </c>
      <c r="X122" s="35">
        <v>0.44452681232617969</v>
      </c>
      <c r="Y122" s="35">
        <v>0.44261587224126298</v>
      </c>
      <c r="Z122" s="35">
        <v>0.45877035617347561</v>
      </c>
      <c r="AA122" s="35">
        <v>0.60014936025163612</v>
      </c>
      <c r="AB122" s="35">
        <v>0.71141872944788842</v>
      </c>
      <c r="AC122" s="36" t="s">
        <v>0</v>
      </c>
      <c r="AD122" s="29">
        <v>0.61797909824048425</v>
      </c>
      <c r="AE122" s="29">
        <v>0.58899766638849449</v>
      </c>
      <c r="AF122" s="29">
        <v>0.54885092240756406</v>
      </c>
      <c r="AG122" s="29">
        <v>0.52770811021703345</v>
      </c>
      <c r="AH122" s="29">
        <v>0.5304213791858744</v>
      </c>
      <c r="AI122" s="29">
        <v>0.54072710617175235</v>
      </c>
      <c r="AJ122" s="29">
        <v>0.52944988315841834</v>
      </c>
      <c r="AK122" s="3">
        <f t="shared" si="2"/>
        <v>0.49998542050816042</v>
      </c>
      <c r="AM122" s="14" t="s">
        <v>99</v>
      </c>
      <c r="AO122" s="7">
        <f>(SUM(B131:O139)+SUM(P131:R135))/140</f>
        <v>0.41950966895693786</v>
      </c>
      <c r="AP122" s="2">
        <f>((AK122-AK$11)*100)/AK$11</f>
        <v>-7.1764620471341161</v>
      </c>
      <c r="AR122" s="14" t="s">
        <v>99</v>
      </c>
      <c r="AS122" s="2"/>
      <c r="AT122" s="1">
        <f>((AO122-AO$11)*100)/AO$11</f>
        <v>-7.4759051545997917</v>
      </c>
      <c r="AU122">
        <f>SUM(AT122:AT125)/4</f>
        <v>-8.0794927397145475</v>
      </c>
    </row>
    <row r="123" spans="1:47" x14ac:dyDescent="0.25">
      <c r="A123" s="29">
        <v>0.50566726609585899</v>
      </c>
      <c r="B123" s="30">
        <v>0.49843576208127588</v>
      </c>
      <c r="C123" s="29" t="s">
        <v>0</v>
      </c>
      <c r="D123" s="29" t="s">
        <v>0</v>
      </c>
      <c r="E123" s="34" t="s">
        <v>0</v>
      </c>
      <c r="F123" s="34">
        <v>0.61792140984404009</v>
      </c>
      <c r="G123" s="34">
        <v>0.46754347815392461</v>
      </c>
      <c r="H123" s="34">
        <v>0.42685867058567939</v>
      </c>
      <c r="I123" s="34">
        <v>0.41319883357743742</v>
      </c>
      <c r="J123" s="34">
        <v>0.39733530233021069</v>
      </c>
      <c r="K123" s="34">
        <v>0.39316929801962391</v>
      </c>
      <c r="L123" s="34">
        <v>0.37808774280116819</v>
      </c>
      <c r="M123" s="34">
        <v>0.37118479243877839</v>
      </c>
      <c r="N123" s="34">
        <v>0.37366802696445939</v>
      </c>
      <c r="O123" s="34">
        <v>0.38624650502680141</v>
      </c>
      <c r="P123" s="34">
        <v>0.40097590858901633</v>
      </c>
      <c r="Q123" s="34">
        <v>0.42028518526234271</v>
      </c>
      <c r="R123" s="34">
        <v>0.43862646213493311</v>
      </c>
      <c r="S123" s="35">
        <v>0.4522100403825669</v>
      </c>
      <c r="T123" s="35" t="s">
        <v>0</v>
      </c>
      <c r="U123" s="35" t="s">
        <v>0</v>
      </c>
      <c r="V123" s="35">
        <v>0.74145233538303434</v>
      </c>
      <c r="W123" s="35">
        <v>0.56734360858339838</v>
      </c>
      <c r="X123" s="35">
        <v>0.43688514305327181</v>
      </c>
      <c r="Y123" s="35">
        <v>0.45223122291467932</v>
      </c>
      <c r="Z123" s="35">
        <v>0.51620026811374531</v>
      </c>
      <c r="AA123" s="35">
        <v>0.61998128034247735</v>
      </c>
      <c r="AB123" s="35">
        <v>0.69772300247267083</v>
      </c>
      <c r="AC123" s="36" t="s">
        <v>0</v>
      </c>
      <c r="AD123" s="29">
        <v>0.64371642222073699</v>
      </c>
      <c r="AE123" s="29">
        <v>0.58588654487357672</v>
      </c>
      <c r="AF123" s="29">
        <v>0.52912607518861976</v>
      </c>
      <c r="AG123" s="29">
        <v>0.52625397914301564</v>
      </c>
      <c r="AH123" s="29">
        <v>0.52677869313419712</v>
      </c>
      <c r="AI123" s="29">
        <v>0.53459785914324298</v>
      </c>
      <c r="AJ123" s="29">
        <v>0.52654126312389671</v>
      </c>
      <c r="AK123" s="3">
        <f t="shared" si="2"/>
        <v>0.49487107939928943</v>
      </c>
      <c r="AM123" s="14" t="s">
        <v>102</v>
      </c>
      <c r="AO123" s="2">
        <f>SUM(E122:R130)/126</f>
        <v>0.42158182778046255</v>
      </c>
      <c r="AP123" s="2">
        <f>((AK123-AK$12)*100)/AK$12</f>
        <v>-7.3513645338137446</v>
      </c>
      <c r="AR123" s="14" t="s">
        <v>102</v>
      </c>
      <c r="AS123" s="2"/>
      <c r="AT123" s="1">
        <f>((AO123-AO$12)*100)/AO$12</f>
        <v>-8.0995407042626368</v>
      </c>
    </row>
    <row r="124" spans="1:47" x14ac:dyDescent="0.25">
      <c r="A124" s="29">
        <v>0.5035158870784654</v>
      </c>
      <c r="B124" s="30">
        <v>0.45704285572951231</v>
      </c>
      <c r="C124" s="29" t="s">
        <v>0</v>
      </c>
      <c r="D124" s="29" t="s">
        <v>0</v>
      </c>
      <c r="E124" s="34" t="s">
        <v>0</v>
      </c>
      <c r="F124" s="34">
        <v>0.5588066846065356</v>
      </c>
      <c r="G124" s="34">
        <v>0.4391724087846185</v>
      </c>
      <c r="H124" s="34">
        <v>0.39772537172505112</v>
      </c>
      <c r="I124" s="34">
        <v>0.36402452756679637</v>
      </c>
      <c r="J124" s="34">
        <v>0.36062089648595619</v>
      </c>
      <c r="K124" s="34">
        <v>0.37159165897978202</v>
      </c>
      <c r="L124" s="34">
        <v>0.36874444883238788</v>
      </c>
      <c r="M124" s="34">
        <v>0.36686467463784639</v>
      </c>
      <c r="N124" s="34">
        <v>0.37703097578401351</v>
      </c>
      <c r="O124" s="34">
        <v>0.39930802560296691</v>
      </c>
      <c r="P124" s="34">
        <v>0.41583524774808861</v>
      </c>
      <c r="Q124" s="34">
        <v>0.43086060931232478</v>
      </c>
      <c r="R124" s="34">
        <v>0.43663230914953638</v>
      </c>
      <c r="S124" s="35">
        <v>0.41330013128434379</v>
      </c>
      <c r="T124" s="35" t="s">
        <v>0</v>
      </c>
      <c r="U124" s="35" t="s">
        <v>0</v>
      </c>
      <c r="V124" s="35" t="s">
        <v>0</v>
      </c>
      <c r="W124" s="35">
        <v>0.51706164515930153</v>
      </c>
      <c r="X124" s="35">
        <v>0.46782277509040121</v>
      </c>
      <c r="Y124" s="35">
        <v>0.47382018858338509</v>
      </c>
      <c r="Z124" s="35">
        <v>0.52324955112217553</v>
      </c>
      <c r="AA124" s="35">
        <v>0.61375516508554329</v>
      </c>
      <c r="AB124" s="35" t="s">
        <v>0</v>
      </c>
      <c r="AC124" s="36" t="s">
        <v>0</v>
      </c>
      <c r="AD124" s="29">
        <v>0.70751514203374488</v>
      </c>
      <c r="AE124" s="29">
        <v>0.61792671513330188</v>
      </c>
      <c r="AF124" s="29">
        <v>0.52588311516642239</v>
      </c>
      <c r="AG124" s="29">
        <v>0.52442294011447632</v>
      </c>
      <c r="AH124" s="29">
        <v>0.53735789011471824</v>
      </c>
      <c r="AI124" s="29">
        <v>0.54513542111919766</v>
      </c>
      <c r="AJ124" s="29">
        <v>0.53666031210711174</v>
      </c>
      <c r="AK124" s="3">
        <f t="shared" si="2"/>
        <v>0.47327455621921449</v>
      </c>
      <c r="AM124" s="15" t="s">
        <v>105</v>
      </c>
      <c r="AO124" s="2">
        <f>(SUM(S131:AB139)+SUM(P136:R139))/67</f>
        <v>0.48145702132637791</v>
      </c>
      <c r="AP124" s="2">
        <f>((AK124-AK$13)*100)/AK$13</f>
        <v>-7.1548813338445107</v>
      </c>
      <c r="AR124" s="15" t="s">
        <v>105</v>
      </c>
      <c r="AS124" s="2"/>
      <c r="AT124" s="1">
        <f>((AO124-AO$13)*100)/AO$13</f>
        <v>-8.7260045349795856</v>
      </c>
    </row>
    <row r="125" spans="1:47" x14ac:dyDescent="0.25">
      <c r="A125" s="29">
        <v>0.54248388008564641</v>
      </c>
      <c r="B125" s="30">
        <v>0.4435202242609923</v>
      </c>
      <c r="C125" s="29" t="s">
        <v>0</v>
      </c>
      <c r="D125" s="29" t="s">
        <v>0</v>
      </c>
      <c r="E125" s="34">
        <v>0.56015977280439888</v>
      </c>
      <c r="F125" s="34">
        <v>0.57614650832419612</v>
      </c>
      <c r="G125" s="34">
        <v>0.43473324150644771</v>
      </c>
      <c r="H125" s="34">
        <v>0.38801739917549438</v>
      </c>
      <c r="I125" s="34">
        <v>0.33734758008853571</v>
      </c>
      <c r="J125" s="34">
        <v>0.34428123514247289</v>
      </c>
      <c r="K125" s="34">
        <v>0.33401791008255349</v>
      </c>
      <c r="L125" s="34">
        <v>0.33729327612013399</v>
      </c>
      <c r="M125" s="34">
        <v>0.36967847533300252</v>
      </c>
      <c r="N125" s="34">
        <v>0.39143598671479019</v>
      </c>
      <c r="O125" s="34">
        <v>0.41718687806484728</v>
      </c>
      <c r="P125" s="34">
        <v>0.43686816622367891</v>
      </c>
      <c r="Q125" s="34">
        <v>0.44779918989655232</v>
      </c>
      <c r="R125" s="34">
        <v>0.49414133809280869</v>
      </c>
      <c r="S125" s="35">
        <v>0.43174130012191542</v>
      </c>
      <c r="T125" s="35" t="s">
        <v>0</v>
      </c>
      <c r="U125" s="35" t="s">
        <v>0</v>
      </c>
      <c r="V125" s="35" t="s">
        <v>0</v>
      </c>
      <c r="W125" s="35">
        <v>0.52303098823135274</v>
      </c>
      <c r="X125" s="35">
        <v>0.5033242671177901</v>
      </c>
      <c r="Y125" s="35">
        <v>0.51158882011205042</v>
      </c>
      <c r="Z125" s="35">
        <v>0.53851260915350996</v>
      </c>
      <c r="AA125" s="35">
        <v>0.65674233109867741</v>
      </c>
      <c r="AB125" s="35" t="s">
        <v>0</v>
      </c>
      <c r="AC125" s="36" t="s">
        <v>0</v>
      </c>
      <c r="AD125" s="29" t="s">
        <v>0</v>
      </c>
      <c r="AE125" s="29">
        <v>0.52485544606962631</v>
      </c>
      <c r="AF125" s="29">
        <v>0.52783907016255971</v>
      </c>
      <c r="AG125" s="29">
        <v>0.53073601512113444</v>
      </c>
      <c r="AH125" s="29">
        <v>0.55290547012914593</v>
      </c>
      <c r="AI125" s="29">
        <v>0.56948851914878496</v>
      </c>
      <c r="AJ125" s="29">
        <v>0.56886644214834892</v>
      </c>
      <c r="AK125" s="3">
        <f>AVERAGE(A125:AJ125)</f>
        <v>0.47481222644755178</v>
      </c>
      <c r="AM125" s="15" t="s">
        <v>108</v>
      </c>
      <c r="AO125" s="2">
        <f>SUM(S122:AB130)/54</f>
        <v>0.5535172875732135</v>
      </c>
      <c r="AP125" s="1">
        <f>((AK125-AK$14)*100)/AK$14</f>
        <v>-7.5121210717122473</v>
      </c>
      <c r="AR125" s="15" t="s">
        <v>108</v>
      </c>
      <c r="AS125" s="2"/>
      <c r="AT125" s="1">
        <f>((AO125-AO$14)*100)/AO$14</f>
        <v>-8.0165205650161742</v>
      </c>
    </row>
    <row r="126" spans="1:47" x14ac:dyDescent="0.25">
      <c r="A126" s="29">
        <v>0.57271798009059594</v>
      </c>
      <c r="B126" s="30">
        <v>0.48120624165586451</v>
      </c>
      <c r="C126" s="29" t="s">
        <v>0</v>
      </c>
      <c r="D126" s="29" t="s">
        <v>0</v>
      </c>
      <c r="E126" s="34">
        <v>0.55503524513129987</v>
      </c>
      <c r="F126" s="34">
        <v>0.51998994407284282</v>
      </c>
      <c r="G126" s="34">
        <v>0.43026902728168548</v>
      </c>
      <c r="H126" s="34">
        <v>0.34968474408623129</v>
      </c>
      <c r="I126" s="34">
        <v>0.3359125600684475</v>
      </c>
      <c r="J126" s="34">
        <v>0.31339453455605509</v>
      </c>
      <c r="K126" s="34">
        <v>0.32460305206647971</v>
      </c>
      <c r="L126" s="34">
        <v>0.34715896313463779</v>
      </c>
      <c r="M126" s="34">
        <v>0.38198282032052128</v>
      </c>
      <c r="N126" s="34">
        <v>0.41231771088759139</v>
      </c>
      <c r="O126" s="34">
        <v>0.44119004833754089</v>
      </c>
      <c r="P126" s="34">
        <v>0.46569588792499328</v>
      </c>
      <c r="Q126" s="34">
        <v>0.48630629277382209</v>
      </c>
      <c r="R126" s="34">
        <v>0.54961261317178012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0.55884261534819968</v>
      </c>
      <c r="X126" s="35">
        <v>0.52081839512728589</v>
      </c>
      <c r="Y126" s="35">
        <v>0.54431048415748273</v>
      </c>
      <c r="Z126" s="35">
        <v>0.55965784212089031</v>
      </c>
      <c r="AA126" s="35">
        <v>0.69063353912715475</v>
      </c>
      <c r="AB126" s="35" t="s">
        <v>0</v>
      </c>
      <c r="AC126" s="36" t="s">
        <v>0</v>
      </c>
      <c r="AD126" s="29" t="s">
        <v>0</v>
      </c>
      <c r="AE126" s="29">
        <v>0.52824646241553164</v>
      </c>
      <c r="AF126" s="29">
        <v>0.52931699008875588</v>
      </c>
      <c r="AG126" s="29">
        <v>0.53197130706699536</v>
      </c>
      <c r="AH126" s="29">
        <v>0.56337431408207961</v>
      </c>
      <c r="AI126" s="29">
        <v>0.59678082910743013</v>
      </c>
      <c r="AJ126" s="29">
        <v>0.61360922711381782</v>
      </c>
      <c r="AK126" s="3">
        <f t="shared" si="2"/>
        <v>0.48906072856725968</v>
      </c>
      <c r="AM126" s="16" t="s">
        <v>117</v>
      </c>
      <c r="AO126" s="7">
        <f>(SUM(AC117:AJ139)+SUM(A117:D130))/173</f>
        <v>0.66631057852691378</v>
      </c>
      <c r="AP126" s="2">
        <f>((AK126-AK$15)*100)/AK$15</f>
        <v>-8.0666600390454075</v>
      </c>
      <c r="AR126" s="16" t="s">
        <v>117</v>
      </c>
      <c r="AS126" s="2"/>
      <c r="AT126" s="1">
        <f>((AO126-AO$15)*100)/AO$15</f>
        <v>-5.9315419595638819</v>
      </c>
    </row>
    <row r="127" spans="1:47" x14ac:dyDescent="0.25">
      <c r="A127" s="29">
        <v>0.65636221015904606</v>
      </c>
      <c r="B127" s="30">
        <v>0.52016022407817575</v>
      </c>
      <c r="C127" s="29" t="s">
        <v>0</v>
      </c>
      <c r="D127" s="29" t="s">
        <v>0</v>
      </c>
      <c r="E127" s="34">
        <v>0.45468889561070569</v>
      </c>
      <c r="F127" s="34">
        <v>0.47972418105816023</v>
      </c>
      <c r="G127" s="34">
        <v>0.40827957017583</v>
      </c>
      <c r="H127" s="34">
        <v>0.37650022010680412</v>
      </c>
      <c r="I127" s="34">
        <v>0.32560527406555362</v>
      </c>
      <c r="J127" s="34">
        <v>0.31143491335569479</v>
      </c>
      <c r="K127" s="34">
        <v>0.31016752635317157</v>
      </c>
      <c r="L127" s="34">
        <v>0.32642172905831129</v>
      </c>
      <c r="M127" s="34">
        <v>0.36646540708294001</v>
      </c>
      <c r="N127" s="34">
        <v>0.42230167590664702</v>
      </c>
      <c r="O127" s="34">
        <v>0.46011140012846619</v>
      </c>
      <c r="P127" s="34">
        <v>0.49608035006638168</v>
      </c>
      <c r="Q127" s="34">
        <v>0.52891134007170371</v>
      </c>
      <c r="R127" s="34">
        <v>0.63595379428148247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0.5281007471710335</v>
      </c>
      <c r="X127" s="35">
        <v>0.52707025412148423</v>
      </c>
      <c r="Y127" s="35">
        <v>0.56657029411475779</v>
      </c>
      <c r="Z127" s="35">
        <v>0.57752522807707851</v>
      </c>
      <c r="AA127" s="35">
        <v>0.6693595201225695</v>
      </c>
      <c r="AB127" s="35" t="s">
        <v>0</v>
      </c>
      <c r="AC127" s="36" t="s">
        <v>0</v>
      </c>
      <c r="AD127" s="29" t="s">
        <v>0</v>
      </c>
      <c r="AE127" s="29">
        <v>0.48233655206455711</v>
      </c>
      <c r="AF127" s="29">
        <v>0.48527945098229019</v>
      </c>
      <c r="AG127" s="29">
        <v>0.50665970845489583</v>
      </c>
      <c r="AH127" s="29">
        <v>0.57968634408240294</v>
      </c>
      <c r="AI127" s="29">
        <v>0.61217029010348201</v>
      </c>
      <c r="AJ127" s="29">
        <v>0.64364940013138183</v>
      </c>
      <c r="AK127" s="3">
        <f t="shared" si="2"/>
        <v>0.49102135188833357</v>
      </c>
      <c r="AM127" t="s">
        <v>118</v>
      </c>
      <c r="AO127" s="2">
        <f>((SUM(A113:Z146)+SUM(AA113:AJ139))/895)</f>
        <v>0.70018714097038548</v>
      </c>
      <c r="AP127" s="2">
        <f>((AK127-AK$16)*100)/AK$16</f>
        <v>-8.3305567819153499</v>
      </c>
      <c r="AR127" t="s">
        <v>118</v>
      </c>
      <c r="AT127" s="1">
        <f>((AO127-AO$16)*100)/AO$16</f>
        <v>-5.2595334871691808</v>
      </c>
    </row>
    <row r="128" spans="1:47" x14ac:dyDescent="0.25">
      <c r="A128" s="29">
        <v>0.75892043044728419</v>
      </c>
      <c r="B128" s="30">
        <v>0.50615910110324536</v>
      </c>
      <c r="C128" s="29">
        <v>0.35211763615265718</v>
      </c>
      <c r="D128" s="29">
        <v>0.40198592450522408</v>
      </c>
      <c r="E128" s="34">
        <v>0.4437886038058852</v>
      </c>
      <c r="F128" s="34">
        <v>0.43364172495050551</v>
      </c>
      <c r="G128" s="34">
        <v>0.39537369220494373</v>
      </c>
      <c r="H128" s="34">
        <v>0.38170910314686218</v>
      </c>
      <c r="I128" s="34">
        <v>0.331937895072481</v>
      </c>
      <c r="J128" s="34">
        <v>0.34040862607163741</v>
      </c>
      <c r="K128" s="34">
        <v>0.33299683606446723</v>
      </c>
      <c r="L128" s="34">
        <v>0.34973887106950252</v>
      </c>
      <c r="M128" s="34">
        <v>0.3970103050968416</v>
      </c>
      <c r="N128" s="34">
        <v>0.46286001719530367</v>
      </c>
      <c r="O128" s="34">
        <v>0.53466984565387932</v>
      </c>
      <c r="P128" s="34">
        <v>0.59571217507252427</v>
      </c>
      <c r="Q128" s="34">
        <v>0.60036522207801502</v>
      </c>
      <c r="R128" s="34">
        <v>0.66672534017097029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0.46788290847506442</v>
      </c>
      <c r="X128" s="35">
        <v>0.520383618852575</v>
      </c>
      <c r="Y128" s="35">
        <v>0.6731980571051962</v>
      </c>
      <c r="Z128" s="35">
        <v>0.70725341012818788</v>
      </c>
      <c r="AA128" s="35">
        <v>0.65702850011130798</v>
      </c>
      <c r="AB128" s="35" t="s">
        <v>0</v>
      </c>
      <c r="AC128" s="36" t="s">
        <v>0</v>
      </c>
      <c r="AD128" s="29" t="s">
        <v>0</v>
      </c>
      <c r="AE128" s="29">
        <v>0.45623760109892603</v>
      </c>
      <c r="AF128" s="29">
        <v>0.51905419406034703</v>
      </c>
      <c r="AG128" s="29">
        <v>0.51557450806453164</v>
      </c>
      <c r="AH128" s="29">
        <v>0.56598736708628916</v>
      </c>
      <c r="AI128" s="29">
        <v>0.59885518110177904</v>
      </c>
      <c r="AJ128" s="29">
        <v>0.67366865716421631</v>
      </c>
      <c r="AK128" s="3">
        <f t="shared" si="2"/>
        <v>0.50487052941760857</v>
      </c>
      <c r="AM128" t="s">
        <v>119</v>
      </c>
      <c r="AP128" s="2">
        <f>((AK128-AK$17)*100)/AK$17</f>
        <v>-8.7015659788680839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0.52881901411808174</v>
      </c>
      <c r="B129" s="30">
        <v>0.46880159006885702</v>
      </c>
      <c r="C129" s="29">
        <v>0.35593823313765388</v>
      </c>
      <c r="D129" s="29">
        <v>0.37366146620270541</v>
      </c>
      <c r="E129" s="34">
        <v>0.38135835617833808</v>
      </c>
      <c r="F129" s="34">
        <v>0.38677488023011591</v>
      </c>
      <c r="G129" s="34">
        <v>0.38301492022642381</v>
      </c>
      <c r="H129" s="34">
        <v>0.37927497614394873</v>
      </c>
      <c r="I129" s="34">
        <v>0.37998990511942748</v>
      </c>
      <c r="J129" s="34">
        <v>0.39907499512757377</v>
      </c>
      <c r="K129" s="34">
        <v>0.4173421701397767</v>
      </c>
      <c r="L129" s="34">
        <v>0.43444660215365899</v>
      </c>
      <c r="M129" s="34">
        <v>0.47697709625393941</v>
      </c>
      <c r="N129" s="34">
        <v>0.53666992405643588</v>
      </c>
      <c r="O129" s="34">
        <v>0.59311338507274247</v>
      </c>
      <c r="P129" s="34">
        <v>0.64146811509281643</v>
      </c>
      <c r="Q129" s="34">
        <v>0.67301177911215704</v>
      </c>
      <c r="R129" s="34">
        <v>0.61298397110075464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0.4881721902824267</v>
      </c>
      <c r="X129" s="35">
        <v>0.56487116306395446</v>
      </c>
      <c r="Y129" s="35">
        <v>0.65909705409739527</v>
      </c>
      <c r="Z129" s="35">
        <v>0.73631101414991407</v>
      </c>
      <c r="AA129" s="35">
        <v>0.70289724514244378</v>
      </c>
      <c r="AB129" s="35" t="s">
        <v>0</v>
      </c>
      <c r="AC129" s="36" t="s">
        <v>0</v>
      </c>
      <c r="AD129" s="29" t="s">
        <v>0</v>
      </c>
      <c r="AE129" s="29">
        <v>0.44519279023201758</v>
      </c>
      <c r="AF129" s="29">
        <v>0.4758715420583689</v>
      </c>
      <c r="AG129" s="29">
        <v>0.42835938307348642</v>
      </c>
      <c r="AH129" s="29">
        <v>0.44654275108427272</v>
      </c>
      <c r="AI129" s="29">
        <v>0.56355950011236211</v>
      </c>
      <c r="AJ129" s="29">
        <v>0.664549991172107</v>
      </c>
      <c r="AK129" s="3">
        <f t="shared" si="2"/>
        <v>0.50338434496566054</v>
      </c>
      <c r="AM129" t="s">
        <v>120</v>
      </c>
      <c r="AP129" s="2">
        <f>((AK129-AK$18)*100)/AK$18</f>
        <v>-8.853718950075665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0</v>
      </c>
      <c r="B130" s="30" t="s">
        <v>0</v>
      </c>
      <c r="C130" s="29">
        <v>0.34163659811475222</v>
      </c>
      <c r="D130" s="29">
        <v>0.32843329532738469</v>
      </c>
      <c r="E130" s="34">
        <v>0.3504151120713071</v>
      </c>
      <c r="F130" s="34">
        <v>0.34316119421457841</v>
      </c>
      <c r="G130" s="34">
        <v>0.35929361515817998</v>
      </c>
      <c r="H130" s="34">
        <v>0.36656318510890479</v>
      </c>
      <c r="I130" s="34">
        <v>0.36912610409961349</v>
      </c>
      <c r="J130" s="34">
        <v>0.37884939410134788</v>
      </c>
      <c r="K130" s="34">
        <v>0.39086974310594552</v>
      </c>
      <c r="L130" s="34">
        <v>0.40179885911060742</v>
      </c>
      <c r="M130" s="34">
        <v>0.42467000513319259</v>
      </c>
      <c r="N130" s="34">
        <v>0.44809070617022262</v>
      </c>
      <c r="O130" s="34">
        <v>0.47769589027032022</v>
      </c>
      <c r="P130" s="34">
        <v>0.54055601506234463</v>
      </c>
      <c r="Q130" s="34">
        <v>0.61426930509435795</v>
      </c>
      <c r="R130" s="34">
        <v>0.63664295810810145</v>
      </c>
      <c r="S130" s="35" t="s">
        <v>0</v>
      </c>
      <c r="T130" s="35" t="s">
        <v>0</v>
      </c>
      <c r="U130" s="35" t="s">
        <v>0</v>
      </c>
      <c r="V130" s="35">
        <v>0.39810456411756873</v>
      </c>
      <c r="W130" s="35">
        <v>0.41524213512066233</v>
      </c>
      <c r="X130" s="35">
        <v>0.42428160813033522</v>
      </c>
      <c r="Y130" s="35">
        <v>0.47414210025878423</v>
      </c>
      <c r="Z130" s="35">
        <v>0.54513752506496793</v>
      </c>
      <c r="AA130" s="35">
        <v>0.64826413711659547</v>
      </c>
      <c r="AB130" s="35" t="s">
        <v>0</v>
      </c>
      <c r="AC130" s="36" t="s">
        <v>0</v>
      </c>
      <c r="AD130" s="29" t="s">
        <v>0</v>
      </c>
      <c r="AE130" s="29">
        <v>0.47450675570950213</v>
      </c>
      <c r="AF130" s="29">
        <v>0.41100132375189208</v>
      </c>
      <c r="AG130" s="29">
        <v>0.42131043510434968</v>
      </c>
      <c r="AH130" s="29">
        <v>0.41230948107669901</v>
      </c>
      <c r="AI130" s="29">
        <v>0.44596200408401798</v>
      </c>
      <c r="AJ130" s="29">
        <v>0.50268144412328331</v>
      </c>
      <c r="AK130" s="3">
        <f t="shared" si="2"/>
        <v>0.44089341049677921</v>
      </c>
      <c r="AM130" t="s">
        <v>121</v>
      </c>
      <c r="AO130" s="2">
        <f>SUM(U145:W146)/6</f>
        <v>1.2272408147367941</v>
      </c>
      <c r="AP130" s="2">
        <f>((AK130-AK$19)*100)/AK$19</f>
        <v>-8.6360867254785507</v>
      </c>
      <c r="AR130" t="s">
        <v>124</v>
      </c>
      <c r="AT130" s="1">
        <f>((AO130-AO$19)*100)/AO$19</f>
        <v>0.36601399946871283</v>
      </c>
    </row>
    <row r="131" spans="1:46" x14ac:dyDescent="0.25">
      <c r="A131" t="s">
        <v>0</v>
      </c>
      <c r="B131" s="37" t="s">
        <v>0</v>
      </c>
      <c r="C131" s="34">
        <v>0.3362940112016613</v>
      </c>
      <c r="D131" s="34">
        <v>0.30917606009952919</v>
      </c>
      <c r="E131" s="34">
        <v>0.31612200034716598</v>
      </c>
      <c r="F131" s="34">
        <v>0.32563223115025558</v>
      </c>
      <c r="G131" s="34">
        <v>0.35551051612323381</v>
      </c>
      <c r="H131" s="34">
        <v>0.37609911011461278</v>
      </c>
      <c r="I131" s="34">
        <v>0.39592340012840332</v>
      </c>
      <c r="J131" s="34">
        <v>0.41410402014536313</v>
      </c>
      <c r="K131" s="34">
        <v>0.41730222213746032</v>
      </c>
      <c r="L131" s="34">
        <v>0.41931173013060652</v>
      </c>
      <c r="M131" s="34">
        <v>0.43033257414206583</v>
      </c>
      <c r="N131" s="34">
        <v>0.44795536017414511</v>
      </c>
      <c r="O131" s="34">
        <v>0.47339260026598923</v>
      </c>
      <c r="P131" s="34">
        <v>0.53658312206313263</v>
      </c>
      <c r="Q131" s="34">
        <v>0.58630423408433796</v>
      </c>
      <c r="R131" s="34">
        <v>0.57983485608435981</v>
      </c>
      <c r="S131" s="35" t="s">
        <v>0</v>
      </c>
      <c r="T131" s="35" t="s">
        <v>0</v>
      </c>
      <c r="U131" s="35" t="s">
        <v>0</v>
      </c>
      <c r="V131" s="35">
        <v>0.49724336945273329</v>
      </c>
      <c r="W131" s="35">
        <v>0.42393498514117439</v>
      </c>
      <c r="X131" s="35">
        <v>0.43020946515328989</v>
      </c>
      <c r="Y131" s="35">
        <v>0.45953883023763281</v>
      </c>
      <c r="Z131" s="35">
        <v>0.52474260456311284</v>
      </c>
      <c r="AA131" s="35">
        <v>0.63134915112147683</v>
      </c>
      <c r="AB131" s="35" t="s">
        <v>0</v>
      </c>
      <c r="AC131" s="36" t="s">
        <v>0</v>
      </c>
      <c r="AD131" s="29" t="s">
        <v>0</v>
      </c>
      <c r="AE131" s="29">
        <v>0.67799541022694254</v>
      </c>
      <c r="AF131" s="29">
        <v>0.41922025507243171</v>
      </c>
      <c r="AG131" s="29">
        <v>0.36842192455940459</v>
      </c>
      <c r="AH131" s="29">
        <v>0.41235706036601949</v>
      </c>
      <c r="AI131" s="29">
        <v>0.42179143033370831</v>
      </c>
      <c r="AJ131" s="29">
        <v>0.45206161808658152</v>
      </c>
      <c r="AK131" s="3">
        <f t="shared" si="2"/>
        <v>0.44424086259667256</v>
      </c>
      <c r="AP131" s="2">
        <f>((AK131-AK$20)*100)/AK$20</f>
        <v>-8.1030581506663282</v>
      </c>
    </row>
    <row r="132" spans="1:46" x14ac:dyDescent="0.25">
      <c r="A132" t="s">
        <v>0</v>
      </c>
      <c r="B132" s="37">
        <v>0.34261306824859877</v>
      </c>
      <c r="C132" s="34">
        <v>0.32789849512273389</v>
      </c>
      <c r="D132" s="34">
        <v>0.31403369317400681</v>
      </c>
      <c r="E132" s="34">
        <v>0.31695686711131671</v>
      </c>
      <c r="F132" s="34">
        <v>0.33834289410940122</v>
      </c>
      <c r="G132" s="34">
        <v>0.38527067613883909</v>
      </c>
      <c r="H132" s="34">
        <v>0.42657982219108198</v>
      </c>
      <c r="I132" s="34">
        <v>0.48387489215189489</v>
      </c>
      <c r="J132" s="34">
        <v>0.54470738006715136</v>
      </c>
      <c r="K132" s="34">
        <v>0.57379345707425244</v>
      </c>
      <c r="L132" s="34">
        <v>0.59837207708201223</v>
      </c>
      <c r="M132" s="34">
        <v>0.5892052800786447</v>
      </c>
      <c r="N132" s="34">
        <v>0.56342863007148858</v>
      </c>
      <c r="O132" s="34">
        <v>0.53543776206472515</v>
      </c>
      <c r="P132" s="34">
        <v>0.54766863207176275</v>
      </c>
      <c r="Q132" s="34">
        <v>0.5519371040765082</v>
      </c>
      <c r="R132" s="34">
        <v>0.55184683508035659</v>
      </c>
      <c r="S132" s="35" t="s">
        <v>0</v>
      </c>
      <c r="T132" s="35" t="s">
        <v>0</v>
      </c>
      <c r="U132" s="35">
        <v>0.43550684015836078</v>
      </c>
      <c r="V132" s="35">
        <v>0.47996987035379951</v>
      </c>
      <c r="W132" s="35">
        <v>0.53793666806288598</v>
      </c>
      <c r="X132" s="35">
        <v>0.48685194905902968</v>
      </c>
      <c r="Y132" s="35">
        <v>0.46114714565473702</v>
      </c>
      <c r="Z132" s="35">
        <v>0.47767079275069008</v>
      </c>
      <c r="AA132" s="35">
        <v>0.54504423608232166</v>
      </c>
      <c r="AB132" s="35" t="s">
        <v>0</v>
      </c>
      <c r="AC132" s="36" t="s">
        <v>0</v>
      </c>
      <c r="AD132" s="29" t="s">
        <v>0</v>
      </c>
      <c r="AE132" s="29">
        <v>0.58037683694494302</v>
      </c>
      <c r="AF132" s="29">
        <v>0.47032092606494141</v>
      </c>
      <c r="AG132" s="29">
        <v>0.39053267427831723</v>
      </c>
      <c r="AH132" s="29">
        <v>0.43116064606013399</v>
      </c>
      <c r="AI132" s="29">
        <v>0.43888367492014768</v>
      </c>
      <c r="AJ132" s="29">
        <v>0.48378045011588899</v>
      </c>
      <c r="AK132" s="3">
        <f t="shared" si="2"/>
        <v>0.4737050092140323</v>
      </c>
      <c r="AP132" s="2">
        <f>((AK132-AK$21)*100)/AK$21</f>
        <v>-8.6070633709636084</v>
      </c>
    </row>
    <row r="133" spans="1:46" x14ac:dyDescent="0.25">
      <c r="A133" t="s">
        <v>0</v>
      </c>
      <c r="B133" s="37">
        <v>0.36320606514514953</v>
      </c>
      <c r="C133" s="34">
        <v>0.32993790107398152</v>
      </c>
      <c r="D133" s="34">
        <v>0.30921459406826413</v>
      </c>
      <c r="E133" s="34">
        <v>0.30204290905921988</v>
      </c>
      <c r="F133" s="34">
        <v>0.33658658507288092</v>
      </c>
      <c r="G133" s="34">
        <v>0.3735965700950703</v>
      </c>
      <c r="H133" s="34">
        <v>0.41069598112677858</v>
      </c>
      <c r="I133" s="34">
        <v>0.4569882302068729</v>
      </c>
      <c r="J133" s="34">
        <v>0.49686753342929613</v>
      </c>
      <c r="K133" s="34">
        <v>0.55088351206070096</v>
      </c>
      <c r="L133" s="34">
        <v>0.57873187606845822</v>
      </c>
      <c r="M133" s="34">
        <v>0.59743466507591769</v>
      </c>
      <c r="N133" s="34">
        <v>0.57316306307287235</v>
      </c>
      <c r="O133" s="34">
        <v>0.52299126807109253</v>
      </c>
      <c r="P133" s="34">
        <v>0.51906920008012758</v>
      </c>
      <c r="Q133" s="34">
        <v>0.55314069712737557</v>
      </c>
      <c r="R133" s="34">
        <v>0.63415703614847119</v>
      </c>
      <c r="S133" s="35" t="s">
        <v>0</v>
      </c>
      <c r="T133" s="35" t="s">
        <v>0</v>
      </c>
      <c r="U133" s="35">
        <v>0.463739473207051</v>
      </c>
      <c r="V133" s="35">
        <v>0.50029549333910805</v>
      </c>
      <c r="W133" s="35">
        <v>0.48468973031796669</v>
      </c>
      <c r="X133" s="35">
        <v>0.49065789126945603</v>
      </c>
      <c r="Y133" s="35">
        <v>0.47686341606998223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0.60592844012856917</v>
      </c>
      <c r="AG133" s="29">
        <v>0.41862578861555699</v>
      </c>
      <c r="AH133" s="29">
        <v>0.58727899027982178</v>
      </c>
      <c r="AI133" s="29">
        <v>0.59196594094540689</v>
      </c>
      <c r="AJ133" s="29">
        <v>0.43706758406683588</v>
      </c>
      <c r="AK133" s="3">
        <f t="shared" si="2"/>
        <v>0.48021557167489948</v>
      </c>
      <c r="AP133" s="2">
        <f>((AK133-AK$22)*100)/AK$22</f>
        <v>-8.8045082860374251</v>
      </c>
    </row>
    <row r="134" spans="1:46" x14ac:dyDescent="0.25">
      <c r="A134" t="s">
        <v>0</v>
      </c>
      <c r="B134" s="37">
        <v>0.36434257012629578</v>
      </c>
      <c r="C134" s="34">
        <v>0.30565731105904809</v>
      </c>
      <c r="D134" s="34">
        <v>0.32050658406428312</v>
      </c>
      <c r="E134" s="34">
        <v>0.29750595284996417</v>
      </c>
      <c r="F134" s="34">
        <v>0.31958996205769108</v>
      </c>
      <c r="G134" s="34">
        <v>0.35206072207207201</v>
      </c>
      <c r="H134" s="34">
        <v>0.36032555307527531</v>
      </c>
      <c r="I134" s="34">
        <v>0.38169134408662819</v>
      </c>
      <c r="J134" s="34">
        <v>0.4041295381033288</v>
      </c>
      <c r="K134" s="34">
        <v>0.43998247014330699</v>
      </c>
      <c r="L134" s="34">
        <v>0.44772002015265883</v>
      </c>
      <c r="M134" s="34">
        <v>0.4732081532197101</v>
      </c>
      <c r="N134" s="34">
        <v>0.50171956046884392</v>
      </c>
      <c r="O134" s="34">
        <v>0.46907154629211872</v>
      </c>
      <c r="P134" s="34">
        <v>0.45516987376316098</v>
      </c>
      <c r="Q134" s="34">
        <v>0.56311693208916946</v>
      </c>
      <c r="R134" s="34">
        <v>0.65165414521793918</v>
      </c>
      <c r="S134" s="35" t="s">
        <v>0</v>
      </c>
      <c r="T134" s="35">
        <v>0.56846082456689362</v>
      </c>
      <c r="U134" s="35">
        <v>0.47402010022864371</v>
      </c>
      <c r="V134" s="35">
        <v>0.44612002015511781</v>
      </c>
      <c r="W134" s="35">
        <v>0.45917026018329438</v>
      </c>
      <c r="X134" s="35">
        <v>0.44210769015023532</v>
      </c>
      <c r="Y134" s="35">
        <v>0.39303311509305339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0.67052959482634511</v>
      </c>
      <c r="AG134" s="29">
        <v>0.55942448364303154</v>
      </c>
      <c r="AH134" s="29">
        <v>0.53578073512322599</v>
      </c>
      <c r="AI134" s="29">
        <v>0.56784008518125328</v>
      </c>
      <c r="AJ134" s="29">
        <v>0.51670924714265098</v>
      </c>
      <c r="AK134" s="3">
        <f t="shared" si="2"/>
        <v>0.45502315696911566</v>
      </c>
      <c r="AP134" s="2">
        <f>((AK134-AK$23)*100)/AK$23</f>
        <v>-8.0568351801240823</v>
      </c>
    </row>
    <row r="135" spans="1:46" x14ac:dyDescent="0.25">
      <c r="A135" t="s">
        <v>0</v>
      </c>
      <c r="B135" s="37">
        <v>0.41590434923000291</v>
      </c>
      <c r="C135" s="34">
        <v>0.32517056706899378</v>
      </c>
      <c r="D135" s="34">
        <v>0.31972151306053342</v>
      </c>
      <c r="E135" s="34">
        <v>0.3004144958797334</v>
      </c>
      <c r="F135" s="34">
        <v>0.31533411235302211</v>
      </c>
      <c r="G135" s="34">
        <v>0.34698295207262109</v>
      </c>
      <c r="H135" s="34">
        <v>0.37552468410539941</v>
      </c>
      <c r="I135" s="34">
        <v>0.39893580824239661</v>
      </c>
      <c r="J135" s="34">
        <v>0.42041959457012701</v>
      </c>
      <c r="K135" s="34">
        <v>0.43756720189407389</v>
      </c>
      <c r="L135" s="34">
        <v>0.44531516036937491</v>
      </c>
      <c r="M135" s="34">
        <v>0.46571683844041939</v>
      </c>
      <c r="N135" s="34">
        <v>0.46351104623794659</v>
      </c>
      <c r="O135" s="34">
        <v>0.45347015119464867</v>
      </c>
      <c r="P135" s="34">
        <v>0.49318793406250427</v>
      </c>
      <c r="Q135" s="34">
        <v>0.6870702734795977</v>
      </c>
      <c r="R135" s="34" t="s">
        <v>0</v>
      </c>
      <c r="S135" s="35">
        <v>0.53729066555712823</v>
      </c>
      <c r="T135" s="35">
        <v>0.45876736730794337</v>
      </c>
      <c r="U135" s="35">
        <v>0.40579660010150709</v>
      </c>
      <c r="V135" s="35">
        <v>0.42022261812115003</v>
      </c>
      <c r="W135" s="35">
        <v>0.42750493812695423</v>
      </c>
      <c r="X135" s="35">
        <v>0.42700718111302749</v>
      </c>
      <c r="Y135" s="35">
        <v>0.40656605009106728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0.6685598675933333</v>
      </c>
      <c r="AG135" s="29">
        <v>0.57636597266839074</v>
      </c>
      <c r="AH135" s="29">
        <v>0.63997053027482276</v>
      </c>
      <c r="AI135" s="29">
        <v>0.61872082032841946</v>
      </c>
      <c r="AJ135" s="29">
        <v>0.6080536540257151</v>
      </c>
      <c r="AK135" s="3">
        <f t="shared" si="2"/>
        <v>0.45925260527038775</v>
      </c>
      <c r="AP135" s="2">
        <f>((AK135-AK$24)*100)/AK$24</f>
        <v>-8.0941460115284531</v>
      </c>
    </row>
    <row r="136" spans="1:46" x14ac:dyDescent="0.25">
      <c r="A136" t="s">
        <v>0</v>
      </c>
      <c r="B136" s="37">
        <v>0.49599237417666803</v>
      </c>
      <c r="C136" s="34">
        <v>0.41656754227485798</v>
      </c>
      <c r="D136" s="34">
        <v>0.35388615016168329</v>
      </c>
      <c r="E136" s="34">
        <v>0.32584013106916471</v>
      </c>
      <c r="F136" s="34">
        <v>0.34119778509648913</v>
      </c>
      <c r="G136" s="34">
        <v>0.36232674714229979</v>
      </c>
      <c r="H136" s="34">
        <v>0.38245009022890403</v>
      </c>
      <c r="I136" s="34">
        <v>0.4017062883987037</v>
      </c>
      <c r="J136" s="34">
        <v>0.40623404441631922</v>
      </c>
      <c r="K136" s="34">
        <v>0.41487858643880288</v>
      </c>
      <c r="L136" s="34">
        <v>0.43277817057590029</v>
      </c>
      <c r="M136" s="34">
        <v>0.4536325212169125</v>
      </c>
      <c r="N136" s="34">
        <v>0.45876940204597472</v>
      </c>
      <c r="O136" s="34">
        <v>0.45162451432739958</v>
      </c>
      <c r="P136" s="38">
        <v>0.49125029906616602</v>
      </c>
      <c r="Q136" s="38" t="s">
        <v>0</v>
      </c>
      <c r="R136" s="38">
        <v>0.64230340766553418</v>
      </c>
      <c r="S136" s="35">
        <v>0.45687448576446099</v>
      </c>
      <c r="T136" s="35">
        <v>0.42875162429057428</v>
      </c>
      <c r="U136" s="35">
        <v>0.40741142514450551</v>
      </c>
      <c r="V136" s="35">
        <v>0.41992308030484549</v>
      </c>
      <c r="W136" s="35">
        <v>0.43056634458787091</v>
      </c>
      <c r="X136" s="35">
        <v>0.42343645317247341</v>
      </c>
      <c r="Y136" s="35">
        <v>0.44828869431541568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0.68292558915691204</v>
      </c>
      <c r="AG136" s="29">
        <v>0.59474980833225322</v>
      </c>
      <c r="AH136" s="29" t="s">
        <v>0</v>
      </c>
      <c r="AI136" s="29">
        <v>0.67541140511879549</v>
      </c>
      <c r="AJ136" s="29">
        <v>0.62071211201838106</v>
      </c>
      <c r="AK136" s="3">
        <f t="shared" si="2"/>
        <v>0.46001811394475067</v>
      </c>
      <c r="AP136" s="2">
        <f>((AK136-AK$25)*100)/AK$25</f>
        <v>-7.5010795701965387</v>
      </c>
    </row>
    <row r="137" spans="1:46" x14ac:dyDescent="0.25">
      <c r="A137" t="s">
        <v>0</v>
      </c>
      <c r="B137" s="37">
        <v>0.53694184678334456</v>
      </c>
      <c r="C137" s="34">
        <v>0.47173863924920417</v>
      </c>
      <c r="D137" s="34">
        <v>0.38573055217723728</v>
      </c>
      <c r="E137" s="34">
        <v>0.34467300018273062</v>
      </c>
      <c r="F137" s="34">
        <v>0.34422422614678722</v>
      </c>
      <c r="G137" s="34">
        <v>0.36417479425039168</v>
      </c>
      <c r="H137" s="34">
        <v>0.38317684046591832</v>
      </c>
      <c r="I137" s="34">
        <v>0.40072633485958431</v>
      </c>
      <c r="J137" s="34">
        <v>0.39973286057905572</v>
      </c>
      <c r="K137" s="34">
        <v>0.40709834050752658</v>
      </c>
      <c r="L137" s="34">
        <v>0.42686500494661589</v>
      </c>
      <c r="M137" s="34">
        <v>0.43714580422089061</v>
      </c>
      <c r="N137" s="34">
        <v>0.42614216067596311</v>
      </c>
      <c r="O137" s="34">
        <v>0.43654654650442098</v>
      </c>
      <c r="P137" s="38" t="s">
        <v>0</v>
      </c>
      <c r="Q137" s="38">
        <v>0.60352324840443439</v>
      </c>
      <c r="R137" s="38">
        <v>0.59671507958966996</v>
      </c>
      <c r="S137" s="35">
        <v>0.53533951832527493</v>
      </c>
      <c r="T137" s="35">
        <v>0.44818317221254028</v>
      </c>
      <c r="U137" s="35">
        <v>0.41539960493880029</v>
      </c>
      <c r="V137" s="35">
        <v>0.42178619479140078</v>
      </c>
      <c r="W137" s="35">
        <v>0.43907483838383121</v>
      </c>
      <c r="X137" s="35">
        <v>0.44444505720435468</v>
      </c>
      <c r="Y137" s="35">
        <v>0.50335507807314384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0.74580123716668512</v>
      </c>
      <c r="AG137" s="29">
        <v>0.64754760259120148</v>
      </c>
      <c r="AH137" s="29" t="s">
        <v>0</v>
      </c>
      <c r="AI137" s="29" t="s">
        <v>0</v>
      </c>
      <c r="AJ137" s="29" t="s">
        <v>0</v>
      </c>
      <c r="AK137" s="3">
        <f t="shared" si="2"/>
        <v>0.46264350332924026</v>
      </c>
      <c r="AP137" s="2">
        <f>((AK137-AK$26)*100)/AK$26</f>
        <v>-7.1314463241289952</v>
      </c>
    </row>
    <row r="138" spans="1:46" x14ac:dyDescent="0.25">
      <c r="A138" t="s">
        <v>0</v>
      </c>
      <c r="B138" s="37" t="s">
        <v>0</v>
      </c>
      <c r="C138" s="34">
        <v>0.51418699258856748</v>
      </c>
      <c r="D138" s="34">
        <v>0.39507690699287518</v>
      </c>
      <c r="E138" s="34">
        <v>0.34475706033027742</v>
      </c>
      <c r="F138" s="34">
        <v>0.34363003519424368</v>
      </c>
      <c r="G138" s="34">
        <v>0.37561888646275809</v>
      </c>
      <c r="H138" s="34">
        <v>0.39688862745424119</v>
      </c>
      <c r="I138" s="34">
        <v>0.41341263724462107</v>
      </c>
      <c r="J138" s="34">
        <v>0.42148567385968749</v>
      </c>
      <c r="K138" s="34">
        <v>0.42341034285732421</v>
      </c>
      <c r="L138" s="34">
        <v>0.43740641975028632</v>
      </c>
      <c r="M138" s="34">
        <v>0.434173885463292</v>
      </c>
      <c r="N138" s="34">
        <v>0.41989283556426932</v>
      </c>
      <c r="O138" s="34">
        <v>0.44797991621775662</v>
      </c>
      <c r="P138" s="38" t="s">
        <v>0</v>
      </c>
      <c r="Q138" s="38">
        <v>0.6099022222413899</v>
      </c>
      <c r="R138" s="38">
        <v>0.57475855162034895</v>
      </c>
      <c r="S138" s="35">
        <v>0.5418088137680126</v>
      </c>
      <c r="T138" s="35">
        <v>0.45137699847521923</v>
      </c>
      <c r="U138" s="35">
        <v>0.42072241422576728</v>
      </c>
      <c r="V138" s="35">
        <v>0.43966938478896228</v>
      </c>
      <c r="W138" s="35">
        <v>0.46848524587259238</v>
      </c>
      <c r="X138" s="35">
        <v>0.4768280200723784</v>
      </c>
      <c r="Y138" s="35">
        <v>0.56127143615999608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0.60552021408836254</v>
      </c>
      <c r="AG138" s="29">
        <v>0.76114210635669277</v>
      </c>
      <c r="AH138" s="29" t="s">
        <v>0</v>
      </c>
      <c r="AI138" s="29" t="s">
        <v>0</v>
      </c>
      <c r="AJ138" s="29" t="s">
        <v>0</v>
      </c>
      <c r="AK138" s="3">
        <f t="shared" si="2"/>
        <v>0.46997523448541356</v>
      </c>
      <c r="AP138" s="2">
        <f>((AK138-AK$27)*100)/AK$27</f>
        <v>-7.1854680766665258</v>
      </c>
    </row>
    <row r="139" spans="1:46" x14ac:dyDescent="0.25">
      <c r="A139" t="s">
        <v>0</v>
      </c>
      <c r="B139" s="37" t="s">
        <v>0</v>
      </c>
      <c r="C139" s="34">
        <v>0.68979916820749398</v>
      </c>
      <c r="D139" s="34">
        <v>0.43260298561385219</v>
      </c>
      <c r="E139" s="34">
        <v>0.33076354921026219</v>
      </c>
      <c r="F139" s="34">
        <v>0.29006158125801201</v>
      </c>
      <c r="G139" s="34">
        <v>0.29572793028381988</v>
      </c>
      <c r="H139" s="34">
        <v>0.35091260706145738</v>
      </c>
      <c r="I139" s="34">
        <v>0.39354694708769422</v>
      </c>
      <c r="J139" s="34">
        <v>0.41186402712985631</v>
      </c>
      <c r="K139" s="34">
        <v>0.42701441946419028</v>
      </c>
      <c r="L139" s="34">
        <v>0.44759283646633008</v>
      </c>
      <c r="M139" s="34">
        <v>0.45109697602014748</v>
      </c>
      <c r="N139" s="34">
        <v>0.47072497457739709</v>
      </c>
      <c r="O139" s="34">
        <v>0.51667191009833491</v>
      </c>
      <c r="P139" s="38" t="s">
        <v>0</v>
      </c>
      <c r="Q139" s="38">
        <v>0.64658709495425448</v>
      </c>
      <c r="R139" s="38">
        <v>0.55325538345447189</v>
      </c>
      <c r="S139" s="35">
        <v>0.52378339109995031</v>
      </c>
      <c r="T139" s="35">
        <v>0.40962832796287768</v>
      </c>
      <c r="U139" s="35">
        <v>0.40228187912884122</v>
      </c>
      <c r="V139" s="35">
        <v>0.43482027173731858</v>
      </c>
      <c r="W139" s="35">
        <v>0.48666203309186229</v>
      </c>
      <c r="X139" s="35">
        <v>0.51252183210180535</v>
      </c>
      <c r="Y139" s="35">
        <v>0.51317017908514262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0.45414046841342603</v>
      </c>
      <c r="AP139" s="2">
        <f>((AK139-AK$28)*100)/AK$28</f>
        <v>-7.0063081165588361</v>
      </c>
    </row>
    <row r="140" spans="1:46" x14ac:dyDescent="0.25">
      <c r="A140" s="32" t="s">
        <v>0</v>
      </c>
      <c r="B140" s="39" t="s">
        <v>0</v>
      </c>
      <c r="C140" s="32">
        <v>0.58691271206323714</v>
      </c>
      <c r="D140" s="32">
        <v>0.57889409229444722</v>
      </c>
      <c r="E140" s="32">
        <v>0.59408150575940522</v>
      </c>
      <c r="F140" s="32">
        <v>0.61033720692559512</v>
      </c>
      <c r="G140" s="32">
        <v>0.61698463056555353</v>
      </c>
      <c r="H140" s="32">
        <v>0.60665873029274375</v>
      </c>
      <c r="I140" s="32">
        <v>0.57321350609302868</v>
      </c>
      <c r="J140" s="32">
        <v>0.5228814563102594</v>
      </c>
      <c r="K140" s="32">
        <v>0.47180360420718559</v>
      </c>
      <c r="L140" s="32">
        <v>0.43649227310105232</v>
      </c>
      <c r="M140" s="32">
        <v>0.46881588427557402</v>
      </c>
      <c r="N140" s="32">
        <v>0.56974546610490362</v>
      </c>
      <c r="O140" s="32">
        <v>0.59703600020270731</v>
      </c>
      <c r="P140" s="32" t="s">
        <v>0</v>
      </c>
      <c r="Q140" s="32" t="s">
        <v>0</v>
      </c>
      <c r="R140" s="32" t="s">
        <v>0</v>
      </c>
      <c r="S140" s="33">
        <v>0.708532867108015</v>
      </c>
      <c r="T140" s="33">
        <v>0.62279309898610269</v>
      </c>
      <c r="U140" s="33">
        <v>0.59830401822200552</v>
      </c>
      <c r="V140" s="33">
        <v>0.52079554314138943</v>
      </c>
      <c r="W140" s="33">
        <v>0.42901552411310001</v>
      </c>
      <c r="X140" s="33">
        <v>0.55303869417110385</v>
      </c>
      <c r="Y140" s="33">
        <v>0.53785096411766731</v>
      </c>
      <c r="Z140" s="33" t="s">
        <v>0</v>
      </c>
      <c r="AA140" s="40" t="s">
        <v>0</v>
      </c>
      <c r="AB140" s="40">
        <v>0.32125223966530703</v>
      </c>
      <c r="AC140" s="40">
        <v>0.38111666266289829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0.54120712183560371</v>
      </c>
      <c r="AP140" s="2">
        <f>((AK140-AK$29)*100)/AK$29</f>
        <v>-8.047898258745267</v>
      </c>
    </row>
    <row r="141" spans="1:46" x14ac:dyDescent="0.25">
      <c r="A141" s="31" t="s">
        <v>0</v>
      </c>
      <c r="B141" s="41" t="s">
        <v>0</v>
      </c>
      <c r="C141" s="31" t="s">
        <v>0</v>
      </c>
      <c r="D141" s="31">
        <v>0.80624747610875958</v>
      </c>
      <c r="E141" s="31">
        <v>0.78870105011704039</v>
      </c>
      <c r="F141" s="31">
        <v>0.78635643310808301</v>
      </c>
      <c r="G141" s="31">
        <v>0.78732728010244901</v>
      </c>
      <c r="H141" s="31">
        <v>0.79555837409495411</v>
      </c>
      <c r="I141" s="31">
        <v>0.79250343508439014</v>
      </c>
      <c r="J141" s="31">
        <v>0.78625763642091007</v>
      </c>
      <c r="K141" s="31">
        <v>0.75410917980774395</v>
      </c>
      <c r="L141" s="31">
        <v>0.70357954839077674</v>
      </c>
      <c r="M141" s="31">
        <v>0.62998367616210449</v>
      </c>
      <c r="N141" s="31">
        <v>0.64573925621251549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0.97608986361679884</v>
      </c>
      <c r="T141" s="33">
        <v>0.93086532454684934</v>
      </c>
      <c r="U141" s="33">
        <v>0.88253619728700927</v>
      </c>
      <c r="V141" s="33">
        <v>0.82560276015207912</v>
      </c>
      <c r="W141" s="33">
        <v>0.75097960113094875</v>
      </c>
      <c r="X141" s="33">
        <v>0.63426903038395399</v>
      </c>
      <c r="Y141" s="33">
        <v>0.64757225480209757</v>
      </c>
      <c r="Z141" s="33">
        <v>0.56789552012730238</v>
      </c>
      <c r="AA141" s="40">
        <v>0.50802276982472983</v>
      </c>
      <c r="AB141" s="40">
        <v>0.42479510343385968</v>
      </c>
      <c r="AC141" s="40">
        <v>0.40292366218838432</v>
      </c>
      <c r="AD141" s="40">
        <v>0.36158433713679827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0.70389129435828435</v>
      </c>
      <c r="AP141" s="2">
        <f>((AK141-AK$30)*100)/AK$30</f>
        <v>-8.0411830133208575</v>
      </c>
    </row>
    <row r="142" spans="1:46" x14ac:dyDescent="0.25">
      <c r="A142" s="31" t="s">
        <v>0</v>
      </c>
      <c r="B142" s="41" t="s">
        <v>0</v>
      </c>
      <c r="C142" s="31" t="s">
        <v>0</v>
      </c>
      <c r="D142" s="31">
        <v>1.025759383146166</v>
      </c>
      <c r="E142" s="31">
        <v>0.95217601813248365</v>
      </c>
      <c r="F142" s="31">
        <v>0.92885145512004719</v>
      </c>
      <c r="G142" s="31">
        <v>0.93202057911617131</v>
      </c>
      <c r="H142" s="31">
        <v>0.92741869011168987</v>
      </c>
      <c r="I142" s="31">
        <v>0.92645445710429719</v>
      </c>
      <c r="J142" s="31">
        <v>0.91335416309465678</v>
      </c>
      <c r="K142" s="31">
        <v>0.89597792908410834</v>
      </c>
      <c r="L142" s="31">
        <v>0.85770745724353525</v>
      </c>
      <c r="M142" s="31">
        <v>0.77495321126768535</v>
      </c>
      <c r="N142" s="31">
        <v>0.69451883935695502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1.087333100415099</v>
      </c>
      <c r="T142" s="33">
        <v>1.054864971456386</v>
      </c>
      <c r="U142" s="33">
        <v>1.0464149654445649</v>
      </c>
      <c r="V142" s="33">
        <v>0.99459547034950635</v>
      </c>
      <c r="W142" s="33">
        <v>0.96285643023596712</v>
      </c>
      <c r="X142" s="33">
        <v>0.88368796412518269</v>
      </c>
      <c r="Y142" s="33">
        <v>0.7369986953332377</v>
      </c>
      <c r="Z142" s="33" t="s">
        <v>0</v>
      </c>
      <c r="AA142" s="40">
        <v>0.5162337981045636</v>
      </c>
      <c r="AB142" s="40">
        <v>0.44773066011423901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0.87799541191782726</v>
      </c>
      <c r="AP142" s="2">
        <f>((AK142-AK$31)*100)/AK$31</f>
        <v>-6.9881297614646138</v>
      </c>
    </row>
    <row r="143" spans="1:46" x14ac:dyDescent="0.25">
      <c r="A143" s="31" t="s">
        <v>0</v>
      </c>
      <c r="B143" s="41" t="s">
        <v>0</v>
      </c>
      <c r="C143" s="31" t="s">
        <v>0</v>
      </c>
      <c r="D143" s="31">
        <v>1.0904722971383189</v>
      </c>
      <c r="E143" s="31">
        <v>0.99006227711396899</v>
      </c>
      <c r="F143" s="31">
        <v>1.0065714781150159</v>
      </c>
      <c r="G143" s="31">
        <v>1.0096313961125909</v>
      </c>
      <c r="H143" s="31">
        <v>1.0136439021100161</v>
      </c>
      <c r="I143" s="31">
        <v>1.011659698106453</v>
      </c>
      <c r="J143" s="31">
        <v>1.0084811951021491</v>
      </c>
      <c r="K143" s="31">
        <v>0.99328613309496794</v>
      </c>
      <c r="L143" s="31">
        <v>0.95308043908442619</v>
      </c>
      <c r="M143" s="31">
        <v>0.8775119223551302</v>
      </c>
      <c r="N143" s="31">
        <v>0.78404559271019125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1.190685270375083</v>
      </c>
      <c r="U143" s="33">
        <v>1.12575244633298</v>
      </c>
      <c r="V143" s="33">
        <v>1.145793190347929</v>
      </c>
      <c r="W143" s="33">
        <v>1.1233364302796389</v>
      </c>
      <c r="X143" s="33">
        <v>1.0830529102168289</v>
      </c>
      <c r="Y143" s="33">
        <v>0.93949731014207383</v>
      </c>
      <c r="Z143" s="33">
        <v>0.84651878639977962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1.0107268152854187</v>
      </c>
      <c r="AP143" s="2">
        <f>((AK143-AK$32)*100)/AK$32</f>
        <v>-6.2888088362440353</v>
      </c>
    </row>
    <row r="144" spans="1:46" x14ac:dyDescent="0.25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1.051646035098438</v>
      </c>
      <c r="F144" s="31">
        <v>1.0685512471027729</v>
      </c>
      <c r="G144" s="31">
        <v>1.082629342102766</v>
      </c>
      <c r="H144" s="31">
        <v>1.0668418480987449</v>
      </c>
      <c r="I144" s="31">
        <v>1.07445591410059</v>
      </c>
      <c r="J144" s="31">
        <v>1.0826290981011939</v>
      </c>
      <c r="K144" s="31">
        <v>1.0753576370957241</v>
      </c>
      <c r="L144" s="31">
        <v>1.020000087084477</v>
      </c>
      <c r="M144" s="31">
        <v>0.94850711533330589</v>
      </c>
      <c r="N144" s="31">
        <v>0.86680739752767688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1.233467570312901</v>
      </c>
      <c r="V144" s="33">
        <v>1.2289217942890529</v>
      </c>
      <c r="W144" s="33">
        <v>1.209798080258629</v>
      </c>
      <c r="X144" s="33">
        <v>1.191396314205313</v>
      </c>
      <c r="Y144" s="33">
        <v>1.0694332871522449</v>
      </c>
      <c r="Z144" s="33">
        <v>0.9210766341124258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1.0744699626235159</v>
      </c>
      <c r="AP144" s="2">
        <f>((AK144-AK$33)*100)/AK$33</f>
        <v>-5.3869881008171561</v>
      </c>
    </row>
    <row r="145" spans="1:47" x14ac:dyDescent="0.25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1.0476290562433559</v>
      </c>
      <c r="F145" s="27">
        <v>1.0823511902166041</v>
      </c>
      <c r="G145" s="27">
        <v>1.0541603086818481</v>
      </c>
      <c r="H145" s="27">
        <v>1.002507393636036</v>
      </c>
      <c r="I145" s="27">
        <v>1.0584383197081511</v>
      </c>
      <c r="J145" s="27">
        <v>1.1674990370910761</v>
      </c>
      <c r="K145" s="27">
        <v>1.0884587450836589</v>
      </c>
      <c r="L145" s="27">
        <v>1.034035855256241</v>
      </c>
      <c r="M145" s="27">
        <v>0.91235320744389237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1.197815825223755</v>
      </c>
      <c r="V145" s="27">
        <v>1.2190878342119711</v>
      </c>
      <c r="W145" s="27">
        <v>1.151341186192947</v>
      </c>
      <c r="X145" s="27">
        <v>1.203650673163227</v>
      </c>
      <c r="Y145" s="27">
        <v>1.17125962613124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1.0993277327345716</v>
      </c>
      <c r="AP145" s="2">
        <f>((AK145-AK$34)*100)/AK$34</f>
        <v>-5.5177891544428199</v>
      </c>
    </row>
    <row r="146" spans="1:47" x14ac:dyDescent="0.25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1.187001742592328</v>
      </c>
      <c r="H146" s="27">
        <v>1.189357359600316</v>
      </c>
      <c r="I146" s="27">
        <v>1.161081658663683</v>
      </c>
      <c r="J146" s="27">
        <v>1.0744768738807879</v>
      </c>
      <c r="K146" s="27">
        <v>1.2083908393768159</v>
      </c>
      <c r="L146" s="27">
        <v>1.0755487772222649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1.3114583085629861</v>
      </c>
      <c r="V146" s="27">
        <v>1.3005421194253011</v>
      </c>
      <c r="W146" s="27">
        <v>1.1831996148038051</v>
      </c>
      <c r="X146" s="27">
        <v>1.186502458104892</v>
      </c>
      <c r="Y146" s="27">
        <v>1.250101007502189</v>
      </c>
      <c r="Z146" s="27">
        <v>1.114401838624677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1.1868385498633369</v>
      </c>
      <c r="AP146" s="2">
        <f>((AK146-AK$35)*100)/AK$35</f>
        <v>0.13812868531556133</v>
      </c>
    </row>
    <row r="147" spans="1:47" x14ac:dyDescent="0.25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1.2104668006527599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1.220164680759299</v>
      </c>
      <c r="U147" s="25">
        <v>1.2864026711354699</v>
      </c>
      <c r="V147" s="25" t="s">
        <v>0</v>
      </c>
      <c r="W147" s="25" t="s">
        <v>0</v>
      </c>
      <c r="X147" s="25">
        <v>1.0923018174888119</v>
      </c>
      <c r="Y147" s="25">
        <v>1.156806320557733</v>
      </c>
      <c r="Z147" s="25">
        <v>1.277680380604586</v>
      </c>
      <c r="AA147" s="25">
        <v>1.2949005706340051</v>
      </c>
      <c r="AB147" s="25">
        <v>1.3025711206666659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1.2301617953124162</v>
      </c>
      <c r="AP147" s="22">
        <f>((AK147-AK$36)*100)/AK$36</f>
        <v>-4.3826159918525693</v>
      </c>
    </row>
    <row r="148" spans="1:47" x14ac:dyDescent="0.25">
      <c r="A148" s="25">
        <v>1.402323209288598</v>
      </c>
      <c r="B148" s="26">
        <v>1.4209127796927681</v>
      </c>
      <c r="C148" s="25">
        <v>1.4733363208734329</v>
      </c>
      <c r="D148" s="25">
        <v>1.4830963715700849</v>
      </c>
      <c r="E148" s="25">
        <v>1.492288657054796</v>
      </c>
      <c r="F148" s="25">
        <v>1.4830423976294269</v>
      </c>
      <c r="G148" s="25">
        <v>1.473389762009802</v>
      </c>
      <c r="H148" s="25">
        <v>1.400646387807075</v>
      </c>
      <c r="I148" s="25">
        <v>1.43838126664086</v>
      </c>
      <c r="J148" s="25">
        <v>1.350651890297828</v>
      </c>
      <c r="K148" s="25">
        <v>1.453088702993403</v>
      </c>
      <c r="L148" s="25">
        <v>1.4547521220655339</v>
      </c>
      <c r="M148" s="25">
        <v>1.457337697170638</v>
      </c>
      <c r="N148" s="25">
        <v>1.3548042566900671</v>
      </c>
      <c r="O148" s="25">
        <v>1.5010956511688349</v>
      </c>
      <c r="P148" s="25">
        <v>1.4975623886629461</v>
      </c>
      <c r="Q148" s="25">
        <v>1.3615822312682739</v>
      </c>
      <c r="R148" s="25">
        <v>1.3617523402720759</v>
      </c>
      <c r="S148" s="25">
        <v>1.5382932422823981</v>
      </c>
      <c r="T148" s="25">
        <v>1.470701663302032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1.164754418279234</v>
      </c>
      <c r="Z148" s="25">
        <v>1.1752464253156729</v>
      </c>
      <c r="AA148" s="25">
        <v>1.214715230310927</v>
      </c>
      <c r="AB148" s="25">
        <v>1.3275898403362121</v>
      </c>
      <c r="AC148" s="25">
        <v>1.327699680320571</v>
      </c>
      <c r="AD148" s="25">
        <v>1.3581226372970161</v>
      </c>
      <c r="AE148" s="25">
        <v>1.477542752305955</v>
      </c>
      <c r="AF148" s="25">
        <v>1.453328957297271</v>
      </c>
      <c r="AG148" s="25">
        <v>1.4361935752899211</v>
      </c>
      <c r="AH148" s="25">
        <v>1.4484256042952439</v>
      </c>
      <c r="AI148" s="25">
        <v>1.4455113102946771</v>
      </c>
      <c r="AJ148" s="25">
        <v>1.427767568288477</v>
      </c>
      <c r="AK148" s="3">
        <f t="shared" si="2"/>
        <v>1.4101855418241267</v>
      </c>
      <c r="AP148" s="22">
        <f>((AK148-AK$37)*100)/AK$37</f>
        <v>5.2926803589109763</v>
      </c>
    </row>
    <row r="149" spans="1:47" x14ac:dyDescent="0.25">
      <c r="AK149" s="17">
        <f>SUM(A113:AJ146)/867</f>
        <v>0.72667952756819509</v>
      </c>
      <c r="AP149" s="23">
        <f>((AK149-AK$38)*100)/AK$38</f>
        <v>-5.3281218907622376</v>
      </c>
      <c r="AQ149" s="24" t="s">
        <v>125</v>
      </c>
    </row>
    <row r="150" spans="1:47" x14ac:dyDescent="0.25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0</v>
      </c>
      <c r="B151" s="26">
        <v>1.2167122203814289</v>
      </c>
      <c r="C151" s="25">
        <v>1.4130615004639651</v>
      </c>
      <c r="D151" s="25">
        <v>1.5108129094427949</v>
      </c>
      <c r="E151" s="25">
        <v>1.629001106416768</v>
      </c>
      <c r="F151" s="25">
        <v>1.33442757542683</v>
      </c>
      <c r="G151" s="25">
        <v>1.5524312554482771</v>
      </c>
      <c r="H151" s="25">
        <v>1.239287666685533</v>
      </c>
      <c r="I151" s="25">
        <v>1.2883098208265971</v>
      </c>
      <c r="J151" s="25">
        <v>1.2781175307855599</v>
      </c>
      <c r="K151" s="25">
        <v>1.414017680412271</v>
      </c>
      <c r="L151" s="25">
        <v>1.2076063207311101</v>
      </c>
      <c r="M151" s="25">
        <v>1.3524955303965609</v>
      </c>
      <c r="N151" s="25">
        <v>1.242607850688368</v>
      </c>
      <c r="O151" s="25">
        <v>1.225274690399063</v>
      </c>
      <c r="P151" s="25">
        <v>1.318833550707458</v>
      </c>
      <c r="Q151" s="25">
        <v>1.2913740306985311</v>
      </c>
      <c r="R151" s="25">
        <v>1.2626622306529811</v>
      </c>
      <c r="S151" s="25">
        <v>1.260804577363333</v>
      </c>
      <c r="T151" s="25">
        <v>1.6089322043565779</v>
      </c>
      <c r="U151" s="25">
        <v>1.357215916377007</v>
      </c>
      <c r="V151" s="25">
        <v>1.5755372093361011</v>
      </c>
      <c r="W151" s="25">
        <v>1.61889640032348</v>
      </c>
      <c r="X151" s="25">
        <v>1.515054300314937</v>
      </c>
      <c r="Y151" s="25">
        <v>1.424913760306701</v>
      </c>
      <c r="Z151" s="25">
        <v>1.537113520308574</v>
      </c>
      <c r="AA151" s="25">
        <v>1.5877618463291781</v>
      </c>
      <c r="AB151" s="25">
        <v>1.3341513263267819</v>
      </c>
      <c r="AC151" s="25">
        <v>1.463829160332939</v>
      </c>
      <c r="AD151" s="25">
        <v>1.260355280375512</v>
      </c>
      <c r="AE151" s="25">
        <v>1.184887264403234</v>
      </c>
      <c r="AF151" s="25">
        <v>1.3217237654083209</v>
      </c>
      <c r="AG151" s="25">
        <v>1.461603430380368</v>
      </c>
      <c r="AH151" s="25">
        <v>1.641262130319074</v>
      </c>
      <c r="AI151" s="25">
        <v>1.2265689306745</v>
      </c>
      <c r="AJ151" s="25" t="s">
        <v>0</v>
      </c>
      <c r="AK151" s="3">
        <f>AVERAGE(A151:AJ151)</f>
        <v>1.3869895439353157</v>
      </c>
      <c r="AM151" s="6" t="s">
        <v>94</v>
      </c>
      <c r="AO151" s="2">
        <f>SUM(A184:AJ185)/40</f>
        <v>1.2326366652373315</v>
      </c>
      <c r="AP151" s="2">
        <f>((AK151-AK$3)*100)/AK$3</f>
        <v>2.6026210629533786</v>
      </c>
      <c r="AR151" s="6" t="s">
        <v>94</v>
      </c>
      <c r="AS151" s="2"/>
      <c r="AT151" s="2">
        <f>((AO151-AO$3)*100)/AO$3</f>
        <v>-7.2333471117338792</v>
      </c>
    </row>
    <row r="152" spans="1:47" x14ac:dyDescent="0.25">
      <c r="A152" s="27">
        <v>1.1435333761914921</v>
      </c>
      <c r="B152" s="28">
        <v>1.1260298145038861</v>
      </c>
      <c r="C152" s="27">
        <v>1.169932370444223</v>
      </c>
      <c r="D152" s="27">
        <v>1.0782502663391671</v>
      </c>
      <c r="E152" s="27">
        <v>1.0032568848339609</v>
      </c>
      <c r="F152" s="27">
        <v>1.0135061655971169</v>
      </c>
      <c r="G152" s="27">
        <v>0.98377253232730455</v>
      </c>
      <c r="H152" s="27">
        <v>1.162966069069824</v>
      </c>
      <c r="I152" s="27">
        <v>1.254354312408084</v>
      </c>
      <c r="J152" s="27">
        <v>1.294486933829881</v>
      </c>
      <c r="K152" s="27">
        <v>1.192164990648287</v>
      </c>
      <c r="L152" s="27">
        <v>1.315814388267893</v>
      </c>
      <c r="M152" s="27">
        <v>1.3158191262981931</v>
      </c>
      <c r="N152" s="27">
        <v>1.3236994003310909</v>
      </c>
      <c r="O152" s="27">
        <v>1.21572827188838</v>
      </c>
      <c r="P152" s="27">
        <v>1.285475637836383</v>
      </c>
      <c r="Q152" s="27">
        <v>1.0816566611509439</v>
      </c>
      <c r="R152" s="27">
        <v>1.0080494759262391</v>
      </c>
      <c r="S152" s="27">
        <v>1.107322881113656</v>
      </c>
      <c r="T152" s="27">
        <v>1.253441799523799</v>
      </c>
      <c r="U152" s="27">
        <v>1.265379735240439</v>
      </c>
      <c r="V152" s="27">
        <v>1.2379327130765401</v>
      </c>
      <c r="W152" s="27">
        <v>1.278759902023026</v>
      </c>
      <c r="X152" s="27">
        <v>1.493377861345671</v>
      </c>
      <c r="Y152" s="27">
        <v>1.4103576310963759</v>
      </c>
      <c r="Z152" s="27">
        <v>1.231249561028867</v>
      </c>
      <c r="AA152" s="27">
        <v>1.2797864710344999</v>
      </c>
      <c r="AB152" s="27">
        <v>1.2045586210515959</v>
      </c>
      <c r="AC152" s="27">
        <v>1.247082531034426</v>
      </c>
      <c r="AD152" s="27">
        <v>1.275993531050815</v>
      </c>
      <c r="AE152" s="27">
        <v>1.2830536610239409</v>
      </c>
      <c r="AF152" s="27">
        <v>1.239449551228063</v>
      </c>
      <c r="AG152" s="27">
        <v>1.179454001670025</v>
      </c>
      <c r="AH152" s="27">
        <v>1.198257741811527</v>
      </c>
      <c r="AI152" s="27">
        <v>1.203149982333314</v>
      </c>
      <c r="AJ152" s="27">
        <v>1.152710072714098</v>
      </c>
      <c r="AK152" s="3">
        <f t="shared" si="2"/>
        <v>1.2086059702025842</v>
      </c>
      <c r="AM152" s="6" t="s">
        <v>116</v>
      </c>
      <c r="AO152" s="2">
        <f>SUM(A150:AJ151)/34</f>
        <v>1.3869895439353157</v>
      </c>
      <c r="AP152" s="2">
        <f>((AK152-AK$4)*100)/AK$4</f>
        <v>-6.69971607741582</v>
      </c>
      <c r="AR152" s="6" t="s">
        <v>116</v>
      </c>
      <c r="AS152" s="2"/>
      <c r="AT152" s="1">
        <f>((AO152-AO$4)*100)/AO$4</f>
        <v>2.6026210629533786</v>
      </c>
    </row>
    <row r="153" spans="1:47" x14ac:dyDescent="0.25">
      <c r="A153" s="27">
        <v>1.161395450111941</v>
      </c>
      <c r="B153" s="28">
        <v>1.146401429113914</v>
      </c>
      <c r="C153" s="27">
        <v>1.132469117115656</v>
      </c>
      <c r="D153" s="27">
        <v>1.12334224011742</v>
      </c>
      <c r="E153" s="27">
        <v>1.090520495116402</v>
      </c>
      <c r="F153" s="27">
        <v>1.0636075051179601</v>
      </c>
      <c r="G153" s="27">
        <v>1.0542449851185529</v>
      </c>
      <c r="H153" s="27">
        <v>1.0571969051178871</v>
      </c>
      <c r="I153" s="27">
        <v>1.112978344118039</v>
      </c>
      <c r="J153" s="27">
        <v>1.14698674412012</v>
      </c>
      <c r="K153" s="27">
        <v>1.145896523118294</v>
      </c>
      <c r="L153" s="27">
        <v>1.1354357731170039</v>
      </c>
      <c r="M153" s="27">
        <v>1.1327978021162499</v>
      </c>
      <c r="N153" s="27">
        <v>1.1272805601157281</v>
      </c>
      <c r="O153" s="27">
        <v>1.1205967801148979</v>
      </c>
      <c r="P153" s="27">
        <v>1.0962030841127779</v>
      </c>
      <c r="Q153" s="27">
        <v>1.076990777112363</v>
      </c>
      <c r="R153" s="27">
        <v>1.0499606351098221</v>
      </c>
      <c r="S153" s="27">
        <v>0.95589627110737441</v>
      </c>
      <c r="T153" s="27">
        <v>1.0108863351062081</v>
      </c>
      <c r="U153" s="27">
        <v>1.0887470501033549</v>
      </c>
      <c r="V153" s="27">
        <v>1.180774220101231</v>
      </c>
      <c r="W153" s="27">
        <v>1.2004564380988381</v>
      </c>
      <c r="X153" s="27">
        <v>1.2075505210971429</v>
      </c>
      <c r="Y153" s="27">
        <v>1.2143289320966999</v>
      </c>
      <c r="Z153" s="27">
        <v>1.2199578250954739</v>
      </c>
      <c r="AA153" s="27">
        <v>1.2144140170977631</v>
      </c>
      <c r="AB153" s="27">
        <v>1.200978857100595</v>
      </c>
      <c r="AC153" s="27">
        <v>1.197356849102216</v>
      </c>
      <c r="AD153" s="27">
        <v>1.2049905801019101</v>
      </c>
      <c r="AE153" s="27">
        <v>1.2136453640995319</v>
      </c>
      <c r="AF153" s="27">
        <v>1.2078523371011589</v>
      </c>
      <c r="AG153" s="27">
        <v>1.196630183104356</v>
      </c>
      <c r="AH153" s="27">
        <v>1.1968358701063679</v>
      </c>
      <c r="AI153" s="27">
        <v>1.182948351108746</v>
      </c>
      <c r="AJ153" s="27">
        <v>1.171947167110563</v>
      </c>
      <c r="AK153" s="3">
        <f t="shared" si="2"/>
        <v>1.1400139533034601</v>
      </c>
      <c r="AM153" s="10" t="s">
        <v>94</v>
      </c>
      <c r="AO153" s="2">
        <f>SUM(A182:AJ183)/26</f>
        <v>1.0596620958753005</v>
      </c>
      <c r="AP153" s="2">
        <f>((AK153-AK$5)*100)/AK$5</f>
        <v>-2.7242984199585805</v>
      </c>
      <c r="AR153" s="10" t="s">
        <v>94</v>
      </c>
      <c r="AS153" s="2"/>
      <c r="AT153" s="1">
        <f>((AO153-AO$5)*100)/AO$5</f>
        <v>-9.7031445365223625</v>
      </c>
    </row>
    <row r="154" spans="1:47" x14ac:dyDescent="0.25">
      <c r="A154" s="29">
        <v>1.107242650117426</v>
      </c>
      <c r="B154" s="30">
        <v>1.093385521118269</v>
      </c>
      <c r="C154" s="29">
        <v>1.0801156121173181</v>
      </c>
      <c r="D154" s="29">
        <v>1.075006870117132</v>
      </c>
      <c r="E154" s="31">
        <v>1.060012628116173</v>
      </c>
      <c r="F154" s="31">
        <v>1.040269600116148</v>
      </c>
      <c r="G154" s="31">
        <v>1.0301822361163311</v>
      </c>
      <c r="H154" s="31">
        <v>1.040030225117603</v>
      </c>
      <c r="I154" s="31">
        <v>1.079350343117736</v>
      </c>
      <c r="J154" s="31">
        <v>1.0928640581162461</v>
      </c>
      <c r="K154" s="31">
        <v>1.0857403051143371</v>
      </c>
      <c r="L154" s="31">
        <v>1.067960377112136</v>
      </c>
      <c r="M154" s="31">
        <v>1.062612853111174</v>
      </c>
      <c r="N154" s="31">
        <v>1.058149937111186</v>
      </c>
      <c r="O154" s="31">
        <v>1.056118802110535</v>
      </c>
      <c r="P154" s="31">
        <v>1.0463003801098569</v>
      </c>
      <c r="Q154" s="32">
        <v>1.039275108106595</v>
      </c>
      <c r="R154" s="32">
        <v>1.021766749102659</v>
      </c>
      <c r="S154" s="33">
        <v>0.96242079209654163</v>
      </c>
      <c r="T154" s="33" t="s">
        <v>0</v>
      </c>
      <c r="U154" s="33">
        <v>1.1587347521037059</v>
      </c>
      <c r="V154" s="33">
        <v>1.176515764101405</v>
      </c>
      <c r="W154" s="33">
        <v>1.185372050100771</v>
      </c>
      <c r="X154" s="33">
        <v>1.1796307541003539</v>
      </c>
      <c r="Y154" s="33">
        <v>1.1781518601012031</v>
      </c>
      <c r="Z154" s="33">
        <v>1.176096255103481</v>
      </c>
      <c r="AA154" s="33">
        <v>1.161872830106045</v>
      </c>
      <c r="AB154" s="33">
        <v>1.145932114107578</v>
      </c>
      <c r="AC154" s="29">
        <v>1.1390783331097549</v>
      </c>
      <c r="AD154" s="29">
        <v>1.144133804112774</v>
      </c>
      <c r="AE154" s="29">
        <v>1.164325373114355</v>
      </c>
      <c r="AF154" s="29">
        <v>1.1609900041135419</v>
      </c>
      <c r="AG154" s="29">
        <v>1.1304965701145531</v>
      </c>
      <c r="AH154" s="29">
        <v>1.1218720901161561</v>
      </c>
      <c r="AI154" s="29">
        <v>1.1168439231170739</v>
      </c>
      <c r="AJ154" s="29">
        <v>1.1131182351176381</v>
      </c>
      <c r="AK154" s="3">
        <f t="shared" si="2"/>
        <v>1.1014848503110226</v>
      </c>
      <c r="AM154" s="10" t="s">
        <v>116</v>
      </c>
      <c r="AO154" s="2">
        <f>SUM(A152:AJ153)/72</f>
        <v>1.1743099617530222</v>
      </c>
      <c r="AP154" s="2">
        <f>((AK154-AK$6)*100)/AK$6</f>
        <v>-4.2784310241997705</v>
      </c>
      <c r="AR154" s="10" t="s">
        <v>116</v>
      </c>
      <c r="AS154" s="2"/>
      <c r="AT154" s="1">
        <f>((AO154-AO$6)*100)/AO$6</f>
        <v>-4.811461812556967</v>
      </c>
    </row>
    <row r="155" spans="1:47" x14ac:dyDescent="0.25">
      <c r="A155" s="29">
        <v>1.066812230119099</v>
      </c>
      <c r="B155" s="30">
        <v>1.0637280841163681</v>
      </c>
      <c r="C155" s="29">
        <v>1.0490365101132679</v>
      </c>
      <c r="D155" s="29">
        <v>1.013610970110415</v>
      </c>
      <c r="E155" s="31">
        <v>0.95343328610180256</v>
      </c>
      <c r="F155" s="31">
        <v>0.87396188109551509</v>
      </c>
      <c r="G155" s="31">
        <v>0.84413276709429808</v>
      </c>
      <c r="H155" s="31">
        <v>0.79749826909180266</v>
      </c>
      <c r="I155" s="31">
        <v>0.87103139009385744</v>
      </c>
      <c r="J155" s="31">
        <v>0.87861587509534744</v>
      </c>
      <c r="K155" s="31">
        <v>0.87730960409434289</v>
      </c>
      <c r="L155" s="31">
        <v>0.88082626709454981</v>
      </c>
      <c r="M155" s="31">
        <v>0.89193047409543202</v>
      </c>
      <c r="N155" s="31">
        <v>0.91118750509615276</v>
      </c>
      <c r="O155" s="31">
        <v>0.92988665409681082</v>
      </c>
      <c r="P155" s="31">
        <v>0.93274988409587845</v>
      </c>
      <c r="Q155" s="32">
        <v>0.93213642209223058</v>
      </c>
      <c r="R155" s="32">
        <v>0.90288442408553382</v>
      </c>
      <c r="S155" s="33">
        <v>0.85261110908165416</v>
      </c>
      <c r="T155" s="33" t="s">
        <v>0</v>
      </c>
      <c r="U155" s="33">
        <v>1.1208772650988841</v>
      </c>
      <c r="V155" s="33">
        <v>1.131045265101325</v>
      </c>
      <c r="W155" s="33">
        <v>1.1366359991023469</v>
      </c>
      <c r="X155" s="33">
        <v>1.130414339103359</v>
      </c>
      <c r="Y155" s="33">
        <v>1.1268496401067269</v>
      </c>
      <c r="Z155" s="33">
        <v>1.1167585551092549</v>
      </c>
      <c r="AA155" s="33">
        <v>1.105970756110974</v>
      </c>
      <c r="AB155" s="33">
        <v>1.108303805110415</v>
      </c>
      <c r="AC155" s="29">
        <v>1.092441278116149</v>
      </c>
      <c r="AD155" s="29">
        <v>1.0633309431300939</v>
      </c>
      <c r="AE155" s="29">
        <v>1.065803504132633</v>
      </c>
      <c r="AF155" s="29">
        <v>1.0830359271280681</v>
      </c>
      <c r="AG155" s="29">
        <v>1.066074110128699</v>
      </c>
      <c r="AH155" s="29">
        <v>1.0629680391256331</v>
      </c>
      <c r="AI155" s="29">
        <v>1.0636401601231491</v>
      </c>
      <c r="AJ155" s="29">
        <v>1.0648910341213931</v>
      </c>
      <c r="AK155" s="3">
        <f t="shared" si="2"/>
        <v>1.0017835493632419</v>
      </c>
      <c r="AM155" s="11" t="s">
        <v>99</v>
      </c>
      <c r="AO155" s="2">
        <f>SUM(A177:R181)/56</f>
        <v>0.77669774065541042</v>
      </c>
      <c r="AP155" s="2">
        <f>((AK155-AK$7)*100)/AK$7</f>
        <v>-8.2630159564034908</v>
      </c>
      <c r="AR155" s="11" t="s">
        <v>99</v>
      </c>
      <c r="AS155" s="2"/>
      <c r="AT155" s="1">
        <f>((AO155-AO$7)*100)/AO$7</f>
        <v>-11.992542725808121</v>
      </c>
    </row>
    <row r="156" spans="1:47" x14ac:dyDescent="0.25">
      <c r="A156" s="29">
        <v>0.99532217010733592</v>
      </c>
      <c r="B156" s="30">
        <v>0.94400703709473799</v>
      </c>
      <c r="C156" s="29">
        <v>0.84981975808708643</v>
      </c>
      <c r="D156" s="29">
        <v>0.76811134238319378</v>
      </c>
      <c r="E156" s="31">
        <v>0.73023540016142507</v>
      </c>
      <c r="F156" s="31">
        <v>0.72954701808263722</v>
      </c>
      <c r="G156" s="31">
        <v>0.67969747963431237</v>
      </c>
      <c r="H156" s="31">
        <v>0.68250097517862929</v>
      </c>
      <c r="I156" s="31">
        <v>0.68987175608174045</v>
      </c>
      <c r="J156" s="31">
        <v>0.70537148408402717</v>
      </c>
      <c r="K156" s="31">
        <v>0.69652023448058897</v>
      </c>
      <c r="L156" s="31">
        <v>0.70146945127806615</v>
      </c>
      <c r="M156" s="31">
        <v>0.71698423289570057</v>
      </c>
      <c r="N156" s="31">
        <v>0.73711214650650181</v>
      </c>
      <c r="O156" s="31">
        <v>0.75644154350409465</v>
      </c>
      <c r="P156" s="31">
        <v>0.76697622832248935</v>
      </c>
      <c r="Q156" s="32">
        <v>0.77809141952885474</v>
      </c>
      <c r="R156" s="32">
        <v>0.76480320248989042</v>
      </c>
      <c r="S156" s="33">
        <v>0.72616871616755696</v>
      </c>
      <c r="T156" s="33" t="s">
        <v>0</v>
      </c>
      <c r="U156" s="33">
        <v>0.88103328357505117</v>
      </c>
      <c r="V156" s="33">
        <v>0.90237251509507699</v>
      </c>
      <c r="W156" s="33">
        <v>0.93653424110541461</v>
      </c>
      <c r="X156" s="33">
        <v>0.95268025710614712</v>
      </c>
      <c r="Y156" s="33">
        <v>0.94431069710293114</v>
      </c>
      <c r="Z156" s="33">
        <v>0.95039596910202406</v>
      </c>
      <c r="AA156" s="33">
        <v>0.95849641609962599</v>
      </c>
      <c r="AB156" s="33">
        <v>0.97015751709430254</v>
      </c>
      <c r="AC156" s="29">
        <v>0.98928758611229684</v>
      </c>
      <c r="AD156" s="29">
        <v>0.95138832714382404</v>
      </c>
      <c r="AE156" s="29">
        <v>0.93601516014277164</v>
      </c>
      <c r="AF156" s="29">
        <v>0.97659833014318476</v>
      </c>
      <c r="AG156" s="29">
        <v>0.97706899413663295</v>
      </c>
      <c r="AH156" s="29">
        <v>0.98791006512845114</v>
      </c>
      <c r="AI156" s="29">
        <v>1.006517790121745</v>
      </c>
      <c r="AJ156" s="29">
        <v>1.01281152711504</v>
      </c>
      <c r="AK156" s="3">
        <f t="shared" si="2"/>
        <v>0.85007515063981121</v>
      </c>
      <c r="AM156" s="11" t="s">
        <v>102</v>
      </c>
      <c r="AO156" s="2">
        <f>SUM(E154:R158)/68</f>
        <v>0.74834070493897886</v>
      </c>
      <c r="AP156" s="2">
        <f>((AK156-AK$8)*100)/AK$8</f>
        <v>-11.896464591850402</v>
      </c>
      <c r="AR156" s="11" t="s">
        <v>102</v>
      </c>
      <c r="AS156" s="2"/>
      <c r="AT156" s="1">
        <f>((AO156-AO$8)*100)/AO$8</f>
        <v>-11.387303144581704</v>
      </c>
    </row>
    <row r="157" spans="1:47" x14ac:dyDescent="0.25">
      <c r="A157" s="29">
        <v>0.79662959397295841</v>
      </c>
      <c r="B157" s="30">
        <v>0.72468416159698901</v>
      </c>
      <c r="C157" s="29">
        <v>0.61583843160720975</v>
      </c>
      <c r="D157" s="29">
        <v>0.59559046848854025</v>
      </c>
      <c r="E157" s="31" t="s">
        <v>0</v>
      </c>
      <c r="F157" s="31">
        <v>0.76782528509930381</v>
      </c>
      <c r="G157" s="31">
        <v>0.61406451793808103</v>
      </c>
      <c r="H157" s="31">
        <v>0.56950804770115238</v>
      </c>
      <c r="I157" s="31">
        <v>0.57301336765596012</v>
      </c>
      <c r="J157" s="31">
        <v>0.56887875062056736</v>
      </c>
      <c r="K157" s="31">
        <v>0.57530433358825517</v>
      </c>
      <c r="L157" s="31">
        <v>0.57842735875689544</v>
      </c>
      <c r="M157" s="31">
        <v>0.57458962452548368</v>
      </c>
      <c r="N157" s="31">
        <v>0.58520200457871119</v>
      </c>
      <c r="O157" s="31">
        <v>0.60531652556134563</v>
      </c>
      <c r="P157" s="31">
        <v>0.62068169057157063</v>
      </c>
      <c r="Q157" s="32">
        <v>0.62921248946309816</v>
      </c>
      <c r="R157" s="32">
        <v>0.59783014326313888</v>
      </c>
      <c r="S157" s="33">
        <v>0.58110989722603779</v>
      </c>
      <c r="T157" s="33" t="s">
        <v>0</v>
      </c>
      <c r="U157" s="33">
        <v>0.79422080190468625</v>
      </c>
      <c r="V157" s="33">
        <v>0.74805983209050708</v>
      </c>
      <c r="W157" s="33">
        <v>0.75915970010455225</v>
      </c>
      <c r="X157" s="33">
        <v>0.78390354710408572</v>
      </c>
      <c r="Y157" s="33">
        <v>0.79412655109702801</v>
      </c>
      <c r="Z157" s="33">
        <v>0.79332059608697236</v>
      </c>
      <c r="AA157" s="33">
        <v>0.78855261276919675</v>
      </c>
      <c r="AB157" s="33">
        <v>0.80931137374547668</v>
      </c>
      <c r="AC157" s="29">
        <v>0.94507904508775697</v>
      </c>
      <c r="AD157" s="29">
        <v>0.72079728509515428</v>
      </c>
      <c r="AE157" s="29">
        <v>0.64161016568063967</v>
      </c>
      <c r="AF157" s="29">
        <v>0.70366399008644842</v>
      </c>
      <c r="AG157" s="29">
        <v>0.79090637009448927</v>
      </c>
      <c r="AH157" s="29">
        <v>0.83905118909391296</v>
      </c>
      <c r="AI157" s="29">
        <v>0.87505949508740843</v>
      </c>
      <c r="AJ157" s="29">
        <v>0.85354106108021177</v>
      </c>
      <c r="AK157" s="3">
        <f t="shared" si="2"/>
        <v>0.70041383260070067</v>
      </c>
      <c r="AM157" s="12" t="s">
        <v>105</v>
      </c>
      <c r="AO157" s="2">
        <f>SUM(S177:Z181)/35</f>
        <v>0.81390470359026479</v>
      </c>
      <c r="AP157" s="2">
        <f>((AK157-AK$9)*100)/AK$9</f>
        <v>-13.316795330487382</v>
      </c>
      <c r="AR157" s="12" t="s">
        <v>105</v>
      </c>
      <c r="AS157" s="2"/>
      <c r="AT157" s="1">
        <f>((AO157-AO$9)*100)/AO$9</f>
        <v>-15.125197133588228</v>
      </c>
    </row>
    <row r="158" spans="1:47" x14ac:dyDescent="0.25">
      <c r="A158" s="29">
        <v>0.58891868040667339</v>
      </c>
      <c r="B158" s="30">
        <v>0.55301988127201174</v>
      </c>
      <c r="C158" s="29">
        <v>0.47234066712673178</v>
      </c>
      <c r="D158" s="29" t="s">
        <v>0</v>
      </c>
      <c r="E158" s="31" t="s">
        <v>0</v>
      </c>
      <c r="F158" s="31">
        <v>0.64407214876891128</v>
      </c>
      <c r="G158" s="31">
        <v>0.47416367313434138</v>
      </c>
      <c r="H158" s="31">
        <v>0.44467622913593541</v>
      </c>
      <c r="I158" s="31">
        <v>0.42392369912437439</v>
      </c>
      <c r="J158" s="31">
        <v>0.38802780094234163</v>
      </c>
      <c r="K158" s="31">
        <v>0.35490200913054859</v>
      </c>
      <c r="L158" s="31">
        <v>0.34018859407637092</v>
      </c>
      <c r="M158" s="31">
        <v>0.38514383052211049</v>
      </c>
      <c r="N158" s="31">
        <v>0.41271719679227897</v>
      </c>
      <c r="O158" s="31">
        <v>0.43216511965551302</v>
      </c>
      <c r="P158" s="31">
        <v>0.44474998629592011</v>
      </c>
      <c r="Q158" s="32">
        <v>0.43740019215192288</v>
      </c>
      <c r="R158" s="32">
        <v>0.45134243866517892</v>
      </c>
      <c r="S158" s="33">
        <v>0.51396924410913147</v>
      </c>
      <c r="T158" s="33" t="s">
        <v>0</v>
      </c>
      <c r="U158" s="33" t="s">
        <v>0</v>
      </c>
      <c r="V158" s="33">
        <v>0.58885768415834927</v>
      </c>
      <c r="W158" s="33">
        <v>0.56105143570940874</v>
      </c>
      <c r="X158" s="33">
        <v>0.58948882472337549</v>
      </c>
      <c r="Y158" s="33">
        <v>0.62473668098915558</v>
      </c>
      <c r="Z158" s="33">
        <v>0.6028128402911892</v>
      </c>
      <c r="AA158" s="33">
        <v>0.5616876401007983</v>
      </c>
      <c r="AB158" s="33">
        <v>0.66395707847251884</v>
      </c>
      <c r="AC158" s="29" t="s">
        <v>0</v>
      </c>
      <c r="AD158" s="29">
        <v>0.59678354346015849</v>
      </c>
      <c r="AE158" s="29">
        <v>0.51960817468978049</v>
      </c>
      <c r="AF158" s="29">
        <v>0.45756470114779191</v>
      </c>
      <c r="AG158" s="29">
        <v>0.43701238645926138</v>
      </c>
      <c r="AH158" s="29">
        <v>0.54108360208416129</v>
      </c>
      <c r="AI158" s="29">
        <v>0.59231921914532282</v>
      </c>
      <c r="AJ158" s="29">
        <v>0.5828654901636372</v>
      </c>
      <c r="AK158" s="3">
        <f t="shared" si="2"/>
        <v>0.50585647396468414</v>
      </c>
      <c r="AM158" s="12" t="s">
        <v>108</v>
      </c>
      <c r="AO158" s="2">
        <f>SUM(S154:AB158)/44</f>
        <v>0.90760613315855987</v>
      </c>
      <c r="AP158" s="2">
        <f>((AK158-AK$10)*100)/AK$10</f>
        <v>-14.239219911914251</v>
      </c>
      <c r="AR158" s="12" t="s">
        <v>108</v>
      </c>
      <c r="AS158" s="2"/>
      <c r="AT158" s="1">
        <f>((AO158-AO$10)*100)/AO$10</f>
        <v>-9.4321102759028204</v>
      </c>
    </row>
    <row r="159" spans="1:47" x14ac:dyDescent="0.25">
      <c r="A159" s="29">
        <v>0.51210899816689914</v>
      </c>
      <c r="B159" s="30">
        <v>0.51407515814949167</v>
      </c>
      <c r="C159" s="29" t="s">
        <v>0</v>
      </c>
      <c r="D159" s="29" t="s">
        <v>0</v>
      </c>
      <c r="E159" s="34" t="s">
        <v>0</v>
      </c>
      <c r="F159" s="34">
        <v>0.56393609347072182</v>
      </c>
      <c r="G159" s="34">
        <v>0.4546492982883707</v>
      </c>
      <c r="H159" s="34">
        <v>0.43749922017417742</v>
      </c>
      <c r="I159" s="34">
        <v>0.41910688213140329</v>
      </c>
      <c r="J159" s="34">
        <v>0.39041193368179111</v>
      </c>
      <c r="K159" s="34">
        <v>0.37657970590206918</v>
      </c>
      <c r="L159" s="34">
        <v>0.35355714239061642</v>
      </c>
      <c r="M159" s="34">
        <v>0.34439318192094848</v>
      </c>
      <c r="N159" s="34">
        <v>0.34756637751131209</v>
      </c>
      <c r="O159" s="34">
        <v>0.35080254526911342</v>
      </c>
      <c r="P159" s="34">
        <v>0.35750457419419979</v>
      </c>
      <c r="Q159" s="34">
        <v>0.37098825928285978</v>
      </c>
      <c r="R159" s="34">
        <v>0.41743356346048888</v>
      </c>
      <c r="S159" s="35">
        <v>0.46167052172251932</v>
      </c>
      <c r="T159" s="35" t="s">
        <v>0</v>
      </c>
      <c r="U159" s="35" t="s">
        <v>0</v>
      </c>
      <c r="V159" s="35">
        <v>0.63222466811574884</v>
      </c>
      <c r="W159" s="35">
        <v>0.52907180295093004</v>
      </c>
      <c r="X159" s="35">
        <v>0.41594839143145002</v>
      </c>
      <c r="Y159" s="35">
        <v>0.41252496716764248</v>
      </c>
      <c r="Z159" s="35">
        <v>0.42664447213530138</v>
      </c>
      <c r="AA159" s="35">
        <v>0.55599690920383016</v>
      </c>
      <c r="AB159" s="35">
        <v>0.65519005633915384</v>
      </c>
      <c r="AC159" s="36" t="s">
        <v>0</v>
      </c>
      <c r="AD159" s="29">
        <v>0.58174338424975514</v>
      </c>
      <c r="AE159" s="29">
        <v>0.55332962132528063</v>
      </c>
      <c r="AF159" s="29">
        <v>0.51005499827545064</v>
      </c>
      <c r="AG159" s="29">
        <v>0.49153796616787859</v>
      </c>
      <c r="AH159" s="29">
        <v>0.49285854615451558</v>
      </c>
      <c r="AI159" s="29">
        <v>0.49993031313617198</v>
      </c>
      <c r="AJ159" s="29">
        <v>0.49053826113041632</v>
      </c>
      <c r="AK159" s="3">
        <f t="shared" si="2"/>
        <v>0.46399592711668358</v>
      </c>
      <c r="AM159" s="14" t="s">
        <v>99</v>
      </c>
      <c r="AO159" s="7">
        <f>(SUM(B168:O176)+SUM(P168:R172))/140</f>
        <v>0.38847492284642576</v>
      </c>
      <c r="AP159" s="2">
        <f>((AK159-AK$11)*100)/AK$11</f>
        <v>-13.858001085478218</v>
      </c>
      <c r="AR159" s="14" t="s">
        <v>99</v>
      </c>
      <c r="AS159" s="2"/>
      <c r="AT159" s="1">
        <f>((AO159-AO$11)*100)/AO$11</f>
        <v>-14.320709947231851</v>
      </c>
      <c r="AU159">
        <f>SUM(AT159:AT162)/4</f>
        <v>-15.560508760393038</v>
      </c>
    </row>
    <row r="160" spans="1:47" x14ac:dyDescent="0.25">
      <c r="A160" s="29">
        <v>0.47290049108394039</v>
      </c>
      <c r="B160" s="30">
        <v>0.45748589476891838</v>
      </c>
      <c r="C160" s="29" t="s">
        <v>0</v>
      </c>
      <c r="D160" s="29" t="s">
        <v>0</v>
      </c>
      <c r="E160" s="34" t="s">
        <v>0</v>
      </c>
      <c r="F160" s="34">
        <v>0.57506029940937109</v>
      </c>
      <c r="G160" s="34">
        <v>0.43041422211624941</v>
      </c>
      <c r="H160" s="34">
        <v>0.39139643006919822</v>
      </c>
      <c r="I160" s="34">
        <v>0.37928929271041989</v>
      </c>
      <c r="J160" s="34">
        <v>0.36612335462140799</v>
      </c>
      <c r="K160" s="34">
        <v>0.36363973040494257</v>
      </c>
      <c r="L160" s="34">
        <v>0.35059799161818128</v>
      </c>
      <c r="M160" s="34">
        <v>0.34547282274015811</v>
      </c>
      <c r="N160" s="34">
        <v>0.34701562250096452</v>
      </c>
      <c r="O160" s="34">
        <v>0.35736889049500808</v>
      </c>
      <c r="P160" s="34">
        <v>0.37209731374964161</v>
      </c>
      <c r="Q160" s="34">
        <v>0.39120392691106409</v>
      </c>
      <c r="R160" s="34">
        <v>0.40688230491791788</v>
      </c>
      <c r="S160" s="35">
        <v>0.41774621809166312</v>
      </c>
      <c r="T160" s="35" t="s">
        <v>0</v>
      </c>
      <c r="U160" s="35" t="s">
        <v>0</v>
      </c>
      <c r="V160" s="35">
        <v>0.68597110091536584</v>
      </c>
      <c r="W160" s="35">
        <v>0.53096087752138554</v>
      </c>
      <c r="X160" s="35">
        <v>0.4097169766248468</v>
      </c>
      <c r="Y160" s="35">
        <v>0.42390407628601279</v>
      </c>
      <c r="Z160" s="35">
        <v>0.4802405240986154</v>
      </c>
      <c r="AA160" s="35">
        <v>0.57287221528332677</v>
      </c>
      <c r="AB160" s="35">
        <v>0.64206063329587304</v>
      </c>
      <c r="AC160" s="36" t="s">
        <v>0</v>
      </c>
      <c r="AD160" s="29">
        <v>0.60503432720016714</v>
      </c>
      <c r="AE160" s="29">
        <v>0.55051882083932957</v>
      </c>
      <c r="AF160" s="29">
        <v>0.49597932215671708</v>
      </c>
      <c r="AG160" s="29">
        <v>0.49090817911747892</v>
      </c>
      <c r="AH160" s="29">
        <v>0.49226322511192339</v>
      </c>
      <c r="AI160" s="29">
        <v>0.49624233411471891</v>
      </c>
      <c r="AJ160" s="29">
        <v>0.48858172810228512</v>
      </c>
      <c r="AK160" s="3">
        <f t="shared" si="2"/>
        <v>0.45966497156256986</v>
      </c>
      <c r="AM160" s="14" t="s">
        <v>102</v>
      </c>
      <c r="AO160" s="2">
        <f>SUM(E159:R167)/126</f>
        <v>0.38736758033239632</v>
      </c>
      <c r="AP160" s="2">
        <f>((AK160-AK$12)*100)/AK$12</f>
        <v>-13.942571793504253</v>
      </c>
      <c r="AR160" s="14" t="s">
        <v>102</v>
      </c>
      <c r="AS160" s="2"/>
      <c r="AT160" s="1">
        <f>((AO160-AO$12)*100)/AO$12</f>
        <v>-15.557891249136414</v>
      </c>
    </row>
    <row r="161" spans="1:46" x14ac:dyDescent="0.25">
      <c r="A161" s="29">
        <v>0.47070426707033008</v>
      </c>
      <c r="B161" s="30">
        <v>0.42607057038284479</v>
      </c>
      <c r="C161" s="29" t="s">
        <v>0</v>
      </c>
      <c r="D161" s="29" t="s">
        <v>0</v>
      </c>
      <c r="E161" s="34" t="s">
        <v>0</v>
      </c>
      <c r="F161" s="34">
        <v>0.51723303452235436</v>
      </c>
      <c r="G161" s="34">
        <v>0.40570110487109118</v>
      </c>
      <c r="H161" s="34">
        <v>0.3705376462489659</v>
      </c>
      <c r="I161" s="34">
        <v>0.33791853433263558</v>
      </c>
      <c r="J161" s="34">
        <v>0.33239769726477542</v>
      </c>
      <c r="K161" s="34">
        <v>0.34529048150992381</v>
      </c>
      <c r="L161" s="34">
        <v>0.34106600941317089</v>
      </c>
      <c r="M161" s="34">
        <v>0.33929167332364918</v>
      </c>
      <c r="N161" s="34">
        <v>0.34887184037310709</v>
      </c>
      <c r="O161" s="34">
        <v>0.37021388468418209</v>
      </c>
      <c r="P161" s="34">
        <v>0.38668843646479301</v>
      </c>
      <c r="Q161" s="34">
        <v>0.399897023273316</v>
      </c>
      <c r="R161" s="34">
        <v>0.40760363860130783</v>
      </c>
      <c r="S161" s="35">
        <v>0.38201309815143092</v>
      </c>
      <c r="T161" s="35" t="s">
        <v>0</v>
      </c>
      <c r="U161" s="35" t="s">
        <v>0</v>
      </c>
      <c r="V161" s="35" t="s">
        <v>0</v>
      </c>
      <c r="W161" s="35">
        <v>0.48194527413349658</v>
      </c>
      <c r="X161" s="35">
        <v>0.43395143507791351</v>
      </c>
      <c r="Y161" s="35">
        <v>0.44004092777276987</v>
      </c>
      <c r="Z161" s="35">
        <v>0.48536322310349539</v>
      </c>
      <c r="AA161" s="35">
        <v>0.55822800206902512</v>
      </c>
      <c r="AB161" s="35" t="s">
        <v>0</v>
      </c>
      <c r="AC161" s="36" t="s">
        <v>0</v>
      </c>
      <c r="AD161" s="29">
        <v>0.66441188152564989</v>
      </c>
      <c r="AE161" s="29">
        <v>0.57138220710781118</v>
      </c>
      <c r="AF161" s="29">
        <v>0.49261919414512639</v>
      </c>
      <c r="AG161" s="29">
        <v>0.4900445250991915</v>
      </c>
      <c r="AH161" s="29">
        <v>0.50113774109703724</v>
      </c>
      <c r="AI161" s="29">
        <v>0.50845290210009142</v>
      </c>
      <c r="AJ161" s="29">
        <v>0.50193991509333769</v>
      </c>
      <c r="AK161" s="3">
        <f t="shared" si="2"/>
        <v>0.43967914888617232</v>
      </c>
      <c r="AM161" s="15" t="s">
        <v>105</v>
      </c>
      <c r="AO161" s="2">
        <f>(SUM(S168:AB176)+SUM(P173:R176))/67</f>
        <v>0.43816031371955716</v>
      </c>
      <c r="AP161" s="2">
        <f>((AK161-AK$13)*100)/AK$13</f>
        <v>-13.745494624767703</v>
      </c>
      <c r="AR161" s="15" t="s">
        <v>105</v>
      </c>
      <c r="AS161" s="2"/>
      <c r="AT161" s="1">
        <f>((AO161-AO$13)*100)/AO$13</f>
        <v>-16.93413801046237</v>
      </c>
    </row>
    <row r="162" spans="1:46" x14ac:dyDescent="0.25">
      <c r="A162" s="29">
        <v>0.50427498407237492</v>
      </c>
      <c r="B162" s="30">
        <v>0.41143070219541111</v>
      </c>
      <c r="C162" s="29" t="s">
        <v>0</v>
      </c>
      <c r="D162" s="29" t="s">
        <v>0</v>
      </c>
      <c r="E162" s="34">
        <v>0.52443222964644243</v>
      </c>
      <c r="F162" s="34">
        <v>0.52452078516548328</v>
      </c>
      <c r="G162" s="34">
        <v>0.40180468578920348</v>
      </c>
      <c r="H162" s="34">
        <v>0.35492400310847583</v>
      </c>
      <c r="I162" s="34">
        <v>0.30985671806919979</v>
      </c>
      <c r="J162" s="34">
        <v>0.3175928280956391</v>
      </c>
      <c r="K162" s="34">
        <v>0.30826190156711752</v>
      </c>
      <c r="L162" s="34">
        <v>0.31087862409024092</v>
      </c>
      <c r="M162" s="34">
        <v>0.34287642020556303</v>
      </c>
      <c r="N162" s="34">
        <v>0.36363097137676231</v>
      </c>
      <c r="O162" s="34">
        <v>0.38810449090938381</v>
      </c>
      <c r="P162" s="34">
        <v>0.4067614804339072</v>
      </c>
      <c r="Q162" s="34">
        <v>0.41761734241767551</v>
      </c>
      <c r="R162" s="34">
        <v>0.45431805737687281</v>
      </c>
      <c r="S162" s="35">
        <v>0.40000531610558959</v>
      </c>
      <c r="T162" s="35" t="s">
        <v>0</v>
      </c>
      <c r="U162" s="35" t="s">
        <v>0</v>
      </c>
      <c r="V162" s="35" t="s">
        <v>0</v>
      </c>
      <c r="W162" s="35">
        <v>0.48706158119086812</v>
      </c>
      <c r="X162" s="35">
        <v>0.46608013409667542</v>
      </c>
      <c r="Y162" s="35">
        <v>0.47353731209265082</v>
      </c>
      <c r="Z162" s="35">
        <v>0.49835633512583238</v>
      </c>
      <c r="AA162" s="35">
        <v>0.59446295507873359</v>
      </c>
      <c r="AB162" s="35" t="s">
        <v>0</v>
      </c>
      <c r="AC162" s="36" t="s">
        <v>0</v>
      </c>
      <c r="AD162" s="29" t="s">
        <v>0</v>
      </c>
      <c r="AE162" s="29">
        <v>0.48470694706050482</v>
      </c>
      <c r="AF162" s="29">
        <v>0.49538475013917538</v>
      </c>
      <c r="AG162" s="29">
        <v>0.49572502510624389</v>
      </c>
      <c r="AH162" s="29">
        <v>0.51538276911009573</v>
      </c>
      <c r="AI162" s="29">
        <v>0.53151618512448873</v>
      </c>
      <c r="AJ162" s="29">
        <v>0.5310270301263782</v>
      </c>
      <c r="AK162" s="3">
        <f t="shared" si="2"/>
        <v>0.43980473445989254</v>
      </c>
      <c r="AM162" s="15" t="s">
        <v>108</v>
      </c>
      <c r="AO162" s="2">
        <f>SUM(S159:AB167)/54</f>
        <v>0.50891037244136816</v>
      </c>
      <c r="AP162" s="1">
        <f>((AK162-AK$14)*100)/AK$14</f>
        <v>-14.331171846293087</v>
      </c>
      <c r="AR162" s="15" t="s">
        <v>108</v>
      </c>
      <c r="AS162" s="2"/>
      <c r="AT162" s="1">
        <f>((AO162-AO$14)*100)/AO$14</f>
        <v>-15.429295834741513</v>
      </c>
    </row>
    <row r="163" spans="1:46" x14ac:dyDescent="0.25">
      <c r="A163" s="29">
        <v>0.52825724507807237</v>
      </c>
      <c r="B163" s="30">
        <v>0.4427932974511441</v>
      </c>
      <c r="C163" s="29" t="s">
        <v>0</v>
      </c>
      <c r="D163" s="29" t="s">
        <v>0</v>
      </c>
      <c r="E163" s="34">
        <v>0.50644506809443091</v>
      </c>
      <c r="F163" s="34">
        <v>0.46900480356012247</v>
      </c>
      <c r="G163" s="34">
        <v>0.39479731318456213</v>
      </c>
      <c r="H163" s="34">
        <v>0.32004455107347962</v>
      </c>
      <c r="I163" s="34">
        <v>0.30833749906079888</v>
      </c>
      <c r="J163" s="34">
        <v>0.28642688151074108</v>
      </c>
      <c r="K163" s="34">
        <v>0.29353447935358262</v>
      </c>
      <c r="L163" s="34">
        <v>0.31993341609888692</v>
      </c>
      <c r="M163" s="34">
        <v>0.35352756521119422</v>
      </c>
      <c r="N163" s="34">
        <v>0.38227573647571927</v>
      </c>
      <c r="O163" s="34">
        <v>0.41023412639603418</v>
      </c>
      <c r="P163" s="34">
        <v>0.43312801224215691</v>
      </c>
      <c r="Q163" s="34">
        <v>0.44912887140281321</v>
      </c>
      <c r="R163" s="34">
        <v>0.50393351713234891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0.51983235727494814</v>
      </c>
      <c r="X163" s="35">
        <v>0.48097582610166151</v>
      </c>
      <c r="Y163" s="35">
        <v>0.50373512912169949</v>
      </c>
      <c r="Z163" s="35">
        <v>0.51915843411312579</v>
      </c>
      <c r="AA163" s="35">
        <v>0.62356522109954937</v>
      </c>
      <c r="AB163" s="35" t="s">
        <v>0</v>
      </c>
      <c r="AC163" s="36" t="s">
        <v>0</v>
      </c>
      <c r="AD163" s="29" t="s">
        <v>0</v>
      </c>
      <c r="AE163" s="29">
        <v>0.49436157827609473</v>
      </c>
      <c r="AF163" s="29">
        <v>0.48380514956551812</v>
      </c>
      <c r="AG163" s="29">
        <v>0.48606851845634819</v>
      </c>
      <c r="AH163" s="29">
        <v>0.51576834706791697</v>
      </c>
      <c r="AI163" s="29">
        <v>0.54718875608525896</v>
      </c>
      <c r="AJ163" s="29">
        <v>0.56485781009333325</v>
      </c>
      <c r="AK163" s="3">
        <f t="shared" si="2"/>
        <v>0.44967109298450147</v>
      </c>
      <c r="AM163" s="16" t="s">
        <v>117</v>
      </c>
      <c r="AO163" s="7">
        <f>(SUM(AC154:AJ176)+SUM(A154:D167))/173</f>
        <v>0.62600706837601938</v>
      </c>
      <c r="AP163" s="2">
        <f>((AK163-AK$15)*100)/AK$15</f>
        <v>-15.471099912139419</v>
      </c>
      <c r="AR163" s="16" t="s">
        <v>117</v>
      </c>
      <c r="AS163" s="2"/>
      <c r="AT163" s="1">
        <f>((AO163-AO$15)*100)/AO$15</f>
        <v>-11.621514737564077</v>
      </c>
    </row>
    <row r="164" spans="1:46" x14ac:dyDescent="0.25">
      <c r="A164" s="29">
        <v>0.60603662013544368</v>
      </c>
      <c r="B164" s="30">
        <v>0.48153481007213622</v>
      </c>
      <c r="C164" s="29" t="s">
        <v>0</v>
      </c>
      <c r="D164" s="29" t="s">
        <v>0</v>
      </c>
      <c r="E164" s="34">
        <v>0.41752808882614428</v>
      </c>
      <c r="F164" s="34">
        <v>0.43259664485131027</v>
      </c>
      <c r="G164" s="34">
        <v>0.37577217614832831</v>
      </c>
      <c r="H164" s="34">
        <v>0.34890430009709028</v>
      </c>
      <c r="I164" s="34">
        <v>0.29968803505979219</v>
      </c>
      <c r="J164" s="34">
        <v>0.28552016709974171</v>
      </c>
      <c r="K164" s="34">
        <v>0.28563028034780968</v>
      </c>
      <c r="L164" s="34">
        <v>0.29839961165106721</v>
      </c>
      <c r="M164" s="34">
        <v>0.33463226957005238</v>
      </c>
      <c r="N164" s="34">
        <v>0.39000303537385261</v>
      </c>
      <c r="O164" s="34">
        <v>0.42535001167268099</v>
      </c>
      <c r="P164" s="34">
        <v>0.45341018415605178</v>
      </c>
      <c r="Q164" s="34">
        <v>0.48234383125722841</v>
      </c>
      <c r="R164" s="34">
        <v>0.57633147016256447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0.48789497313328589</v>
      </c>
      <c r="X164" s="35">
        <v>0.48384938409414507</v>
      </c>
      <c r="Y164" s="35">
        <v>0.51920944608650998</v>
      </c>
      <c r="Z164" s="35">
        <v>0.52432874906385429</v>
      </c>
      <c r="AA164" s="35">
        <v>0.59639844309448087</v>
      </c>
      <c r="AB164" s="35" t="s">
        <v>0</v>
      </c>
      <c r="AC164" s="36" t="s">
        <v>0</v>
      </c>
      <c r="AD164" s="29" t="s">
        <v>0</v>
      </c>
      <c r="AE164" s="29">
        <v>0.43858477266142482</v>
      </c>
      <c r="AF164" s="29">
        <v>0.44968401347524062</v>
      </c>
      <c r="AG164" s="29">
        <v>0.46506685464994352</v>
      </c>
      <c r="AH164" s="29">
        <v>0.53191786507376682</v>
      </c>
      <c r="AI164" s="29">
        <v>0.56205478009126097</v>
      </c>
      <c r="AJ164" s="29">
        <v>0.59298272511402594</v>
      </c>
      <c r="AK164" s="3">
        <f t="shared" si="2"/>
        <v>0.44983902011182358</v>
      </c>
      <c r="AM164" t="s">
        <v>118</v>
      </c>
      <c r="AO164" s="2">
        <f>((SUM(A150:Z183)+SUM(AA150:AJ176))/895)</f>
        <v>0.65965886079379088</v>
      </c>
      <c r="AP164" s="2">
        <f>((AK164-AK$16)*100)/AK$16</f>
        <v>-16.018942245921892</v>
      </c>
      <c r="AR164" t="s">
        <v>118</v>
      </c>
      <c r="AT164" s="1">
        <f>((AO164-AO$16)*100)/AO$16</f>
        <v>-10.743307675840956</v>
      </c>
    </row>
    <row r="165" spans="1:46" x14ac:dyDescent="0.25">
      <c r="A165" s="29">
        <v>0.69936339737155284</v>
      </c>
      <c r="B165" s="30">
        <v>0.46115844209940848</v>
      </c>
      <c r="C165" s="29">
        <v>0.32789480014345812</v>
      </c>
      <c r="D165" s="29">
        <v>0.37255820034855308</v>
      </c>
      <c r="E165" s="34">
        <v>0.40861649047570181</v>
      </c>
      <c r="F165" s="34">
        <v>0.3956557224744866</v>
      </c>
      <c r="G165" s="34">
        <v>0.36277511017611652</v>
      </c>
      <c r="H165" s="34">
        <v>0.35223635013436289</v>
      </c>
      <c r="I165" s="34">
        <v>0.30713081206734483</v>
      </c>
      <c r="J165" s="34">
        <v>0.3108981870640421</v>
      </c>
      <c r="K165" s="34">
        <v>0.30366571105693407</v>
      </c>
      <c r="L165" s="34">
        <v>0.31856842506140792</v>
      </c>
      <c r="M165" s="34">
        <v>0.36301311608324588</v>
      </c>
      <c r="N165" s="34">
        <v>0.42371663714769991</v>
      </c>
      <c r="O165" s="34">
        <v>0.48401004051619928</v>
      </c>
      <c r="P165" s="34">
        <v>0.53650065406117098</v>
      </c>
      <c r="Q165" s="34">
        <v>0.54201338206534533</v>
      </c>
      <c r="R165" s="34">
        <v>0.59928268911576665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0.42836623523363448</v>
      </c>
      <c r="X165" s="35">
        <v>0.47148619662713298</v>
      </c>
      <c r="Y165" s="35">
        <v>0.60529920708773333</v>
      </c>
      <c r="Z165" s="35">
        <v>0.63852110710565357</v>
      </c>
      <c r="AA165" s="35">
        <v>0.59329767009456569</v>
      </c>
      <c r="AB165" s="35" t="s">
        <v>0</v>
      </c>
      <c r="AC165" s="36" t="s">
        <v>0</v>
      </c>
      <c r="AD165" s="29" t="s">
        <v>0</v>
      </c>
      <c r="AE165" s="29">
        <v>0.42093781048268819</v>
      </c>
      <c r="AF165" s="29">
        <v>0.47496778065515532</v>
      </c>
      <c r="AG165" s="29">
        <v>0.4712375450587965</v>
      </c>
      <c r="AH165" s="29">
        <v>0.51736525607807338</v>
      </c>
      <c r="AI165" s="29">
        <v>0.54954590709371121</v>
      </c>
      <c r="AJ165" s="29">
        <v>0.62037121414081731</v>
      </c>
      <c r="AK165" s="3">
        <f t="shared" si="2"/>
        <v>0.46070531369381934</v>
      </c>
      <c r="AM165" t="s">
        <v>119</v>
      </c>
      <c r="AP165" s="2">
        <f>((AK165-AK$17)*100)/AK$17</f>
        <v>-16.688197796016876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0.47157692511226967</v>
      </c>
      <c r="B166" s="30">
        <v>0.43123906006761842</v>
      </c>
      <c r="C166" s="29">
        <v>0.33256984413438978</v>
      </c>
      <c r="D166" s="29">
        <v>0.34713650518319678</v>
      </c>
      <c r="E166" s="34">
        <v>0.35317092015681328</v>
      </c>
      <c r="F166" s="34">
        <v>0.35673104021006441</v>
      </c>
      <c r="G166" s="34">
        <v>0.35094849420200652</v>
      </c>
      <c r="H166" s="34">
        <v>0.35002191913223168</v>
      </c>
      <c r="I166" s="34">
        <v>0.34854805910547809</v>
      </c>
      <c r="J166" s="34">
        <v>0.36519935610951187</v>
      </c>
      <c r="K166" s="34">
        <v>0.38217604211811101</v>
      </c>
      <c r="L166" s="34">
        <v>0.39760455212717533</v>
      </c>
      <c r="M166" s="34">
        <v>0.4360126001878003</v>
      </c>
      <c r="N166" s="34">
        <v>0.4822772466789475</v>
      </c>
      <c r="O166" s="34">
        <v>0.53319028906235144</v>
      </c>
      <c r="P166" s="34">
        <v>0.57891398207954559</v>
      </c>
      <c r="Q166" s="34">
        <v>0.6108347160971187</v>
      </c>
      <c r="R166" s="34">
        <v>0.55613461608312809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0.45360065622997597</v>
      </c>
      <c r="X166" s="35">
        <v>0.50514169135476139</v>
      </c>
      <c r="Y166" s="35">
        <v>0.59426745508495737</v>
      </c>
      <c r="Z166" s="35">
        <v>0.66581577012317184</v>
      </c>
      <c r="AA166" s="35">
        <v>0.63866831812319425</v>
      </c>
      <c r="AB166" s="35" t="s">
        <v>0</v>
      </c>
      <c r="AC166" s="36" t="s">
        <v>0</v>
      </c>
      <c r="AD166" s="29" t="s">
        <v>0</v>
      </c>
      <c r="AE166" s="29">
        <v>0.41285265919568948</v>
      </c>
      <c r="AF166" s="29">
        <v>0.43226728145393989</v>
      </c>
      <c r="AG166" s="29">
        <v>0.38694803306897169</v>
      </c>
      <c r="AH166" s="29">
        <v>0.40064645208039029</v>
      </c>
      <c r="AI166" s="29">
        <v>0.50776220310455356</v>
      </c>
      <c r="AJ166" s="29">
        <v>0.61295393015457234</v>
      </c>
      <c r="AK166" s="3">
        <f t="shared" si="2"/>
        <v>0.45845553854558407</v>
      </c>
      <c r="AM166" t="s">
        <v>120</v>
      </c>
      <c r="AP166" s="2">
        <f>((AK166-AK$18)*100)/AK$18</f>
        <v>-16.988842058604774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0</v>
      </c>
      <c r="B167" s="30" t="s">
        <v>0</v>
      </c>
      <c r="C167" s="29">
        <v>0.31899767111360899</v>
      </c>
      <c r="D167" s="29">
        <v>0.29891643732176632</v>
      </c>
      <c r="E167" s="34">
        <v>0.3136724740697841</v>
      </c>
      <c r="F167" s="34">
        <v>0.31336141520844929</v>
      </c>
      <c r="G167" s="34">
        <v>0.3309342721509046</v>
      </c>
      <c r="H167" s="34">
        <v>0.34013210610212619</v>
      </c>
      <c r="I167" s="34">
        <v>0.34006546508984742</v>
      </c>
      <c r="J167" s="34">
        <v>0.34785469308966632</v>
      </c>
      <c r="K167" s="34">
        <v>0.358214584092237</v>
      </c>
      <c r="L167" s="34">
        <v>0.36762148409484918</v>
      </c>
      <c r="M167" s="34">
        <v>0.38904779011222612</v>
      </c>
      <c r="N167" s="34">
        <v>0.41078142413922297</v>
      </c>
      <c r="O167" s="34">
        <v>0.43743522420026881</v>
      </c>
      <c r="P167" s="34">
        <v>0.48820896535479003</v>
      </c>
      <c r="Q167" s="34">
        <v>0.55490809608304914</v>
      </c>
      <c r="R167" s="34">
        <v>0.58008549709600099</v>
      </c>
      <c r="S167" s="35" t="s">
        <v>0</v>
      </c>
      <c r="T167" s="35" t="s">
        <v>0</v>
      </c>
      <c r="U167" s="35" t="s">
        <v>0</v>
      </c>
      <c r="V167" s="35">
        <v>0.37399998711117782</v>
      </c>
      <c r="W167" s="35">
        <v>0.38639988611080622</v>
      </c>
      <c r="X167" s="35">
        <v>0.39270140011495541</v>
      </c>
      <c r="Y167" s="35">
        <v>0.43785223020351749</v>
      </c>
      <c r="Z167" s="35">
        <v>0.49262353475718318</v>
      </c>
      <c r="AA167" s="35">
        <v>0.59038079810605604</v>
      </c>
      <c r="AB167" s="35" t="s">
        <v>0</v>
      </c>
      <c r="AC167" s="36" t="s">
        <v>0</v>
      </c>
      <c r="AD167" s="29" t="s">
        <v>0</v>
      </c>
      <c r="AE167" s="29">
        <v>0.43834669336859178</v>
      </c>
      <c r="AF167" s="29">
        <v>0.37277465707875163</v>
      </c>
      <c r="AG167" s="29">
        <v>0.37112586609730641</v>
      </c>
      <c r="AH167" s="29">
        <v>0.37278032207434569</v>
      </c>
      <c r="AI167" s="29">
        <v>0.40097999008154922</v>
      </c>
      <c r="AJ167" s="29">
        <v>0.44865902511745709</v>
      </c>
      <c r="AK167" s="3">
        <f t="shared" si="2"/>
        <v>0.40245935676930344</v>
      </c>
      <c r="AM167" t="s">
        <v>121</v>
      </c>
      <c r="AO167" s="2">
        <f>SUM(U182:W183)/6</f>
        <v>1.1914297262509246</v>
      </c>
      <c r="AP167" s="2">
        <f>((AK167-AK$19)*100)/AK$19</f>
        <v>-16.600564007161687</v>
      </c>
      <c r="AR167" t="s">
        <v>124</v>
      </c>
      <c r="AT167" s="1">
        <f>((AO167-AO$19)*100)/AO$19</f>
        <v>-2.5626827690459875</v>
      </c>
    </row>
    <row r="168" spans="1:46" x14ac:dyDescent="0.25">
      <c r="A168" t="s">
        <v>0</v>
      </c>
      <c r="B168" s="37" t="s">
        <v>0</v>
      </c>
      <c r="C168" s="34">
        <v>0.30781059019893448</v>
      </c>
      <c r="D168" s="34">
        <v>0.28069230924938432</v>
      </c>
      <c r="E168" s="34">
        <v>0.28683720333706242</v>
      </c>
      <c r="F168" s="34">
        <v>0.29990360514814818</v>
      </c>
      <c r="G168" s="34">
        <v>0.32891267911930161</v>
      </c>
      <c r="H168" s="34">
        <v>0.34920294810763169</v>
      </c>
      <c r="I168" s="34">
        <v>0.36634015511614532</v>
      </c>
      <c r="J168" s="34">
        <v>0.38265041312878773</v>
      </c>
      <c r="K168" s="34">
        <v>0.38478346612036152</v>
      </c>
      <c r="L168" s="34">
        <v>0.3856291781129107</v>
      </c>
      <c r="M168" s="34">
        <v>0.39580027512137589</v>
      </c>
      <c r="N168" s="34">
        <v>0.41246201714590081</v>
      </c>
      <c r="O168" s="34">
        <v>0.43587486320898139</v>
      </c>
      <c r="P168" s="34">
        <v>0.48891227305695678</v>
      </c>
      <c r="Q168" s="34">
        <v>0.536625500076509</v>
      </c>
      <c r="R168" s="34">
        <v>0.53428542907803467</v>
      </c>
      <c r="S168" s="35" t="s">
        <v>0</v>
      </c>
      <c r="T168" s="35" t="s">
        <v>0</v>
      </c>
      <c r="U168" s="35" t="s">
        <v>0</v>
      </c>
      <c r="V168" s="35">
        <v>0.46000473295005018</v>
      </c>
      <c r="W168" s="35">
        <v>0.39515600512962179</v>
      </c>
      <c r="X168" s="35">
        <v>0.40065609913882588</v>
      </c>
      <c r="Y168" s="35">
        <v>0.42499595419460151</v>
      </c>
      <c r="Z168" s="35">
        <v>0.47557143455626821</v>
      </c>
      <c r="AA168" s="35">
        <v>0.56917527911001098</v>
      </c>
      <c r="AB168" s="35" t="s">
        <v>0</v>
      </c>
      <c r="AC168" s="36" t="s">
        <v>0</v>
      </c>
      <c r="AD168" s="29" t="s">
        <v>0</v>
      </c>
      <c r="AE168" s="29">
        <v>0.62488035317184598</v>
      </c>
      <c r="AF168" s="29">
        <v>0.37757596206866179</v>
      </c>
      <c r="AG168" s="29">
        <v>0.33591473455681081</v>
      </c>
      <c r="AH168" s="29">
        <v>0.37954230629268099</v>
      </c>
      <c r="AI168" s="29">
        <v>0.39159169028812812</v>
      </c>
      <c r="AJ168" s="29">
        <v>0.40670770808490131</v>
      </c>
      <c r="AK168" s="3">
        <f t="shared" si="2"/>
        <v>0.40780339874531563</v>
      </c>
      <c r="AP168" s="2">
        <f>((AK168-AK$20)*100)/AK$20</f>
        <v>-15.640616665911356</v>
      </c>
    </row>
    <row r="169" spans="1:46" x14ac:dyDescent="0.25">
      <c r="A169" t="s">
        <v>0</v>
      </c>
      <c r="B169" s="37">
        <v>0.31379684023436311</v>
      </c>
      <c r="C169" s="34">
        <v>0.30218600511942789</v>
      </c>
      <c r="D169" s="34">
        <v>0.28738224617041641</v>
      </c>
      <c r="E169" s="34">
        <v>0.29371193610923052</v>
      </c>
      <c r="F169" s="34">
        <v>0.31442027110668419</v>
      </c>
      <c r="G169" s="34">
        <v>0.3563331501314943</v>
      </c>
      <c r="H169" s="34">
        <v>0.39424159316916119</v>
      </c>
      <c r="I169" s="34">
        <v>0.44178671335528069</v>
      </c>
      <c r="J169" s="34">
        <v>0.49538570156108508</v>
      </c>
      <c r="K169" s="34">
        <v>0.52298506956723145</v>
      </c>
      <c r="L169" s="34">
        <v>0.54392054807322077</v>
      </c>
      <c r="M169" s="34">
        <v>0.53370018606987379</v>
      </c>
      <c r="N169" s="34">
        <v>0.50976922606378372</v>
      </c>
      <c r="O169" s="34">
        <v>0.48725115205894282</v>
      </c>
      <c r="P169" s="34">
        <v>0.49919697606570368</v>
      </c>
      <c r="Q169" s="34">
        <v>0.50780998807161026</v>
      </c>
      <c r="R169" s="34">
        <v>0.50892052007680033</v>
      </c>
      <c r="S169" s="35" t="s">
        <v>0</v>
      </c>
      <c r="T169" s="35" t="s">
        <v>0</v>
      </c>
      <c r="U169" s="35">
        <v>0.40177866613698732</v>
      </c>
      <c r="V169" s="35">
        <v>0.43891330024262531</v>
      </c>
      <c r="W169" s="35">
        <v>0.4830690060547792</v>
      </c>
      <c r="X169" s="35">
        <v>0.43329005425239542</v>
      </c>
      <c r="Y169" s="35">
        <v>0.41681538893876569</v>
      </c>
      <c r="Z169" s="35">
        <v>0.43723973668777111</v>
      </c>
      <c r="AA169" s="35">
        <v>0.49445983206868821</v>
      </c>
      <c r="AB169" s="35" t="s">
        <v>0</v>
      </c>
      <c r="AC169" s="36" t="s">
        <v>0</v>
      </c>
      <c r="AD169" s="29" t="s">
        <v>0</v>
      </c>
      <c r="AE169" s="29">
        <v>0.54306889234172262</v>
      </c>
      <c r="AF169" s="29">
        <v>0.42969093756100812</v>
      </c>
      <c r="AG169" s="29">
        <v>0.36201403223751599</v>
      </c>
      <c r="AH169" s="29">
        <v>0.39826121262103009</v>
      </c>
      <c r="AI169" s="29">
        <v>0.40714606004587428</v>
      </c>
      <c r="AJ169" s="29">
        <v>0.4329403281116293</v>
      </c>
      <c r="AK169" s="3">
        <f t="shared" si="2"/>
        <v>0.43304951901017003</v>
      </c>
      <c r="AO169" s="49"/>
      <c r="AP169" s="2">
        <f>((AK169-AK$21)*100)/AK$21</f>
        <v>-16.45081542667636</v>
      </c>
    </row>
    <row r="170" spans="1:46" x14ac:dyDescent="0.25">
      <c r="A170" t="s">
        <v>0</v>
      </c>
      <c r="B170" s="37">
        <v>0.33660453013691111</v>
      </c>
      <c r="C170" s="34">
        <v>0.30713309507057779</v>
      </c>
      <c r="D170" s="34">
        <v>0.28869032506607911</v>
      </c>
      <c r="E170" s="34">
        <v>0.28214976945738268</v>
      </c>
      <c r="F170" s="34">
        <v>0.31402284007011683</v>
      </c>
      <c r="G170" s="34">
        <v>0.34670007808872638</v>
      </c>
      <c r="H170" s="34">
        <v>0.37939920211384293</v>
      </c>
      <c r="I170" s="34">
        <v>0.42178923917594718</v>
      </c>
      <c r="J170" s="34">
        <v>0.45713906028118778</v>
      </c>
      <c r="K170" s="34">
        <v>0.50297046805537604</v>
      </c>
      <c r="L170" s="34">
        <v>0.52902779806222766</v>
      </c>
      <c r="M170" s="34">
        <v>0.54751527406905864</v>
      </c>
      <c r="N170" s="34">
        <v>0.52230132406617291</v>
      </c>
      <c r="O170" s="34">
        <v>0.47511838356570468</v>
      </c>
      <c r="P170" s="34">
        <v>0.47080082407497031</v>
      </c>
      <c r="Q170" s="34">
        <v>0.49072704111693222</v>
      </c>
      <c r="R170" s="34">
        <v>0.5675214081322556</v>
      </c>
      <c r="S170" s="35" t="s">
        <v>0</v>
      </c>
      <c r="T170" s="35" t="s">
        <v>0</v>
      </c>
      <c r="U170" s="35">
        <v>0.42525533616682598</v>
      </c>
      <c r="V170" s="35">
        <v>0.44981017723959588</v>
      </c>
      <c r="W170" s="35">
        <v>0.43813598019684069</v>
      </c>
      <c r="X170" s="35">
        <v>0.44400909025314461</v>
      </c>
      <c r="Y170" s="35">
        <v>0.42616474006037092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0.55726629811296091</v>
      </c>
      <c r="AG170" s="29">
        <v>0.38781073541425432</v>
      </c>
      <c r="AH170" s="29">
        <v>0.53457188815810019</v>
      </c>
      <c r="AI170" s="29">
        <v>0.53629674728098731</v>
      </c>
      <c r="AJ170" s="29">
        <v>0.40517087056525392</v>
      </c>
      <c r="AK170" s="3">
        <f t="shared" si="2"/>
        <v>0.43867046385377045</v>
      </c>
      <c r="AP170" s="2">
        <f>((AK170-AK$22)*100)/AK$22</f>
        <v>-16.694145273116174</v>
      </c>
    </row>
    <row r="171" spans="1:46" x14ac:dyDescent="0.25">
      <c r="A171" t="s">
        <v>0</v>
      </c>
      <c r="B171" s="37">
        <v>0.33807847811606628</v>
      </c>
      <c r="C171" s="34">
        <v>0.28462140905573652</v>
      </c>
      <c r="D171" s="34">
        <v>0.29874074706161929</v>
      </c>
      <c r="E171" s="34">
        <v>0.27768306318194519</v>
      </c>
      <c r="F171" s="34">
        <v>0.29615370705388389</v>
      </c>
      <c r="G171" s="34">
        <v>0.32580049506680508</v>
      </c>
      <c r="H171" s="34">
        <v>0.33255517806862978</v>
      </c>
      <c r="I171" s="34">
        <v>0.35225278607794119</v>
      </c>
      <c r="J171" s="34">
        <v>0.37258813209074798</v>
      </c>
      <c r="K171" s="34">
        <v>0.40668356612158829</v>
      </c>
      <c r="L171" s="34">
        <v>0.41465487312937249</v>
      </c>
      <c r="M171" s="34">
        <v>0.43924972017564962</v>
      </c>
      <c r="N171" s="34">
        <v>0.46528478030189357</v>
      </c>
      <c r="O171" s="34">
        <v>0.43585854422905163</v>
      </c>
      <c r="P171" s="34">
        <v>0.42080680249696051</v>
      </c>
      <c r="Q171" s="34">
        <v>0.51697678708425687</v>
      </c>
      <c r="R171" s="34">
        <v>0.5933265721381491</v>
      </c>
      <c r="S171" s="35" t="s">
        <v>0</v>
      </c>
      <c r="T171" s="35">
        <v>0.5061581455553682</v>
      </c>
      <c r="U171" s="35">
        <v>0.43107341216554029</v>
      </c>
      <c r="V171" s="35">
        <v>0.40450075411883613</v>
      </c>
      <c r="W171" s="35">
        <v>0.41473982913076402</v>
      </c>
      <c r="X171" s="35">
        <v>0.40155516711709133</v>
      </c>
      <c r="Y171" s="35">
        <v>0.35645599807848738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0.61822852318088872</v>
      </c>
      <c r="AG171" s="29">
        <v>0.5199336660069217</v>
      </c>
      <c r="AH171" s="29">
        <v>0.49154714010056949</v>
      </c>
      <c r="AI171" s="29">
        <v>0.52240326614859511</v>
      </c>
      <c r="AJ171" s="29">
        <v>0.47669408811684111</v>
      </c>
      <c r="AK171" s="3">
        <f t="shared" si="2"/>
        <v>0.41837877254179301</v>
      </c>
      <c r="AP171" s="2">
        <f>((AK171-AK$23)*100)/AK$23</f>
        <v>-15.461294987326603</v>
      </c>
    </row>
    <row r="172" spans="1:46" x14ac:dyDescent="0.25">
      <c r="A172" t="s">
        <v>0</v>
      </c>
      <c r="B172" s="37">
        <v>0.38559412120289449</v>
      </c>
      <c r="C172" s="34">
        <v>0.30206615006469462</v>
      </c>
      <c r="D172" s="34">
        <v>0.29740943335684461</v>
      </c>
      <c r="E172" s="34">
        <v>0.28069871648721861</v>
      </c>
      <c r="F172" s="34">
        <v>0.29092719116147497</v>
      </c>
      <c r="G172" s="34">
        <v>0.31725526906216472</v>
      </c>
      <c r="H172" s="34">
        <v>0.34383558308319001</v>
      </c>
      <c r="I172" s="34">
        <v>0.3650572711190217</v>
      </c>
      <c r="J172" s="34">
        <v>0.39103137438931618</v>
      </c>
      <c r="K172" s="34">
        <v>0.40716222556072312</v>
      </c>
      <c r="L172" s="34">
        <v>0.41277564721206472</v>
      </c>
      <c r="M172" s="34">
        <v>0.43031745121985793</v>
      </c>
      <c r="N172" s="34">
        <v>0.42982639717135818</v>
      </c>
      <c r="O172" s="34">
        <v>0.42324102016233123</v>
      </c>
      <c r="P172" s="34">
        <v>0.45206709805760531</v>
      </c>
      <c r="Q172" s="34">
        <v>0.62675180445864986</v>
      </c>
      <c r="R172" s="34" t="s">
        <v>0</v>
      </c>
      <c r="S172" s="35">
        <v>0.48169535460578278</v>
      </c>
      <c r="T172" s="35">
        <v>0.41473794316116958</v>
      </c>
      <c r="U172" s="35">
        <v>0.36712109008252269</v>
      </c>
      <c r="V172" s="35">
        <v>0.37963694309301171</v>
      </c>
      <c r="W172" s="35">
        <v>0.38528460009542009</v>
      </c>
      <c r="X172" s="35">
        <v>0.38564197208985318</v>
      </c>
      <c r="Y172" s="35">
        <v>0.35972736807005579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0.61943780168695617</v>
      </c>
      <c r="AG172" s="29">
        <v>0.54033832931832892</v>
      </c>
      <c r="AH172" s="29">
        <v>0.5853382072078519</v>
      </c>
      <c r="AI172" s="29">
        <v>0.57919161668566399</v>
      </c>
      <c r="AJ172" s="29">
        <v>0.55336161748313228</v>
      </c>
      <c r="AK172" s="3">
        <f t="shared" si="2"/>
        <v>0.42169748561961284</v>
      </c>
      <c r="AP172" s="2">
        <f>((AK172-AK$24)*100)/AK$24</f>
        <v>-15.609694760809003</v>
      </c>
    </row>
    <row r="173" spans="1:46" x14ac:dyDescent="0.25">
      <c r="A173" t="s">
        <v>0</v>
      </c>
      <c r="B173" s="37">
        <v>0.4644210021426548</v>
      </c>
      <c r="C173" s="34">
        <v>0.38576243131609922</v>
      </c>
      <c r="D173" s="34">
        <v>0.32737971910473729</v>
      </c>
      <c r="E173" s="34">
        <v>0.29820071875719378</v>
      </c>
      <c r="F173" s="34">
        <v>0.31459134907990299</v>
      </c>
      <c r="G173" s="34">
        <v>0.33678808611659727</v>
      </c>
      <c r="H173" s="34">
        <v>0.35660077017821967</v>
      </c>
      <c r="I173" s="34">
        <v>0.37356067528360598</v>
      </c>
      <c r="J173" s="34">
        <v>0.37902259630807072</v>
      </c>
      <c r="K173" s="34">
        <v>0.38683475730462841</v>
      </c>
      <c r="L173" s="34">
        <v>0.40670398040651179</v>
      </c>
      <c r="M173" s="34">
        <v>0.42449938278148841</v>
      </c>
      <c r="N173" s="34">
        <v>0.43145064132112448</v>
      </c>
      <c r="O173" s="34">
        <v>0.42152569021330821</v>
      </c>
      <c r="P173" s="38">
        <v>0.45192257805808012</v>
      </c>
      <c r="Q173" s="38" t="s">
        <v>0</v>
      </c>
      <c r="R173" s="38">
        <v>0.58751991724802555</v>
      </c>
      <c r="S173" s="35">
        <v>0.41272529123942331</v>
      </c>
      <c r="T173" s="35">
        <v>0.38454159812773953</v>
      </c>
      <c r="U173" s="35">
        <v>0.36906528209874728</v>
      </c>
      <c r="V173" s="35">
        <v>0.3835243421619931</v>
      </c>
      <c r="W173" s="35">
        <v>0.39332943025167733</v>
      </c>
      <c r="X173" s="35">
        <v>0.38343754511065042</v>
      </c>
      <c r="Y173" s="35">
        <v>0.39765611313207111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0.64117604515398896</v>
      </c>
      <c r="AG173" s="29">
        <v>0.55854485934933806</v>
      </c>
      <c r="AH173" s="29" t="s">
        <v>0</v>
      </c>
      <c r="AI173" s="29">
        <v>0.63654659613369935</v>
      </c>
      <c r="AJ173" s="29">
        <v>0.57183456091383023</v>
      </c>
      <c r="AK173" s="3">
        <f t="shared" si="2"/>
        <v>0.42515429478864469</v>
      </c>
      <c r="AP173" s="2">
        <f>((AK173-AK$25)*100)/AK$25</f>
        <v>-14.511380982777478</v>
      </c>
    </row>
    <row r="174" spans="1:46" x14ac:dyDescent="0.25">
      <c r="A174" t="s">
        <v>0</v>
      </c>
      <c r="B174" s="37">
        <v>0.50392326705939883</v>
      </c>
      <c r="C174" s="34">
        <v>0.44574987825473877</v>
      </c>
      <c r="D174" s="34">
        <v>0.36463240828888471</v>
      </c>
      <c r="E174" s="34">
        <v>0.32280693516220771</v>
      </c>
      <c r="F174" s="34">
        <v>0.32055192512010772</v>
      </c>
      <c r="G174" s="34">
        <v>0.33713100619294822</v>
      </c>
      <c r="H174" s="34">
        <v>0.35635583033297058</v>
      </c>
      <c r="I174" s="34">
        <v>0.37328925954603359</v>
      </c>
      <c r="J174" s="34">
        <v>0.37367800043740312</v>
      </c>
      <c r="K174" s="34">
        <v>0.38018373035468928</v>
      </c>
      <c r="L174" s="34">
        <v>0.39977741563878272</v>
      </c>
      <c r="M174" s="34">
        <v>0.41036666077936779</v>
      </c>
      <c r="N174" s="34">
        <v>0.40263367654064591</v>
      </c>
      <c r="O174" s="34">
        <v>0.41319228219680182</v>
      </c>
      <c r="P174" s="38" t="s">
        <v>0</v>
      </c>
      <c r="Q174" s="38">
        <v>0.56702569112627399</v>
      </c>
      <c r="R174" s="38">
        <v>0.55161083993327253</v>
      </c>
      <c r="S174" s="35">
        <v>0.49025486019771602</v>
      </c>
      <c r="T174" s="35">
        <v>0.41088391370777327</v>
      </c>
      <c r="U174" s="35">
        <v>0.37909484434931018</v>
      </c>
      <c r="V174" s="35">
        <v>0.38632037058785279</v>
      </c>
      <c r="W174" s="35">
        <v>0.40082513125082381</v>
      </c>
      <c r="X174" s="35">
        <v>0.40355047890088919</v>
      </c>
      <c r="Y174" s="35">
        <v>0.44418255779988408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0.69498025715153533</v>
      </c>
      <c r="AG174" s="29">
        <v>0.60708953908940977</v>
      </c>
      <c r="AH174" s="29" t="s">
        <v>0</v>
      </c>
      <c r="AI174" s="29" t="s">
        <v>0</v>
      </c>
      <c r="AJ174" s="29" t="s">
        <v>0</v>
      </c>
      <c r="AK174" s="3">
        <f t="shared" si="2"/>
        <v>0.42960363039998889</v>
      </c>
      <c r="AP174" s="2">
        <f>((AK174-AK$26)*100)/AK$26</f>
        <v>-13.763691650160379</v>
      </c>
    </row>
    <row r="175" spans="1:46" x14ac:dyDescent="0.25">
      <c r="A175" t="s">
        <v>0</v>
      </c>
      <c r="B175" s="37" t="s">
        <v>0</v>
      </c>
      <c r="C175" s="34">
        <v>0.48820345768586831</v>
      </c>
      <c r="D175" s="34">
        <v>0.37429494931169682</v>
      </c>
      <c r="E175" s="34">
        <v>0.32456028029613998</v>
      </c>
      <c r="F175" s="34">
        <v>0.3191897551554142</v>
      </c>
      <c r="G175" s="34">
        <v>0.35104526034954869</v>
      </c>
      <c r="H175" s="34">
        <v>0.37121690095937482</v>
      </c>
      <c r="I175" s="34">
        <v>0.38578811118810619</v>
      </c>
      <c r="J175" s="34">
        <v>0.39494119379382192</v>
      </c>
      <c r="K175" s="34">
        <v>0.39827490496200763</v>
      </c>
      <c r="L175" s="34">
        <v>0.41061724106099479</v>
      </c>
      <c r="M175" s="34">
        <v>0.40953872880383668</v>
      </c>
      <c r="N175" s="34">
        <v>0.39530463046874859</v>
      </c>
      <c r="O175" s="34">
        <v>0.42390942585642621</v>
      </c>
      <c r="P175" s="38" t="s">
        <v>0</v>
      </c>
      <c r="Q175" s="38">
        <v>0.57271018708208632</v>
      </c>
      <c r="R175" s="38">
        <v>0.53583355725394299</v>
      </c>
      <c r="S175" s="35">
        <v>0.49841131746020539</v>
      </c>
      <c r="T175" s="35">
        <v>0.41091095249255538</v>
      </c>
      <c r="U175" s="35">
        <v>0.38637827824275273</v>
      </c>
      <c r="V175" s="35">
        <v>0.40232028979072582</v>
      </c>
      <c r="W175" s="35">
        <v>0.42639077581547641</v>
      </c>
      <c r="X175" s="35">
        <v>0.42967837236660628</v>
      </c>
      <c r="Y175" s="35">
        <v>0.48687813208555902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0.55793900208260028</v>
      </c>
      <c r="AG175" s="29">
        <v>0.71617927039778151</v>
      </c>
      <c r="AH175" s="29" t="s">
        <v>0</v>
      </c>
      <c r="AI175" s="29" t="s">
        <v>0</v>
      </c>
      <c r="AJ175" s="29" t="s">
        <v>0</v>
      </c>
      <c r="AK175" s="3">
        <f t="shared" si="2"/>
        <v>0.43627145729009492</v>
      </c>
      <c r="AP175" s="2">
        <f>((AK175-AK$27)*100)/AK$27</f>
        <v>-13.841564132146891</v>
      </c>
    </row>
    <row r="176" spans="1:46" x14ac:dyDescent="0.25">
      <c r="A176" t="s">
        <v>0</v>
      </c>
      <c r="B176" s="37" t="s">
        <v>0</v>
      </c>
      <c r="C176" s="34">
        <v>0.64878698422633263</v>
      </c>
      <c r="D176" s="34">
        <v>0.40987670711764412</v>
      </c>
      <c r="E176" s="34">
        <v>0.3123143422051034</v>
      </c>
      <c r="F176" s="34">
        <v>0.27379602698732908</v>
      </c>
      <c r="G176" s="34">
        <v>0.27672373821960811</v>
      </c>
      <c r="H176" s="34">
        <v>0.32448857305569179</v>
      </c>
      <c r="I176" s="34">
        <v>0.36471790807752369</v>
      </c>
      <c r="J176" s="34">
        <v>0.3835804501038767</v>
      </c>
      <c r="K176" s="34">
        <v>0.40179001557345789</v>
      </c>
      <c r="L176" s="34">
        <v>0.42165019840658591</v>
      </c>
      <c r="M176" s="34">
        <v>0.42556892121007939</v>
      </c>
      <c r="N176" s="34">
        <v>0.44165620895650648</v>
      </c>
      <c r="O176" s="34">
        <v>0.48657612409483869</v>
      </c>
      <c r="P176" s="38" t="s">
        <v>0</v>
      </c>
      <c r="Q176" s="38">
        <v>0.60705208559659296</v>
      </c>
      <c r="R176" s="38">
        <v>0.51789919241929105</v>
      </c>
      <c r="S176" s="35">
        <v>0.48092523707716328</v>
      </c>
      <c r="T176" s="35">
        <v>0.37922415330909398</v>
      </c>
      <c r="U176" s="35">
        <v>0.37319651657497899</v>
      </c>
      <c r="V176" s="35">
        <v>0.39903205321956731</v>
      </c>
      <c r="W176" s="35">
        <v>0.43999425800320602</v>
      </c>
      <c r="X176" s="35">
        <v>0.45546882247004128</v>
      </c>
      <c r="Y176" s="35">
        <v>0.45413666192620511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0.42174796267412357</v>
      </c>
      <c r="AP176" s="2">
        <f>((AK176-AK$28)*100)/AK$28</f>
        <v>-13.639275023421346</v>
      </c>
    </row>
    <row r="177" spans="1:42" x14ac:dyDescent="0.25">
      <c r="A177" s="32" t="s">
        <v>0</v>
      </c>
      <c r="B177" s="39" t="s">
        <v>0</v>
      </c>
      <c r="C177" s="32">
        <v>0.53985752705696111</v>
      </c>
      <c r="D177" s="32">
        <v>0.53803540269601302</v>
      </c>
      <c r="E177" s="32">
        <v>0.56111958631830805</v>
      </c>
      <c r="F177" s="32">
        <v>0.56760135408390933</v>
      </c>
      <c r="G177" s="32">
        <v>0.57120534146254764</v>
      </c>
      <c r="H177" s="32">
        <v>0.55992855022705024</v>
      </c>
      <c r="I177" s="32">
        <v>0.52685188007925798</v>
      </c>
      <c r="J177" s="32">
        <v>0.48641797380728458</v>
      </c>
      <c r="K177" s="32">
        <v>0.43886323515425829</v>
      </c>
      <c r="L177" s="32">
        <v>0.40681409708966149</v>
      </c>
      <c r="M177" s="32">
        <v>0.43869486919208972</v>
      </c>
      <c r="N177" s="32">
        <v>0.53075690609274406</v>
      </c>
      <c r="O177" s="32">
        <v>0.55550184017850823</v>
      </c>
      <c r="P177" s="32" t="s">
        <v>0</v>
      </c>
      <c r="Q177" s="32" t="s">
        <v>0</v>
      </c>
      <c r="R177" s="32" t="s">
        <v>0</v>
      </c>
      <c r="S177" s="33">
        <v>0.6627454735970103</v>
      </c>
      <c r="T177" s="33">
        <v>0.57805764919363212</v>
      </c>
      <c r="U177" s="33">
        <v>0.55046365812785825</v>
      </c>
      <c r="V177" s="33">
        <v>0.4556347742377016</v>
      </c>
      <c r="W177" s="33">
        <v>0.38870609408546553</v>
      </c>
      <c r="X177" s="33">
        <v>0.49442401410080178</v>
      </c>
      <c r="Y177" s="33">
        <v>0.47288145467490111</v>
      </c>
      <c r="Z177" s="33" t="s">
        <v>0</v>
      </c>
      <c r="AA177" s="40" t="s">
        <v>0</v>
      </c>
      <c r="AB177" s="40">
        <v>0.29297262929482087</v>
      </c>
      <c r="AC177" s="40">
        <v>0.34456897031867961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0.49827742186679386</v>
      </c>
      <c r="AP177" s="2">
        <f>((AK177-AK$29)*100)/AK$29</f>
        <v>-15.341734536924593</v>
      </c>
    </row>
    <row r="178" spans="1:42" x14ac:dyDescent="0.25">
      <c r="A178" s="31" t="s">
        <v>0</v>
      </c>
      <c r="B178" s="41" t="s">
        <v>0</v>
      </c>
      <c r="C178" s="31" t="s">
        <v>0</v>
      </c>
      <c r="D178" s="31">
        <v>0.76325390211837696</v>
      </c>
      <c r="E178" s="31">
        <v>0.7541269801289554</v>
      </c>
      <c r="F178" s="31">
        <v>0.75228228411642928</v>
      </c>
      <c r="G178" s="31">
        <v>0.74097148110731437</v>
      </c>
      <c r="H178" s="31">
        <v>0.74462386809806913</v>
      </c>
      <c r="I178" s="31">
        <v>0.73797297508565951</v>
      </c>
      <c r="J178" s="31">
        <v>0.73181363734512916</v>
      </c>
      <c r="K178" s="31">
        <v>0.69808378735260068</v>
      </c>
      <c r="L178" s="31">
        <v>0.65029318530160451</v>
      </c>
      <c r="M178" s="31">
        <v>0.58405588713884882</v>
      </c>
      <c r="N178" s="31">
        <v>0.60342011218038871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0.91058647764436007</v>
      </c>
      <c r="T178" s="33">
        <v>0.87242120045949678</v>
      </c>
      <c r="U178" s="33">
        <v>0.81337899021954785</v>
      </c>
      <c r="V178" s="33">
        <v>0.75564128411715248</v>
      </c>
      <c r="W178" s="33">
        <v>0.68273112293483418</v>
      </c>
      <c r="X178" s="33">
        <v>0.56225029415008532</v>
      </c>
      <c r="Y178" s="33">
        <v>0.57188331925018654</v>
      </c>
      <c r="Z178" s="33">
        <v>0.49686926548146437</v>
      </c>
      <c r="AA178" s="40">
        <v>0.45033302122011609</v>
      </c>
      <c r="AB178" s="40">
        <v>0.37641279039588149</v>
      </c>
      <c r="AC178" s="40">
        <v>0.36468422075951518</v>
      </c>
      <c r="AD178" s="40">
        <v>0.32901764209507839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0.64987424907396063</v>
      </c>
      <c r="AP178" s="2">
        <f>((AK178-AK$30)*100)/AK$30</f>
        <v>-15.098158460063464</v>
      </c>
    </row>
    <row r="179" spans="1:42" x14ac:dyDescent="0.25">
      <c r="A179" s="31" t="s">
        <v>0</v>
      </c>
      <c r="B179" s="41" t="s">
        <v>0</v>
      </c>
      <c r="C179" s="31" t="s">
        <v>0</v>
      </c>
      <c r="D179" s="31">
        <v>0.97764509615597928</v>
      </c>
      <c r="E179" s="31">
        <v>0.8981435401433403</v>
      </c>
      <c r="F179" s="31">
        <v>0.87947161412901664</v>
      </c>
      <c r="G179" s="31">
        <v>0.87816243212397349</v>
      </c>
      <c r="H179" s="31">
        <v>0.86952901711792763</v>
      </c>
      <c r="I179" s="31">
        <v>0.8657398681088343</v>
      </c>
      <c r="J179" s="31">
        <v>0.85251626509795764</v>
      </c>
      <c r="K179" s="31">
        <v>0.84160254308684512</v>
      </c>
      <c r="L179" s="31">
        <v>0.79894955028995029</v>
      </c>
      <c r="M179" s="31">
        <v>0.7189857451520828</v>
      </c>
      <c r="N179" s="31">
        <v>0.64542269029669241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1.0192174625117381</v>
      </c>
      <c r="T179" s="33">
        <v>0.98402587053770896</v>
      </c>
      <c r="U179" s="33">
        <v>0.97255395347016926</v>
      </c>
      <c r="V179" s="33">
        <v>0.91317190029771866</v>
      </c>
      <c r="W179" s="33">
        <v>0.87258613316927058</v>
      </c>
      <c r="X179" s="33">
        <v>0.78021447708556824</v>
      </c>
      <c r="Y179" s="33">
        <v>0.65596710120049073</v>
      </c>
      <c r="Z179" s="33" t="s">
        <v>0</v>
      </c>
      <c r="AA179" s="40">
        <v>0.45532807388358998</v>
      </c>
      <c r="AB179" s="40">
        <v>0.39875666264731091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0.8138994998253084</v>
      </c>
      <c r="AP179" s="2">
        <f>((AK179-AK$31)*100)/AK$31</f>
        <v>-13.778234330858306</v>
      </c>
    </row>
    <row r="180" spans="1:42" x14ac:dyDescent="0.25">
      <c r="A180" s="31" t="s">
        <v>0</v>
      </c>
      <c r="B180" s="41" t="s">
        <v>0</v>
      </c>
      <c r="C180" s="31" t="s">
        <v>0</v>
      </c>
      <c r="D180" s="31">
        <v>1.034386510143815</v>
      </c>
      <c r="E180" s="31">
        <v>0.93184183412073163</v>
      </c>
      <c r="F180" s="31">
        <v>0.9530218401214775</v>
      </c>
      <c r="G180" s="31">
        <v>0.94924973711784022</v>
      </c>
      <c r="H180" s="31">
        <v>0.95222797211491939</v>
      </c>
      <c r="I180" s="31">
        <v>0.94791245011054615</v>
      </c>
      <c r="J180" s="31">
        <v>0.94480089610608398</v>
      </c>
      <c r="K180" s="31">
        <v>0.93023616509804552</v>
      </c>
      <c r="L180" s="31">
        <v>0.89272679708661429</v>
      </c>
      <c r="M180" s="31">
        <v>0.81949211297079272</v>
      </c>
      <c r="N180" s="31">
        <v>0.72561120266139734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1.1137512244280681</v>
      </c>
      <c r="U180" s="33">
        <v>1.0380484383760149</v>
      </c>
      <c r="V180" s="33">
        <v>1.0493150453547979</v>
      </c>
      <c r="W180" s="33">
        <v>1.02631762027942</v>
      </c>
      <c r="X180" s="33">
        <v>0.95929301818311796</v>
      </c>
      <c r="Y180" s="33">
        <v>0.82281563110170297</v>
      </c>
      <c r="Z180" s="33">
        <v>0.7368655223620123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0.93488411209652211</v>
      </c>
      <c r="AP180" s="2">
        <f>((AK180-AK$32)*100)/AK$32</f>
        <v>-13.320689211262746</v>
      </c>
    </row>
    <row r="181" spans="1:42" x14ac:dyDescent="0.25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0.99146140310197839</v>
      </c>
      <c r="F181" s="31">
        <v>1.001729283104895</v>
      </c>
      <c r="G181" s="31">
        <v>1.0160748821028489</v>
      </c>
      <c r="H181" s="31">
        <v>0.99998406709999843</v>
      </c>
      <c r="I181" s="31">
        <v>1.0176838351030779</v>
      </c>
      <c r="J181" s="31">
        <v>1.017902984103384</v>
      </c>
      <c r="K181" s="31">
        <v>1.011098814097704</v>
      </c>
      <c r="L181" s="31">
        <v>0.95740860308629239</v>
      </c>
      <c r="M181" s="31">
        <v>0.88722123159670019</v>
      </c>
      <c r="N181" s="31">
        <v>0.80428583053926073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1.1655974533315521</v>
      </c>
      <c r="V181" s="33">
        <v>1.156145912288536</v>
      </c>
      <c r="W181" s="33">
        <v>1.131804913231478</v>
      </c>
      <c r="X181" s="33">
        <v>1.069926015181216</v>
      </c>
      <c r="Y181" s="33">
        <v>0.94363141912674697</v>
      </c>
      <c r="Z181" s="33">
        <v>0.80674044186743188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0.99866856806019388</v>
      </c>
      <c r="AP181" s="2">
        <f>((AK181-AK$33)*100)/AK$33</f>
        <v>-12.061719359272232</v>
      </c>
    </row>
    <row r="182" spans="1:42" x14ac:dyDescent="0.25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0.96879082019359286</v>
      </c>
      <c r="F182" s="27">
        <v>1.006114677633154</v>
      </c>
      <c r="G182" s="27">
        <v>0.98521606203913759</v>
      </c>
      <c r="H182" s="27">
        <v>0.92933139566717504</v>
      </c>
      <c r="I182" s="27">
        <v>0.98818729708291431</v>
      </c>
      <c r="J182" s="27">
        <v>1.102965622091447</v>
      </c>
      <c r="K182" s="27">
        <v>1.0298265000832689</v>
      </c>
      <c r="L182" s="27">
        <v>0.97586094136664525</v>
      </c>
      <c r="M182" s="27">
        <v>0.84409751445655545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1.2034071552778269</v>
      </c>
      <c r="V182" s="27">
        <v>1.2022081252365151</v>
      </c>
      <c r="W182" s="27">
        <v>1.1478774871935971</v>
      </c>
      <c r="X182" s="27">
        <v>1.127333550145857</v>
      </c>
      <c r="Y182" s="27">
        <v>0.97962206911558614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1.0350599441130908</v>
      </c>
      <c r="AP182" s="2">
        <f>((AK182-AK$34)*100)/AK$34</f>
        <v>-11.041312826503729</v>
      </c>
    </row>
    <row r="183" spans="1:42" x14ac:dyDescent="0.25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1.0227057845524601</v>
      </c>
      <c r="H183" s="27">
        <v>1.132617006605559</v>
      </c>
      <c r="I183" s="27">
        <v>1.028305438746967</v>
      </c>
      <c r="J183" s="27">
        <v>1.023921336081858</v>
      </c>
      <c r="K183" s="27">
        <v>1.0102731193999379</v>
      </c>
      <c r="L183" s="27">
        <v>1.0604551252550469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1.1796285521510901</v>
      </c>
      <c r="V183" s="27">
        <v>1.130057072127673</v>
      </c>
      <c r="W183" s="27">
        <v>1.2853999655188451</v>
      </c>
      <c r="X183" s="27">
        <v>1.048443407096981</v>
      </c>
      <c r="Y183" s="27">
        <v>1.1357564411077981</v>
      </c>
      <c r="Z183" s="27">
        <v>1.002812026530324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1.0883646062645449</v>
      </c>
      <c r="AP183" s="2">
        <f>((AK183-AK$35)*100)/AK$35</f>
        <v>-8.170496306164388</v>
      </c>
    </row>
    <row r="184" spans="1:42" x14ac:dyDescent="0.25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1.1513849257740709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1.2567365108678781</v>
      </c>
      <c r="U184" s="25">
        <v>1.317338480984086</v>
      </c>
      <c r="V184" s="25" t="s">
        <v>0</v>
      </c>
      <c r="W184" s="25" t="s">
        <v>0</v>
      </c>
      <c r="X184" s="25">
        <v>0.90754761084922275</v>
      </c>
      <c r="Y184" s="25">
        <v>1.1207696255890429</v>
      </c>
      <c r="Z184" s="25">
        <v>1.1786921206878811</v>
      </c>
      <c r="AA184" s="25">
        <v>1.090573740713016</v>
      </c>
      <c r="AB184" s="25">
        <v>1.0683531228081931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1.1364245172841736</v>
      </c>
      <c r="AP184" s="22">
        <f>((AK184-AK$36)*100)/AK$36</f>
        <v>-11.668578979207986</v>
      </c>
    </row>
    <row r="185" spans="1:42" x14ac:dyDescent="0.25">
      <c r="A185" s="25">
        <v>1.1104814129203191</v>
      </c>
      <c r="B185" s="26">
        <v>1.1581179993215289</v>
      </c>
      <c r="C185" s="25">
        <v>1.3476440792543971</v>
      </c>
      <c r="D185" s="25">
        <v>1.2256520990044411</v>
      </c>
      <c r="E185" s="25">
        <v>1.1378781642607281</v>
      </c>
      <c r="F185" s="25">
        <v>1.138854825048992</v>
      </c>
      <c r="G185" s="25">
        <v>1.185806144349294</v>
      </c>
      <c r="H185" s="25">
        <v>1.444920527986681</v>
      </c>
      <c r="I185" s="25">
        <v>1.4549152538394201</v>
      </c>
      <c r="J185" s="25">
        <v>1.4658861343988869</v>
      </c>
      <c r="K185" s="25">
        <v>1.44759258309473</v>
      </c>
      <c r="L185" s="25">
        <v>1.44288747301183</v>
      </c>
      <c r="M185" s="25">
        <v>1.396050347648879</v>
      </c>
      <c r="N185" s="25">
        <v>1.3801340519521841</v>
      </c>
      <c r="O185" s="25">
        <v>1.3621684045867359</v>
      </c>
      <c r="P185" s="25">
        <v>1.388872588564644</v>
      </c>
      <c r="Q185" s="25">
        <v>1.3975638602828839</v>
      </c>
      <c r="R185" s="25">
        <v>1.2855442390048399</v>
      </c>
      <c r="S185" s="25">
        <v>1.2667823722865119</v>
      </c>
      <c r="T185" s="25">
        <v>1.445336080290873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1.1283197910333429</v>
      </c>
      <c r="Z185" s="25">
        <v>1.114822833619616</v>
      </c>
      <c r="AA185" s="25">
        <v>1.1308119593922841</v>
      </c>
      <c r="AB185" s="25">
        <v>1.3044080843177941</v>
      </c>
      <c r="AC185" s="25">
        <v>1.268046020304981</v>
      </c>
      <c r="AD185" s="25">
        <v>1.121843316910734</v>
      </c>
      <c r="AE185" s="25">
        <v>1.176752520700687</v>
      </c>
      <c r="AF185" s="25">
        <v>1.098211427891739</v>
      </c>
      <c r="AG185" s="25">
        <v>1.092703409855756</v>
      </c>
      <c r="AH185" s="25">
        <v>1.097450137226347</v>
      </c>
      <c r="AI185" s="25">
        <v>1.099634536237204</v>
      </c>
      <c r="AJ185" s="25">
        <v>1.0979777926205969</v>
      </c>
      <c r="AK185" s="3">
        <f t="shared" si="3"/>
        <v>1.2566897022256214</v>
      </c>
      <c r="AP185" s="22">
        <f>((AK185-AK$37)*100)/AK$37</f>
        <v>-6.1682146055643834</v>
      </c>
    </row>
    <row r="186" spans="1:42" x14ac:dyDescent="0.25">
      <c r="AK186" s="17">
        <f>SUM(A150:AJ185)/867</f>
        <v>0.74130590660963214</v>
      </c>
      <c r="AP186" s="23">
        <f>((AK186-AK$38)*100)/AK$38</f>
        <v>-3.4225958352473604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  <pageSetup paperSize="9"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Y275"/>
  <sheetViews>
    <sheetView zoomScale="52" zoomScaleNormal="52" workbookViewId="0">
      <selection activeCell="AT15" sqref="AT15"/>
    </sheetView>
  </sheetViews>
  <sheetFormatPr defaultRowHeight="15" x14ac:dyDescent="0.25"/>
  <cols>
    <col min="37" max="37" width="12.7109375" style="3" customWidth="1"/>
    <col min="38" max="40" width="8.7109375" style="2"/>
    <col min="41" max="41" width="12" style="2" customWidth="1"/>
    <col min="42" max="42" width="8.7109375" style="2"/>
    <col min="46" max="46" width="13" style="1" bestFit="1" customWidth="1"/>
    <col min="51" max="51" width="12.5703125" style="1" bestFit="1" customWidth="1"/>
  </cols>
  <sheetData>
    <row r="1" spans="1:49" x14ac:dyDescent="0.25">
      <c r="A1" t="s">
        <v>76</v>
      </c>
      <c r="AK1" s="1"/>
      <c r="AL1" s="1"/>
    </row>
    <row r="2" spans="1:49" x14ac:dyDescent="0.25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25">
      <c r="A3" s="25" t="s">
        <v>0</v>
      </c>
      <c r="B3" s="26">
        <v>0.73573790404362338</v>
      </c>
      <c r="C3" s="25">
        <v>0.64262803683110081</v>
      </c>
      <c r="D3" s="25">
        <v>0.60226746053735813</v>
      </c>
      <c r="E3" s="25">
        <v>0.51379807335415184</v>
      </c>
      <c r="F3" s="25">
        <v>0.94220126778238156</v>
      </c>
      <c r="G3" s="25">
        <v>0.95198345667141193</v>
      </c>
      <c r="H3" s="25">
        <v>0.58831845984352638</v>
      </c>
      <c r="I3" s="25">
        <v>0.55524948780787797</v>
      </c>
      <c r="J3" s="25">
        <v>0.75781849174948579</v>
      </c>
      <c r="K3" s="25">
        <v>0.5152743152123056</v>
      </c>
      <c r="L3" s="25">
        <v>0.7321237806982458</v>
      </c>
      <c r="M3" s="25">
        <v>0.7076955716366593</v>
      </c>
      <c r="N3" s="25">
        <v>0.71563315266140248</v>
      </c>
      <c r="O3" s="25">
        <v>0.50972358658577555</v>
      </c>
      <c r="P3" s="25">
        <v>0.51101047939677424</v>
      </c>
      <c r="Q3" s="25">
        <v>0.9297848604021195</v>
      </c>
      <c r="R3" s="25">
        <v>0.58036923250917094</v>
      </c>
      <c r="S3" s="25">
        <v>0.36287532993903843</v>
      </c>
      <c r="T3" s="25">
        <v>0.5504712060410677</v>
      </c>
      <c r="U3" s="25">
        <v>0.57613633840895639</v>
      </c>
      <c r="V3" s="25">
        <v>0.63580163541287604</v>
      </c>
      <c r="W3" s="25">
        <v>0.55837375305620329</v>
      </c>
      <c r="X3" s="25">
        <v>0.65392286138795763</v>
      </c>
      <c r="Y3" s="25">
        <v>0.58438351494698959</v>
      </c>
      <c r="Z3" s="25">
        <v>0.6582823355801799</v>
      </c>
      <c r="AA3" s="25">
        <v>0.7968228445812453</v>
      </c>
      <c r="AB3" s="25">
        <v>0.78850824970880462</v>
      </c>
      <c r="AC3" s="25">
        <v>0.70499605884648087</v>
      </c>
      <c r="AD3" s="25">
        <v>0.67956988998911616</v>
      </c>
      <c r="AE3" s="25">
        <v>0.78251336900207691</v>
      </c>
      <c r="AF3" s="25">
        <v>0.69438385334127173</v>
      </c>
      <c r="AG3" s="25">
        <v>0.51338077822994987</v>
      </c>
      <c r="AH3" s="25">
        <v>0.5826500535181276</v>
      </c>
      <c r="AI3" s="25">
        <v>0.62519036976612385</v>
      </c>
      <c r="AJ3" s="25" t="s">
        <v>0</v>
      </c>
      <c r="AK3" s="3">
        <f>AVERAGE(A3:AJ3)</f>
        <v>0.6541141193964658</v>
      </c>
      <c r="AL3" s="4">
        <v>-66.4435</v>
      </c>
      <c r="AM3" s="6" t="s">
        <v>94</v>
      </c>
      <c r="AO3" s="2">
        <f>SUM(A36:AJ37)/40</f>
        <v>0.60712009123146138</v>
      </c>
      <c r="AV3" s="2"/>
      <c r="AW3" s="2"/>
    </row>
    <row r="4" spans="1:49" x14ac:dyDescent="0.25">
      <c r="A4" s="27">
        <v>1.064158141013392</v>
      </c>
      <c r="B4" s="28">
        <v>1.0593210091762739</v>
      </c>
      <c r="C4" s="27">
        <v>0.81299852193124178</v>
      </c>
      <c r="D4" s="27">
        <v>0.80061437504432786</v>
      </c>
      <c r="E4" s="27">
        <v>0.91309102599874903</v>
      </c>
      <c r="F4" s="27">
        <v>0.82175295807003135</v>
      </c>
      <c r="G4" s="27">
        <v>0.71306927927733488</v>
      </c>
      <c r="H4" s="27">
        <v>0.65238041061370544</v>
      </c>
      <c r="I4" s="27">
        <v>0.73956155671620416</v>
      </c>
      <c r="J4" s="27">
        <v>0.96487378993319417</v>
      </c>
      <c r="K4" s="27">
        <v>0.85238228927854209</v>
      </c>
      <c r="L4" s="27">
        <v>0.8844750599044584</v>
      </c>
      <c r="M4" s="27">
        <v>0.92114875642226302</v>
      </c>
      <c r="N4" s="27">
        <v>0.89958311250612433</v>
      </c>
      <c r="O4" s="27">
        <v>0.87881077628987425</v>
      </c>
      <c r="P4" s="27">
        <v>0.7338785936872374</v>
      </c>
      <c r="Q4" s="27">
        <v>0.85535859370173506</v>
      </c>
      <c r="R4" s="27">
        <v>0.65987552237224234</v>
      </c>
      <c r="S4" s="27">
        <v>0.60544494829602113</v>
      </c>
      <c r="T4" s="27">
        <v>0.78729644227671125</v>
      </c>
      <c r="U4" s="27">
        <v>0.74540423706337766</v>
      </c>
      <c r="V4" s="27">
        <v>0.74385478696223339</v>
      </c>
      <c r="W4" s="27">
        <v>1.009061443616988</v>
      </c>
      <c r="X4" s="27">
        <v>1.2832313311862049</v>
      </c>
      <c r="Y4" s="27">
        <v>1.336996603659947</v>
      </c>
      <c r="Z4" s="27">
        <v>1.319752970058323</v>
      </c>
      <c r="AA4" s="27">
        <v>1.3291791834744759</v>
      </c>
      <c r="AB4" s="27">
        <v>1.3188489326809629</v>
      </c>
      <c r="AC4" s="27">
        <v>0.88854796523305579</v>
      </c>
      <c r="AD4" s="27">
        <v>0.9613814635727389</v>
      </c>
      <c r="AE4" s="27">
        <v>1.1429281907502851</v>
      </c>
      <c r="AF4" s="27">
        <v>0.9234797846064916</v>
      </c>
      <c r="AG4" s="27">
        <v>1.2344043457882321</v>
      </c>
      <c r="AH4" s="27">
        <v>1.263673709012441</v>
      </c>
      <c r="AI4" s="27">
        <v>0.99064717266840607</v>
      </c>
      <c r="AJ4" s="27">
        <v>0.87921765779056016</v>
      </c>
      <c r="AK4" s="3">
        <f t="shared" ref="AK4:AK67" si="0">AVERAGE(A4:AJ4)</f>
        <v>0.94418569279539988</v>
      </c>
      <c r="AL4" s="9">
        <v>-59.441600000000001</v>
      </c>
      <c r="AM4" s="6" t="s">
        <v>116</v>
      </c>
      <c r="AO4" s="2">
        <f>SUM(A2:AJ3)/34</f>
        <v>0.6541141193964658</v>
      </c>
      <c r="AT4" s="44">
        <f>AVERAGE(A2:AJ3)</f>
        <v>0.6541141193964658</v>
      </c>
      <c r="AV4" s="22" t="s">
        <v>95</v>
      </c>
      <c r="AW4" s="2" t="s">
        <v>96</v>
      </c>
    </row>
    <row r="5" spans="1:49" x14ac:dyDescent="0.25">
      <c r="A5" s="27">
        <v>1.3278769091160421</v>
      </c>
      <c r="B5" s="28">
        <v>1.2906210206165649</v>
      </c>
      <c r="C5" s="27">
        <v>1.2618495411215609</v>
      </c>
      <c r="D5" s="27">
        <v>1.274313166129545</v>
      </c>
      <c r="E5" s="27">
        <v>1.2528578691333181</v>
      </c>
      <c r="F5" s="27">
        <v>1.1568667241212121</v>
      </c>
      <c r="G5" s="27">
        <v>1.1312896361130871</v>
      </c>
      <c r="H5" s="27">
        <v>1.154292224114587</v>
      </c>
      <c r="I5" s="27">
        <v>1.255986445122625</v>
      </c>
      <c r="J5" s="27">
        <v>1.3585239551366799</v>
      </c>
      <c r="K5" s="27">
        <v>1.415574096146609</v>
      </c>
      <c r="L5" s="27">
        <v>1.3900025311450239</v>
      </c>
      <c r="M5" s="27">
        <v>1.31990692263248</v>
      </c>
      <c r="N5" s="27">
        <v>1.3083903611293981</v>
      </c>
      <c r="O5" s="27">
        <v>1.270911522125455</v>
      </c>
      <c r="P5" s="27">
        <v>1.223610583122317</v>
      </c>
      <c r="Q5" s="27">
        <v>1.187681305118139</v>
      </c>
      <c r="R5" s="27">
        <v>1.0944644691058509</v>
      </c>
      <c r="S5" s="27">
        <v>0.8816318754782434</v>
      </c>
      <c r="T5" s="27">
        <v>0.97172644708014766</v>
      </c>
      <c r="U5" s="27">
        <v>1.175025755097272</v>
      </c>
      <c r="V5" s="27">
        <v>1.3732384671032929</v>
      </c>
      <c r="W5" s="27">
        <v>1.4677819171054529</v>
      </c>
      <c r="X5" s="27">
        <v>1.452315067099931</v>
      </c>
      <c r="Y5" s="27">
        <v>1.4459228010965599</v>
      </c>
      <c r="Z5" s="27">
        <v>1.4418325700933441</v>
      </c>
      <c r="AA5" s="27">
        <v>1.410776959093675</v>
      </c>
      <c r="AB5" s="27">
        <v>1.312765178089671</v>
      </c>
      <c r="AC5" s="27">
        <v>1.2918649910907261</v>
      </c>
      <c r="AD5" s="27">
        <v>1.3399682780951709</v>
      </c>
      <c r="AE5" s="27">
        <v>1.431214445100023</v>
      </c>
      <c r="AF5" s="27">
        <v>1.4096210141021901</v>
      </c>
      <c r="AG5" s="27">
        <v>1.3989964391060601</v>
      </c>
      <c r="AH5" s="27">
        <v>1.425663056108577</v>
      </c>
      <c r="AI5" s="27">
        <v>1.3989644391126479</v>
      </c>
      <c r="AJ5" s="27">
        <v>1.388477535117949</v>
      </c>
      <c r="AK5" s="3">
        <f t="shared" si="0"/>
        <v>1.2970224032339286</v>
      </c>
      <c r="AL5" s="1">
        <v>-53.663899999999998</v>
      </c>
      <c r="AM5" s="10" t="s">
        <v>94</v>
      </c>
      <c r="AO5" s="2">
        <f>SUM(A34:AJ35)/26</f>
        <v>1.1129448154736543</v>
      </c>
      <c r="AV5" s="10" t="s">
        <v>97</v>
      </c>
      <c r="AW5" s="2" t="s">
        <v>98</v>
      </c>
    </row>
    <row r="6" spans="1:49" x14ac:dyDescent="0.25">
      <c r="A6" s="29">
        <v>1.322360944163425</v>
      </c>
      <c r="B6" s="30">
        <v>1.3156576591728659</v>
      </c>
      <c r="C6" s="29">
        <v>1.299652587184051</v>
      </c>
      <c r="D6" s="29">
        <v>1.3418278962072889</v>
      </c>
      <c r="E6" s="31">
        <v>1.343322976222731</v>
      </c>
      <c r="F6" s="31">
        <v>1.331597820238007</v>
      </c>
      <c r="G6" s="31">
        <v>1.336002661247083</v>
      </c>
      <c r="H6" s="31">
        <v>1.341756637251893</v>
      </c>
      <c r="I6" s="31">
        <v>1.419024335263722</v>
      </c>
      <c r="J6" s="31">
        <v>1.4461258032626001</v>
      </c>
      <c r="K6" s="31">
        <v>1.4408659402540931</v>
      </c>
      <c r="L6" s="31">
        <v>1.395032764236648</v>
      </c>
      <c r="M6" s="31">
        <v>1.373866813226134</v>
      </c>
      <c r="N6" s="31">
        <v>1.349327843213094</v>
      </c>
      <c r="O6" s="31">
        <v>1.319021766196113</v>
      </c>
      <c r="P6" s="31">
        <v>1.2759956231827629</v>
      </c>
      <c r="Q6" s="32">
        <v>1.265281120177812</v>
      </c>
      <c r="R6" s="32">
        <v>1.229002436164911</v>
      </c>
      <c r="S6" s="33">
        <v>1.039751884110131</v>
      </c>
      <c r="T6" s="33" t="s">
        <v>0</v>
      </c>
      <c r="U6" s="33">
        <v>1.623391015191914</v>
      </c>
      <c r="V6" s="33">
        <v>1.6384964831721229</v>
      </c>
      <c r="W6" s="33">
        <v>1.6340564741619641</v>
      </c>
      <c r="X6" s="33">
        <v>1.6059680831546039</v>
      </c>
      <c r="Y6" s="33">
        <v>1.585666240149205</v>
      </c>
      <c r="Z6" s="33">
        <v>1.55268677114422</v>
      </c>
      <c r="AA6" s="33">
        <v>1.439746303135151</v>
      </c>
      <c r="AB6" s="33">
        <v>1.4162998021400419</v>
      </c>
      <c r="AC6" s="29">
        <v>1.407411764149076</v>
      </c>
      <c r="AD6" s="29">
        <v>1.4276030531605211</v>
      </c>
      <c r="AE6" s="29">
        <v>1.476845005164835</v>
      </c>
      <c r="AF6" s="29">
        <v>1.487688898166398</v>
      </c>
      <c r="AG6" s="29">
        <v>1.376200425158377</v>
      </c>
      <c r="AH6" s="29">
        <v>1.394641742161812</v>
      </c>
      <c r="AI6" s="29">
        <v>1.351833442156519</v>
      </c>
      <c r="AJ6" s="29">
        <v>1.3488839461614279</v>
      </c>
      <c r="AK6" s="3">
        <f t="shared" si="0"/>
        <v>1.3986541417001015</v>
      </c>
      <c r="AL6" s="1">
        <v>-48.590400000000002</v>
      </c>
      <c r="AM6" s="10" t="s">
        <v>116</v>
      </c>
      <c r="AO6" s="2">
        <f>SUM(A4:AJ5)/72</f>
        <v>1.120604048014664</v>
      </c>
      <c r="AV6" s="11" t="s">
        <v>100</v>
      </c>
      <c r="AW6" s="2" t="s">
        <v>101</v>
      </c>
    </row>
    <row r="7" spans="1:49" x14ac:dyDescent="0.25">
      <c r="A7" s="29">
        <v>1.384055210290311</v>
      </c>
      <c r="B7" s="30">
        <v>1.4201878443303899</v>
      </c>
      <c r="C7" s="29">
        <v>1.4423516173745889</v>
      </c>
      <c r="D7" s="29">
        <v>1.445532533404555</v>
      </c>
      <c r="E7" s="31">
        <v>1.4690907354441931</v>
      </c>
      <c r="F7" s="31">
        <v>1.3859374863052729</v>
      </c>
      <c r="G7" s="31">
        <v>1.2945769452094149</v>
      </c>
      <c r="H7" s="31">
        <v>1.151556520144829</v>
      </c>
      <c r="I7" s="31">
        <v>1.2954652052241351</v>
      </c>
      <c r="J7" s="31">
        <v>1.2761527312354171</v>
      </c>
      <c r="K7" s="31">
        <v>1.302826838262876</v>
      </c>
      <c r="L7" s="31">
        <v>1.3122085712683571</v>
      </c>
      <c r="M7" s="31">
        <v>1.325825702273508</v>
      </c>
      <c r="N7" s="31">
        <v>1.3397482902726681</v>
      </c>
      <c r="O7" s="31">
        <v>1.345444204262144</v>
      </c>
      <c r="P7" s="31">
        <v>1.31798476023262</v>
      </c>
      <c r="Q7" s="32">
        <v>1.3416541632279411</v>
      </c>
      <c r="R7" s="32">
        <v>1.3414705662065121</v>
      </c>
      <c r="S7" s="33">
        <v>1.147063507126304</v>
      </c>
      <c r="T7" s="33" t="s">
        <v>0</v>
      </c>
      <c r="U7" s="33">
        <v>1.7143600763291249</v>
      </c>
      <c r="V7" s="33">
        <v>1.7034346362968471</v>
      </c>
      <c r="W7" s="33">
        <v>1.6914043092799269</v>
      </c>
      <c r="X7" s="33">
        <v>1.6659220342659109</v>
      </c>
      <c r="Y7" s="33">
        <v>1.641124838252803</v>
      </c>
      <c r="Z7" s="33">
        <v>1.5394734862238799</v>
      </c>
      <c r="AA7" s="33">
        <v>1.494307947221069</v>
      </c>
      <c r="AB7" s="33">
        <v>1.5138041402409059</v>
      </c>
      <c r="AC7" s="29">
        <v>1.5048153533058859</v>
      </c>
      <c r="AD7" s="29">
        <v>1.404202834359231</v>
      </c>
      <c r="AE7" s="29">
        <v>1.388970005368898</v>
      </c>
      <c r="AF7" s="29">
        <v>1.456095265346784</v>
      </c>
      <c r="AG7" s="29">
        <v>1.351006034286039</v>
      </c>
      <c r="AH7" s="29">
        <v>1.3369007312711221</v>
      </c>
      <c r="AI7" s="29">
        <v>1.333264038261857</v>
      </c>
      <c r="AJ7" s="29">
        <v>1.37656619827992</v>
      </c>
      <c r="AK7" s="3">
        <f t="shared" si="0"/>
        <v>1.4129938674481781</v>
      </c>
      <c r="AL7" s="1">
        <v>-43.982999999999997</v>
      </c>
      <c r="AM7" s="11" t="s">
        <v>99</v>
      </c>
      <c r="AO7" s="2">
        <f>SUM(A29:R33)/56</f>
        <v>1.1221162009042709</v>
      </c>
      <c r="AV7" s="14" t="s">
        <v>103</v>
      </c>
      <c r="AW7" s="2" t="s">
        <v>104</v>
      </c>
    </row>
    <row r="8" spans="1:49" x14ac:dyDescent="0.25">
      <c r="A8" s="29">
        <v>1.4957033955667971</v>
      </c>
      <c r="B8" s="30">
        <v>1.504420065513923</v>
      </c>
      <c r="C8" s="29">
        <v>1.3756114022856061</v>
      </c>
      <c r="D8" s="29">
        <v>1.2174167961646289</v>
      </c>
      <c r="E8" s="31">
        <v>1.1698833351297939</v>
      </c>
      <c r="F8" s="31">
        <v>1.154901979144493</v>
      </c>
      <c r="G8" s="31">
        <v>1.052406417609786</v>
      </c>
      <c r="H8" s="31">
        <v>1.056577655125617</v>
      </c>
      <c r="I8" s="31">
        <v>1.0468914421374551</v>
      </c>
      <c r="J8" s="31">
        <v>1.0211261471280839</v>
      </c>
      <c r="K8" s="31">
        <v>1.0437715141311921</v>
      </c>
      <c r="L8" s="31">
        <v>1.077744934132371</v>
      </c>
      <c r="M8" s="31">
        <v>1.097350365130239</v>
      </c>
      <c r="N8" s="31">
        <v>1.123101194130691</v>
      </c>
      <c r="O8" s="31">
        <v>1.152438518132612</v>
      </c>
      <c r="P8" s="31">
        <v>1.172326412131844</v>
      </c>
      <c r="Q8" s="32">
        <v>1.210061703132028</v>
      </c>
      <c r="R8" s="32">
        <v>1.1924830331183991</v>
      </c>
      <c r="S8" s="33">
        <v>1.018808601081941</v>
      </c>
      <c r="T8" s="33" t="s">
        <v>0</v>
      </c>
      <c r="U8" s="33">
        <v>1.544573133258424</v>
      </c>
      <c r="V8" s="33">
        <v>1.4768368882650249</v>
      </c>
      <c r="W8" s="33">
        <v>1.5103285153370329</v>
      </c>
      <c r="X8" s="33">
        <v>1.5214911053290661</v>
      </c>
      <c r="Y8" s="33">
        <v>1.4849032422822619</v>
      </c>
      <c r="Z8" s="33">
        <v>1.4763406322719781</v>
      </c>
      <c r="AA8" s="33">
        <v>1.4734361052633409</v>
      </c>
      <c r="AB8" s="33">
        <v>1.523820167304204</v>
      </c>
      <c r="AC8" s="29">
        <v>1.5697700437604201</v>
      </c>
      <c r="AD8" s="29">
        <v>1.348814986001335</v>
      </c>
      <c r="AE8" s="29">
        <v>1.293169194776685</v>
      </c>
      <c r="AF8" s="29">
        <v>1.3131864376803319</v>
      </c>
      <c r="AG8" s="29">
        <v>1.2704784385239709</v>
      </c>
      <c r="AH8" s="29">
        <v>1.3253069065274059</v>
      </c>
      <c r="AI8" s="29">
        <v>1.3958311065578639</v>
      </c>
      <c r="AJ8" s="29">
        <v>1.452120868563636</v>
      </c>
      <c r="AK8" s="3">
        <f t="shared" si="0"/>
        <v>1.2903837909322995</v>
      </c>
      <c r="AL8" s="1">
        <v>-39.709000000000003</v>
      </c>
      <c r="AM8" s="11" t="s">
        <v>102</v>
      </c>
      <c r="AO8" s="2">
        <f>SUM(E6:R10)/68</f>
        <v>1.0819348844033172</v>
      </c>
      <c r="AV8" s="24" t="s">
        <v>106</v>
      </c>
      <c r="AW8" s="2" t="s">
        <v>107</v>
      </c>
    </row>
    <row r="9" spans="1:49" x14ac:dyDescent="0.25">
      <c r="A9" s="29">
        <v>1.3556221122315859</v>
      </c>
      <c r="B9" s="30">
        <v>1.190511257139069</v>
      </c>
      <c r="C9" s="29">
        <v>0.93477916404857164</v>
      </c>
      <c r="D9" s="29">
        <v>0.8161786885297061</v>
      </c>
      <c r="E9" s="31" t="s">
        <v>0</v>
      </c>
      <c r="F9" s="31">
        <v>1.272600569292307</v>
      </c>
      <c r="G9" s="31">
        <v>1.0316185737277821</v>
      </c>
      <c r="H9" s="31">
        <v>0.89350051393069707</v>
      </c>
      <c r="I9" s="31">
        <v>0.87780650996074572</v>
      </c>
      <c r="J9" s="31">
        <v>0.85264214992904741</v>
      </c>
      <c r="K9" s="31">
        <v>0.87293716597035875</v>
      </c>
      <c r="L9" s="31">
        <v>0.8876648878385559</v>
      </c>
      <c r="M9" s="31">
        <v>0.870433488679069</v>
      </c>
      <c r="N9" s="31">
        <v>0.87263122066525201</v>
      </c>
      <c r="O9" s="31">
        <v>0.89673848872510153</v>
      </c>
      <c r="P9" s="31">
        <v>0.91970418677438004</v>
      </c>
      <c r="Q9" s="32">
        <v>0.94971070081553766</v>
      </c>
      <c r="R9" s="32">
        <v>0.89821693948486214</v>
      </c>
      <c r="S9" s="33">
        <v>0.82565408682379837</v>
      </c>
      <c r="T9" s="33" t="s">
        <v>0</v>
      </c>
      <c r="U9" s="33">
        <v>1.602233740347994</v>
      </c>
      <c r="V9" s="33">
        <v>1.23086615517662</v>
      </c>
      <c r="W9" s="33">
        <v>1.171901406177789</v>
      </c>
      <c r="X9" s="33">
        <v>1.1886361421668199</v>
      </c>
      <c r="Y9" s="33">
        <v>1.2208005601578169</v>
      </c>
      <c r="Z9" s="33">
        <v>1.234138712143855</v>
      </c>
      <c r="AA9" s="33">
        <v>1.2659371371408279</v>
      </c>
      <c r="AB9" s="33">
        <v>1.35801197717545</v>
      </c>
      <c r="AC9" s="29">
        <v>1.7821280260000001</v>
      </c>
      <c r="AD9" s="29">
        <v>1.11719473818621</v>
      </c>
      <c r="AE9" s="29">
        <v>0.90414098170042334</v>
      </c>
      <c r="AF9" s="29">
        <v>1.0646904431595769</v>
      </c>
      <c r="AG9" s="29">
        <v>1.2080413172634661</v>
      </c>
      <c r="AH9" s="29">
        <v>1.344226807393287</v>
      </c>
      <c r="AI9" s="29">
        <v>1.447642995461476</v>
      </c>
      <c r="AJ9" s="29">
        <v>1.470175655394427</v>
      </c>
      <c r="AK9" s="3">
        <f t="shared" si="0"/>
        <v>1.1126387499886019</v>
      </c>
      <c r="AL9" s="1">
        <v>-35.685299999999998</v>
      </c>
      <c r="AM9" s="12" t="s">
        <v>105</v>
      </c>
      <c r="AO9" s="2">
        <f>SUM(S29:Z33)/35</f>
        <v>1.211941714250077</v>
      </c>
      <c r="AV9" s="42" t="s">
        <v>109</v>
      </c>
      <c r="AW9" s="2" t="s">
        <v>110</v>
      </c>
    </row>
    <row r="10" spans="1:49" x14ac:dyDescent="0.25">
      <c r="A10" s="29">
        <v>0.89763828453052985</v>
      </c>
      <c r="B10" s="30">
        <v>0.81226460785198606</v>
      </c>
      <c r="C10" s="29">
        <v>0.69702036076849527</v>
      </c>
      <c r="D10" s="29" t="s">
        <v>0</v>
      </c>
      <c r="E10" s="31" t="s">
        <v>0</v>
      </c>
      <c r="F10" s="31">
        <v>1.162113334216442</v>
      </c>
      <c r="G10" s="31">
        <v>0.8103822753152452</v>
      </c>
      <c r="H10" s="31">
        <v>0.70043501191260238</v>
      </c>
      <c r="I10" s="31">
        <v>0.63610935479847075</v>
      </c>
      <c r="J10" s="31">
        <v>0.56326158030183482</v>
      </c>
      <c r="K10" s="31">
        <v>0.49296889714537773</v>
      </c>
      <c r="L10" s="31">
        <v>0.47619126211832158</v>
      </c>
      <c r="M10" s="31">
        <v>0.53883039219288009</v>
      </c>
      <c r="N10" s="31">
        <v>0.5879870492780056</v>
      </c>
      <c r="O10" s="31">
        <v>0.62477355435936244</v>
      </c>
      <c r="P10" s="31">
        <v>0.64901317636968503</v>
      </c>
      <c r="Q10" s="32">
        <v>0.63656674426037663</v>
      </c>
      <c r="R10" s="32">
        <v>0.65950220134117343</v>
      </c>
      <c r="S10" s="33">
        <v>0.74336619475706278</v>
      </c>
      <c r="T10" s="33" t="s">
        <v>0</v>
      </c>
      <c r="U10" s="33" t="s">
        <v>0</v>
      </c>
      <c r="V10" s="33">
        <v>1.048091598697493</v>
      </c>
      <c r="W10" s="33">
        <v>0.83971128551087748</v>
      </c>
      <c r="X10" s="33">
        <v>0.86720668473197504</v>
      </c>
      <c r="Y10" s="33">
        <v>0.94209106789461872</v>
      </c>
      <c r="Z10" s="33">
        <v>0.92063740248646853</v>
      </c>
      <c r="AA10" s="33">
        <v>0.86405749270129495</v>
      </c>
      <c r="AB10" s="33">
        <v>1.0601615841712759</v>
      </c>
      <c r="AC10" s="29" t="s">
        <v>0</v>
      </c>
      <c r="AD10" s="29">
        <v>0.97623232860491194</v>
      </c>
      <c r="AE10" s="29">
        <v>0.74435544036971502</v>
      </c>
      <c r="AF10" s="29">
        <v>0.65002428295791981</v>
      </c>
      <c r="AG10" s="29">
        <v>0.69028727735538842</v>
      </c>
      <c r="AH10" s="29">
        <v>0.94792735035610809</v>
      </c>
      <c r="AI10" s="29">
        <v>1.0481859758306731</v>
      </c>
      <c r="AJ10" s="29">
        <v>0.97432218747731192</v>
      </c>
      <c r="AK10" s="3">
        <f t="shared" si="0"/>
        <v>0.78263600776335107</v>
      </c>
      <c r="AL10" s="1">
        <v>-31.855</v>
      </c>
      <c r="AM10" s="12" t="s">
        <v>108</v>
      </c>
      <c r="AO10" s="2">
        <f>SUM(S6:AB10)/44</f>
        <v>1.3422954465966239</v>
      </c>
      <c r="AV10" s="43" t="s">
        <v>111</v>
      </c>
      <c r="AW10" s="2" t="s">
        <v>112</v>
      </c>
    </row>
    <row r="11" spans="1:49" x14ac:dyDescent="0.25">
      <c r="A11" s="29">
        <v>0.72802443748648238</v>
      </c>
      <c r="B11" s="30">
        <v>0.74077650638635928</v>
      </c>
      <c r="C11" s="29" t="s">
        <v>0</v>
      </c>
      <c r="D11" s="29" t="s">
        <v>0</v>
      </c>
      <c r="E11" s="34" t="s">
        <v>0</v>
      </c>
      <c r="F11" s="34">
        <v>0.94632493896317604</v>
      </c>
      <c r="G11" s="34">
        <v>0.68266496798830323</v>
      </c>
      <c r="H11" s="34">
        <v>0.64155163867367715</v>
      </c>
      <c r="I11" s="34">
        <v>0.59968276897582895</v>
      </c>
      <c r="J11" s="34">
        <v>0.55070790243226742</v>
      </c>
      <c r="K11" s="34">
        <v>0.51247688022723692</v>
      </c>
      <c r="L11" s="34">
        <v>0.45245439214369693</v>
      </c>
      <c r="M11" s="34">
        <v>0.43020126412379489</v>
      </c>
      <c r="N11" s="34">
        <v>0.43731746112261982</v>
      </c>
      <c r="O11" s="34">
        <v>0.44372789511743782</v>
      </c>
      <c r="P11" s="34">
        <v>0.46019602712046742</v>
      </c>
      <c r="Q11" s="34">
        <v>0.48543395213491819</v>
      </c>
      <c r="R11" s="34">
        <v>0.56793114020912094</v>
      </c>
      <c r="S11" s="35">
        <v>0.65910286137114638</v>
      </c>
      <c r="T11" s="35" t="s">
        <v>0</v>
      </c>
      <c r="U11" s="35" t="s">
        <v>0</v>
      </c>
      <c r="V11" s="35">
        <v>1.064231293128383</v>
      </c>
      <c r="W11" s="35">
        <v>0.78397483635426879</v>
      </c>
      <c r="X11" s="35">
        <v>0.59456016630469399</v>
      </c>
      <c r="Y11" s="35">
        <v>0.60543603220887798</v>
      </c>
      <c r="Z11" s="35">
        <v>0.63695870720457504</v>
      </c>
      <c r="AA11" s="35">
        <v>0.81308345198810128</v>
      </c>
      <c r="AB11" s="35">
        <v>1.088095234602968</v>
      </c>
      <c r="AC11" s="36" t="s">
        <v>0</v>
      </c>
      <c r="AD11" s="29">
        <v>0.91808914707047462</v>
      </c>
      <c r="AE11" s="29">
        <v>0.81821125748312806</v>
      </c>
      <c r="AF11" s="29">
        <v>0.70887227024624766</v>
      </c>
      <c r="AG11" s="29">
        <v>0.69218839831538936</v>
      </c>
      <c r="AH11" s="29">
        <v>0.70637850303423844</v>
      </c>
      <c r="AI11" s="29">
        <v>0.7346298972184846</v>
      </c>
      <c r="AJ11" s="29">
        <v>0.7089169469199369</v>
      </c>
      <c r="AK11" s="3">
        <f t="shared" si="0"/>
        <v>0.67374003921854331</v>
      </c>
      <c r="AL11" s="13">
        <v>-28.178599999999999</v>
      </c>
      <c r="AM11" s="14" t="s">
        <v>99</v>
      </c>
      <c r="AO11" s="7">
        <f>(SUM(B20:O28)+SUM(P20:R24))/140</f>
        <v>0.64845725449867941</v>
      </c>
      <c r="AV11" s="16" t="s">
        <v>113</v>
      </c>
      <c r="AW11" s="2" t="s">
        <v>114</v>
      </c>
    </row>
    <row r="12" spans="1:49" x14ac:dyDescent="0.25">
      <c r="A12" s="29">
        <v>0.67283906554800499</v>
      </c>
      <c r="B12" s="30">
        <v>0.66202141342799825</v>
      </c>
      <c r="C12" s="29" t="s">
        <v>0</v>
      </c>
      <c r="D12" s="29" t="s">
        <v>0</v>
      </c>
      <c r="E12" s="34" t="s">
        <v>0</v>
      </c>
      <c r="F12" s="34">
        <v>0.93767016535735603</v>
      </c>
      <c r="G12" s="34">
        <v>0.63614036522521422</v>
      </c>
      <c r="H12" s="34">
        <v>0.56928118852742815</v>
      </c>
      <c r="I12" s="34">
        <v>0.52500009934798963</v>
      </c>
      <c r="J12" s="34">
        <v>0.50589157927463069</v>
      </c>
      <c r="K12" s="34">
        <v>0.4992128142502944</v>
      </c>
      <c r="L12" s="34">
        <v>0.44839093214790188</v>
      </c>
      <c r="M12" s="34">
        <v>0.42580543212382788</v>
      </c>
      <c r="N12" s="34">
        <v>0.4208464441167809</v>
      </c>
      <c r="O12" s="34">
        <v>0.43584732412146282</v>
      </c>
      <c r="P12" s="34">
        <v>0.46454325513462519</v>
      </c>
      <c r="Q12" s="34">
        <v>0.5054741781612534</v>
      </c>
      <c r="R12" s="34">
        <v>0.54389206919842714</v>
      </c>
      <c r="S12" s="35">
        <v>0.57625066521121227</v>
      </c>
      <c r="T12" s="35" t="s">
        <v>0</v>
      </c>
      <c r="U12" s="35" t="s">
        <v>0</v>
      </c>
      <c r="V12" s="35">
        <v>1.2761281942031819</v>
      </c>
      <c r="W12" s="35">
        <v>0.82477710736740673</v>
      </c>
      <c r="X12" s="35">
        <v>0.57414261527531163</v>
      </c>
      <c r="Y12" s="35">
        <v>0.59389444526814816</v>
      </c>
      <c r="Z12" s="35">
        <v>0.69491744559540614</v>
      </c>
      <c r="AA12" s="35">
        <v>0.88471125138170015</v>
      </c>
      <c r="AB12" s="35">
        <v>1.094685521508626</v>
      </c>
      <c r="AC12" s="36" t="s">
        <v>0</v>
      </c>
      <c r="AD12" s="29">
        <v>0.96907748221848178</v>
      </c>
      <c r="AE12" s="29">
        <v>0.85950101750368146</v>
      </c>
      <c r="AF12" s="29">
        <v>0.70673633748686349</v>
      </c>
      <c r="AG12" s="29">
        <v>0.7055308991720447</v>
      </c>
      <c r="AH12" s="29">
        <v>0.7107460080693998</v>
      </c>
      <c r="AI12" s="29">
        <v>0.72074522114889916</v>
      </c>
      <c r="AJ12" s="29">
        <v>0.70447816086523818</v>
      </c>
      <c r="AK12" s="3">
        <f t="shared" si="0"/>
        <v>0.67163928994129318</v>
      </c>
      <c r="AL12" s="13">
        <v>-24.624300000000002</v>
      </c>
      <c r="AM12" s="14" t="s">
        <v>102</v>
      </c>
      <c r="AO12" s="2">
        <f>SUM(E11:R19)/126</f>
        <v>0.62809164686342567</v>
      </c>
      <c r="AV12" s="3" t="s">
        <v>115</v>
      </c>
      <c r="AW12" s="2" t="s">
        <v>116</v>
      </c>
    </row>
    <row r="13" spans="1:49" x14ac:dyDescent="0.25">
      <c r="A13" s="29">
        <v>0.70058879062332258</v>
      </c>
      <c r="B13" s="30">
        <v>0.65371873735842034</v>
      </c>
      <c r="C13" s="29" t="s">
        <v>0</v>
      </c>
      <c r="D13" s="29" t="s">
        <v>0</v>
      </c>
      <c r="E13" s="34" t="s">
        <v>0</v>
      </c>
      <c r="F13" s="34">
        <v>0.86808830368496359</v>
      </c>
      <c r="G13" s="34">
        <v>0.61321569065404602</v>
      </c>
      <c r="H13" s="34">
        <v>0.51742440621146601</v>
      </c>
      <c r="I13" s="34">
        <v>0.4294931221276781</v>
      </c>
      <c r="J13" s="34">
        <v>0.416947417118543</v>
      </c>
      <c r="K13" s="34">
        <v>0.44041403513501859</v>
      </c>
      <c r="L13" s="34">
        <v>0.43123255912809683</v>
      </c>
      <c r="M13" s="34">
        <v>0.4223327821209007</v>
      </c>
      <c r="N13" s="34">
        <v>0.43763992112738981</v>
      </c>
      <c r="O13" s="34">
        <v>0.47501349215202399</v>
      </c>
      <c r="P13" s="34">
        <v>0.50249318916986485</v>
      </c>
      <c r="Q13" s="34">
        <v>0.53059318319410442</v>
      </c>
      <c r="R13" s="34">
        <v>0.54909366620950917</v>
      </c>
      <c r="S13" s="35">
        <v>0.53618637217509324</v>
      </c>
      <c r="T13" s="35" t="s">
        <v>0</v>
      </c>
      <c r="U13" s="35" t="s">
        <v>0</v>
      </c>
      <c r="V13" s="35" t="s">
        <v>0</v>
      </c>
      <c r="W13" s="35">
        <v>0.7348015772609805</v>
      </c>
      <c r="X13" s="35">
        <v>0.6302049104949079</v>
      </c>
      <c r="Y13" s="35">
        <v>0.62590261737564223</v>
      </c>
      <c r="Z13" s="35">
        <v>0.7157587058633833</v>
      </c>
      <c r="AA13" s="35">
        <v>0.95713642530061571</v>
      </c>
      <c r="AB13" s="35" t="s">
        <v>0</v>
      </c>
      <c r="AC13" s="36" t="s">
        <v>0</v>
      </c>
      <c r="AD13" s="29">
        <v>1.178747720224214</v>
      </c>
      <c r="AE13" s="29">
        <v>1.06452262572722</v>
      </c>
      <c r="AF13" s="29">
        <v>0.73189797541119694</v>
      </c>
      <c r="AG13" s="29">
        <v>0.72191563128468139</v>
      </c>
      <c r="AH13" s="29">
        <v>0.74060309153330661</v>
      </c>
      <c r="AI13" s="29">
        <v>0.75459477837182876</v>
      </c>
      <c r="AJ13" s="29">
        <v>0.7433089153484771</v>
      </c>
      <c r="AK13" s="3">
        <f t="shared" si="0"/>
        <v>0.64728109437096049</v>
      </c>
      <c r="AL13" s="13">
        <v>-21.168500000000002</v>
      </c>
      <c r="AM13" s="15" t="s">
        <v>105</v>
      </c>
      <c r="AO13" s="2">
        <f>(SUM(S20:AB28)+SUM(P25:R28))/67</f>
        <v>0.75341226093881042</v>
      </c>
    </row>
    <row r="14" spans="1:49" x14ac:dyDescent="0.25">
      <c r="A14" s="29">
        <v>0.84059970524462457</v>
      </c>
      <c r="B14" s="30">
        <v>0.6975609574260524</v>
      </c>
      <c r="C14" s="29" t="s">
        <v>0</v>
      </c>
      <c r="D14" s="29" t="s">
        <v>0</v>
      </c>
      <c r="E14" s="34">
        <v>0.8602544349697222</v>
      </c>
      <c r="F14" s="34">
        <v>0.96050890162305147</v>
      </c>
      <c r="G14" s="34">
        <v>0.6513000452000014</v>
      </c>
      <c r="H14" s="34">
        <v>0.53991121822815258</v>
      </c>
      <c r="I14" s="34">
        <v>0.42262428511104888</v>
      </c>
      <c r="J14" s="34">
        <v>0.40880262910500159</v>
      </c>
      <c r="K14" s="34">
        <v>0.40308743861150392</v>
      </c>
      <c r="L14" s="34">
        <v>0.38895911273040762</v>
      </c>
      <c r="M14" s="34">
        <v>0.43765101112053939</v>
      </c>
      <c r="N14" s="34">
        <v>0.4784595901469097</v>
      </c>
      <c r="O14" s="34">
        <v>0.53061772819158826</v>
      </c>
      <c r="P14" s="34">
        <v>0.570596531238033</v>
      </c>
      <c r="Q14" s="34">
        <v>0.59190885027245876</v>
      </c>
      <c r="R14" s="34">
        <v>0.68678782474053623</v>
      </c>
      <c r="S14" s="35">
        <v>0.63572584520881048</v>
      </c>
      <c r="T14" s="35" t="s">
        <v>0</v>
      </c>
      <c r="U14" s="35" t="s">
        <v>0</v>
      </c>
      <c r="V14" s="35" t="s">
        <v>0</v>
      </c>
      <c r="W14" s="35">
        <v>0.73020432304709648</v>
      </c>
      <c r="X14" s="35">
        <v>0.69614192124849295</v>
      </c>
      <c r="Y14" s="35">
        <v>0.70618035204718232</v>
      </c>
      <c r="Z14" s="35">
        <v>0.7659739823075824</v>
      </c>
      <c r="AA14" s="35">
        <v>1.0952717007841331</v>
      </c>
      <c r="AB14" s="35" t="s">
        <v>0</v>
      </c>
      <c r="AC14" s="36" t="s">
        <v>0</v>
      </c>
      <c r="AD14" s="29" t="s">
        <v>0</v>
      </c>
      <c r="AE14" s="29">
        <v>0.85060153223216406</v>
      </c>
      <c r="AF14" s="29">
        <v>0.7688700662290695</v>
      </c>
      <c r="AG14" s="29">
        <v>0.76596490820507723</v>
      </c>
      <c r="AH14" s="29">
        <v>0.81409502724436755</v>
      </c>
      <c r="AI14" s="29">
        <v>0.85676716329875191</v>
      </c>
      <c r="AJ14" s="29">
        <v>0.85790006029331745</v>
      </c>
      <c r="AK14" s="3">
        <f t="shared" si="0"/>
        <v>0.67904739807520276</v>
      </c>
      <c r="AL14" s="13">
        <v>-17.791599999999999</v>
      </c>
      <c r="AM14" s="15" t="s">
        <v>108</v>
      </c>
      <c r="AO14" s="2">
        <f>SUM(S11:AB19)/54</f>
        <v>0.87019510045799198</v>
      </c>
    </row>
    <row r="15" spans="1:49" x14ac:dyDescent="0.25">
      <c r="A15" s="29">
        <v>0.9722974775234714</v>
      </c>
      <c r="B15" s="30">
        <v>0.83277316819528546</v>
      </c>
      <c r="C15" s="29" t="s">
        <v>0</v>
      </c>
      <c r="D15" s="29" t="s">
        <v>0</v>
      </c>
      <c r="E15" s="34">
        <v>0.95110498083927841</v>
      </c>
      <c r="F15" s="34">
        <v>0.90302550033059925</v>
      </c>
      <c r="G15" s="34">
        <v>0.68081525454637548</v>
      </c>
      <c r="H15" s="34">
        <v>0.48599725314198139</v>
      </c>
      <c r="I15" s="34">
        <v>0.4480316961063987</v>
      </c>
      <c r="J15" s="34">
        <v>0.39397674012416051</v>
      </c>
      <c r="K15" s="34">
        <v>0.4025500526884852</v>
      </c>
      <c r="L15" s="34">
        <v>0.42612173010964549</v>
      </c>
      <c r="M15" s="34">
        <v>0.48697598114731372</v>
      </c>
      <c r="N15" s="34">
        <v>0.54108807119203539</v>
      </c>
      <c r="O15" s="34">
        <v>0.60041478126082393</v>
      </c>
      <c r="P15" s="34">
        <v>0.65182569038250426</v>
      </c>
      <c r="Q15" s="34">
        <v>0.68369658261096256</v>
      </c>
      <c r="R15" s="34">
        <v>0.8202268792691354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0.80319267033378161</v>
      </c>
      <c r="X15" s="35">
        <v>0.7438441932853761</v>
      </c>
      <c r="Y15" s="35">
        <v>0.79112619624056213</v>
      </c>
      <c r="Z15" s="35">
        <v>0.86358366730954306</v>
      </c>
      <c r="AA15" s="35">
        <v>1.217783037161797</v>
      </c>
      <c r="AB15" s="35" t="s">
        <v>0</v>
      </c>
      <c r="AC15" s="36" t="s">
        <v>0</v>
      </c>
      <c r="AD15" s="29" t="s">
        <v>0</v>
      </c>
      <c r="AE15" s="29">
        <v>0.78628612035332679</v>
      </c>
      <c r="AF15" s="29">
        <v>0.82963340228285587</v>
      </c>
      <c r="AG15" s="29">
        <v>0.87015409026139268</v>
      </c>
      <c r="AH15" s="29">
        <v>0.93883218040828176</v>
      </c>
      <c r="AI15" s="29">
        <v>1.0088873978911079</v>
      </c>
      <c r="AJ15" s="29">
        <v>1.0503904129321959</v>
      </c>
      <c r="AK15" s="3">
        <f t="shared" si="0"/>
        <v>0.74757908177513621</v>
      </c>
      <c r="AL15" s="13">
        <v>-14.477499999999999</v>
      </c>
      <c r="AM15" s="16" t="s">
        <v>117</v>
      </c>
      <c r="AO15" s="7">
        <f>(SUM(AC6:AJ28)+SUM(A6:D19))/173</f>
        <v>1.0443563081402754</v>
      </c>
      <c r="AT15" s="44"/>
    </row>
    <row r="16" spans="1:49" x14ac:dyDescent="0.25">
      <c r="A16" s="29">
        <v>1.2004798802761381</v>
      </c>
      <c r="B16" s="30">
        <v>0.92273889035790013</v>
      </c>
      <c r="C16" s="29" t="s">
        <v>0</v>
      </c>
      <c r="D16" s="29" t="s">
        <v>0</v>
      </c>
      <c r="E16" s="34">
        <v>0.78008971516828385</v>
      </c>
      <c r="F16" s="34">
        <v>0.8667083722312996</v>
      </c>
      <c r="G16" s="34">
        <v>0.65938370537039881</v>
      </c>
      <c r="H16" s="34">
        <v>0.5676310971956382</v>
      </c>
      <c r="I16" s="34">
        <v>0.44091861410317018</v>
      </c>
      <c r="J16" s="34">
        <v>0.39824918584025748</v>
      </c>
      <c r="K16" s="34">
        <v>0.38890676264719082</v>
      </c>
      <c r="L16" s="34">
        <v>0.41108203127143012</v>
      </c>
      <c r="M16" s="34">
        <v>0.49748573013482361</v>
      </c>
      <c r="N16" s="34">
        <v>0.59218763026170007</v>
      </c>
      <c r="O16" s="34">
        <v>0.66755203843247068</v>
      </c>
      <c r="P16" s="34">
        <v>0.73253907103326243</v>
      </c>
      <c r="Q16" s="34">
        <v>0.8219681802117067</v>
      </c>
      <c r="R16" s="34">
        <v>1.0749039458489209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0.77779416524804967</v>
      </c>
      <c r="X16" s="35">
        <v>0.79827726623416428</v>
      </c>
      <c r="Y16" s="35">
        <v>0.91023774941337687</v>
      </c>
      <c r="Z16" s="35">
        <v>0.97104483437836941</v>
      </c>
      <c r="AA16" s="35">
        <v>1.225647410192471</v>
      </c>
      <c r="AB16" s="35" t="s">
        <v>0</v>
      </c>
      <c r="AC16" s="36" t="s">
        <v>0</v>
      </c>
      <c r="AD16" s="29" t="s">
        <v>0</v>
      </c>
      <c r="AE16" s="29">
        <v>0.77991540024125583</v>
      </c>
      <c r="AF16" s="29">
        <v>0.80482125816075745</v>
      </c>
      <c r="AG16" s="29">
        <v>0.86762933620332927</v>
      </c>
      <c r="AH16" s="29">
        <v>1.0256737585441831</v>
      </c>
      <c r="AI16" s="29">
        <v>1.0940081911500059</v>
      </c>
      <c r="AJ16" s="29">
        <v>1.1616306402021881</v>
      </c>
      <c r="AK16" s="3">
        <f t="shared" si="0"/>
        <v>0.79405573556862008</v>
      </c>
      <c r="AL16" s="13">
        <v>-11.212300000000001</v>
      </c>
      <c r="AM16" t="s">
        <v>118</v>
      </c>
      <c r="AO16" s="2">
        <f>((SUM(A2:Z35)+SUM(AA2:AJ28))/895)</f>
        <v>0.91376015319377013</v>
      </c>
    </row>
    <row r="17" spans="1:45" x14ac:dyDescent="0.25">
      <c r="A17" s="29">
        <v>1.5196365489999999</v>
      </c>
      <c r="B17" s="30">
        <v>1.1855208723620301</v>
      </c>
      <c r="C17" s="29">
        <v>0.61009042031584315</v>
      </c>
      <c r="D17" s="29">
        <v>0.6560976467694285</v>
      </c>
      <c r="E17" s="34">
        <v>0.77002101716181892</v>
      </c>
      <c r="F17" s="34">
        <v>0.82491359018846588</v>
      </c>
      <c r="G17" s="34">
        <v>0.71558817112948658</v>
      </c>
      <c r="H17" s="34">
        <v>0.65885091533834994</v>
      </c>
      <c r="I17" s="34">
        <v>0.48678778912801041</v>
      </c>
      <c r="J17" s="34">
        <v>0.48855574212645397</v>
      </c>
      <c r="K17" s="34">
        <v>0.45335116710492263</v>
      </c>
      <c r="L17" s="34">
        <v>0.48149203011667008</v>
      </c>
      <c r="M17" s="34">
        <v>0.58123214717965732</v>
      </c>
      <c r="N17" s="34">
        <v>0.72518524941210372</v>
      </c>
      <c r="O17" s="34">
        <v>0.91456825021291821</v>
      </c>
      <c r="P17" s="34">
        <v>1.038653160403993</v>
      </c>
      <c r="Q17" s="34">
        <v>1.0506100955285591</v>
      </c>
      <c r="R17" s="34">
        <v>1.221808857251653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0.73223874273845702</v>
      </c>
      <c r="X17" s="35">
        <v>0.89060185520636914</v>
      </c>
      <c r="Y17" s="35">
        <v>1.2326781101786839</v>
      </c>
      <c r="Z17" s="35">
        <v>1.322100985281965</v>
      </c>
      <c r="AA17" s="35">
        <v>1.229055928214704</v>
      </c>
      <c r="AB17" s="35" t="s">
        <v>0</v>
      </c>
      <c r="AC17" s="36" t="s">
        <v>0</v>
      </c>
      <c r="AD17" s="29" t="s">
        <v>0</v>
      </c>
      <c r="AE17" s="29">
        <v>0.73434036081814869</v>
      </c>
      <c r="AF17" s="29">
        <v>0.93298833425615835</v>
      </c>
      <c r="AG17" s="29">
        <v>0.94340031329175678</v>
      </c>
      <c r="AH17" s="29">
        <v>1.050596178739758</v>
      </c>
      <c r="AI17" s="29">
        <v>1.114556033177253</v>
      </c>
      <c r="AJ17" s="29">
        <v>1.2556337544892</v>
      </c>
      <c r="AK17" s="3">
        <f t="shared" si="0"/>
        <v>0.89038462990078682</v>
      </c>
      <c r="AL17" s="13">
        <v>-7.9836</v>
      </c>
      <c r="AM17" t="s">
        <v>119</v>
      </c>
    </row>
    <row r="18" spans="1:45" x14ac:dyDescent="0.25">
      <c r="A18" s="29">
        <v>1.418347153</v>
      </c>
      <c r="B18" s="30">
        <v>0.94673336431479926</v>
      </c>
      <c r="C18" s="29">
        <v>0.61083615728206375</v>
      </c>
      <c r="D18" s="29">
        <v>0.63009074044050273</v>
      </c>
      <c r="E18" s="34">
        <v>0.62258173837492647</v>
      </c>
      <c r="F18" s="34">
        <v>0.71746751913347628</v>
      </c>
      <c r="G18" s="34">
        <v>0.76139357014770137</v>
      </c>
      <c r="H18" s="34">
        <v>0.65389186033252611</v>
      </c>
      <c r="I18" s="34">
        <v>0.62499255825951405</v>
      </c>
      <c r="J18" s="34">
        <v>0.64422979027645422</v>
      </c>
      <c r="K18" s="34">
        <v>0.67141657430629509</v>
      </c>
      <c r="L18" s="34">
        <v>0.69822659234392692</v>
      </c>
      <c r="M18" s="34">
        <v>0.80915617115068061</v>
      </c>
      <c r="N18" s="34">
        <v>0.95215499024345973</v>
      </c>
      <c r="O18" s="34">
        <v>1.06115523345871</v>
      </c>
      <c r="P18" s="34">
        <v>1.1649700181563429</v>
      </c>
      <c r="Q18" s="34">
        <v>1.241277363225151</v>
      </c>
      <c r="R18" s="34">
        <v>1.1016391691521441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0.79971334014358408</v>
      </c>
      <c r="X18" s="35">
        <v>1.0258691503341759</v>
      </c>
      <c r="Y18" s="35">
        <v>1.2315647001837531</v>
      </c>
      <c r="Z18" s="35">
        <v>1.4514793479999999</v>
      </c>
      <c r="AA18" s="35">
        <v>1.391970175</v>
      </c>
      <c r="AB18" s="35" t="s">
        <v>0</v>
      </c>
      <c r="AC18" s="36" t="s">
        <v>0</v>
      </c>
      <c r="AD18" s="29" t="s">
        <v>0</v>
      </c>
      <c r="AE18" s="29">
        <v>0.74813341713537718</v>
      </c>
      <c r="AF18" s="29">
        <v>0.95246059427117258</v>
      </c>
      <c r="AG18" s="29">
        <v>1.1005886406912251</v>
      </c>
      <c r="AH18" s="29">
        <v>1.2093014913140001</v>
      </c>
      <c r="AI18" s="29">
        <v>1.2597326689999999</v>
      </c>
      <c r="AJ18" s="29">
        <v>1.291192366</v>
      </c>
      <c r="AK18" s="3">
        <f t="shared" si="0"/>
        <v>0.95836436054041252</v>
      </c>
      <c r="AL18" s="13">
        <v>-4.7801999999999998</v>
      </c>
      <c r="AM18" t="s">
        <v>120</v>
      </c>
    </row>
    <row r="19" spans="1:45" x14ac:dyDescent="0.25">
      <c r="A19" s="29" t="s">
        <v>0</v>
      </c>
      <c r="B19" s="30" t="s">
        <v>0</v>
      </c>
      <c r="C19" s="29">
        <v>0.58508088823360194</v>
      </c>
      <c r="D19" s="29">
        <v>0.81053424019186382</v>
      </c>
      <c r="E19" s="34">
        <v>0.98999353467702478</v>
      </c>
      <c r="F19" s="34">
        <v>0.76237910015205335</v>
      </c>
      <c r="G19" s="34">
        <v>0.67380923048043073</v>
      </c>
      <c r="H19" s="34">
        <v>0.58331812221465007</v>
      </c>
      <c r="I19" s="34">
        <v>0.57514780719802094</v>
      </c>
      <c r="J19" s="34">
        <v>0.58931328020434137</v>
      </c>
      <c r="K19" s="34">
        <v>0.60845670021653286</v>
      </c>
      <c r="L19" s="34">
        <v>0.62578796022838823</v>
      </c>
      <c r="M19" s="34">
        <v>0.67390716028683773</v>
      </c>
      <c r="N19" s="34">
        <v>0.72742738641654847</v>
      </c>
      <c r="O19" s="34">
        <v>0.82487392515851932</v>
      </c>
      <c r="P19" s="34">
        <v>0.97679598429297299</v>
      </c>
      <c r="Q19" s="34">
        <v>1.1472546711732481</v>
      </c>
      <c r="R19" s="34">
        <v>1.1753355922051549</v>
      </c>
      <c r="S19" s="35" t="s">
        <v>0</v>
      </c>
      <c r="T19" s="35" t="s">
        <v>0</v>
      </c>
      <c r="U19" s="35" t="s">
        <v>0</v>
      </c>
      <c r="V19" s="35">
        <v>0.59655345521146719</v>
      </c>
      <c r="W19" s="35">
        <v>0.6372140302316055</v>
      </c>
      <c r="X19" s="35">
        <v>0.66304955326589043</v>
      </c>
      <c r="Y19" s="35">
        <v>0.80489093614874707</v>
      </c>
      <c r="Z19" s="35">
        <v>1.006791363333126</v>
      </c>
      <c r="AA19" s="35">
        <v>1.277793999373624</v>
      </c>
      <c r="AB19" s="35" t="s">
        <v>0</v>
      </c>
      <c r="AC19" s="36" t="s">
        <v>0</v>
      </c>
      <c r="AD19" s="29" t="s">
        <v>0</v>
      </c>
      <c r="AE19" s="29">
        <v>0.84443516018241738</v>
      </c>
      <c r="AF19" s="29">
        <v>0.93198736424588102</v>
      </c>
      <c r="AG19" s="29">
        <v>1.3348907670000001</v>
      </c>
      <c r="AH19" s="29">
        <v>1.1173385592391221</v>
      </c>
      <c r="AI19" s="29">
        <v>1.1732004403226901</v>
      </c>
      <c r="AJ19" s="29">
        <v>1.428400718</v>
      </c>
      <c r="AK19" s="3">
        <f t="shared" si="0"/>
        <v>0.86235578321017015</v>
      </c>
      <c r="AL19" s="13">
        <v>-1.5918000000000001</v>
      </c>
      <c r="AM19" t="s">
        <v>121</v>
      </c>
      <c r="AO19" s="2">
        <f>SUM(U34:W35)/6</f>
        <v>1.064703918485997</v>
      </c>
    </row>
    <row r="20" spans="1:45" x14ac:dyDescent="0.25">
      <c r="A20" t="s">
        <v>0</v>
      </c>
      <c r="B20" s="37" t="s">
        <v>0</v>
      </c>
      <c r="C20" s="34">
        <v>0.76498682015037545</v>
      </c>
      <c r="D20" s="34">
        <v>0.83395502022548873</v>
      </c>
      <c r="E20" s="34">
        <v>0.81777782920123354</v>
      </c>
      <c r="F20" s="34">
        <v>0.67028832505423341</v>
      </c>
      <c r="G20" s="34">
        <v>0.6195241602692485</v>
      </c>
      <c r="H20" s="34">
        <v>0.59922048522768878</v>
      </c>
      <c r="I20" s="34">
        <v>0.63541875026677785</v>
      </c>
      <c r="J20" s="34">
        <v>0.67054847431534503</v>
      </c>
      <c r="K20" s="34">
        <v>0.6687006002943503</v>
      </c>
      <c r="L20" s="34">
        <v>0.66749996128015254</v>
      </c>
      <c r="M20" s="34">
        <v>0.68960067531309654</v>
      </c>
      <c r="N20" s="34">
        <v>0.7287544264284781</v>
      </c>
      <c r="O20" s="34">
        <v>0.81661773015620953</v>
      </c>
      <c r="P20" s="34">
        <v>0.96717824628610405</v>
      </c>
      <c r="Q20" s="34">
        <v>1.059429895131478</v>
      </c>
      <c r="R20" s="34">
        <v>1.0416094050874201</v>
      </c>
      <c r="S20" s="35" t="s">
        <v>0</v>
      </c>
      <c r="T20" s="35" t="s">
        <v>0</v>
      </c>
      <c r="U20" s="35" t="s">
        <v>0</v>
      </c>
      <c r="V20" s="35">
        <v>0.874666558191179</v>
      </c>
      <c r="W20" s="35">
        <v>0.66804789428148093</v>
      </c>
      <c r="X20" s="35">
        <v>0.68710716431866703</v>
      </c>
      <c r="Y20" s="35">
        <v>0.7841251771440475</v>
      </c>
      <c r="Z20" s="35">
        <v>0.98328519030942441</v>
      </c>
      <c r="AA20" s="35">
        <v>1.373275034</v>
      </c>
      <c r="AB20" s="35" t="s">
        <v>0</v>
      </c>
      <c r="AC20" s="36" t="s">
        <v>0</v>
      </c>
      <c r="AD20" s="29" t="s">
        <v>0</v>
      </c>
      <c r="AE20" s="29">
        <v>1.270963609610366</v>
      </c>
      <c r="AF20" s="29">
        <v>1.0954837738885399</v>
      </c>
      <c r="AG20" s="29">
        <v>0.9693846783559128</v>
      </c>
      <c r="AH20" s="29">
        <v>0.80549141016823655</v>
      </c>
      <c r="AI20" s="29">
        <v>0.76168616114943821</v>
      </c>
      <c r="AJ20" s="29">
        <v>1.0794755642101681</v>
      </c>
      <c r="AK20" s="19">
        <f t="shared" si="0"/>
        <v>0.84300367929696918</v>
      </c>
      <c r="AL20" s="13">
        <v>1.5918000000000001</v>
      </c>
      <c r="AP20" s="7"/>
      <c r="AQ20" s="7"/>
      <c r="AR20" s="7"/>
      <c r="AS20" s="8"/>
    </row>
    <row r="21" spans="1:45" x14ac:dyDescent="0.25">
      <c r="A21" t="s">
        <v>0</v>
      </c>
      <c r="B21" s="37">
        <v>0.78058634016649475</v>
      </c>
      <c r="C21" s="34">
        <v>0.63239927631295179</v>
      </c>
      <c r="D21" s="34">
        <v>0.71604101213644467</v>
      </c>
      <c r="E21" s="34">
        <v>0.59918775025955207</v>
      </c>
      <c r="F21" s="34">
        <v>0.59803009623703229</v>
      </c>
      <c r="G21" s="34">
        <v>0.64417166329596154</v>
      </c>
      <c r="H21" s="34">
        <v>0.71229970654210928</v>
      </c>
      <c r="I21" s="34">
        <v>0.8776047912029733</v>
      </c>
      <c r="J21" s="34">
        <v>0.99406706032758718</v>
      </c>
      <c r="K21" s="34">
        <v>1.0434093724486351</v>
      </c>
      <c r="L21" s="34">
        <v>1.0915992545316811</v>
      </c>
      <c r="M21" s="34">
        <v>1.081187937927043</v>
      </c>
      <c r="N21" s="34">
        <v>1.0527989804400719</v>
      </c>
      <c r="O21" s="34">
        <v>1.002933635318203</v>
      </c>
      <c r="P21" s="34">
        <v>1.0203949983889591</v>
      </c>
      <c r="Q21" s="34">
        <v>1.0060204124016709</v>
      </c>
      <c r="R21" s="34">
        <v>1.022015365463212</v>
      </c>
      <c r="S21" s="35" t="s">
        <v>0</v>
      </c>
      <c r="T21" s="35" t="s">
        <v>0</v>
      </c>
      <c r="U21" s="35">
        <v>0.70038687234570651</v>
      </c>
      <c r="V21" s="35">
        <v>0.85500248617686925</v>
      </c>
      <c r="W21" s="35">
        <v>0.99524518231140047</v>
      </c>
      <c r="X21" s="35">
        <v>1.0339969003274421</v>
      </c>
      <c r="Y21" s="35">
        <v>0.99377878028019129</v>
      </c>
      <c r="Z21" s="35">
        <v>0.83382619519453671</v>
      </c>
      <c r="AA21" s="35">
        <v>0.98505302466070666</v>
      </c>
      <c r="AB21" s="35" t="s">
        <v>0</v>
      </c>
      <c r="AC21" s="36" t="s">
        <v>0</v>
      </c>
      <c r="AD21" s="29" t="s">
        <v>0</v>
      </c>
      <c r="AE21" s="29">
        <v>0.92916002884352811</v>
      </c>
      <c r="AF21" s="29">
        <v>0.98189273034012436</v>
      </c>
      <c r="AG21" s="29">
        <v>0.77173494115137609</v>
      </c>
      <c r="AH21" s="29">
        <v>0.75539794615402556</v>
      </c>
      <c r="AI21" s="29">
        <v>0.75617620715897471</v>
      </c>
      <c r="AJ21" s="29">
        <v>1.305160216</v>
      </c>
      <c r="AK21" s="3">
        <f t="shared" si="0"/>
        <v>0.89238530547818218</v>
      </c>
      <c r="AL21" s="13">
        <v>4.7801999999999998</v>
      </c>
      <c r="AO21"/>
    </row>
    <row r="22" spans="1:45" x14ac:dyDescent="0.25">
      <c r="A22" t="s">
        <v>0</v>
      </c>
      <c r="B22" s="37">
        <v>0.63399778531990059</v>
      </c>
      <c r="C22" s="34">
        <v>0.47274755512422711</v>
      </c>
      <c r="D22" s="34">
        <v>0.45090292611412752</v>
      </c>
      <c r="E22" s="34">
        <v>0.40608501308846667</v>
      </c>
      <c r="F22" s="34">
        <v>0.47956075512270069</v>
      </c>
      <c r="G22" s="34">
        <v>0.56269104817668336</v>
      </c>
      <c r="H22" s="34">
        <v>0.64492847525470942</v>
      </c>
      <c r="I22" s="34">
        <v>0.74768132206513793</v>
      </c>
      <c r="J22" s="34">
        <v>0.86497226717811204</v>
      </c>
      <c r="K22" s="34">
        <v>0.97543121026455282</v>
      </c>
      <c r="L22" s="34">
        <v>1.0289892373434419</v>
      </c>
      <c r="M22" s="34">
        <v>1.065626910487379</v>
      </c>
      <c r="N22" s="34">
        <v>1.060512750443267</v>
      </c>
      <c r="O22" s="34">
        <v>1.0955149705466929</v>
      </c>
      <c r="P22" s="34">
        <v>1.127865597764997</v>
      </c>
      <c r="Q22" s="34">
        <v>1.58520678</v>
      </c>
      <c r="R22" s="34">
        <v>1.508549605</v>
      </c>
      <c r="S22" s="35" t="s">
        <v>0</v>
      </c>
      <c r="T22" s="35" t="s">
        <v>0</v>
      </c>
      <c r="U22" s="35">
        <v>0.77552042613725691</v>
      </c>
      <c r="V22" s="35">
        <v>0.91256694021063289</v>
      </c>
      <c r="W22" s="35">
        <v>0.85994670517569261</v>
      </c>
      <c r="X22" s="35">
        <v>0.89595007820531458</v>
      </c>
      <c r="Y22" s="35">
        <v>1.1941229061890981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1.1387509102499609</v>
      </c>
      <c r="AG22" s="29">
        <v>0.72605831413671662</v>
      </c>
      <c r="AH22" s="29">
        <v>1.080806993415198</v>
      </c>
      <c r="AI22" s="29">
        <v>1.0823959726540999</v>
      </c>
      <c r="AJ22" s="29">
        <v>0.89366214028193214</v>
      </c>
      <c r="AK22" s="3">
        <f t="shared" si="0"/>
        <v>0.89892761466482585</v>
      </c>
      <c r="AL22" s="13">
        <v>7.9836</v>
      </c>
      <c r="AO22"/>
    </row>
    <row r="23" spans="1:45" x14ac:dyDescent="0.25">
      <c r="A23" t="s">
        <v>0</v>
      </c>
      <c r="B23" s="37">
        <v>0.57606536722912971</v>
      </c>
      <c r="C23" s="34">
        <v>0.39290096827049331</v>
      </c>
      <c r="D23" s="34">
        <v>0.43509949209965881</v>
      </c>
      <c r="E23" s="34">
        <v>0.37914108533464641</v>
      </c>
      <c r="F23" s="34">
        <v>0.41001776778240479</v>
      </c>
      <c r="G23" s="34">
        <v>0.48460580811879322</v>
      </c>
      <c r="H23" s="34">
        <v>0.49682249512527349</v>
      </c>
      <c r="I23" s="34">
        <v>0.5398054441506509</v>
      </c>
      <c r="J23" s="34">
        <v>0.58522080418641431</v>
      </c>
      <c r="K23" s="34">
        <v>0.65999936226964939</v>
      </c>
      <c r="L23" s="34">
        <v>0.6750595132886833</v>
      </c>
      <c r="M23" s="34">
        <v>0.73357832643790089</v>
      </c>
      <c r="N23" s="34">
        <v>0.8301952771586607</v>
      </c>
      <c r="O23" s="34">
        <v>0.77749613614122681</v>
      </c>
      <c r="P23" s="34">
        <v>0.85413069018072685</v>
      </c>
      <c r="Q23" s="34">
        <v>1.109638634150578</v>
      </c>
      <c r="R23" s="34">
        <v>1.183386124292154</v>
      </c>
      <c r="S23" s="35" t="s">
        <v>0</v>
      </c>
      <c r="T23" s="35">
        <v>1.0232987753821989</v>
      </c>
      <c r="U23" s="35">
        <v>0.79598515614425558</v>
      </c>
      <c r="V23" s="35">
        <v>0.70720620035827386</v>
      </c>
      <c r="W23" s="35">
        <v>0.73880487548926399</v>
      </c>
      <c r="X23" s="35">
        <v>0.70085128633832117</v>
      </c>
      <c r="Y23" s="35">
        <v>0.60724008019166509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1.209359622868909</v>
      </c>
      <c r="AG23" s="29">
        <v>0.94010241420954033</v>
      </c>
      <c r="AH23" s="29">
        <v>0.98792518126403162</v>
      </c>
      <c r="AI23" s="29">
        <v>1.1298376043008009</v>
      </c>
      <c r="AJ23" s="29">
        <v>0.95202208897931218</v>
      </c>
      <c r="AK23" s="3">
        <f t="shared" si="0"/>
        <v>0.74699273506227204</v>
      </c>
      <c r="AL23" s="13">
        <v>11.212300000000001</v>
      </c>
      <c r="AO23" s="20"/>
    </row>
    <row r="24" spans="1:45" x14ac:dyDescent="0.25">
      <c r="A24" t="s">
        <v>0</v>
      </c>
      <c r="B24" s="37">
        <v>0.69197126044549884</v>
      </c>
      <c r="C24" s="34">
        <v>0.43724855510303862</v>
      </c>
      <c r="D24" s="34">
        <v>0.40631665414315898</v>
      </c>
      <c r="E24" s="34">
        <v>0.37143031629829498</v>
      </c>
      <c r="F24" s="34">
        <v>0.39503747260819649</v>
      </c>
      <c r="G24" s="34">
        <v>0.45434693211049981</v>
      </c>
      <c r="H24" s="34">
        <v>0.50310968014635549</v>
      </c>
      <c r="I24" s="34">
        <v>0.53719693817952663</v>
      </c>
      <c r="J24" s="34">
        <v>0.57096949421181109</v>
      </c>
      <c r="K24" s="34">
        <v>0.60176506624194392</v>
      </c>
      <c r="L24" s="34">
        <v>0.62856892628028116</v>
      </c>
      <c r="M24" s="34">
        <v>0.68176169243431628</v>
      </c>
      <c r="N24" s="34">
        <v>0.69111001638725855</v>
      </c>
      <c r="O24" s="34">
        <v>0.68376448433444137</v>
      </c>
      <c r="P24" s="34">
        <v>0.95179119027210368</v>
      </c>
      <c r="Q24" s="34">
        <v>1.224128052480582</v>
      </c>
      <c r="R24" s="34" t="s">
        <v>0</v>
      </c>
      <c r="S24" s="35">
        <v>0.92921625024208765</v>
      </c>
      <c r="T24" s="35">
        <v>0.72126785564010487</v>
      </c>
      <c r="U24" s="35">
        <v>0.59813167019631996</v>
      </c>
      <c r="V24" s="35">
        <v>0.62348422724200181</v>
      </c>
      <c r="W24" s="35">
        <v>0.63474873725094993</v>
      </c>
      <c r="X24" s="35">
        <v>0.6336048502190218</v>
      </c>
      <c r="Y24" s="35">
        <v>0.59260417317783387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1.1931507746635499</v>
      </c>
      <c r="AG24" s="29">
        <v>0.94254206949795138</v>
      </c>
      <c r="AH24" s="29">
        <v>1.3002219947100371</v>
      </c>
      <c r="AI24" s="29">
        <v>1.188965430960639</v>
      </c>
      <c r="AJ24" s="29">
        <v>1.171246361196751</v>
      </c>
      <c r="AK24" s="3">
        <f t="shared" si="0"/>
        <v>0.72713218309551997</v>
      </c>
      <c r="AL24" s="13">
        <v>14.477499999999999</v>
      </c>
    </row>
    <row r="25" spans="1:45" x14ac:dyDescent="0.25">
      <c r="A25" t="s">
        <v>0</v>
      </c>
      <c r="B25" s="37">
        <v>0.74322588223193375</v>
      </c>
      <c r="C25" s="34">
        <v>0.5901208456218725</v>
      </c>
      <c r="D25" s="34">
        <v>0.46142804115066482</v>
      </c>
      <c r="E25" s="34">
        <v>0.39607598707303121</v>
      </c>
      <c r="F25" s="34">
        <v>0.39870864664038591</v>
      </c>
      <c r="G25" s="34">
        <v>0.43618685711121968</v>
      </c>
      <c r="H25" s="34">
        <v>0.47589965213476598</v>
      </c>
      <c r="I25" s="34">
        <v>0.51306891416127787</v>
      </c>
      <c r="J25" s="34">
        <v>0.51845633416213033</v>
      </c>
      <c r="K25" s="34">
        <v>0.52729853816498906</v>
      </c>
      <c r="L25" s="34">
        <v>0.5612842341861729</v>
      </c>
      <c r="M25" s="34">
        <v>0.60142173022433498</v>
      </c>
      <c r="N25" s="34">
        <v>0.62097576625796724</v>
      </c>
      <c r="O25" s="34">
        <v>0.64602326633881313</v>
      </c>
      <c r="P25" s="38">
        <v>0.84030122522886996</v>
      </c>
      <c r="Q25" s="38" t="s">
        <v>0</v>
      </c>
      <c r="R25" s="38">
        <v>1.048120010230692</v>
      </c>
      <c r="S25" s="35">
        <v>0.70764048090633891</v>
      </c>
      <c r="T25" s="35">
        <v>0.63599001343068251</v>
      </c>
      <c r="U25" s="35">
        <v>0.56781897519775582</v>
      </c>
      <c r="V25" s="35">
        <v>0.56456953519349518</v>
      </c>
      <c r="W25" s="35">
        <v>0.58292882021830239</v>
      </c>
      <c r="X25" s="35">
        <v>0.58177077320580817</v>
      </c>
      <c r="Y25" s="35">
        <v>0.64410402030473701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1.178206951684315</v>
      </c>
      <c r="AG25" s="29">
        <v>0.96107425381301514</v>
      </c>
      <c r="AH25" s="29" t="s">
        <v>0</v>
      </c>
      <c r="AI25" s="29">
        <v>1.165663968738839</v>
      </c>
      <c r="AJ25" s="29">
        <v>1.230272850136539</v>
      </c>
      <c r="AK25" s="3">
        <f t="shared" si="0"/>
        <v>0.67402357680551661</v>
      </c>
      <c r="AL25" s="13">
        <v>17.791599999999999</v>
      </c>
    </row>
    <row r="26" spans="1:45" x14ac:dyDescent="0.25">
      <c r="A26" t="s">
        <v>0</v>
      </c>
      <c r="B26" s="37">
        <v>0.76967234340323099</v>
      </c>
      <c r="C26" s="34">
        <v>0.6389242030370772</v>
      </c>
      <c r="D26" s="34">
        <v>0.47988994718279682</v>
      </c>
      <c r="E26" s="34">
        <v>0.38899602738394923</v>
      </c>
      <c r="F26" s="34">
        <v>0.38297536269732452</v>
      </c>
      <c r="G26" s="34">
        <v>0.41434604810709319</v>
      </c>
      <c r="H26" s="34">
        <v>0.45326744212763148</v>
      </c>
      <c r="I26" s="34">
        <v>0.48279954314550688</v>
      </c>
      <c r="J26" s="34">
        <v>0.47905260213816298</v>
      </c>
      <c r="K26" s="34">
        <v>0.48987120113827581</v>
      </c>
      <c r="L26" s="34">
        <v>0.5163619241577716</v>
      </c>
      <c r="M26" s="34">
        <v>0.53539642716873692</v>
      </c>
      <c r="N26" s="34">
        <v>0.51228861714787521</v>
      </c>
      <c r="O26" s="34">
        <v>0.55144633918842534</v>
      </c>
      <c r="P26" s="38" t="s">
        <v>0</v>
      </c>
      <c r="Q26" s="38">
        <v>0.88379678156782837</v>
      </c>
      <c r="R26" s="38">
        <v>0.88024877864877282</v>
      </c>
      <c r="S26" s="35">
        <v>0.77677612231771109</v>
      </c>
      <c r="T26" s="35">
        <v>0.62455855545766004</v>
      </c>
      <c r="U26" s="35">
        <v>0.54337593919546523</v>
      </c>
      <c r="V26" s="35">
        <v>0.54416416020121794</v>
      </c>
      <c r="W26" s="35">
        <v>0.57692444024390599</v>
      </c>
      <c r="X26" s="35">
        <v>0.58992621424953628</v>
      </c>
      <c r="Y26" s="35">
        <v>0.70955596579615521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1.5397630550000001</v>
      </c>
      <c r="AG26" s="29">
        <v>1.072361067767291</v>
      </c>
      <c r="AH26" s="29" t="s">
        <v>0</v>
      </c>
      <c r="AI26" s="29" t="s">
        <v>0</v>
      </c>
      <c r="AJ26" s="29" t="s">
        <v>0</v>
      </c>
      <c r="AK26" s="3">
        <f t="shared" si="0"/>
        <v>0.6334695643387761</v>
      </c>
      <c r="AL26" s="13">
        <v>21.168500000000002</v>
      </c>
    </row>
    <row r="27" spans="1:45" x14ac:dyDescent="0.25">
      <c r="A27" t="s">
        <v>0</v>
      </c>
      <c r="B27" s="37" t="s">
        <v>0</v>
      </c>
      <c r="C27" s="34">
        <v>0.69755483915114402</v>
      </c>
      <c r="D27" s="34">
        <v>0.4956748962191086</v>
      </c>
      <c r="E27" s="34">
        <v>0.37742564652570798</v>
      </c>
      <c r="F27" s="34">
        <v>0.37752577597256409</v>
      </c>
      <c r="G27" s="34">
        <v>0.44283188312447153</v>
      </c>
      <c r="H27" s="34">
        <v>0.47465480214437278</v>
      </c>
      <c r="I27" s="34">
        <v>0.49519406715851999</v>
      </c>
      <c r="J27" s="34">
        <v>0.5005548021574423</v>
      </c>
      <c r="K27" s="34">
        <v>0.50200074715614951</v>
      </c>
      <c r="L27" s="34">
        <v>0.51804394916683727</v>
      </c>
      <c r="M27" s="34">
        <v>0.50422260714973532</v>
      </c>
      <c r="N27" s="34">
        <v>0.47100266612128999</v>
      </c>
      <c r="O27" s="34">
        <v>0.55127591018930167</v>
      </c>
      <c r="P27" s="38" t="s">
        <v>0</v>
      </c>
      <c r="Q27" s="38">
        <v>0.87562659465245729</v>
      </c>
      <c r="R27" s="38">
        <v>0.81797034747200359</v>
      </c>
      <c r="S27" s="35">
        <v>0.7514962203535035</v>
      </c>
      <c r="T27" s="35">
        <v>0.60814689448479864</v>
      </c>
      <c r="U27" s="35">
        <v>0.5409479662219111</v>
      </c>
      <c r="V27" s="35">
        <v>0.57439136329808838</v>
      </c>
      <c r="W27" s="35">
        <v>0.62032129640946476</v>
      </c>
      <c r="X27" s="35">
        <v>0.64125335146595486</v>
      </c>
      <c r="Y27" s="35">
        <v>0.780873294350235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1.150243002137646</v>
      </c>
      <c r="AG27" s="29">
        <v>1.174708610424807</v>
      </c>
      <c r="AH27" s="29" t="s">
        <v>0</v>
      </c>
      <c r="AI27" s="29" t="s">
        <v>0</v>
      </c>
      <c r="AJ27" s="29" t="s">
        <v>0</v>
      </c>
      <c r="AK27" s="3">
        <f t="shared" si="0"/>
        <v>0.62266423056281317</v>
      </c>
      <c r="AL27" s="13">
        <v>24.624300000000002</v>
      </c>
    </row>
    <row r="28" spans="1:45" x14ac:dyDescent="0.25">
      <c r="A28" t="s">
        <v>0</v>
      </c>
      <c r="B28" s="37" t="s">
        <v>0</v>
      </c>
      <c r="C28" s="34">
        <v>1.0899972171526531</v>
      </c>
      <c r="D28" s="34">
        <v>0.5794378874827576</v>
      </c>
      <c r="E28" s="34">
        <v>0.36392461303727092</v>
      </c>
      <c r="F28" s="34">
        <v>0.32357929920718481</v>
      </c>
      <c r="G28" s="34">
        <v>0.36517018922232219</v>
      </c>
      <c r="H28" s="34">
        <v>0.44063867132361811</v>
      </c>
      <c r="I28" s="34">
        <v>0.50391684012058058</v>
      </c>
      <c r="J28" s="34">
        <v>0.51788517714010218</v>
      </c>
      <c r="K28" s="34">
        <v>0.50990422515961598</v>
      </c>
      <c r="L28" s="34">
        <v>0.54266082918536007</v>
      </c>
      <c r="M28" s="34">
        <v>0.54576262617494653</v>
      </c>
      <c r="N28" s="34">
        <v>0.5606741211730486</v>
      </c>
      <c r="O28" s="34">
        <v>0.65623592243856965</v>
      </c>
      <c r="P28" s="38" t="s">
        <v>0</v>
      </c>
      <c r="Q28" s="38">
        <v>0.92514524315402935</v>
      </c>
      <c r="R28" s="38">
        <v>0.80990473432272458</v>
      </c>
      <c r="S28" s="35">
        <v>0.81241785624841167</v>
      </c>
      <c r="T28" s="35">
        <v>0.55933240525814265</v>
      </c>
      <c r="U28" s="35">
        <v>0.51654660019091847</v>
      </c>
      <c r="V28" s="35">
        <v>0.56967533826452887</v>
      </c>
      <c r="W28" s="35">
        <v>0.65526121555327388</v>
      </c>
      <c r="X28" s="35">
        <v>0.68911890069756865</v>
      </c>
      <c r="Y28" s="35">
        <v>0.7152733955754067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0.6023846958219562</v>
      </c>
      <c r="AL28" s="13">
        <v>28.178599999999999</v>
      </c>
    </row>
    <row r="29" spans="1:45" x14ac:dyDescent="0.25">
      <c r="A29" s="32" t="s">
        <v>0</v>
      </c>
      <c r="B29" s="39" t="s">
        <v>0</v>
      </c>
      <c r="C29" s="32">
        <v>0.90885859521804857</v>
      </c>
      <c r="D29" s="32">
        <v>0.78880895767704473</v>
      </c>
      <c r="E29" s="32">
        <v>0.78516305071021242</v>
      </c>
      <c r="F29" s="32">
        <v>0.80793209658968146</v>
      </c>
      <c r="G29" s="32">
        <v>0.85338970554400229</v>
      </c>
      <c r="H29" s="32">
        <v>0.85372290243019522</v>
      </c>
      <c r="I29" s="32">
        <v>0.81964073258766623</v>
      </c>
      <c r="J29" s="32">
        <v>0.74806934451245777</v>
      </c>
      <c r="K29" s="32">
        <v>0.64602532821009395</v>
      </c>
      <c r="L29" s="32">
        <v>0.57488482814347464</v>
      </c>
      <c r="M29" s="32">
        <v>0.61239072019035279</v>
      </c>
      <c r="N29" s="32">
        <v>0.71035122246198545</v>
      </c>
      <c r="O29" s="32">
        <v>0.77702855278775307</v>
      </c>
      <c r="P29" s="32" t="s">
        <v>0</v>
      </c>
      <c r="Q29" s="32" t="s">
        <v>0</v>
      </c>
      <c r="R29" s="32" t="s">
        <v>0</v>
      </c>
      <c r="S29" s="33">
        <v>1.113507035188662</v>
      </c>
      <c r="T29" s="33">
        <v>0.87135621152205678</v>
      </c>
      <c r="U29" s="33">
        <v>0.83490358395087161</v>
      </c>
      <c r="V29" s="33">
        <v>0.72331536884480352</v>
      </c>
      <c r="W29" s="33">
        <v>0.60939484018138235</v>
      </c>
      <c r="X29" s="33">
        <v>0.75312336125209633</v>
      </c>
      <c r="Y29" s="33">
        <v>0.7300047337254727</v>
      </c>
      <c r="Z29" s="33" t="s">
        <v>0</v>
      </c>
      <c r="AA29" s="40" t="s">
        <v>0</v>
      </c>
      <c r="AB29" s="40">
        <v>0.36708554047279668</v>
      </c>
      <c r="AC29" s="40">
        <v>0.42931915991275232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0.74173981236881192</v>
      </c>
      <c r="AL29" s="1">
        <v>31.855</v>
      </c>
    </row>
    <row r="30" spans="1:45" x14ac:dyDescent="0.25">
      <c r="A30" s="31" t="s">
        <v>0</v>
      </c>
      <c r="B30" s="41" t="s">
        <v>0</v>
      </c>
      <c r="C30" s="31" t="s">
        <v>0</v>
      </c>
      <c r="D30" s="31">
        <v>1.221275135291048</v>
      </c>
      <c r="E30" s="31">
        <v>1.09653562721301</v>
      </c>
      <c r="F30" s="31">
        <v>1.1041846061897449</v>
      </c>
      <c r="G30" s="31">
        <v>1.096427929165547</v>
      </c>
      <c r="H30" s="31">
        <v>1.125590367157508</v>
      </c>
      <c r="I30" s="31">
        <v>1.1476449551379999</v>
      </c>
      <c r="J30" s="31">
        <v>1.1510246671201609</v>
      </c>
      <c r="K30" s="31">
        <v>1.0728351744920619</v>
      </c>
      <c r="L30" s="31">
        <v>0.97477271061024295</v>
      </c>
      <c r="M30" s="31">
        <v>0.84022511429921076</v>
      </c>
      <c r="N30" s="31">
        <v>0.78885761864325243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1.4593295214315261</v>
      </c>
      <c r="T30" s="33">
        <v>1.334203041737793</v>
      </c>
      <c r="U30" s="33">
        <v>1.225302022361928</v>
      </c>
      <c r="V30" s="33">
        <v>1.1756523642411361</v>
      </c>
      <c r="W30" s="33">
        <v>1.1519781461494549</v>
      </c>
      <c r="X30" s="33">
        <v>0.93123727757186348</v>
      </c>
      <c r="Y30" s="33">
        <v>0.8947188816686118</v>
      </c>
      <c r="Z30" s="33">
        <v>0.76672953380326359</v>
      </c>
      <c r="AA30" s="40">
        <v>0.69795101430123252</v>
      </c>
      <c r="AB30" s="40">
        <v>0.52788162415921647</v>
      </c>
      <c r="AC30" s="40">
        <v>0.46986969113800581</v>
      </c>
      <c r="AD30" s="40">
        <v>0.42258319208269979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0.98594827025941367</v>
      </c>
      <c r="AL30" s="1">
        <v>35.685299999999998</v>
      </c>
    </row>
    <row r="31" spans="1:45" x14ac:dyDescent="0.25">
      <c r="A31" s="31" t="s">
        <v>0</v>
      </c>
      <c r="B31" s="41" t="s">
        <v>0</v>
      </c>
      <c r="C31" s="31" t="s">
        <v>0</v>
      </c>
      <c r="D31" s="31">
        <v>1.4687693973779259</v>
      </c>
      <c r="E31" s="31">
        <v>1.3249906234165341</v>
      </c>
      <c r="F31" s="31">
        <v>1.32926058634609</v>
      </c>
      <c r="G31" s="31">
        <v>1.330867316303594</v>
      </c>
      <c r="H31" s="31">
        <v>1.3198376272555929</v>
      </c>
      <c r="I31" s="31">
        <v>1.310775000209937</v>
      </c>
      <c r="J31" s="31">
        <v>1.2950836001662469</v>
      </c>
      <c r="K31" s="31">
        <v>1.26901728313238</v>
      </c>
      <c r="L31" s="31">
        <v>1.198043458103061</v>
      </c>
      <c r="M31" s="31">
        <v>1.022307804033642</v>
      </c>
      <c r="N31" s="31">
        <v>0.86298993517710398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1.534366233466633</v>
      </c>
      <c r="T31" s="33">
        <v>1.491119380111253</v>
      </c>
      <c r="U31" s="33">
        <v>1.4652928129569269</v>
      </c>
      <c r="V31" s="33">
        <v>1.3937307815754281</v>
      </c>
      <c r="W31" s="33">
        <v>1.365946103392226</v>
      </c>
      <c r="X31" s="33">
        <v>1.345634693241603</v>
      </c>
      <c r="Y31" s="33">
        <v>1.0308122633068559</v>
      </c>
      <c r="Z31" s="33" t="s">
        <v>0</v>
      </c>
      <c r="AA31" s="40">
        <v>0.66463050735570306</v>
      </c>
      <c r="AB31" s="40">
        <v>0.54032683321306396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1.2281901120070902</v>
      </c>
      <c r="AL31" s="1">
        <v>39.709000000000003</v>
      </c>
    </row>
    <row r="32" spans="1:45" x14ac:dyDescent="0.25">
      <c r="A32" s="31" t="s">
        <v>0</v>
      </c>
      <c r="B32" s="41" t="s">
        <v>0</v>
      </c>
      <c r="C32" s="31" t="s">
        <v>0</v>
      </c>
      <c r="D32" s="31">
        <v>1.4842369996222551</v>
      </c>
      <c r="E32" s="31">
        <v>1.4043872213403781</v>
      </c>
      <c r="F32" s="31">
        <v>1.4021272852773681</v>
      </c>
      <c r="G32" s="31">
        <v>1.383832796236935</v>
      </c>
      <c r="H32" s="31">
        <v>1.3825016202167359</v>
      </c>
      <c r="I32" s="31">
        <v>1.374041892192372</v>
      </c>
      <c r="J32" s="31">
        <v>1.38094872417444</v>
      </c>
      <c r="K32" s="31">
        <v>1.3492279101439451</v>
      </c>
      <c r="L32" s="31">
        <v>1.280488775109818</v>
      </c>
      <c r="M32" s="31">
        <v>1.108038080076108</v>
      </c>
      <c r="N32" s="31">
        <v>0.89928576163618823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1.5970286515382</v>
      </c>
      <c r="U32" s="33">
        <v>1.5444710539799751</v>
      </c>
      <c r="V32" s="33">
        <v>1.5293981160365651</v>
      </c>
      <c r="W32" s="33">
        <v>1.4468667566565361</v>
      </c>
      <c r="X32" s="33">
        <v>1.471417510452641</v>
      </c>
      <c r="Y32" s="33">
        <v>1.345173782208881</v>
      </c>
      <c r="Z32" s="33">
        <v>1.1158995191007599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1.3610762475555616</v>
      </c>
      <c r="AL32" s="1">
        <v>43.982999999999997</v>
      </c>
    </row>
    <row r="33" spans="1:50" x14ac:dyDescent="0.25">
      <c r="A33" s="31" t="s">
        <v>0</v>
      </c>
      <c r="B33" s="41" t="s">
        <v>0</v>
      </c>
      <c r="C33" s="31" t="s">
        <v>0</v>
      </c>
      <c r="D33" s="31" t="s">
        <v>0</v>
      </c>
      <c r="E33" s="31">
        <v>1.427630927162389</v>
      </c>
      <c r="F33" s="31">
        <v>1.4423539701743211</v>
      </c>
      <c r="G33" s="31">
        <v>1.4504647671654549</v>
      </c>
      <c r="H33" s="31">
        <v>1.416288795146091</v>
      </c>
      <c r="I33" s="31">
        <v>1.38444312314174</v>
      </c>
      <c r="J33" s="31">
        <v>1.386678192141972</v>
      </c>
      <c r="K33" s="31">
        <v>1.369254987127726</v>
      </c>
      <c r="L33" s="31">
        <v>1.2798451650990239</v>
      </c>
      <c r="M33" s="31">
        <v>1.126654954072096</v>
      </c>
      <c r="N33" s="31">
        <v>0.86819272947694115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1.5466400546628609</v>
      </c>
      <c r="V33" s="33">
        <v>1.4870426584461449</v>
      </c>
      <c r="W33" s="33">
        <v>1.3620957343530711</v>
      </c>
      <c r="X33" s="33">
        <v>1.362783563313851</v>
      </c>
      <c r="Y33" s="33">
        <v>1.31715152121755</v>
      </c>
      <c r="Z33" s="33">
        <v>1.090332885103821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1.3323658767378159</v>
      </c>
      <c r="AL33" s="1">
        <v>48.590400000000002</v>
      </c>
    </row>
    <row r="34" spans="1:50" x14ac:dyDescent="0.25">
      <c r="A34" s="27" t="s">
        <v>0</v>
      </c>
      <c r="B34" s="28" t="s">
        <v>0</v>
      </c>
      <c r="C34" s="27" t="s">
        <v>0</v>
      </c>
      <c r="D34" s="27" t="s">
        <v>0</v>
      </c>
      <c r="E34" s="27">
        <v>1.2912148260722189</v>
      </c>
      <c r="F34" s="27">
        <v>1.5438199671165931</v>
      </c>
      <c r="G34" s="27">
        <v>1.4186787180999161</v>
      </c>
      <c r="H34" s="27">
        <v>1.4255859660934631</v>
      </c>
      <c r="I34" s="27">
        <v>1.4594039301080359</v>
      </c>
      <c r="J34" s="27">
        <v>1.5288509181384831</v>
      </c>
      <c r="K34" s="27">
        <v>1.290035361091834</v>
      </c>
      <c r="L34" s="27">
        <v>1.1403862260716291</v>
      </c>
      <c r="M34" s="27">
        <v>0.91380269560059013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1.1806282751491179</v>
      </c>
      <c r="V34" s="27">
        <v>1.264392919653351</v>
      </c>
      <c r="W34" s="27">
        <v>1.121922040126041</v>
      </c>
      <c r="X34" s="27">
        <v>1.022257574103385</v>
      </c>
      <c r="Y34" s="27">
        <v>1.0025855150968439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1.2573974951801075</v>
      </c>
      <c r="AL34" s="1">
        <v>53.663899999999998</v>
      </c>
    </row>
    <row r="35" spans="1:50" x14ac:dyDescent="0.25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0.9787718134070178</v>
      </c>
      <c r="H35" s="27">
        <v>0.9857187376529537</v>
      </c>
      <c r="I35" s="27">
        <v>0.90693425955159346</v>
      </c>
      <c r="J35" s="27">
        <v>1.097775485460577</v>
      </c>
      <c r="K35" s="27">
        <v>0.84492653732642486</v>
      </c>
      <c r="L35" s="27">
        <v>0.85292534672219034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1.061116458481675</v>
      </c>
      <c r="V35" s="27">
        <v>0.99387327941381087</v>
      </c>
      <c r="W35" s="27">
        <v>0.76629053809198566</v>
      </c>
      <c r="X35" s="27">
        <v>0.82021636617971561</v>
      </c>
      <c r="Y35" s="27">
        <v>0.8849248032678495</v>
      </c>
      <c r="Z35" s="27">
        <v>1.1395266442377121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0.94441668914945887</v>
      </c>
      <c r="AL35" s="9">
        <v>59.441600000000001</v>
      </c>
    </row>
    <row r="36" spans="1:50" x14ac:dyDescent="0.25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0.89866075954869196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0.85367485787467556</v>
      </c>
      <c r="U36" s="25">
        <v>0.92907732280724475</v>
      </c>
      <c r="V36" s="25" t="s">
        <v>0</v>
      </c>
      <c r="W36" s="25" t="s">
        <v>0</v>
      </c>
      <c r="X36" s="25">
        <v>0.69080843651573631</v>
      </c>
      <c r="Y36" s="25">
        <v>0.88782845706944369</v>
      </c>
      <c r="Z36" s="25">
        <v>0.80780731647681892</v>
      </c>
      <c r="AA36" s="25">
        <v>0.91234555100549608</v>
      </c>
      <c r="AB36" s="25">
        <v>0.81285070467812626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0.84913167574702908</v>
      </c>
      <c r="AL36" s="4">
        <v>66.4435</v>
      </c>
    </row>
    <row r="37" spans="1:50" x14ac:dyDescent="0.25">
      <c r="A37" s="25">
        <v>0.48703675425372228</v>
      </c>
      <c r="B37" s="26">
        <v>0.49549156493297702</v>
      </c>
      <c r="C37" s="25">
        <v>0.50391152840921161</v>
      </c>
      <c r="D37" s="25">
        <v>0.50924476675566221</v>
      </c>
      <c r="E37" s="25">
        <v>0.50897962928743967</v>
      </c>
      <c r="F37" s="25">
        <v>0.51008331321908562</v>
      </c>
      <c r="G37" s="25">
        <v>0.51386865482405497</v>
      </c>
      <c r="H37" s="25">
        <v>0.52601570350934057</v>
      </c>
      <c r="I37" s="25">
        <v>0.66423871325250283</v>
      </c>
      <c r="J37" s="25">
        <v>0.62280053070644348</v>
      </c>
      <c r="K37" s="25">
        <v>0.50606064058335298</v>
      </c>
      <c r="L37" s="25">
        <v>0.50240931290802116</v>
      </c>
      <c r="M37" s="25">
        <v>0.5550109582838707</v>
      </c>
      <c r="N37" s="25">
        <v>0.55254604759034665</v>
      </c>
      <c r="O37" s="25">
        <v>0.53565484975451194</v>
      </c>
      <c r="P37" s="25">
        <v>0.56152100142205619</v>
      </c>
      <c r="Q37" s="25">
        <v>0.56048901968597054</v>
      </c>
      <c r="R37" s="25">
        <v>0.5609636985577946</v>
      </c>
      <c r="S37" s="25">
        <v>0.57297029724022153</v>
      </c>
      <c r="T37" s="25">
        <v>0.51650475124069262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0.53267285861767344</v>
      </c>
      <c r="Z37" s="25">
        <v>0.55124004995545495</v>
      </c>
      <c r="AA37" s="25">
        <v>0.60210712239852848</v>
      </c>
      <c r="AB37" s="25">
        <v>0.63411269015977723</v>
      </c>
      <c r="AC37" s="25">
        <v>0.62198996601281809</v>
      </c>
      <c r="AD37" s="25">
        <v>0.53758942561790402</v>
      </c>
      <c r="AE37" s="25">
        <v>0.54496816271467385</v>
      </c>
      <c r="AF37" s="25">
        <v>0.53498035088865814</v>
      </c>
      <c r="AG37" s="25">
        <v>0.53417690189411471</v>
      </c>
      <c r="AH37" s="25">
        <v>0.54360552090075753</v>
      </c>
      <c r="AI37" s="25">
        <v>0.54253541670789696</v>
      </c>
      <c r="AJ37" s="25">
        <v>0.54597004099668256</v>
      </c>
      <c r="AK37" s="3">
        <f t="shared" si="0"/>
        <v>0.54661719510256923</v>
      </c>
      <c r="AL37" s="4">
        <v>76.463800000000006</v>
      </c>
    </row>
    <row r="38" spans="1:50" x14ac:dyDescent="0.25">
      <c r="A38" t="s">
        <v>77</v>
      </c>
      <c r="AK38" s="17">
        <f>SUM(A2:AJ35)/867</f>
        <v>0.94802189696777495</v>
      </c>
      <c r="AP38" s="2" t="s">
        <v>123</v>
      </c>
    </row>
    <row r="39" spans="1:50" x14ac:dyDescent="0.25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0</v>
      </c>
      <c r="B40" s="26">
        <v>0.70223517692197535</v>
      </c>
      <c r="C40" s="25">
        <v>0.64386260476990398</v>
      </c>
      <c r="D40" s="25">
        <v>0.61106242062807137</v>
      </c>
      <c r="E40" s="25">
        <v>0.53609989453586548</v>
      </c>
      <c r="F40" s="25">
        <v>0.80124445820100831</v>
      </c>
      <c r="G40" s="25">
        <v>0.95026057965485444</v>
      </c>
      <c r="H40" s="25">
        <v>0.8686092411556956</v>
      </c>
      <c r="I40" s="25">
        <v>0.94795123931683134</v>
      </c>
      <c r="J40" s="25">
        <v>0.57784906595660401</v>
      </c>
      <c r="K40" s="25">
        <v>0.78641811597324796</v>
      </c>
      <c r="L40" s="25">
        <v>0.76759106504600483</v>
      </c>
      <c r="M40" s="25">
        <v>0.75957083367958544</v>
      </c>
      <c r="N40" s="25">
        <v>0.75691296806125552</v>
      </c>
      <c r="O40" s="25">
        <v>0.9621442894403216</v>
      </c>
      <c r="P40" s="25">
        <v>0.63743501427520211</v>
      </c>
      <c r="Q40" s="25">
        <v>0.41933234594317192</v>
      </c>
      <c r="R40" s="25">
        <v>0.90032553431953033</v>
      </c>
      <c r="S40" s="25">
        <v>0.89100129907566683</v>
      </c>
      <c r="T40" s="25">
        <v>0.94394732355553868</v>
      </c>
      <c r="U40" s="25">
        <v>0.73855208776779158</v>
      </c>
      <c r="V40" s="25">
        <v>0.69064238446131077</v>
      </c>
      <c r="W40" s="25">
        <v>0.75722451159716875</v>
      </c>
      <c r="X40" s="25">
        <v>0.62800590363085373</v>
      </c>
      <c r="Y40" s="25">
        <v>0.50910181262948784</v>
      </c>
      <c r="Z40" s="25">
        <v>0.6651933053090977</v>
      </c>
      <c r="AA40" s="25">
        <v>0.56746655679144598</v>
      </c>
      <c r="AB40" s="25">
        <v>0.57182830494250003</v>
      </c>
      <c r="AC40" s="25">
        <v>0.55706915317224093</v>
      </c>
      <c r="AD40" s="25">
        <v>0.57447172840483696</v>
      </c>
      <c r="AE40" s="25">
        <v>0.7710003379973952</v>
      </c>
      <c r="AF40" s="25">
        <v>0.73584472539553181</v>
      </c>
      <c r="AG40" s="25">
        <v>0.58744450244579682</v>
      </c>
      <c r="AH40" s="25">
        <v>0.5201895719538111</v>
      </c>
      <c r="AI40" s="25">
        <v>0.73482352493472658</v>
      </c>
      <c r="AJ40" s="25" t="s">
        <v>0</v>
      </c>
      <c r="AK40" s="3">
        <f>AVERAGE(A40:AJ40)</f>
        <v>0.70802093770424501</v>
      </c>
      <c r="AL40" s="4">
        <v>-66.4435</v>
      </c>
      <c r="AM40" s="6" t="s">
        <v>94</v>
      </c>
      <c r="AO40" s="2">
        <f>SUM(A73:AJ74)/40</f>
        <v>0.58716534963518485</v>
      </c>
      <c r="AP40" s="2">
        <f>((AK40-AK$3)*100)/AK$3</f>
        <v>8.2411947257028562</v>
      </c>
      <c r="AQ40" s="2"/>
      <c r="AR40" s="6" t="s">
        <v>94</v>
      </c>
      <c r="AS40" s="2"/>
      <c r="AT40" s="2">
        <f>((AO40-AO$3)*100)/AO$3</f>
        <v>-3.2867865657025153</v>
      </c>
      <c r="AU40" s="2"/>
    </row>
    <row r="41" spans="1:50" x14ac:dyDescent="0.25">
      <c r="A41" s="27">
        <v>1.067998654981734</v>
      </c>
      <c r="B41" s="28">
        <v>1.020469500919051</v>
      </c>
      <c r="C41" s="27">
        <v>0.92668173615585248</v>
      </c>
      <c r="D41" s="27">
        <v>0.90501357947917271</v>
      </c>
      <c r="E41" s="27">
        <v>0.85699139723829365</v>
      </c>
      <c r="F41" s="27">
        <v>0.81180067972601777</v>
      </c>
      <c r="G41" s="27">
        <v>0.85560726769676698</v>
      </c>
      <c r="H41" s="27">
        <v>0.74848942574674238</v>
      </c>
      <c r="I41" s="27">
        <v>0.78057268523616075</v>
      </c>
      <c r="J41" s="27">
        <v>0.80464514649083685</v>
      </c>
      <c r="K41" s="27">
        <v>0.89539530854448834</v>
      </c>
      <c r="L41" s="27">
        <v>0.87638042323571563</v>
      </c>
      <c r="M41" s="27">
        <v>0.81356331151885641</v>
      </c>
      <c r="N41" s="27">
        <v>0.8627893375315947</v>
      </c>
      <c r="O41" s="27">
        <v>0.87811301999959879</v>
      </c>
      <c r="P41" s="27">
        <v>0.79347195506713375</v>
      </c>
      <c r="Q41" s="27">
        <v>0.86434353541034126</v>
      </c>
      <c r="R41" s="27">
        <v>0.73353151791720972</v>
      </c>
      <c r="S41" s="27">
        <v>0.65957314245136578</v>
      </c>
      <c r="T41" s="27">
        <v>0.86015916993632113</v>
      </c>
      <c r="U41" s="27">
        <v>0.80620638186610238</v>
      </c>
      <c r="V41" s="27">
        <v>0.79505127156939837</v>
      </c>
      <c r="W41" s="27">
        <v>0.82682151964645145</v>
      </c>
      <c r="X41" s="27">
        <v>0.90157020021202727</v>
      </c>
      <c r="Y41" s="27">
        <v>1.2814811315640411</v>
      </c>
      <c r="Z41" s="27">
        <v>1.325295445397805</v>
      </c>
      <c r="AA41" s="27">
        <v>1.3187685843213739</v>
      </c>
      <c r="AB41" s="27">
        <v>1.2703126162740339</v>
      </c>
      <c r="AC41" s="27">
        <v>1.249478087247494</v>
      </c>
      <c r="AD41" s="27">
        <v>1.312178881573695</v>
      </c>
      <c r="AE41" s="27">
        <v>1.3309642998369919</v>
      </c>
      <c r="AF41" s="27">
        <v>1.2676889243700249</v>
      </c>
      <c r="AG41" s="27">
        <v>0.92958539475896018</v>
      </c>
      <c r="AH41" s="27">
        <v>0.98340319287016098</v>
      </c>
      <c r="AI41" s="27">
        <v>0.92052083194581491</v>
      </c>
      <c r="AJ41" s="27">
        <v>1.001083556400959</v>
      </c>
      <c r="AK41" s="3">
        <f t="shared" si="0"/>
        <v>0.95933336430940508</v>
      </c>
      <c r="AL41" s="9">
        <v>-59.441600000000001</v>
      </c>
      <c r="AM41" s="6" t="s">
        <v>116</v>
      </c>
      <c r="AO41" s="2">
        <f>SUM(A39:AJ40)/34</f>
        <v>0.70802093770424501</v>
      </c>
      <c r="AP41" s="2">
        <f>((AK41-AK$4)*100)/AK$4</f>
        <v>1.6043106382133692</v>
      </c>
      <c r="AQ41" s="2"/>
      <c r="AR41" s="6" t="s">
        <v>116</v>
      </c>
      <c r="AS41" s="2"/>
      <c r="AT41" s="1">
        <f>((AO41-AO$4)*100)/AO$4</f>
        <v>8.2411947257028562</v>
      </c>
    </row>
    <row r="42" spans="1:50" x14ac:dyDescent="0.25">
      <c r="A42" s="27">
        <v>1.379793187141962</v>
      </c>
      <c r="B42" s="28">
        <v>1.3204061801397169</v>
      </c>
      <c r="C42" s="27">
        <v>1.273693789144408</v>
      </c>
      <c r="D42" s="27">
        <v>1.288023350156438</v>
      </c>
      <c r="E42" s="27">
        <v>1.2481615801606609</v>
      </c>
      <c r="F42" s="27">
        <v>1.186132555654021</v>
      </c>
      <c r="G42" s="27">
        <v>1.135110036137722</v>
      </c>
      <c r="H42" s="27">
        <v>1.1489317476376959</v>
      </c>
      <c r="I42" s="27">
        <v>1.282544434153601</v>
      </c>
      <c r="J42" s="27">
        <v>1.3548427481647569</v>
      </c>
      <c r="K42" s="27">
        <v>1.4074452091750711</v>
      </c>
      <c r="L42" s="27">
        <v>1.393857429174524</v>
      </c>
      <c r="M42" s="27">
        <v>1.3694813621681019</v>
      </c>
      <c r="N42" s="27">
        <v>1.3092096601533021</v>
      </c>
      <c r="O42" s="27">
        <v>1.2919344471514871</v>
      </c>
      <c r="P42" s="27">
        <v>1.2457934531467389</v>
      </c>
      <c r="Q42" s="27">
        <v>1.218564445145659</v>
      </c>
      <c r="R42" s="27">
        <v>1.127809113128986</v>
      </c>
      <c r="S42" s="27">
        <v>0.90968892208456875</v>
      </c>
      <c r="T42" s="27">
        <v>1.044939662096535</v>
      </c>
      <c r="U42" s="27">
        <v>1.2124727251174201</v>
      </c>
      <c r="V42" s="27">
        <v>1.412843872621065</v>
      </c>
      <c r="W42" s="27">
        <v>1.4803917381189571</v>
      </c>
      <c r="X42" s="27">
        <v>1.463932754611992</v>
      </c>
      <c r="Y42" s="27">
        <v>1.4608524011088631</v>
      </c>
      <c r="Z42" s="27">
        <v>1.4584195951047989</v>
      </c>
      <c r="AA42" s="27">
        <v>1.432222957605354</v>
      </c>
      <c r="AB42" s="27">
        <v>1.396457086108307</v>
      </c>
      <c r="AC42" s="27">
        <v>1.343997195105912</v>
      </c>
      <c r="AD42" s="27">
        <v>1.4035871901125749</v>
      </c>
      <c r="AE42" s="27">
        <v>1.4441934236117639</v>
      </c>
      <c r="AF42" s="27">
        <v>1.438189693615914</v>
      </c>
      <c r="AG42" s="27">
        <v>1.41452182961968</v>
      </c>
      <c r="AH42" s="27">
        <v>1.4228593991221139</v>
      </c>
      <c r="AI42" s="27">
        <v>1.4107885446293911</v>
      </c>
      <c r="AJ42" s="27">
        <v>1.3874326351345609</v>
      </c>
      <c r="AK42" s="3">
        <f t="shared" si="0"/>
        <v>1.3199868431462394</v>
      </c>
      <c r="AL42" s="21">
        <v>-53.663899999999998</v>
      </c>
      <c r="AM42" s="10" t="s">
        <v>94</v>
      </c>
      <c r="AO42" s="2">
        <f>SUM(A71:AJ72)/26</f>
        <v>1.0737385522862182</v>
      </c>
      <c r="AP42" s="2">
        <f>((AK42-AK$5)*100)/AK$5</f>
        <v>1.7705507518646122</v>
      </c>
      <c r="AQ42" s="2"/>
      <c r="AR42" s="10" t="s">
        <v>94</v>
      </c>
      <c r="AS42" s="2"/>
      <c r="AT42" s="1">
        <f>((AO42-AO$5)*100)/AO$5</f>
        <v>-3.5227499730748542</v>
      </c>
    </row>
    <row r="43" spans="1:50" x14ac:dyDescent="0.25">
      <c r="A43" s="29">
        <v>1.3629872832174881</v>
      </c>
      <c r="B43" s="30">
        <v>1.343537619226866</v>
      </c>
      <c r="C43" s="29">
        <v>1.2937315242290051</v>
      </c>
      <c r="D43" s="29">
        <v>1.331480277261883</v>
      </c>
      <c r="E43" s="31">
        <v>1.34116842828923</v>
      </c>
      <c r="F43" s="31">
        <v>1.3077966102981531</v>
      </c>
      <c r="G43" s="31">
        <v>1.3147464813095451</v>
      </c>
      <c r="H43" s="31">
        <v>1.3308530883270231</v>
      </c>
      <c r="I43" s="31">
        <v>1.4050009743452501</v>
      </c>
      <c r="J43" s="31">
        <v>1.443209140347576</v>
      </c>
      <c r="K43" s="31">
        <v>1.4234338623221969</v>
      </c>
      <c r="L43" s="31">
        <v>1.394099124302369</v>
      </c>
      <c r="M43" s="31">
        <v>1.3636070382815211</v>
      </c>
      <c r="N43" s="31">
        <v>1.349396006267588</v>
      </c>
      <c r="O43" s="31">
        <v>1.32479888124866</v>
      </c>
      <c r="P43" s="31">
        <v>1.286536848225539</v>
      </c>
      <c r="Q43" s="32">
        <v>1.255678010209978</v>
      </c>
      <c r="R43" s="32">
        <v>1.23966929820163</v>
      </c>
      <c r="S43" s="33">
        <v>1.062350311131669</v>
      </c>
      <c r="T43" s="33" t="s">
        <v>0</v>
      </c>
      <c r="U43" s="33">
        <v>1.6035287852306981</v>
      </c>
      <c r="V43" s="33">
        <v>1.623604370203698</v>
      </c>
      <c r="W43" s="33">
        <v>1.6313622451913301</v>
      </c>
      <c r="X43" s="33">
        <v>1.602642098181551</v>
      </c>
      <c r="Y43" s="33">
        <v>1.583163454175506</v>
      </c>
      <c r="Z43" s="33">
        <v>1.553141375170245</v>
      </c>
      <c r="AA43" s="33">
        <v>1.449674565159486</v>
      </c>
      <c r="AB43" s="33">
        <v>1.429586182166988</v>
      </c>
      <c r="AC43" s="29">
        <v>1.407975564176644</v>
      </c>
      <c r="AD43" s="29">
        <v>1.433776495193628</v>
      </c>
      <c r="AE43" s="29">
        <v>1.4847024842003369</v>
      </c>
      <c r="AF43" s="29">
        <v>1.503497930203566</v>
      </c>
      <c r="AG43" s="29">
        <v>1.3845173371914259</v>
      </c>
      <c r="AH43" s="29">
        <v>1.3929215301967841</v>
      </c>
      <c r="AI43" s="29">
        <v>1.349684688190194</v>
      </c>
      <c r="AJ43" s="29">
        <v>1.376207364207181</v>
      </c>
      <c r="AK43" s="3">
        <f t="shared" si="0"/>
        <v>1.3995447793166409</v>
      </c>
      <c r="AL43" s="1">
        <v>-48.590400000000002</v>
      </c>
      <c r="AM43" s="10" t="s">
        <v>116</v>
      </c>
      <c r="AO43" s="2">
        <f>SUM(A41:AJ42)/72</f>
        <v>1.1396601037278224</v>
      </c>
      <c r="AP43" s="2">
        <f>((AK43-AK$6)*100)/AK$6</f>
        <v>6.3678188194317198E-2</v>
      </c>
      <c r="AQ43" s="2"/>
      <c r="AR43" s="10" t="s">
        <v>116</v>
      </c>
      <c r="AS43" s="2"/>
      <c r="AT43" s="1">
        <f>((AO43-AO$6)*100)/AO$6</f>
        <v>1.7005164087100575</v>
      </c>
    </row>
    <row r="44" spans="1:50" x14ac:dyDescent="0.25">
      <c r="A44" s="29">
        <v>1.385109560395458</v>
      </c>
      <c r="B44" s="30">
        <v>1.396833789428529</v>
      </c>
      <c r="C44" s="29">
        <v>1.4126938974807639</v>
      </c>
      <c r="D44" s="29">
        <v>1.4351751485279209</v>
      </c>
      <c r="E44" s="31">
        <v>1.393484071429306</v>
      </c>
      <c r="F44" s="31">
        <v>1.279312156247876</v>
      </c>
      <c r="G44" s="31">
        <v>1.1949694311785231</v>
      </c>
      <c r="H44" s="31">
        <v>1.067313048128933</v>
      </c>
      <c r="I44" s="31">
        <v>1.2302722532127091</v>
      </c>
      <c r="J44" s="31">
        <v>1.213916545217925</v>
      </c>
      <c r="K44" s="31">
        <v>1.2400851272408959</v>
      </c>
      <c r="L44" s="31">
        <v>1.2442754292415339</v>
      </c>
      <c r="M44" s="31">
        <v>1.260469470250392</v>
      </c>
      <c r="N44" s="31">
        <v>1.2786684222572171</v>
      </c>
      <c r="O44" s="31">
        <v>1.2914434092566931</v>
      </c>
      <c r="P44" s="31">
        <v>1.2871558242319461</v>
      </c>
      <c r="Q44" s="32">
        <v>1.283038536217425</v>
      </c>
      <c r="R44" s="32">
        <v>1.268715692187482</v>
      </c>
      <c r="S44" s="33">
        <v>1.0901167931158351</v>
      </c>
      <c r="T44" s="33" t="s">
        <v>0</v>
      </c>
      <c r="U44" s="33">
        <v>1.677026690415327</v>
      </c>
      <c r="V44" s="33">
        <v>1.6694050663770761</v>
      </c>
      <c r="W44" s="33">
        <v>1.6705100963622079</v>
      </c>
      <c r="X44" s="33">
        <v>1.6295325043300619</v>
      </c>
      <c r="Y44" s="33">
        <v>1.606044143317656</v>
      </c>
      <c r="Z44" s="33">
        <v>1.529588230285654</v>
      </c>
      <c r="AA44" s="33">
        <v>1.48926261928092</v>
      </c>
      <c r="AB44" s="33">
        <v>1.486430706296813</v>
      </c>
      <c r="AC44" s="29">
        <v>1.4746556673826641</v>
      </c>
      <c r="AD44" s="29">
        <v>1.4009744084976949</v>
      </c>
      <c r="AE44" s="29">
        <v>1.387293864520917</v>
      </c>
      <c r="AF44" s="29">
        <v>1.446488328484635</v>
      </c>
      <c r="AG44" s="29">
        <v>1.3619599603969881</v>
      </c>
      <c r="AH44" s="29">
        <v>1.325379081354936</v>
      </c>
      <c r="AI44" s="29">
        <v>1.3276286053434769</v>
      </c>
      <c r="AJ44" s="29">
        <v>1.361216397365258</v>
      </c>
      <c r="AK44" s="3">
        <f t="shared" si="0"/>
        <v>1.3741841421502758</v>
      </c>
      <c r="AL44" s="1">
        <v>-43.982999999999997</v>
      </c>
      <c r="AM44" s="11" t="s">
        <v>99</v>
      </c>
      <c r="AO44" s="2">
        <f>SUM(A66:R70)/56</f>
        <v>1.0656818968567019</v>
      </c>
      <c r="AP44" s="2">
        <f>((AK44-AK$7)*100)/AK$7</f>
        <v>-2.7466308376830679</v>
      </c>
      <c r="AR44" s="11" t="s">
        <v>99</v>
      </c>
      <c r="AS44" s="2"/>
      <c r="AT44" s="1">
        <f>((AO44-AO$7)*100)/AO$7</f>
        <v>-5.0292745084769948</v>
      </c>
    </row>
    <row r="45" spans="1:50" x14ac:dyDescent="0.25">
      <c r="A45" s="29">
        <v>1.469153643676212</v>
      </c>
      <c r="B45" s="30">
        <v>1.4285987004726171</v>
      </c>
      <c r="C45" s="29">
        <v>1.280815487241846</v>
      </c>
      <c r="D45" s="29">
        <v>1.1122307501385931</v>
      </c>
      <c r="E45" s="31">
        <v>1.0602517401095659</v>
      </c>
      <c r="F45" s="31">
        <v>1.0603530541286481</v>
      </c>
      <c r="G45" s="31">
        <v>0.96573963159841181</v>
      </c>
      <c r="H45" s="31">
        <v>0.97454076760940345</v>
      </c>
      <c r="I45" s="31">
        <v>0.98280766812707998</v>
      </c>
      <c r="J45" s="31">
        <v>0.95062477911307675</v>
      </c>
      <c r="K45" s="31">
        <v>0.96525997911486594</v>
      </c>
      <c r="L45" s="31">
        <v>0.99652967311631324</v>
      </c>
      <c r="M45" s="31">
        <v>1.0105264841123589</v>
      </c>
      <c r="N45" s="31">
        <v>1.040776407115708</v>
      </c>
      <c r="O45" s="31">
        <v>1.0826657941208111</v>
      </c>
      <c r="P45" s="31">
        <v>1.091071729116424</v>
      </c>
      <c r="Q45" s="32">
        <v>1.1223103601177311</v>
      </c>
      <c r="R45" s="32">
        <v>1.104234464106304</v>
      </c>
      <c r="S45" s="33">
        <v>0.94075661304396907</v>
      </c>
      <c r="T45" s="33" t="s">
        <v>0</v>
      </c>
      <c r="U45" s="33">
        <v>1.456096797217705</v>
      </c>
      <c r="V45" s="33">
        <v>1.3849147062424241</v>
      </c>
      <c r="W45" s="33">
        <v>1.424656138325582</v>
      </c>
      <c r="X45" s="33">
        <v>1.436953055321067</v>
      </c>
      <c r="Y45" s="33">
        <v>1.398547084266758</v>
      </c>
      <c r="Z45" s="33">
        <v>1.391384722254227</v>
      </c>
      <c r="AA45" s="33">
        <v>1.390273180246629</v>
      </c>
      <c r="AB45" s="33">
        <v>1.442311717285415</v>
      </c>
      <c r="AC45" s="29">
        <v>1.498696141740139</v>
      </c>
      <c r="AD45" s="29">
        <v>1.314393391283486</v>
      </c>
      <c r="AE45" s="29">
        <v>1.263496163024354</v>
      </c>
      <c r="AF45" s="29">
        <v>1.2918438449565419</v>
      </c>
      <c r="AG45" s="29">
        <v>1.257844417754888</v>
      </c>
      <c r="AH45" s="29">
        <v>1.2974840846792841</v>
      </c>
      <c r="AI45" s="29">
        <v>1.36583411872591</v>
      </c>
      <c r="AJ45" s="29">
        <v>1.4369646077531939</v>
      </c>
      <c r="AK45" s="3">
        <f t="shared" si="0"/>
        <v>1.2197411970645013</v>
      </c>
      <c r="AL45" s="1">
        <v>-39.709000000000003</v>
      </c>
      <c r="AM45" s="11" t="s">
        <v>102</v>
      </c>
      <c r="AO45" s="2">
        <f>SUM(E43:R47)/68</f>
        <v>1.0275336568168008</v>
      </c>
      <c r="AP45" s="2">
        <f>((AK45-AK$8)*100)/AK$8</f>
        <v>-5.4745413236134208</v>
      </c>
      <c r="AR45" s="11" t="s">
        <v>102</v>
      </c>
      <c r="AS45" s="2"/>
      <c r="AT45" s="1">
        <f>((AO45-AO$8)*100)/AO$8</f>
        <v>-5.0281424853510019</v>
      </c>
    </row>
    <row r="46" spans="1:50" x14ac:dyDescent="0.25">
      <c r="A46" s="29">
        <v>1.2512595371995059</v>
      </c>
      <c r="B46" s="30">
        <v>1.0916431281227861</v>
      </c>
      <c r="C46" s="29">
        <v>0.86086020371447591</v>
      </c>
      <c r="D46" s="29">
        <v>0.7587103657146278</v>
      </c>
      <c r="E46" s="31" t="s">
        <v>0</v>
      </c>
      <c r="F46" s="31">
        <v>1.1939916752723529</v>
      </c>
      <c r="G46" s="31">
        <v>0.9501145297409811</v>
      </c>
      <c r="H46" s="31">
        <v>0.82970361964559369</v>
      </c>
      <c r="I46" s="31">
        <v>0.81999885869162592</v>
      </c>
      <c r="J46" s="31">
        <v>0.80468527576588966</v>
      </c>
      <c r="K46" s="31">
        <v>0.8186357407028505</v>
      </c>
      <c r="L46" s="31">
        <v>0.82486190056687592</v>
      </c>
      <c r="M46" s="31">
        <v>0.80630728047759304</v>
      </c>
      <c r="N46" s="31">
        <v>0.80237695345924398</v>
      </c>
      <c r="O46" s="31">
        <v>0.82502555749873863</v>
      </c>
      <c r="P46" s="31">
        <v>0.85102677754333667</v>
      </c>
      <c r="Q46" s="32">
        <v>0.87125441352901845</v>
      </c>
      <c r="R46" s="32">
        <v>0.82404248864608731</v>
      </c>
      <c r="S46" s="33">
        <v>0.76876196324110846</v>
      </c>
      <c r="T46" s="33" t="s">
        <v>0</v>
      </c>
      <c r="U46" s="33">
        <v>1.525126793327922</v>
      </c>
      <c r="V46" s="33">
        <v>1.1810337751844739</v>
      </c>
      <c r="W46" s="33">
        <v>1.1085031731772681</v>
      </c>
      <c r="X46" s="33">
        <v>1.1189087361637331</v>
      </c>
      <c r="Y46" s="33">
        <v>1.139177556150194</v>
      </c>
      <c r="Z46" s="33">
        <v>1.147265942133765</v>
      </c>
      <c r="AA46" s="33">
        <v>1.177991805130538</v>
      </c>
      <c r="AB46" s="33">
        <v>1.2643665741607699</v>
      </c>
      <c r="AC46" s="29">
        <v>1.6968657599999999</v>
      </c>
      <c r="AD46" s="29">
        <v>1.0657391001883509</v>
      </c>
      <c r="AE46" s="29">
        <v>0.86927971690394046</v>
      </c>
      <c r="AF46" s="29">
        <v>1.0024289071477359</v>
      </c>
      <c r="AG46" s="29">
        <v>1.1456500012458071</v>
      </c>
      <c r="AH46" s="29">
        <v>1.264840047343269</v>
      </c>
      <c r="AI46" s="29">
        <v>1.3637797033944441</v>
      </c>
      <c r="AJ46" s="29">
        <v>1.371871048332876</v>
      </c>
      <c r="AK46" s="3">
        <f t="shared" si="0"/>
        <v>1.041061438515229</v>
      </c>
      <c r="AL46" s="1">
        <v>-35.685299999999998</v>
      </c>
      <c r="AM46" s="12" t="s">
        <v>105</v>
      </c>
      <c r="AO46" s="2">
        <f>SUM(S66:Z70)/35</f>
        <v>1.1376548772156199</v>
      </c>
      <c r="AP46" s="2">
        <f>((AK46-AK$9)*100)/AK$9</f>
        <v>-6.4331133060129471</v>
      </c>
      <c r="AR46" s="12" t="s">
        <v>105</v>
      </c>
      <c r="AS46" s="2"/>
      <c r="AT46" s="1">
        <f>((AO46-AO$9)*100)/AO$9</f>
        <v>-6.1295717575349089</v>
      </c>
    </row>
    <row r="47" spans="1:50" x14ac:dyDescent="0.25">
      <c r="A47" s="29">
        <v>0.83304285539176992</v>
      </c>
      <c r="B47" s="30">
        <v>0.75758076214029713</v>
      </c>
      <c r="C47" s="29">
        <v>0.6487008725759652</v>
      </c>
      <c r="D47" s="29" t="s">
        <v>0</v>
      </c>
      <c r="E47" s="31" t="s">
        <v>0</v>
      </c>
      <c r="F47" s="31">
        <v>1.0793207691937849</v>
      </c>
      <c r="G47" s="31">
        <v>0.73404364922447785</v>
      </c>
      <c r="H47" s="31">
        <v>0.64917804218642405</v>
      </c>
      <c r="I47" s="31">
        <v>0.59167177658563819</v>
      </c>
      <c r="J47" s="31">
        <v>0.52856227226094044</v>
      </c>
      <c r="K47" s="31">
        <v>0.46402020313128639</v>
      </c>
      <c r="L47" s="31">
        <v>0.44317933110508689</v>
      </c>
      <c r="M47" s="31">
        <v>0.50445387717036416</v>
      </c>
      <c r="N47" s="31">
        <v>0.54856499022997318</v>
      </c>
      <c r="O47" s="31">
        <v>0.57973321926076438</v>
      </c>
      <c r="P47" s="31">
        <v>0.60112582227886391</v>
      </c>
      <c r="Q47" s="32">
        <v>0.58967171921952855</v>
      </c>
      <c r="R47" s="32">
        <v>0.6159321802733364</v>
      </c>
      <c r="S47" s="33">
        <v>0.6839133605082619</v>
      </c>
      <c r="T47" s="33" t="s">
        <v>0</v>
      </c>
      <c r="U47" s="33" t="s">
        <v>0</v>
      </c>
      <c r="V47" s="33">
        <v>0.99594255453885028</v>
      </c>
      <c r="W47" s="33">
        <v>0.79802674945030716</v>
      </c>
      <c r="X47" s="33">
        <v>0.81332638656790135</v>
      </c>
      <c r="Y47" s="33">
        <v>0.88765043669885324</v>
      </c>
      <c r="Z47" s="33">
        <v>0.85791436036553903</v>
      </c>
      <c r="AA47" s="33">
        <v>0.81035472858898605</v>
      </c>
      <c r="AB47" s="33">
        <v>0.98178753371320326</v>
      </c>
      <c r="AC47" s="29" t="s">
        <v>0</v>
      </c>
      <c r="AD47" s="29">
        <v>0.92588346621147877</v>
      </c>
      <c r="AE47" s="29">
        <v>0.70249323926368024</v>
      </c>
      <c r="AF47" s="29">
        <v>0.60959967464241227</v>
      </c>
      <c r="AG47" s="29">
        <v>0.64957336530447884</v>
      </c>
      <c r="AH47" s="29">
        <v>0.87035076025342017</v>
      </c>
      <c r="AI47" s="29">
        <v>0.96283352649043308</v>
      </c>
      <c r="AJ47" s="29">
        <v>0.89877667934007921</v>
      </c>
      <c r="AK47" s="3">
        <f t="shared" si="0"/>
        <v>0.72958739239246406</v>
      </c>
      <c r="AL47" s="1">
        <v>-31.855</v>
      </c>
      <c r="AM47" s="12" t="s">
        <v>108</v>
      </c>
      <c r="AO47" s="2">
        <f>SUM(S43:AB47)/44</f>
        <v>1.2934753790840496</v>
      </c>
      <c r="AP47" s="2">
        <f>((AK47-AK$10)*100)/AK$10</f>
        <v>-6.7781976352572251</v>
      </c>
      <c r="AR47" s="12" t="s">
        <v>108</v>
      </c>
      <c r="AS47" s="2"/>
      <c r="AT47" s="1">
        <f>((AO47-AO$10)*100)/AO$10</f>
        <v>-3.6370582673402532</v>
      </c>
    </row>
    <row r="48" spans="1:50" x14ac:dyDescent="0.25">
      <c r="A48" s="29">
        <v>0.68242677105110383</v>
      </c>
      <c r="B48" s="30">
        <v>0.68778311092440292</v>
      </c>
      <c r="C48" s="29" t="s">
        <v>0</v>
      </c>
      <c r="D48" s="29" t="s">
        <v>0</v>
      </c>
      <c r="E48" s="34" t="s">
        <v>0</v>
      </c>
      <c r="F48" s="34">
        <v>0.87652311110188652</v>
      </c>
      <c r="G48" s="34">
        <v>0.6288735917503554</v>
      </c>
      <c r="H48" s="34">
        <v>0.58842926899783143</v>
      </c>
      <c r="I48" s="34">
        <v>0.55596539469399542</v>
      </c>
      <c r="J48" s="34">
        <v>0.50916414030749335</v>
      </c>
      <c r="K48" s="34">
        <v>0.47408312718731099</v>
      </c>
      <c r="L48" s="34">
        <v>0.422164330129356</v>
      </c>
      <c r="M48" s="34">
        <v>0.40033317711179928</v>
      </c>
      <c r="N48" s="34">
        <v>0.4010577854056378</v>
      </c>
      <c r="O48" s="34">
        <v>0.40909964760382478</v>
      </c>
      <c r="P48" s="34">
        <v>0.42391727910632232</v>
      </c>
      <c r="Q48" s="34">
        <v>0.45101005811978501</v>
      </c>
      <c r="R48" s="34">
        <v>0.52952761418444771</v>
      </c>
      <c r="S48" s="35">
        <v>0.60763539427363178</v>
      </c>
      <c r="T48" s="35" t="s">
        <v>0</v>
      </c>
      <c r="U48" s="35" t="s">
        <v>0</v>
      </c>
      <c r="V48" s="35">
        <v>1.011880338927839</v>
      </c>
      <c r="W48" s="35">
        <v>0.74610995932045998</v>
      </c>
      <c r="X48" s="35">
        <v>0.55786985526152455</v>
      </c>
      <c r="Y48" s="35">
        <v>0.56602577018296263</v>
      </c>
      <c r="Z48" s="35">
        <v>0.5941189401802226</v>
      </c>
      <c r="AA48" s="35">
        <v>0.76296886440260758</v>
      </c>
      <c r="AB48" s="35">
        <v>1.003114926720978</v>
      </c>
      <c r="AC48" s="36" t="s">
        <v>0</v>
      </c>
      <c r="AD48" s="29">
        <v>0.86651137684247714</v>
      </c>
      <c r="AE48" s="29">
        <v>0.77194332440268576</v>
      </c>
      <c r="AF48" s="29">
        <v>0.67858875222973181</v>
      </c>
      <c r="AG48" s="29">
        <v>0.6480585839274029</v>
      </c>
      <c r="AH48" s="29">
        <v>0.66487644277022828</v>
      </c>
      <c r="AI48" s="29">
        <v>0.69275613696015326</v>
      </c>
      <c r="AJ48" s="29">
        <v>0.6681014107100669</v>
      </c>
      <c r="AK48" s="3">
        <f t="shared" si="0"/>
        <v>0.62936394949295082</v>
      </c>
      <c r="AL48" s="13">
        <v>-28.178599999999999</v>
      </c>
      <c r="AM48" s="14" t="s">
        <v>99</v>
      </c>
      <c r="AO48" s="7">
        <f>(SUM(B57:O65)+SUM(P57:R61))/140</f>
        <v>0.61236014226639002</v>
      </c>
      <c r="AP48" s="2">
        <f>((AK48-AK$11)*100)/AK$11</f>
        <v>-6.5865299881929777</v>
      </c>
      <c r="AR48" s="14" t="s">
        <v>99</v>
      </c>
      <c r="AS48" s="2"/>
      <c r="AT48" s="1">
        <f>((AO48-AO$11)*100)/AO$11</f>
        <v>-5.5666139875628318</v>
      </c>
      <c r="AU48">
        <f>SUM(AT48:AT51)/4</f>
        <v>-6.8576734332542966</v>
      </c>
    </row>
    <row r="49" spans="1:46" x14ac:dyDescent="0.25">
      <c r="A49" s="29">
        <v>0.63410446044633662</v>
      </c>
      <c r="B49" s="30">
        <v>0.62168757235185768</v>
      </c>
      <c r="C49" s="29" t="s">
        <v>0</v>
      </c>
      <c r="D49" s="29" t="s">
        <v>0</v>
      </c>
      <c r="E49" s="34" t="s">
        <v>0</v>
      </c>
      <c r="F49" s="34">
        <v>0.87117273725270461</v>
      </c>
      <c r="G49" s="34">
        <v>0.58757661581378851</v>
      </c>
      <c r="H49" s="34">
        <v>0.51280948829715234</v>
      </c>
      <c r="I49" s="34">
        <v>0.485975257254607</v>
      </c>
      <c r="J49" s="34">
        <v>0.46141424318752511</v>
      </c>
      <c r="K49" s="34">
        <v>0.44438035116349839</v>
      </c>
      <c r="L49" s="34">
        <v>0.40874245412437649</v>
      </c>
      <c r="M49" s="34">
        <v>0.3891323843075441</v>
      </c>
      <c r="N49" s="34">
        <v>0.38752813372472722</v>
      </c>
      <c r="O49" s="34">
        <v>0.40172783330810907</v>
      </c>
      <c r="P49" s="34">
        <v>0.42812987211883718</v>
      </c>
      <c r="Q49" s="34">
        <v>0.46753802614194517</v>
      </c>
      <c r="R49" s="34">
        <v>0.50387971717199143</v>
      </c>
      <c r="S49" s="35">
        <v>0.5314050181766643</v>
      </c>
      <c r="T49" s="35" t="s">
        <v>0</v>
      </c>
      <c r="U49" s="35" t="s">
        <v>0</v>
      </c>
      <c r="V49" s="35">
        <v>1.2029085401903461</v>
      </c>
      <c r="W49" s="35">
        <v>0.78673232133113657</v>
      </c>
      <c r="X49" s="35">
        <v>0.53960470024304241</v>
      </c>
      <c r="Y49" s="35">
        <v>0.5574315362388691</v>
      </c>
      <c r="Z49" s="35">
        <v>0.65288757049735546</v>
      </c>
      <c r="AA49" s="35">
        <v>0.81821187629617853</v>
      </c>
      <c r="AB49" s="35">
        <v>1.014622583906551</v>
      </c>
      <c r="AC49" s="36" t="s">
        <v>0</v>
      </c>
      <c r="AD49" s="29">
        <v>0.91745660170654231</v>
      </c>
      <c r="AE49" s="29">
        <v>0.81784980044224798</v>
      </c>
      <c r="AF49" s="29">
        <v>0.67170048122754378</v>
      </c>
      <c r="AG49" s="29">
        <v>0.66471307686007886</v>
      </c>
      <c r="AH49" s="29">
        <v>0.66709854875245844</v>
      </c>
      <c r="AI49" s="29">
        <v>0.6793446548589428</v>
      </c>
      <c r="AJ49" s="29">
        <v>0.66630802670583766</v>
      </c>
      <c r="AK49" s="3">
        <f t="shared" si="0"/>
        <v>0.62646914946996002</v>
      </c>
      <c r="AL49" s="13">
        <v>-24.624300000000002</v>
      </c>
      <c r="AM49" s="14" t="s">
        <v>102</v>
      </c>
      <c r="AO49" s="2">
        <f>SUM(E48:R56)/126</f>
        <v>0.58341459032511178</v>
      </c>
      <c r="AP49" s="2">
        <f>((AK49-AK$12)*100)/AK$12</f>
        <v>-6.7253570700548817</v>
      </c>
      <c r="AR49" s="14" t="s">
        <v>102</v>
      </c>
      <c r="AS49" s="2"/>
      <c r="AT49" s="1">
        <f>((AO49-AO$12)*100)/AO$12</f>
        <v>-7.1131429245115587</v>
      </c>
    </row>
    <row r="50" spans="1:46" x14ac:dyDescent="0.25">
      <c r="A50" s="29">
        <v>0.6668798105341659</v>
      </c>
      <c r="B50" s="30">
        <v>0.61614312831033324</v>
      </c>
      <c r="C50" s="29" t="s">
        <v>0</v>
      </c>
      <c r="D50" s="29" t="s">
        <v>0</v>
      </c>
      <c r="E50" s="34" t="s">
        <v>0</v>
      </c>
      <c r="F50" s="34">
        <v>0.80549473449114162</v>
      </c>
      <c r="G50" s="34">
        <v>0.56727102843911881</v>
      </c>
      <c r="H50" s="34">
        <v>0.48224972718333869</v>
      </c>
      <c r="I50" s="34">
        <v>0.39545884511132512</v>
      </c>
      <c r="J50" s="34">
        <v>0.38297526010390692</v>
      </c>
      <c r="K50" s="34">
        <v>0.4040115621169984</v>
      </c>
      <c r="L50" s="34">
        <v>0.39430491511059662</v>
      </c>
      <c r="M50" s="34">
        <v>0.38592630218316359</v>
      </c>
      <c r="N50" s="34">
        <v>0.39857783210918252</v>
      </c>
      <c r="O50" s="34">
        <v>0.43594562912979179</v>
      </c>
      <c r="P50" s="34">
        <v>0.46346684614672812</v>
      </c>
      <c r="Q50" s="34">
        <v>0.4934802771705134</v>
      </c>
      <c r="R50" s="34">
        <v>0.51232582118535008</v>
      </c>
      <c r="S50" s="35">
        <v>0.49079353014354282</v>
      </c>
      <c r="T50" s="35" t="s">
        <v>0</v>
      </c>
      <c r="U50" s="35" t="s">
        <v>0</v>
      </c>
      <c r="V50" s="35" t="s">
        <v>0</v>
      </c>
      <c r="W50" s="35">
        <v>0.70054435601557374</v>
      </c>
      <c r="X50" s="35">
        <v>0.59073721640585164</v>
      </c>
      <c r="Y50" s="35">
        <v>0.58878574832489738</v>
      </c>
      <c r="Z50" s="35">
        <v>0.67026802568229871</v>
      </c>
      <c r="AA50" s="35">
        <v>0.87590807422184369</v>
      </c>
      <c r="AB50" s="35" t="s">
        <v>0</v>
      </c>
      <c r="AC50" s="36" t="s">
        <v>0</v>
      </c>
      <c r="AD50" s="29">
        <v>1.1173391562216211</v>
      </c>
      <c r="AE50" s="29">
        <v>1.0054787957323781</v>
      </c>
      <c r="AF50" s="29">
        <v>0.69889721209372491</v>
      </c>
      <c r="AG50" s="29">
        <v>0.68595473302383925</v>
      </c>
      <c r="AH50" s="29">
        <v>0.70376714115581473</v>
      </c>
      <c r="AI50" s="29">
        <v>0.71597288435823137</v>
      </c>
      <c r="AJ50" s="29">
        <v>0.70627197802782049</v>
      </c>
      <c r="AK50" s="3">
        <f t="shared" si="0"/>
        <v>0.6055439489547535</v>
      </c>
      <c r="AL50" s="13">
        <v>-21.168500000000002</v>
      </c>
      <c r="AM50" s="15" t="s">
        <v>105</v>
      </c>
      <c r="AO50" s="2">
        <f>(SUM(S57:AB65)+SUM(P62:R65))/67</f>
        <v>0.69501814810626139</v>
      </c>
      <c r="AP50" s="2">
        <f>((AK50-AK$13)*100)/AK$13</f>
        <v>-6.4480711361990117</v>
      </c>
      <c r="AR50" s="15" t="s">
        <v>105</v>
      </c>
      <c r="AS50" s="2"/>
      <c r="AT50" s="1">
        <f>((AO50-AO$13)*100)/AO$13</f>
        <v>-7.7506188656639869</v>
      </c>
    </row>
    <row r="51" spans="1:46" x14ac:dyDescent="0.25">
      <c r="A51" s="29">
        <v>0.79637946621196209</v>
      </c>
      <c r="B51" s="30">
        <v>0.6562878923511144</v>
      </c>
      <c r="C51" s="29" t="s">
        <v>0</v>
      </c>
      <c r="D51" s="29" t="s">
        <v>0</v>
      </c>
      <c r="E51" s="34">
        <v>0.8136401158014166</v>
      </c>
      <c r="F51" s="34">
        <v>0.89212264684143605</v>
      </c>
      <c r="G51" s="34">
        <v>0.60818041880332918</v>
      </c>
      <c r="H51" s="34">
        <v>0.5052240351849504</v>
      </c>
      <c r="I51" s="34">
        <v>0.38254932842972122</v>
      </c>
      <c r="J51" s="34">
        <v>0.37932263058712012</v>
      </c>
      <c r="K51" s="34">
        <v>0.372775861903406</v>
      </c>
      <c r="L51" s="34">
        <v>0.36509366164425888</v>
      </c>
      <c r="M51" s="34">
        <v>0.40280983310618612</v>
      </c>
      <c r="N51" s="34">
        <v>0.44212554912848512</v>
      </c>
      <c r="O51" s="34">
        <v>0.491371598164698</v>
      </c>
      <c r="P51" s="34">
        <v>0.53018515420339174</v>
      </c>
      <c r="Q51" s="34">
        <v>0.55179063223322922</v>
      </c>
      <c r="R51" s="34">
        <v>0.64520844558799317</v>
      </c>
      <c r="S51" s="35">
        <v>0.59812070018826657</v>
      </c>
      <c r="T51" s="35" t="s">
        <v>0</v>
      </c>
      <c r="U51" s="35" t="s">
        <v>0</v>
      </c>
      <c r="V51" s="35" t="s">
        <v>0</v>
      </c>
      <c r="W51" s="35">
        <v>0.69156826652998327</v>
      </c>
      <c r="X51" s="35">
        <v>0.65238700293495477</v>
      </c>
      <c r="Y51" s="35">
        <v>0.66177216378981196</v>
      </c>
      <c r="Z51" s="35">
        <v>0.71305764438781427</v>
      </c>
      <c r="AA51" s="35">
        <v>1.007821366389438</v>
      </c>
      <c r="AB51" s="35" t="s">
        <v>0</v>
      </c>
      <c r="AC51" s="36" t="s">
        <v>0</v>
      </c>
      <c r="AD51" s="29" t="s">
        <v>0</v>
      </c>
      <c r="AE51" s="29">
        <v>0.80447847819737428</v>
      </c>
      <c r="AF51" s="29">
        <v>0.72891096620166118</v>
      </c>
      <c r="AG51" s="29">
        <v>0.72329352918332879</v>
      </c>
      <c r="AH51" s="29">
        <v>0.77009227021468996</v>
      </c>
      <c r="AI51" s="29">
        <v>0.80793068025234571</v>
      </c>
      <c r="AJ51" s="29">
        <v>0.8134194642557625</v>
      </c>
      <c r="AK51" s="3">
        <f t="shared" si="0"/>
        <v>0.6359971358110047</v>
      </c>
      <c r="AL51" s="13">
        <v>-17.791599999999999</v>
      </c>
      <c r="AM51" s="15" t="s">
        <v>108</v>
      </c>
      <c r="AO51" s="2">
        <f>SUM(S48:AB56)/54</f>
        <v>0.80927867659467467</v>
      </c>
      <c r="AP51" s="1">
        <f>((AK51-AK$14)*100)/AK$14</f>
        <v>-6.3398022562528613</v>
      </c>
      <c r="AR51" s="15" t="s">
        <v>108</v>
      </c>
      <c r="AS51" s="2"/>
      <c r="AT51" s="1">
        <f>((AO51-AO$14)*100)/AO$14</f>
        <v>-7.0003179552788115</v>
      </c>
    </row>
    <row r="52" spans="1:46" x14ac:dyDescent="0.25">
      <c r="A52" s="29">
        <v>0.91422171037009359</v>
      </c>
      <c r="B52" s="30">
        <v>0.78471530617344032</v>
      </c>
      <c r="C52" s="29" t="s">
        <v>0</v>
      </c>
      <c r="D52" s="29" t="s">
        <v>0</v>
      </c>
      <c r="E52" s="34">
        <v>0.88954047649966517</v>
      </c>
      <c r="F52" s="34">
        <v>0.83127925023969651</v>
      </c>
      <c r="G52" s="34">
        <v>0.63303036038407079</v>
      </c>
      <c r="H52" s="34">
        <v>0.4453793671182561</v>
      </c>
      <c r="I52" s="34">
        <v>0.41125190009250179</v>
      </c>
      <c r="J52" s="34">
        <v>0.36568079552306021</v>
      </c>
      <c r="K52" s="34">
        <v>0.37425249141856393</v>
      </c>
      <c r="L52" s="34">
        <v>0.39233278769630209</v>
      </c>
      <c r="M52" s="34">
        <v>0.45310891813080462</v>
      </c>
      <c r="N52" s="34">
        <v>0.50605471117123491</v>
      </c>
      <c r="O52" s="34">
        <v>0.56351557723472945</v>
      </c>
      <c r="P52" s="34">
        <v>0.6117354053177666</v>
      </c>
      <c r="Q52" s="34">
        <v>0.64233954047602748</v>
      </c>
      <c r="R52" s="34">
        <v>0.75508482220950679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0.75540854428174764</v>
      </c>
      <c r="X52" s="35">
        <v>0.69694819386482587</v>
      </c>
      <c r="Y52" s="35">
        <v>0.73053093556558912</v>
      </c>
      <c r="Z52" s="35">
        <v>0.79943293724239672</v>
      </c>
      <c r="AA52" s="35">
        <v>1.1165478451358839</v>
      </c>
      <c r="AB52" s="35" t="s">
        <v>0</v>
      </c>
      <c r="AC52" s="36" t="s">
        <v>0</v>
      </c>
      <c r="AD52" s="29" t="s">
        <v>0</v>
      </c>
      <c r="AE52" s="29">
        <v>0.75156823431707276</v>
      </c>
      <c r="AF52" s="29">
        <v>0.78258698522674719</v>
      </c>
      <c r="AG52" s="29">
        <v>0.81101517020142178</v>
      </c>
      <c r="AH52" s="29">
        <v>0.877630275288378</v>
      </c>
      <c r="AI52" s="29">
        <v>0.9452207784981429</v>
      </c>
      <c r="AJ52" s="29">
        <v>0.98523787367654336</v>
      </c>
      <c r="AK52" s="3">
        <f t="shared" si="0"/>
        <v>0.69724634049460998</v>
      </c>
      <c r="AL52" s="13">
        <v>-14.477499999999999</v>
      </c>
      <c r="AM52" s="16" t="s">
        <v>117</v>
      </c>
      <c r="AO52" s="7">
        <f>(SUM(AC43:AJ65)+SUM(A43:D56))/173</f>
        <v>0.99908349708179012</v>
      </c>
      <c r="AP52" s="2">
        <f>((AK52-AK$15)*100)/AK$15</f>
        <v>-6.7327648014187993</v>
      </c>
      <c r="AR52" s="16" t="s">
        <v>117</v>
      </c>
      <c r="AS52" s="2"/>
      <c r="AT52" s="1">
        <f>((AO52-AO$15)*100)/AO$15</f>
        <v>-4.3349966582865038</v>
      </c>
    </row>
    <row r="53" spans="1:46" x14ac:dyDescent="0.25">
      <c r="A53" s="29">
        <v>1.133774277243935</v>
      </c>
      <c r="B53" s="30">
        <v>0.87891855030817523</v>
      </c>
      <c r="C53" s="29" t="s">
        <v>0</v>
      </c>
      <c r="D53" s="29" t="s">
        <v>0</v>
      </c>
      <c r="E53" s="34">
        <v>0.73021387014846528</v>
      </c>
      <c r="F53" s="34">
        <v>0.80692592419474818</v>
      </c>
      <c r="G53" s="34">
        <v>0.62025989031296436</v>
      </c>
      <c r="H53" s="34">
        <v>0.5356177051791231</v>
      </c>
      <c r="I53" s="34">
        <v>0.40924161209230647</v>
      </c>
      <c r="J53" s="34">
        <v>0.37348321448007621</v>
      </c>
      <c r="K53" s="34">
        <v>0.36326087139873181</v>
      </c>
      <c r="L53" s="34">
        <v>0.38340725558439048</v>
      </c>
      <c r="M53" s="34">
        <v>0.45458573011222209</v>
      </c>
      <c r="N53" s="34">
        <v>0.55233408422825914</v>
      </c>
      <c r="O53" s="34">
        <v>0.6253325343662578</v>
      </c>
      <c r="P53" s="34">
        <v>0.68999468273559816</v>
      </c>
      <c r="Q53" s="34">
        <v>0.76099310417187394</v>
      </c>
      <c r="R53" s="34">
        <v>0.99316011107907076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0.73096844521400117</v>
      </c>
      <c r="X53" s="35">
        <v>0.73665234119010081</v>
      </c>
      <c r="Y53" s="35">
        <v>0.83783442627661708</v>
      </c>
      <c r="Z53" s="35">
        <v>0.89216268626375228</v>
      </c>
      <c r="AA53" s="35">
        <v>1.113038730151539</v>
      </c>
      <c r="AB53" s="35" t="s">
        <v>0</v>
      </c>
      <c r="AC53" s="36" t="s">
        <v>0</v>
      </c>
      <c r="AD53" s="29" t="s">
        <v>0</v>
      </c>
      <c r="AE53" s="29">
        <v>0.71131065786578995</v>
      </c>
      <c r="AF53" s="29">
        <v>0.75141979714284746</v>
      </c>
      <c r="AG53" s="29">
        <v>0.81481218317814008</v>
      </c>
      <c r="AH53" s="29">
        <v>0.96770649438197509</v>
      </c>
      <c r="AI53" s="29">
        <v>1.028311566736708</v>
      </c>
      <c r="AJ53" s="29">
        <v>1.093332283181228</v>
      </c>
      <c r="AK53" s="3">
        <f t="shared" si="0"/>
        <v>0.74033529737847781</v>
      </c>
      <c r="AL53" s="13">
        <v>-11.212300000000001</v>
      </c>
      <c r="AM53" t="s">
        <v>118</v>
      </c>
      <c r="AO53" s="2">
        <f>((SUM(A39:Z72)+SUM(AA39:AJ65))/895)</f>
        <v>0.87449846003596843</v>
      </c>
      <c r="AP53" s="2">
        <f>((AK53-AK$16)*100)/AK$16</f>
        <v>-6.7653233625563169</v>
      </c>
      <c r="AR53" t="s">
        <v>118</v>
      </c>
      <c r="AT53" s="1">
        <f>((AO53-AO$16)*100)/AO$16</f>
        <v>-4.2967175818046366</v>
      </c>
    </row>
    <row r="54" spans="1:46" x14ac:dyDescent="0.25">
      <c r="A54" s="29">
        <v>1.4491210750000001</v>
      </c>
      <c r="B54" s="30">
        <v>1.12928286434682</v>
      </c>
      <c r="C54" s="29">
        <v>0.58375519930037156</v>
      </c>
      <c r="D54" s="29">
        <v>0.62413529364228448</v>
      </c>
      <c r="E54" s="34">
        <v>0.72542506114659167</v>
      </c>
      <c r="F54" s="34">
        <v>0.77802642017042678</v>
      </c>
      <c r="G54" s="34">
        <v>0.66676748791834517</v>
      </c>
      <c r="H54" s="34">
        <v>0.6251270523075414</v>
      </c>
      <c r="I54" s="34">
        <v>0.45613990111679648</v>
      </c>
      <c r="J54" s="34">
        <v>0.45047277211102749</v>
      </c>
      <c r="K54" s="34">
        <v>0.41409283909090311</v>
      </c>
      <c r="L54" s="34">
        <v>0.44178552210144822</v>
      </c>
      <c r="M54" s="34">
        <v>0.53738907615605347</v>
      </c>
      <c r="N54" s="34">
        <v>0.67310562031754284</v>
      </c>
      <c r="O54" s="34">
        <v>0.84149155017384758</v>
      </c>
      <c r="P54" s="34">
        <v>0.96261292528665354</v>
      </c>
      <c r="Q54" s="34">
        <v>0.97243628032688045</v>
      </c>
      <c r="R54" s="34">
        <v>1.113656497183579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0.67912463648082255</v>
      </c>
      <c r="X54" s="35">
        <v>0.80894684216258828</v>
      </c>
      <c r="Y54" s="35">
        <v>1.131246247147369</v>
      </c>
      <c r="Z54" s="35">
        <v>1.218419740213146</v>
      </c>
      <c r="AA54" s="35">
        <v>1.1318715101728041</v>
      </c>
      <c r="AB54" s="35" t="s">
        <v>0</v>
      </c>
      <c r="AC54" s="36" t="s">
        <v>0</v>
      </c>
      <c r="AD54" s="29" t="s">
        <v>0</v>
      </c>
      <c r="AE54" s="29">
        <v>0.68538103490066837</v>
      </c>
      <c r="AF54" s="29">
        <v>0.87548806022125825</v>
      </c>
      <c r="AG54" s="29">
        <v>0.88645460624849926</v>
      </c>
      <c r="AH54" s="29">
        <v>0.98820932579179355</v>
      </c>
      <c r="AI54" s="29">
        <v>1.049100944160902</v>
      </c>
      <c r="AJ54" s="29">
        <v>1.1863922143986081</v>
      </c>
      <c r="AK54" s="3">
        <f t="shared" si="0"/>
        <v>0.83053305515846787</v>
      </c>
      <c r="AL54" s="13">
        <v>-7.9836</v>
      </c>
      <c r="AM54" t="s">
        <v>119</v>
      </c>
      <c r="AP54" s="2">
        <f>((AK54-AK$17)*100)/AK$17</f>
        <v>-6.7219910061776389</v>
      </c>
      <c r="AR54" t="s">
        <v>119</v>
      </c>
      <c r="AT54" s="1" t="e">
        <f>((AO54-AO$17)*100)/AO$17</f>
        <v>#DIV/0!</v>
      </c>
    </row>
    <row r="55" spans="1:46" x14ac:dyDescent="0.25">
      <c r="A55" s="29">
        <v>1.340600091</v>
      </c>
      <c r="B55" s="30">
        <v>0.91582102730617898</v>
      </c>
      <c r="C55" s="29">
        <v>0.58905356027881139</v>
      </c>
      <c r="D55" s="29">
        <v>0.60447336440834698</v>
      </c>
      <c r="E55" s="34">
        <v>0.59248519533409105</v>
      </c>
      <c r="F55" s="34">
        <v>0.68652740512864829</v>
      </c>
      <c r="G55" s="34">
        <v>0.71958452313862553</v>
      </c>
      <c r="H55" s="34">
        <v>0.6196811673013074</v>
      </c>
      <c r="I55" s="34">
        <v>0.58222405022596957</v>
      </c>
      <c r="J55" s="34">
        <v>0.59766242023537086</v>
      </c>
      <c r="K55" s="34">
        <v>0.62266221525649978</v>
      </c>
      <c r="L55" s="34">
        <v>0.64743528528084693</v>
      </c>
      <c r="M55" s="34">
        <v>0.73366472072903677</v>
      </c>
      <c r="N55" s="34">
        <v>0.87839320119835063</v>
      </c>
      <c r="O55" s="34">
        <v>0.98452119830948337</v>
      </c>
      <c r="P55" s="34">
        <v>1.0789122966338529</v>
      </c>
      <c r="Q55" s="34">
        <v>1.154583847185404</v>
      </c>
      <c r="R55" s="34">
        <v>1.0238283629308149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0.75120839683282492</v>
      </c>
      <c r="X55" s="35">
        <v>0.9413692132497582</v>
      </c>
      <c r="Y55" s="35">
        <v>1.1345766651530229</v>
      </c>
      <c r="Z55" s="35">
        <v>1.3226404519999999</v>
      </c>
      <c r="AA55" s="35">
        <v>1.2938264770000001</v>
      </c>
      <c r="AB55" s="35" t="s">
        <v>0</v>
      </c>
      <c r="AC55" s="36" t="s">
        <v>0</v>
      </c>
      <c r="AD55" s="29" t="s">
        <v>0</v>
      </c>
      <c r="AE55" s="29">
        <v>0.69771382449487163</v>
      </c>
      <c r="AF55" s="29">
        <v>0.89747969823700646</v>
      </c>
      <c r="AG55" s="29">
        <v>1.031367223171735</v>
      </c>
      <c r="AH55" s="29">
        <v>1.1340728943513601</v>
      </c>
      <c r="AI55" s="29">
        <v>1.1822429510000001</v>
      </c>
      <c r="AJ55" s="29">
        <v>1.2282969989999999</v>
      </c>
      <c r="AK55" s="3">
        <f t="shared" si="0"/>
        <v>0.89610030090938675</v>
      </c>
      <c r="AL55" s="13">
        <v>-4.7801999999999998</v>
      </c>
      <c r="AM55" t="s">
        <v>120</v>
      </c>
      <c r="AP55" s="2">
        <f>((AK55-AK$18)*100)/AK$18</f>
        <v>-6.4969089205190871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0</v>
      </c>
      <c r="B56" s="30" t="s">
        <v>0</v>
      </c>
      <c r="C56" s="29">
        <v>0.56595224523356391</v>
      </c>
      <c r="D56" s="29">
        <v>0.78010542519088533</v>
      </c>
      <c r="E56" s="34">
        <v>0.94323741310593912</v>
      </c>
      <c r="F56" s="34">
        <v>0.73382966515012116</v>
      </c>
      <c r="G56" s="34">
        <v>0.64533727144399733</v>
      </c>
      <c r="H56" s="34">
        <v>0.55357696020087943</v>
      </c>
      <c r="I56" s="34">
        <v>0.5366768601768187</v>
      </c>
      <c r="J56" s="34">
        <v>0.54721590517943042</v>
      </c>
      <c r="K56" s="34">
        <v>0.56336173718763582</v>
      </c>
      <c r="L56" s="34">
        <v>0.5782584231957496</v>
      </c>
      <c r="M56" s="34">
        <v>0.62426691024141912</v>
      </c>
      <c r="N56" s="34">
        <v>0.67512447732237746</v>
      </c>
      <c r="O56" s="34">
        <v>0.75212377713625944</v>
      </c>
      <c r="P56" s="34">
        <v>0.90732025523626159</v>
      </c>
      <c r="Q56" s="34">
        <v>1.06944476914938</v>
      </c>
      <c r="R56" s="34">
        <v>1.1023277366779829</v>
      </c>
      <c r="S56" s="35" t="s">
        <v>0</v>
      </c>
      <c r="T56" s="35" t="s">
        <v>0</v>
      </c>
      <c r="U56" s="35" t="s">
        <v>0</v>
      </c>
      <c r="V56" s="35">
        <v>0.57351298020335584</v>
      </c>
      <c r="W56" s="35">
        <v>0.60401838321576884</v>
      </c>
      <c r="X56" s="35">
        <v>0.6212448092349645</v>
      </c>
      <c r="Y56" s="35">
        <v>0.74273455013221934</v>
      </c>
      <c r="Z56" s="35">
        <v>0.93378713326174723</v>
      </c>
      <c r="AA56" s="35">
        <v>1.207703123300937</v>
      </c>
      <c r="AB56" s="35" t="s">
        <v>0</v>
      </c>
      <c r="AC56" s="36" t="s">
        <v>0</v>
      </c>
      <c r="AD56" s="29" t="s">
        <v>0</v>
      </c>
      <c r="AE56" s="29">
        <v>0.79274197816322767</v>
      </c>
      <c r="AF56" s="29">
        <v>0.87961789322132611</v>
      </c>
      <c r="AG56" s="29">
        <v>1.247115642</v>
      </c>
      <c r="AH56" s="29">
        <v>1.054566346220464</v>
      </c>
      <c r="AI56" s="29">
        <v>1.1103187522963911</v>
      </c>
      <c r="AJ56" s="29">
        <v>1.3450171369999999</v>
      </c>
      <c r="AK56" s="19">
        <f>AVERAGE(A56:AJ56)</f>
        <v>0.81037637714568223</v>
      </c>
      <c r="AL56" s="13">
        <v>-1.5918000000000001</v>
      </c>
      <c r="AM56" t="s">
        <v>121</v>
      </c>
      <c r="AO56" s="2">
        <f>SUM(U71:W72)/6</f>
        <v>1.0654449513417232</v>
      </c>
      <c r="AP56" s="2">
        <f>((AK56-AK$19)*100)/AK$19</f>
        <v>-6.027605667696867</v>
      </c>
      <c r="AR56" t="s">
        <v>124</v>
      </c>
      <c r="AT56" s="1">
        <f>((AO56-AO$19)*100)/AO$19</f>
        <v>6.9599899357934841E-2</v>
      </c>
    </row>
    <row r="57" spans="1:46" x14ac:dyDescent="0.25">
      <c r="A57" t="s">
        <v>0</v>
      </c>
      <c r="B57" s="37" t="s">
        <v>0</v>
      </c>
      <c r="C57" s="34">
        <v>0.73628417214882214</v>
      </c>
      <c r="D57" s="34">
        <v>0.80035658022418588</v>
      </c>
      <c r="E57" s="34">
        <v>0.78556104720069397</v>
      </c>
      <c r="F57" s="34">
        <v>0.64484936511002855</v>
      </c>
      <c r="G57" s="34">
        <v>0.59535877326274111</v>
      </c>
      <c r="H57" s="34">
        <v>0.56893226321322488</v>
      </c>
      <c r="I57" s="34">
        <v>0.59745349223988786</v>
      </c>
      <c r="J57" s="34">
        <v>0.62929436027628971</v>
      </c>
      <c r="K57" s="34">
        <v>0.62518635025626024</v>
      </c>
      <c r="L57" s="34">
        <v>0.62081256624065784</v>
      </c>
      <c r="M57" s="34">
        <v>0.6413273862643204</v>
      </c>
      <c r="N57" s="34">
        <v>0.68011659633752952</v>
      </c>
      <c r="O57" s="34">
        <v>0.75163378013710958</v>
      </c>
      <c r="P57" s="34">
        <v>0.90698894024111032</v>
      </c>
      <c r="Q57" s="34">
        <v>1.003113685821174</v>
      </c>
      <c r="R57" s="34">
        <v>0.99300295944247896</v>
      </c>
      <c r="S57" s="35" t="s">
        <v>0</v>
      </c>
      <c r="T57" s="35" t="s">
        <v>0</v>
      </c>
      <c r="U57" s="35" t="s">
        <v>0</v>
      </c>
      <c r="V57" s="35">
        <v>0.84047198118341671</v>
      </c>
      <c r="W57" s="35">
        <v>0.6361246902639186</v>
      </c>
      <c r="X57" s="35">
        <v>0.65305606029310648</v>
      </c>
      <c r="Y57" s="35">
        <v>0.72688011912948247</v>
      </c>
      <c r="Z57" s="35">
        <v>0.91810379525389674</v>
      </c>
      <c r="AA57" s="35">
        <v>1.288113702</v>
      </c>
      <c r="AB57" s="35" t="s">
        <v>0</v>
      </c>
      <c r="AC57" s="36" t="s">
        <v>0</v>
      </c>
      <c r="AD57" s="29" t="s">
        <v>0</v>
      </c>
      <c r="AE57" s="29">
        <v>1.2026650195031801</v>
      </c>
      <c r="AF57" s="29">
        <v>1.031349683372941</v>
      </c>
      <c r="AG57" s="29">
        <v>0.91896595432166239</v>
      </c>
      <c r="AH57" s="29">
        <v>0.76575651815880608</v>
      </c>
      <c r="AI57" s="29">
        <v>0.7303271781438111</v>
      </c>
      <c r="AJ57" s="29">
        <v>1.037096326216304</v>
      </c>
      <c r="AK57" s="3">
        <f t="shared" si="0"/>
        <v>0.79747083379489414</v>
      </c>
      <c r="AL57" s="13">
        <v>1.5918000000000001</v>
      </c>
      <c r="AP57" s="2">
        <f>((AK57-AK$20)*100)/AK$20</f>
        <v>-5.4012629624638873</v>
      </c>
    </row>
    <row r="58" spans="1:46" x14ac:dyDescent="0.25">
      <c r="A58" t="s">
        <v>0</v>
      </c>
      <c r="B58" s="37">
        <v>0.74460447916118133</v>
      </c>
      <c r="C58" s="34">
        <v>0.60658766730548663</v>
      </c>
      <c r="D58" s="34">
        <v>0.68577916013332851</v>
      </c>
      <c r="E58" s="34">
        <v>0.57665644325731891</v>
      </c>
      <c r="F58" s="34">
        <v>0.57531649723322786</v>
      </c>
      <c r="G58" s="34">
        <v>0.61611324528259426</v>
      </c>
      <c r="H58" s="34">
        <v>0.67261591341834315</v>
      </c>
      <c r="I58" s="34">
        <v>0.82115302317838768</v>
      </c>
      <c r="J58" s="34">
        <v>0.93364674127324343</v>
      </c>
      <c r="K58" s="34">
        <v>0.97952289533407333</v>
      </c>
      <c r="L58" s="34">
        <v>1.0213138267797961</v>
      </c>
      <c r="M58" s="34">
        <v>1.0130377053975621</v>
      </c>
      <c r="N58" s="34">
        <v>0.98788644032452433</v>
      </c>
      <c r="O58" s="34">
        <v>0.94643559526819399</v>
      </c>
      <c r="P58" s="34">
        <v>0.96781327431937014</v>
      </c>
      <c r="Q58" s="34">
        <v>0.96497124234865506</v>
      </c>
      <c r="R58" s="34">
        <v>0.98726199041011597</v>
      </c>
      <c r="S58" s="35" t="s">
        <v>0</v>
      </c>
      <c r="T58" s="35" t="s">
        <v>0</v>
      </c>
      <c r="U58" s="35">
        <v>0.65958850830256199</v>
      </c>
      <c r="V58" s="35">
        <v>0.79290582115483799</v>
      </c>
      <c r="W58" s="35">
        <v>0.92339215424994392</v>
      </c>
      <c r="X58" s="35">
        <v>0.96443462426680449</v>
      </c>
      <c r="Y58" s="35">
        <v>0.9239545072326889</v>
      </c>
      <c r="Z58" s="35">
        <v>0.76846967115907372</v>
      </c>
      <c r="AA58" s="35">
        <v>0.91477569039586126</v>
      </c>
      <c r="AB58" s="35" t="s">
        <v>0</v>
      </c>
      <c r="AC58" s="36" t="s">
        <v>0</v>
      </c>
      <c r="AD58" s="29" t="s">
        <v>0</v>
      </c>
      <c r="AE58" s="29">
        <v>0.86800403139075555</v>
      </c>
      <c r="AF58" s="29">
        <v>0.92918189429475517</v>
      </c>
      <c r="AG58" s="29">
        <v>0.73058406614212346</v>
      </c>
      <c r="AH58" s="29">
        <v>0.71376985014247185</v>
      </c>
      <c r="AI58" s="29">
        <v>0.7195971261484968</v>
      </c>
      <c r="AJ58" s="29">
        <v>1.2444705650000001</v>
      </c>
      <c r="AK58" s="3">
        <f t="shared" si="0"/>
        <v>0.84179482167685926</v>
      </c>
      <c r="AL58" s="13">
        <v>4.7801999999999998</v>
      </c>
      <c r="AP58" s="2">
        <f>((AK58-AK$21)*100)/AK$21</f>
        <v>-5.6691300821245756</v>
      </c>
    </row>
    <row r="59" spans="1:46" x14ac:dyDescent="0.25">
      <c r="A59" t="s">
        <v>0</v>
      </c>
      <c r="B59" s="37">
        <v>0.60673128730415171</v>
      </c>
      <c r="C59" s="34">
        <v>0.44902961411760117</v>
      </c>
      <c r="D59" s="34">
        <v>0.43184817011022741</v>
      </c>
      <c r="E59" s="34">
        <v>0.38747834908493212</v>
      </c>
      <c r="F59" s="34">
        <v>0.45667114011716647</v>
      </c>
      <c r="G59" s="34">
        <v>0.53131042216454683</v>
      </c>
      <c r="H59" s="34">
        <v>0.60513200222928332</v>
      </c>
      <c r="I59" s="34">
        <v>0.70239245743149303</v>
      </c>
      <c r="J59" s="34">
        <v>0.80613811215715447</v>
      </c>
      <c r="K59" s="34">
        <v>0.91362760322639713</v>
      </c>
      <c r="L59" s="34">
        <v>0.96521273628004534</v>
      </c>
      <c r="M59" s="34">
        <v>1.001900062346802</v>
      </c>
      <c r="N59" s="34">
        <v>1.0016582353375969</v>
      </c>
      <c r="O59" s="34">
        <v>1.037264190391779</v>
      </c>
      <c r="P59" s="34">
        <v>1.068332109654041</v>
      </c>
      <c r="Q59" s="34">
        <v>1.481845794</v>
      </c>
      <c r="R59" s="34">
        <v>1.429404608</v>
      </c>
      <c r="S59" s="35" t="s">
        <v>0</v>
      </c>
      <c r="T59" s="35" t="s">
        <v>0</v>
      </c>
      <c r="U59" s="35">
        <v>0.71573015645326088</v>
      </c>
      <c r="V59" s="35">
        <v>0.82247160016473086</v>
      </c>
      <c r="W59" s="35">
        <v>0.76892206214148051</v>
      </c>
      <c r="X59" s="35">
        <v>0.81749722416663462</v>
      </c>
      <c r="Y59" s="35">
        <v>1.088459986520659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1.068111757214109</v>
      </c>
      <c r="AG59" s="29">
        <v>0.68460742088283666</v>
      </c>
      <c r="AH59" s="29">
        <v>0.99948976198423356</v>
      </c>
      <c r="AI59" s="29">
        <v>1.0073329914565661</v>
      </c>
      <c r="AJ59" s="29">
        <v>0.86322936627349423</v>
      </c>
      <c r="AK59" s="3">
        <f t="shared" si="0"/>
        <v>0.84117886004485998</v>
      </c>
      <c r="AL59" s="13">
        <v>7.9836</v>
      </c>
      <c r="AP59" s="2">
        <f>((AK59-AK$22)*100)/AK$22</f>
        <v>-6.4241829573227722</v>
      </c>
    </row>
    <row r="60" spans="1:46" x14ac:dyDescent="0.25">
      <c r="A60" t="s">
        <v>0</v>
      </c>
      <c r="B60" s="37">
        <v>0.54846784621476075</v>
      </c>
      <c r="C60" s="34">
        <v>0.3746464098478457</v>
      </c>
      <c r="D60" s="34">
        <v>0.41334429509461479</v>
      </c>
      <c r="E60" s="34">
        <v>0.36123154329273438</v>
      </c>
      <c r="F60" s="34">
        <v>0.3889434465478081</v>
      </c>
      <c r="G60" s="34">
        <v>0.45401332210873929</v>
      </c>
      <c r="H60" s="34">
        <v>0.46245706211252352</v>
      </c>
      <c r="I60" s="34">
        <v>0.50240949713437422</v>
      </c>
      <c r="J60" s="34">
        <v>0.54381567016313015</v>
      </c>
      <c r="K60" s="34">
        <v>0.61674639723115476</v>
      </c>
      <c r="L60" s="34">
        <v>0.63171092324697542</v>
      </c>
      <c r="M60" s="34">
        <v>0.69027617035700739</v>
      </c>
      <c r="N60" s="34">
        <v>0.77459238214256088</v>
      </c>
      <c r="O60" s="34">
        <v>0.72785063572891029</v>
      </c>
      <c r="P60" s="34">
        <v>0.81363684716771256</v>
      </c>
      <c r="Q60" s="34">
        <v>1.063507740147188</v>
      </c>
      <c r="R60" s="34">
        <v>1.091594039216361</v>
      </c>
      <c r="S60" s="35" t="s">
        <v>0</v>
      </c>
      <c r="T60" s="35">
        <v>0.93688157026147523</v>
      </c>
      <c r="U60" s="35">
        <v>0.72152050646800481</v>
      </c>
      <c r="V60" s="35">
        <v>0.64551127426682131</v>
      </c>
      <c r="W60" s="35">
        <v>0.67163256431746943</v>
      </c>
      <c r="X60" s="35">
        <v>0.64265222726234672</v>
      </c>
      <c r="Y60" s="35">
        <v>0.55560183316197831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1.148604564836347</v>
      </c>
      <c r="AG60" s="29">
        <v>0.89897032775233987</v>
      </c>
      <c r="AH60" s="29">
        <v>0.93193207075837114</v>
      </c>
      <c r="AI60" s="29">
        <v>1.0686217882657889</v>
      </c>
      <c r="AJ60" s="29">
        <v>0.90769131271882986</v>
      </c>
      <c r="AK60" s="3">
        <f t="shared" si="0"/>
        <v>0.69960229527943485</v>
      </c>
      <c r="AL60" s="13">
        <v>11.212300000000001</v>
      </c>
      <c r="AP60" s="2">
        <f>((AK60-AK$23)*100)/AK$23</f>
        <v>-6.3441634112929561</v>
      </c>
    </row>
    <row r="61" spans="1:46" x14ac:dyDescent="0.25">
      <c r="A61" t="s">
        <v>0</v>
      </c>
      <c r="B61" s="37">
        <v>0.663283150421492</v>
      </c>
      <c r="C61" s="34">
        <v>0.40990802409456573</v>
      </c>
      <c r="D61" s="34">
        <v>0.38645251182680562</v>
      </c>
      <c r="E61" s="34">
        <v>0.35096750525454012</v>
      </c>
      <c r="F61" s="34">
        <v>0.37020982137928221</v>
      </c>
      <c r="G61" s="34">
        <v>0.41720963009486928</v>
      </c>
      <c r="H61" s="34">
        <v>0.46867127012930249</v>
      </c>
      <c r="I61" s="34">
        <v>0.50275101116180709</v>
      </c>
      <c r="J61" s="34">
        <v>0.53355790719022533</v>
      </c>
      <c r="K61" s="34">
        <v>0.5611463542151206</v>
      </c>
      <c r="L61" s="34">
        <v>0.59020003025159395</v>
      </c>
      <c r="M61" s="34">
        <v>0.63967778034887557</v>
      </c>
      <c r="N61" s="34">
        <v>0.64641044430612571</v>
      </c>
      <c r="O61" s="34">
        <v>0.64720271329322199</v>
      </c>
      <c r="P61" s="34">
        <v>0.90290958024068679</v>
      </c>
      <c r="Q61" s="34">
        <v>1.138405741365853</v>
      </c>
      <c r="R61" s="34" t="s">
        <v>0</v>
      </c>
      <c r="S61" s="35">
        <v>0.85092973018821205</v>
      </c>
      <c r="T61" s="35">
        <v>0.65809116538124612</v>
      </c>
      <c r="U61" s="35">
        <v>0.54256011815941885</v>
      </c>
      <c r="V61" s="35">
        <v>0.56420810218418405</v>
      </c>
      <c r="W61" s="35">
        <v>0.57346554019034102</v>
      </c>
      <c r="X61" s="35">
        <v>0.57609886617827832</v>
      </c>
      <c r="Y61" s="35">
        <v>0.51959411613449158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1.1356905536770441</v>
      </c>
      <c r="AG61" s="29">
        <v>0.90284270902669195</v>
      </c>
      <c r="AH61" s="29">
        <v>1.231667339583207</v>
      </c>
      <c r="AI61" s="29">
        <v>1.1394472351038369</v>
      </c>
      <c r="AJ61" s="29">
        <v>1.116036213199245</v>
      </c>
      <c r="AK61" s="3">
        <f t="shared" si="0"/>
        <v>0.67998554159216285</v>
      </c>
      <c r="AL61" s="13">
        <v>14.477499999999999</v>
      </c>
      <c r="AP61" s="2">
        <f>((AK61-AK$24)*100)/AK$24</f>
        <v>-6.4839162121316383</v>
      </c>
    </row>
    <row r="62" spans="1:46" x14ac:dyDescent="0.25">
      <c r="A62" t="s">
        <v>0</v>
      </c>
      <c r="B62" s="37">
        <v>0.71492331321940217</v>
      </c>
      <c r="C62" s="34">
        <v>0.56514864060041026</v>
      </c>
      <c r="D62" s="34">
        <v>0.42726184412649748</v>
      </c>
      <c r="E62" s="34">
        <v>0.3713927372599376</v>
      </c>
      <c r="F62" s="34">
        <v>0.37849858181416551</v>
      </c>
      <c r="G62" s="34">
        <v>0.40637774860101411</v>
      </c>
      <c r="H62" s="34">
        <v>0.44453902512211468</v>
      </c>
      <c r="I62" s="34">
        <v>0.47997148014600483</v>
      </c>
      <c r="J62" s="34">
        <v>0.48670944514830211</v>
      </c>
      <c r="K62" s="34">
        <v>0.49561525215181212</v>
      </c>
      <c r="L62" s="34">
        <v>0.52644050716942026</v>
      </c>
      <c r="M62" s="34">
        <v>0.56833881320727864</v>
      </c>
      <c r="N62" s="34">
        <v>0.58779273023838674</v>
      </c>
      <c r="O62" s="34">
        <v>0.61021373428521708</v>
      </c>
      <c r="P62" s="38">
        <v>0.78783389219075262</v>
      </c>
      <c r="Q62" s="38" t="s">
        <v>0</v>
      </c>
      <c r="R62" s="38">
        <v>0.98957873535487806</v>
      </c>
      <c r="S62" s="35">
        <v>0.64293148046507098</v>
      </c>
      <c r="T62" s="35">
        <v>0.57676732726808488</v>
      </c>
      <c r="U62" s="35">
        <v>0.51870917416168649</v>
      </c>
      <c r="V62" s="35">
        <v>0.51892011516386172</v>
      </c>
      <c r="W62" s="35">
        <v>0.53272337117991242</v>
      </c>
      <c r="X62" s="35">
        <v>0.52893410016467934</v>
      </c>
      <c r="Y62" s="35">
        <v>0.5670691622030235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1.1218883197057961</v>
      </c>
      <c r="AG62" s="29">
        <v>0.92084646609742016</v>
      </c>
      <c r="AH62" s="29" t="s">
        <v>0</v>
      </c>
      <c r="AI62" s="29">
        <v>1.117696133887417</v>
      </c>
      <c r="AJ62" s="29">
        <v>1.171130597877952</v>
      </c>
      <c r="AK62" s="3">
        <f t="shared" si="0"/>
        <v>0.63178713810409259</v>
      </c>
      <c r="AL62" s="13">
        <v>17.791599999999999</v>
      </c>
      <c r="AP62" s="2">
        <f>((AK62-AK$25)*100)/AK$25</f>
        <v>-6.2663147336181328</v>
      </c>
    </row>
    <row r="63" spans="1:46" x14ac:dyDescent="0.25">
      <c r="A63" t="s">
        <v>0</v>
      </c>
      <c r="B63" s="37">
        <v>0.73718672838894839</v>
      </c>
      <c r="C63" s="34">
        <v>0.61338855616945187</v>
      </c>
      <c r="D63" s="34">
        <v>0.45776330517710262</v>
      </c>
      <c r="E63" s="34">
        <v>0.36849552344883429</v>
      </c>
      <c r="F63" s="34">
        <v>0.3612858318661501</v>
      </c>
      <c r="G63" s="34">
        <v>0.38912919789629941</v>
      </c>
      <c r="H63" s="34">
        <v>0.42336836311653647</v>
      </c>
      <c r="I63" s="34">
        <v>0.45168119113278998</v>
      </c>
      <c r="J63" s="34">
        <v>0.44964020612701661</v>
      </c>
      <c r="K63" s="34">
        <v>0.46055161512758408</v>
      </c>
      <c r="L63" s="34">
        <v>0.48585280614564502</v>
      </c>
      <c r="M63" s="34">
        <v>0.50446598015610022</v>
      </c>
      <c r="N63" s="34">
        <v>0.48399916413815219</v>
      </c>
      <c r="O63" s="34">
        <v>0.53009964318665193</v>
      </c>
      <c r="P63" s="38" t="s">
        <v>0</v>
      </c>
      <c r="Q63" s="38">
        <v>0.8439185805085776</v>
      </c>
      <c r="R63" s="38">
        <v>0.83330316754823497</v>
      </c>
      <c r="S63" s="35">
        <v>0.71671225924778037</v>
      </c>
      <c r="T63" s="35">
        <v>0.57802628833021019</v>
      </c>
      <c r="U63" s="35">
        <v>0.4983652261642601</v>
      </c>
      <c r="V63" s="35">
        <v>0.49782318216671062</v>
      </c>
      <c r="W63" s="35">
        <v>0.5269908061960612</v>
      </c>
      <c r="X63" s="35">
        <v>0.53108975219124066</v>
      </c>
      <c r="Y63" s="35">
        <v>0.6258395043743411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1.4642300580000001</v>
      </c>
      <c r="AG63" s="29">
        <v>1.023970411279352</v>
      </c>
      <c r="AH63" s="29" t="s">
        <v>0</v>
      </c>
      <c r="AI63" s="29" t="s">
        <v>0</v>
      </c>
      <c r="AJ63" s="29" t="s">
        <v>0</v>
      </c>
      <c r="AK63" s="3">
        <f t="shared" si="0"/>
        <v>0.59428709392336121</v>
      </c>
      <c r="AL63" s="13">
        <v>21.168500000000002</v>
      </c>
      <c r="AP63" s="2">
        <f>((AK63-AK$26)*100)/AK$26</f>
        <v>-6.1853753710036683</v>
      </c>
    </row>
    <row r="64" spans="1:46" x14ac:dyDescent="0.25">
      <c r="A64" t="s">
        <v>0</v>
      </c>
      <c r="B64" s="37" t="s">
        <v>0</v>
      </c>
      <c r="C64" s="34">
        <v>0.66988986565295661</v>
      </c>
      <c r="D64" s="34">
        <v>0.4762649342185532</v>
      </c>
      <c r="E64" s="34">
        <v>0.35933751562318378</v>
      </c>
      <c r="F64" s="34">
        <v>0.35704344115213882</v>
      </c>
      <c r="G64" s="34">
        <v>0.41362473311361542</v>
      </c>
      <c r="H64" s="34">
        <v>0.44421750213189459</v>
      </c>
      <c r="I64" s="34">
        <v>0.46882942414964002</v>
      </c>
      <c r="J64" s="34">
        <v>0.47474798314982081</v>
      </c>
      <c r="K64" s="34">
        <v>0.46935136814099271</v>
      </c>
      <c r="L64" s="34">
        <v>0.49104521715717819</v>
      </c>
      <c r="M64" s="34">
        <v>0.47805393414128111</v>
      </c>
      <c r="N64" s="34">
        <v>0.44543186011414337</v>
      </c>
      <c r="O64" s="34">
        <v>0.52535285218132066</v>
      </c>
      <c r="P64" s="38" t="s">
        <v>0</v>
      </c>
      <c r="Q64" s="38">
        <v>0.83611410956996135</v>
      </c>
      <c r="R64" s="38">
        <v>0.77589528640591576</v>
      </c>
      <c r="S64" s="35">
        <v>0.69748492707535847</v>
      </c>
      <c r="T64" s="35">
        <v>0.55996364433549539</v>
      </c>
      <c r="U64" s="35">
        <v>0.49386506718091411</v>
      </c>
      <c r="V64" s="35">
        <v>0.52639780822141558</v>
      </c>
      <c r="W64" s="35">
        <v>0.57337997929586015</v>
      </c>
      <c r="X64" s="35">
        <v>0.58067505430030331</v>
      </c>
      <c r="Y64" s="35">
        <v>0.69855708611160716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1.0898288243318679</v>
      </c>
      <c r="AG64" s="29">
        <v>1.1317971454862199</v>
      </c>
      <c r="AH64" s="29" t="s">
        <v>0</v>
      </c>
      <c r="AI64" s="29" t="s">
        <v>0</v>
      </c>
      <c r="AJ64" s="29" t="s">
        <v>0</v>
      </c>
      <c r="AK64" s="3">
        <f t="shared" si="0"/>
        <v>0.58488123180173501</v>
      </c>
      <c r="AL64" s="13">
        <v>24.624300000000002</v>
      </c>
      <c r="AP64" s="2">
        <f>((AK64-AK$27)*100)/AK$27</f>
        <v>-6.0679571599812139</v>
      </c>
    </row>
    <row r="65" spans="1:46" x14ac:dyDescent="0.25">
      <c r="A65" t="s">
        <v>0</v>
      </c>
      <c r="B65" s="37" t="s">
        <v>0</v>
      </c>
      <c r="C65" s="34">
        <v>1.0307483291481001</v>
      </c>
      <c r="D65" s="34">
        <v>0.55577371049071578</v>
      </c>
      <c r="E65" s="34">
        <v>0.35581805608754319</v>
      </c>
      <c r="F65" s="34">
        <v>0.3067352541881142</v>
      </c>
      <c r="G65" s="34">
        <v>0.34185732419638187</v>
      </c>
      <c r="H65" s="34">
        <v>0.4145847207168567</v>
      </c>
      <c r="I65" s="34">
        <v>0.46984702010806528</v>
      </c>
      <c r="J65" s="34">
        <v>0.48807784612618799</v>
      </c>
      <c r="K65" s="34">
        <v>0.48753752215342938</v>
      </c>
      <c r="L65" s="34">
        <v>0.51692117517654668</v>
      </c>
      <c r="M65" s="34">
        <v>0.52004271816672021</v>
      </c>
      <c r="N65" s="34">
        <v>0.52840817916030181</v>
      </c>
      <c r="O65" s="34">
        <v>0.61557240935783075</v>
      </c>
      <c r="P65" s="38" t="s">
        <v>0</v>
      </c>
      <c r="Q65" s="38">
        <v>0.87725608492787444</v>
      </c>
      <c r="R65" s="38">
        <v>0.77576056729993437</v>
      </c>
      <c r="S65" s="35">
        <v>0.76036513520388105</v>
      </c>
      <c r="T65" s="35">
        <v>0.51751096721516232</v>
      </c>
      <c r="U65" s="35">
        <v>0.47847829916502821</v>
      </c>
      <c r="V65" s="35">
        <v>0.53678810423189571</v>
      </c>
      <c r="W65" s="35">
        <v>0.61514456742669577</v>
      </c>
      <c r="X65" s="35">
        <v>0.62938542644535389</v>
      </c>
      <c r="Y65" s="35">
        <v>0.63555771534085925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0.56628050601515811</v>
      </c>
      <c r="AL65" s="13">
        <v>28.178599999999999</v>
      </c>
      <c r="AP65" s="2">
        <f>((AK65-AK$28)*100)/AK$28</f>
        <v>-5.9935436702178793</v>
      </c>
    </row>
    <row r="66" spans="1:46" x14ac:dyDescent="0.25">
      <c r="A66" s="32" t="s">
        <v>0</v>
      </c>
      <c r="B66" s="39" t="s">
        <v>0</v>
      </c>
      <c r="C66" s="32">
        <v>0.84140914618117268</v>
      </c>
      <c r="D66" s="32">
        <v>0.73087916849081425</v>
      </c>
      <c r="E66" s="32">
        <v>0.73997289656370513</v>
      </c>
      <c r="F66" s="32">
        <v>0.76240171453150862</v>
      </c>
      <c r="G66" s="32">
        <v>0.79687311243501069</v>
      </c>
      <c r="H66" s="32">
        <v>0.78642298232187446</v>
      </c>
      <c r="I66" s="32">
        <v>0.76554109658793368</v>
      </c>
      <c r="J66" s="32">
        <v>0.70381008642734233</v>
      </c>
      <c r="K66" s="32">
        <v>0.60854168318929203</v>
      </c>
      <c r="L66" s="32">
        <v>0.54353353013283656</v>
      </c>
      <c r="M66" s="32">
        <v>0.5807547261750865</v>
      </c>
      <c r="N66" s="32">
        <v>0.66720312336886545</v>
      </c>
      <c r="O66" s="32">
        <v>0.7428902188267188</v>
      </c>
      <c r="P66" s="32" t="s">
        <v>0</v>
      </c>
      <c r="Q66" s="32" t="s">
        <v>0</v>
      </c>
      <c r="R66" s="32" t="s">
        <v>0</v>
      </c>
      <c r="S66" s="33">
        <v>1.064271715187747</v>
      </c>
      <c r="T66" s="33">
        <v>0.81373677698256308</v>
      </c>
      <c r="U66" s="33">
        <v>0.77513724858125432</v>
      </c>
      <c r="V66" s="33">
        <v>0.6887475783554422</v>
      </c>
      <c r="W66" s="33">
        <v>0.57495013016304575</v>
      </c>
      <c r="X66" s="33">
        <v>0.69299538276391626</v>
      </c>
      <c r="Y66" s="33">
        <v>0.65416733442547503</v>
      </c>
      <c r="Z66" s="33" t="s">
        <v>0</v>
      </c>
      <c r="AA66" s="40" t="s">
        <v>0</v>
      </c>
      <c r="AB66" s="40">
        <v>0.28989115814343808</v>
      </c>
      <c r="AC66" s="40">
        <v>0.34665941870609412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0.68958137402459729</v>
      </c>
      <c r="AL66" s="1">
        <v>31.855</v>
      </c>
      <c r="AP66" s="2">
        <f>((AK66-AK$29)*100)/AK$29</f>
        <v>-7.031904917930996</v>
      </c>
    </row>
    <row r="67" spans="1:46" x14ac:dyDescent="0.25">
      <c r="A67" s="31" t="s">
        <v>0</v>
      </c>
      <c r="B67" s="41" t="s">
        <v>0</v>
      </c>
      <c r="C67" s="31" t="s">
        <v>0</v>
      </c>
      <c r="D67" s="31">
        <v>1.1604448472931661</v>
      </c>
      <c r="E67" s="31">
        <v>1.055486404252244</v>
      </c>
      <c r="F67" s="31">
        <v>1.040427806185054</v>
      </c>
      <c r="G67" s="31">
        <v>1.032398259165668</v>
      </c>
      <c r="H67" s="31">
        <v>1.047145667149054</v>
      </c>
      <c r="I67" s="31">
        <v>1.068895762130601</v>
      </c>
      <c r="J67" s="31">
        <v>1.0722268921141169</v>
      </c>
      <c r="K67" s="31">
        <v>1.0023717233531531</v>
      </c>
      <c r="L67" s="31">
        <v>0.91448223146254282</v>
      </c>
      <c r="M67" s="31">
        <v>0.79195540499718764</v>
      </c>
      <c r="N67" s="31">
        <v>0.75705455969988178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1.3996470555527789</v>
      </c>
      <c r="T67" s="33">
        <v>1.267199417679332</v>
      </c>
      <c r="U67" s="33">
        <v>1.1675415793587149</v>
      </c>
      <c r="V67" s="33">
        <v>1.1029423702067609</v>
      </c>
      <c r="W67" s="33">
        <v>1.0699808261249879</v>
      </c>
      <c r="X67" s="33">
        <v>0.8359301366354065</v>
      </c>
      <c r="Y67" s="33">
        <v>0.79748833396492858</v>
      </c>
      <c r="Z67" s="33">
        <v>0.67948834043539175</v>
      </c>
      <c r="AA67" s="40">
        <v>0.58635364417974267</v>
      </c>
      <c r="AB67" s="40">
        <v>0.41797279264968301</v>
      </c>
      <c r="AC67" s="40">
        <v>0.37783198112049438</v>
      </c>
      <c r="AD67" s="40">
        <v>0.29211140416920411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0.91032075825565617</v>
      </c>
      <c r="AL67" s="1">
        <v>35.685299999999998</v>
      </c>
      <c r="AP67" s="2">
        <f>((AK67-AK$30)*100)/AK$30</f>
        <v>-7.6705354920759774</v>
      </c>
    </row>
    <row r="68" spans="1:46" x14ac:dyDescent="0.25">
      <c r="A68" s="31" t="s">
        <v>0</v>
      </c>
      <c r="B68" s="41" t="s">
        <v>0</v>
      </c>
      <c r="C68" s="31" t="s">
        <v>0</v>
      </c>
      <c r="D68" s="31">
        <v>1.4326839065794359</v>
      </c>
      <c r="E68" s="31">
        <v>1.268564082457571</v>
      </c>
      <c r="F68" s="31">
        <v>1.266226852368413</v>
      </c>
      <c r="G68" s="31">
        <v>1.2622493523131151</v>
      </c>
      <c r="H68" s="31">
        <v>1.242885372252992</v>
      </c>
      <c r="I68" s="31">
        <v>1.248027784214631</v>
      </c>
      <c r="J68" s="31">
        <v>1.2313241401688719</v>
      </c>
      <c r="K68" s="31">
        <v>1.195718382130277</v>
      </c>
      <c r="L68" s="31">
        <v>1.133920310101471</v>
      </c>
      <c r="M68" s="31">
        <v>0.95855537375338151</v>
      </c>
      <c r="N68" s="31">
        <v>0.81432706300467284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1.471033321471044</v>
      </c>
      <c r="T68" s="33">
        <v>1.4302143161378631</v>
      </c>
      <c r="U68" s="33">
        <v>1.3995045508753501</v>
      </c>
      <c r="V68" s="33">
        <v>1.309341666485474</v>
      </c>
      <c r="W68" s="33">
        <v>1.2781506083146901</v>
      </c>
      <c r="X68" s="33">
        <v>1.2132465731775339</v>
      </c>
      <c r="Y68" s="33">
        <v>0.92066987291659197</v>
      </c>
      <c r="Z68" s="33" t="s">
        <v>0</v>
      </c>
      <c r="AA68" s="40">
        <v>0.53621305817750686</v>
      </c>
      <c r="AB68" s="40">
        <v>0.42843179665373188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1.1520644191777309</v>
      </c>
      <c r="AL68" s="1">
        <v>39.709000000000003</v>
      </c>
      <c r="AP68" s="2">
        <f>((AK68-AK$31)*100)/AK$31</f>
        <v>-6.1982010834589554</v>
      </c>
    </row>
    <row r="69" spans="1:46" x14ac:dyDescent="0.25">
      <c r="A69" s="31" t="s">
        <v>0</v>
      </c>
      <c r="B69" s="41" t="s">
        <v>0</v>
      </c>
      <c r="C69" s="31" t="s">
        <v>0</v>
      </c>
      <c r="D69" s="31">
        <v>1.4362338477916581</v>
      </c>
      <c r="E69" s="31">
        <v>1.343047372365878</v>
      </c>
      <c r="F69" s="31">
        <v>1.3422376292967331</v>
      </c>
      <c r="G69" s="31">
        <v>1.3325748682556811</v>
      </c>
      <c r="H69" s="31">
        <v>1.3310047802301881</v>
      </c>
      <c r="I69" s="31">
        <v>1.305146987197312</v>
      </c>
      <c r="J69" s="31">
        <v>1.3103573421779959</v>
      </c>
      <c r="K69" s="31">
        <v>1.2839771441466299</v>
      </c>
      <c r="L69" s="31">
        <v>1.2102453911085309</v>
      </c>
      <c r="M69" s="31">
        <v>1.041950243373416</v>
      </c>
      <c r="N69" s="31">
        <v>0.85654762650245053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1.5535355360049019</v>
      </c>
      <c r="U69" s="33">
        <v>1.475505298915011</v>
      </c>
      <c r="V69" s="33">
        <v>1.4717582599506771</v>
      </c>
      <c r="W69" s="33">
        <v>1.401254483537951</v>
      </c>
      <c r="X69" s="33">
        <v>1.3888142313310581</v>
      </c>
      <c r="Y69" s="33">
        <v>1.1757143681393269</v>
      </c>
      <c r="Z69" s="33">
        <v>0.96899790057366186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1.290494628383281</v>
      </c>
      <c r="AL69" s="1">
        <v>43.982999999999997</v>
      </c>
      <c r="AP69" s="2">
        <f>((AK69-AK$32)*100)/AK$32</f>
        <v>-5.1857211746250309</v>
      </c>
    </row>
    <row r="70" spans="1:46" x14ac:dyDescent="0.25">
      <c r="A70" s="31" t="s">
        <v>0</v>
      </c>
      <c r="B70" s="41" t="s">
        <v>0</v>
      </c>
      <c r="C70" s="31" t="s">
        <v>0</v>
      </c>
      <c r="D70" s="31" t="s">
        <v>0</v>
      </c>
      <c r="E70" s="31">
        <v>1.3762807241690831</v>
      </c>
      <c r="F70" s="31">
        <v>1.386771692185911</v>
      </c>
      <c r="G70" s="31">
        <v>1.392194858174399</v>
      </c>
      <c r="H70" s="31">
        <v>1.359365961153095</v>
      </c>
      <c r="I70" s="31">
        <v>1.34330722215108</v>
      </c>
      <c r="J70" s="31">
        <v>1.335013330149778</v>
      </c>
      <c r="K70" s="31">
        <v>1.3171880621327261</v>
      </c>
      <c r="L70" s="31">
        <v>1.2140397600976029</v>
      </c>
      <c r="M70" s="31">
        <v>1.068741533070225</v>
      </c>
      <c r="N70" s="31">
        <v>0.82435418586526332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1.509815974839354</v>
      </c>
      <c r="V70" s="33">
        <v>1.4467485855453091</v>
      </c>
      <c r="W70" s="33">
        <v>1.350094256404156</v>
      </c>
      <c r="X70" s="33">
        <v>1.3515077702872531</v>
      </c>
      <c r="Y70" s="33">
        <v>1.1928978021486101</v>
      </c>
      <c r="Z70" s="33">
        <v>0.92489109907313405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1.2745758010904362</v>
      </c>
      <c r="AL70" s="1">
        <v>48.590400000000002</v>
      </c>
      <c r="AP70" s="2">
        <f>((AK70-AK$33)*100)/AK$33</f>
        <v>-4.337402860306943</v>
      </c>
    </row>
    <row r="71" spans="1:46" x14ac:dyDescent="0.25">
      <c r="A71" s="27" t="s">
        <v>0</v>
      </c>
      <c r="B71" s="28" t="s">
        <v>0</v>
      </c>
      <c r="C71" s="27" t="s">
        <v>0</v>
      </c>
      <c r="D71" s="27" t="s">
        <v>0</v>
      </c>
      <c r="E71" s="27">
        <v>1.2010130950685409</v>
      </c>
      <c r="F71" s="27">
        <v>1.4509720141133911</v>
      </c>
      <c r="G71" s="27">
        <v>1.3431835900987199</v>
      </c>
      <c r="H71" s="27">
        <v>1.3367074670904371</v>
      </c>
      <c r="I71" s="27">
        <v>1.3930003961082349</v>
      </c>
      <c r="J71" s="27">
        <v>1.4898779641508171</v>
      </c>
      <c r="K71" s="27">
        <v>1.2507300310947449</v>
      </c>
      <c r="L71" s="27">
        <v>1.0861083995713181</v>
      </c>
      <c r="M71" s="27">
        <v>0.85816556879948169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1.1996994851920411</v>
      </c>
      <c r="V71" s="27">
        <v>1.268348405190391</v>
      </c>
      <c r="W71" s="27">
        <v>1.1800422161478099</v>
      </c>
      <c r="X71" s="27">
        <v>1.093800007121599</v>
      </c>
      <c r="Y71" s="27">
        <v>1.0184519060930379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1.2264357532743262</v>
      </c>
      <c r="AL71" s="21">
        <v>53.663899999999998</v>
      </c>
      <c r="AP71" s="2">
        <f>((AK71-AK$34)*100)/AK$34</f>
        <v>-2.4623670736155208</v>
      </c>
    </row>
    <row r="72" spans="1:46" x14ac:dyDescent="0.25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0.87335013264095696</v>
      </c>
      <c r="H72" s="27">
        <v>0.85253635186610566</v>
      </c>
      <c r="I72" s="27">
        <v>0.84912325202872807</v>
      </c>
      <c r="J72" s="27">
        <v>1.0581952929513081</v>
      </c>
      <c r="K72" s="27">
        <v>0.83456469670934263</v>
      </c>
      <c r="L72" s="27">
        <v>0.74616339072765436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0.89757218723061372</v>
      </c>
      <c r="V72" s="27">
        <v>1.0385213320831741</v>
      </c>
      <c r="W72" s="27">
        <v>0.8084860822063098</v>
      </c>
      <c r="X72" s="27">
        <v>0.94514435404886332</v>
      </c>
      <c r="Y72" s="27">
        <v>0.81497403927727652</v>
      </c>
      <c r="Z72" s="27">
        <v>1.0284707018307659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0.89559181780009167</v>
      </c>
      <c r="AL72" s="9">
        <v>59.441600000000001</v>
      </c>
      <c r="AP72" s="2">
        <f>((AK72-AK$35)*100)/AK$35</f>
        <v>-5.1698441916924232</v>
      </c>
    </row>
    <row r="73" spans="1:46" x14ac:dyDescent="0.25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0.84970141891087847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0.89452167382168013</v>
      </c>
      <c r="U73" s="25">
        <v>0.94543685172088276</v>
      </c>
      <c r="V73" s="25" t="s">
        <v>0</v>
      </c>
      <c r="W73" s="25" t="s">
        <v>0</v>
      </c>
      <c r="X73" s="25">
        <v>0.66976533384861625</v>
      </c>
      <c r="Y73" s="25">
        <v>0.77019575602133616</v>
      </c>
      <c r="Z73" s="25">
        <v>0.85079205819826842</v>
      </c>
      <c r="AA73" s="25">
        <v>0.80043718513453843</v>
      </c>
      <c r="AB73" s="25">
        <v>0.81967836715316689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0.82506608060117104</v>
      </c>
      <c r="AL73" s="4">
        <v>66.4435</v>
      </c>
      <c r="AP73" s="22">
        <f>((AK73-AK$36)*100)/AK$36</f>
        <v>-2.8341417277463097</v>
      </c>
    </row>
    <row r="74" spans="1:46" x14ac:dyDescent="0.25">
      <c r="A74" s="25">
        <v>0.49493110579827371</v>
      </c>
      <c r="B74" s="26">
        <v>0.57730351661593027</v>
      </c>
      <c r="C74" s="25">
        <v>0.55004889149840119</v>
      </c>
      <c r="D74" s="25">
        <v>0.51449567104541694</v>
      </c>
      <c r="E74" s="25">
        <v>0.47546909529267251</v>
      </c>
      <c r="F74" s="25">
        <v>0.46694159021700332</v>
      </c>
      <c r="G74" s="25">
        <v>0.47480262255916927</v>
      </c>
      <c r="H74" s="25">
        <v>0.4766196472797084</v>
      </c>
      <c r="I74" s="25">
        <v>0.47740769183581622</v>
      </c>
      <c r="J74" s="25">
        <v>0.47916876296966732</v>
      </c>
      <c r="K74" s="25">
        <v>0.46392418235493121</v>
      </c>
      <c r="L74" s="25">
        <v>0.46663675247555819</v>
      </c>
      <c r="M74" s="25">
        <v>0.46597242900040597</v>
      </c>
      <c r="N74" s="25">
        <v>0.46038093780846667</v>
      </c>
      <c r="O74" s="25">
        <v>0.48813083731560092</v>
      </c>
      <c r="P74" s="25">
        <v>0.48078790824179551</v>
      </c>
      <c r="Q74" s="25">
        <v>0.48280659706039858</v>
      </c>
      <c r="R74" s="25">
        <v>0.48214696733992041</v>
      </c>
      <c r="S74" s="25">
        <v>0.49243457940888008</v>
      </c>
      <c r="T74" s="25">
        <v>0.53926968781820783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0.70568173250059618</v>
      </c>
      <c r="Z74" s="25">
        <v>0.71216531668073735</v>
      </c>
      <c r="AA74" s="25">
        <v>0.72377038606058319</v>
      </c>
      <c r="AB74" s="25">
        <v>0.59497919685801259</v>
      </c>
      <c r="AC74" s="25">
        <v>0.57792211091147949</v>
      </c>
      <c r="AD74" s="25">
        <v>0.56642237762045378</v>
      </c>
      <c r="AE74" s="25">
        <v>0.69335595188412025</v>
      </c>
      <c r="AF74" s="25">
        <v>0.50418428226984213</v>
      </c>
      <c r="AG74" s="25">
        <v>0.49763184445626812</v>
      </c>
      <c r="AH74" s="25">
        <v>0.50251434325405997</v>
      </c>
      <c r="AI74" s="25">
        <v>0.50225011299621269</v>
      </c>
      <c r="AJ74" s="25">
        <v>0.49552821116943607</v>
      </c>
      <c r="AK74" s="3">
        <f t="shared" si="1"/>
        <v>0.52769016689368831</v>
      </c>
      <c r="AL74" s="4">
        <v>76.463800000000006</v>
      </c>
      <c r="AP74" s="22">
        <f>((AK74-AK$37)*100)/AK$37</f>
        <v>-3.4625746095179806</v>
      </c>
    </row>
    <row r="75" spans="1:46" x14ac:dyDescent="0.25">
      <c r="A75" t="s">
        <v>78</v>
      </c>
      <c r="AK75" s="17">
        <f>SUM(A39:AJ72)/867</f>
        <v>0.90651855477046273</v>
      </c>
      <c r="AL75" s="4"/>
      <c r="AP75" s="23">
        <f>((AK75-AK$38)*100)/AK$38</f>
        <v>-4.3778885624962527</v>
      </c>
      <c r="AQ75" s="24" t="s">
        <v>125</v>
      </c>
    </row>
    <row r="76" spans="1:46" x14ac:dyDescent="0.25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0</v>
      </c>
      <c r="B77" s="26">
        <v>0.699606705584504</v>
      </c>
      <c r="C77" s="25">
        <v>0.67519756888312954</v>
      </c>
      <c r="D77" s="25">
        <v>0.60958647190894666</v>
      </c>
      <c r="E77" s="25">
        <v>0.61735467124348453</v>
      </c>
      <c r="F77" s="25">
        <v>0.55232067306231059</v>
      </c>
      <c r="G77" s="25">
        <v>0.53070660350701482</v>
      </c>
      <c r="H77" s="25">
        <v>0.46507031633232537</v>
      </c>
      <c r="I77" s="25">
        <v>0.68261249050770667</v>
      </c>
      <c r="J77" s="25">
        <v>0.59123209667066312</v>
      </c>
      <c r="K77" s="25">
        <v>0.96912824903506445</v>
      </c>
      <c r="L77" s="25">
        <v>0.56052621146042836</v>
      </c>
      <c r="M77" s="25">
        <v>0.5580703153518467</v>
      </c>
      <c r="N77" s="25">
        <v>0.55744910236231382</v>
      </c>
      <c r="O77" s="25">
        <v>0.95421578313716038</v>
      </c>
      <c r="P77" s="25">
        <v>0.94060624598888332</v>
      </c>
      <c r="Q77" s="25">
        <v>0.47076817090434442</v>
      </c>
      <c r="R77" s="25">
        <v>0.67507578440298999</v>
      </c>
      <c r="S77" s="25">
        <v>0.68301452242734184</v>
      </c>
      <c r="T77" s="25">
        <v>0.51721947572621629</v>
      </c>
      <c r="U77" s="25">
        <v>0.76125776754814045</v>
      </c>
      <c r="V77" s="25">
        <v>0.60685566953899661</v>
      </c>
      <c r="W77" s="25">
        <v>0.57609072485477908</v>
      </c>
      <c r="X77" s="25">
        <v>0.68962068906624197</v>
      </c>
      <c r="Y77" s="25">
        <v>0.75796657808214174</v>
      </c>
      <c r="Z77" s="25">
        <v>0.56201644830188657</v>
      </c>
      <c r="AA77" s="25">
        <v>0.56819634575372624</v>
      </c>
      <c r="AB77" s="25">
        <v>0.64797229885315177</v>
      </c>
      <c r="AC77" s="25">
        <v>0.62160323869843859</v>
      </c>
      <c r="AD77" s="25">
        <v>0.62756094102605242</v>
      </c>
      <c r="AE77" s="25">
        <v>0.81167804700899326</v>
      </c>
      <c r="AF77" s="25">
        <v>0.74235742017746309</v>
      </c>
      <c r="AG77" s="25">
        <v>0.68040315766669024</v>
      </c>
      <c r="AH77" s="25">
        <v>0.72225417832488092</v>
      </c>
      <c r="AI77" s="25">
        <v>0.9379409951939679</v>
      </c>
      <c r="AJ77" s="25" t="s">
        <v>0</v>
      </c>
      <c r="AK77" s="3">
        <f t="shared" si="1"/>
        <v>0.66539811642918312</v>
      </c>
      <c r="AM77" s="6" t="s">
        <v>94</v>
      </c>
      <c r="AO77" s="2">
        <f>SUM(A110:AJ111)/40</f>
        <v>0.56626003729685837</v>
      </c>
      <c r="AP77" s="2">
        <f>((AK77-AK$3)*100)/AK$3</f>
        <v>1.7250807921909364</v>
      </c>
      <c r="AR77" s="6" t="s">
        <v>94</v>
      </c>
      <c r="AS77" s="2"/>
      <c r="AT77" s="2">
        <f>((AO77-AO$3)*100)/AO$3</f>
        <v>-6.7301435951038764</v>
      </c>
    </row>
    <row r="78" spans="1:46" x14ac:dyDescent="0.25">
      <c r="A78" s="27">
        <v>1.017826714131888</v>
      </c>
      <c r="B78" s="28">
        <v>0.99120783715452676</v>
      </c>
      <c r="C78" s="27">
        <v>1.011617583588609</v>
      </c>
      <c r="D78" s="27">
        <v>0.9927204035806575</v>
      </c>
      <c r="E78" s="27">
        <v>0.89376367374640231</v>
      </c>
      <c r="F78" s="27">
        <v>0.87490634346558449</v>
      </c>
      <c r="G78" s="27">
        <v>0.77682927694455217</v>
      </c>
      <c r="H78" s="27">
        <v>0.79181917226489462</v>
      </c>
      <c r="I78" s="27">
        <v>0.84335709308704532</v>
      </c>
      <c r="J78" s="27">
        <v>0.84967392615167892</v>
      </c>
      <c r="K78" s="27">
        <v>0.86262377112917132</v>
      </c>
      <c r="L78" s="27">
        <v>0.8604951368592787</v>
      </c>
      <c r="M78" s="27">
        <v>0.85366822056635638</v>
      </c>
      <c r="N78" s="27">
        <v>0.85695570152219303</v>
      </c>
      <c r="O78" s="27">
        <v>0.91381837395442111</v>
      </c>
      <c r="P78" s="27">
        <v>0.86609300301760617</v>
      </c>
      <c r="Q78" s="27">
        <v>0.86910512436321619</v>
      </c>
      <c r="R78" s="27">
        <v>0.71519674943746658</v>
      </c>
      <c r="S78" s="27">
        <v>0.71537510669803295</v>
      </c>
      <c r="T78" s="27">
        <v>0.86480037228406192</v>
      </c>
      <c r="U78" s="27">
        <v>0.96103923731313201</v>
      </c>
      <c r="V78" s="27">
        <v>0.8293906953514506</v>
      </c>
      <c r="W78" s="27">
        <v>0.82041083858138708</v>
      </c>
      <c r="X78" s="27">
        <v>0.87075517361389776</v>
      </c>
      <c r="Y78" s="27">
        <v>0.94451315379075451</v>
      </c>
      <c r="Z78" s="27">
        <v>1.252943612391753</v>
      </c>
      <c r="AA78" s="27">
        <v>1.2822956234331659</v>
      </c>
      <c r="AB78" s="27">
        <v>1.2102809652352591</v>
      </c>
      <c r="AC78" s="27">
        <v>0.97684551181707069</v>
      </c>
      <c r="AD78" s="27">
        <v>1.0311196999352581</v>
      </c>
      <c r="AE78" s="27">
        <v>1.161774673598017</v>
      </c>
      <c r="AF78" s="27">
        <v>1.0768077731022969</v>
      </c>
      <c r="AG78" s="27">
        <v>1.0099909171590951</v>
      </c>
      <c r="AH78" s="27">
        <v>1.0294330643438649</v>
      </c>
      <c r="AI78" s="27">
        <v>0.95058443862234265</v>
      </c>
      <c r="AJ78" s="27">
        <v>0.95321441020984732</v>
      </c>
      <c r="AK78" s="3">
        <f t="shared" si="1"/>
        <v>0.93842370479017312</v>
      </c>
      <c r="AM78" s="6" t="s">
        <v>116</v>
      </c>
      <c r="AO78" s="2">
        <f>SUM(A76:AJ77)/34</f>
        <v>0.66539811642918312</v>
      </c>
      <c r="AP78" s="2">
        <f>((AK78-AK$4)*100)/AK$4</f>
        <v>-0.61026004198046579</v>
      </c>
      <c r="AR78" s="6" t="s">
        <v>116</v>
      </c>
      <c r="AS78" s="2"/>
      <c r="AT78" s="1">
        <f>((AO78-AO$4)*100)/AO$4</f>
        <v>1.7250807921909364</v>
      </c>
    </row>
    <row r="79" spans="1:46" x14ac:dyDescent="0.25">
      <c r="A79" s="27">
        <v>1.386660800162766</v>
      </c>
      <c r="B79" s="28">
        <v>1.3607602551694711</v>
      </c>
      <c r="C79" s="27">
        <v>1.2880023831694489</v>
      </c>
      <c r="D79" s="27">
        <v>1.29275533118474</v>
      </c>
      <c r="E79" s="27">
        <v>1.2637867141949399</v>
      </c>
      <c r="F79" s="27">
        <v>1.188929373186999</v>
      </c>
      <c r="G79" s="27">
        <v>1.16383968717235</v>
      </c>
      <c r="H79" s="27">
        <v>1.1759338031683031</v>
      </c>
      <c r="I79" s="27">
        <v>1.282464790180627</v>
      </c>
      <c r="J79" s="27">
        <v>1.3743296422005</v>
      </c>
      <c r="K79" s="27">
        <v>1.40607605320982</v>
      </c>
      <c r="L79" s="27">
        <v>1.3803449482055199</v>
      </c>
      <c r="M79" s="27">
        <v>1.353850512195949</v>
      </c>
      <c r="N79" s="27">
        <v>1.3241010411830969</v>
      </c>
      <c r="O79" s="27">
        <v>1.284088993174533</v>
      </c>
      <c r="P79" s="27">
        <v>1.2387184076683071</v>
      </c>
      <c r="Q79" s="27">
        <v>1.218625412168836</v>
      </c>
      <c r="R79" s="27">
        <v>1.1524872581535279</v>
      </c>
      <c r="S79" s="27">
        <v>0.92485002209819001</v>
      </c>
      <c r="T79" s="27">
        <v>1.0268844111097299</v>
      </c>
      <c r="U79" s="27">
        <v>1.2874852671451611</v>
      </c>
      <c r="V79" s="27">
        <v>1.4362540861384581</v>
      </c>
      <c r="W79" s="27">
        <v>1.475719079131214</v>
      </c>
      <c r="X79" s="27">
        <v>1.47462705312477</v>
      </c>
      <c r="Y79" s="27">
        <v>1.458489940119438</v>
      </c>
      <c r="Z79" s="27">
        <v>1.4702308281160541</v>
      </c>
      <c r="AA79" s="27">
        <v>1.445783817616686</v>
      </c>
      <c r="AB79" s="27">
        <v>1.400981205118621</v>
      </c>
      <c r="AC79" s="27">
        <v>1.3922573071215081</v>
      </c>
      <c r="AD79" s="27">
        <v>1.416042313123546</v>
      </c>
      <c r="AE79" s="27">
        <v>1.4555998551227689</v>
      </c>
      <c r="AF79" s="27">
        <v>1.4359745441261571</v>
      </c>
      <c r="AG79" s="27">
        <v>1.412960528131415</v>
      </c>
      <c r="AH79" s="27">
        <v>1.430764857137192</v>
      </c>
      <c r="AI79" s="27">
        <v>1.4044605971441979</v>
      </c>
      <c r="AJ79" s="27">
        <v>1.3945466961532711</v>
      </c>
      <c r="AK79" s="3">
        <f t="shared" si="1"/>
        <v>1.3299907725980031</v>
      </c>
      <c r="AM79" s="10" t="s">
        <v>94</v>
      </c>
      <c r="AO79" s="2">
        <f>SUM(A108:AJ109)/26</f>
        <v>1.0510414851778902</v>
      </c>
      <c r="AP79" s="2">
        <f>((AK79-AK$5)*100)/AK$5</f>
        <v>2.5418504169143814</v>
      </c>
      <c r="AR79" s="10" t="s">
        <v>94</v>
      </c>
      <c r="AS79" s="2"/>
      <c r="AT79" s="1">
        <f>((AO79-AO$5)*100)/AO$5</f>
        <v>-5.5621203706689526</v>
      </c>
    </row>
    <row r="80" spans="1:46" x14ac:dyDescent="0.25">
      <c r="A80" s="29">
        <v>1.3616237972659151</v>
      </c>
      <c r="B80" s="30">
        <v>1.342476644281231</v>
      </c>
      <c r="C80" s="29">
        <v>1.3137183062968041</v>
      </c>
      <c r="D80" s="29">
        <v>1.348628386338635</v>
      </c>
      <c r="E80" s="31">
        <v>1.345082392371088</v>
      </c>
      <c r="F80" s="31">
        <v>1.289870211355969</v>
      </c>
      <c r="G80" s="31">
        <v>1.296794890370794</v>
      </c>
      <c r="H80" s="31">
        <v>1.3025154313848639</v>
      </c>
      <c r="I80" s="31">
        <v>1.3870914544246751</v>
      </c>
      <c r="J80" s="31">
        <v>1.430252915431478</v>
      </c>
      <c r="K80" s="31">
        <v>1.403351250391998</v>
      </c>
      <c r="L80" s="31">
        <v>1.3689538403608339</v>
      </c>
      <c r="M80" s="31">
        <v>1.3394513193330171</v>
      </c>
      <c r="N80" s="31">
        <v>1.3283746223149959</v>
      </c>
      <c r="O80" s="31">
        <v>1.3222088783023529</v>
      </c>
      <c r="P80" s="31">
        <v>1.289437893273468</v>
      </c>
      <c r="Q80" s="32">
        <v>1.2565173762461459</v>
      </c>
      <c r="R80" s="32">
        <v>1.2363855422281571</v>
      </c>
      <c r="S80" s="33">
        <v>1.051048807141105</v>
      </c>
      <c r="T80" s="33" t="s">
        <v>0</v>
      </c>
      <c r="U80" s="33">
        <v>1.585816972270383</v>
      </c>
      <c r="V80" s="33">
        <v>1.607186712236069</v>
      </c>
      <c r="W80" s="33">
        <v>1.6155985212211761</v>
      </c>
      <c r="X80" s="33">
        <v>1.5873061342091721</v>
      </c>
      <c r="Y80" s="33">
        <v>1.56633447120141</v>
      </c>
      <c r="Z80" s="33">
        <v>1.5395340441956771</v>
      </c>
      <c r="AA80" s="33">
        <v>1.4555587721854999</v>
      </c>
      <c r="AB80" s="33">
        <v>1.4257688921916489</v>
      </c>
      <c r="AC80" s="29">
        <v>1.416236681206096</v>
      </c>
      <c r="AD80" s="29">
        <v>1.4275921842244801</v>
      </c>
      <c r="AE80" s="29">
        <v>1.52223812925286</v>
      </c>
      <c r="AF80" s="29">
        <v>1.5123410362486871</v>
      </c>
      <c r="AG80" s="29">
        <v>1.401845642231097</v>
      </c>
      <c r="AH80" s="29">
        <v>1.3785222272295641</v>
      </c>
      <c r="AI80" s="29">
        <v>1.3568437602296981</v>
      </c>
      <c r="AJ80" s="29">
        <v>1.3647512862465121</v>
      </c>
      <c r="AK80" s="3">
        <f t="shared" si="1"/>
        <v>1.3936359835912442</v>
      </c>
      <c r="AM80" s="10" t="s">
        <v>116</v>
      </c>
      <c r="AO80" s="2">
        <f>SUM(A78:AJ79)/72</f>
        <v>1.1342072386940882</v>
      </c>
      <c r="AP80" s="2">
        <f>((AK80-AK$6)*100)/AK$6</f>
        <v>-0.35878477453744223</v>
      </c>
      <c r="AR80" s="10" t="s">
        <v>116</v>
      </c>
      <c r="AS80" s="2"/>
      <c r="AT80" s="1">
        <f>((AO80-AO$6)*100)/AO$6</f>
        <v>1.2139158968348001</v>
      </c>
    </row>
    <row r="81" spans="1:47" x14ac:dyDescent="0.25">
      <c r="A81" s="29">
        <v>1.3774660025161369</v>
      </c>
      <c r="B81" s="30">
        <v>1.390688839548015</v>
      </c>
      <c r="C81" s="29">
        <v>1.3879718345669301</v>
      </c>
      <c r="D81" s="29">
        <v>1.3785064405580849</v>
      </c>
      <c r="E81" s="31">
        <v>1.317033838366944</v>
      </c>
      <c r="F81" s="31">
        <v>1.1942575412101399</v>
      </c>
      <c r="G81" s="31">
        <v>1.115967830157117</v>
      </c>
      <c r="H81" s="31">
        <v>1.005197339117502</v>
      </c>
      <c r="I81" s="31">
        <v>1.168660295195679</v>
      </c>
      <c r="J81" s="31">
        <v>1.1664421782038099</v>
      </c>
      <c r="K81" s="31">
        <v>1.1714221562147991</v>
      </c>
      <c r="L81" s="31">
        <v>1.180624076217784</v>
      </c>
      <c r="M81" s="31">
        <v>1.198938466227206</v>
      </c>
      <c r="N81" s="31">
        <v>1.224215060240047</v>
      </c>
      <c r="O81" s="31">
        <v>1.244313369246403</v>
      </c>
      <c r="P81" s="31">
        <v>1.238003898226554</v>
      </c>
      <c r="Q81" s="32">
        <v>1.2489191072107371</v>
      </c>
      <c r="R81" s="32">
        <v>1.204391132165787</v>
      </c>
      <c r="S81" s="33">
        <v>1.005756213098312</v>
      </c>
      <c r="T81" s="33" t="s">
        <v>0</v>
      </c>
      <c r="U81" s="33">
        <v>1.644140311496183</v>
      </c>
      <c r="V81" s="33">
        <v>1.6354049624569851</v>
      </c>
      <c r="W81" s="33">
        <v>1.6370065924446471</v>
      </c>
      <c r="X81" s="33">
        <v>1.5956337423974101</v>
      </c>
      <c r="Y81" s="33">
        <v>1.575146704385636</v>
      </c>
      <c r="Z81" s="33">
        <v>1.504065751342154</v>
      </c>
      <c r="AA81" s="33">
        <v>1.467503022336113</v>
      </c>
      <c r="AB81" s="33">
        <v>1.4801986823613671</v>
      </c>
      <c r="AC81" s="29">
        <v>1.4675944204743789</v>
      </c>
      <c r="AD81" s="29">
        <v>1.3891264666416809</v>
      </c>
      <c r="AE81" s="29">
        <v>1.3883224756802319</v>
      </c>
      <c r="AF81" s="29">
        <v>1.4283246006280499</v>
      </c>
      <c r="AG81" s="29">
        <v>1.3537678905084161</v>
      </c>
      <c r="AH81" s="29">
        <v>1.340226365480564</v>
      </c>
      <c r="AI81" s="29">
        <v>1.3358869154545869</v>
      </c>
      <c r="AJ81" s="29">
        <v>1.3482710264636439</v>
      </c>
      <c r="AK81" s="3">
        <f t="shared" si="1"/>
        <v>1.3374113013954296</v>
      </c>
      <c r="AM81" s="11" t="s">
        <v>99</v>
      </c>
      <c r="AO81" s="2">
        <f>SUM(A103:R107)/56</f>
        <v>1.0260626987388717</v>
      </c>
      <c r="AP81" s="2">
        <f>((AK81-AK$7)*100)/AK$7</f>
        <v>-5.3491078619646233</v>
      </c>
      <c r="AR81" s="11" t="s">
        <v>99</v>
      </c>
      <c r="AS81" s="2"/>
      <c r="AT81" s="1">
        <f>((AO81-AO$7)*100)/AO$7</f>
        <v>-8.5600316694468308</v>
      </c>
    </row>
    <row r="82" spans="1:47" x14ac:dyDescent="0.25">
      <c r="A82" s="29">
        <v>1.413912463678014</v>
      </c>
      <c r="B82" s="30">
        <v>1.354536021406084</v>
      </c>
      <c r="C82" s="29">
        <v>1.204140662209888</v>
      </c>
      <c r="D82" s="29">
        <v>1.0331811821221351</v>
      </c>
      <c r="E82" s="31">
        <v>0.98058530759789775</v>
      </c>
      <c r="F82" s="31">
        <v>0.99822388811961316</v>
      </c>
      <c r="G82" s="31">
        <v>0.91075887510805731</v>
      </c>
      <c r="H82" s="31">
        <v>0.92293189160088229</v>
      </c>
      <c r="I82" s="31">
        <v>0.9307223211173371</v>
      </c>
      <c r="J82" s="31">
        <v>0.89471953340410526</v>
      </c>
      <c r="K82" s="31">
        <v>0.91371168610789477</v>
      </c>
      <c r="L82" s="31">
        <v>0.933769416104268</v>
      </c>
      <c r="M82" s="31">
        <v>0.95497957810386014</v>
      </c>
      <c r="N82" s="31">
        <v>0.98948899110693167</v>
      </c>
      <c r="O82" s="31">
        <v>1.0188697981095081</v>
      </c>
      <c r="P82" s="31">
        <v>1.0277321241062061</v>
      </c>
      <c r="Q82" s="32">
        <v>1.0486548656055421</v>
      </c>
      <c r="R82" s="32">
        <v>1.017035397094425</v>
      </c>
      <c r="S82" s="33">
        <v>0.86913814576927362</v>
      </c>
      <c r="T82" s="33" t="s">
        <v>0</v>
      </c>
      <c r="U82" s="33">
        <v>1.3914667662096381</v>
      </c>
      <c r="V82" s="33">
        <v>1.3207206472356079</v>
      </c>
      <c r="W82" s="33">
        <v>1.36011957132289</v>
      </c>
      <c r="X82" s="33">
        <v>1.3703247063139139</v>
      </c>
      <c r="Y82" s="33">
        <v>1.3294587662546959</v>
      </c>
      <c r="Z82" s="33">
        <v>1.328667833244932</v>
      </c>
      <c r="AA82" s="33">
        <v>1.338555865245155</v>
      </c>
      <c r="AB82" s="33">
        <v>1.3816263942704261</v>
      </c>
      <c r="AC82" s="29">
        <v>1.448810934716825</v>
      </c>
      <c r="AD82" s="29">
        <v>1.2884335495400321</v>
      </c>
      <c r="AE82" s="29">
        <v>1.2377001462368029</v>
      </c>
      <c r="AF82" s="29">
        <v>1.269739690243614</v>
      </c>
      <c r="AG82" s="29">
        <v>1.2408822789643099</v>
      </c>
      <c r="AH82" s="29">
        <v>1.279889858860207</v>
      </c>
      <c r="AI82" s="29">
        <v>1.333815310829501</v>
      </c>
      <c r="AJ82" s="29">
        <v>1.3954559588161799</v>
      </c>
      <c r="AK82" s="3">
        <f t="shared" si="1"/>
        <v>1.1637931550507612</v>
      </c>
      <c r="AM82" s="11" t="s">
        <v>102</v>
      </c>
      <c r="AO82" s="2">
        <f>SUM(E80:R84)/68</f>
        <v>0.9840211242955943</v>
      </c>
      <c r="AP82" s="2">
        <f>((AK82-AK$8)*100)/AK$8</f>
        <v>-9.8103088996551051</v>
      </c>
      <c r="AR82" s="11" t="s">
        <v>102</v>
      </c>
      <c r="AS82" s="2"/>
      <c r="AT82" s="1">
        <f>((AO82-AO$8)*100)/AO$8</f>
        <v>-9.0498755072235184</v>
      </c>
    </row>
    <row r="83" spans="1:47" x14ac:dyDescent="0.25">
      <c r="A83" s="29">
        <v>1.179734055181489</v>
      </c>
      <c r="B83" s="30">
        <v>1.0265359476140159</v>
      </c>
      <c r="C83" s="29">
        <v>0.80384410250888838</v>
      </c>
      <c r="D83" s="29">
        <v>0.71876754104073226</v>
      </c>
      <c r="E83" s="31" t="s">
        <v>0</v>
      </c>
      <c r="F83" s="31">
        <v>1.13725988925872</v>
      </c>
      <c r="G83" s="31">
        <v>0.89803919119218989</v>
      </c>
      <c r="H83" s="31">
        <v>0.78756787951282858</v>
      </c>
      <c r="I83" s="31">
        <v>0.78084501556902797</v>
      </c>
      <c r="J83" s="31">
        <v>0.76903242063794552</v>
      </c>
      <c r="K83" s="31">
        <v>0.77499932151823547</v>
      </c>
      <c r="L83" s="31">
        <v>0.77910421944661501</v>
      </c>
      <c r="M83" s="31">
        <v>0.75518945836332052</v>
      </c>
      <c r="N83" s="31">
        <v>0.75135976642725111</v>
      </c>
      <c r="O83" s="31">
        <v>0.7716685558670433</v>
      </c>
      <c r="P83" s="31">
        <v>0.79676443041358003</v>
      </c>
      <c r="Q83" s="32">
        <v>0.81073519338327027</v>
      </c>
      <c r="R83" s="32">
        <v>0.77498301608987141</v>
      </c>
      <c r="S83" s="33">
        <v>0.7155457938302775</v>
      </c>
      <c r="T83" s="33" t="s">
        <v>0</v>
      </c>
      <c r="U83" s="33">
        <v>1.465176260309234</v>
      </c>
      <c r="V83" s="33">
        <v>1.144452033193857</v>
      </c>
      <c r="W83" s="33">
        <v>1.0696515601838279</v>
      </c>
      <c r="X83" s="33">
        <v>1.067998343161523</v>
      </c>
      <c r="Y83" s="33">
        <v>1.0871488711484321</v>
      </c>
      <c r="Z83" s="33">
        <v>1.093941417130081</v>
      </c>
      <c r="AA83" s="33">
        <v>1.121366234125462</v>
      </c>
      <c r="AB83" s="33">
        <v>1.197614620150167</v>
      </c>
      <c r="AC83" s="29">
        <v>1.643621856</v>
      </c>
      <c r="AD83" s="29">
        <v>1.036105038195418</v>
      </c>
      <c r="AE83" s="29">
        <v>0.85122877220655391</v>
      </c>
      <c r="AF83" s="29">
        <v>0.96200210214297111</v>
      </c>
      <c r="AG83" s="29">
        <v>1.1062124172479371</v>
      </c>
      <c r="AH83" s="29">
        <v>1.2061084493180181</v>
      </c>
      <c r="AI83" s="29">
        <v>1.294284684348401</v>
      </c>
      <c r="AJ83" s="29">
        <v>1.297416014297099</v>
      </c>
      <c r="AK83" s="3">
        <f t="shared" si="1"/>
        <v>0.99047954326512599</v>
      </c>
      <c r="AM83" s="12" t="s">
        <v>105</v>
      </c>
      <c r="AO83" s="2">
        <f>SUM(S103:Z107)/35</f>
        <v>1.066402205284751</v>
      </c>
      <c r="AP83" s="2">
        <f>((AK83-AK$9)*100)/AK$9</f>
        <v>-10.979233531523807</v>
      </c>
      <c r="AR83" s="12" t="s">
        <v>105</v>
      </c>
      <c r="AS83" s="2"/>
      <c r="AT83" s="1">
        <f>((AO83-AO$9)*100)/AO$9</f>
        <v>-12.008787819914478</v>
      </c>
    </row>
    <row r="84" spans="1:47" x14ac:dyDescent="0.25">
      <c r="A84" s="29">
        <v>0.78627979232054201</v>
      </c>
      <c r="B84" s="30">
        <v>0.71752766852579219</v>
      </c>
      <c r="C84" s="29">
        <v>0.61192450846110036</v>
      </c>
      <c r="D84" s="29" t="s">
        <v>0</v>
      </c>
      <c r="E84" s="31" t="s">
        <v>0</v>
      </c>
      <c r="F84" s="31">
        <v>1.0242786756815141</v>
      </c>
      <c r="G84" s="31">
        <v>0.68912993951186996</v>
      </c>
      <c r="H84" s="31">
        <v>0.61763134094247329</v>
      </c>
      <c r="I84" s="31">
        <v>0.56416217850098604</v>
      </c>
      <c r="J84" s="31">
        <v>0.5053280372402682</v>
      </c>
      <c r="K84" s="31">
        <v>0.44287110412203778</v>
      </c>
      <c r="L84" s="31">
        <v>0.41875588309611927</v>
      </c>
      <c r="M84" s="31">
        <v>0.47959808515529012</v>
      </c>
      <c r="N84" s="31">
        <v>0.51847744420193065</v>
      </c>
      <c r="O84" s="31">
        <v>0.54843380922591944</v>
      </c>
      <c r="P84" s="31">
        <v>0.56830190324112884</v>
      </c>
      <c r="Q84" s="32">
        <v>0.55497746019338368</v>
      </c>
      <c r="R84" s="32">
        <v>0.57708425423068954</v>
      </c>
      <c r="S84" s="33">
        <v>0.63391441336988674</v>
      </c>
      <c r="T84" s="33" t="s">
        <v>0</v>
      </c>
      <c r="U84" s="33" t="s">
        <v>0</v>
      </c>
      <c r="V84" s="33">
        <v>0.95986342646935763</v>
      </c>
      <c r="W84" s="33">
        <v>0.7683703624128998</v>
      </c>
      <c r="X84" s="33">
        <v>0.78064075450030945</v>
      </c>
      <c r="Y84" s="33">
        <v>0.84844601958562216</v>
      </c>
      <c r="Z84" s="33">
        <v>0.81747231431466438</v>
      </c>
      <c r="AA84" s="33">
        <v>0.77464408123886763</v>
      </c>
      <c r="AB84" s="33">
        <v>0.92550849953694825</v>
      </c>
      <c r="AC84" s="29" t="s">
        <v>0</v>
      </c>
      <c r="AD84" s="29">
        <v>0.89567674509692807</v>
      </c>
      <c r="AE84" s="29">
        <v>0.67633846278584975</v>
      </c>
      <c r="AF84" s="29">
        <v>0.585162329563224</v>
      </c>
      <c r="AG84" s="29">
        <v>0.62322338527884791</v>
      </c>
      <c r="AH84" s="29">
        <v>0.81682712220850962</v>
      </c>
      <c r="AI84" s="29">
        <v>0.9012184943551852</v>
      </c>
      <c r="AJ84" s="29">
        <v>0.84520959627416736</v>
      </c>
      <c r="AK84" s="3">
        <f t="shared" si="1"/>
        <v>0.69281542231104232</v>
      </c>
      <c r="AM84" s="12" t="s">
        <v>108</v>
      </c>
      <c r="AO84" s="2">
        <f>SUM(S80:AB84)/44</f>
        <v>1.2532009774931567</v>
      </c>
      <c r="AP84" s="2">
        <f>((AK84-AK$10)*100)/AK$10</f>
        <v>-11.476674285534303</v>
      </c>
      <c r="AR84" s="12" t="s">
        <v>108</v>
      </c>
      <c r="AS84" s="2"/>
      <c r="AT84" s="1">
        <f>((AO84-AO$10)*100)/AO$10</f>
        <v>-6.6374708585479665</v>
      </c>
    </row>
    <row r="85" spans="1:47" x14ac:dyDescent="0.25">
      <c r="A85" s="29">
        <v>0.64966458280232697</v>
      </c>
      <c r="B85" s="30">
        <v>0.65087645771833003</v>
      </c>
      <c r="C85" s="29" t="s">
        <v>0</v>
      </c>
      <c r="D85" s="29" t="s">
        <v>0</v>
      </c>
      <c r="E85" s="34" t="s">
        <v>0</v>
      </c>
      <c r="F85" s="34">
        <v>0.83095900785776677</v>
      </c>
      <c r="G85" s="34">
        <v>0.5930610212795735</v>
      </c>
      <c r="H85" s="34">
        <v>0.55493930074616438</v>
      </c>
      <c r="I85" s="34">
        <v>0.52402128352501676</v>
      </c>
      <c r="J85" s="34">
        <v>0.48120414325246919</v>
      </c>
      <c r="K85" s="34">
        <v>0.45015613817089961</v>
      </c>
      <c r="L85" s="34">
        <v>0.40016187311957813</v>
      </c>
      <c r="M85" s="34">
        <v>0.37984740639514247</v>
      </c>
      <c r="N85" s="34">
        <v>0.38219981044054868</v>
      </c>
      <c r="O85" s="34">
        <v>0.39066962451198178</v>
      </c>
      <c r="P85" s="34">
        <v>0.40110507236595311</v>
      </c>
      <c r="Q85" s="34">
        <v>0.4236922316086405</v>
      </c>
      <c r="R85" s="34">
        <v>0.49672185816354641</v>
      </c>
      <c r="S85" s="35">
        <v>0.56413179321929208</v>
      </c>
      <c r="T85" s="35" t="s">
        <v>0</v>
      </c>
      <c r="U85" s="35" t="s">
        <v>0</v>
      </c>
      <c r="V85" s="35">
        <v>0.97715974603022837</v>
      </c>
      <c r="W85" s="35">
        <v>0.71935371300104822</v>
      </c>
      <c r="X85" s="35">
        <v>0.53312637024111753</v>
      </c>
      <c r="Y85" s="35">
        <v>0.54138476816970293</v>
      </c>
      <c r="Z85" s="35">
        <v>0.56724265116738892</v>
      </c>
      <c r="AA85" s="35">
        <v>0.72836002513940556</v>
      </c>
      <c r="AB85" s="35">
        <v>0.94341801051898611</v>
      </c>
      <c r="AC85" s="36" t="s">
        <v>0</v>
      </c>
      <c r="AD85" s="29">
        <v>0.83629042477046711</v>
      </c>
      <c r="AE85" s="29">
        <v>0.74300404636633832</v>
      </c>
      <c r="AF85" s="29">
        <v>0.65071517579151994</v>
      </c>
      <c r="AG85" s="29">
        <v>0.62085307779249188</v>
      </c>
      <c r="AH85" s="29">
        <v>0.6385265146982585</v>
      </c>
      <c r="AI85" s="29">
        <v>0.66350611781474911</v>
      </c>
      <c r="AJ85" s="29">
        <v>0.63895664260266838</v>
      </c>
      <c r="AK85" s="3">
        <f t="shared" si="1"/>
        <v>0.59917696297605327</v>
      </c>
      <c r="AM85" s="14" t="s">
        <v>99</v>
      </c>
      <c r="AO85" s="7">
        <f>(SUM(B94:O102)+SUM(P94:R98))/140</f>
        <v>0.58823599577254571</v>
      </c>
      <c r="AP85" s="2">
        <f>((AK85-AK$11)*100)/AK$11</f>
        <v>-11.067039496268347</v>
      </c>
      <c r="AR85" s="14" t="s">
        <v>99</v>
      </c>
      <c r="AS85" s="2"/>
      <c r="AT85" s="1">
        <f>((AO85-AO$11)*100)/AO$11</f>
        <v>-9.2868509540679902</v>
      </c>
      <c r="AU85">
        <f>SUM(AT85:AT88)/4</f>
        <v>-11.56394053465511</v>
      </c>
    </row>
    <row r="86" spans="1:47" x14ac:dyDescent="0.25">
      <c r="A86" s="29">
        <v>0.60805831539165056</v>
      </c>
      <c r="B86" s="30">
        <v>0.59296538830791401</v>
      </c>
      <c r="C86" s="29" t="s">
        <v>0</v>
      </c>
      <c r="D86" s="29" t="s">
        <v>0</v>
      </c>
      <c r="E86" s="34" t="s">
        <v>0</v>
      </c>
      <c r="F86" s="34">
        <v>0.82915751497898982</v>
      </c>
      <c r="G86" s="34">
        <v>0.55477832760910417</v>
      </c>
      <c r="H86" s="34">
        <v>0.48334589824302471</v>
      </c>
      <c r="I86" s="34">
        <v>0.45630822120327869</v>
      </c>
      <c r="J86" s="34">
        <v>0.43085191716209992</v>
      </c>
      <c r="K86" s="34">
        <v>0.41601034814346838</v>
      </c>
      <c r="L86" s="34">
        <v>0.38305868611221111</v>
      </c>
      <c r="M86" s="34">
        <v>0.37015175019377988</v>
      </c>
      <c r="N86" s="34">
        <v>0.36837003155032499</v>
      </c>
      <c r="O86" s="34">
        <v>0.38154355323093792</v>
      </c>
      <c r="P86" s="34">
        <v>0.40206060810878458</v>
      </c>
      <c r="Q86" s="34">
        <v>0.44010979212921519</v>
      </c>
      <c r="R86" s="34">
        <v>0.47166839515246789</v>
      </c>
      <c r="S86" s="35">
        <v>0.492920880152663</v>
      </c>
      <c r="T86" s="35" t="s">
        <v>0</v>
      </c>
      <c r="U86" s="35" t="s">
        <v>0</v>
      </c>
      <c r="V86" s="35">
        <v>1.153801937183081</v>
      </c>
      <c r="W86" s="35">
        <v>0.75991724030923047</v>
      </c>
      <c r="X86" s="35">
        <v>0.51688825122810989</v>
      </c>
      <c r="Y86" s="35">
        <v>0.53324731622220678</v>
      </c>
      <c r="Z86" s="35">
        <v>0.6249337684458216</v>
      </c>
      <c r="AA86" s="35">
        <v>0.7717041202516034</v>
      </c>
      <c r="AB86" s="35">
        <v>0.96035368463426996</v>
      </c>
      <c r="AC86" s="36" t="s">
        <v>0</v>
      </c>
      <c r="AD86" s="29">
        <v>0.88477319641552088</v>
      </c>
      <c r="AE86" s="29">
        <v>0.79010975040653353</v>
      </c>
      <c r="AF86" s="29">
        <v>0.64773724109477815</v>
      </c>
      <c r="AG86" s="29">
        <v>0.63803343072813812</v>
      </c>
      <c r="AH86" s="29">
        <v>0.64013442364838347</v>
      </c>
      <c r="AI86" s="29">
        <v>0.65171912072862503</v>
      </c>
      <c r="AJ86" s="29">
        <v>0.63924468560680725</v>
      </c>
      <c r="AK86" s="3">
        <f t="shared" si="1"/>
        <v>0.59646525981910081</v>
      </c>
      <c r="AM86" s="14" t="s">
        <v>102</v>
      </c>
      <c r="AO86" s="2">
        <f>SUM(E85:R93)/126</f>
        <v>0.55277758098131358</v>
      </c>
      <c r="AP86" s="2">
        <f>((AK86-AK$12)*100)/AK$12</f>
        <v>-11.192619497999171</v>
      </c>
      <c r="AR86" s="14" t="s">
        <v>102</v>
      </c>
      <c r="AS86" s="2"/>
      <c r="AT86" s="1">
        <f>((AO86-AO$12)*100)/AO$12</f>
        <v>-11.990935758852503</v>
      </c>
    </row>
    <row r="87" spans="1:47" x14ac:dyDescent="0.25">
      <c r="A87" s="29">
        <v>0.64380846848590112</v>
      </c>
      <c r="B87" s="30">
        <v>0.59087616128264586</v>
      </c>
      <c r="C87" s="29" t="s">
        <v>0</v>
      </c>
      <c r="D87" s="29" t="s">
        <v>0</v>
      </c>
      <c r="E87" s="34" t="s">
        <v>0</v>
      </c>
      <c r="F87" s="34">
        <v>0.76518462540462795</v>
      </c>
      <c r="G87" s="34">
        <v>0.53635468034668621</v>
      </c>
      <c r="H87" s="34">
        <v>0.45940610916818198</v>
      </c>
      <c r="I87" s="34">
        <v>0.37348021970230533</v>
      </c>
      <c r="J87" s="34">
        <v>0.364364993240338</v>
      </c>
      <c r="K87" s="34">
        <v>0.37912099940645422</v>
      </c>
      <c r="L87" s="34">
        <v>0.37059758379171759</v>
      </c>
      <c r="M87" s="34">
        <v>0.36650266759149941</v>
      </c>
      <c r="N87" s="34">
        <v>0.37634749113111049</v>
      </c>
      <c r="O87" s="34">
        <v>0.40994176911759223</v>
      </c>
      <c r="P87" s="34">
        <v>0.43662471113319562</v>
      </c>
      <c r="Q87" s="34">
        <v>0.46512818215398621</v>
      </c>
      <c r="R87" s="34">
        <v>0.48268838916632872</v>
      </c>
      <c r="S87" s="35">
        <v>0.45992984612651622</v>
      </c>
      <c r="T87" s="35" t="s">
        <v>0</v>
      </c>
      <c r="U87" s="35" t="s">
        <v>0</v>
      </c>
      <c r="V87" s="35" t="s">
        <v>0</v>
      </c>
      <c r="W87" s="35">
        <v>0.67754093291838435</v>
      </c>
      <c r="X87" s="35">
        <v>0.56534219036136613</v>
      </c>
      <c r="Y87" s="35">
        <v>0.56460942629870625</v>
      </c>
      <c r="Z87" s="35">
        <v>0.64003333059132461</v>
      </c>
      <c r="AA87" s="35">
        <v>0.82083596718641971</v>
      </c>
      <c r="AB87" s="35" t="s">
        <v>0</v>
      </c>
      <c r="AC87" s="36" t="s">
        <v>0</v>
      </c>
      <c r="AD87" s="29">
        <v>1.0770287332174699</v>
      </c>
      <c r="AE87" s="29">
        <v>0.96800911055028838</v>
      </c>
      <c r="AF87" s="29">
        <v>0.67430527782389948</v>
      </c>
      <c r="AG87" s="29">
        <v>0.66141756590024403</v>
      </c>
      <c r="AH87" s="29">
        <v>0.67809401497984911</v>
      </c>
      <c r="AI87" s="29">
        <v>0.69075949813911364</v>
      </c>
      <c r="AJ87" s="29">
        <v>0.68133751388832275</v>
      </c>
      <c r="AK87" s="3">
        <f t="shared" si="1"/>
        <v>0.57784537353944554</v>
      </c>
      <c r="AM87" s="15" t="s">
        <v>105</v>
      </c>
      <c r="AO87" s="2">
        <f>(SUM(S94:AB102)+SUM(P99:R102))/67</f>
        <v>0.6526613067543674</v>
      </c>
      <c r="AP87" s="2">
        <f>((AK87-AK$13)*100)/AK$13</f>
        <v>-10.727290111724001</v>
      </c>
      <c r="AR87" s="15" t="s">
        <v>105</v>
      </c>
      <c r="AS87" s="2"/>
      <c r="AT87" s="1">
        <f>((AO87-AO$13)*100)/AO$13</f>
        <v>-13.372619402145046</v>
      </c>
    </row>
    <row r="88" spans="1:47" x14ac:dyDescent="0.25">
      <c r="A88" s="29">
        <v>0.76705307419442459</v>
      </c>
      <c r="B88" s="30">
        <v>0.63000978031868116</v>
      </c>
      <c r="C88" s="29" t="s">
        <v>0</v>
      </c>
      <c r="D88" s="29" t="s">
        <v>0</v>
      </c>
      <c r="E88" s="34">
        <v>0.78266801672907982</v>
      </c>
      <c r="F88" s="34">
        <v>0.84313536057045446</v>
      </c>
      <c r="G88" s="34">
        <v>0.57314999856315407</v>
      </c>
      <c r="H88" s="34">
        <v>0.47801689915722512</v>
      </c>
      <c r="I88" s="34">
        <v>0.3659831650518201</v>
      </c>
      <c r="J88" s="34">
        <v>0.36134107066163751</v>
      </c>
      <c r="K88" s="34">
        <v>0.35662820030911768</v>
      </c>
      <c r="L88" s="34">
        <v>0.34796265319970421</v>
      </c>
      <c r="M88" s="34">
        <v>0.38012570188638689</v>
      </c>
      <c r="N88" s="34">
        <v>0.41661553911704852</v>
      </c>
      <c r="O88" s="34">
        <v>0.46432720914921721</v>
      </c>
      <c r="P88" s="34">
        <v>0.50177193218320748</v>
      </c>
      <c r="Q88" s="34">
        <v>0.5223372602087456</v>
      </c>
      <c r="R88" s="34">
        <v>0.61119341647078873</v>
      </c>
      <c r="S88" s="35">
        <v>0.5670006531711822</v>
      </c>
      <c r="T88" s="35" t="s">
        <v>0</v>
      </c>
      <c r="U88" s="35" t="s">
        <v>0</v>
      </c>
      <c r="V88" s="35" t="s">
        <v>0</v>
      </c>
      <c r="W88" s="35">
        <v>0.6670500643669024</v>
      </c>
      <c r="X88" s="35">
        <v>0.62370669178629723</v>
      </c>
      <c r="Y88" s="35">
        <v>0.63194463566258186</v>
      </c>
      <c r="Z88" s="35">
        <v>0.68042768411956533</v>
      </c>
      <c r="AA88" s="35">
        <v>0.94836602429740036</v>
      </c>
      <c r="AB88" s="35" t="s">
        <v>0</v>
      </c>
      <c r="AC88" s="36" t="s">
        <v>0</v>
      </c>
      <c r="AD88" s="29" t="s">
        <v>0</v>
      </c>
      <c r="AE88" s="29">
        <v>0.77426433018097973</v>
      </c>
      <c r="AF88" s="29">
        <v>0.70201674948874526</v>
      </c>
      <c r="AG88" s="29">
        <v>0.69567780554139447</v>
      </c>
      <c r="AH88" s="29">
        <v>0.73964286719778671</v>
      </c>
      <c r="AI88" s="29">
        <v>0.77720099023045286</v>
      </c>
      <c r="AJ88" s="29">
        <v>0.78365171623477925</v>
      </c>
      <c r="AK88" s="3">
        <f t="shared" si="1"/>
        <v>0.60690248178745576</v>
      </c>
      <c r="AM88" s="15" t="s">
        <v>108</v>
      </c>
      <c r="AO88" s="2">
        <f>SUM(S85:AB93)/54</f>
        <v>0.76920586095031085</v>
      </c>
      <c r="AP88" s="1">
        <f>((AK88-AK$14)*100)/AK$14</f>
        <v>-10.624430119641977</v>
      </c>
      <c r="AR88" s="15" t="s">
        <v>108</v>
      </c>
      <c r="AS88" s="2"/>
      <c r="AT88" s="1">
        <f>((AO88-AO$14)*100)/AO$14</f>
        <v>-11.605356023554894</v>
      </c>
    </row>
    <row r="89" spans="1:47" x14ac:dyDescent="0.25">
      <c r="A89" s="29">
        <v>0.87785143031489354</v>
      </c>
      <c r="B89" s="30">
        <v>0.75365371816190807</v>
      </c>
      <c r="C89" s="29" t="s">
        <v>0</v>
      </c>
      <c r="D89" s="29" t="s">
        <v>0</v>
      </c>
      <c r="E89" s="34">
        <v>0.84728206037953691</v>
      </c>
      <c r="F89" s="34">
        <v>0.78498677420274987</v>
      </c>
      <c r="G89" s="34">
        <v>0.60234898632269629</v>
      </c>
      <c r="H89" s="34">
        <v>0.41913128810588468</v>
      </c>
      <c r="I89" s="34">
        <v>0.38574648028385439</v>
      </c>
      <c r="J89" s="34">
        <v>0.34663186136510632</v>
      </c>
      <c r="K89" s="34">
        <v>0.35287799470824499</v>
      </c>
      <c r="L89" s="34">
        <v>0.37237270496972491</v>
      </c>
      <c r="M89" s="34">
        <v>0.42755917411901651</v>
      </c>
      <c r="N89" s="34">
        <v>0.47903478315590042</v>
      </c>
      <c r="O89" s="34">
        <v>0.53408363221054678</v>
      </c>
      <c r="P89" s="34">
        <v>0.5809358642811</v>
      </c>
      <c r="Q89" s="34">
        <v>0.61149883039691599</v>
      </c>
      <c r="R89" s="34">
        <v>0.70977985221711049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0.72526553025910745</v>
      </c>
      <c r="X89" s="35">
        <v>0.66634945844105253</v>
      </c>
      <c r="Y89" s="35">
        <v>0.70008393424182214</v>
      </c>
      <c r="Z89" s="35">
        <v>0.75588045820919081</v>
      </c>
      <c r="AA89" s="35">
        <v>1.048321589220607</v>
      </c>
      <c r="AB89" s="35" t="s">
        <v>0</v>
      </c>
      <c r="AC89" s="36" t="s">
        <v>0</v>
      </c>
      <c r="AD89" s="29" t="s">
        <v>0</v>
      </c>
      <c r="AE89" s="29">
        <v>0.72907801930032567</v>
      </c>
      <c r="AF89" s="29">
        <v>0.74696667019286012</v>
      </c>
      <c r="AG89" s="29">
        <v>0.77266120817659212</v>
      </c>
      <c r="AH89" s="29">
        <v>0.83771949224281106</v>
      </c>
      <c r="AI89" s="29">
        <v>0.90405009038500739</v>
      </c>
      <c r="AJ89" s="29">
        <v>0.94512294349744952</v>
      </c>
      <c r="AK89" s="3">
        <f t="shared" si="1"/>
        <v>0.6636027714578524</v>
      </c>
      <c r="AM89" s="16" t="s">
        <v>117</v>
      </c>
      <c r="AO89" s="7">
        <f>(SUM(AC80:AJ102)+SUM(A80:D93))/173</f>
        <v>0.96715197160815303</v>
      </c>
      <c r="AP89" s="2">
        <f>((AK89-AK$15)*100)/AK$15</f>
        <v>-11.233100599588871</v>
      </c>
      <c r="AR89" s="16" t="s">
        <v>117</v>
      </c>
      <c r="AS89" s="2"/>
      <c r="AT89" s="1">
        <f>((AO89-AO$15)*100)/AO$15</f>
        <v>-7.392528386179138</v>
      </c>
    </row>
    <row r="90" spans="1:47" x14ac:dyDescent="0.25">
      <c r="A90" s="29">
        <v>1.09023471722881</v>
      </c>
      <c r="B90" s="30">
        <v>0.85038006228565965</v>
      </c>
      <c r="C90" s="29" t="s">
        <v>0</v>
      </c>
      <c r="D90" s="29" t="s">
        <v>0</v>
      </c>
      <c r="E90" s="34">
        <v>0.69606701513838154</v>
      </c>
      <c r="F90" s="34">
        <v>0.76694615417517453</v>
      </c>
      <c r="G90" s="34">
        <v>0.59392870328447178</v>
      </c>
      <c r="H90" s="34">
        <v>0.51346434616873848</v>
      </c>
      <c r="I90" s="34">
        <v>0.38620655508498458</v>
      </c>
      <c r="J90" s="34">
        <v>0.35588488936187368</v>
      </c>
      <c r="K90" s="34">
        <v>0.34482994730716671</v>
      </c>
      <c r="L90" s="34">
        <v>0.36360296040435958</v>
      </c>
      <c r="M90" s="34">
        <v>0.42457203609925148</v>
      </c>
      <c r="N90" s="34">
        <v>0.52224176220268281</v>
      </c>
      <c r="O90" s="34">
        <v>0.59446448032320498</v>
      </c>
      <c r="P90" s="34">
        <v>0.65834711058424555</v>
      </c>
      <c r="Q90" s="34">
        <v>0.71955944079660217</v>
      </c>
      <c r="R90" s="34">
        <v>0.92775988062747061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0.69752180128278496</v>
      </c>
      <c r="X90" s="35">
        <v>0.7018108771585625</v>
      </c>
      <c r="Y90" s="35">
        <v>0.79446016823203958</v>
      </c>
      <c r="Z90" s="35">
        <v>0.84173167421877926</v>
      </c>
      <c r="AA90" s="35">
        <v>1.0364098803294139</v>
      </c>
      <c r="AB90" s="35" t="s">
        <v>0</v>
      </c>
      <c r="AC90" s="36" t="s">
        <v>0</v>
      </c>
      <c r="AD90" s="29" t="s">
        <v>0</v>
      </c>
      <c r="AE90" s="29">
        <v>0.67626821252457936</v>
      </c>
      <c r="AF90" s="29">
        <v>0.71595756513382758</v>
      </c>
      <c r="AG90" s="29">
        <v>0.77938113816399679</v>
      </c>
      <c r="AH90" s="29">
        <v>0.92876372032770294</v>
      </c>
      <c r="AI90" s="29">
        <v>0.98628836190062386</v>
      </c>
      <c r="AJ90" s="29">
        <v>1.0488850531704841</v>
      </c>
      <c r="AK90" s="3">
        <f t="shared" si="1"/>
        <v>0.70429513013021738</v>
      </c>
      <c r="AM90" t="s">
        <v>118</v>
      </c>
      <c r="AO90" s="2">
        <f>((SUM(A76:Z109)+SUM(AA76:AJ102))/895)</f>
        <v>0.84138227182034142</v>
      </c>
      <c r="AP90" s="2">
        <f>((AK90-AK$16)*100)/AK$16</f>
        <v>-11.304068646280287</v>
      </c>
      <c r="AR90" t="s">
        <v>118</v>
      </c>
      <c r="AT90" s="1">
        <f>((AO90-AO$16)*100)/AO$16</f>
        <v>-7.920883956304495</v>
      </c>
    </row>
    <row r="91" spans="1:47" x14ac:dyDescent="0.25">
      <c r="A91" s="29">
        <v>1.4013987400000001</v>
      </c>
      <c r="B91" s="30">
        <v>1.091464035347891</v>
      </c>
      <c r="C91" s="29">
        <v>0.56629502629360351</v>
      </c>
      <c r="D91" s="29">
        <v>0.60293671558575201</v>
      </c>
      <c r="E91" s="34">
        <v>0.69569725413898542</v>
      </c>
      <c r="F91" s="34">
        <v>0.74567987916009237</v>
      </c>
      <c r="G91" s="34">
        <v>0.6398826964806863</v>
      </c>
      <c r="H91" s="34">
        <v>0.60165720328973671</v>
      </c>
      <c r="I91" s="34">
        <v>0.43569902710991232</v>
      </c>
      <c r="J91" s="34">
        <v>0.42314817210057959</v>
      </c>
      <c r="K91" s="34">
        <v>0.38548468358108628</v>
      </c>
      <c r="L91" s="34">
        <v>0.41069508209021321</v>
      </c>
      <c r="M91" s="34">
        <v>0.50422272413947122</v>
      </c>
      <c r="N91" s="34">
        <v>0.63486078027010251</v>
      </c>
      <c r="O91" s="34">
        <v>0.78540239815036972</v>
      </c>
      <c r="P91" s="34">
        <v>0.90584355023621466</v>
      </c>
      <c r="Q91" s="34">
        <v>0.91597298226108059</v>
      </c>
      <c r="R91" s="34">
        <v>1.0380954505514259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0.64598301538887903</v>
      </c>
      <c r="X91" s="35">
        <v>0.75445998414237292</v>
      </c>
      <c r="Y91" s="35">
        <v>1.064365498330508</v>
      </c>
      <c r="Z91" s="35">
        <v>1.150254506182987</v>
      </c>
      <c r="AA91" s="35">
        <v>1.0686394096519549</v>
      </c>
      <c r="AB91" s="35" t="s">
        <v>0</v>
      </c>
      <c r="AC91" s="36" t="s">
        <v>0</v>
      </c>
      <c r="AD91" s="29" t="s">
        <v>0</v>
      </c>
      <c r="AE91" s="29">
        <v>0.65554323370472567</v>
      </c>
      <c r="AF91" s="29">
        <v>0.83816914020306132</v>
      </c>
      <c r="AG91" s="29">
        <v>0.8484720742259878</v>
      </c>
      <c r="AH91" s="29">
        <v>0.94820037240365562</v>
      </c>
      <c r="AI91" s="29">
        <v>1.006150018152026</v>
      </c>
      <c r="AJ91" s="29">
        <v>1.1410371633475751</v>
      </c>
      <c r="AK91" s="3">
        <f t="shared" si="1"/>
        <v>0.78985209712141158</v>
      </c>
      <c r="AM91" t="s">
        <v>119</v>
      </c>
      <c r="AP91" s="2">
        <f>((AK91-AK$17)*100)/AK$17</f>
        <v>-11.290910624836068</v>
      </c>
      <c r="AR91" t="s">
        <v>119</v>
      </c>
      <c r="AT91" s="1" t="e">
        <f>((AO91-AO$17)*100)/AO$17</f>
        <v>#DIV/0!</v>
      </c>
    </row>
    <row r="92" spans="1:47" x14ac:dyDescent="0.25">
      <c r="A92" s="29">
        <v>1.287021484</v>
      </c>
      <c r="B92" s="30">
        <v>0.89489723630466478</v>
      </c>
      <c r="C92" s="29">
        <v>0.57462461727952086</v>
      </c>
      <c r="D92" s="29">
        <v>0.58714058339400488</v>
      </c>
      <c r="E92" s="34">
        <v>0.57191709131256352</v>
      </c>
      <c r="F92" s="34">
        <v>0.66501376212567531</v>
      </c>
      <c r="G92" s="34">
        <v>0.69109737413309458</v>
      </c>
      <c r="H92" s="34">
        <v>0.59665666428471964</v>
      </c>
      <c r="I92" s="34">
        <v>0.55370668420717828</v>
      </c>
      <c r="J92" s="34">
        <v>0.56569247621177488</v>
      </c>
      <c r="K92" s="34">
        <v>0.58860896422827591</v>
      </c>
      <c r="L92" s="34">
        <v>0.61127390824640238</v>
      </c>
      <c r="M92" s="34">
        <v>0.6923073004203284</v>
      </c>
      <c r="N92" s="34">
        <v>0.82387768217152668</v>
      </c>
      <c r="O92" s="34">
        <v>0.92867194025621702</v>
      </c>
      <c r="P92" s="34">
        <v>1.018882596267866</v>
      </c>
      <c r="Q92" s="34">
        <v>1.092599519162766</v>
      </c>
      <c r="R92" s="34">
        <v>0.97298022547193619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0.72453466015775336</v>
      </c>
      <c r="X92" s="35">
        <v>0.88746273421474975</v>
      </c>
      <c r="Y92" s="35">
        <v>1.0716659836369531</v>
      </c>
      <c r="Z92" s="35">
        <v>1.24733175459087</v>
      </c>
      <c r="AA92" s="35">
        <v>1.2282085064999999</v>
      </c>
      <c r="AB92" s="35" t="s">
        <v>0</v>
      </c>
      <c r="AC92" s="36" t="s">
        <v>0</v>
      </c>
      <c r="AD92" s="29" t="s">
        <v>0</v>
      </c>
      <c r="AE92" s="29">
        <v>0.67129232347721479</v>
      </c>
      <c r="AF92" s="29">
        <v>0.86187638821965229</v>
      </c>
      <c r="AG92" s="29">
        <v>0.98658391990552585</v>
      </c>
      <c r="AH92" s="29">
        <v>1.0840990123049401</v>
      </c>
      <c r="AI92" s="29">
        <v>1.1329137220300001</v>
      </c>
      <c r="AJ92" s="29">
        <v>1.1865604540000001</v>
      </c>
      <c r="AK92" s="3">
        <f t="shared" si="1"/>
        <v>0.85515515753504057</v>
      </c>
      <c r="AM92" t="s">
        <v>120</v>
      </c>
      <c r="AP92" s="2">
        <f>((AK92-AK$18)*100)/AK$18</f>
        <v>-10.769307296357857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0</v>
      </c>
      <c r="B93" s="30" t="s">
        <v>0</v>
      </c>
      <c r="C93" s="29">
        <v>0.55319650023546019</v>
      </c>
      <c r="D93" s="29">
        <v>0.75926954519186785</v>
      </c>
      <c r="E93" s="34">
        <v>0.91035528982651104</v>
      </c>
      <c r="F93" s="34">
        <v>0.71356995314925609</v>
      </c>
      <c r="G93" s="34">
        <v>0.62576911043001582</v>
      </c>
      <c r="H93" s="34">
        <v>0.53379979219305285</v>
      </c>
      <c r="I93" s="34">
        <v>0.51111947516430078</v>
      </c>
      <c r="J93" s="34">
        <v>0.51874935516440479</v>
      </c>
      <c r="K93" s="34">
        <v>0.53248318017010843</v>
      </c>
      <c r="L93" s="34">
        <v>0.54509235017567581</v>
      </c>
      <c r="M93" s="34">
        <v>0.58937299821473499</v>
      </c>
      <c r="N93" s="34">
        <v>0.63855337027906567</v>
      </c>
      <c r="O93" s="34">
        <v>0.70317397563254425</v>
      </c>
      <c r="P93" s="34">
        <v>0.85872880420647124</v>
      </c>
      <c r="Q93" s="34">
        <v>1.0144451436746831</v>
      </c>
      <c r="R93" s="34">
        <v>1.0498361051608669</v>
      </c>
      <c r="S93" s="35" t="s">
        <v>0</v>
      </c>
      <c r="T93" s="35" t="s">
        <v>0</v>
      </c>
      <c r="U93" s="35" t="s">
        <v>0</v>
      </c>
      <c r="V93" s="35">
        <v>0.55931603120020357</v>
      </c>
      <c r="W93" s="35">
        <v>0.58331256420780087</v>
      </c>
      <c r="X93" s="35">
        <v>0.59538516821936338</v>
      </c>
      <c r="Y93" s="35">
        <v>0.70669652399877947</v>
      </c>
      <c r="Z93" s="35">
        <v>0.88689285823007602</v>
      </c>
      <c r="AA93" s="35">
        <v>1.160040198269378</v>
      </c>
      <c r="AB93" s="35" t="s">
        <v>0</v>
      </c>
      <c r="AC93" s="36" t="s">
        <v>0</v>
      </c>
      <c r="AD93" s="29" t="s">
        <v>0</v>
      </c>
      <c r="AE93" s="29">
        <v>0.75873531015324491</v>
      </c>
      <c r="AF93" s="29">
        <v>0.84505343720816772</v>
      </c>
      <c r="AG93" s="29">
        <v>1.185931225</v>
      </c>
      <c r="AH93" s="29">
        <v>1.0120243536094899</v>
      </c>
      <c r="AI93" s="29">
        <v>1.067863609284144</v>
      </c>
      <c r="AJ93" s="29">
        <v>1.288043037</v>
      </c>
      <c r="AK93" s="3">
        <f t="shared" si="1"/>
        <v>0.77524318804463122</v>
      </c>
      <c r="AM93" t="s">
        <v>121</v>
      </c>
      <c r="AO93" s="2">
        <f>SUM(U108:W109)/6</f>
        <v>1.0759219699768534</v>
      </c>
      <c r="AP93" s="2">
        <f>((AK93-AK$19)*100)/AK$19</f>
        <v>-10.101700117468589</v>
      </c>
      <c r="AR93" t="s">
        <v>124</v>
      </c>
      <c r="AT93" s="1">
        <f>((AO93-AO$19)*100)/AO$19</f>
        <v>1.0536310889893619</v>
      </c>
    </row>
    <row r="94" spans="1:47" x14ac:dyDescent="0.25">
      <c r="A94" t="s">
        <v>0</v>
      </c>
      <c r="B94" s="37" t="s">
        <v>0</v>
      </c>
      <c r="C94" s="34">
        <v>0.71747472914919519</v>
      </c>
      <c r="D94" s="34">
        <v>0.7777995872258554</v>
      </c>
      <c r="E94" s="34">
        <v>0.76277719220070128</v>
      </c>
      <c r="F94" s="34">
        <v>0.62721401496158335</v>
      </c>
      <c r="G94" s="34">
        <v>0.57887552026045619</v>
      </c>
      <c r="H94" s="34">
        <v>0.54880161020521545</v>
      </c>
      <c r="I94" s="34">
        <v>0.57204693822448183</v>
      </c>
      <c r="J94" s="34">
        <v>0.60137754525456599</v>
      </c>
      <c r="K94" s="34">
        <v>0.59546132923429418</v>
      </c>
      <c r="L94" s="34">
        <v>0.58925511221817972</v>
      </c>
      <c r="M94" s="34">
        <v>0.60860545823761447</v>
      </c>
      <c r="N94" s="34">
        <v>0.64652025129641444</v>
      </c>
      <c r="O94" s="34">
        <v>0.70635533012522278</v>
      </c>
      <c r="P94" s="34">
        <v>0.86492688021627362</v>
      </c>
      <c r="Q94" s="34">
        <v>0.96337661537336428</v>
      </c>
      <c r="R94" s="34">
        <v>0.95806806037815784</v>
      </c>
      <c r="S94" s="35" t="s">
        <v>0</v>
      </c>
      <c r="T94" s="35" t="s">
        <v>0</v>
      </c>
      <c r="U94" s="35" t="s">
        <v>0</v>
      </c>
      <c r="V94" s="35">
        <v>0.81449423417698075</v>
      </c>
      <c r="W94" s="35">
        <v>0.61555496425468137</v>
      </c>
      <c r="X94" s="35">
        <v>0.6310426932794877</v>
      </c>
      <c r="Y94" s="35">
        <v>0.69241496834743455</v>
      </c>
      <c r="Z94" s="35">
        <v>0.87464665822604382</v>
      </c>
      <c r="AA94" s="35">
        <v>1.2263031440000001</v>
      </c>
      <c r="AB94" s="35" t="s">
        <v>0</v>
      </c>
      <c r="AC94" s="36" t="s">
        <v>0</v>
      </c>
      <c r="AD94" s="29" t="s">
        <v>0</v>
      </c>
      <c r="AE94" s="29">
        <v>1.1543802854415171</v>
      </c>
      <c r="AF94" s="29">
        <v>0.98845228404765084</v>
      </c>
      <c r="AG94" s="29">
        <v>0.88409246430272137</v>
      </c>
      <c r="AH94" s="29">
        <v>0.73818043015275148</v>
      </c>
      <c r="AI94" s="29">
        <v>0.70964318514071967</v>
      </c>
      <c r="AJ94" s="29">
        <v>1.0082791659238799</v>
      </c>
      <c r="AK94" s="3">
        <f t="shared" si="1"/>
        <v>0.76630073756626593</v>
      </c>
      <c r="AP94" s="2">
        <f>((AK94-AK$20)*100)/AK$20</f>
        <v>-9.0987671364222731</v>
      </c>
    </row>
    <row r="95" spans="1:47" x14ac:dyDescent="0.25">
      <c r="A95" t="s">
        <v>0</v>
      </c>
      <c r="B95" s="37">
        <v>0.72199736615945886</v>
      </c>
      <c r="C95" s="34">
        <v>0.58928899030395121</v>
      </c>
      <c r="D95" s="34">
        <v>0.66574859413244836</v>
      </c>
      <c r="E95" s="34">
        <v>0.56073751925580928</v>
      </c>
      <c r="F95" s="34">
        <v>0.55956849223123362</v>
      </c>
      <c r="G95" s="34">
        <v>0.59723139627588373</v>
      </c>
      <c r="H95" s="34">
        <v>0.64625584037704153</v>
      </c>
      <c r="I95" s="34">
        <v>0.78299764016412876</v>
      </c>
      <c r="J95" s="34">
        <v>0.89245466524580808</v>
      </c>
      <c r="K95" s="34">
        <v>0.93569541529151101</v>
      </c>
      <c r="L95" s="34">
        <v>0.97505469035624581</v>
      </c>
      <c r="M95" s="34">
        <v>0.96706827032804943</v>
      </c>
      <c r="N95" s="34">
        <v>0.94306939428148429</v>
      </c>
      <c r="O95" s="34">
        <v>0.90715574024255674</v>
      </c>
      <c r="P95" s="34">
        <v>0.93128892328749391</v>
      </c>
      <c r="Q95" s="34">
        <v>0.93385901031867169</v>
      </c>
      <c r="R95" s="34">
        <v>0.95981815437882878</v>
      </c>
      <c r="S95" s="35" t="s">
        <v>0</v>
      </c>
      <c r="T95" s="35" t="s">
        <v>0</v>
      </c>
      <c r="U95" s="35">
        <v>0.63127145227774517</v>
      </c>
      <c r="V95" s="35">
        <v>0.7499247451424087</v>
      </c>
      <c r="W95" s="35">
        <v>0.87378380421846846</v>
      </c>
      <c r="X95" s="35">
        <v>0.91728689323685753</v>
      </c>
      <c r="Y95" s="35">
        <v>0.87521945020611203</v>
      </c>
      <c r="Z95" s="35">
        <v>0.72343903614247229</v>
      </c>
      <c r="AA95" s="35">
        <v>0.86759143330573407</v>
      </c>
      <c r="AB95" s="35" t="s">
        <v>0</v>
      </c>
      <c r="AC95" s="36" t="s">
        <v>0</v>
      </c>
      <c r="AD95" s="29" t="s">
        <v>0</v>
      </c>
      <c r="AE95" s="29">
        <v>0.83606876121042928</v>
      </c>
      <c r="AF95" s="29">
        <v>0.89419423727247149</v>
      </c>
      <c r="AG95" s="29">
        <v>0.70232236613601029</v>
      </c>
      <c r="AH95" s="29">
        <v>0.68481227813526102</v>
      </c>
      <c r="AI95" s="29">
        <v>0.69482805914257351</v>
      </c>
      <c r="AJ95" s="29">
        <v>1.2030588250000001</v>
      </c>
      <c r="AK95" s="3">
        <f t="shared" si="1"/>
        <v>0.80743638146857177</v>
      </c>
      <c r="AP95" s="2">
        <f>((AK95-AK$21)*100)/AK$21</f>
        <v>-9.5193100433327693</v>
      </c>
    </row>
    <row r="96" spans="1:47" x14ac:dyDescent="0.25">
      <c r="A96" t="s">
        <v>0</v>
      </c>
      <c r="B96" s="37">
        <v>0.58939910430001441</v>
      </c>
      <c r="C96" s="34">
        <v>0.43424282711428019</v>
      </c>
      <c r="D96" s="34">
        <v>0.41913533310806522</v>
      </c>
      <c r="E96" s="34">
        <v>0.374605522082682</v>
      </c>
      <c r="F96" s="34">
        <v>0.44134414911385023</v>
      </c>
      <c r="G96" s="34">
        <v>0.51015615115703405</v>
      </c>
      <c r="H96" s="34">
        <v>0.57803264221382678</v>
      </c>
      <c r="I96" s="34">
        <v>0.67133433437470147</v>
      </c>
      <c r="J96" s="34">
        <v>0.76460096514558351</v>
      </c>
      <c r="K96" s="34">
        <v>0.87074627620490852</v>
      </c>
      <c r="L96" s="34">
        <v>0.92117899324927721</v>
      </c>
      <c r="M96" s="34">
        <v>0.95902692530190492</v>
      </c>
      <c r="N96" s="34">
        <v>0.96099747729731999</v>
      </c>
      <c r="O96" s="34">
        <v>0.99721153534464291</v>
      </c>
      <c r="P96" s="34">
        <v>1.027668573510448</v>
      </c>
      <c r="Q96" s="34">
        <v>1.407582331</v>
      </c>
      <c r="R96" s="34">
        <v>1.368620682</v>
      </c>
      <c r="S96" s="35" t="s">
        <v>0</v>
      </c>
      <c r="T96" s="35" t="s">
        <v>0</v>
      </c>
      <c r="U96" s="35">
        <v>0.68047557737152553</v>
      </c>
      <c r="V96" s="35">
        <v>0.76054612814297506</v>
      </c>
      <c r="W96" s="35">
        <v>0.70873107445344408</v>
      </c>
      <c r="X96" s="35">
        <v>0.76065447914606621</v>
      </c>
      <c r="Y96" s="35">
        <v>1.020309403371741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1.021221661895751</v>
      </c>
      <c r="AG96" s="29">
        <v>0.65948984709809977</v>
      </c>
      <c r="AH96" s="29">
        <v>0.94715324613397323</v>
      </c>
      <c r="AI96" s="29">
        <v>0.95025704283834844</v>
      </c>
      <c r="AJ96" s="29">
        <v>0.84325870027150074</v>
      </c>
      <c r="AK96" s="3">
        <f t="shared" si="1"/>
        <v>0.80177707345340621</v>
      </c>
      <c r="AP96" s="2">
        <f>((AK96-AK$22)*100)/AK$22</f>
        <v>-10.807381999010365</v>
      </c>
    </row>
    <row r="97" spans="1:45" x14ac:dyDescent="0.25">
      <c r="A97" t="s">
        <v>0</v>
      </c>
      <c r="B97" s="37">
        <v>0.53125764420891974</v>
      </c>
      <c r="C97" s="34">
        <v>0.36303634072345659</v>
      </c>
      <c r="D97" s="34">
        <v>0.39878879709152137</v>
      </c>
      <c r="E97" s="34">
        <v>0.34893835827291109</v>
      </c>
      <c r="F97" s="34">
        <v>0.37469159144394037</v>
      </c>
      <c r="G97" s="34">
        <v>0.43348179710245982</v>
      </c>
      <c r="H97" s="34">
        <v>0.43956340810471167</v>
      </c>
      <c r="I97" s="34">
        <v>0.47746231512455978</v>
      </c>
      <c r="J97" s="34">
        <v>0.51652754714996862</v>
      </c>
      <c r="K97" s="34">
        <v>0.58775344621081249</v>
      </c>
      <c r="L97" s="34">
        <v>0.60286099722536712</v>
      </c>
      <c r="M97" s="34">
        <v>0.66132936631970418</v>
      </c>
      <c r="N97" s="34">
        <v>0.73561579213278627</v>
      </c>
      <c r="O97" s="34">
        <v>0.70028632133496271</v>
      </c>
      <c r="P97" s="34">
        <v>0.78444145016034839</v>
      </c>
      <c r="Q97" s="34">
        <v>1.0282754878436129</v>
      </c>
      <c r="R97" s="34">
        <v>1.031089964182067</v>
      </c>
      <c r="S97" s="35" t="s">
        <v>0</v>
      </c>
      <c r="T97" s="35">
        <v>0.87598145021365381</v>
      </c>
      <c r="U97" s="35">
        <v>0.67970489635698705</v>
      </c>
      <c r="V97" s="35">
        <v>0.60498842022672361</v>
      </c>
      <c r="W97" s="35">
        <v>0.62648489825579767</v>
      </c>
      <c r="X97" s="35">
        <v>0.60153539522300792</v>
      </c>
      <c r="Y97" s="35">
        <v>0.51720098414155169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1.1044205708252079</v>
      </c>
      <c r="AG97" s="29">
        <v>0.86764134741058152</v>
      </c>
      <c r="AH97" s="29">
        <v>0.89463774659156059</v>
      </c>
      <c r="AI97" s="29">
        <v>1.0251474152461071</v>
      </c>
      <c r="AJ97" s="29">
        <v>0.87967164062502257</v>
      </c>
      <c r="AK97" s="3">
        <f t="shared" si="1"/>
        <v>0.66760054963386828</v>
      </c>
      <c r="AP97" s="2">
        <f>((AK97-AK$23)*100)/AK$23</f>
        <v>-10.62824063767974</v>
      </c>
      <c r="AS97" t="s">
        <v>127</v>
      </c>
    </row>
    <row r="98" spans="1:45" x14ac:dyDescent="0.25">
      <c r="A98" t="s">
        <v>0</v>
      </c>
      <c r="B98" s="37">
        <v>0.6451008084196711</v>
      </c>
      <c r="C98" s="34">
        <v>0.39405944209057858</v>
      </c>
      <c r="D98" s="34">
        <v>0.37346728466805867</v>
      </c>
      <c r="E98" s="34">
        <v>0.33721963923593029</v>
      </c>
      <c r="F98" s="34">
        <v>0.35445757330882388</v>
      </c>
      <c r="G98" s="34">
        <v>0.39201343320552801</v>
      </c>
      <c r="H98" s="34">
        <v>0.44444382411739619</v>
      </c>
      <c r="I98" s="34">
        <v>0.47989555615004992</v>
      </c>
      <c r="J98" s="34">
        <v>0.50916684517783573</v>
      </c>
      <c r="K98" s="34">
        <v>0.53479395420044074</v>
      </c>
      <c r="L98" s="34">
        <v>0.56334386022669714</v>
      </c>
      <c r="M98" s="34">
        <v>0.61032724629983282</v>
      </c>
      <c r="N98" s="34">
        <v>0.61796312027199563</v>
      </c>
      <c r="O98" s="34">
        <v>0.62272942327169178</v>
      </c>
      <c r="P98" s="34">
        <v>0.86847097722256517</v>
      </c>
      <c r="Q98" s="34">
        <v>1.075348434291435</v>
      </c>
      <c r="R98" s="34" t="s">
        <v>0</v>
      </c>
      <c r="S98" s="35">
        <v>0.79248641115884155</v>
      </c>
      <c r="T98" s="35">
        <v>0.61471824528803887</v>
      </c>
      <c r="U98" s="35">
        <v>0.50461773013824718</v>
      </c>
      <c r="V98" s="35">
        <v>0.52453766515619582</v>
      </c>
      <c r="W98" s="35">
        <v>0.5306213181589825</v>
      </c>
      <c r="X98" s="35">
        <v>0.53379115915254927</v>
      </c>
      <c r="Y98" s="35">
        <v>0.46696705810882982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1.09143003166339</v>
      </c>
      <c r="AG98" s="29">
        <v>0.87315822076648508</v>
      </c>
      <c r="AH98" s="29">
        <v>1.182537144510343</v>
      </c>
      <c r="AI98" s="29">
        <v>1.088681123992695</v>
      </c>
      <c r="AJ98" s="29">
        <v>1.0601016588883789</v>
      </c>
      <c r="AK98" s="3">
        <f t="shared" si="1"/>
        <v>0.64594461389791091</v>
      </c>
      <c r="AP98" s="2">
        <f>((AK98-AK$24)*100)/AK$24</f>
        <v>-11.165448467977358</v>
      </c>
    </row>
    <row r="99" spans="1:45" x14ac:dyDescent="0.25">
      <c r="A99" t="s">
        <v>0</v>
      </c>
      <c r="B99" s="37">
        <v>0.70062675822047726</v>
      </c>
      <c r="C99" s="34">
        <v>0.54009391053729217</v>
      </c>
      <c r="D99" s="34">
        <v>0.41271422712064643</v>
      </c>
      <c r="E99" s="34">
        <v>0.35687472588610042</v>
      </c>
      <c r="F99" s="34">
        <v>0.36348406034334713</v>
      </c>
      <c r="G99" s="34">
        <v>0.38731732509541711</v>
      </c>
      <c r="H99" s="34">
        <v>0.42395029311453708</v>
      </c>
      <c r="I99" s="34">
        <v>0.45802945313715437</v>
      </c>
      <c r="J99" s="34">
        <v>0.4654669111401824</v>
      </c>
      <c r="K99" s="34">
        <v>0.47292359014234492</v>
      </c>
      <c r="L99" s="34">
        <v>0.50514426816027258</v>
      </c>
      <c r="M99" s="34">
        <v>0.54697934619879196</v>
      </c>
      <c r="N99" s="34">
        <v>0.56703636723022277</v>
      </c>
      <c r="O99" s="34">
        <v>0.58714589326118127</v>
      </c>
      <c r="P99" s="38">
        <v>0.75323199317235823</v>
      </c>
      <c r="Q99" s="38" t="s">
        <v>0</v>
      </c>
      <c r="R99" s="38">
        <v>0.93578761078278316</v>
      </c>
      <c r="S99" s="35">
        <v>0.59848462332557728</v>
      </c>
      <c r="T99" s="35">
        <v>0.5327954031977058</v>
      </c>
      <c r="U99" s="35">
        <v>0.48269947513794731</v>
      </c>
      <c r="V99" s="35">
        <v>0.48482272714334868</v>
      </c>
      <c r="W99" s="35">
        <v>0.49424821015328402</v>
      </c>
      <c r="X99" s="35">
        <v>0.48859301813780648</v>
      </c>
      <c r="Y99" s="35">
        <v>0.51121747015415175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1.080410305715241</v>
      </c>
      <c r="AG99" s="29">
        <v>0.89095976076674777</v>
      </c>
      <c r="AH99" s="29" t="s">
        <v>0</v>
      </c>
      <c r="AI99" s="29">
        <v>1.075885252918741</v>
      </c>
      <c r="AJ99" s="29">
        <v>1.1301008838059381</v>
      </c>
      <c r="AK99" s="3">
        <f t="shared" si="1"/>
        <v>0.60174162459257774</v>
      </c>
      <c r="AP99" s="2">
        <f>((AK99-AK$25)*100)/AK$25</f>
        <v>-10.723950125827004</v>
      </c>
    </row>
    <row r="100" spans="1:45" x14ac:dyDescent="0.25">
      <c r="A100" t="s">
        <v>0</v>
      </c>
      <c r="B100" s="37">
        <v>0.71524334337866946</v>
      </c>
      <c r="C100" s="34">
        <v>0.59668877042694402</v>
      </c>
      <c r="D100" s="34">
        <v>0.44529276017807229</v>
      </c>
      <c r="E100" s="34">
        <v>0.35613242503966769</v>
      </c>
      <c r="F100" s="34">
        <v>0.34889547863690429</v>
      </c>
      <c r="G100" s="34">
        <v>0.37512681633173428</v>
      </c>
      <c r="H100" s="34">
        <v>0.4009875711078737</v>
      </c>
      <c r="I100" s="34">
        <v>0.43409966812746409</v>
      </c>
      <c r="J100" s="34">
        <v>0.43069063612103409</v>
      </c>
      <c r="K100" s="34">
        <v>0.44103632212099619</v>
      </c>
      <c r="L100" s="34">
        <v>0.4661754621387651</v>
      </c>
      <c r="M100" s="34">
        <v>0.48571961415001169</v>
      </c>
      <c r="N100" s="34">
        <v>0.46698786013357668</v>
      </c>
      <c r="O100" s="34">
        <v>0.51511249618262345</v>
      </c>
      <c r="P100" s="38" t="s">
        <v>0</v>
      </c>
      <c r="Q100" s="38">
        <v>0.81635068146838063</v>
      </c>
      <c r="R100" s="38">
        <v>0.79226739244667133</v>
      </c>
      <c r="S100" s="35">
        <v>0.67832390063024084</v>
      </c>
      <c r="T100" s="35">
        <v>0.54250907727160147</v>
      </c>
      <c r="U100" s="35">
        <v>0.46077801713899291</v>
      </c>
      <c r="V100" s="35">
        <v>0.46048880914157281</v>
      </c>
      <c r="W100" s="35">
        <v>0.48629329116288772</v>
      </c>
      <c r="X100" s="35">
        <v>0.48595961515600672</v>
      </c>
      <c r="Y100" s="35">
        <v>0.56605804424720574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1.408910857</v>
      </c>
      <c r="AG100" s="29">
        <v>0.9870542297822078</v>
      </c>
      <c r="AH100" s="29" t="s">
        <v>0</v>
      </c>
      <c r="AI100" s="29" t="s">
        <v>0</v>
      </c>
      <c r="AJ100" s="29" t="s">
        <v>0</v>
      </c>
      <c r="AK100" s="3">
        <f t="shared" si="1"/>
        <v>0.56652732558080421</v>
      </c>
      <c r="AP100" s="2">
        <f>((AK100-AK$26)*100)/AK$26</f>
        <v>-10.567554074653467</v>
      </c>
    </row>
    <row r="101" spans="1:45" x14ac:dyDescent="0.25">
      <c r="A101" t="s">
        <v>0</v>
      </c>
      <c r="B101" s="37" t="s">
        <v>0</v>
      </c>
      <c r="C101" s="34">
        <v>0.65146486241256163</v>
      </c>
      <c r="D101" s="34">
        <v>0.46451566822223272</v>
      </c>
      <c r="E101" s="34">
        <v>0.3481334174034032</v>
      </c>
      <c r="F101" s="34">
        <v>0.34453908786838938</v>
      </c>
      <c r="G101" s="34">
        <v>0.39750479310927689</v>
      </c>
      <c r="H101" s="34">
        <v>0.42729341412685939</v>
      </c>
      <c r="I101" s="34">
        <v>0.4497644761425969</v>
      </c>
      <c r="J101" s="34">
        <v>0.45576135014317021</v>
      </c>
      <c r="K101" s="34">
        <v>0.45093527413530871</v>
      </c>
      <c r="L101" s="34">
        <v>0.47232261215067051</v>
      </c>
      <c r="M101" s="34">
        <v>0.46018576113514331</v>
      </c>
      <c r="N101" s="34">
        <v>0.43061866411117211</v>
      </c>
      <c r="O101" s="34">
        <v>0.51157210618089421</v>
      </c>
      <c r="P101" s="38" t="s">
        <v>0</v>
      </c>
      <c r="Q101" s="38">
        <v>0.80675661551847522</v>
      </c>
      <c r="R101" s="38">
        <v>0.74177357435744307</v>
      </c>
      <c r="S101" s="35">
        <v>0.66117985019451253</v>
      </c>
      <c r="T101" s="35">
        <v>0.52525029126208045</v>
      </c>
      <c r="U101" s="35">
        <v>0.45710909615320261</v>
      </c>
      <c r="V101" s="35">
        <v>0.48881251418379568</v>
      </c>
      <c r="W101" s="35">
        <v>0.53338281723022507</v>
      </c>
      <c r="X101" s="35">
        <v>0.53222661722095754</v>
      </c>
      <c r="Y101" s="35">
        <v>0.63418580360133581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1.045680612682506</v>
      </c>
      <c r="AG101" s="29">
        <v>1.0920730114978909</v>
      </c>
      <c r="AH101" s="29" t="s">
        <v>0</v>
      </c>
      <c r="AI101" s="29" t="s">
        <v>0</v>
      </c>
      <c r="AJ101" s="29" t="s">
        <v>0</v>
      </c>
      <c r="AK101" s="3">
        <f t="shared" si="1"/>
        <v>0.55762676212683771</v>
      </c>
      <c r="AP101" s="2">
        <f>((AK101-AK$27)*100)/AK$27</f>
        <v>-10.445030442360478</v>
      </c>
    </row>
    <row r="102" spans="1:45" x14ac:dyDescent="0.25">
      <c r="A102" t="s">
        <v>0</v>
      </c>
      <c r="B102" s="37" t="s">
        <v>0</v>
      </c>
      <c r="C102" s="34">
        <v>0.99207906014801928</v>
      </c>
      <c r="D102" s="34">
        <v>0.54086989051144541</v>
      </c>
      <c r="E102" s="34">
        <v>0.34561530305282601</v>
      </c>
      <c r="F102" s="34">
        <v>0.29659728718269068</v>
      </c>
      <c r="G102" s="34">
        <v>0.32930448918716893</v>
      </c>
      <c r="H102" s="34">
        <v>0.39938599556062621</v>
      </c>
      <c r="I102" s="34">
        <v>0.44900508310164589</v>
      </c>
      <c r="J102" s="34">
        <v>0.46859612311872428</v>
      </c>
      <c r="K102" s="34">
        <v>0.47096397314825028</v>
      </c>
      <c r="L102" s="34">
        <v>0.49980284217164511</v>
      </c>
      <c r="M102" s="34">
        <v>0.50209297716093848</v>
      </c>
      <c r="N102" s="34">
        <v>0.50975226115521088</v>
      </c>
      <c r="O102" s="34">
        <v>0.59607413535188924</v>
      </c>
      <c r="P102" s="38" t="s">
        <v>0</v>
      </c>
      <c r="Q102" s="38">
        <v>0.84391274580530051</v>
      </c>
      <c r="R102" s="38">
        <v>0.7453321732753283</v>
      </c>
      <c r="S102" s="35">
        <v>0.72302184261652347</v>
      </c>
      <c r="T102" s="35">
        <v>0.48699049518740289</v>
      </c>
      <c r="U102" s="35">
        <v>0.44804048914481948</v>
      </c>
      <c r="V102" s="35">
        <v>0.50205950419319012</v>
      </c>
      <c r="W102" s="35">
        <v>0.57590842431224154</v>
      </c>
      <c r="X102" s="35">
        <v>0.58000615230200769</v>
      </c>
      <c r="Y102" s="35">
        <v>0.57412341523568311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0.5399788483147081</v>
      </c>
      <c r="AP102" s="2">
        <f>((AK102-AK$28)*100)/AK$28</f>
        <v>-10.359799633039328</v>
      </c>
    </row>
    <row r="103" spans="1:45" x14ac:dyDescent="0.25">
      <c r="A103" s="32" t="s">
        <v>0</v>
      </c>
      <c r="B103" s="39" t="s">
        <v>0</v>
      </c>
      <c r="C103" s="32">
        <v>0.79721036616333751</v>
      </c>
      <c r="D103" s="32">
        <v>0.69680570142423903</v>
      </c>
      <c r="E103" s="32">
        <v>0.72176244557810054</v>
      </c>
      <c r="F103" s="32">
        <v>0.74078605151890431</v>
      </c>
      <c r="G103" s="32">
        <v>0.76669253840263663</v>
      </c>
      <c r="H103" s="32">
        <v>0.74767719168079594</v>
      </c>
      <c r="I103" s="32">
        <v>0.73151596727279933</v>
      </c>
      <c r="J103" s="32">
        <v>0.67417294039089981</v>
      </c>
      <c r="K103" s="32">
        <v>0.58361953017773671</v>
      </c>
      <c r="L103" s="32">
        <v>0.52148032512588216</v>
      </c>
      <c r="M103" s="32">
        <v>0.55923122716650198</v>
      </c>
      <c r="N103" s="32">
        <v>0.64112599034132178</v>
      </c>
      <c r="O103" s="32">
        <v>0.71592259775318978</v>
      </c>
      <c r="P103" s="32" t="s">
        <v>0</v>
      </c>
      <c r="Q103" s="32" t="s">
        <v>0</v>
      </c>
      <c r="R103" s="32" t="s">
        <v>0</v>
      </c>
      <c r="S103" s="33">
        <v>1.0230242881796849</v>
      </c>
      <c r="T103" s="33">
        <v>0.77084790570799389</v>
      </c>
      <c r="U103" s="33">
        <v>0.72669402742434674</v>
      </c>
      <c r="V103" s="33">
        <v>0.64809322886255138</v>
      </c>
      <c r="W103" s="33">
        <v>0.5377490261418999</v>
      </c>
      <c r="X103" s="33">
        <v>0.64248626549162124</v>
      </c>
      <c r="Y103" s="33">
        <v>0.59379459227943809</v>
      </c>
      <c r="Z103" s="33" t="s">
        <v>0</v>
      </c>
      <c r="AA103" s="40" t="s">
        <v>0</v>
      </c>
      <c r="AB103" s="40">
        <v>0.26071806811388071</v>
      </c>
      <c r="AC103" s="40">
        <v>0.31437777944377587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0.65526309339279731</v>
      </c>
      <c r="AP103" s="2">
        <f>((AK103-AK$29)*100)/AK$29</f>
        <v>-11.65863251964911</v>
      </c>
    </row>
    <row r="104" spans="1:45" x14ac:dyDescent="0.25">
      <c r="A104" s="31" t="s">
        <v>0</v>
      </c>
      <c r="B104" s="41" t="s">
        <v>0</v>
      </c>
      <c r="C104" s="31" t="s">
        <v>0</v>
      </c>
      <c r="D104" s="31">
        <v>1.1216290933094279</v>
      </c>
      <c r="E104" s="31">
        <v>1.027467613276724</v>
      </c>
      <c r="F104" s="31">
        <v>1.0149524312064431</v>
      </c>
      <c r="G104" s="31">
        <v>0.99192905116826169</v>
      </c>
      <c r="H104" s="31">
        <v>1.0116398811547409</v>
      </c>
      <c r="I104" s="31">
        <v>1.017003746126367</v>
      </c>
      <c r="J104" s="31">
        <v>1.0205620071110499</v>
      </c>
      <c r="K104" s="31">
        <v>0.95609634302361679</v>
      </c>
      <c r="L104" s="31">
        <v>0.86943766537062539</v>
      </c>
      <c r="M104" s="31">
        <v>0.76051452287487131</v>
      </c>
      <c r="N104" s="31">
        <v>0.72612879262058039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1.3416394872534929</v>
      </c>
      <c r="T104" s="33">
        <v>1.223904830693894</v>
      </c>
      <c r="U104" s="33">
        <v>1.1101818823198519</v>
      </c>
      <c r="V104" s="33">
        <v>1.038130643173975</v>
      </c>
      <c r="W104" s="33">
        <v>0.9969196889563634</v>
      </c>
      <c r="X104" s="33">
        <v>0.77313244191586894</v>
      </c>
      <c r="Y104" s="33">
        <v>0.72870604132480132</v>
      </c>
      <c r="Z104" s="33">
        <v>0.61053830427575295</v>
      </c>
      <c r="AA104" s="40">
        <v>0.52033858814328382</v>
      </c>
      <c r="AB104" s="40">
        <v>0.37722787318076889</v>
      </c>
      <c r="AC104" s="40">
        <v>0.33758273665888439</v>
      </c>
      <c r="AD104" s="40">
        <v>0.26993972113765552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0.86285232114249133</v>
      </c>
      <c r="AP104" s="2">
        <f>((AK104-AK$30)*100)/AK$30</f>
        <v>-12.485031195859237</v>
      </c>
    </row>
    <row r="105" spans="1:45" x14ac:dyDescent="0.25">
      <c r="A105" s="31" t="s">
        <v>0</v>
      </c>
      <c r="B105" s="41" t="s">
        <v>0</v>
      </c>
      <c r="C105" s="31" t="s">
        <v>0</v>
      </c>
      <c r="D105" s="31">
        <v>1.4071743436561499</v>
      </c>
      <c r="E105" s="31">
        <v>1.2192514004649431</v>
      </c>
      <c r="F105" s="31">
        <v>1.2221214203965549</v>
      </c>
      <c r="G105" s="31">
        <v>1.214518095323122</v>
      </c>
      <c r="H105" s="31">
        <v>1.191104848255889</v>
      </c>
      <c r="I105" s="31">
        <v>1.192346575214102</v>
      </c>
      <c r="J105" s="31">
        <v>1.177126632168394</v>
      </c>
      <c r="K105" s="31">
        <v>1.158807382133336</v>
      </c>
      <c r="L105" s="31">
        <v>1.0821851170992789</v>
      </c>
      <c r="M105" s="31">
        <v>0.91608300463854819</v>
      </c>
      <c r="N105" s="31">
        <v>0.78344379294588462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1.409486813208582</v>
      </c>
      <c r="T105" s="33">
        <v>1.371142250994194</v>
      </c>
      <c r="U105" s="33">
        <v>1.336864880750124</v>
      </c>
      <c r="V105" s="33">
        <v>1.2315775383866481</v>
      </c>
      <c r="W105" s="33">
        <v>1.1914525812424961</v>
      </c>
      <c r="X105" s="33">
        <v>1.098807798131114</v>
      </c>
      <c r="Y105" s="33">
        <v>0.82450228403890635</v>
      </c>
      <c r="Z105" s="33" t="s">
        <v>0</v>
      </c>
      <c r="AA105" s="40">
        <v>0.47999399214037319</v>
      </c>
      <c r="AB105" s="40">
        <v>0.38853465489592431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1.0948262703042284</v>
      </c>
      <c r="AP105" s="2">
        <f>((AK105-AK$31)*100)/AK$31</f>
        <v>-10.858566633867499</v>
      </c>
    </row>
    <row r="106" spans="1:45" x14ac:dyDescent="0.25">
      <c r="A106" s="31" t="s">
        <v>0</v>
      </c>
      <c r="B106" s="41" t="s">
        <v>0</v>
      </c>
      <c r="C106" s="31" t="s">
        <v>0</v>
      </c>
      <c r="D106" s="31">
        <v>1.3884294468173479</v>
      </c>
      <c r="E106" s="31">
        <v>1.290703843371368</v>
      </c>
      <c r="F106" s="31">
        <v>1.2976623553127999</v>
      </c>
      <c r="G106" s="31">
        <v>1.285410966267148</v>
      </c>
      <c r="H106" s="31">
        <v>1.2827472372392801</v>
      </c>
      <c r="I106" s="31">
        <v>1.2701023272087431</v>
      </c>
      <c r="J106" s="31">
        <v>1.2597286391813109</v>
      </c>
      <c r="K106" s="31">
        <v>1.2325368531470551</v>
      </c>
      <c r="L106" s="31">
        <v>1.159645712107956</v>
      </c>
      <c r="M106" s="31">
        <v>0.99783221008196576</v>
      </c>
      <c r="N106" s="31">
        <v>0.82116467437859142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1.4949147016893169</v>
      </c>
      <c r="U106" s="33">
        <v>1.3976707267106749</v>
      </c>
      <c r="V106" s="33">
        <v>1.3886744856805711</v>
      </c>
      <c r="W106" s="33">
        <v>1.3292957274134909</v>
      </c>
      <c r="X106" s="33">
        <v>1.2640764322225519</v>
      </c>
      <c r="Y106" s="33">
        <v>1.045307915100822</v>
      </c>
      <c r="Z106" s="33">
        <v>0.85847647639360014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1.2257989294624776</v>
      </c>
      <c r="AP106" s="2">
        <f>((AK106-AK$32)*100)/AK$32</f>
        <v>-9.9389963153083158</v>
      </c>
    </row>
    <row r="107" spans="1:45" x14ac:dyDescent="0.25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1.3276338141715549</v>
      </c>
      <c r="F107" s="31">
        <v>1.338458638191212</v>
      </c>
      <c r="G107" s="31">
        <v>1.353277354180453</v>
      </c>
      <c r="H107" s="31">
        <v>1.31197051215594</v>
      </c>
      <c r="I107" s="31">
        <v>1.3052696461564539</v>
      </c>
      <c r="J107" s="31">
        <v>1.2943485451551719</v>
      </c>
      <c r="K107" s="31">
        <v>1.272879556134934</v>
      </c>
      <c r="L107" s="31">
        <v>1.17440838909816</v>
      </c>
      <c r="M107" s="31">
        <v>1.0228530227688499</v>
      </c>
      <c r="N107" s="31">
        <v>0.79292075371525017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1.4592076288384379</v>
      </c>
      <c r="V107" s="33">
        <v>1.3943764175276681</v>
      </c>
      <c r="W107" s="33">
        <v>1.316447086352011</v>
      </c>
      <c r="X107" s="33">
        <v>1.279329418216864</v>
      </c>
      <c r="Y107" s="33">
        <v>1.060246857104735</v>
      </c>
      <c r="Z107" s="33">
        <v>0.80637651096192298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1.2193752594206011</v>
      </c>
      <c r="AP107" s="2">
        <f>((AK107-AK$33)*100)/AK$33</f>
        <v>-8.480449649000521</v>
      </c>
    </row>
    <row r="108" spans="1:45" x14ac:dyDescent="0.25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1.133803738065291</v>
      </c>
      <c r="F108" s="27">
        <v>1.380195853110286</v>
      </c>
      <c r="G108" s="27">
        <v>1.2929573390980289</v>
      </c>
      <c r="H108" s="27">
        <v>1.27358761708812</v>
      </c>
      <c r="I108" s="27">
        <v>1.3430832241084281</v>
      </c>
      <c r="J108" s="27">
        <v>1.4535837031594661</v>
      </c>
      <c r="K108" s="27">
        <v>1.2157487130963489</v>
      </c>
      <c r="L108" s="27">
        <v>1.0487019430712949</v>
      </c>
      <c r="M108" s="27">
        <v>0.8239390690991355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1.223164574241159</v>
      </c>
      <c r="V108" s="27">
        <v>1.2652451472222801</v>
      </c>
      <c r="W108" s="27">
        <v>1.1478650801599399</v>
      </c>
      <c r="X108" s="27">
        <v>1.1312985951154859</v>
      </c>
      <c r="Y108" s="27">
        <v>0.98153519407921119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1.1939078421938911</v>
      </c>
      <c r="AP108" s="2">
        <f>((AK108-AK$34)*100)/AK$34</f>
        <v>-5.0492905568514903</v>
      </c>
    </row>
    <row r="109" spans="1:45" x14ac:dyDescent="0.25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0.83245840605964139</v>
      </c>
      <c r="H109" s="27">
        <v>0.81975691006544771</v>
      </c>
      <c r="I109" s="27">
        <v>0.81937419937471911</v>
      </c>
      <c r="J109" s="27">
        <v>1.0267701046799429</v>
      </c>
      <c r="K109" s="27">
        <v>0.89694688706570325</v>
      </c>
      <c r="L109" s="27">
        <v>0.70990476399572977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0.89600256660215294</v>
      </c>
      <c r="V109" s="27">
        <v>1.0525310370901551</v>
      </c>
      <c r="W109" s="27">
        <v>0.87072341454543378</v>
      </c>
      <c r="X109" s="27">
        <v>0.98430814453490112</v>
      </c>
      <c r="Y109" s="27">
        <v>0.78428821918109137</v>
      </c>
      <c r="Z109" s="27">
        <v>0.91930417071575254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0.88436406865922257</v>
      </c>
      <c r="AP109" s="2">
        <f>((AK109-AK$35)*100)/AK$35</f>
        <v>-6.3586996269961782</v>
      </c>
    </row>
    <row r="110" spans="1:45" x14ac:dyDescent="0.25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0.80966590162335816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0.84465752824354412</v>
      </c>
      <c r="U110" s="25">
        <v>0.82989992418704572</v>
      </c>
      <c r="V110" s="25" t="s">
        <v>0</v>
      </c>
      <c r="W110" s="25" t="s">
        <v>0</v>
      </c>
      <c r="X110" s="25">
        <v>0.55906866684023648</v>
      </c>
      <c r="Y110" s="25">
        <v>0.8262944605921102</v>
      </c>
      <c r="Z110" s="25">
        <v>0.73773018249551525</v>
      </c>
      <c r="AA110" s="25">
        <v>0.71311841851661106</v>
      </c>
      <c r="AB110" s="25">
        <v>0.75730660751525725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0.75971771125170984</v>
      </c>
      <c r="AP110" s="22">
        <f>((AK110-AK$36)*100)/AK$36</f>
        <v>-10.530046993790066</v>
      </c>
    </row>
    <row r="111" spans="1:45" x14ac:dyDescent="0.25">
      <c r="A111" s="25">
        <v>0.45478168168886463</v>
      </c>
      <c r="B111" s="26">
        <v>0.48015820383817892</v>
      </c>
      <c r="C111" s="25">
        <v>0.59572830026671275</v>
      </c>
      <c r="D111" s="25">
        <v>0.54237660109777941</v>
      </c>
      <c r="E111" s="25">
        <v>0.50368489332066035</v>
      </c>
      <c r="F111" s="25">
        <v>0.49619981917500577</v>
      </c>
      <c r="G111" s="25">
        <v>0.49136982229842152</v>
      </c>
      <c r="H111" s="25">
        <v>0.48730368917204597</v>
      </c>
      <c r="I111" s="25">
        <v>0.48500385428370141</v>
      </c>
      <c r="J111" s="25">
        <v>0.43682670769143189</v>
      </c>
      <c r="K111" s="25">
        <v>0.47895018808906381</v>
      </c>
      <c r="L111" s="25">
        <v>0.47613673754608787</v>
      </c>
      <c r="M111" s="25">
        <v>0.47589208139464823</v>
      </c>
      <c r="N111" s="25">
        <v>0.41788485844276341</v>
      </c>
      <c r="O111" s="25">
        <v>0.5703263446965553</v>
      </c>
      <c r="P111" s="25">
        <v>0.51025171733163055</v>
      </c>
      <c r="Q111" s="25">
        <v>0.47336815238319419</v>
      </c>
      <c r="R111" s="25">
        <v>0.4647660745028625</v>
      </c>
      <c r="S111" s="25">
        <v>0.51904026369072065</v>
      </c>
      <c r="T111" s="25">
        <v>0.51596690812324031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0.63330611944237203</v>
      </c>
      <c r="Z111" s="25">
        <v>0.53551019677027023</v>
      </c>
      <c r="AA111" s="25">
        <v>0.68942492680159329</v>
      </c>
      <c r="AB111" s="25">
        <v>0.56092460515943054</v>
      </c>
      <c r="AC111" s="25">
        <v>0.55559342541365564</v>
      </c>
      <c r="AD111" s="25">
        <v>0.66193160559638065</v>
      </c>
      <c r="AE111" s="25">
        <v>0.68828678734935766</v>
      </c>
      <c r="AF111" s="25">
        <v>0.50000268394882519</v>
      </c>
      <c r="AG111" s="25">
        <v>0.46666856745872243</v>
      </c>
      <c r="AH111" s="25">
        <v>0.47673417917872302</v>
      </c>
      <c r="AI111" s="25">
        <v>0.47311670966726038</v>
      </c>
      <c r="AJ111" s="25">
        <v>0.45514309604049003</v>
      </c>
      <c r="AK111" s="3">
        <f t="shared" si="1"/>
        <v>0.51789561880814527</v>
      </c>
      <c r="AP111" s="22">
        <f>((AK111-AK$37)*100)/AK$37</f>
        <v>-5.2544223913473003</v>
      </c>
    </row>
    <row r="112" spans="1:45" x14ac:dyDescent="0.25">
      <c r="A112" t="s">
        <v>79</v>
      </c>
      <c r="AK112" s="17">
        <f>SUM(A76:AJ109)/867</f>
        <v>0.87195599387880085</v>
      </c>
      <c r="AP112" s="23">
        <f>((AK112-AK$38)*100)/AK$38</f>
        <v>-8.0236441090937927</v>
      </c>
      <c r="AQ112" s="24" t="s">
        <v>125</v>
      </c>
    </row>
    <row r="113" spans="1:47" x14ac:dyDescent="0.25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0</v>
      </c>
      <c r="B114" s="26">
        <v>0.70231576592670963</v>
      </c>
      <c r="C114" s="25">
        <v>0.64188403178506748</v>
      </c>
      <c r="D114" s="25">
        <v>0.6137750396526116</v>
      </c>
      <c r="E114" s="25">
        <v>0.52581687078448336</v>
      </c>
      <c r="F114" s="25">
        <v>0.8522508209027575</v>
      </c>
      <c r="G114" s="25">
        <v>0.99436985536514422</v>
      </c>
      <c r="H114" s="25">
        <v>0.92600588190719257</v>
      </c>
      <c r="I114" s="25">
        <v>0.9521210090451121</v>
      </c>
      <c r="J114" s="25">
        <v>0.56570572222111304</v>
      </c>
      <c r="K114" s="25">
        <v>0.80939949888585438</v>
      </c>
      <c r="L114" s="25">
        <v>0.6764170811363428</v>
      </c>
      <c r="M114" s="25">
        <v>0.66448878779260245</v>
      </c>
      <c r="N114" s="25">
        <v>0.65221825916071308</v>
      </c>
      <c r="O114" s="25">
        <v>0.97276009220548443</v>
      </c>
      <c r="P114" s="25">
        <v>0.55260763653873046</v>
      </c>
      <c r="Q114" s="25">
        <v>0.41717476417830901</v>
      </c>
      <c r="R114" s="25">
        <v>0.90700912209728501</v>
      </c>
      <c r="S114" s="25">
        <v>0.942190285826223</v>
      </c>
      <c r="T114" s="25">
        <v>0.9488403648110002</v>
      </c>
      <c r="U114" s="25">
        <v>0.77072562473298256</v>
      </c>
      <c r="V114" s="25">
        <v>0.72541729341928285</v>
      </c>
      <c r="W114" s="25">
        <v>0.74683446662702146</v>
      </c>
      <c r="X114" s="25">
        <v>0.62581630462945737</v>
      </c>
      <c r="Y114" s="25">
        <v>0.55509134565528462</v>
      </c>
      <c r="Z114" s="25">
        <v>0.6397617473068552</v>
      </c>
      <c r="AA114" s="25">
        <v>0.57331678379043127</v>
      </c>
      <c r="AB114" s="25">
        <v>0.59374556594535921</v>
      </c>
      <c r="AC114" s="25">
        <v>0.55898576917371801</v>
      </c>
      <c r="AD114" s="25">
        <v>0.60391718641084702</v>
      </c>
      <c r="AE114" s="25">
        <v>0.77193026599761583</v>
      </c>
      <c r="AF114" s="25">
        <v>0.73634344838754706</v>
      </c>
      <c r="AG114" s="25">
        <v>0.59148210441215943</v>
      </c>
      <c r="AH114" s="25">
        <v>0.50720905899211832</v>
      </c>
      <c r="AI114" s="25">
        <v>0.73551189493662494</v>
      </c>
      <c r="AJ114" s="25" t="s">
        <v>0</v>
      </c>
      <c r="AK114" s="3">
        <f>AVERAGE(A114:AJ114)</f>
        <v>0.70745411031294225</v>
      </c>
      <c r="AM114" s="6" t="s">
        <v>94</v>
      </c>
      <c r="AO114" s="2">
        <f>SUM(A147:AJ148)/40</f>
        <v>0.58517737306143502</v>
      </c>
      <c r="AP114" s="2">
        <f>((AK114-AK$3)*100)/AK$3</f>
        <v>8.1545389917117035</v>
      </c>
      <c r="AR114" s="6" t="s">
        <v>94</v>
      </c>
      <c r="AS114" s="2"/>
      <c r="AT114" s="2">
        <f>((AO114-AO$3)*100)/AO$3</f>
        <v>-3.614230279468845</v>
      </c>
    </row>
    <row r="115" spans="1:47" x14ac:dyDescent="0.25">
      <c r="A115" s="27">
        <v>1.067933982153237</v>
      </c>
      <c r="B115" s="28">
        <v>1.018672780097102</v>
      </c>
      <c r="C115" s="27">
        <v>0.92676209642482787</v>
      </c>
      <c r="D115" s="27">
        <v>0.90464408974202248</v>
      </c>
      <c r="E115" s="27">
        <v>0.8493469287431118</v>
      </c>
      <c r="F115" s="27">
        <v>0.80275194291330443</v>
      </c>
      <c r="G115" s="27">
        <v>0.86152908087157831</v>
      </c>
      <c r="H115" s="27">
        <v>0.75832746083008085</v>
      </c>
      <c r="I115" s="27">
        <v>0.78030835136087362</v>
      </c>
      <c r="J115" s="27">
        <v>0.82151447171886249</v>
      </c>
      <c r="K115" s="27">
        <v>0.9018069636676842</v>
      </c>
      <c r="L115" s="27">
        <v>0.88255288638278528</v>
      </c>
      <c r="M115" s="27">
        <v>0.82746450167456131</v>
      </c>
      <c r="N115" s="27">
        <v>0.86859701767114694</v>
      </c>
      <c r="O115" s="27">
        <v>0.88430396011245938</v>
      </c>
      <c r="P115" s="27">
        <v>0.81004300531639417</v>
      </c>
      <c r="Q115" s="27">
        <v>0.85513918952631307</v>
      </c>
      <c r="R115" s="27">
        <v>0.73092733702025225</v>
      </c>
      <c r="S115" s="27">
        <v>0.65878562353921133</v>
      </c>
      <c r="T115" s="27">
        <v>0.86738983900402211</v>
      </c>
      <c r="U115" s="27">
        <v>0.80499636602979041</v>
      </c>
      <c r="V115" s="27">
        <v>0.82058426456037992</v>
      </c>
      <c r="W115" s="27">
        <v>0.82289404868635674</v>
      </c>
      <c r="X115" s="27">
        <v>0.92635516029657416</v>
      </c>
      <c r="Y115" s="27">
        <v>1.3229012936047979</v>
      </c>
      <c r="Z115" s="27">
        <v>1.3395971177554571</v>
      </c>
      <c r="AA115" s="27">
        <v>1.332592172793678</v>
      </c>
      <c r="AB115" s="27">
        <v>1.2882111606659401</v>
      </c>
      <c r="AC115" s="27">
        <v>1.2648477776353479</v>
      </c>
      <c r="AD115" s="27">
        <v>1.326048504779779</v>
      </c>
      <c r="AE115" s="27">
        <v>1.3384575499542171</v>
      </c>
      <c r="AF115" s="27">
        <v>1.269392428315528</v>
      </c>
      <c r="AG115" s="27">
        <v>0.92883161888014276</v>
      </c>
      <c r="AH115" s="27">
        <v>0.97297130696082312</v>
      </c>
      <c r="AI115" s="27">
        <v>0.90951620502938046</v>
      </c>
      <c r="AJ115" s="27">
        <v>0.99369785151000511</v>
      </c>
      <c r="AK115" s="3">
        <f t="shared" ref="AK115:AK178" si="2">AVERAGE(A115:AJ115)</f>
        <v>0.96501934267300093</v>
      </c>
      <c r="AM115" s="6" t="s">
        <v>116</v>
      </c>
      <c r="AO115" s="2">
        <f>SUM(A113:AJ114)/34</f>
        <v>0.70745411031294225</v>
      </c>
      <c r="AP115" s="2">
        <f>((AK115-AK$4)*100)/AK$4</f>
        <v>2.2065203949362955</v>
      </c>
      <c r="AR115" s="6" t="s">
        <v>116</v>
      </c>
      <c r="AS115" s="2"/>
      <c r="AT115" s="1">
        <f>((AO115-AO$4)*100)/AO$4</f>
        <v>8.1545389917117035</v>
      </c>
    </row>
    <row r="116" spans="1:47" x14ac:dyDescent="0.25">
      <c r="A116" s="27">
        <v>1.383432630145224</v>
      </c>
      <c r="B116" s="28">
        <v>1.326905279143848</v>
      </c>
      <c r="C116" s="27">
        <v>1.278353074148334</v>
      </c>
      <c r="D116" s="27">
        <v>1.293282035161426</v>
      </c>
      <c r="E116" s="27">
        <v>1.2568822566677429</v>
      </c>
      <c r="F116" s="27">
        <v>1.1923152501598699</v>
      </c>
      <c r="G116" s="27">
        <v>1.140658542642351</v>
      </c>
      <c r="H116" s="27">
        <v>1.164932715147319</v>
      </c>
      <c r="I116" s="27">
        <v>1.2861964756575259</v>
      </c>
      <c r="J116" s="27">
        <v>1.359488587169416</v>
      </c>
      <c r="K116" s="27">
        <v>1.409932155179163</v>
      </c>
      <c r="L116" s="27">
        <v>1.397998842178962</v>
      </c>
      <c r="M116" s="27">
        <v>1.37241567417221</v>
      </c>
      <c r="N116" s="27">
        <v>1.3251124936617891</v>
      </c>
      <c r="O116" s="27">
        <v>1.296561743155445</v>
      </c>
      <c r="P116" s="27">
        <v>1.250107441150347</v>
      </c>
      <c r="Q116" s="27">
        <v>1.2259684241507831</v>
      </c>
      <c r="R116" s="27">
        <v>1.1381791121346441</v>
      </c>
      <c r="S116" s="27">
        <v>0.91738518908667976</v>
      </c>
      <c r="T116" s="27">
        <v>1.0500936480986209</v>
      </c>
      <c r="U116" s="27">
        <v>1.226320567122122</v>
      </c>
      <c r="V116" s="27">
        <v>1.42075995812381</v>
      </c>
      <c r="W116" s="27">
        <v>1.4844533361209939</v>
      </c>
      <c r="X116" s="27">
        <v>1.4691304901142239</v>
      </c>
      <c r="Y116" s="27">
        <v>1.466542570110668</v>
      </c>
      <c r="Z116" s="27">
        <v>1.4626783291062571</v>
      </c>
      <c r="AA116" s="27">
        <v>1.4376413231072209</v>
      </c>
      <c r="AB116" s="27">
        <v>1.401095846110193</v>
      </c>
      <c r="AC116" s="27">
        <v>1.352039113108185</v>
      </c>
      <c r="AD116" s="27">
        <v>1.407554538114294</v>
      </c>
      <c r="AE116" s="27">
        <v>1.4482935321135311</v>
      </c>
      <c r="AF116" s="27">
        <v>1.443085589118098</v>
      </c>
      <c r="AG116" s="27">
        <v>1.4191608661221651</v>
      </c>
      <c r="AH116" s="27">
        <v>1.43285883312588</v>
      </c>
      <c r="AI116" s="27">
        <v>1.414702388131996</v>
      </c>
      <c r="AJ116" s="27">
        <v>1.3913384341375381</v>
      </c>
      <c r="AK116" s="3">
        <f t="shared" si="2"/>
        <v>1.3262182578583019</v>
      </c>
      <c r="AM116" s="10" t="s">
        <v>94</v>
      </c>
      <c r="AO116" s="2">
        <f>SUM(A145:AJ146)/26</f>
        <v>1.075373036943456</v>
      </c>
      <c r="AP116" s="2">
        <f>((AK116-AK$5)*100)/AK$5</f>
        <v>2.2509907732956593</v>
      </c>
      <c r="AR116" s="10" t="s">
        <v>94</v>
      </c>
      <c r="AS116" s="2"/>
      <c r="AT116" s="1">
        <f>((AO116-AO$5)*100)/AO$5</f>
        <v>-3.3758887240252147</v>
      </c>
    </row>
    <row r="117" spans="1:47" x14ac:dyDescent="0.25">
      <c r="A117" s="29">
        <v>1.3662303782253831</v>
      </c>
      <c r="B117" s="30">
        <v>1.3483232892361221</v>
      </c>
      <c r="C117" s="29">
        <v>1.2959985812368049</v>
      </c>
      <c r="D117" s="29">
        <v>1.3357829862732979</v>
      </c>
      <c r="E117" s="31">
        <v>1.344559151301352</v>
      </c>
      <c r="F117" s="31">
        <v>1.309511368307813</v>
      </c>
      <c r="G117" s="31">
        <v>1.326241867330384</v>
      </c>
      <c r="H117" s="31">
        <v>1.3309751263351211</v>
      </c>
      <c r="I117" s="31">
        <v>1.407394995357458</v>
      </c>
      <c r="J117" s="31">
        <v>1.4476220053609361</v>
      </c>
      <c r="K117" s="31">
        <v>1.428559269333886</v>
      </c>
      <c r="L117" s="31">
        <v>1.3957238303106949</v>
      </c>
      <c r="M117" s="31">
        <v>1.364922680288944</v>
      </c>
      <c r="N117" s="31">
        <v>1.351148041275402</v>
      </c>
      <c r="O117" s="31">
        <v>1.32780631225655</v>
      </c>
      <c r="P117" s="31">
        <v>1.2910770582329421</v>
      </c>
      <c r="Q117" s="32">
        <v>1.2583503292156339</v>
      </c>
      <c r="R117" s="32">
        <v>1.241271468205599</v>
      </c>
      <c r="S117" s="33">
        <v>1.065613713134586</v>
      </c>
      <c r="T117" s="33" t="s">
        <v>0</v>
      </c>
      <c r="U117" s="33">
        <v>1.605877068236744</v>
      </c>
      <c r="V117" s="33">
        <v>1.6258434712089149</v>
      </c>
      <c r="W117" s="33">
        <v>1.634328287196378</v>
      </c>
      <c r="X117" s="33">
        <v>1.6058427001863571</v>
      </c>
      <c r="Y117" s="33">
        <v>1.586267422179753</v>
      </c>
      <c r="Z117" s="33">
        <v>1.556260819174468</v>
      </c>
      <c r="AA117" s="33">
        <v>1.45542733916408</v>
      </c>
      <c r="AB117" s="33">
        <v>1.43348420117137</v>
      </c>
      <c r="AC117" s="29">
        <v>1.417132542184752</v>
      </c>
      <c r="AD117" s="29">
        <v>1.4367714101993441</v>
      </c>
      <c r="AE117" s="29">
        <v>1.490906264207515</v>
      </c>
      <c r="AF117" s="29">
        <v>1.5233952582192301</v>
      </c>
      <c r="AG117" s="29">
        <v>1.3931000192002909</v>
      </c>
      <c r="AH117" s="29">
        <v>1.3954796842023209</v>
      </c>
      <c r="AI117" s="29">
        <v>1.3531923101962</v>
      </c>
      <c r="AJ117" s="29">
        <v>1.378961058214067</v>
      </c>
      <c r="AK117" s="3">
        <f t="shared" si="2"/>
        <v>1.4036966373245914</v>
      </c>
      <c r="AM117" s="10" t="s">
        <v>116</v>
      </c>
      <c r="AO117" s="2">
        <f>SUM(A115:AJ116)/72</f>
        <v>1.1456188002656515</v>
      </c>
      <c r="AP117" s="2">
        <f>((AK117-AK$6)*100)/AK$6</f>
        <v>0.36052484128496531</v>
      </c>
      <c r="AR117" s="10" t="s">
        <v>116</v>
      </c>
      <c r="AS117" s="2"/>
      <c r="AT117" s="1">
        <f>((AO117-AO$6)*100)/AO$6</f>
        <v>2.2322561028853483</v>
      </c>
    </row>
    <row r="118" spans="1:47" x14ac:dyDescent="0.25">
      <c r="A118" s="29">
        <v>1.3908522054222441</v>
      </c>
      <c r="B118" s="30">
        <v>1.404238135460331</v>
      </c>
      <c r="C118" s="29">
        <v>1.414888764495869</v>
      </c>
      <c r="D118" s="29">
        <v>1.4315012595399961</v>
      </c>
      <c r="E118" s="31">
        <v>1.3866459254134991</v>
      </c>
      <c r="F118" s="31">
        <v>1.2703785782360431</v>
      </c>
      <c r="G118" s="31">
        <v>1.189715569174489</v>
      </c>
      <c r="H118" s="31">
        <v>1.060274161125313</v>
      </c>
      <c r="I118" s="31">
        <v>1.2253985162082801</v>
      </c>
      <c r="J118" s="31">
        <v>1.212335855213639</v>
      </c>
      <c r="K118" s="31">
        <v>1.235785318235731</v>
      </c>
      <c r="L118" s="31">
        <v>1.243328579239851</v>
      </c>
      <c r="M118" s="31">
        <v>1.255830863242926</v>
      </c>
      <c r="N118" s="31">
        <v>1.2759474322531901</v>
      </c>
      <c r="O118" s="31">
        <v>1.2897094832560529</v>
      </c>
      <c r="P118" s="31">
        <v>1.286232555232715</v>
      </c>
      <c r="Q118" s="32">
        <v>1.281610135214386</v>
      </c>
      <c r="R118" s="32">
        <v>1.2708084231859931</v>
      </c>
      <c r="S118" s="33">
        <v>1.0853856731120191</v>
      </c>
      <c r="T118" s="33" t="s">
        <v>0</v>
      </c>
      <c r="U118" s="33">
        <v>1.67727320843159</v>
      </c>
      <c r="V118" s="33">
        <v>1.669925598392078</v>
      </c>
      <c r="W118" s="33">
        <v>1.671400710377265</v>
      </c>
      <c r="X118" s="33">
        <v>1.630356452341956</v>
      </c>
      <c r="Y118" s="33">
        <v>1.6080399093300159</v>
      </c>
      <c r="Z118" s="33">
        <v>1.5321252172966511</v>
      </c>
      <c r="AA118" s="33">
        <v>1.491544972290918</v>
      </c>
      <c r="AB118" s="33">
        <v>1.495014517315181</v>
      </c>
      <c r="AC118" s="29">
        <v>1.475787718396733</v>
      </c>
      <c r="AD118" s="29">
        <v>1.402068861521979</v>
      </c>
      <c r="AE118" s="29">
        <v>1.3892012495479551</v>
      </c>
      <c r="AF118" s="29">
        <v>1.4469762445046921</v>
      </c>
      <c r="AG118" s="29">
        <v>1.3627995864103291</v>
      </c>
      <c r="AH118" s="29">
        <v>1.333473507381038</v>
      </c>
      <c r="AI118" s="29">
        <v>1.330180249358633</v>
      </c>
      <c r="AJ118" s="29">
        <v>1.362848747381447</v>
      </c>
      <c r="AK118" s="3">
        <f t="shared" si="2"/>
        <v>1.373996690958315</v>
      </c>
      <c r="AM118" s="11" t="s">
        <v>99</v>
      </c>
      <c r="AO118" s="2">
        <f>SUM(A140:R144)/56</f>
        <v>1.0620961129922157</v>
      </c>
      <c r="AP118" s="2">
        <f>((AK118-AK$7)*100)/AK$7</f>
        <v>-2.7598970801119451</v>
      </c>
      <c r="AR118" s="11" t="s">
        <v>99</v>
      </c>
      <c r="AS118" s="2"/>
      <c r="AT118" s="1">
        <f>((AO118-AO$7)*100)/AO$7</f>
        <v>-5.3488299931582164</v>
      </c>
    </row>
    <row r="119" spans="1:47" x14ac:dyDescent="0.25">
      <c r="A119" s="29">
        <v>1.473168317705762</v>
      </c>
      <c r="B119" s="30">
        <v>1.423436603458698</v>
      </c>
      <c r="C119" s="29">
        <v>1.2763286272358501</v>
      </c>
      <c r="D119" s="29">
        <v>1.1055513521359419</v>
      </c>
      <c r="E119" s="31">
        <v>1.0522269851069721</v>
      </c>
      <c r="F119" s="31">
        <v>1.053508424125857</v>
      </c>
      <c r="G119" s="31">
        <v>0.95840769159580774</v>
      </c>
      <c r="H119" s="31">
        <v>0.96900076660658208</v>
      </c>
      <c r="I119" s="31">
        <v>0.97865816712592413</v>
      </c>
      <c r="J119" s="31">
        <v>0.94139353810921367</v>
      </c>
      <c r="K119" s="31">
        <v>0.96311582411487406</v>
      </c>
      <c r="L119" s="31">
        <v>0.98958396711246788</v>
      </c>
      <c r="M119" s="31">
        <v>1.0039550421091481</v>
      </c>
      <c r="N119" s="31">
        <v>1.034327477112708</v>
      </c>
      <c r="O119" s="31">
        <v>1.077112597118518</v>
      </c>
      <c r="P119" s="31">
        <v>1.085275797113606</v>
      </c>
      <c r="Q119" s="32">
        <v>1.1164259881153979</v>
      </c>
      <c r="R119" s="32">
        <v>1.093764667103414</v>
      </c>
      <c r="S119" s="33">
        <v>0.92763026604156185</v>
      </c>
      <c r="T119" s="33" t="s">
        <v>0</v>
      </c>
      <c r="U119" s="33">
        <v>1.4529499772175161</v>
      </c>
      <c r="V119" s="33">
        <v>1.381137360240446</v>
      </c>
      <c r="W119" s="33">
        <v>1.421288612324989</v>
      </c>
      <c r="X119" s="33">
        <v>1.4382710043334059</v>
      </c>
      <c r="Y119" s="33">
        <v>1.3961088552649239</v>
      </c>
      <c r="Z119" s="33">
        <v>1.3875342882514869</v>
      </c>
      <c r="AA119" s="33">
        <v>1.391295337249481</v>
      </c>
      <c r="AB119" s="33">
        <v>1.4388418232816209</v>
      </c>
      <c r="AC119" s="29">
        <v>1.495347494734659</v>
      </c>
      <c r="AD119" s="29">
        <v>1.3130773243087019</v>
      </c>
      <c r="AE119" s="29">
        <v>1.261828424041493</v>
      </c>
      <c r="AF119" s="29">
        <v>1.291262250994601</v>
      </c>
      <c r="AG119" s="29">
        <v>1.2583930107864369</v>
      </c>
      <c r="AH119" s="29">
        <v>1.3035150547416989</v>
      </c>
      <c r="AI119" s="29">
        <v>1.366438668742185</v>
      </c>
      <c r="AJ119" s="29">
        <v>1.4354730287574979</v>
      </c>
      <c r="AK119" s="3">
        <f t="shared" si="2"/>
        <v>1.2158752746976982</v>
      </c>
      <c r="AM119" s="11" t="s">
        <v>102</v>
      </c>
      <c r="AO119" s="2">
        <f>SUM(E117:R121)/68</f>
        <v>1.02474083979304</v>
      </c>
      <c r="AP119" s="2">
        <f>((AK119-AK$8)*100)/AK$8</f>
        <v>-5.7741360948721363</v>
      </c>
      <c r="AR119" s="11" t="s">
        <v>102</v>
      </c>
      <c r="AS119" s="2"/>
      <c r="AT119" s="1">
        <f>((AO119-AO$8)*100)/AO$8</f>
        <v>-5.2862741958652633</v>
      </c>
    </row>
    <row r="120" spans="1:47" x14ac:dyDescent="0.25">
      <c r="A120" s="29">
        <v>1.2458645801957791</v>
      </c>
      <c r="B120" s="30">
        <v>1.0882466881224251</v>
      </c>
      <c r="C120" s="29">
        <v>0.85524893071208485</v>
      </c>
      <c r="D120" s="29">
        <v>0.75871677459352693</v>
      </c>
      <c r="E120" s="31" t="s">
        <v>0</v>
      </c>
      <c r="F120" s="31">
        <v>1.1874687812641189</v>
      </c>
      <c r="G120" s="31">
        <v>0.94270530673750108</v>
      </c>
      <c r="H120" s="31">
        <v>0.82404019064341627</v>
      </c>
      <c r="I120" s="31">
        <v>0.81510090768970245</v>
      </c>
      <c r="J120" s="31">
        <v>0.80146128576439712</v>
      </c>
      <c r="K120" s="31">
        <v>0.81291857469903483</v>
      </c>
      <c r="L120" s="31">
        <v>0.82017726056535811</v>
      </c>
      <c r="M120" s="31">
        <v>0.79968877747593825</v>
      </c>
      <c r="N120" s="31">
        <v>0.79337927745755266</v>
      </c>
      <c r="O120" s="31">
        <v>0.81556604349621242</v>
      </c>
      <c r="P120" s="31">
        <v>0.84306298054159312</v>
      </c>
      <c r="Q120" s="32">
        <v>0.86286463152694592</v>
      </c>
      <c r="R120" s="32">
        <v>0.82397913949951485</v>
      </c>
      <c r="S120" s="33">
        <v>0.76859368108137938</v>
      </c>
      <c r="T120" s="33" t="s">
        <v>0</v>
      </c>
      <c r="U120" s="33">
        <v>1.520077957319812</v>
      </c>
      <c r="V120" s="33">
        <v>1.177467620182888</v>
      </c>
      <c r="W120" s="33">
        <v>1.102373518172711</v>
      </c>
      <c r="X120" s="33">
        <v>1.1148035081632861</v>
      </c>
      <c r="Y120" s="33">
        <v>1.1349448461479039</v>
      </c>
      <c r="Z120" s="33">
        <v>1.142859895132166</v>
      </c>
      <c r="AA120" s="33">
        <v>1.1722036251286441</v>
      </c>
      <c r="AB120" s="33">
        <v>1.259235304159287</v>
      </c>
      <c r="AC120" s="29">
        <v>1.690568216</v>
      </c>
      <c r="AD120" s="29">
        <v>1.060943768184768</v>
      </c>
      <c r="AE120" s="29">
        <v>0.86890336990433514</v>
      </c>
      <c r="AF120" s="29">
        <v>0.99583443614387046</v>
      </c>
      <c r="AG120" s="29">
        <v>1.1418849132443301</v>
      </c>
      <c r="AH120" s="29">
        <v>1.257571851327113</v>
      </c>
      <c r="AI120" s="29">
        <v>1.3566316233720619</v>
      </c>
      <c r="AJ120" s="29">
        <v>1.3642721043193149</v>
      </c>
      <c r="AK120" s="3">
        <f t="shared" si="2"/>
        <v>1.0358723637932048</v>
      </c>
      <c r="AM120" s="12" t="s">
        <v>105</v>
      </c>
      <c r="AO120" s="2">
        <f>SUM(S140:Z144)/35</f>
        <v>1.1338225727317419</v>
      </c>
      <c r="AP120" s="2">
        <f>((AK120-AK$9)*100)/AK$9</f>
        <v>-6.8994888229610476</v>
      </c>
      <c r="AR120" s="12" t="s">
        <v>105</v>
      </c>
      <c r="AS120" s="2"/>
      <c r="AT120" s="1">
        <f>((AO120-AO$9)*100)/AO$9</f>
        <v>-6.445783703936085</v>
      </c>
    </row>
    <row r="121" spans="1:47" x14ac:dyDescent="0.25">
      <c r="A121" s="29">
        <v>0.82978692339090099</v>
      </c>
      <c r="B121" s="30">
        <v>0.75758904202274313</v>
      </c>
      <c r="C121" s="29">
        <v>0.64863637255547935</v>
      </c>
      <c r="D121" s="29" t="s">
        <v>0</v>
      </c>
      <c r="E121" s="31" t="s">
        <v>0</v>
      </c>
      <c r="F121" s="31">
        <v>1.0731255681892069</v>
      </c>
      <c r="G121" s="31">
        <v>0.72610705292294397</v>
      </c>
      <c r="H121" s="31">
        <v>0.64905041410238273</v>
      </c>
      <c r="I121" s="31">
        <v>0.5915807605547535</v>
      </c>
      <c r="J121" s="31">
        <v>0.52849632325518314</v>
      </c>
      <c r="K121" s="31">
        <v>0.46387099612897259</v>
      </c>
      <c r="L121" s="31">
        <v>0.44296846910340082</v>
      </c>
      <c r="M121" s="31">
        <v>0.50435131616744433</v>
      </c>
      <c r="N121" s="31">
        <v>0.54843638622326618</v>
      </c>
      <c r="O121" s="31">
        <v>0.57961950025140685</v>
      </c>
      <c r="P121" s="31">
        <v>0.60101774627129279</v>
      </c>
      <c r="Q121" s="32">
        <v>0.58956354421556134</v>
      </c>
      <c r="R121" s="32">
        <v>0.6158540402643139</v>
      </c>
      <c r="S121" s="33">
        <v>0.68371423246173446</v>
      </c>
      <c r="T121" s="33" t="s">
        <v>0</v>
      </c>
      <c r="U121" s="33" t="s">
        <v>0</v>
      </c>
      <c r="V121" s="33">
        <v>0.99158612653738643</v>
      </c>
      <c r="W121" s="33">
        <v>0.79569275344968382</v>
      </c>
      <c r="X121" s="33">
        <v>0.80989369256666521</v>
      </c>
      <c r="Y121" s="33">
        <v>0.88288226669747749</v>
      </c>
      <c r="Z121" s="33">
        <v>0.85203193236447683</v>
      </c>
      <c r="AA121" s="33">
        <v>0.8103297015375569</v>
      </c>
      <c r="AB121" s="33">
        <v>0.97972719071298231</v>
      </c>
      <c r="AC121" s="29" t="s">
        <v>0</v>
      </c>
      <c r="AD121" s="29">
        <v>0.92282474721090912</v>
      </c>
      <c r="AE121" s="29">
        <v>0.70242861596181738</v>
      </c>
      <c r="AF121" s="29">
        <v>0.609503302598292</v>
      </c>
      <c r="AG121" s="29">
        <v>0.64940705229432616</v>
      </c>
      <c r="AH121" s="29">
        <v>0.86235136625167885</v>
      </c>
      <c r="AI121" s="29">
        <v>0.95438223548788148</v>
      </c>
      <c r="AJ121" s="29">
        <v>0.89358450733894146</v>
      </c>
      <c r="AK121" s="3">
        <f t="shared" si="2"/>
        <v>0.72743207029326018</v>
      </c>
      <c r="AM121" s="12" t="s">
        <v>108</v>
      </c>
      <c r="AO121" s="2">
        <f>SUM(S117:AB121)/44</f>
        <v>1.2923519694673138</v>
      </c>
      <c r="AP121" s="2">
        <f>((AK121-AK$10)*100)/AK$10</f>
        <v>-7.0535902926131584</v>
      </c>
      <c r="AR121" s="12" t="s">
        <v>108</v>
      </c>
      <c r="AS121" s="2"/>
      <c r="AT121" s="1">
        <f>((AO121-AO$10)*100)/AO$10</f>
        <v>-3.7207514378404021</v>
      </c>
    </row>
    <row r="122" spans="1:47" x14ac:dyDescent="0.25">
      <c r="A122" s="29">
        <v>0.68242016594080479</v>
      </c>
      <c r="B122" s="30">
        <v>0.68774669087844709</v>
      </c>
      <c r="C122" s="29" t="s">
        <v>0</v>
      </c>
      <c r="D122" s="29" t="s">
        <v>0</v>
      </c>
      <c r="E122" s="34" t="s">
        <v>0</v>
      </c>
      <c r="F122" s="34">
        <v>0.87105516309940378</v>
      </c>
      <c r="G122" s="34">
        <v>0.62873661159939809</v>
      </c>
      <c r="H122" s="34">
        <v>0.58825928086600665</v>
      </c>
      <c r="I122" s="34">
        <v>0.55582154360854352</v>
      </c>
      <c r="J122" s="34">
        <v>0.50901086728163769</v>
      </c>
      <c r="K122" s="34">
        <v>0.47395552818233261</v>
      </c>
      <c r="L122" s="34">
        <v>0.42207659412769249</v>
      </c>
      <c r="M122" s="34">
        <v>0.40019929811021832</v>
      </c>
      <c r="N122" s="34">
        <v>0.40101746340417432</v>
      </c>
      <c r="O122" s="34">
        <v>0.40925180460271371</v>
      </c>
      <c r="P122" s="34">
        <v>0.42379126710464388</v>
      </c>
      <c r="Q122" s="34">
        <v>0.45092926211824441</v>
      </c>
      <c r="R122" s="34">
        <v>0.52942236018048361</v>
      </c>
      <c r="S122" s="35">
        <v>0.60747038825965871</v>
      </c>
      <c r="T122" s="35" t="s">
        <v>0</v>
      </c>
      <c r="U122" s="35" t="s">
        <v>0</v>
      </c>
      <c r="V122" s="35">
        <v>1.009895308928773</v>
      </c>
      <c r="W122" s="35">
        <v>0.74294782231989631</v>
      </c>
      <c r="X122" s="35">
        <v>0.55780670825715684</v>
      </c>
      <c r="Y122" s="35">
        <v>0.56592568617911543</v>
      </c>
      <c r="Z122" s="35">
        <v>0.59400361717717565</v>
      </c>
      <c r="AA122" s="35">
        <v>0.76296149135541147</v>
      </c>
      <c r="AB122" s="35">
        <v>1.0005850167207171</v>
      </c>
      <c r="AC122" s="36" t="s">
        <v>0</v>
      </c>
      <c r="AD122" s="29">
        <v>0.86368475784171184</v>
      </c>
      <c r="AE122" s="29">
        <v>0.76872381040178772</v>
      </c>
      <c r="AF122" s="29">
        <v>0.67858852996626096</v>
      </c>
      <c r="AG122" s="29">
        <v>0.64801498086571274</v>
      </c>
      <c r="AH122" s="29">
        <v>0.66484903576993637</v>
      </c>
      <c r="AI122" s="29">
        <v>0.69277852293490638</v>
      </c>
      <c r="AJ122" s="29">
        <v>0.66807986068752345</v>
      </c>
      <c r="AK122" s="3">
        <f t="shared" si="2"/>
        <v>0.62866698129234966</v>
      </c>
      <c r="AM122" s="14" t="s">
        <v>99</v>
      </c>
      <c r="AO122" s="7">
        <f>(SUM(B131:O139)+SUM(P131:R135))/140</f>
        <v>0.61154666452100825</v>
      </c>
      <c r="AP122" s="2">
        <f>((AK122-AK$11)*100)/AK$11</f>
        <v>-6.6899776326894456</v>
      </c>
      <c r="AR122" s="14" t="s">
        <v>99</v>
      </c>
      <c r="AS122" s="2"/>
      <c r="AT122" s="1">
        <f>((AO122-AO$11)*100)/AO$11</f>
        <v>-5.6920621554626045</v>
      </c>
      <c r="AU122">
        <f>SUM(AT122:AT125)/4</f>
        <v>-7.0732396593610298</v>
      </c>
    </row>
    <row r="123" spans="1:47" x14ac:dyDescent="0.25">
      <c r="A123" s="29">
        <v>0.63407479843241066</v>
      </c>
      <c r="B123" s="30">
        <v>0.62172821534827694</v>
      </c>
      <c r="C123" s="29" t="s">
        <v>0</v>
      </c>
      <c r="D123" s="29" t="s">
        <v>0</v>
      </c>
      <c r="E123" s="34" t="s">
        <v>0</v>
      </c>
      <c r="F123" s="34">
        <v>0.86654987725166777</v>
      </c>
      <c r="G123" s="34">
        <v>0.5874258827185459</v>
      </c>
      <c r="H123" s="34">
        <v>0.51267967327799502</v>
      </c>
      <c r="I123" s="34">
        <v>0.48581831723320751</v>
      </c>
      <c r="J123" s="34">
        <v>0.4611401881748794</v>
      </c>
      <c r="K123" s="34">
        <v>0.44419794615900021</v>
      </c>
      <c r="L123" s="34">
        <v>0.40855633512139572</v>
      </c>
      <c r="M123" s="34">
        <v>0.38909196930597439</v>
      </c>
      <c r="N123" s="34">
        <v>0.3875010057232276</v>
      </c>
      <c r="O123" s="34">
        <v>0.4016815203064833</v>
      </c>
      <c r="P123" s="34">
        <v>0.42798588811704352</v>
      </c>
      <c r="Q123" s="34">
        <v>0.46742318113976522</v>
      </c>
      <c r="R123" s="34">
        <v>0.50375286516806916</v>
      </c>
      <c r="S123" s="35">
        <v>0.53127440117242863</v>
      </c>
      <c r="T123" s="35" t="s">
        <v>0</v>
      </c>
      <c r="U123" s="35" t="s">
        <v>0</v>
      </c>
      <c r="V123" s="35">
        <v>1.1973822781854739</v>
      </c>
      <c r="W123" s="35">
        <v>0.78390059733037598</v>
      </c>
      <c r="X123" s="35">
        <v>0.53955368224012923</v>
      </c>
      <c r="Y123" s="35">
        <v>0.55738977523487687</v>
      </c>
      <c r="Z123" s="35">
        <v>0.65286614649100427</v>
      </c>
      <c r="AA123" s="35">
        <v>0.81427970029547658</v>
      </c>
      <c r="AB123" s="35">
        <v>1.0128064859065651</v>
      </c>
      <c r="AC123" s="36" t="s">
        <v>0</v>
      </c>
      <c r="AD123" s="29">
        <v>0.91377771970543087</v>
      </c>
      <c r="AE123" s="29">
        <v>0.81570344844165199</v>
      </c>
      <c r="AF123" s="29">
        <v>0.67169372517006176</v>
      </c>
      <c r="AG123" s="29">
        <v>0.66466801580242874</v>
      </c>
      <c r="AH123" s="29">
        <v>0.66705065071801106</v>
      </c>
      <c r="AI123" s="29">
        <v>0.67930663481868903</v>
      </c>
      <c r="AJ123" s="29">
        <v>0.66625468367783547</v>
      </c>
      <c r="AK123" s="3">
        <f t="shared" si="2"/>
        <v>0.62558385362227942</v>
      </c>
      <c r="AM123" s="14" t="s">
        <v>102</v>
      </c>
      <c r="AO123" s="2">
        <f>SUM(E122:R130)/126</f>
        <v>0.58238724846774947</v>
      </c>
      <c r="AP123" s="2">
        <f>((AK123-AK$12)*100)/AK$12</f>
        <v>-6.8571682760011541</v>
      </c>
      <c r="AR123" s="14" t="s">
        <v>102</v>
      </c>
      <c r="AS123" s="2"/>
      <c r="AT123" s="1">
        <f>((AO123-AO$12)*100)/AO$12</f>
        <v>-7.2767085223813384</v>
      </c>
    </row>
    <row r="124" spans="1:47" x14ac:dyDescent="0.25">
      <c r="A124" s="29">
        <v>0.66685052551846347</v>
      </c>
      <c r="B124" s="30">
        <v>0.61605445030169037</v>
      </c>
      <c r="C124" s="29" t="s">
        <v>0</v>
      </c>
      <c r="D124" s="29" t="s">
        <v>0</v>
      </c>
      <c r="E124" s="34" t="s">
        <v>0</v>
      </c>
      <c r="F124" s="34">
        <v>0.80101232048927029</v>
      </c>
      <c r="G124" s="34">
        <v>0.56712702040025997</v>
      </c>
      <c r="H124" s="34">
        <v>0.48223719518171559</v>
      </c>
      <c r="I124" s="34">
        <v>0.39539659711012021</v>
      </c>
      <c r="J124" s="34">
        <v>0.38297245810262331</v>
      </c>
      <c r="K124" s="34">
        <v>0.40384771611476311</v>
      </c>
      <c r="L124" s="34">
        <v>0.39413401710850288</v>
      </c>
      <c r="M124" s="34">
        <v>0.38591844918153301</v>
      </c>
      <c r="N124" s="34">
        <v>0.39844409210697918</v>
      </c>
      <c r="O124" s="34">
        <v>0.43580925312705321</v>
      </c>
      <c r="P124" s="34">
        <v>0.4633381361436465</v>
      </c>
      <c r="Q124" s="34">
        <v>0.49342651416745348</v>
      </c>
      <c r="R124" s="34">
        <v>0.51226477818275018</v>
      </c>
      <c r="S124" s="35">
        <v>0.49079775014190691</v>
      </c>
      <c r="T124" s="35" t="s">
        <v>0</v>
      </c>
      <c r="U124" s="35" t="s">
        <v>0</v>
      </c>
      <c r="V124" s="35" t="s">
        <v>0</v>
      </c>
      <c r="W124" s="35">
        <v>0.70055507198053801</v>
      </c>
      <c r="X124" s="35">
        <v>0.59065832939262597</v>
      </c>
      <c r="Y124" s="35">
        <v>0.5887857933242604</v>
      </c>
      <c r="Z124" s="35">
        <v>0.67022723067325252</v>
      </c>
      <c r="AA124" s="35">
        <v>0.87149291022086417</v>
      </c>
      <c r="AB124" s="35" t="s">
        <v>0</v>
      </c>
      <c r="AC124" s="36" t="s">
        <v>0</v>
      </c>
      <c r="AD124" s="29">
        <v>1.112263590216175</v>
      </c>
      <c r="AE124" s="29">
        <v>1.001080154730043</v>
      </c>
      <c r="AF124" s="29">
        <v>0.69885885196565112</v>
      </c>
      <c r="AG124" s="29">
        <v>0.68593049698330544</v>
      </c>
      <c r="AH124" s="29">
        <v>0.70374272109897873</v>
      </c>
      <c r="AI124" s="29">
        <v>0.71597854130442351</v>
      </c>
      <c r="AJ124" s="29">
        <v>0.7062464189789367</v>
      </c>
      <c r="AK124" s="3">
        <f t="shared" si="2"/>
        <v>0.60483754943742096</v>
      </c>
      <c r="AM124" s="15" t="s">
        <v>105</v>
      </c>
      <c r="AO124" s="2">
        <f>(SUM(S131:AB139)+SUM(P136:R139))/67</f>
        <v>0.69307431402269026</v>
      </c>
      <c r="AP124" s="2">
        <f>((AK124-AK$13)*100)/AK$13</f>
        <v>-6.5572044823566085</v>
      </c>
      <c r="AR124" s="15" t="s">
        <v>105</v>
      </c>
      <c r="AS124" s="2"/>
      <c r="AT124" s="1">
        <f>((AO124-AO$13)*100)/AO$13</f>
        <v>-8.0086229073222643</v>
      </c>
    </row>
    <row r="125" spans="1:47" x14ac:dyDescent="0.25">
      <c r="A125" s="29">
        <v>0.79259996821102496</v>
      </c>
      <c r="B125" s="30">
        <v>0.65613967433838027</v>
      </c>
      <c r="C125" s="29" t="s">
        <v>0</v>
      </c>
      <c r="D125" s="29" t="s">
        <v>0</v>
      </c>
      <c r="E125" s="34">
        <v>0.81201855280135127</v>
      </c>
      <c r="F125" s="34">
        <v>0.88542560683607718</v>
      </c>
      <c r="G125" s="34">
        <v>0.60852907064810857</v>
      </c>
      <c r="H125" s="34">
        <v>0.50519009517823943</v>
      </c>
      <c r="I125" s="34">
        <v>0.38256827942880489</v>
      </c>
      <c r="J125" s="34">
        <v>0.37935782758594849</v>
      </c>
      <c r="K125" s="34">
        <v>0.37282797190291811</v>
      </c>
      <c r="L125" s="34">
        <v>0.36513626564379642</v>
      </c>
      <c r="M125" s="34">
        <v>0.40274162710504358</v>
      </c>
      <c r="N125" s="34">
        <v>0.4420320351265426</v>
      </c>
      <c r="O125" s="34">
        <v>0.49129541716135222</v>
      </c>
      <c r="P125" s="34">
        <v>0.53010400319902162</v>
      </c>
      <c r="Q125" s="34">
        <v>0.55172466122869679</v>
      </c>
      <c r="R125" s="34">
        <v>0.64522041556501031</v>
      </c>
      <c r="S125" s="35">
        <v>0.59806688018698195</v>
      </c>
      <c r="T125" s="35" t="s">
        <v>0</v>
      </c>
      <c r="U125" s="35" t="s">
        <v>0</v>
      </c>
      <c r="V125" s="35" t="s">
        <v>0</v>
      </c>
      <c r="W125" s="35">
        <v>0.69154706947358147</v>
      </c>
      <c r="X125" s="35">
        <v>0.65230648089190824</v>
      </c>
      <c r="Y125" s="35">
        <v>0.66171272275328197</v>
      </c>
      <c r="Z125" s="35">
        <v>0.71300106132486052</v>
      </c>
      <c r="AA125" s="35">
        <v>1.003876546388359</v>
      </c>
      <c r="AB125" s="35" t="s">
        <v>0</v>
      </c>
      <c r="AC125" s="36" t="s">
        <v>0</v>
      </c>
      <c r="AD125" s="29" t="s">
        <v>0</v>
      </c>
      <c r="AE125" s="29">
        <v>0.80153856019640213</v>
      </c>
      <c r="AF125" s="29">
        <v>0.72674879920128443</v>
      </c>
      <c r="AG125" s="29">
        <v>0.72016768958285449</v>
      </c>
      <c r="AH125" s="29">
        <v>0.76685603021401183</v>
      </c>
      <c r="AI125" s="29">
        <v>0.80403376625143741</v>
      </c>
      <c r="AJ125" s="29">
        <v>0.80986782725493034</v>
      </c>
      <c r="AK125" s="3">
        <f>AVERAGE(A125:AJ125)</f>
        <v>0.63473696091715037</v>
      </c>
      <c r="AM125" s="15" t="s">
        <v>108</v>
      </c>
      <c r="AO125" s="2">
        <f>SUM(S122:AB130)/54</f>
        <v>0.80653541180225241</v>
      </c>
      <c r="AP125" s="1">
        <f>((AK125-AK$14)*100)/AK$14</f>
        <v>-6.5253820695952527</v>
      </c>
      <c r="AR125" s="15" t="s">
        <v>108</v>
      </c>
      <c r="AS125" s="2"/>
      <c r="AT125" s="1">
        <f>((AO125-AO$14)*100)/AO$14</f>
        <v>-7.3155650522779156</v>
      </c>
    </row>
    <row r="126" spans="1:47" x14ac:dyDescent="0.25">
      <c r="A126" s="29">
        <v>0.90899574036786124</v>
      </c>
      <c r="B126" s="30">
        <v>0.77996720017234444</v>
      </c>
      <c r="C126" s="29" t="s">
        <v>0</v>
      </c>
      <c r="D126" s="29" t="s">
        <v>0</v>
      </c>
      <c r="E126" s="34">
        <v>0.88532853749653428</v>
      </c>
      <c r="F126" s="34">
        <v>0.82510552023756245</v>
      </c>
      <c r="G126" s="34">
        <v>0.63291055036669752</v>
      </c>
      <c r="H126" s="34">
        <v>0.44519481411556883</v>
      </c>
      <c r="I126" s="34">
        <v>0.41106017109117649</v>
      </c>
      <c r="J126" s="34">
        <v>0.36564829752195332</v>
      </c>
      <c r="K126" s="34">
        <v>0.37424945341642951</v>
      </c>
      <c r="L126" s="34">
        <v>0.39232774769531698</v>
      </c>
      <c r="M126" s="34">
        <v>0.45307306612988391</v>
      </c>
      <c r="N126" s="34">
        <v>0.5060250251697046</v>
      </c>
      <c r="O126" s="34">
        <v>0.56344356823016128</v>
      </c>
      <c r="P126" s="34">
        <v>0.61168314031202087</v>
      </c>
      <c r="Q126" s="34">
        <v>0.64232865447028231</v>
      </c>
      <c r="R126" s="34">
        <v>0.75600873720951489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0.75301839028130813</v>
      </c>
      <c r="X126" s="35">
        <v>0.69687717175302366</v>
      </c>
      <c r="Y126" s="35">
        <v>0.73045283702213226</v>
      </c>
      <c r="Z126" s="35">
        <v>0.78931690423994783</v>
      </c>
      <c r="AA126" s="35">
        <v>1.1115387691334411</v>
      </c>
      <c r="AB126" s="35" t="s">
        <v>0</v>
      </c>
      <c r="AC126" s="36" t="s">
        <v>0</v>
      </c>
      <c r="AD126" s="29" t="s">
        <v>0</v>
      </c>
      <c r="AE126" s="29">
        <v>0.75032199331673433</v>
      </c>
      <c r="AF126" s="29">
        <v>0.77734928922471291</v>
      </c>
      <c r="AG126" s="29">
        <v>0.80549057519962708</v>
      </c>
      <c r="AH126" s="29">
        <v>0.87232722028612419</v>
      </c>
      <c r="AI126" s="29">
        <v>0.93943264049500419</v>
      </c>
      <c r="AJ126" s="29">
        <v>0.97997118867357258</v>
      </c>
      <c r="AK126" s="3">
        <f t="shared" si="2"/>
        <v>0.69479434087513492</v>
      </c>
      <c r="AM126" s="16" t="s">
        <v>117</v>
      </c>
      <c r="AO126" s="7">
        <f>(SUM(AC117:AJ139)+SUM(A117:D130))/173</f>
        <v>0.99713197991465219</v>
      </c>
      <c r="AP126" s="2">
        <f>((AK126-AK$15)*100)/AK$15</f>
        <v>-7.0607568064455792</v>
      </c>
      <c r="AR126" s="16" t="s">
        <v>117</v>
      </c>
      <c r="AS126" s="2"/>
      <c r="AT126" s="1">
        <f>((AO126-AO$15)*100)/AO$15</f>
        <v>-4.52185981523081</v>
      </c>
    </row>
    <row r="127" spans="1:47" x14ac:dyDescent="0.25">
      <c r="A127" s="29">
        <v>1.1291453772369</v>
      </c>
      <c r="B127" s="30">
        <v>0.87539926530682854</v>
      </c>
      <c r="C127" s="29" t="s">
        <v>0</v>
      </c>
      <c r="D127" s="29" t="s">
        <v>0</v>
      </c>
      <c r="E127" s="34">
        <v>0.72570719514765103</v>
      </c>
      <c r="F127" s="34">
        <v>0.80208860919342828</v>
      </c>
      <c r="G127" s="34">
        <v>0.62016593530679387</v>
      </c>
      <c r="H127" s="34">
        <v>0.5355174881773741</v>
      </c>
      <c r="I127" s="34">
        <v>0.40908831009127511</v>
      </c>
      <c r="J127" s="34">
        <v>0.37346532947941941</v>
      </c>
      <c r="K127" s="34">
        <v>0.36324497839807818</v>
      </c>
      <c r="L127" s="34">
        <v>0.38339314558360388</v>
      </c>
      <c r="M127" s="34">
        <v>0.45442908510987012</v>
      </c>
      <c r="N127" s="34">
        <v>0.55227954422462244</v>
      </c>
      <c r="O127" s="34">
        <v>0.62534538036324694</v>
      </c>
      <c r="P127" s="34">
        <v>0.69003137372307455</v>
      </c>
      <c r="Q127" s="34">
        <v>0.75679532017113471</v>
      </c>
      <c r="R127" s="34">
        <v>0.99415805107929367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0.72097160121297299</v>
      </c>
      <c r="X127" s="35">
        <v>0.73302810618939152</v>
      </c>
      <c r="Y127" s="35">
        <v>0.83342709027521156</v>
      </c>
      <c r="Z127" s="35">
        <v>0.88656119026193403</v>
      </c>
      <c r="AA127" s="35">
        <v>1.1061148751468981</v>
      </c>
      <c r="AB127" s="35" t="s">
        <v>0</v>
      </c>
      <c r="AC127" s="36" t="s">
        <v>0</v>
      </c>
      <c r="AD127" s="29" t="s">
        <v>0</v>
      </c>
      <c r="AE127" s="29">
        <v>0.70503326818310197</v>
      </c>
      <c r="AF127" s="29">
        <v>0.74676806214220282</v>
      </c>
      <c r="AG127" s="29">
        <v>0.81108192417730907</v>
      </c>
      <c r="AH127" s="29">
        <v>0.96447540038087454</v>
      </c>
      <c r="AI127" s="29">
        <v>1.024596695734765</v>
      </c>
      <c r="AJ127" s="29">
        <v>1.0890831921776021</v>
      </c>
      <c r="AK127" s="3">
        <f t="shared" si="2"/>
        <v>0.73745910349906885</v>
      </c>
      <c r="AM127" t="s">
        <v>118</v>
      </c>
      <c r="AO127" s="2">
        <f>((SUM(A113:Z146)+SUM(AA113:AJ139))/895)</f>
        <v>0.87340198727141338</v>
      </c>
      <c r="AP127" s="2">
        <f>((AK127-AK$16)*100)/AK$16</f>
        <v>-7.1275389792408737</v>
      </c>
      <c r="AR127" t="s">
        <v>118</v>
      </c>
      <c r="AT127" s="1">
        <f>((AO127-AO$16)*100)/AO$16</f>
        <v>-4.4167132678413559</v>
      </c>
    </row>
    <row r="128" spans="1:47" x14ac:dyDescent="0.25">
      <c r="A128" s="29">
        <v>1.443438682</v>
      </c>
      <c r="B128" s="30">
        <v>1.1257127903375479</v>
      </c>
      <c r="C128" s="29">
        <v>0.58361539929558826</v>
      </c>
      <c r="D128" s="29">
        <v>0.62401996560934281</v>
      </c>
      <c r="E128" s="34">
        <v>0.72156565314588617</v>
      </c>
      <c r="F128" s="34">
        <v>0.77429627516956268</v>
      </c>
      <c r="G128" s="34">
        <v>0.66612166653790816</v>
      </c>
      <c r="H128" s="34">
        <v>0.62501010730388473</v>
      </c>
      <c r="I128" s="34">
        <v>0.45600689511568532</v>
      </c>
      <c r="J128" s="34">
        <v>0.45033069710979312</v>
      </c>
      <c r="K128" s="34">
        <v>0.41394692108997028</v>
      </c>
      <c r="L128" s="34">
        <v>0.44169710810070262</v>
      </c>
      <c r="M128" s="34">
        <v>0.53732339415489883</v>
      </c>
      <c r="N128" s="34">
        <v>0.67303682031212753</v>
      </c>
      <c r="O128" s="34">
        <v>0.83817949917320766</v>
      </c>
      <c r="P128" s="34">
        <v>0.95932697228573294</v>
      </c>
      <c r="Q128" s="34">
        <v>0.9687657833257074</v>
      </c>
      <c r="R128" s="34">
        <v>1.1073295771762359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0.67899198645156766</v>
      </c>
      <c r="X128" s="35">
        <v>0.80163372716128212</v>
      </c>
      <c r="Y128" s="35">
        <v>1.12586270714418</v>
      </c>
      <c r="Z128" s="35">
        <v>1.2127322302068111</v>
      </c>
      <c r="AA128" s="35">
        <v>1.1261611471681621</v>
      </c>
      <c r="AB128" s="35" t="s">
        <v>0</v>
      </c>
      <c r="AC128" s="36" t="s">
        <v>0</v>
      </c>
      <c r="AD128" s="29" t="s">
        <v>0</v>
      </c>
      <c r="AE128" s="29">
        <v>0.68521907380348235</v>
      </c>
      <c r="AF128" s="29">
        <v>0.87129232622015762</v>
      </c>
      <c r="AG128" s="29">
        <v>0.88259124324735116</v>
      </c>
      <c r="AH128" s="29">
        <v>0.98442439579021324</v>
      </c>
      <c r="AI128" s="29">
        <v>1.045348312158604</v>
      </c>
      <c r="AJ128" s="29">
        <v>1.1821978273806359</v>
      </c>
      <c r="AK128" s="3">
        <f t="shared" si="2"/>
        <v>0.8277992822060769</v>
      </c>
      <c r="AM128" t="s">
        <v>119</v>
      </c>
      <c r="AP128" s="2">
        <f>((AK128-AK$17)*100)/AK$17</f>
        <v>-7.0290238165593255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1.335657417</v>
      </c>
      <c r="B129" s="30">
        <v>0.91428729030607936</v>
      </c>
      <c r="C129" s="29">
        <v>0.58894381027678988</v>
      </c>
      <c r="D129" s="29">
        <v>0.60437523439802432</v>
      </c>
      <c r="E129" s="34">
        <v>0.59237745632633032</v>
      </c>
      <c r="F129" s="34">
        <v>0.6841902331283195</v>
      </c>
      <c r="G129" s="34">
        <v>0.71637514413809589</v>
      </c>
      <c r="H129" s="34">
        <v>0.61954965029682463</v>
      </c>
      <c r="I129" s="34">
        <v>0.58205776822197053</v>
      </c>
      <c r="J129" s="34">
        <v>0.5975142722311888</v>
      </c>
      <c r="K129" s="34">
        <v>0.6225303102523112</v>
      </c>
      <c r="L129" s="34">
        <v>0.64732745527668134</v>
      </c>
      <c r="M129" s="34">
        <v>0.73168650612853481</v>
      </c>
      <c r="N129" s="34">
        <v>0.8745239671975108</v>
      </c>
      <c r="O129" s="34">
        <v>0.98055656030827076</v>
      </c>
      <c r="P129" s="34">
        <v>1.074666439631814</v>
      </c>
      <c r="Q129" s="34">
        <v>1.150225096181984</v>
      </c>
      <c r="R129" s="34">
        <v>1.0194466929284769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0.74890896613242253</v>
      </c>
      <c r="X129" s="35">
        <v>0.93571770824816725</v>
      </c>
      <c r="Y129" s="35">
        <v>1.128640195149242</v>
      </c>
      <c r="Z129" s="35">
        <v>1.31301219</v>
      </c>
      <c r="AA129" s="35">
        <v>1.2880512289999999</v>
      </c>
      <c r="AB129" s="35" t="s">
        <v>0</v>
      </c>
      <c r="AC129" s="36" t="s">
        <v>0</v>
      </c>
      <c r="AD129" s="29" t="s">
        <v>0</v>
      </c>
      <c r="AE129" s="29">
        <v>0.69756314872651171</v>
      </c>
      <c r="AF129" s="29">
        <v>0.89331083323573446</v>
      </c>
      <c r="AG129" s="29">
        <v>1.027335773169026</v>
      </c>
      <c r="AH129" s="29">
        <v>1.1298857223381531</v>
      </c>
      <c r="AI129" s="29">
        <v>1.1779050209999999</v>
      </c>
      <c r="AJ129" s="29">
        <v>1.2244009760000001</v>
      </c>
      <c r="AK129" s="3">
        <f t="shared" si="2"/>
        <v>0.89313872645615366</v>
      </c>
      <c r="AM129" t="s">
        <v>120</v>
      </c>
      <c r="AP129" s="2">
        <f>((AK129-AK$18)*100)/AK$18</f>
        <v>-6.8059327714856526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0</v>
      </c>
      <c r="B130" s="30" t="s">
        <v>0</v>
      </c>
      <c r="C130" s="29">
        <v>0.56585098123277078</v>
      </c>
      <c r="D130" s="29">
        <v>0.77819839719054129</v>
      </c>
      <c r="E130" s="34">
        <v>0.94060610510506271</v>
      </c>
      <c r="F130" s="34">
        <v>0.73223921014988358</v>
      </c>
      <c r="G130" s="34">
        <v>0.64520580143688233</v>
      </c>
      <c r="H130" s="34">
        <v>0.55346077719893871</v>
      </c>
      <c r="I130" s="34">
        <v>0.53650207717416021</v>
      </c>
      <c r="J130" s="34">
        <v>0.54703920217658286</v>
      </c>
      <c r="K130" s="34">
        <v>0.56319378318465629</v>
      </c>
      <c r="L130" s="34">
        <v>0.57810389819277364</v>
      </c>
      <c r="M130" s="34">
        <v>0.62413255023759584</v>
      </c>
      <c r="N130" s="34">
        <v>0.67499870431543352</v>
      </c>
      <c r="O130" s="34">
        <v>0.74510314713540815</v>
      </c>
      <c r="P130" s="34">
        <v>0.90276356223497878</v>
      </c>
      <c r="Q130" s="34">
        <v>1.0652570191468951</v>
      </c>
      <c r="R130" s="34">
        <v>1.0986934466755449</v>
      </c>
      <c r="S130" s="35" t="s">
        <v>0</v>
      </c>
      <c r="T130" s="35" t="s">
        <v>0</v>
      </c>
      <c r="U130" s="35" t="s">
        <v>0</v>
      </c>
      <c r="V130" s="35">
        <v>0.57344658820188832</v>
      </c>
      <c r="W130" s="35">
        <v>0.60390924021379011</v>
      </c>
      <c r="X130" s="35">
        <v>0.62111002823145234</v>
      </c>
      <c r="Y130" s="35">
        <v>0.73632302913139203</v>
      </c>
      <c r="Z130" s="35">
        <v>0.92835814826003715</v>
      </c>
      <c r="AA130" s="35">
        <v>1.204669228298312</v>
      </c>
      <c r="AB130" s="35" t="s">
        <v>0</v>
      </c>
      <c r="AC130" s="36" t="s">
        <v>0</v>
      </c>
      <c r="AD130" s="29" t="s">
        <v>0</v>
      </c>
      <c r="AE130" s="29">
        <v>0.78765970816225073</v>
      </c>
      <c r="AF130" s="29">
        <v>0.87590809622023347</v>
      </c>
      <c r="AG130" s="29">
        <v>1.240083923</v>
      </c>
      <c r="AH130" s="29">
        <v>1.0514253802183759</v>
      </c>
      <c r="AI130" s="29">
        <v>1.1077429042960949</v>
      </c>
      <c r="AJ130" s="29">
        <v>1.3409111899999999</v>
      </c>
      <c r="AK130" s="3">
        <f t="shared" si="2"/>
        <v>0.80796057596506909</v>
      </c>
      <c r="AM130" t="s">
        <v>121</v>
      </c>
      <c r="AO130" s="2">
        <f>SUM(U145:W146)/6</f>
        <v>1.0772361961317145</v>
      </c>
      <c r="AP130" s="2">
        <f>((AK130-AK$19)*100)/AK$19</f>
        <v>-6.3077453997712745</v>
      </c>
      <c r="AR130" t="s">
        <v>124</v>
      </c>
      <c r="AT130" s="1">
        <f>((AO130-AO$19)*100)/AO$19</f>
        <v>1.177066922373907</v>
      </c>
    </row>
    <row r="131" spans="1:46" x14ac:dyDescent="0.25">
      <c r="A131" t="s">
        <v>0</v>
      </c>
      <c r="B131" s="37" t="s">
        <v>0</v>
      </c>
      <c r="C131" s="34">
        <v>0.73430077814849859</v>
      </c>
      <c r="D131" s="34">
        <v>0.79820819022371126</v>
      </c>
      <c r="E131" s="34">
        <v>0.78387238020045868</v>
      </c>
      <c r="F131" s="34">
        <v>0.64468569576706514</v>
      </c>
      <c r="G131" s="34">
        <v>0.5952707802617424</v>
      </c>
      <c r="H131" s="34">
        <v>0.56882904221142161</v>
      </c>
      <c r="I131" s="34">
        <v>0.59731902423667516</v>
      </c>
      <c r="J131" s="34">
        <v>0.62916603627204437</v>
      </c>
      <c r="K131" s="34">
        <v>0.62505610525250133</v>
      </c>
      <c r="L131" s="34">
        <v>0.62065897623641697</v>
      </c>
      <c r="M131" s="34">
        <v>0.64118184725944571</v>
      </c>
      <c r="N131" s="34">
        <v>0.6799983303307221</v>
      </c>
      <c r="O131" s="34">
        <v>0.74561104013636792</v>
      </c>
      <c r="P131" s="34">
        <v>0.90358017024021453</v>
      </c>
      <c r="Q131" s="34">
        <v>1.000819248820686</v>
      </c>
      <c r="R131" s="34">
        <v>0.99138695744244032</v>
      </c>
      <c r="S131" s="35" t="s">
        <v>0</v>
      </c>
      <c r="T131" s="35" t="s">
        <v>0</v>
      </c>
      <c r="U131" s="35" t="s">
        <v>0</v>
      </c>
      <c r="V131" s="35">
        <v>0.83807425318299822</v>
      </c>
      <c r="W131" s="35">
        <v>0.636015873261077</v>
      </c>
      <c r="X131" s="35">
        <v>0.65296094028992269</v>
      </c>
      <c r="Y131" s="35">
        <v>0.72332802412900876</v>
      </c>
      <c r="Z131" s="35">
        <v>0.91371467025255626</v>
      </c>
      <c r="AA131" s="35">
        <v>1.283593993</v>
      </c>
      <c r="AB131" s="35" t="s">
        <v>0</v>
      </c>
      <c r="AC131" s="36" t="s">
        <v>0</v>
      </c>
      <c r="AD131" s="29" t="s">
        <v>0</v>
      </c>
      <c r="AE131" s="29">
        <v>1.198839888483618</v>
      </c>
      <c r="AF131" s="29">
        <v>1.0273786683703421</v>
      </c>
      <c r="AG131" s="29">
        <v>0.91602784232066092</v>
      </c>
      <c r="AH131" s="29">
        <v>0.7642552891585781</v>
      </c>
      <c r="AI131" s="29">
        <v>0.73075790014393527</v>
      </c>
      <c r="AJ131" s="29">
        <v>1.036088300219183</v>
      </c>
      <c r="AK131" s="3">
        <f t="shared" si="2"/>
        <v>0.79574929449472465</v>
      </c>
      <c r="AP131" s="2">
        <f>((AK131-AK$20)*100)/AK$20</f>
        <v>-5.6054778837564223</v>
      </c>
    </row>
    <row r="132" spans="1:46" x14ac:dyDescent="0.25">
      <c r="A132" t="s">
        <v>0</v>
      </c>
      <c r="B132" s="37">
        <v>0.74098159416037035</v>
      </c>
      <c r="C132" s="34">
        <v>0.6064118113027086</v>
      </c>
      <c r="D132" s="34">
        <v>0.68384677213303269</v>
      </c>
      <c r="E132" s="34">
        <v>0.57653344225657732</v>
      </c>
      <c r="F132" s="34">
        <v>0.57523217023289286</v>
      </c>
      <c r="G132" s="34">
        <v>0.61604703828131135</v>
      </c>
      <c r="H132" s="34">
        <v>0.67252623840874992</v>
      </c>
      <c r="I132" s="34">
        <v>0.81720810617755058</v>
      </c>
      <c r="J132" s="34">
        <v>0.92996405827215811</v>
      </c>
      <c r="K132" s="34">
        <v>0.97559448033277518</v>
      </c>
      <c r="L132" s="34">
        <v>1.0170383837781281</v>
      </c>
      <c r="M132" s="34">
        <v>1.008956902396027</v>
      </c>
      <c r="N132" s="34">
        <v>0.98400392732319264</v>
      </c>
      <c r="O132" s="34">
        <v>0.94348099026738574</v>
      </c>
      <c r="P132" s="34">
        <v>0.96551072531881887</v>
      </c>
      <c r="Q132" s="34">
        <v>0.9643366243490662</v>
      </c>
      <c r="R132" s="34">
        <v>0.98748613041135702</v>
      </c>
      <c r="S132" s="35" t="s">
        <v>0</v>
      </c>
      <c r="T132" s="35" t="s">
        <v>0</v>
      </c>
      <c r="U132" s="35">
        <v>0.65946739629762496</v>
      </c>
      <c r="V132" s="35">
        <v>0.78680495015383256</v>
      </c>
      <c r="W132" s="35">
        <v>0.91771718724822249</v>
      </c>
      <c r="X132" s="35">
        <v>0.95978640626525036</v>
      </c>
      <c r="Y132" s="35">
        <v>0.92093022023193349</v>
      </c>
      <c r="Z132" s="35">
        <v>0.76385379715805923</v>
      </c>
      <c r="AA132" s="35">
        <v>0.9104982703934088</v>
      </c>
      <c r="AB132" s="35" t="s">
        <v>0</v>
      </c>
      <c r="AC132" s="36" t="s">
        <v>0</v>
      </c>
      <c r="AD132" s="29" t="s">
        <v>0</v>
      </c>
      <c r="AE132" s="29">
        <v>0.86488060538988754</v>
      </c>
      <c r="AF132" s="29">
        <v>0.92520331429332203</v>
      </c>
      <c r="AG132" s="29">
        <v>0.72697089014149496</v>
      </c>
      <c r="AH132" s="29">
        <v>0.71110628514197793</v>
      </c>
      <c r="AI132" s="29">
        <v>0.71862701014826635</v>
      </c>
      <c r="AJ132" s="29">
        <v>1.2426308850000001</v>
      </c>
      <c r="AK132" s="3">
        <f t="shared" si="2"/>
        <v>0.83912122044217952</v>
      </c>
      <c r="AP132" s="2">
        <f>((AK132-AK$21)*100)/AK$21</f>
        <v>-5.9687317472648491</v>
      </c>
    </row>
    <row r="133" spans="1:46" x14ac:dyDescent="0.25">
      <c r="A133" t="s">
        <v>0</v>
      </c>
      <c r="B133" s="37">
        <v>0.60657006829828408</v>
      </c>
      <c r="C133" s="34">
        <v>0.44888107211634498</v>
      </c>
      <c r="D133" s="34">
        <v>0.43175808210964067</v>
      </c>
      <c r="E133" s="34">
        <v>0.38738796608450621</v>
      </c>
      <c r="F133" s="34">
        <v>0.45659965611678038</v>
      </c>
      <c r="G133" s="34">
        <v>0.5312158371635991</v>
      </c>
      <c r="H133" s="34">
        <v>0.60502890122718767</v>
      </c>
      <c r="I133" s="34">
        <v>0.70229737342175724</v>
      </c>
      <c r="J133" s="34">
        <v>0.80280780215663849</v>
      </c>
      <c r="K133" s="34">
        <v>0.91029400722564946</v>
      </c>
      <c r="L133" s="34">
        <v>0.96172200727913304</v>
      </c>
      <c r="M133" s="34">
        <v>0.99895730634604984</v>
      </c>
      <c r="N133" s="34">
        <v>0.99904179933692028</v>
      </c>
      <c r="O133" s="34">
        <v>1.0347866053911621</v>
      </c>
      <c r="P133" s="34">
        <v>1.066195637653645</v>
      </c>
      <c r="Q133" s="34">
        <v>1.47738912</v>
      </c>
      <c r="R133" s="34">
        <v>1.4269850610000001</v>
      </c>
      <c r="S133" s="35" t="s">
        <v>0</v>
      </c>
      <c r="T133" s="35" t="s">
        <v>0</v>
      </c>
      <c r="U133" s="35">
        <v>0.71559515643329852</v>
      </c>
      <c r="V133" s="35">
        <v>0.81326231516307079</v>
      </c>
      <c r="W133" s="35">
        <v>0.75916410714021998</v>
      </c>
      <c r="X133" s="35">
        <v>0.81182764616556247</v>
      </c>
      <c r="Y133" s="35">
        <v>1.084722487519044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1.0618216002044629</v>
      </c>
      <c r="AG133" s="29">
        <v>0.68447686023528587</v>
      </c>
      <c r="AH133" s="29">
        <v>0.99254547195619636</v>
      </c>
      <c r="AI133" s="29">
        <v>0.99889700538769099</v>
      </c>
      <c r="AJ133" s="29">
        <v>0.86317769027407176</v>
      </c>
      <c r="AK133" s="3">
        <f t="shared" si="2"/>
        <v>0.83827439420022953</v>
      </c>
      <c r="AP133" s="2">
        <f>((AK133-AK$22)*100)/AK$22</f>
        <v>-6.7472863749114511</v>
      </c>
    </row>
    <row r="134" spans="1:46" x14ac:dyDescent="0.25">
      <c r="A134" t="s">
        <v>0</v>
      </c>
      <c r="B134" s="37">
        <v>0.54830652221054954</v>
      </c>
      <c r="C134" s="34">
        <v>0.37461711784701163</v>
      </c>
      <c r="D134" s="34">
        <v>0.4132371800939732</v>
      </c>
      <c r="E134" s="34">
        <v>0.36120648529234128</v>
      </c>
      <c r="F134" s="34">
        <v>0.38892712554728981</v>
      </c>
      <c r="G134" s="34">
        <v>0.45391089510783761</v>
      </c>
      <c r="H134" s="34">
        <v>0.46233022511122779</v>
      </c>
      <c r="I134" s="34">
        <v>0.50228581013267071</v>
      </c>
      <c r="J134" s="34">
        <v>0.5436876701605039</v>
      </c>
      <c r="K134" s="34">
        <v>0.61664314022670697</v>
      </c>
      <c r="L134" s="34">
        <v>0.63161795524241304</v>
      </c>
      <c r="M134" s="34">
        <v>0.69021141635014105</v>
      </c>
      <c r="N134" s="34">
        <v>0.77166493614218112</v>
      </c>
      <c r="O134" s="34">
        <v>0.72728601632871026</v>
      </c>
      <c r="P134" s="34">
        <v>0.81330674516774193</v>
      </c>
      <c r="Q134" s="34">
        <v>1.0633138591486371</v>
      </c>
      <c r="R134" s="34">
        <v>1.086164204207086</v>
      </c>
      <c r="S134" s="35" t="s">
        <v>0</v>
      </c>
      <c r="T134" s="35">
        <v>0.93029741625938467</v>
      </c>
      <c r="U134" s="35">
        <v>0.72136815644015273</v>
      </c>
      <c r="V134" s="35">
        <v>0.64531784425865679</v>
      </c>
      <c r="W134" s="35">
        <v>0.67146767130676277</v>
      </c>
      <c r="X134" s="35">
        <v>0.64251870025742486</v>
      </c>
      <c r="Y134" s="35">
        <v>0.55554832716133673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1.1441941808289851</v>
      </c>
      <c r="AG134" s="29">
        <v>0.89656758775010548</v>
      </c>
      <c r="AH134" s="29">
        <v>0.92796664575401866</v>
      </c>
      <c r="AI134" s="29">
        <v>1.0632608422536971</v>
      </c>
      <c r="AJ134" s="29">
        <v>0.90660347971828614</v>
      </c>
      <c r="AK134" s="3">
        <f t="shared" si="2"/>
        <v>0.69835100558235119</v>
      </c>
      <c r="AP134" s="2">
        <f>((AK134-AK$23)*100)/AK$23</f>
        <v>-6.5116737013333728</v>
      </c>
    </row>
    <row r="135" spans="1:46" x14ac:dyDescent="0.25">
      <c r="A135" t="s">
        <v>0</v>
      </c>
      <c r="B135" s="37">
        <v>0.66316497541003805</v>
      </c>
      <c r="C135" s="34">
        <v>0.40967862609293149</v>
      </c>
      <c r="D135" s="34">
        <v>0.38643469182614182</v>
      </c>
      <c r="E135" s="34">
        <v>0.35092095025409242</v>
      </c>
      <c r="F135" s="34">
        <v>0.37019304537840481</v>
      </c>
      <c r="G135" s="34">
        <v>0.41697799509281991</v>
      </c>
      <c r="H135" s="34">
        <v>0.46858275312672681</v>
      </c>
      <c r="I135" s="34">
        <v>0.50273022615934271</v>
      </c>
      <c r="J135" s="34">
        <v>0.53348964518811193</v>
      </c>
      <c r="K135" s="34">
        <v>0.56103297821172549</v>
      </c>
      <c r="L135" s="34">
        <v>0.59063845424393624</v>
      </c>
      <c r="M135" s="34">
        <v>0.63961816033140417</v>
      </c>
      <c r="N135" s="34">
        <v>0.64630962729521102</v>
      </c>
      <c r="O135" s="34">
        <v>0.64714952728999897</v>
      </c>
      <c r="P135" s="34">
        <v>0.9011182602403347</v>
      </c>
      <c r="Q135" s="34">
        <v>1.131815056337597</v>
      </c>
      <c r="R135" s="34" t="s">
        <v>0</v>
      </c>
      <c r="S135" s="35">
        <v>0.84434123818671214</v>
      </c>
      <c r="T135" s="35">
        <v>0.65791320835767175</v>
      </c>
      <c r="U135" s="35">
        <v>0.54236216015605454</v>
      </c>
      <c r="V135" s="35">
        <v>0.56400636417835848</v>
      </c>
      <c r="W135" s="35">
        <v>0.57328091418488625</v>
      </c>
      <c r="X135" s="35">
        <v>0.57595584417552115</v>
      </c>
      <c r="Y135" s="35">
        <v>0.51945399613260734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1.1312298996633059</v>
      </c>
      <c r="AG135" s="29">
        <v>0.90114017602783414</v>
      </c>
      <c r="AH135" s="29">
        <v>1.228075905564058</v>
      </c>
      <c r="AI135" s="29">
        <v>1.127858935950117</v>
      </c>
      <c r="AJ135" s="29">
        <v>1.1086854589990369</v>
      </c>
      <c r="AK135" s="3">
        <f t="shared" si="2"/>
        <v>0.67836282407339221</v>
      </c>
      <c r="AP135" s="2">
        <f>((AK135-AK$24)*100)/AK$24</f>
        <v>-6.7070829975519253</v>
      </c>
    </row>
    <row r="136" spans="1:46" x14ac:dyDescent="0.25">
      <c r="A136" t="s">
        <v>0</v>
      </c>
      <c r="B136" s="37">
        <v>0.71514243221955953</v>
      </c>
      <c r="C136" s="34">
        <v>0.56517850559353666</v>
      </c>
      <c r="D136" s="34">
        <v>0.42724817612483129</v>
      </c>
      <c r="E136" s="34">
        <v>0.3714176752587966</v>
      </c>
      <c r="F136" s="34">
        <v>0.37856223081315199</v>
      </c>
      <c r="G136" s="34">
        <v>0.40626707159982639</v>
      </c>
      <c r="H136" s="34">
        <v>0.4444720771205834</v>
      </c>
      <c r="I136" s="34">
        <v>0.47991457614425698</v>
      </c>
      <c r="J136" s="34">
        <v>0.48665271814686478</v>
      </c>
      <c r="K136" s="34">
        <v>0.49555163514971062</v>
      </c>
      <c r="L136" s="34">
        <v>0.52637964916675717</v>
      </c>
      <c r="M136" s="34">
        <v>0.56832617720637879</v>
      </c>
      <c r="N136" s="34">
        <v>0.58777550023803682</v>
      </c>
      <c r="O136" s="34">
        <v>0.61017621727511318</v>
      </c>
      <c r="P136" s="38">
        <v>0.78440420418972512</v>
      </c>
      <c r="Q136" s="38" t="s">
        <v>0</v>
      </c>
      <c r="R136" s="38">
        <v>0.98470087535232498</v>
      </c>
      <c r="S136" s="35">
        <v>0.64274636842195154</v>
      </c>
      <c r="T136" s="35">
        <v>0.57660431024654368</v>
      </c>
      <c r="U136" s="35">
        <v>0.51858960315810299</v>
      </c>
      <c r="V136" s="35">
        <v>0.51884449416183109</v>
      </c>
      <c r="W136" s="35">
        <v>0.53262784317670608</v>
      </c>
      <c r="X136" s="35">
        <v>0.52887970016264452</v>
      </c>
      <c r="Y136" s="35">
        <v>0.56705899220146727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1.1178912026944381</v>
      </c>
      <c r="AG136" s="29">
        <v>0.91790337309770631</v>
      </c>
      <c r="AH136" s="29" t="s">
        <v>0</v>
      </c>
      <c r="AI136" s="29">
        <v>1.1120964248467231</v>
      </c>
      <c r="AJ136" s="29">
        <v>1.1681417678075809</v>
      </c>
      <c r="AK136" s="3">
        <f t="shared" si="2"/>
        <v>0.63087236302130179</v>
      </c>
      <c r="AP136" s="2">
        <f>((AK136-AK$25)*100)/AK$25</f>
        <v>-6.40203329217751</v>
      </c>
    </row>
    <row r="137" spans="1:46" x14ac:dyDescent="0.25">
      <c r="A137" t="s">
        <v>0</v>
      </c>
      <c r="B137" s="37">
        <v>0.73495936538827833</v>
      </c>
      <c r="C137" s="34">
        <v>0.61335151617562644</v>
      </c>
      <c r="D137" s="34">
        <v>0.45773934517624232</v>
      </c>
      <c r="E137" s="34">
        <v>0.36850545744810181</v>
      </c>
      <c r="F137" s="34">
        <v>0.36132419686531042</v>
      </c>
      <c r="G137" s="34">
        <v>0.38912592389536588</v>
      </c>
      <c r="H137" s="34">
        <v>0.42326358511488249</v>
      </c>
      <c r="I137" s="34">
        <v>0.45163907913146401</v>
      </c>
      <c r="J137" s="34">
        <v>0.44956285712570437</v>
      </c>
      <c r="K137" s="34">
        <v>0.46049710712619502</v>
      </c>
      <c r="L137" s="34">
        <v>0.48580677014394658</v>
      </c>
      <c r="M137" s="34">
        <v>0.50445210815498109</v>
      </c>
      <c r="N137" s="34">
        <v>0.48395553313702361</v>
      </c>
      <c r="O137" s="34">
        <v>0.53016151418469826</v>
      </c>
      <c r="P137" s="38" t="s">
        <v>0</v>
      </c>
      <c r="Q137" s="38">
        <v>0.84089769050763929</v>
      </c>
      <c r="R137" s="38">
        <v>0.82922474454679629</v>
      </c>
      <c r="S137" s="35">
        <v>0.71378714554701828</v>
      </c>
      <c r="T137" s="35">
        <v>0.57794399332090574</v>
      </c>
      <c r="U137" s="35">
        <v>0.49826015816055402</v>
      </c>
      <c r="V137" s="35">
        <v>0.49769112316247238</v>
      </c>
      <c r="W137" s="35">
        <v>0.52686000119061493</v>
      </c>
      <c r="X137" s="35">
        <v>0.53100986518760718</v>
      </c>
      <c r="Y137" s="35">
        <v>0.62575524136190064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1.456166415</v>
      </c>
      <c r="AG137" s="29">
        <v>1.019323998272736</v>
      </c>
      <c r="AH137" s="29" t="s">
        <v>0</v>
      </c>
      <c r="AI137" s="29" t="s">
        <v>0</v>
      </c>
      <c r="AJ137" s="29" t="s">
        <v>0</v>
      </c>
      <c r="AK137" s="3">
        <f t="shared" si="2"/>
        <v>0.59325058941304254</v>
      </c>
      <c r="AP137" s="2">
        <f>((AK137-AK$26)*100)/AK$26</f>
        <v>-6.3489987822405736</v>
      </c>
    </row>
    <row r="138" spans="1:46" x14ac:dyDescent="0.25">
      <c r="A138" t="s">
        <v>0</v>
      </c>
      <c r="B138" s="37" t="s">
        <v>0</v>
      </c>
      <c r="C138" s="34">
        <v>0.66985928136159656</v>
      </c>
      <c r="D138" s="34">
        <v>0.47624236521656321</v>
      </c>
      <c r="E138" s="34">
        <v>0.3593418406224092</v>
      </c>
      <c r="F138" s="34">
        <v>0.35704264815108488</v>
      </c>
      <c r="G138" s="34">
        <v>0.41346954611180231</v>
      </c>
      <c r="H138" s="34">
        <v>0.44413783813010532</v>
      </c>
      <c r="I138" s="34">
        <v>0.46880240814754209</v>
      </c>
      <c r="J138" s="34">
        <v>0.4746605321477288</v>
      </c>
      <c r="K138" s="34">
        <v>0.46924649013897118</v>
      </c>
      <c r="L138" s="34">
        <v>0.49102669715487179</v>
      </c>
      <c r="M138" s="34">
        <v>0.47799676013880782</v>
      </c>
      <c r="N138" s="34">
        <v>0.44542750511367368</v>
      </c>
      <c r="O138" s="34">
        <v>0.52537987318058776</v>
      </c>
      <c r="P138" s="38" t="s">
        <v>0</v>
      </c>
      <c r="Q138" s="38">
        <v>0.83209669056860991</v>
      </c>
      <c r="R138" s="38">
        <v>0.77250318040497035</v>
      </c>
      <c r="S138" s="35">
        <v>0.69740202406810903</v>
      </c>
      <c r="T138" s="35">
        <v>0.55987198732201582</v>
      </c>
      <c r="U138" s="35">
        <v>0.49372407417585612</v>
      </c>
      <c r="V138" s="35">
        <v>0.52627933821463657</v>
      </c>
      <c r="W138" s="35">
        <v>0.57326942028332806</v>
      </c>
      <c r="X138" s="35">
        <v>0.58056036327070715</v>
      </c>
      <c r="Y138" s="35">
        <v>0.69856146694878674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1.084730844329632</v>
      </c>
      <c r="AG138" s="29">
        <v>1.1263708204759291</v>
      </c>
      <c r="AH138" s="29" t="s">
        <v>0</v>
      </c>
      <c r="AI138" s="29" t="s">
        <v>0</v>
      </c>
      <c r="AJ138" s="29" t="s">
        <v>0</v>
      </c>
      <c r="AK138" s="3">
        <f t="shared" si="2"/>
        <v>0.58408349981993035</v>
      </c>
      <c r="AP138" s="2">
        <f>((AK138-AK$27)*100)/AK$27</f>
        <v>-6.1960730758551046</v>
      </c>
    </row>
    <row r="139" spans="1:46" x14ac:dyDescent="0.25">
      <c r="A139" t="s">
        <v>0</v>
      </c>
      <c r="B139" s="37" t="s">
        <v>0</v>
      </c>
      <c r="C139" s="34">
        <v>1.0245830071447359</v>
      </c>
      <c r="D139" s="34">
        <v>0.55572181548096966</v>
      </c>
      <c r="E139" s="34">
        <v>0.35579570608677058</v>
      </c>
      <c r="F139" s="34">
        <v>0.30667460118762219</v>
      </c>
      <c r="G139" s="34">
        <v>0.34176146619571918</v>
      </c>
      <c r="H139" s="34">
        <v>0.41455095671558279</v>
      </c>
      <c r="I139" s="34">
        <v>0.46958903610576819</v>
      </c>
      <c r="J139" s="34">
        <v>0.48793807712313342</v>
      </c>
      <c r="K139" s="34">
        <v>0.48747894815113851</v>
      </c>
      <c r="L139" s="34">
        <v>0.51689221017445264</v>
      </c>
      <c r="M139" s="34">
        <v>0.51995443616175385</v>
      </c>
      <c r="N139" s="34">
        <v>0.52839552415922697</v>
      </c>
      <c r="O139" s="34">
        <v>0.61555988334768452</v>
      </c>
      <c r="P139" s="38" t="s">
        <v>0</v>
      </c>
      <c r="Q139" s="38">
        <v>0.87175759692567101</v>
      </c>
      <c r="R139" s="38">
        <v>0.77155230429910004</v>
      </c>
      <c r="S139" s="35">
        <v>0.75505084990271853</v>
      </c>
      <c r="T139" s="35">
        <v>0.51744921121194876</v>
      </c>
      <c r="U139" s="35">
        <v>0.47835053216132989</v>
      </c>
      <c r="V139" s="35">
        <v>0.5367143112246231</v>
      </c>
      <c r="W139" s="35">
        <v>0.61505620340052425</v>
      </c>
      <c r="X139" s="35">
        <v>0.62929418441565699</v>
      </c>
      <c r="Y139" s="35">
        <v>0.63544941132422628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0.56525319422274345</v>
      </c>
      <c r="AP139" s="2">
        <f>((AK139-AK$28)*100)/AK$28</f>
        <v>-6.1640844889903237</v>
      </c>
    </row>
    <row r="140" spans="1:46" x14ac:dyDescent="0.25">
      <c r="A140" s="32" t="s">
        <v>0</v>
      </c>
      <c r="B140" s="39" t="s">
        <v>0</v>
      </c>
      <c r="C140" s="32">
        <v>0.82775148117930275</v>
      </c>
      <c r="D140" s="32">
        <v>0.72253792248846516</v>
      </c>
      <c r="E140" s="32">
        <v>0.73784730156343448</v>
      </c>
      <c r="F140" s="32">
        <v>0.76085176353128825</v>
      </c>
      <c r="G140" s="32">
        <v>0.79170804543383189</v>
      </c>
      <c r="H140" s="32">
        <v>0.77557893032010405</v>
      </c>
      <c r="I140" s="32">
        <v>0.76539454738941459</v>
      </c>
      <c r="J140" s="32">
        <v>0.7036702534067043</v>
      </c>
      <c r="K140" s="32">
        <v>0.60839178518454107</v>
      </c>
      <c r="L140" s="32">
        <v>0.54332462413039673</v>
      </c>
      <c r="M140" s="32">
        <v>0.58066493517149631</v>
      </c>
      <c r="N140" s="32">
        <v>0.66716570235403605</v>
      </c>
      <c r="O140" s="32">
        <v>0.74293725774931751</v>
      </c>
      <c r="P140" s="32" t="s">
        <v>0</v>
      </c>
      <c r="Q140" s="32" t="s">
        <v>0</v>
      </c>
      <c r="R140" s="32" t="s">
        <v>0</v>
      </c>
      <c r="S140" s="33">
        <v>1.0614284831865</v>
      </c>
      <c r="T140" s="33">
        <v>0.80893118997964297</v>
      </c>
      <c r="U140" s="33">
        <v>0.76896550057920532</v>
      </c>
      <c r="V140" s="33">
        <v>0.68868880827183576</v>
      </c>
      <c r="W140" s="33">
        <v>0.57475711015991238</v>
      </c>
      <c r="X140" s="33">
        <v>0.69291765471567102</v>
      </c>
      <c r="Y140" s="33">
        <v>0.65405259139663663</v>
      </c>
      <c r="Z140" s="33" t="s">
        <v>0</v>
      </c>
      <c r="AA140" s="40" t="s">
        <v>0</v>
      </c>
      <c r="AB140" s="40">
        <v>0.28954280814095112</v>
      </c>
      <c r="AC140" s="40">
        <v>0.3466935107004378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0.68699100941059676</v>
      </c>
      <c r="AP140" s="2">
        <f>((AK140-AK$29)*100)/AK$29</f>
        <v>-7.3811331204361261</v>
      </c>
    </row>
    <row r="141" spans="1:46" x14ac:dyDescent="0.25">
      <c r="A141" s="31" t="s">
        <v>0</v>
      </c>
      <c r="B141" s="41" t="s">
        <v>0</v>
      </c>
      <c r="C141" s="31" t="s">
        <v>0</v>
      </c>
      <c r="D141" s="31">
        <v>1.1548931752860301</v>
      </c>
      <c r="E141" s="31">
        <v>1.052216424251543</v>
      </c>
      <c r="F141" s="31">
        <v>1.0397458061916249</v>
      </c>
      <c r="G141" s="31">
        <v>1.025791111161199</v>
      </c>
      <c r="H141" s="31">
        <v>1.043594659151132</v>
      </c>
      <c r="I141" s="31">
        <v>1.06012502012595</v>
      </c>
      <c r="J141" s="31">
        <v>1.063763739111224</v>
      </c>
      <c r="K141" s="31">
        <v>0.99437148435092748</v>
      </c>
      <c r="L141" s="31">
        <v>0.90382048746000254</v>
      </c>
      <c r="M141" s="31">
        <v>0.791927874925209</v>
      </c>
      <c r="N141" s="31">
        <v>0.7570816986434199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1.3943458884467059</v>
      </c>
      <c r="T141" s="33">
        <v>1.2633453556763969</v>
      </c>
      <c r="U141" s="33">
        <v>1.1631047353546129</v>
      </c>
      <c r="V141" s="33">
        <v>1.096557610199659</v>
      </c>
      <c r="W141" s="33">
        <v>1.060550286119895</v>
      </c>
      <c r="X141" s="33">
        <v>0.83310826963407703</v>
      </c>
      <c r="Y141" s="33">
        <v>0.79744725646395709</v>
      </c>
      <c r="Z141" s="33">
        <v>0.67935539640501541</v>
      </c>
      <c r="AA141" s="40">
        <v>0.58584792216928183</v>
      </c>
      <c r="AB141" s="40">
        <v>0.41783695664305498</v>
      </c>
      <c r="AC141" s="40">
        <v>0.37773336311285022</v>
      </c>
      <c r="AD141" s="40">
        <v>0.29204996116650461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0.90646149921957708</v>
      </c>
      <c r="AP141" s="2">
        <f>((AK141-AK$30)*100)/AK$30</f>
        <v>-8.0619616097021769</v>
      </c>
    </row>
    <row r="142" spans="1:46" x14ac:dyDescent="0.25">
      <c r="A142" s="31" t="s">
        <v>0</v>
      </c>
      <c r="B142" s="41" t="s">
        <v>0</v>
      </c>
      <c r="C142" s="31" t="s">
        <v>0</v>
      </c>
      <c r="D142" s="31">
        <v>1.4321543627961419</v>
      </c>
      <c r="E142" s="31">
        <v>1.2685035254696551</v>
      </c>
      <c r="F142" s="31">
        <v>1.261998073365306</v>
      </c>
      <c r="G142" s="31">
        <v>1.2581236703081751</v>
      </c>
      <c r="H142" s="31">
        <v>1.2365235472459379</v>
      </c>
      <c r="I142" s="31">
        <v>1.2403263472076771</v>
      </c>
      <c r="J142" s="31">
        <v>1.224226745164839</v>
      </c>
      <c r="K142" s="31">
        <v>1.195779864131769</v>
      </c>
      <c r="L142" s="31">
        <v>1.126204535099312</v>
      </c>
      <c r="M142" s="31">
        <v>0.95095023875198459</v>
      </c>
      <c r="N142" s="31">
        <v>0.81439140597098292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1.4664935714117091</v>
      </c>
      <c r="T142" s="33">
        <v>1.4268499811166431</v>
      </c>
      <c r="U142" s="33">
        <v>1.3958759938641181</v>
      </c>
      <c r="V142" s="33">
        <v>1.3023189564647351</v>
      </c>
      <c r="W142" s="33">
        <v>1.2676933402947801</v>
      </c>
      <c r="X142" s="33">
        <v>1.2029547101692371</v>
      </c>
      <c r="Y142" s="33">
        <v>0.90960836991441718</v>
      </c>
      <c r="Z142" s="33" t="s">
        <v>0</v>
      </c>
      <c r="AA142" s="40">
        <v>0.53582524416623634</v>
      </c>
      <c r="AB142" s="40">
        <v>0.42826995464667289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1.1472536218780163</v>
      </c>
      <c r="AP142" s="2">
        <f>((AK142-AK$31)*100)/AK$31</f>
        <v>-6.589899180739101</v>
      </c>
    </row>
    <row r="143" spans="1:46" x14ac:dyDescent="0.25">
      <c r="A143" s="31" t="s">
        <v>0</v>
      </c>
      <c r="B143" s="41" t="s">
        <v>0</v>
      </c>
      <c r="C143" s="31" t="s">
        <v>0</v>
      </c>
      <c r="D143" s="31">
        <v>1.433249450784563</v>
      </c>
      <c r="E143" s="31">
        <v>1.3384845953623901</v>
      </c>
      <c r="F143" s="31">
        <v>1.3390625432958081</v>
      </c>
      <c r="G143" s="31">
        <v>1.3302478922552201</v>
      </c>
      <c r="H143" s="31">
        <v>1.3266873702281909</v>
      </c>
      <c r="I143" s="31">
        <v>1.306962852200533</v>
      </c>
      <c r="J143" s="31">
        <v>1.305685357175504</v>
      </c>
      <c r="K143" s="31">
        <v>1.278797377143996</v>
      </c>
      <c r="L143" s="31">
        <v>1.204571974107137</v>
      </c>
      <c r="M143" s="31">
        <v>1.0372592943725469</v>
      </c>
      <c r="N143" s="31">
        <v>0.85658591846178334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1.5521260810601609</v>
      </c>
      <c r="U143" s="33">
        <v>1.470665355890963</v>
      </c>
      <c r="V143" s="33">
        <v>1.4670018129145419</v>
      </c>
      <c r="W143" s="33">
        <v>1.400534338525868</v>
      </c>
      <c r="X143" s="33">
        <v>1.3805579083171591</v>
      </c>
      <c r="Y143" s="33">
        <v>1.1640608341310441</v>
      </c>
      <c r="Z143" s="33">
        <v>0.95855391957099234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1.2861719375443557</v>
      </c>
      <c r="AP143" s="2">
        <f>((AK143-AK$32)*100)/AK$32</f>
        <v>-5.5033147588704923</v>
      </c>
    </row>
    <row r="144" spans="1:46" x14ac:dyDescent="0.25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1.371071762165323</v>
      </c>
      <c r="F144" s="31">
        <v>1.3835213071851351</v>
      </c>
      <c r="G144" s="31">
        <v>1.388694569173192</v>
      </c>
      <c r="H144" s="31">
        <v>1.3568846081524191</v>
      </c>
      <c r="I144" s="31">
        <v>1.343894064151623</v>
      </c>
      <c r="J144" s="31">
        <v>1.3342950701499869</v>
      </c>
      <c r="K144" s="31">
        <v>1.3144627821316881</v>
      </c>
      <c r="L144" s="31">
        <v>1.214334989097642</v>
      </c>
      <c r="M144" s="31">
        <v>1.0638217730693971</v>
      </c>
      <c r="N144" s="31">
        <v>0.82446843082763488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1.514741992892072</v>
      </c>
      <c r="V144" s="33">
        <v>1.4465744265609379</v>
      </c>
      <c r="W144" s="33">
        <v>1.3572000284149139</v>
      </c>
      <c r="X144" s="33">
        <v>1.359839323292378</v>
      </c>
      <c r="Y144" s="33">
        <v>1.185752028143076</v>
      </c>
      <c r="Z144" s="33">
        <v>0.91683093607150679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1.2735242557174327</v>
      </c>
      <c r="AP144" s="2">
        <f>((AK144-AK$33)*100)/AK$33</f>
        <v>-4.4163260293375233</v>
      </c>
    </row>
    <row r="145" spans="1:47" x14ac:dyDescent="0.25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1.195954059067674</v>
      </c>
      <c r="F145" s="27">
        <v>1.446349094111975</v>
      </c>
      <c r="G145" s="27">
        <v>1.341287547097769</v>
      </c>
      <c r="H145" s="27">
        <v>1.3300928910887651</v>
      </c>
      <c r="I145" s="27">
        <v>1.389858011107231</v>
      </c>
      <c r="J145" s="27">
        <v>1.4883479031506459</v>
      </c>
      <c r="K145" s="27">
        <v>1.249341387094455</v>
      </c>
      <c r="L145" s="27">
        <v>1.084905223071019</v>
      </c>
      <c r="M145" s="27">
        <v>0.85842919874726775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1.2070959932023171</v>
      </c>
      <c r="V145" s="27">
        <v>1.275419508199336</v>
      </c>
      <c r="W145" s="27">
        <v>1.1863657941539349</v>
      </c>
      <c r="X145" s="27">
        <v>1.096203713122738</v>
      </c>
      <c r="Y145" s="27">
        <v>1.022693144095304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1.2265959619507449</v>
      </c>
      <c r="AP145" s="2">
        <f>((AK145-AK$34)*100)/AK$34</f>
        <v>-2.4496257824142207</v>
      </c>
    </row>
    <row r="146" spans="1:47" x14ac:dyDescent="0.25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0.87077568075931355</v>
      </c>
      <c r="H146" s="27">
        <v>0.85193327581672107</v>
      </c>
      <c r="I146" s="27">
        <v>0.84863622709990372</v>
      </c>
      <c r="J146" s="27">
        <v>1.058303240844003</v>
      </c>
      <c r="K146" s="27">
        <v>0.83800359574040983</v>
      </c>
      <c r="L146" s="27">
        <v>0.73856431075660856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0.89723336271226783</v>
      </c>
      <c r="V146" s="27">
        <v>1.060051323085706</v>
      </c>
      <c r="W146" s="27">
        <v>0.83725119543672433</v>
      </c>
      <c r="X146" s="27">
        <v>0.93381138176016221</v>
      </c>
      <c r="Y146" s="27">
        <v>0.8241889234060622</v>
      </c>
      <c r="Z146" s="27">
        <v>1.028602975801548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0.89894629110161917</v>
      </c>
      <c r="AP146" s="2">
        <f>((AK146-AK$35)*100)/AK$35</f>
        <v>-4.8146542273400863</v>
      </c>
    </row>
    <row r="147" spans="1:47" x14ac:dyDescent="0.25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0.84971611490896526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0.89140525583830599</v>
      </c>
      <c r="U147" s="25">
        <v>0.95077575383231383</v>
      </c>
      <c r="V147" s="25" t="s">
        <v>0</v>
      </c>
      <c r="W147" s="25" t="s">
        <v>0</v>
      </c>
      <c r="X147" s="25">
        <v>0.6629986258485947</v>
      </c>
      <c r="Y147" s="25">
        <v>0.77819819501076104</v>
      </c>
      <c r="Z147" s="25">
        <v>0.8448887311792177</v>
      </c>
      <c r="AA147" s="25">
        <v>0.79145083111937997</v>
      </c>
      <c r="AB147" s="25">
        <v>0.80758631014228188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0.82212747723497748</v>
      </c>
      <c r="AP147" s="22">
        <f>((AK147-AK$36)*100)/AK$36</f>
        <v>-3.1802133029950252</v>
      </c>
    </row>
    <row r="148" spans="1:47" x14ac:dyDescent="0.25">
      <c r="A148" s="25">
        <v>0.49472688879768439</v>
      </c>
      <c r="B148" s="26">
        <v>0.58019238061506151</v>
      </c>
      <c r="C148" s="25">
        <v>0.55290117349777412</v>
      </c>
      <c r="D148" s="25">
        <v>0.52837245304524993</v>
      </c>
      <c r="E148" s="25">
        <v>0.47541758329149503</v>
      </c>
      <c r="F148" s="25">
        <v>0.46824251021734009</v>
      </c>
      <c r="G148" s="25">
        <v>0.47276260556010408</v>
      </c>
      <c r="H148" s="25">
        <v>0.47281358027969622</v>
      </c>
      <c r="I148" s="25">
        <v>0.47328554083650792</v>
      </c>
      <c r="J148" s="25">
        <v>0.47573616496938959</v>
      </c>
      <c r="K148" s="25">
        <v>0.4636998983551941</v>
      </c>
      <c r="L148" s="25">
        <v>0.46361160247661848</v>
      </c>
      <c r="M148" s="25">
        <v>0.46260091200146358</v>
      </c>
      <c r="N148" s="25">
        <v>0.45772946180790253</v>
      </c>
      <c r="O148" s="25">
        <v>0.49001767431540699</v>
      </c>
      <c r="P148" s="25">
        <v>0.48158984224374302</v>
      </c>
      <c r="Q148" s="25">
        <v>0.48239241906001579</v>
      </c>
      <c r="R148" s="25">
        <v>0.48181320933942062</v>
      </c>
      <c r="S148" s="25">
        <v>0.49138248541111917</v>
      </c>
      <c r="T148" s="25">
        <v>0.53921060881896221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0.70542929249853292</v>
      </c>
      <c r="Z148" s="25">
        <v>0.68609444168013478</v>
      </c>
      <c r="AA148" s="25">
        <v>0.72385656205816584</v>
      </c>
      <c r="AB148" s="25">
        <v>0.59474798485607439</v>
      </c>
      <c r="AC148" s="25">
        <v>0.57786152090984699</v>
      </c>
      <c r="AD148" s="25">
        <v>0.58369679261942664</v>
      </c>
      <c r="AE148" s="25">
        <v>0.64783691387948938</v>
      </c>
      <c r="AF148" s="25">
        <v>0.50407754626782386</v>
      </c>
      <c r="AG148" s="25">
        <v>0.49761842945454499</v>
      </c>
      <c r="AH148" s="25">
        <v>0.50246345925217195</v>
      </c>
      <c r="AI148" s="25">
        <v>0.50224439399385001</v>
      </c>
      <c r="AJ148" s="25">
        <v>0.49564877216737141</v>
      </c>
      <c r="AK148" s="3">
        <f t="shared" si="2"/>
        <v>0.5259398470180493</v>
      </c>
      <c r="AP148" s="22">
        <f>((AK148-AK$37)*100)/AK$37</f>
        <v>-3.7827840524921572</v>
      </c>
    </row>
    <row r="149" spans="1:47" x14ac:dyDescent="0.25">
      <c r="A149" t="s">
        <v>80</v>
      </c>
      <c r="AK149" s="17">
        <f>SUM(A113:AJ146)/867</f>
        <v>0.90538475009072772</v>
      </c>
      <c r="AP149" s="23">
        <f>((AK149-AK$38)*100)/AK$38</f>
        <v>-4.4974854498003802</v>
      </c>
      <c r="AQ149" s="24" t="s">
        <v>125</v>
      </c>
    </row>
    <row r="150" spans="1:47" x14ac:dyDescent="0.25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0</v>
      </c>
      <c r="B151" s="26">
        <v>0.71675083159707798</v>
      </c>
      <c r="C151" s="25">
        <v>0.67308833695384107</v>
      </c>
      <c r="D151" s="25">
        <v>0.60979397792509327</v>
      </c>
      <c r="E151" s="25">
        <v>0.5625259172646162</v>
      </c>
      <c r="F151" s="25">
        <v>0.52942542808692106</v>
      </c>
      <c r="G151" s="25">
        <v>0.56751197654072227</v>
      </c>
      <c r="H151" s="25">
        <v>0.46412516551074062</v>
      </c>
      <c r="I151" s="25">
        <v>0.63237070080235913</v>
      </c>
      <c r="J151" s="25">
        <v>0.57954883892783515</v>
      </c>
      <c r="K151" s="25">
        <v>1.0112814137931021</v>
      </c>
      <c r="L151" s="25">
        <v>0.55945449373061928</v>
      </c>
      <c r="M151" s="25">
        <v>0.64259015037164735</v>
      </c>
      <c r="N151" s="25">
        <v>0.55443243662386543</v>
      </c>
      <c r="O151" s="25">
        <v>0.97250704789257203</v>
      </c>
      <c r="P151" s="25">
        <v>0.93846223000297879</v>
      </c>
      <c r="Q151" s="25">
        <v>0.4651923021548543</v>
      </c>
      <c r="R151" s="25">
        <v>0.56582712461760098</v>
      </c>
      <c r="S151" s="25">
        <v>0.58584046944266166</v>
      </c>
      <c r="T151" s="25">
        <v>0.51758650271788864</v>
      </c>
      <c r="U151" s="25">
        <v>0.74236846352985442</v>
      </c>
      <c r="V151" s="25">
        <v>0.59455488754242047</v>
      </c>
      <c r="W151" s="25">
        <v>0.59404392185815669</v>
      </c>
      <c r="X151" s="25">
        <v>0.65942776605839715</v>
      </c>
      <c r="Y151" s="25">
        <v>0.66213254208747085</v>
      </c>
      <c r="Z151" s="25">
        <v>0.5631430222885041</v>
      </c>
      <c r="AA151" s="25">
        <v>0.56798134074556761</v>
      </c>
      <c r="AB151" s="25">
        <v>0.65769532682562815</v>
      </c>
      <c r="AC151" s="25">
        <v>0.6184275926839391</v>
      </c>
      <c r="AD151" s="25">
        <v>0.65748739202434481</v>
      </c>
      <c r="AE151" s="25">
        <v>0.81236630201152926</v>
      </c>
      <c r="AF151" s="25">
        <v>0.73275900717985942</v>
      </c>
      <c r="AG151" s="25">
        <v>0.65983097768893184</v>
      </c>
      <c r="AH151" s="25">
        <v>0.6237592703305368</v>
      </c>
      <c r="AI151" s="25">
        <v>0.9364464552680708</v>
      </c>
      <c r="AJ151" s="25" t="s">
        <v>0</v>
      </c>
      <c r="AK151" s="3">
        <f>AVERAGE(A151:AJ151)</f>
        <v>0.65384528273765319</v>
      </c>
      <c r="AM151" s="6" t="s">
        <v>94</v>
      </c>
      <c r="AO151" s="2">
        <f>SUM(A184:AJ185)/40</f>
        <v>0.5756623431193767</v>
      </c>
      <c r="AP151" s="2">
        <f>((AK151-AK$3)*100)/AK$3</f>
        <v>-4.1099351143904179E-2</v>
      </c>
      <c r="AR151" s="6" t="s">
        <v>94</v>
      </c>
      <c r="AS151" s="2"/>
      <c r="AT151" s="2">
        <f>((AO151-AO$3)*100)/AO$3</f>
        <v>-5.1814704481739149</v>
      </c>
    </row>
    <row r="152" spans="1:47" x14ac:dyDescent="0.25">
      <c r="A152" s="27">
        <v>1.017222051289087</v>
      </c>
      <c r="B152" s="28">
        <v>0.98674438271776665</v>
      </c>
      <c r="C152" s="27">
        <v>1.0122661159718209</v>
      </c>
      <c r="D152" s="27">
        <v>0.99081717195166918</v>
      </c>
      <c r="E152" s="27">
        <v>0.89336661319709243</v>
      </c>
      <c r="F152" s="27">
        <v>0.8715260520315079</v>
      </c>
      <c r="G152" s="27">
        <v>0.77330831266894184</v>
      </c>
      <c r="H152" s="27">
        <v>0.79238099223697001</v>
      </c>
      <c r="I152" s="27">
        <v>0.84142566788651629</v>
      </c>
      <c r="J152" s="27">
        <v>0.84926410474781899</v>
      </c>
      <c r="K152" s="27">
        <v>0.86492392041799704</v>
      </c>
      <c r="L152" s="27">
        <v>0.85998156416005811</v>
      </c>
      <c r="M152" s="27">
        <v>0.85269624178573011</v>
      </c>
      <c r="N152" s="27">
        <v>0.86025228102654094</v>
      </c>
      <c r="O152" s="27">
        <v>0.92240330762715039</v>
      </c>
      <c r="P152" s="27">
        <v>0.85912127819824968</v>
      </c>
      <c r="Q152" s="27">
        <v>0.86083399730302579</v>
      </c>
      <c r="R152" s="27">
        <v>0.71776607227906908</v>
      </c>
      <c r="S152" s="27">
        <v>0.70883759591406326</v>
      </c>
      <c r="T152" s="27">
        <v>0.85949479967565068</v>
      </c>
      <c r="U152" s="27">
        <v>0.93037424714933892</v>
      </c>
      <c r="V152" s="27">
        <v>0.85290351608164305</v>
      </c>
      <c r="W152" s="27">
        <v>0.82163702917822001</v>
      </c>
      <c r="X152" s="27">
        <v>0.87018467990297244</v>
      </c>
      <c r="Y152" s="27">
        <v>0.93826030203437749</v>
      </c>
      <c r="Z152" s="27">
        <v>1.257062452168703</v>
      </c>
      <c r="AA152" s="27">
        <v>1.2890343402092621</v>
      </c>
      <c r="AB152" s="27">
        <v>1.214395555042743</v>
      </c>
      <c r="AC152" s="27">
        <v>0.97463983504132534</v>
      </c>
      <c r="AD152" s="27">
        <v>1.0267841731830749</v>
      </c>
      <c r="AE152" s="27">
        <v>1.162144876308407</v>
      </c>
      <c r="AF152" s="27">
        <v>1.0767398893977229</v>
      </c>
      <c r="AG152" s="27">
        <v>1.003533081698698</v>
      </c>
      <c r="AH152" s="27">
        <v>1.02197378808273</v>
      </c>
      <c r="AI152" s="27">
        <v>0.94820750024131251</v>
      </c>
      <c r="AJ152" s="27">
        <v>0.95542903153509195</v>
      </c>
      <c r="AK152" s="3">
        <f t="shared" si="2"/>
        <v>0.9371649116761761</v>
      </c>
      <c r="AM152" s="6" t="s">
        <v>116</v>
      </c>
      <c r="AO152" s="2">
        <f>SUM(A150:AJ151)/34</f>
        <v>0.65384528273765319</v>
      </c>
      <c r="AP152" s="2">
        <f>((AK152-AK$4)*100)/AK$4</f>
        <v>-0.743580544886009</v>
      </c>
      <c r="AR152" s="6" t="s">
        <v>116</v>
      </c>
      <c r="AS152" s="2"/>
      <c r="AT152" s="1">
        <f>((AO152-AO$4)*100)/AO$4</f>
        <v>-4.1099351143904179E-2</v>
      </c>
    </row>
    <row r="153" spans="1:47" x14ac:dyDescent="0.25">
      <c r="A153" s="27">
        <v>1.39902827017926</v>
      </c>
      <c r="B153" s="28">
        <v>1.3717823671881191</v>
      </c>
      <c r="C153" s="27">
        <v>1.3277679352020959</v>
      </c>
      <c r="D153" s="27">
        <v>1.332283211223765</v>
      </c>
      <c r="E153" s="27">
        <v>1.274471805220198</v>
      </c>
      <c r="F153" s="27">
        <v>1.2078989122200181</v>
      </c>
      <c r="G153" s="27">
        <v>1.180831026200035</v>
      </c>
      <c r="H153" s="27">
        <v>1.187555312190802</v>
      </c>
      <c r="I153" s="27">
        <v>1.296795587206518</v>
      </c>
      <c r="J153" s="27">
        <v>1.4025275122392851</v>
      </c>
      <c r="K153" s="27">
        <v>1.4155054782357599</v>
      </c>
      <c r="L153" s="27">
        <v>1.3880131142282199</v>
      </c>
      <c r="M153" s="27">
        <v>1.369978585222579</v>
      </c>
      <c r="N153" s="27">
        <v>1.3513146782132099</v>
      </c>
      <c r="O153" s="27">
        <v>1.325320743211815</v>
      </c>
      <c r="P153" s="27">
        <v>1.261812211193863</v>
      </c>
      <c r="Q153" s="27">
        <v>1.231028421187129</v>
      </c>
      <c r="R153" s="27">
        <v>1.174081854174869</v>
      </c>
      <c r="S153" s="27">
        <v>0.94522520110909081</v>
      </c>
      <c r="T153" s="27">
        <v>1.046867315123241</v>
      </c>
      <c r="U153" s="27">
        <v>1.2672232851480181</v>
      </c>
      <c r="V153" s="27">
        <v>1.455406305154066</v>
      </c>
      <c r="W153" s="27">
        <v>1.4899848611427899</v>
      </c>
      <c r="X153" s="27">
        <v>1.489490977134728</v>
      </c>
      <c r="Y153" s="27">
        <v>1.4811076381297399</v>
      </c>
      <c r="Z153" s="27">
        <v>1.4864825621240549</v>
      </c>
      <c r="AA153" s="27">
        <v>1.4619729371247061</v>
      </c>
      <c r="AB153" s="27">
        <v>1.421584129128509</v>
      </c>
      <c r="AC153" s="27">
        <v>1.4131469151318199</v>
      </c>
      <c r="AD153" s="27">
        <v>1.4362111821336769</v>
      </c>
      <c r="AE153" s="27">
        <v>1.4697954921316709</v>
      </c>
      <c r="AF153" s="27">
        <v>1.457107716137318</v>
      </c>
      <c r="AG153" s="27">
        <v>1.432125506143443</v>
      </c>
      <c r="AH153" s="27">
        <v>1.4433731641486409</v>
      </c>
      <c r="AI153" s="27">
        <v>1.417608991156736</v>
      </c>
      <c r="AJ153" s="27">
        <v>1.407263156167788</v>
      </c>
      <c r="AK153" s="3">
        <f t="shared" si="2"/>
        <v>1.3477770655335437</v>
      </c>
      <c r="AM153" s="10" t="s">
        <v>94</v>
      </c>
      <c r="AO153" s="2">
        <f>SUM(A182:AJ183)/26</f>
        <v>1.0501693748798677</v>
      </c>
      <c r="AP153" s="2">
        <f>((AK153-AK$5)*100)/AK$5</f>
        <v>3.913167742751865</v>
      </c>
      <c r="AR153" s="10" t="s">
        <v>94</v>
      </c>
      <c r="AS153" s="2"/>
      <c r="AT153" s="1">
        <f>((AO153-AO$5)*100)/AO$5</f>
        <v>-5.6404809763249775</v>
      </c>
    </row>
    <row r="154" spans="1:47" x14ac:dyDescent="0.25">
      <c r="A154" s="29">
        <v>1.374718625311607</v>
      </c>
      <c r="B154" s="30">
        <v>1.353570146329037</v>
      </c>
      <c r="C154" s="29">
        <v>1.3352638563583741</v>
      </c>
      <c r="D154" s="29">
        <v>1.3577897663973111</v>
      </c>
      <c r="E154" s="31">
        <v>1.3456687144185859</v>
      </c>
      <c r="F154" s="31">
        <v>1.2992156854120129</v>
      </c>
      <c r="G154" s="31">
        <v>1.292583619394285</v>
      </c>
      <c r="H154" s="31">
        <v>1.3046221514301151</v>
      </c>
      <c r="I154" s="31">
        <v>1.3980109625067321</v>
      </c>
      <c r="J154" s="31">
        <v>1.4494935905326021</v>
      </c>
      <c r="K154" s="31">
        <v>1.4261415884772799</v>
      </c>
      <c r="L154" s="31">
        <v>1.377957344401191</v>
      </c>
      <c r="M154" s="31">
        <v>1.3484302043727541</v>
      </c>
      <c r="N154" s="31">
        <v>1.334481220350159</v>
      </c>
      <c r="O154" s="31">
        <v>1.324052954327966</v>
      </c>
      <c r="P154" s="31">
        <v>1.295328639301305</v>
      </c>
      <c r="Q154" s="32">
        <v>1.2692747092777621</v>
      </c>
      <c r="R154" s="32">
        <v>1.2350860942361941</v>
      </c>
      <c r="S154" s="33">
        <v>1.054048448143442</v>
      </c>
      <c r="T154" s="33" t="s">
        <v>0</v>
      </c>
      <c r="U154" s="33">
        <v>1.588935052315914</v>
      </c>
      <c r="V154" s="33">
        <v>1.6125377172706099</v>
      </c>
      <c r="W154" s="33">
        <v>1.6220783172505151</v>
      </c>
      <c r="X154" s="33">
        <v>1.593275621233639</v>
      </c>
      <c r="Y154" s="33">
        <v>1.5729975662236</v>
      </c>
      <c r="Z154" s="33">
        <v>1.546841614217213</v>
      </c>
      <c r="AA154" s="33">
        <v>1.478396033211429</v>
      </c>
      <c r="AB154" s="33">
        <v>1.439156855215147</v>
      </c>
      <c r="AC154" s="29">
        <v>1.428840209232948</v>
      </c>
      <c r="AD154" s="29">
        <v>1.445563571261969</v>
      </c>
      <c r="AE154" s="29">
        <v>1.527701308288747</v>
      </c>
      <c r="AF154" s="29">
        <v>1.5186782172840629</v>
      </c>
      <c r="AG154" s="29">
        <v>1.415259178265857</v>
      </c>
      <c r="AH154" s="29">
        <v>1.3877665202602469</v>
      </c>
      <c r="AI154" s="29">
        <v>1.368177697262468</v>
      </c>
      <c r="AJ154" s="29">
        <v>1.373169744279807</v>
      </c>
      <c r="AK154" s="3">
        <f t="shared" si="2"/>
        <v>1.4027175298300827</v>
      </c>
      <c r="AM154" s="10" t="s">
        <v>116</v>
      </c>
      <c r="AO154" s="2">
        <f>SUM(A152:AJ153)/72</f>
        <v>1.1424709886048598</v>
      </c>
      <c r="AP154" s="2">
        <f>((AK154-AK$6)*100)/AK$6</f>
        <v>0.29052129535340571</v>
      </c>
      <c r="AR154" s="10" t="s">
        <v>116</v>
      </c>
      <c r="AS154" s="2"/>
      <c r="AT154" s="1">
        <f>((AO154-AO$6)*100)/AO$6</f>
        <v>1.951352989393248</v>
      </c>
    </row>
    <row r="155" spans="1:47" x14ac:dyDescent="0.25">
      <c r="A155" s="29">
        <v>1.382723384602812</v>
      </c>
      <c r="B155" s="30">
        <v>1.401503371663491</v>
      </c>
      <c r="C155" s="29">
        <v>1.399039431646075</v>
      </c>
      <c r="D155" s="29">
        <v>1.3633563685222809</v>
      </c>
      <c r="E155" s="31">
        <v>1.2928074773174021</v>
      </c>
      <c r="F155" s="31">
        <v>1.1674614591870649</v>
      </c>
      <c r="G155" s="31">
        <v>1.0964338341471329</v>
      </c>
      <c r="H155" s="31">
        <v>0.98761614011135423</v>
      </c>
      <c r="I155" s="31">
        <v>1.162625107199176</v>
      </c>
      <c r="J155" s="31">
        <v>1.1670882962072691</v>
      </c>
      <c r="K155" s="31">
        <v>1.155762022188247</v>
      </c>
      <c r="L155" s="31">
        <v>1.1562784921866081</v>
      </c>
      <c r="M155" s="31">
        <v>1.169457649189767</v>
      </c>
      <c r="N155" s="31">
        <v>1.196433576203493</v>
      </c>
      <c r="O155" s="31">
        <v>1.2212919762164169</v>
      </c>
      <c r="P155" s="31">
        <v>1.2187523632071191</v>
      </c>
      <c r="Q155" s="32">
        <v>1.2265507481914151</v>
      </c>
      <c r="R155" s="32">
        <v>1.1806850261509521</v>
      </c>
      <c r="S155" s="33">
        <v>0.99393559109390162</v>
      </c>
      <c r="T155" s="33" t="s">
        <v>0</v>
      </c>
      <c r="U155" s="33">
        <v>1.6311829385200931</v>
      </c>
      <c r="V155" s="33">
        <v>1.625812390501006</v>
      </c>
      <c r="W155" s="33">
        <v>1.628810712493868</v>
      </c>
      <c r="X155" s="33">
        <v>1.5935551004422981</v>
      </c>
      <c r="Y155" s="33">
        <v>1.5684318484191411</v>
      </c>
      <c r="Z155" s="33">
        <v>1.5068461403852189</v>
      </c>
      <c r="AA155" s="33">
        <v>1.464207547366067</v>
      </c>
      <c r="AB155" s="33">
        <v>1.4806442644004261</v>
      </c>
      <c r="AC155" s="29">
        <v>1.4632419495182449</v>
      </c>
      <c r="AD155" s="29">
        <v>1.389014784746113</v>
      </c>
      <c r="AE155" s="29">
        <v>1.3918679418391371</v>
      </c>
      <c r="AF155" s="29">
        <v>1.4300028267580489</v>
      </c>
      <c r="AG155" s="29">
        <v>1.36231840964198</v>
      </c>
      <c r="AH155" s="29">
        <v>1.3475329045739379</v>
      </c>
      <c r="AI155" s="29">
        <v>1.344514778543618</v>
      </c>
      <c r="AJ155" s="29">
        <v>1.3549655915403021</v>
      </c>
      <c r="AK155" s="3">
        <f t="shared" si="2"/>
        <v>1.329221498426328</v>
      </c>
      <c r="AM155" s="11" t="s">
        <v>99</v>
      </c>
      <c r="AO155" s="2">
        <f>SUM(A177:R181)/56</f>
        <v>1.0141197757390383</v>
      </c>
      <c r="AP155" s="2">
        <f>((AK155-AK$7)*100)/AK$7</f>
        <v>-5.9287142677512374</v>
      </c>
      <c r="AR155" s="11" t="s">
        <v>99</v>
      </c>
      <c r="AS155" s="2"/>
      <c r="AT155" s="1">
        <f>((AO155-AO$7)*100)/AO$7</f>
        <v>-9.6243530819893994</v>
      </c>
    </row>
    <row r="156" spans="1:47" x14ac:dyDescent="0.25">
      <c r="A156" s="29">
        <v>1.3948342056039511</v>
      </c>
      <c r="B156" s="30">
        <v>1.3389560273737191</v>
      </c>
      <c r="C156" s="29">
        <v>1.177340545187499</v>
      </c>
      <c r="D156" s="29">
        <v>1.012429421113727</v>
      </c>
      <c r="E156" s="31">
        <v>0.95879208559170293</v>
      </c>
      <c r="F156" s="31">
        <v>0.97989301811215845</v>
      </c>
      <c r="G156" s="31">
        <v>0.89182936310129202</v>
      </c>
      <c r="H156" s="31">
        <v>0.90082835159260144</v>
      </c>
      <c r="I156" s="31">
        <v>0.90964092110713546</v>
      </c>
      <c r="J156" s="31">
        <v>0.90685623441446916</v>
      </c>
      <c r="K156" s="31">
        <v>0.89414166509591175</v>
      </c>
      <c r="L156" s="31">
        <v>0.90545742609083357</v>
      </c>
      <c r="M156" s="31">
        <v>0.92453166609133963</v>
      </c>
      <c r="N156" s="31">
        <v>0.95811709309475934</v>
      </c>
      <c r="O156" s="31">
        <v>0.98869182009773349</v>
      </c>
      <c r="P156" s="31">
        <v>1.000396761096743</v>
      </c>
      <c r="Q156" s="32">
        <v>1.0203748025963819</v>
      </c>
      <c r="R156" s="32">
        <v>0.99486485808839198</v>
      </c>
      <c r="S156" s="33">
        <v>0.84665559476548258</v>
      </c>
      <c r="T156" s="33" t="s">
        <v>0</v>
      </c>
      <c r="U156" s="33">
        <v>1.3608157291902621</v>
      </c>
      <c r="V156" s="33">
        <v>1.2933295932166</v>
      </c>
      <c r="W156" s="33">
        <v>1.3335019242998509</v>
      </c>
      <c r="X156" s="33">
        <v>1.3433389962889539</v>
      </c>
      <c r="Y156" s="33">
        <v>1.304383273231674</v>
      </c>
      <c r="Z156" s="33">
        <v>1.302726538222051</v>
      </c>
      <c r="AA156" s="33">
        <v>1.3145433692227839</v>
      </c>
      <c r="AB156" s="33">
        <v>1.362072897249353</v>
      </c>
      <c r="AC156" s="29">
        <v>1.432656443678757</v>
      </c>
      <c r="AD156" s="29">
        <v>1.282923419670946</v>
      </c>
      <c r="AE156" s="29">
        <v>1.22609467406399</v>
      </c>
      <c r="AF156" s="29">
        <v>1.2688317464648791</v>
      </c>
      <c r="AG156" s="29">
        <v>1.2403735460566121</v>
      </c>
      <c r="AH156" s="29">
        <v>1.2732840888630339</v>
      </c>
      <c r="AI156" s="29">
        <v>1.3309504078631369</v>
      </c>
      <c r="AJ156" s="29">
        <v>1.3837831577676329</v>
      </c>
      <c r="AK156" s="3">
        <f t="shared" si="2"/>
        <v>1.1445211904447525</v>
      </c>
      <c r="AM156" s="11" t="s">
        <v>102</v>
      </c>
      <c r="AO156" s="2">
        <f>SUM(E154:R158)/68</f>
        <v>0.97452386871330843</v>
      </c>
      <c r="AP156" s="2">
        <f>((AK156-AK$8)*100)/AK$8</f>
        <v>-11.303815307704815</v>
      </c>
      <c r="AR156" s="11" t="s">
        <v>102</v>
      </c>
      <c r="AS156" s="2"/>
      <c r="AT156" s="1">
        <f>((AO156-AO$8)*100)/AO$8</f>
        <v>-9.9276783878953605</v>
      </c>
    </row>
    <row r="157" spans="1:47" x14ac:dyDescent="0.25">
      <c r="A157" s="29">
        <v>1.1511401351648061</v>
      </c>
      <c r="B157" s="30">
        <v>1.002257534604468</v>
      </c>
      <c r="C157" s="29">
        <v>0.78516613550485093</v>
      </c>
      <c r="D157" s="29">
        <v>0.71863264578815267</v>
      </c>
      <c r="E157" s="31" t="s">
        <v>0</v>
      </c>
      <c r="F157" s="31">
        <v>1.117820159238518</v>
      </c>
      <c r="G157" s="31">
        <v>0.87953908118437563</v>
      </c>
      <c r="H157" s="31">
        <v>0.7722299435075074</v>
      </c>
      <c r="I157" s="31">
        <v>0.76856547956405996</v>
      </c>
      <c r="J157" s="31">
        <v>0.75832075663161413</v>
      </c>
      <c r="K157" s="31">
        <v>0.76472504451459578</v>
      </c>
      <c r="L157" s="31">
        <v>0.75921909844152646</v>
      </c>
      <c r="M157" s="31">
        <v>0.74489922187236934</v>
      </c>
      <c r="N157" s="31">
        <v>0.75090155315054441</v>
      </c>
      <c r="O157" s="31">
        <v>0.77042192085362715</v>
      </c>
      <c r="P157" s="31">
        <v>0.7862023552323506</v>
      </c>
      <c r="Q157" s="32">
        <v>0.8000370091464879</v>
      </c>
      <c r="R157" s="32">
        <v>0.77457214845817557</v>
      </c>
      <c r="S157" s="33">
        <v>0.7152965846453343</v>
      </c>
      <c r="T157" s="33" t="s">
        <v>0</v>
      </c>
      <c r="U157" s="33">
        <v>1.4370148102625391</v>
      </c>
      <c r="V157" s="33">
        <v>1.128217234190052</v>
      </c>
      <c r="W157" s="33">
        <v>1.051920080176538</v>
      </c>
      <c r="X157" s="33">
        <v>1.0517834451591339</v>
      </c>
      <c r="Y157" s="33">
        <v>1.0653087601380731</v>
      </c>
      <c r="Z157" s="33">
        <v>1.0708418921212719</v>
      </c>
      <c r="AA157" s="33">
        <v>1.096032759117096</v>
      </c>
      <c r="AB157" s="33">
        <v>1.174666790141051</v>
      </c>
      <c r="AC157" s="29">
        <v>1.619311578</v>
      </c>
      <c r="AD157" s="29">
        <v>1.022926906189737</v>
      </c>
      <c r="AE157" s="29">
        <v>0.83668556419587914</v>
      </c>
      <c r="AF157" s="29">
        <v>0.93709620612430533</v>
      </c>
      <c r="AG157" s="29">
        <v>1.088678881237195</v>
      </c>
      <c r="AH157" s="29">
        <v>1.189126677293473</v>
      </c>
      <c r="AI157" s="29">
        <v>1.2846189783508699</v>
      </c>
      <c r="AJ157" s="29">
        <v>1.264806996253323</v>
      </c>
      <c r="AK157" s="3">
        <f t="shared" si="2"/>
        <v>0.97467601077805599</v>
      </c>
      <c r="AM157" s="12" t="s">
        <v>105</v>
      </c>
      <c r="AO157" s="2">
        <f>SUM(S177:Z181)/35</f>
        <v>1.0496089264327777</v>
      </c>
      <c r="AP157" s="2">
        <f>((AK157-AK$9)*100)/AK$9</f>
        <v>-12.399598630908661</v>
      </c>
      <c r="AR157" s="12" t="s">
        <v>105</v>
      </c>
      <c r="AS157" s="2"/>
      <c r="AT157" s="1">
        <f>((AO157-AO$9)*100)/AO$9</f>
        <v>-13.394438520316738</v>
      </c>
    </row>
    <row r="158" spans="1:47" x14ac:dyDescent="0.25">
      <c r="A158" s="29">
        <v>0.76541292131680039</v>
      </c>
      <c r="B158" s="30">
        <v>0.71735579121784032</v>
      </c>
      <c r="C158" s="29">
        <v>0.61162644441560243</v>
      </c>
      <c r="D158" s="29" t="s">
        <v>0</v>
      </c>
      <c r="E158" s="31" t="s">
        <v>0</v>
      </c>
      <c r="F158" s="31">
        <v>1.007125070672255</v>
      </c>
      <c r="G158" s="31">
        <v>0.68861794886515082</v>
      </c>
      <c r="H158" s="31">
        <v>0.61728401082929196</v>
      </c>
      <c r="I158" s="31">
        <v>0.56396033546298818</v>
      </c>
      <c r="J158" s="31">
        <v>0.50503642922794068</v>
      </c>
      <c r="K158" s="31">
        <v>0.44238077711646812</v>
      </c>
      <c r="L158" s="31">
        <v>0.41795190409086591</v>
      </c>
      <c r="M158" s="31">
        <v>0.47906756114518961</v>
      </c>
      <c r="N158" s="31">
        <v>0.51804498418480593</v>
      </c>
      <c r="O158" s="31">
        <v>0.5478847482015714</v>
      </c>
      <c r="P158" s="31">
        <v>0.56773327321210465</v>
      </c>
      <c r="Q158" s="32">
        <v>0.55437570417612325</v>
      </c>
      <c r="R158" s="32">
        <v>0.57669884121066961</v>
      </c>
      <c r="S158" s="33">
        <v>0.63361093231820598</v>
      </c>
      <c r="T158" s="33" t="s">
        <v>0</v>
      </c>
      <c r="U158" s="33" t="s">
        <v>0</v>
      </c>
      <c r="V158" s="33">
        <v>0.94246337646458545</v>
      </c>
      <c r="W158" s="33">
        <v>0.75560894440963366</v>
      </c>
      <c r="X158" s="33">
        <v>0.76309158549577083</v>
      </c>
      <c r="Y158" s="33">
        <v>0.82986698658018809</v>
      </c>
      <c r="Z158" s="33">
        <v>0.80060326517093461</v>
      </c>
      <c r="AA158" s="33">
        <v>0.77427111900959067</v>
      </c>
      <c r="AB158" s="33">
        <v>0.90977466653348449</v>
      </c>
      <c r="AC158" s="29" t="s">
        <v>0</v>
      </c>
      <c r="AD158" s="29">
        <v>0.88557123509378377</v>
      </c>
      <c r="AE158" s="29">
        <v>0.67619672053974333</v>
      </c>
      <c r="AF158" s="29">
        <v>0.58488730948766365</v>
      </c>
      <c r="AG158" s="29">
        <v>0.6227516442571055</v>
      </c>
      <c r="AH158" s="29">
        <v>0.78298759120331818</v>
      </c>
      <c r="AI158" s="29">
        <v>0.87101721034705593</v>
      </c>
      <c r="AJ158" s="29">
        <v>0.8142217822683977</v>
      </c>
      <c r="AK158" s="3">
        <f t="shared" si="2"/>
        <v>0.68475745530726229</v>
      </c>
      <c r="AM158" s="12" t="s">
        <v>108</v>
      </c>
      <c r="AO158" s="2">
        <f>SUM(S154:AB158)/44</f>
        <v>1.242350793325546</v>
      </c>
      <c r="AP158" s="2">
        <f>((AK158-AK$10)*100)/AK$10</f>
        <v>-12.506267471108321</v>
      </c>
      <c r="AR158" s="12" t="s">
        <v>108</v>
      </c>
      <c r="AS158" s="2"/>
      <c r="AT158" s="1">
        <f>((AO158-AO$10)*100)/AO$10</f>
        <v>-7.4458014086605564</v>
      </c>
    </row>
    <row r="159" spans="1:47" x14ac:dyDescent="0.25">
      <c r="A159" s="29">
        <v>0.6494327127018743</v>
      </c>
      <c r="B159" s="30">
        <v>0.65087834062643424</v>
      </c>
      <c r="C159" s="29" t="s">
        <v>0</v>
      </c>
      <c r="D159" s="29" t="s">
        <v>0</v>
      </c>
      <c r="E159" s="34" t="s">
        <v>0</v>
      </c>
      <c r="F159" s="34">
        <v>0.8182559558528083</v>
      </c>
      <c r="G159" s="34">
        <v>0.59275723908345579</v>
      </c>
      <c r="H159" s="34">
        <v>0.55452274058655437</v>
      </c>
      <c r="I159" s="34">
        <v>0.52359432038723563</v>
      </c>
      <c r="J159" s="34">
        <v>0.48081612822154979</v>
      </c>
      <c r="K159" s="34">
        <v>0.44980493116146331</v>
      </c>
      <c r="L159" s="34">
        <v>0.39976608111462308</v>
      </c>
      <c r="M159" s="34">
        <v>0.3797206863904028</v>
      </c>
      <c r="N159" s="34">
        <v>0.38207583143557139</v>
      </c>
      <c r="O159" s="34">
        <v>0.3904822595062733</v>
      </c>
      <c r="P159" s="34">
        <v>0.40095881136057487</v>
      </c>
      <c r="Q159" s="34">
        <v>0.42318345460245271</v>
      </c>
      <c r="R159" s="34">
        <v>0.49632549015382132</v>
      </c>
      <c r="S159" s="35">
        <v>0.56400295620558327</v>
      </c>
      <c r="T159" s="35" t="s">
        <v>0</v>
      </c>
      <c r="U159" s="35" t="s">
        <v>0</v>
      </c>
      <c r="V159" s="35">
        <v>0.95860247502359786</v>
      </c>
      <c r="W159" s="35">
        <v>0.71406591189858926</v>
      </c>
      <c r="X159" s="35">
        <v>0.5328006712260509</v>
      </c>
      <c r="Y159" s="35">
        <v>0.54094715015852646</v>
      </c>
      <c r="Z159" s="35">
        <v>0.56670469315753424</v>
      </c>
      <c r="AA159" s="35">
        <v>0.72810562897654107</v>
      </c>
      <c r="AB159" s="35">
        <v>0.92842048251620879</v>
      </c>
      <c r="AC159" s="36" t="s">
        <v>0</v>
      </c>
      <c r="AD159" s="29">
        <v>0.82695440376787688</v>
      </c>
      <c r="AE159" s="29">
        <v>0.73295111536368185</v>
      </c>
      <c r="AF159" s="29">
        <v>0.65054682629873972</v>
      </c>
      <c r="AG159" s="29">
        <v>0.62073850066373959</v>
      </c>
      <c r="AH159" s="29">
        <v>0.63828123459003983</v>
      </c>
      <c r="AI159" s="29">
        <v>0.66316104766970663</v>
      </c>
      <c r="AJ159" s="29">
        <v>0.6386669035164918</v>
      </c>
      <c r="AK159" s="3">
        <f t="shared" si="2"/>
        <v>0.59658416614060006</v>
      </c>
      <c r="AM159" s="14" t="s">
        <v>99</v>
      </c>
      <c r="AO159" s="7">
        <f>(SUM(B168:O176)+SUM(P168:R172))/140</f>
        <v>0.58523314829182893</v>
      </c>
      <c r="AP159" s="2">
        <f>((AK159-AK$11)*100)/AK$11</f>
        <v>-11.451875884864242</v>
      </c>
      <c r="AR159" s="14" t="s">
        <v>99</v>
      </c>
      <c r="AS159" s="2"/>
      <c r="AT159" s="1">
        <f>((AO159-AO$11)*100)/AO$11</f>
        <v>-9.7499265785419986</v>
      </c>
      <c r="AU159">
        <f>SUM(AT159:AT162)/4</f>
        <v>-12.32457012727741</v>
      </c>
    </row>
    <row r="160" spans="1:47" x14ac:dyDescent="0.25">
      <c r="A160" s="29">
        <v>0.60787525337928383</v>
      </c>
      <c r="B160" s="30">
        <v>0.59276828127465642</v>
      </c>
      <c r="C160" s="29" t="s">
        <v>0</v>
      </c>
      <c r="D160" s="29" t="s">
        <v>0</v>
      </c>
      <c r="E160" s="34" t="s">
        <v>0</v>
      </c>
      <c r="F160" s="34">
        <v>0.81619145897466083</v>
      </c>
      <c r="G160" s="34">
        <v>0.55450545150547648</v>
      </c>
      <c r="H160" s="34">
        <v>0.48302217021546889</v>
      </c>
      <c r="I160" s="34">
        <v>0.45589119217856389</v>
      </c>
      <c r="J160" s="34">
        <v>0.43023438914247569</v>
      </c>
      <c r="K160" s="34">
        <v>0.41549650213128247</v>
      </c>
      <c r="L160" s="34">
        <v>0.38275399610611432</v>
      </c>
      <c r="M160" s="34">
        <v>0.37008144818959809</v>
      </c>
      <c r="N160" s="34">
        <v>0.36828609454575179</v>
      </c>
      <c r="O160" s="34">
        <v>0.38140468922500781</v>
      </c>
      <c r="P160" s="34">
        <v>0.40180024610294529</v>
      </c>
      <c r="Q160" s="34">
        <v>0.43959603512239592</v>
      </c>
      <c r="R160" s="34">
        <v>0.47122640414329331</v>
      </c>
      <c r="S160" s="35">
        <v>0.49267354814540498</v>
      </c>
      <c r="T160" s="35" t="s">
        <v>0</v>
      </c>
      <c r="U160" s="35" t="s">
        <v>0</v>
      </c>
      <c r="V160" s="35">
        <v>1.130992106168845</v>
      </c>
      <c r="W160" s="35">
        <v>0.74820785730648753</v>
      </c>
      <c r="X160" s="35">
        <v>0.51660927121715317</v>
      </c>
      <c r="Y160" s="35">
        <v>0.53298756821170545</v>
      </c>
      <c r="Z160" s="35">
        <v>0.62466679541391057</v>
      </c>
      <c r="AA160" s="35">
        <v>0.76979915785287567</v>
      </c>
      <c r="AB160" s="35">
        <v>0.94396933063001731</v>
      </c>
      <c r="AC160" s="36" t="s">
        <v>0</v>
      </c>
      <c r="AD160" s="29">
        <v>0.87283579441202463</v>
      </c>
      <c r="AE160" s="29">
        <v>0.7814433504040138</v>
      </c>
      <c r="AF160" s="29">
        <v>0.64758231596516558</v>
      </c>
      <c r="AG160" s="29">
        <v>0.63782258062986374</v>
      </c>
      <c r="AH160" s="29">
        <v>0.63994768259460388</v>
      </c>
      <c r="AI160" s="29">
        <v>0.65146477861067498</v>
      </c>
      <c r="AJ160" s="29">
        <v>0.63901710050842997</v>
      </c>
      <c r="AK160" s="3">
        <f t="shared" si="2"/>
        <v>0.59337176167693828</v>
      </c>
      <c r="AM160" s="14" t="s">
        <v>102</v>
      </c>
      <c r="AO160" s="2">
        <f>SUM(E159:R167)/126</f>
        <v>0.54911896935905646</v>
      </c>
      <c r="AP160" s="2">
        <f>((AK160-AK$12)*100)/AK$12</f>
        <v>-11.65320871433774</v>
      </c>
      <c r="AR160" s="14" t="s">
        <v>102</v>
      </c>
      <c r="AS160" s="2"/>
      <c r="AT160" s="1">
        <f>((AO160-AO$12)*100)/AO$12</f>
        <v>-12.57343222103721</v>
      </c>
    </row>
    <row r="161" spans="1:46" x14ac:dyDescent="0.25">
      <c r="A161" s="29">
        <v>0.6436206304498211</v>
      </c>
      <c r="B161" s="30">
        <v>0.59056296826183374</v>
      </c>
      <c r="C161" s="29" t="s">
        <v>0</v>
      </c>
      <c r="D161" s="29" t="s">
        <v>0</v>
      </c>
      <c r="E161" s="34" t="s">
        <v>0</v>
      </c>
      <c r="F161" s="34">
        <v>0.75352107040013683</v>
      </c>
      <c r="G161" s="34">
        <v>0.53614817032398521</v>
      </c>
      <c r="H161" s="34">
        <v>0.45920182016133942</v>
      </c>
      <c r="I161" s="34">
        <v>0.37340204069877658</v>
      </c>
      <c r="J161" s="34">
        <v>0.36430220023551529</v>
      </c>
      <c r="K161" s="34">
        <v>0.37894625940206261</v>
      </c>
      <c r="L161" s="34">
        <v>0.37053695878691889</v>
      </c>
      <c r="M161" s="34">
        <v>0.36641412058656048</v>
      </c>
      <c r="N161" s="34">
        <v>0.3762679621258555</v>
      </c>
      <c r="O161" s="34">
        <v>0.40934388511025321</v>
      </c>
      <c r="P161" s="34">
        <v>0.43607549312468558</v>
      </c>
      <c r="Q161" s="34">
        <v>0.46483514314473517</v>
      </c>
      <c r="R161" s="34">
        <v>0.48242831416144732</v>
      </c>
      <c r="S161" s="35">
        <v>0.45977262012050829</v>
      </c>
      <c r="T161" s="35" t="s">
        <v>0</v>
      </c>
      <c r="U161" s="35" t="s">
        <v>0</v>
      </c>
      <c r="V161" s="35" t="s">
        <v>0</v>
      </c>
      <c r="W161" s="35">
        <v>0.67725243868567719</v>
      </c>
      <c r="X161" s="35">
        <v>0.56500581132557437</v>
      </c>
      <c r="Y161" s="35">
        <v>0.56434100427756106</v>
      </c>
      <c r="Z161" s="35">
        <v>0.63971761653995518</v>
      </c>
      <c r="AA161" s="35">
        <v>0.79253609318229756</v>
      </c>
      <c r="AB161" s="35" t="s">
        <v>0</v>
      </c>
      <c r="AC161" s="36" t="s">
        <v>0</v>
      </c>
      <c r="AD161" s="29">
        <v>1.0622809652085301</v>
      </c>
      <c r="AE161" s="29">
        <v>0.95329616054391664</v>
      </c>
      <c r="AF161" s="29">
        <v>0.67413201761241737</v>
      </c>
      <c r="AG161" s="29">
        <v>0.66123466479481308</v>
      </c>
      <c r="AH161" s="29">
        <v>0.67794263783379327</v>
      </c>
      <c r="AI161" s="29">
        <v>0.69059712395288486</v>
      </c>
      <c r="AJ161" s="29">
        <v>0.68117319079176164</v>
      </c>
      <c r="AK161" s="3">
        <f t="shared" si="2"/>
        <v>0.57517462078012904</v>
      </c>
      <c r="AM161" s="15" t="s">
        <v>105</v>
      </c>
      <c r="AO161" s="2">
        <f>(SUM(S168:AB176)+SUM(P173:R176))/67</f>
        <v>0.64576464086938867</v>
      </c>
      <c r="AP161" s="2">
        <f>((AK161-AK$13)*100)/AK$13</f>
        <v>-11.139901075112633</v>
      </c>
      <c r="AR161" s="15" t="s">
        <v>105</v>
      </c>
      <c r="AS161" s="2"/>
      <c r="AT161" s="1">
        <f>((AO161-AO$13)*100)/AO$13</f>
        <v>-14.288010117499867</v>
      </c>
    </row>
    <row r="162" spans="1:46" x14ac:dyDescent="0.25">
      <c r="A162" s="29">
        <v>0.75529254019158032</v>
      </c>
      <c r="B162" s="30">
        <v>0.62954483029352015</v>
      </c>
      <c r="C162" s="29" t="s">
        <v>0</v>
      </c>
      <c r="D162" s="29" t="s">
        <v>0</v>
      </c>
      <c r="E162" s="34">
        <v>0.77570491772830608</v>
      </c>
      <c r="F162" s="34">
        <v>0.82405361255680476</v>
      </c>
      <c r="G162" s="34">
        <v>0.57288500048230406</v>
      </c>
      <c r="H162" s="34">
        <v>0.47766032214242721</v>
      </c>
      <c r="I162" s="34">
        <v>0.36593906604762588</v>
      </c>
      <c r="J162" s="34">
        <v>0.36141496765825643</v>
      </c>
      <c r="K162" s="34">
        <v>0.35663133930624041</v>
      </c>
      <c r="L162" s="34">
        <v>0.34794521519636801</v>
      </c>
      <c r="M162" s="34">
        <v>0.38003822488269612</v>
      </c>
      <c r="N162" s="34">
        <v>0.41614301211127303</v>
      </c>
      <c r="O162" s="34">
        <v>0.4639222771402215</v>
      </c>
      <c r="P162" s="34">
        <v>0.50140094217143738</v>
      </c>
      <c r="Q162" s="34">
        <v>0.52201998119639248</v>
      </c>
      <c r="R162" s="34">
        <v>0.61096287741986277</v>
      </c>
      <c r="S162" s="35">
        <v>0.56677442016759672</v>
      </c>
      <c r="T162" s="35" t="s">
        <v>0</v>
      </c>
      <c r="U162" s="35" t="s">
        <v>0</v>
      </c>
      <c r="V162" s="35" t="s">
        <v>0</v>
      </c>
      <c r="W162" s="35">
        <v>0.66672754700849257</v>
      </c>
      <c r="X162" s="35">
        <v>0.62333018667175688</v>
      </c>
      <c r="Y162" s="35">
        <v>0.63158450757153295</v>
      </c>
      <c r="Z162" s="35">
        <v>0.68003732096016789</v>
      </c>
      <c r="AA162" s="35">
        <v>0.92615722829172165</v>
      </c>
      <c r="AB162" s="35" t="s">
        <v>0</v>
      </c>
      <c r="AC162" s="36" t="s">
        <v>0</v>
      </c>
      <c r="AD162" s="29" t="s">
        <v>0</v>
      </c>
      <c r="AE162" s="29">
        <v>0.76045905717748163</v>
      </c>
      <c r="AF162" s="29">
        <v>0.69694202418783713</v>
      </c>
      <c r="AG162" s="29">
        <v>0.69536420711584768</v>
      </c>
      <c r="AH162" s="29">
        <v>0.72841340519564324</v>
      </c>
      <c r="AI162" s="29">
        <v>0.76633652022808441</v>
      </c>
      <c r="AJ162" s="29">
        <v>0.77306816323236738</v>
      </c>
      <c r="AK162" s="3">
        <f t="shared" si="2"/>
        <v>0.60274120408335174</v>
      </c>
      <c r="AM162" s="15" t="s">
        <v>108</v>
      </c>
      <c r="AO162" s="2">
        <f>SUM(S159:AB167)/54</f>
        <v>0.75979421738470498</v>
      </c>
      <c r="AP162" s="1">
        <f>((AK162-AK$14)*100)/AK$14</f>
        <v>-11.237241201151072</v>
      </c>
      <c r="AR162" s="15" t="s">
        <v>108</v>
      </c>
      <c r="AS162" s="2"/>
      <c r="AT162" s="1">
        <f>((AO162-AO$14)*100)/AO$14</f>
        <v>-12.686911592030564</v>
      </c>
    </row>
    <row r="163" spans="1:46" x14ac:dyDescent="0.25">
      <c r="A163" s="29">
        <v>0.86368002030961222</v>
      </c>
      <c r="B163" s="30">
        <v>0.73930750215892782</v>
      </c>
      <c r="C163" s="29" t="s">
        <v>0</v>
      </c>
      <c r="D163" s="29" t="s">
        <v>0</v>
      </c>
      <c r="E163" s="34">
        <v>0.83210239237129668</v>
      </c>
      <c r="F163" s="34">
        <v>0.7649039841968216</v>
      </c>
      <c r="G163" s="34">
        <v>0.60186973428923163</v>
      </c>
      <c r="H163" s="34">
        <v>0.41847174409948429</v>
      </c>
      <c r="I163" s="34">
        <v>0.38560063828053359</v>
      </c>
      <c r="J163" s="34">
        <v>0.34639412336206959</v>
      </c>
      <c r="K163" s="34">
        <v>0.352730180703268</v>
      </c>
      <c r="L163" s="34">
        <v>0.37232308996637009</v>
      </c>
      <c r="M163" s="34">
        <v>0.42709672811294952</v>
      </c>
      <c r="N163" s="34">
        <v>0.47870625714812809</v>
      </c>
      <c r="O163" s="34">
        <v>0.53377082619782878</v>
      </c>
      <c r="P163" s="34">
        <v>0.58057309026131321</v>
      </c>
      <c r="Q163" s="34">
        <v>0.61127049436958081</v>
      </c>
      <c r="R163" s="34">
        <v>0.70957613714807799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0.71265246025663309</v>
      </c>
      <c r="X163" s="35">
        <v>0.66594396415865531</v>
      </c>
      <c r="Y163" s="35">
        <v>0.69970727770688235</v>
      </c>
      <c r="Z163" s="35">
        <v>0.73237570690583642</v>
      </c>
      <c r="AA163" s="35">
        <v>1.0246916122107961</v>
      </c>
      <c r="AB163" s="35" t="s">
        <v>0</v>
      </c>
      <c r="AC163" s="36" t="s">
        <v>0</v>
      </c>
      <c r="AD163" s="29" t="s">
        <v>0</v>
      </c>
      <c r="AE163" s="29">
        <v>0.72208947429847492</v>
      </c>
      <c r="AF163" s="29">
        <v>0.72459033218707236</v>
      </c>
      <c r="AG163" s="29">
        <v>0.75373306317209043</v>
      </c>
      <c r="AH163" s="29">
        <v>0.82189809523728818</v>
      </c>
      <c r="AI163" s="29">
        <v>0.88736642537757449</v>
      </c>
      <c r="AJ163" s="29">
        <v>0.92985098749038841</v>
      </c>
      <c r="AK163" s="3">
        <f t="shared" si="2"/>
        <v>0.65530653118434024</v>
      </c>
      <c r="AM163" s="16" t="s">
        <v>117</v>
      </c>
      <c r="AO163" s="7">
        <f>(SUM(AC154:AJ176)+SUM(A154:D167))/173</f>
        <v>0.95953530359383421</v>
      </c>
      <c r="AP163" s="2">
        <f>((AK163-AK$15)*100)/AK$15</f>
        <v>-12.342848113365292</v>
      </c>
      <c r="AR163" s="16" t="s">
        <v>117</v>
      </c>
      <c r="AS163" s="2"/>
      <c r="AT163" s="1">
        <f>((AO163-AO$15)*100)/AO$15</f>
        <v>-8.1218453783733171</v>
      </c>
    </row>
    <row r="164" spans="1:46" x14ac:dyDescent="0.25">
      <c r="A164" s="29">
        <v>1.0756793932115669</v>
      </c>
      <c r="B164" s="30">
        <v>0.84028181228232413</v>
      </c>
      <c r="C164" s="29" t="s">
        <v>0</v>
      </c>
      <c r="D164" s="29" t="s">
        <v>0</v>
      </c>
      <c r="E164" s="34">
        <v>0.67808999913574852</v>
      </c>
      <c r="F164" s="34">
        <v>0.74890086017078439</v>
      </c>
      <c r="G164" s="34">
        <v>0.59350202426770238</v>
      </c>
      <c r="H164" s="34">
        <v>0.51308731716356304</v>
      </c>
      <c r="I164" s="34">
        <v>0.38580994108176908</v>
      </c>
      <c r="J164" s="34">
        <v>0.35572912635934201</v>
      </c>
      <c r="K164" s="34">
        <v>0.34455849230495827</v>
      </c>
      <c r="L164" s="34">
        <v>0.36345639540142122</v>
      </c>
      <c r="M164" s="34">
        <v>0.42373437409279519</v>
      </c>
      <c r="N164" s="34">
        <v>0.52200912519057041</v>
      </c>
      <c r="O164" s="34">
        <v>0.59406548029405026</v>
      </c>
      <c r="P164" s="34">
        <v>0.65859908750310869</v>
      </c>
      <c r="Q164" s="34">
        <v>0.71930369141361694</v>
      </c>
      <c r="R164" s="34">
        <v>0.91445442362047979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0.69710977516376338</v>
      </c>
      <c r="X164" s="35">
        <v>0.70143080004325598</v>
      </c>
      <c r="Y164" s="35">
        <v>0.77680171522705466</v>
      </c>
      <c r="Z164" s="35">
        <v>0.81992185021295416</v>
      </c>
      <c r="AA164" s="35">
        <v>1.0079566603152941</v>
      </c>
      <c r="AB164" s="35" t="s">
        <v>0</v>
      </c>
      <c r="AC164" s="36" t="s">
        <v>0</v>
      </c>
      <c r="AD164" s="29" t="s">
        <v>0</v>
      </c>
      <c r="AE164" s="29">
        <v>0.67579472635758642</v>
      </c>
      <c r="AF164" s="29">
        <v>0.70442919353173961</v>
      </c>
      <c r="AG164" s="29">
        <v>0.76491814316113449</v>
      </c>
      <c r="AH164" s="29">
        <v>0.91598141632335883</v>
      </c>
      <c r="AI164" s="29">
        <v>0.97290207089463221</v>
      </c>
      <c r="AJ164" s="29">
        <v>1.034446298159921</v>
      </c>
      <c r="AK164" s="3">
        <f t="shared" si="2"/>
        <v>0.69640571084757408</v>
      </c>
      <c r="AM164" t="s">
        <v>118</v>
      </c>
      <c r="AO164" s="2">
        <f>((SUM(A150:Z183)+SUM(AA150:AJ176))/895)</f>
        <v>0.83538266981421483</v>
      </c>
      <c r="AP164" s="2">
        <f>((AK164-AK$16)*100)/AK$16</f>
        <v>-12.297628534994361</v>
      </c>
      <c r="AR164" t="s">
        <v>118</v>
      </c>
      <c r="AT164" s="1">
        <f>((AO164-AO$16)*100)/AO$16</f>
        <v>-8.5774678514499332</v>
      </c>
    </row>
    <row r="165" spans="1:46" x14ac:dyDescent="0.25">
      <c r="A165" s="29">
        <v>1.38302324</v>
      </c>
      <c r="B165" s="30">
        <v>1.08046090832789</v>
      </c>
      <c r="C165" s="29">
        <v>0.5658131452830405</v>
      </c>
      <c r="D165" s="29">
        <v>0.60253011252049782</v>
      </c>
      <c r="E165" s="34">
        <v>0.68225624713679545</v>
      </c>
      <c r="F165" s="34">
        <v>0.73344226315752137</v>
      </c>
      <c r="G165" s="34">
        <v>0.63935723642273401</v>
      </c>
      <c r="H165" s="34">
        <v>0.60118892027954285</v>
      </c>
      <c r="I165" s="34">
        <v>0.43522495010669099</v>
      </c>
      <c r="J165" s="34">
        <v>0.42240899009566918</v>
      </c>
      <c r="K165" s="34">
        <v>0.38531906857767811</v>
      </c>
      <c r="L165" s="34">
        <v>0.40994054508571881</v>
      </c>
      <c r="M165" s="34">
        <v>0.50363485913292583</v>
      </c>
      <c r="N165" s="34">
        <v>0.63437762525121966</v>
      </c>
      <c r="O165" s="34">
        <v>0.76222579314710359</v>
      </c>
      <c r="P165" s="34">
        <v>0.88726860523122919</v>
      </c>
      <c r="Q165" s="34">
        <v>0.89855569625594789</v>
      </c>
      <c r="R165" s="34">
        <v>1.0135056885333631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0.64538558032505</v>
      </c>
      <c r="X165" s="35">
        <v>0.73071143481801726</v>
      </c>
      <c r="Y165" s="35">
        <v>1.039128510317755</v>
      </c>
      <c r="Z165" s="35">
        <v>1.126000702161678</v>
      </c>
      <c r="AA165" s="35">
        <v>1.0458789736365139</v>
      </c>
      <c r="AB165" s="35" t="s">
        <v>0</v>
      </c>
      <c r="AC165" s="36" t="s">
        <v>0</v>
      </c>
      <c r="AD165" s="29" t="s">
        <v>0</v>
      </c>
      <c r="AE165" s="29">
        <v>0.65502601755672663</v>
      </c>
      <c r="AF165" s="29">
        <v>0.82371316019944352</v>
      </c>
      <c r="AG165" s="29">
        <v>0.83464681622199455</v>
      </c>
      <c r="AH165" s="29">
        <v>0.93476066839812433</v>
      </c>
      <c r="AI165" s="29">
        <v>0.99288069414441893</v>
      </c>
      <c r="AJ165" s="29">
        <v>1.126630608308038</v>
      </c>
      <c r="AK165" s="3">
        <f t="shared" si="2"/>
        <v>0.7791481745045975</v>
      </c>
      <c r="AM165" t="s">
        <v>119</v>
      </c>
      <c r="AP165" s="2">
        <f>((AK165-AK$17)*100)/AK$17</f>
        <v>-12.493079020084172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1.270040018</v>
      </c>
      <c r="B166" s="30">
        <v>0.8901786763049564</v>
      </c>
      <c r="C166" s="29">
        <v>0.57424090027583274</v>
      </c>
      <c r="D166" s="29">
        <v>0.58677728637369964</v>
      </c>
      <c r="E166" s="34">
        <v>0.57150775229411677</v>
      </c>
      <c r="F166" s="34">
        <v>0.65751832512465092</v>
      </c>
      <c r="G166" s="34">
        <v>0.68056593213146654</v>
      </c>
      <c r="H166" s="34">
        <v>0.59617687327398405</v>
      </c>
      <c r="I166" s="34">
        <v>0.5530845341963786</v>
      </c>
      <c r="J166" s="34">
        <v>0.56507444019947428</v>
      </c>
      <c r="K166" s="34">
        <v>0.58801884421488471</v>
      </c>
      <c r="L166" s="34">
        <v>0.6107255612315956</v>
      </c>
      <c r="M166" s="34">
        <v>0.69182275037050101</v>
      </c>
      <c r="N166" s="34">
        <v>0.80287405316752902</v>
      </c>
      <c r="O166" s="34">
        <v>0.91048512425078887</v>
      </c>
      <c r="P166" s="34">
        <v>1.0010954552603299</v>
      </c>
      <c r="Q166" s="34">
        <v>1.0751459371506511</v>
      </c>
      <c r="R166" s="34">
        <v>0.95654076546428313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0.72362233891126526</v>
      </c>
      <c r="X166" s="35">
        <v>0.8611282732079798</v>
      </c>
      <c r="Y166" s="35">
        <v>1.047823620623785</v>
      </c>
      <c r="Z166" s="35">
        <v>1.222863464277123</v>
      </c>
      <c r="AA166" s="35">
        <v>1.2082744798725</v>
      </c>
      <c r="AB166" s="35" t="s">
        <v>0</v>
      </c>
      <c r="AC166" s="36" t="s">
        <v>0</v>
      </c>
      <c r="AD166" s="29" t="s">
        <v>0</v>
      </c>
      <c r="AE166" s="29">
        <v>0.67082002041255939</v>
      </c>
      <c r="AF166" s="29">
        <v>0.84901084521600245</v>
      </c>
      <c r="AG166" s="29">
        <v>0.97271389189732627</v>
      </c>
      <c r="AH166" s="29">
        <v>1.0696790982760209</v>
      </c>
      <c r="AI166" s="29">
        <v>1.1198829594169999</v>
      </c>
      <c r="AJ166" s="29">
        <v>1.171874809</v>
      </c>
      <c r="AK166" s="3">
        <f t="shared" si="2"/>
        <v>0.84481265622057533</v>
      </c>
      <c r="AM166" t="s">
        <v>120</v>
      </c>
      <c r="AP166" s="2">
        <f>((AK166-AK$18)*100)/AK$18</f>
        <v>-11.848489884975113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0</v>
      </c>
      <c r="B167" s="30" t="s">
        <v>0</v>
      </c>
      <c r="C167" s="29">
        <v>0.55281814523446138</v>
      </c>
      <c r="D167" s="29">
        <v>0.75434153119141978</v>
      </c>
      <c r="E167" s="34">
        <v>0.90165097782403292</v>
      </c>
      <c r="F167" s="34">
        <v>0.70975219514891408</v>
      </c>
      <c r="G167" s="34">
        <v>0.62526307541464621</v>
      </c>
      <c r="H167" s="34">
        <v>0.53338439018810502</v>
      </c>
      <c r="I167" s="34">
        <v>0.51050007815694853</v>
      </c>
      <c r="J167" s="34">
        <v>0.51807936015602762</v>
      </c>
      <c r="K167" s="34">
        <v>0.53180200216083962</v>
      </c>
      <c r="L167" s="34">
        <v>0.54440854016568141</v>
      </c>
      <c r="M167" s="34">
        <v>0.588763381201997</v>
      </c>
      <c r="N167" s="34">
        <v>0.63799789725927192</v>
      </c>
      <c r="O167" s="34">
        <v>0.70257596255149901</v>
      </c>
      <c r="P167" s="34">
        <v>0.84076858620184058</v>
      </c>
      <c r="Q167" s="34">
        <v>0.99809438666633943</v>
      </c>
      <c r="R167" s="34">
        <v>1.0350175091510441</v>
      </c>
      <c r="S167" s="35" t="s">
        <v>0</v>
      </c>
      <c r="T167" s="35" t="s">
        <v>0</v>
      </c>
      <c r="U167" s="35" t="s">
        <v>0</v>
      </c>
      <c r="V167" s="35">
        <v>0.55905448219594323</v>
      </c>
      <c r="W167" s="35">
        <v>0.58282455119938326</v>
      </c>
      <c r="X167" s="35">
        <v>0.59481586020720489</v>
      </c>
      <c r="Y167" s="35">
        <v>0.70618809043829134</v>
      </c>
      <c r="Z167" s="35">
        <v>0.86541263522374712</v>
      </c>
      <c r="AA167" s="35">
        <v>1.144390520244829</v>
      </c>
      <c r="AB167" s="35" t="s">
        <v>0</v>
      </c>
      <c r="AC167" s="36" t="s">
        <v>0</v>
      </c>
      <c r="AD167" s="29" t="s">
        <v>0</v>
      </c>
      <c r="AE167" s="29">
        <v>0.74402254415069125</v>
      </c>
      <c r="AF167" s="29">
        <v>0.8335770302050467</v>
      </c>
      <c r="AG167" s="29">
        <v>1.164620507</v>
      </c>
      <c r="AH167" s="29">
        <v>1.0004044446010041</v>
      </c>
      <c r="AI167" s="29">
        <v>1.0571721202746149</v>
      </c>
      <c r="AJ167" s="29">
        <v>1.2711246979999999</v>
      </c>
      <c r="AK167" s="3">
        <f t="shared" si="2"/>
        <v>0.76817233937192231</v>
      </c>
      <c r="AM167" t="s">
        <v>121</v>
      </c>
      <c r="AO167" s="2">
        <f>SUM(U182:W183)/6</f>
        <v>1.0909602253821562</v>
      </c>
      <c r="AP167" s="2">
        <f>((AK167-AK$19)*100)/AK$19</f>
        <v>-10.921645760598304</v>
      </c>
      <c r="AR167" t="s">
        <v>124</v>
      </c>
      <c r="AT167" s="1">
        <f>((AO167-AO$19)*100)/AO$19</f>
        <v>2.4660665223713587</v>
      </c>
    </row>
    <row r="168" spans="1:46" x14ac:dyDescent="0.25">
      <c r="A168" t="s">
        <v>0</v>
      </c>
      <c r="B168" s="37" t="s">
        <v>0</v>
      </c>
      <c r="C168" s="34">
        <v>0.71329062814876942</v>
      </c>
      <c r="D168" s="34">
        <v>0.77225446422533783</v>
      </c>
      <c r="E168" s="34">
        <v>0.75796599020043498</v>
      </c>
      <c r="F168" s="34">
        <v>0.62657624947479307</v>
      </c>
      <c r="G168" s="34">
        <v>0.57851996525806371</v>
      </c>
      <c r="H168" s="34">
        <v>0.54840871120044976</v>
      </c>
      <c r="I168" s="34">
        <v>0.57155181421542067</v>
      </c>
      <c r="J168" s="34">
        <v>0.60087690324249055</v>
      </c>
      <c r="K168" s="34">
        <v>0.59493030622270859</v>
      </c>
      <c r="L168" s="34">
        <v>0.58866060520597308</v>
      </c>
      <c r="M168" s="34">
        <v>0.60803126822357656</v>
      </c>
      <c r="N168" s="34">
        <v>0.64601549427704807</v>
      </c>
      <c r="O168" s="34">
        <v>0.70187967872763235</v>
      </c>
      <c r="P168" s="34">
        <v>0.85129143421273057</v>
      </c>
      <c r="Q168" s="34">
        <v>0.95268900536991896</v>
      </c>
      <c r="R168" s="34">
        <v>0.9496320873761197</v>
      </c>
      <c r="S168" s="35" t="s">
        <v>0</v>
      </c>
      <c r="T168" s="35" t="s">
        <v>0</v>
      </c>
      <c r="U168" s="35" t="s">
        <v>0</v>
      </c>
      <c r="V168" s="35">
        <v>0.802600784174611</v>
      </c>
      <c r="W168" s="35">
        <v>0.61508983024345321</v>
      </c>
      <c r="X168" s="35">
        <v>0.6306135242662958</v>
      </c>
      <c r="Y168" s="35">
        <v>0.69193741445662083</v>
      </c>
      <c r="Z168" s="35">
        <v>0.85624162922058178</v>
      </c>
      <c r="AA168" s="35">
        <v>1.2030318882</v>
      </c>
      <c r="AB168" s="35" t="s">
        <v>0</v>
      </c>
      <c r="AC168" s="36" t="s">
        <v>0</v>
      </c>
      <c r="AD168" s="29" t="s">
        <v>0</v>
      </c>
      <c r="AE168" s="29">
        <v>1.1407548323912029</v>
      </c>
      <c r="AF168" s="29">
        <v>0.97598073704115929</v>
      </c>
      <c r="AG168" s="29">
        <v>0.87361265629897067</v>
      </c>
      <c r="AH168" s="29">
        <v>0.73066576315141973</v>
      </c>
      <c r="AI168" s="29">
        <v>0.70652981014029259</v>
      </c>
      <c r="AJ168" s="29">
        <v>1.0028550089307151</v>
      </c>
      <c r="AK168" s="3">
        <f t="shared" si="2"/>
        <v>0.76044601728917127</v>
      </c>
      <c r="AP168" s="2">
        <f>((AK168-AK$20)*100)/AK$20</f>
        <v>-9.7932742211336059</v>
      </c>
    </row>
    <row r="169" spans="1:46" x14ac:dyDescent="0.25">
      <c r="A169" t="s">
        <v>0</v>
      </c>
      <c r="B169" s="37">
        <v>0.71287192615761774</v>
      </c>
      <c r="C169" s="34">
        <v>0.58868960429719364</v>
      </c>
      <c r="D169" s="34">
        <v>0.66119953313184787</v>
      </c>
      <c r="E169" s="34">
        <v>0.5602241052540381</v>
      </c>
      <c r="F169" s="34">
        <v>0.55918293223019189</v>
      </c>
      <c r="G169" s="34">
        <v>0.59692100027226691</v>
      </c>
      <c r="H169" s="34">
        <v>0.64588461435528255</v>
      </c>
      <c r="I169" s="34">
        <v>0.76985422516161284</v>
      </c>
      <c r="J169" s="34">
        <v>0.87983897524228438</v>
      </c>
      <c r="K169" s="34">
        <v>0.92235825528737692</v>
      </c>
      <c r="L169" s="34">
        <v>0.96065450035105537</v>
      </c>
      <c r="M169" s="34">
        <v>0.95235046032283444</v>
      </c>
      <c r="N169" s="34">
        <v>0.92872624427679595</v>
      </c>
      <c r="O169" s="34">
        <v>0.89556027323936349</v>
      </c>
      <c r="P169" s="34">
        <v>0.92135454528465754</v>
      </c>
      <c r="Q169" s="34">
        <v>0.92808392031804621</v>
      </c>
      <c r="R169" s="34">
        <v>0.95613570838013762</v>
      </c>
      <c r="S169" s="35" t="s">
        <v>0</v>
      </c>
      <c r="T169" s="35" t="s">
        <v>0</v>
      </c>
      <c r="U169" s="35">
        <v>0.63072079525975733</v>
      </c>
      <c r="V169" s="35">
        <v>0.72037810913832867</v>
      </c>
      <c r="W169" s="35">
        <v>0.84964915421165432</v>
      </c>
      <c r="X169" s="35">
        <v>0.8978996362305367</v>
      </c>
      <c r="Y169" s="35">
        <v>0.85754127020109971</v>
      </c>
      <c r="Z169" s="35">
        <v>0.70011034413882944</v>
      </c>
      <c r="AA169" s="35">
        <v>0.85087964329806687</v>
      </c>
      <c r="AB169" s="35" t="s">
        <v>0</v>
      </c>
      <c r="AC169" s="36" t="s">
        <v>0</v>
      </c>
      <c r="AD169" s="29" t="s">
        <v>0</v>
      </c>
      <c r="AE169" s="29">
        <v>0.82652336120852243</v>
      </c>
      <c r="AF169" s="29">
        <v>0.88368179626929222</v>
      </c>
      <c r="AG169" s="29">
        <v>0.69154751013428428</v>
      </c>
      <c r="AH169" s="29">
        <v>0.67308215513341674</v>
      </c>
      <c r="AI169" s="29">
        <v>0.68886809314139763</v>
      </c>
      <c r="AJ169" s="29">
        <v>1.192886297</v>
      </c>
      <c r="AK169" s="3">
        <f t="shared" si="2"/>
        <v>0.79678863296425984</v>
      </c>
      <c r="AO169" s="49"/>
      <c r="AP169" s="2">
        <f>((AK169-AK$21)*100)/AK$21</f>
        <v>-10.712488420312695</v>
      </c>
    </row>
    <row r="170" spans="1:46" x14ac:dyDescent="0.25">
      <c r="A170" t="s">
        <v>0</v>
      </c>
      <c r="B170" s="37">
        <v>0.58886971428712143</v>
      </c>
      <c r="C170" s="34">
        <v>0.43378999211124691</v>
      </c>
      <c r="D170" s="34">
        <v>0.41881448810641109</v>
      </c>
      <c r="E170" s="34">
        <v>0.37430991508135059</v>
      </c>
      <c r="F170" s="34">
        <v>0.44103680111241622</v>
      </c>
      <c r="G170" s="34">
        <v>0.50974883915334535</v>
      </c>
      <c r="H170" s="34">
        <v>0.5775890422062796</v>
      </c>
      <c r="I170" s="34">
        <v>0.67093518735045565</v>
      </c>
      <c r="J170" s="34">
        <v>0.74943226014344466</v>
      </c>
      <c r="K170" s="34">
        <v>0.8584605002022283</v>
      </c>
      <c r="L170" s="34">
        <v>0.90904968324623847</v>
      </c>
      <c r="M170" s="34">
        <v>0.9473936552986848</v>
      </c>
      <c r="N170" s="34">
        <v>0.94959592129398074</v>
      </c>
      <c r="O170" s="34">
        <v>0.98675649034146495</v>
      </c>
      <c r="P170" s="34">
        <v>1.0180444285074299</v>
      </c>
      <c r="Q170" s="34">
        <v>1.3865688810000001</v>
      </c>
      <c r="R170" s="34">
        <v>1.353587136</v>
      </c>
      <c r="S170" s="35" t="s">
        <v>0</v>
      </c>
      <c r="T170" s="35" t="s">
        <v>0</v>
      </c>
      <c r="U170" s="35">
        <v>0.67988576333058104</v>
      </c>
      <c r="V170" s="35">
        <v>0.71602873413713197</v>
      </c>
      <c r="W170" s="35">
        <v>0.70792296940339994</v>
      </c>
      <c r="X170" s="35">
        <v>0.72720925014124371</v>
      </c>
      <c r="Y170" s="35">
        <v>0.99991006036162522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1.004770229878051</v>
      </c>
      <c r="AG170" s="29">
        <v>0.6590156288834591</v>
      </c>
      <c r="AH170" s="29">
        <v>0.9287314840929507</v>
      </c>
      <c r="AI170" s="29">
        <v>0.92914176574710683</v>
      </c>
      <c r="AJ170" s="29">
        <v>0.84011575527201687</v>
      </c>
      <c r="AK170" s="3">
        <f t="shared" si="2"/>
        <v>0.79135979913665422</v>
      </c>
      <c r="AP170" s="2">
        <f>((AK170-AK$22)*100)/AK$22</f>
        <v>-11.966237745213709</v>
      </c>
    </row>
    <row r="171" spans="1:46" x14ac:dyDescent="0.25">
      <c r="A171" t="s">
        <v>0</v>
      </c>
      <c r="B171" s="37">
        <v>0.53075409719938271</v>
      </c>
      <c r="C171" s="34">
        <v>0.36293227372151521</v>
      </c>
      <c r="D171" s="34">
        <v>0.39842966108974609</v>
      </c>
      <c r="E171" s="34">
        <v>0.34875665127181521</v>
      </c>
      <c r="F171" s="34">
        <v>0.37458904744218308</v>
      </c>
      <c r="G171" s="34">
        <v>0.43304332909937138</v>
      </c>
      <c r="H171" s="34">
        <v>0.43906858110078129</v>
      </c>
      <c r="I171" s="34">
        <v>0.47700309511961669</v>
      </c>
      <c r="J171" s="34">
        <v>0.51605296714305082</v>
      </c>
      <c r="K171" s="34">
        <v>0.58735644620036898</v>
      </c>
      <c r="L171" s="34">
        <v>0.60248935821459004</v>
      </c>
      <c r="M171" s="34">
        <v>0.66099804330039336</v>
      </c>
      <c r="N171" s="34">
        <v>0.72610236407113282</v>
      </c>
      <c r="O171" s="34">
        <v>0.70003078050310441</v>
      </c>
      <c r="P171" s="34">
        <v>0.77929763415954023</v>
      </c>
      <c r="Q171" s="34">
        <v>1.0222693028438119</v>
      </c>
      <c r="R171" s="34">
        <v>1.012690111160627</v>
      </c>
      <c r="S171" s="35" t="s">
        <v>0</v>
      </c>
      <c r="T171" s="35">
        <v>0.84894702520652876</v>
      </c>
      <c r="U171" s="35">
        <v>0.6790288003104521</v>
      </c>
      <c r="V171" s="35">
        <v>0.60415191720467709</v>
      </c>
      <c r="W171" s="35">
        <v>0.62565415122753665</v>
      </c>
      <c r="X171" s="35">
        <v>0.60077967020450262</v>
      </c>
      <c r="Y171" s="35">
        <v>0.5165147041345165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1.083147795727508</v>
      </c>
      <c r="AG171" s="29">
        <v>0.85749084740341763</v>
      </c>
      <c r="AH171" s="29">
        <v>0.88291674758241756</v>
      </c>
      <c r="AI171" s="29">
        <v>1.0153188452334969</v>
      </c>
      <c r="AJ171" s="29">
        <v>0.87255588662043715</v>
      </c>
      <c r="AK171" s="3">
        <f t="shared" si="2"/>
        <v>0.66279893337487572</v>
      </c>
      <c r="AP171" s="2">
        <f>((AK171-AK$23)*100)/AK$23</f>
        <v>-11.271033536942982</v>
      </c>
    </row>
    <row r="172" spans="1:46" x14ac:dyDescent="0.25">
      <c r="A172" t="s">
        <v>0</v>
      </c>
      <c r="B172" s="37">
        <v>0.6446394653881603</v>
      </c>
      <c r="C172" s="34">
        <v>0.39353164508729482</v>
      </c>
      <c r="D172" s="34">
        <v>0.37337973766632732</v>
      </c>
      <c r="E172" s="34">
        <v>0.33704170423464341</v>
      </c>
      <c r="F172" s="34">
        <v>0.35427904430663237</v>
      </c>
      <c r="G172" s="34">
        <v>0.39191920420112208</v>
      </c>
      <c r="H172" s="34">
        <v>0.44393634110889468</v>
      </c>
      <c r="I172" s="34">
        <v>0.47987001513782612</v>
      </c>
      <c r="J172" s="34">
        <v>0.50886468917120353</v>
      </c>
      <c r="K172" s="34">
        <v>0.53454613419334485</v>
      </c>
      <c r="L172" s="34">
        <v>0.56309843021197048</v>
      </c>
      <c r="M172" s="34">
        <v>0.60998972326312406</v>
      </c>
      <c r="N172" s="34">
        <v>0.61757745725000168</v>
      </c>
      <c r="O172" s="34">
        <v>0.62244269026035282</v>
      </c>
      <c r="P172" s="34">
        <v>0.85945377422036517</v>
      </c>
      <c r="Q172" s="34">
        <v>1.051917508229699</v>
      </c>
      <c r="R172" s="34" t="s">
        <v>0</v>
      </c>
      <c r="S172" s="35">
        <v>0.76047409015382628</v>
      </c>
      <c r="T172" s="35">
        <v>0.61392762724492089</v>
      </c>
      <c r="U172" s="35">
        <v>0.50368942712707598</v>
      </c>
      <c r="V172" s="35">
        <v>0.52363317214117655</v>
      </c>
      <c r="W172" s="35">
        <v>0.52971702214372751</v>
      </c>
      <c r="X172" s="35">
        <v>0.53290862514082138</v>
      </c>
      <c r="Y172" s="35">
        <v>0.46570932509934132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1.0769286686048749</v>
      </c>
      <c r="AG172" s="29">
        <v>0.86580096776686599</v>
      </c>
      <c r="AH172" s="29">
        <v>1.1699017694650979</v>
      </c>
      <c r="AI172" s="29">
        <v>1.0824770170723479</v>
      </c>
      <c r="AJ172" s="29">
        <v>1.0405951786390391</v>
      </c>
      <c r="AK172" s="3">
        <f t="shared" si="2"/>
        <v>0.64115180194750276</v>
      </c>
      <c r="AP172" s="2">
        <f>((AK172-AK$24)*100)/AK$24</f>
        <v>-11.824587488616546</v>
      </c>
    </row>
    <row r="173" spans="1:46" x14ac:dyDescent="0.25">
      <c r="A173" t="s">
        <v>0</v>
      </c>
      <c r="B173" s="37">
        <v>0.6947268912191249</v>
      </c>
      <c r="C173" s="34">
        <v>0.54008271049801526</v>
      </c>
      <c r="D173" s="34">
        <v>0.41244371511202971</v>
      </c>
      <c r="E173" s="34">
        <v>0.35684193788180141</v>
      </c>
      <c r="F173" s="34">
        <v>0.36354117634059541</v>
      </c>
      <c r="G173" s="34">
        <v>0.38730940809260012</v>
      </c>
      <c r="H173" s="34">
        <v>0.42365594011084362</v>
      </c>
      <c r="I173" s="34">
        <v>0.45777510913194841</v>
      </c>
      <c r="J173" s="34">
        <v>0.46518349113512342</v>
      </c>
      <c r="K173" s="34">
        <v>0.47258547113540572</v>
      </c>
      <c r="L173" s="34">
        <v>0.50499939315598186</v>
      </c>
      <c r="M173" s="34">
        <v>0.54675673019074789</v>
      </c>
      <c r="N173" s="34">
        <v>0.56692136022560136</v>
      </c>
      <c r="O173" s="34">
        <v>0.58689742023929903</v>
      </c>
      <c r="P173" s="38">
        <v>0.74030184416923661</v>
      </c>
      <c r="Q173" s="38" t="s">
        <v>0</v>
      </c>
      <c r="R173" s="38">
        <v>0.91845148077788241</v>
      </c>
      <c r="S173" s="35">
        <v>0.59770831026277138</v>
      </c>
      <c r="T173" s="35">
        <v>0.53196349316609526</v>
      </c>
      <c r="U173" s="35">
        <v>0.4819756871250831</v>
      </c>
      <c r="V173" s="35">
        <v>0.48425404313254361</v>
      </c>
      <c r="W173" s="35">
        <v>0.49367038014164089</v>
      </c>
      <c r="X173" s="35">
        <v>0.48794020912665248</v>
      </c>
      <c r="Y173" s="35">
        <v>0.51047769513826824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1.0711153547420329</v>
      </c>
      <c r="AG173" s="29">
        <v>0.88433642876863716</v>
      </c>
      <c r="AH173" s="29" t="s">
        <v>0</v>
      </c>
      <c r="AI173" s="29">
        <v>1.069567505020546</v>
      </c>
      <c r="AJ173" s="29">
        <v>1.1189973447244701</v>
      </c>
      <c r="AK173" s="3">
        <f t="shared" si="2"/>
        <v>0.59890668632462873</v>
      </c>
      <c r="AP173" s="2">
        <f>((AK173-AK$25)*100)/AK$25</f>
        <v>-11.144549399428824</v>
      </c>
    </row>
    <row r="174" spans="1:46" x14ac:dyDescent="0.25">
      <c r="A174" t="s">
        <v>0</v>
      </c>
      <c r="B174" s="37">
        <v>0.70941959737706972</v>
      </c>
      <c r="C174" s="34">
        <v>0.59672576556645485</v>
      </c>
      <c r="D174" s="34">
        <v>0.44529493117985108</v>
      </c>
      <c r="E174" s="34">
        <v>0.35610148503806299</v>
      </c>
      <c r="F174" s="34">
        <v>0.34890478663461688</v>
      </c>
      <c r="G174" s="34">
        <v>0.37498198132637101</v>
      </c>
      <c r="H174" s="34">
        <v>0.40058063310382641</v>
      </c>
      <c r="I174" s="34">
        <v>0.43384660812208259</v>
      </c>
      <c r="J174" s="34">
        <v>0.43033110611651532</v>
      </c>
      <c r="K174" s="34">
        <v>0.4408121951167559</v>
      </c>
      <c r="L174" s="34">
        <v>0.46594533013432371</v>
      </c>
      <c r="M174" s="34">
        <v>0.48541715314258138</v>
      </c>
      <c r="N174" s="34">
        <v>0.46688866213099228</v>
      </c>
      <c r="O174" s="34">
        <v>0.51508235418047466</v>
      </c>
      <c r="P174" s="38" t="s">
        <v>0</v>
      </c>
      <c r="Q174" s="38">
        <v>0.80842635246686012</v>
      </c>
      <c r="R174" s="38">
        <v>0.77967099744280921</v>
      </c>
      <c r="S174" s="35">
        <v>0.67793459926461397</v>
      </c>
      <c r="T174" s="35">
        <v>0.54201336424256608</v>
      </c>
      <c r="U174" s="35">
        <v>0.46012165112843051</v>
      </c>
      <c r="V174" s="35">
        <v>0.45980062013055129</v>
      </c>
      <c r="W174" s="35">
        <v>0.48557718014766071</v>
      </c>
      <c r="X174" s="35">
        <v>0.48527778914248548</v>
      </c>
      <c r="Y174" s="35">
        <v>0.56551600521444245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1.392504435</v>
      </c>
      <c r="AG174" s="29">
        <v>0.97721018277760874</v>
      </c>
      <c r="AH174" s="29" t="s">
        <v>0</v>
      </c>
      <c r="AI174" s="29" t="s">
        <v>0</v>
      </c>
      <c r="AJ174" s="29" t="s">
        <v>0</v>
      </c>
      <c r="AK174" s="3">
        <f t="shared" si="2"/>
        <v>0.56417543064512021</v>
      </c>
      <c r="AP174" s="2">
        <f>((AK174-AK$26)*100)/AK$26</f>
        <v>-10.938826045413251</v>
      </c>
    </row>
    <row r="175" spans="1:46" x14ac:dyDescent="0.25">
      <c r="A175" t="s">
        <v>0</v>
      </c>
      <c r="B175" s="37" t="s">
        <v>0</v>
      </c>
      <c r="C175" s="34">
        <v>0.65143505759150855</v>
      </c>
      <c r="D175" s="34">
        <v>0.46446359722310349</v>
      </c>
      <c r="E175" s="34">
        <v>0.348123416402004</v>
      </c>
      <c r="F175" s="34">
        <v>0.34450543686420748</v>
      </c>
      <c r="G175" s="34">
        <v>0.39706819610488231</v>
      </c>
      <c r="H175" s="34">
        <v>0.42694599012134787</v>
      </c>
      <c r="I175" s="34">
        <v>0.44944227313633528</v>
      </c>
      <c r="J175" s="34">
        <v>0.45545304213739052</v>
      </c>
      <c r="K175" s="34">
        <v>0.45072624513172171</v>
      </c>
      <c r="L175" s="34">
        <v>0.47204307414408408</v>
      </c>
      <c r="M175" s="34">
        <v>0.45995804713114641</v>
      </c>
      <c r="N175" s="34">
        <v>0.43037256210803337</v>
      </c>
      <c r="O175" s="34">
        <v>0.51149546617680097</v>
      </c>
      <c r="P175" s="38" t="s">
        <v>0</v>
      </c>
      <c r="Q175" s="38">
        <v>0.798597050516205</v>
      </c>
      <c r="R175" s="38">
        <v>0.73081397635489764</v>
      </c>
      <c r="S175" s="35">
        <v>0.66079767915890131</v>
      </c>
      <c r="T175" s="35">
        <v>0.52472457223116531</v>
      </c>
      <c r="U175" s="35">
        <v>0.45644817414044653</v>
      </c>
      <c r="V175" s="35">
        <v>0.48819904716214529</v>
      </c>
      <c r="W175" s="35">
        <v>0.53272751220200509</v>
      </c>
      <c r="X175" s="35">
        <v>0.5314503821839146</v>
      </c>
      <c r="Y175" s="35">
        <v>0.63344780837826953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1.0339583696792281</v>
      </c>
      <c r="AG175" s="29">
        <v>1.082142954506407</v>
      </c>
      <c r="AH175" s="29" t="s">
        <v>0</v>
      </c>
      <c r="AI175" s="29" t="s">
        <v>0</v>
      </c>
      <c r="AJ175" s="29" t="s">
        <v>0</v>
      </c>
      <c r="AK175" s="3">
        <f t="shared" si="2"/>
        <v>0.55563916378275624</v>
      </c>
      <c r="AP175" s="2">
        <f>((AK175-AK$27)*100)/AK$27</f>
        <v>-10.764239134063374</v>
      </c>
    </row>
    <row r="176" spans="1:46" x14ac:dyDescent="0.25">
      <c r="A176" t="s">
        <v>0</v>
      </c>
      <c r="B176" s="37" t="s">
        <v>0</v>
      </c>
      <c r="C176" s="34">
        <v>0.9808875611463429</v>
      </c>
      <c r="D176" s="34">
        <v>0.5407195715186055</v>
      </c>
      <c r="E176" s="34">
        <v>0.34558219605179819</v>
      </c>
      <c r="F176" s="34">
        <v>0.29661847718228063</v>
      </c>
      <c r="G176" s="34">
        <v>0.32888234018476448</v>
      </c>
      <c r="H176" s="34">
        <v>0.39923101655669108</v>
      </c>
      <c r="I176" s="34">
        <v>0.44809968709562259</v>
      </c>
      <c r="J176" s="34">
        <v>0.46805853511150208</v>
      </c>
      <c r="K176" s="34">
        <v>0.47073787014258411</v>
      </c>
      <c r="L176" s="34">
        <v>0.49958986016456203</v>
      </c>
      <c r="M176" s="34">
        <v>0.50188207215313174</v>
      </c>
      <c r="N176" s="34">
        <v>0.50949634314631875</v>
      </c>
      <c r="O176" s="34">
        <v>0.59596981033202745</v>
      </c>
      <c r="P176" s="38" t="s">
        <v>0</v>
      </c>
      <c r="Q176" s="38">
        <v>0.83464362380234447</v>
      </c>
      <c r="R176" s="38">
        <v>0.73450445157342681</v>
      </c>
      <c r="S176" s="35">
        <v>0.72258225437962098</v>
      </c>
      <c r="T176" s="35">
        <v>0.48652306017343211</v>
      </c>
      <c r="U176" s="35">
        <v>0.44755783313598241</v>
      </c>
      <c r="V176" s="35">
        <v>0.50141582817325847</v>
      </c>
      <c r="W176" s="35">
        <v>0.57526783726418507</v>
      </c>
      <c r="X176" s="35">
        <v>0.5793351632433017</v>
      </c>
      <c r="Y176" s="35">
        <v>0.57332662420202363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0.53822327348790033</v>
      </c>
      <c r="AP176" s="2">
        <f>((AK176-AK$28)*100)/AK$28</f>
        <v>-10.651237121239834</v>
      </c>
    </row>
    <row r="177" spans="1:42" x14ac:dyDescent="0.25">
      <c r="A177" s="32" t="s">
        <v>0</v>
      </c>
      <c r="B177" s="39" t="s">
        <v>0</v>
      </c>
      <c r="C177" s="32">
        <v>0.77922457236050791</v>
      </c>
      <c r="D177" s="32">
        <v>0.67380778791912532</v>
      </c>
      <c r="E177" s="32">
        <v>0.71502400557641677</v>
      </c>
      <c r="F177" s="32">
        <v>0.72621262651336682</v>
      </c>
      <c r="G177" s="32">
        <v>0.7430660753973013</v>
      </c>
      <c r="H177" s="32">
        <v>0.74335118778815523</v>
      </c>
      <c r="I177" s="32">
        <v>0.73102574494016925</v>
      </c>
      <c r="J177" s="32">
        <v>0.67366315034546376</v>
      </c>
      <c r="K177" s="32">
        <v>0.58309148116623144</v>
      </c>
      <c r="L177" s="32">
        <v>0.52083372511944082</v>
      </c>
      <c r="M177" s="32">
        <v>0.55882080815611601</v>
      </c>
      <c r="N177" s="32">
        <v>0.6409505233065006</v>
      </c>
      <c r="O177" s="32">
        <v>0.71571544561689404</v>
      </c>
      <c r="P177" s="32" t="s">
        <v>0</v>
      </c>
      <c r="Q177" s="32" t="s">
        <v>0</v>
      </c>
      <c r="R177" s="32" t="s">
        <v>0</v>
      </c>
      <c r="S177" s="33">
        <v>1.011194628173566</v>
      </c>
      <c r="T177" s="33">
        <v>0.75652765970255464</v>
      </c>
      <c r="U177" s="33">
        <v>0.70195737051945006</v>
      </c>
      <c r="V177" s="33">
        <v>0.6481159633870428</v>
      </c>
      <c r="W177" s="33">
        <v>0.53639275012639742</v>
      </c>
      <c r="X177" s="33">
        <v>0.64188999237781008</v>
      </c>
      <c r="Y177" s="33">
        <v>0.5930915312284426</v>
      </c>
      <c r="Z177" s="33" t="s">
        <v>0</v>
      </c>
      <c r="AA177" s="40" t="s">
        <v>0</v>
      </c>
      <c r="AB177" s="40">
        <v>0.25814905410978028</v>
      </c>
      <c r="AC177" s="40">
        <v>0.31478494543596369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0.64849504678484982</v>
      </c>
      <c r="AP177" s="2">
        <f>((AK177-AK$29)*100)/AK$29</f>
        <v>-12.571088140216805</v>
      </c>
    </row>
    <row r="178" spans="1:42" x14ac:dyDescent="0.25">
      <c r="A178" s="31" t="s">
        <v>0</v>
      </c>
      <c r="B178" s="41" t="s">
        <v>0</v>
      </c>
      <c r="C178" s="31" t="s">
        <v>0</v>
      </c>
      <c r="D178" s="31">
        <v>1.110369128302102</v>
      </c>
      <c r="E178" s="31">
        <v>1.0237945982925121</v>
      </c>
      <c r="F178" s="31">
        <v>1.009962732241932</v>
      </c>
      <c r="G178" s="31">
        <v>0.97672090616112273</v>
      </c>
      <c r="H178" s="31">
        <v>0.99414206414537354</v>
      </c>
      <c r="I178" s="31">
        <v>0.99672456611735949</v>
      </c>
      <c r="J178" s="31">
        <v>0.99806258410250281</v>
      </c>
      <c r="K178" s="31">
        <v>0.93515740101754474</v>
      </c>
      <c r="L178" s="31">
        <v>0.83650417286589562</v>
      </c>
      <c r="M178" s="31">
        <v>0.76023507471921603</v>
      </c>
      <c r="N178" s="31">
        <v>0.72607290756565601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1.321461797053844</v>
      </c>
      <c r="T178" s="33">
        <v>1.2081111316665689</v>
      </c>
      <c r="U178" s="33">
        <v>1.085363186285758</v>
      </c>
      <c r="V178" s="33">
        <v>1.010957553148855</v>
      </c>
      <c r="W178" s="33">
        <v>0.96298412894116803</v>
      </c>
      <c r="X178" s="33">
        <v>0.77276777813485864</v>
      </c>
      <c r="Y178" s="33">
        <v>0.72811079885373864</v>
      </c>
      <c r="Z178" s="33">
        <v>0.60982571423042142</v>
      </c>
      <c r="AA178" s="40">
        <v>0.51853970512365355</v>
      </c>
      <c r="AB178" s="40">
        <v>0.37731794816906777</v>
      </c>
      <c r="AC178" s="40">
        <v>0.33857485065027992</v>
      </c>
      <c r="AD178" s="40">
        <v>0.2684493471333827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0.85087869890968748</v>
      </c>
      <c r="AP178" s="2">
        <f>((AK178-AK$30)*100)/AK$30</f>
        <v>-13.699458219464995</v>
      </c>
    </row>
    <row r="179" spans="1:42" x14ac:dyDescent="0.25">
      <c r="A179" s="31" t="s">
        <v>0</v>
      </c>
      <c r="B179" s="41" t="s">
        <v>0</v>
      </c>
      <c r="C179" s="31" t="s">
        <v>0</v>
      </c>
      <c r="D179" s="31">
        <v>1.4017808327692001</v>
      </c>
      <c r="E179" s="31">
        <v>1.2124456654862801</v>
      </c>
      <c r="F179" s="31">
        <v>1.211910172400356</v>
      </c>
      <c r="G179" s="31">
        <v>1.2026092193187179</v>
      </c>
      <c r="H179" s="31">
        <v>1.173749816246479</v>
      </c>
      <c r="I179" s="31">
        <v>1.171558743202527</v>
      </c>
      <c r="J179" s="31">
        <v>1.154067028158523</v>
      </c>
      <c r="K179" s="31">
        <v>1.1442483761321609</v>
      </c>
      <c r="L179" s="31">
        <v>1.056288727092203</v>
      </c>
      <c r="M179" s="31">
        <v>0.8858645386343329</v>
      </c>
      <c r="N179" s="31">
        <v>0.78336124780363325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1.395767874127344</v>
      </c>
      <c r="T179" s="33">
        <v>1.351950370896128</v>
      </c>
      <c r="U179" s="33">
        <v>1.3172307556709539</v>
      </c>
      <c r="V179" s="33">
        <v>1.2045281263394529</v>
      </c>
      <c r="W179" s="33">
        <v>1.1556882542002671</v>
      </c>
      <c r="X179" s="33">
        <v>1.0587329811073101</v>
      </c>
      <c r="Y179" s="33">
        <v>0.82378800757364734</v>
      </c>
      <c r="Z179" s="33" t="s">
        <v>0</v>
      </c>
      <c r="AA179" s="40">
        <v>0.47878851812321999</v>
      </c>
      <c r="AB179" s="40">
        <v>0.38848283188336941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1.0786421043583054</v>
      </c>
      <c r="AP179" s="2">
        <f>((AK179-AK$31)*100)/AK$31</f>
        <v>-12.176291454129654</v>
      </c>
    </row>
    <row r="180" spans="1:42" x14ac:dyDescent="0.25">
      <c r="A180" s="31" t="s">
        <v>0</v>
      </c>
      <c r="B180" s="41" t="s">
        <v>0</v>
      </c>
      <c r="C180" s="31" t="s">
        <v>0</v>
      </c>
      <c r="D180" s="31">
        <v>1.383639046886983</v>
      </c>
      <c r="E180" s="31">
        <v>1.2824696113798151</v>
      </c>
      <c r="F180" s="31">
        <v>1.292426794321873</v>
      </c>
      <c r="G180" s="31">
        <v>1.2727621142601111</v>
      </c>
      <c r="H180" s="31">
        <v>1.268065392232214</v>
      </c>
      <c r="I180" s="31">
        <v>1.2521786431997819</v>
      </c>
      <c r="J180" s="31">
        <v>1.240775159174673</v>
      </c>
      <c r="K180" s="31">
        <v>1.2122478321408841</v>
      </c>
      <c r="L180" s="31">
        <v>1.1410741221032401</v>
      </c>
      <c r="M180" s="31">
        <v>0.98374702607975939</v>
      </c>
      <c r="N180" s="31">
        <v>0.82119834315520623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1.478905212446554</v>
      </c>
      <c r="U180" s="33">
        <v>1.3767577706291949</v>
      </c>
      <c r="V180" s="33">
        <v>1.361660287547138</v>
      </c>
      <c r="W180" s="33">
        <v>1.3002168523443129</v>
      </c>
      <c r="X180" s="33">
        <v>1.221990674182114</v>
      </c>
      <c r="Y180" s="33">
        <v>1.0056640380848501</v>
      </c>
      <c r="Z180" s="33">
        <v>0.85803529528926792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1.2085452341921095</v>
      </c>
      <c r="AP180" s="2">
        <f>((AK180-AK$32)*100)/AK$32</f>
        <v>-11.206647212997192</v>
      </c>
    </row>
    <row r="181" spans="1:42" x14ac:dyDescent="0.25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1.3172696001697499</v>
      </c>
      <c r="F181" s="31">
        <v>1.323384782185504</v>
      </c>
      <c r="G181" s="31">
        <v>1.334737437169478</v>
      </c>
      <c r="H181" s="31">
        <v>1.2954510351480091</v>
      </c>
      <c r="I181" s="31">
        <v>1.3056152941607491</v>
      </c>
      <c r="J181" s="31">
        <v>1.281009830149981</v>
      </c>
      <c r="K181" s="31">
        <v>1.259027568130747</v>
      </c>
      <c r="L181" s="31">
        <v>1.1590073910948311</v>
      </c>
      <c r="M181" s="31">
        <v>1.00108408176557</v>
      </c>
      <c r="N181" s="31">
        <v>0.79311869949565528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1.4548407068594249</v>
      </c>
      <c r="V181" s="33">
        <v>1.381250801505908</v>
      </c>
      <c r="W181" s="33">
        <v>1.3079613573229949</v>
      </c>
      <c r="X181" s="33">
        <v>1.251143317183899</v>
      </c>
      <c r="Y181" s="33">
        <v>1.0349947650940281</v>
      </c>
      <c r="Z181" s="33">
        <v>0.80645299291195849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1.2066468537717803</v>
      </c>
      <c r="AP181" s="2">
        <f>((AK181-AK$33)*100)/AK$33</f>
        <v>-9.4357732482497934</v>
      </c>
    </row>
    <row r="182" spans="1:42" x14ac:dyDescent="0.25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1.1081724700617619</v>
      </c>
      <c r="F182" s="27">
        <v>1.362490693105159</v>
      </c>
      <c r="G182" s="27">
        <v>1.275554180092882</v>
      </c>
      <c r="H182" s="27">
        <v>1.247018275081528</v>
      </c>
      <c r="I182" s="27">
        <v>1.3347584001008761</v>
      </c>
      <c r="J182" s="27">
        <v>1.4434299751543671</v>
      </c>
      <c r="K182" s="27">
        <v>1.2123372110950601</v>
      </c>
      <c r="L182" s="27">
        <v>1.035293293068879</v>
      </c>
      <c r="M182" s="27">
        <v>0.82409712842773153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1.2503843632968541</v>
      </c>
      <c r="V182" s="27">
        <v>1.284705790257755</v>
      </c>
      <c r="W182" s="27">
        <v>1.1683800741778501</v>
      </c>
      <c r="X182" s="27">
        <v>1.1344343961178029</v>
      </c>
      <c r="Y182" s="27">
        <v>0.97500189707791518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1.1897184390797444</v>
      </c>
      <c r="AP182" s="2">
        <f>((AK182-AK$34)*100)/AK$34</f>
        <v>-5.3824710451382627</v>
      </c>
    </row>
    <row r="183" spans="1:42" x14ac:dyDescent="0.25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0.83912605062749013</v>
      </c>
      <c r="H183" s="27">
        <v>0.82029967586515573</v>
      </c>
      <c r="I183" s="27">
        <v>0.82107606260223498</v>
      </c>
      <c r="J183" s="27">
        <v>1.027248453654418</v>
      </c>
      <c r="K183" s="27">
        <v>0.89882493801471486</v>
      </c>
      <c r="L183" s="27">
        <v>0.7067228710556428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0.89864390532860561</v>
      </c>
      <c r="V183" s="27">
        <v>1.0829083800987549</v>
      </c>
      <c r="W183" s="27">
        <v>0.86073883913311777</v>
      </c>
      <c r="X183" s="27">
        <v>0.98467849719515099</v>
      </c>
      <c r="Y183" s="27">
        <v>0.78840625489065319</v>
      </c>
      <c r="Z183" s="27">
        <v>0.91967167129420135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0.88736213331334512</v>
      </c>
      <c r="AP183" s="2">
        <f>((AK183-AK$35)*100)/AK$35</f>
        <v>-6.041248157897023</v>
      </c>
    </row>
    <row r="184" spans="1:42" x14ac:dyDescent="0.25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0.80954340461083785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0.84587121228404238</v>
      </c>
      <c r="U184" s="25">
        <v>0.83016789919606893</v>
      </c>
      <c r="V184" s="25" t="s">
        <v>0</v>
      </c>
      <c r="W184" s="25" t="s">
        <v>0</v>
      </c>
      <c r="X184" s="25">
        <v>0.55546567582646711</v>
      </c>
      <c r="Y184" s="25">
        <v>0.82768384556153307</v>
      </c>
      <c r="Z184" s="25">
        <v>0.72981523551194394</v>
      </c>
      <c r="AA184" s="25">
        <v>0.71294704751531579</v>
      </c>
      <c r="AB184" s="25">
        <v>0.75595214253322418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0.75843080787992911</v>
      </c>
      <c r="AP184" s="22">
        <f>((AK184-AK$36)*100)/AK$36</f>
        <v>-10.681602212908297</v>
      </c>
    </row>
    <row r="185" spans="1:42" x14ac:dyDescent="0.25">
      <c r="A185" s="25">
        <v>0.51678616868422877</v>
      </c>
      <c r="B185" s="26">
        <v>0.5372706598391831</v>
      </c>
      <c r="C185" s="25">
        <v>0.52880883726662353</v>
      </c>
      <c r="D185" s="25">
        <v>0.50659420109639841</v>
      </c>
      <c r="E185" s="25">
        <v>0.54620025331604982</v>
      </c>
      <c r="F185" s="25">
        <v>0.49171672917223058</v>
      </c>
      <c r="G185" s="25">
        <v>0.55652842929400459</v>
      </c>
      <c r="H185" s="25">
        <v>0.49685212616675217</v>
      </c>
      <c r="I185" s="25">
        <v>0.49058187327811947</v>
      </c>
      <c r="J185" s="25">
        <v>0.45306028968753248</v>
      </c>
      <c r="K185" s="25">
        <v>0.48628090208359193</v>
      </c>
      <c r="L185" s="25">
        <v>0.48527458554124769</v>
      </c>
      <c r="M185" s="25">
        <v>0.49996778038921241</v>
      </c>
      <c r="N185" s="25">
        <v>0.46141967743839679</v>
      </c>
      <c r="O185" s="25">
        <v>0.5363601276932709</v>
      </c>
      <c r="P185" s="25">
        <v>0.48888736233280761</v>
      </c>
      <c r="Q185" s="25">
        <v>0.46671200538813251</v>
      </c>
      <c r="R185" s="25">
        <v>0.54176672449927732</v>
      </c>
      <c r="S185" s="25">
        <v>0.50401195968811141</v>
      </c>
      <c r="T185" s="25">
        <v>0.51620114711095799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0.63411970443413535</v>
      </c>
      <c r="Z185" s="25">
        <v>0.58724934775567128</v>
      </c>
      <c r="AA185" s="25">
        <v>0.64050306879636254</v>
      </c>
      <c r="AB185" s="25">
        <v>0.56077827815096404</v>
      </c>
      <c r="AC185" s="25">
        <v>0.55652032740396296</v>
      </c>
      <c r="AD185" s="25">
        <v>0.6163008916051258</v>
      </c>
      <c r="AE185" s="25">
        <v>0.63642424234552175</v>
      </c>
      <c r="AF185" s="25">
        <v>0.53912855394629677</v>
      </c>
      <c r="AG185" s="25">
        <v>0.51398374945608882</v>
      </c>
      <c r="AH185" s="25">
        <v>0.52437013817571521</v>
      </c>
      <c r="AI185" s="25">
        <v>0.52516826166391162</v>
      </c>
      <c r="AJ185" s="25">
        <v>0.51321885803575062</v>
      </c>
      <c r="AK185" s="3">
        <f t="shared" si="3"/>
        <v>0.52997022692923856</v>
      </c>
      <c r="AP185" s="22">
        <f>((AK185-AK$37)*100)/AK$37</f>
        <v>-3.0454527084913545</v>
      </c>
    </row>
    <row r="186" spans="1:42" x14ac:dyDescent="0.25">
      <c r="AK186" s="17">
        <f>SUM(A150:AJ185)/867</f>
        <v>0.89231496010279887</v>
      </c>
      <c r="AP186" s="23">
        <f>((AK186-AK$38)*100)/AK$38</f>
        <v>-5.8761234358777328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  <pageSetup paperSize="9"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Y275"/>
  <sheetViews>
    <sheetView zoomScale="51" zoomScaleNormal="51" workbookViewId="0">
      <selection activeCell="AT15" sqref="AT15"/>
    </sheetView>
  </sheetViews>
  <sheetFormatPr defaultRowHeight="15" x14ac:dyDescent="0.25"/>
  <cols>
    <col min="37" max="37" width="12.7109375" style="3" customWidth="1"/>
    <col min="38" max="40" width="8.7109375" style="2"/>
    <col min="41" max="41" width="12" style="2" customWidth="1"/>
    <col min="42" max="42" width="8.7109375" style="2"/>
    <col min="46" max="46" width="13" style="1" bestFit="1" customWidth="1"/>
    <col min="51" max="51" width="12.5703125" style="1" bestFit="1" customWidth="1"/>
  </cols>
  <sheetData>
    <row r="1" spans="1:49" x14ac:dyDescent="0.25">
      <c r="A1" t="s">
        <v>81</v>
      </c>
      <c r="AK1" s="1"/>
      <c r="AL1" s="1"/>
    </row>
    <row r="2" spans="1:49" x14ac:dyDescent="0.25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25">
      <c r="A3" s="25" t="s">
        <v>0</v>
      </c>
      <c r="B3" s="26">
        <v>1.9867884</v>
      </c>
      <c r="C3" s="25">
        <v>2.1220080000000001</v>
      </c>
      <c r="D3" s="25">
        <v>2.0188963000000002</v>
      </c>
      <c r="E3" s="25">
        <v>1.9023036</v>
      </c>
      <c r="F3" s="25">
        <v>2.1723859999999999</v>
      </c>
      <c r="G3" s="25">
        <v>2.1761805999999999</v>
      </c>
      <c r="H3" s="25">
        <v>1.8512318999999999</v>
      </c>
      <c r="I3" s="25">
        <v>1.8562832</v>
      </c>
      <c r="J3" s="25">
        <v>2.2118262999999998</v>
      </c>
      <c r="K3" s="25">
        <v>2.0504009999999999</v>
      </c>
      <c r="L3" s="25">
        <v>2.0114283999999998</v>
      </c>
      <c r="M3" s="25">
        <v>2.114423299999999</v>
      </c>
      <c r="N3" s="25">
        <v>2.0157560999999999</v>
      </c>
      <c r="O3" s="25">
        <v>2.0713549000000002</v>
      </c>
      <c r="P3" s="25">
        <v>1.9088879000000001</v>
      </c>
      <c r="Q3" s="25">
        <v>2.1525069999999999</v>
      </c>
      <c r="R3" s="25">
        <v>1.8329868</v>
      </c>
      <c r="S3" s="25">
        <v>1.9607595</v>
      </c>
      <c r="T3" s="25">
        <v>1.9591514999999999</v>
      </c>
      <c r="U3" s="25">
        <v>2.1972892000000002</v>
      </c>
      <c r="V3" s="25">
        <v>1.9193081999999999</v>
      </c>
      <c r="W3" s="25">
        <v>1.8777143999999999</v>
      </c>
      <c r="X3" s="25">
        <v>1.8919522</v>
      </c>
      <c r="Y3" s="25">
        <v>1.9649224999999999</v>
      </c>
      <c r="Z3" s="25">
        <v>1.962329</v>
      </c>
      <c r="AA3" s="25">
        <v>2.0056305000000001</v>
      </c>
      <c r="AB3" s="25">
        <v>2.1075819999999998</v>
      </c>
      <c r="AC3" s="25">
        <v>1.9446038000000001</v>
      </c>
      <c r="AD3" s="25">
        <v>1.9403348</v>
      </c>
      <c r="AE3" s="25">
        <v>2.0696656999999998</v>
      </c>
      <c r="AF3" s="25">
        <v>2.0700180000000001</v>
      </c>
      <c r="AG3" s="25">
        <v>1.8374872</v>
      </c>
      <c r="AH3" s="25">
        <v>1.8642535</v>
      </c>
      <c r="AI3" s="25">
        <v>2.1726700999999999</v>
      </c>
      <c r="AJ3" s="25" t="s">
        <v>0</v>
      </c>
      <c r="AK3" s="3">
        <f>AVERAGE(A3:AJ3)</f>
        <v>2.005921229411765</v>
      </c>
      <c r="AL3" s="4">
        <v>-66.4435</v>
      </c>
      <c r="AM3" s="6" t="s">
        <v>94</v>
      </c>
      <c r="AO3" s="2">
        <f>SUM(A36:AJ37)/40</f>
        <v>1.9358698400000005</v>
      </c>
      <c r="AV3" s="2"/>
      <c r="AW3" s="2"/>
    </row>
    <row r="4" spans="1:49" x14ac:dyDescent="0.25">
      <c r="A4" s="27">
        <v>2.3643624999999999</v>
      </c>
      <c r="B4" s="28">
        <v>2.3232740999999999</v>
      </c>
      <c r="C4" s="27">
        <v>2.2350137000000001</v>
      </c>
      <c r="D4" s="27">
        <v>2.1901069999999998</v>
      </c>
      <c r="E4" s="27">
        <v>2.1011221</v>
      </c>
      <c r="F4" s="27">
        <v>1.9286730000000001</v>
      </c>
      <c r="G4" s="27">
        <v>2.1352787000000002</v>
      </c>
      <c r="H4" s="27">
        <v>1.938672</v>
      </c>
      <c r="I4" s="27">
        <v>1.9763782999999999</v>
      </c>
      <c r="J4" s="27">
        <v>2.1958199</v>
      </c>
      <c r="K4" s="27">
        <v>2.0773096</v>
      </c>
      <c r="L4" s="27">
        <v>2.1040429999999999</v>
      </c>
      <c r="M4" s="27">
        <v>2.1443758000000002</v>
      </c>
      <c r="N4" s="27">
        <v>2.1194289999999998</v>
      </c>
      <c r="O4" s="27">
        <v>2.0860962999999999</v>
      </c>
      <c r="P4" s="27">
        <v>2.2140987000000001</v>
      </c>
      <c r="Q4" s="27">
        <v>2.1649799999999999</v>
      </c>
      <c r="R4" s="27">
        <v>1.7995852999999999</v>
      </c>
      <c r="S4" s="27">
        <v>2.0527899999999999</v>
      </c>
      <c r="T4" s="27">
        <v>2.0944183000000001</v>
      </c>
      <c r="U4" s="27">
        <v>2.0905159000000002</v>
      </c>
      <c r="V4" s="27">
        <v>2.0837189999999999</v>
      </c>
      <c r="W4" s="27">
        <v>2.2062647000000002</v>
      </c>
      <c r="X4" s="27">
        <v>2.5669249999999999</v>
      </c>
      <c r="Y4" s="27">
        <v>2.6431369999999998</v>
      </c>
      <c r="Z4" s="27">
        <v>2.6293864</v>
      </c>
      <c r="AA4" s="27">
        <v>2.6365259000000001</v>
      </c>
      <c r="AB4" s="27">
        <v>2.6204977</v>
      </c>
      <c r="AC4" s="27">
        <v>2.3118940000000001</v>
      </c>
      <c r="AD4" s="27">
        <v>2.2750007999999999</v>
      </c>
      <c r="AE4" s="27">
        <v>2.4400740000000001</v>
      </c>
      <c r="AF4" s="27">
        <v>2.3251617000000002</v>
      </c>
      <c r="AG4" s="27">
        <v>2.5059493000000002</v>
      </c>
      <c r="AH4" s="27">
        <v>2.5472752999999999</v>
      </c>
      <c r="AI4" s="27">
        <v>2.1526524999999999</v>
      </c>
      <c r="AJ4" s="27">
        <v>2.3440504</v>
      </c>
      <c r="AK4" s="3">
        <f t="shared" ref="AK4:AK67" si="0">AVERAGE(A4:AJ4)</f>
        <v>2.2395793583333328</v>
      </c>
      <c r="AL4" s="9">
        <v>-59.441600000000001</v>
      </c>
      <c r="AM4" s="6" t="s">
        <v>116</v>
      </c>
      <c r="AO4" s="2">
        <f>SUM(A2:AJ3)/34</f>
        <v>2.005921229411765</v>
      </c>
      <c r="AT4" s="44">
        <f>AVERAGE(A2:AJ3)</f>
        <v>2.005921229411765</v>
      </c>
      <c r="AV4" s="22" t="s">
        <v>95</v>
      </c>
      <c r="AW4" s="2" t="s">
        <v>96</v>
      </c>
    </row>
    <row r="5" spans="1:49" x14ac:dyDescent="0.25">
      <c r="A5" s="27">
        <v>2.5202138000000001</v>
      </c>
      <c r="B5" s="28">
        <v>2.4641308999999998</v>
      </c>
      <c r="C5" s="27">
        <v>2.4144518000000001</v>
      </c>
      <c r="D5" s="27">
        <v>2.4270573</v>
      </c>
      <c r="E5" s="27">
        <v>2.3894875</v>
      </c>
      <c r="F5" s="27">
        <v>2.2516333999999998</v>
      </c>
      <c r="G5" s="27">
        <v>2.2093080999999999</v>
      </c>
      <c r="H5" s="27">
        <v>2.2450318</v>
      </c>
      <c r="I5" s="27">
        <v>2.4018703000000001</v>
      </c>
      <c r="J5" s="27">
        <v>2.5447069999999998</v>
      </c>
      <c r="K5" s="27">
        <v>2.6143619999999999</v>
      </c>
      <c r="L5" s="27">
        <v>2.5769484</v>
      </c>
      <c r="M5" s="27">
        <v>2.487536</v>
      </c>
      <c r="N5" s="27">
        <v>2.4724309999999998</v>
      </c>
      <c r="O5" s="27">
        <v>2.4195251</v>
      </c>
      <c r="P5" s="27">
        <v>2.3489768999999998</v>
      </c>
      <c r="Q5" s="27">
        <v>2.2928548000000002</v>
      </c>
      <c r="R5" s="27">
        <v>2.1483797999999998</v>
      </c>
      <c r="S5" s="27">
        <v>1.8384503999999999</v>
      </c>
      <c r="T5" s="27">
        <v>2.0102034</v>
      </c>
      <c r="U5" s="27">
        <v>2.2934464999999999</v>
      </c>
      <c r="V5" s="27">
        <v>2.5793301999999998</v>
      </c>
      <c r="W5" s="27">
        <v>2.7143188</v>
      </c>
      <c r="X5" s="27">
        <v>2.7029573999999998</v>
      </c>
      <c r="Y5" s="27">
        <v>2.6997528000000002</v>
      </c>
      <c r="Z5" s="27">
        <v>2.6981888000000001</v>
      </c>
      <c r="AA5" s="27">
        <v>2.6573243</v>
      </c>
      <c r="AB5" s="27">
        <v>2.5283357999999998</v>
      </c>
      <c r="AC5" s="27">
        <v>2.497547</v>
      </c>
      <c r="AD5" s="27">
        <v>2.5627894000000002</v>
      </c>
      <c r="AE5" s="27">
        <v>2.6811305999999999</v>
      </c>
      <c r="AF5" s="27">
        <v>2.6505508</v>
      </c>
      <c r="AG5" s="27">
        <v>2.6345375</v>
      </c>
      <c r="AH5" s="27">
        <v>2.6712634999999998</v>
      </c>
      <c r="AI5" s="27">
        <v>2.6284399999999999</v>
      </c>
      <c r="AJ5" s="27">
        <v>2.6052132000000001</v>
      </c>
      <c r="AK5" s="3">
        <f t="shared" si="0"/>
        <v>2.4689635083333328</v>
      </c>
      <c r="AL5" s="1">
        <v>-53.663899999999998</v>
      </c>
      <c r="AM5" s="10" t="s">
        <v>94</v>
      </c>
      <c r="AO5" s="2">
        <f>SUM(A34:AJ35)/26</f>
        <v>2.2864763615384613</v>
      </c>
      <c r="AV5" s="10" t="s">
        <v>97</v>
      </c>
      <c r="AW5" s="2" t="s">
        <v>98</v>
      </c>
    </row>
    <row r="6" spans="1:49" x14ac:dyDescent="0.25">
      <c r="A6" s="29">
        <v>2.4603155000000001</v>
      </c>
      <c r="B6" s="30">
        <v>2.4448438000000001</v>
      </c>
      <c r="C6" s="29">
        <v>2.414021</v>
      </c>
      <c r="D6" s="29">
        <v>2.4656207999999999</v>
      </c>
      <c r="E6" s="31">
        <v>2.4609516</v>
      </c>
      <c r="F6" s="31">
        <v>2.4362300000000001</v>
      </c>
      <c r="G6" s="31">
        <v>2.4376329999999999</v>
      </c>
      <c r="H6" s="31">
        <v>2.4422573999999999</v>
      </c>
      <c r="I6" s="31">
        <v>2.5515943000000001</v>
      </c>
      <c r="J6" s="31">
        <v>2.5859915999999998</v>
      </c>
      <c r="K6" s="31">
        <v>2.5780523</v>
      </c>
      <c r="L6" s="31">
        <v>2.5170439999999998</v>
      </c>
      <c r="M6" s="31">
        <v>2.4914203000000001</v>
      </c>
      <c r="N6" s="31">
        <v>2.4599164</v>
      </c>
      <c r="O6" s="31">
        <v>2.4238300000000002</v>
      </c>
      <c r="P6" s="31">
        <v>2.3646213999999999</v>
      </c>
      <c r="Q6" s="32">
        <v>2.3475301000000002</v>
      </c>
      <c r="R6" s="32">
        <v>2.2952409</v>
      </c>
      <c r="S6" s="33">
        <v>2.0381822999999999</v>
      </c>
      <c r="T6" s="33" t="s">
        <v>0</v>
      </c>
      <c r="U6" s="33">
        <v>2.8452652</v>
      </c>
      <c r="V6" s="33">
        <v>2.8758528000000001</v>
      </c>
      <c r="W6" s="33">
        <v>2.8781561999999998</v>
      </c>
      <c r="X6" s="33">
        <v>2.8462117</v>
      </c>
      <c r="Y6" s="33">
        <v>2.8240403999999999</v>
      </c>
      <c r="Z6" s="33">
        <v>2.7850714000000001</v>
      </c>
      <c r="AA6" s="33">
        <v>2.6403393999999998</v>
      </c>
      <c r="AB6" s="33">
        <v>2.6051821999999998</v>
      </c>
      <c r="AC6" s="29">
        <v>2.5884657</v>
      </c>
      <c r="AD6" s="29">
        <v>2.6139223999999999</v>
      </c>
      <c r="AE6" s="29">
        <v>2.6804035000000002</v>
      </c>
      <c r="AF6" s="29">
        <v>2.6934887999999999</v>
      </c>
      <c r="AG6" s="29">
        <v>2.5444179999999998</v>
      </c>
      <c r="AH6" s="29">
        <v>2.5701559</v>
      </c>
      <c r="AI6" s="29">
        <v>2.514786</v>
      </c>
      <c r="AJ6" s="29">
        <v>2.5069520000000001</v>
      </c>
      <c r="AK6" s="3">
        <f t="shared" si="0"/>
        <v>2.5493716657142853</v>
      </c>
      <c r="AL6" s="1">
        <v>-48.590400000000002</v>
      </c>
      <c r="AM6" s="10" t="s">
        <v>116</v>
      </c>
      <c r="AO6" s="2">
        <f>SUM(A4:AJ5)/72</f>
        <v>2.354271433333333</v>
      </c>
      <c r="AV6" s="11" t="s">
        <v>100</v>
      </c>
      <c r="AW6" s="2" t="s">
        <v>101</v>
      </c>
    </row>
    <row r="7" spans="1:49" x14ac:dyDescent="0.25">
      <c r="A7" s="29">
        <v>2.4988522999999998</v>
      </c>
      <c r="B7" s="30">
        <v>2.5371375</v>
      </c>
      <c r="C7" s="29">
        <v>2.5525973</v>
      </c>
      <c r="D7" s="29">
        <v>2.5497445999999999</v>
      </c>
      <c r="E7" s="31">
        <v>2.5717992999999999</v>
      </c>
      <c r="F7" s="31">
        <v>2.4298654000000002</v>
      </c>
      <c r="G7" s="31">
        <v>2.2898478999999998</v>
      </c>
      <c r="H7" s="31">
        <v>2.0735337999999999</v>
      </c>
      <c r="I7" s="31">
        <v>2.2732066999999998</v>
      </c>
      <c r="J7" s="31">
        <v>2.2643824000000001</v>
      </c>
      <c r="K7" s="31">
        <v>2.3110135000000001</v>
      </c>
      <c r="L7" s="31">
        <v>2.3302947999999999</v>
      </c>
      <c r="M7" s="31">
        <v>2.3560717000000002</v>
      </c>
      <c r="N7" s="31">
        <v>2.3821310000000002</v>
      </c>
      <c r="O7" s="31">
        <v>2.3957421999999999</v>
      </c>
      <c r="P7" s="31">
        <v>2.3631381999999999</v>
      </c>
      <c r="Q7" s="32">
        <v>2.3978714999999999</v>
      </c>
      <c r="R7" s="32">
        <v>2.3868841999999999</v>
      </c>
      <c r="S7" s="33">
        <v>2.1352593999999998</v>
      </c>
      <c r="T7" s="33" t="s">
        <v>0</v>
      </c>
      <c r="U7" s="33">
        <v>2.9114076999999998</v>
      </c>
      <c r="V7" s="33">
        <v>2.9073256999999999</v>
      </c>
      <c r="W7" s="33">
        <v>2.8960406999999999</v>
      </c>
      <c r="X7" s="33">
        <v>2.866425</v>
      </c>
      <c r="Y7" s="33">
        <v>2.8392813000000001</v>
      </c>
      <c r="Z7" s="33">
        <v>2.7134043999999999</v>
      </c>
      <c r="AA7" s="33">
        <v>2.6568615000000002</v>
      </c>
      <c r="AB7" s="33">
        <v>2.6784697</v>
      </c>
      <c r="AC7" s="29">
        <v>2.656561</v>
      </c>
      <c r="AD7" s="29">
        <v>2.5179846000000001</v>
      </c>
      <c r="AE7" s="29">
        <v>2.5006292000000001</v>
      </c>
      <c r="AF7" s="29">
        <v>2.5951692999999998</v>
      </c>
      <c r="AG7" s="29">
        <v>2.4584386</v>
      </c>
      <c r="AH7" s="29">
        <v>2.4427933999999998</v>
      </c>
      <c r="AI7" s="29">
        <v>2.4402509000000001</v>
      </c>
      <c r="AJ7" s="29">
        <v>2.4949672000000001</v>
      </c>
      <c r="AK7" s="3">
        <f t="shared" si="0"/>
        <v>2.5050109685714284</v>
      </c>
      <c r="AL7" s="1">
        <v>-43.982999999999997</v>
      </c>
      <c r="AM7" s="11" t="s">
        <v>99</v>
      </c>
      <c r="AO7" s="2">
        <f>SUM(A29:R33)/56</f>
        <v>2.0046524875</v>
      </c>
      <c r="AV7" s="14" t="s">
        <v>103</v>
      </c>
      <c r="AW7" s="2" t="s">
        <v>104</v>
      </c>
    </row>
    <row r="8" spans="1:49" x14ac:dyDescent="0.25">
      <c r="A8" s="29">
        <v>2.5922933000000001</v>
      </c>
      <c r="B8" s="30">
        <v>2.5847829999999998</v>
      </c>
      <c r="C8" s="29">
        <v>2.3751893000000002</v>
      </c>
      <c r="D8" s="29">
        <v>2.1291964000000001</v>
      </c>
      <c r="E8" s="31">
        <v>2.0418272000000002</v>
      </c>
      <c r="F8" s="31">
        <v>2.0069550999999999</v>
      </c>
      <c r="G8" s="31">
        <v>1.8456950000000001</v>
      </c>
      <c r="H8" s="31">
        <v>1.8532716</v>
      </c>
      <c r="I8" s="31">
        <v>1.8404978999999999</v>
      </c>
      <c r="J8" s="31">
        <v>1.8155587</v>
      </c>
      <c r="K8" s="31">
        <v>1.8531120999999999</v>
      </c>
      <c r="L8" s="31">
        <v>1.9034042</v>
      </c>
      <c r="M8" s="31">
        <v>1.9386307</v>
      </c>
      <c r="N8" s="31">
        <v>1.9829748</v>
      </c>
      <c r="O8" s="31">
        <v>2.0316637000000002</v>
      </c>
      <c r="P8" s="31">
        <v>2.0647959999999999</v>
      </c>
      <c r="Q8" s="32">
        <v>2.1177337000000001</v>
      </c>
      <c r="R8" s="32">
        <v>2.0845745</v>
      </c>
      <c r="S8" s="33">
        <v>1.8694866000000001</v>
      </c>
      <c r="T8" s="33" t="s">
        <v>0</v>
      </c>
      <c r="U8" s="33">
        <v>2.5734344</v>
      </c>
      <c r="V8" s="33">
        <v>2.5216962999999999</v>
      </c>
      <c r="W8" s="33">
        <v>2.5860023000000001</v>
      </c>
      <c r="X8" s="33">
        <v>2.6153464</v>
      </c>
      <c r="Y8" s="33">
        <v>2.5745916000000002</v>
      </c>
      <c r="Z8" s="33">
        <v>2.5686990000000001</v>
      </c>
      <c r="AA8" s="33">
        <v>2.5665912999999998</v>
      </c>
      <c r="AB8" s="33">
        <v>2.6283782000000002</v>
      </c>
      <c r="AC8" s="29">
        <v>2.6718676000000001</v>
      </c>
      <c r="AD8" s="29">
        <v>2.3679163000000001</v>
      </c>
      <c r="AE8" s="29">
        <v>2.2982244000000001</v>
      </c>
      <c r="AF8" s="29">
        <v>2.3426673</v>
      </c>
      <c r="AG8" s="29">
        <v>2.2946762999999999</v>
      </c>
      <c r="AH8" s="29">
        <v>2.3738298000000002</v>
      </c>
      <c r="AI8" s="29">
        <v>2.4727009999999998</v>
      </c>
      <c r="AJ8" s="29">
        <v>2.5452417999999999</v>
      </c>
      <c r="AK8" s="3">
        <f t="shared" si="0"/>
        <v>2.2552430800000001</v>
      </c>
      <c r="AL8" s="1">
        <v>-39.709000000000003</v>
      </c>
      <c r="AM8" s="11" t="s">
        <v>102</v>
      </c>
      <c r="AO8" s="2">
        <f>SUM(E6:R10)/68</f>
        <v>1.9264422007352944</v>
      </c>
      <c r="AV8" s="24" t="s">
        <v>106</v>
      </c>
      <c r="AW8" s="2" t="s">
        <v>107</v>
      </c>
    </row>
    <row r="9" spans="1:49" x14ac:dyDescent="0.25">
      <c r="A9" s="29">
        <v>2.2901657000000002</v>
      </c>
      <c r="B9" s="30">
        <v>2.0364485000000001</v>
      </c>
      <c r="C9" s="29">
        <v>1.6599735</v>
      </c>
      <c r="D9" s="29">
        <v>1.5128276000000001</v>
      </c>
      <c r="E9" s="31" t="s">
        <v>0</v>
      </c>
      <c r="F9" s="31">
        <v>2.1562475999999999</v>
      </c>
      <c r="G9" s="31">
        <v>1.7527912000000001</v>
      </c>
      <c r="H9" s="31">
        <v>1.5578380000000001</v>
      </c>
      <c r="I9" s="31">
        <v>1.5390222</v>
      </c>
      <c r="J9" s="31">
        <v>1.5043706999999999</v>
      </c>
      <c r="K9" s="31">
        <v>1.5368337999999999</v>
      </c>
      <c r="L9" s="31">
        <v>1.5633003999999999</v>
      </c>
      <c r="M9" s="31">
        <v>1.5495797</v>
      </c>
      <c r="N9" s="31">
        <v>1.5637897000000001</v>
      </c>
      <c r="O9" s="31">
        <v>1.6090332000000001</v>
      </c>
      <c r="P9" s="31">
        <v>1.6514411</v>
      </c>
      <c r="Q9" s="32">
        <v>1.6966490999999999</v>
      </c>
      <c r="R9" s="32">
        <v>1.6112158000000001</v>
      </c>
      <c r="S9" s="33">
        <v>1.520853</v>
      </c>
      <c r="T9" s="33" t="s">
        <v>0</v>
      </c>
      <c r="U9" s="33">
        <v>2.5237745999999999</v>
      </c>
      <c r="V9" s="33">
        <v>2.0633165999999998</v>
      </c>
      <c r="W9" s="33">
        <v>2.0242930000000001</v>
      </c>
      <c r="X9" s="33">
        <v>2.0757663000000002</v>
      </c>
      <c r="Y9" s="33">
        <v>2.1282749999999999</v>
      </c>
      <c r="Z9" s="33">
        <v>2.1445850000000002</v>
      </c>
      <c r="AA9" s="33">
        <v>2.1724706</v>
      </c>
      <c r="AB9" s="33">
        <v>2.2937998999999998</v>
      </c>
      <c r="AC9" s="29">
        <v>2.8486612</v>
      </c>
      <c r="AD9" s="29">
        <v>1.9135667000000001</v>
      </c>
      <c r="AE9" s="29">
        <v>1.6191186</v>
      </c>
      <c r="AF9" s="29">
        <v>1.8677087999999999</v>
      </c>
      <c r="AG9" s="29">
        <v>2.0958389999999998</v>
      </c>
      <c r="AH9" s="29">
        <v>2.3009691000000001</v>
      </c>
      <c r="AI9" s="29">
        <v>2.4479806000000002</v>
      </c>
      <c r="AJ9" s="29">
        <v>2.4697429999999998</v>
      </c>
      <c r="AK9" s="3">
        <f t="shared" si="0"/>
        <v>1.9206543764705879</v>
      </c>
      <c r="AL9" s="1">
        <v>-35.685299999999998</v>
      </c>
      <c r="AM9" s="12" t="s">
        <v>105</v>
      </c>
      <c r="AO9" s="2">
        <f>SUM(S29:Z33)/35</f>
        <v>2.1708890999999997</v>
      </c>
      <c r="AV9" s="42" t="s">
        <v>109</v>
      </c>
      <c r="AW9" s="2" t="s">
        <v>110</v>
      </c>
    </row>
    <row r="10" spans="1:49" x14ac:dyDescent="0.25">
      <c r="A10" s="29">
        <v>1.5836844000000001</v>
      </c>
      <c r="B10" s="30">
        <v>1.4628235999999999</v>
      </c>
      <c r="C10" s="29">
        <v>1.2551028</v>
      </c>
      <c r="D10" s="29" t="s">
        <v>0</v>
      </c>
      <c r="E10" s="31" t="s">
        <v>0</v>
      </c>
      <c r="F10" s="31">
        <v>1.9088179000000001</v>
      </c>
      <c r="G10" s="31">
        <v>1.3780752000000001</v>
      </c>
      <c r="H10" s="31">
        <v>1.2243282</v>
      </c>
      <c r="I10" s="31">
        <v>1.1289088</v>
      </c>
      <c r="J10" s="31">
        <v>1.0058947</v>
      </c>
      <c r="K10" s="31">
        <v>0.89890665000000003</v>
      </c>
      <c r="L10" s="31">
        <v>0.87117904000000002</v>
      </c>
      <c r="M10" s="31">
        <v>0.98052996000000003</v>
      </c>
      <c r="N10" s="31">
        <v>1.0669066</v>
      </c>
      <c r="O10" s="31">
        <v>1.1352998999999999</v>
      </c>
      <c r="P10" s="31">
        <v>1.1745504</v>
      </c>
      <c r="Q10" s="32">
        <v>1.1451274</v>
      </c>
      <c r="R10" s="32">
        <v>1.1886413</v>
      </c>
      <c r="S10" s="33">
        <v>1.3674766</v>
      </c>
      <c r="T10" s="33" t="s">
        <v>0</v>
      </c>
      <c r="U10" s="33" t="s">
        <v>0</v>
      </c>
      <c r="V10" s="33">
        <v>1.7274970000000001</v>
      </c>
      <c r="W10" s="33">
        <v>1.4781563</v>
      </c>
      <c r="X10" s="33">
        <v>1.5451988000000001</v>
      </c>
      <c r="Y10" s="33">
        <v>1.6632823000000001</v>
      </c>
      <c r="Z10" s="33">
        <v>1.6217600000000001</v>
      </c>
      <c r="AA10" s="33">
        <v>1.5201241000000001</v>
      </c>
      <c r="AB10" s="33">
        <v>1.8369979000000001</v>
      </c>
      <c r="AC10" s="29" t="s">
        <v>0</v>
      </c>
      <c r="AD10" s="29">
        <v>1.6505160000000001</v>
      </c>
      <c r="AE10" s="29">
        <v>1.3359977000000001</v>
      </c>
      <c r="AF10" s="29">
        <v>1.1783237</v>
      </c>
      <c r="AG10" s="29">
        <v>1.1899512999999999</v>
      </c>
      <c r="AH10" s="29">
        <v>1.5956656</v>
      </c>
      <c r="AI10" s="29">
        <v>1.7610380000000001</v>
      </c>
      <c r="AJ10" s="29">
        <v>1.6661785</v>
      </c>
      <c r="AK10" s="3">
        <f t="shared" si="0"/>
        <v>1.3724819564516131</v>
      </c>
      <c r="AL10" s="1">
        <v>-31.855</v>
      </c>
      <c r="AM10" s="12" t="s">
        <v>108</v>
      </c>
      <c r="AO10" s="2">
        <f>SUM(S6:AB10)/44</f>
        <v>2.344423411363636</v>
      </c>
      <c r="AV10" s="43" t="s">
        <v>111</v>
      </c>
      <c r="AW10" s="2" t="s">
        <v>112</v>
      </c>
    </row>
    <row r="11" spans="1:49" x14ac:dyDescent="0.25">
      <c r="A11" s="29">
        <v>1.3243548000000001</v>
      </c>
      <c r="B11" s="30">
        <v>1.3494809000000001</v>
      </c>
      <c r="C11" s="29" t="s">
        <v>0</v>
      </c>
      <c r="D11" s="29" t="s">
        <v>0</v>
      </c>
      <c r="E11" s="34" t="s">
        <v>0</v>
      </c>
      <c r="F11" s="34">
        <v>1.6046605</v>
      </c>
      <c r="G11" s="34">
        <v>1.2218353</v>
      </c>
      <c r="H11" s="34">
        <v>1.1645359</v>
      </c>
      <c r="I11" s="34">
        <v>1.0990498</v>
      </c>
      <c r="J11" s="34">
        <v>1.0137147</v>
      </c>
      <c r="K11" s="34">
        <v>0.94625270000000006</v>
      </c>
      <c r="L11" s="34">
        <v>0.85663790000000006</v>
      </c>
      <c r="M11" s="34">
        <v>0.82557690000000006</v>
      </c>
      <c r="N11" s="34">
        <v>0.83993375000000003</v>
      </c>
      <c r="O11" s="34">
        <v>0.85085449999999996</v>
      </c>
      <c r="P11" s="34">
        <v>0.87556445999999999</v>
      </c>
      <c r="Q11" s="34">
        <v>0.91391329999999993</v>
      </c>
      <c r="R11" s="34">
        <v>1.0484618999999999</v>
      </c>
      <c r="S11" s="35">
        <v>1.2152598999999999</v>
      </c>
      <c r="T11" s="35" t="s">
        <v>0</v>
      </c>
      <c r="U11" s="35" t="s">
        <v>0</v>
      </c>
      <c r="V11" s="35">
        <v>1.7837855</v>
      </c>
      <c r="W11" s="35">
        <v>1.3838946000000001</v>
      </c>
      <c r="X11" s="35">
        <v>1.0722354999999999</v>
      </c>
      <c r="Y11" s="35">
        <v>1.080921</v>
      </c>
      <c r="Z11" s="35">
        <v>1.1306243</v>
      </c>
      <c r="AA11" s="35">
        <v>1.4592497</v>
      </c>
      <c r="AB11" s="35">
        <v>1.8600308000000001</v>
      </c>
      <c r="AC11" s="36" t="s">
        <v>0</v>
      </c>
      <c r="AD11" s="29">
        <v>1.5776919</v>
      </c>
      <c r="AE11" s="29">
        <v>1.4471605999999999</v>
      </c>
      <c r="AF11" s="29">
        <v>1.2948917</v>
      </c>
      <c r="AG11" s="29">
        <v>1.2623076</v>
      </c>
      <c r="AH11" s="29">
        <v>1.2761997</v>
      </c>
      <c r="AI11" s="29">
        <v>1.3146296</v>
      </c>
      <c r="AJ11" s="29">
        <v>1.2777148</v>
      </c>
      <c r="AK11" s="3">
        <f t="shared" si="0"/>
        <v>1.2123808170000003</v>
      </c>
      <c r="AL11" s="13">
        <v>-28.178599999999999</v>
      </c>
      <c r="AM11" s="14" t="s">
        <v>99</v>
      </c>
      <c r="AO11" s="7">
        <f>(SUM(B20:O28)+SUM(P20:R24))/140</f>
        <v>1.1018631156428569</v>
      </c>
      <c r="AV11" s="16" t="s">
        <v>113</v>
      </c>
      <c r="AW11" s="2" t="s">
        <v>114</v>
      </c>
    </row>
    <row r="12" spans="1:49" x14ac:dyDescent="0.25">
      <c r="A12" s="29">
        <v>1.2169700999999999</v>
      </c>
      <c r="B12" s="30">
        <v>1.2011737</v>
      </c>
      <c r="C12" s="29" t="s">
        <v>0</v>
      </c>
      <c r="D12" s="29" t="s">
        <v>0</v>
      </c>
      <c r="E12" s="34" t="s">
        <v>0</v>
      </c>
      <c r="F12" s="34">
        <v>1.6038901000000001</v>
      </c>
      <c r="G12" s="34">
        <v>1.1488836</v>
      </c>
      <c r="H12" s="34">
        <v>1.0467314000000001</v>
      </c>
      <c r="I12" s="34">
        <v>0.98182415999999995</v>
      </c>
      <c r="J12" s="34">
        <v>0.94650215000000004</v>
      </c>
      <c r="K12" s="34">
        <v>0.93538169999999987</v>
      </c>
      <c r="L12" s="34">
        <v>0.85743510000000001</v>
      </c>
      <c r="M12" s="34">
        <v>0.82589835</v>
      </c>
      <c r="N12" s="34">
        <v>0.82344483999999996</v>
      </c>
      <c r="O12" s="34">
        <v>0.84982599999999997</v>
      </c>
      <c r="P12" s="34">
        <v>0.89493805000000004</v>
      </c>
      <c r="Q12" s="34">
        <v>0.95622269999999987</v>
      </c>
      <c r="R12" s="34">
        <v>1.0148861</v>
      </c>
      <c r="S12" s="35">
        <v>1.0647943</v>
      </c>
      <c r="T12" s="35" t="s">
        <v>0</v>
      </c>
      <c r="U12" s="35" t="s">
        <v>0</v>
      </c>
      <c r="V12" s="35">
        <v>2.0729913999999998</v>
      </c>
      <c r="W12" s="35">
        <v>1.4284783999999999</v>
      </c>
      <c r="X12" s="35">
        <v>1.0426759999999999</v>
      </c>
      <c r="Y12" s="35">
        <v>1.0778350999999999</v>
      </c>
      <c r="Z12" s="35">
        <v>1.2497902999999999</v>
      </c>
      <c r="AA12" s="35">
        <v>1.5544585</v>
      </c>
      <c r="AB12" s="35">
        <v>1.8493683000000001</v>
      </c>
      <c r="AC12" s="36" t="s">
        <v>0</v>
      </c>
      <c r="AD12" s="29">
        <v>1.6559816999999999</v>
      </c>
      <c r="AE12" s="29">
        <v>1.4824569999999999</v>
      </c>
      <c r="AF12" s="29">
        <v>1.2717885</v>
      </c>
      <c r="AG12" s="29">
        <v>1.2728223000000001</v>
      </c>
      <c r="AH12" s="29">
        <v>1.2803156</v>
      </c>
      <c r="AI12" s="29">
        <v>1.2962965</v>
      </c>
      <c r="AJ12" s="29">
        <v>1.2692410000000001</v>
      </c>
      <c r="AK12" s="3">
        <f t="shared" si="0"/>
        <v>1.205776765</v>
      </c>
      <c r="AL12" s="13">
        <v>-24.624300000000002</v>
      </c>
      <c r="AM12" s="14" t="s">
        <v>102</v>
      </c>
      <c r="AO12" s="2">
        <f>SUM(E11:R19)/126</f>
        <v>1.0868291039682543</v>
      </c>
      <c r="AV12" s="3" t="s">
        <v>115</v>
      </c>
      <c r="AW12" s="2" t="s">
        <v>116</v>
      </c>
    </row>
    <row r="13" spans="1:49" x14ac:dyDescent="0.25">
      <c r="A13" s="29">
        <v>1.240156</v>
      </c>
      <c r="B13" s="30">
        <v>1.144271</v>
      </c>
      <c r="C13" s="29" t="s">
        <v>0</v>
      </c>
      <c r="D13" s="29" t="s">
        <v>0</v>
      </c>
      <c r="E13" s="34" t="s">
        <v>0</v>
      </c>
      <c r="F13" s="34">
        <v>1.4748574000000001</v>
      </c>
      <c r="G13" s="34">
        <v>1.0971464</v>
      </c>
      <c r="H13" s="34">
        <v>0.94513166000000004</v>
      </c>
      <c r="I13" s="34">
        <v>0.82228570000000001</v>
      </c>
      <c r="J13" s="34">
        <v>0.80592940000000002</v>
      </c>
      <c r="K13" s="34">
        <v>0.84139805999999995</v>
      </c>
      <c r="L13" s="34">
        <v>0.82998709999999987</v>
      </c>
      <c r="M13" s="34">
        <v>0.81908440000000005</v>
      </c>
      <c r="N13" s="34">
        <v>0.84556650000000011</v>
      </c>
      <c r="O13" s="34">
        <v>0.90532409999999996</v>
      </c>
      <c r="P13" s="34">
        <v>0.94906209999999991</v>
      </c>
      <c r="Q13" s="34">
        <v>0.99125949999999996</v>
      </c>
      <c r="R13" s="34">
        <v>1.015698</v>
      </c>
      <c r="S13" s="35">
        <v>0.98524630000000002</v>
      </c>
      <c r="T13" s="35" t="s">
        <v>0</v>
      </c>
      <c r="U13" s="35" t="s">
        <v>0</v>
      </c>
      <c r="V13" s="35" t="s">
        <v>0</v>
      </c>
      <c r="W13" s="35">
        <v>1.2871584</v>
      </c>
      <c r="X13" s="35">
        <v>1.1352564999999999</v>
      </c>
      <c r="Y13" s="35">
        <v>1.1344855</v>
      </c>
      <c r="Z13" s="35">
        <v>1.2798969</v>
      </c>
      <c r="AA13" s="35">
        <v>1.6308990000000001</v>
      </c>
      <c r="AB13" s="35" t="s">
        <v>0</v>
      </c>
      <c r="AC13" s="36" t="s">
        <v>0</v>
      </c>
      <c r="AD13" s="29">
        <v>1.933468</v>
      </c>
      <c r="AE13" s="29">
        <v>1.7332228000000001</v>
      </c>
      <c r="AF13" s="29">
        <v>1.2922627</v>
      </c>
      <c r="AG13" s="29">
        <v>1.2838501</v>
      </c>
      <c r="AH13" s="29">
        <v>1.3163917000000001</v>
      </c>
      <c r="AI13" s="29">
        <v>1.3390342</v>
      </c>
      <c r="AJ13" s="29">
        <v>1.3184374999999999</v>
      </c>
      <c r="AK13" s="3">
        <f t="shared" si="0"/>
        <v>1.1570273900000001</v>
      </c>
      <c r="AL13" s="13">
        <v>-21.168500000000002</v>
      </c>
      <c r="AM13" s="15" t="s">
        <v>105</v>
      </c>
      <c r="AO13" s="2">
        <f>(SUM(S20:AB28)+SUM(P25:R28))/67</f>
        <v>1.2808976825373133</v>
      </c>
    </row>
    <row r="14" spans="1:49" x14ac:dyDescent="0.25">
      <c r="A14" s="29">
        <v>1.4244653</v>
      </c>
      <c r="B14" s="30">
        <v>1.1776663000000001</v>
      </c>
      <c r="C14" s="29" t="s">
        <v>0</v>
      </c>
      <c r="D14" s="29" t="s">
        <v>0</v>
      </c>
      <c r="E14" s="34">
        <v>1.4588087000000001</v>
      </c>
      <c r="F14" s="34">
        <v>1.5903157999999999</v>
      </c>
      <c r="G14" s="34">
        <v>1.1396024</v>
      </c>
      <c r="H14" s="34">
        <v>0.96051896000000003</v>
      </c>
      <c r="I14" s="34">
        <v>0.7973517</v>
      </c>
      <c r="J14" s="34">
        <v>0.78086924999999996</v>
      </c>
      <c r="K14" s="34">
        <v>0.77052385000000001</v>
      </c>
      <c r="L14" s="34">
        <v>0.75150839999999997</v>
      </c>
      <c r="M14" s="34">
        <v>0.83550124999999997</v>
      </c>
      <c r="N14" s="34">
        <v>0.89901779999999998</v>
      </c>
      <c r="O14" s="34">
        <v>0.97880756999999996</v>
      </c>
      <c r="P14" s="34">
        <v>1.0394308999999999</v>
      </c>
      <c r="Q14" s="34">
        <v>1.0716466</v>
      </c>
      <c r="R14" s="34">
        <v>1.2198340999999999</v>
      </c>
      <c r="S14" s="35">
        <v>1.1001953</v>
      </c>
      <c r="T14" s="35" t="s">
        <v>0</v>
      </c>
      <c r="U14" s="35" t="s">
        <v>0</v>
      </c>
      <c r="V14" s="35" t="s">
        <v>0</v>
      </c>
      <c r="W14" s="35">
        <v>1.2905861000000001</v>
      </c>
      <c r="X14" s="35">
        <v>1.2400325999999999</v>
      </c>
      <c r="Y14" s="35">
        <v>1.2592110000000001</v>
      </c>
      <c r="Z14" s="35">
        <v>1.3515515</v>
      </c>
      <c r="AA14" s="35">
        <v>1.8187047000000001</v>
      </c>
      <c r="AB14" s="35" t="s">
        <v>0</v>
      </c>
      <c r="AC14" s="36" t="s">
        <v>0</v>
      </c>
      <c r="AD14" s="29" t="s">
        <v>0</v>
      </c>
      <c r="AE14" s="29">
        <v>1.4183345999999999</v>
      </c>
      <c r="AF14" s="29">
        <v>1.333564</v>
      </c>
      <c r="AG14" s="29">
        <v>1.3348428999999999</v>
      </c>
      <c r="AH14" s="29">
        <v>1.4075253999999999</v>
      </c>
      <c r="AI14" s="29">
        <v>1.4695654</v>
      </c>
      <c r="AJ14" s="29">
        <v>1.4679229</v>
      </c>
      <c r="AK14" s="3">
        <f t="shared" si="0"/>
        <v>1.1924251885714288</v>
      </c>
      <c r="AL14" s="13">
        <v>-17.791599999999999</v>
      </c>
      <c r="AM14" s="15" t="s">
        <v>108</v>
      </c>
      <c r="AO14" s="2">
        <f>SUM(S11:AB19)/54</f>
        <v>1.4719523888888892</v>
      </c>
    </row>
    <row r="15" spans="1:49" x14ac:dyDescent="0.25">
      <c r="A15" s="29">
        <v>1.5961358999999999</v>
      </c>
      <c r="B15" s="30">
        <v>1.3572727</v>
      </c>
      <c r="C15" s="29" t="s">
        <v>0</v>
      </c>
      <c r="D15" s="29" t="s">
        <v>0</v>
      </c>
      <c r="E15" s="34">
        <v>1.5577742000000001</v>
      </c>
      <c r="F15" s="34">
        <v>1.4805434</v>
      </c>
      <c r="G15" s="34">
        <v>1.1509862</v>
      </c>
      <c r="H15" s="34">
        <v>0.87014190000000002</v>
      </c>
      <c r="I15" s="34">
        <v>0.81462480000000004</v>
      </c>
      <c r="J15" s="34">
        <v>0.73800549999999998</v>
      </c>
      <c r="K15" s="34">
        <v>0.75986343999999995</v>
      </c>
      <c r="L15" s="34">
        <v>0.80309410000000003</v>
      </c>
      <c r="M15" s="34">
        <v>0.89721740000000005</v>
      </c>
      <c r="N15" s="34">
        <v>0.98220675999999996</v>
      </c>
      <c r="O15" s="34">
        <v>1.0723568000000001</v>
      </c>
      <c r="P15" s="34">
        <v>1.1542399999999999</v>
      </c>
      <c r="Q15" s="34">
        <v>1.2079682</v>
      </c>
      <c r="R15" s="34">
        <v>1.4153385999999999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1.4040003999999999</v>
      </c>
      <c r="X15" s="35">
        <v>1.308209</v>
      </c>
      <c r="Y15" s="35">
        <v>1.3807387</v>
      </c>
      <c r="Z15" s="35">
        <v>1.4760180000000001</v>
      </c>
      <c r="AA15" s="35">
        <v>1.9774258</v>
      </c>
      <c r="AB15" s="35" t="s">
        <v>0</v>
      </c>
      <c r="AC15" s="36" t="s">
        <v>0</v>
      </c>
      <c r="AD15" s="29" t="s">
        <v>0</v>
      </c>
      <c r="AE15" s="29">
        <v>1.3490282</v>
      </c>
      <c r="AF15" s="29">
        <v>1.404161</v>
      </c>
      <c r="AG15" s="29">
        <v>1.4542284000000001</v>
      </c>
      <c r="AH15" s="29">
        <v>1.5559433</v>
      </c>
      <c r="AI15" s="29">
        <v>1.6613838999999999</v>
      </c>
      <c r="AJ15" s="29">
        <v>1.7190049000000001</v>
      </c>
      <c r="AK15" s="3">
        <f t="shared" si="0"/>
        <v>1.2795522777777777</v>
      </c>
      <c r="AL15" s="13">
        <v>-14.477499999999999</v>
      </c>
      <c r="AM15" s="16" t="s">
        <v>117</v>
      </c>
      <c r="AO15" s="7">
        <f>(SUM(AC6:AJ28)+SUM(A6:D19))/173</f>
        <v>1.75268149283237</v>
      </c>
      <c r="AT15" s="44"/>
    </row>
    <row r="16" spans="1:49" x14ac:dyDescent="0.25">
      <c r="A16" s="29">
        <v>1.9111475</v>
      </c>
      <c r="B16" s="30">
        <v>1.4857975999999999</v>
      </c>
      <c r="C16" s="29" t="s">
        <v>0</v>
      </c>
      <c r="D16" s="29" t="s">
        <v>0</v>
      </c>
      <c r="E16" s="34">
        <v>1.2791109000000001</v>
      </c>
      <c r="F16" s="34">
        <v>1.3983943000000001</v>
      </c>
      <c r="G16" s="34">
        <v>1.1031358</v>
      </c>
      <c r="H16" s="34">
        <v>0.97382109999999988</v>
      </c>
      <c r="I16" s="34">
        <v>0.79433799999999999</v>
      </c>
      <c r="J16" s="34">
        <v>0.73696965000000003</v>
      </c>
      <c r="K16" s="34">
        <v>0.72710180000000002</v>
      </c>
      <c r="L16" s="34">
        <v>0.76673789999999997</v>
      </c>
      <c r="M16" s="34">
        <v>0.8986495000000001</v>
      </c>
      <c r="N16" s="34">
        <v>1.0481045</v>
      </c>
      <c r="O16" s="34">
        <v>1.1614423</v>
      </c>
      <c r="P16" s="34">
        <v>1.2706611999999999</v>
      </c>
      <c r="Q16" s="34">
        <v>1.3977884</v>
      </c>
      <c r="R16" s="34">
        <v>1.7650049999999999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1.3481365000000001</v>
      </c>
      <c r="X16" s="35">
        <v>1.3720250000000001</v>
      </c>
      <c r="Y16" s="35">
        <v>1.5333611</v>
      </c>
      <c r="Z16" s="35">
        <v>1.6087625000000001</v>
      </c>
      <c r="AA16" s="35">
        <v>1.9715723999999999</v>
      </c>
      <c r="AB16" s="35" t="s">
        <v>0</v>
      </c>
      <c r="AC16" s="36" t="s">
        <v>0</v>
      </c>
      <c r="AD16" s="29" t="s">
        <v>0</v>
      </c>
      <c r="AE16" s="29">
        <v>1.319491</v>
      </c>
      <c r="AF16" s="29">
        <v>1.3327785999999999</v>
      </c>
      <c r="AG16" s="29">
        <v>1.4207295</v>
      </c>
      <c r="AH16" s="29">
        <v>1.6575047000000001</v>
      </c>
      <c r="AI16" s="29">
        <v>1.7592334000000001</v>
      </c>
      <c r="AJ16" s="29">
        <v>1.8600772999999999</v>
      </c>
      <c r="AK16" s="3">
        <f t="shared" si="0"/>
        <v>1.3296991648148149</v>
      </c>
      <c r="AL16" s="13">
        <v>-11.212300000000001</v>
      </c>
      <c r="AM16" t="s">
        <v>118</v>
      </c>
      <c r="AO16" s="2">
        <f>((SUM(A2:Z35)+SUM(AA2:AJ28))/895)</f>
        <v>1.6528183052849155</v>
      </c>
    </row>
    <row r="17" spans="1:45" x14ac:dyDescent="0.25">
      <c r="A17" s="29">
        <v>2.3441122000000001</v>
      </c>
      <c r="B17" s="30">
        <v>1.7425184</v>
      </c>
      <c r="C17" s="29">
        <v>0.98867890000000003</v>
      </c>
      <c r="D17" s="29">
        <v>1.0902426999999999</v>
      </c>
      <c r="E17" s="34">
        <v>1.2544919999999999</v>
      </c>
      <c r="F17" s="34">
        <v>1.3021883999999999</v>
      </c>
      <c r="G17" s="34">
        <v>1.1471547</v>
      </c>
      <c r="H17" s="34">
        <v>1.0724661</v>
      </c>
      <c r="I17" s="34">
        <v>0.84633790000000009</v>
      </c>
      <c r="J17" s="34">
        <v>0.86010680000000006</v>
      </c>
      <c r="K17" s="34">
        <v>0.81687962999999997</v>
      </c>
      <c r="L17" s="34">
        <v>0.86225499999999988</v>
      </c>
      <c r="M17" s="34">
        <v>1.0126103</v>
      </c>
      <c r="N17" s="34">
        <v>1.2284079000000001</v>
      </c>
      <c r="O17" s="34">
        <v>1.5050002</v>
      </c>
      <c r="P17" s="34">
        <v>1.694887</v>
      </c>
      <c r="Q17" s="34">
        <v>1.7127758</v>
      </c>
      <c r="R17" s="34">
        <v>1.9601128000000001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1.2436465999999999</v>
      </c>
      <c r="X17" s="35">
        <v>1.4720365</v>
      </c>
      <c r="Y17" s="35">
        <v>1.9768478</v>
      </c>
      <c r="Z17" s="35">
        <v>2.1028509999999998</v>
      </c>
      <c r="AA17" s="35">
        <v>1.9561816000000001</v>
      </c>
      <c r="AB17" s="35" t="s">
        <v>0</v>
      </c>
      <c r="AC17" s="36" t="s">
        <v>0</v>
      </c>
      <c r="AD17" s="29" t="s">
        <v>0</v>
      </c>
      <c r="AE17" s="29">
        <v>1.2322325000000001</v>
      </c>
      <c r="AF17" s="29">
        <v>1.5023909</v>
      </c>
      <c r="AG17" s="29">
        <v>1.5081580999999999</v>
      </c>
      <c r="AH17" s="29">
        <v>1.6690779</v>
      </c>
      <c r="AI17" s="29">
        <v>1.7673589000000001</v>
      </c>
      <c r="AJ17" s="29">
        <v>1.9858342</v>
      </c>
      <c r="AK17" s="3">
        <f t="shared" si="0"/>
        <v>1.4433738872413797</v>
      </c>
      <c r="AL17" s="13">
        <v>-7.9836</v>
      </c>
      <c r="AM17" t="s">
        <v>119</v>
      </c>
    </row>
    <row r="18" spans="1:45" x14ac:dyDescent="0.25">
      <c r="A18" s="29">
        <v>2.0114062000000001</v>
      </c>
      <c r="B18" s="30">
        <v>1.4562177999999999</v>
      </c>
      <c r="C18" s="29">
        <v>0.99231630000000004</v>
      </c>
      <c r="D18" s="29">
        <v>1.0327786999999999</v>
      </c>
      <c r="E18" s="34">
        <v>1.0342437</v>
      </c>
      <c r="F18" s="34">
        <v>1.1362671</v>
      </c>
      <c r="G18" s="34">
        <v>1.1795355000000001</v>
      </c>
      <c r="H18" s="34">
        <v>1.0653216000000001</v>
      </c>
      <c r="I18" s="34">
        <v>1.0401942</v>
      </c>
      <c r="J18" s="34">
        <v>1.0805237000000001</v>
      </c>
      <c r="K18" s="34">
        <v>1.1268891000000001</v>
      </c>
      <c r="L18" s="34">
        <v>1.1720360000000001</v>
      </c>
      <c r="M18" s="34">
        <v>1.3314663</v>
      </c>
      <c r="N18" s="34">
        <v>1.5470276000000001</v>
      </c>
      <c r="O18" s="34">
        <v>1.7170055</v>
      </c>
      <c r="P18" s="34">
        <v>1.8692492000000001</v>
      </c>
      <c r="Q18" s="34">
        <v>1.978402</v>
      </c>
      <c r="R18" s="34">
        <v>1.7729330000000001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1.3259045</v>
      </c>
      <c r="X18" s="35">
        <v>1.6572876999999999</v>
      </c>
      <c r="Y18" s="35">
        <v>1.960588</v>
      </c>
      <c r="Z18" s="35">
        <v>2.2653143</v>
      </c>
      <c r="AA18" s="35">
        <v>2.1618724</v>
      </c>
      <c r="AB18" s="35" t="s">
        <v>0</v>
      </c>
      <c r="AC18" s="36" t="s">
        <v>0</v>
      </c>
      <c r="AD18" s="29" t="s">
        <v>0</v>
      </c>
      <c r="AE18" s="29">
        <v>1.2309554</v>
      </c>
      <c r="AF18" s="29">
        <v>1.4783185999999999</v>
      </c>
      <c r="AG18" s="29">
        <v>1.5802996</v>
      </c>
      <c r="AH18" s="29">
        <v>1.7097591999999999</v>
      </c>
      <c r="AI18" s="29">
        <v>1.8857541</v>
      </c>
      <c r="AJ18" s="29">
        <v>2.0088724999999998</v>
      </c>
      <c r="AK18" s="3">
        <f t="shared" si="0"/>
        <v>1.5106461999999998</v>
      </c>
      <c r="AL18" s="13">
        <v>-4.7801999999999998</v>
      </c>
      <c r="AM18" t="s">
        <v>120</v>
      </c>
    </row>
    <row r="19" spans="1:45" x14ac:dyDescent="0.25">
      <c r="A19" s="29" t="s">
        <v>0</v>
      </c>
      <c r="B19" s="30" t="s">
        <v>0</v>
      </c>
      <c r="C19" s="29">
        <v>0.95133345999999996</v>
      </c>
      <c r="D19" s="29">
        <v>1.1694599000000001</v>
      </c>
      <c r="E19" s="34">
        <v>1.379543</v>
      </c>
      <c r="F19" s="34">
        <v>1.1365236999999999</v>
      </c>
      <c r="G19" s="34">
        <v>1.0632484</v>
      </c>
      <c r="H19" s="34">
        <v>0.97878116000000004</v>
      </c>
      <c r="I19" s="34">
        <v>0.97646769999999994</v>
      </c>
      <c r="J19" s="34">
        <v>1.0021973</v>
      </c>
      <c r="K19" s="34">
        <v>1.0349256</v>
      </c>
      <c r="L19" s="34">
        <v>1.0643848</v>
      </c>
      <c r="M19" s="34">
        <v>1.1369311</v>
      </c>
      <c r="N19" s="34">
        <v>1.2160694999999999</v>
      </c>
      <c r="O19" s="34">
        <v>1.3480581</v>
      </c>
      <c r="P19" s="34">
        <v>1.5748873999999999</v>
      </c>
      <c r="Q19" s="34">
        <v>1.8230926000000001</v>
      </c>
      <c r="R19" s="34">
        <v>1.8696425999999999</v>
      </c>
      <c r="S19" s="35" t="s">
        <v>0</v>
      </c>
      <c r="T19" s="35" t="s">
        <v>0</v>
      </c>
      <c r="U19" s="35" t="s">
        <v>0</v>
      </c>
      <c r="V19" s="35">
        <v>1.0208223999999999</v>
      </c>
      <c r="W19" s="35">
        <v>1.0835216999999999</v>
      </c>
      <c r="X19" s="35">
        <v>1.1223658000000001</v>
      </c>
      <c r="Y19" s="35">
        <v>1.320281</v>
      </c>
      <c r="Z19" s="35">
        <v>1.610595</v>
      </c>
      <c r="AA19" s="35">
        <v>1.9854459</v>
      </c>
      <c r="AB19" s="35" t="s">
        <v>0</v>
      </c>
      <c r="AC19" s="36" t="s">
        <v>0</v>
      </c>
      <c r="AD19" s="29" t="s">
        <v>0</v>
      </c>
      <c r="AE19" s="29">
        <v>1.363648</v>
      </c>
      <c r="AF19" s="29">
        <v>1.3883127</v>
      </c>
      <c r="AG19" s="29">
        <v>1.7990543999999999</v>
      </c>
      <c r="AH19" s="29">
        <v>1.5756452000000001</v>
      </c>
      <c r="AI19" s="29">
        <v>1.6695473000000001</v>
      </c>
      <c r="AJ19" s="29">
        <v>1.9930924999999999</v>
      </c>
      <c r="AK19" s="3">
        <f t="shared" si="0"/>
        <v>1.344924222142857</v>
      </c>
      <c r="AL19" s="13">
        <v>-1.5918000000000001</v>
      </c>
      <c r="AM19" t="s">
        <v>121</v>
      </c>
      <c r="AO19" s="2">
        <f>SUM(U34:W35)/6</f>
        <v>2.2874692333333333</v>
      </c>
    </row>
    <row r="20" spans="1:45" x14ac:dyDescent="0.25">
      <c r="A20" t="s">
        <v>0</v>
      </c>
      <c r="B20" s="37" t="s">
        <v>0</v>
      </c>
      <c r="C20" s="34">
        <v>1.1309096000000001</v>
      </c>
      <c r="D20" s="34">
        <v>1.1768856999999999</v>
      </c>
      <c r="E20" s="34">
        <v>1.165114</v>
      </c>
      <c r="F20" s="34">
        <v>1.0233274000000001</v>
      </c>
      <c r="G20" s="34">
        <v>1.0033185</v>
      </c>
      <c r="H20" s="34">
        <v>1.0045983000000001</v>
      </c>
      <c r="I20" s="34">
        <v>1.0639386</v>
      </c>
      <c r="J20" s="34">
        <v>1.1192886</v>
      </c>
      <c r="K20" s="34">
        <v>1.1215356999999999</v>
      </c>
      <c r="L20" s="34">
        <v>1.1239709</v>
      </c>
      <c r="M20" s="34">
        <v>1.1580330000000001</v>
      </c>
      <c r="N20" s="34">
        <v>1.2153746999999999</v>
      </c>
      <c r="O20" s="34">
        <v>1.3324720000000001</v>
      </c>
      <c r="P20" s="34">
        <v>1.5555942</v>
      </c>
      <c r="Q20" s="34">
        <v>1.6956469999999999</v>
      </c>
      <c r="R20" s="34">
        <v>1.6679444000000001</v>
      </c>
      <c r="S20" s="35" t="s">
        <v>0</v>
      </c>
      <c r="T20" s="35" t="s">
        <v>0</v>
      </c>
      <c r="U20" s="35" t="s">
        <v>0</v>
      </c>
      <c r="V20" s="35">
        <v>1.4081942000000001</v>
      </c>
      <c r="W20" s="35">
        <v>1.1224400999999999</v>
      </c>
      <c r="X20" s="35">
        <v>1.1485342000000001</v>
      </c>
      <c r="Y20" s="35">
        <v>1.2814757000000001</v>
      </c>
      <c r="Z20" s="35">
        <v>1.5617643999999999</v>
      </c>
      <c r="AA20" s="35">
        <v>2.0705100000000001</v>
      </c>
      <c r="AB20" s="35" t="s">
        <v>0</v>
      </c>
      <c r="AC20" s="36" t="s">
        <v>0</v>
      </c>
      <c r="AD20" s="29" t="s">
        <v>0</v>
      </c>
      <c r="AE20" s="29">
        <v>2.0049169999999998</v>
      </c>
      <c r="AF20" s="29">
        <v>1.5608295000000001</v>
      </c>
      <c r="AG20" s="29">
        <v>1.3782003</v>
      </c>
      <c r="AH20" s="29">
        <v>1.2528961999999999</v>
      </c>
      <c r="AI20" s="29">
        <v>1.2153864000000001</v>
      </c>
      <c r="AJ20" s="29">
        <v>1.5765393999999999</v>
      </c>
      <c r="AK20" s="19">
        <f t="shared" si="0"/>
        <v>1.3264157142857145</v>
      </c>
      <c r="AL20" s="13">
        <v>1.5918000000000001</v>
      </c>
      <c r="AP20" s="7"/>
      <c r="AQ20" s="7"/>
      <c r="AR20" s="7"/>
      <c r="AS20" s="8"/>
    </row>
    <row r="21" spans="1:45" x14ac:dyDescent="0.25">
      <c r="A21" t="s">
        <v>0</v>
      </c>
      <c r="B21" s="37">
        <v>1.1553766999999999</v>
      </c>
      <c r="C21" s="34">
        <v>0.98738530000000013</v>
      </c>
      <c r="D21" s="34">
        <v>1.0545336000000001</v>
      </c>
      <c r="E21" s="34">
        <v>0.94233595999999997</v>
      </c>
      <c r="F21" s="34">
        <v>0.96446615000000002</v>
      </c>
      <c r="G21" s="34">
        <v>1.0596603</v>
      </c>
      <c r="H21" s="34">
        <v>1.1746341</v>
      </c>
      <c r="I21" s="34">
        <v>1.4105732</v>
      </c>
      <c r="J21" s="34">
        <v>1.5930583</v>
      </c>
      <c r="K21" s="34">
        <v>1.6735739999999999</v>
      </c>
      <c r="L21" s="34">
        <v>1.7484355</v>
      </c>
      <c r="M21" s="34">
        <v>1.7308326999999999</v>
      </c>
      <c r="N21" s="34">
        <v>1.6754967999999999</v>
      </c>
      <c r="O21" s="34">
        <v>1.5917429999999999</v>
      </c>
      <c r="P21" s="34">
        <v>1.6194518</v>
      </c>
      <c r="Q21" s="34">
        <v>1.6021350000000001</v>
      </c>
      <c r="R21" s="34">
        <v>1.6153613</v>
      </c>
      <c r="S21" s="35" t="s">
        <v>0</v>
      </c>
      <c r="T21" s="35" t="s">
        <v>0</v>
      </c>
      <c r="U21" s="35">
        <v>1.1712530999999999</v>
      </c>
      <c r="V21" s="35">
        <v>1.3815445</v>
      </c>
      <c r="W21" s="35">
        <v>1.5919086</v>
      </c>
      <c r="X21" s="35">
        <v>1.5765558</v>
      </c>
      <c r="Y21" s="35">
        <v>1.508264</v>
      </c>
      <c r="Z21" s="35">
        <v>1.3617414999999999</v>
      </c>
      <c r="AA21" s="35">
        <v>1.5863936000000001</v>
      </c>
      <c r="AB21" s="35" t="s">
        <v>0</v>
      </c>
      <c r="AC21" s="36" t="s">
        <v>0</v>
      </c>
      <c r="AD21" s="29" t="s">
        <v>0</v>
      </c>
      <c r="AE21" s="29">
        <v>1.5574441999999999</v>
      </c>
      <c r="AF21" s="29">
        <v>1.4983306000000001</v>
      </c>
      <c r="AG21" s="29">
        <v>1.1957875</v>
      </c>
      <c r="AH21" s="29">
        <v>1.2224208999999999</v>
      </c>
      <c r="AI21" s="29">
        <v>1.2294312000000001</v>
      </c>
      <c r="AJ21" s="29">
        <v>1.8409361</v>
      </c>
      <c r="AK21" s="3">
        <f t="shared" si="0"/>
        <v>1.4107021770000006</v>
      </c>
      <c r="AL21" s="13">
        <v>4.7801999999999998</v>
      </c>
      <c r="AO21"/>
    </row>
    <row r="22" spans="1:45" x14ac:dyDescent="0.25">
      <c r="A22" t="s">
        <v>0</v>
      </c>
      <c r="B22" s="37">
        <v>1.027029</v>
      </c>
      <c r="C22" s="34">
        <v>0.82778130000000005</v>
      </c>
      <c r="D22" s="34">
        <v>0.7827824000000001</v>
      </c>
      <c r="E22" s="34">
        <v>0.7292594</v>
      </c>
      <c r="F22" s="34">
        <v>0.84015477000000005</v>
      </c>
      <c r="G22" s="34">
        <v>0.96520656000000005</v>
      </c>
      <c r="H22" s="34">
        <v>1.0895798000000001</v>
      </c>
      <c r="I22" s="34">
        <v>1.2430744</v>
      </c>
      <c r="J22" s="34">
        <v>1.4086782</v>
      </c>
      <c r="K22" s="34">
        <v>1.5793079000000001</v>
      </c>
      <c r="L22" s="34">
        <v>1.6627722</v>
      </c>
      <c r="M22" s="34">
        <v>1.7181929</v>
      </c>
      <c r="N22" s="34">
        <v>1.689697</v>
      </c>
      <c r="O22" s="34">
        <v>1.6704417</v>
      </c>
      <c r="P22" s="34">
        <v>1.6973536</v>
      </c>
      <c r="Q22" s="34">
        <v>2.2053072</v>
      </c>
      <c r="R22" s="34">
        <v>2.2102050000000002</v>
      </c>
      <c r="S22" s="35" t="s">
        <v>0</v>
      </c>
      <c r="T22" s="35" t="s">
        <v>0</v>
      </c>
      <c r="U22" s="35">
        <v>1.2815044</v>
      </c>
      <c r="V22" s="35">
        <v>1.4776813</v>
      </c>
      <c r="W22" s="35">
        <v>1.4009924</v>
      </c>
      <c r="X22" s="35">
        <v>1.4431635</v>
      </c>
      <c r="Y22" s="35">
        <v>1.7292988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1.8003423999999999</v>
      </c>
      <c r="AG22" s="29">
        <v>1.1793376</v>
      </c>
      <c r="AH22" s="29">
        <v>1.7285337000000001</v>
      </c>
      <c r="AI22" s="29">
        <v>1.7334590999999999</v>
      </c>
      <c r="AJ22" s="29">
        <v>1.3675200000000001</v>
      </c>
      <c r="AK22" s="3">
        <f t="shared" si="0"/>
        <v>1.4255057974074072</v>
      </c>
      <c r="AL22" s="13">
        <v>7.9836</v>
      </c>
      <c r="AO22"/>
    </row>
    <row r="23" spans="1:45" x14ac:dyDescent="0.25">
      <c r="A23" t="s">
        <v>0</v>
      </c>
      <c r="B23" s="37">
        <v>0.97013605000000003</v>
      </c>
      <c r="C23" s="34">
        <v>0.72249675000000002</v>
      </c>
      <c r="D23" s="34">
        <v>0.77916163000000005</v>
      </c>
      <c r="E23" s="34">
        <v>0.69954709999999998</v>
      </c>
      <c r="F23" s="34">
        <v>0.75498850000000006</v>
      </c>
      <c r="G23" s="34">
        <v>0.86522860000000001</v>
      </c>
      <c r="H23" s="34">
        <v>0.88781030000000005</v>
      </c>
      <c r="I23" s="34">
        <v>0.95417565000000004</v>
      </c>
      <c r="J23" s="34">
        <v>1.0247991000000001</v>
      </c>
      <c r="K23" s="34">
        <v>1.1370798</v>
      </c>
      <c r="L23" s="34">
        <v>1.1597385</v>
      </c>
      <c r="M23" s="34">
        <v>1.2436993000000001</v>
      </c>
      <c r="N23" s="34">
        <v>1.3722129000000001</v>
      </c>
      <c r="O23" s="34">
        <v>1.2829914</v>
      </c>
      <c r="P23" s="34">
        <v>1.3464221999999999</v>
      </c>
      <c r="Q23" s="34">
        <v>1.7179017999999999</v>
      </c>
      <c r="R23" s="34">
        <v>1.899216</v>
      </c>
      <c r="S23" s="35" t="s">
        <v>0</v>
      </c>
      <c r="T23" s="35">
        <v>1.6587474</v>
      </c>
      <c r="U23" s="35">
        <v>1.3181497</v>
      </c>
      <c r="V23" s="35">
        <v>1.1995226999999999</v>
      </c>
      <c r="W23" s="35">
        <v>1.2464398999999999</v>
      </c>
      <c r="X23" s="35">
        <v>1.1856656000000001</v>
      </c>
      <c r="Y23" s="35">
        <v>1.0379767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1.932539</v>
      </c>
      <c r="AG23" s="29">
        <v>1.5399872999999999</v>
      </c>
      <c r="AH23" s="29">
        <v>1.5750078999999999</v>
      </c>
      <c r="AI23" s="29">
        <v>1.7499307</v>
      </c>
      <c r="AJ23" s="29">
        <v>1.5113152999999999</v>
      </c>
      <c r="AK23" s="3">
        <f t="shared" si="0"/>
        <v>1.2418888492857139</v>
      </c>
      <c r="AL23" s="13">
        <v>11.212300000000001</v>
      </c>
      <c r="AO23" s="20"/>
    </row>
    <row r="24" spans="1:45" x14ac:dyDescent="0.25">
      <c r="A24" t="s">
        <v>0</v>
      </c>
      <c r="B24" s="37">
        <v>1.1404021</v>
      </c>
      <c r="C24" s="34">
        <v>0.79016409999999992</v>
      </c>
      <c r="D24" s="34">
        <v>0.75098883999999999</v>
      </c>
      <c r="E24" s="34">
        <v>0.69490850000000004</v>
      </c>
      <c r="F24" s="34">
        <v>0.73975390000000008</v>
      </c>
      <c r="G24" s="34">
        <v>0.83495580000000014</v>
      </c>
      <c r="H24" s="34">
        <v>0.91143227000000004</v>
      </c>
      <c r="I24" s="34">
        <v>0.96891886000000005</v>
      </c>
      <c r="J24" s="34">
        <v>1.0250265999999999</v>
      </c>
      <c r="K24" s="34">
        <v>1.0741684</v>
      </c>
      <c r="L24" s="34">
        <v>1.1108046</v>
      </c>
      <c r="M24" s="34">
        <v>1.1849962000000001</v>
      </c>
      <c r="N24" s="34">
        <v>1.1927574000000001</v>
      </c>
      <c r="O24" s="34">
        <v>1.1696820000000001</v>
      </c>
      <c r="P24" s="34">
        <v>1.4874284</v>
      </c>
      <c r="Q24" s="34">
        <v>1.9709776999999999</v>
      </c>
      <c r="R24" s="34" t="s">
        <v>0</v>
      </c>
      <c r="S24" s="35">
        <v>1.527056</v>
      </c>
      <c r="T24" s="35">
        <v>1.2278353</v>
      </c>
      <c r="U24" s="35">
        <v>1.0457778</v>
      </c>
      <c r="V24" s="35">
        <v>1.0886184999999999</v>
      </c>
      <c r="W24" s="35">
        <v>1.1076679</v>
      </c>
      <c r="X24" s="35">
        <v>1.1031559</v>
      </c>
      <c r="Y24" s="35">
        <v>1.0485499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1.91178</v>
      </c>
      <c r="AG24" s="29">
        <v>1.5567550999999999</v>
      </c>
      <c r="AH24" s="29">
        <v>1.9969682</v>
      </c>
      <c r="AI24" s="29">
        <v>1.8592922999999999</v>
      </c>
      <c r="AJ24" s="29">
        <v>1.8304495999999999</v>
      </c>
      <c r="AK24" s="3">
        <f t="shared" si="0"/>
        <v>1.2268311489285715</v>
      </c>
      <c r="AL24" s="13">
        <v>14.477499999999999</v>
      </c>
    </row>
    <row r="25" spans="1:45" x14ac:dyDescent="0.25">
      <c r="A25" t="s">
        <v>0</v>
      </c>
      <c r="B25" s="37">
        <v>1.2715099000000001</v>
      </c>
      <c r="C25" s="34">
        <v>1.0384526999999999</v>
      </c>
      <c r="D25" s="34">
        <v>0.84966785</v>
      </c>
      <c r="E25" s="34">
        <v>0.75539239999999996</v>
      </c>
      <c r="F25" s="34">
        <v>0.76634466999999995</v>
      </c>
      <c r="G25" s="34">
        <v>0.82650334000000003</v>
      </c>
      <c r="H25" s="34">
        <v>0.88739639999999997</v>
      </c>
      <c r="I25" s="34">
        <v>0.94597304000000004</v>
      </c>
      <c r="J25" s="34">
        <v>0.95457375</v>
      </c>
      <c r="K25" s="34">
        <v>0.97276384000000005</v>
      </c>
      <c r="L25" s="34">
        <v>1.0254327999999999</v>
      </c>
      <c r="M25" s="34">
        <v>1.0855231999999999</v>
      </c>
      <c r="N25" s="34">
        <v>1.1094664000000001</v>
      </c>
      <c r="O25" s="34">
        <v>1.1303593000000001</v>
      </c>
      <c r="P25" s="38">
        <v>1.3748914000000001</v>
      </c>
      <c r="Q25" s="38" t="s">
        <v>0</v>
      </c>
      <c r="R25" s="38">
        <v>1.7401831999999999</v>
      </c>
      <c r="S25" s="35">
        <v>1.2130352</v>
      </c>
      <c r="T25" s="35">
        <v>1.1108773999999999</v>
      </c>
      <c r="U25" s="35">
        <v>1.0139437</v>
      </c>
      <c r="V25" s="35">
        <v>1.0200431000000001</v>
      </c>
      <c r="W25" s="35">
        <v>1.0510269999999999</v>
      </c>
      <c r="X25" s="35">
        <v>1.0448301</v>
      </c>
      <c r="Y25" s="35">
        <v>1.1436008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1.9085270000000001</v>
      </c>
      <c r="AG25" s="29">
        <v>1.5958017</v>
      </c>
      <c r="AH25" s="29" t="s">
        <v>0</v>
      </c>
      <c r="AI25" s="29">
        <v>1.8843576</v>
      </c>
      <c r="AJ25" s="29">
        <v>1.9058714000000001</v>
      </c>
      <c r="AK25" s="3">
        <f t="shared" si="0"/>
        <v>1.1713462662962963</v>
      </c>
      <c r="AL25" s="13">
        <v>17.791599999999999</v>
      </c>
    </row>
    <row r="26" spans="1:45" x14ac:dyDescent="0.25">
      <c r="A26" t="s">
        <v>0</v>
      </c>
      <c r="B26" s="37">
        <v>1.3416984999999999</v>
      </c>
      <c r="C26" s="34">
        <v>1.1404063</v>
      </c>
      <c r="D26" s="34">
        <v>0.89086235000000003</v>
      </c>
      <c r="E26" s="34">
        <v>0.76086260000000006</v>
      </c>
      <c r="F26" s="34">
        <v>0.75368559999999996</v>
      </c>
      <c r="G26" s="34">
        <v>0.80566203999999997</v>
      </c>
      <c r="H26" s="34">
        <v>0.86539830000000006</v>
      </c>
      <c r="I26" s="34">
        <v>0.91218999999999995</v>
      </c>
      <c r="J26" s="34">
        <v>0.90757129999999997</v>
      </c>
      <c r="K26" s="34">
        <v>0.92508679999999999</v>
      </c>
      <c r="L26" s="34">
        <v>0.97156390000000015</v>
      </c>
      <c r="M26" s="34">
        <v>1.001199</v>
      </c>
      <c r="N26" s="34">
        <v>0.96575414999999998</v>
      </c>
      <c r="O26" s="34">
        <v>1.0119246</v>
      </c>
      <c r="P26" s="38" t="s">
        <v>0</v>
      </c>
      <c r="Q26" s="38">
        <v>1.5261929999999999</v>
      </c>
      <c r="R26" s="38">
        <v>1.5189528000000001</v>
      </c>
      <c r="S26" s="35">
        <v>1.3579407999999999</v>
      </c>
      <c r="T26" s="35">
        <v>1.1163342999999999</v>
      </c>
      <c r="U26" s="35">
        <v>0.99481339999999996</v>
      </c>
      <c r="V26" s="35">
        <v>1.0013428</v>
      </c>
      <c r="W26" s="35">
        <v>1.0536152999999999</v>
      </c>
      <c r="X26" s="35">
        <v>1.0755279</v>
      </c>
      <c r="Y26" s="35">
        <v>1.2820841999999999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2.3468336999999999</v>
      </c>
      <c r="AG26" s="29">
        <v>1.7634916</v>
      </c>
      <c r="AH26" s="29" t="s">
        <v>0</v>
      </c>
      <c r="AI26" s="29" t="s">
        <v>0</v>
      </c>
      <c r="AJ26" s="29" t="s">
        <v>0</v>
      </c>
      <c r="AK26" s="3">
        <f t="shared" si="0"/>
        <v>1.1316398096</v>
      </c>
      <c r="AL26" s="13">
        <v>21.168500000000002</v>
      </c>
    </row>
    <row r="27" spans="1:45" x14ac:dyDescent="0.25">
      <c r="A27" t="s">
        <v>0</v>
      </c>
      <c r="B27" s="37" t="s">
        <v>0</v>
      </c>
      <c r="C27" s="34">
        <v>1.2443142</v>
      </c>
      <c r="D27" s="34">
        <v>0.9145143</v>
      </c>
      <c r="E27" s="34">
        <v>0.74555119999999997</v>
      </c>
      <c r="F27" s="34">
        <v>0.74696800000000008</v>
      </c>
      <c r="G27" s="34">
        <v>0.84821499999999994</v>
      </c>
      <c r="H27" s="34">
        <v>0.90055830000000003</v>
      </c>
      <c r="I27" s="34">
        <v>0.93593539999999997</v>
      </c>
      <c r="J27" s="34">
        <v>0.94879173999999999</v>
      </c>
      <c r="K27" s="34">
        <v>0.95580140000000013</v>
      </c>
      <c r="L27" s="34">
        <v>0.98379680000000003</v>
      </c>
      <c r="M27" s="34">
        <v>0.96499866000000001</v>
      </c>
      <c r="N27" s="34">
        <v>0.91673649999999995</v>
      </c>
      <c r="O27" s="34">
        <v>1.0257324999999999</v>
      </c>
      <c r="P27" s="38" t="s">
        <v>0</v>
      </c>
      <c r="Q27" s="38">
        <v>1.5262673</v>
      </c>
      <c r="R27" s="38">
        <v>1.432043</v>
      </c>
      <c r="S27" s="35">
        <v>1.3380747</v>
      </c>
      <c r="T27" s="35">
        <v>1.1039034000000001</v>
      </c>
      <c r="U27" s="35">
        <v>0.99670833000000003</v>
      </c>
      <c r="V27" s="35">
        <v>1.0551862999999999</v>
      </c>
      <c r="W27" s="35">
        <v>1.1332301</v>
      </c>
      <c r="X27" s="35">
        <v>1.1733853000000001</v>
      </c>
      <c r="Y27" s="35">
        <v>1.4143231000000001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1.8068709999999999</v>
      </c>
      <c r="AG27" s="29">
        <v>1.9846638000000001</v>
      </c>
      <c r="AH27" s="29" t="s">
        <v>0</v>
      </c>
      <c r="AI27" s="29" t="s">
        <v>0</v>
      </c>
      <c r="AJ27" s="29" t="s">
        <v>0</v>
      </c>
      <c r="AK27" s="3">
        <f t="shared" si="0"/>
        <v>1.12902376375</v>
      </c>
      <c r="AL27" s="13">
        <v>24.624300000000002</v>
      </c>
    </row>
    <row r="28" spans="1:45" x14ac:dyDescent="0.25">
      <c r="A28" t="s">
        <v>0</v>
      </c>
      <c r="B28" s="37" t="s">
        <v>0</v>
      </c>
      <c r="C28" s="34">
        <v>1.8287917</v>
      </c>
      <c r="D28" s="34">
        <v>1.0389758</v>
      </c>
      <c r="E28" s="34">
        <v>0.71240999999999999</v>
      </c>
      <c r="F28" s="34">
        <v>0.63310719999999987</v>
      </c>
      <c r="G28" s="34">
        <v>0.68202810000000003</v>
      </c>
      <c r="H28" s="34">
        <v>0.82117070000000003</v>
      </c>
      <c r="I28" s="34">
        <v>0.929342</v>
      </c>
      <c r="J28" s="34">
        <v>0.96008026999999996</v>
      </c>
      <c r="K28" s="34">
        <v>0.96310269999999998</v>
      </c>
      <c r="L28" s="34">
        <v>1.0171406000000001</v>
      </c>
      <c r="M28" s="34">
        <v>1.0250440999999999</v>
      </c>
      <c r="N28" s="34">
        <v>1.0618106</v>
      </c>
      <c r="O28" s="34">
        <v>1.2138925</v>
      </c>
      <c r="P28" s="38" t="s">
        <v>0</v>
      </c>
      <c r="Q28" s="38">
        <v>1.6168946</v>
      </c>
      <c r="R28" s="38">
        <v>1.3978448999999999</v>
      </c>
      <c r="S28" s="35">
        <v>1.3784822999999999</v>
      </c>
      <c r="T28" s="35">
        <v>1.0002656999999999</v>
      </c>
      <c r="U28" s="35">
        <v>0.9486851999999999</v>
      </c>
      <c r="V28" s="35">
        <v>1.0344449</v>
      </c>
      <c r="W28" s="35">
        <v>1.1837765</v>
      </c>
      <c r="X28" s="35">
        <v>1.2546849</v>
      </c>
      <c r="Y28" s="35">
        <v>1.2943244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1.0907408940909091</v>
      </c>
      <c r="AL28" s="13">
        <v>28.178599999999999</v>
      </c>
    </row>
    <row r="29" spans="1:45" x14ac:dyDescent="0.25">
      <c r="A29" s="32" t="s">
        <v>0</v>
      </c>
      <c r="B29" s="39" t="s">
        <v>0</v>
      </c>
      <c r="C29" s="32">
        <v>1.5559307</v>
      </c>
      <c r="D29" s="32">
        <v>1.4175618999999999</v>
      </c>
      <c r="E29" s="32">
        <v>1.4245987</v>
      </c>
      <c r="F29" s="32">
        <v>1.4604021</v>
      </c>
      <c r="G29" s="32">
        <v>1.5207994</v>
      </c>
      <c r="H29" s="32">
        <v>1.5158963999999999</v>
      </c>
      <c r="I29" s="32">
        <v>1.4459378000000001</v>
      </c>
      <c r="J29" s="32">
        <v>1.3125283999999999</v>
      </c>
      <c r="K29" s="32">
        <v>1.1526202000000001</v>
      </c>
      <c r="L29" s="32">
        <v>1.0423008</v>
      </c>
      <c r="M29" s="32">
        <v>1.1119269000000001</v>
      </c>
      <c r="N29" s="32">
        <v>1.3251729999999999</v>
      </c>
      <c r="O29" s="32">
        <v>1.4140047</v>
      </c>
      <c r="P29" s="32" t="s">
        <v>0</v>
      </c>
      <c r="Q29" s="32" t="s">
        <v>0</v>
      </c>
      <c r="R29" s="32" t="s">
        <v>0</v>
      </c>
      <c r="S29" s="33">
        <v>1.865254</v>
      </c>
      <c r="T29" s="33">
        <v>1.5428010000000001</v>
      </c>
      <c r="U29" s="33">
        <v>1.4823812000000001</v>
      </c>
      <c r="V29" s="33">
        <v>1.2819016000000001</v>
      </c>
      <c r="W29" s="33">
        <v>1.0674948</v>
      </c>
      <c r="X29" s="33">
        <v>1.3591504999999999</v>
      </c>
      <c r="Y29" s="33">
        <v>1.3321048</v>
      </c>
      <c r="Z29" s="33" t="s">
        <v>0</v>
      </c>
      <c r="AA29" s="40" t="s">
        <v>0</v>
      </c>
      <c r="AB29" s="40">
        <v>0.75424373</v>
      </c>
      <c r="AC29" s="40">
        <v>0.88191414000000001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1.3303148531818179</v>
      </c>
      <c r="AL29" s="1">
        <v>31.855</v>
      </c>
    </row>
    <row r="30" spans="1:45" x14ac:dyDescent="0.25">
      <c r="A30" s="31" t="s">
        <v>0</v>
      </c>
      <c r="B30" s="41" t="s">
        <v>0</v>
      </c>
      <c r="C30" s="31" t="s">
        <v>0</v>
      </c>
      <c r="D30" s="31">
        <v>2.0787559</v>
      </c>
      <c r="E30" s="31">
        <v>1.9245947999999999</v>
      </c>
      <c r="F30" s="31">
        <v>1.9392898000000001</v>
      </c>
      <c r="G30" s="31">
        <v>1.9365167999999999</v>
      </c>
      <c r="H30" s="31">
        <v>1.9798518000000001</v>
      </c>
      <c r="I30" s="31">
        <v>2.0018878</v>
      </c>
      <c r="J30" s="31">
        <v>1.9954833000000001</v>
      </c>
      <c r="K30" s="31">
        <v>1.8866293000000001</v>
      </c>
      <c r="L30" s="31">
        <v>1.7359467</v>
      </c>
      <c r="M30" s="31">
        <v>1.5203636</v>
      </c>
      <c r="N30" s="31">
        <v>1.4758704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2.4921433999999998</v>
      </c>
      <c r="T30" s="33">
        <v>2.3248978</v>
      </c>
      <c r="U30" s="33">
        <v>2.1606220999999999</v>
      </c>
      <c r="V30" s="33">
        <v>2.0631545</v>
      </c>
      <c r="W30" s="33">
        <v>1.9620715</v>
      </c>
      <c r="X30" s="33">
        <v>1.6308552999999999</v>
      </c>
      <c r="Y30" s="33">
        <v>1.6176527999999999</v>
      </c>
      <c r="Z30" s="33">
        <v>1.4075800000000001</v>
      </c>
      <c r="AA30" s="40">
        <v>1.2913733000000001</v>
      </c>
      <c r="AB30" s="40">
        <v>1.0288892000000001</v>
      </c>
      <c r="AC30" s="40">
        <v>0.94828515999999996</v>
      </c>
      <c r="AD30" s="40">
        <v>0.87925840000000011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1.7513901591304346</v>
      </c>
      <c r="AL30" s="1">
        <v>35.685299999999998</v>
      </c>
    </row>
    <row r="31" spans="1:45" x14ac:dyDescent="0.25">
      <c r="A31" s="31" t="s">
        <v>0</v>
      </c>
      <c r="B31" s="41" t="s">
        <v>0</v>
      </c>
      <c r="C31" s="31" t="s">
        <v>0</v>
      </c>
      <c r="D31" s="31">
        <v>2.5369226999999999</v>
      </c>
      <c r="E31" s="31">
        <v>2.3262019999999999</v>
      </c>
      <c r="F31" s="31">
        <v>2.3140793</v>
      </c>
      <c r="G31" s="31">
        <v>2.3222144</v>
      </c>
      <c r="H31" s="31">
        <v>2.3125203000000001</v>
      </c>
      <c r="I31" s="31">
        <v>2.2996463999999999</v>
      </c>
      <c r="J31" s="31">
        <v>2.2686082999999999</v>
      </c>
      <c r="K31" s="31">
        <v>2.2209696999999999</v>
      </c>
      <c r="L31" s="31">
        <v>2.1107070000000001</v>
      </c>
      <c r="M31" s="31">
        <v>1.8555552</v>
      </c>
      <c r="N31" s="31">
        <v>1.6076349999999999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2.6824276</v>
      </c>
      <c r="T31" s="33">
        <v>2.6037287999999998</v>
      </c>
      <c r="U31" s="33">
        <v>2.572899</v>
      </c>
      <c r="V31" s="33">
        <v>2.4612254999999998</v>
      </c>
      <c r="W31" s="33">
        <v>2.4064207</v>
      </c>
      <c r="X31" s="33">
        <v>2.3236918000000002</v>
      </c>
      <c r="Y31" s="33">
        <v>1.8496954000000001</v>
      </c>
      <c r="Z31" s="33" t="s">
        <v>0</v>
      </c>
      <c r="AA31" s="40">
        <v>1.2865583</v>
      </c>
      <c r="AB31" s="40">
        <v>1.081307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2.1721507200000003</v>
      </c>
      <c r="AL31" s="1">
        <v>39.709000000000003</v>
      </c>
    </row>
    <row r="32" spans="1:45" x14ac:dyDescent="0.25">
      <c r="A32" s="31" t="s">
        <v>0</v>
      </c>
      <c r="B32" s="41" t="s">
        <v>0</v>
      </c>
      <c r="C32" s="31" t="s">
        <v>0</v>
      </c>
      <c r="D32" s="31">
        <v>2.6248007000000002</v>
      </c>
      <c r="E32" s="31">
        <v>2.4556339</v>
      </c>
      <c r="F32" s="31">
        <v>2.4667086999999999</v>
      </c>
      <c r="G32" s="31">
        <v>2.4502318000000001</v>
      </c>
      <c r="H32" s="31">
        <v>2.4546328000000002</v>
      </c>
      <c r="I32" s="31">
        <v>2.4448571000000001</v>
      </c>
      <c r="J32" s="31">
        <v>2.4533049999999998</v>
      </c>
      <c r="K32" s="31">
        <v>2.4044989999999999</v>
      </c>
      <c r="L32" s="31">
        <v>2.2947104</v>
      </c>
      <c r="M32" s="31">
        <v>2.0425252999999999</v>
      </c>
      <c r="N32" s="31">
        <v>1.7352588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2.8392167000000001</v>
      </c>
      <c r="U32" s="33">
        <v>2.7385041999999999</v>
      </c>
      <c r="V32" s="33">
        <v>2.7410578999999999</v>
      </c>
      <c r="W32" s="33">
        <v>2.6372773999999999</v>
      </c>
      <c r="X32" s="33">
        <v>2.6489658</v>
      </c>
      <c r="Y32" s="33">
        <v>2.4073148</v>
      </c>
      <c r="Z32" s="33">
        <v>2.0738637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2.4396313333333333</v>
      </c>
      <c r="AL32" s="1">
        <v>43.982999999999997</v>
      </c>
    </row>
    <row r="33" spans="1:50" x14ac:dyDescent="0.25">
      <c r="A33" s="31" t="s">
        <v>0</v>
      </c>
      <c r="B33" s="41" t="s">
        <v>0</v>
      </c>
      <c r="C33" s="31" t="s">
        <v>0</v>
      </c>
      <c r="D33" s="31" t="s">
        <v>0</v>
      </c>
      <c r="E33" s="31">
        <v>2.5425330000000002</v>
      </c>
      <c r="F33" s="31">
        <v>2.5719987999999998</v>
      </c>
      <c r="G33" s="31">
        <v>2.5935326000000001</v>
      </c>
      <c r="H33" s="31">
        <v>2.5408754</v>
      </c>
      <c r="I33" s="31">
        <v>2.5126659999999998</v>
      </c>
      <c r="J33" s="31">
        <v>2.5255074999999998</v>
      </c>
      <c r="K33" s="31">
        <v>2.5029963999999998</v>
      </c>
      <c r="L33" s="31">
        <v>2.3624900000000002</v>
      </c>
      <c r="M33" s="31">
        <v>2.130665</v>
      </c>
      <c r="N33" s="31">
        <v>1.8001796000000001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2.8172394999999999</v>
      </c>
      <c r="V33" s="33">
        <v>2.7583443999999999</v>
      </c>
      <c r="W33" s="33">
        <v>2.5964963000000001</v>
      </c>
      <c r="X33" s="33">
        <v>2.5905673999999999</v>
      </c>
      <c r="Y33" s="33">
        <v>2.5079373999999999</v>
      </c>
      <c r="Z33" s="33">
        <v>2.1341789000000002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2.4680130125000002</v>
      </c>
      <c r="AL33" s="1">
        <v>48.590400000000002</v>
      </c>
    </row>
    <row r="34" spans="1:50" x14ac:dyDescent="0.25">
      <c r="A34" s="27" t="s">
        <v>0</v>
      </c>
      <c r="B34" s="28" t="s">
        <v>0</v>
      </c>
      <c r="C34" s="27" t="s">
        <v>0</v>
      </c>
      <c r="D34" s="27" t="s">
        <v>0</v>
      </c>
      <c r="E34" s="27">
        <v>2.4158442</v>
      </c>
      <c r="F34" s="27">
        <v>2.702607</v>
      </c>
      <c r="G34" s="27">
        <v>2.5401973999999998</v>
      </c>
      <c r="H34" s="27">
        <v>2.4993400000000001</v>
      </c>
      <c r="I34" s="27">
        <v>2.5799984999999999</v>
      </c>
      <c r="J34" s="27">
        <v>2.7489626</v>
      </c>
      <c r="K34" s="27">
        <v>2.4357193000000001</v>
      </c>
      <c r="L34" s="27">
        <v>2.2293064999999999</v>
      </c>
      <c r="M34" s="27">
        <v>1.9000611999999999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2.3827262</v>
      </c>
      <c r="V34" s="27">
        <v>2.4957416000000001</v>
      </c>
      <c r="W34" s="27">
        <v>2.3742676</v>
      </c>
      <c r="X34" s="27">
        <v>2.4022261999999999</v>
      </c>
      <c r="Y34" s="27">
        <v>2.1859696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2.4209262785714287</v>
      </c>
      <c r="AL34" s="1">
        <v>53.663899999999998</v>
      </c>
    </row>
    <row r="35" spans="1:50" x14ac:dyDescent="0.25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2.1576819999999999</v>
      </c>
      <c r="H35" s="27">
        <v>2.2125995000000001</v>
      </c>
      <c r="I35" s="27">
        <v>2.0532165</v>
      </c>
      <c r="J35" s="27">
        <v>2.2123786999999999</v>
      </c>
      <c r="K35" s="27">
        <v>2.0623065999999999</v>
      </c>
      <c r="L35" s="27">
        <v>1.9930623999999999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2.2077737000000002</v>
      </c>
      <c r="V35" s="27">
        <v>2.1365273</v>
      </c>
      <c r="W35" s="27">
        <v>2.1277789999999999</v>
      </c>
      <c r="X35" s="27">
        <v>2.0149148000000001</v>
      </c>
      <c r="Y35" s="27">
        <v>2.0324583000000001</v>
      </c>
      <c r="Z35" s="27">
        <v>2.3447187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2.1296181250000004</v>
      </c>
      <c r="AL35" s="9">
        <v>59.441600000000001</v>
      </c>
    </row>
    <row r="36" spans="1:50" x14ac:dyDescent="0.25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2.1579742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2.2387077999999998</v>
      </c>
      <c r="U36" s="25">
        <v>2.1787405</v>
      </c>
      <c r="V36" s="25" t="s">
        <v>0</v>
      </c>
      <c r="W36" s="25" t="s">
        <v>0</v>
      </c>
      <c r="X36" s="25">
        <v>1.9116097999999999</v>
      </c>
      <c r="Y36" s="25">
        <v>2.171389</v>
      </c>
      <c r="Z36" s="25">
        <v>2.1213891999999999</v>
      </c>
      <c r="AA36" s="25">
        <v>2.1263830000000001</v>
      </c>
      <c r="AB36" s="25">
        <v>2.1792289999999999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2.1356778125</v>
      </c>
      <c r="AL36" s="4">
        <v>66.4435</v>
      </c>
    </row>
    <row r="37" spans="1:50" x14ac:dyDescent="0.25">
      <c r="A37" s="25">
        <v>1.8638395999999999</v>
      </c>
      <c r="B37" s="26">
        <v>1.8438410000000001</v>
      </c>
      <c r="C37" s="25">
        <v>1.8348941999999999</v>
      </c>
      <c r="D37" s="25">
        <v>1.8130675999999999</v>
      </c>
      <c r="E37" s="25">
        <v>1.8018909000000001</v>
      </c>
      <c r="F37" s="25">
        <v>1.7928170000000001</v>
      </c>
      <c r="G37" s="25">
        <v>1.7840465999999999</v>
      </c>
      <c r="H37" s="25">
        <v>1.7583256</v>
      </c>
      <c r="I37" s="25">
        <v>1.8289580000000001</v>
      </c>
      <c r="J37" s="25">
        <v>2.0268392999999998</v>
      </c>
      <c r="K37" s="25">
        <v>1.7698400000000001</v>
      </c>
      <c r="L37" s="25">
        <v>1.7665293</v>
      </c>
      <c r="M37" s="25">
        <v>1.7292902000000001</v>
      </c>
      <c r="N37" s="25">
        <v>1.7298951</v>
      </c>
      <c r="O37" s="25">
        <v>1.7401799</v>
      </c>
      <c r="P37" s="25">
        <v>1.7639883000000001</v>
      </c>
      <c r="Q37" s="25">
        <v>1.7805903999999999</v>
      </c>
      <c r="R37" s="25">
        <v>1.7915844000000001</v>
      </c>
      <c r="S37" s="25">
        <v>1.8170493999999999</v>
      </c>
      <c r="T37" s="25">
        <v>1.8941326999999999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2.0124711999999998</v>
      </c>
      <c r="Z37" s="25">
        <v>2.0726905000000002</v>
      </c>
      <c r="AA37" s="25">
        <v>2.117972</v>
      </c>
      <c r="AB37" s="25">
        <v>1.9642785</v>
      </c>
      <c r="AC37" s="25">
        <v>1.9337225</v>
      </c>
      <c r="AD37" s="25">
        <v>2.0372696000000001</v>
      </c>
      <c r="AE37" s="25">
        <v>2.0550126999999998</v>
      </c>
      <c r="AF37" s="25">
        <v>2.0108266000000001</v>
      </c>
      <c r="AG37" s="25">
        <v>1.869434</v>
      </c>
      <c r="AH37" s="25">
        <v>2.0397370000000001</v>
      </c>
      <c r="AI37" s="25">
        <v>2.0062500999999999</v>
      </c>
      <c r="AJ37" s="25">
        <v>2.0981068999999999</v>
      </c>
      <c r="AK37" s="3">
        <f t="shared" si="0"/>
        <v>1.8859178468750002</v>
      </c>
      <c r="AL37" s="4">
        <v>76.463800000000006</v>
      </c>
    </row>
    <row r="38" spans="1:50" x14ac:dyDescent="0.25">
      <c r="A38" t="s">
        <v>82</v>
      </c>
      <c r="AK38" s="17">
        <f>SUM(A2:AJ35)/867</f>
        <v>1.7155988609688584</v>
      </c>
      <c r="AP38" s="2" t="s">
        <v>123</v>
      </c>
    </row>
    <row r="39" spans="1:50" x14ac:dyDescent="0.25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0</v>
      </c>
      <c r="B40" s="26">
        <v>2.0223773</v>
      </c>
      <c r="C40" s="25">
        <v>2.1417581999999999</v>
      </c>
      <c r="D40" s="25">
        <v>1.9687775000000001</v>
      </c>
      <c r="E40" s="25">
        <v>1.8272060000000001</v>
      </c>
      <c r="F40" s="25">
        <v>2.1742613</v>
      </c>
      <c r="G40" s="25">
        <v>2.1438375000000001</v>
      </c>
      <c r="H40" s="25">
        <v>2.1472769</v>
      </c>
      <c r="I40" s="25">
        <v>2.1712642</v>
      </c>
      <c r="J40" s="25">
        <v>1.9332229000000001</v>
      </c>
      <c r="K40" s="25">
        <v>2.0898637999999998</v>
      </c>
      <c r="L40" s="25">
        <v>2.0889069999999998</v>
      </c>
      <c r="M40" s="25">
        <v>2.1291012999999999</v>
      </c>
      <c r="N40" s="25">
        <v>2.12921</v>
      </c>
      <c r="O40" s="25">
        <v>2.1900034000000002</v>
      </c>
      <c r="P40" s="25">
        <v>2.1431266999999998</v>
      </c>
      <c r="Q40" s="25">
        <v>2.0074307999999998</v>
      </c>
      <c r="R40" s="25">
        <v>2.0718269999999999</v>
      </c>
      <c r="S40" s="25">
        <v>2.0746495999999999</v>
      </c>
      <c r="T40" s="25">
        <v>2.1367826000000001</v>
      </c>
      <c r="U40" s="25">
        <v>2.0173329999999998</v>
      </c>
      <c r="V40" s="25">
        <v>2.1661348</v>
      </c>
      <c r="W40" s="25">
        <v>2.0123837</v>
      </c>
      <c r="X40" s="25">
        <v>2.1874657000000002</v>
      </c>
      <c r="Y40" s="25">
        <v>2.0139651000000001</v>
      </c>
      <c r="Z40" s="25">
        <v>2.1220699999999999</v>
      </c>
      <c r="AA40" s="25">
        <v>1.9223568</v>
      </c>
      <c r="AB40" s="25">
        <v>1.9496359999999999</v>
      </c>
      <c r="AC40" s="25">
        <v>2.0759652000000002</v>
      </c>
      <c r="AD40" s="25">
        <v>2.1411307000000002</v>
      </c>
      <c r="AE40" s="25">
        <v>2.0373399999999999</v>
      </c>
      <c r="AF40" s="25">
        <v>1.9987809999999999</v>
      </c>
      <c r="AG40" s="25">
        <v>2.108006</v>
      </c>
      <c r="AH40" s="25">
        <v>1.8434119</v>
      </c>
      <c r="AI40" s="25">
        <v>2.1631296</v>
      </c>
      <c r="AJ40" s="25" t="s">
        <v>0</v>
      </c>
      <c r="AK40" s="3">
        <f>AVERAGE(A40:AJ40)</f>
        <v>2.0691174558823531</v>
      </c>
      <c r="AL40" s="4">
        <v>-66.4435</v>
      </c>
      <c r="AM40" s="6" t="s">
        <v>94</v>
      </c>
      <c r="AO40" s="2">
        <f>SUM(A73:AJ74)/40</f>
        <v>1.9161901724999992</v>
      </c>
      <c r="AP40" s="2">
        <f>((AK40-AK$3)*100)/AK$3</f>
        <v>3.1504839544033509</v>
      </c>
      <c r="AQ40" s="2"/>
      <c r="AR40" s="6" t="s">
        <v>94</v>
      </c>
      <c r="AS40" s="2"/>
      <c r="AT40" s="2">
        <f>((AO40-AO$3)*100)/AO$3</f>
        <v>-1.0165800971413073</v>
      </c>
      <c r="AU40" s="2"/>
    </row>
    <row r="41" spans="1:50" x14ac:dyDescent="0.25">
      <c r="A41" s="27">
        <v>2.2619981999999998</v>
      </c>
      <c r="B41" s="28">
        <v>2.1997140000000002</v>
      </c>
      <c r="C41" s="27">
        <v>2.1077585000000001</v>
      </c>
      <c r="D41" s="27">
        <v>2.0290431999999998</v>
      </c>
      <c r="E41" s="27">
        <v>1.9689368</v>
      </c>
      <c r="F41" s="27">
        <v>1.8665723000000001</v>
      </c>
      <c r="G41" s="27">
        <v>1.9364844999999999</v>
      </c>
      <c r="H41" s="27">
        <v>2.1130019999999998</v>
      </c>
      <c r="I41" s="27">
        <v>2.1196709999999999</v>
      </c>
      <c r="J41" s="27">
        <v>2.2138097000000001</v>
      </c>
      <c r="K41" s="27">
        <v>2.3158846</v>
      </c>
      <c r="L41" s="27">
        <v>2.3145737999999998</v>
      </c>
      <c r="M41" s="27">
        <v>2.2621519999999999</v>
      </c>
      <c r="N41" s="27">
        <v>2.3140550000000002</v>
      </c>
      <c r="O41" s="27">
        <v>2.3052207999999998</v>
      </c>
      <c r="P41" s="27">
        <v>2.0589810000000002</v>
      </c>
      <c r="Q41" s="27">
        <v>1.9853551</v>
      </c>
      <c r="R41" s="27">
        <v>1.8412504000000001</v>
      </c>
      <c r="S41" s="27">
        <v>1.8290219000000001</v>
      </c>
      <c r="T41" s="27">
        <v>2.2663422</v>
      </c>
      <c r="U41" s="27">
        <v>2.0923924</v>
      </c>
      <c r="V41" s="27">
        <v>2.1616642000000001</v>
      </c>
      <c r="W41" s="27">
        <v>2.0825304999999998</v>
      </c>
      <c r="X41" s="27">
        <v>2.4260999999999999</v>
      </c>
      <c r="Y41" s="27">
        <v>2.562805</v>
      </c>
      <c r="Z41" s="27">
        <v>2.6206166999999998</v>
      </c>
      <c r="AA41" s="27">
        <v>2.6126618000000001</v>
      </c>
      <c r="AB41" s="27">
        <v>2.5560852999999999</v>
      </c>
      <c r="AC41" s="27">
        <v>2.5246463000000001</v>
      </c>
      <c r="AD41" s="27">
        <v>2.605254</v>
      </c>
      <c r="AE41" s="27">
        <v>2.6278709999999998</v>
      </c>
      <c r="AF41" s="27">
        <v>2.5414990999999998</v>
      </c>
      <c r="AG41" s="27">
        <v>2.3994708</v>
      </c>
      <c r="AH41" s="27">
        <v>2.3162197999999998</v>
      </c>
      <c r="AI41" s="27">
        <v>2.1788101000000002</v>
      </c>
      <c r="AJ41" s="27">
        <v>2.2533777000000002</v>
      </c>
      <c r="AK41" s="3">
        <f t="shared" si="0"/>
        <v>2.2464397694444442</v>
      </c>
      <c r="AL41" s="9">
        <v>-59.441600000000001</v>
      </c>
      <c r="AM41" s="6" t="s">
        <v>116</v>
      </c>
      <c r="AO41" s="2">
        <f>SUM(A39:AJ40)/34</f>
        <v>2.0691174558823531</v>
      </c>
      <c r="AP41" s="2">
        <f>((AK41-AK$4)*100)/AK$4</f>
        <v>0.3063258770261616</v>
      </c>
      <c r="AQ41" s="2"/>
      <c r="AR41" s="6" t="s">
        <v>116</v>
      </c>
      <c r="AS41" s="2"/>
      <c r="AT41" s="1">
        <f>((AO41-AO$4)*100)/AO$4</f>
        <v>3.1504839544033509</v>
      </c>
    </row>
    <row r="42" spans="1:50" x14ac:dyDescent="0.25">
      <c r="A42" s="27">
        <v>2.5659418000000001</v>
      </c>
      <c r="B42" s="28">
        <v>2.4843109000000001</v>
      </c>
      <c r="C42" s="27">
        <v>2.4143029999999999</v>
      </c>
      <c r="D42" s="27">
        <v>2.4262041999999999</v>
      </c>
      <c r="E42" s="27">
        <v>2.3645839999999998</v>
      </c>
      <c r="F42" s="27">
        <v>2.2729469999999998</v>
      </c>
      <c r="G42" s="27">
        <v>2.199878</v>
      </c>
      <c r="H42" s="27">
        <v>2.2267131999999998</v>
      </c>
      <c r="I42" s="27">
        <v>2.4203904000000001</v>
      </c>
      <c r="J42" s="27">
        <v>2.5197658999999999</v>
      </c>
      <c r="K42" s="27">
        <v>2.5844388</v>
      </c>
      <c r="L42" s="27">
        <v>2.5631499999999998</v>
      </c>
      <c r="M42" s="27">
        <v>2.5306709999999999</v>
      </c>
      <c r="N42" s="27">
        <v>2.4545802999999999</v>
      </c>
      <c r="O42" s="27">
        <v>2.4302343999999998</v>
      </c>
      <c r="P42" s="27">
        <v>2.3628957000000002</v>
      </c>
      <c r="Q42" s="27">
        <v>2.3192634999999999</v>
      </c>
      <c r="R42" s="27">
        <v>2.1871235000000002</v>
      </c>
      <c r="S42" s="27">
        <v>1.8645699</v>
      </c>
      <c r="T42" s="27">
        <v>2.0667464999999998</v>
      </c>
      <c r="U42" s="27">
        <v>2.3281176000000001</v>
      </c>
      <c r="V42" s="27">
        <v>2.613413</v>
      </c>
      <c r="W42" s="27">
        <v>2.7116026999999998</v>
      </c>
      <c r="X42" s="27">
        <v>2.6971750000000001</v>
      </c>
      <c r="Y42" s="27">
        <v>2.7002546999999999</v>
      </c>
      <c r="Z42" s="27">
        <v>2.7020008999999998</v>
      </c>
      <c r="AA42" s="27">
        <v>2.6680435999999998</v>
      </c>
      <c r="AB42" s="27">
        <v>2.6170879999999999</v>
      </c>
      <c r="AC42" s="27">
        <v>2.549633</v>
      </c>
      <c r="AD42" s="27">
        <v>2.626722</v>
      </c>
      <c r="AE42" s="27">
        <v>2.6799789999999999</v>
      </c>
      <c r="AF42" s="27">
        <v>2.6694336000000001</v>
      </c>
      <c r="AG42" s="27">
        <v>2.6359889999999999</v>
      </c>
      <c r="AH42" s="27">
        <v>2.6476467000000001</v>
      </c>
      <c r="AI42" s="27">
        <v>2.6237962000000001</v>
      </c>
      <c r="AJ42" s="27">
        <v>2.5846822</v>
      </c>
      <c r="AK42" s="3">
        <f t="shared" si="0"/>
        <v>2.4809524777777781</v>
      </c>
      <c r="AL42" s="21">
        <v>-53.663899999999998</v>
      </c>
      <c r="AM42" s="10" t="s">
        <v>94</v>
      </c>
      <c r="AO42" s="2">
        <f>SUM(A71:AJ72)/26</f>
        <v>2.2103955346153845</v>
      </c>
      <c r="AP42" s="2">
        <f>((AK42-AK$5)*100)/AK$5</f>
        <v>0.48558714634621702</v>
      </c>
      <c r="AQ42" s="2"/>
      <c r="AR42" s="10" t="s">
        <v>94</v>
      </c>
      <c r="AS42" s="2"/>
      <c r="AT42" s="1">
        <f>((AO42-AO$5)*100)/AO$5</f>
        <v>-3.3274267865986444</v>
      </c>
    </row>
    <row r="43" spans="1:50" x14ac:dyDescent="0.25">
      <c r="A43" s="29">
        <v>2.4951903999999998</v>
      </c>
      <c r="B43" s="30">
        <v>2.4633136000000002</v>
      </c>
      <c r="C43" s="29">
        <v>2.3893797000000001</v>
      </c>
      <c r="D43" s="29">
        <v>2.432963</v>
      </c>
      <c r="E43" s="31">
        <v>2.4399256999999999</v>
      </c>
      <c r="F43" s="31">
        <v>2.3834217</v>
      </c>
      <c r="G43" s="31">
        <v>2.3885524</v>
      </c>
      <c r="H43" s="31">
        <v>2.4095333000000001</v>
      </c>
      <c r="I43" s="31">
        <v>2.5129277999999999</v>
      </c>
      <c r="J43" s="31">
        <v>2.564066</v>
      </c>
      <c r="K43" s="31">
        <v>2.5367346</v>
      </c>
      <c r="L43" s="31">
        <v>2.4988231999999999</v>
      </c>
      <c r="M43" s="31">
        <v>2.4587935999999999</v>
      </c>
      <c r="N43" s="31">
        <v>2.4429306999999998</v>
      </c>
      <c r="O43" s="31">
        <v>2.4114152999999998</v>
      </c>
      <c r="P43" s="31">
        <v>2.3625566999999998</v>
      </c>
      <c r="Q43" s="32">
        <v>2.3187099</v>
      </c>
      <c r="R43" s="32">
        <v>2.2922513000000002</v>
      </c>
      <c r="S43" s="33">
        <v>2.056384</v>
      </c>
      <c r="T43" s="33" t="s">
        <v>0</v>
      </c>
      <c r="U43" s="33">
        <v>2.8008687000000001</v>
      </c>
      <c r="V43" s="33">
        <v>2.8381439999999998</v>
      </c>
      <c r="W43" s="33">
        <v>2.8546710000000002</v>
      </c>
      <c r="X43" s="33">
        <v>2.8206867999999998</v>
      </c>
      <c r="Y43" s="33">
        <v>2.7998002</v>
      </c>
      <c r="Z43" s="33">
        <v>2.7653042999999999</v>
      </c>
      <c r="AA43" s="33">
        <v>2.6328800000000001</v>
      </c>
      <c r="AB43" s="33">
        <v>2.6024440000000002</v>
      </c>
      <c r="AC43" s="29">
        <v>2.5709810000000002</v>
      </c>
      <c r="AD43" s="29">
        <v>2.6023700000000001</v>
      </c>
      <c r="AE43" s="29">
        <v>2.6702275000000002</v>
      </c>
      <c r="AF43" s="29">
        <v>2.6938734000000002</v>
      </c>
      <c r="AG43" s="29">
        <v>2.5355675</v>
      </c>
      <c r="AH43" s="29">
        <v>2.5486716999999999</v>
      </c>
      <c r="AI43" s="29">
        <v>2.4914520000000002</v>
      </c>
      <c r="AJ43" s="29">
        <v>2.5208046</v>
      </c>
      <c r="AK43" s="3">
        <f t="shared" si="0"/>
        <v>2.5316177028571429</v>
      </c>
      <c r="AL43" s="1">
        <v>-48.590400000000002</v>
      </c>
      <c r="AM43" s="10" t="s">
        <v>116</v>
      </c>
      <c r="AO43" s="2">
        <f>SUM(A41:AJ42)/72</f>
        <v>2.3636961236111107</v>
      </c>
      <c r="AP43" s="2">
        <f>((AK43-AK$6)*100)/AK$6</f>
        <v>-0.69640543573579128</v>
      </c>
      <c r="AQ43" s="2"/>
      <c r="AR43" s="10" t="s">
        <v>116</v>
      </c>
      <c r="AS43" s="2"/>
      <c r="AT43" s="1">
        <f>((AO43-AO$6)*100)/AO$6</f>
        <v>0.40032301052192626</v>
      </c>
    </row>
    <row r="44" spans="1:50" x14ac:dyDescent="0.25">
      <c r="A44" s="29">
        <v>2.4793484000000001</v>
      </c>
      <c r="B44" s="30">
        <v>2.4870505000000001</v>
      </c>
      <c r="C44" s="29">
        <v>2.4952272999999998</v>
      </c>
      <c r="D44" s="29">
        <v>2.5205000000000002</v>
      </c>
      <c r="E44" s="31">
        <v>2.4426070000000002</v>
      </c>
      <c r="F44" s="31">
        <v>2.2479140000000002</v>
      </c>
      <c r="G44" s="31">
        <v>2.1217513000000001</v>
      </c>
      <c r="H44" s="31">
        <v>1.9324596000000001</v>
      </c>
      <c r="I44" s="31">
        <v>2.1609569999999998</v>
      </c>
      <c r="J44" s="31">
        <v>2.1530640000000001</v>
      </c>
      <c r="K44" s="31">
        <v>2.1976366000000001</v>
      </c>
      <c r="L44" s="31">
        <v>2.2094846000000001</v>
      </c>
      <c r="M44" s="31">
        <v>2.2392660000000002</v>
      </c>
      <c r="N44" s="31">
        <v>2.2725406000000001</v>
      </c>
      <c r="O44" s="31">
        <v>2.2974591000000002</v>
      </c>
      <c r="P44" s="31">
        <v>2.2927957000000001</v>
      </c>
      <c r="Q44" s="32">
        <v>2.2901158000000001</v>
      </c>
      <c r="R44" s="32">
        <v>2.2581527000000001</v>
      </c>
      <c r="S44" s="33">
        <v>2.0287185000000001</v>
      </c>
      <c r="T44" s="33" t="s">
        <v>0</v>
      </c>
      <c r="U44" s="33">
        <v>2.8467112000000001</v>
      </c>
      <c r="V44" s="33">
        <v>2.8460157000000001</v>
      </c>
      <c r="W44" s="33">
        <v>2.8511120000000001</v>
      </c>
      <c r="X44" s="33">
        <v>2.800942</v>
      </c>
      <c r="Y44" s="33">
        <v>2.7755432</v>
      </c>
      <c r="Z44" s="33">
        <v>2.6831502999999999</v>
      </c>
      <c r="AA44" s="33">
        <v>2.6318842999999998</v>
      </c>
      <c r="AB44" s="33">
        <v>2.6252718000000002</v>
      </c>
      <c r="AC44" s="29">
        <v>2.5996199999999998</v>
      </c>
      <c r="AD44" s="29">
        <v>2.4952830000000001</v>
      </c>
      <c r="AE44" s="29">
        <v>2.4794345</v>
      </c>
      <c r="AF44" s="29">
        <v>2.5642</v>
      </c>
      <c r="AG44" s="29">
        <v>2.4535072000000002</v>
      </c>
      <c r="AH44" s="29">
        <v>2.4108632000000001</v>
      </c>
      <c r="AI44" s="29">
        <v>2.415197</v>
      </c>
      <c r="AJ44" s="29">
        <v>2.4559076000000002</v>
      </c>
      <c r="AK44" s="3">
        <f t="shared" si="0"/>
        <v>2.4303340485714293</v>
      </c>
      <c r="AL44" s="1">
        <v>-43.982999999999997</v>
      </c>
      <c r="AM44" s="11" t="s">
        <v>99</v>
      </c>
      <c r="AO44" s="2">
        <f>SUM(A66:R70)/56</f>
        <v>1.9029900553571433</v>
      </c>
      <c r="AP44" s="2">
        <f>((AK44-AK$7)*100)/AK$7</f>
        <v>-2.9811015175947997</v>
      </c>
      <c r="AR44" s="11" t="s">
        <v>99</v>
      </c>
      <c r="AS44" s="2"/>
      <c r="AT44" s="1">
        <f>((AO44-AO$7)*100)/AO$7</f>
        <v>-5.0713244702896043</v>
      </c>
    </row>
    <row r="45" spans="1:50" x14ac:dyDescent="0.25">
      <c r="A45" s="29">
        <v>2.5359449999999999</v>
      </c>
      <c r="B45" s="30">
        <v>2.4542562999999999</v>
      </c>
      <c r="C45" s="29">
        <v>2.2158205999999998</v>
      </c>
      <c r="D45" s="29">
        <v>1.9580573999999999</v>
      </c>
      <c r="E45" s="31">
        <v>1.8640821000000001</v>
      </c>
      <c r="F45" s="31">
        <v>1.855618</v>
      </c>
      <c r="G45" s="31">
        <v>1.7089212</v>
      </c>
      <c r="H45" s="31">
        <v>1.7203705</v>
      </c>
      <c r="I45" s="31">
        <v>1.7328897000000001</v>
      </c>
      <c r="J45" s="31">
        <v>1.6991479</v>
      </c>
      <c r="K45" s="31">
        <v>1.7255914999999999</v>
      </c>
      <c r="L45" s="31">
        <v>1.7714249</v>
      </c>
      <c r="M45" s="31">
        <v>1.7976855</v>
      </c>
      <c r="N45" s="31">
        <v>1.8492883</v>
      </c>
      <c r="O45" s="31">
        <v>1.9126352</v>
      </c>
      <c r="P45" s="31">
        <v>1.9288780999999999</v>
      </c>
      <c r="Q45" s="32">
        <v>1.9744192</v>
      </c>
      <c r="R45" s="32">
        <v>1.9437673</v>
      </c>
      <c r="S45" s="33">
        <v>1.7423938999999999</v>
      </c>
      <c r="T45" s="33" t="s">
        <v>0</v>
      </c>
      <c r="U45" s="33">
        <v>2.4198314999999999</v>
      </c>
      <c r="V45" s="33">
        <v>2.3690213999999998</v>
      </c>
      <c r="W45" s="33">
        <v>2.4424375999999999</v>
      </c>
      <c r="X45" s="33">
        <v>2.4729800000000002</v>
      </c>
      <c r="Y45" s="33">
        <v>2.4277123999999999</v>
      </c>
      <c r="Z45" s="33">
        <v>2.4239776000000002</v>
      </c>
      <c r="AA45" s="33">
        <v>2.4249315</v>
      </c>
      <c r="AB45" s="33">
        <v>2.4897326999999998</v>
      </c>
      <c r="AC45" s="29">
        <v>2.5527934999999999</v>
      </c>
      <c r="AD45" s="29">
        <v>2.3062762999999999</v>
      </c>
      <c r="AE45" s="29">
        <v>2.2458429999999998</v>
      </c>
      <c r="AF45" s="29">
        <v>2.3008087000000002</v>
      </c>
      <c r="AG45" s="29">
        <v>2.2669381999999998</v>
      </c>
      <c r="AH45" s="29">
        <v>2.3222360000000002</v>
      </c>
      <c r="AI45" s="29">
        <v>2.4184076999999999</v>
      </c>
      <c r="AJ45" s="29">
        <v>2.5076198999999999</v>
      </c>
      <c r="AK45" s="3">
        <f t="shared" si="0"/>
        <v>2.1366497314285713</v>
      </c>
      <c r="AL45" s="1">
        <v>-39.709000000000003</v>
      </c>
      <c r="AM45" s="11" t="s">
        <v>102</v>
      </c>
      <c r="AO45" s="2">
        <f>SUM(E43:R47)/68</f>
        <v>1.8313767252941182</v>
      </c>
      <c r="AP45" s="2">
        <f>((AK45-AK$8)*100)/AK$8</f>
        <v>-5.2585616877906025</v>
      </c>
      <c r="AR45" s="11" t="s">
        <v>102</v>
      </c>
      <c r="AS45" s="2"/>
      <c r="AT45" s="1">
        <f>((AO45-AO$8)*100)/AO$8</f>
        <v>-4.9347691513864822</v>
      </c>
    </row>
    <row r="46" spans="1:50" x14ac:dyDescent="0.25">
      <c r="A46" s="29">
        <v>2.1236062000000002</v>
      </c>
      <c r="B46" s="30">
        <v>1.8825954</v>
      </c>
      <c r="C46" s="29">
        <v>1.5381212</v>
      </c>
      <c r="D46" s="29">
        <v>1.4095234999999999</v>
      </c>
      <c r="E46" s="31" t="s">
        <v>0</v>
      </c>
      <c r="F46" s="31">
        <v>2.0270996000000001</v>
      </c>
      <c r="G46" s="31">
        <v>1.6240323000000001</v>
      </c>
      <c r="H46" s="31">
        <v>1.4516133</v>
      </c>
      <c r="I46" s="31">
        <v>1.4420059000000001</v>
      </c>
      <c r="J46" s="31">
        <v>1.4211651999999999</v>
      </c>
      <c r="K46" s="31">
        <v>1.4447135</v>
      </c>
      <c r="L46" s="31">
        <v>1.4584333</v>
      </c>
      <c r="M46" s="31">
        <v>1.4429588</v>
      </c>
      <c r="N46" s="31">
        <v>1.4484079999999999</v>
      </c>
      <c r="O46" s="31">
        <v>1.4912908</v>
      </c>
      <c r="P46" s="31">
        <v>1.5369086000000001</v>
      </c>
      <c r="Q46" s="32">
        <v>1.5681225000000001</v>
      </c>
      <c r="R46" s="32">
        <v>1.4883668000000001</v>
      </c>
      <c r="S46" s="33">
        <v>1.4184588</v>
      </c>
      <c r="T46" s="33" t="s">
        <v>0</v>
      </c>
      <c r="U46" s="33">
        <v>2.3969095</v>
      </c>
      <c r="V46" s="33">
        <v>1.978993</v>
      </c>
      <c r="W46" s="33">
        <v>1.9200286</v>
      </c>
      <c r="X46" s="33">
        <v>1.9615678999999999</v>
      </c>
      <c r="Y46" s="33">
        <v>1.9961822</v>
      </c>
      <c r="Z46" s="33">
        <v>2.0049077999999998</v>
      </c>
      <c r="AA46" s="33">
        <v>2.0316405</v>
      </c>
      <c r="AB46" s="33">
        <v>2.1435520000000001</v>
      </c>
      <c r="AC46" s="29">
        <v>2.7105334000000001</v>
      </c>
      <c r="AD46" s="29">
        <v>1.8287917</v>
      </c>
      <c r="AE46" s="29">
        <v>1.5580187000000001</v>
      </c>
      <c r="AF46" s="29">
        <v>1.7647706000000001</v>
      </c>
      <c r="AG46" s="29">
        <v>1.9912102</v>
      </c>
      <c r="AH46" s="29">
        <v>2.1693250000000002</v>
      </c>
      <c r="AI46" s="29">
        <v>2.3077466000000002</v>
      </c>
      <c r="AJ46" s="29">
        <v>2.3097365000000001</v>
      </c>
      <c r="AK46" s="3">
        <f t="shared" si="0"/>
        <v>1.8026864088235295</v>
      </c>
      <c r="AL46" s="1">
        <v>-35.685299999999998</v>
      </c>
      <c r="AM46" s="12" t="s">
        <v>105</v>
      </c>
      <c r="AO46" s="2">
        <f>SUM(S66:Z70)/35</f>
        <v>2.0398416514285711</v>
      </c>
      <c r="AP46" s="2">
        <f>((AK46-AK$9)*100)/AK$9</f>
        <v>-6.1420716341394774</v>
      </c>
      <c r="AR46" s="12" t="s">
        <v>105</v>
      </c>
      <c r="AS46" s="2"/>
      <c r="AT46" s="1">
        <f>((AO46-AO$9)*100)/AO$9</f>
        <v>-6.0365796010228525</v>
      </c>
    </row>
    <row r="47" spans="1:50" x14ac:dyDescent="0.25">
      <c r="A47" s="29">
        <v>1.4763930999999999</v>
      </c>
      <c r="B47" s="30">
        <v>1.3646583999999999</v>
      </c>
      <c r="C47" s="29">
        <v>1.1682286</v>
      </c>
      <c r="D47" s="29" t="s">
        <v>0</v>
      </c>
      <c r="E47" s="31" t="s">
        <v>0</v>
      </c>
      <c r="F47" s="31">
        <v>1.7787367999999999</v>
      </c>
      <c r="G47" s="31">
        <v>1.2575681000000001</v>
      </c>
      <c r="H47" s="31">
        <v>1.1346172000000001</v>
      </c>
      <c r="I47" s="31">
        <v>1.0508667</v>
      </c>
      <c r="J47" s="31">
        <v>0.94611990000000001</v>
      </c>
      <c r="K47" s="31">
        <v>0.84772663999999998</v>
      </c>
      <c r="L47" s="31">
        <v>0.81457084000000002</v>
      </c>
      <c r="M47" s="31">
        <v>0.92186930000000011</v>
      </c>
      <c r="N47" s="31">
        <v>0.99704504000000005</v>
      </c>
      <c r="O47" s="31">
        <v>1.0523419000000001</v>
      </c>
      <c r="P47" s="31">
        <v>1.0888013999999999</v>
      </c>
      <c r="Q47" s="32">
        <v>1.0676437999999999</v>
      </c>
      <c r="R47" s="32">
        <v>1.1090255</v>
      </c>
      <c r="S47" s="33">
        <v>1.2608706000000001</v>
      </c>
      <c r="T47" s="33" t="s">
        <v>0</v>
      </c>
      <c r="U47" s="33" t="s">
        <v>0</v>
      </c>
      <c r="V47" s="33">
        <v>1.6368266</v>
      </c>
      <c r="W47" s="33">
        <v>1.4039857</v>
      </c>
      <c r="X47" s="33">
        <v>1.4524184</v>
      </c>
      <c r="Y47" s="33">
        <v>1.5680242</v>
      </c>
      <c r="Z47" s="33">
        <v>1.5151308999999999</v>
      </c>
      <c r="AA47" s="33">
        <v>1.4237576000000001</v>
      </c>
      <c r="AB47" s="33">
        <v>1.707681</v>
      </c>
      <c r="AC47" s="29" t="s">
        <v>0</v>
      </c>
      <c r="AD47" s="29">
        <v>1.56504</v>
      </c>
      <c r="AE47" s="29">
        <v>1.2604747999999999</v>
      </c>
      <c r="AF47" s="29">
        <v>1.1047292</v>
      </c>
      <c r="AG47" s="29">
        <v>1.1210823999999999</v>
      </c>
      <c r="AH47" s="29">
        <v>1.4705168</v>
      </c>
      <c r="AI47" s="29">
        <v>1.6241504</v>
      </c>
      <c r="AJ47" s="29">
        <v>1.5435810999999999</v>
      </c>
      <c r="AK47" s="3">
        <f t="shared" si="0"/>
        <v>1.2817575135483867</v>
      </c>
      <c r="AL47" s="1">
        <v>-31.855</v>
      </c>
      <c r="AM47" s="12" t="s">
        <v>108</v>
      </c>
      <c r="AO47" s="2">
        <f>SUM(S43:AB47)/44</f>
        <v>2.256692861363637</v>
      </c>
      <c r="AP47" s="2">
        <f>((AK47-AK$10)*100)/AK$10</f>
        <v>-6.6102466758676721</v>
      </c>
      <c r="AR47" s="12" t="s">
        <v>108</v>
      </c>
      <c r="AS47" s="2"/>
      <c r="AT47" s="1">
        <f>((AO47-AO$10)*100)/AO$10</f>
        <v>-3.7420949464487054</v>
      </c>
    </row>
    <row r="48" spans="1:50" x14ac:dyDescent="0.25">
      <c r="A48" s="29">
        <v>1.2409129000000001</v>
      </c>
      <c r="B48" s="30">
        <v>1.2533395000000001</v>
      </c>
      <c r="C48" s="29" t="s">
        <v>0</v>
      </c>
      <c r="D48" s="29" t="s">
        <v>0</v>
      </c>
      <c r="E48" s="34" t="s">
        <v>0</v>
      </c>
      <c r="F48" s="34">
        <v>1.4911067</v>
      </c>
      <c r="G48" s="34">
        <v>1.1280606</v>
      </c>
      <c r="H48" s="34">
        <v>1.0715096</v>
      </c>
      <c r="I48" s="34">
        <v>1.021129</v>
      </c>
      <c r="J48" s="34">
        <v>0.93896610000000003</v>
      </c>
      <c r="K48" s="34">
        <v>0.88108724000000005</v>
      </c>
      <c r="L48" s="34">
        <v>0.80449559999999998</v>
      </c>
      <c r="M48" s="34">
        <v>0.77363645999999997</v>
      </c>
      <c r="N48" s="34">
        <v>0.77868579999999998</v>
      </c>
      <c r="O48" s="34">
        <v>0.79207366999999995</v>
      </c>
      <c r="P48" s="34">
        <v>0.8142819</v>
      </c>
      <c r="Q48" s="34">
        <v>0.85516714999999999</v>
      </c>
      <c r="R48" s="34">
        <v>0.98335309999999987</v>
      </c>
      <c r="S48" s="35">
        <v>1.1213473</v>
      </c>
      <c r="T48" s="35" t="s">
        <v>0</v>
      </c>
      <c r="U48" s="35" t="s">
        <v>0</v>
      </c>
      <c r="V48" s="35">
        <v>1.6956038</v>
      </c>
      <c r="W48" s="35">
        <v>1.3162370999999999</v>
      </c>
      <c r="X48" s="35">
        <v>1.0063142</v>
      </c>
      <c r="Y48" s="35">
        <v>1.0131429999999999</v>
      </c>
      <c r="Z48" s="35">
        <v>1.0574882999999999</v>
      </c>
      <c r="AA48" s="35">
        <v>1.3685917000000001</v>
      </c>
      <c r="AB48" s="35">
        <v>1.7204227000000001</v>
      </c>
      <c r="AC48" s="36" t="s">
        <v>0</v>
      </c>
      <c r="AD48" s="29">
        <v>1.4902527000000001</v>
      </c>
      <c r="AE48" s="29">
        <v>1.3669424999999999</v>
      </c>
      <c r="AF48" s="29">
        <v>1.2345451000000001</v>
      </c>
      <c r="AG48" s="29">
        <v>1.1820054</v>
      </c>
      <c r="AH48" s="29">
        <v>1.1996372</v>
      </c>
      <c r="AI48" s="29">
        <v>1.2384250000000001</v>
      </c>
      <c r="AJ48" s="29">
        <v>1.2025664</v>
      </c>
      <c r="AK48" s="3">
        <f t="shared" si="0"/>
        <v>1.1347109240000002</v>
      </c>
      <c r="AL48" s="13">
        <v>-28.178599999999999</v>
      </c>
      <c r="AM48" s="14" t="s">
        <v>99</v>
      </c>
      <c r="AO48" s="7">
        <f>(SUM(B57:O65)+SUM(P57:R61))/140</f>
        <v>1.0364382164285717</v>
      </c>
      <c r="AP48" s="2">
        <f>((AK48-AK$11)*100)/AK$11</f>
        <v>-6.4063940892921716</v>
      </c>
      <c r="AR48" s="14" t="s">
        <v>99</v>
      </c>
      <c r="AS48" s="2"/>
      <c r="AT48" s="1">
        <f>((AO48-AO$11)*100)/AO$11</f>
        <v>-5.9376612471608619</v>
      </c>
      <c r="AU48">
        <f>SUM(AT48:AT51)/4</f>
        <v>-6.9238564828949318</v>
      </c>
    </row>
    <row r="49" spans="1:46" x14ac:dyDescent="0.25">
      <c r="A49" s="29">
        <v>1.1450319</v>
      </c>
      <c r="B49" s="30">
        <v>1.1254354</v>
      </c>
      <c r="C49" s="29" t="s">
        <v>0</v>
      </c>
      <c r="D49" s="29" t="s">
        <v>0</v>
      </c>
      <c r="E49" s="34" t="s">
        <v>0</v>
      </c>
      <c r="F49" s="34">
        <v>1.4952459</v>
      </c>
      <c r="G49" s="34">
        <v>1.0627412000000001</v>
      </c>
      <c r="H49" s="34">
        <v>0.94617003</v>
      </c>
      <c r="I49" s="34">
        <v>0.90676840000000014</v>
      </c>
      <c r="J49" s="34">
        <v>0.86560539999999997</v>
      </c>
      <c r="K49" s="34">
        <v>0.84218466000000003</v>
      </c>
      <c r="L49" s="34">
        <v>0.79119664000000001</v>
      </c>
      <c r="M49" s="34">
        <v>0.76412225</v>
      </c>
      <c r="N49" s="34">
        <v>0.76507209999999992</v>
      </c>
      <c r="O49" s="34">
        <v>0.79189119999999991</v>
      </c>
      <c r="P49" s="34">
        <v>0.83304535999999996</v>
      </c>
      <c r="Q49" s="34">
        <v>0.89183635000000006</v>
      </c>
      <c r="R49" s="34">
        <v>0.94724536000000004</v>
      </c>
      <c r="S49" s="35">
        <v>0.9888884</v>
      </c>
      <c r="T49" s="35" t="s">
        <v>0</v>
      </c>
      <c r="U49" s="35" t="s">
        <v>0</v>
      </c>
      <c r="V49" s="35">
        <v>1.9528002</v>
      </c>
      <c r="W49" s="35">
        <v>1.3597372999999999</v>
      </c>
      <c r="X49" s="35">
        <v>0.98023665000000004</v>
      </c>
      <c r="Y49" s="35">
        <v>1.013706</v>
      </c>
      <c r="Z49" s="35">
        <v>1.1736171</v>
      </c>
      <c r="AA49" s="35">
        <v>1.4442219000000001</v>
      </c>
      <c r="AB49" s="35">
        <v>1.7178826</v>
      </c>
      <c r="AC49" s="36" t="s">
        <v>0</v>
      </c>
      <c r="AD49" s="29">
        <v>1.5675338999999999</v>
      </c>
      <c r="AE49" s="29">
        <v>1.4090383</v>
      </c>
      <c r="AF49" s="29">
        <v>1.2060632</v>
      </c>
      <c r="AG49" s="29">
        <v>1.1971858</v>
      </c>
      <c r="AH49" s="29">
        <v>1.1996180000000001</v>
      </c>
      <c r="AI49" s="29">
        <v>1.2196453</v>
      </c>
      <c r="AJ49" s="29">
        <v>1.1983558000000001</v>
      </c>
      <c r="AK49" s="3">
        <f t="shared" si="0"/>
        <v>1.12673742</v>
      </c>
      <c r="AL49" s="13">
        <v>-24.624300000000002</v>
      </c>
      <c r="AM49" s="14" t="s">
        <v>102</v>
      </c>
      <c r="AO49" s="2">
        <f>SUM(E48:R56)/126</f>
        <v>1.0098092907936509</v>
      </c>
      <c r="AP49" s="2">
        <f>((AK49-AK$12)*100)/AK$12</f>
        <v>-6.5550562338128966</v>
      </c>
      <c r="AR49" s="14" t="s">
        <v>102</v>
      </c>
      <c r="AS49" s="2"/>
      <c r="AT49" s="1">
        <f>((AO49-AO$12)*100)/AO$12</f>
        <v>-7.0866535404128346</v>
      </c>
    </row>
    <row r="50" spans="1:46" x14ac:dyDescent="0.25">
      <c r="A50" s="29">
        <v>1.1756251</v>
      </c>
      <c r="B50" s="30">
        <v>1.0779531</v>
      </c>
      <c r="C50" s="29" t="s">
        <v>0</v>
      </c>
      <c r="D50" s="29" t="s">
        <v>0</v>
      </c>
      <c r="E50" s="34" t="s">
        <v>0</v>
      </c>
      <c r="F50" s="34">
        <v>1.3709104000000001</v>
      </c>
      <c r="G50" s="34">
        <v>1.0138024999999999</v>
      </c>
      <c r="H50" s="34">
        <v>0.8834460999999999</v>
      </c>
      <c r="I50" s="34">
        <v>0.7629802</v>
      </c>
      <c r="J50" s="34">
        <v>0.74723880000000009</v>
      </c>
      <c r="K50" s="34">
        <v>0.77958583999999997</v>
      </c>
      <c r="L50" s="34">
        <v>0.76719194999999996</v>
      </c>
      <c r="M50" s="34">
        <v>0.75673519999999994</v>
      </c>
      <c r="N50" s="34">
        <v>0.77997740000000004</v>
      </c>
      <c r="O50" s="34">
        <v>0.83951480000000012</v>
      </c>
      <c r="P50" s="34">
        <v>0.88355415999999998</v>
      </c>
      <c r="Q50" s="34">
        <v>0.9283614</v>
      </c>
      <c r="R50" s="34">
        <v>0.95280014999999996</v>
      </c>
      <c r="S50" s="35">
        <v>0.90766113999999998</v>
      </c>
      <c r="T50" s="35" t="s">
        <v>0</v>
      </c>
      <c r="U50" s="35" t="s">
        <v>0</v>
      </c>
      <c r="V50" s="35" t="s">
        <v>0</v>
      </c>
      <c r="W50" s="35">
        <v>1.2225265999999999</v>
      </c>
      <c r="X50" s="35">
        <v>1.0637220000000001</v>
      </c>
      <c r="Y50" s="35">
        <v>1.06637</v>
      </c>
      <c r="Z50" s="35">
        <v>1.1981489999999999</v>
      </c>
      <c r="AA50" s="35">
        <v>1.4966090000000001</v>
      </c>
      <c r="AB50" s="35" t="s">
        <v>0</v>
      </c>
      <c r="AC50" s="36" t="s">
        <v>0</v>
      </c>
      <c r="AD50" s="29">
        <v>1.8325434</v>
      </c>
      <c r="AE50" s="29">
        <v>1.6311073</v>
      </c>
      <c r="AF50" s="29">
        <v>1.2301934999999999</v>
      </c>
      <c r="AG50" s="29">
        <v>1.2157511999999999</v>
      </c>
      <c r="AH50" s="29">
        <v>1.246658</v>
      </c>
      <c r="AI50" s="29">
        <v>1.2662747999999999</v>
      </c>
      <c r="AJ50" s="29">
        <v>1.2484219999999999</v>
      </c>
      <c r="AK50" s="3">
        <f t="shared" si="0"/>
        <v>1.0837737514285712</v>
      </c>
      <c r="AL50" s="13">
        <v>-21.168500000000002</v>
      </c>
      <c r="AM50" s="15" t="s">
        <v>105</v>
      </c>
      <c r="AO50" s="2">
        <f>(SUM(S57:AB65)+SUM(P62:R65))/67</f>
        <v>1.182572436119403</v>
      </c>
      <c r="AP50" s="2">
        <f>((AK50-AK$13)*100)/AK$13</f>
        <v>-6.3311931251194364</v>
      </c>
      <c r="AR50" s="15" t="s">
        <v>105</v>
      </c>
      <c r="AS50" s="2"/>
      <c r="AT50" s="1">
        <f>((AO50-AO$13)*100)/AO$13</f>
        <v>-7.6762763925951605</v>
      </c>
    </row>
    <row r="51" spans="1:46" x14ac:dyDescent="0.25">
      <c r="A51" s="29">
        <v>1.3450949999999999</v>
      </c>
      <c r="B51" s="30">
        <v>1.1052586</v>
      </c>
      <c r="C51" s="29" t="s">
        <v>0</v>
      </c>
      <c r="D51" s="29" t="s">
        <v>0</v>
      </c>
      <c r="E51" s="34">
        <v>1.3785722</v>
      </c>
      <c r="F51" s="34">
        <v>1.4767208999999999</v>
      </c>
      <c r="G51" s="34">
        <v>1.0579229999999999</v>
      </c>
      <c r="H51" s="34">
        <v>0.89776354999999997</v>
      </c>
      <c r="I51" s="34">
        <v>0.72340309999999997</v>
      </c>
      <c r="J51" s="34">
        <v>0.72725410000000001</v>
      </c>
      <c r="K51" s="34">
        <v>0.7096441</v>
      </c>
      <c r="L51" s="34">
        <v>0.70518819999999993</v>
      </c>
      <c r="M51" s="34">
        <v>0.77588000000000001</v>
      </c>
      <c r="N51" s="34">
        <v>0.83728652999999997</v>
      </c>
      <c r="O51" s="34">
        <v>0.91269535000000002</v>
      </c>
      <c r="P51" s="34">
        <v>0.9712634</v>
      </c>
      <c r="Q51" s="34">
        <v>1.0036290000000001</v>
      </c>
      <c r="R51" s="34">
        <v>1.1443405</v>
      </c>
      <c r="S51" s="35">
        <v>1.0337485</v>
      </c>
      <c r="T51" s="35" t="s">
        <v>0</v>
      </c>
      <c r="U51" s="35" t="s">
        <v>0</v>
      </c>
      <c r="V51" s="35" t="s">
        <v>0</v>
      </c>
      <c r="W51" s="35">
        <v>1.2195088999999999</v>
      </c>
      <c r="X51" s="35">
        <v>1.1611483</v>
      </c>
      <c r="Y51" s="35">
        <v>1.1790274000000001</v>
      </c>
      <c r="Z51" s="35">
        <v>1.2573023000000001</v>
      </c>
      <c r="AA51" s="35">
        <v>1.6717206</v>
      </c>
      <c r="AB51" s="35" t="s">
        <v>0</v>
      </c>
      <c r="AC51" s="36" t="s">
        <v>0</v>
      </c>
      <c r="AD51" s="29" t="s">
        <v>0</v>
      </c>
      <c r="AE51" s="29">
        <v>1.3355752000000001</v>
      </c>
      <c r="AF51" s="29">
        <v>1.2617261</v>
      </c>
      <c r="AG51" s="29">
        <v>1.2593958000000001</v>
      </c>
      <c r="AH51" s="29">
        <v>1.3289039</v>
      </c>
      <c r="AI51" s="29">
        <v>1.3837246999999999</v>
      </c>
      <c r="AJ51" s="29">
        <v>1.3884703</v>
      </c>
      <c r="AK51" s="3">
        <f t="shared" si="0"/>
        <v>1.1161489117857144</v>
      </c>
      <c r="AL51" s="13">
        <v>-17.791599999999999</v>
      </c>
      <c r="AM51" s="15" t="s">
        <v>108</v>
      </c>
      <c r="AO51" s="2">
        <f>SUM(S48:AB56)/54</f>
        <v>1.3689917516666668</v>
      </c>
      <c r="AP51" s="1">
        <f>((AK51-AK$14)*100)/AK$14</f>
        <v>-6.3967347819192142</v>
      </c>
      <c r="AR51" s="15" t="s">
        <v>108</v>
      </c>
      <c r="AS51" s="2"/>
      <c r="AT51" s="1">
        <f>((AO51-AO$14)*100)/AO$14</f>
        <v>-6.9948347514108686</v>
      </c>
    </row>
    <row r="52" spans="1:46" x14ac:dyDescent="0.25">
      <c r="A52" s="29">
        <v>1.4947497999999999</v>
      </c>
      <c r="B52" s="30">
        <v>1.2724367000000001</v>
      </c>
      <c r="C52" s="29" t="s">
        <v>0</v>
      </c>
      <c r="D52" s="29" t="s">
        <v>0</v>
      </c>
      <c r="E52" s="34">
        <v>1.4519008</v>
      </c>
      <c r="F52" s="34">
        <v>1.3592204000000001</v>
      </c>
      <c r="G52" s="34">
        <v>1.0685161000000001</v>
      </c>
      <c r="H52" s="34">
        <v>0.79970706000000003</v>
      </c>
      <c r="I52" s="34">
        <v>0.75105359999999999</v>
      </c>
      <c r="J52" s="34">
        <v>0.68303249999999993</v>
      </c>
      <c r="K52" s="34">
        <v>0.70372117000000001</v>
      </c>
      <c r="L52" s="34">
        <v>0.74306804000000004</v>
      </c>
      <c r="M52" s="34">
        <v>0.83823690000000006</v>
      </c>
      <c r="N52" s="34">
        <v>0.92189290000000002</v>
      </c>
      <c r="O52" s="34">
        <v>1.0087961000000001</v>
      </c>
      <c r="P52" s="34">
        <v>1.0815916999999999</v>
      </c>
      <c r="Q52" s="34">
        <v>1.1326073000000001</v>
      </c>
      <c r="R52" s="34">
        <v>1.3083670000000001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1.3197471999999999</v>
      </c>
      <c r="X52" s="35">
        <v>1.2234263000000001</v>
      </c>
      <c r="Y52" s="35">
        <v>1.2799828</v>
      </c>
      <c r="Z52" s="35">
        <v>1.3693671000000001</v>
      </c>
      <c r="AA52" s="35">
        <v>1.815196</v>
      </c>
      <c r="AB52" s="35" t="s">
        <v>0</v>
      </c>
      <c r="AC52" s="36" t="s">
        <v>0</v>
      </c>
      <c r="AD52" s="29" t="s">
        <v>0</v>
      </c>
      <c r="AE52" s="29">
        <v>1.2846943</v>
      </c>
      <c r="AF52" s="29">
        <v>1.3197528000000001</v>
      </c>
      <c r="AG52" s="29">
        <v>1.3510069</v>
      </c>
      <c r="AH52" s="29">
        <v>1.4492214000000001</v>
      </c>
      <c r="AI52" s="29">
        <v>1.5506513</v>
      </c>
      <c r="AJ52" s="29">
        <v>1.6071789000000001</v>
      </c>
      <c r="AK52" s="3">
        <f t="shared" si="0"/>
        <v>1.1921897433333331</v>
      </c>
      <c r="AL52" s="13">
        <v>-14.477499999999999</v>
      </c>
      <c r="AM52" s="16" t="s">
        <v>117</v>
      </c>
      <c r="AO52" s="7">
        <f>(SUM(AC43:AJ65)+SUM(A43:D56))/173</f>
        <v>1.6715369720231212</v>
      </c>
      <c r="AP52" s="2">
        <f>((AK52-AK$15)*100)/AK$15</f>
        <v>-6.8275861769531438</v>
      </c>
      <c r="AR52" s="16" t="s">
        <v>117</v>
      </c>
      <c r="AS52" s="2"/>
      <c r="AT52" s="1">
        <f>((AO52-AO$15)*100)/AO$15</f>
        <v>-4.6297357016144147</v>
      </c>
    </row>
    <row r="53" spans="1:46" x14ac:dyDescent="0.25">
      <c r="A53" s="29">
        <v>1.7980326</v>
      </c>
      <c r="B53" s="30">
        <v>1.4056063000000001</v>
      </c>
      <c r="C53" s="29" t="s">
        <v>0</v>
      </c>
      <c r="D53" s="29" t="s">
        <v>0</v>
      </c>
      <c r="E53" s="34">
        <v>1.1908129999999999</v>
      </c>
      <c r="F53" s="34">
        <v>1.2936915</v>
      </c>
      <c r="G53" s="34">
        <v>1.0331465</v>
      </c>
      <c r="H53" s="34">
        <v>0.91598153000000004</v>
      </c>
      <c r="I53" s="34">
        <v>0.73839957000000001</v>
      </c>
      <c r="J53" s="34">
        <v>0.68818950000000001</v>
      </c>
      <c r="K53" s="34">
        <v>0.67669433000000001</v>
      </c>
      <c r="L53" s="34">
        <v>0.71325815000000004</v>
      </c>
      <c r="M53" s="34">
        <v>0.82547134</v>
      </c>
      <c r="N53" s="34">
        <v>0.97895723999999995</v>
      </c>
      <c r="O53" s="34">
        <v>1.0893021000000001</v>
      </c>
      <c r="P53" s="34">
        <v>1.1910932999999999</v>
      </c>
      <c r="Q53" s="34">
        <v>1.2955649</v>
      </c>
      <c r="R53" s="34">
        <v>1.6329483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1.2654785</v>
      </c>
      <c r="X53" s="35">
        <v>1.2696841000000001</v>
      </c>
      <c r="Y53" s="35">
        <v>1.4114701999999999</v>
      </c>
      <c r="Z53" s="35">
        <v>1.4776533000000001</v>
      </c>
      <c r="AA53" s="35">
        <v>1.7920027000000001</v>
      </c>
      <c r="AB53" s="35" t="s">
        <v>0</v>
      </c>
      <c r="AC53" s="36" t="s">
        <v>0</v>
      </c>
      <c r="AD53" s="29" t="s">
        <v>0</v>
      </c>
      <c r="AE53" s="29">
        <v>1.2039226999999999</v>
      </c>
      <c r="AF53" s="29">
        <v>1.2421785999999999</v>
      </c>
      <c r="AG53" s="29">
        <v>1.3277897000000001</v>
      </c>
      <c r="AH53" s="29">
        <v>1.5541714</v>
      </c>
      <c r="AI53" s="29">
        <v>1.6477056999999999</v>
      </c>
      <c r="AJ53" s="29">
        <v>1.744597</v>
      </c>
      <c r="AK53" s="3">
        <f t="shared" si="0"/>
        <v>1.2371779281481481</v>
      </c>
      <c r="AL53" s="13">
        <v>-11.212300000000001</v>
      </c>
      <c r="AM53" t="s">
        <v>118</v>
      </c>
      <c r="AO53" s="2">
        <f>((SUM(A39:Z72)+SUM(AA39:AJ65))/895)</f>
        <v>1.5804106450614532</v>
      </c>
      <c r="AP53" s="2">
        <f>((AK53-AK$16)*100)/AK$16</f>
        <v>-6.9580578159987088</v>
      </c>
      <c r="AR53" t="s">
        <v>118</v>
      </c>
      <c r="AT53" s="1">
        <f>((AO53-AO$16)*100)/AO$16</f>
        <v>-4.3808602549921831</v>
      </c>
    </row>
    <row r="54" spans="1:46" x14ac:dyDescent="0.25">
      <c r="A54" s="29">
        <v>2.2181522999999999</v>
      </c>
      <c r="B54" s="30">
        <v>1.6428227</v>
      </c>
      <c r="C54" s="29">
        <v>0.93982310000000002</v>
      </c>
      <c r="D54" s="29">
        <v>1.0309767000000001</v>
      </c>
      <c r="E54" s="34">
        <v>1.1746030000000001</v>
      </c>
      <c r="F54" s="34">
        <v>1.2177169000000001</v>
      </c>
      <c r="G54" s="34">
        <v>1.0668708</v>
      </c>
      <c r="H54" s="34">
        <v>1.0110694</v>
      </c>
      <c r="I54" s="34">
        <v>0.7916453</v>
      </c>
      <c r="J54" s="34">
        <v>0.79461676000000003</v>
      </c>
      <c r="K54" s="34">
        <v>0.75052230000000009</v>
      </c>
      <c r="L54" s="34">
        <v>0.79474365999999996</v>
      </c>
      <c r="M54" s="34">
        <v>0.93792619999999993</v>
      </c>
      <c r="N54" s="34">
        <v>1.1402422999999999</v>
      </c>
      <c r="O54" s="34">
        <v>1.3818353000000001</v>
      </c>
      <c r="P54" s="34">
        <v>1.5646545999999999</v>
      </c>
      <c r="Q54" s="34">
        <v>1.579469</v>
      </c>
      <c r="R54" s="34">
        <v>1.7891436999999999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1.1529430000000001</v>
      </c>
      <c r="X54" s="35">
        <v>1.3370242999999999</v>
      </c>
      <c r="Y54" s="35">
        <v>1.8128233</v>
      </c>
      <c r="Z54" s="35">
        <v>1.9347144000000001</v>
      </c>
      <c r="AA54" s="35">
        <v>1.7979573</v>
      </c>
      <c r="AB54" s="35" t="s">
        <v>0</v>
      </c>
      <c r="AC54" s="36" t="s">
        <v>0</v>
      </c>
      <c r="AD54" s="29" t="s">
        <v>0</v>
      </c>
      <c r="AE54" s="29">
        <v>1.1480435</v>
      </c>
      <c r="AF54" s="29">
        <v>1.4014635</v>
      </c>
      <c r="AG54" s="29">
        <v>1.4086521000000001</v>
      </c>
      <c r="AH54" s="29">
        <v>1.5615184</v>
      </c>
      <c r="AI54" s="29">
        <v>1.6552659000000001</v>
      </c>
      <c r="AJ54" s="29">
        <v>1.8678557</v>
      </c>
      <c r="AK54" s="3">
        <f t="shared" si="0"/>
        <v>1.3415550144827586</v>
      </c>
      <c r="AL54" s="13">
        <v>-7.9836</v>
      </c>
      <c r="AM54" t="s">
        <v>119</v>
      </c>
      <c r="AP54" s="2">
        <f>((AK54-AK$17)*100)/AK$17</f>
        <v>-7.0542271589255678</v>
      </c>
      <c r="AR54" t="s">
        <v>119</v>
      </c>
      <c r="AT54" s="1" t="e">
        <f>((AO54-AO$17)*100)/AO$17</f>
        <v>#DIV/0!</v>
      </c>
    </row>
    <row r="55" spans="1:46" x14ac:dyDescent="0.25">
      <c r="A55" s="29">
        <v>1.8782985000000001</v>
      </c>
      <c r="B55" s="30">
        <v>1.3906987</v>
      </c>
      <c r="C55" s="29">
        <v>0.94874935999999999</v>
      </c>
      <c r="D55" s="29">
        <v>0.98251119999999992</v>
      </c>
      <c r="E55" s="34">
        <v>0.97821710000000006</v>
      </c>
      <c r="F55" s="34">
        <v>1.0778547999999999</v>
      </c>
      <c r="G55" s="34">
        <v>1.1073658</v>
      </c>
      <c r="H55" s="34">
        <v>1.0033555999999999</v>
      </c>
      <c r="I55" s="34">
        <v>0.9669257</v>
      </c>
      <c r="J55" s="34">
        <v>1.0014936999999999</v>
      </c>
      <c r="K55" s="34">
        <v>1.0445785999999999</v>
      </c>
      <c r="L55" s="34">
        <v>1.0863271000000001</v>
      </c>
      <c r="M55" s="34">
        <v>1.2154784000000001</v>
      </c>
      <c r="N55" s="34">
        <v>1.4212509</v>
      </c>
      <c r="O55" s="34">
        <v>1.5845578</v>
      </c>
      <c r="P55" s="34">
        <v>1.7276362999999999</v>
      </c>
      <c r="Q55" s="34">
        <v>1.8351237</v>
      </c>
      <c r="R55" s="34">
        <v>1.6442934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1.2445269999999999</v>
      </c>
      <c r="X55" s="35">
        <v>1.5143667000000001</v>
      </c>
      <c r="Y55" s="35">
        <v>1.8027063999999999</v>
      </c>
      <c r="Z55" s="35">
        <v>2.0690792</v>
      </c>
      <c r="AA55" s="35">
        <v>2.0053551000000001</v>
      </c>
      <c r="AB55" s="35" t="s">
        <v>0</v>
      </c>
      <c r="AC55" s="36" t="s">
        <v>0</v>
      </c>
      <c r="AD55" s="29" t="s">
        <v>0</v>
      </c>
      <c r="AE55" s="29">
        <v>1.1485605000000001</v>
      </c>
      <c r="AF55" s="29">
        <v>1.38059</v>
      </c>
      <c r="AG55" s="29">
        <v>1.4673305999999999</v>
      </c>
      <c r="AH55" s="29">
        <v>1.5886408000000001</v>
      </c>
      <c r="AI55" s="29">
        <v>1.7544625</v>
      </c>
      <c r="AJ55" s="29">
        <v>1.900177</v>
      </c>
      <c r="AK55" s="3">
        <f t="shared" si="0"/>
        <v>1.40587974</v>
      </c>
      <c r="AL55" s="13">
        <v>-4.7801999999999998</v>
      </c>
      <c r="AM55" t="s">
        <v>120</v>
      </c>
      <c r="AP55" s="2">
        <f>((AK55-AK$18)*100)/AK$18</f>
        <v>-6.9352082572345388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0</v>
      </c>
      <c r="B56" s="30" t="s">
        <v>0</v>
      </c>
      <c r="C56" s="29">
        <v>0.9112671</v>
      </c>
      <c r="D56" s="29">
        <v>1.1134173999999999</v>
      </c>
      <c r="E56" s="34">
        <v>1.2998632000000001</v>
      </c>
      <c r="F56" s="34">
        <v>1.0810059999999999</v>
      </c>
      <c r="G56" s="34">
        <v>1.0087793</v>
      </c>
      <c r="H56" s="34">
        <v>0.92414780000000007</v>
      </c>
      <c r="I56" s="34">
        <v>0.91015725999999997</v>
      </c>
      <c r="J56" s="34">
        <v>0.93054439999999994</v>
      </c>
      <c r="K56" s="34">
        <v>0.95876192999999998</v>
      </c>
      <c r="L56" s="34">
        <v>0.98455859999999995</v>
      </c>
      <c r="M56" s="34">
        <v>1.0535283</v>
      </c>
      <c r="N56" s="34">
        <v>1.1280549</v>
      </c>
      <c r="O56" s="34">
        <v>1.2352874</v>
      </c>
      <c r="P56" s="34">
        <v>1.4548287</v>
      </c>
      <c r="Q56" s="34">
        <v>1.691416</v>
      </c>
      <c r="R56" s="34">
        <v>1.7459553000000001</v>
      </c>
      <c r="S56" s="35" t="s">
        <v>0</v>
      </c>
      <c r="T56" s="35" t="s">
        <v>0</v>
      </c>
      <c r="U56" s="35" t="s">
        <v>0</v>
      </c>
      <c r="V56" s="35">
        <v>0.9754328000000001</v>
      </c>
      <c r="W56" s="35">
        <v>1.0235634</v>
      </c>
      <c r="X56" s="35">
        <v>1.0502586</v>
      </c>
      <c r="Y56" s="35">
        <v>1.2225657999999999</v>
      </c>
      <c r="Z56" s="35">
        <v>1.4868319999999999</v>
      </c>
      <c r="AA56" s="35">
        <v>1.8636651</v>
      </c>
      <c r="AB56" s="35" t="s">
        <v>0</v>
      </c>
      <c r="AC56" s="36" t="s">
        <v>0</v>
      </c>
      <c r="AD56" s="29" t="s">
        <v>0</v>
      </c>
      <c r="AE56" s="29">
        <v>1.2737539</v>
      </c>
      <c r="AF56" s="29">
        <v>1.297304</v>
      </c>
      <c r="AG56" s="29">
        <v>1.6750563000000001</v>
      </c>
      <c r="AH56" s="29">
        <v>1.4728680000000001</v>
      </c>
      <c r="AI56" s="29">
        <v>1.5630968000000001</v>
      </c>
      <c r="AJ56" s="29">
        <v>1.8556151000000001</v>
      </c>
      <c r="AK56" s="19">
        <f>AVERAGE(A56:AJ56)</f>
        <v>1.2568423353571425</v>
      </c>
      <c r="AL56" s="13">
        <v>-1.5918000000000001</v>
      </c>
      <c r="AM56" t="s">
        <v>121</v>
      </c>
      <c r="AO56" s="2">
        <f>SUM(U71:W72)/6</f>
        <v>2.2859143666666664</v>
      </c>
      <c r="AP56" s="2">
        <f>((AK56-AK$19)*100)/AK$19</f>
        <v>-6.5492081513242679</v>
      </c>
      <c r="AR56" t="s">
        <v>124</v>
      </c>
      <c r="AT56" s="1">
        <f>((AO56-AO$19)*100)/AO$19</f>
        <v>-6.79732275306347E-2</v>
      </c>
    </row>
    <row r="57" spans="1:46" x14ac:dyDescent="0.25">
      <c r="A57" t="s">
        <v>0</v>
      </c>
      <c r="B57" s="37" t="s">
        <v>0</v>
      </c>
      <c r="C57" s="34">
        <v>1.0764085000000001</v>
      </c>
      <c r="D57" s="34">
        <v>1.1134378</v>
      </c>
      <c r="E57" s="34">
        <v>1.1061540000000001</v>
      </c>
      <c r="F57" s="34">
        <v>0.97362685000000004</v>
      </c>
      <c r="G57" s="34">
        <v>0.95482164999999997</v>
      </c>
      <c r="H57" s="34">
        <v>0.94900859999999998</v>
      </c>
      <c r="I57" s="34">
        <v>0.99769249999999998</v>
      </c>
      <c r="J57" s="34">
        <v>1.0478721</v>
      </c>
      <c r="K57" s="34">
        <v>1.0469713</v>
      </c>
      <c r="L57" s="34">
        <v>1.044929</v>
      </c>
      <c r="M57" s="34">
        <v>1.0765016999999999</v>
      </c>
      <c r="N57" s="34">
        <v>1.1327643000000001</v>
      </c>
      <c r="O57" s="34">
        <v>1.2302225</v>
      </c>
      <c r="P57" s="34">
        <v>1.4497685</v>
      </c>
      <c r="Q57" s="34">
        <v>1.5952563</v>
      </c>
      <c r="R57" s="34">
        <v>1.5781499999999999</v>
      </c>
      <c r="S57" s="35" t="s">
        <v>0</v>
      </c>
      <c r="T57" s="35" t="s">
        <v>0</v>
      </c>
      <c r="U57" s="35" t="s">
        <v>0</v>
      </c>
      <c r="V57" s="35">
        <v>1.3431865999999999</v>
      </c>
      <c r="W57" s="35">
        <v>1.0644671000000001</v>
      </c>
      <c r="X57" s="35">
        <v>1.0876032</v>
      </c>
      <c r="Y57" s="35">
        <v>1.1911832</v>
      </c>
      <c r="Z57" s="35">
        <v>1.4501008</v>
      </c>
      <c r="AA57" s="35">
        <v>1.9281566000000001</v>
      </c>
      <c r="AB57" s="35" t="s">
        <v>0</v>
      </c>
      <c r="AC57" s="36" t="s">
        <v>0</v>
      </c>
      <c r="AD57" s="29" t="s">
        <v>0</v>
      </c>
      <c r="AE57" s="29">
        <v>1.8887069000000001</v>
      </c>
      <c r="AF57" s="29">
        <v>1.4578093000000001</v>
      </c>
      <c r="AG57" s="29">
        <v>1.2930751</v>
      </c>
      <c r="AH57" s="29">
        <v>1.1831346</v>
      </c>
      <c r="AI57" s="29">
        <v>1.1563707999999999</v>
      </c>
      <c r="AJ57" s="29">
        <v>1.4951380000000001</v>
      </c>
      <c r="AK57" s="3">
        <f t="shared" si="0"/>
        <v>1.2468756357142856</v>
      </c>
      <c r="AL57" s="13">
        <v>1.5918000000000001</v>
      </c>
      <c r="AP57" s="2">
        <f>((AK57-AK$20)*100)/AK$20</f>
        <v>-5.9966176301116754</v>
      </c>
    </row>
    <row r="58" spans="1:46" x14ac:dyDescent="0.25">
      <c r="A58" t="s">
        <v>0</v>
      </c>
      <c r="B58" s="37">
        <v>1.0917954000000001</v>
      </c>
      <c r="C58" s="34">
        <v>0.93853009999999992</v>
      </c>
      <c r="D58" s="34">
        <v>1.0030116</v>
      </c>
      <c r="E58" s="34">
        <v>0.89691200000000004</v>
      </c>
      <c r="F58" s="34">
        <v>0.91755629999999999</v>
      </c>
      <c r="G58" s="34">
        <v>1.0054744</v>
      </c>
      <c r="H58" s="34">
        <v>1.1038387999999999</v>
      </c>
      <c r="I58" s="34">
        <v>1.3112656</v>
      </c>
      <c r="J58" s="34">
        <v>1.4852472999999999</v>
      </c>
      <c r="K58" s="34">
        <v>1.5603168000000001</v>
      </c>
      <c r="L58" s="34">
        <v>1.6272279999999999</v>
      </c>
      <c r="M58" s="34">
        <v>1.6099969999999999</v>
      </c>
      <c r="N58" s="34">
        <v>1.5589362</v>
      </c>
      <c r="O58" s="34">
        <v>1.4886332</v>
      </c>
      <c r="P58" s="34">
        <v>1.5218304</v>
      </c>
      <c r="Q58" s="34">
        <v>1.5219750000000001</v>
      </c>
      <c r="R58" s="34">
        <v>1.5437093</v>
      </c>
      <c r="S58" s="35" t="s">
        <v>0</v>
      </c>
      <c r="T58" s="35" t="s">
        <v>0</v>
      </c>
      <c r="U58" s="35">
        <v>1.0999289000000001</v>
      </c>
      <c r="V58" s="35">
        <v>1.2790325</v>
      </c>
      <c r="W58" s="35">
        <v>1.4692985999999999</v>
      </c>
      <c r="X58" s="35">
        <v>1.4588622</v>
      </c>
      <c r="Y58" s="35">
        <v>1.3917919000000001</v>
      </c>
      <c r="Z58" s="35">
        <v>1.2523394000000001</v>
      </c>
      <c r="AA58" s="35">
        <v>1.4673822000000001</v>
      </c>
      <c r="AB58" s="35" t="s">
        <v>0</v>
      </c>
      <c r="AC58" s="36" t="s">
        <v>0</v>
      </c>
      <c r="AD58" s="29" t="s">
        <v>0</v>
      </c>
      <c r="AE58" s="29">
        <v>1.4545418000000001</v>
      </c>
      <c r="AF58" s="29">
        <v>1.4062589999999999</v>
      </c>
      <c r="AG58" s="29">
        <v>1.1261023999999999</v>
      </c>
      <c r="AH58" s="29">
        <v>1.1502697</v>
      </c>
      <c r="AI58" s="29">
        <v>1.1631720999999999</v>
      </c>
      <c r="AJ58" s="29">
        <v>1.735052</v>
      </c>
      <c r="AK58" s="3">
        <f t="shared" si="0"/>
        <v>1.3213430033333331</v>
      </c>
      <c r="AL58" s="13">
        <v>4.7801999999999998</v>
      </c>
      <c r="AP58" s="2">
        <f>((AK58-AK$21)*100)/AK$21</f>
        <v>-6.3343755417389866</v>
      </c>
    </row>
    <row r="59" spans="1:46" x14ac:dyDescent="0.25">
      <c r="A59" t="s">
        <v>0</v>
      </c>
      <c r="B59" s="37">
        <v>0.97458319999999998</v>
      </c>
      <c r="C59" s="34">
        <v>0.78278415999999995</v>
      </c>
      <c r="D59" s="34">
        <v>0.7443786</v>
      </c>
      <c r="E59" s="34">
        <v>0.69247219999999998</v>
      </c>
      <c r="F59" s="34">
        <v>0.79633809999999994</v>
      </c>
      <c r="G59" s="34">
        <v>0.90853359999999994</v>
      </c>
      <c r="H59" s="34">
        <v>1.020011</v>
      </c>
      <c r="I59" s="34">
        <v>1.1640337000000001</v>
      </c>
      <c r="J59" s="34">
        <v>1.3081446000000001</v>
      </c>
      <c r="K59" s="34">
        <v>1.4708121999999999</v>
      </c>
      <c r="L59" s="34">
        <v>1.5505127000000001</v>
      </c>
      <c r="M59" s="34">
        <v>1.6055362</v>
      </c>
      <c r="N59" s="34">
        <v>1.5815184</v>
      </c>
      <c r="O59" s="34">
        <v>1.5666509</v>
      </c>
      <c r="P59" s="34">
        <v>1.5937030000000001</v>
      </c>
      <c r="Q59" s="34">
        <v>2.0424783</v>
      </c>
      <c r="R59" s="34">
        <v>2.0716456999999999</v>
      </c>
      <c r="S59" s="35" t="s">
        <v>0</v>
      </c>
      <c r="T59" s="35" t="s">
        <v>0</v>
      </c>
      <c r="U59" s="35">
        <v>1.1850489</v>
      </c>
      <c r="V59" s="35">
        <v>1.3308245000000001</v>
      </c>
      <c r="W59" s="35">
        <v>1.260343</v>
      </c>
      <c r="X59" s="35">
        <v>1.3146359999999999</v>
      </c>
      <c r="Y59" s="35">
        <v>1.5721221000000001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1.6832227</v>
      </c>
      <c r="AG59" s="29">
        <v>1.1083702</v>
      </c>
      <c r="AH59" s="29">
        <v>1.5966978000000001</v>
      </c>
      <c r="AI59" s="29">
        <v>1.6104335000000001</v>
      </c>
      <c r="AJ59" s="29">
        <v>1.3048468</v>
      </c>
      <c r="AK59" s="3">
        <f t="shared" si="0"/>
        <v>1.3274326688888889</v>
      </c>
      <c r="AL59" s="13">
        <v>7.9836</v>
      </c>
      <c r="AP59" s="2">
        <f>((AK59-AK$22)*100)/AK$22</f>
        <v>-6.8798828245304717</v>
      </c>
    </row>
    <row r="60" spans="1:46" x14ac:dyDescent="0.25">
      <c r="A60" t="s">
        <v>0</v>
      </c>
      <c r="B60" s="37">
        <v>0.91760284000000003</v>
      </c>
      <c r="C60" s="34">
        <v>0.68400735000000001</v>
      </c>
      <c r="D60" s="34">
        <v>0.73716753999999995</v>
      </c>
      <c r="E60" s="34">
        <v>0.66177094000000003</v>
      </c>
      <c r="F60" s="34">
        <v>0.71183629999999998</v>
      </c>
      <c r="G60" s="34">
        <v>0.80970913</v>
      </c>
      <c r="H60" s="34">
        <v>0.82673510000000006</v>
      </c>
      <c r="I60" s="34">
        <v>0.88831859999999996</v>
      </c>
      <c r="J60" s="34">
        <v>0.95257205</v>
      </c>
      <c r="K60" s="34">
        <v>1.0615338999999999</v>
      </c>
      <c r="L60" s="34">
        <v>1.0841444</v>
      </c>
      <c r="M60" s="34">
        <v>1.1679103</v>
      </c>
      <c r="N60" s="34">
        <v>1.2809727</v>
      </c>
      <c r="O60" s="34">
        <v>1.2011860999999999</v>
      </c>
      <c r="P60" s="34">
        <v>1.2730671</v>
      </c>
      <c r="Q60" s="34">
        <v>1.6318249</v>
      </c>
      <c r="R60" s="34">
        <v>1.7516799999999999</v>
      </c>
      <c r="S60" s="35" t="s">
        <v>0</v>
      </c>
      <c r="T60" s="35">
        <v>1.5142106</v>
      </c>
      <c r="U60" s="35">
        <v>1.2016813</v>
      </c>
      <c r="V60" s="35">
        <v>1.0977085</v>
      </c>
      <c r="W60" s="35">
        <v>1.1367050000000001</v>
      </c>
      <c r="X60" s="35">
        <v>1.0897327999999999</v>
      </c>
      <c r="Y60" s="35">
        <v>0.95232780000000006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1.8268049</v>
      </c>
      <c r="AG60" s="29">
        <v>1.4647642000000001</v>
      </c>
      <c r="AH60" s="29">
        <v>1.4758686000000001</v>
      </c>
      <c r="AI60" s="29">
        <v>1.645043</v>
      </c>
      <c r="AJ60" s="29">
        <v>1.4300991999999999</v>
      </c>
      <c r="AK60" s="3">
        <f t="shared" si="0"/>
        <v>1.1598923267857142</v>
      </c>
      <c r="AL60" s="13">
        <v>11.212300000000001</v>
      </c>
      <c r="AP60" s="2">
        <f>((AK60-AK$23)*100)/AK$23</f>
        <v>-6.6025653219417251</v>
      </c>
    </row>
    <row r="61" spans="1:46" x14ac:dyDescent="0.25">
      <c r="A61" t="s">
        <v>0</v>
      </c>
      <c r="B61" s="37">
        <v>1.0842928000000001</v>
      </c>
      <c r="C61" s="34">
        <v>0.73950839999999995</v>
      </c>
      <c r="D61" s="34">
        <v>0.70970255000000004</v>
      </c>
      <c r="E61" s="34">
        <v>0.65429340000000002</v>
      </c>
      <c r="F61" s="34">
        <v>0.68950533999999997</v>
      </c>
      <c r="G61" s="34">
        <v>0.76903789999999994</v>
      </c>
      <c r="H61" s="34">
        <v>0.8488806000000001</v>
      </c>
      <c r="I61" s="34">
        <v>0.90634820000000005</v>
      </c>
      <c r="J61" s="34">
        <v>0.9585075999999999</v>
      </c>
      <c r="K61" s="34">
        <v>1.0036472000000001</v>
      </c>
      <c r="L61" s="34">
        <v>1.0428469</v>
      </c>
      <c r="M61" s="34">
        <v>1.1108925000000001</v>
      </c>
      <c r="N61" s="34">
        <v>1.1151196999999999</v>
      </c>
      <c r="O61" s="34">
        <v>1.1046027</v>
      </c>
      <c r="P61" s="34">
        <v>1.4013305</v>
      </c>
      <c r="Q61" s="34">
        <v>1.8346401000000001</v>
      </c>
      <c r="R61" s="34" t="s">
        <v>0</v>
      </c>
      <c r="S61" s="35">
        <v>1.3962781</v>
      </c>
      <c r="T61" s="35">
        <v>1.1233499</v>
      </c>
      <c r="U61" s="35">
        <v>0.95366645000000005</v>
      </c>
      <c r="V61" s="35">
        <v>0.99037580000000003</v>
      </c>
      <c r="W61" s="35">
        <v>1.0067429999999999</v>
      </c>
      <c r="X61" s="35">
        <v>1.0079935</v>
      </c>
      <c r="Y61" s="35">
        <v>0.93090044999999999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1.8126272999999999</v>
      </c>
      <c r="AG61" s="29">
        <v>1.4846585000000001</v>
      </c>
      <c r="AH61" s="29">
        <v>1.8799262000000001</v>
      </c>
      <c r="AI61" s="29">
        <v>1.7716658999999999</v>
      </c>
      <c r="AJ61" s="29">
        <v>1.7346618</v>
      </c>
      <c r="AK61" s="3">
        <f t="shared" si="0"/>
        <v>1.1452144032142859</v>
      </c>
      <c r="AL61" s="13">
        <v>14.477499999999999</v>
      </c>
      <c r="AP61" s="2">
        <f>((AK61-AK$24)*100)/AK$24</f>
        <v>-6.6526470073378814</v>
      </c>
    </row>
    <row r="62" spans="1:46" x14ac:dyDescent="0.25">
      <c r="A62" t="s">
        <v>0</v>
      </c>
      <c r="B62" s="37">
        <v>1.2153075</v>
      </c>
      <c r="C62" s="34">
        <v>0.98649836000000002</v>
      </c>
      <c r="D62" s="34">
        <v>0.78511469999999994</v>
      </c>
      <c r="E62" s="34">
        <v>0.70141869999999995</v>
      </c>
      <c r="F62" s="34">
        <v>0.72392785999999998</v>
      </c>
      <c r="G62" s="34">
        <v>0.77247349999999992</v>
      </c>
      <c r="H62" s="34">
        <v>0.83091705999999999</v>
      </c>
      <c r="I62" s="34">
        <v>0.88604647000000003</v>
      </c>
      <c r="J62" s="34">
        <v>0.89679414000000002</v>
      </c>
      <c r="K62" s="34">
        <v>0.91511589999999998</v>
      </c>
      <c r="L62" s="34">
        <v>0.96365595000000004</v>
      </c>
      <c r="M62" s="34">
        <v>1.0258107000000001</v>
      </c>
      <c r="N62" s="34">
        <v>1.0500970999999999</v>
      </c>
      <c r="O62" s="34">
        <v>1.0664073000000001</v>
      </c>
      <c r="P62" s="38">
        <v>1.2850010000000001</v>
      </c>
      <c r="Q62" s="38" t="s">
        <v>0</v>
      </c>
      <c r="R62" s="38">
        <v>1.6395812000000001</v>
      </c>
      <c r="S62" s="35">
        <v>1.1066859</v>
      </c>
      <c r="T62" s="35">
        <v>1.0124161</v>
      </c>
      <c r="U62" s="35">
        <v>0.93113809999999997</v>
      </c>
      <c r="V62" s="35">
        <v>0.94314014999999995</v>
      </c>
      <c r="W62" s="35">
        <v>0.96790725</v>
      </c>
      <c r="X62" s="35">
        <v>0.95661360000000006</v>
      </c>
      <c r="Y62" s="35">
        <v>1.0194188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1.8119365000000001</v>
      </c>
      <c r="AG62" s="29">
        <v>1.5226663</v>
      </c>
      <c r="AH62" s="29" t="s">
        <v>0</v>
      </c>
      <c r="AI62" s="29">
        <v>1.8021362000000001</v>
      </c>
      <c r="AJ62" s="29">
        <v>1.8009174999999999</v>
      </c>
      <c r="AK62" s="3">
        <f t="shared" si="0"/>
        <v>1.0970053274074074</v>
      </c>
      <c r="AL62" s="13">
        <v>17.791599999999999</v>
      </c>
      <c r="AP62" s="2">
        <f>((AK62-AK$25)*100)/AK$25</f>
        <v>-6.3466236268417076</v>
      </c>
    </row>
    <row r="63" spans="1:46" x14ac:dyDescent="0.25">
      <c r="A63" t="s">
        <v>0</v>
      </c>
      <c r="B63" s="37">
        <v>1.2804935</v>
      </c>
      <c r="C63" s="34">
        <v>1.0895900000000001</v>
      </c>
      <c r="D63" s="34">
        <v>0.84716016000000005</v>
      </c>
      <c r="E63" s="34">
        <v>0.71673920000000002</v>
      </c>
      <c r="F63" s="34">
        <v>0.70938749999999995</v>
      </c>
      <c r="G63" s="34">
        <v>0.75710714000000001</v>
      </c>
      <c r="H63" s="34">
        <v>0.81079184999999998</v>
      </c>
      <c r="I63" s="34">
        <v>0.85620659999999993</v>
      </c>
      <c r="J63" s="34">
        <v>0.85327819999999988</v>
      </c>
      <c r="K63" s="34">
        <v>0.87124590000000013</v>
      </c>
      <c r="L63" s="34">
        <v>0.91667350000000003</v>
      </c>
      <c r="M63" s="34">
        <v>0.94528760000000001</v>
      </c>
      <c r="N63" s="34">
        <v>0.91387929999999995</v>
      </c>
      <c r="O63" s="34">
        <v>0.9699276</v>
      </c>
      <c r="P63" s="38" t="s">
        <v>0</v>
      </c>
      <c r="Q63" s="38">
        <v>1.4537088</v>
      </c>
      <c r="R63" s="38">
        <v>1.4368445000000001</v>
      </c>
      <c r="S63" s="35">
        <v>1.2579340999999999</v>
      </c>
      <c r="T63" s="35">
        <v>1.0313363</v>
      </c>
      <c r="U63" s="35">
        <v>0.91898410000000008</v>
      </c>
      <c r="V63" s="35">
        <v>0.92457265</v>
      </c>
      <c r="W63" s="35">
        <v>0.97119509999999987</v>
      </c>
      <c r="X63" s="35">
        <v>0.98013353000000003</v>
      </c>
      <c r="Y63" s="35">
        <v>1.1355253000000001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2.2234124999999998</v>
      </c>
      <c r="AG63" s="29">
        <v>1.6796382999999999</v>
      </c>
      <c r="AH63" s="29" t="s">
        <v>0</v>
      </c>
      <c r="AI63" s="29" t="s">
        <v>0</v>
      </c>
      <c r="AJ63" s="29" t="s">
        <v>0</v>
      </c>
      <c r="AK63" s="3">
        <f t="shared" si="0"/>
        <v>1.0620421291999997</v>
      </c>
      <c r="AL63" s="13">
        <v>21.168500000000002</v>
      </c>
      <c r="AP63" s="2">
        <f>((AK63-AK$26)*100)/AK$26</f>
        <v>-6.1501618986522661</v>
      </c>
    </row>
    <row r="64" spans="1:46" x14ac:dyDescent="0.25">
      <c r="A64" t="s">
        <v>0</v>
      </c>
      <c r="B64" s="37" t="s">
        <v>0</v>
      </c>
      <c r="C64" s="34">
        <v>1.1896899999999999</v>
      </c>
      <c r="D64" s="34">
        <v>0.87499243000000004</v>
      </c>
      <c r="E64" s="34">
        <v>0.70758544999999995</v>
      </c>
      <c r="F64" s="34">
        <v>0.70464563000000002</v>
      </c>
      <c r="G64" s="34">
        <v>0.79370843999999996</v>
      </c>
      <c r="H64" s="34">
        <v>0.84526615999999999</v>
      </c>
      <c r="I64" s="34">
        <v>0.88680844999999997</v>
      </c>
      <c r="J64" s="34">
        <v>0.90055190000000007</v>
      </c>
      <c r="K64" s="34">
        <v>0.89697630000000006</v>
      </c>
      <c r="L64" s="34">
        <v>0.93345696</v>
      </c>
      <c r="M64" s="34">
        <v>0.91601162999999997</v>
      </c>
      <c r="N64" s="34">
        <v>0.86854780000000009</v>
      </c>
      <c r="O64" s="34">
        <v>0.97671430000000004</v>
      </c>
      <c r="P64" s="38" t="s">
        <v>0</v>
      </c>
      <c r="Q64" s="38">
        <v>1.4531689000000001</v>
      </c>
      <c r="R64" s="38">
        <v>1.3569814</v>
      </c>
      <c r="S64" s="35">
        <v>1.2455878</v>
      </c>
      <c r="T64" s="35">
        <v>1.017134</v>
      </c>
      <c r="U64" s="35">
        <v>0.91947009999999996</v>
      </c>
      <c r="V64" s="35">
        <v>0.97110724000000004</v>
      </c>
      <c r="W64" s="35">
        <v>1.0481305000000001</v>
      </c>
      <c r="X64" s="35">
        <v>1.0664130000000001</v>
      </c>
      <c r="Y64" s="35">
        <v>1.2695765000000001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1.7037791</v>
      </c>
      <c r="AG64" s="29">
        <v>1.9034378999999999</v>
      </c>
      <c r="AH64" s="29" t="s">
        <v>0</v>
      </c>
      <c r="AI64" s="29" t="s">
        <v>0</v>
      </c>
      <c r="AJ64" s="29" t="s">
        <v>0</v>
      </c>
      <c r="AK64" s="3">
        <f t="shared" si="0"/>
        <v>1.0604059120833331</v>
      </c>
      <c r="AL64" s="13">
        <v>24.624300000000002</v>
      </c>
      <c r="AP64" s="2">
        <f>((AK64-AK$27)*100)/AK$27</f>
        <v>-6.0776268728619041</v>
      </c>
    </row>
    <row r="65" spans="1:46" x14ac:dyDescent="0.25">
      <c r="A65" t="s">
        <v>0</v>
      </c>
      <c r="B65" s="37" t="s">
        <v>0</v>
      </c>
      <c r="C65" s="34">
        <v>1.7290014</v>
      </c>
      <c r="D65" s="34">
        <v>0.99282146000000004</v>
      </c>
      <c r="E65" s="34">
        <v>0.69001940000000006</v>
      </c>
      <c r="F65" s="34">
        <v>0.59967285000000004</v>
      </c>
      <c r="G65" s="34">
        <v>0.64057547000000004</v>
      </c>
      <c r="H65" s="34">
        <v>0.76992934999999996</v>
      </c>
      <c r="I65" s="34">
        <v>0.86848192999999996</v>
      </c>
      <c r="J65" s="34">
        <v>0.90489626000000001</v>
      </c>
      <c r="K65" s="34">
        <v>0.91868114000000001</v>
      </c>
      <c r="L65" s="34">
        <v>0.9685166999999999</v>
      </c>
      <c r="M65" s="34">
        <v>0.97637009999999991</v>
      </c>
      <c r="N65" s="34">
        <v>1.0031095999999999</v>
      </c>
      <c r="O65" s="34">
        <v>1.1377907</v>
      </c>
      <c r="P65" s="38" t="s">
        <v>0</v>
      </c>
      <c r="Q65" s="38">
        <v>1.5321081999999999</v>
      </c>
      <c r="R65" s="38">
        <v>1.3350744999999999</v>
      </c>
      <c r="S65" s="35">
        <v>1.2906922999999999</v>
      </c>
      <c r="T65" s="35">
        <v>0.93101080000000003</v>
      </c>
      <c r="U65" s="35">
        <v>0.88505849999999986</v>
      </c>
      <c r="V65" s="35">
        <v>0.97609999999999997</v>
      </c>
      <c r="W65" s="35">
        <v>1.1089690000000001</v>
      </c>
      <c r="X65" s="35">
        <v>1.1493236</v>
      </c>
      <c r="Y65" s="35">
        <v>1.1563295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1.02566058</v>
      </c>
      <c r="AL65" s="13">
        <v>28.178599999999999</v>
      </c>
      <c r="AP65" s="2">
        <f>((AK65-AK$28)*100)/AK$28</f>
        <v>-5.9666153935808044</v>
      </c>
    </row>
    <row r="66" spans="1:46" x14ac:dyDescent="0.25">
      <c r="A66" s="32" t="s">
        <v>0</v>
      </c>
      <c r="B66" s="39" t="s">
        <v>0</v>
      </c>
      <c r="C66" s="32">
        <v>1.4389912</v>
      </c>
      <c r="D66" s="32">
        <v>1.3187325999999999</v>
      </c>
      <c r="E66" s="32">
        <v>1.3393553</v>
      </c>
      <c r="F66" s="32">
        <v>1.3779178000000001</v>
      </c>
      <c r="G66" s="32">
        <v>1.4212716999999999</v>
      </c>
      <c r="H66" s="32">
        <v>1.4020196</v>
      </c>
      <c r="I66" s="32">
        <v>1.3475071000000001</v>
      </c>
      <c r="J66" s="32">
        <v>1.2327551999999999</v>
      </c>
      <c r="K66" s="32">
        <v>1.0859510999999999</v>
      </c>
      <c r="L66" s="32">
        <v>0.98519570000000001</v>
      </c>
      <c r="M66" s="32">
        <v>1.0544091</v>
      </c>
      <c r="N66" s="32">
        <v>1.2438244000000001</v>
      </c>
      <c r="O66" s="32">
        <v>1.3477374</v>
      </c>
      <c r="P66" s="32" t="s">
        <v>0</v>
      </c>
      <c r="Q66" s="32" t="s">
        <v>0</v>
      </c>
      <c r="R66" s="32" t="s">
        <v>0</v>
      </c>
      <c r="S66" s="33">
        <v>1.7792558999999999</v>
      </c>
      <c r="T66" s="33">
        <v>1.4443549</v>
      </c>
      <c r="U66" s="33">
        <v>1.3810857999999999</v>
      </c>
      <c r="V66" s="33">
        <v>1.2156444</v>
      </c>
      <c r="W66" s="33">
        <v>1.0086752999999999</v>
      </c>
      <c r="X66" s="33">
        <v>1.2531017</v>
      </c>
      <c r="Y66" s="33">
        <v>1.2004840000000001</v>
      </c>
      <c r="Z66" s="33" t="s">
        <v>0</v>
      </c>
      <c r="AA66" s="40" t="s">
        <v>0</v>
      </c>
      <c r="AB66" s="40">
        <v>0.61852633999999995</v>
      </c>
      <c r="AC66" s="40">
        <v>0.74075330000000006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1.2380704472727273</v>
      </c>
      <c r="AL66" s="1">
        <v>31.855</v>
      </c>
      <c r="AP66" s="2">
        <f>((AK66-AK$29)*100)/AK$29</f>
        <v>-6.9340281128533148</v>
      </c>
    </row>
    <row r="67" spans="1:46" x14ac:dyDescent="0.25">
      <c r="A67" s="31" t="s">
        <v>0</v>
      </c>
      <c r="B67" s="41" t="s">
        <v>0</v>
      </c>
      <c r="C67" s="31" t="s">
        <v>0</v>
      </c>
      <c r="D67" s="31">
        <v>1.9756146999999999</v>
      </c>
      <c r="E67" s="31">
        <v>1.8517398</v>
      </c>
      <c r="F67" s="31">
        <v>1.8304313000000001</v>
      </c>
      <c r="G67" s="31">
        <v>1.8290632</v>
      </c>
      <c r="H67" s="31">
        <v>1.8508579000000001</v>
      </c>
      <c r="I67" s="31">
        <v>1.8723369000000001</v>
      </c>
      <c r="J67" s="31">
        <v>1.8680460000000001</v>
      </c>
      <c r="K67" s="31">
        <v>1.7666531000000001</v>
      </c>
      <c r="L67" s="31">
        <v>1.6295884</v>
      </c>
      <c r="M67" s="31">
        <v>1.4300267</v>
      </c>
      <c r="N67" s="31">
        <v>1.4112602000000001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2.3853064000000002</v>
      </c>
      <c r="T67" s="33">
        <v>2.2052429999999998</v>
      </c>
      <c r="U67" s="33">
        <v>2.0580506000000001</v>
      </c>
      <c r="V67" s="33">
        <v>1.9379685</v>
      </c>
      <c r="W67" s="33">
        <v>1.8307675000000001</v>
      </c>
      <c r="X67" s="33">
        <v>1.4782706000000001</v>
      </c>
      <c r="Y67" s="33">
        <v>1.4556403</v>
      </c>
      <c r="Z67" s="33">
        <v>1.2563903000000001</v>
      </c>
      <c r="AA67" s="40">
        <v>1.1051865000000001</v>
      </c>
      <c r="AB67" s="40">
        <v>0.85565966000000004</v>
      </c>
      <c r="AC67" s="40">
        <v>0.79629269999999996</v>
      </c>
      <c r="AD67" s="40">
        <v>0.66331905000000002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1.6236397091304351</v>
      </c>
      <c r="AL67" s="1">
        <v>35.685299999999998</v>
      </c>
      <c r="AP67" s="2">
        <f>((AK67-AK$30)*100)/AK$30</f>
        <v>-7.2942313472531808</v>
      </c>
    </row>
    <row r="68" spans="1:46" x14ac:dyDescent="0.25">
      <c r="A68" s="31" t="s">
        <v>0</v>
      </c>
      <c r="B68" s="41" t="s">
        <v>0</v>
      </c>
      <c r="C68" s="31" t="s">
        <v>0</v>
      </c>
      <c r="D68" s="31">
        <v>2.4653868999999999</v>
      </c>
      <c r="E68" s="31">
        <v>2.225692</v>
      </c>
      <c r="F68" s="31">
        <v>2.2039575999999999</v>
      </c>
      <c r="G68" s="31">
        <v>2.2033830000000001</v>
      </c>
      <c r="H68" s="31">
        <v>2.1809883000000001</v>
      </c>
      <c r="I68" s="31">
        <v>2.1859350000000002</v>
      </c>
      <c r="J68" s="31">
        <v>2.1552825000000002</v>
      </c>
      <c r="K68" s="31">
        <v>2.0974404999999998</v>
      </c>
      <c r="L68" s="31">
        <v>2.0011274999999999</v>
      </c>
      <c r="M68" s="31">
        <v>1.743139</v>
      </c>
      <c r="N68" s="31">
        <v>1.5157719999999999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2.5683748999999998</v>
      </c>
      <c r="T68" s="33">
        <v>2.4939559</v>
      </c>
      <c r="U68" s="33">
        <v>2.4544153</v>
      </c>
      <c r="V68" s="33">
        <v>2.3152194000000001</v>
      </c>
      <c r="W68" s="33">
        <v>2.2544737000000001</v>
      </c>
      <c r="X68" s="33">
        <v>2.1092849999999999</v>
      </c>
      <c r="Y68" s="33">
        <v>1.6703870999999999</v>
      </c>
      <c r="Z68" s="33" t="s">
        <v>0</v>
      </c>
      <c r="AA68" s="40">
        <v>1.0664917</v>
      </c>
      <c r="AB68" s="40">
        <v>0.88839394000000005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2.0399550619999998</v>
      </c>
      <c r="AL68" s="1">
        <v>39.709000000000003</v>
      </c>
      <c r="AP68" s="2">
        <f>((AK68-AK$31)*100)/AK$31</f>
        <v>-6.0859339447679091</v>
      </c>
    </row>
    <row r="69" spans="1:46" x14ac:dyDescent="0.25">
      <c r="A69" s="31" t="s">
        <v>0</v>
      </c>
      <c r="B69" s="41" t="s">
        <v>0</v>
      </c>
      <c r="C69" s="31" t="s">
        <v>0</v>
      </c>
      <c r="D69" s="31">
        <v>2.5361563999999999</v>
      </c>
      <c r="E69" s="31">
        <v>2.3430532999999998</v>
      </c>
      <c r="F69" s="31">
        <v>2.3576657999999999</v>
      </c>
      <c r="G69" s="31">
        <v>2.3507533</v>
      </c>
      <c r="H69" s="31">
        <v>2.354438</v>
      </c>
      <c r="I69" s="31">
        <v>2.3225424000000001</v>
      </c>
      <c r="J69" s="31">
        <v>2.3289547000000002</v>
      </c>
      <c r="K69" s="31">
        <v>2.2874637</v>
      </c>
      <c r="L69" s="31">
        <v>2.1730466000000002</v>
      </c>
      <c r="M69" s="31">
        <v>1.9280466999999999</v>
      </c>
      <c r="N69" s="31">
        <v>1.6489860999999999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2.7519643</v>
      </c>
      <c r="U69" s="33">
        <v>2.6118201999999999</v>
      </c>
      <c r="V69" s="33">
        <v>2.6284000000000001</v>
      </c>
      <c r="W69" s="33">
        <v>2.5348141000000002</v>
      </c>
      <c r="X69" s="33">
        <v>2.4845234999999999</v>
      </c>
      <c r="Y69" s="33">
        <v>2.1306333999999998</v>
      </c>
      <c r="Z69" s="33">
        <v>1.8290485000000001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2.3112395000000001</v>
      </c>
      <c r="AL69" s="1">
        <v>43.982999999999997</v>
      </c>
      <c r="AP69" s="2">
        <f>((AK69-AK$32)*100)/AK$32</f>
        <v>-5.2627555474911842</v>
      </c>
    </row>
    <row r="70" spans="1:46" x14ac:dyDescent="0.25">
      <c r="A70" s="31" t="s">
        <v>0</v>
      </c>
      <c r="B70" s="41" t="s">
        <v>0</v>
      </c>
      <c r="C70" s="31" t="s">
        <v>0</v>
      </c>
      <c r="D70" s="31" t="s">
        <v>0</v>
      </c>
      <c r="E70" s="31">
        <v>2.4395304000000002</v>
      </c>
      <c r="F70" s="31">
        <v>2.4650850000000002</v>
      </c>
      <c r="G70" s="31">
        <v>2.4846333999999999</v>
      </c>
      <c r="H70" s="31">
        <v>2.4350407000000009</v>
      </c>
      <c r="I70" s="31">
        <v>2.4252349999999998</v>
      </c>
      <c r="J70" s="31">
        <v>2.4257145000000002</v>
      </c>
      <c r="K70" s="31">
        <v>2.4020676999999999</v>
      </c>
      <c r="L70" s="31">
        <v>2.2428431999999998</v>
      </c>
      <c r="M70" s="31">
        <v>2.0261152</v>
      </c>
      <c r="N70" s="31">
        <v>1.7006802999999999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2.7445590000000002</v>
      </c>
      <c r="V70" s="33">
        <v>2.6819147999999999</v>
      </c>
      <c r="W70" s="33">
        <v>2.5574563000000001</v>
      </c>
      <c r="X70" s="33">
        <v>2.5517194000000001</v>
      </c>
      <c r="Y70" s="33">
        <v>2.2755253</v>
      </c>
      <c r="Z70" s="33">
        <v>1.8557284999999999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2.35711554375</v>
      </c>
      <c r="AL70" s="1">
        <v>48.590400000000002</v>
      </c>
      <c r="AP70" s="2">
        <f>((AK70-AK$33)*100)/AK$33</f>
        <v>-4.4933907636761363</v>
      </c>
    </row>
    <row r="71" spans="1:46" x14ac:dyDescent="0.25">
      <c r="A71" s="27" t="s">
        <v>0</v>
      </c>
      <c r="B71" s="28" t="s">
        <v>0</v>
      </c>
      <c r="C71" s="27" t="s">
        <v>0</v>
      </c>
      <c r="D71" s="27" t="s">
        <v>0</v>
      </c>
      <c r="E71" s="27">
        <v>2.2600775</v>
      </c>
      <c r="F71" s="27">
        <v>2.5446868</v>
      </c>
      <c r="G71" s="27">
        <v>2.4073036000000001</v>
      </c>
      <c r="H71" s="27">
        <v>2.3503105999999998</v>
      </c>
      <c r="I71" s="27">
        <v>2.4605655999999998</v>
      </c>
      <c r="J71" s="27">
        <v>2.6664599999999998</v>
      </c>
      <c r="K71" s="27">
        <v>2.3481152000000001</v>
      </c>
      <c r="L71" s="27">
        <v>2.1273624999999998</v>
      </c>
      <c r="M71" s="27">
        <v>1.7772635999999999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2.396944</v>
      </c>
      <c r="V71" s="27">
        <v>2.4869626</v>
      </c>
      <c r="W71" s="27">
        <v>2.4125809999999999</v>
      </c>
      <c r="X71" s="27">
        <v>2.2839200000000002</v>
      </c>
      <c r="Y71" s="27">
        <v>2.1267849999999999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2.3320955714285714</v>
      </c>
      <c r="AL71" s="21">
        <v>53.663899999999998</v>
      </c>
      <c r="AP71" s="2">
        <f>((AK71-AK$34)*100)/AK$34</f>
        <v>-3.669285922877243</v>
      </c>
    </row>
    <row r="72" spans="1:46" x14ac:dyDescent="0.25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2.0173662000000001</v>
      </c>
      <c r="H72" s="27">
        <v>2.0259743000000001</v>
      </c>
      <c r="I72" s="27">
        <v>1.9978035999999999</v>
      </c>
      <c r="J72" s="27">
        <v>2.1390638000000002</v>
      </c>
      <c r="K72" s="27">
        <v>2.0901730000000001</v>
      </c>
      <c r="L72" s="27">
        <v>1.777965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2.1774466000000001</v>
      </c>
      <c r="V72" s="27">
        <v>2.303582</v>
      </c>
      <c r="W72" s="27">
        <v>1.93797</v>
      </c>
      <c r="X72" s="27">
        <v>2.0868139999999999</v>
      </c>
      <c r="Y72" s="27">
        <v>2.1113284000000001</v>
      </c>
      <c r="Z72" s="27">
        <v>2.155459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2.0684121583333335</v>
      </c>
      <c r="AL72" s="9">
        <v>59.441600000000001</v>
      </c>
      <c r="AP72" s="2">
        <f>((AK72-AK$35)*100)/AK$35</f>
        <v>-2.8740348303838221</v>
      </c>
    </row>
    <row r="73" spans="1:46" x14ac:dyDescent="0.25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2.0651096999999998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2.1021236999999999</v>
      </c>
      <c r="U73" s="25">
        <v>2.2330809</v>
      </c>
      <c r="V73" s="25" t="s">
        <v>0</v>
      </c>
      <c r="W73" s="25" t="s">
        <v>0</v>
      </c>
      <c r="X73" s="25">
        <v>1.6997313000000001</v>
      </c>
      <c r="Y73" s="25">
        <v>2.023263</v>
      </c>
      <c r="Z73" s="25">
        <v>2.0098953000000002</v>
      </c>
      <c r="AA73" s="25">
        <v>1.9666486000000001</v>
      </c>
      <c r="AB73" s="25">
        <v>1.9711019999999999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2.0088693124999999</v>
      </c>
      <c r="AL73" s="4">
        <v>66.4435</v>
      </c>
      <c r="AP73" s="22">
        <f>((AK73-AK$36)*100)/AK$36</f>
        <v>-5.9376231404286361</v>
      </c>
    </row>
    <row r="74" spans="1:46" x14ac:dyDescent="0.25">
      <c r="A74" s="25">
        <v>1.8747753</v>
      </c>
      <c r="B74" s="26">
        <v>2.0083359999999999</v>
      </c>
      <c r="C74" s="25">
        <v>2.0317265999999998</v>
      </c>
      <c r="D74" s="25">
        <v>2.0276703999999999</v>
      </c>
      <c r="E74" s="25">
        <v>1.967068</v>
      </c>
      <c r="F74" s="25">
        <v>1.8582578999999999</v>
      </c>
      <c r="G74" s="25">
        <v>1.7855372</v>
      </c>
      <c r="H74" s="25">
        <v>1.7742966</v>
      </c>
      <c r="I74" s="25">
        <v>1.7657866</v>
      </c>
      <c r="J74" s="25">
        <v>1.7600905</v>
      </c>
      <c r="K74" s="25">
        <v>1.8210595999999999</v>
      </c>
      <c r="L74" s="25">
        <v>1.7607362</v>
      </c>
      <c r="M74" s="25">
        <v>1.7557635</v>
      </c>
      <c r="N74" s="25">
        <v>1.7588178000000001</v>
      </c>
      <c r="O74" s="25">
        <v>1.9863214</v>
      </c>
      <c r="P74" s="25">
        <v>1.8207450999999999</v>
      </c>
      <c r="Q74" s="25">
        <v>1.8350987000000001</v>
      </c>
      <c r="R74" s="25">
        <v>1.8381555999999999</v>
      </c>
      <c r="S74" s="25">
        <v>1.8668658</v>
      </c>
      <c r="T74" s="25">
        <v>2.0080689999999999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1.8684361</v>
      </c>
      <c r="Z74" s="25">
        <v>1.8990886</v>
      </c>
      <c r="AA74" s="25">
        <v>1.9441383000000001</v>
      </c>
      <c r="AB74" s="25">
        <v>1.9243861</v>
      </c>
      <c r="AC74" s="25">
        <v>1.9042763</v>
      </c>
      <c r="AD74" s="25">
        <v>2.003517</v>
      </c>
      <c r="AE74" s="25">
        <v>1.9861536</v>
      </c>
      <c r="AF74" s="25">
        <v>1.9638496999999999</v>
      </c>
      <c r="AG74" s="25">
        <v>1.9393293</v>
      </c>
      <c r="AH74" s="25">
        <v>1.9568055</v>
      </c>
      <c r="AI74" s="25">
        <v>1.9541018999999999</v>
      </c>
      <c r="AJ74" s="25">
        <v>1.9273922000000001</v>
      </c>
      <c r="AK74" s="3">
        <f t="shared" si="1"/>
        <v>1.8930203874999996</v>
      </c>
      <c r="AL74" s="4">
        <v>76.463800000000006</v>
      </c>
      <c r="AP74" s="22">
        <f>((AK74-AK$37)*100)/AK$37</f>
        <v>0.37660922700150556</v>
      </c>
    </row>
    <row r="75" spans="1:46" x14ac:dyDescent="0.25">
      <c r="A75" t="s">
        <v>83</v>
      </c>
      <c r="AK75" s="17">
        <f>SUM(A39:AJ72)/867</f>
        <v>1.6392181666897345</v>
      </c>
      <c r="AL75" s="4"/>
      <c r="AP75" s="23">
        <f>((AK75-AK$38)*100)/AK$38</f>
        <v>-4.4521301579781314</v>
      </c>
      <c r="AQ75" s="24" t="s">
        <v>125</v>
      </c>
    </row>
    <row r="76" spans="1:46" x14ac:dyDescent="0.25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0</v>
      </c>
      <c r="B77" s="26">
        <v>2.1364505</v>
      </c>
      <c r="C77" s="25">
        <v>2.1824756000000001</v>
      </c>
      <c r="D77" s="25">
        <v>2.0991439999999999</v>
      </c>
      <c r="E77" s="25">
        <v>2.1886296000000001</v>
      </c>
      <c r="F77" s="25">
        <v>2.1810152999999999</v>
      </c>
      <c r="G77" s="25">
        <v>1.8863318</v>
      </c>
      <c r="H77" s="25">
        <v>1.9763112</v>
      </c>
      <c r="I77" s="25">
        <v>1.9142608999999999</v>
      </c>
      <c r="J77" s="25">
        <v>1.8890989</v>
      </c>
      <c r="K77" s="25">
        <v>2.1779711000000002</v>
      </c>
      <c r="L77" s="25">
        <v>2.0732493000000001</v>
      </c>
      <c r="M77" s="25">
        <v>2.0210583</v>
      </c>
      <c r="N77" s="25">
        <v>2.0161190000000002</v>
      </c>
      <c r="O77" s="25">
        <v>2.1563797</v>
      </c>
      <c r="P77" s="25">
        <v>2.1564035000000001</v>
      </c>
      <c r="Q77" s="25">
        <v>2.0781307</v>
      </c>
      <c r="R77" s="25">
        <v>1.9342954999999999</v>
      </c>
      <c r="S77" s="25">
        <v>1.9514529</v>
      </c>
      <c r="T77" s="25">
        <v>1.9015812999999999</v>
      </c>
      <c r="U77" s="25">
        <v>2.1984219999999999</v>
      </c>
      <c r="V77" s="25">
        <v>1.9455621999999999</v>
      </c>
      <c r="W77" s="25">
        <v>2.1188340000000001</v>
      </c>
      <c r="X77" s="25">
        <v>2.2513212999999999</v>
      </c>
      <c r="Y77" s="25">
        <v>2.1550798000000002</v>
      </c>
      <c r="Z77" s="25">
        <v>2.0925603000000002</v>
      </c>
      <c r="AA77" s="25">
        <v>2.0173342000000001</v>
      </c>
      <c r="AB77" s="25">
        <v>2.1845650000000001</v>
      </c>
      <c r="AC77" s="25">
        <v>1.9752784999999999</v>
      </c>
      <c r="AD77" s="25">
        <v>2.0229096000000002</v>
      </c>
      <c r="AE77" s="25">
        <v>2.0100357999999998</v>
      </c>
      <c r="AF77" s="25">
        <v>1.9837324999999999</v>
      </c>
      <c r="AG77" s="25">
        <v>1.9109788999999999</v>
      </c>
      <c r="AH77" s="25">
        <v>2.1579223000000001</v>
      </c>
      <c r="AI77" s="25">
        <v>2.2557228</v>
      </c>
      <c r="AJ77" s="25" t="s">
        <v>0</v>
      </c>
      <c r="AK77" s="3">
        <f t="shared" si="1"/>
        <v>2.0647240676470586</v>
      </c>
      <c r="AM77" s="6" t="s">
        <v>94</v>
      </c>
      <c r="AO77" s="2">
        <f>SUM(A110:AJ111)/40</f>
        <v>1.9060217150000001</v>
      </c>
      <c r="AP77" s="2">
        <f>((AK77-AK$3)*100)/AK$3</f>
        <v>2.9314629793582441</v>
      </c>
      <c r="AR77" s="6" t="s">
        <v>94</v>
      </c>
      <c r="AS77" s="2"/>
      <c r="AT77" s="2">
        <f>((AO77-AO$3)*100)/AO$3</f>
        <v>-1.5418456542512404</v>
      </c>
    </row>
    <row r="78" spans="1:46" x14ac:dyDescent="0.25">
      <c r="A78" s="27">
        <v>2.192558</v>
      </c>
      <c r="B78" s="28">
        <v>2.2424936</v>
      </c>
      <c r="C78" s="27">
        <v>2.1069912999999998</v>
      </c>
      <c r="D78" s="27">
        <v>2.0570982</v>
      </c>
      <c r="E78" s="27">
        <v>1.9719982</v>
      </c>
      <c r="F78" s="27">
        <v>1.8733644</v>
      </c>
      <c r="G78" s="27">
        <v>2.0133160000000001</v>
      </c>
      <c r="H78" s="27">
        <v>1.8250850000000001</v>
      </c>
      <c r="I78" s="27">
        <v>1.9923888000000001</v>
      </c>
      <c r="J78" s="27">
        <v>2.1282003</v>
      </c>
      <c r="K78" s="27">
        <v>2.1647029999999998</v>
      </c>
      <c r="L78" s="27">
        <v>2.1531818</v>
      </c>
      <c r="M78" s="27">
        <v>2.1303618000000002</v>
      </c>
      <c r="N78" s="27">
        <v>2.1687734000000001</v>
      </c>
      <c r="O78" s="27">
        <v>2.2823894</v>
      </c>
      <c r="P78" s="27">
        <v>2.0165890000000002</v>
      </c>
      <c r="Q78" s="27">
        <v>1.9659165999999999</v>
      </c>
      <c r="R78" s="27">
        <v>2.0653222000000002</v>
      </c>
      <c r="S78" s="27">
        <v>1.8083165999999999</v>
      </c>
      <c r="T78" s="27">
        <v>2.0067754</v>
      </c>
      <c r="U78" s="27">
        <v>2.2422792999999999</v>
      </c>
      <c r="V78" s="27">
        <v>2.2966228000000002</v>
      </c>
      <c r="W78" s="27">
        <v>2.3229574999999998</v>
      </c>
      <c r="X78" s="27">
        <v>2.2278294999999999</v>
      </c>
      <c r="Y78" s="27">
        <v>2.2745872</v>
      </c>
      <c r="Z78" s="27">
        <v>2.5460348000000002</v>
      </c>
      <c r="AA78" s="27">
        <v>2.5541573</v>
      </c>
      <c r="AB78" s="27">
        <v>2.4803289999999998</v>
      </c>
      <c r="AC78" s="27">
        <v>2.2478714000000002</v>
      </c>
      <c r="AD78" s="27">
        <v>2.3338306000000002</v>
      </c>
      <c r="AE78" s="27">
        <v>2.4272366000000001</v>
      </c>
      <c r="AF78" s="27">
        <v>2.2973495000000002</v>
      </c>
      <c r="AG78" s="27">
        <v>2.2483415999999998</v>
      </c>
      <c r="AH78" s="27">
        <v>2.2699897</v>
      </c>
      <c r="AI78" s="27">
        <v>2.195173</v>
      </c>
      <c r="AJ78" s="27">
        <v>2.2623850000000001</v>
      </c>
      <c r="AK78" s="3">
        <f t="shared" si="1"/>
        <v>2.1775777166666663</v>
      </c>
      <c r="AM78" s="6" t="s">
        <v>116</v>
      </c>
      <c r="AO78" s="2">
        <f>SUM(A76:AJ77)/34</f>
        <v>2.0647240676470586</v>
      </c>
      <c r="AP78" s="2">
        <f>((AK78-AK$4)*100)/AK$4</f>
        <v>-2.7684503090262136</v>
      </c>
      <c r="AR78" s="6" t="s">
        <v>116</v>
      </c>
      <c r="AS78" s="2"/>
      <c r="AT78" s="1">
        <f>((AO78-AO$4)*100)/AO$4</f>
        <v>2.9314629793582441</v>
      </c>
    </row>
    <row r="79" spans="1:46" x14ac:dyDescent="0.25">
      <c r="A79" s="27">
        <v>2.5603056</v>
      </c>
      <c r="B79" s="28">
        <v>2.5195653</v>
      </c>
      <c r="C79" s="27">
        <v>2.4186451</v>
      </c>
      <c r="D79" s="27">
        <v>2.4182146000000002</v>
      </c>
      <c r="E79" s="27">
        <v>2.3694533999999998</v>
      </c>
      <c r="F79" s="27">
        <v>2.2601697000000001</v>
      </c>
      <c r="G79" s="27">
        <v>2.2278395</v>
      </c>
      <c r="H79" s="27">
        <v>2.2453332000000001</v>
      </c>
      <c r="I79" s="27">
        <v>2.4068592</v>
      </c>
      <c r="J79" s="27">
        <v>2.5273243999999999</v>
      </c>
      <c r="K79" s="27">
        <v>2.5656897999999999</v>
      </c>
      <c r="L79" s="27">
        <v>2.5284379000000001</v>
      </c>
      <c r="M79" s="27">
        <v>2.493744</v>
      </c>
      <c r="N79" s="27">
        <v>2.4568362000000001</v>
      </c>
      <c r="O79" s="27">
        <v>2.4044477999999998</v>
      </c>
      <c r="P79" s="27">
        <v>2.3395302</v>
      </c>
      <c r="Q79" s="27">
        <v>2.3056893000000001</v>
      </c>
      <c r="R79" s="27">
        <v>2.2082297999999998</v>
      </c>
      <c r="S79" s="27">
        <v>1.8869305000000001</v>
      </c>
      <c r="T79" s="27">
        <v>2.0484003999999998</v>
      </c>
      <c r="U79" s="27">
        <v>2.4119174000000001</v>
      </c>
      <c r="V79" s="27">
        <v>2.6296618</v>
      </c>
      <c r="W79" s="27">
        <v>2.692269</v>
      </c>
      <c r="X79" s="27">
        <v>2.6971326000000002</v>
      </c>
      <c r="Y79" s="27">
        <v>2.6825478</v>
      </c>
      <c r="Z79" s="27">
        <v>2.7035735000000001</v>
      </c>
      <c r="AA79" s="27">
        <v>2.6723849999999998</v>
      </c>
      <c r="AB79" s="27">
        <v>2.6109643</v>
      </c>
      <c r="AC79" s="27">
        <v>2.598004</v>
      </c>
      <c r="AD79" s="27">
        <v>2.6296887</v>
      </c>
      <c r="AE79" s="27">
        <v>2.6816235000000002</v>
      </c>
      <c r="AF79" s="27">
        <v>2.6526344000000002</v>
      </c>
      <c r="AG79" s="27">
        <v>2.6196024000000002</v>
      </c>
      <c r="AH79" s="27">
        <v>2.6418339999999998</v>
      </c>
      <c r="AI79" s="27">
        <v>2.6004383999999998</v>
      </c>
      <c r="AJ79" s="27">
        <v>2.5789156000000002</v>
      </c>
      <c r="AK79" s="3">
        <f t="shared" si="1"/>
        <v>2.4804121750000006</v>
      </c>
      <c r="AM79" s="10" t="s">
        <v>94</v>
      </c>
      <c r="AO79" s="2">
        <f>SUM(A108:AJ109)/26</f>
        <v>2.1448587115384612</v>
      </c>
      <c r="AP79" s="2">
        <f>((AK79-AK$5)*100)/AK$5</f>
        <v>0.463703356814543</v>
      </c>
      <c r="AR79" s="10" t="s">
        <v>94</v>
      </c>
      <c r="AS79" s="2"/>
      <c r="AT79" s="1">
        <f>((AO79-AO$5)*100)/AO$5</f>
        <v>-6.1937071549129143</v>
      </c>
    </row>
    <row r="80" spans="1:46" x14ac:dyDescent="0.25">
      <c r="A80" s="29">
        <v>2.4796762000000001</v>
      </c>
      <c r="B80" s="30">
        <v>2.4464842999999998</v>
      </c>
      <c r="C80" s="29">
        <v>2.4008881999999998</v>
      </c>
      <c r="D80" s="29">
        <v>2.4384453000000001</v>
      </c>
      <c r="E80" s="31">
        <v>2.4253632999999999</v>
      </c>
      <c r="F80" s="31">
        <v>2.3445716000000001</v>
      </c>
      <c r="G80" s="31">
        <v>2.3500611999999999</v>
      </c>
      <c r="H80" s="31">
        <v>2.3588026000000002</v>
      </c>
      <c r="I80" s="31">
        <v>2.4753305999999999</v>
      </c>
      <c r="J80" s="31">
        <v>2.5313656</v>
      </c>
      <c r="K80" s="31">
        <v>2.4954114000000001</v>
      </c>
      <c r="L80" s="31">
        <v>2.4510893999999999</v>
      </c>
      <c r="M80" s="31">
        <v>2.4131019999999999</v>
      </c>
      <c r="N80" s="31">
        <v>2.4012532000000002</v>
      </c>
      <c r="O80" s="31">
        <v>2.3951837999999999</v>
      </c>
      <c r="P80" s="31">
        <v>2.3511540000000002</v>
      </c>
      <c r="Q80" s="32">
        <v>2.3084514</v>
      </c>
      <c r="R80" s="32">
        <v>2.2767540999999998</v>
      </c>
      <c r="S80" s="33">
        <v>2.0299396999999999</v>
      </c>
      <c r="T80" s="33" t="s">
        <v>0</v>
      </c>
      <c r="U80" s="33">
        <v>2.7636916999999999</v>
      </c>
      <c r="V80" s="33">
        <v>2.802505</v>
      </c>
      <c r="W80" s="33">
        <v>2.8198197</v>
      </c>
      <c r="X80" s="33">
        <v>2.7858114</v>
      </c>
      <c r="Y80" s="33">
        <v>2.7627852000000002</v>
      </c>
      <c r="Z80" s="33">
        <v>2.7330033999999999</v>
      </c>
      <c r="AA80" s="33">
        <v>2.6269640000000001</v>
      </c>
      <c r="AB80" s="33">
        <v>2.5842632999999999</v>
      </c>
      <c r="AC80" s="29">
        <v>2.5674877</v>
      </c>
      <c r="AD80" s="29">
        <v>2.5809407000000002</v>
      </c>
      <c r="AE80" s="29">
        <v>2.7029717</v>
      </c>
      <c r="AF80" s="29">
        <v>2.6889946</v>
      </c>
      <c r="AG80" s="29">
        <v>2.5432326999999999</v>
      </c>
      <c r="AH80" s="29">
        <v>2.5142763000000001</v>
      </c>
      <c r="AI80" s="29">
        <v>2.4851736999999998</v>
      </c>
      <c r="AJ80" s="29">
        <v>2.491409299999999</v>
      </c>
      <c r="AK80" s="3">
        <f t="shared" si="1"/>
        <v>2.509333094285715</v>
      </c>
      <c r="AM80" s="10" t="s">
        <v>116</v>
      </c>
      <c r="AO80" s="2">
        <f>SUM(A78:AJ79)/72</f>
        <v>2.3289949458333337</v>
      </c>
      <c r="AP80" s="2">
        <f>((AK80-AK$6)*100)/AK$6</f>
        <v>-1.5705270426841516</v>
      </c>
      <c r="AR80" s="10" t="s">
        <v>116</v>
      </c>
      <c r="AS80" s="2"/>
      <c r="AT80" s="1">
        <f>((AO80-AO$6)*100)/AO$6</f>
        <v>-1.0736437244286319</v>
      </c>
    </row>
    <row r="81" spans="1:47" x14ac:dyDescent="0.25">
      <c r="A81" s="29">
        <v>2.4580123</v>
      </c>
      <c r="B81" s="30">
        <v>2.4664313999999998</v>
      </c>
      <c r="C81" s="29">
        <v>2.4502475000000001</v>
      </c>
      <c r="D81" s="29">
        <v>2.4248702999999998</v>
      </c>
      <c r="E81" s="31">
        <v>2.3118346000000001</v>
      </c>
      <c r="F81" s="31">
        <v>2.1068932999999999</v>
      </c>
      <c r="G81" s="31">
        <v>1.9919420000000001</v>
      </c>
      <c r="H81" s="31">
        <v>1.8296650999999999</v>
      </c>
      <c r="I81" s="31">
        <v>2.0583583999999999</v>
      </c>
      <c r="J81" s="31">
        <v>2.0653237999999998</v>
      </c>
      <c r="K81" s="31">
        <v>2.0821046999999999</v>
      </c>
      <c r="L81" s="31">
        <v>2.1005690000000001</v>
      </c>
      <c r="M81" s="31">
        <v>2.1332390000000001</v>
      </c>
      <c r="N81" s="31">
        <v>2.1765756999999999</v>
      </c>
      <c r="O81" s="31">
        <v>2.2126017</v>
      </c>
      <c r="P81" s="31">
        <v>2.2056851000000002</v>
      </c>
      <c r="Q81" s="32">
        <v>2.2177505000000002</v>
      </c>
      <c r="R81" s="32">
        <v>2.1443504999999998</v>
      </c>
      <c r="S81" s="33">
        <v>1.8870106</v>
      </c>
      <c r="T81" s="33" t="s">
        <v>0</v>
      </c>
      <c r="U81" s="33">
        <v>2.7929504000000001</v>
      </c>
      <c r="V81" s="33">
        <v>2.7901802</v>
      </c>
      <c r="W81" s="33">
        <v>2.7957559000000001</v>
      </c>
      <c r="X81" s="33">
        <v>2.7451455999999999</v>
      </c>
      <c r="Y81" s="33">
        <v>2.7235987000000002</v>
      </c>
      <c r="Z81" s="33">
        <v>2.637778</v>
      </c>
      <c r="AA81" s="33">
        <v>2.5923251999999999</v>
      </c>
      <c r="AB81" s="33">
        <v>2.6063390000000002</v>
      </c>
      <c r="AC81" s="29">
        <v>2.5797005</v>
      </c>
      <c r="AD81" s="29">
        <v>2.4688368000000001</v>
      </c>
      <c r="AE81" s="29">
        <v>2.4678635999999998</v>
      </c>
      <c r="AF81" s="29">
        <v>2.5268489999999999</v>
      </c>
      <c r="AG81" s="29">
        <v>2.4301305000000002</v>
      </c>
      <c r="AH81" s="29">
        <v>2.415683</v>
      </c>
      <c r="AI81" s="29">
        <v>2.4103127</v>
      </c>
      <c r="AJ81" s="29">
        <v>2.4254381999999999</v>
      </c>
      <c r="AK81" s="3">
        <f t="shared" si="1"/>
        <v>2.3637815085714293</v>
      </c>
      <c r="AM81" s="11" t="s">
        <v>99</v>
      </c>
      <c r="AO81" s="2">
        <f>SUM(A103:R107)/56</f>
        <v>1.8316161505357145</v>
      </c>
      <c r="AP81" s="2">
        <f>((AK81-AK$7)*100)/AK$7</f>
        <v>-5.6378779083965513</v>
      </c>
      <c r="AR81" s="11" t="s">
        <v>99</v>
      </c>
      <c r="AS81" s="2"/>
      <c r="AT81" s="1">
        <f>((AO81-AO$7)*100)/AO$7</f>
        <v>-8.6317373232145087</v>
      </c>
    </row>
    <row r="82" spans="1:47" x14ac:dyDescent="0.25">
      <c r="A82" s="29">
        <v>2.4437082000000001</v>
      </c>
      <c r="B82" s="30">
        <v>2.3310455999999999</v>
      </c>
      <c r="C82" s="29">
        <v>2.0901049999999999</v>
      </c>
      <c r="D82" s="29">
        <v>1.8314162</v>
      </c>
      <c r="E82" s="31">
        <v>1.7402389</v>
      </c>
      <c r="F82" s="31">
        <v>1.7556640999999999</v>
      </c>
      <c r="G82" s="31">
        <v>1.6185794</v>
      </c>
      <c r="H82" s="31">
        <v>1.6336755999999999</v>
      </c>
      <c r="I82" s="31">
        <v>1.6477790000000001</v>
      </c>
      <c r="J82" s="31">
        <v>1.6091309</v>
      </c>
      <c r="K82" s="31">
        <v>1.6423490000000001</v>
      </c>
      <c r="L82" s="31">
        <v>1.6706186999999999</v>
      </c>
      <c r="M82" s="31">
        <v>1.7071375</v>
      </c>
      <c r="N82" s="31">
        <v>1.7614232000000001</v>
      </c>
      <c r="O82" s="31">
        <v>1.8096169</v>
      </c>
      <c r="P82" s="31">
        <v>1.8265642</v>
      </c>
      <c r="Q82" s="32">
        <v>1.8586526999999999</v>
      </c>
      <c r="R82" s="32">
        <v>1.8106443000000001</v>
      </c>
      <c r="S82" s="33">
        <v>1.623872</v>
      </c>
      <c r="T82" s="33" t="s">
        <v>0</v>
      </c>
      <c r="U82" s="33">
        <v>2.3143786999999998</v>
      </c>
      <c r="V82" s="33">
        <v>2.2629461000000002</v>
      </c>
      <c r="W82" s="33">
        <v>2.3357782</v>
      </c>
      <c r="X82" s="33">
        <v>2.362797</v>
      </c>
      <c r="Y82" s="33">
        <v>2.3133273000000001</v>
      </c>
      <c r="Z82" s="33">
        <v>2.3189378</v>
      </c>
      <c r="AA82" s="33">
        <v>2.3357744</v>
      </c>
      <c r="AB82" s="33">
        <v>2.3877435</v>
      </c>
      <c r="AC82" s="29">
        <v>2.4686762999999998</v>
      </c>
      <c r="AD82" s="29">
        <v>2.2603235000000002</v>
      </c>
      <c r="AE82" s="29">
        <v>2.2005067</v>
      </c>
      <c r="AF82" s="29">
        <v>2.2617280000000002</v>
      </c>
      <c r="AG82" s="29">
        <v>2.2352211</v>
      </c>
      <c r="AH82" s="29">
        <v>2.2902064000000002</v>
      </c>
      <c r="AI82" s="29">
        <v>2.3632255</v>
      </c>
      <c r="AJ82" s="29">
        <v>2.4371339999999999</v>
      </c>
      <c r="AK82" s="3">
        <f t="shared" si="1"/>
        <v>2.0445978828571425</v>
      </c>
      <c r="AM82" s="11" t="s">
        <v>102</v>
      </c>
      <c r="AO82" s="2">
        <f>SUM(E80:R84)/68</f>
        <v>1.7566525625</v>
      </c>
      <c r="AP82" s="2">
        <f>((AK82-AK$8)*100)/AK$8</f>
        <v>-9.340243586640673</v>
      </c>
      <c r="AR82" s="11" t="s">
        <v>102</v>
      </c>
      <c r="AS82" s="2"/>
      <c r="AT82" s="1">
        <f>((AO82-AO$8)*100)/AO$8</f>
        <v>-8.8136378122576531</v>
      </c>
    </row>
    <row r="83" spans="1:47" x14ac:dyDescent="0.25">
      <c r="A83" s="29">
        <v>2.0096538000000002</v>
      </c>
      <c r="B83" s="30">
        <v>1.7801647</v>
      </c>
      <c r="C83" s="29">
        <v>1.4443569999999999</v>
      </c>
      <c r="D83" s="29">
        <v>1.3367026</v>
      </c>
      <c r="E83" s="31" t="s">
        <v>0</v>
      </c>
      <c r="F83" s="31">
        <v>1.9342010000000001</v>
      </c>
      <c r="G83" s="31">
        <v>1.538016</v>
      </c>
      <c r="H83" s="31">
        <v>1.3802907</v>
      </c>
      <c r="I83" s="31">
        <v>1.3754873999999999</v>
      </c>
      <c r="J83" s="31">
        <v>1.3596395999999999</v>
      </c>
      <c r="K83" s="31">
        <v>1.3706689000000001</v>
      </c>
      <c r="L83" s="31">
        <v>1.3821399000000001</v>
      </c>
      <c r="M83" s="31">
        <v>1.3589363000000001</v>
      </c>
      <c r="N83" s="31">
        <v>1.3638891</v>
      </c>
      <c r="O83" s="31">
        <v>1.4036024</v>
      </c>
      <c r="P83" s="31">
        <v>1.4481606</v>
      </c>
      <c r="Q83" s="32">
        <v>1.4701873999999999</v>
      </c>
      <c r="R83" s="32">
        <v>1.4020558999999999</v>
      </c>
      <c r="S83" s="33">
        <v>1.3248200000000001</v>
      </c>
      <c r="T83" s="33" t="s">
        <v>0</v>
      </c>
      <c r="U83" s="33">
        <v>2.2990347999999998</v>
      </c>
      <c r="V83" s="33">
        <v>1.9182482999999999</v>
      </c>
      <c r="W83" s="33">
        <v>1.855407</v>
      </c>
      <c r="X83" s="33">
        <v>1.8788267000000001</v>
      </c>
      <c r="Y83" s="33">
        <v>1.9117820000000001</v>
      </c>
      <c r="Z83" s="33">
        <v>1.9184109</v>
      </c>
      <c r="AA83" s="33">
        <v>1.9406713</v>
      </c>
      <c r="AB83" s="33">
        <v>2.0372927000000001</v>
      </c>
      <c r="AC83" s="29">
        <v>2.6227193</v>
      </c>
      <c r="AD83" s="29">
        <v>1.7787508000000001</v>
      </c>
      <c r="AE83" s="29">
        <v>1.5224262</v>
      </c>
      <c r="AF83" s="29">
        <v>1.6971565</v>
      </c>
      <c r="AG83" s="29">
        <v>1.9253825</v>
      </c>
      <c r="AH83" s="29">
        <v>2.0728564</v>
      </c>
      <c r="AI83" s="29">
        <v>2.1945616999999999</v>
      </c>
      <c r="AJ83" s="29">
        <v>2.1901953000000001</v>
      </c>
      <c r="AK83" s="3">
        <f t="shared" si="1"/>
        <v>1.7190204617647056</v>
      </c>
      <c r="AM83" s="12" t="s">
        <v>105</v>
      </c>
      <c r="AO83" s="2">
        <f>SUM(S103:Z107)/35</f>
        <v>1.9177219485714281</v>
      </c>
      <c r="AP83" s="2">
        <f>((AK83-AK$9)*100)/AK$9</f>
        <v>-10.498188387043724</v>
      </c>
      <c r="AR83" s="12" t="s">
        <v>105</v>
      </c>
      <c r="AS83" s="2"/>
      <c r="AT83" s="1">
        <f>((AO83-AO$9)*100)/AO$9</f>
        <v>-11.661910846969182</v>
      </c>
    </row>
    <row r="84" spans="1:47" x14ac:dyDescent="0.25">
      <c r="A84" s="29">
        <v>1.3988552000000001</v>
      </c>
      <c r="B84" s="30">
        <v>1.2928871</v>
      </c>
      <c r="C84" s="29">
        <v>1.1029234000000001</v>
      </c>
      <c r="D84" s="29" t="s">
        <v>0</v>
      </c>
      <c r="E84" s="31" t="s">
        <v>0</v>
      </c>
      <c r="F84" s="31">
        <v>1.6917614000000001</v>
      </c>
      <c r="G84" s="31">
        <v>1.1833699</v>
      </c>
      <c r="H84" s="31">
        <v>1.0788964000000001</v>
      </c>
      <c r="I84" s="31">
        <v>1.0020606999999999</v>
      </c>
      <c r="J84" s="31">
        <v>0.90591180000000004</v>
      </c>
      <c r="K84" s="31">
        <v>0.81041879999999999</v>
      </c>
      <c r="L84" s="31">
        <v>0.77291130000000008</v>
      </c>
      <c r="M84" s="31">
        <v>0.87928324999999996</v>
      </c>
      <c r="N84" s="31">
        <v>0.94701100000000005</v>
      </c>
      <c r="O84" s="31">
        <v>0.99845300000000003</v>
      </c>
      <c r="P84" s="31">
        <v>1.0320585</v>
      </c>
      <c r="Q84" s="32">
        <v>1.0104442</v>
      </c>
      <c r="R84" s="32">
        <v>1.0456567999999999</v>
      </c>
      <c r="S84" s="33">
        <v>1.1729597</v>
      </c>
      <c r="T84" s="33" t="s">
        <v>0</v>
      </c>
      <c r="U84" s="33" t="s">
        <v>0</v>
      </c>
      <c r="V84" s="33">
        <v>1.5739521000000001</v>
      </c>
      <c r="W84" s="33">
        <v>1.3513576</v>
      </c>
      <c r="X84" s="33">
        <v>1.3945650999999999</v>
      </c>
      <c r="Y84" s="33">
        <v>1.5003299000000001</v>
      </c>
      <c r="Z84" s="33">
        <v>1.4461942999999999</v>
      </c>
      <c r="AA84" s="33">
        <v>1.3595366</v>
      </c>
      <c r="AB84" s="33">
        <v>1.615138</v>
      </c>
      <c r="AC84" s="29" t="s">
        <v>0</v>
      </c>
      <c r="AD84" s="29">
        <v>1.5124213</v>
      </c>
      <c r="AE84" s="29">
        <v>1.2124893999999999</v>
      </c>
      <c r="AF84" s="29">
        <v>1.0601377000000001</v>
      </c>
      <c r="AG84" s="29">
        <v>1.0756810999999999</v>
      </c>
      <c r="AH84" s="29">
        <v>1.3841041000000001</v>
      </c>
      <c r="AI84" s="29">
        <v>1.5253452000000001</v>
      </c>
      <c r="AJ84" s="29">
        <v>1.4566298</v>
      </c>
      <c r="AK84" s="3">
        <f t="shared" si="1"/>
        <v>1.2191530532258061</v>
      </c>
      <c r="AM84" s="12" t="s">
        <v>108</v>
      </c>
      <c r="AO84" s="2">
        <f>SUM(S80:AB84)/44</f>
        <v>2.1871352045454548</v>
      </c>
      <c r="AP84" s="2">
        <f>((AK84-AK$10)*100)/AK$10</f>
        <v>-11.171651656697941</v>
      </c>
      <c r="AR84" s="12" t="s">
        <v>108</v>
      </c>
      <c r="AS84" s="2"/>
      <c r="AT84" s="1">
        <f>((AO84-AO$10)*100)/AO$10</f>
        <v>-6.7090358360947393</v>
      </c>
    </row>
    <row r="85" spans="1:47" x14ac:dyDescent="0.25">
      <c r="A85" s="29">
        <v>1.1809683</v>
      </c>
      <c r="B85" s="30">
        <v>1.1867135</v>
      </c>
      <c r="C85" s="29" t="s">
        <v>0</v>
      </c>
      <c r="D85" s="29" t="s">
        <v>0</v>
      </c>
      <c r="E85" s="34" t="s">
        <v>0</v>
      </c>
      <c r="F85" s="34">
        <v>1.4161718000000001</v>
      </c>
      <c r="G85" s="34">
        <v>1.0662277</v>
      </c>
      <c r="H85" s="34">
        <v>1.0123789999999999</v>
      </c>
      <c r="I85" s="34">
        <v>0.96476469999999992</v>
      </c>
      <c r="J85" s="34">
        <v>0.88885546000000004</v>
      </c>
      <c r="K85" s="34">
        <v>0.83990940000000014</v>
      </c>
      <c r="L85" s="34">
        <v>0.76629316999999997</v>
      </c>
      <c r="M85" s="34">
        <v>0.73699826000000002</v>
      </c>
      <c r="N85" s="34">
        <v>0.7433029000000001</v>
      </c>
      <c r="O85" s="34">
        <v>0.75644069999999997</v>
      </c>
      <c r="P85" s="34">
        <v>0.77339935000000004</v>
      </c>
      <c r="Q85" s="34">
        <v>0.80933569999999999</v>
      </c>
      <c r="R85" s="34">
        <v>0.92928873999999995</v>
      </c>
      <c r="S85" s="35">
        <v>1.0441518999999999</v>
      </c>
      <c r="T85" s="35" t="s">
        <v>0</v>
      </c>
      <c r="U85" s="35" t="s">
        <v>0</v>
      </c>
      <c r="V85" s="35">
        <v>1.6356976000000001</v>
      </c>
      <c r="W85" s="35">
        <v>1.2686687999999999</v>
      </c>
      <c r="X85" s="35">
        <v>0.96354940000000011</v>
      </c>
      <c r="Y85" s="35">
        <v>0.96987235999999999</v>
      </c>
      <c r="Z85" s="35">
        <v>1.0107969999999999</v>
      </c>
      <c r="AA85" s="35">
        <v>1.3060373000000001</v>
      </c>
      <c r="AB85" s="35">
        <v>1.6226735000000001</v>
      </c>
      <c r="AC85" s="36" t="s">
        <v>0</v>
      </c>
      <c r="AD85" s="29">
        <v>1.4375768</v>
      </c>
      <c r="AE85" s="29">
        <v>1.3157886999999999</v>
      </c>
      <c r="AF85" s="29">
        <v>1.182979</v>
      </c>
      <c r="AG85" s="29">
        <v>1.1320387999999999</v>
      </c>
      <c r="AH85" s="29">
        <v>1.151243</v>
      </c>
      <c r="AI85" s="29">
        <v>1.1848447</v>
      </c>
      <c r="AJ85" s="29">
        <v>1.1493158000000001</v>
      </c>
      <c r="AK85" s="3">
        <f t="shared" si="1"/>
        <v>1.081542778</v>
      </c>
      <c r="AM85" s="14" t="s">
        <v>99</v>
      </c>
      <c r="AO85" s="7">
        <f>(SUM(B94:O102)+SUM(P94:R98))/140</f>
        <v>0.99235164857142877</v>
      </c>
      <c r="AP85" s="2">
        <f>((AK85-AK$11)*100)/AK$11</f>
        <v>-10.791826888498212</v>
      </c>
      <c r="AR85" s="14" t="s">
        <v>99</v>
      </c>
      <c r="AS85" s="2"/>
      <c r="AT85" s="1">
        <f>((AO85-AO$11)*100)/AO$11</f>
        <v>-9.938754235142552</v>
      </c>
      <c r="AU85">
        <f>SUM(AT85:AT88)/4</f>
        <v>-11.679127821333028</v>
      </c>
    </row>
    <row r="86" spans="1:47" x14ac:dyDescent="0.25">
      <c r="A86" s="29">
        <v>1.0962461999999999</v>
      </c>
      <c r="B86" s="30">
        <v>1.0709084</v>
      </c>
      <c r="C86" s="29" t="s">
        <v>0</v>
      </c>
      <c r="D86" s="29" t="s">
        <v>0</v>
      </c>
      <c r="E86" s="34" t="s">
        <v>0</v>
      </c>
      <c r="F86" s="34">
        <v>1.4255514</v>
      </c>
      <c r="G86" s="34">
        <v>1.0038967000000001</v>
      </c>
      <c r="H86" s="34">
        <v>0.89253795000000002</v>
      </c>
      <c r="I86" s="34">
        <v>0.85214469999999998</v>
      </c>
      <c r="J86" s="34">
        <v>0.81456094999999995</v>
      </c>
      <c r="K86" s="34">
        <v>0.79442513000000003</v>
      </c>
      <c r="L86" s="34">
        <v>0.74755139999999998</v>
      </c>
      <c r="M86" s="34">
        <v>0.72835344000000002</v>
      </c>
      <c r="N86" s="34">
        <v>0.72887000000000002</v>
      </c>
      <c r="O86" s="34">
        <v>0.75428295000000001</v>
      </c>
      <c r="P86" s="34">
        <v>0.78895545</v>
      </c>
      <c r="Q86" s="34">
        <v>0.84561335999999998</v>
      </c>
      <c r="R86" s="34">
        <v>0.89382832999999995</v>
      </c>
      <c r="S86" s="35">
        <v>0.92571265000000003</v>
      </c>
      <c r="T86" s="35" t="s">
        <v>0</v>
      </c>
      <c r="U86" s="35" t="s">
        <v>0</v>
      </c>
      <c r="V86" s="35">
        <v>1.8710583000000001</v>
      </c>
      <c r="W86" s="35">
        <v>1.3113547999999999</v>
      </c>
      <c r="X86" s="35">
        <v>0.94045330000000016</v>
      </c>
      <c r="Y86" s="35">
        <v>0.97149825000000001</v>
      </c>
      <c r="Z86" s="35">
        <v>1.1229084</v>
      </c>
      <c r="AA86" s="35">
        <v>1.3676466</v>
      </c>
      <c r="AB86" s="35">
        <v>1.6277908999999999</v>
      </c>
      <c r="AC86" s="36" t="s">
        <v>0</v>
      </c>
      <c r="AD86" s="29">
        <v>1.5110939999999999</v>
      </c>
      <c r="AE86" s="29">
        <v>1.3595351</v>
      </c>
      <c r="AF86" s="29">
        <v>1.1610769999999999</v>
      </c>
      <c r="AG86" s="29">
        <v>1.1475595999999999</v>
      </c>
      <c r="AH86" s="29">
        <v>1.1495063999999999</v>
      </c>
      <c r="AI86" s="29">
        <v>1.1683097</v>
      </c>
      <c r="AJ86" s="29">
        <v>1.1481085</v>
      </c>
      <c r="AK86" s="3">
        <f t="shared" si="1"/>
        <v>1.0740446619999999</v>
      </c>
      <c r="AM86" s="14" t="s">
        <v>102</v>
      </c>
      <c r="AO86" s="2">
        <f>SUM(E85:R93)/126</f>
        <v>0.95663674523809539</v>
      </c>
      <c r="AP86" s="2">
        <f>((AK86-AK$12)*100)/AK$12</f>
        <v>-10.925082222827543</v>
      </c>
      <c r="AR86" s="14" t="s">
        <v>102</v>
      </c>
      <c r="AS86" s="2"/>
      <c r="AT86" s="1">
        <f>((AO86-AO$12)*100)/AO$12</f>
        <v>-11.979101245522198</v>
      </c>
    </row>
    <row r="87" spans="1:47" x14ac:dyDescent="0.25">
      <c r="A87" s="29">
        <v>1.131391</v>
      </c>
      <c r="B87" s="30">
        <v>1.0327432999999999</v>
      </c>
      <c r="C87" s="29" t="s">
        <v>0</v>
      </c>
      <c r="D87" s="29" t="s">
        <v>0</v>
      </c>
      <c r="E87" s="34" t="s">
        <v>0</v>
      </c>
      <c r="F87" s="34">
        <v>1.3031166000000001</v>
      </c>
      <c r="G87" s="34">
        <v>0.95746439999999999</v>
      </c>
      <c r="H87" s="34">
        <v>0.84263399999999999</v>
      </c>
      <c r="I87" s="34">
        <v>0.72375819999999991</v>
      </c>
      <c r="J87" s="34">
        <v>0.71114290000000002</v>
      </c>
      <c r="K87" s="34">
        <v>0.73697530000000011</v>
      </c>
      <c r="L87" s="34">
        <v>0.72507060000000001</v>
      </c>
      <c r="M87" s="34">
        <v>0.71963644000000004</v>
      </c>
      <c r="N87" s="34">
        <v>0.73943219999999987</v>
      </c>
      <c r="O87" s="34">
        <v>0.79510150000000002</v>
      </c>
      <c r="P87" s="34">
        <v>0.83821475999999995</v>
      </c>
      <c r="Q87" s="34">
        <v>0.88085309999999994</v>
      </c>
      <c r="R87" s="34">
        <v>0.90322950000000002</v>
      </c>
      <c r="S87" s="35">
        <v>0.85532770000000002</v>
      </c>
      <c r="T87" s="35" t="s">
        <v>0</v>
      </c>
      <c r="U87" s="35" t="s">
        <v>0</v>
      </c>
      <c r="V87" s="35" t="s">
        <v>0</v>
      </c>
      <c r="W87" s="35">
        <v>1.1787938</v>
      </c>
      <c r="X87" s="35">
        <v>1.0172113</v>
      </c>
      <c r="Y87" s="35">
        <v>1.0216949</v>
      </c>
      <c r="Z87" s="35">
        <v>1.1437697</v>
      </c>
      <c r="AA87" s="35">
        <v>1.4059444999999999</v>
      </c>
      <c r="AB87" s="35" t="s">
        <v>0</v>
      </c>
      <c r="AC87" s="36" t="s">
        <v>0</v>
      </c>
      <c r="AD87" s="29">
        <v>1.7650665999999999</v>
      </c>
      <c r="AE87" s="29">
        <v>1.5645994999999999</v>
      </c>
      <c r="AF87" s="29">
        <v>1.1841906</v>
      </c>
      <c r="AG87" s="29">
        <v>1.1694598</v>
      </c>
      <c r="AH87" s="29">
        <v>1.1981541</v>
      </c>
      <c r="AI87" s="29">
        <v>1.2182892999999999</v>
      </c>
      <c r="AJ87" s="29">
        <v>1.2010795999999999</v>
      </c>
      <c r="AK87" s="3">
        <f t="shared" si="1"/>
        <v>1.0344408999999999</v>
      </c>
      <c r="AM87" s="15" t="s">
        <v>105</v>
      </c>
      <c r="AO87" s="2">
        <f>(SUM(S94:AB102)+SUM(P99:R102))/67</f>
        <v>1.1121442273134328</v>
      </c>
      <c r="AP87" s="2">
        <f>((AK87-AK$13)*100)/AK$13</f>
        <v>-10.594951429801519</v>
      </c>
      <c r="AR87" s="15" t="s">
        <v>105</v>
      </c>
      <c r="AS87" s="2"/>
      <c r="AT87" s="1">
        <f>((AO87-AO$13)*100)/AO$13</f>
        <v>-13.174624134661485</v>
      </c>
    </row>
    <row r="88" spans="1:47" x14ac:dyDescent="0.25">
      <c r="A88" s="29">
        <v>1.2918596</v>
      </c>
      <c r="B88" s="30">
        <v>1.058379</v>
      </c>
      <c r="C88" s="29" t="s">
        <v>0</v>
      </c>
      <c r="D88" s="29" t="s">
        <v>0</v>
      </c>
      <c r="E88" s="34">
        <v>1.3248757</v>
      </c>
      <c r="F88" s="34">
        <v>1.3948414</v>
      </c>
      <c r="G88" s="34">
        <v>0.99123069999999991</v>
      </c>
      <c r="H88" s="34">
        <v>0.8492189</v>
      </c>
      <c r="I88" s="34">
        <v>0.68954150000000003</v>
      </c>
      <c r="J88" s="34">
        <v>0.69192165000000005</v>
      </c>
      <c r="K88" s="34">
        <v>0.67695620000000001</v>
      </c>
      <c r="L88" s="34">
        <v>0.67190063</v>
      </c>
      <c r="M88" s="34">
        <v>0.73559449999999993</v>
      </c>
      <c r="N88" s="34">
        <v>0.79374725000000002</v>
      </c>
      <c r="O88" s="34">
        <v>0.86686003</v>
      </c>
      <c r="P88" s="34">
        <v>0.92329530000000015</v>
      </c>
      <c r="Q88" s="34">
        <v>0.95423430000000009</v>
      </c>
      <c r="R88" s="34">
        <v>1.083415</v>
      </c>
      <c r="S88" s="35">
        <v>0.98042750000000001</v>
      </c>
      <c r="T88" s="35" t="s">
        <v>0</v>
      </c>
      <c r="U88" s="35" t="s">
        <v>0</v>
      </c>
      <c r="V88" s="35" t="s">
        <v>0</v>
      </c>
      <c r="W88" s="35">
        <v>1.1736947</v>
      </c>
      <c r="X88" s="35">
        <v>1.1091553000000001</v>
      </c>
      <c r="Y88" s="35">
        <v>1.1251574</v>
      </c>
      <c r="Z88" s="35">
        <v>1.1989174</v>
      </c>
      <c r="AA88" s="35">
        <v>1.5720501</v>
      </c>
      <c r="AB88" s="35" t="s">
        <v>0</v>
      </c>
      <c r="AC88" s="36" t="s">
        <v>0</v>
      </c>
      <c r="AD88" s="29" t="s">
        <v>0</v>
      </c>
      <c r="AE88" s="29">
        <v>1.2809925</v>
      </c>
      <c r="AF88" s="29">
        <v>1.2135222999999999</v>
      </c>
      <c r="AG88" s="29">
        <v>1.2094889</v>
      </c>
      <c r="AH88" s="29">
        <v>1.2745466999999999</v>
      </c>
      <c r="AI88" s="29">
        <v>1.3286977</v>
      </c>
      <c r="AJ88" s="29">
        <v>1.3346948999999999</v>
      </c>
      <c r="AK88" s="3">
        <f t="shared" si="1"/>
        <v>1.0642577521428569</v>
      </c>
      <c r="AM88" s="15" t="s">
        <v>108</v>
      </c>
      <c r="AO88" s="2">
        <f>SUM(S85:AB93)/54</f>
        <v>1.3008521770370367</v>
      </c>
      <c r="AP88" s="1">
        <f>((AK88-AK$14)*100)/AK$14</f>
        <v>-10.748467715791998</v>
      </c>
      <c r="AR88" s="15" t="s">
        <v>108</v>
      </c>
      <c r="AS88" s="2"/>
      <c r="AT88" s="1">
        <f>((AO88-AO$14)*100)/AO$14</f>
        <v>-11.624031670005875</v>
      </c>
    </row>
    <row r="89" spans="1:47" x14ac:dyDescent="0.25">
      <c r="A89" s="29">
        <v>1.4300557</v>
      </c>
      <c r="B89" s="30">
        <v>1.2169110000000001</v>
      </c>
      <c r="C89" s="29" t="s">
        <v>0</v>
      </c>
      <c r="D89" s="29" t="s">
        <v>0</v>
      </c>
      <c r="E89" s="34">
        <v>1.3787261</v>
      </c>
      <c r="F89" s="34">
        <v>1.2799389999999999</v>
      </c>
      <c r="G89" s="34">
        <v>1.0146558000000001</v>
      </c>
      <c r="H89" s="34">
        <v>0.75380970000000003</v>
      </c>
      <c r="I89" s="34">
        <v>0.70704840000000002</v>
      </c>
      <c r="J89" s="34">
        <v>0.645482</v>
      </c>
      <c r="K89" s="34">
        <v>0.6620125</v>
      </c>
      <c r="L89" s="34">
        <v>0.70501990000000003</v>
      </c>
      <c r="M89" s="34">
        <v>0.7943905</v>
      </c>
      <c r="N89" s="34">
        <v>0.87571749999999993</v>
      </c>
      <c r="O89" s="34">
        <v>0.95896952999999996</v>
      </c>
      <c r="P89" s="34">
        <v>1.0296348</v>
      </c>
      <c r="Q89" s="34">
        <v>1.0767104999999999</v>
      </c>
      <c r="R89" s="34">
        <v>1.2317245000000001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1.2658967999999999</v>
      </c>
      <c r="X89" s="35">
        <v>1.1679183</v>
      </c>
      <c r="Y89" s="35">
        <v>1.2247053000000001</v>
      </c>
      <c r="Z89" s="35">
        <v>1.2975463</v>
      </c>
      <c r="AA89" s="35">
        <v>1.7050468999999999</v>
      </c>
      <c r="AB89" s="35" t="s">
        <v>0</v>
      </c>
      <c r="AC89" s="36" t="s">
        <v>0</v>
      </c>
      <c r="AD89" s="29" t="s">
        <v>0</v>
      </c>
      <c r="AE89" s="29">
        <v>1.2425554000000001</v>
      </c>
      <c r="AF89" s="29">
        <v>1.2565942999999999</v>
      </c>
      <c r="AG89" s="29">
        <v>1.2835542</v>
      </c>
      <c r="AH89" s="29">
        <v>1.3789159</v>
      </c>
      <c r="AI89" s="29">
        <v>1.4780625000000001</v>
      </c>
      <c r="AJ89" s="29">
        <v>1.5360545999999999</v>
      </c>
      <c r="AK89" s="3">
        <f t="shared" si="1"/>
        <v>1.1332465899999999</v>
      </c>
      <c r="AM89" s="16" t="s">
        <v>117</v>
      </c>
      <c r="AO89" s="7">
        <f>(SUM(AC80:AJ102)+SUM(A80:D93))/173</f>
        <v>1.6143105551445083</v>
      </c>
      <c r="AP89" s="2">
        <f>((AK89-AK$15)*100)/AK$15</f>
        <v>-11.434131322236366</v>
      </c>
      <c r="AR89" s="16" t="s">
        <v>117</v>
      </c>
      <c r="AS89" s="2"/>
      <c r="AT89" s="1">
        <f>((AO89-AO$15)*100)/AO$15</f>
        <v>-7.8948136471876218</v>
      </c>
    </row>
    <row r="90" spans="1:47" x14ac:dyDescent="0.25">
      <c r="A90" s="29">
        <v>1.7227435</v>
      </c>
      <c r="B90" s="30">
        <v>1.3526368</v>
      </c>
      <c r="C90" s="29" t="s">
        <v>0</v>
      </c>
      <c r="D90" s="29" t="s">
        <v>0</v>
      </c>
      <c r="E90" s="34">
        <v>1.1324034999999999</v>
      </c>
      <c r="F90" s="34">
        <v>1.2233818000000001</v>
      </c>
      <c r="G90" s="34">
        <v>0.98571000000000009</v>
      </c>
      <c r="H90" s="34">
        <v>0.87574099999999999</v>
      </c>
      <c r="I90" s="34">
        <v>0.69827519999999998</v>
      </c>
      <c r="J90" s="34">
        <v>0.65338540000000001</v>
      </c>
      <c r="K90" s="34">
        <v>0.64078580000000007</v>
      </c>
      <c r="L90" s="34">
        <v>0.67486285999999995</v>
      </c>
      <c r="M90" s="34">
        <v>0.77460795999999998</v>
      </c>
      <c r="N90" s="34">
        <v>0.92742692999999998</v>
      </c>
      <c r="O90" s="34">
        <v>1.0367057</v>
      </c>
      <c r="P90" s="34">
        <v>1.1323407000000001</v>
      </c>
      <c r="Q90" s="34">
        <v>1.2237749</v>
      </c>
      <c r="R90" s="34">
        <v>1.5273638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1.2069163000000001</v>
      </c>
      <c r="X90" s="35">
        <v>1.2084168</v>
      </c>
      <c r="Y90" s="35">
        <v>1.3384863</v>
      </c>
      <c r="Z90" s="35">
        <v>1.393383</v>
      </c>
      <c r="AA90" s="35">
        <v>1.6695557999999999</v>
      </c>
      <c r="AB90" s="35" t="s">
        <v>0</v>
      </c>
      <c r="AC90" s="36" t="s">
        <v>0</v>
      </c>
      <c r="AD90" s="29" t="s">
        <v>0</v>
      </c>
      <c r="AE90" s="29">
        <v>1.1392823000000001</v>
      </c>
      <c r="AF90" s="29">
        <v>1.1838283999999999</v>
      </c>
      <c r="AG90" s="29">
        <v>1.2654797</v>
      </c>
      <c r="AH90" s="29">
        <v>1.4847337</v>
      </c>
      <c r="AI90" s="29">
        <v>1.5738247999999999</v>
      </c>
      <c r="AJ90" s="29">
        <v>1.6680718999999999</v>
      </c>
      <c r="AK90" s="3">
        <f t="shared" si="1"/>
        <v>1.1745972166666667</v>
      </c>
      <c r="AM90" t="s">
        <v>118</v>
      </c>
      <c r="AO90" s="2">
        <f>((SUM(A76:Z109)+SUM(AA76:AJ102))/895)</f>
        <v>1.5223827310726255</v>
      </c>
      <c r="AP90" s="2">
        <f>((AK90-AK$16)*100)/AK$16</f>
        <v>-11.66443901389898</v>
      </c>
      <c r="AR90" t="s">
        <v>118</v>
      </c>
      <c r="AT90" s="1">
        <f>((AO90-AO$16)*100)/AO$16</f>
        <v>-7.8917067771587464</v>
      </c>
    </row>
    <row r="91" spans="1:47" x14ac:dyDescent="0.25">
      <c r="A91" s="29">
        <v>2.1327875000000001</v>
      </c>
      <c r="B91" s="30">
        <v>1.5755332</v>
      </c>
      <c r="C91" s="29">
        <v>0.90695380000000003</v>
      </c>
      <c r="D91" s="29">
        <v>0.99103034000000001</v>
      </c>
      <c r="E91" s="34">
        <v>1.1224486</v>
      </c>
      <c r="F91" s="34">
        <v>1.1601204000000001</v>
      </c>
      <c r="G91" s="34">
        <v>1.0187774000000001</v>
      </c>
      <c r="H91" s="34">
        <v>0.96840269999999995</v>
      </c>
      <c r="I91" s="34">
        <v>0.75479490000000005</v>
      </c>
      <c r="J91" s="34">
        <v>0.74798112999999999</v>
      </c>
      <c r="K91" s="34">
        <v>0.70224845000000002</v>
      </c>
      <c r="L91" s="34">
        <v>0.74308156999999997</v>
      </c>
      <c r="M91" s="34">
        <v>0.88218516000000002</v>
      </c>
      <c r="N91" s="34">
        <v>1.0759977000000001</v>
      </c>
      <c r="O91" s="34">
        <v>1.2902568999999999</v>
      </c>
      <c r="P91" s="34">
        <v>1.4685234</v>
      </c>
      <c r="Q91" s="34">
        <v>1.4838164</v>
      </c>
      <c r="R91" s="34">
        <v>1.6696386000000001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1.0954527999999999</v>
      </c>
      <c r="X91" s="35">
        <v>1.2500393000000001</v>
      </c>
      <c r="Y91" s="35">
        <v>1.7045082</v>
      </c>
      <c r="Z91" s="35">
        <v>1.8235984999999999</v>
      </c>
      <c r="AA91" s="35">
        <v>1.6946108</v>
      </c>
      <c r="AB91" s="35" t="s">
        <v>0</v>
      </c>
      <c r="AC91" s="36" t="s">
        <v>0</v>
      </c>
      <c r="AD91" s="29" t="s">
        <v>0</v>
      </c>
      <c r="AE91" s="29">
        <v>1.0958251999999999</v>
      </c>
      <c r="AF91" s="29">
        <v>1.3358890999999999</v>
      </c>
      <c r="AG91" s="29">
        <v>1.3422086</v>
      </c>
      <c r="AH91" s="29">
        <v>1.4901485000000001</v>
      </c>
      <c r="AI91" s="29">
        <v>1.5808435999999999</v>
      </c>
      <c r="AJ91" s="29">
        <v>1.7889409999999999</v>
      </c>
      <c r="AK91" s="3">
        <f t="shared" si="1"/>
        <v>1.2722980603448275</v>
      </c>
      <c r="AM91" t="s">
        <v>119</v>
      </c>
      <c r="AP91" s="2">
        <f>((AK91-AK$17)*100)/AK$17</f>
        <v>-11.852495629079002</v>
      </c>
      <c r="AR91" t="s">
        <v>119</v>
      </c>
      <c r="AT91" s="1" t="e">
        <f>((AO91-AO$17)*100)/AO$17</f>
        <v>#DIV/0!</v>
      </c>
    </row>
    <row r="92" spans="1:47" x14ac:dyDescent="0.25">
      <c r="A92" s="29">
        <v>1.7874546</v>
      </c>
      <c r="B92" s="30">
        <v>1.3459943999999999</v>
      </c>
      <c r="C92" s="29">
        <v>0.91926969999999997</v>
      </c>
      <c r="D92" s="29">
        <v>0.94823659999999999</v>
      </c>
      <c r="E92" s="34">
        <v>0.93963220000000003</v>
      </c>
      <c r="F92" s="34">
        <v>1.0371143</v>
      </c>
      <c r="G92" s="34">
        <v>1.058017</v>
      </c>
      <c r="H92" s="34">
        <v>0.96134169999999997</v>
      </c>
      <c r="I92" s="34">
        <v>0.91786440000000002</v>
      </c>
      <c r="J92" s="34">
        <v>0.94729699999999994</v>
      </c>
      <c r="K92" s="34">
        <v>0.98730659999999992</v>
      </c>
      <c r="L92" s="34">
        <v>1.0257342</v>
      </c>
      <c r="M92" s="34">
        <v>1.1467826000000001</v>
      </c>
      <c r="N92" s="34">
        <v>1.3298965</v>
      </c>
      <c r="O92" s="34">
        <v>1.4888159000000001</v>
      </c>
      <c r="P92" s="34">
        <v>1.626733</v>
      </c>
      <c r="Q92" s="34">
        <v>1.7321601</v>
      </c>
      <c r="R92" s="34">
        <v>1.5561469999999999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1.1969053999999999</v>
      </c>
      <c r="X92" s="35">
        <v>1.4232986999999999</v>
      </c>
      <c r="Y92" s="35">
        <v>1.699881</v>
      </c>
      <c r="Z92" s="35">
        <v>1.9497848</v>
      </c>
      <c r="AA92" s="35">
        <v>1.9000376000000001</v>
      </c>
      <c r="AB92" s="35" t="s">
        <v>0</v>
      </c>
      <c r="AC92" s="36" t="s">
        <v>0</v>
      </c>
      <c r="AD92" s="29" t="s">
        <v>0</v>
      </c>
      <c r="AE92" s="29">
        <v>1.1016771999999999</v>
      </c>
      <c r="AF92" s="29">
        <v>1.3170831000000001</v>
      </c>
      <c r="AG92" s="29">
        <v>1.3943646999999999</v>
      </c>
      <c r="AH92" s="29">
        <v>1.5082926999999999</v>
      </c>
      <c r="AI92" s="29">
        <v>1.6693199999999999</v>
      </c>
      <c r="AJ92" s="29">
        <v>1.8261442000000001</v>
      </c>
      <c r="AK92" s="3">
        <f t="shared" si="1"/>
        <v>1.3359512827586209</v>
      </c>
      <c r="AM92" t="s">
        <v>120</v>
      </c>
      <c r="AP92" s="2">
        <f>((AK92-AK$18)*100)/AK$18</f>
        <v>-11.564250930587122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0</v>
      </c>
      <c r="B93" s="30" t="s">
        <v>0</v>
      </c>
      <c r="C93" s="29">
        <v>0.88429179999999996</v>
      </c>
      <c r="D93" s="29">
        <v>1.0723522000000001</v>
      </c>
      <c r="E93" s="34">
        <v>1.2418875</v>
      </c>
      <c r="F93" s="34">
        <v>1.0436396999999999</v>
      </c>
      <c r="G93" s="34">
        <v>0.9709521000000001</v>
      </c>
      <c r="H93" s="34">
        <v>0.88733530000000005</v>
      </c>
      <c r="I93" s="34">
        <v>0.86569760000000007</v>
      </c>
      <c r="J93" s="34">
        <v>0.88186187000000005</v>
      </c>
      <c r="K93" s="34">
        <v>0.90652149999999998</v>
      </c>
      <c r="L93" s="34">
        <v>0.92896429999999997</v>
      </c>
      <c r="M93" s="34">
        <v>0.99516004000000002</v>
      </c>
      <c r="N93" s="34">
        <v>1.0668411</v>
      </c>
      <c r="O93" s="34">
        <v>1.1592640999999999</v>
      </c>
      <c r="P93" s="34">
        <v>1.3715302</v>
      </c>
      <c r="Q93" s="34">
        <v>1.5980532000000001</v>
      </c>
      <c r="R93" s="34">
        <v>1.6565981000000001</v>
      </c>
      <c r="S93" s="35" t="s">
        <v>0</v>
      </c>
      <c r="T93" s="35" t="s">
        <v>0</v>
      </c>
      <c r="U93" s="35" t="s">
        <v>0</v>
      </c>
      <c r="V93" s="35">
        <v>0.94646640000000004</v>
      </c>
      <c r="W93" s="35">
        <v>0.9853864</v>
      </c>
      <c r="X93" s="35">
        <v>1.0048752999999999</v>
      </c>
      <c r="Y93" s="35">
        <v>1.1635500000000001</v>
      </c>
      <c r="Z93" s="35">
        <v>1.4072948000000001</v>
      </c>
      <c r="AA93" s="35">
        <v>1.7804404</v>
      </c>
      <c r="AB93" s="35" t="s">
        <v>0</v>
      </c>
      <c r="AC93" s="36" t="s">
        <v>0</v>
      </c>
      <c r="AD93" s="29" t="s">
        <v>0</v>
      </c>
      <c r="AE93" s="29">
        <v>1.2160907000000001</v>
      </c>
      <c r="AF93" s="29">
        <v>1.2369139</v>
      </c>
      <c r="AG93" s="29">
        <v>1.5851023</v>
      </c>
      <c r="AH93" s="29">
        <v>1.4052941000000001</v>
      </c>
      <c r="AI93" s="29">
        <v>1.4916605000000001</v>
      </c>
      <c r="AJ93" s="29">
        <v>1.7631163999999999</v>
      </c>
      <c r="AK93" s="3">
        <f t="shared" si="1"/>
        <v>1.1970407789285711</v>
      </c>
      <c r="AM93" t="s">
        <v>121</v>
      </c>
      <c r="AO93" s="2">
        <f>SUM(U108:W109)/6</f>
        <v>2.2861043166666666</v>
      </c>
      <c r="AP93" s="2">
        <f>((AK93-AK$19)*100)/AK$19</f>
        <v>-10.995671040756811</v>
      </c>
      <c r="AR93" t="s">
        <v>124</v>
      </c>
      <c r="AT93" s="1">
        <f>((AO93-AO$19)*100)/AO$19</f>
        <v>-5.9669290706819228E-2</v>
      </c>
    </row>
    <row r="94" spans="1:47" x14ac:dyDescent="0.25">
      <c r="A94" t="s">
        <v>0</v>
      </c>
      <c r="B94" s="37" t="s">
        <v>0</v>
      </c>
      <c r="C94" s="34">
        <v>1.0397894000000001</v>
      </c>
      <c r="D94" s="34">
        <v>1.0713973000000001</v>
      </c>
      <c r="E94" s="34">
        <v>1.0650274</v>
      </c>
      <c r="F94" s="34">
        <v>0.94015366</v>
      </c>
      <c r="G94" s="34">
        <v>0.92083793999999997</v>
      </c>
      <c r="H94" s="34">
        <v>0.91157763999999997</v>
      </c>
      <c r="I94" s="34">
        <v>0.95297812999999998</v>
      </c>
      <c r="J94" s="34">
        <v>0.99930969999999997</v>
      </c>
      <c r="K94" s="34">
        <v>0.99595750000000005</v>
      </c>
      <c r="L94" s="34">
        <v>0.99135952999999999</v>
      </c>
      <c r="M94" s="34">
        <v>1.0211611</v>
      </c>
      <c r="N94" s="34">
        <v>1.0758421</v>
      </c>
      <c r="O94" s="34">
        <v>1.1598656000000001</v>
      </c>
      <c r="P94" s="34">
        <v>1.3762827</v>
      </c>
      <c r="Q94" s="34">
        <v>1.5230429999999999</v>
      </c>
      <c r="R94" s="34">
        <v>1.5135144</v>
      </c>
      <c r="S94" s="35" t="s">
        <v>0</v>
      </c>
      <c r="T94" s="35" t="s">
        <v>0</v>
      </c>
      <c r="U94" s="35" t="s">
        <v>0</v>
      </c>
      <c r="V94" s="35">
        <v>1.2949516999999999</v>
      </c>
      <c r="W94" s="35">
        <v>1.0264648999999999</v>
      </c>
      <c r="X94" s="35">
        <v>1.0476703999999999</v>
      </c>
      <c r="Y94" s="35">
        <v>1.1348081000000001</v>
      </c>
      <c r="Z94" s="35">
        <v>1.3758589000000001</v>
      </c>
      <c r="AA94" s="35">
        <v>1.8276374</v>
      </c>
      <c r="AB94" s="35" t="s">
        <v>0</v>
      </c>
      <c r="AC94" s="36" t="s">
        <v>0</v>
      </c>
      <c r="AD94" s="29" t="s">
        <v>0</v>
      </c>
      <c r="AE94" s="29">
        <v>1.8063141</v>
      </c>
      <c r="AF94" s="29">
        <v>1.3867342</v>
      </c>
      <c r="AG94" s="29">
        <v>1.2345093</v>
      </c>
      <c r="AH94" s="29">
        <v>1.1346767</v>
      </c>
      <c r="AI94" s="29">
        <v>1.1166841000000001</v>
      </c>
      <c r="AJ94" s="29">
        <v>1.4399242000000001</v>
      </c>
      <c r="AK94" s="3">
        <f t="shared" si="1"/>
        <v>1.1922975392857147</v>
      </c>
      <c r="AP94" s="2">
        <f>((AK94-AK$20)*100)/AK$20</f>
        <v>-10.111322834577807</v>
      </c>
    </row>
    <row r="95" spans="1:47" x14ac:dyDescent="0.25">
      <c r="A95" t="s">
        <v>0</v>
      </c>
      <c r="B95" s="37">
        <v>1.0514703999999999</v>
      </c>
      <c r="C95" s="34">
        <v>0.90445154999999999</v>
      </c>
      <c r="D95" s="34">
        <v>0.96548283000000001</v>
      </c>
      <c r="E95" s="34">
        <v>0.86667466000000004</v>
      </c>
      <c r="F95" s="34">
        <v>0.88619493999999999</v>
      </c>
      <c r="G95" s="34">
        <v>0.9683094000000001</v>
      </c>
      <c r="H95" s="34">
        <v>1.0564568999999999</v>
      </c>
      <c r="I95" s="34">
        <v>1.2446476</v>
      </c>
      <c r="J95" s="34">
        <v>1.4117275</v>
      </c>
      <c r="K95" s="34">
        <v>1.4829599</v>
      </c>
      <c r="L95" s="34">
        <v>1.5453924999999999</v>
      </c>
      <c r="M95" s="34">
        <v>1.5275620000000001</v>
      </c>
      <c r="N95" s="34">
        <v>1.4788508</v>
      </c>
      <c r="O95" s="34">
        <v>1.4175488000000001</v>
      </c>
      <c r="P95" s="34">
        <v>1.4540681</v>
      </c>
      <c r="Q95" s="34">
        <v>1.4621023</v>
      </c>
      <c r="R95" s="34">
        <v>1.4887737000000001</v>
      </c>
      <c r="S95" s="35" t="s">
        <v>0</v>
      </c>
      <c r="T95" s="35" t="s">
        <v>0</v>
      </c>
      <c r="U95" s="35">
        <v>1.0507194</v>
      </c>
      <c r="V95" s="35">
        <v>1.2107091999999999</v>
      </c>
      <c r="W95" s="35">
        <v>1.3855812999999999</v>
      </c>
      <c r="X95" s="35">
        <v>1.3780216000000001</v>
      </c>
      <c r="Y95" s="35">
        <v>1.3111292999999999</v>
      </c>
      <c r="Z95" s="35">
        <v>1.1809791000000001</v>
      </c>
      <c r="AA95" s="35">
        <v>1.3878709</v>
      </c>
      <c r="AB95" s="35" t="s">
        <v>0</v>
      </c>
      <c r="AC95" s="36" t="s">
        <v>0</v>
      </c>
      <c r="AD95" s="29" t="s">
        <v>0</v>
      </c>
      <c r="AE95" s="29">
        <v>1.3991925999999999</v>
      </c>
      <c r="AF95" s="29">
        <v>1.3451194</v>
      </c>
      <c r="AG95" s="29">
        <v>1.0801361</v>
      </c>
      <c r="AH95" s="29">
        <v>1.0998053999999999</v>
      </c>
      <c r="AI95" s="29">
        <v>1.1183821</v>
      </c>
      <c r="AJ95" s="29">
        <v>1.6640157</v>
      </c>
      <c r="AK95" s="3">
        <f t="shared" si="1"/>
        <v>1.2608111993333331</v>
      </c>
      <c r="AP95" s="2">
        <f>((AK95-AK$21)*100)/AK$21</f>
        <v>-10.625274427904099</v>
      </c>
    </row>
    <row r="96" spans="1:47" x14ac:dyDescent="0.25">
      <c r="A96" t="s">
        <v>0</v>
      </c>
      <c r="B96" s="37">
        <v>0.9404674999999999</v>
      </c>
      <c r="C96" s="34">
        <v>0.75376680000000007</v>
      </c>
      <c r="D96" s="34">
        <v>0.71856593999999996</v>
      </c>
      <c r="E96" s="34">
        <v>0.66656594999999996</v>
      </c>
      <c r="F96" s="34">
        <v>0.76647959999999993</v>
      </c>
      <c r="G96" s="34">
        <v>0.86993589999999998</v>
      </c>
      <c r="H96" s="34">
        <v>0.97243899999999994</v>
      </c>
      <c r="I96" s="34">
        <v>1.1098418000000001</v>
      </c>
      <c r="J96" s="34">
        <v>1.2404473</v>
      </c>
      <c r="K96" s="34">
        <v>1.3958466</v>
      </c>
      <c r="L96" s="34">
        <v>1.473155</v>
      </c>
      <c r="M96" s="34">
        <v>1.5296228999999999</v>
      </c>
      <c r="N96" s="34">
        <v>1.5076464000000001</v>
      </c>
      <c r="O96" s="34">
        <v>1.4955324999999999</v>
      </c>
      <c r="P96" s="34">
        <v>1.5220939</v>
      </c>
      <c r="Q96" s="34">
        <v>1.9270902000000001</v>
      </c>
      <c r="R96" s="34">
        <v>1.9675784999999999</v>
      </c>
      <c r="S96" s="35" t="s">
        <v>0</v>
      </c>
      <c r="T96" s="35" t="s">
        <v>0</v>
      </c>
      <c r="U96" s="35">
        <v>1.1254310000000001</v>
      </c>
      <c r="V96" s="35">
        <v>1.2361025000000001</v>
      </c>
      <c r="W96" s="35">
        <v>1.1697156</v>
      </c>
      <c r="X96" s="35">
        <v>1.2273303</v>
      </c>
      <c r="Y96" s="35">
        <v>1.4706121999999999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1.6050180000000001</v>
      </c>
      <c r="AG96" s="29">
        <v>1.0633504</v>
      </c>
      <c r="AH96" s="29">
        <v>1.5111661000000001</v>
      </c>
      <c r="AI96" s="29">
        <v>1.518076</v>
      </c>
      <c r="AJ96" s="29">
        <v>1.2639753</v>
      </c>
      <c r="AK96" s="3">
        <f t="shared" si="1"/>
        <v>1.2610315996296295</v>
      </c>
      <c r="AP96" s="2">
        <f>((AK96-AK$22)*100)/AK$22</f>
        <v>-11.53795362157838</v>
      </c>
    </row>
    <row r="97" spans="1:45" x14ac:dyDescent="0.25">
      <c r="A97" t="s">
        <v>0</v>
      </c>
      <c r="B97" s="37">
        <v>0.88406740000000006</v>
      </c>
      <c r="C97" s="34">
        <v>0.65893859999999993</v>
      </c>
      <c r="D97" s="34">
        <v>0.70860959999999995</v>
      </c>
      <c r="E97" s="34">
        <v>0.63619930000000002</v>
      </c>
      <c r="F97" s="34">
        <v>0.68237300000000001</v>
      </c>
      <c r="G97" s="34">
        <v>0.77208450000000006</v>
      </c>
      <c r="H97" s="34">
        <v>0.78566320000000001</v>
      </c>
      <c r="I97" s="34">
        <v>0.8439800999999999</v>
      </c>
      <c r="J97" s="34">
        <v>0.90450659999999994</v>
      </c>
      <c r="K97" s="34">
        <v>1.0105175</v>
      </c>
      <c r="L97" s="34">
        <v>1.0333927000000001</v>
      </c>
      <c r="M97" s="34">
        <v>1.1167822000000001</v>
      </c>
      <c r="N97" s="34">
        <v>1.2180432999999999</v>
      </c>
      <c r="O97" s="34">
        <v>1.1520736</v>
      </c>
      <c r="P97" s="34">
        <v>1.2218207000000001</v>
      </c>
      <c r="Q97" s="34">
        <v>1.5669774999999999</v>
      </c>
      <c r="R97" s="34">
        <v>1.6532749</v>
      </c>
      <c r="S97" s="35" t="s">
        <v>0</v>
      </c>
      <c r="T97" s="35">
        <v>1.4133389000000001</v>
      </c>
      <c r="U97" s="35">
        <v>1.1323433000000001</v>
      </c>
      <c r="V97" s="35">
        <v>1.0307724</v>
      </c>
      <c r="W97" s="35">
        <v>1.0629888000000001</v>
      </c>
      <c r="X97" s="35">
        <v>1.0225500999999999</v>
      </c>
      <c r="Y97" s="35">
        <v>0.88969760000000009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1.753126</v>
      </c>
      <c r="AG97" s="29">
        <v>1.4084747</v>
      </c>
      <c r="AH97" s="29">
        <v>1.4102896</v>
      </c>
      <c r="AI97" s="29">
        <v>1.5711515</v>
      </c>
      <c r="AJ97" s="29">
        <v>1.3771553999999999</v>
      </c>
      <c r="AK97" s="3">
        <f t="shared" si="1"/>
        <v>1.1043283214285713</v>
      </c>
      <c r="AP97" s="2">
        <f>((AK97-AK$23)*100)/AK$23</f>
        <v>-11.076718172988027</v>
      </c>
      <c r="AS97" t="s">
        <v>127</v>
      </c>
    </row>
    <row r="98" spans="1:45" x14ac:dyDescent="0.25">
      <c r="A98" t="s">
        <v>0</v>
      </c>
      <c r="B98" s="37">
        <v>1.0476828</v>
      </c>
      <c r="C98" s="34">
        <v>0.70876280000000003</v>
      </c>
      <c r="D98" s="34">
        <v>0.68229114999999996</v>
      </c>
      <c r="E98" s="34">
        <v>0.62775683000000004</v>
      </c>
      <c r="F98" s="34">
        <v>0.65696423999999998</v>
      </c>
      <c r="G98" s="34">
        <v>0.72415390000000002</v>
      </c>
      <c r="H98" s="34">
        <v>0.80479175000000003</v>
      </c>
      <c r="I98" s="34">
        <v>0.8641030999999999</v>
      </c>
      <c r="J98" s="34">
        <v>0.91468877000000004</v>
      </c>
      <c r="K98" s="34">
        <v>0.9570905999999999</v>
      </c>
      <c r="L98" s="34">
        <v>0.99257359999999994</v>
      </c>
      <c r="M98" s="34">
        <v>1.0590098999999999</v>
      </c>
      <c r="N98" s="34">
        <v>1.0648481999999999</v>
      </c>
      <c r="O98" s="34">
        <v>1.0605567</v>
      </c>
      <c r="P98" s="34">
        <v>1.3405918999999999</v>
      </c>
      <c r="Q98" s="34">
        <v>1.733868</v>
      </c>
      <c r="R98" s="34" t="s">
        <v>0</v>
      </c>
      <c r="S98" s="35">
        <v>1.3003074999999999</v>
      </c>
      <c r="T98" s="35">
        <v>1.0516323000000001</v>
      </c>
      <c r="U98" s="35">
        <v>0.89096445000000002</v>
      </c>
      <c r="V98" s="35">
        <v>0.9247706</v>
      </c>
      <c r="W98" s="35">
        <v>0.93654554999999995</v>
      </c>
      <c r="X98" s="35">
        <v>0.93887525999999999</v>
      </c>
      <c r="Y98" s="35">
        <v>0.84710949999999996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1.7382438</v>
      </c>
      <c r="AG98" s="29">
        <v>1.4323367</v>
      </c>
      <c r="AH98" s="29">
        <v>1.7961199000000001</v>
      </c>
      <c r="AI98" s="29">
        <v>1.6872887999999999</v>
      </c>
      <c r="AJ98" s="29">
        <v>1.6438151999999999</v>
      </c>
      <c r="AK98" s="3">
        <f t="shared" si="1"/>
        <v>1.0867051357142854</v>
      </c>
      <c r="AP98" s="2">
        <f>((AK98-AK$24)*100)/AK$24</f>
        <v>-11.421784761225075</v>
      </c>
    </row>
    <row r="99" spans="1:45" x14ac:dyDescent="0.25">
      <c r="A99" t="s">
        <v>0</v>
      </c>
      <c r="B99" s="37">
        <v>1.1835738</v>
      </c>
      <c r="C99" s="34">
        <v>0.93952409999999997</v>
      </c>
      <c r="D99" s="34">
        <v>0.75495659999999998</v>
      </c>
      <c r="E99" s="34">
        <v>0.67015104999999997</v>
      </c>
      <c r="F99" s="34">
        <v>0.69184709999999994</v>
      </c>
      <c r="G99" s="34">
        <v>0.73721840000000005</v>
      </c>
      <c r="H99" s="34">
        <v>0.79326600000000003</v>
      </c>
      <c r="I99" s="34">
        <v>0.84583246999999995</v>
      </c>
      <c r="J99" s="34">
        <v>0.85813490000000003</v>
      </c>
      <c r="K99" s="34">
        <v>0.87393359999999998</v>
      </c>
      <c r="L99" s="34">
        <v>0.92522800000000005</v>
      </c>
      <c r="M99" s="34">
        <v>0.98644419999999988</v>
      </c>
      <c r="N99" s="34">
        <v>1.0119773999999999</v>
      </c>
      <c r="O99" s="34">
        <v>1.0243762000000001</v>
      </c>
      <c r="P99" s="38">
        <v>1.2252335999999999</v>
      </c>
      <c r="Q99" s="38" t="s">
        <v>0</v>
      </c>
      <c r="R99" s="38">
        <v>1.5486084</v>
      </c>
      <c r="S99" s="35">
        <v>1.0335443</v>
      </c>
      <c r="T99" s="35">
        <v>0.93995309999999987</v>
      </c>
      <c r="U99" s="35">
        <v>0.87085400000000013</v>
      </c>
      <c r="V99" s="35">
        <v>0.88633109999999993</v>
      </c>
      <c r="W99" s="35">
        <v>0.90515419999999991</v>
      </c>
      <c r="X99" s="35">
        <v>0.89025429999999994</v>
      </c>
      <c r="Y99" s="35">
        <v>0.92996584999999998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1.7414984</v>
      </c>
      <c r="AG99" s="29">
        <v>1.4684508999999999</v>
      </c>
      <c r="AH99" s="29" t="s">
        <v>0</v>
      </c>
      <c r="AI99" s="29">
        <v>1.7324444000000001</v>
      </c>
      <c r="AJ99" s="29">
        <v>1.7282223999999999</v>
      </c>
      <c r="AK99" s="3">
        <f t="shared" si="1"/>
        <v>1.0443325470370368</v>
      </c>
      <c r="AP99" s="2">
        <f>((AK99-AK$25)*100)/AK$25</f>
        <v>-10.843396433137299</v>
      </c>
    </row>
    <row r="100" spans="1:45" x14ac:dyDescent="0.25">
      <c r="A100" t="s">
        <v>0</v>
      </c>
      <c r="B100" s="37">
        <v>1.2379097999999999</v>
      </c>
      <c r="C100" s="34">
        <v>1.0560518999999999</v>
      </c>
      <c r="D100" s="34">
        <v>0.8208146999999999</v>
      </c>
      <c r="E100" s="34">
        <v>0.69017684000000001</v>
      </c>
      <c r="F100" s="34">
        <v>0.68185216000000004</v>
      </c>
      <c r="G100" s="34">
        <v>0.72804590000000002</v>
      </c>
      <c r="H100" s="34">
        <v>0.77068882999999999</v>
      </c>
      <c r="I100" s="34">
        <v>0.82262676999999995</v>
      </c>
      <c r="J100" s="34">
        <v>0.81794969999999989</v>
      </c>
      <c r="K100" s="34">
        <v>0.8353313</v>
      </c>
      <c r="L100" s="34">
        <v>0.88035429999999992</v>
      </c>
      <c r="M100" s="34">
        <v>0.91019404000000004</v>
      </c>
      <c r="N100" s="34">
        <v>0.88139179999999995</v>
      </c>
      <c r="O100" s="34">
        <v>0.94020859999999995</v>
      </c>
      <c r="P100" s="38" t="s">
        <v>0</v>
      </c>
      <c r="Q100" s="38">
        <v>1.4033403</v>
      </c>
      <c r="R100" s="38">
        <v>1.3671091</v>
      </c>
      <c r="S100" s="35">
        <v>1.1905935999999999</v>
      </c>
      <c r="T100" s="35">
        <v>0.97185309999999991</v>
      </c>
      <c r="U100" s="35">
        <v>0.85702679999999998</v>
      </c>
      <c r="V100" s="35">
        <v>0.86392623000000002</v>
      </c>
      <c r="W100" s="35">
        <v>0.90568709999999997</v>
      </c>
      <c r="X100" s="35">
        <v>0.90808280000000008</v>
      </c>
      <c r="Y100" s="35">
        <v>1.0338124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2.1317240000000002</v>
      </c>
      <c r="AG100" s="29">
        <v>1.6163095000000001</v>
      </c>
      <c r="AH100" s="29" t="s">
        <v>0</v>
      </c>
      <c r="AI100" s="29" t="s">
        <v>0</v>
      </c>
      <c r="AJ100" s="29" t="s">
        <v>0</v>
      </c>
      <c r="AK100" s="3">
        <f t="shared" si="1"/>
        <v>1.0129224628</v>
      </c>
      <c r="AP100" s="2">
        <f>((AK100-AK$26)*100)/AK$26</f>
        <v>-10.490736168248</v>
      </c>
    </row>
    <row r="101" spans="1:45" x14ac:dyDescent="0.25">
      <c r="A101" t="s">
        <v>0</v>
      </c>
      <c r="B101" s="37" t="s">
        <v>0</v>
      </c>
      <c r="C101" s="34">
        <v>1.1530541999999999</v>
      </c>
      <c r="D101" s="34">
        <v>0.84986419999999996</v>
      </c>
      <c r="E101" s="34">
        <v>0.68325119999999995</v>
      </c>
      <c r="F101" s="34">
        <v>0.67795169999999993</v>
      </c>
      <c r="G101" s="34">
        <v>0.76228999999999991</v>
      </c>
      <c r="H101" s="34">
        <v>0.81273097000000005</v>
      </c>
      <c r="I101" s="34">
        <v>0.84999174</v>
      </c>
      <c r="J101" s="34">
        <v>0.86498390000000003</v>
      </c>
      <c r="K101" s="34">
        <v>0.86252519999999999</v>
      </c>
      <c r="L101" s="34">
        <v>0.89758869999999991</v>
      </c>
      <c r="M101" s="34">
        <v>0.88261783000000005</v>
      </c>
      <c r="N101" s="34">
        <v>0.839144</v>
      </c>
      <c r="O101" s="34">
        <v>0.94841635000000002</v>
      </c>
      <c r="P101" s="38" t="s">
        <v>0</v>
      </c>
      <c r="Q101" s="38">
        <v>1.4001503</v>
      </c>
      <c r="R101" s="38">
        <v>1.2979966000000001</v>
      </c>
      <c r="S101" s="35">
        <v>1.1811185</v>
      </c>
      <c r="T101" s="35">
        <v>0.95479760000000002</v>
      </c>
      <c r="U101" s="35">
        <v>0.86014820000000003</v>
      </c>
      <c r="V101" s="35">
        <v>0.91018045000000003</v>
      </c>
      <c r="W101" s="35">
        <v>0.97937600000000002</v>
      </c>
      <c r="X101" s="35">
        <v>0.98485569999999989</v>
      </c>
      <c r="Y101" s="35">
        <v>1.1590916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1.6285825</v>
      </c>
      <c r="AG101" s="29">
        <v>1.832265</v>
      </c>
      <c r="AH101" s="29" t="s">
        <v>0</v>
      </c>
      <c r="AI101" s="29" t="s">
        <v>0</v>
      </c>
      <c r="AJ101" s="29" t="s">
        <v>0</v>
      </c>
      <c r="AK101" s="3">
        <f t="shared" si="1"/>
        <v>1.0113738516666666</v>
      </c>
      <c r="AP101" s="2">
        <f>((AK101-AK$27)*100)/AK$27</f>
        <v>-10.420499183521585</v>
      </c>
    </row>
    <row r="102" spans="1:45" x14ac:dyDescent="0.25">
      <c r="A102" t="s">
        <v>0</v>
      </c>
      <c r="B102" s="37" t="s">
        <v>0</v>
      </c>
      <c r="C102" s="34">
        <v>1.6628474</v>
      </c>
      <c r="D102" s="34">
        <v>0.96317099999999989</v>
      </c>
      <c r="E102" s="34">
        <v>0.66774409999999995</v>
      </c>
      <c r="F102" s="34">
        <v>0.57846049999999993</v>
      </c>
      <c r="G102" s="34">
        <v>0.61657910000000005</v>
      </c>
      <c r="H102" s="34">
        <v>0.73896319999999993</v>
      </c>
      <c r="I102" s="34">
        <v>0.83015409999999989</v>
      </c>
      <c r="J102" s="34">
        <v>0.86818300000000004</v>
      </c>
      <c r="K102" s="34">
        <v>0.88650125000000002</v>
      </c>
      <c r="L102" s="34">
        <v>0.93566453000000005</v>
      </c>
      <c r="M102" s="34">
        <v>0.94220000000000004</v>
      </c>
      <c r="N102" s="34">
        <v>0.96751326000000004</v>
      </c>
      <c r="O102" s="34">
        <v>1.0998931999999999</v>
      </c>
      <c r="P102" s="38" t="s">
        <v>0</v>
      </c>
      <c r="Q102" s="38">
        <v>1.4730445999999999</v>
      </c>
      <c r="R102" s="38">
        <v>1.2820514000000001</v>
      </c>
      <c r="S102" s="35">
        <v>1.2260219000000001</v>
      </c>
      <c r="T102" s="35">
        <v>0.88095283999999996</v>
      </c>
      <c r="U102" s="35">
        <v>0.83522160000000001</v>
      </c>
      <c r="V102" s="35">
        <v>0.9198940000000001</v>
      </c>
      <c r="W102" s="35">
        <v>1.0384605</v>
      </c>
      <c r="X102" s="35">
        <v>1.0631359</v>
      </c>
      <c r="Y102" s="35">
        <v>1.0523452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0.97859102636363626</v>
      </c>
      <c r="AP102" s="2">
        <f>((AK102-AK$28)*100)/AK$28</f>
        <v>-10.281989823141773</v>
      </c>
    </row>
    <row r="103" spans="1:45" x14ac:dyDescent="0.25">
      <c r="A103" s="32" t="s">
        <v>0</v>
      </c>
      <c r="B103" s="39" t="s">
        <v>0</v>
      </c>
      <c r="C103" s="32">
        <v>1.3627464</v>
      </c>
      <c r="D103" s="32">
        <v>1.2590075000000001</v>
      </c>
      <c r="E103" s="32">
        <v>1.3017571999999999</v>
      </c>
      <c r="F103" s="32">
        <v>1.3351166000000001</v>
      </c>
      <c r="G103" s="32">
        <v>1.3662373999999999</v>
      </c>
      <c r="H103" s="32">
        <v>1.3349485000000001</v>
      </c>
      <c r="I103" s="32">
        <v>1.2849491</v>
      </c>
      <c r="J103" s="32">
        <v>1.1806942</v>
      </c>
      <c r="K103" s="32">
        <v>1.0408942999999999</v>
      </c>
      <c r="L103" s="32">
        <v>0.94494902999999997</v>
      </c>
      <c r="M103" s="32">
        <v>1.0148337000000001</v>
      </c>
      <c r="N103" s="32">
        <v>1.1943712</v>
      </c>
      <c r="O103" s="32">
        <v>1.2965981</v>
      </c>
      <c r="P103" s="32" t="s">
        <v>0</v>
      </c>
      <c r="Q103" s="32" t="s">
        <v>0</v>
      </c>
      <c r="R103" s="32" t="s">
        <v>0</v>
      </c>
      <c r="S103" s="33">
        <v>1.7087315000000001</v>
      </c>
      <c r="T103" s="33">
        <v>1.3721435</v>
      </c>
      <c r="U103" s="33">
        <v>1.3017738000000001</v>
      </c>
      <c r="V103" s="33">
        <v>1.1443136</v>
      </c>
      <c r="W103" s="33">
        <v>0.94844130000000004</v>
      </c>
      <c r="X103" s="33">
        <v>1.1654742</v>
      </c>
      <c r="Y103" s="33">
        <v>1.0967362</v>
      </c>
      <c r="Z103" s="33" t="s">
        <v>0</v>
      </c>
      <c r="AA103" s="40" t="s">
        <v>0</v>
      </c>
      <c r="AB103" s="40">
        <v>0.57133513999999996</v>
      </c>
      <c r="AC103" s="40">
        <v>0.68307150000000005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1.177687453181818</v>
      </c>
      <c r="AP103" s="2">
        <f>((AK103-AK$29)*100)/AK$29</f>
        <v>-11.473028331221666</v>
      </c>
    </row>
    <row r="104" spans="1:45" x14ac:dyDescent="0.25">
      <c r="A104" s="31" t="s">
        <v>0</v>
      </c>
      <c r="B104" s="41" t="s">
        <v>0</v>
      </c>
      <c r="C104" s="31" t="s">
        <v>0</v>
      </c>
      <c r="D104" s="31">
        <v>1.9095405000000001</v>
      </c>
      <c r="E104" s="31">
        <v>1.8003644000000001</v>
      </c>
      <c r="F104" s="31">
        <v>1.7842427000000001</v>
      </c>
      <c r="G104" s="31">
        <v>1.7596959999999999</v>
      </c>
      <c r="H104" s="31">
        <v>1.7853812</v>
      </c>
      <c r="I104" s="31">
        <v>1.7862585</v>
      </c>
      <c r="J104" s="31">
        <v>1.7833238</v>
      </c>
      <c r="K104" s="31">
        <v>1.6863385</v>
      </c>
      <c r="L104" s="31">
        <v>1.5510751</v>
      </c>
      <c r="M104" s="31">
        <v>1.3708973</v>
      </c>
      <c r="N104" s="31">
        <v>1.3528519999999999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2.2866594999999998</v>
      </c>
      <c r="T104" s="33">
        <v>2.1264702999999998</v>
      </c>
      <c r="U104" s="33">
        <v>1.9598154000000001</v>
      </c>
      <c r="V104" s="33">
        <v>1.8291314999999999</v>
      </c>
      <c r="W104" s="33">
        <v>1.7173419999999999</v>
      </c>
      <c r="X104" s="33">
        <v>1.3702654999999999</v>
      </c>
      <c r="Y104" s="33">
        <v>1.3364134999999999</v>
      </c>
      <c r="Z104" s="33">
        <v>1.1386689999999999</v>
      </c>
      <c r="AA104" s="40">
        <v>1.0027528999999999</v>
      </c>
      <c r="AB104" s="40">
        <v>0.78384036000000001</v>
      </c>
      <c r="AC104" s="40">
        <v>0.72677330000000007</v>
      </c>
      <c r="AD104" s="40">
        <v>0.62077260000000001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1.542125037391304</v>
      </c>
      <c r="AP104" s="2">
        <f>((AK104-AK$30)*100)/AK$30</f>
        <v>-11.948515334985711</v>
      </c>
    </row>
    <row r="105" spans="1:45" x14ac:dyDescent="0.25">
      <c r="A105" s="31" t="s">
        <v>0</v>
      </c>
      <c r="B105" s="41" t="s">
        <v>0</v>
      </c>
      <c r="C105" s="31" t="s">
        <v>0</v>
      </c>
      <c r="D105" s="31">
        <v>2.4060706999999999</v>
      </c>
      <c r="E105" s="31">
        <v>2.1410437</v>
      </c>
      <c r="F105" s="31">
        <v>2.1278793999999999</v>
      </c>
      <c r="G105" s="31">
        <v>2.121057</v>
      </c>
      <c r="H105" s="31">
        <v>2.0924182</v>
      </c>
      <c r="I105" s="31">
        <v>2.0920386</v>
      </c>
      <c r="J105" s="31">
        <v>2.0640863999999999</v>
      </c>
      <c r="K105" s="31">
        <v>2.0292536999999999</v>
      </c>
      <c r="L105" s="31">
        <v>1.9150967999999999</v>
      </c>
      <c r="M105" s="31">
        <v>1.6675168</v>
      </c>
      <c r="N105" s="31">
        <v>1.4567934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2.4617615000000002</v>
      </c>
      <c r="T105" s="33">
        <v>2.3909729999999998</v>
      </c>
      <c r="U105" s="33">
        <v>2.3458437999999999</v>
      </c>
      <c r="V105" s="33">
        <v>2.1834435000000001</v>
      </c>
      <c r="W105" s="33">
        <v>2.1096213000000001</v>
      </c>
      <c r="X105" s="33">
        <v>1.9274830999999999</v>
      </c>
      <c r="Y105" s="33">
        <v>1.5170855999999999</v>
      </c>
      <c r="Z105" s="33" t="s">
        <v>0</v>
      </c>
      <c r="AA105" s="40">
        <v>0.9678121999999999</v>
      </c>
      <c r="AB105" s="40">
        <v>0.81721454999999998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1.9417246625000004</v>
      </c>
      <c r="AP105" s="2">
        <f>((AK105-AK$31)*100)/AK$31</f>
        <v>-10.608198380451237</v>
      </c>
    </row>
    <row r="106" spans="1:45" x14ac:dyDescent="0.25">
      <c r="A106" s="31" t="s">
        <v>0</v>
      </c>
      <c r="B106" s="41" t="s">
        <v>0</v>
      </c>
      <c r="C106" s="31" t="s">
        <v>0</v>
      </c>
      <c r="D106" s="31">
        <v>2.4486780000000001</v>
      </c>
      <c r="E106" s="31">
        <v>2.2504960999999999</v>
      </c>
      <c r="F106" s="31">
        <v>2.2774736999999998</v>
      </c>
      <c r="G106" s="31">
        <v>2.2667481999999999</v>
      </c>
      <c r="H106" s="31">
        <v>2.2685901999999998</v>
      </c>
      <c r="I106" s="31">
        <v>2.2535565000000002</v>
      </c>
      <c r="J106" s="31">
        <v>2.2401686000000001</v>
      </c>
      <c r="K106" s="31">
        <v>2.1983757000000002</v>
      </c>
      <c r="L106" s="31">
        <v>2.086211</v>
      </c>
      <c r="M106" s="31">
        <v>1.8490652999999999</v>
      </c>
      <c r="N106" s="31">
        <v>1.5801282999999999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2.6465995000000002</v>
      </c>
      <c r="U106" s="33">
        <v>2.4761712999999999</v>
      </c>
      <c r="V106" s="33">
        <v>2.4841464000000002</v>
      </c>
      <c r="W106" s="33">
        <v>2.4016228000000002</v>
      </c>
      <c r="X106" s="33">
        <v>2.2767352999999999</v>
      </c>
      <c r="Y106" s="33">
        <v>1.9186938</v>
      </c>
      <c r="Z106" s="33">
        <v>1.6432784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2.1981521722222221</v>
      </c>
      <c r="AP106" s="2">
        <f>((AK106-AK$32)*100)/AK$32</f>
        <v>-9.8981824758403842</v>
      </c>
    </row>
    <row r="107" spans="1:45" x14ac:dyDescent="0.25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2.3515345999999999</v>
      </c>
      <c r="F107" s="31">
        <v>2.3764569999999998</v>
      </c>
      <c r="G107" s="31">
        <v>2.408525</v>
      </c>
      <c r="H107" s="31">
        <v>2.3492074000000001</v>
      </c>
      <c r="I107" s="31">
        <v>2.3516278000000002</v>
      </c>
      <c r="J107" s="31">
        <v>2.3487193999999998</v>
      </c>
      <c r="K107" s="31">
        <v>2.3199458000000002</v>
      </c>
      <c r="L107" s="31">
        <v>2.1664919999999999</v>
      </c>
      <c r="M107" s="31">
        <v>1.9441972999999999</v>
      </c>
      <c r="N107" s="31">
        <v>1.6339786000000001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2.6521370000000002</v>
      </c>
      <c r="V107" s="33">
        <v>2.5862026</v>
      </c>
      <c r="W107" s="33">
        <v>2.4868595999999998</v>
      </c>
      <c r="X107" s="33">
        <v>2.4010441</v>
      </c>
      <c r="Y107" s="33">
        <v>2.0492737000000001</v>
      </c>
      <c r="Z107" s="33">
        <v>1.6589111000000001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2.2553195624999995</v>
      </c>
      <c r="AP107" s="2">
        <f>((AK107-AK$33)*100)/AK$33</f>
        <v>-8.6180035892335312</v>
      </c>
    </row>
    <row r="108" spans="1:45" x14ac:dyDescent="0.25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2.144869799999999</v>
      </c>
      <c r="F108" s="27">
        <v>2.4258473</v>
      </c>
      <c r="G108" s="27">
        <v>2.3158089999999998</v>
      </c>
      <c r="H108" s="27">
        <v>2.2437399999999998</v>
      </c>
      <c r="I108" s="27">
        <v>2.3714577999999999</v>
      </c>
      <c r="J108" s="27">
        <v>2.5947779999999998</v>
      </c>
      <c r="K108" s="27">
        <v>2.2763947999999998</v>
      </c>
      <c r="L108" s="27">
        <v>2.0556405</v>
      </c>
      <c r="M108" s="27">
        <v>1.7069128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2.4197093999999999</v>
      </c>
      <c r="V108" s="27">
        <v>2.4703550000000001</v>
      </c>
      <c r="W108" s="27">
        <v>2.2975577999999999</v>
      </c>
      <c r="X108" s="27">
        <v>2.2507432000000001</v>
      </c>
      <c r="Y108" s="27">
        <v>1.9992608000000001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2.2552197285714284</v>
      </c>
      <c r="AP108" s="2">
        <f>((AK108-AK$34)*100)/AK$34</f>
        <v>-6.8447582013022963</v>
      </c>
    </row>
    <row r="109" spans="1:45" x14ac:dyDescent="0.25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2.0309453</v>
      </c>
      <c r="H109" s="27">
        <v>1.9856731000000001</v>
      </c>
      <c r="I109" s="27">
        <v>1.9553989000000001</v>
      </c>
      <c r="J109" s="27">
        <v>2.0797648</v>
      </c>
      <c r="K109" s="27">
        <v>1.9928443</v>
      </c>
      <c r="L109" s="27">
        <v>1.7212094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2.2289343000000001</v>
      </c>
      <c r="V109" s="27">
        <v>2.3936259999999998</v>
      </c>
      <c r="W109" s="27">
        <v>1.9064433999999999</v>
      </c>
      <c r="X109" s="27">
        <v>2.056114</v>
      </c>
      <c r="Y109" s="27">
        <v>1.8894485999999999</v>
      </c>
      <c r="Z109" s="27">
        <v>1.9528482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2.0161041916666669</v>
      </c>
      <c r="AP109" s="2">
        <f>((AK109-AK$35)*100)/AK$35</f>
        <v>-5.3302482731890475</v>
      </c>
    </row>
    <row r="110" spans="1:45" x14ac:dyDescent="0.25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1.9871049000000001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2.1639504000000001</v>
      </c>
      <c r="U110" s="25">
        <v>2.1090233</v>
      </c>
      <c r="V110" s="25" t="s">
        <v>0</v>
      </c>
      <c r="W110" s="25" t="s">
        <v>0</v>
      </c>
      <c r="X110" s="25">
        <v>1.6259022999999999</v>
      </c>
      <c r="Y110" s="25">
        <v>1.9145589999999999</v>
      </c>
      <c r="Z110" s="25">
        <v>1.8273157</v>
      </c>
      <c r="AA110" s="25">
        <v>1.9309160999999999</v>
      </c>
      <c r="AB110" s="25">
        <v>1.8425370000000001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1.9251635874999999</v>
      </c>
      <c r="AP110" s="22">
        <f>((AK110-AK$36)*100)/AK$36</f>
        <v>-9.8570216803242676</v>
      </c>
    </row>
    <row r="111" spans="1:45" x14ac:dyDescent="0.25">
      <c r="A111" s="25">
        <v>1.8740355</v>
      </c>
      <c r="B111" s="26">
        <v>1.6841917</v>
      </c>
      <c r="C111" s="25">
        <v>1.953635</v>
      </c>
      <c r="D111" s="25">
        <v>1.9799249999999999</v>
      </c>
      <c r="E111" s="25">
        <v>1.9739741</v>
      </c>
      <c r="F111" s="25">
        <v>1.970183</v>
      </c>
      <c r="G111" s="25">
        <v>1.9673525000000001</v>
      </c>
      <c r="H111" s="25">
        <v>1.963733</v>
      </c>
      <c r="I111" s="25">
        <v>1.961171</v>
      </c>
      <c r="J111" s="25">
        <v>1.8876051</v>
      </c>
      <c r="K111" s="25">
        <v>1.9525484</v>
      </c>
      <c r="L111" s="25">
        <v>1.9496283999999999</v>
      </c>
      <c r="M111" s="25">
        <v>1.9501876</v>
      </c>
      <c r="N111" s="25">
        <v>1.8754291999999999</v>
      </c>
      <c r="O111" s="25">
        <v>1.6950383</v>
      </c>
      <c r="P111" s="25">
        <v>1.9994632000000001</v>
      </c>
      <c r="Q111" s="25">
        <v>1.9836179</v>
      </c>
      <c r="R111" s="25">
        <v>1.9703512000000001</v>
      </c>
      <c r="S111" s="25">
        <v>2.0549471000000001</v>
      </c>
      <c r="T111" s="25">
        <v>1.9742664999999999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1.7740237000000001</v>
      </c>
      <c r="Z111" s="25">
        <v>1.7449566000000001</v>
      </c>
      <c r="AA111" s="25">
        <v>1.8325157999999999</v>
      </c>
      <c r="AB111" s="25">
        <v>1.8762137000000001</v>
      </c>
      <c r="AC111" s="25">
        <v>1.8586149999999999</v>
      </c>
      <c r="AD111" s="25">
        <v>1.7667392</v>
      </c>
      <c r="AE111" s="25">
        <v>1.8226376</v>
      </c>
      <c r="AF111" s="25">
        <v>1.9372085000000001</v>
      </c>
      <c r="AG111" s="25">
        <v>1.9002950999999999</v>
      </c>
      <c r="AH111" s="25">
        <v>1.9154496999999999</v>
      </c>
      <c r="AI111" s="25">
        <v>1.9091823999999999</v>
      </c>
      <c r="AJ111" s="25">
        <v>1.8804388999999999</v>
      </c>
      <c r="AK111" s="3">
        <f t="shared" si="1"/>
        <v>1.9012362468750001</v>
      </c>
      <c r="AP111" s="22">
        <f>((AK111-AK$37)*100)/AK$37</f>
        <v>0.81225171209778935</v>
      </c>
    </row>
    <row r="112" spans="1:45" x14ac:dyDescent="0.25">
      <c r="A112" t="s">
        <v>84</v>
      </c>
      <c r="AK112" s="17">
        <f>SUM(A76:AJ109)/867</f>
        <v>1.5786691082583622</v>
      </c>
      <c r="AP112" s="23">
        <f>((AK112-AK$38)*100)/AK$38</f>
        <v>-7.9814550956956936</v>
      </c>
      <c r="AQ112" s="24" t="s">
        <v>125</v>
      </c>
    </row>
    <row r="113" spans="1:47" x14ac:dyDescent="0.25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0</v>
      </c>
      <c r="B114" s="26">
        <v>2.0287519999999999</v>
      </c>
      <c r="C114" s="25">
        <v>2.0989456</v>
      </c>
      <c r="D114" s="25">
        <v>2.2026577000000001</v>
      </c>
      <c r="E114" s="25">
        <v>2.1421757000000001</v>
      </c>
      <c r="F114" s="25">
        <v>1.8516745999999999</v>
      </c>
      <c r="G114" s="25">
        <v>1.8393914</v>
      </c>
      <c r="H114" s="25">
        <v>1.8563871000000001</v>
      </c>
      <c r="I114" s="25">
        <v>1.9091372</v>
      </c>
      <c r="J114" s="25">
        <v>2.1952405000000002</v>
      </c>
      <c r="K114" s="25">
        <v>1.9128896</v>
      </c>
      <c r="L114" s="25">
        <v>2.0529989999999998</v>
      </c>
      <c r="M114" s="25">
        <v>2.0709705</v>
      </c>
      <c r="N114" s="25">
        <v>2.0855432</v>
      </c>
      <c r="O114" s="25">
        <v>1.9145364</v>
      </c>
      <c r="P114" s="25">
        <v>2.1267437999999999</v>
      </c>
      <c r="Q114" s="25">
        <v>2.0643573000000002</v>
      </c>
      <c r="R114" s="25">
        <v>2.0349917</v>
      </c>
      <c r="S114" s="25">
        <v>1.7437940999999999</v>
      </c>
      <c r="T114" s="25">
        <v>2.1226332000000001</v>
      </c>
      <c r="U114" s="25">
        <v>2.0130186000000001</v>
      </c>
      <c r="V114" s="25">
        <v>1.9535998000000001</v>
      </c>
      <c r="W114" s="25">
        <v>2.072435</v>
      </c>
      <c r="X114" s="25">
        <v>2.189619</v>
      </c>
      <c r="Y114" s="25">
        <v>1.9782852</v>
      </c>
      <c r="Z114" s="25">
        <v>2.1792836000000002</v>
      </c>
      <c r="AA114" s="25">
        <v>1.8862380999999999</v>
      </c>
      <c r="AB114" s="25">
        <v>1.9167312000000001</v>
      </c>
      <c r="AC114" s="25">
        <v>1.987295</v>
      </c>
      <c r="AD114" s="25">
        <v>2.1881396999999998</v>
      </c>
      <c r="AE114" s="25">
        <v>2.0262519999999999</v>
      </c>
      <c r="AF114" s="25">
        <v>1.9786866999999999</v>
      </c>
      <c r="AG114" s="25">
        <v>2.1669966999999999</v>
      </c>
      <c r="AH114" s="25">
        <v>2.0738118000000001</v>
      </c>
      <c r="AI114" s="25">
        <v>2.1923219999999999</v>
      </c>
      <c r="AJ114" s="25" t="s">
        <v>0</v>
      </c>
      <c r="AK114" s="3">
        <f>AVERAGE(A114:AJ114)</f>
        <v>2.0310745588235299</v>
      </c>
      <c r="AM114" s="6" t="s">
        <v>94</v>
      </c>
      <c r="AO114" s="2">
        <f>SUM(A147:AJ148)/40</f>
        <v>1.9481606500000002</v>
      </c>
      <c r="AP114" s="2">
        <f>((AK114-AK$3)*100)/AK$3</f>
        <v>1.253953995947346</v>
      </c>
      <c r="AR114" s="6" t="s">
        <v>94</v>
      </c>
      <c r="AS114" s="2"/>
      <c r="AT114" s="2">
        <f>((AO114-AO$3)*100)/AO$3</f>
        <v>0.63489857355284018</v>
      </c>
    </row>
    <row r="115" spans="1:47" x14ac:dyDescent="0.25">
      <c r="A115" s="27">
        <v>2.2278950000000002</v>
      </c>
      <c r="B115" s="28">
        <v>2.1915536000000002</v>
      </c>
      <c r="C115" s="27">
        <v>2.1629871999999999</v>
      </c>
      <c r="D115" s="27">
        <v>2.0385585000000002</v>
      </c>
      <c r="E115" s="27">
        <v>1.93344</v>
      </c>
      <c r="F115" s="27">
        <v>1.845755</v>
      </c>
      <c r="G115" s="27">
        <v>1.8908453000000001</v>
      </c>
      <c r="H115" s="27">
        <v>2.0852442</v>
      </c>
      <c r="I115" s="27">
        <v>2.1301618000000002</v>
      </c>
      <c r="J115" s="27">
        <v>2.2780395000000002</v>
      </c>
      <c r="K115" s="27">
        <v>2.2991931000000001</v>
      </c>
      <c r="L115" s="27">
        <v>2.3048107999999998</v>
      </c>
      <c r="M115" s="27">
        <v>2.3102893999999998</v>
      </c>
      <c r="N115" s="27">
        <v>2.309936</v>
      </c>
      <c r="O115" s="27">
        <v>2.2959413999999998</v>
      </c>
      <c r="P115" s="27">
        <v>2.2585928000000002</v>
      </c>
      <c r="Q115" s="27">
        <v>1.9512688</v>
      </c>
      <c r="R115" s="27">
        <v>1.8461974000000001</v>
      </c>
      <c r="S115" s="27">
        <v>1.8466464</v>
      </c>
      <c r="T115" s="27">
        <v>2.2536909999999999</v>
      </c>
      <c r="U115" s="27">
        <v>2.2447680000000001</v>
      </c>
      <c r="V115" s="27">
        <v>2.3030944</v>
      </c>
      <c r="W115" s="27">
        <v>2.1102699999999999</v>
      </c>
      <c r="X115" s="27">
        <v>2.3671072</v>
      </c>
      <c r="Y115" s="27">
        <v>2.3589022000000002</v>
      </c>
      <c r="Z115" s="27">
        <v>2.4025289999999999</v>
      </c>
      <c r="AA115" s="27">
        <v>2.3479410000000001</v>
      </c>
      <c r="AB115" s="27">
        <v>2.2569341999999999</v>
      </c>
      <c r="AC115" s="27">
        <v>2.255566</v>
      </c>
      <c r="AD115" s="27">
        <v>2.3835215999999999</v>
      </c>
      <c r="AE115" s="27">
        <v>2.4502556000000002</v>
      </c>
      <c r="AF115" s="27">
        <v>2.5093540000000001</v>
      </c>
      <c r="AG115" s="27">
        <v>2.2568364000000001</v>
      </c>
      <c r="AH115" s="27">
        <v>2.3639633999999998</v>
      </c>
      <c r="AI115" s="27">
        <v>2.2235176999999999</v>
      </c>
      <c r="AJ115" s="27">
        <v>2.2351515000000002</v>
      </c>
      <c r="AK115" s="3">
        <f t="shared" ref="AK115:AK178" si="2">AVERAGE(A115:AJ115)</f>
        <v>2.2091877611111115</v>
      </c>
      <c r="AM115" s="6" t="s">
        <v>116</v>
      </c>
      <c r="AO115" s="2">
        <f>SUM(A113:AJ114)/34</f>
        <v>2.0310745588235299</v>
      </c>
      <c r="AP115" s="2">
        <f>((AK115-AK$4)*100)/AK$4</f>
        <v>-1.3570225635959754</v>
      </c>
      <c r="AR115" s="6" t="s">
        <v>116</v>
      </c>
      <c r="AS115" s="2"/>
      <c r="AT115" s="1">
        <f>((AO115-AO$4)*100)/AO$4</f>
        <v>1.253953995947346</v>
      </c>
    </row>
    <row r="116" spans="1:47" x14ac:dyDescent="0.25">
      <c r="A116" s="27">
        <v>2.5620650999999999</v>
      </c>
      <c r="B116" s="28">
        <v>2.4863865000000001</v>
      </c>
      <c r="C116" s="27">
        <v>2.4129697999999991</v>
      </c>
      <c r="D116" s="27">
        <v>2.4269862</v>
      </c>
      <c r="E116" s="27">
        <v>2.3744812</v>
      </c>
      <c r="F116" s="27">
        <v>2.2749350000000002</v>
      </c>
      <c r="G116" s="27">
        <v>2.2037377</v>
      </c>
      <c r="H116" s="27">
        <v>2.2591207</v>
      </c>
      <c r="I116" s="27">
        <v>2.4167217999999999</v>
      </c>
      <c r="J116" s="27">
        <v>2.5184820000000001</v>
      </c>
      <c r="K116" s="27">
        <v>2.5796787999999991</v>
      </c>
      <c r="L116" s="27">
        <v>2.562195</v>
      </c>
      <c r="M116" s="27">
        <v>2.5283473000000001</v>
      </c>
      <c r="N116" s="27">
        <v>2.4853977999999999</v>
      </c>
      <c r="O116" s="27">
        <v>2.4313001999999999</v>
      </c>
      <c r="P116" s="27">
        <v>2.3634276000000001</v>
      </c>
      <c r="Q116" s="27">
        <v>2.3275437000000001</v>
      </c>
      <c r="R116" s="27">
        <v>2.2107294</v>
      </c>
      <c r="S116" s="27">
        <v>1.8659973000000001</v>
      </c>
      <c r="T116" s="27">
        <v>2.0577548000000001</v>
      </c>
      <c r="U116" s="27">
        <v>2.3569810000000002</v>
      </c>
      <c r="V116" s="27">
        <v>2.6201941999999998</v>
      </c>
      <c r="W116" s="27">
        <v>2.7085604999999999</v>
      </c>
      <c r="X116" s="27">
        <v>2.6978152</v>
      </c>
      <c r="Y116" s="27">
        <v>2.6997366</v>
      </c>
      <c r="Z116" s="27">
        <v>2.6982327000000002</v>
      </c>
      <c r="AA116" s="27">
        <v>2.666687</v>
      </c>
      <c r="AB116" s="27">
        <v>2.6155580999999999</v>
      </c>
      <c r="AC116" s="27">
        <v>2.5551900000000001</v>
      </c>
      <c r="AD116" s="27">
        <v>2.6240711000000001</v>
      </c>
      <c r="AE116" s="27">
        <v>2.6774372999999998</v>
      </c>
      <c r="AF116" s="27">
        <v>2.6677901999999998</v>
      </c>
      <c r="AG116" s="27">
        <v>2.6339714999999999</v>
      </c>
      <c r="AH116" s="27">
        <v>2.6600435</v>
      </c>
      <c r="AI116" s="27">
        <v>2.6196456000000001</v>
      </c>
      <c r="AJ116" s="27">
        <v>2.5808754</v>
      </c>
      <c r="AK116" s="3">
        <f t="shared" si="2"/>
        <v>2.4841957722222214</v>
      </c>
      <c r="AM116" s="10" t="s">
        <v>94</v>
      </c>
      <c r="AO116" s="2">
        <f>SUM(A145:AJ146)/26</f>
        <v>2.2158158576923075</v>
      </c>
      <c r="AP116" s="2">
        <f>((AK116-AK$5)*100)/AK$5</f>
        <v>0.61694973771285722</v>
      </c>
      <c r="AR116" s="10" t="s">
        <v>94</v>
      </c>
      <c r="AS116" s="2"/>
      <c r="AT116" s="1">
        <f>((AO116-AO$5)*100)/AO$5</f>
        <v>-3.0903666897570616</v>
      </c>
    </row>
    <row r="117" spans="1:47" x14ac:dyDescent="0.25">
      <c r="A117" s="29">
        <v>2.4917288000000002</v>
      </c>
      <c r="B117" s="30">
        <v>2.463168</v>
      </c>
      <c r="C117" s="29">
        <v>2.3841336000000002</v>
      </c>
      <c r="D117" s="29">
        <v>2.4321891999999998</v>
      </c>
      <c r="E117" s="31">
        <v>2.4368093000000002</v>
      </c>
      <c r="F117" s="31">
        <v>2.3764584000000002</v>
      </c>
      <c r="G117" s="31">
        <v>2.4130185000000002</v>
      </c>
      <c r="H117" s="31">
        <v>2.4001503</v>
      </c>
      <c r="I117" s="31">
        <v>2.508517700000001</v>
      </c>
      <c r="J117" s="31">
        <v>2.5641183999999999</v>
      </c>
      <c r="K117" s="31">
        <v>2.5384486000000002</v>
      </c>
      <c r="L117" s="31">
        <v>2.493795</v>
      </c>
      <c r="M117" s="31">
        <v>2.4537423</v>
      </c>
      <c r="N117" s="31">
        <v>2.4387536000000001</v>
      </c>
      <c r="O117" s="31">
        <v>2.4101602999999998</v>
      </c>
      <c r="P117" s="31">
        <v>2.3637942999999999</v>
      </c>
      <c r="Q117" s="32">
        <v>2.3162813</v>
      </c>
      <c r="R117" s="32">
        <v>2.2871103000000002</v>
      </c>
      <c r="S117" s="33">
        <v>2.056019</v>
      </c>
      <c r="T117" s="33" t="s">
        <v>0</v>
      </c>
      <c r="U117" s="33">
        <v>2.7959447000000002</v>
      </c>
      <c r="V117" s="33">
        <v>2.832198</v>
      </c>
      <c r="W117" s="33">
        <v>2.8498871000000001</v>
      </c>
      <c r="X117" s="33">
        <v>2.8167445999999998</v>
      </c>
      <c r="Y117" s="33">
        <v>2.7953844000000001</v>
      </c>
      <c r="Z117" s="33">
        <v>2.7609271999999998</v>
      </c>
      <c r="AA117" s="33">
        <v>2.6338856000000002</v>
      </c>
      <c r="AB117" s="33">
        <v>2.5998009999999998</v>
      </c>
      <c r="AC117" s="29">
        <v>2.5845509999999998</v>
      </c>
      <c r="AD117" s="29">
        <v>2.5980196000000002</v>
      </c>
      <c r="AE117" s="29">
        <v>2.6722657999999999</v>
      </c>
      <c r="AF117" s="29">
        <v>2.7215443000000001</v>
      </c>
      <c r="AG117" s="29">
        <v>2.5433884</v>
      </c>
      <c r="AH117" s="29">
        <v>2.5422126999999999</v>
      </c>
      <c r="AI117" s="29">
        <v>2.4881418000000002</v>
      </c>
      <c r="AJ117" s="29">
        <v>2.5158855999999998</v>
      </c>
      <c r="AK117" s="3">
        <f t="shared" si="2"/>
        <v>2.5308336771428577</v>
      </c>
      <c r="AM117" s="10" t="s">
        <v>116</v>
      </c>
      <c r="AO117" s="2">
        <f>SUM(A115:AJ116)/72</f>
        <v>2.3466917666666678</v>
      </c>
      <c r="AP117" s="2">
        <f>((AK117-AK$6)*100)/AK$6</f>
        <v>-0.72715912005845729</v>
      </c>
      <c r="AR117" s="10" t="s">
        <v>116</v>
      </c>
      <c r="AS117" s="2"/>
      <c r="AT117" s="1">
        <f>((AO117-AO$6)*100)/AO$6</f>
        <v>-0.32195381379339999</v>
      </c>
    </row>
    <row r="118" spans="1:47" x14ac:dyDescent="0.25">
      <c r="A118" s="29">
        <v>2.4828350000000001</v>
      </c>
      <c r="B118" s="30">
        <v>2.5022738000000002</v>
      </c>
      <c r="C118" s="29">
        <v>2.4903773999999999</v>
      </c>
      <c r="D118" s="29">
        <v>2.4925206000000002</v>
      </c>
      <c r="E118" s="31">
        <v>2.4143121000000001</v>
      </c>
      <c r="F118" s="31">
        <v>2.215773</v>
      </c>
      <c r="G118" s="31">
        <v>2.0987496000000001</v>
      </c>
      <c r="H118" s="31">
        <v>1.9086247999999999</v>
      </c>
      <c r="I118" s="31">
        <v>2.1416903</v>
      </c>
      <c r="J118" s="31">
        <v>2.1399941</v>
      </c>
      <c r="K118" s="31">
        <v>2.1792185000000002</v>
      </c>
      <c r="L118" s="31">
        <v>2.1975248000000001</v>
      </c>
      <c r="M118" s="31">
        <v>2.2194874000000002</v>
      </c>
      <c r="N118" s="31">
        <v>2.2571140000000001</v>
      </c>
      <c r="O118" s="31">
        <v>2.284913</v>
      </c>
      <c r="P118" s="31">
        <v>2.2744285999999998</v>
      </c>
      <c r="Q118" s="32">
        <v>2.2754327999999999</v>
      </c>
      <c r="R118" s="32">
        <v>2.2590243999999999</v>
      </c>
      <c r="S118" s="33">
        <v>2.0072176000000002</v>
      </c>
      <c r="T118" s="33" t="s">
        <v>0</v>
      </c>
      <c r="U118" s="33">
        <v>2.8379755000000002</v>
      </c>
      <c r="V118" s="33">
        <v>2.8373317999999998</v>
      </c>
      <c r="W118" s="33">
        <v>2.8434564999999998</v>
      </c>
      <c r="X118" s="33">
        <v>2.7932708000000002</v>
      </c>
      <c r="Y118" s="33">
        <v>2.7702246000000001</v>
      </c>
      <c r="Z118" s="33">
        <v>2.6785215999999998</v>
      </c>
      <c r="AA118" s="33">
        <v>2.6263942999999998</v>
      </c>
      <c r="AB118" s="33">
        <v>2.6397995999999999</v>
      </c>
      <c r="AC118" s="29">
        <v>2.5918890000000001</v>
      </c>
      <c r="AD118" s="29">
        <v>2.4880583000000001</v>
      </c>
      <c r="AE118" s="29">
        <v>2.4742014000000001</v>
      </c>
      <c r="AF118" s="29">
        <v>2.5544850000000001</v>
      </c>
      <c r="AG118" s="29">
        <v>2.4444199000000002</v>
      </c>
      <c r="AH118" s="29">
        <v>2.4268990000000001</v>
      </c>
      <c r="AI118" s="29">
        <v>2.4114841999999999</v>
      </c>
      <c r="AJ118" s="29">
        <v>2.4498494000000002</v>
      </c>
      <c r="AK118" s="3">
        <f t="shared" si="2"/>
        <v>2.4202792200000003</v>
      </c>
      <c r="AM118" s="11" t="s">
        <v>99</v>
      </c>
      <c r="AO118" s="2">
        <f>SUM(A140:R144)/56</f>
        <v>1.883869279285715</v>
      </c>
      <c r="AP118" s="2">
        <f>((AK118-AK$7)*100)/AK$7</f>
        <v>-3.3824901221789605</v>
      </c>
      <c r="AR118" s="11" t="s">
        <v>99</v>
      </c>
      <c r="AS118" s="2"/>
      <c r="AT118" s="1">
        <f>((AO118-AO$7)*100)/AO$7</f>
        <v>-6.0251444560804464</v>
      </c>
    </row>
    <row r="119" spans="1:47" x14ac:dyDescent="0.25">
      <c r="A119" s="29">
        <v>2.5357194000000001</v>
      </c>
      <c r="B119" s="30">
        <v>2.4316393999999999</v>
      </c>
      <c r="C119" s="29">
        <v>2.1954419999999999</v>
      </c>
      <c r="D119" s="29">
        <v>1.9349638</v>
      </c>
      <c r="E119" s="31">
        <v>1.8383238</v>
      </c>
      <c r="F119" s="31">
        <v>1.8325834000000001</v>
      </c>
      <c r="G119" s="31">
        <v>1.6854233000000001</v>
      </c>
      <c r="H119" s="31">
        <v>1.7004983</v>
      </c>
      <c r="I119" s="31">
        <v>1.7179221</v>
      </c>
      <c r="J119" s="31">
        <v>1.6743541</v>
      </c>
      <c r="K119" s="31">
        <v>1.7152201</v>
      </c>
      <c r="L119" s="31">
        <v>1.7491509000000001</v>
      </c>
      <c r="M119" s="31">
        <v>1.7763346</v>
      </c>
      <c r="N119" s="31">
        <v>1.8282627</v>
      </c>
      <c r="O119" s="31">
        <v>1.8938226</v>
      </c>
      <c r="P119" s="31">
        <v>1.9077059000000001</v>
      </c>
      <c r="Q119" s="32">
        <v>1.9535632999999999</v>
      </c>
      <c r="R119" s="32">
        <v>1.910703</v>
      </c>
      <c r="S119" s="33">
        <v>1.7097521</v>
      </c>
      <c r="T119" s="33" t="s">
        <v>0</v>
      </c>
      <c r="U119" s="33">
        <v>2.4028580000000002</v>
      </c>
      <c r="V119" s="33">
        <v>2.3503292</v>
      </c>
      <c r="W119" s="33">
        <v>2.4252150000000001</v>
      </c>
      <c r="X119" s="33">
        <v>2.4707305000000002</v>
      </c>
      <c r="Y119" s="33">
        <v>2.4112740000000001</v>
      </c>
      <c r="Z119" s="33">
        <v>2.4041370999999998</v>
      </c>
      <c r="AA119" s="33">
        <v>2.4149878</v>
      </c>
      <c r="AB119" s="33">
        <v>2.470215</v>
      </c>
      <c r="AC119" s="29">
        <v>2.5345140000000002</v>
      </c>
      <c r="AD119" s="29">
        <v>2.2942163999999998</v>
      </c>
      <c r="AE119" s="29">
        <v>2.233412</v>
      </c>
      <c r="AF119" s="29">
        <v>2.2911755999999999</v>
      </c>
      <c r="AG119" s="29">
        <v>2.2595757999999999</v>
      </c>
      <c r="AH119" s="29">
        <v>2.3264393999999999</v>
      </c>
      <c r="AI119" s="29">
        <v>2.4095236999999998</v>
      </c>
      <c r="AJ119" s="29">
        <v>2.4936726</v>
      </c>
      <c r="AK119" s="3">
        <f t="shared" si="2"/>
        <v>2.1195331685714285</v>
      </c>
      <c r="AM119" s="11" t="s">
        <v>102</v>
      </c>
      <c r="AO119" s="2">
        <f>SUM(E117:R121)/68</f>
        <v>1.8168118435294114</v>
      </c>
      <c r="AP119" s="2">
        <f>((AK119-AK$8)*100)/AK$8</f>
        <v>-6.0175292247686034</v>
      </c>
      <c r="AR119" s="11" t="s">
        <v>102</v>
      </c>
      <c r="AS119" s="2"/>
      <c r="AT119" s="1">
        <f>((AO119-AO$8)*100)/AO$8</f>
        <v>-5.690819956292418</v>
      </c>
    </row>
    <row r="120" spans="1:47" x14ac:dyDescent="0.25">
      <c r="A120" s="29">
        <v>2.1033710000000001</v>
      </c>
      <c r="B120" s="30">
        <v>1.870617</v>
      </c>
      <c r="C120" s="29">
        <v>1.5179737</v>
      </c>
      <c r="D120" s="29">
        <v>1.3967274000000001</v>
      </c>
      <c r="E120" s="31" t="s">
        <v>0</v>
      </c>
      <c r="F120" s="31">
        <v>2.0032594000000001</v>
      </c>
      <c r="G120" s="31">
        <v>1.6014847000000001</v>
      </c>
      <c r="H120" s="31">
        <v>1.4321489999999999</v>
      </c>
      <c r="I120" s="31">
        <v>1.4244969999999999</v>
      </c>
      <c r="J120" s="31">
        <v>1.4072967999999999</v>
      </c>
      <c r="K120" s="31">
        <v>1.4240974</v>
      </c>
      <c r="L120" s="31">
        <v>1.4419019</v>
      </c>
      <c r="M120" s="31">
        <v>1.4244659</v>
      </c>
      <c r="N120" s="31">
        <v>1.4279980000000001</v>
      </c>
      <c r="O120" s="31">
        <v>1.4679043000000001</v>
      </c>
      <c r="P120" s="31">
        <v>1.5155909999999999</v>
      </c>
      <c r="Q120" s="32">
        <v>1.545887</v>
      </c>
      <c r="R120" s="32">
        <v>1.4698628</v>
      </c>
      <c r="S120" s="33">
        <v>1.3922570000000001</v>
      </c>
      <c r="T120" s="33" t="s">
        <v>0</v>
      </c>
      <c r="U120" s="33">
        <v>2.3741859999999999</v>
      </c>
      <c r="V120" s="33">
        <v>1.962936</v>
      </c>
      <c r="W120" s="33">
        <v>1.8988301999999999</v>
      </c>
      <c r="X120" s="33">
        <v>1.9491471</v>
      </c>
      <c r="Y120" s="33">
        <v>1.9779613</v>
      </c>
      <c r="Z120" s="33">
        <v>1.9866425999999999</v>
      </c>
      <c r="AA120" s="33">
        <v>2.0105515</v>
      </c>
      <c r="AB120" s="33">
        <v>2.1232907999999999</v>
      </c>
      <c r="AC120" s="29">
        <v>2.6857850000000001</v>
      </c>
      <c r="AD120" s="29">
        <v>1.8107158999999999</v>
      </c>
      <c r="AE120" s="29">
        <v>1.5500799999999999</v>
      </c>
      <c r="AF120" s="29">
        <v>1.7434270000000001</v>
      </c>
      <c r="AG120" s="29">
        <v>1.9756505</v>
      </c>
      <c r="AH120" s="29">
        <v>2.1429814999999999</v>
      </c>
      <c r="AI120" s="29">
        <v>2.2807018999999999</v>
      </c>
      <c r="AJ120" s="29">
        <v>2.2826586</v>
      </c>
      <c r="AK120" s="3">
        <f t="shared" si="2"/>
        <v>1.7830260941176468</v>
      </c>
      <c r="AM120" s="12" t="s">
        <v>105</v>
      </c>
      <c r="AO120" s="2">
        <f>SUM(S140:Z144)/35</f>
        <v>2.0203299554285707</v>
      </c>
      <c r="AP120" s="2">
        <f>((AK120-AK$9)*100)/AK$9</f>
        <v>-7.1656974851377537</v>
      </c>
      <c r="AR120" s="12" t="s">
        <v>105</v>
      </c>
      <c r="AS120" s="2"/>
      <c r="AT120" s="1">
        <f>((AO120-AO$9)*100)/AO$9</f>
        <v>-6.9353678440519584</v>
      </c>
    </row>
    <row r="121" spans="1:47" x14ac:dyDescent="0.25">
      <c r="A121" s="29">
        <v>1.4628935999999999</v>
      </c>
      <c r="B121" s="30">
        <v>1.3526697000000001</v>
      </c>
      <c r="C121" s="29">
        <v>1.1559790000000001</v>
      </c>
      <c r="D121" s="29" t="s">
        <v>0</v>
      </c>
      <c r="E121" s="31" t="s">
        <v>0</v>
      </c>
      <c r="F121" s="31">
        <v>1.7580408000000001</v>
      </c>
      <c r="G121" s="31">
        <v>1.2391162</v>
      </c>
      <c r="H121" s="31">
        <v>1.1210076</v>
      </c>
      <c r="I121" s="31">
        <v>1.0392745000000001</v>
      </c>
      <c r="J121" s="31">
        <v>0.9372144</v>
      </c>
      <c r="K121" s="31">
        <v>0.83836126</v>
      </c>
      <c r="L121" s="31">
        <v>0.80510764999999995</v>
      </c>
      <c r="M121" s="31">
        <v>0.91268324999999995</v>
      </c>
      <c r="N121" s="31">
        <v>0.98533909999999991</v>
      </c>
      <c r="O121" s="31">
        <v>1.039369</v>
      </c>
      <c r="P121" s="31">
        <v>1.0765754000000001</v>
      </c>
      <c r="Q121" s="32">
        <v>1.0568749</v>
      </c>
      <c r="R121" s="32">
        <v>1.0965323</v>
      </c>
      <c r="S121" s="33">
        <v>1.2369038999999999</v>
      </c>
      <c r="T121" s="33" t="s">
        <v>0</v>
      </c>
      <c r="U121" s="33" t="s">
        <v>0</v>
      </c>
      <c r="V121" s="33">
        <v>1.62001</v>
      </c>
      <c r="W121" s="33">
        <v>1.3914437</v>
      </c>
      <c r="X121" s="33">
        <v>1.4374051999999999</v>
      </c>
      <c r="Y121" s="33">
        <v>1.5499346000000001</v>
      </c>
      <c r="Z121" s="33">
        <v>1.4977627</v>
      </c>
      <c r="AA121" s="33">
        <v>1.4123216999999999</v>
      </c>
      <c r="AB121" s="33">
        <v>1.6949813</v>
      </c>
      <c r="AC121" s="29" t="s">
        <v>0</v>
      </c>
      <c r="AD121" s="29">
        <v>1.5513119</v>
      </c>
      <c r="AE121" s="29">
        <v>1.2468862999999999</v>
      </c>
      <c r="AF121" s="29">
        <v>1.0909928</v>
      </c>
      <c r="AG121" s="29">
        <v>1.1082384999999999</v>
      </c>
      <c r="AH121" s="29">
        <v>1.4495384</v>
      </c>
      <c r="AI121" s="29">
        <v>1.5996756999999999</v>
      </c>
      <c r="AJ121" s="29">
        <v>1.5265063000000001</v>
      </c>
      <c r="AK121" s="3">
        <f t="shared" si="2"/>
        <v>1.267450053548387</v>
      </c>
      <c r="AM121" s="12" t="s">
        <v>108</v>
      </c>
      <c r="AO121" s="2">
        <f>SUM(S117:AB121)/44</f>
        <v>2.2443420045454547</v>
      </c>
      <c r="AP121" s="2">
        <f>((AK121-AK$10)*100)/AK$10</f>
        <v>-7.6526982675075317</v>
      </c>
      <c r="AR121" s="12" t="s">
        <v>108</v>
      </c>
      <c r="AS121" s="2"/>
      <c r="AT121" s="1">
        <f>((AO121-AO$10)*100)/AO$10</f>
        <v>-4.268913470710002</v>
      </c>
    </row>
    <row r="122" spans="1:47" x14ac:dyDescent="0.25">
      <c r="A122" s="29">
        <v>1.2259679999999999</v>
      </c>
      <c r="B122" s="30">
        <v>1.2402477999999999</v>
      </c>
      <c r="C122" s="29" t="s">
        <v>0</v>
      </c>
      <c r="D122" s="29" t="s">
        <v>0</v>
      </c>
      <c r="E122" s="34" t="s">
        <v>0</v>
      </c>
      <c r="F122" s="34">
        <v>1.4724813000000001</v>
      </c>
      <c r="G122" s="34">
        <v>1.1131506</v>
      </c>
      <c r="H122" s="34">
        <v>1.0529746</v>
      </c>
      <c r="I122" s="34">
        <v>1.0038582</v>
      </c>
      <c r="J122" s="34">
        <v>0.92348639999999993</v>
      </c>
      <c r="K122" s="34">
        <v>0.87044900000000003</v>
      </c>
      <c r="L122" s="34">
        <v>0.79638569999999997</v>
      </c>
      <c r="M122" s="34">
        <v>0.76491469999999995</v>
      </c>
      <c r="N122" s="34">
        <v>0.77068882999999999</v>
      </c>
      <c r="O122" s="34">
        <v>0.78526689999999999</v>
      </c>
      <c r="P122" s="34">
        <v>0.80475730000000001</v>
      </c>
      <c r="Q122" s="34">
        <v>0.84697544999999996</v>
      </c>
      <c r="R122" s="34">
        <v>0.97193890000000005</v>
      </c>
      <c r="S122" s="35">
        <v>1.1022936999999999</v>
      </c>
      <c r="T122" s="35" t="s">
        <v>0</v>
      </c>
      <c r="U122" s="35" t="s">
        <v>0</v>
      </c>
      <c r="V122" s="35">
        <v>1.6848044</v>
      </c>
      <c r="W122" s="35">
        <v>1.3041997000000001</v>
      </c>
      <c r="X122" s="35">
        <v>0.99714069999999988</v>
      </c>
      <c r="Y122" s="35">
        <v>1.0024061</v>
      </c>
      <c r="Z122" s="35">
        <v>1.0464798</v>
      </c>
      <c r="AA122" s="35">
        <v>1.3570213</v>
      </c>
      <c r="AB122" s="35">
        <v>1.7074403</v>
      </c>
      <c r="AC122" s="36" t="s">
        <v>0</v>
      </c>
      <c r="AD122" s="29">
        <v>1.4764818</v>
      </c>
      <c r="AE122" s="29">
        <v>1.3529354</v>
      </c>
      <c r="AF122" s="29">
        <v>1.2191495999999999</v>
      </c>
      <c r="AG122" s="29">
        <v>1.1683446</v>
      </c>
      <c r="AH122" s="29">
        <v>1.1904452999999999</v>
      </c>
      <c r="AI122" s="29">
        <v>1.2283093</v>
      </c>
      <c r="AJ122" s="29">
        <v>1.1919900999999999</v>
      </c>
      <c r="AK122" s="3">
        <f t="shared" si="2"/>
        <v>1.1224328593333335</v>
      </c>
      <c r="AM122" s="14" t="s">
        <v>99</v>
      </c>
      <c r="AO122" s="7">
        <f>(SUM(B131:O139)+SUM(P131:R135))/140</f>
        <v>1.0262980432857143</v>
      </c>
      <c r="AP122" s="2">
        <f>((AK122-AK$11)*100)/AK$11</f>
        <v>-7.4191175252376853</v>
      </c>
      <c r="AR122" s="14" t="s">
        <v>99</v>
      </c>
      <c r="AS122" s="2"/>
      <c r="AT122" s="1">
        <f>((AO122-AO$11)*100)/AO$11</f>
        <v>-6.8579364609238134</v>
      </c>
      <c r="AU122">
        <f>SUM(AT122:AT125)/4</f>
        <v>-7.943111013457365</v>
      </c>
    </row>
    <row r="123" spans="1:47" x14ac:dyDescent="0.25">
      <c r="A123" s="29">
        <v>1.1339337</v>
      </c>
      <c r="B123" s="30">
        <v>1.1153643</v>
      </c>
      <c r="C123" s="29" t="s">
        <v>0</v>
      </c>
      <c r="D123" s="29" t="s">
        <v>0</v>
      </c>
      <c r="E123" s="34" t="s">
        <v>0</v>
      </c>
      <c r="F123" s="34">
        <v>1.4794803000000001</v>
      </c>
      <c r="G123" s="34">
        <v>1.0451651</v>
      </c>
      <c r="H123" s="34">
        <v>0.93154550000000003</v>
      </c>
      <c r="I123" s="34">
        <v>0.88981014000000003</v>
      </c>
      <c r="J123" s="34">
        <v>0.84688899999999989</v>
      </c>
      <c r="K123" s="34">
        <v>0.8298416999999999</v>
      </c>
      <c r="L123" s="34">
        <v>0.78013575000000002</v>
      </c>
      <c r="M123" s="34">
        <v>0.75576454000000004</v>
      </c>
      <c r="N123" s="34">
        <v>0.75671100000000002</v>
      </c>
      <c r="O123" s="34">
        <v>0.78304589999999996</v>
      </c>
      <c r="P123" s="34">
        <v>0.82338919999999993</v>
      </c>
      <c r="Q123" s="34">
        <v>0.88205780000000011</v>
      </c>
      <c r="R123" s="34">
        <v>0.9354152</v>
      </c>
      <c r="S123" s="35">
        <v>0.97571604999999995</v>
      </c>
      <c r="T123" s="35" t="s">
        <v>0</v>
      </c>
      <c r="U123" s="35" t="s">
        <v>0</v>
      </c>
      <c r="V123" s="35">
        <v>1.9306976</v>
      </c>
      <c r="W123" s="35">
        <v>1.3464704999999999</v>
      </c>
      <c r="X123" s="35">
        <v>0.97160219999999986</v>
      </c>
      <c r="Y123" s="35">
        <v>1.0044131999999999</v>
      </c>
      <c r="Z123" s="35">
        <v>1.1641508</v>
      </c>
      <c r="AA123" s="35">
        <v>1.4299923999999999</v>
      </c>
      <c r="AB123" s="35">
        <v>1.7062172</v>
      </c>
      <c r="AC123" s="36" t="s">
        <v>0</v>
      </c>
      <c r="AD123" s="29">
        <v>1.5521145000000001</v>
      </c>
      <c r="AE123" s="29">
        <v>1.3971868999999999</v>
      </c>
      <c r="AF123" s="29">
        <v>1.1951402</v>
      </c>
      <c r="AG123" s="29">
        <v>1.1837361</v>
      </c>
      <c r="AH123" s="29">
        <v>1.1872480999999999</v>
      </c>
      <c r="AI123" s="29">
        <v>1.2074301999999999</v>
      </c>
      <c r="AJ123" s="29">
        <v>1.1864176</v>
      </c>
      <c r="AK123" s="3">
        <f t="shared" si="2"/>
        <v>1.1142360893333332</v>
      </c>
      <c r="AM123" s="14" t="s">
        <v>102</v>
      </c>
      <c r="AO123" s="2">
        <f>SUM(E122:R130)/126</f>
        <v>0.99870805349206393</v>
      </c>
      <c r="AP123" s="2">
        <f>((AK123-AK$12)*100)/AK$12</f>
        <v>-7.5918427294182269</v>
      </c>
      <c r="AR123" s="14" t="s">
        <v>102</v>
      </c>
      <c r="AS123" s="2"/>
      <c r="AT123" s="1">
        <f>((AO123-AO$12)*100)/AO$12</f>
        <v>-8.1080871090441757</v>
      </c>
    </row>
    <row r="124" spans="1:47" x14ac:dyDescent="0.25">
      <c r="A124" s="29">
        <v>1.1647761000000001</v>
      </c>
      <c r="B124" s="30">
        <v>1.0667766000000001</v>
      </c>
      <c r="C124" s="29" t="s">
        <v>0</v>
      </c>
      <c r="D124" s="29" t="s">
        <v>0</v>
      </c>
      <c r="E124" s="34" t="s">
        <v>0</v>
      </c>
      <c r="F124" s="34">
        <v>1.3544020999999999</v>
      </c>
      <c r="G124" s="34">
        <v>0.99695045000000004</v>
      </c>
      <c r="H124" s="34">
        <v>0.87626499999999996</v>
      </c>
      <c r="I124" s="34">
        <v>0.75553680000000001</v>
      </c>
      <c r="J124" s="34">
        <v>0.73956540000000004</v>
      </c>
      <c r="K124" s="34">
        <v>0.76979613000000002</v>
      </c>
      <c r="L124" s="34">
        <v>0.75696590000000008</v>
      </c>
      <c r="M124" s="34">
        <v>0.74854700000000007</v>
      </c>
      <c r="N124" s="34">
        <v>0.76937807000000002</v>
      </c>
      <c r="O124" s="34">
        <v>0.82906157000000003</v>
      </c>
      <c r="P124" s="34">
        <v>0.8729030000000001</v>
      </c>
      <c r="Q124" s="34">
        <v>0.91835080000000002</v>
      </c>
      <c r="R124" s="34">
        <v>0.94384319999999988</v>
      </c>
      <c r="S124" s="35">
        <v>0.90029609999999993</v>
      </c>
      <c r="T124" s="35" t="s">
        <v>0</v>
      </c>
      <c r="U124" s="35" t="s">
        <v>0</v>
      </c>
      <c r="V124" s="35" t="s">
        <v>0</v>
      </c>
      <c r="W124" s="35">
        <v>1.2126834</v>
      </c>
      <c r="X124" s="35">
        <v>1.0523921000000001</v>
      </c>
      <c r="Y124" s="35">
        <v>1.0588917</v>
      </c>
      <c r="Z124" s="35">
        <v>1.1882638000000001</v>
      </c>
      <c r="AA124" s="35">
        <v>1.4802120000000001</v>
      </c>
      <c r="AB124" s="35" t="s">
        <v>0</v>
      </c>
      <c r="AC124" s="36" t="s">
        <v>0</v>
      </c>
      <c r="AD124" s="29">
        <v>1.812346</v>
      </c>
      <c r="AE124" s="29">
        <v>1.6131582</v>
      </c>
      <c r="AF124" s="29">
        <v>1.2187264</v>
      </c>
      <c r="AG124" s="29">
        <v>1.2046063</v>
      </c>
      <c r="AH124" s="29">
        <v>1.2350231</v>
      </c>
      <c r="AI124" s="29">
        <v>1.2556666000000001</v>
      </c>
      <c r="AJ124" s="29">
        <v>1.2368555999999999</v>
      </c>
      <c r="AK124" s="3">
        <f t="shared" si="2"/>
        <v>1.0725799792857145</v>
      </c>
      <c r="AM124" s="15" t="s">
        <v>105</v>
      </c>
      <c r="AO124" s="2">
        <f>(SUM(S131:AB139)+SUM(P136:R139))/67</f>
        <v>1.1679768264179105</v>
      </c>
      <c r="AP124" s="2">
        <f>((AK124-AK$13)*100)/AK$13</f>
        <v>-7.2986526891369117</v>
      </c>
      <c r="AR124" s="15" t="s">
        <v>105</v>
      </c>
      <c r="AS124" s="2"/>
      <c r="AT124" s="1">
        <f>((AO124-AO$13)*100)/AO$13</f>
        <v>-8.8157592646837646</v>
      </c>
    </row>
    <row r="125" spans="1:47" x14ac:dyDescent="0.25">
      <c r="A125" s="29">
        <v>1.3307952999999999</v>
      </c>
      <c r="B125" s="30">
        <v>1.0920812</v>
      </c>
      <c r="C125" s="29" t="s">
        <v>0</v>
      </c>
      <c r="D125" s="29" t="s">
        <v>0</v>
      </c>
      <c r="E125" s="34">
        <v>1.3677436999999999</v>
      </c>
      <c r="F125" s="34">
        <v>1.4551992</v>
      </c>
      <c r="G125" s="34">
        <v>1.0300562</v>
      </c>
      <c r="H125" s="34">
        <v>0.88782030000000012</v>
      </c>
      <c r="I125" s="34">
        <v>0.71692776999999996</v>
      </c>
      <c r="J125" s="34">
        <v>0.72025780000000006</v>
      </c>
      <c r="K125" s="34">
        <v>0.70487909999999998</v>
      </c>
      <c r="L125" s="34">
        <v>0.70009779999999999</v>
      </c>
      <c r="M125" s="34">
        <v>0.76841409999999999</v>
      </c>
      <c r="N125" s="34">
        <v>0.82857330000000007</v>
      </c>
      <c r="O125" s="34">
        <v>0.90280539999999998</v>
      </c>
      <c r="P125" s="34">
        <v>0.96111226000000005</v>
      </c>
      <c r="Q125" s="34">
        <v>0.99404859999999995</v>
      </c>
      <c r="R125" s="34">
        <v>1.1343333</v>
      </c>
      <c r="S125" s="35">
        <v>1.0254935999999999</v>
      </c>
      <c r="T125" s="35" t="s">
        <v>0</v>
      </c>
      <c r="U125" s="35" t="s">
        <v>0</v>
      </c>
      <c r="V125" s="35" t="s">
        <v>0</v>
      </c>
      <c r="W125" s="35">
        <v>1.2092752</v>
      </c>
      <c r="X125" s="35">
        <v>1.149122</v>
      </c>
      <c r="Y125" s="35">
        <v>1.1667185</v>
      </c>
      <c r="Z125" s="35">
        <v>1.2448329</v>
      </c>
      <c r="AA125" s="35">
        <v>1.6550598000000001</v>
      </c>
      <c r="AB125" s="35" t="s">
        <v>0</v>
      </c>
      <c r="AC125" s="36" t="s">
        <v>0</v>
      </c>
      <c r="AD125" s="29" t="s">
        <v>0</v>
      </c>
      <c r="AE125" s="29">
        <v>1.3218217000000001</v>
      </c>
      <c r="AF125" s="29">
        <v>1.2509508</v>
      </c>
      <c r="AG125" s="29">
        <v>1.2475301999999999</v>
      </c>
      <c r="AH125" s="29">
        <v>1.3155805</v>
      </c>
      <c r="AI125" s="29">
        <v>1.3689164</v>
      </c>
      <c r="AJ125" s="29">
        <v>1.3743638</v>
      </c>
      <c r="AK125" s="3">
        <f>AVERAGE(A125:AJ125)</f>
        <v>1.1044575260714287</v>
      </c>
      <c r="AM125" s="15" t="s">
        <v>108</v>
      </c>
      <c r="AO125" s="2">
        <f>SUM(S122:AB130)/54</f>
        <v>1.354333660185185</v>
      </c>
      <c r="AP125" s="1">
        <f>((AK125-AK$14)*100)/AK$14</f>
        <v>-7.3772059952363751</v>
      </c>
      <c r="AR125" s="15" t="s">
        <v>108</v>
      </c>
      <c r="AS125" s="2"/>
      <c r="AT125" s="1">
        <f>((AO125-AO$14)*100)/AO$14</f>
        <v>-7.9906612191777047</v>
      </c>
    </row>
    <row r="126" spans="1:47" x14ac:dyDescent="0.25">
      <c r="A126" s="29">
        <v>1.4759401999999999</v>
      </c>
      <c r="B126" s="30">
        <v>1.2568698</v>
      </c>
      <c r="C126" s="29" t="s">
        <v>0</v>
      </c>
      <c r="D126" s="29" t="s">
        <v>0</v>
      </c>
      <c r="E126" s="34">
        <v>1.4345403000000001</v>
      </c>
      <c r="F126" s="34">
        <v>1.3395714000000001</v>
      </c>
      <c r="G126" s="34">
        <v>1.0562313000000001</v>
      </c>
      <c r="H126" s="34">
        <v>0.7885432</v>
      </c>
      <c r="I126" s="34">
        <v>0.74186960000000002</v>
      </c>
      <c r="J126" s="34">
        <v>0.67503640000000009</v>
      </c>
      <c r="K126" s="34">
        <v>0.69406586999999997</v>
      </c>
      <c r="L126" s="34">
        <v>0.73604535999999998</v>
      </c>
      <c r="M126" s="34">
        <v>0.83164040000000006</v>
      </c>
      <c r="N126" s="34">
        <v>0.914219</v>
      </c>
      <c r="O126" s="34">
        <v>0.99922233999999999</v>
      </c>
      <c r="P126" s="34">
        <v>1.0720696000000001</v>
      </c>
      <c r="Q126" s="34">
        <v>1.1246208</v>
      </c>
      <c r="R126" s="34">
        <v>1.3020149999999999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1.3076158</v>
      </c>
      <c r="X126" s="35">
        <v>1.2111807999999999</v>
      </c>
      <c r="Y126" s="35">
        <v>1.2690022999999999</v>
      </c>
      <c r="Z126" s="35">
        <v>1.3459649</v>
      </c>
      <c r="AA126" s="35">
        <v>1.7947896000000001</v>
      </c>
      <c r="AB126" s="35" t="s">
        <v>0</v>
      </c>
      <c r="AC126" s="36" t="s">
        <v>0</v>
      </c>
      <c r="AD126" s="29" t="s">
        <v>0</v>
      </c>
      <c r="AE126" s="29">
        <v>1.2745428000000001</v>
      </c>
      <c r="AF126" s="29">
        <v>1.3016867999999999</v>
      </c>
      <c r="AG126" s="29">
        <v>1.3321931</v>
      </c>
      <c r="AH126" s="29">
        <v>1.4298542999999999</v>
      </c>
      <c r="AI126" s="29">
        <v>1.5300137</v>
      </c>
      <c r="AJ126" s="29">
        <v>1.5873549</v>
      </c>
      <c r="AK126" s="3">
        <f t="shared" si="2"/>
        <v>1.1787666507407408</v>
      </c>
      <c r="AM126" s="16" t="s">
        <v>117</v>
      </c>
      <c r="AO126" s="7">
        <f>(SUM(AC117:AJ139)+SUM(A117:D130))/173</f>
        <v>1.6579208283236992</v>
      </c>
      <c r="AP126" s="2">
        <f>((AK126-AK$15)*100)/AK$15</f>
        <v>-7.8766322242083877</v>
      </c>
      <c r="AR126" s="16" t="s">
        <v>117</v>
      </c>
      <c r="AS126" s="2"/>
      <c r="AT126" s="1">
        <f>((AO126-AO$15)*100)/AO$15</f>
        <v>-5.4066106646413834</v>
      </c>
    </row>
    <row r="127" spans="1:47" x14ac:dyDescent="0.25">
      <c r="A127" s="29">
        <v>1.7783606999999999</v>
      </c>
      <c r="B127" s="30">
        <v>1.3907259000000001</v>
      </c>
      <c r="C127" s="29" t="s">
        <v>0</v>
      </c>
      <c r="D127" s="29" t="s">
        <v>0</v>
      </c>
      <c r="E127" s="34">
        <v>1.1766536000000001</v>
      </c>
      <c r="F127" s="34">
        <v>1.2771565</v>
      </c>
      <c r="G127" s="34">
        <v>1.0228847999999999</v>
      </c>
      <c r="H127" s="34">
        <v>0.90739459999999994</v>
      </c>
      <c r="I127" s="34">
        <v>0.73033464000000003</v>
      </c>
      <c r="J127" s="34">
        <v>0.68181099999999994</v>
      </c>
      <c r="K127" s="34">
        <v>0.67038780000000009</v>
      </c>
      <c r="L127" s="34">
        <v>0.70649399999999996</v>
      </c>
      <c r="M127" s="34">
        <v>0.81506144999999997</v>
      </c>
      <c r="N127" s="34">
        <v>0.9694451999999999</v>
      </c>
      <c r="O127" s="34">
        <v>1.0808580999999999</v>
      </c>
      <c r="P127" s="34">
        <v>1.1816982</v>
      </c>
      <c r="Q127" s="34">
        <v>1.2829493000000001</v>
      </c>
      <c r="R127" s="34">
        <v>1.6266430000000001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1.2492458</v>
      </c>
      <c r="X127" s="35">
        <v>1.2562019</v>
      </c>
      <c r="Y127" s="35">
        <v>1.3948495000000001</v>
      </c>
      <c r="Z127" s="35">
        <v>1.4582079999999999</v>
      </c>
      <c r="AA127" s="35">
        <v>1.7666147999999999</v>
      </c>
      <c r="AB127" s="35" t="s">
        <v>0</v>
      </c>
      <c r="AC127" s="36" t="s">
        <v>0</v>
      </c>
      <c r="AD127" s="29" t="s">
        <v>0</v>
      </c>
      <c r="AE127" s="29">
        <v>1.1801429000000001</v>
      </c>
      <c r="AF127" s="29">
        <v>1.2283124999999999</v>
      </c>
      <c r="AG127" s="29">
        <v>1.3132222</v>
      </c>
      <c r="AH127" s="29">
        <v>1.5389003999999999</v>
      </c>
      <c r="AI127" s="29">
        <v>1.6305765999999999</v>
      </c>
      <c r="AJ127" s="29">
        <v>1.7258902</v>
      </c>
      <c r="AK127" s="3">
        <f t="shared" si="2"/>
        <v>1.2237416144444444</v>
      </c>
      <c r="AM127" t="s">
        <v>118</v>
      </c>
      <c r="AO127" s="2">
        <f>((SUM(A113:Z146)+SUM(AA113:AJ139))/895)</f>
        <v>1.5663237377206702</v>
      </c>
      <c r="AP127" s="2">
        <f>((AK127-AK$16)*100)/AK$16</f>
        <v>-7.9685355284950505</v>
      </c>
      <c r="AR127" t="s">
        <v>118</v>
      </c>
      <c r="AT127" s="1">
        <f>((AO127-AO$16)*100)/AO$16</f>
        <v>-5.2331564387735385</v>
      </c>
    </row>
    <row r="128" spans="1:47" x14ac:dyDescent="0.25">
      <c r="A128" s="29">
        <v>2.1956009999999999</v>
      </c>
      <c r="B128" s="30">
        <v>1.6250978</v>
      </c>
      <c r="C128" s="29">
        <v>0.9307261</v>
      </c>
      <c r="D128" s="29">
        <v>1.0199815999999999</v>
      </c>
      <c r="E128" s="34">
        <v>1.1613214000000001</v>
      </c>
      <c r="F128" s="34">
        <v>1.2037100999999999</v>
      </c>
      <c r="G128" s="34">
        <v>1.0560954</v>
      </c>
      <c r="H128" s="34">
        <v>1.001679</v>
      </c>
      <c r="I128" s="34">
        <v>0.78366930000000001</v>
      </c>
      <c r="J128" s="34">
        <v>0.78614530000000005</v>
      </c>
      <c r="K128" s="34">
        <v>0.74272419999999995</v>
      </c>
      <c r="L128" s="34">
        <v>0.78784290000000001</v>
      </c>
      <c r="M128" s="34">
        <v>0.93033034000000003</v>
      </c>
      <c r="N128" s="34">
        <v>1.130701</v>
      </c>
      <c r="O128" s="34">
        <v>1.3689169000000001</v>
      </c>
      <c r="P128" s="34">
        <v>1.5502566</v>
      </c>
      <c r="Q128" s="34">
        <v>1.5640825</v>
      </c>
      <c r="R128" s="34">
        <v>1.7657744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1.1385966999999999</v>
      </c>
      <c r="X128" s="35">
        <v>1.3178643999999999</v>
      </c>
      <c r="Y128" s="35">
        <v>1.7912169</v>
      </c>
      <c r="Z128" s="35">
        <v>1.9116054</v>
      </c>
      <c r="AA128" s="35">
        <v>1.7750319000000001</v>
      </c>
      <c r="AB128" s="35" t="s">
        <v>0</v>
      </c>
      <c r="AC128" s="36" t="s">
        <v>0</v>
      </c>
      <c r="AD128" s="29" t="s">
        <v>0</v>
      </c>
      <c r="AE128" s="29">
        <v>1.1322114000000001</v>
      </c>
      <c r="AF128" s="29">
        <v>1.3852089999999999</v>
      </c>
      <c r="AG128" s="29">
        <v>1.3930699</v>
      </c>
      <c r="AH128" s="29">
        <v>1.5449231000000001</v>
      </c>
      <c r="AI128" s="29">
        <v>1.6378995000000001</v>
      </c>
      <c r="AJ128" s="29">
        <v>1.8489339</v>
      </c>
      <c r="AK128" s="3">
        <f t="shared" si="2"/>
        <v>1.3269385496551724</v>
      </c>
      <c r="AM128" t="s">
        <v>119</v>
      </c>
      <c r="AP128" s="2">
        <f>((AK128-AK$17)*100)/AK$17</f>
        <v>-8.0668868001167766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1.8562645</v>
      </c>
      <c r="B129" s="30">
        <v>1.3789144</v>
      </c>
      <c r="C129" s="29">
        <v>0.94062643999999995</v>
      </c>
      <c r="D129" s="29">
        <v>0.97310540000000001</v>
      </c>
      <c r="E129" s="34">
        <v>0.96843683999999997</v>
      </c>
      <c r="F129" s="34">
        <v>1.0674876</v>
      </c>
      <c r="G129" s="34">
        <v>1.0955689</v>
      </c>
      <c r="H129" s="34">
        <v>0.99331849999999999</v>
      </c>
      <c r="I129" s="34">
        <v>0.95552520000000007</v>
      </c>
      <c r="J129" s="34">
        <v>0.99002635000000005</v>
      </c>
      <c r="K129" s="34">
        <v>1.0336316000000001</v>
      </c>
      <c r="L129" s="34">
        <v>1.0759666000000001</v>
      </c>
      <c r="M129" s="34">
        <v>1.2037176000000001</v>
      </c>
      <c r="N129" s="34">
        <v>1.4068398</v>
      </c>
      <c r="O129" s="34">
        <v>1.5685545000000001</v>
      </c>
      <c r="P129" s="34">
        <v>1.7098286</v>
      </c>
      <c r="Q129" s="34">
        <v>1.8165211999999999</v>
      </c>
      <c r="R129" s="34">
        <v>1.6265707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1.2323107</v>
      </c>
      <c r="X129" s="35">
        <v>1.4946124999999999</v>
      </c>
      <c r="Y129" s="35">
        <v>1.7793749999999999</v>
      </c>
      <c r="Z129" s="35">
        <v>2.0401482999999998</v>
      </c>
      <c r="AA129" s="35">
        <v>1.9838802</v>
      </c>
      <c r="AB129" s="35" t="s">
        <v>0</v>
      </c>
      <c r="AC129" s="36" t="s">
        <v>0</v>
      </c>
      <c r="AD129" s="29" t="s">
        <v>0</v>
      </c>
      <c r="AE129" s="29">
        <v>1.1347640000000001</v>
      </c>
      <c r="AF129" s="29">
        <v>1.3638798000000001</v>
      </c>
      <c r="AG129" s="29">
        <v>1.4487521999999999</v>
      </c>
      <c r="AH129" s="29">
        <v>1.5684960999999999</v>
      </c>
      <c r="AI129" s="29">
        <v>1.7347317</v>
      </c>
      <c r="AJ129" s="29">
        <v>1.8830397000000001</v>
      </c>
      <c r="AK129" s="3">
        <f t="shared" si="2"/>
        <v>1.3905136182758617</v>
      </c>
      <c r="AM129" t="s">
        <v>120</v>
      </c>
      <c r="AP129" s="2">
        <f>((AK129-AK$18)*100)/AK$18</f>
        <v>-7.9523969096230545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0</v>
      </c>
      <c r="B130" s="30" t="s">
        <v>0</v>
      </c>
      <c r="C130" s="29">
        <v>0.90374195999999996</v>
      </c>
      <c r="D130" s="29">
        <v>1.1023753999999999</v>
      </c>
      <c r="E130" s="34">
        <v>1.2853215</v>
      </c>
      <c r="F130" s="34">
        <v>1.0714492</v>
      </c>
      <c r="G130" s="34">
        <v>0.99983966000000002</v>
      </c>
      <c r="H130" s="34">
        <v>0.91516779999999998</v>
      </c>
      <c r="I130" s="34">
        <v>0.89956880000000006</v>
      </c>
      <c r="J130" s="34">
        <v>0.91958039999999996</v>
      </c>
      <c r="K130" s="34">
        <v>0.94769603000000002</v>
      </c>
      <c r="L130" s="34">
        <v>0.97364910000000005</v>
      </c>
      <c r="M130" s="34">
        <v>1.0424722</v>
      </c>
      <c r="N130" s="34">
        <v>1.1163863000000001</v>
      </c>
      <c r="O130" s="34">
        <v>1.2200508999999999</v>
      </c>
      <c r="P130" s="34">
        <v>1.4383558000000001</v>
      </c>
      <c r="Q130" s="34">
        <v>1.6732825</v>
      </c>
      <c r="R130" s="34">
        <v>1.7292752</v>
      </c>
      <c r="S130" s="35" t="s">
        <v>0</v>
      </c>
      <c r="T130" s="35" t="s">
        <v>0</v>
      </c>
      <c r="U130" s="35" t="s">
        <v>0</v>
      </c>
      <c r="V130" s="35">
        <v>0.96732229999999997</v>
      </c>
      <c r="W130" s="35">
        <v>1.0137944999999999</v>
      </c>
      <c r="X130" s="35">
        <v>1.0389965999999999</v>
      </c>
      <c r="Y130" s="35">
        <v>1.20692</v>
      </c>
      <c r="Z130" s="35">
        <v>1.4674727999999999</v>
      </c>
      <c r="AA130" s="35">
        <v>1.8469089999999999</v>
      </c>
      <c r="AB130" s="35" t="s">
        <v>0</v>
      </c>
      <c r="AC130" s="36" t="s">
        <v>0</v>
      </c>
      <c r="AD130" s="29" t="s">
        <v>0</v>
      </c>
      <c r="AE130" s="29">
        <v>1.2575742999999999</v>
      </c>
      <c r="AF130" s="29">
        <v>1.2816721</v>
      </c>
      <c r="AG130" s="29">
        <v>1.6533757</v>
      </c>
      <c r="AH130" s="29">
        <v>1.4573796000000001</v>
      </c>
      <c r="AI130" s="29">
        <v>1.5472579</v>
      </c>
      <c r="AJ130" s="29">
        <v>1.8351488</v>
      </c>
      <c r="AK130" s="3">
        <f t="shared" si="2"/>
        <v>1.2432870125</v>
      </c>
      <c r="AM130" t="s">
        <v>121</v>
      </c>
      <c r="AO130" s="2">
        <f>SUM(U145:W146)/6</f>
        <v>2.3277476500000001</v>
      </c>
      <c r="AP130" s="2">
        <f>((AK130-AK$19)*100)/AK$19</f>
        <v>-7.5570956318207507</v>
      </c>
      <c r="AR130" t="s">
        <v>124</v>
      </c>
      <c r="AT130" s="1">
        <f>((AO130-AO$19)*100)/AO$19</f>
        <v>1.7608287831689202</v>
      </c>
    </row>
    <row r="131" spans="1:46" x14ac:dyDescent="0.25">
      <c r="A131" t="s">
        <v>0</v>
      </c>
      <c r="B131" s="37" t="s">
        <v>0</v>
      </c>
      <c r="C131" s="34">
        <v>1.0663819000000001</v>
      </c>
      <c r="D131" s="34">
        <v>1.1028117</v>
      </c>
      <c r="E131" s="34">
        <v>1.0955766</v>
      </c>
      <c r="F131" s="34">
        <v>0.96595984999999995</v>
      </c>
      <c r="G131" s="34">
        <v>0.9469185</v>
      </c>
      <c r="H131" s="34">
        <v>0.94022299999999992</v>
      </c>
      <c r="I131" s="34">
        <v>0.98746010000000006</v>
      </c>
      <c r="J131" s="34">
        <v>1.0372254999999999</v>
      </c>
      <c r="K131" s="34">
        <v>1.0362663999999999</v>
      </c>
      <c r="L131" s="34">
        <v>1.0331311999999999</v>
      </c>
      <c r="M131" s="34">
        <v>1.0646446000000001</v>
      </c>
      <c r="N131" s="34">
        <v>1.1215595</v>
      </c>
      <c r="O131" s="34">
        <v>1.2160846999999999</v>
      </c>
      <c r="P131" s="34">
        <v>1.4355423</v>
      </c>
      <c r="Q131" s="34">
        <v>1.5827403</v>
      </c>
      <c r="R131" s="34">
        <v>1.567099</v>
      </c>
      <c r="S131" s="35" t="s">
        <v>0</v>
      </c>
      <c r="T131" s="35" t="s">
        <v>0</v>
      </c>
      <c r="U131" s="35" t="s">
        <v>0</v>
      </c>
      <c r="V131" s="35">
        <v>1.3308399</v>
      </c>
      <c r="W131" s="35">
        <v>1.0543567</v>
      </c>
      <c r="X131" s="35">
        <v>1.0777540999999999</v>
      </c>
      <c r="Y131" s="35">
        <v>1.1791801</v>
      </c>
      <c r="Z131" s="35">
        <v>1.4329696999999999</v>
      </c>
      <c r="AA131" s="35">
        <v>1.9078615000000001</v>
      </c>
      <c r="AB131" s="35" t="s">
        <v>0</v>
      </c>
      <c r="AC131" s="36" t="s">
        <v>0</v>
      </c>
      <c r="AD131" s="29" t="s">
        <v>0</v>
      </c>
      <c r="AE131" s="29">
        <v>1.8698066</v>
      </c>
      <c r="AF131" s="29">
        <v>1.4397027</v>
      </c>
      <c r="AG131" s="29">
        <v>1.2792523</v>
      </c>
      <c r="AH131" s="29">
        <v>1.1724391999999999</v>
      </c>
      <c r="AI131" s="29">
        <v>1.1486208</v>
      </c>
      <c r="AJ131" s="29">
        <v>1.4834193</v>
      </c>
      <c r="AK131" s="3">
        <f t="shared" si="2"/>
        <v>1.2348510017857142</v>
      </c>
      <c r="AP131" s="2">
        <f>((AK131-AK$20)*100)/AK$20</f>
        <v>-6.903168555214882</v>
      </c>
    </row>
    <row r="132" spans="1:46" x14ac:dyDescent="0.25">
      <c r="A132" t="s">
        <v>0</v>
      </c>
      <c r="B132" s="37">
        <v>1.0788369</v>
      </c>
      <c r="C132" s="34">
        <v>0.92945206000000002</v>
      </c>
      <c r="D132" s="34">
        <v>0.99404334999999999</v>
      </c>
      <c r="E132" s="34">
        <v>0.88977664999999995</v>
      </c>
      <c r="F132" s="34">
        <v>0.91015564999999998</v>
      </c>
      <c r="G132" s="34">
        <v>0.99723790000000012</v>
      </c>
      <c r="H132" s="34">
        <v>1.0934237</v>
      </c>
      <c r="I132" s="34">
        <v>1.2967960000000001</v>
      </c>
      <c r="J132" s="34">
        <v>1.4696750000000001</v>
      </c>
      <c r="K132" s="34">
        <v>1.5440476000000001</v>
      </c>
      <c r="L132" s="34">
        <v>1.6098036</v>
      </c>
      <c r="M132" s="34">
        <v>1.5928735999999999</v>
      </c>
      <c r="N132" s="34">
        <v>1.5423697999999999</v>
      </c>
      <c r="O132" s="34">
        <v>1.4744763000000001</v>
      </c>
      <c r="P132" s="34">
        <v>1.5089608000000001</v>
      </c>
      <c r="Q132" s="34">
        <v>1.5129397</v>
      </c>
      <c r="R132" s="34">
        <v>1.5363765</v>
      </c>
      <c r="S132" s="35" t="s">
        <v>0</v>
      </c>
      <c r="T132" s="35" t="s">
        <v>0</v>
      </c>
      <c r="U132" s="35">
        <v>1.0885407</v>
      </c>
      <c r="V132" s="35">
        <v>1.2621958</v>
      </c>
      <c r="W132" s="35">
        <v>1.4496207999999999</v>
      </c>
      <c r="X132" s="35">
        <v>1.4407698</v>
      </c>
      <c r="Y132" s="35">
        <v>1.3771416999999999</v>
      </c>
      <c r="Z132" s="35">
        <v>1.2369972</v>
      </c>
      <c r="AA132" s="35">
        <v>1.4493845000000001</v>
      </c>
      <c r="AB132" s="35" t="s">
        <v>0</v>
      </c>
      <c r="AC132" s="36" t="s">
        <v>0</v>
      </c>
      <c r="AD132" s="29" t="s">
        <v>0</v>
      </c>
      <c r="AE132" s="29">
        <v>1.4396902</v>
      </c>
      <c r="AF132" s="29">
        <v>1.3899223000000001</v>
      </c>
      <c r="AG132" s="29">
        <v>1.1133865000000001</v>
      </c>
      <c r="AH132" s="29">
        <v>1.1381775999999999</v>
      </c>
      <c r="AI132" s="29">
        <v>1.1533005999999999</v>
      </c>
      <c r="AJ132" s="29">
        <v>1.7196640999999999</v>
      </c>
      <c r="AK132" s="3">
        <f t="shared" si="2"/>
        <v>1.3080012303333333</v>
      </c>
      <c r="AP132" s="2">
        <f>((AK132-AK$21)*100)/AK$21</f>
        <v>-7.280129593694336</v>
      </c>
    </row>
    <row r="133" spans="1:46" x14ac:dyDescent="0.25">
      <c r="A133" t="s">
        <v>0</v>
      </c>
      <c r="B133" s="37">
        <v>0.96377659999999998</v>
      </c>
      <c r="C133" s="34">
        <v>0.77415716999999995</v>
      </c>
      <c r="D133" s="34">
        <v>0.73767720000000003</v>
      </c>
      <c r="E133" s="34">
        <v>0.68638133999999995</v>
      </c>
      <c r="F133" s="34">
        <v>0.79007899999999998</v>
      </c>
      <c r="G133" s="34">
        <v>0.90065645999999999</v>
      </c>
      <c r="H133" s="34">
        <v>1.0105389</v>
      </c>
      <c r="I133" s="34">
        <v>1.1534302000000001</v>
      </c>
      <c r="J133" s="34">
        <v>1.2954268</v>
      </c>
      <c r="K133" s="34">
        <v>1.4564751</v>
      </c>
      <c r="L133" s="34">
        <v>1.5354604000000001</v>
      </c>
      <c r="M133" s="34">
        <v>1.5915824999999999</v>
      </c>
      <c r="N133" s="34">
        <v>1.567753</v>
      </c>
      <c r="O133" s="34">
        <v>1.5530796</v>
      </c>
      <c r="P133" s="34">
        <v>1.5803828</v>
      </c>
      <c r="Q133" s="34">
        <v>2.0222112999999999</v>
      </c>
      <c r="R133" s="34">
        <v>2.0545711999999998</v>
      </c>
      <c r="S133" s="35" t="s">
        <v>0</v>
      </c>
      <c r="T133" s="35" t="s">
        <v>0</v>
      </c>
      <c r="U133" s="35">
        <v>1.1716496999999999</v>
      </c>
      <c r="V133" s="35">
        <v>1.3087419</v>
      </c>
      <c r="W133" s="35">
        <v>1.2405714000000001</v>
      </c>
      <c r="X133" s="35">
        <v>1.2980316999999999</v>
      </c>
      <c r="Y133" s="35">
        <v>1.5553333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1.6591828</v>
      </c>
      <c r="AG133" s="29">
        <v>1.0966302999999999</v>
      </c>
      <c r="AH133" s="29">
        <v>1.5701708999999999</v>
      </c>
      <c r="AI133" s="29">
        <v>1.5797813999999999</v>
      </c>
      <c r="AJ133" s="29">
        <v>1.2964618000000001</v>
      </c>
      <c r="AK133" s="3">
        <f t="shared" si="2"/>
        <v>1.3129701766666668</v>
      </c>
      <c r="AP133" s="2">
        <f>((AK133-AK$22)*100)/AK$22</f>
        <v>-7.8944344488399105</v>
      </c>
    </row>
    <row r="134" spans="1:46" x14ac:dyDescent="0.25">
      <c r="A134" t="s">
        <v>0</v>
      </c>
      <c r="B134" s="37">
        <v>0.90646150000000003</v>
      </c>
      <c r="C134" s="34">
        <v>0.67670869999999994</v>
      </c>
      <c r="D134" s="34">
        <v>0.73012440000000001</v>
      </c>
      <c r="E134" s="34">
        <v>0.6559566</v>
      </c>
      <c r="F134" s="34">
        <v>0.70546590000000009</v>
      </c>
      <c r="G134" s="34">
        <v>0.80183140000000008</v>
      </c>
      <c r="H134" s="34">
        <v>0.81781345999999999</v>
      </c>
      <c r="I134" s="34">
        <v>0.87870324</v>
      </c>
      <c r="J134" s="34">
        <v>0.94182809999999995</v>
      </c>
      <c r="K134" s="34">
        <v>1.0504294999999999</v>
      </c>
      <c r="L134" s="34">
        <v>1.0733538</v>
      </c>
      <c r="M134" s="34">
        <v>1.1581063</v>
      </c>
      <c r="N134" s="34">
        <v>1.2697754000000001</v>
      </c>
      <c r="O134" s="34">
        <v>1.1921645000000001</v>
      </c>
      <c r="P134" s="34">
        <v>1.2647567</v>
      </c>
      <c r="Q134" s="34">
        <v>1.6230637999999999</v>
      </c>
      <c r="R134" s="34">
        <v>1.7298173999999999</v>
      </c>
      <c r="S134" s="35" t="s">
        <v>0</v>
      </c>
      <c r="T134" s="35">
        <v>1.4922013000000001</v>
      </c>
      <c r="U134" s="35">
        <v>1.1866042999999999</v>
      </c>
      <c r="V134" s="35">
        <v>1.0824859</v>
      </c>
      <c r="W134" s="35">
        <v>1.1221939000000001</v>
      </c>
      <c r="X134" s="35">
        <v>1.0778399999999999</v>
      </c>
      <c r="Y134" s="35">
        <v>0.94481290000000007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1.8086205</v>
      </c>
      <c r="AG134" s="29">
        <v>1.4512886</v>
      </c>
      <c r="AH134" s="29">
        <v>1.4574742000000001</v>
      </c>
      <c r="AI134" s="29">
        <v>1.6229538999999999</v>
      </c>
      <c r="AJ134" s="29">
        <v>1.4184947000000001</v>
      </c>
      <c r="AK134" s="3">
        <f t="shared" si="2"/>
        <v>1.1479046749999999</v>
      </c>
      <c r="AP134" s="2">
        <f>((AK134-AK$23)*100)/AK$23</f>
        <v>-7.567841062408279</v>
      </c>
    </row>
    <row r="135" spans="1:46" x14ac:dyDescent="0.25">
      <c r="A135" t="s">
        <v>0</v>
      </c>
      <c r="B135" s="37">
        <v>1.0729814</v>
      </c>
      <c r="C135" s="34">
        <v>0.7289445</v>
      </c>
      <c r="D135" s="34">
        <v>0.70283430000000002</v>
      </c>
      <c r="E135" s="34">
        <v>0.64809585000000003</v>
      </c>
      <c r="F135" s="34">
        <v>0.68175819999999998</v>
      </c>
      <c r="G135" s="34">
        <v>0.75750375000000003</v>
      </c>
      <c r="H135" s="34">
        <v>0.83847909999999992</v>
      </c>
      <c r="I135" s="34">
        <v>0.89634959999999997</v>
      </c>
      <c r="J135" s="34">
        <v>0.94854534000000001</v>
      </c>
      <c r="K135" s="34">
        <v>0.99199903</v>
      </c>
      <c r="L135" s="34">
        <v>1.0288686</v>
      </c>
      <c r="M135" s="34">
        <v>1.098163</v>
      </c>
      <c r="N135" s="34">
        <v>1.1028602999999999</v>
      </c>
      <c r="O135" s="34">
        <v>1.0961154</v>
      </c>
      <c r="P135" s="34">
        <v>1.3901106999999999</v>
      </c>
      <c r="Q135" s="34">
        <v>1.8097441000000001</v>
      </c>
      <c r="R135" s="34" t="s">
        <v>0</v>
      </c>
      <c r="S135" s="35">
        <v>1.3763388000000001</v>
      </c>
      <c r="T135" s="35">
        <v>1.1072937</v>
      </c>
      <c r="U135" s="35">
        <v>0.94060904000000001</v>
      </c>
      <c r="V135" s="35">
        <v>0.97552406999999997</v>
      </c>
      <c r="W135" s="35">
        <v>0.99257770000000001</v>
      </c>
      <c r="X135" s="35">
        <v>0.99646390000000007</v>
      </c>
      <c r="Y135" s="35">
        <v>0.91990554000000002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1.7930714000000001</v>
      </c>
      <c r="AG135" s="29">
        <v>1.4727703000000001</v>
      </c>
      <c r="AH135" s="29">
        <v>1.8608530999999999</v>
      </c>
      <c r="AI135" s="29">
        <v>1.7361903999999999</v>
      </c>
      <c r="AJ135" s="29">
        <v>1.7051364</v>
      </c>
      <c r="AK135" s="3">
        <f t="shared" si="2"/>
        <v>1.1310745542857141</v>
      </c>
      <c r="AP135" s="2">
        <f>((AK135-AK$24)*100)/AK$24</f>
        <v>-7.8051975389184127</v>
      </c>
    </row>
    <row r="136" spans="1:46" x14ac:dyDescent="0.25">
      <c r="A136" t="s">
        <v>0</v>
      </c>
      <c r="B136" s="37">
        <v>1.2070869</v>
      </c>
      <c r="C136" s="34">
        <v>0.97635822999999999</v>
      </c>
      <c r="D136" s="34">
        <v>0.7773234</v>
      </c>
      <c r="E136" s="34">
        <v>0.69373494000000002</v>
      </c>
      <c r="F136" s="34">
        <v>0.71629125000000005</v>
      </c>
      <c r="G136" s="34">
        <v>0.76394099999999998</v>
      </c>
      <c r="H136" s="34">
        <v>0.82221270000000002</v>
      </c>
      <c r="I136" s="34">
        <v>0.87657859999999999</v>
      </c>
      <c r="J136" s="34">
        <v>0.88830613999999997</v>
      </c>
      <c r="K136" s="34">
        <v>0.90498809999999996</v>
      </c>
      <c r="L136" s="34">
        <v>0.95351569999999997</v>
      </c>
      <c r="M136" s="34">
        <v>1.0178100999999999</v>
      </c>
      <c r="N136" s="34">
        <v>1.0426118</v>
      </c>
      <c r="O136" s="34">
        <v>1.0561430000000001</v>
      </c>
      <c r="P136" s="38">
        <v>1.2711943000000001</v>
      </c>
      <c r="Q136" s="38" t="s">
        <v>0</v>
      </c>
      <c r="R136" s="38">
        <v>1.6212822</v>
      </c>
      <c r="S136" s="35">
        <v>1.089297</v>
      </c>
      <c r="T136" s="35">
        <v>0.99510889999999996</v>
      </c>
      <c r="U136" s="35">
        <v>0.91934819999999995</v>
      </c>
      <c r="V136" s="35">
        <v>0.93332744000000001</v>
      </c>
      <c r="W136" s="35">
        <v>0.95694959999999996</v>
      </c>
      <c r="X136" s="35">
        <v>0.94738790000000006</v>
      </c>
      <c r="Y136" s="35">
        <v>1.0109816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1.7938286999999999</v>
      </c>
      <c r="AG136" s="29">
        <v>1.5082450000000001</v>
      </c>
      <c r="AH136" s="29" t="s">
        <v>0</v>
      </c>
      <c r="AI136" s="29">
        <v>1.7796767</v>
      </c>
      <c r="AJ136" s="29">
        <v>1.7812060000000001</v>
      </c>
      <c r="AK136" s="3">
        <f t="shared" si="2"/>
        <v>1.0853605703703704</v>
      </c>
      <c r="AP136" s="2">
        <f>((AK136-AK$25)*100)/AK$25</f>
        <v>-7.3407581003186948</v>
      </c>
    </row>
    <row r="137" spans="1:46" x14ac:dyDescent="0.25">
      <c r="A137" t="s">
        <v>0</v>
      </c>
      <c r="B137" s="37">
        <v>1.2668767999999999</v>
      </c>
      <c r="C137" s="34">
        <v>1.0802855</v>
      </c>
      <c r="D137" s="34">
        <v>0.83976596999999997</v>
      </c>
      <c r="E137" s="34">
        <v>0.70998260000000002</v>
      </c>
      <c r="F137" s="34">
        <v>0.70215499999999997</v>
      </c>
      <c r="G137" s="34">
        <v>0.7496121</v>
      </c>
      <c r="H137" s="34">
        <v>0.80128450000000007</v>
      </c>
      <c r="I137" s="34">
        <v>0.84780509999999998</v>
      </c>
      <c r="J137" s="34">
        <v>0.84466640000000004</v>
      </c>
      <c r="K137" s="34">
        <v>0.86301373999999997</v>
      </c>
      <c r="L137" s="34">
        <v>0.90782689999999999</v>
      </c>
      <c r="M137" s="34">
        <v>0.93747985</v>
      </c>
      <c r="N137" s="34">
        <v>0.90580709999999998</v>
      </c>
      <c r="O137" s="34">
        <v>0.96371779999999996</v>
      </c>
      <c r="P137" s="38" t="s">
        <v>0</v>
      </c>
      <c r="Q137" s="38">
        <v>1.4388567000000001</v>
      </c>
      <c r="R137" s="38">
        <v>1.4200113000000001</v>
      </c>
      <c r="S137" s="35">
        <v>1.2444120999999999</v>
      </c>
      <c r="T137" s="35">
        <v>1.0197871000000001</v>
      </c>
      <c r="U137" s="35">
        <v>0.90680030000000011</v>
      </c>
      <c r="V137" s="35">
        <v>0.9121956</v>
      </c>
      <c r="W137" s="35">
        <v>0.95836250000000001</v>
      </c>
      <c r="X137" s="35">
        <v>0.96919787000000002</v>
      </c>
      <c r="Y137" s="35">
        <v>1.1217111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2.1929292999999999</v>
      </c>
      <c r="AG137" s="29">
        <v>1.6601397</v>
      </c>
      <c r="AH137" s="29" t="s">
        <v>0</v>
      </c>
      <c r="AI137" s="29" t="s">
        <v>0</v>
      </c>
      <c r="AJ137" s="29" t="s">
        <v>0</v>
      </c>
      <c r="AK137" s="3">
        <f t="shared" si="2"/>
        <v>1.0505873171999998</v>
      </c>
      <c r="AP137" s="2">
        <f>((AK137-AK$26)*100)/AK$26</f>
        <v>-7.1623931671906993</v>
      </c>
    </row>
    <row r="138" spans="1:46" x14ac:dyDescent="0.25">
      <c r="A138" t="s">
        <v>0</v>
      </c>
      <c r="B138" s="37" t="s">
        <v>0</v>
      </c>
      <c r="C138" s="34">
        <v>1.177881</v>
      </c>
      <c r="D138" s="34">
        <v>0.8673554</v>
      </c>
      <c r="E138" s="34">
        <v>0.7008451</v>
      </c>
      <c r="F138" s="34">
        <v>0.69677745999999996</v>
      </c>
      <c r="G138" s="34">
        <v>0.7833464</v>
      </c>
      <c r="H138" s="34">
        <v>0.83572880000000005</v>
      </c>
      <c r="I138" s="34">
        <v>0.87669390000000003</v>
      </c>
      <c r="J138" s="34">
        <v>0.89063519999999985</v>
      </c>
      <c r="K138" s="34">
        <v>0.88691640000000005</v>
      </c>
      <c r="L138" s="34">
        <v>0.92279564999999997</v>
      </c>
      <c r="M138" s="34">
        <v>0.90679019999999999</v>
      </c>
      <c r="N138" s="34">
        <v>0.86198680000000005</v>
      </c>
      <c r="O138" s="34">
        <v>0.96998159999999989</v>
      </c>
      <c r="P138" s="38" t="s">
        <v>0</v>
      </c>
      <c r="Q138" s="38">
        <v>1.4357139000000001</v>
      </c>
      <c r="R138" s="38">
        <v>1.3418384999999999</v>
      </c>
      <c r="S138" s="35">
        <v>1.2316176000000001</v>
      </c>
      <c r="T138" s="35">
        <v>1.0045272999999999</v>
      </c>
      <c r="U138" s="35">
        <v>0.90704112999999997</v>
      </c>
      <c r="V138" s="35">
        <v>0.95859570000000005</v>
      </c>
      <c r="W138" s="35">
        <v>1.0342005000000001</v>
      </c>
      <c r="X138" s="35">
        <v>1.0465966</v>
      </c>
      <c r="Y138" s="35">
        <v>1.2485002999999999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1.6822273999999999</v>
      </c>
      <c r="AG138" s="29">
        <v>1.8816314000000001</v>
      </c>
      <c r="AH138" s="29" t="s">
        <v>0</v>
      </c>
      <c r="AI138" s="29" t="s">
        <v>0</v>
      </c>
      <c r="AJ138" s="29" t="s">
        <v>0</v>
      </c>
      <c r="AK138" s="3">
        <f t="shared" si="2"/>
        <v>1.0479260100000001</v>
      </c>
      <c r="AP138" s="2">
        <f>((AK138-AK$27)*100)/AK$27</f>
        <v>-7.1829979451129997</v>
      </c>
    </row>
    <row r="139" spans="1:46" x14ac:dyDescent="0.25">
      <c r="A139" t="s">
        <v>0</v>
      </c>
      <c r="B139" s="37" t="s">
        <v>0</v>
      </c>
      <c r="C139" s="34">
        <v>1.7065732</v>
      </c>
      <c r="D139" s="34">
        <v>0.98328084000000004</v>
      </c>
      <c r="E139" s="34">
        <v>0.68312880000000009</v>
      </c>
      <c r="F139" s="34">
        <v>0.59343400000000002</v>
      </c>
      <c r="G139" s="34">
        <v>0.63347154999999999</v>
      </c>
      <c r="H139" s="34">
        <v>0.76060974999999997</v>
      </c>
      <c r="I139" s="34">
        <v>0.85590499999999992</v>
      </c>
      <c r="J139" s="34">
        <v>0.89314437000000002</v>
      </c>
      <c r="K139" s="34">
        <v>0.90918434000000004</v>
      </c>
      <c r="L139" s="34">
        <v>0.95944080000000009</v>
      </c>
      <c r="M139" s="34">
        <v>0.96370155000000002</v>
      </c>
      <c r="N139" s="34">
        <v>0.99460672999999999</v>
      </c>
      <c r="O139" s="34">
        <v>1.1261063</v>
      </c>
      <c r="P139" s="38" t="s">
        <v>0</v>
      </c>
      <c r="Q139" s="38">
        <v>1.5110508</v>
      </c>
      <c r="R139" s="38">
        <v>1.3201007</v>
      </c>
      <c r="S139" s="35">
        <v>1.2745740000000001</v>
      </c>
      <c r="T139" s="35">
        <v>0.92198740000000001</v>
      </c>
      <c r="U139" s="35">
        <v>0.87433212999999999</v>
      </c>
      <c r="V139" s="35">
        <v>0.96488284999999996</v>
      </c>
      <c r="W139" s="35">
        <v>1.0935351</v>
      </c>
      <c r="X139" s="35">
        <v>1.1328472000000001</v>
      </c>
      <c r="Y139" s="35">
        <v>1.1395024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1.013427264090909</v>
      </c>
      <c r="AP139" s="2">
        <f>((AK139-AK$28)*100)/AK$28</f>
        <v>-7.0881756078686395</v>
      </c>
    </row>
    <row r="140" spans="1:46" x14ac:dyDescent="0.25">
      <c r="A140" s="32" t="s">
        <v>0</v>
      </c>
      <c r="B140" s="39" t="s">
        <v>0</v>
      </c>
      <c r="C140" s="32">
        <v>1.4112449</v>
      </c>
      <c r="D140" s="32">
        <v>1.2951679</v>
      </c>
      <c r="E140" s="32">
        <v>1.3269134</v>
      </c>
      <c r="F140" s="32">
        <v>1.3675124999999999</v>
      </c>
      <c r="G140" s="32">
        <v>1.4031007</v>
      </c>
      <c r="H140" s="32">
        <v>1.3786604</v>
      </c>
      <c r="I140" s="32">
        <v>1.3276052</v>
      </c>
      <c r="J140" s="32">
        <v>1.2173658999999999</v>
      </c>
      <c r="K140" s="32">
        <v>1.0720608</v>
      </c>
      <c r="L140" s="32">
        <v>0.97226924000000003</v>
      </c>
      <c r="M140" s="32">
        <v>1.0428383000000001</v>
      </c>
      <c r="N140" s="32">
        <v>1.2289174</v>
      </c>
      <c r="O140" s="32">
        <v>1.3311993</v>
      </c>
      <c r="P140" s="32" t="s">
        <v>0</v>
      </c>
      <c r="Q140" s="32" t="s">
        <v>0</v>
      </c>
      <c r="R140" s="32" t="s">
        <v>0</v>
      </c>
      <c r="S140" s="33">
        <v>1.7647463000000001</v>
      </c>
      <c r="T140" s="33">
        <v>1.4250274999999999</v>
      </c>
      <c r="U140" s="33">
        <v>1.3613341000000001</v>
      </c>
      <c r="V140" s="33">
        <v>1.2024250000000001</v>
      </c>
      <c r="W140" s="33">
        <v>0.99668694000000002</v>
      </c>
      <c r="X140" s="33">
        <v>1.2372953</v>
      </c>
      <c r="Y140" s="33">
        <v>1.1813897</v>
      </c>
      <c r="Z140" s="33" t="s">
        <v>0</v>
      </c>
      <c r="AA140" s="40" t="s">
        <v>0</v>
      </c>
      <c r="AB140" s="40">
        <v>0.59587139999999994</v>
      </c>
      <c r="AC140" s="40">
        <v>0.70750486999999995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1.2203244113636365</v>
      </c>
      <c r="AP140" s="2">
        <f>((AK140-AK$29)*100)/AK$29</f>
        <v>-8.2680007334435661</v>
      </c>
    </row>
    <row r="141" spans="1:46" x14ac:dyDescent="0.25">
      <c r="A141" s="31" t="s">
        <v>0</v>
      </c>
      <c r="B141" s="41" t="s">
        <v>0</v>
      </c>
      <c r="C141" s="31" t="s">
        <v>0</v>
      </c>
      <c r="D141" s="31">
        <v>1.9533012999999999</v>
      </c>
      <c r="E141" s="31">
        <v>1.8352078999999999</v>
      </c>
      <c r="F141" s="31">
        <v>1.8227751000000001</v>
      </c>
      <c r="G141" s="31">
        <v>1.8055987</v>
      </c>
      <c r="H141" s="31">
        <v>1.8388131000000001</v>
      </c>
      <c r="I141" s="31">
        <v>1.8436547999999999</v>
      </c>
      <c r="J141" s="31">
        <v>1.8407848</v>
      </c>
      <c r="K141" s="31">
        <v>1.7406231000000001</v>
      </c>
      <c r="L141" s="31">
        <v>1.6002835</v>
      </c>
      <c r="M141" s="31">
        <v>1.4124228999999999</v>
      </c>
      <c r="N141" s="31">
        <v>1.3929613000000001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2.3624828</v>
      </c>
      <c r="T141" s="33">
        <v>2.1886844999999999</v>
      </c>
      <c r="U141" s="33">
        <v>2.0401509999999998</v>
      </c>
      <c r="V141" s="33">
        <v>1.9155089999999999</v>
      </c>
      <c r="W141" s="33">
        <v>1.8020718</v>
      </c>
      <c r="X141" s="33">
        <v>1.4595932</v>
      </c>
      <c r="Y141" s="33">
        <v>1.4319668999999999</v>
      </c>
      <c r="Z141" s="33">
        <v>1.2356236</v>
      </c>
      <c r="AA141" s="40">
        <v>1.0734394</v>
      </c>
      <c r="AB141" s="40">
        <v>0.82366264</v>
      </c>
      <c r="AC141" s="40">
        <v>0.75560987000000002</v>
      </c>
      <c r="AD141" s="40">
        <v>0.64029866000000002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1.6006747769565215</v>
      </c>
      <c r="AP141" s="2">
        <f>((AK141-AK$30)*100)/AK$30</f>
        <v>-8.6054715671545914</v>
      </c>
    </row>
    <row r="142" spans="1:46" x14ac:dyDescent="0.25">
      <c r="A142" s="31" t="s">
        <v>0</v>
      </c>
      <c r="B142" s="41" t="s">
        <v>0</v>
      </c>
      <c r="C142" s="31" t="s">
        <v>0</v>
      </c>
      <c r="D142" s="31">
        <v>2.4525833000000001</v>
      </c>
      <c r="E142" s="31">
        <v>2.2156061999999999</v>
      </c>
      <c r="F142" s="31">
        <v>2.1830864000000001</v>
      </c>
      <c r="G142" s="31">
        <v>2.1822328999999998</v>
      </c>
      <c r="H142" s="31">
        <v>2.1550929999999999</v>
      </c>
      <c r="I142" s="31">
        <v>2.1573655999999999</v>
      </c>
      <c r="J142" s="31">
        <v>2.1289927999999998</v>
      </c>
      <c r="K142" s="31">
        <v>2.0924491999999999</v>
      </c>
      <c r="L142" s="31">
        <v>1.9745836999999999</v>
      </c>
      <c r="M142" s="31">
        <v>1.7192973</v>
      </c>
      <c r="N142" s="31">
        <v>1.5014514000000001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2.5455592</v>
      </c>
      <c r="T142" s="33">
        <v>2.4746367999999999</v>
      </c>
      <c r="U142" s="33">
        <v>2.4358</v>
      </c>
      <c r="V142" s="33">
        <v>2.2884275999999999</v>
      </c>
      <c r="W142" s="33">
        <v>2.2212722</v>
      </c>
      <c r="X142" s="33">
        <v>2.0778816</v>
      </c>
      <c r="Y142" s="33">
        <v>1.6367444</v>
      </c>
      <c r="Z142" s="33" t="s">
        <v>0</v>
      </c>
      <c r="AA142" s="40">
        <v>1.0343656999999999</v>
      </c>
      <c r="AB142" s="40">
        <v>0.85838019999999993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2.0167904750000001</v>
      </c>
      <c r="AP142" s="2">
        <f>((AK142-AK$31)*100)/AK$31</f>
        <v>-7.1523694727776626</v>
      </c>
    </row>
    <row r="143" spans="1:46" x14ac:dyDescent="0.25">
      <c r="A143" s="31" t="s">
        <v>0</v>
      </c>
      <c r="B143" s="41" t="s">
        <v>0</v>
      </c>
      <c r="C143" s="31" t="s">
        <v>0</v>
      </c>
      <c r="D143" s="31">
        <v>2.5151802999999999</v>
      </c>
      <c r="E143" s="31">
        <v>2.3203993000000001</v>
      </c>
      <c r="F143" s="31">
        <v>2.3378804</v>
      </c>
      <c r="G143" s="31">
        <v>2.3325841</v>
      </c>
      <c r="H143" s="31">
        <v>2.3321087</v>
      </c>
      <c r="I143" s="31">
        <v>2.3191967</v>
      </c>
      <c r="J143" s="31">
        <v>2.3058111999999999</v>
      </c>
      <c r="K143" s="31">
        <v>2.2637070000000001</v>
      </c>
      <c r="L143" s="31">
        <v>2.1493552</v>
      </c>
      <c r="M143" s="31">
        <v>1.9072222999999999</v>
      </c>
      <c r="N143" s="31">
        <v>1.6315542000000001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2.7366662000000002</v>
      </c>
      <c r="U143" s="33">
        <v>2.5885015</v>
      </c>
      <c r="V143" s="33">
        <v>2.6046573999999998</v>
      </c>
      <c r="W143" s="33">
        <v>2.518904</v>
      </c>
      <c r="X143" s="33">
        <v>2.4553484999999999</v>
      </c>
      <c r="Y143" s="33">
        <v>2.0937351999999998</v>
      </c>
      <c r="Z143" s="33">
        <v>1.7985799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2.289521783333333</v>
      </c>
      <c r="AP143" s="2">
        <f>((AK143-AK$32)*100)/AK$32</f>
        <v>-6.1529604063127676</v>
      </c>
    </row>
    <row r="144" spans="1:46" x14ac:dyDescent="0.25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2.4128237000000001</v>
      </c>
      <c r="F144" s="31">
        <v>2.444</v>
      </c>
      <c r="G144" s="31">
        <v>2.4627967000000002</v>
      </c>
      <c r="H144" s="31">
        <v>2.4160469999999998</v>
      </c>
      <c r="I144" s="31">
        <v>2.4127648000000002</v>
      </c>
      <c r="J144" s="31">
        <v>2.4102125000000001</v>
      </c>
      <c r="K144" s="31">
        <v>2.3818492999999998</v>
      </c>
      <c r="L144" s="31">
        <v>2.2296971999999999</v>
      </c>
      <c r="M144" s="31">
        <v>2.0044095999999998</v>
      </c>
      <c r="N144" s="31">
        <v>1.6830552000000001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2.7512479999999999</v>
      </c>
      <c r="V144" s="33">
        <v>2.6699540000000002</v>
      </c>
      <c r="W144" s="33">
        <v>2.5739899999999998</v>
      </c>
      <c r="X144" s="33">
        <v>2.5540571000000001</v>
      </c>
      <c r="Y144" s="33">
        <v>2.2475800000000001</v>
      </c>
      <c r="Z144" s="33">
        <v>1.8330172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2.3429688937499997</v>
      </c>
      <c r="AP144" s="2">
        <f>((AK144-AK$33)*100)/AK$33</f>
        <v>-5.0665907398654939</v>
      </c>
    </row>
    <row r="145" spans="1:47" x14ac:dyDescent="0.25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2.2320951999999998</v>
      </c>
      <c r="F145" s="27">
        <v>2.5157346999999999</v>
      </c>
      <c r="G145" s="27">
        <v>2.3861940000000001</v>
      </c>
      <c r="H145" s="27">
        <v>2.3196995</v>
      </c>
      <c r="I145" s="27">
        <v>2.4381265999999999</v>
      </c>
      <c r="J145" s="27">
        <v>2.6478453000000002</v>
      </c>
      <c r="K145" s="27">
        <v>2.3309332999999999</v>
      </c>
      <c r="L145" s="27">
        <v>2.1117035999999998</v>
      </c>
      <c r="M145" s="27">
        <v>1.7633346000000001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2.4067460999999999</v>
      </c>
      <c r="V145" s="27">
        <v>2.4933276000000002</v>
      </c>
      <c r="W145" s="27">
        <v>2.3490825000000002</v>
      </c>
      <c r="X145" s="27">
        <v>2.28891</v>
      </c>
      <c r="Y145" s="27">
        <v>2.1688730000000001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2.3180432857142859</v>
      </c>
      <c r="AP145" s="2">
        <f>((AK145-AK$34)*100)/AK$34</f>
        <v>-4.2497367130837782</v>
      </c>
    </row>
    <row r="146" spans="1:47" x14ac:dyDescent="0.25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2.0444460000000002</v>
      </c>
      <c r="H146" s="27">
        <v>2.0309786999999999</v>
      </c>
      <c r="I146" s="27">
        <v>2.0040274</v>
      </c>
      <c r="J146" s="27">
        <v>2.1256330000000001</v>
      </c>
      <c r="K146" s="27">
        <v>2.0852784999999998</v>
      </c>
      <c r="L146" s="27">
        <v>1.7987856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2.2111703999999999</v>
      </c>
      <c r="V146" s="27">
        <v>2.3465009000000001</v>
      </c>
      <c r="W146" s="27">
        <v>2.1596584000000001</v>
      </c>
      <c r="X146" s="27">
        <v>2.0871089999999999</v>
      </c>
      <c r="Y146" s="27">
        <v>2.1365504</v>
      </c>
      <c r="Z146" s="27">
        <v>2.1284679999999998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2.0965505250000001</v>
      </c>
      <c r="AP146" s="2">
        <f>((AK146-AK$35)*100)/AK$35</f>
        <v>-1.5527478664749015</v>
      </c>
    </row>
    <row r="147" spans="1:47" x14ac:dyDescent="0.25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2.0554275999999998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2.0943399999999999</v>
      </c>
      <c r="U147" s="25">
        <v>2.2316349999999998</v>
      </c>
      <c r="V147" s="25" t="s">
        <v>0</v>
      </c>
      <c r="W147" s="25" t="s">
        <v>0</v>
      </c>
      <c r="X147" s="25">
        <v>1.7044391999999999</v>
      </c>
      <c r="Y147" s="25">
        <v>1.9452533999999999</v>
      </c>
      <c r="Z147" s="25">
        <v>2.0441758999999999</v>
      </c>
      <c r="AA147" s="25">
        <v>2.0457825999999999</v>
      </c>
      <c r="AB147" s="25">
        <v>2.0495174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2.0213213874999996</v>
      </c>
      <c r="AP147" s="22">
        <f>((AK147-AK$36)*100)/AK$36</f>
        <v>-5.3545728822333976</v>
      </c>
    </row>
    <row r="148" spans="1:47" x14ac:dyDescent="0.25">
      <c r="A148" s="25">
        <v>1.8936493000000001</v>
      </c>
      <c r="B148" s="26">
        <v>2.0005972000000001</v>
      </c>
      <c r="C148" s="25">
        <v>2.026815</v>
      </c>
      <c r="D148" s="25">
        <v>2.0296422999999999</v>
      </c>
      <c r="E148" s="25">
        <v>1.9618921</v>
      </c>
      <c r="F148" s="25">
        <v>1.9537647</v>
      </c>
      <c r="G148" s="25">
        <v>1.9445668</v>
      </c>
      <c r="H148" s="25">
        <v>1.8648020000000001</v>
      </c>
      <c r="I148" s="25">
        <v>1.9050798</v>
      </c>
      <c r="J148" s="25">
        <v>1.8173078</v>
      </c>
      <c r="K148" s="25">
        <v>1.9168016999999999</v>
      </c>
      <c r="L148" s="25">
        <v>1.9155381</v>
      </c>
      <c r="M148" s="25">
        <v>1.9164205000000001</v>
      </c>
      <c r="N148" s="25">
        <v>1.8040503000000001</v>
      </c>
      <c r="O148" s="25">
        <v>1.9918673</v>
      </c>
      <c r="P148" s="25">
        <v>1.9861515000000001</v>
      </c>
      <c r="Q148" s="25">
        <v>1.8401601000000001</v>
      </c>
      <c r="R148" s="25">
        <v>1.8403906999999999</v>
      </c>
      <c r="S148" s="25">
        <v>2.0311569999999999</v>
      </c>
      <c r="T148" s="25">
        <v>2.0093169999999998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1.8609449</v>
      </c>
      <c r="Z148" s="25">
        <v>1.8071550999999999</v>
      </c>
      <c r="AA148" s="25">
        <v>1.9338945999999999</v>
      </c>
      <c r="AB148" s="25">
        <v>1.9162764999999999</v>
      </c>
      <c r="AC148" s="25">
        <v>1.9027315</v>
      </c>
      <c r="AD148" s="25">
        <v>1.978483</v>
      </c>
      <c r="AE148" s="25">
        <v>2.0142552999999999</v>
      </c>
      <c r="AF148" s="25">
        <v>1.9524063</v>
      </c>
      <c r="AG148" s="25">
        <v>1.9297835999999999</v>
      </c>
      <c r="AH148" s="25">
        <v>1.9467255000000001</v>
      </c>
      <c r="AI148" s="25">
        <v>1.9433647000000001</v>
      </c>
      <c r="AJ148" s="25">
        <v>1.9198626999999999</v>
      </c>
      <c r="AK148" s="3">
        <f t="shared" si="2"/>
        <v>1.9298704656250003</v>
      </c>
      <c r="AP148" s="22">
        <f>((AK148-AK$37)*100)/AK$37</f>
        <v>2.3305691084492572</v>
      </c>
    </row>
    <row r="149" spans="1:47" x14ac:dyDescent="0.25">
      <c r="A149" t="s">
        <v>85</v>
      </c>
      <c r="AK149" s="17">
        <f>SUM(A113:AJ146)/867</f>
        <v>1.6243931695501714</v>
      </c>
      <c r="AP149" s="23">
        <f>((AK149-AK$38)*100)/AK$38</f>
        <v>-5.3162597326032222</v>
      </c>
      <c r="AQ149" s="24" t="s">
        <v>125</v>
      </c>
    </row>
    <row r="150" spans="1:47" x14ac:dyDescent="0.25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0</v>
      </c>
      <c r="B151" s="26">
        <v>1.9964797000000001</v>
      </c>
      <c r="C151" s="25">
        <v>2.1942534</v>
      </c>
      <c r="D151" s="25">
        <v>2.127230200000001</v>
      </c>
      <c r="E151" s="25">
        <v>2.1601740999999999</v>
      </c>
      <c r="F151" s="25">
        <v>1.8797448999999999</v>
      </c>
      <c r="G151" s="25">
        <v>2.1970968000000002</v>
      </c>
      <c r="H151" s="25">
        <v>2.0338018</v>
      </c>
      <c r="I151" s="25">
        <v>2.1913524</v>
      </c>
      <c r="J151" s="25">
        <v>2.1973794</v>
      </c>
      <c r="K151" s="25">
        <v>2.1420138</v>
      </c>
      <c r="L151" s="25">
        <v>2.1835863999999998</v>
      </c>
      <c r="M151" s="25">
        <v>2.1578750000000002</v>
      </c>
      <c r="N151" s="25">
        <v>2.2146148999999999</v>
      </c>
      <c r="O151" s="25">
        <v>1.8459954999999999</v>
      </c>
      <c r="P151" s="25">
        <v>2.1249889999999998</v>
      </c>
      <c r="Q151" s="25">
        <v>2.0683862999999998</v>
      </c>
      <c r="R151" s="25">
        <v>1.9915464</v>
      </c>
      <c r="S151" s="25">
        <v>1.7767246999999999</v>
      </c>
      <c r="T151" s="25">
        <v>2.0867084999999999</v>
      </c>
      <c r="U151" s="25">
        <v>1.9802158000000001</v>
      </c>
      <c r="V151" s="25">
        <v>2.1424238999999998</v>
      </c>
      <c r="W151" s="25">
        <v>2.2427475000000001</v>
      </c>
      <c r="X151" s="25">
        <v>2.0898354000000001</v>
      </c>
      <c r="Y151" s="25">
        <v>1.9837785999999999</v>
      </c>
      <c r="Z151" s="25">
        <v>2.0567571999999998</v>
      </c>
      <c r="AA151" s="25">
        <v>2.1199615000000001</v>
      </c>
      <c r="AB151" s="25">
        <v>1.9305509999999999</v>
      </c>
      <c r="AC151" s="25">
        <v>2.0267062</v>
      </c>
      <c r="AD151" s="25">
        <v>1.9858627</v>
      </c>
      <c r="AE151" s="25">
        <v>2.0018864000000001</v>
      </c>
      <c r="AF151" s="25">
        <v>2.0301269999999998</v>
      </c>
      <c r="AG151" s="25">
        <v>2.0845213</v>
      </c>
      <c r="AH151" s="25">
        <v>2.1703389999999998</v>
      </c>
      <c r="AI151" s="25">
        <v>2.1992425999999998</v>
      </c>
      <c r="AJ151" s="25" t="s">
        <v>0</v>
      </c>
      <c r="AK151" s="3">
        <f>AVERAGE(A151:AJ151)</f>
        <v>2.0769090970588238</v>
      </c>
      <c r="AM151" s="6" t="s">
        <v>94</v>
      </c>
      <c r="AO151" s="2">
        <f>SUM(A184:AJ185)/40</f>
        <v>1.8227893275</v>
      </c>
      <c r="AP151" s="2">
        <f>((AK151-AK$3)*100)/AK$3</f>
        <v>3.5389160155544053</v>
      </c>
      <c r="AR151" s="6" t="s">
        <v>94</v>
      </c>
      <c r="AS151" s="2"/>
      <c r="AT151" s="2">
        <f>((AO151-AO$3)*100)/AO$3</f>
        <v>-5.841328283723894</v>
      </c>
    </row>
    <row r="152" spans="1:47" x14ac:dyDescent="0.25">
      <c r="A152" s="27">
        <v>2.2127970000000001</v>
      </c>
      <c r="B152" s="28">
        <v>2.1757947999999998</v>
      </c>
      <c r="C152" s="27">
        <v>2.1465743000000002</v>
      </c>
      <c r="D152" s="27">
        <v>2.0290832999999999</v>
      </c>
      <c r="E152" s="27">
        <v>1.9329183000000001</v>
      </c>
      <c r="F152" s="27">
        <v>1.8484179000000001</v>
      </c>
      <c r="G152" s="27">
        <v>1.8018208</v>
      </c>
      <c r="H152" s="27">
        <v>2.0354220000000001</v>
      </c>
      <c r="I152" s="27">
        <v>2.0946570000000002</v>
      </c>
      <c r="J152" s="27">
        <v>2.1545603</v>
      </c>
      <c r="K152" s="27">
        <v>2.1090038</v>
      </c>
      <c r="L152" s="27">
        <v>2.1894927000000002</v>
      </c>
      <c r="M152" s="27">
        <v>2.1838763000000001</v>
      </c>
      <c r="N152" s="27">
        <v>2.2441773</v>
      </c>
      <c r="O152" s="27">
        <v>2.2170002000000002</v>
      </c>
      <c r="P152" s="27">
        <v>2.1473179999999998</v>
      </c>
      <c r="Q152" s="27">
        <v>1.9467641</v>
      </c>
      <c r="R152" s="27">
        <v>1.7988461</v>
      </c>
      <c r="S152" s="27">
        <v>1.8219042999999999</v>
      </c>
      <c r="T152" s="27">
        <v>2.1021969999999999</v>
      </c>
      <c r="U152" s="27">
        <v>2.1288621000000001</v>
      </c>
      <c r="V152" s="27">
        <v>2.2190623</v>
      </c>
      <c r="W152" s="27">
        <v>2.150045</v>
      </c>
      <c r="X152" s="27">
        <v>2.3799942000000001</v>
      </c>
      <c r="Y152" s="27">
        <v>2.3507685999999999</v>
      </c>
      <c r="Z152" s="27">
        <v>2.3167431000000001</v>
      </c>
      <c r="AA152" s="27">
        <v>2.4720922000000001</v>
      </c>
      <c r="AB152" s="27">
        <v>2.2601619999999998</v>
      </c>
      <c r="AC152" s="27">
        <v>2.2698630999999998</v>
      </c>
      <c r="AD152" s="27">
        <v>2.349653</v>
      </c>
      <c r="AE152" s="27">
        <v>2.4257629999999999</v>
      </c>
      <c r="AF152" s="27">
        <v>2.3165863</v>
      </c>
      <c r="AG152" s="27">
        <v>2.2533314</v>
      </c>
      <c r="AH152" s="27">
        <v>2.3021118999999999</v>
      </c>
      <c r="AI152" s="27">
        <v>2.2161791000000002</v>
      </c>
      <c r="AJ152" s="27">
        <v>2.1826954000000001</v>
      </c>
      <c r="AK152" s="3">
        <f t="shared" si="2"/>
        <v>2.1607371722222219</v>
      </c>
      <c r="AM152" s="6" t="s">
        <v>116</v>
      </c>
      <c r="AO152" s="2">
        <f>SUM(A150:AJ151)/34</f>
        <v>2.0769090970588238</v>
      </c>
      <c r="AP152" s="2">
        <f>((AK152-AK$4)*100)/AK$4</f>
        <v>-3.5204015351250693</v>
      </c>
      <c r="AR152" s="6" t="s">
        <v>116</v>
      </c>
      <c r="AS152" s="2"/>
      <c r="AT152" s="1">
        <f>((AO152-AO$4)*100)/AO$4</f>
        <v>3.5389160155544053</v>
      </c>
    </row>
    <row r="153" spans="1:47" x14ac:dyDescent="0.25">
      <c r="A153" s="27">
        <v>2.5447009999999999</v>
      </c>
      <c r="B153" s="28">
        <v>2.5025826000000002</v>
      </c>
      <c r="C153" s="27">
        <v>2.4693505999999998</v>
      </c>
      <c r="D153" s="27">
        <v>2.4590863999999999</v>
      </c>
      <c r="E153" s="27">
        <v>2.3466724999999999</v>
      </c>
      <c r="F153" s="27">
        <v>2.2654212</v>
      </c>
      <c r="G153" s="27">
        <v>2.2220292000000001</v>
      </c>
      <c r="H153" s="27">
        <v>2.2278044000000001</v>
      </c>
      <c r="I153" s="27">
        <v>2.3943481000000002</v>
      </c>
      <c r="J153" s="27">
        <v>2.5426001999999999</v>
      </c>
      <c r="K153" s="27">
        <v>2.5445517999999998</v>
      </c>
      <c r="L153" s="27">
        <v>2.5081742</v>
      </c>
      <c r="M153" s="27">
        <v>2.4963989999999998</v>
      </c>
      <c r="N153" s="27">
        <v>2.47153</v>
      </c>
      <c r="O153" s="27">
        <v>2.4505941999999998</v>
      </c>
      <c r="P153" s="27">
        <v>2.3543847000000002</v>
      </c>
      <c r="Q153" s="27">
        <v>2.2940700000000001</v>
      </c>
      <c r="R153" s="27">
        <v>2.2178806999999998</v>
      </c>
      <c r="S153" s="27">
        <v>1.9005456999999999</v>
      </c>
      <c r="T153" s="27">
        <v>2.0477915000000002</v>
      </c>
      <c r="U153" s="27">
        <v>2.3043534999999999</v>
      </c>
      <c r="V153" s="27">
        <v>2.6188204000000002</v>
      </c>
      <c r="W153" s="27">
        <v>2.6670303</v>
      </c>
      <c r="X153" s="27">
        <v>2.6747575000000001</v>
      </c>
      <c r="Y153" s="27">
        <v>2.6818602</v>
      </c>
      <c r="Z153" s="27">
        <v>2.6864355</v>
      </c>
      <c r="AA153" s="27">
        <v>2.6584783000000001</v>
      </c>
      <c r="AB153" s="27">
        <v>2.6122339999999999</v>
      </c>
      <c r="AC153" s="27">
        <v>2.6017131999999998</v>
      </c>
      <c r="AD153" s="27">
        <v>2.6314194</v>
      </c>
      <c r="AE153" s="27">
        <v>2.6651072999999998</v>
      </c>
      <c r="AF153" s="27">
        <v>2.653444799999999</v>
      </c>
      <c r="AG153" s="27">
        <v>2.6173468</v>
      </c>
      <c r="AH153" s="27">
        <v>2.6208184000000001</v>
      </c>
      <c r="AI153" s="27">
        <v>2.5835352</v>
      </c>
      <c r="AJ153" s="27">
        <v>2.5629113000000001</v>
      </c>
      <c r="AK153" s="3">
        <f t="shared" si="2"/>
        <v>2.4750217805555561</v>
      </c>
      <c r="AM153" s="10" t="s">
        <v>94</v>
      </c>
      <c r="AO153" s="2">
        <f>SUM(A182:AJ183)/26</f>
        <v>2.0939985192307691</v>
      </c>
      <c r="AP153" s="2">
        <f>((AK153-AK$5)*100)/AK$5</f>
        <v>0.24537714720267156</v>
      </c>
      <c r="AR153" s="10" t="s">
        <v>94</v>
      </c>
      <c r="AS153" s="2"/>
      <c r="AT153" s="1">
        <f>((AO153-AO$5)*100)/AO$5</f>
        <v>-8.4180989379738467</v>
      </c>
    </row>
    <row r="154" spans="1:47" x14ac:dyDescent="0.25">
      <c r="A154" s="29">
        <v>2.4736468999999999</v>
      </c>
      <c r="B154" s="30">
        <v>2.4352007000000002</v>
      </c>
      <c r="C154" s="29">
        <v>2.4117061999999998</v>
      </c>
      <c r="D154" s="29">
        <v>2.4132742999999999</v>
      </c>
      <c r="E154" s="31">
        <v>2.3809453999999999</v>
      </c>
      <c r="F154" s="31">
        <v>2.3249620000000002</v>
      </c>
      <c r="G154" s="31">
        <v>2.2989266000000002</v>
      </c>
      <c r="H154" s="31">
        <v>2.3258407000000001</v>
      </c>
      <c r="I154" s="31">
        <v>2.4688275000000002</v>
      </c>
      <c r="J154" s="31">
        <v>2.5362022</v>
      </c>
      <c r="K154" s="31">
        <v>2.5087391999999999</v>
      </c>
      <c r="L154" s="31">
        <v>2.4328968999999998</v>
      </c>
      <c r="M154" s="31">
        <v>2.4024085999999998</v>
      </c>
      <c r="N154" s="31">
        <v>2.3778581999999999</v>
      </c>
      <c r="O154" s="31">
        <v>2.3619672999999999</v>
      </c>
      <c r="P154" s="31">
        <v>2.3223642999999998</v>
      </c>
      <c r="Q154" s="32">
        <v>2.2967439999999999</v>
      </c>
      <c r="R154" s="32">
        <v>2.2346395999999999</v>
      </c>
      <c r="S154" s="33">
        <v>1.9997355999999999</v>
      </c>
      <c r="T154" s="33" t="s">
        <v>0</v>
      </c>
      <c r="U154" s="33">
        <v>2.7227920999999999</v>
      </c>
      <c r="V154" s="33">
        <v>2.7646742</v>
      </c>
      <c r="W154" s="33">
        <v>2.783334</v>
      </c>
      <c r="X154" s="33">
        <v>2.7491490000000001</v>
      </c>
      <c r="Y154" s="33">
        <v>2.7282332999999999</v>
      </c>
      <c r="Z154" s="33">
        <v>2.7012491000000001</v>
      </c>
      <c r="AA154" s="33">
        <v>2.633912</v>
      </c>
      <c r="AB154" s="33">
        <v>2.5701900000000002</v>
      </c>
      <c r="AC154" s="29">
        <v>2.5536883000000001</v>
      </c>
      <c r="AD154" s="29">
        <v>2.5830655</v>
      </c>
      <c r="AE154" s="29">
        <v>2.6722324</v>
      </c>
      <c r="AF154" s="29">
        <v>2.6607780000000001</v>
      </c>
      <c r="AG154" s="29">
        <v>2.5333926999999998</v>
      </c>
      <c r="AH154" s="29">
        <v>2.4935366999999999</v>
      </c>
      <c r="AI154" s="29">
        <v>2.4725505999999999</v>
      </c>
      <c r="AJ154" s="29">
        <v>2.4709240000000001</v>
      </c>
      <c r="AK154" s="3">
        <f t="shared" si="2"/>
        <v>2.488588231428571</v>
      </c>
      <c r="AM154" s="10" t="s">
        <v>116</v>
      </c>
      <c r="AO154" s="2">
        <f>SUM(A152:AJ153)/72</f>
        <v>2.3178794763888879</v>
      </c>
      <c r="AP154" s="2">
        <f>((AK154-AK$6)*100)/AK$6</f>
        <v>-2.384251582582956</v>
      </c>
      <c r="AR154" s="10" t="s">
        <v>116</v>
      </c>
      <c r="AS154" s="2"/>
      <c r="AT154" s="1">
        <f>((AO154-AO$6)*100)/AO$6</f>
        <v>-1.5457842468452732</v>
      </c>
    </row>
    <row r="155" spans="1:47" x14ac:dyDescent="0.25">
      <c r="A155" s="29">
        <v>2.4341721999999999</v>
      </c>
      <c r="B155" s="30">
        <v>2.452941</v>
      </c>
      <c r="C155" s="29">
        <v>2.4423713999999999</v>
      </c>
      <c r="D155" s="29">
        <v>2.3492093000000001</v>
      </c>
      <c r="E155" s="31">
        <v>2.2133834000000001</v>
      </c>
      <c r="F155" s="31">
        <v>2.0097556000000001</v>
      </c>
      <c r="G155" s="31">
        <v>1.9140195</v>
      </c>
      <c r="H155" s="31">
        <v>1.7634559000000001</v>
      </c>
      <c r="I155" s="31">
        <v>2.0220988000000002</v>
      </c>
      <c r="J155" s="31">
        <v>2.0332664999999999</v>
      </c>
      <c r="K155" s="31">
        <v>2.0141366000000001</v>
      </c>
      <c r="L155" s="31">
        <v>2.0132507999999998</v>
      </c>
      <c r="M155" s="31">
        <v>2.029077</v>
      </c>
      <c r="N155" s="31">
        <v>2.0754678000000002</v>
      </c>
      <c r="O155" s="31">
        <v>2.1212249000000001</v>
      </c>
      <c r="P155" s="31">
        <v>2.1239268999999998</v>
      </c>
      <c r="Q155" s="32">
        <v>2.1289376999999998</v>
      </c>
      <c r="R155" s="32">
        <v>2.0535950000000001</v>
      </c>
      <c r="S155" s="33">
        <v>1.8302186</v>
      </c>
      <c r="T155" s="33" t="s">
        <v>0</v>
      </c>
      <c r="U155" s="33">
        <v>2.7190281999999999</v>
      </c>
      <c r="V155" s="33">
        <v>2.7249631999999999</v>
      </c>
      <c r="W155" s="33">
        <v>2.7347115999999998</v>
      </c>
      <c r="X155" s="33">
        <v>2.7006201999999999</v>
      </c>
      <c r="Y155" s="33">
        <v>2.6664780000000001</v>
      </c>
      <c r="Z155" s="33">
        <v>2.60141</v>
      </c>
      <c r="AA155" s="33">
        <v>2.5449095000000002</v>
      </c>
      <c r="AB155" s="33">
        <v>2.5665886000000002</v>
      </c>
      <c r="AC155" s="29">
        <v>2.5315373000000001</v>
      </c>
      <c r="AD155" s="29">
        <v>2.4327025</v>
      </c>
      <c r="AE155" s="29">
        <v>2.4409920000000001</v>
      </c>
      <c r="AF155" s="29">
        <v>2.4950663999999998</v>
      </c>
      <c r="AG155" s="29">
        <v>2.4209740000000002</v>
      </c>
      <c r="AH155" s="29">
        <v>2.3976464000000002</v>
      </c>
      <c r="AI155" s="29">
        <v>2.3948143000000002</v>
      </c>
      <c r="AJ155" s="29">
        <v>2.4047312999999999</v>
      </c>
      <c r="AK155" s="3">
        <f t="shared" si="2"/>
        <v>2.3086194971428569</v>
      </c>
      <c r="AM155" s="11" t="s">
        <v>99</v>
      </c>
      <c r="AO155" s="2">
        <f>SUM(A177:R181)/56</f>
        <v>1.7645335366071428</v>
      </c>
      <c r="AP155" s="2">
        <f>((AK155-AK$7)*100)/AK$7</f>
        <v>-7.8399445708044428</v>
      </c>
      <c r="AR155" s="11" t="s">
        <v>99</v>
      </c>
      <c r="AS155" s="2"/>
      <c r="AT155" s="1">
        <f>((AO155-AO$7)*100)/AO$7</f>
        <v>-11.978083602525505</v>
      </c>
    </row>
    <row r="156" spans="1:47" x14ac:dyDescent="0.25">
      <c r="A156" s="29">
        <v>2.3607980999999998</v>
      </c>
      <c r="B156" s="30">
        <v>2.2610245</v>
      </c>
      <c r="C156" s="29">
        <v>1.9971966999999999</v>
      </c>
      <c r="D156" s="29">
        <v>1.75491</v>
      </c>
      <c r="E156" s="31">
        <v>1.6624201999999999</v>
      </c>
      <c r="F156" s="31">
        <v>1.6844629</v>
      </c>
      <c r="G156" s="31">
        <v>1.5484419</v>
      </c>
      <c r="H156" s="31">
        <v>1.5611618</v>
      </c>
      <c r="I156" s="31">
        <v>1.5768675000000001</v>
      </c>
      <c r="J156" s="31">
        <v>1.6087844</v>
      </c>
      <c r="K156" s="31">
        <v>1.5699624999999999</v>
      </c>
      <c r="L156" s="31">
        <v>1.5776304999999999</v>
      </c>
      <c r="M156" s="31">
        <v>1.6110247</v>
      </c>
      <c r="N156" s="31">
        <v>1.6641011999999999</v>
      </c>
      <c r="O156" s="31">
        <v>1.7151144</v>
      </c>
      <c r="P156" s="31">
        <v>1.7387006</v>
      </c>
      <c r="Q156" s="32">
        <v>1.7695358000000001</v>
      </c>
      <c r="R156" s="32">
        <v>1.7351186999999999</v>
      </c>
      <c r="S156" s="33">
        <v>1.5551611999999999</v>
      </c>
      <c r="T156" s="33" t="s">
        <v>0</v>
      </c>
      <c r="U156" s="33">
        <v>2.2008103999999999</v>
      </c>
      <c r="V156" s="33">
        <v>2.1594212000000002</v>
      </c>
      <c r="W156" s="33">
        <v>2.2348043999999998</v>
      </c>
      <c r="X156" s="33">
        <v>2.2608936000000002</v>
      </c>
      <c r="Y156" s="33">
        <v>2.2148099999999999</v>
      </c>
      <c r="Z156" s="33">
        <v>2.2187760000000001</v>
      </c>
      <c r="AA156" s="33">
        <v>2.2397957000000002</v>
      </c>
      <c r="AB156" s="33">
        <v>2.3056502000000001</v>
      </c>
      <c r="AC156" s="29">
        <v>2.3931209999999998</v>
      </c>
      <c r="AD156" s="29">
        <v>2.2154877000000002</v>
      </c>
      <c r="AE156" s="29">
        <v>2.1369674000000001</v>
      </c>
      <c r="AF156" s="29">
        <v>2.2345142</v>
      </c>
      <c r="AG156" s="29">
        <v>2.2021196000000001</v>
      </c>
      <c r="AH156" s="29">
        <v>2.2400346</v>
      </c>
      <c r="AI156" s="29">
        <v>2.3258839999999998</v>
      </c>
      <c r="AJ156" s="29">
        <v>2.37134</v>
      </c>
      <c r="AK156" s="3">
        <f t="shared" si="2"/>
        <v>1.9687670742857148</v>
      </c>
      <c r="AM156" s="11" t="s">
        <v>102</v>
      </c>
      <c r="AO156" s="2">
        <f>SUM(E154:R158)/68</f>
        <v>1.7001075973529414</v>
      </c>
      <c r="AP156" s="2">
        <f>((AK156-AK$8)*100)/AK$8</f>
        <v>-12.702666433379997</v>
      </c>
      <c r="AR156" s="11" t="s">
        <v>102</v>
      </c>
      <c r="AS156" s="2"/>
      <c r="AT156" s="1">
        <f>((AO156-AO$8)*100)/AO$8</f>
        <v>-11.748839560095002</v>
      </c>
    </row>
    <row r="157" spans="1:47" x14ac:dyDescent="0.25">
      <c r="A157" s="29">
        <v>1.9198449</v>
      </c>
      <c r="B157" s="30">
        <v>1.6991447</v>
      </c>
      <c r="C157" s="29">
        <v>1.3832314000000001</v>
      </c>
      <c r="D157" s="29">
        <v>1.2881841999999999</v>
      </c>
      <c r="E157" s="31" t="s">
        <v>0</v>
      </c>
      <c r="F157" s="31">
        <v>1.8598973999999999</v>
      </c>
      <c r="G157" s="31">
        <v>1.4716427000000001</v>
      </c>
      <c r="H157" s="31">
        <v>1.3222955000000001</v>
      </c>
      <c r="I157" s="31">
        <v>1.3233577999999999</v>
      </c>
      <c r="J157" s="31">
        <v>1.3091862000000001</v>
      </c>
      <c r="K157" s="31">
        <v>1.3220381999999999</v>
      </c>
      <c r="L157" s="31">
        <v>1.320003</v>
      </c>
      <c r="M157" s="31">
        <v>1.2902534999999999</v>
      </c>
      <c r="N157" s="31">
        <v>1.3014505999999999</v>
      </c>
      <c r="O157" s="31">
        <v>1.3449517</v>
      </c>
      <c r="P157" s="31">
        <v>1.3748236</v>
      </c>
      <c r="Q157" s="32">
        <v>1.3974533</v>
      </c>
      <c r="R157" s="32">
        <v>1.3349340000000001</v>
      </c>
      <c r="S157" s="33">
        <v>1.2618431000000001</v>
      </c>
      <c r="T157" s="33" t="s">
        <v>0</v>
      </c>
      <c r="U157" s="33">
        <v>2.1865725999999999</v>
      </c>
      <c r="V157" s="33">
        <v>1.8508610999999999</v>
      </c>
      <c r="W157" s="33">
        <v>1.7869486999999999</v>
      </c>
      <c r="X157" s="33">
        <v>1.8189398000000001</v>
      </c>
      <c r="Y157" s="33">
        <v>1.8332733999999999</v>
      </c>
      <c r="Z157" s="33">
        <v>1.8375037000000001</v>
      </c>
      <c r="AA157" s="33">
        <v>1.8557779000000001</v>
      </c>
      <c r="AB157" s="33">
        <v>1.9558462999999999</v>
      </c>
      <c r="AC157" s="29">
        <v>2.5311463000000001</v>
      </c>
      <c r="AD157" s="29">
        <v>1.7238865999999999</v>
      </c>
      <c r="AE157" s="29">
        <v>1.4595157999999999</v>
      </c>
      <c r="AF157" s="29">
        <v>1.6162094</v>
      </c>
      <c r="AG157" s="29">
        <v>1.8620234</v>
      </c>
      <c r="AH157" s="29">
        <v>2.0041644999999999</v>
      </c>
      <c r="AI157" s="29">
        <v>2.1428257999999998</v>
      </c>
      <c r="AJ157" s="29">
        <v>2.0844545000000001</v>
      </c>
      <c r="AK157" s="3">
        <f t="shared" si="2"/>
        <v>1.6492495764705881</v>
      </c>
      <c r="AM157" s="12" t="s">
        <v>105</v>
      </c>
      <c r="AO157" s="2">
        <f>SUM(S177:Z181)/35</f>
        <v>1.8327765257142858</v>
      </c>
      <c r="AP157" s="2">
        <f>((AK157-AK$9)*100)/AK$9</f>
        <v>-14.130850574934556</v>
      </c>
      <c r="AR157" s="12" t="s">
        <v>105</v>
      </c>
      <c r="AS157" s="2"/>
      <c r="AT157" s="1">
        <f>((AO157-AO$9)*100)/AO$9</f>
        <v>-15.57484324214046</v>
      </c>
    </row>
    <row r="158" spans="1:47" x14ac:dyDescent="0.25">
      <c r="A158" s="29">
        <v>1.3394166999999999</v>
      </c>
      <c r="B158" s="30">
        <v>1.2440377</v>
      </c>
      <c r="C158" s="29">
        <v>1.0614579</v>
      </c>
      <c r="D158" s="29" t="s">
        <v>0</v>
      </c>
      <c r="E158" s="31" t="s">
        <v>0</v>
      </c>
      <c r="F158" s="31">
        <v>1.6290064</v>
      </c>
      <c r="G158" s="31">
        <v>1.1365080000000001</v>
      </c>
      <c r="H158" s="31">
        <v>1.0416988</v>
      </c>
      <c r="I158" s="31">
        <v>0.97132659999999993</v>
      </c>
      <c r="J158" s="31">
        <v>0.87639929999999999</v>
      </c>
      <c r="K158" s="31">
        <v>0.78063375000000002</v>
      </c>
      <c r="L158" s="31">
        <v>0.73795949999999999</v>
      </c>
      <c r="M158" s="31">
        <v>0.84315780000000018</v>
      </c>
      <c r="N158" s="31">
        <v>0.90692972999999999</v>
      </c>
      <c r="O158" s="31">
        <v>0.95142596999999995</v>
      </c>
      <c r="P158" s="31">
        <v>0.98168706999999999</v>
      </c>
      <c r="Q158" s="32">
        <v>0.96379850000000011</v>
      </c>
      <c r="R158" s="32">
        <v>1.0022517</v>
      </c>
      <c r="S158" s="33">
        <v>1.1170707</v>
      </c>
      <c r="T158" s="33" t="s">
        <v>0</v>
      </c>
      <c r="U158" s="33" t="s">
        <v>0</v>
      </c>
      <c r="V158" s="33">
        <v>1.5107267</v>
      </c>
      <c r="W158" s="33">
        <v>1.2979128</v>
      </c>
      <c r="X158" s="33">
        <v>1.3341635000000001</v>
      </c>
      <c r="Y158" s="33">
        <v>1.432609</v>
      </c>
      <c r="Z158" s="33">
        <v>1.382843</v>
      </c>
      <c r="AA158" s="33">
        <v>1.3073669999999999</v>
      </c>
      <c r="AB158" s="33">
        <v>1.5524648000000001</v>
      </c>
      <c r="AC158" s="29" t="s">
        <v>0</v>
      </c>
      <c r="AD158" s="29">
        <v>1.4641398000000001</v>
      </c>
      <c r="AE158" s="29">
        <v>1.177189</v>
      </c>
      <c r="AF158" s="29">
        <v>1.0215315</v>
      </c>
      <c r="AG158" s="29">
        <v>1.0377675</v>
      </c>
      <c r="AH158" s="29">
        <v>1.3137357999999999</v>
      </c>
      <c r="AI158" s="29">
        <v>1.4397184000000001</v>
      </c>
      <c r="AJ158" s="29">
        <v>1.3797113999999999</v>
      </c>
      <c r="AK158" s="3">
        <f t="shared" si="2"/>
        <v>1.1689240748387093</v>
      </c>
      <c r="AM158" s="12" t="s">
        <v>108</v>
      </c>
      <c r="AO158" s="2">
        <f>SUM(S154:AB158)/44</f>
        <v>2.1239782727272734</v>
      </c>
      <c r="AP158" s="2">
        <f>((AK158-AK$10)*100)/AK$10</f>
        <v>-14.831370325565384</v>
      </c>
      <c r="AR158" s="12" t="s">
        <v>108</v>
      </c>
      <c r="AS158" s="2"/>
      <c r="AT158" s="1">
        <f>((AO158-AO$10)*100)/AO$10</f>
        <v>-9.4029575702001935</v>
      </c>
    </row>
    <row r="159" spans="1:47" x14ac:dyDescent="0.25">
      <c r="A159" s="29">
        <v>1.1386050000000001</v>
      </c>
      <c r="B159" s="30">
        <v>1.1414346</v>
      </c>
      <c r="C159" s="29" t="s">
        <v>0</v>
      </c>
      <c r="D159" s="29" t="s">
        <v>0</v>
      </c>
      <c r="E159" s="34" t="s">
        <v>0</v>
      </c>
      <c r="F159" s="34">
        <v>1.3629684</v>
      </c>
      <c r="G159" s="34">
        <v>1.02518</v>
      </c>
      <c r="H159" s="34">
        <v>0.96627750000000001</v>
      </c>
      <c r="I159" s="34">
        <v>0.91512800000000005</v>
      </c>
      <c r="J159" s="34">
        <v>0.85055643000000003</v>
      </c>
      <c r="K159" s="34">
        <v>0.80876552999999995</v>
      </c>
      <c r="L159" s="34">
        <v>0.73730309999999999</v>
      </c>
      <c r="M159" s="34">
        <v>0.709866</v>
      </c>
      <c r="N159" s="34">
        <v>0.7141438</v>
      </c>
      <c r="O159" s="34">
        <v>0.72381530000000005</v>
      </c>
      <c r="P159" s="34">
        <v>0.74135200000000001</v>
      </c>
      <c r="Q159" s="34">
        <v>0.77386739999999998</v>
      </c>
      <c r="R159" s="34">
        <v>0.89216569999999995</v>
      </c>
      <c r="S159" s="35">
        <v>1.0012836000000001</v>
      </c>
      <c r="T159" s="35" t="s">
        <v>0</v>
      </c>
      <c r="U159" s="35" t="s">
        <v>0</v>
      </c>
      <c r="V159" s="35">
        <v>1.5679886000000001</v>
      </c>
      <c r="W159" s="35">
        <v>1.2216553999999999</v>
      </c>
      <c r="X159" s="35">
        <v>0.92877779999999999</v>
      </c>
      <c r="Y159" s="35">
        <v>0.93166759999999993</v>
      </c>
      <c r="Z159" s="35">
        <v>0.96973999999999994</v>
      </c>
      <c r="AA159" s="35">
        <v>1.2581415</v>
      </c>
      <c r="AB159" s="35">
        <v>1.5658053999999999</v>
      </c>
      <c r="AC159" s="36" t="s">
        <v>0</v>
      </c>
      <c r="AD159" s="29">
        <v>1.3904239</v>
      </c>
      <c r="AE159" s="29">
        <v>1.2697684</v>
      </c>
      <c r="AF159" s="29">
        <v>1.134309</v>
      </c>
      <c r="AG159" s="29">
        <v>1.0894094000000001</v>
      </c>
      <c r="AH159" s="29">
        <v>1.1076798000000001</v>
      </c>
      <c r="AI159" s="29">
        <v>1.1368966</v>
      </c>
      <c r="AJ159" s="29">
        <v>1.1053431</v>
      </c>
      <c r="AK159" s="3">
        <f t="shared" si="2"/>
        <v>1.039343962</v>
      </c>
      <c r="AM159" s="14" t="s">
        <v>99</v>
      </c>
      <c r="AO159" s="7">
        <f>(SUM(B168:O176)+SUM(P168:R172))/140</f>
        <v>0.95754982492857155</v>
      </c>
      <c r="AP159" s="2">
        <f>((AK159-AK$11)*100)/AK$11</f>
        <v>-14.272483742210207</v>
      </c>
      <c r="AR159" s="14" t="s">
        <v>99</v>
      </c>
      <c r="AS159" s="2"/>
      <c r="AT159" s="1">
        <f>((AO159-AO$11)*100)/AO$11</f>
        <v>-13.097206782358718</v>
      </c>
      <c r="AU159">
        <f>SUM(AT159:AT162)/4</f>
        <v>-15.321462814843827</v>
      </c>
    </row>
    <row r="160" spans="1:47" x14ac:dyDescent="0.25">
      <c r="A160" s="29">
        <v>1.0635469</v>
      </c>
      <c r="B160" s="30">
        <v>1.0279512</v>
      </c>
      <c r="C160" s="29" t="s">
        <v>0</v>
      </c>
      <c r="D160" s="29" t="s">
        <v>0</v>
      </c>
      <c r="E160" s="34" t="s">
        <v>0</v>
      </c>
      <c r="F160" s="34">
        <v>1.3732305</v>
      </c>
      <c r="G160" s="34">
        <v>0.96303159999999988</v>
      </c>
      <c r="H160" s="34">
        <v>0.85410964</v>
      </c>
      <c r="I160" s="34">
        <v>0.81117433000000005</v>
      </c>
      <c r="J160" s="34">
        <v>0.76996326000000004</v>
      </c>
      <c r="K160" s="34">
        <v>0.75741296999999996</v>
      </c>
      <c r="L160" s="34">
        <v>0.71563416999999996</v>
      </c>
      <c r="M160" s="34">
        <v>0.70166119999999987</v>
      </c>
      <c r="N160" s="34">
        <v>0.70011309999999993</v>
      </c>
      <c r="O160" s="34">
        <v>0.7210416999999999</v>
      </c>
      <c r="P160" s="34">
        <v>0.75513269999999988</v>
      </c>
      <c r="Q160" s="34">
        <v>0.81051600000000001</v>
      </c>
      <c r="R160" s="34">
        <v>0.85675179999999995</v>
      </c>
      <c r="S160" s="35">
        <v>0.89101019999999986</v>
      </c>
      <c r="T160" s="35" t="s">
        <v>0</v>
      </c>
      <c r="U160" s="35" t="s">
        <v>0</v>
      </c>
      <c r="V160" s="35">
        <v>1.7870142</v>
      </c>
      <c r="W160" s="35">
        <v>1.2615064</v>
      </c>
      <c r="X160" s="35">
        <v>0.90799344000000004</v>
      </c>
      <c r="Y160" s="35">
        <v>0.9380501</v>
      </c>
      <c r="Z160" s="35">
        <v>1.0839607</v>
      </c>
      <c r="AA160" s="35">
        <v>1.3158491999999999</v>
      </c>
      <c r="AB160" s="35">
        <v>1.5680698</v>
      </c>
      <c r="AC160" s="36" t="s">
        <v>0</v>
      </c>
      <c r="AD160" s="29">
        <v>1.4593223</v>
      </c>
      <c r="AE160" s="29">
        <v>1.3156471999999999</v>
      </c>
      <c r="AF160" s="29">
        <v>1.1240444000000001</v>
      </c>
      <c r="AG160" s="29">
        <v>1.1072298</v>
      </c>
      <c r="AH160" s="29">
        <v>1.1127168000000001</v>
      </c>
      <c r="AI160" s="29">
        <v>1.1238216999999999</v>
      </c>
      <c r="AJ160" s="29">
        <v>1.1042042000000001</v>
      </c>
      <c r="AK160" s="3">
        <f t="shared" si="2"/>
        <v>1.0327237169999999</v>
      </c>
      <c r="AM160" s="14" t="s">
        <v>102</v>
      </c>
      <c r="AO160" s="2">
        <f>SUM(E159:R167)/126</f>
        <v>0.91849285365079381</v>
      </c>
      <c r="AP160" s="2">
        <f>((AK160-AK$12)*100)/AK$12</f>
        <v>-14.351997237233221</v>
      </c>
      <c r="AR160" s="14" t="s">
        <v>102</v>
      </c>
      <c r="AS160" s="2"/>
      <c r="AT160" s="1">
        <f>((AO160-AO$12)*100)/AO$12</f>
        <v>-15.488750687925769</v>
      </c>
    </row>
    <row r="161" spans="1:46" x14ac:dyDescent="0.25">
      <c r="A161" s="29">
        <v>1.0959615</v>
      </c>
      <c r="B161" s="30">
        <v>0.99659823999999997</v>
      </c>
      <c r="C161" s="29" t="s">
        <v>0</v>
      </c>
      <c r="D161" s="29" t="s">
        <v>0</v>
      </c>
      <c r="E161" s="34" t="s">
        <v>0</v>
      </c>
      <c r="F161" s="34">
        <v>1.2526847999999999</v>
      </c>
      <c r="G161" s="34">
        <v>0.92538700000000007</v>
      </c>
      <c r="H161" s="34">
        <v>0.81466280000000002</v>
      </c>
      <c r="I161" s="34">
        <v>0.69892513999999994</v>
      </c>
      <c r="J161" s="34">
        <v>0.68213594</v>
      </c>
      <c r="K161" s="34">
        <v>0.70973160000000002</v>
      </c>
      <c r="L161" s="34">
        <v>0.69716113999999996</v>
      </c>
      <c r="M161" s="34">
        <v>0.69074475999999996</v>
      </c>
      <c r="N161" s="34">
        <v>0.70962749999999997</v>
      </c>
      <c r="O161" s="34">
        <v>0.75850880000000009</v>
      </c>
      <c r="P161" s="34">
        <v>0.80134296000000005</v>
      </c>
      <c r="Q161" s="34">
        <v>0.84388530000000006</v>
      </c>
      <c r="R161" s="34">
        <v>0.87389840000000008</v>
      </c>
      <c r="S161" s="35">
        <v>0.82698939999999999</v>
      </c>
      <c r="T161" s="35" t="s">
        <v>0</v>
      </c>
      <c r="U161" s="35" t="s">
        <v>0</v>
      </c>
      <c r="V161" s="35" t="s">
        <v>0</v>
      </c>
      <c r="W161" s="35">
        <v>1.1369659999999999</v>
      </c>
      <c r="X161" s="35">
        <v>0.97761100000000001</v>
      </c>
      <c r="Y161" s="35">
        <v>0.98460639999999999</v>
      </c>
      <c r="Z161" s="35">
        <v>1.1029561999999999</v>
      </c>
      <c r="AA161" s="35">
        <v>1.3380110000000001</v>
      </c>
      <c r="AB161" s="35" t="s">
        <v>0</v>
      </c>
      <c r="AC161" s="36" t="s">
        <v>0</v>
      </c>
      <c r="AD161" s="29">
        <v>1.7046110000000001</v>
      </c>
      <c r="AE161" s="29">
        <v>1.5053802999999999</v>
      </c>
      <c r="AF161" s="29">
        <v>1.1474930000000001</v>
      </c>
      <c r="AG161" s="29">
        <v>1.1313846000000001</v>
      </c>
      <c r="AH161" s="29">
        <v>1.1581584</v>
      </c>
      <c r="AI161" s="29">
        <v>1.1777728999999999</v>
      </c>
      <c r="AJ161" s="29">
        <v>1.1633741</v>
      </c>
      <c r="AK161" s="3">
        <f t="shared" si="2"/>
        <v>0.99666322071428581</v>
      </c>
      <c r="AM161" s="15" t="s">
        <v>105</v>
      </c>
      <c r="AO161" s="2">
        <f>(SUM(S168:AB176)+SUM(P173:R176))/67</f>
        <v>1.0584991734328359</v>
      </c>
      <c r="AP161" s="2">
        <f>((AK161-AK$13)*100)/AK$13</f>
        <v>-13.860014954850312</v>
      </c>
      <c r="AR161" s="15" t="s">
        <v>105</v>
      </c>
      <c r="AS161" s="2"/>
      <c r="AT161" s="1">
        <f>((AO161-AO$13)*100)/AO$13</f>
        <v>-17.362706806052696</v>
      </c>
    </row>
    <row r="162" spans="1:46" x14ac:dyDescent="0.25">
      <c r="A162" s="29">
        <v>1.2450798000000001</v>
      </c>
      <c r="B162" s="30">
        <v>1.0187128999999999</v>
      </c>
      <c r="C162" s="29" t="s">
        <v>0</v>
      </c>
      <c r="D162" s="29" t="s">
        <v>0</v>
      </c>
      <c r="E162" s="34">
        <v>1.28372</v>
      </c>
      <c r="F162" s="34">
        <v>1.3274986</v>
      </c>
      <c r="G162" s="34">
        <v>0.95388013000000005</v>
      </c>
      <c r="H162" s="34">
        <v>0.81221709999999991</v>
      </c>
      <c r="I162" s="34">
        <v>0.66328790000000004</v>
      </c>
      <c r="J162" s="34">
        <v>0.66742500000000005</v>
      </c>
      <c r="K162" s="34">
        <v>0.65458965000000002</v>
      </c>
      <c r="L162" s="34">
        <v>0.64666330000000005</v>
      </c>
      <c r="M162" s="34">
        <v>0.70992690000000003</v>
      </c>
      <c r="N162" s="34">
        <v>0.76211004999999998</v>
      </c>
      <c r="O162" s="34">
        <v>0.83221219999999996</v>
      </c>
      <c r="P162" s="34">
        <v>0.88768400000000003</v>
      </c>
      <c r="Q162" s="34">
        <v>0.92014914999999997</v>
      </c>
      <c r="R162" s="34">
        <v>1.0453676999999999</v>
      </c>
      <c r="S162" s="35">
        <v>0.95221309999999992</v>
      </c>
      <c r="T162" s="35" t="s">
        <v>0</v>
      </c>
      <c r="U162" s="35" t="s">
        <v>0</v>
      </c>
      <c r="V162" s="35" t="s">
        <v>0</v>
      </c>
      <c r="W162" s="35">
        <v>1.1304312999999999</v>
      </c>
      <c r="X162" s="35">
        <v>1.0657539</v>
      </c>
      <c r="Y162" s="35">
        <v>1.0812625</v>
      </c>
      <c r="Z162" s="35">
        <v>1.1535603999999999</v>
      </c>
      <c r="AA162" s="35">
        <v>1.5002420999999999</v>
      </c>
      <c r="AB162" s="35" t="s">
        <v>0</v>
      </c>
      <c r="AC162" s="36" t="s">
        <v>0</v>
      </c>
      <c r="AD162" s="29" t="s">
        <v>0</v>
      </c>
      <c r="AE162" s="29">
        <v>1.2301202</v>
      </c>
      <c r="AF162" s="29">
        <v>1.1787905000000001</v>
      </c>
      <c r="AG162" s="29">
        <v>1.1718055999999999</v>
      </c>
      <c r="AH162" s="29">
        <v>1.2302177999999999</v>
      </c>
      <c r="AI162" s="29">
        <v>1.2827443999999999</v>
      </c>
      <c r="AJ162" s="29">
        <v>1.2889832000000001</v>
      </c>
      <c r="AK162" s="3">
        <f t="shared" si="2"/>
        <v>1.0248803350000002</v>
      </c>
      <c r="AM162" s="15" t="s">
        <v>108</v>
      </c>
      <c r="AO162" s="2">
        <f>SUM(S159:AB167)/54</f>
        <v>1.2461962987037039</v>
      </c>
      <c r="AP162" s="1">
        <f>((AK162-AK$14)*100)/AK$14</f>
        <v>-14.050764373080186</v>
      </c>
      <c r="AR162" s="15" t="s">
        <v>108</v>
      </c>
      <c r="AS162" s="2"/>
      <c r="AT162" s="1">
        <f>((AO162-AO$14)*100)/AO$14</f>
        <v>-15.337186983038121</v>
      </c>
    </row>
    <row r="163" spans="1:46" x14ac:dyDescent="0.25">
      <c r="A163" s="29">
        <v>1.3738253</v>
      </c>
      <c r="B163" s="30">
        <v>1.1682096</v>
      </c>
      <c r="C163" s="29" t="s">
        <v>0</v>
      </c>
      <c r="D163" s="29" t="s">
        <v>0</v>
      </c>
      <c r="E163" s="34">
        <v>1.3191516000000001</v>
      </c>
      <c r="F163" s="34">
        <v>1.216494</v>
      </c>
      <c r="G163" s="34">
        <v>0.97364276999999999</v>
      </c>
      <c r="H163" s="34">
        <v>0.71939372999999995</v>
      </c>
      <c r="I163" s="34">
        <v>0.68070140000000001</v>
      </c>
      <c r="J163" s="34">
        <v>0.61920629999999999</v>
      </c>
      <c r="K163" s="34">
        <v>0.63088184999999997</v>
      </c>
      <c r="L163" s="34">
        <v>0.68006133999999996</v>
      </c>
      <c r="M163" s="34">
        <v>0.76313580000000003</v>
      </c>
      <c r="N163" s="34">
        <v>0.84251840000000011</v>
      </c>
      <c r="O163" s="34">
        <v>0.92443185999999999</v>
      </c>
      <c r="P163" s="34">
        <v>0.99264230000000009</v>
      </c>
      <c r="Q163" s="34">
        <v>1.0426426</v>
      </c>
      <c r="R163" s="34">
        <v>1.1930399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1.2164134</v>
      </c>
      <c r="X163" s="35">
        <v>1.1219116</v>
      </c>
      <c r="Y163" s="35">
        <v>1.1777266</v>
      </c>
      <c r="Z163" s="35">
        <v>1.2413491000000001</v>
      </c>
      <c r="AA163" s="35">
        <v>1.6234483</v>
      </c>
      <c r="AB163" s="35" t="s">
        <v>0</v>
      </c>
      <c r="AC163" s="36" t="s">
        <v>0</v>
      </c>
      <c r="AD163" s="29" t="s">
        <v>0</v>
      </c>
      <c r="AE163" s="29">
        <v>1.2029704999999999</v>
      </c>
      <c r="AF163" s="29">
        <v>1.1950296</v>
      </c>
      <c r="AG163" s="29">
        <v>1.2248954999999999</v>
      </c>
      <c r="AH163" s="29">
        <v>1.3191442</v>
      </c>
      <c r="AI163" s="29">
        <v>1.4148674999999999</v>
      </c>
      <c r="AJ163" s="29">
        <v>1.4750916999999999</v>
      </c>
      <c r="AK163" s="3">
        <f t="shared" si="2"/>
        <v>1.0871417314814815</v>
      </c>
      <c r="AM163" s="16" t="s">
        <v>117</v>
      </c>
      <c r="AO163" s="7">
        <f>(SUM(AC154:AJ176)+SUM(A154:D167))/173</f>
        <v>1.5661430087283241</v>
      </c>
      <c r="AP163" s="2">
        <f>((AK163-AK$15)*100)/AK$15</f>
        <v>-15.03733373289438</v>
      </c>
      <c r="AR163" s="16" t="s">
        <v>117</v>
      </c>
      <c r="AS163" s="2"/>
      <c r="AT163" s="1">
        <f>((AO163-AO$15)*100)/AO$15</f>
        <v>-10.643033823709507</v>
      </c>
    </row>
    <row r="164" spans="1:46" x14ac:dyDescent="0.25">
      <c r="A164" s="29">
        <v>1.6584285000000001</v>
      </c>
      <c r="B164" s="30">
        <v>1.3059753000000001</v>
      </c>
      <c r="C164" s="29" t="s">
        <v>0</v>
      </c>
      <c r="D164" s="29" t="s">
        <v>0</v>
      </c>
      <c r="E164" s="34">
        <v>1.0839529000000001</v>
      </c>
      <c r="F164" s="34">
        <v>1.1663471000000001</v>
      </c>
      <c r="G164" s="34">
        <v>0.94936620000000005</v>
      </c>
      <c r="H164" s="34">
        <v>0.84637999999999991</v>
      </c>
      <c r="I164" s="34">
        <v>0.67127495999999998</v>
      </c>
      <c r="J164" s="34">
        <v>0.62939009999999995</v>
      </c>
      <c r="K164" s="34">
        <v>0.61763953999999999</v>
      </c>
      <c r="L164" s="34">
        <v>0.64905089999999999</v>
      </c>
      <c r="M164" s="34">
        <v>0.73707663999999995</v>
      </c>
      <c r="N164" s="34">
        <v>0.89301640000000004</v>
      </c>
      <c r="O164" s="34">
        <v>0.99615233999999997</v>
      </c>
      <c r="P164" s="34">
        <v>1.0874971</v>
      </c>
      <c r="Q164" s="34">
        <v>1.1782585000000001</v>
      </c>
      <c r="R164" s="34">
        <v>1.4726087999999999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1.1607628000000001</v>
      </c>
      <c r="X164" s="35">
        <v>1.1584482</v>
      </c>
      <c r="Y164" s="35">
        <v>1.2773025</v>
      </c>
      <c r="Z164" s="35">
        <v>1.3246874</v>
      </c>
      <c r="AA164" s="35">
        <v>1.5768099</v>
      </c>
      <c r="AB164" s="35" t="s">
        <v>0</v>
      </c>
      <c r="AC164" s="36" t="s">
        <v>0</v>
      </c>
      <c r="AD164" s="29" t="s">
        <v>0</v>
      </c>
      <c r="AE164" s="29">
        <v>1.0837619999999999</v>
      </c>
      <c r="AF164" s="29">
        <v>1.1385348</v>
      </c>
      <c r="AG164" s="29">
        <v>1.2154007</v>
      </c>
      <c r="AH164" s="29">
        <v>1.4294226000000001</v>
      </c>
      <c r="AI164" s="29">
        <v>1.5153916000000001</v>
      </c>
      <c r="AJ164" s="29">
        <v>1.6043788000000001</v>
      </c>
      <c r="AK164" s="3">
        <f t="shared" si="2"/>
        <v>1.1269376511111111</v>
      </c>
      <c r="AM164" t="s">
        <v>118</v>
      </c>
      <c r="AO164" s="2">
        <f>((SUM(A150:Z183)+SUM(AA150:AJ176))/895)</f>
        <v>1.4781156094748609</v>
      </c>
      <c r="AP164" s="2">
        <f>((AK164-AK$16)*100)/AK$16</f>
        <v>-15.248675720717781</v>
      </c>
      <c r="AR164" t="s">
        <v>118</v>
      </c>
      <c r="AT164" s="1">
        <f>((AO164-AO$16)*100)/AO$16</f>
        <v>-10.569987956416</v>
      </c>
    </row>
    <row r="165" spans="1:46" x14ac:dyDescent="0.25">
      <c r="A165" s="29">
        <v>2.0579236000000001</v>
      </c>
      <c r="B165" s="30">
        <v>1.5197318</v>
      </c>
      <c r="C165" s="29">
        <v>0.87812524999999997</v>
      </c>
      <c r="D165" s="29">
        <v>0.95662016000000005</v>
      </c>
      <c r="E165" s="34">
        <v>1.0781379</v>
      </c>
      <c r="F165" s="34">
        <v>1.1137329</v>
      </c>
      <c r="G165" s="34">
        <v>0.98173374000000002</v>
      </c>
      <c r="H165" s="34">
        <v>0.9361520000000001</v>
      </c>
      <c r="I165" s="34">
        <v>0.72837640000000003</v>
      </c>
      <c r="J165" s="34">
        <v>0.71501400000000004</v>
      </c>
      <c r="K165" s="34">
        <v>0.67528650000000001</v>
      </c>
      <c r="L165" s="34">
        <v>0.70977380000000001</v>
      </c>
      <c r="M165" s="34">
        <v>0.84690769999999993</v>
      </c>
      <c r="N165" s="34">
        <v>1.0345289</v>
      </c>
      <c r="O165" s="34">
        <v>1.2336811999999999</v>
      </c>
      <c r="P165" s="34">
        <v>1.4056275</v>
      </c>
      <c r="Q165" s="34">
        <v>1.4221495</v>
      </c>
      <c r="R165" s="34">
        <v>1.5858814000000001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1.0440910999999999</v>
      </c>
      <c r="X165" s="35">
        <v>1.1825996999999999</v>
      </c>
      <c r="Y165" s="35">
        <v>1.6162485</v>
      </c>
      <c r="Z165" s="35">
        <v>1.7323173000000001</v>
      </c>
      <c r="AA165" s="35">
        <v>1.6098771000000001</v>
      </c>
      <c r="AB165" s="35" t="s">
        <v>0</v>
      </c>
      <c r="AC165" s="36" t="s">
        <v>0</v>
      </c>
      <c r="AD165" s="29" t="s">
        <v>0</v>
      </c>
      <c r="AE165" s="29">
        <v>1.0494231000000001</v>
      </c>
      <c r="AF165" s="29">
        <v>1.2819061</v>
      </c>
      <c r="AG165" s="29">
        <v>1.2887554999999999</v>
      </c>
      <c r="AH165" s="29">
        <v>1.433071</v>
      </c>
      <c r="AI165" s="29">
        <v>1.5208969999999999</v>
      </c>
      <c r="AJ165" s="29">
        <v>1.72339</v>
      </c>
      <c r="AK165" s="3">
        <f t="shared" si="2"/>
        <v>1.2193779534482758</v>
      </c>
      <c r="AM165" t="s">
        <v>119</v>
      </c>
      <c r="AP165" s="2">
        <f>((AK165-AK$17)*100)/AK$17</f>
        <v>-15.518912720612658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1.7131247999999999</v>
      </c>
      <c r="B166" s="30">
        <v>1.3067766000000001</v>
      </c>
      <c r="C166" s="29">
        <v>0.89355269999999998</v>
      </c>
      <c r="D166" s="29">
        <v>0.91879279999999997</v>
      </c>
      <c r="E166" s="34">
        <v>0.90735005999999996</v>
      </c>
      <c r="F166" s="34">
        <v>1.0019221</v>
      </c>
      <c r="G166" s="34">
        <v>1.0184354</v>
      </c>
      <c r="H166" s="34">
        <v>0.92855584999999996</v>
      </c>
      <c r="I166" s="34">
        <v>0.88040185000000004</v>
      </c>
      <c r="J166" s="34">
        <v>0.90747700000000009</v>
      </c>
      <c r="K166" s="34">
        <v>0.94703877000000003</v>
      </c>
      <c r="L166" s="34">
        <v>0.9849099</v>
      </c>
      <c r="M166" s="34">
        <v>1.1022149000000001</v>
      </c>
      <c r="N166" s="34">
        <v>1.2702464</v>
      </c>
      <c r="O166" s="34">
        <v>1.4244270000000001</v>
      </c>
      <c r="P166" s="34">
        <v>1.5587964999999999</v>
      </c>
      <c r="Q166" s="34">
        <v>1.6609148</v>
      </c>
      <c r="R166" s="34">
        <v>1.4926379000000001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1.1533121</v>
      </c>
      <c r="X166" s="35">
        <v>1.3455895</v>
      </c>
      <c r="Y166" s="35">
        <v>1.6128355999999999</v>
      </c>
      <c r="Z166" s="35">
        <v>1.8547795</v>
      </c>
      <c r="AA166" s="35">
        <v>1.8186449</v>
      </c>
      <c r="AB166" s="35" t="s">
        <v>0</v>
      </c>
      <c r="AC166" s="36" t="s">
        <v>0</v>
      </c>
      <c r="AD166" s="29" t="s">
        <v>0</v>
      </c>
      <c r="AE166" s="29">
        <v>1.0599381999999999</v>
      </c>
      <c r="AF166" s="29">
        <v>1.2639891000000001</v>
      </c>
      <c r="AG166" s="29">
        <v>1.3393356000000001</v>
      </c>
      <c r="AH166" s="29">
        <v>1.4448190999999999</v>
      </c>
      <c r="AI166" s="29">
        <v>1.6031979999999999</v>
      </c>
      <c r="AJ166" s="29">
        <v>1.7639172999999999</v>
      </c>
      <c r="AK166" s="3">
        <f t="shared" si="2"/>
        <v>1.2819977320689655</v>
      </c>
      <c r="AM166" t="s">
        <v>120</v>
      </c>
      <c r="AP166" s="2">
        <f>((AK166-AK$18)*100)/AK$18</f>
        <v>-15.135805321658662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0</v>
      </c>
      <c r="B167" s="30" t="s">
        <v>0</v>
      </c>
      <c r="C167" s="29">
        <v>0.85993825999999995</v>
      </c>
      <c r="D167" s="29">
        <v>1.0388066</v>
      </c>
      <c r="E167" s="34">
        <v>1.1966808</v>
      </c>
      <c r="F167" s="34">
        <v>1.0088600999999999</v>
      </c>
      <c r="G167" s="34">
        <v>0.94059690000000007</v>
      </c>
      <c r="H167" s="34">
        <v>0.85811495999999998</v>
      </c>
      <c r="I167" s="34">
        <v>0.83119080000000012</v>
      </c>
      <c r="J167" s="34">
        <v>0.84489639999999999</v>
      </c>
      <c r="K167" s="34">
        <v>0.86783530000000009</v>
      </c>
      <c r="L167" s="34">
        <v>0.88900100000000004</v>
      </c>
      <c r="M167" s="34">
        <v>0.95400624999999994</v>
      </c>
      <c r="N167" s="34">
        <v>1.0237647999999999</v>
      </c>
      <c r="O167" s="34">
        <v>1.1136824000000001</v>
      </c>
      <c r="P167" s="34">
        <v>1.3120052</v>
      </c>
      <c r="Q167" s="34">
        <v>1.5321258</v>
      </c>
      <c r="R167" s="34">
        <v>1.5924817</v>
      </c>
      <c r="S167" s="35" t="s">
        <v>0</v>
      </c>
      <c r="T167" s="35" t="s">
        <v>0</v>
      </c>
      <c r="U167" s="35" t="s">
        <v>0</v>
      </c>
      <c r="V167" s="35">
        <v>0.91877264000000003</v>
      </c>
      <c r="W167" s="35">
        <v>0.94881890000000002</v>
      </c>
      <c r="X167" s="35">
        <v>0.96425855000000005</v>
      </c>
      <c r="Y167" s="35">
        <v>1.1174736999999999</v>
      </c>
      <c r="Z167" s="35">
        <v>1.3376892</v>
      </c>
      <c r="AA167" s="35">
        <v>1.7093148</v>
      </c>
      <c r="AB167" s="35" t="s">
        <v>0</v>
      </c>
      <c r="AC167" s="36" t="s">
        <v>0</v>
      </c>
      <c r="AD167" s="29" t="s">
        <v>0</v>
      </c>
      <c r="AE167" s="29">
        <v>1.1672164</v>
      </c>
      <c r="AF167" s="29">
        <v>1.1892935</v>
      </c>
      <c r="AG167" s="29">
        <v>1.5065885999999999</v>
      </c>
      <c r="AH167" s="29">
        <v>1.3511713000000001</v>
      </c>
      <c r="AI167" s="29">
        <v>1.4349525000000001</v>
      </c>
      <c r="AJ167" s="29">
        <v>1.6907700999999999</v>
      </c>
      <c r="AK167" s="3">
        <f t="shared" si="2"/>
        <v>1.150010980714286</v>
      </c>
      <c r="AM167" t="s">
        <v>121</v>
      </c>
      <c r="AO167" s="2">
        <f>SUM(U182:W183)/6</f>
        <v>2.2915949499999999</v>
      </c>
      <c r="AP167" s="2">
        <f>((AK167-AK$19)*100)/AK$19</f>
        <v>-14.492507326399203</v>
      </c>
      <c r="AR167" t="s">
        <v>124</v>
      </c>
      <c r="AT167" s="1">
        <f>((AO167-AO$19)*100)/AO$19</f>
        <v>0.18036162439022441</v>
      </c>
    </row>
    <row r="168" spans="1:46" x14ac:dyDescent="0.25">
      <c r="A168" t="s">
        <v>0</v>
      </c>
      <c r="B168" s="37" t="s">
        <v>0</v>
      </c>
      <c r="C168" s="34">
        <v>1.0066980999999999</v>
      </c>
      <c r="D168" s="34">
        <v>1.0378498</v>
      </c>
      <c r="E168" s="34">
        <v>1.0296993999999999</v>
      </c>
      <c r="F168" s="34">
        <v>0.91204536000000003</v>
      </c>
      <c r="G168" s="34">
        <v>0.89434813999999996</v>
      </c>
      <c r="H168" s="34">
        <v>0.88231117000000003</v>
      </c>
      <c r="I168" s="34">
        <v>0.91878230000000005</v>
      </c>
      <c r="J168" s="34">
        <v>0.96296185000000001</v>
      </c>
      <c r="K168" s="34">
        <v>0.95829284000000003</v>
      </c>
      <c r="L168" s="34">
        <v>0.95113419999999982</v>
      </c>
      <c r="M168" s="34">
        <v>0.98013099999999997</v>
      </c>
      <c r="N168" s="34">
        <v>1.0350162000000001</v>
      </c>
      <c r="O168" s="34">
        <v>1.1167521</v>
      </c>
      <c r="P168" s="34">
        <v>1.3237627000000001</v>
      </c>
      <c r="Q168" s="34">
        <v>1.4723865</v>
      </c>
      <c r="R168" s="34">
        <v>1.4679093000000001</v>
      </c>
      <c r="S168" s="35" t="s">
        <v>0</v>
      </c>
      <c r="T168" s="35" t="s">
        <v>0</v>
      </c>
      <c r="U168" s="35" t="s">
        <v>0</v>
      </c>
      <c r="V168" s="35">
        <v>1.2466111</v>
      </c>
      <c r="W168" s="35">
        <v>0.98951149999999999</v>
      </c>
      <c r="X168" s="35">
        <v>1.0106535999999999</v>
      </c>
      <c r="Y168" s="35">
        <v>1.0928483</v>
      </c>
      <c r="Z168" s="35">
        <v>1.3126392</v>
      </c>
      <c r="AA168" s="35">
        <v>1.7446147999999999</v>
      </c>
      <c r="AB168" s="35" t="s">
        <v>0</v>
      </c>
      <c r="AC168" s="36" t="s">
        <v>0</v>
      </c>
      <c r="AD168" s="29" t="s">
        <v>0</v>
      </c>
      <c r="AE168" s="29">
        <v>1.7414752</v>
      </c>
      <c r="AF168" s="29">
        <v>1.3329241000000001</v>
      </c>
      <c r="AG168" s="29">
        <v>1.1925629</v>
      </c>
      <c r="AH168" s="29">
        <v>1.0956625</v>
      </c>
      <c r="AI168" s="29">
        <v>1.0844734</v>
      </c>
      <c r="AJ168" s="29">
        <v>1.3898263</v>
      </c>
      <c r="AK168" s="3">
        <f t="shared" si="2"/>
        <v>1.1494244235714286</v>
      </c>
      <c r="AP168" s="2">
        <f>((AK168-AK$20)*100)/AK$20</f>
        <v>-13.343576135902243</v>
      </c>
    </row>
    <row r="169" spans="1:46" x14ac:dyDescent="0.25">
      <c r="A169" t="s">
        <v>0</v>
      </c>
      <c r="B169" s="37">
        <v>1.0111346000000001</v>
      </c>
      <c r="C169" s="34">
        <v>0.87540644000000001</v>
      </c>
      <c r="D169" s="34">
        <v>0.93496909999999989</v>
      </c>
      <c r="E169" s="34">
        <v>0.84105040000000009</v>
      </c>
      <c r="F169" s="34">
        <v>0.86131959999999996</v>
      </c>
      <c r="G169" s="34">
        <v>0.93908376000000005</v>
      </c>
      <c r="H169" s="34">
        <v>1.0207477</v>
      </c>
      <c r="I169" s="34">
        <v>1.1961974</v>
      </c>
      <c r="J169" s="34">
        <v>1.3577138</v>
      </c>
      <c r="K169" s="34">
        <v>1.4267088999999999</v>
      </c>
      <c r="L169" s="34">
        <v>1.4852462</v>
      </c>
      <c r="M169" s="34">
        <v>1.4669353000000001</v>
      </c>
      <c r="N169" s="34">
        <v>1.4201634999999999</v>
      </c>
      <c r="O169" s="34">
        <v>1.366341</v>
      </c>
      <c r="P169" s="34">
        <v>1.4044084999999999</v>
      </c>
      <c r="Q169" s="34">
        <v>1.4218630999999999</v>
      </c>
      <c r="R169" s="34">
        <v>1.4516423000000001</v>
      </c>
      <c r="S169" s="35" t="s">
        <v>0</v>
      </c>
      <c r="T169" s="35" t="s">
        <v>0</v>
      </c>
      <c r="U169" s="35">
        <v>1.0079943</v>
      </c>
      <c r="V169" s="35">
        <v>1.1474546000000001</v>
      </c>
      <c r="W169" s="35">
        <v>1.3120608</v>
      </c>
      <c r="X169" s="35">
        <v>1.3099532</v>
      </c>
      <c r="Y169" s="35">
        <v>1.2558315</v>
      </c>
      <c r="Z169" s="35">
        <v>1.1248331</v>
      </c>
      <c r="AA169" s="35">
        <v>1.3248124999999999</v>
      </c>
      <c r="AB169" s="35" t="s">
        <v>0</v>
      </c>
      <c r="AC169" s="36" t="s">
        <v>0</v>
      </c>
      <c r="AD169" s="29" t="s">
        <v>0</v>
      </c>
      <c r="AE169" s="29">
        <v>1.3520597999999999</v>
      </c>
      <c r="AF169" s="29">
        <v>1.2958637</v>
      </c>
      <c r="AG169" s="29">
        <v>1.0403688</v>
      </c>
      <c r="AH169" s="29">
        <v>1.0588021999999999</v>
      </c>
      <c r="AI169" s="29">
        <v>1.0819011999999999</v>
      </c>
      <c r="AJ169" s="29">
        <v>1.5978733000000001</v>
      </c>
      <c r="AK169" s="3">
        <f t="shared" si="2"/>
        <v>1.2130246866666667</v>
      </c>
      <c r="AO169" s="49"/>
      <c r="AP169" s="2">
        <f>((AK169-AK$21)*100)/AK$21</f>
        <v>-14.012701869767776</v>
      </c>
    </row>
    <row r="170" spans="1:46" x14ac:dyDescent="0.25">
      <c r="A170" t="s">
        <v>0</v>
      </c>
      <c r="B170" s="37">
        <v>0.90778636999999995</v>
      </c>
      <c r="C170" s="34">
        <v>0.72719305999999995</v>
      </c>
      <c r="D170" s="34">
        <v>0.69671636999999997</v>
      </c>
      <c r="E170" s="34">
        <v>0.64630913999999995</v>
      </c>
      <c r="F170" s="34">
        <v>0.74394780000000005</v>
      </c>
      <c r="G170" s="34">
        <v>0.84127419999999997</v>
      </c>
      <c r="H170" s="34">
        <v>0.9380676</v>
      </c>
      <c r="I170" s="34">
        <v>1.0712687999999999</v>
      </c>
      <c r="J170" s="34">
        <v>1.1927783000000001</v>
      </c>
      <c r="K170" s="34">
        <v>1.3447922000000001</v>
      </c>
      <c r="L170" s="34">
        <v>1.4205076999999999</v>
      </c>
      <c r="M170" s="34">
        <v>1.4771246</v>
      </c>
      <c r="N170" s="34">
        <v>1.4545709</v>
      </c>
      <c r="O170" s="34">
        <v>1.4438318000000001</v>
      </c>
      <c r="P170" s="34">
        <v>1.4704033000000001</v>
      </c>
      <c r="Q170" s="34">
        <v>1.8458722000000001</v>
      </c>
      <c r="R170" s="34">
        <v>1.8944099999999999</v>
      </c>
      <c r="S170" s="35" t="s">
        <v>0</v>
      </c>
      <c r="T170" s="35" t="s">
        <v>0</v>
      </c>
      <c r="U170" s="35">
        <v>1.0763159</v>
      </c>
      <c r="V170" s="35">
        <v>1.1558470000000001</v>
      </c>
      <c r="W170" s="35">
        <v>1.1105906000000001</v>
      </c>
      <c r="X170" s="35">
        <v>1.1594838000000001</v>
      </c>
      <c r="Y170" s="35">
        <v>1.401831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1.5375068999999999</v>
      </c>
      <c r="AG170" s="29">
        <v>1.0261205</v>
      </c>
      <c r="AH170" s="29">
        <v>1.4392848</v>
      </c>
      <c r="AI170" s="29">
        <v>1.4369771</v>
      </c>
      <c r="AJ170" s="29">
        <v>1.2309114000000001</v>
      </c>
      <c r="AK170" s="3">
        <f t="shared" si="2"/>
        <v>1.2108045681481485</v>
      </c>
      <c r="AP170" s="2">
        <f>((AK170-AK$22)*100)/AK$22</f>
        <v>-15.061406951114451</v>
      </c>
    </row>
    <row r="171" spans="1:46" x14ac:dyDescent="0.25">
      <c r="A171" t="s">
        <v>0</v>
      </c>
      <c r="B171" s="37">
        <v>0.85084057000000002</v>
      </c>
      <c r="C171" s="34">
        <v>0.63718940000000002</v>
      </c>
      <c r="D171" s="34">
        <v>0.68562966999999997</v>
      </c>
      <c r="E171" s="34">
        <v>0.61672340000000003</v>
      </c>
      <c r="F171" s="34">
        <v>0.66016375999999999</v>
      </c>
      <c r="G171" s="34">
        <v>0.74418760000000006</v>
      </c>
      <c r="H171" s="34">
        <v>0.7553508000000001</v>
      </c>
      <c r="I171" s="34">
        <v>0.81179860000000004</v>
      </c>
      <c r="J171" s="34">
        <v>0.86919319999999989</v>
      </c>
      <c r="K171" s="34">
        <v>0.97382283000000003</v>
      </c>
      <c r="L171" s="34">
        <v>0.99733060000000007</v>
      </c>
      <c r="M171" s="34">
        <v>1.0799772999999999</v>
      </c>
      <c r="N171" s="34">
        <v>1.1762064000000001</v>
      </c>
      <c r="O171" s="34">
        <v>1.1174464</v>
      </c>
      <c r="P171" s="34">
        <v>1.1859845</v>
      </c>
      <c r="Q171" s="34">
        <v>1.5231239000000001</v>
      </c>
      <c r="R171" s="34">
        <v>1.5798430000000001</v>
      </c>
      <c r="S171" s="35" t="s">
        <v>0</v>
      </c>
      <c r="T171" s="35">
        <v>1.334233</v>
      </c>
      <c r="U171" s="35">
        <v>1.0774758</v>
      </c>
      <c r="V171" s="35">
        <v>0.97639865000000003</v>
      </c>
      <c r="W171" s="35">
        <v>1.0070089</v>
      </c>
      <c r="X171" s="35">
        <v>0.97321480000000016</v>
      </c>
      <c r="Y171" s="35">
        <v>0.85145720000000003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1.6780151999999999</v>
      </c>
      <c r="AG171" s="29">
        <v>1.360047</v>
      </c>
      <c r="AH171" s="29">
        <v>1.354778</v>
      </c>
      <c r="AI171" s="29">
        <v>1.5167569000000001</v>
      </c>
      <c r="AJ171" s="29">
        <v>1.3320367</v>
      </c>
      <c r="AK171" s="3">
        <f t="shared" si="2"/>
        <v>1.0616512171428572</v>
      </c>
      <c r="AP171" s="2">
        <f>((AK171-AK$23)*100)/AK$23</f>
        <v>-14.513185479241754</v>
      </c>
    </row>
    <row r="172" spans="1:46" x14ac:dyDescent="0.25">
      <c r="A172" t="s">
        <v>0</v>
      </c>
      <c r="B172" s="37">
        <v>1.010086</v>
      </c>
      <c r="C172" s="34">
        <v>0.68050869999999997</v>
      </c>
      <c r="D172" s="34">
        <v>0.66047919999999993</v>
      </c>
      <c r="E172" s="34">
        <v>0.60743504999999998</v>
      </c>
      <c r="F172" s="34">
        <v>0.6328047</v>
      </c>
      <c r="G172" s="34">
        <v>0.6941788000000001</v>
      </c>
      <c r="H172" s="34">
        <v>0.76710859999999992</v>
      </c>
      <c r="I172" s="34">
        <v>0.82293250000000007</v>
      </c>
      <c r="J172" s="34">
        <v>0.88216759999999994</v>
      </c>
      <c r="K172" s="34">
        <v>0.92344709999999997</v>
      </c>
      <c r="L172" s="34">
        <v>0.95592940000000004</v>
      </c>
      <c r="M172" s="34">
        <v>1.0165365</v>
      </c>
      <c r="N172" s="34">
        <v>1.0253239000000001</v>
      </c>
      <c r="O172" s="34">
        <v>1.0283047000000001</v>
      </c>
      <c r="P172" s="34">
        <v>1.2957841999999999</v>
      </c>
      <c r="Q172" s="34">
        <v>1.6479679</v>
      </c>
      <c r="R172" s="34" t="s">
        <v>0</v>
      </c>
      <c r="S172" s="35">
        <v>1.2284979</v>
      </c>
      <c r="T172" s="35">
        <v>0.99567764999999997</v>
      </c>
      <c r="U172" s="35">
        <v>0.84239626000000001</v>
      </c>
      <c r="V172" s="35">
        <v>0.8725504999999999</v>
      </c>
      <c r="W172" s="35">
        <v>0.88403670000000001</v>
      </c>
      <c r="X172" s="35">
        <v>0.88992167</v>
      </c>
      <c r="Y172" s="35">
        <v>0.79452913999999997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1.6730548999999999</v>
      </c>
      <c r="AG172" s="29">
        <v>1.3887174</v>
      </c>
      <c r="AH172" s="29">
        <v>1.7304565999999999</v>
      </c>
      <c r="AI172" s="29">
        <v>1.6439444000000001</v>
      </c>
      <c r="AJ172" s="29">
        <v>1.5637251000000001</v>
      </c>
      <c r="AK172" s="3">
        <f t="shared" si="2"/>
        <v>1.0413751096428572</v>
      </c>
      <c r="AP172" s="2">
        <f>((AK172-AK$24)*100)/AK$24</f>
        <v>-15.116671878414454</v>
      </c>
    </row>
    <row r="173" spans="1:46" x14ac:dyDescent="0.25">
      <c r="A173" t="s">
        <v>0</v>
      </c>
      <c r="B173" s="37">
        <v>1.1444931</v>
      </c>
      <c r="C173" s="34">
        <v>0.91181844000000001</v>
      </c>
      <c r="D173" s="34">
        <v>0.72386086000000005</v>
      </c>
      <c r="E173" s="34">
        <v>0.64147919999999992</v>
      </c>
      <c r="F173" s="34">
        <v>0.66644585000000001</v>
      </c>
      <c r="G173" s="34">
        <v>0.71183985000000005</v>
      </c>
      <c r="H173" s="34">
        <v>0.76551586000000005</v>
      </c>
      <c r="I173" s="34">
        <v>0.81479699999999999</v>
      </c>
      <c r="J173" s="34">
        <v>0.82782679999999997</v>
      </c>
      <c r="K173" s="34">
        <v>0.84070635000000005</v>
      </c>
      <c r="L173" s="34">
        <v>0.89626527</v>
      </c>
      <c r="M173" s="34">
        <v>0.95298684</v>
      </c>
      <c r="N173" s="34">
        <v>0.98293920000000001</v>
      </c>
      <c r="O173" s="34">
        <v>0.98921585000000001</v>
      </c>
      <c r="P173" s="38">
        <v>1.1779039</v>
      </c>
      <c r="Q173" s="38" t="s">
        <v>0</v>
      </c>
      <c r="R173" s="38">
        <v>1.4895756</v>
      </c>
      <c r="S173" s="35">
        <v>0.97703224</v>
      </c>
      <c r="T173" s="35">
        <v>0.88227509999999998</v>
      </c>
      <c r="U173" s="35">
        <v>0.82381650000000006</v>
      </c>
      <c r="V173" s="35">
        <v>0.84254370000000001</v>
      </c>
      <c r="W173" s="35">
        <v>0.8614484</v>
      </c>
      <c r="X173" s="35">
        <v>0.84588706000000002</v>
      </c>
      <c r="Y173" s="35">
        <v>0.87763289999999994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1.6923836000000001</v>
      </c>
      <c r="AG173" s="29">
        <v>1.4252503000000001</v>
      </c>
      <c r="AH173" s="29" t="s">
        <v>0</v>
      </c>
      <c r="AI173" s="29">
        <v>1.6882668000000001</v>
      </c>
      <c r="AJ173" s="29">
        <v>1.6671043999999999</v>
      </c>
      <c r="AK173" s="3">
        <f t="shared" si="2"/>
        <v>1.0044929988888887</v>
      </c>
      <c r="AP173" s="2">
        <f>((AK173-AK$25)*100)/AK$25</f>
        <v>-14.244572438428856</v>
      </c>
    </row>
    <row r="174" spans="1:46" x14ac:dyDescent="0.25">
      <c r="A174" t="s">
        <v>0</v>
      </c>
      <c r="B174" s="37">
        <v>1.1948985999999999</v>
      </c>
      <c r="C174" s="34">
        <v>1.0301571</v>
      </c>
      <c r="D174" s="34">
        <v>0.80051285000000005</v>
      </c>
      <c r="E174" s="34">
        <v>0.66902729999999999</v>
      </c>
      <c r="F174" s="34">
        <v>0.65856062999999998</v>
      </c>
      <c r="G174" s="34">
        <v>0.69562066</v>
      </c>
      <c r="H174" s="34">
        <v>0.74032740000000008</v>
      </c>
      <c r="I174" s="34">
        <v>0.79000884000000005</v>
      </c>
      <c r="J174" s="34">
        <v>0.78760269999999988</v>
      </c>
      <c r="K174" s="34">
        <v>0.80508659999999999</v>
      </c>
      <c r="L174" s="34">
        <v>0.84963316</v>
      </c>
      <c r="M174" s="34">
        <v>0.87651390000000007</v>
      </c>
      <c r="N174" s="34">
        <v>0.85630494000000001</v>
      </c>
      <c r="O174" s="34">
        <v>0.91641740000000005</v>
      </c>
      <c r="P174" s="38" t="s">
        <v>0</v>
      </c>
      <c r="Q174" s="38">
        <v>1.3581274000000001</v>
      </c>
      <c r="R174" s="38">
        <v>1.3121334</v>
      </c>
      <c r="S174" s="35">
        <v>1.1413475</v>
      </c>
      <c r="T174" s="35">
        <v>0.92629680000000003</v>
      </c>
      <c r="U174" s="35">
        <v>0.81431090000000006</v>
      </c>
      <c r="V174" s="35">
        <v>0.82064353999999995</v>
      </c>
      <c r="W174" s="35">
        <v>0.85771953999999995</v>
      </c>
      <c r="X174" s="35">
        <v>0.86087139999999995</v>
      </c>
      <c r="Y174" s="35">
        <v>0.97348289999999993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2.0627654</v>
      </c>
      <c r="AG174" s="29">
        <v>1.5638669000000001</v>
      </c>
      <c r="AH174" s="29" t="s">
        <v>0</v>
      </c>
      <c r="AI174" s="29" t="s">
        <v>0</v>
      </c>
      <c r="AJ174" s="29" t="s">
        <v>0</v>
      </c>
      <c r="AK174" s="3">
        <f t="shared" si="2"/>
        <v>0.97448951040000009</v>
      </c>
      <c r="AP174" s="2">
        <f>((AK174-AK$26)*100)/AK$26</f>
        <v>-13.886953946551927</v>
      </c>
    </row>
    <row r="175" spans="1:46" x14ac:dyDescent="0.25">
      <c r="A175" t="s">
        <v>0</v>
      </c>
      <c r="B175" s="37" t="s">
        <v>0</v>
      </c>
      <c r="C175" s="34">
        <v>1.1264304000000001</v>
      </c>
      <c r="D175" s="34">
        <v>0.82837050000000001</v>
      </c>
      <c r="E175" s="34">
        <v>0.66336965999999997</v>
      </c>
      <c r="F175" s="34">
        <v>0.64957109999999996</v>
      </c>
      <c r="G175" s="34">
        <v>0.73092352999999999</v>
      </c>
      <c r="H175" s="34">
        <v>0.780586</v>
      </c>
      <c r="I175" s="34">
        <v>0.81737060000000006</v>
      </c>
      <c r="J175" s="34">
        <v>0.83272683999999997</v>
      </c>
      <c r="K175" s="34">
        <v>0.83369696000000004</v>
      </c>
      <c r="L175" s="34">
        <v>0.86420669999999988</v>
      </c>
      <c r="M175" s="34">
        <v>0.8537304</v>
      </c>
      <c r="N175" s="34">
        <v>0.81024160000000001</v>
      </c>
      <c r="O175" s="34">
        <v>0.92117599999999999</v>
      </c>
      <c r="P175" s="38" t="s">
        <v>0</v>
      </c>
      <c r="Q175" s="38">
        <v>1.3517748999999999</v>
      </c>
      <c r="R175" s="38">
        <v>1.2492893</v>
      </c>
      <c r="S175" s="35">
        <v>1.1323882000000001</v>
      </c>
      <c r="T175" s="35">
        <v>0.90935224000000003</v>
      </c>
      <c r="U175" s="35">
        <v>0.8173686</v>
      </c>
      <c r="V175" s="35">
        <v>0.86172080000000006</v>
      </c>
      <c r="W175" s="35">
        <v>0.92801939999999994</v>
      </c>
      <c r="X175" s="35">
        <v>0.92326700000000006</v>
      </c>
      <c r="Y175" s="35">
        <v>1.0708773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1.5708053</v>
      </c>
      <c r="AG175" s="29">
        <v>1.7773862</v>
      </c>
      <c r="AH175" s="29" t="s">
        <v>0</v>
      </c>
      <c r="AI175" s="29" t="s">
        <v>0</v>
      </c>
      <c r="AJ175" s="29" t="s">
        <v>0</v>
      </c>
      <c r="AK175" s="3">
        <f t="shared" si="2"/>
        <v>0.97102706374999992</v>
      </c>
      <c r="AP175" s="2">
        <f>((AK175-AK$27)*100)/AK$27</f>
        <v>-13.994098713672898</v>
      </c>
    </row>
    <row r="176" spans="1:46" x14ac:dyDescent="0.25">
      <c r="A176" t="s">
        <v>0</v>
      </c>
      <c r="B176" s="37" t="s">
        <v>0</v>
      </c>
      <c r="C176" s="34">
        <v>1.60897</v>
      </c>
      <c r="D176" s="34">
        <v>0.9374806</v>
      </c>
      <c r="E176" s="34">
        <v>0.64937590000000001</v>
      </c>
      <c r="F176" s="34">
        <v>0.56417320000000004</v>
      </c>
      <c r="G176" s="34">
        <v>0.59117496000000003</v>
      </c>
      <c r="H176" s="34">
        <v>0.70758069999999995</v>
      </c>
      <c r="I176" s="34">
        <v>0.78977715999999998</v>
      </c>
      <c r="J176" s="34">
        <v>0.83099895999999995</v>
      </c>
      <c r="K176" s="34">
        <v>0.85589015000000002</v>
      </c>
      <c r="L176" s="34">
        <v>0.90318320000000007</v>
      </c>
      <c r="M176" s="34">
        <v>0.90845599999999993</v>
      </c>
      <c r="N176" s="34">
        <v>0.92966943999999996</v>
      </c>
      <c r="O176" s="34">
        <v>1.0633087000000001</v>
      </c>
      <c r="P176" s="38" t="s">
        <v>0</v>
      </c>
      <c r="Q176" s="38">
        <v>1.4211468</v>
      </c>
      <c r="R176" s="38">
        <v>1.2368189000000001</v>
      </c>
      <c r="S176" s="35">
        <v>1.1766023999999999</v>
      </c>
      <c r="T176" s="35">
        <v>0.84449219999999992</v>
      </c>
      <c r="U176" s="35">
        <v>0.8011741</v>
      </c>
      <c r="V176" s="35">
        <v>0.87049836000000003</v>
      </c>
      <c r="W176" s="35">
        <v>0.98385197000000002</v>
      </c>
      <c r="X176" s="35">
        <v>0.99871550000000009</v>
      </c>
      <c r="Y176" s="35">
        <v>0.98775290000000004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0.93914055000000007</v>
      </c>
      <c r="AP176" s="2">
        <f>((AK176-AK$28)*100)/AK$28</f>
        <v>-13.898841137451084</v>
      </c>
    </row>
    <row r="177" spans="1:42" x14ac:dyDescent="0.25">
      <c r="A177" s="32" t="s">
        <v>0</v>
      </c>
      <c r="B177" s="39" t="s">
        <v>0</v>
      </c>
      <c r="C177" s="32">
        <v>1.3026525</v>
      </c>
      <c r="D177" s="32">
        <v>1.1988825999999999</v>
      </c>
      <c r="E177" s="32">
        <v>1.2592257</v>
      </c>
      <c r="F177" s="32">
        <v>1.2748526</v>
      </c>
      <c r="G177" s="32">
        <v>1.2940204</v>
      </c>
      <c r="H177" s="32">
        <v>1.2721336999999999</v>
      </c>
      <c r="I177" s="32">
        <v>1.2250529999999999</v>
      </c>
      <c r="J177" s="32">
        <v>1.1309851</v>
      </c>
      <c r="K177" s="32">
        <v>0.99640879999999998</v>
      </c>
      <c r="L177" s="32">
        <v>0.90496280000000007</v>
      </c>
      <c r="M177" s="32">
        <v>0.97437244999999995</v>
      </c>
      <c r="N177" s="32">
        <v>1.1455522</v>
      </c>
      <c r="O177" s="32">
        <v>1.2413152000000001</v>
      </c>
      <c r="P177" s="32" t="s">
        <v>0</v>
      </c>
      <c r="Q177" s="32" t="s">
        <v>0</v>
      </c>
      <c r="R177" s="32" t="s">
        <v>0</v>
      </c>
      <c r="S177" s="33">
        <v>1.6544919</v>
      </c>
      <c r="T177" s="33">
        <v>1.3144765</v>
      </c>
      <c r="U177" s="33">
        <v>1.2406343</v>
      </c>
      <c r="V177" s="33">
        <v>1.0515182000000001</v>
      </c>
      <c r="W177" s="33">
        <v>0.88794059999999986</v>
      </c>
      <c r="X177" s="33">
        <v>1.0992816999999999</v>
      </c>
      <c r="Y177" s="33">
        <v>1.0267413999999999</v>
      </c>
      <c r="Z177" s="33" t="s">
        <v>0</v>
      </c>
      <c r="AA177" s="40" t="s">
        <v>0</v>
      </c>
      <c r="AB177" s="40">
        <v>0.52253746999999995</v>
      </c>
      <c r="AC177" s="40">
        <v>0.62535380000000007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1.1201542236363635</v>
      </c>
      <c r="AP177" s="2">
        <f>((AK177-AK$29)*100)/AK$29</f>
        <v>-15.797811250682253</v>
      </c>
    </row>
    <row r="178" spans="1:42" x14ac:dyDescent="0.25">
      <c r="A178" s="31" t="s">
        <v>0</v>
      </c>
      <c r="B178" s="41" t="s">
        <v>0</v>
      </c>
      <c r="C178" s="31" t="s">
        <v>0</v>
      </c>
      <c r="D178" s="31">
        <v>1.8507218000000001</v>
      </c>
      <c r="E178" s="31">
        <v>1.7625042</v>
      </c>
      <c r="F178" s="31">
        <v>1.7538001999999999</v>
      </c>
      <c r="G178" s="31">
        <v>1.6947454</v>
      </c>
      <c r="H178" s="31">
        <v>1.712861</v>
      </c>
      <c r="I178" s="31">
        <v>1.7067433999999999</v>
      </c>
      <c r="J178" s="31">
        <v>1.6990860000000001</v>
      </c>
      <c r="K178" s="31">
        <v>1.6066069999999999</v>
      </c>
      <c r="L178" s="31">
        <v>1.4711278999999999</v>
      </c>
      <c r="M178" s="31">
        <v>1.3125013999999999</v>
      </c>
      <c r="N178" s="31">
        <v>1.3025755999999999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2.2035472</v>
      </c>
      <c r="T178" s="33">
        <v>2.0620696999999999</v>
      </c>
      <c r="U178" s="33">
        <v>1.8797097</v>
      </c>
      <c r="V178" s="33">
        <v>1.7414349</v>
      </c>
      <c r="W178" s="33">
        <v>1.6165688</v>
      </c>
      <c r="X178" s="33">
        <v>1.2917919</v>
      </c>
      <c r="Y178" s="33">
        <v>1.2525987999999999</v>
      </c>
      <c r="Z178" s="33">
        <v>1.0654863999999999</v>
      </c>
      <c r="AA178" s="40">
        <v>0.91274219999999984</v>
      </c>
      <c r="AB178" s="40">
        <v>0.71200509999999995</v>
      </c>
      <c r="AC178" s="40">
        <v>0.6724081999999999</v>
      </c>
      <c r="AD178" s="40">
        <v>0.57341116999999997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1.4720455639130436</v>
      </c>
      <c r="AP178" s="2">
        <f>((AK178-AK$30)*100)/AK$30</f>
        <v>-15.949878087477982</v>
      </c>
    </row>
    <row r="179" spans="1:42" x14ac:dyDescent="0.25">
      <c r="A179" s="31" t="s">
        <v>0</v>
      </c>
      <c r="B179" s="41" t="s">
        <v>0</v>
      </c>
      <c r="C179" s="31" t="s">
        <v>0</v>
      </c>
      <c r="D179" s="31">
        <v>2.3591937999999999</v>
      </c>
      <c r="E179" s="31">
        <v>2.0883424000000002</v>
      </c>
      <c r="F179" s="31">
        <v>2.0672375999999999</v>
      </c>
      <c r="G179" s="31">
        <v>2.0546986999999999</v>
      </c>
      <c r="H179" s="31">
        <v>2.0153422000000001</v>
      </c>
      <c r="I179" s="31">
        <v>2.0081646000000002</v>
      </c>
      <c r="J179" s="31">
        <v>1.9767524999999999</v>
      </c>
      <c r="K179" s="31">
        <v>1.9591124</v>
      </c>
      <c r="L179" s="31">
        <v>1.8211131</v>
      </c>
      <c r="M179" s="31">
        <v>1.5863522999999999</v>
      </c>
      <c r="N179" s="31">
        <v>1.3959585000000001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2.3936348000000001</v>
      </c>
      <c r="T179" s="33">
        <v>2.3069310000000001</v>
      </c>
      <c r="U179" s="33">
        <v>2.2618809</v>
      </c>
      <c r="V179" s="33">
        <v>2.0903401000000001</v>
      </c>
      <c r="W179" s="33">
        <v>2.0053160000000001</v>
      </c>
      <c r="X179" s="33">
        <v>1.8052813999999999</v>
      </c>
      <c r="Y179" s="33">
        <v>1.4329464000000001</v>
      </c>
      <c r="Z179" s="33" t="s">
        <v>0</v>
      </c>
      <c r="AA179" s="40">
        <v>0.88350403</v>
      </c>
      <c r="AB179" s="40">
        <v>0.74539980000000006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1.8628751264999999</v>
      </c>
      <c r="AP179" s="2">
        <f>((AK179-AK$31)*100)/AK$31</f>
        <v>-14.23821978154446</v>
      </c>
    </row>
    <row r="180" spans="1:42" x14ac:dyDescent="0.25">
      <c r="A180" s="31" t="s">
        <v>0</v>
      </c>
      <c r="B180" s="41" t="s">
        <v>0</v>
      </c>
      <c r="C180" s="31" t="s">
        <v>0</v>
      </c>
      <c r="D180" s="31">
        <v>2.3930726</v>
      </c>
      <c r="E180" s="31">
        <v>2.1892192000000001</v>
      </c>
      <c r="F180" s="31">
        <v>2.2216809</v>
      </c>
      <c r="G180" s="31">
        <v>2.1935302999999999</v>
      </c>
      <c r="H180" s="31">
        <v>2.1911526000000001</v>
      </c>
      <c r="I180" s="31">
        <v>2.1691053</v>
      </c>
      <c r="J180" s="31">
        <v>2.1546557000000002</v>
      </c>
      <c r="K180" s="31">
        <v>2.1117045999999999</v>
      </c>
      <c r="L180" s="31">
        <v>2.0039916</v>
      </c>
      <c r="M180" s="31">
        <v>1.7798939</v>
      </c>
      <c r="N180" s="31">
        <v>1.5096288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2.5624764</v>
      </c>
      <c r="U180" s="33">
        <v>2.3840883000000002</v>
      </c>
      <c r="V180" s="33">
        <v>2.3771737000000002</v>
      </c>
      <c r="W180" s="33">
        <v>2.3036025000000002</v>
      </c>
      <c r="X180" s="33">
        <v>2.1470889999999998</v>
      </c>
      <c r="Y180" s="33">
        <v>1.7970884</v>
      </c>
      <c r="Z180" s="33">
        <v>1.5394289999999999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2.1126990444444451</v>
      </c>
      <c r="AP180" s="2">
        <f>((AK180-AK$32)*100)/AK$32</f>
        <v>-13.400889077867015</v>
      </c>
    </row>
    <row r="181" spans="1:42" x14ac:dyDescent="0.25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2.2781012</v>
      </c>
      <c r="F181" s="31">
        <v>2.2939365</v>
      </c>
      <c r="G181" s="31">
        <v>2.3167772000000002</v>
      </c>
      <c r="H181" s="31">
        <v>2.2631804999999998</v>
      </c>
      <c r="I181" s="31">
        <v>2.3030645999999999</v>
      </c>
      <c r="J181" s="31">
        <v>2.2680259</v>
      </c>
      <c r="K181" s="31">
        <v>2.2389926999999998</v>
      </c>
      <c r="L181" s="31">
        <v>2.0855185999999999</v>
      </c>
      <c r="M181" s="31">
        <v>1.8612272000000001</v>
      </c>
      <c r="N181" s="31">
        <v>1.5614591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2.6038250000000001</v>
      </c>
      <c r="V181" s="33">
        <v>2.5110191999999998</v>
      </c>
      <c r="W181" s="33">
        <v>2.4188879000000001</v>
      </c>
      <c r="X181" s="33">
        <v>2.2888164999999998</v>
      </c>
      <c r="Y181" s="33">
        <v>1.9609215</v>
      </c>
      <c r="Z181" s="33">
        <v>1.5681384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2.1763682500000003</v>
      </c>
      <c r="AP181" s="2">
        <f>((AK181-AK$33)*100)/AK$33</f>
        <v>-11.816986418745627</v>
      </c>
    </row>
    <row r="182" spans="1:42" x14ac:dyDescent="0.25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2.0433707000000001</v>
      </c>
      <c r="F182" s="27">
        <v>2.3250666</v>
      </c>
      <c r="G182" s="27">
        <v>2.2220684999999998</v>
      </c>
      <c r="H182" s="27">
        <v>2.1304940000000001</v>
      </c>
      <c r="I182" s="27">
        <v>2.2793195000000002</v>
      </c>
      <c r="J182" s="27">
        <v>2.5111789999999998</v>
      </c>
      <c r="K182" s="27">
        <v>2.2200872999999999</v>
      </c>
      <c r="L182" s="27">
        <v>1.9828937</v>
      </c>
      <c r="M182" s="27">
        <v>1.6296607000000001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2.4499137000000002</v>
      </c>
      <c r="V182" s="27">
        <v>2.4762993</v>
      </c>
      <c r="W182" s="27">
        <v>2.3211365000000002</v>
      </c>
      <c r="X182" s="27">
        <v>2.2295457999999999</v>
      </c>
      <c r="Y182" s="27">
        <v>1.9592521000000001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2.1985919571428574</v>
      </c>
      <c r="AP182" s="2">
        <f>((AK182-AK$34)*100)/AK$34</f>
        <v>-9.1838534447141118</v>
      </c>
    </row>
    <row r="183" spans="1:42" x14ac:dyDescent="0.25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1.8779268</v>
      </c>
      <c r="H183" s="27">
        <v>1.9450472999999999</v>
      </c>
      <c r="I183" s="27">
        <v>1.9086727999999999</v>
      </c>
      <c r="J183" s="27">
        <v>2.0211250000000001</v>
      </c>
      <c r="K183" s="27">
        <v>1.8522307</v>
      </c>
      <c r="L183" s="27">
        <v>1.7432472000000001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2.1262981999999999</v>
      </c>
      <c r="V183" s="27">
        <v>2.2448342000000001</v>
      </c>
      <c r="W183" s="27">
        <v>2.1310878</v>
      </c>
      <c r="X183" s="27">
        <v>2.0035021</v>
      </c>
      <c r="Y183" s="27">
        <v>1.9495518000000001</v>
      </c>
      <c r="Z183" s="27">
        <v>1.8601502000000001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1.9719728416666662</v>
      </c>
      <c r="AP183" s="2">
        <f>((AK183-AK$35)*100)/AK$35</f>
        <v>-7.4025141635819862</v>
      </c>
    </row>
    <row r="184" spans="1:42" x14ac:dyDescent="0.25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1.9348044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2.0725213999999998</v>
      </c>
      <c r="U184" s="25">
        <v>2.1823215</v>
      </c>
      <c r="V184" s="25" t="s">
        <v>0</v>
      </c>
      <c r="W184" s="25" t="s">
        <v>0</v>
      </c>
      <c r="X184" s="25">
        <v>1.4856558</v>
      </c>
      <c r="Y184" s="25">
        <v>1.8629674000000001</v>
      </c>
      <c r="Z184" s="25">
        <v>1.9250107000000001</v>
      </c>
      <c r="AA184" s="25">
        <v>1.8514508000000001</v>
      </c>
      <c r="AB184" s="25">
        <v>1.8473432000000001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1.8952594</v>
      </c>
      <c r="AP184" s="22">
        <f>((AK184-AK$36)*100)/AK$36</f>
        <v>-11.257241663178068</v>
      </c>
    </row>
    <row r="185" spans="1:42" x14ac:dyDescent="0.25">
      <c r="A185" s="25">
        <v>1.7509011000000001</v>
      </c>
      <c r="B185" s="26">
        <v>1.8234395000000001</v>
      </c>
      <c r="C185" s="25">
        <v>1.7971088</v>
      </c>
      <c r="D185" s="25">
        <v>1.6926652</v>
      </c>
      <c r="E185" s="25">
        <v>1.7690167000000001</v>
      </c>
      <c r="F185" s="25">
        <v>1.639977</v>
      </c>
      <c r="G185" s="25">
        <v>1.8306229999999999</v>
      </c>
      <c r="H185" s="25">
        <v>1.9315039000000001</v>
      </c>
      <c r="I185" s="25">
        <v>1.9286357000000001</v>
      </c>
      <c r="J185" s="25">
        <v>1.9301164</v>
      </c>
      <c r="K185" s="25">
        <v>1.9202961999999999</v>
      </c>
      <c r="L185" s="25">
        <v>1.9187874</v>
      </c>
      <c r="M185" s="25">
        <v>1.9088433</v>
      </c>
      <c r="N185" s="25">
        <v>1.8925546</v>
      </c>
      <c r="O185" s="25">
        <v>1.8009845</v>
      </c>
      <c r="P185" s="25">
        <v>1.8613985</v>
      </c>
      <c r="Q185" s="25">
        <v>1.8797438</v>
      </c>
      <c r="R185" s="25">
        <v>1.9229665</v>
      </c>
      <c r="S185" s="25">
        <v>1.7649068000000001</v>
      </c>
      <c r="T185" s="25">
        <v>1.9363499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1.7222248</v>
      </c>
      <c r="Z185" s="25">
        <v>1.7810086000000001</v>
      </c>
      <c r="AA185" s="25">
        <v>1.6549906000000001</v>
      </c>
      <c r="AB185" s="25">
        <v>1.8521890000000001</v>
      </c>
      <c r="AC185" s="25">
        <v>1.8184525</v>
      </c>
      <c r="AD185" s="25">
        <v>1.6786863000000001</v>
      </c>
      <c r="AE185" s="25">
        <v>1.6931152</v>
      </c>
      <c r="AF185" s="25">
        <v>1.7306873</v>
      </c>
      <c r="AG185" s="25">
        <v>1.7169582000000001</v>
      </c>
      <c r="AH185" s="25">
        <v>1.731644</v>
      </c>
      <c r="AI185" s="25">
        <v>1.7398468</v>
      </c>
      <c r="AJ185" s="25">
        <v>1.7288758</v>
      </c>
      <c r="AK185" s="3">
        <f t="shared" si="3"/>
        <v>1.804671809375</v>
      </c>
      <c r="AP185" s="22">
        <f>((AK185-AK$37)*100)/AK$37</f>
        <v>-4.3080369399243077</v>
      </c>
    </row>
    <row r="186" spans="1:42" x14ac:dyDescent="0.25">
      <c r="AK186" s="17">
        <f>SUM(A150:AJ185)/867</f>
        <v>1.6164618285467127</v>
      </c>
      <c r="AP186" s="23">
        <f>((AK186-AK$38)*100)/AK$38</f>
        <v>-5.7785671626151309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  <pageSetup paperSize="9"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Y275"/>
  <sheetViews>
    <sheetView zoomScale="53" zoomScaleNormal="53" workbookViewId="0">
      <selection sqref="A1:XFD1048576"/>
    </sheetView>
  </sheetViews>
  <sheetFormatPr defaultRowHeight="15" x14ac:dyDescent="0.25"/>
  <cols>
    <col min="37" max="37" width="12.7109375" style="3" customWidth="1"/>
    <col min="38" max="40" width="8.7109375" style="2"/>
    <col min="41" max="41" width="12" style="2" customWidth="1"/>
    <col min="42" max="42" width="8.7109375" style="2"/>
    <col min="46" max="46" width="13" style="1" bestFit="1" customWidth="1"/>
    <col min="51" max="51" width="12.5703125" style="1" bestFit="1" customWidth="1"/>
  </cols>
  <sheetData>
    <row r="1" spans="1:49" x14ac:dyDescent="0.25">
      <c r="A1" t="s">
        <v>86</v>
      </c>
      <c r="AK1" s="1"/>
      <c r="AL1" s="1"/>
    </row>
    <row r="2" spans="1:49" x14ac:dyDescent="0.25">
      <c r="A2" s="25" t="s">
        <v>0</v>
      </c>
      <c r="B2" s="26" t="s">
        <v>0</v>
      </c>
      <c r="C2" s="25" t="s">
        <v>0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25" t="s">
        <v>0</v>
      </c>
      <c r="O2" s="25" t="s">
        <v>0</v>
      </c>
      <c r="P2" s="25" t="s">
        <v>0</v>
      </c>
      <c r="Q2" s="25" t="s">
        <v>0</v>
      </c>
      <c r="R2" s="25" t="s">
        <v>0</v>
      </c>
      <c r="S2" s="25" t="s">
        <v>0</v>
      </c>
      <c r="T2" s="25" t="s">
        <v>0</v>
      </c>
      <c r="U2" s="25" t="s">
        <v>0</v>
      </c>
      <c r="V2" s="25" t="s">
        <v>0</v>
      </c>
      <c r="W2" s="25" t="s">
        <v>0</v>
      </c>
      <c r="X2" s="25" t="s">
        <v>0</v>
      </c>
      <c r="Y2" s="25" t="s">
        <v>0</v>
      </c>
      <c r="Z2" s="25" t="s">
        <v>0</v>
      </c>
      <c r="AA2" s="25" t="s">
        <v>0</v>
      </c>
      <c r="AB2" s="25" t="s">
        <v>0</v>
      </c>
      <c r="AC2" s="25" t="s">
        <v>0</v>
      </c>
      <c r="AD2" s="25" t="s">
        <v>0</v>
      </c>
      <c r="AE2" s="25" t="s">
        <v>0</v>
      </c>
      <c r="AF2" s="25" t="s">
        <v>0</v>
      </c>
      <c r="AG2" s="25" t="s">
        <v>0</v>
      </c>
      <c r="AH2" s="25" t="s">
        <v>0</v>
      </c>
      <c r="AI2" s="25" t="s">
        <v>0</v>
      </c>
      <c r="AJ2" s="25" t="s">
        <v>0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25">
      <c r="A3" s="25" t="s">
        <v>0</v>
      </c>
      <c r="B3" s="26">
        <v>1.7336937E-10</v>
      </c>
      <c r="C3" s="25">
        <v>1.5700490000000001E-10</v>
      </c>
      <c r="D3" s="25">
        <v>1.5409377E-10</v>
      </c>
      <c r="E3" s="25">
        <v>1.2889151000000001E-10</v>
      </c>
      <c r="F3" s="25">
        <v>2.3994855999999998E-10</v>
      </c>
      <c r="G3" s="25">
        <v>2.4140566999999999E-10</v>
      </c>
      <c r="H3" s="25">
        <v>1.08627655E-10</v>
      </c>
      <c r="I3" s="25">
        <v>1.231798E-10</v>
      </c>
      <c r="J3" s="25">
        <v>1.4994257E-10</v>
      </c>
      <c r="K3" s="25">
        <v>1.2501819E-10</v>
      </c>
      <c r="L3" s="25">
        <v>1.4807590000000001E-10</v>
      </c>
      <c r="M3" s="25">
        <v>1.4937195E-10</v>
      </c>
      <c r="N3" s="25">
        <v>1.4918211000000001E-10</v>
      </c>
      <c r="O3" s="25">
        <v>1.3157667E-10</v>
      </c>
      <c r="P3" s="25">
        <v>1.2900090999999999E-10</v>
      </c>
      <c r="Q3" s="25">
        <v>2.4073384999999999E-10</v>
      </c>
      <c r="R3" s="25">
        <v>1.0548436400000001E-10</v>
      </c>
      <c r="S3" s="25">
        <v>1.0258319E-10</v>
      </c>
      <c r="T3" s="25">
        <v>1.3416059999999999E-10</v>
      </c>
      <c r="U3" s="25">
        <v>1.2967893E-10</v>
      </c>
      <c r="V3" s="25">
        <v>1.3623268999999999E-10</v>
      </c>
      <c r="W3" s="25">
        <v>1.2645564000000001E-10</v>
      </c>
      <c r="X3" s="25">
        <v>1.3299790000000001E-10</v>
      </c>
      <c r="Y3" s="25">
        <v>1.2647318E-10</v>
      </c>
      <c r="Z3" s="25">
        <v>1.4156354999999999E-10</v>
      </c>
      <c r="AA3" s="25">
        <v>1.394951E-10</v>
      </c>
      <c r="AB3" s="25">
        <v>1.3992896E-10</v>
      </c>
      <c r="AC3" s="25">
        <v>1.4655949000000001E-10</v>
      </c>
      <c r="AD3" s="25">
        <v>1.4949643999999999E-10</v>
      </c>
      <c r="AE3" s="25">
        <v>1.6461174000000001E-10</v>
      </c>
      <c r="AF3" s="25">
        <v>1.6995534E-10</v>
      </c>
      <c r="AG3" s="25">
        <v>1.14712295E-10</v>
      </c>
      <c r="AH3" s="25">
        <v>1.2146920999999999E-10</v>
      </c>
      <c r="AI3" s="25">
        <v>1.4866428999999999E-10</v>
      </c>
      <c r="AJ3" s="25" t="s">
        <v>0</v>
      </c>
      <c r="AK3" s="3">
        <f>AVERAGE(A3:AJ3)</f>
        <v>1.4646900864705881E-10</v>
      </c>
      <c r="AL3" s="4">
        <v>-66.4435</v>
      </c>
      <c r="AM3" s="6" t="s">
        <v>94</v>
      </c>
      <c r="AO3" s="2">
        <f>SUM(A36:AJ37)/40</f>
        <v>1.9152002225000006E-10</v>
      </c>
      <c r="AV3" s="2"/>
      <c r="AW3" s="2"/>
    </row>
    <row r="4" spans="1:49" x14ac:dyDescent="0.25">
      <c r="A4" s="27">
        <v>5.5932686000000004E-10</v>
      </c>
      <c r="B4" s="28">
        <v>6.3452205000000003E-10</v>
      </c>
      <c r="C4" s="27">
        <v>6.6357270000000005E-10</v>
      </c>
      <c r="D4" s="27">
        <v>7.5174183999999996E-10</v>
      </c>
      <c r="E4" s="27">
        <v>8.4336660000000001E-10</v>
      </c>
      <c r="F4" s="27">
        <v>7.6707745999999996E-10</v>
      </c>
      <c r="G4" s="27">
        <v>6.5398387000000002E-10</v>
      </c>
      <c r="H4" s="27">
        <v>5.6215860000000002E-10</v>
      </c>
      <c r="I4" s="27">
        <v>5.49872E-10</v>
      </c>
      <c r="J4" s="27">
        <v>5.5619680000000002E-10</v>
      </c>
      <c r="K4" s="27">
        <v>5.4609390000000003E-10</v>
      </c>
      <c r="L4" s="27">
        <v>5.3010220000000004E-10</v>
      </c>
      <c r="M4" s="27">
        <v>5.1100674000000003E-10</v>
      </c>
      <c r="N4" s="27">
        <v>5.2192955999999998E-10</v>
      </c>
      <c r="O4" s="27">
        <v>5.7183950000000001E-10</v>
      </c>
      <c r="P4" s="27">
        <v>6.3700670000000004E-10</v>
      </c>
      <c r="Q4" s="27">
        <v>7.0415059999999998E-10</v>
      </c>
      <c r="R4" s="27">
        <v>6.9016300000000005E-10</v>
      </c>
      <c r="S4" s="27">
        <v>6.8573285999999999E-10</v>
      </c>
      <c r="T4" s="27">
        <v>7.9822842999999998E-10</v>
      </c>
      <c r="U4" s="27">
        <v>5.9227784000000004E-10</v>
      </c>
      <c r="V4" s="27">
        <v>3.9587072999999999E-10</v>
      </c>
      <c r="W4" s="27">
        <v>3.4357660000000002E-10</v>
      </c>
      <c r="X4" s="27">
        <v>4.4764875000000002E-10</v>
      </c>
      <c r="Y4" s="27">
        <v>4.1755918000000002E-10</v>
      </c>
      <c r="Z4" s="27">
        <v>3.6555724999999998E-10</v>
      </c>
      <c r="AA4" s="27">
        <v>3.9067089999999998E-10</v>
      </c>
      <c r="AB4" s="27">
        <v>4.1038475E-10</v>
      </c>
      <c r="AC4" s="27">
        <v>2.9248536999999999E-10</v>
      </c>
      <c r="AD4" s="27">
        <v>3.2412160000000001E-10</v>
      </c>
      <c r="AE4" s="27">
        <v>3.4560112999999999E-10</v>
      </c>
      <c r="AF4" s="27">
        <v>3.3795899999999998E-10</v>
      </c>
      <c r="AG4" s="27">
        <v>4.0222996999999999E-10</v>
      </c>
      <c r="AH4" s="27">
        <v>4.5034754E-10</v>
      </c>
      <c r="AI4" s="27">
        <v>3.4410851999999999E-10</v>
      </c>
      <c r="AJ4" s="27">
        <v>4.5805764999999999E-10</v>
      </c>
      <c r="AK4" s="3">
        <f t="shared" ref="AK4:AK67" si="0">AVERAGE(A4:AJ4)</f>
        <v>5.2934802916666656E-10</v>
      </c>
      <c r="AL4" s="9">
        <v>-59.441600000000001</v>
      </c>
      <c r="AM4" s="6" t="s">
        <v>116</v>
      </c>
      <c r="AO4" s="2">
        <f>SUM(A2:AJ3)/34</f>
        <v>1.4646900864705881E-10</v>
      </c>
      <c r="AT4" s="44">
        <f>AVERAGE(A2:AJ3)</f>
        <v>1.4646900864705881E-10</v>
      </c>
      <c r="AV4" s="22" t="s">
        <v>95</v>
      </c>
      <c r="AW4" s="2" t="s">
        <v>96</v>
      </c>
    </row>
    <row r="5" spans="1:49" x14ac:dyDescent="0.25">
      <c r="A5" s="27">
        <v>2.0705363000000001E-2</v>
      </c>
      <c r="B5" s="28">
        <v>2.0897517000000001E-2</v>
      </c>
      <c r="C5" s="27">
        <v>2.1417307E-2</v>
      </c>
      <c r="D5" s="27">
        <v>2.2592494000000001E-2</v>
      </c>
      <c r="E5" s="27">
        <v>2.3305358000000002E-2</v>
      </c>
      <c r="F5" s="27">
        <v>2.1822732000000001E-2</v>
      </c>
      <c r="G5" s="27">
        <v>1.9620867E-2</v>
      </c>
      <c r="H5" s="27">
        <v>1.9364987E-2</v>
      </c>
      <c r="I5" s="27">
        <v>2.0489067E-2</v>
      </c>
      <c r="J5" s="27">
        <v>2.3094079E-2</v>
      </c>
      <c r="K5" s="27">
        <v>2.4784827999999998E-2</v>
      </c>
      <c r="L5" s="27">
        <v>2.5357352999999999E-2</v>
      </c>
      <c r="M5" s="27">
        <v>2.4042415000000001E-2</v>
      </c>
      <c r="N5" s="27">
        <v>2.3142383999999998E-2</v>
      </c>
      <c r="O5" s="27">
        <v>2.2780235999999999E-2</v>
      </c>
      <c r="P5" s="27">
        <v>2.2596656999999999E-2</v>
      </c>
      <c r="Q5" s="27">
        <v>2.1335889E-2</v>
      </c>
      <c r="R5" s="27">
        <v>1.9882009999999999E-2</v>
      </c>
      <c r="S5" s="27">
        <v>1.4132097E-2</v>
      </c>
      <c r="T5" s="27">
        <v>1.6256409999999999E-2</v>
      </c>
      <c r="U5" s="27">
        <v>1.8243812000000002E-2</v>
      </c>
      <c r="V5" s="27">
        <v>1.8985717999999999E-2</v>
      </c>
      <c r="W5" s="27">
        <v>1.8379888E-2</v>
      </c>
      <c r="X5" s="27">
        <v>1.7054150000000001E-2</v>
      </c>
      <c r="Y5" s="27">
        <v>1.6066885E-2</v>
      </c>
      <c r="Z5" s="27">
        <v>1.5225417E-2</v>
      </c>
      <c r="AA5" s="27">
        <v>1.5706663999999999E-2</v>
      </c>
      <c r="AB5" s="27">
        <v>1.5441777E-2</v>
      </c>
      <c r="AC5" s="27">
        <v>1.5536996000000001E-2</v>
      </c>
      <c r="AD5" s="27">
        <v>1.6108908000000002E-2</v>
      </c>
      <c r="AE5" s="27">
        <v>1.6705384E-2</v>
      </c>
      <c r="AF5" s="27">
        <v>1.7614279E-2</v>
      </c>
      <c r="AG5" s="27">
        <v>1.8496517000000001E-2</v>
      </c>
      <c r="AH5" s="27">
        <v>1.8293420000000001E-2</v>
      </c>
      <c r="AI5" s="27">
        <v>1.9740375000000001E-2</v>
      </c>
      <c r="AJ5" s="27">
        <v>2.1029302999999999E-2</v>
      </c>
      <c r="AK5" s="3">
        <f t="shared" si="0"/>
        <v>1.9618042861111115E-2</v>
      </c>
      <c r="AL5" s="1">
        <v>-53.663899999999998</v>
      </c>
      <c r="AM5" s="10" t="s">
        <v>94</v>
      </c>
      <c r="AO5" s="2">
        <f>SUM(A34:AJ35)/26</f>
        <v>1.4994420918671826E-2</v>
      </c>
      <c r="AV5" s="10" t="s">
        <v>97</v>
      </c>
      <c r="AW5" s="2" t="s">
        <v>98</v>
      </c>
    </row>
    <row r="6" spans="1:49" x14ac:dyDescent="0.25">
      <c r="A6" s="29">
        <v>2.6102937999999999E-2</v>
      </c>
      <c r="B6" s="30">
        <v>2.6870687000000001E-2</v>
      </c>
      <c r="C6" s="29">
        <v>2.7578996000000001E-2</v>
      </c>
      <c r="D6" s="29">
        <v>2.9179802000000001E-2</v>
      </c>
      <c r="E6" s="31">
        <v>3.0897972999999999E-2</v>
      </c>
      <c r="F6" s="31">
        <v>3.2538856999999997E-2</v>
      </c>
      <c r="G6" s="31">
        <v>3.3745483E-2</v>
      </c>
      <c r="H6" s="31">
        <v>3.4632158000000003E-2</v>
      </c>
      <c r="I6" s="31">
        <v>3.3890947999999997E-2</v>
      </c>
      <c r="J6" s="31">
        <v>3.4050486999999997E-2</v>
      </c>
      <c r="K6" s="31">
        <v>3.3938830000000003E-2</v>
      </c>
      <c r="L6" s="31">
        <v>3.3709988000000003E-2</v>
      </c>
      <c r="M6" s="31">
        <v>3.3087140000000001E-2</v>
      </c>
      <c r="N6" s="31">
        <v>3.2768923999999998E-2</v>
      </c>
      <c r="O6" s="31">
        <v>3.1491014999999997E-2</v>
      </c>
      <c r="P6" s="31">
        <v>3.0273741E-2</v>
      </c>
      <c r="Q6" s="32">
        <v>2.9397117E-2</v>
      </c>
      <c r="R6" s="32">
        <v>2.8690693999999999E-2</v>
      </c>
      <c r="S6" s="33">
        <v>2.4986788999999999E-2</v>
      </c>
      <c r="T6" s="33" t="s">
        <v>0</v>
      </c>
      <c r="U6" s="33">
        <v>2.9464331999999999E-2</v>
      </c>
      <c r="V6" s="33">
        <v>2.7818590000000001E-2</v>
      </c>
      <c r="W6" s="33">
        <v>2.6916756999999999E-2</v>
      </c>
      <c r="X6" s="33">
        <v>2.6405359999999999E-2</v>
      </c>
      <c r="Y6" s="33">
        <v>2.6064822000000001E-2</v>
      </c>
      <c r="Z6" s="33">
        <v>2.5970389999999999E-2</v>
      </c>
      <c r="AA6" s="33">
        <v>2.5352981E-2</v>
      </c>
      <c r="AB6" s="33">
        <v>2.5764731999999999E-2</v>
      </c>
      <c r="AC6" s="29">
        <v>2.6600790999999999E-2</v>
      </c>
      <c r="AD6" s="29">
        <v>2.7426176E-2</v>
      </c>
      <c r="AE6" s="29">
        <v>2.7458856E-2</v>
      </c>
      <c r="AF6" s="29">
        <v>2.7541973000000001E-2</v>
      </c>
      <c r="AG6" s="29">
        <v>2.7717786000000001E-2</v>
      </c>
      <c r="AH6" s="29">
        <v>2.7352912E-2</v>
      </c>
      <c r="AI6" s="29">
        <v>2.6391212000000001E-2</v>
      </c>
      <c r="AJ6" s="29">
        <v>2.6848159999999999E-2</v>
      </c>
      <c r="AK6" s="3">
        <f t="shared" si="0"/>
        <v>2.9112239914285715E-2</v>
      </c>
      <c r="AL6" s="1">
        <v>-48.590400000000002</v>
      </c>
      <c r="AM6" s="10" t="s">
        <v>116</v>
      </c>
      <c r="AO6" s="2">
        <f>SUM(A4:AJ5)/72</f>
        <v>9.8090216952295729E-3</v>
      </c>
      <c r="AV6" s="11" t="s">
        <v>100</v>
      </c>
      <c r="AW6" s="2" t="s">
        <v>101</v>
      </c>
    </row>
    <row r="7" spans="1:49" x14ac:dyDescent="0.25">
      <c r="A7" s="29">
        <v>3.3064059999999999E-2</v>
      </c>
      <c r="B7" s="30">
        <v>3.4592850000000001E-2</v>
      </c>
      <c r="C7" s="29">
        <v>3.6328739999999998E-2</v>
      </c>
      <c r="D7" s="29">
        <v>3.7522536000000002E-2</v>
      </c>
      <c r="E7" s="31">
        <v>3.9019234E-2</v>
      </c>
      <c r="F7" s="31">
        <v>4.1490180000000002E-2</v>
      </c>
      <c r="G7" s="31">
        <v>4.2969134000000013E-2</v>
      </c>
      <c r="H7" s="31">
        <v>4.5671806000000002E-2</v>
      </c>
      <c r="I7" s="31">
        <v>4.4595599999999999E-2</v>
      </c>
      <c r="J7" s="31">
        <v>4.3508430000000001E-2</v>
      </c>
      <c r="K7" s="31">
        <v>4.240625E-2</v>
      </c>
      <c r="L7" s="31">
        <v>4.1689495999999999E-2</v>
      </c>
      <c r="M7" s="31">
        <v>4.0947820000000003E-2</v>
      </c>
      <c r="N7" s="31">
        <v>4.0260084000000002E-2</v>
      </c>
      <c r="O7" s="31">
        <v>3.9542750000000002E-2</v>
      </c>
      <c r="P7" s="31">
        <v>3.8614229999999999E-2</v>
      </c>
      <c r="Q7" s="32">
        <v>3.7795648000000001E-2</v>
      </c>
      <c r="R7" s="32">
        <v>3.8422916000000001E-2</v>
      </c>
      <c r="S7" s="33">
        <v>3.6790833000000002E-2</v>
      </c>
      <c r="T7" s="33" t="s">
        <v>0</v>
      </c>
      <c r="U7" s="33">
        <v>3.4643396999999999E-2</v>
      </c>
      <c r="V7" s="33">
        <v>3.3787775999999999E-2</v>
      </c>
      <c r="W7" s="33">
        <v>3.3503394999999998E-2</v>
      </c>
      <c r="X7" s="33">
        <v>3.3491779999999999E-2</v>
      </c>
      <c r="Y7" s="33">
        <v>3.3369615999999998E-2</v>
      </c>
      <c r="Z7" s="33">
        <v>3.3192015999999998E-2</v>
      </c>
      <c r="AA7" s="33">
        <v>3.3152103000000002E-2</v>
      </c>
      <c r="AB7" s="33">
        <v>3.3285487000000002E-2</v>
      </c>
      <c r="AC7" s="29">
        <v>3.5359979999999999E-2</v>
      </c>
      <c r="AD7" s="29">
        <v>3.7914379999999998E-2</v>
      </c>
      <c r="AE7" s="29">
        <v>3.7263677000000002E-2</v>
      </c>
      <c r="AF7" s="29">
        <v>3.5869277999999997E-2</v>
      </c>
      <c r="AG7" s="29">
        <v>3.5957452000000001E-2</v>
      </c>
      <c r="AH7" s="29">
        <v>3.3127877999999999E-2</v>
      </c>
      <c r="AI7" s="29">
        <v>3.2379514999999998E-2</v>
      </c>
      <c r="AJ7" s="29">
        <v>3.2318270000000003E-2</v>
      </c>
      <c r="AK7" s="3">
        <f t="shared" si="0"/>
        <v>3.7252817057142854E-2</v>
      </c>
      <c r="AL7" s="1">
        <v>-43.982999999999997</v>
      </c>
      <c r="AM7" s="11" t="s">
        <v>99</v>
      </c>
      <c r="AO7" s="2">
        <f>SUM(A29:R33)/56</f>
        <v>4.9144133303571418E-2</v>
      </c>
      <c r="AV7" s="14" t="s">
        <v>103</v>
      </c>
      <c r="AW7" s="2" t="s">
        <v>104</v>
      </c>
    </row>
    <row r="8" spans="1:49" x14ac:dyDescent="0.25">
      <c r="A8" s="29">
        <v>3.9585344000000001E-2</v>
      </c>
      <c r="B8" s="30">
        <v>4.085453E-2</v>
      </c>
      <c r="C8" s="29">
        <v>4.3549060000000001E-2</v>
      </c>
      <c r="D8" s="29">
        <v>4.6671017999999988E-2</v>
      </c>
      <c r="E8" s="31">
        <v>4.8864770000000002E-2</v>
      </c>
      <c r="F8" s="31">
        <v>5.0736339999999998E-2</v>
      </c>
      <c r="G8" s="31">
        <v>5.3594280000000001E-2</v>
      </c>
      <c r="H8" s="31">
        <v>5.3559366999999997E-2</v>
      </c>
      <c r="I8" s="31">
        <v>5.4010699999999988E-2</v>
      </c>
      <c r="J8" s="31">
        <v>5.3240656999999997E-2</v>
      </c>
      <c r="K8" s="31">
        <v>5.2131480000000001E-2</v>
      </c>
      <c r="L8" s="31">
        <v>5.1054925000000001E-2</v>
      </c>
      <c r="M8" s="31">
        <v>5.0074260000000002E-2</v>
      </c>
      <c r="N8" s="31">
        <v>4.8955310000000002E-2</v>
      </c>
      <c r="O8" s="31">
        <v>4.7782282999999988E-2</v>
      </c>
      <c r="P8" s="31">
        <v>4.7008194000000003E-2</v>
      </c>
      <c r="Q8" s="32">
        <v>4.6067762999999998E-2</v>
      </c>
      <c r="R8" s="32">
        <v>4.6848691999999997E-2</v>
      </c>
      <c r="S8" s="33">
        <v>4.7501173000000001E-2</v>
      </c>
      <c r="T8" s="33" t="s">
        <v>0</v>
      </c>
      <c r="U8" s="33">
        <v>4.2370575999999993E-2</v>
      </c>
      <c r="V8" s="33">
        <v>4.2240657000000001E-2</v>
      </c>
      <c r="W8" s="33">
        <v>4.1412007000000001E-2</v>
      </c>
      <c r="X8" s="33">
        <v>4.0562346999999999E-2</v>
      </c>
      <c r="Y8" s="33">
        <v>3.991128E-2</v>
      </c>
      <c r="Z8" s="33">
        <v>3.9348517E-2</v>
      </c>
      <c r="AA8" s="33">
        <v>3.9063266999999999E-2</v>
      </c>
      <c r="AB8" s="33">
        <v>3.8988143000000003E-2</v>
      </c>
      <c r="AC8" s="29">
        <v>4.1357949999999997E-2</v>
      </c>
      <c r="AD8" s="29">
        <v>4.5768820000000002E-2</v>
      </c>
      <c r="AE8" s="29">
        <v>4.5900185000000003E-2</v>
      </c>
      <c r="AF8" s="29">
        <v>4.4448654999999997E-2</v>
      </c>
      <c r="AG8" s="29">
        <v>4.2883147000000003E-2</v>
      </c>
      <c r="AH8" s="29">
        <v>4.094983E-2</v>
      </c>
      <c r="AI8" s="29">
        <v>3.9277463999999998E-2</v>
      </c>
      <c r="AJ8" s="29">
        <v>3.8909487E-2</v>
      </c>
      <c r="AK8" s="3">
        <f t="shared" si="0"/>
        <v>4.5299499371428575E-2</v>
      </c>
      <c r="AL8" s="1">
        <v>-39.709000000000003</v>
      </c>
      <c r="AM8" s="11" t="s">
        <v>102</v>
      </c>
      <c r="AO8" s="2">
        <f>SUM(E6:R10)/68</f>
        <v>5.1032848294117646E-2</v>
      </c>
      <c r="AV8" s="24" t="s">
        <v>106</v>
      </c>
      <c r="AW8" s="2" t="s">
        <v>107</v>
      </c>
    </row>
    <row r="9" spans="1:49" x14ac:dyDescent="0.25">
      <c r="A9" s="29">
        <v>4.6613443999999997E-2</v>
      </c>
      <c r="B9" s="30">
        <v>5.0511519999999997E-2</v>
      </c>
      <c r="C9" s="29">
        <v>5.8062339999999997E-2</v>
      </c>
      <c r="D9" s="29">
        <v>5.9489859999999999E-2</v>
      </c>
      <c r="E9" s="31" t="s">
        <v>0</v>
      </c>
      <c r="F9" s="31">
        <v>5.0283660000000001E-2</v>
      </c>
      <c r="G9" s="31">
        <v>5.8338555999999993E-2</v>
      </c>
      <c r="H9" s="31">
        <v>6.1879452000000001E-2</v>
      </c>
      <c r="I9" s="31">
        <v>6.2099601999999997E-2</v>
      </c>
      <c r="J9" s="31">
        <v>6.2773800000000005E-2</v>
      </c>
      <c r="K9" s="31">
        <v>6.1955830000000003E-2</v>
      </c>
      <c r="L9" s="31">
        <v>6.1185035999999998E-2</v>
      </c>
      <c r="M9" s="31">
        <v>6.0919818000000001E-2</v>
      </c>
      <c r="N9" s="31">
        <v>6.0206450000000002E-2</v>
      </c>
      <c r="O9" s="31">
        <v>5.8714813999999997E-2</v>
      </c>
      <c r="P9" s="31">
        <v>5.7333290000000002E-2</v>
      </c>
      <c r="Q9" s="32">
        <v>5.6272845999999987E-2</v>
      </c>
      <c r="R9" s="32">
        <v>5.8285247999999998E-2</v>
      </c>
      <c r="S9" s="33">
        <v>5.9575784999999999E-2</v>
      </c>
      <c r="T9" s="33" t="s">
        <v>0</v>
      </c>
      <c r="U9" s="33">
        <v>4.5314174000000013E-2</v>
      </c>
      <c r="V9" s="33">
        <v>5.2006654000000013E-2</v>
      </c>
      <c r="W9" s="33">
        <v>5.1846135000000002E-2</v>
      </c>
      <c r="X9" s="33">
        <v>4.9434666000000002E-2</v>
      </c>
      <c r="Y9" s="33">
        <v>4.7761610000000003E-2</v>
      </c>
      <c r="Z9" s="33">
        <v>4.7203574000000012E-2</v>
      </c>
      <c r="AA9" s="33">
        <v>4.7450699999999991E-2</v>
      </c>
      <c r="AB9" s="33">
        <v>4.6102456999999999E-2</v>
      </c>
      <c r="AC9" s="29">
        <v>4.2942754999999999E-2</v>
      </c>
      <c r="AD9" s="29">
        <v>5.4372054000000003E-2</v>
      </c>
      <c r="AE9" s="29">
        <v>5.8403462000000003E-2</v>
      </c>
      <c r="AF9" s="29">
        <v>5.2777044000000002E-2</v>
      </c>
      <c r="AG9" s="29">
        <v>4.8998218000000003E-2</v>
      </c>
      <c r="AH9" s="29">
        <v>4.6209357999999999E-2</v>
      </c>
      <c r="AI9" s="29">
        <v>4.4474890000000003E-2</v>
      </c>
      <c r="AJ9" s="29">
        <v>4.4521850000000002E-2</v>
      </c>
      <c r="AK9" s="3">
        <f t="shared" si="0"/>
        <v>5.3656498588235291E-2</v>
      </c>
      <c r="AL9" s="1">
        <v>-35.685299999999998</v>
      </c>
      <c r="AM9" s="12" t="s">
        <v>105</v>
      </c>
      <c r="AO9" s="2">
        <f>SUM(S29:Z33)/35</f>
        <v>4.7704784885714301E-2</v>
      </c>
      <c r="AV9" s="42" t="s">
        <v>109</v>
      </c>
      <c r="AW9" s="2" t="s">
        <v>110</v>
      </c>
    </row>
    <row r="10" spans="1:49" x14ac:dyDescent="0.25">
      <c r="A10" s="29">
        <v>6.0314619999999999E-2</v>
      </c>
      <c r="B10" s="30">
        <v>6.3622490000000004E-2</v>
      </c>
      <c r="C10" s="29">
        <v>7.0271189999999997E-2</v>
      </c>
      <c r="D10" s="29" t="s">
        <v>0</v>
      </c>
      <c r="E10" s="31" t="s">
        <v>0</v>
      </c>
      <c r="F10" s="31">
        <v>5.6321647000000002E-2</v>
      </c>
      <c r="G10" s="31">
        <v>6.9258264999999999E-2</v>
      </c>
      <c r="H10" s="31">
        <v>7.2775939999999997E-2</v>
      </c>
      <c r="I10" s="31">
        <v>7.4920819999999999E-2</v>
      </c>
      <c r="J10" s="31">
        <v>7.8702986000000003E-2</v>
      </c>
      <c r="K10" s="31">
        <v>8.3999420000000005E-2</v>
      </c>
      <c r="L10" s="31">
        <v>8.4939970000000004E-2</v>
      </c>
      <c r="M10" s="31">
        <v>8.044084E-2</v>
      </c>
      <c r="N10" s="31">
        <v>7.5514600000000001E-2</v>
      </c>
      <c r="O10" s="31">
        <v>7.3003230000000002E-2</v>
      </c>
      <c r="P10" s="31">
        <v>7.1650320000000003E-2</v>
      </c>
      <c r="Q10" s="32">
        <v>7.3422459999999995E-2</v>
      </c>
      <c r="R10" s="32">
        <v>7.1058830000000003E-2</v>
      </c>
      <c r="S10" s="33">
        <v>6.4600169999999998E-2</v>
      </c>
      <c r="T10" s="33" t="s">
        <v>0</v>
      </c>
      <c r="U10" s="33" t="s">
        <v>0</v>
      </c>
      <c r="V10" s="33">
        <v>5.9411923999999998E-2</v>
      </c>
      <c r="W10" s="33">
        <v>6.4449779999999998E-2</v>
      </c>
      <c r="X10" s="33">
        <v>6.1879780000000002E-2</v>
      </c>
      <c r="Y10" s="33">
        <v>5.8734790000000002E-2</v>
      </c>
      <c r="Z10" s="33">
        <v>5.9478639999999999E-2</v>
      </c>
      <c r="AA10" s="33">
        <v>6.2433246999999997E-2</v>
      </c>
      <c r="AB10" s="33">
        <v>5.4913152E-2</v>
      </c>
      <c r="AC10" s="29" t="s">
        <v>0</v>
      </c>
      <c r="AD10" s="29">
        <v>6.1396920000000001E-2</v>
      </c>
      <c r="AE10" s="29">
        <v>6.8048940000000002E-2</v>
      </c>
      <c r="AF10" s="29">
        <v>7.2481790000000004E-2</v>
      </c>
      <c r="AG10" s="29">
        <v>7.329782E-2</v>
      </c>
      <c r="AH10" s="29">
        <v>6.2048155999999993E-2</v>
      </c>
      <c r="AI10" s="29">
        <v>5.8178734000000003E-2</v>
      </c>
      <c r="AJ10" s="29">
        <v>5.9629526000000002E-2</v>
      </c>
      <c r="AK10" s="3">
        <f t="shared" si="0"/>
        <v>6.778067732258064E-2</v>
      </c>
      <c r="AL10" s="1">
        <v>-31.855</v>
      </c>
      <c r="AM10" s="12" t="s">
        <v>108</v>
      </c>
      <c r="AO10" s="2">
        <f>SUM(S6:AB10)/44</f>
        <v>4.199900820454544E-2</v>
      </c>
      <c r="AV10" s="43" t="s">
        <v>111</v>
      </c>
      <c r="AW10" s="2" t="s">
        <v>112</v>
      </c>
    </row>
    <row r="11" spans="1:49" x14ac:dyDescent="0.25">
      <c r="A11" s="29">
        <v>6.7607059999999997E-2</v>
      </c>
      <c r="B11" s="30">
        <v>6.6787349999999995E-2</v>
      </c>
      <c r="C11" s="29" t="s">
        <v>0</v>
      </c>
      <c r="D11" s="29" t="s">
        <v>0</v>
      </c>
      <c r="E11" s="34" t="s">
        <v>0</v>
      </c>
      <c r="F11" s="34">
        <v>6.3295770000000001E-2</v>
      </c>
      <c r="G11" s="34">
        <v>7.2841139999999999E-2</v>
      </c>
      <c r="H11" s="34">
        <v>7.3920294999999997E-2</v>
      </c>
      <c r="I11" s="34">
        <v>7.5616724999999996E-2</v>
      </c>
      <c r="J11" s="34">
        <v>7.8118800000000002E-2</v>
      </c>
      <c r="K11" s="34">
        <v>7.9901760000000002E-2</v>
      </c>
      <c r="L11" s="34">
        <v>8.3346710000000004E-2</v>
      </c>
      <c r="M11" s="34">
        <v>8.5045314999999996E-2</v>
      </c>
      <c r="N11" s="34">
        <v>8.4280759999999996E-2</v>
      </c>
      <c r="O11" s="34">
        <v>8.3956649999999994E-2</v>
      </c>
      <c r="P11" s="34">
        <v>8.3241869999999996E-2</v>
      </c>
      <c r="Q11" s="34">
        <v>8.1633739999999996E-2</v>
      </c>
      <c r="R11" s="34">
        <v>7.5467795000000004E-2</v>
      </c>
      <c r="S11" s="35">
        <v>6.9653010000000001E-2</v>
      </c>
      <c r="T11" s="35" t="s">
        <v>0</v>
      </c>
      <c r="U11" s="35" t="s">
        <v>0</v>
      </c>
      <c r="V11" s="35">
        <v>5.947947E-2</v>
      </c>
      <c r="W11" s="35">
        <v>6.8095534999999999E-2</v>
      </c>
      <c r="X11" s="35">
        <v>7.6265535999999995E-2</v>
      </c>
      <c r="Y11" s="35">
        <v>7.6864420000000003E-2</v>
      </c>
      <c r="Z11" s="35">
        <v>7.4536329999999998E-2</v>
      </c>
      <c r="AA11" s="35">
        <v>6.3683630000000005E-2</v>
      </c>
      <c r="AB11" s="35">
        <v>5.5232709999999997E-2</v>
      </c>
      <c r="AC11" s="36" t="s">
        <v>0</v>
      </c>
      <c r="AD11" s="29">
        <v>6.3189469999999998E-2</v>
      </c>
      <c r="AE11" s="29">
        <v>6.4998059999999996E-2</v>
      </c>
      <c r="AF11" s="29">
        <v>6.8402550000000006E-2</v>
      </c>
      <c r="AG11" s="29">
        <v>6.9577780000000006E-2</v>
      </c>
      <c r="AH11" s="29">
        <v>6.9559079999999995E-2</v>
      </c>
      <c r="AI11" s="29">
        <v>6.8748729999999994E-2</v>
      </c>
      <c r="AJ11" s="29">
        <v>6.9493100000000002E-2</v>
      </c>
      <c r="AK11" s="3">
        <f t="shared" si="0"/>
        <v>7.2428038366666656E-2</v>
      </c>
      <c r="AL11" s="13">
        <v>-28.178599999999999</v>
      </c>
      <c r="AM11" s="14" t="s">
        <v>99</v>
      </c>
      <c r="AO11" s="7">
        <f>(SUM(B20:O28)+SUM(P20:R24))/140</f>
        <v>7.5425232085714333E-2</v>
      </c>
      <c r="AV11" s="16" t="s">
        <v>113</v>
      </c>
      <c r="AW11" s="2" t="s">
        <v>114</v>
      </c>
    </row>
    <row r="12" spans="1:49" x14ac:dyDescent="0.25">
      <c r="A12" s="29">
        <v>7.0894319999999997E-2</v>
      </c>
      <c r="B12" s="30">
        <v>7.1169204999999999E-2</v>
      </c>
      <c r="C12" s="29" t="s">
        <v>0</v>
      </c>
      <c r="D12" s="29" t="s">
        <v>0</v>
      </c>
      <c r="E12" s="34" t="s">
        <v>0</v>
      </c>
      <c r="F12" s="34">
        <v>6.2714039999999999E-2</v>
      </c>
      <c r="G12" s="34">
        <v>7.4420910000000007E-2</v>
      </c>
      <c r="H12" s="34">
        <v>7.7093594000000001E-2</v>
      </c>
      <c r="I12" s="34">
        <v>7.8352749999999999E-2</v>
      </c>
      <c r="J12" s="34">
        <v>7.9767699999999997E-2</v>
      </c>
      <c r="K12" s="34">
        <v>8.0442026E-2</v>
      </c>
      <c r="L12" s="34">
        <v>8.3140569999999997E-2</v>
      </c>
      <c r="M12" s="34">
        <v>8.4760874999999999E-2</v>
      </c>
      <c r="N12" s="34">
        <v>8.4999770000000002E-2</v>
      </c>
      <c r="O12" s="34">
        <v>8.3298490000000003E-2</v>
      </c>
      <c r="P12" s="34">
        <v>8.099402E-2</v>
      </c>
      <c r="Q12" s="34">
        <v>7.8716579999999994E-2</v>
      </c>
      <c r="R12" s="34">
        <v>7.6800339999999995E-2</v>
      </c>
      <c r="S12" s="35">
        <v>7.5271009999999999E-2</v>
      </c>
      <c r="T12" s="35" t="s">
        <v>0</v>
      </c>
      <c r="U12" s="35" t="s">
        <v>0</v>
      </c>
      <c r="V12" s="35">
        <v>5.379138E-2</v>
      </c>
      <c r="W12" s="35">
        <v>6.7623929999999999E-2</v>
      </c>
      <c r="X12" s="35">
        <v>7.7618640000000003E-2</v>
      </c>
      <c r="Y12" s="35">
        <v>7.6022560000000003E-2</v>
      </c>
      <c r="Z12" s="35">
        <v>7.0594740000000003E-2</v>
      </c>
      <c r="AA12" s="35">
        <v>6.2176574000000012E-2</v>
      </c>
      <c r="AB12" s="35">
        <v>5.6563478E-2</v>
      </c>
      <c r="AC12" s="36" t="s">
        <v>0</v>
      </c>
      <c r="AD12" s="29">
        <v>6.1650353999999997E-2</v>
      </c>
      <c r="AE12" s="29">
        <v>6.5357570000000004E-2</v>
      </c>
      <c r="AF12" s="29">
        <v>6.9905943999999998E-2</v>
      </c>
      <c r="AG12" s="29">
        <v>6.955683E-2</v>
      </c>
      <c r="AH12" s="29">
        <v>6.9372325999999998E-2</v>
      </c>
      <c r="AI12" s="29">
        <v>6.8914785999999992E-2</v>
      </c>
      <c r="AJ12" s="29">
        <v>6.9533824999999994E-2</v>
      </c>
      <c r="AK12" s="3">
        <f t="shared" si="0"/>
        <v>7.2717304566666668E-2</v>
      </c>
      <c r="AL12" s="13">
        <v>-24.624300000000002</v>
      </c>
      <c r="AM12" s="14" t="s">
        <v>102</v>
      </c>
      <c r="AO12" s="2">
        <f>SUM(E11:R19)/126</f>
        <v>7.5330464896825419E-2</v>
      </c>
      <c r="AV12" s="3" t="s">
        <v>115</v>
      </c>
      <c r="AW12" s="2" t="s">
        <v>116</v>
      </c>
    </row>
    <row r="13" spans="1:49" x14ac:dyDescent="0.25">
      <c r="A13" s="29">
        <v>7.0903880000000002E-2</v>
      </c>
      <c r="B13" s="30">
        <v>7.5327320000000003E-2</v>
      </c>
      <c r="C13" s="29" t="s">
        <v>0</v>
      </c>
      <c r="D13" s="29" t="s">
        <v>0</v>
      </c>
      <c r="E13" s="34" t="s">
        <v>0</v>
      </c>
      <c r="F13" s="34">
        <v>6.6843379999999994E-2</v>
      </c>
      <c r="G13" s="34">
        <v>7.6372060000000005E-2</v>
      </c>
      <c r="H13" s="34">
        <v>8.0895910000000001E-2</v>
      </c>
      <c r="I13" s="34">
        <v>8.4679600000000008E-2</v>
      </c>
      <c r="J13" s="34">
        <v>8.5567504000000003E-2</v>
      </c>
      <c r="K13" s="34">
        <v>8.3887050000000005E-2</v>
      </c>
      <c r="L13" s="34">
        <v>8.4461905000000004E-2</v>
      </c>
      <c r="M13" s="34">
        <v>8.5171774000000006E-2</v>
      </c>
      <c r="N13" s="34">
        <v>8.3783060000000006E-2</v>
      </c>
      <c r="O13" s="34">
        <v>8.0964060000000004E-2</v>
      </c>
      <c r="P13" s="34">
        <v>7.9199480000000003E-2</v>
      </c>
      <c r="Q13" s="34">
        <v>7.7869735999999995E-2</v>
      </c>
      <c r="R13" s="34">
        <v>7.7445470000000002E-2</v>
      </c>
      <c r="S13" s="35">
        <v>8.0138470000000003E-2</v>
      </c>
      <c r="T13" s="35" t="s">
        <v>0</v>
      </c>
      <c r="U13" s="35" t="s">
        <v>0</v>
      </c>
      <c r="V13" s="35" t="s">
        <v>0</v>
      </c>
      <c r="W13" s="35">
        <v>7.1900580000000006E-2</v>
      </c>
      <c r="X13" s="35">
        <v>7.4949020000000005E-2</v>
      </c>
      <c r="Y13" s="35">
        <v>7.4244459999999998E-2</v>
      </c>
      <c r="Z13" s="35">
        <v>7.0135509999999998E-2</v>
      </c>
      <c r="AA13" s="35">
        <v>6.0798104999999998E-2</v>
      </c>
      <c r="AB13" s="35" t="s">
        <v>0</v>
      </c>
      <c r="AC13" s="36" t="s">
        <v>0</v>
      </c>
      <c r="AD13" s="29">
        <v>5.6366174999999998E-2</v>
      </c>
      <c r="AE13" s="29">
        <v>6.0470227000000001E-2</v>
      </c>
      <c r="AF13" s="29">
        <v>7.0346629999999993E-2</v>
      </c>
      <c r="AG13" s="29">
        <v>6.9787440000000006E-2</v>
      </c>
      <c r="AH13" s="29">
        <v>6.8589813999999999E-2</v>
      </c>
      <c r="AI13" s="29">
        <v>6.7920519999999998E-2</v>
      </c>
      <c r="AJ13" s="29">
        <v>6.846729E-2</v>
      </c>
      <c r="AK13" s="3">
        <f t="shared" si="0"/>
        <v>7.4553086785714304E-2</v>
      </c>
      <c r="AL13" s="13">
        <v>-21.168500000000002</v>
      </c>
      <c r="AM13" s="15" t="s">
        <v>105</v>
      </c>
      <c r="AO13" s="2">
        <f>(SUM(S20:AB28)+SUM(P25:R28))/67</f>
        <v>7.1394620641791043E-2</v>
      </c>
    </row>
    <row r="14" spans="1:49" x14ac:dyDescent="0.25">
      <c r="A14" s="29">
        <v>6.7464430000000006E-2</v>
      </c>
      <c r="B14" s="30">
        <v>7.5069899999999995E-2</v>
      </c>
      <c r="C14" s="29" t="s">
        <v>0</v>
      </c>
      <c r="D14" s="29" t="s">
        <v>0</v>
      </c>
      <c r="E14" s="34">
        <v>6.7596240000000002E-2</v>
      </c>
      <c r="F14" s="34">
        <v>6.5290150000000005E-2</v>
      </c>
      <c r="G14" s="34">
        <v>7.6427899999999993E-2</v>
      </c>
      <c r="H14" s="34">
        <v>8.2641549999999994E-2</v>
      </c>
      <c r="I14" s="34">
        <v>8.7658404999999995E-2</v>
      </c>
      <c r="J14" s="34">
        <v>8.8126584999999993E-2</v>
      </c>
      <c r="K14" s="34">
        <v>8.9643189999999998E-2</v>
      </c>
      <c r="L14" s="34">
        <v>9.0382729999999994E-2</v>
      </c>
      <c r="M14" s="34">
        <v>8.4873569999999995E-2</v>
      </c>
      <c r="N14" s="34">
        <v>8.2169389999999995E-2</v>
      </c>
      <c r="O14" s="34">
        <v>7.9211174999999995E-2</v>
      </c>
      <c r="P14" s="34">
        <v>7.7077694000000002E-2</v>
      </c>
      <c r="Q14" s="34">
        <v>7.6116790000000004E-2</v>
      </c>
      <c r="R14" s="34">
        <v>7.2736529999999994E-2</v>
      </c>
      <c r="S14" s="35">
        <v>7.7281790000000003E-2</v>
      </c>
      <c r="T14" s="35" t="s">
        <v>0</v>
      </c>
      <c r="U14" s="35" t="s">
        <v>0</v>
      </c>
      <c r="V14" s="35" t="s">
        <v>0</v>
      </c>
      <c r="W14" s="35">
        <v>7.1401276E-2</v>
      </c>
      <c r="X14" s="35">
        <v>7.2029510000000005E-2</v>
      </c>
      <c r="Y14" s="35">
        <v>7.11059E-2</v>
      </c>
      <c r="Z14" s="35">
        <v>6.8820350000000002E-2</v>
      </c>
      <c r="AA14" s="35">
        <v>5.7386430000000002E-2</v>
      </c>
      <c r="AB14" s="35" t="s">
        <v>0</v>
      </c>
      <c r="AC14" s="36" t="s">
        <v>0</v>
      </c>
      <c r="AD14" s="29" t="s">
        <v>0</v>
      </c>
      <c r="AE14" s="29">
        <v>6.8200029999999995E-2</v>
      </c>
      <c r="AF14" s="29">
        <v>6.9754579999999997E-2</v>
      </c>
      <c r="AG14" s="29">
        <v>6.8875655999999993E-2</v>
      </c>
      <c r="AH14" s="29">
        <v>6.6433950000000005E-2</v>
      </c>
      <c r="AI14" s="29">
        <v>6.4832400000000012E-2</v>
      </c>
      <c r="AJ14" s="29">
        <v>6.5038319999999997E-2</v>
      </c>
      <c r="AK14" s="3">
        <f t="shared" si="0"/>
        <v>7.4415943607142862E-2</v>
      </c>
      <c r="AL14" s="13">
        <v>-17.791599999999999</v>
      </c>
      <c r="AM14" s="15" t="s">
        <v>108</v>
      </c>
      <c r="AO14" s="2">
        <f>SUM(S11:AB19)/54</f>
        <v>6.678550588888886E-2</v>
      </c>
    </row>
    <row r="15" spans="1:49" x14ac:dyDescent="0.25">
      <c r="A15" s="29">
        <v>6.3919480000000001E-2</v>
      </c>
      <c r="B15" s="30">
        <v>6.9839810000000002E-2</v>
      </c>
      <c r="C15" s="29" t="s">
        <v>0</v>
      </c>
      <c r="D15" s="29" t="s">
        <v>0</v>
      </c>
      <c r="E15" s="34">
        <v>6.576361E-2</v>
      </c>
      <c r="F15" s="34">
        <v>6.6741413999999999E-2</v>
      </c>
      <c r="G15" s="34">
        <v>7.6082274000000005E-2</v>
      </c>
      <c r="H15" s="34">
        <v>8.6188669999999995E-2</v>
      </c>
      <c r="I15" s="34">
        <v>8.8288433999999999E-2</v>
      </c>
      <c r="J15" s="34">
        <v>9.1987440000000004E-2</v>
      </c>
      <c r="K15" s="34">
        <v>9.1048874000000002E-2</v>
      </c>
      <c r="L15" s="34">
        <v>8.7780565000000005E-2</v>
      </c>
      <c r="M15" s="34">
        <v>8.3415054000000002E-2</v>
      </c>
      <c r="N15" s="34">
        <v>7.9954220000000006E-2</v>
      </c>
      <c r="O15" s="34">
        <v>7.6596280000000003E-2</v>
      </c>
      <c r="P15" s="34">
        <v>7.3951500000000003E-2</v>
      </c>
      <c r="Q15" s="34">
        <v>7.266942400000001E-2</v>
      </c>
      <c r="R15" s="34">
        <v>6.7587464999999999E-2</v>
      </c>
      <c r="S15" s="35" t="s">
        <v>0</v>
      </c>
      <c r="T15" s="35" t="s">
        <v>0</v>
      </c>
      <c r="U15" s="35" t="s">
        <v>0</v>
      </c>
      <c r="V15" s="35" t="s">
        <v>0</v>
      </c>
      <c r="W15" s="35">
        <v>6.7858109999999999E-2</v>
      </c>
      <c r="X15" s="35">
        <v>7.0416994000000011E-2</v>
      </c>
      <c r="Y15" s="35">
        <v>6.7965603999999999E-2</v>
      </c>
      <c r="Z15" s="35">
        <v>6.6256910000000002E-2</v>
      </c>
      <c r="AA15" s="35">
        <v>5.5326939999999998E-2</v>
      </c>
      <c r="AB15" s="35" t="s">
        <v>0</v>
      </c>
      <c r="AC15" s="36" t="s">
        <v>0</v>
      </c>
      <c r="AD15" s="29" t="s">
        <v>0</v>
      </c>
      <c r="AE15" s="29">
        <v>7.0753479999999994E-2</v>
      </c>
      <c r="AF15" s="29">
        <v>6.8978670000000006E-2</v>
      </c>
      <c r="AG15" s="29">
        <v>6.7115165000000004E-2</v>
      </c>
      <c r="AH15" s="29">
        <v>6.4730524999999997E-2</v>
      </c>
      <c r="AI15" s="29">
        <v>6.2489830000000003E-2</v>
      </c>
      <c r="AJ15" s="29">
        <v>6.1170164000000013E-2</v>
      </c>
      <c r="AK15" s="3">
        <f t="shared" si="0"/>
        <v>7.2773218740740747E-2</v>
      </c>
      <c r="AL15" s="13">
        <v>-14.477499999999999</v>
      </c>
      <c r="AM15" s="16" t="s">
        <v>117</v>
      </c>
      <c r="AO15" s="7">
        <f>(SUM(AC6:AJ28)+SUM(A6:D19))/173</f>
        <v>5.7903951439306371E-2</v>
      </c>
      <c r="AT15" s="44">
        <f>AVERAGE(AC6:AJ28)+AVERAGE(A6:D19)</f>
        <v>0.11621319693706947</v>
      </c>
    </row>
    <row r="16" spans="1:49" x14ac:dyDescent="0.25">
      <c r="A16" s="29">
        <v>5.7827196999999997E-2</v>
      </c>
      <c r="B16" s="30">
        <v>6.6597483999999998E-2</v>
      </c>
      <c r="C16" s="29" t="s">
        <v>0</v>
      </c>
      <c r="D16" s="29" t="s">
        <v>0</v>
      </c>
      <c r="E16" s="34">
        <v>7.2180320000000006E-2</v>
      </c>
      <c r="F16" s="34">
        <v>6.8541030000000003E-2</v>
      </c>
      <c r="G16" s="34">
        <v>7.7820819999999999E-2</v>
      </c>
      <c r="H16" s="34">
        <v>8.256529E-2</v>
      </c>
      <c r="I16" s="34">
        <v>8.9597850000000007E-2</v>
      </c>
      <c r="J16" s="34">
        <v>9.2368569999999997E-2</v>
      </c>
      <c r="K16" s="34">
        <v>9.2851639999999999E-2</v>
      </c>
      <c r="L16" s="34">
        <v>9.0748123999999999E-2</v>
      </c>
      <c r="M16" s="34">
        <v>8.4786280000000006E-2</v>
      </c>
      <c r="N16" s="34">
        <v>7.8731239999999994E-2</v>
      </c>
      <c r="O16" s="34">
        <v>7.4611350000000007E-2</v>
      </c>
      <c r="P16" s="34">
        <v>7.1448590000000006E-2</v>
      </c>
      <c r="Q16" s="34">
        <v>6.8458729999999995E-2</v>
      </c>
      <c r="R16" s="34">
        <v>6.0641985000000002E-2</v>
      </c>
      <c r="S16" s="35" t="s">
        <v>0</v>
      </c>
      <c r="T16" s="35" t="s">
        <v>0</v>
      </c>
      <c r="U16" s="35" t="s">
        <v>0</v>
      </c>
      <c r="V16" s="35" t="s">
        <v>0</v>
      </c>
      <c r="W16" s="35">
        <v>6.9926440000000006E-2</v>
      </c>
      <c r="X16" s="35">
        <v>6.9015409999999999E-2</v>
      </c>
      <c r="Y16" s="35">
        <v>6.5178509999999995E-2</v>
      </c>
      <c r="Z16" s="35">
        <v>6.3056249999999994E-2</v>
      </c>
      <c r="AA16" s="35">
        <v>5.5981755000000001E-2</v>
      </c>
      <c r="AB16" s="35" t="s">
        <v>0</v>
      </c>
      <c r="AC16" s="36" t="s">
        <v>0</v>
      </c>
      <c r="AD16" s="29" t="s">
        <v>0</v>
      </c>
      <c r="AE16" s="29">
        <v>7.2150130000000007E-2</v>
      </c>
      <c r="AF16" s="29">
        <v>6.9796419999999998E-2</v>
      </c>
      <c r="AG16" s="29">
        <v>6.7386829999999995E-2</v>
      </c>
      <c r="AH16" s="29">
        <v>6.1940429999999998E-2</v>
      </c>
      <c r="AI16" s="29">
        <v>6.0161732000000002E-2</v>
      </c>
      <c r="AJ16" s="29">
        <v>5.8524306999999998E-2</v>
      </c>
      <c r="AK16" s="3">
        <f t="shared" si="0"/>
        <v>7.1959063481481483E-2</v>
      </c>
      <c r="AL16" s="13">
        <v>-11.212300000000001</v>
      </c>
      <c r="AM16" t="s">
        <v>118</v>
      </c>
      <c r="AO16" s="2">
        <f>((SUM(A2:Z35)+SUM(AA2:AJ28))/895)</f>
        <v>5.5077592246840147E-2</v>
      </c>
    </row>
    <row r="17" spans="1:45" x14ac:dyDescent="0.25">
      <c r="A17" s="29">
        <v>5.2969724000000003E-2</v>
      </c>
      <c r="B17" s="30">
        <v>5.8909969999999999E-2</v>
      </c>
      <c r="C17" s="29">
        <v>8.310004E-2</v>
      </c>
      <c r="D17" s="29">
        <v>7.9345280000000004E-2</v>
      </c>
      <c r="E17" s="34">
        <v>7.2750300000000004E-2</v>
      </c>
      <c r="F17" s="34">
        <v>7.1368899999999999E-2</v>
      </c>
      <c r="G17" s="34">
        <v>7.6742840000000007E-2</v>
      </c>
      <c r="H17" s="34">
        <v>7.9682304999999995E-2</v>
      </c>
      <c r="I17" s="34">
        <v>8.8414565000000001E-2</v>
      </c>
      <c r="J17" s="34">
        <v>8.7176710000000004E-2</v>
      </c>
      <c r="K17" s="34">
        <v>8.8622524999999994E-2</v>
      </c>
      <c r="L17" s="34">
        <v>8.6592329999999995E-2</v>
      </c>
      <c r="M17" s="34">
        <v>8.0594583999999997E-2</v>
      </c>
      <c r="N17" s="34">
        <v>7.2802775E-2</v>
      </c>
      <c r="O17" s="34">
        <v>6.4726629999999993E-2</v>
      </c>
      <c r="P17" s="34">
        <v>6.064626E-2</v>
      </c>
      <c r="Q17" s="34">
        <v>6.0537475999999993E-2</v>
      </c>
      <c r="R17" s="34">
        <v>5.6884494000000001E-2</v>
      </c>
      <c r="S17" s="35" t="s">
        <v>0</v>
      </c>
      <c r="T17" s="35" t="s">
        <v>0</v>
      </c>
      <c r="U17" s="35" t="s">
        <v>0</v>
      </c>
      <c r="V17" s="35" t="s">
        <v>0</v>
      </c>
      <c r="W17" s="35">
        <v>7.2915850000000004E-2</v>
      </c>
      <c r="X17" s="35">
        <v>6.5815189999999996E-2</v>
      </c>
      <c r="Y17" s="35">
        <v>5.5627620000000003E-2</v>
      </c>
      <c r="Z17" s="35">
        <v>5.3956351999999999E-2</v>
      </c>
      <c r="AA17" s="35">
        <v>5.6454089999999998E-2</v>
      </c>
      <c r="AB17" s="35" t="s">
        <v>0</v>
      </c>
      <c r="AC17" s="36" t="s">
        <v>0</v>
      </c>
      <c r="AD17" s="29" t="s">
        <v>0</v>
      </c>
      <c r="AE17" s="29">
        <v>7.3881559999999999E-2</v>
      </c>
      <c r="AF17" s="29">
        <v>6.5184854E-2</v>
      </c>
      <c r="AG17" s="29">
        <v>6.5185469999999995E-2</v>
      </c>
      <c r="AH17" s="29">
        <v>6.1795379999999997E-2</v>
      </c>
      <c r="AI17" s="29">
        <v>6.0095053000000002E-2</v>
      </c>
      <c r="AJ17" s="29">
        <v>5.6747970000000002E-2</v>
      </c>
      <c r="AK17" s="3">
        <f t="shared" si="0"/>
        <v>6.9294037827586197E-2</v>
      </c>
      <c r="AL17" s="13">
        <v>-7.9836</v>
      </c>
      <c r="AM17" t="s">
        <v>119</v>
      </c>
    </row>
    <row r="18" spans="1:45" x14ac:dyDescent="0.25">
      <c r="A18" s="29">
        <v>5.4397630000000002E-2</v>
      </c>
      <c r="B18" s="30">
        <v>6.6811179999999998E-2</v>
      </c>
      <c r="C18" s="29">
        <v>8.2997135999999999E-2</v>
      </c>
      <c r="D18" s="29">
        <v>8.1229344000000009E-2</v>
      </c>
      <c r="E18" s="34">
        <v>8.0734E-2</v>
      </c>
      <c r="F18" s="34">
        <v>7.7122399999999994E-2</v>
      </c>
      <c r="G18" s="34">
        <v>7.5317554000000009E-2</v>
      </c>
      <c r="H18" s="34">
        <v>8.0005759999999995E-2</v>
      </c>
      <c r="I18" s="34">
        <v>8.0630419999999994E-2</v>
      </c>
      <c r="J18" s="34">
        <v>7.8532519999999995E-2</v>
      </c>
      <c r="K18" s="34">
        <v>7.6652280000000003E-2</v>
      </c>
      <c r="L18" s="34">
        <v>7.4918429999999994E-2</v>
      </c>
      <c r="M18" s="34">
        <v>6.9486809999999996E-2</v>
      </c>
      <c r="N18" s="34">
        <v>6.3799560000000005E-2</v>
      </c>
      <c r="O18" s="34">
        <v>6.027188E-2</v>
      </c>
      <c r="P18" s="34">
        <v>5.7701420000000003E-2</v>
      </c>
      <c r="Q18" s="34">
        <v>5.6209071999999999E-2</v>
      </c>
      <c r="R18" s="34">
        <v>6.0068650000000001E-2</v>
      </c>
      <c r="S18" s="35" t="s">
        <v>0</v>
      </c>
      <c r="T18" s="35" t="s">
        <v>0</v>
      </c>
      <c r="U18" s="35" t="s">
        <v>0</v>
      </c>
      <c r="V18" s="35" t="s">
        <v>0</v>
      </c>
      <c r="W18" s="35">
        <v>6.9526779999999996E-2</v>
      </c>
      <c r="X18" s="35">
        <v>6.1286047000000003E-2</v>
      </c>
      <c r="Y18" s="35">
        <v>5.5974580000000003E-2</v>
      </c>
      <c r="Z18" s="35">
        <v>5.2339770000000001E-2</v>
      </c>
      <c r="AA18" s="35">
        <v>5.3906478000000001E-2</v>
      </c>
      <c r="AB18" s="35" t="s">
        <v>0</v>
      </c>
      <c r="AC18" s="36" t="s">
        <v>0</v>
      </c>
      <c r="AD18" s="29" t="s">
        <v>0</v>
      </c>
      <c r="AE18" s="29">
        <v>7.3001869999999996E-2</v>
      </c>
      <c r="AF18" s="29">
        <v>6.6050090000000006E-2</v>
      </c>
      <c r="AG18" s="29">
        <v>6.1511910000000003E-2</v>
      </c>
      <c r="AH18" s="29">
        <v>5.7929809999999998E-2</v>
      </c>
      <c r="AI18" s="29">
        <v>5.7603184000000002E-2</v>
      </c>
      <c r="AJ18" s="29">
        <v>5.7032793999999998E-2</v>
      </c>
      <c r="AK18" s="3">
        <f t="shared" si="0"/>
        <v>6.7001702034482746E-2</v>
      </c>
      <c r="AL18" s="13">
        <v>-4.7801999999999998</v>
      </c>
      <c r="AM18" t="s">
        <v>120</v>
      </c>
    </row>
    <row r="19" spans="1:45" x14ac:dyDescent="0.25">
      <c r="A19" s="29" t="s">
        <v>0</v>
      </c>
      <c r="B19" s="30" t="s">
        <v>0</v>
      </c>
      <c r="C19" s="29">
        <v>8.479155599999999E-2</v>
      </c>
      <c r="D19" s="29">
        <v>7.3125270000000006E-2</v>
      </c>
      <c r="E19" s="34">
        <v>6.3914819999999997E-2</v>
      </c>
      <c r="F19" s="34">
        <v>7.6189080000000006E-2</v>
      </c>
      <c r="G19" s="34">
        <v>8.0188640000000005E-2</v>
      </c>
      <c r="H19" s="34">
        <v>8.2911565999999992E-2</v>
      </c>
      <c r="I19" s="34">
        <v>8.2688860000000003E-2</v>
      </c>
      <c r="J19" s="34">
        <v>8.1578750000000005E-2</v>
      </c>
      <c r="K19" s="34">
        <v>8.0195669999999997E-2</v>
      </c>
      <c r="L19" s="34">
        <v>7.8957100000000002E-2</v>
      </c>
      <c r="M19" s="34">
        <v>7.6159019999999994E-2</v>
      </c>
      <c r="N19" s="34">
        <v>7.3332629999999996E-2</v>
      </c>
      <c r="O19" s="34">
        <v>6.9030670000000002E-2</v>
      </c>
      <c r="P19" s="34">
        <v>6.3505320000000004E-2</v>
      </c>
      <c r="Q19" s="34">
        <v>5.8986770000000001E-2</v>
      </c>
      <c r="R19" s="34">
        <v>5.8337304999999999E-2</v>
      </c>
      <c r="S19" s="35" t="s">
        <v>0</v>
      </c>
      <c r="T19" s="35" t="s">
        <v>0</v>
      </c>
      <c r="U19" s="35" t="s">
        <v>0</v>
      </c>
      <c r="V19" s="35">
        <v>8.0800319999999995E-2</v>
      </c>
      <c r="W19" s="35">
        <v>7.8060630000000006E-2</v>
      </c>
      <c r="X19" s="35">
        <v>7.6616100000000006E-2</v>
      </c>
      <c r="Y19" s="35">
        <v>6.9819590000000001E-2</v>
      </c>
      <c r="Z19" s="35">
        <v>6.2556849999999997E-2</v>
      </c>
      <c r="AA19" s="35">
        <v>5.6113794000000002E-2</v>
      </c>
      <c r="AB19" s="35" t="s">
        <v>0</v>
      </c>
      <c r="AC19" s="36" t="s">
        <v>0</v>
      </c>
      <c r="AD19" s="29" t="s">
        <v>0</v>
      </c>
      <c r="AE19" s="29">
        <v>6.8905469999999996E-2</v>
      </c>
      <c r="AF19" s="29">
        <v>6.8114030000000006E-2</v>
      </c>
      <c r="AG19" s="29">
        <v>5.3431859999999998E-2</v>
      </c>
      <c r="AH19" s="29">
        <v>6.0467060000000003E-2</v>
      </c>
      <c r="AI19" s="29">
        <v>5.9189044000000003E-2</v>
      </c>
      <c r="AJ19" s="29">
        <v>5.3715880000000001E-2</v>
      </c>
      <c r="AK19" s="3">
        <f t="shared" si="0"/>
        <v>7.0417273392857138E-2</v>
      </c>
      <c r="AL19" s="13">
        <v>-1.5918000000000001</v>
      </c>
      <c r="AM19" t="s">
        <v>121</v>
      </c>
      <c r="AO19" s="2">
        <f>SUM(U34:W35)/6</f>
        <v>8.1861593275779163E-3</v>
      </c>
    </row>
    <row r="20" spans="1:45" x14ac:dyDescent="0.25">
      <c r="A20" t="s">
        <v>0</v>
      </c>
      <c r="B20" s="37" t="s">
        <v>0</v>
      </c>
      <c r="C20" s="34">
        <v>7.6104119999999997E-2</v>
      </c>
      <c r="D20" s="34">
        <v>7.0940020000000006E-2</v>
      </c>
      <c r="E20" s="34">
        <v>7.2336049999999999E-2</v>
      </c>
      <c r="F20" s="34">
        <v>8.1262180000000003E-2</v>
      </c>
      <c r="G20" s="34">
        <v>8.2841899999999996E-2</v>
      </c>
      <c r="H20" s="34">
        <v>8.1739165000000003E-2</v>
      </c>
      <c r="I20" s="34">
        <v>7.9155489999999995E-2</v>
      </c>
      <c r="J20" s="34">
        <v>7.69841E-2</v>
      </c>
      <c r="K20" s="34">
        <v>7.6822959999999996E-2</v>
      </c>
      <c r="L20" s="34">
        <v>7.6653699999999991E-2</v>
      </c>
      <c r="M20" s="34">
        <v>7.5363219999999995E-2</v>
      </c>
      <c r="N20" s="34">
        <v>7.3350079999999998E-2</v>
      </c>
      <c r="O20" s="34">
        <v>6.9526605000000005E-2</v>
      </c>
      <c r="P20" s="34">
        <v>6.3990599999999995E-2</v>
      </c>
      <c r="Q20" s="34">
        <v>6.1266596999999999E-2</v>
      </c>
      <c r="R20" s="34">
        <v>6.1898573999999998E-2</v>
      </c>
      <c r="S20" s="35" t="s">
        <v>0</v>
      </c>
      <c r="T20" s="35" t="s">
        <v>0</v>
      </c>
      <c r="U20" s="35" t="s">
        <v>0</v>
      </c>
      <c r="V20" s="35">
        <v>6.7300074000000001E-2</v>
      </c>
      <c r="W20" s="35">
        <v>7.6672754999999995E-2</v>
      </c>
      <c r="X20" s="35">
        <v>7.5705939999999999E-2</v>
      </c>
      <c r="Y20" s="35">
        <v>7.1093690000000001E-2</v>
      </c>
      <c r="Z20" s="35">
        <v>6.3740430000000001E-2</v>
      </c>
      <c r="AA20" s="35">
        <v>5.4906280000000002E-2</v>
      </c>
      <c r="AB20" s="35" t="s">
        <v>0</v>
      </c>
      <c r="AC20" s="36" t="s">
        <v>0</v>
      </c>
      <c r="AD20" s="29" t="s">
        <v>0</v>
      </c>
      <c r="AE20" s="29">
        <v>5.6582387999999997E-2</v>
      </c>
      <c r="AF20" s="29">
        <v>6.1503625999999999E-2</v>
      </c>
      <c r="AG20" s="29">
        <v>6.5842479999999995E-2</v>
      </c>
      <c r="AH20" s="29">
        <v>7.2723399999999994E-2</v>
      </c>
      <c r="AI20" s="29">
        <v>7.389983E-2</v>
      </c>
      <c r="AJ20" s="29">
        <v>6.2195151999999997E-2</v>
      </c>
      <c r="AK20" s="19">
        <f t="shared" si="0"/>
        <v>7.080005021428569E-2</v>
      </c>
      <c r="AL20" s="13">
        <v>1.5918000000000001</v>
      </c>
      <c r="AP20" s="7"/>
      <c r="AQ20" s="7"/>
      <c r="AR20" s="7"/>
      <c r="AS20" s="8"/>
    </row>
    <row r="21" spans="1:45" x14ac:dyDescent="0.25">
      <c r="A21" t="s">
        <v>0</v>
      </c>
      <c r="B21" s="37">
        <v>7.4885889999999997E-2</v>
      </c>
      <c r="C21" s="34">
        <v>8.3414934999999996E-2</v>
      </c>
      <c r="D21" s="34">
        <v>7.8215524999999994E-2</v>
      </c>
      <c r="E21" s="34">
        <v>8.533164E-2</v>
      </c>
      <c r="F21" s="34">
        <v>8.4669010000000003E-2</v>
      </c>
      <c r="G21" s="34">
        <v>7.995526E-2</v>
      </c>
      <c r="H21" s="34">
        <v>7.5006229999999993E-2</v>
      </c>
      <c r="I21" s="34">
        <v>6.7484489999999994E-2</v>
      </c>
      <c r="J21" s="34">
        <v>6.3093096000000001E-2</v>
      </c>
      <c r="K21" s="34">
        <v>6.1358847000000001E-2</v>
      </c>
      <c r="L21" s="34">
        <v>5.991751E-2</v>
      </c>
      <c r="M21" s="34">
        <v>6.0269040000000003E-2</v>
      </c>
      <c r="N21" s="34">
        <v>6.1430815999999999E-2</v>
      </c>
      <c r="O21" s="34">
        <v>6.3269824000000002E-2</v>
      </c>
      <c r="P21" s="34">
        <v>6.2805330000000006E-2</v>
      </c>
      <c r="Q21" s="34">
        <v>6.3280370000000002E-2</v>
      </c>
      <c r="R21" s="34">
        <v>6.3015210000000002E-2</v>
      </c>
      <c r="S21" s="35" t="s">
        <v>0</v>
      </c>
      <c r="T21" s="35" t="s">
        <v>0</v>
      </c>
      <c r="U21" s="35">
        <v>7.4857734000000009E-2</v>
      </c>
      <c r="V21" s="35">
        <v>6.7975170000000001E-2</v>
      </c>
      <c r="W21" s="35">
        <v>6.2882019999999997E-2</v>
      </c>
      <c r="X21" s="35">
        <v>6.3407673999999997E-2</v>
      </c>
      <c r="Y21" s="35">
        <v>6.4961690000000002E-2</v>
      </c>
      <c r="Z21" s="35">
        <v>6.9632984999999994E-2</v>
      </c>
      <c r="AA21" s="35">
        <v>6.4687309999999998E-2</v>
      </c>
      <c r="AB21" s="35" t="s">
        <v>0</v>
      </c>
      <c r="AC21" s="36" t="s">
        <v>0</v>
      </c>
      <c r="AD21" s="29" t="s">
        <v>0</v>
      </c>
      <c r="AE21" s="29">
        <v>6.5906419999999993E-2</v>
      </c>
      <c r="AF21" s="29">
        <v>6.5585100000000007E-2</v>
      </c>
      <c r="AG21" s="29">
        <v>7.4769649999999993E-2</v>
      </c>
      <c r="AH21" s="29">
        <v>7.4280260000000001E-2</v>
      </c>
      <c r="AI21" s="29">
        <v>7.3870080000000005E-2</v>
      </c>
      <c r="AJ21" s="29">
        <v>5.6016114000000013E-2</v>
      </c>
      <c r="AK21" s="3">
        <f t="shared" si="0"/>
        <v>6.8874507666666668E-2</v>
      </c>
      <c r="AL21" s="13">
        <v>4.7801999999999998</v>
      </c>
      <c r="AO21"/>
    </row>
    <row r="22" spans="1:45" x14ac:dyDescent="0.25">
      <c r="A22" t="s">
        <v>0</v>
      </c>
      <c r="B22" s="37">
        <v>8.1798493999999999E-2</v>
      </c>
      <c r="C22" s="34">
        <v>8.8642020000000002E-2</v>
      </c>
      <c r="D22" s="34">
        <v>9.1062980000000002E-2</v>
      </c>
      <c r="E22" s="34">
        <v>9.290938E-2</v>
      </c>
      <c r="F22" s="34">
        <v>8.8107840000000007E-2</v>
      </c>
      <c r="G22" s="34">
        <v>8.2893110000000006E-2</v>
      </c>
      <c r="H22" s="34">
        <v>7.7894439999999995E-2</v>
      </c>
      <c r="I22" s="34">
        <v>7.2324923999999999E-2</v>
      </c>
      <c r="J22" s="34">
        <v>6.713416400000001E-2</v>
      </c>
      <c r="K22" s="34">
        <v>6.2946340000000003E-2</v>
      </c>
      <c r="L22" s="34">
        <v>6.1194584000000003E-2</v>
      </c>
      <c r="M22" s="34">
        <v>6.0196430000000002E-2</v>
      </c>
      <c r="N22" s="34">
        <v>6.1012416999999999E-2</v>
      </c>
      <c r="O22" s="34">
        <v>6.1298474999999998E-2</v>
      </c>
      <c r="P22" s="34">
        <v>6.0604140000000001E-2</v>
      </c>
      <c r="Q22" s="34">
        <v>5.0513633000000002E-2</v>
      </c>
      <c r="R22" s="34">
        <v>5.2846009999999999E-2</v>
      </c>
      <c r="S22" s="35" t="s">
        <v>0</v>
      </c>
      <c r="T22" s="35" t="s">
        <v>0</v>
      </c>
      <c r="U22" s="35">
        <v>7.0871580000000003E-2</v>
      </c>
      <c r="V22" s="35">
        <v>6.5348900000000001E-2</v>
      </c>
      <c r="W22" s="35">
        <v>6.7360476000000002E-2</v>
      </c>
      <c r="X22" s="35">
        <v>6.6300590000000006E-2</v>
      </c>
      <c r="Y22" s="35">
        <v>5.8630764000000002E-2</v>
      </c>
      <c r="Z22" s="35" t="s">
        <v>0</v>
      </c>
      <c r="AA22" s="35" t="s">
        <v>0</v>
      </c>
      <c r="AB22" s="35" t="s">
        <v>0</v>
      </c>
      <c r="AC22" s="36" t="s">
        <v>0</v>
      </c>
      <c r="AD22" s="29" t="s">
        <v>0</v>
      </c>
      <c r="AE22" s="29" t="s">
        <v>0</v>
      </c>
      <c r="AF22" s="29">
        <v>6.0103024999999997E-2</v>
      </c>
      <c r="AG22" s="29">
        <v>7.6303419999999997E-2</v>
      </c>
      <c r="AH22" s="29">
        <v>6.3534043999999998E-2</v>
      </c>
      <c r="AI22" s="29">
        <v>6.4330466000000003E-2</v>
      </c>
      <c r="AJ22" s="29">
        <v>6.9656410000000002E-2</v>
      </c>
      <c r="AK22" s="3">
        <f t="shared" si="0"/>
        <v>6.9474779851851853E-2</v>
      </c>
      <c r="AL22" s="13">
        <v>7.9836</v>
      </c>
      <c r="AO22"/>
    </row>
    <row r="23" spans="1:45" x14ac:dyDescent="0.25">
      <c r="A23" t="s">
        <v>0</v>
      </c>
      <c r="B23" s="37">
        <v>8.3996509999999996E-2</v>
      </c>
      <c r="C23" s="34">
        <v>9.3178999999999998E-2</v>
      </c>
      <c r="D23" s="34">
        <v>9.0434120000000007E-2</v>
      </c>
      <c r="E23" s="34">
        <v>9.4363290000000002E-2</v>
      </c>
      <c r="F23" s="34">
        <v>9.1347700000000004E-2</v>
      </c>
      <c r="G23" s="34">
        <v>8.6413489999999996E-2</v>
      </c>
      <c r="H23" s="34">
        <v>8.5346249999999999E-2</v>
      </c>
      <c r="I23" s="34">
        <v>8.266532E-2</v>
      </c>
      <c r="J23" s="34">
        <v>7.9935519999999996E-2</v>
      </c>
      <c r="K23" s="34">
        <v>7.5821890000000003E-2</v>
      </c>
      <c r="L23" s="34">
        <v>7.4976979999999999E-2</v>
      </c>
      <c r="M23" s="34">
        <v>7.2134550000000006E-2</v>
      </c>
      <c r="N23" s="34">
        <v>6.8088819999999994E-2</v>
      </c>
      <c r="O23" s="34">
        <v>7.1277566000000001E-2</v>
      </c>
      <c r="P23" s="34">
        <v>7.0086750000000003E-2</v>
      </c>
      <c r="Q23" s="34">
        <v>6.0734312999999998E-2</v>
      </c>
      <c r="R23" s="34">
        <v>5.8521980000000001E-2</v>
      </c>
      <c r="S23" s="35" t="s">
        <v>0</v>
      </c>
      <c r="T23" s="35">
        <v>6.1403945000000001E-2</v>
      </c>
      <c r="U23" s="35">
        <v>6.9659755000000004E-2</v>
      </c>
      <c r="V23" s="35">
        <v>7.3697239999999997E-2</v>
      </c>
      <c r="W23" s="35">
        <v>7.2087639999999995E-2</v>
      </c>
      <c r="X23" s="35">
        <v>7.4128135999999997E-2</v>
      </c>
      <c r="Y23" s="35">
        <v>8.0113409999999996E-2</v>
      </c>
      <c r="Z23" s="35" t="s">
        <v>0</v>
      </c>
      <c r="AA23" s="35" t="s">
        <v>0</v>
      </c>
      <c r="AB23" s="35" t="s">
        <v>0</v>
      </c>
      <c r="AC23" s="36" t="s">
        <v>0</v>
      </c>
      <c r="AD23" s="29" t="s">
        <v>0</v>
      </c>
      <c r="AE23" s="29" t="s">
        <v>0</v>
      </c>
      <c r="AF23" s="29">
        <v>5.9095684000000002E-2</v>
      </c>
      <c r="AG23" s="29">
        <v>6.7623444000000005E-2</v>
      </c>
      <c r="AH23" s="29">
        <v>6.6419839999999994E-2</v>
      </c>
      <c r="AI23" s="29">
        <v>6.1664622000000002E-2</v>
      </c>
      <c r="AJ23" s="29">
        <v>6.8029829999999999E-2</v>
      </c>
      <c r="AK23" s="3">
        <f t="shared" si="0"/>
        <v>7.4758842678571427E-2</v>
      </c>
      <c r="AL23" s="13">
        <v>11.212300000000001</v>
      </c>
      <c r="AO23" s="20"/>
    </row>
    <row r="24" spans="1:45" x14ac:dyDescent="0.25">
      <c r="A24" t="s">
        <v>0</v>
      </c>
      <c r="B24" s="37">
        <v>7.7233040000000003E-2</v>
      </c>
      <c r="C24" s="34">
        <v>9.0102940000000006E-2</v>
      </c>
      <c r="D24" s="34">
        <v>9.1406225999999993E-2</v>
      </c>
      <c r="E24" s="34">
        <v>9.4266210000000003E-2</v>
      </c>
      <c r="F24" s="34">
        <v>9.1946840000000002E-2</v>
      </c>
      <c r="G24" s="34">
        <v>8.7092000000000003E-2</v>
      </c>
      <c r="H24" s="34">
        <v>8.3929113999999999E-2</v>
      </c>
      <c r="I24" s="34">
        <v>8.1084119999999996E-2</v>
      </c>
      <c r="J24" s="34">
        <v>7.8550560000000005E-2</v>
      </c>
      <c r="K24" s="34">
        <v>7.6487689999999997E-2</v>
      </c>
      <c r="L24" s="34">
        <v>7.5841130000000007E-2</v>
      </c>
      <c r="M24" s="34">
        <v>7.4204119999999998E-2</v>
      </c>
      <c r="N24" s="34">
        <v>7.3922575000000004E-2</v>
      </c>
      <c r="O24" s="34">
        <v>7.4750720000000007E-2</v>
      </c>
      <c r="P24" s="34">
        <v>6.6146374000000008E-2</v>
      </c>
      <c r="Q24" s="34">
        <v>5.7995777999999998E-2</v>
      </c>
      <c r="R24" s="34" t="s">
        <v>0</v>
      </c>
      <c r="S24" s="35">
        <v>6.4286490000000002E-2</v>
      </c>
      <c r="T24" s="35">
        <v>7.3165369999999993E-2</v>
      </c>
      <c r="U24" s="35">
        <v>7.8926259999999998E-2</v>
      </c>
      <c r="V24" s="35">
        <v>7.7418139999999996E-2</v>
      </c>
      <c r="W24" s="35">
        <v>7.6640559999999996E-2</v>
      </c>
      <c r="X24" s="35">
        <v>7.6572490000000007E-2</v>
      </c>
      <c r="Y24" s="35">
        <v>7.8362495000000004E-2</v>
      </c>
      <c r="Z24" s="35" t="s">
        <v>0</v>
      </c>
      <c r="AA24" s="35" t="s">
        <v>0</v>
      </c>
      <c r="AB24" s="35" t="s">
        <v>0</v>
      </c>
      <c r="AC24" s="36" t="s">
        <v>0</v>
      </c>
      <c r="AD24" s="29" t="s">
        <v>0</v>
      </c>
      <c r="AE24" s="29" t="s">
        <v>0</v>
      </c>
      <c r="AF24" s="29">
        <v>5.9525605000000002E-2</v>
      </c>
      <c r="AG24" s="29">
        <v>6.6798150000000001E-2</v>
      </c>
      <c r="AH24" s="29">
        <v>5.6251526000000003E-2</v>
      </c>
      <c r="AI24" s="29">
        <v>6.1055966000000003E-2</v>
      </c>
      <c r="AJ24" s="29">
        <v>6.2429419999999999E-2</v>
      </c>
      <c r="AK24" s="3">
        <f t="shared" si="0"/>
        <v>7.5228282464285715E-2</v>
      </c>
      <c r="AL24" s="13">
        <v>14.477499999999999</v>
      </c>
    </row>
    <row r="25" spans="1:45" x14ac:dyDescent="0.25">
      <c r="A25" t="s">
        <v>0</v>
      </c>
      <c r="B25" s="37">
        <v>7.3316655999999994E-2</v>
      </c>
      <c r="C25" s="34">
        <v>8.0132250000000002E-2</v>
      </c>
      <c r="D25" s="34">
        <v>8.5839490000000004E-2</v>
      </c>
      <c r="E25" s="34">
        <v>9.040484E-2</v>
      </c>
      <c r="F25" s="34">
        <v>8.930913E-2</v>
      </c>
      <c r="G25" s="34">
        <v>8.575911E-2</v>
      </c>
      <c r="H25" s="34">
        <v>8.3135425999999998E-2</v>
      </c>
      <c r="I25" s="34">
        <v>8.0818929999999997E-2</v>
      </c>
      <c r="J25" s="34">
        <v>8.0470819999999998E-2</v>
      </c>
      <c r="K25" s="34">
        <v>7.9543390000000005E-2</v>
      </c>
      <c r="L25" s="34">
        <v>7.7456819999999996E-2</v>
      </c>
      <c r="M25" s="34">
        <v>7.538599E-2</v>
      </c>
      <c r="N25" s="34">
        <v>7.5116984999999997E-2</v>
      </c>
      <c r="O25" s="34">
        <v>7.615305E-2</v>
      </c>
      <c r="P25" s="38">
        <v>7.0528240000000006E-2</v>
      </c>
      <c r="Q25" s="38" t="s">
        <v>0</v>
      </c>
      <c r="R25" s="38">
        <v>6.0556494000000002E-2</v>
      </c>
      <c r="S25" s="35">
        <v>7.4075475000000002E-2</v>
      </c>
      <c r="T25" s="35">
        <v>7.7294860000000007E-2</v>
      </c>
      <c r="U25" s="35">
        <v>7.9783389999999996E-2</v>
      </c>
      <c r="V25" s="35">
        <v>7.8421644999999998E-2</v>
      </c>
      <c r="W25" s="35">
        <v>7.7252950000000001E-2</v>
      </c>
      <c r="X25" s="35">
        <v>7.8401360000000003E-2</v>
      </c>
      <c r="Y25" s="35">
        <v>7.5025305E-2</v>
      </c>
      <c r="Z25" s="35" t="s">
        <v>0</v>
      </c>
      <c r="AA25" s="35" t="s">
        <v>0</v>
      </c>
      <c r="AB25" s="35" t="s">
        <v>0</v>
      </c>
      <c r="AC25" s="36" t="s">
        <v>0</v>
      </c>
      <c r="AD25" s="29" t="s">
        <v>0</v>
      </c>
      <c r="AE25" s="29" t="s">
        <v>0</v>
      </c>
      <c r="AF25" s="29">
        <v>6.0241059999999999E-2</v>
      </c>
      <c r="AG25" s="29">
        <v>6.5935485000000002E-2</v>
      </c>
      <c r="AH25" s="29" t="s">
        <v>0</v>
      </c>
      <c r="AI25" s="29">
        <v>6.0428000000000003E-2</v>
      </c>
      <c r="AJ25" s="29">
        <v>6.0117143999999997E-2</v>
      </c>
      <c r="AK25" s="3">
        <f t="shared" si="0"/>
        <v>7.5959418333333334E-2</v>
      </c>
      <c r="AL25" s="13">
        <v>17.791599999999999</v>
      </c>
    </row>
    <row r="26" spans="1:45" x14ac:dyDescent="0.25">
      <c r="A26" t="s">
        <v>0</v>
      </c>
      <c r="B26" s="37">
        <v>7.0317014999999997E-2</v>
      </c>
      <c r="C26" s="34">
        <v>7.6643840000000005E-2</v>
      </c>
      <c r="D26" s="34">
        <v>8.2784034000000006E-2</v>
      </c>
      <c r="E26" s="34">
        <v>8.8641523999999999E-2</v>
      </c>
      <c r="F26" s="34">
        <v>8.8951970000000005E-2</v>
      </c>
      <c r="G26" s="34">
        <v>8.6288299999999998E-2</v>
      </c>
      <c r="H26" s="34">
        <v>8.3164390000000005E-2</v>
      </c>
      <c r="I26" s="34">
        <v>8.1210240000000003E-2</v>
      </c>
      <c r="J26" s="34">
        <v>8.1463369999999993E-2</v>
      </c>
      <c r="K26" s="34">
        <v>8.0963834999999998E-2</v>
      </c>
      <c r="L26" s="34">
        <v>7.8466469999999996E-2</v>
      </c>
      <c r="M26" s="34">
        <v>7.7326030000000004E-2</v>
      </c>
      <c r="N26" s="34">
        <v>7.8853690000000004E-2</v>
      </c>
      <c r="O26" s="34">
        <v>7.8438359999999999E-2</v>
      </c>
      <c r="P26" s="38" t="s">
        <v>0</v>
      </c>
      <c r="Q26" s="38">
        <v>6.4815975999999997E-2</v>
      </c>
      <c r="R26" s="38">
        <v>6.5182009999999999E-2</v>
      </c>
      <c r="S26" s="35">
        <v>6.9453970000000004E-2</v>
      </c>
      <c r="T26" s="35">
        <v>7.5579629999999995E-2</v>
      </c>
      <c r="U26" s="35">
        <v>7.8814129999999996E-2</v>
      </c>
      <c r="V26" s="35">
        <v>7.8295939999999994E-2</v>
      </c>
      <c r="W26" s="35">
        <v>7.6479480000000002E-2</v>
      </c>
      <c r="X26" s="35">
        <v>7.5690254999999998E-2</v>
      </c>
      <c r="Y26" s="35">
        <v>6.97242E-2</v>
      </c>
      <c r="Z26" s="35" t="s">
        <v>0</v>
      </c>
      <c r="AA26" s="35" t="s">
        <v>0</v>
      </c>
      <c r="AB26" s="35" t="s">
        <v>0</v>
      </c>
      <c r="AC26" s="36" t="s">
        <v>0</v>
      </c>
      <c r="AD26" s="29" t="s">
        <v>0</v>
      </c>
      <c r="AE26" s="29" t="s">
        <v>0</v>
      </c>
      <c r="AF26" s="29">
        <v>5.256417E-2</v>
      </c>
      <c r="AG26" s="29">
        <v>6.2442847000000003E-2</v>
      </c>
      <c r="AH26" s="29" t="s">
        <v>0</v>
      </c>
      <c r="AI26" s="29" t="s">
        <v>0</v>
      </c>
      <c r="AJ26" s="29" t="s">
        <v>0</v>
      </c>
      <c r="AK26" s="3">
        <f t="shared" si="0"/>
        <v>7.6102227040000012E-2</v>
      </c>
      <c r="AL26" s="13">
        <v>21.168500000000002</v>
      </c>
    </row>
    <row r="27" spans="1:45" x14ac:dyDescent="0.25">
      <c r="A27" t="s">
        <v>0</v>
      </c>
      <c r="B27" s="37" t="s">
        <v>0</v>
      </c>
      <c r="C27" s="34">
        <v>7.3300265000000003E-2</v>
      </c>
      <c r="D27" s="34">
        <v>8.2143859999999999E-2</v>
      </c>
      <c r="E27" s="34">
        <v>8.9570780000000003E-2</v>
      </c>
      <c r="F27" s="34">
        <v>8.9464164999999998E-2</v>
      </c>
      <c r="G27" s="34">
        <v>8.3909410000000004E-2</v>
      </c>
      <c r="H27" s="34">
        <v>8.1584649999999995E-2</v>
      </c>
      <c r="I27" s="34">
        <v>7.9980930000000006E-2</v>
      </c>
      <c r="J27" s="34">
        <v>7.9169184000000004E-2</v>
      </c>
      <c r="K27" s="34">
        <v>7.8577569999999999E-2</v>
      </c>
      <c r="L27" s="34">
        <v>7.7255920000000006E-2</v>
      </c>
      <c r="M27" s="34">
        <v>7.7915479999999995E-2</v>
      </c>
      <c r="N27" s="34">
        <v>8.0197329999999997E-2</v>
      </c>
      <c r="O27" s="34">
        <v>7.7024480000000006E-2</v>
      </c>
      <c r="P27" s="38" t="s">
        <v>0</v>
      </c>
      <c r="Q27" s="38">
        <v>6.4750426E-2</v>
      </c>
      <c r="R27" s="38">
        <v>6.7328239999999998E-2</v>
      </c>
      <c r="S27" s="35">
        <v>6.9874324000000002E-2</v>
      </c>
      <c r="T27" s="35">
        <v>7.5597689999999995E-2</v>
      </c>
      <c r="U27" s="35">
        <v>7.8261579999999997E-2</v>
      </c>
      <c r="V27" s="35">
        <v>7.6506270000000001E-2</v>
      </c>
      <c r="W27" s="35">
        <v>7.3987335000000001E-2</v>
      </c>
      <c r="X27" s="35">
        <v>7.2569995999999998E-2</v>
      </c>
      <c r="Y27" s="35">
        <v>6.5710649999999995E-2</v>
      </c>
      <c r="Z27" s="35" t="s">
        <v>0</v>
      </c>
      <c r="AA27" s="35" t="s">
        <v>0</v>
      </c>
      <c r="AB27" s="35" t="s">
        <v>0</v>
      </c>
      <c r="AC27" s="36" t="s">
        <v>0</v>
      </c>
      <c r="AD27" s="29" t="s">
        <v>0</v>
      </c>
      <c r="AE27" s="29" t="s">
        <v>0</v>
      </c>
      <c r="AF27" s="29">
        <v>5.7773860000000003E-2</v>
      </c>
      <c r="AG27" s="29">
        <v>5.6824729999999997E-2</v>
      </c>
      <c r="AH27" s="29" t="s">
        <v>0</v>
      </c>
      <c r="AI27" s="29" t="s">
        <v>0</v>
      </c>
      <c r="AJ27" s="29" t="s">
        <v>0</v>
      </c>
      <c r="AK27" s="3">
        <f t="shared" si="0"/>
        <v>7.5386630208333319E-2</v>
      </c>
      <c r="AL27" s="13">
        <v>24.624300000000002</v>
      </c>
    </row>
    <row r="28" spans="1:45" x14ac:dyDescent="0.25">
      <c r="A28" t="s">
        <v>0</v>
      </c>
      <c r="B28" s="37" t="s">
        <v>0</v>
      </c>
      <c r="C28" s="34">
        <v>5.7306267000000001E-2</v>
      </c>
      <c r="D28" s="34">
        <v>7.8742690000000004E-2</v>
      </c>
      <c r="E28" s="34">
        <v>9.2213680000000006E-2</v>
      </c>
      <c r="F28" s="34">
        <v>9.6963110000000005E-2</v>
      </c>
      <c r="G28" s="34">
        <v>9.5874995000000005E-2</v>
      </c>
      <c r="H28" s="34">
        <v>8.7682209999999997E-2</v>
      </c>
      <c r="I28" s="34">
        <v>8.2337684999999994E-2</v>
      </c>
      <c r="J28" s="34">
        <v>8.0976370000000006E-2</v>
      </c>
      <c r="K28" s="34">
        <v>7.9163893999999999E-2</v>
      </c>
      <c r="L28" s="34">
        <v>7.6641366000000002E-2</v>
      </c>
      <c r="M28" s="34">
        <v>7.6072424999999999E-2</v>
      </c>
      <c r="N28" s="34">
        <v>7.3492509999999997E-2</v>
      </c>
      <c r="O28" s="34">
        <v>7.0314059999999998E-2</v>
      </c>
      <c r="P28" s="38" t="s">
        <v>0</v>
      </c>
      <c r="Q28" s="38">
        <v>6.2037219999999997E-2</v>
      </c>
      <c r="R28" s="38">
        <v>6.8774104000000003E-2</v>
      </c>
      <c r="S28" s="35">
        <v>6.9917809999999997E-2</v>
      </c>
      <c r="T28" s="35">
        <v>8.0076590000000003E-2</v>
      </c>
      <c r="U28" s="35">
        <v>8.0900749999999994E-2</v>
      </c>
      <c r="V28" s="35">
        <v>7.7637100000000014E-2</v>
      </c>
      <c r="W28" s="35">
        <v>7.2990105E-2</v>
      </c>
      <c r="X28" s="35">
        <v>6.999532E-2</v>
      </c>
      <c r="Y28" s="35">
        <v>6.8350770000000005E-2</v>
      </c>
      <c r="Z28" s="35" t="s">
        <v>0</v>
      </c>
      <c r="AA28" s="35" t="s">
        <v>0</v>
      </c>
      <c r="AB28" s="35" t="s">
        <v>0</v>
      </c>
      <c r="AC28" s="36" t="s">
        <v>0</v>
      </c>
      <c r="AD28" s="29" t="s">
        <v>0</v>
      </c>
      <c r="AE28" s="29" t="s">
        <v>0</v>
      </c>
      <c r="AF28" s="29" t="s">
        <v>0</v>
      </c>
      <c r="AG28" s="29" t="s">
        <v>0</v>
      </c>
      <c r="AH28" s="29" t="s">
        <v>0</v>
      </c>
      <c r="AI28" s="29" t="s">
        <v>0</v>
      </c>
      <c r="AJ28" s="29" t="s">
        <v>0</v>
      </c>
      <c r="AK28" s="3">
        <f t="shared" si="0"/>
        <v>7.7202774136363631E-2</v>
      </c>
      <c r="AL28" s="13">
        <v>28.178599999999999</v>
      </c>
    </row>
    <row r="29" spans="1:45" x14ac:dyDescent="0.25">
      <c r="A29" s="32" t="s">
        <v>0</v>
      </c>
      <c r="B29" s="39" t="s">
        <v>0</v>
      </c>
      <c r="C29" s="32">
        <v>6.1869590000000002E-2</v>
      </c>
      <c r="D29" s="32">
        <v>6.5748520000000005E-2</v>
      </c>
      <c r="E29" s="32">
        <v>6.4240210000000006E-2</v>
      </c>
      <c r="F29" s="32">
        <v>6.2685519999999995E-2</v>
      </c>
      <c r="G29" s="32">
        <v>6.2123902000000002E-2</v>
      </c>
      <c r="H29" s="32">
        <v>6.2641225999999994E-2</v>
      </c>
      <c r="I29" s="32">
        <v>6.5154634000000003E-2</v>
      </c>
      <c r="J29" s="32">
        <v>6.8408800000000006E-2</v>
      </c>
      <c r="K29" s="32">
        <v>7.3199384000000006E-2</v>
      </c>
      <c r="L29" s="32">
        <v>7.6956919999999998E-2</v>
      </c>
      <c r="M29" s="32">
        <v>7.4298926000000001E-2</v>
      </c>
      <c r="N29" s="32">
        <v>6.4638644000000009E-2</v>
      </c>
      <c r="O29" s="32">
        <v>6.3240539999999998E-2</v>
      </c>
      <c r="P29" s="32" t="s">
        <v>0</v>
      </c>
      <c r="Q29" s="32" t="s">
        <v>0</v>
      </c>
      <c r="R29" s="32" t="s">
        <v>0</v>
      </c>
      <c r="S29" s="33">
        <v>5.7652460000000003E-2</v>
      </c>
      <c r="T29" s="33">
        <v>6.3414656E-2</v>
      </c>
      <c r="U29" s="33">
        <v>6.4782514999999999E-2</v>
      </c>
      <c r="V29" s="33">
        <v>7.0586350000000006E-2</v>
      </c>
      <c r="W29" s="33">
        <v>7.7498300000000006E-2</v>
      </c>
      <c r="X29" s="33">
        <v>6.674780000000001E-2</v>
      </c>
      <c r="Y29" s="33">
        <v>6.6753820000000005E-2</v>
      </c>
      <c r="Z29" s="33" t="s">
        <v>0</v>
      </c>
      <c r="AA29" s="40" t="s">
        <v>0</v>
      </c>
      <c r="AB29" s="40">
        <v>8.9125460000000004E-2</v>
      </c>
      <c r="AC29" s="40">
        <v>7.9605510000000004E-2</v>
      </c>
      <c r="AD29" s="40" t="s">
        <v>0</v>
      </c>
      <c r="AE29" s="40" t="s">
        <v>0</v>
      </c>
      <c r="AF29" s="40" t="s">
        <v>0</v>
      </c>
      <c r="AG29" s="40" t="s">
        <v>0</v>
      </c>
      <c r="AH29" s="40" t="s">
        <v>0</v>
      </c>
      <c r="AI29" s="40" t="s">
        <v>0</v>
      </c>
      <c r="AJ29" s="40" t="s">
        <v>0</v>
      </c>
      <c r="AK29" s="3">
        <f t="shared" si="0"/>
        <v>6.8244258499999988E-2</v>
      </c>
      <c r="AL29" s="1">
        <v>31.855</v>
      </c>
    </row>
    <row r="30" spans="1:45" x14ac:dyDescent="0.25">
      <c r="A30" s="31" t="s">
        <v>0</v>
      </c>
      <c r="B30" s="41" t="s">
        <v>0</v>
      </c>
      <c r="C30" s="31" t="s">
        <v>0</v>
      </c>
      <c r="D30" s="31">
        <v>5.197972E-2</v>
      </c>
      <c r="E30" s="31">
        <v>5.3641855999999988E-2</v>
      </c>
      <c r="F30" s="31">
        <v>5.2659415000000001E-2</v>
      </c>
      <c r="G30" s="31">
        <v>5.2159990000000003E-2</v>
      </c>
      <c r="H30" s="31">
        <v>5.1199000000000001E-2</v>
      </c>
      <c r="I30" s="31">
        <v>5.0660980000000001E-2</v>
      </c>
      <c r="J30" s="31">
        <v>5.1269139999999998E-2</v>
      </c>
      <c r="K30" s="31">
        <v>5.289435E-2</v>
      </c>
      <c r="L30" s="31">
        <v>5.5420215999999987E-2</v>
      </c>
      <c r="M30" s="31">
        <v>6.0063169999999999E-2</v>
      </c>
      <c r="N30" s="31">
        <v>5.8637942999999998E-2</v>
      </c>
      <c r="O30" s="31" t="s">
        <v>0</v>
      </c>
      <c r="P30" s="31" t="s">
        <v>0</v>
      </c>
      <c r="Q30" s="31" t="s">
        <v>0</v>
      </c>
      <c r="R30" s="31" t="s">
        <v>0</v>
      </c>
      <c r="S30" s="33">
        <v>4.7067249999999998E-2</v>
      </c>
      <c r="T30" s="33">
        <v>4.8793570000000001E-2</v>
      </c>
      <c r="U30" s="33">
        <v>5.0012004000000013E-2</v>
      </c>
      <c r="V30" s="33">
        <v>5.1401414000000013E-2</v>
      </c>
      <c r="W30" s="33">
        <v>5.3809494000000013E-2</v>
      </c>
      <c r="X30" s="33">
        <v>5.9581769999999999E-2</v>
      </c>
      <c r="Y30" s="33">
        <v>5.8825407000000003E-2</v>
      </c>
      <c r="Z30" s="33">
        <v>6.3125774000000009E-2</v>
      </c>
      <c r="AA30" s="40">
        <v>6.520571E-2</v>
      </c>
      <c r="AB30" s="40">
        <v>7.2134050000000005E-2</v>
      </c>
      <c r="AC30" s="40">
        <v>7.2208220000000004E-2</v>
      </c>
      <c r="AD30" s="40">
        <v>7.8593104999999996E-2</v>
      </c>
      <c r="AE30" s="40" t="s">
        <v>0</v>
      </c>
      <c r="AF30" s="40" t="s">
        <v>0</v>
      </c>
      <c r="AG30" s="40" t="s">
        <v>0</v>
      </c>
      <c r="AH30" s="40" t="s">
        <v>0</v>
      </c>
      <c r="AI30" s="40" t="s">
        <v>0</v>
      </c>
      <c r="AJ30" s="40" t="s">
        <v>0</v>
      </c>
      <c r="AK30" s="3">
        <f t="shared" si="0"/>
        <v>5.7014936869565228E-2</v>
      </c>
      <c r="AL30" s="1">
        <v>35.685299999999998</v>
      </c>
    </row>
    <row r="31" spans="1:45" x14ac:dyDescent="0.25">
      <c r="A31" s="31" t="s">
        <v>0</v>
      </c>
      <c r="B31" s="41" t="s">
        <v>0</v>
      </c>
      <c r="C31" s="31" t="s">
        <v>0</v>
      </c>
      <c r="D31" s="31">
        <v>4.4203203000000003E-2</v>
      </c>
      <c r="E31" s="31">
        <v>4.5594349999999999E-2</v>
      </c>
      <c r="F31" s="31">
        <v>4.5688029999999998E-2</v>
      </c>
      <c r="G31" s="31">
        <v>4.4965575999999993E-2</v>
      </c>
      <c r="H31" s="31">
        <v>4.4385347999999998E-2</v>
      </c>
      <c r="I31" s="31">
        <v>4.4006493000000001E-2</v>
      </c>
      <c r="J31" s="31">
        <v>4.4141956000000003E-2</v>
      </c>
      <c r="K31" s="31">
        <v>4.4651872999999988E-2</v>
      </c>
      <c r="L31" s="31">
        <v>4.6283096000000003E-2</v>
      </c>
      <c r="M31" s="31">
        <v>5.0331140000000003E-2</v>
      </c>
      <c r="N31" s="31">
        <v>5.4823097000000001E-2</v>
      </c>
      <c r="O31" s="31" t="s">
        <v>0</v>
      </c>
      <c r="P31" s="31" t="s">
        <v>0</v>
      </c>
      <c r="Q31" s="31" t="s">
        <v>0</v>
      </c>
      <c r="R31" s="31" t="s">
        <v>0</v>
      </c>
      <c r="S31" s="33">
        <v>4.2167574000000013E-2</v>
      </c>
      <c r="T31" s="33">
        <v>4.3413529999999999E-2</v>
      </c>
      <c r="U31" s="33">
        <v>4.3521545999999987E-2</v>
      </c>
      <c r="V31" s="33">
        <v>4.4201240000000003E-2</v>
      </c>
      <c r="W31" s="33">
        <v>4.4444952000000003E-2</v>
      </c>
      <c r="X31" s="33">
        <v>4.6211562999999997E-2</v>
      </c>
      <c r="Y31" s="33">
        <v>5.1901646000000003E-2</v>
      </c>
      <c r="Z31" s="33" t="s">
        <v>0</v>
      </c>
      <c r="AA31" s="40">
        <v>6.0335033000000003E-2</v>
      </c>
      <c r="AB31" s="40">
        <v>6.5558835999999995E-2</v>
      </c>
      <c r="AC31" s="40" t="s">
        <v>0</v>
      </c>
      <c r="AD31" s="40" t="s">
        <v>0</v>
      </c>
      <c r="AE31" s="40" t="s">
        <v>0</v>
      </c>
      <c r="AF31" s="40" t="s">
        <v>0</v>
      </c>
      <c r="AG31" s="40" t="s">
        <v>0</v>
      </c>
      <c r="AH31" s="40" t="s">
        <v>0</v>
      </c>
      <c r="AI31" s="40" t="s">
        <v>0</v>
      </c>
      <c r="AJ31" s="40" t="s">
        <v>0</v>
      </c>
      <c r="AK31" s="3">
        <f t="shared" si="0"/>
        <v>4.7541504100000007E-2</v>
      </c>
      <c r="AL31" s="1">
        <v>39.709000000000003</v>
      </c>
    </row>
    <row r="32" spans="1:45" x14ac:dyDescent="0.25">
      <c r="A32" s="31" t="s">
        <v>0</v>
      </c>
      <c r="B32" s="41" t="s">
        <v>0</v>
      </c>
      <c r="C32" s="31" t="s">
        <v>0</v>
      </c>
      <c r="D32" s="31">
        <v>3.8974479999999999E-2</v>
      </c>
      <c r="E32" s="31">
        <v>4.1840906999999997E-2</v>
      </c>
      <c r="F32" s="31">
        <v>4.1065298E-2</v>
      </c>
      <c r="G32" s="31">
        <v>4.0366634999999998E-2</v>
      </c>
      <c r="H32" s="31">
        <v>3.9538509999999999E-2</v>
      </c>
      <c r="I32" s="31">
        <v>3.9019539999999998E-2</v>
      </c>
      <c r="J32" s="31">
        <v>3.8357530000000001E-2</v>
      </c>
      <c r="K32" s="31">
        <v>3.8353480000000002E-2</v>
      </c>
      <c r="L32" s="31">
        <v>3.9233560000000001E-2</v>
      </c>
      <c r="M32" s="31">
        <v>4.2718194000000001E-2</v>
      </c>
      <c r="N32" s="31">
        <v>4.6877213000000001E-2</v>
      </c>
      <c r="O32" s="31" t="s">
        <v>0</v>
      </c>
      <c r="P32" s="31" t="s">
        <v>0</v>
      </c>
      <c r="Q32" s="31" t="s">
        <v>0</v>
      </c>
      <c r="R32" s="31" t="s">
        <v>0</v>
      </c>
      <c r="S32" s="33" t="s">
        <v>0</v>
      </c>
      <c r="T32" s="33">
        <v>3.7876774000000002E-2</v>
      </c>
      <c r="U32" s="33">
        <v>3.9411474000000002E-2</v>
      </c>
      <c r="V32" s="33">
        <v>3.8684740000000002E-2</v>
      </c>
      <c r="W32" s="33">
        <v>3.7584600000000003E-2</v>
      </c>
      <c r="X32" s="33">
        <v>3.7351189999999999E-2</v>
      </c>
      <c r="Y32" s="33">
        <v>4.0930036000000003E-2</v>
      </c>
      <c r="Z32" s="33">
        <v>4.2892420000000001E-2</v>
      </c>
      <c r="AA32" s="40" t="s">
        <v>0</v>
      </c>
      <c r="AB32" s="40" t="s">
        <v>0</v>
      </c>
      <c r="AC32" s="40" t="s">
        <v>0</v>
      </c>
      <c r="AD32" s="40" t="s">
        <v>0</v>
      </c>
      <c r="AE32" s="40" t="s">
        <v>0</v>
      </c>
      <c r="AF32" s="40" t="s">
        <v>0</v>
      </c>
      <c r="AG32" s="40" t="s">
        <v>0</v>
      </c>
      <c r="AH32" s="40" t="s">
        <v>0</v>
      </c>
      <c r="AI32" s="40" t="s">
        <v>0</v>
      </c>
      <c r="AJ32" s="40" t="s">
        <v>0</v>
      </c>
      <c r="AK32" s="3">
        <f t="shared" si="0"/>
        <v>4.0059810055555554E-2</v>
      </c>
      <c r="AL32" s="1">
        <v>43.982999999999997</v>
      </c>
    </row>
    <row r="33" spans="1:50" x14ac:dyDescent="0.25">
      <c r="A33" s="31" t="s">
        <v>0</v>
      </c>
      <c r="B33" s="41" t="s">
        <v>0</v>
      </c>
      <c r="C33" s="31" t="s">
        <v>0</v>
      </c>
      <c r="D33" s="31" t="s">
        <v>0</v>
      </c>
      <c r="E33" s="31">
        <v>3.6342847999999997E-2</v>
      </c>
      <c r="F33" s="31">
        <v>3.5900537000000003E-2</v>
      </c>
      <c r="G33" s="31">
        <v>3.5043836000000002E-2</v>
      </c>
      <c r="H33" s="31">
        <v>3.4980900000000002E-2</v>
      </c>
      <c r="I33" s="31">
        <v>3.3802956000000002E-2</v>
      </c>
      <c r="J33" s="31">
        <v>3.2503629999999999E-2</v>
      </c>
      <c r="K33" s="31">
        <v>3.1703986000000003E-2</v>
      </c>
      <c r="L33" s="31">
        <v>3.2367920000000001E-2</v>
      </c>
      <c r="M33" s="31">
        <v>3.5376063999999999E-2</v>
      </c>
      <c r="N33" s="31">
        <v>3.2836682999999998E-2</v>
      </c>
      <c r="O33" s="31" t="s">
        <v>0</v>
      </c>
      <c r="P33" s="31" t="s">
        <v>0</v>
      </c>
      <c r="Q33" s="31" t="s">
        <v>0</v>
      </c>
      <c r="R33" s="31" t="s">
        <v>0</v>
      </c>
      <c r="S33" s="33" t="s">
        <v>0</v>
      </c>
      <c r="T33" s="33" t="s">
        <v>0</v>
      </c>
      <c r="U33" s="33">
        <v>3.4127213000000003E-2</v>
      </c>
      <c r="V33" s="33">
        <v>3.1513948E-2</v>
      </c>
      <c r="W33" s="33">
        <v>2.8099708000000001E-2</v>
      </c>
      <c r="X33" s="33">
        <v>2.6960734E-2</v>
      </c>
      <c r="Y33" s="33">
        <v>2.8680086E-2</v>
      </c>
      <c r="Z33" s="33">
        <v>2.9639913E-2</v>
      </c>
      <c r="AA33" s="40" t="s">
        <v>0</v>
      </c>
      <c r="AB33" s="40" t="s">
        <v>0</v>
      </c>
      <c r="AC33" s="40" t="s">
        <v>0</v>
      </c>
      <c r="AD33" s="40" t="s">
        <v>0</v>
      </c>
      <c r="AE33" s="40" t="s">
        <v>0</v>
      </c>
      <c r="AF33" s="40" t="s">
        <v>0</v>
      </c>
      <c r="AG33" s="40" t="s">
        <v>0</v>
      </c>
      <c r="AH33" s="40" t="s">
        <v>0</v>
      </c>
      <c r="AI33" s="40" t="s">
        <v>0</v>
      </c>
      <c r="AJ33" s="40" t="s">
        <v>0</v>
      </c>
      <c r="AK33" s="3">
        <f t="shared" si="0"/>
        <v>3.2492560124999993E-2</v>
      </c>
      <c r="AL33" s="1">
        <v>48.590400000000002</v>
      </c>
    </row>
    <row r="34" spans="1:50" x14ac:dyDescent="0.25">
      <c r="A34" s="27" t="s">
        <v>0</v>
      </c>
      <c r="B34" s="28" t="s">
        <v>0</v>
      </c>
      <c r="C34" s="27" t="s">
        <v>0</v>
      </c>
      <c r="D34" s="27" t="s">
        <v>0</v>
      </c>
      <c r="E34" s="27">
        <v>3.022056E-2</v>
      </c>
      <c r="F34" s="27">
        <v>2.9879084E-2</v>
      </c>
      <c r="G34" s="27">
        <v>3.059336E-2</v>
      </c>
      <c r="H34" s="27">
        <v>3.3920686999999998E-2</v>
      </c>
      <c r="I34" s="27">
        <v>3.1076052999999999E-2</v>
      </c>
      <c r="J34" s="27">
        <v>2.6830504000000002E-2</v>
      </c>
      <c r="K34" s="27">
        <v>2.552724E-2</v>
      </c>
      <c r="L34" s="27">
        <v>2.3308902999999999E-2</v>
      </c>
      <c r="M34" s="27">
        <v>2.6618777E-2</v>
      </c>
      <c r="N34" s="27" t="s">
        <v>0</v>
      </c>
      <c r="O34" s="27" t="s">
        <v>0</v>
      </c>
      <c r="P34" s="27" t="s">
        <v>0</v>
      </c>
      <c r="Q34" s="27" t="s">
        <v>0</v>
      </c>
      <c r="R34" s="27" t="s">
        <v>0</v>
      </c>
      <c r="S34" s="27" t="s">
        <v>0</v>
      </c>
      <c r="T34" s="27" t="s">
        <v>0</v>
      </c>
      <c r="U34" s="27">
        <v>1.6476462000000001E-2</v>
      </c>
      <c r="V34" s="27">
        <v>1.7941965000000001E-2</v>
      </c>
      <c r="W34" s="27">
        <v>1.4698516E-2</v>
      </c>
      <c r="X34" s="27">
        <v>1.1677997000000001E-2</v>
      </c>
      <c r="Y34" s="27">
        <v>1.3541937E-2</v>
      </c>
      <c r="Z34" s="27" t="s">
        <v>0</v>
      </c>
      <c r="AA34" s="27" t="s">
        <v>0</v>
      </c>
      <c r="AB34" s="27" t="s">
        <v>0</v>
      </c>
      <c r="AC34" s="27" t="s">
        <v>0</v>
      </c>
      <c r="AD34" s="27" t="s">
        <v>0</v>
      </c>
      <c r="AE34" s="27" t="s">
        <v>0</v>
      </c>
      <c r="AF34" s="27" t="s">
        <v>0</v>
      </c>
      <c r="AG34" s="27" t="s">
        <v>0</v>
      </c>
      <c r="AH34" s="27" t="s">
        <v>0</v>
      </c>
      <c r="AI34" s="27" t="s">
        <v>0</v>
      </c>
      <c r="AJ34" s="27" t="s">
        <v>0</v>
      </c>
      <c r="AK34" s="3">
        <f t="shared" si="0"/>
        <v>2.3736574642857142E-2</v>
      </c>
      <c r="AL34" s="1">
        <v>53.663899999999998</v>
      </c>
    </row>
    <row r="35" spans="1:50" x14ac:dyDescent="0.25">
      <c r="A35" s="27" t="s">
        <v>0</v>
      </c>
      <c r="B35" s="28" t="s">
        <v>0</v>
      </c>
      <c r="C35" s="27" t="s">
        <v>0</v>
      </c>
      <c r="D35" s="27" t="s">
        <v>0</v>
      </c>
      <c r="E35" s="27" t="s">
        <v>0</v>
      </c>
      <c r="F35" s="27" t="s">
        <v>0</v>
      </c>
      <c r="G35" s="27">
        <v>5.9545212E-3</v>
      </c>
      <c r="H35" s="27">
        <v>6.1546313000000004E-3</v>
      </c>
      <c r="I35" s="27">
        <v>7.8452834999999995E-3</v>
      </c>
      <c r="J35" s="27">
        <v>1.4327199000000001E-2</v>
      </c>
      <c r="K35" s="27">
        <v>5.9786459999999998E-3</v>
      </c>
      <c r="L35" s="27">
        <v>4.8018894000000003E-3</v>
      </c>
      <c r="M35" s="27" t="s">
        <v>0</v>
      </c>
      <c r="N35" s="27" t="s">
        <v>0</v>
      </c>
      <c r="O35" s="27" t="s">
        <v>0</v>
      </c>
      <c r="P35" s="27" t="s">
        <v>0</v>
      </c>
      <c r="Q35" s="27" t="s">
        <v>0</v>
      </c>
      <c r="R35" s="27" t="s">
        <v>0</v>
      </c>
      <c r="S35" s="27" t="s">
        <v>0</v>
      </c>
      <c r="T35" s="27" t="s">
        <v>0</v>
      </c>
      <c r="U35" s="27">
        <v>3.5258900000000001E-9</v>
      </c>
      <c r="V35" s="27">
        <v>6.4982049999999997E-9</v>
      </c>
      <c r="W35" s="27">
        <v>2.9413725000000001E-9</v>
      </c>
      <c r="X35" s="27">
        <v>1.0908652E-4</v>
      </c>
      <c r="Y35" s="27">
        <v>3.4793979999999999E-3</v>
      </c>
      <c r="Z35" s="27">
        <v>8.8922310000000004E-3</v>
      </c>
      <c r="AA35" s="27" t="s">
        <v>0</v>
      </c>
      <c r="AB35" s="27" t="s">
        <v>0</v>
      </c>
      <c r="AC35" s="27" t="s">
        <v>0</v>
      </c>
      <c r="AD35" s="27" t="s">
        <v>0</v>
      </c>
      <c r="AE35" s="27" t="s">
        <v>0</v>
      </c>
      <c r="AF35" s="27" t="s">
        <v>0</v>
      </c>
      <c r="AG35" s="27" t="s">
        <v>0</v>
      </c>
      <c r="AH35" s="27" t="s">
        <v>0</v>
      </c>
      <c r="AI35" s="27" t="s">
        <v>0</v>
      </c>
      <c r="AJ35" s="27" t="s">
        <v>0</v>
      </c>
      <c r="AK35" s="3">
        <f t="shared" si="0"/>
        <v>4.7952415737889586E-3</v>
      </c>
      <c r="AL35" s="9">
        <v>59.441600000000001</v>
      </c>
    </row>
    <row r="36" spans="1:50" x14ac:dyDescent="0.25">
      <c r="A36" s="25" t="s">
        <v>0</v>
      </c>
      <c r="B36" s="26" t="s">
        <v>0</v>
      </c>
      <c r="C36" s="25" t="s">
        <v>0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>
        <v>3.7940189999999999E-10</v>
      </c>
      <c r="K36" s="25" t="s">
        <v>0</v>
      </c>
      <c r="L36" s="25" t="s">
        <v>0</v>
      </c>
      <c r="M36" s="25" t="s">
        <v>0</v>
      </c>
      <c r="N36" s="25" t="s">
        <v>0</v>
      </c>
      <c r="O36" s="25" t="s">
        <v>0</v>
      </c>
      <c r="P36" s="25" t="s">
        <v>0</v>
      </c>
      <c r="Q36" s="25" t="s">
        <v>0</v>
      </c>
      <c r="R36" s="25" t="s">
        <v>0</v>
      </c>
      <c r="S36" s="25" t="s">
        <v>0</v>
      </c>
      <c r="T36" s="25">
        <v>3.6066915999999999E-10</v>
      </c>
      <c r="U36" s="25">
        <v>3.5218277999999999E-10</v>
      </c>
      <c r="V36" s="25" t="s">
        <v>0</v>
      </c>
      <c r="W36" s="25" t="s">
        <v>0</v>
      </c>
      <c r="X36" s="25">
        <v>3.185109E-10</v>
      </c>
      <c r="Y36" s="25">
        <v>3.3541517000000001E-10</v>
      </c>
      <c r="Z36" s="25">
        <v>3.631611E-10</v>
      </c>
      <c r="AA36" s="25">
        <v>3.8588838000000002E-10</v>
      </c>
      <c r="AB36" s="25">
        <v>4.012799E-10</v>
      </c>
      <c r="AC36" s="25" t="s">
        <v>0</v>
      </c>
      <c r="AD36" s="25" t="s">
        <v>0</v>
      </c>
      <c r="AE36" s="25" t="s">
        <v>0</v>
      </c>
      <c r="AF36" s="25" t="s">
        <v>0</v>
      </c>
      <c r="AG36" s="25" t="s">
        <v>0</v>
      </c>
      <c r="AH36" s="25" t="s">
        <v>0</v>
      </c>
      <c r="AI36" s="25" t="s">
        <v>0</v>
      </c>
      <c r="AJ36" s="25" t="s">
        <v>0</v>
      </c>
      <c r="AK36" s="3">
        <f t="shared" si="0"/>
        <v>3.6206366125000004E-10</v>
      </c>
      <c r="AL36" s="4">
        <v>66.4435</v>
      </c>
    </row>
    <row r="37" spans="1:50" x14ac:dyDescent="0.25">
      <c r="A37" s="25">
        <v>1.5036248999999999E-10</v>
      </c>
      <c r="B37" s="26">
        <v>1.4832474000000001E-10</v>
      </c>
      <c r="C37" s="25">
        <v>1.4719522999999999E-10</v>
      </c>
      <c r="D37" s="25">
        <v>1.4580973999999999E-10</v>
      </c>
      <c r="E37" s="25">
        <v>1.438658E-10</v>
      </c>
      <c r="F37" s="25">
        <v>1.4217431000000001E-10</v>
      </c>
      <c r="G37" s="25">
        <v>1.4063041999999999E-10</v>
      </c>
      <c r="H37" s="25">
        <v>1.3891528000000001E-10</v>
      </c>
      <c r="I37" s="25">
        <v>1.3611991E-10</v>
      </c>
      <c r="J37" s="25">
        <v>1.3417566E-10</v>
      </c>
      <c r="K37" s="25">
        <v>1.3839490000000001E-10</v>
      </c>
      <c r="L37" s="25">
        <v>1.3878435999999999E-10</v>
      </c>
      <c r="M37" s="25">
        <v>1.3858694999999999E-10</v>
      </c>
      <c r="N37" s="25">
        <v>1.3887312E-10</v>
      </c>
      <c r="O37" s="25">
        <v>1.4066134000000001E-10</v>
      </c>
      <c r="P37" s="25">
        <v>1.4031290999999999E-10</v>
      </c>
      <c r="Q37" s="25">
        <v>1.407328E-10</v>
      </c>
      <c r="R37" s="25">
        <v>1.4079009E-10</v>
      </c>
      <c r="S37" s="25">
        <v>1.4110242000000001E-10</v>
      </c>
      <c r="T37" s="25">
        <v>1.4423214999999999E-10</v>
      </c>
      <c r="U37" s="25" t="s">
        <v>0</v>
      </c>
      <c r="V37" s="25" t="s">
        <v>0</v>
      </c>
      <c r="W37" s="25" t="s">
        <v>0</v>
      </c>
      <c r="X37" s="25" t="s">
        <v>0</v>
      </c>
      <c r="Y37" s="25">
        <v>1.5437983000000001E-10</v>
      </c>
      <c r="Z37" s="25">
        <v>1.5754018000000001E-10</v>
      </c>
      <c r="AA37" s="25">
        <v>1.5891490000000001E-10</v>
      </c>
      <c r="AB37" s="25">
        <v>1.6901601000000001E-10</v>
      </c>
      <c r="AC37" s="25">
        <v>1.7012561E-10</v>
      </c>
      <c r="AD37" s="25">
        <v>1.6082413000000001E-10</v>
      </c>
      <c r="AE37" s="25">
        <v>1.6181474E-10</v>
      </c>
      <c r="AF37" s="25">
        <v>1.6213815E-10</v>
      </c>
      <c r="AG37" s="25">
        <v>1.6195110000000001E-10</v>
      </c>
      <c r="AH37" s="25">
        <v>1.6189777E-10</v>
      </c>
      <c r="AI37" s="25">
        <v>1.6108002000000001E-10</v>
      </c>
      <c r="AJ37" s="25">
        <v>1.5456453999999999E-10</v>
      </c>
      <c r="AK37" s="3">
        <f t="shared" si="0"/>
        <v>1.488841125E-10</v>
      </c>
      <c r="AL37" s="4">
        <v>76.463800000000006</v>
      </c>
    </row>
    <row r="38" spans="1:50" x14ac:dyDescent="0.25">
      <c r="A38" t="s">
        <v>87</v>
      </c>
      <c r="AK38" s="17">
        <f>SUM(A2:AJ35)/867</f>
        <v>5.7528501712712704E-2</v>
      </c>
      <c r="AP38" s="2" t="s">
        <v>123</v>
      </c>
    </row>
    <row r="39" spans="1:50" x14ac:dyDescent="0.25">
      <c r="A39" s="25" t="s">
        <v>0</v>
      </c>
      <c r="B39" s="26" t="s">
        <v>0</v>
      </c>
      <c r="C39" s="25" t="s">
        <v>0</v>
      </c>
      <c r="D39" s="25" t="s">
        <v>0</v>
      </c>
      <c r="E39" s="25" t="s">
        <v>0</v>
      </c>
      <c r="F39" s="25" t="s">
        <v>0</v>
      </c>
      <c r="G39" s="25" t="s">
        <v>0</v>
      </c>
      <c r="H39" s="25" t="s">
        <v>0</v>
      </c>
      <c r="I39" s="25" t="s">
        <v>0</v>
      </c>
      <c r="J39" s="25" t="s">
        <v>0</v>
      </c>
      <c r="K39" s="25" t="s">
        <v>0</v>
      </c>
      <c r="L39" s="25" t="s">
        <v>0</v>
      </c>
      <c r="M39" s="25" t="s">
        <v>0</v>
      </c>
      <c r="N39" s="25" t="s">
        <v>0</v>
      </c>
      <c r="O39" s="25" t="s">
        <v>0</v>
      </c>
      <c r="P39" s="25" t="s">
        <v>0</v>
      </c>
      <c r="Q39" s="25" t="s">
        <v>0</v>
      </c>
      <c r="R39" s="25" t="s">
        <v>0</v>
      </c>
      <c r="S39" s="25" t="s">
        <v>0</v>
      </c>
      <c r="T39" s="25" t="s">
        <v>0</v>
      </c>
      <c r="U39" s="25" t="s">
        <v>0</v>
      </c>
      <c r="V39" s="25" t="s">
        <v>0</v>
      </c>
      <c r="W39" s="25" t="s">
        <v>0</v>
      </c>
      <c r="X39" s="25" t="s">
        <v>0</v>
      </c>
      <c r="Y39" s="25" t="s">
        <v>0</v>
      </c>
      <c r="Z39" s="25" t="s">
        <v>0</v>
      </c>
      <c r="AA39" s="25" t="s">
        <v>0</v>
      </c>
      <c r="AB39" s="25" t="s">
        <v>0</v>
      </c>
      <c r="AC39" s="25" t="s">
        <v>0</v>
      </c>
      <c r="AD39" s="25" t="s">
        <v>0</v>
      </c>
      <c r="AE39" s="25" t="s">
        <v>0</v>
      </c>
      <c r="AF39" s="25" t="s">
        <v>0</v>
      </c>
      <c r="AG39" s="25" t="s">
        <v>0</v>
      </c>
      <c r="AH39" s="25" t="s">
        <v>0</v>
      </c>
      <c r="AI39" s="25" t="s">
        <v>0</v>
      </c>
      <c r="AJ39" s="25" t="s">
        <v>0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0</v>
      </c>
      <c r="B40" s="26">
        <v>1.7433395999999999E-10</v>
      </c>
      <c r="C40" s="25">
        <v>1.7158992E-10</v>
      </c>
      <c r="D40" s="25">
        <v>1.6583654000000001E-10</v>
      </c>
      <c r="E40" s="25">
        <v>1.4972025E-10</v>
      </c>
      <c r="F40" s="25">
        <v>2.4303604000000001E-10</v>
      </c>
      <c r="G40" s="25">
        <v>2.5395889999999998E-10</v>
      </c>
      <c r="H40" s="25">
        <v>2.4713803E-10</v>
      </c>
      <c r="I40" s="25">
        <v>2.5197020000000002E-10</v>
      </c>
      <c r="J40" s="25">
        <v>1.4386399E-10</v>
      </c>
      <c r="K40" s="25">
        <v>1.7352851E-10</v>
      </c>
      <c r="L40" s="25">
        <v>1.3762218E-10</v>
      </c>
      <c r="M40" s="25">
        <v>1.3771269E-10</v>
      </c>
      <c r="N40" s="25">
        <v>1.3883673E-10</v>
      </c>
      <c r="O40" s="25">
        <v>2.3828717000000002E-10</v>
      </c>
      <c r="P40" s="25">
        <v>1.3687815E-10</v>
      </c>
      <c r="Q40" s="25">
        <v>1.3558732E-10</v>
      </c>
      <c r="R40" s="25">
        <v>2.5592411999999998E-10</v>
      </c>
      <c r="S40" s="25">
        <v>2.5067533999999998E-10</v>
      </c>
      <c r="T40" s="25">
        <v>2.2440791999999999E-10</v>
      </c>
      <c r="U40" s="25">
        <v>1.5599365E-10</v>
      </c>
      <c r="V40" s="25">
        <v>1.4622092E-10</v>
      </c>
      <c r="W40" s="25">
        <v>1.3150478E-10</v>
      </c>
      <c r="X40" s="25">
        <v>1.3661232E-10</v>
      </c>
      <c r="Y40" s="25">
        <v>1.2408571E-10</v>
      </c>
      <c r="Z40" s="25">
        <v>1.2330734E-10</v>
      </c>
      <c r="AA40" s="25">
        <v>1.2862460000000001E-10</v>
      </c>
      <c r="AB40" s="25">
        <v>1.3187605E-10</v>
      </c>
      <c r="AC40" s="25">
        <v>1.4124363000000001E-10</v>
      </c>
      <c r="AD40" s="25">
        <v>1.5174598E-10</v>
      </c>
      <c r="AE40" s="25">
        <v>1.6880206999999999E-10</v>
      </c>
      <c r="AF40" s="25">
        <v>1.724918E-10</v>
      </c>
      <c r="AG40" s="25">
        <v>1.3226659000000001E-10</v>
      </c>
      <c r="AH40" s="25">
        <v>1.1912492999999999E-10</v>
      </c>
      <c r="AI40" s="25">
        <v>1.67185E-10</v>
      </c>
      <c r="AJ40" s="25" t="s">
        <v>0</v>
      </c>
      <c r="AK40" s="3">
        <f>AVERAGE(A40:AJ40)</f>
        <v>1.6947039205882353E-10</v>
      </c>
      <c r="AL40" s="4">
        <v>-66.4435</v>
      </c>
      <c r="AM40" s="6" t="s">
        <v>94</v>
      </c>
      <c r="AO40" s="2">
        <f>SUM(A73:AJ74)/40</f>
        <v>2.1120976725000008E-10</v>
      </c>
      <c r="AP40" s="2">
        <f>((AK40-AK$3)*100)/AK$3</f>
        <v>15.70392509939788</v>
      </c>
      <c r="AQ40" s="2"/>
      <c r="AR40" s="6" t="s">
        <v>94</v>
      </c>
      <c r="AS40" s="2"/>
      <c r="AT40" s="2">
        <f>((AO40-AO$3)*100)/AO$3</f>
        <v>10.280776270116585</v>
      </c>
      <c r="AU40" s="2"/>
    </row>
    <row r="41" spans="1:50" x14ac:dyDescent="0.25">
      <c r="A41" s="27">
        <v>1.0402003999999999E-9</v>
      </c>
      <c r="B41" s="28">
        <v>1.1516145999999999E-9</v>
      </c>
      <c r="C41" s="27">
        <v>1.4636935E-9</v>
      </c>
      <c r="D41" s="27">
        <v>2.0704736000000001E-9</v>
      </c>
      <c r="E41" s="27">
        <v>2.2780007E-9</v>
      </c>
      <c r="F41" s="27">
        <v>1.9311204E-9</v>
      </c>
      <c r="G41" s="27">
        <v>1.7858794000000001E-9</v>
      </c>
      <c r="H41" s="27">
        <v>1.3939697E-9</v>
      </c>
      <c r="I41" s="27">
        <v>1.3136081E-9</v>
      </c>
      <c r="J41" s="27">
        <v>1.1366525E-9</v>
      </c>
      <c r="K41" s="27">
        <v>1.0671165000000001E-9</v>
      </c>
      <c r="L41" s="27">
        <v>1.0731513E-9</v>
      </c>
      <c r="M41" s="27">
        <v>1.0137352E-9</v>
      </c>
      <c r="N41" s="27">
        <v>1.0186516999999999E-9</v>
      </c>
      <c r="O41" s="27">
        <v>1.0968477999999999E-9</v>
      </c>
      <c r="P41" s="27">
        <v>1.3984187E-9</v>
      </c>
      <c r="Q41" s="27">
        <v>1.6531632000000001E-9</v>
      </c>
      <c r="R41" s="27">
        <v>1.7053253000000001E-9</v>
      </c>
      <c r="S41" s="27">
        <v>1.4635756999999999E-9</v>
      </c>
      <c r="T41" s="27">
        <v>1.6198089999999999E-9</v>
      </c>
      <c r="U41" s="27">
        <v>1.2204759E-9</v>
      </c>
      <c r="V41" s="27">
        <v>6.7337135999999998E-10</v>
      </c>
      <c r="W41" s="27">
        <v>4.6200226999999999E-10</v>
      </c>
      <c r="X41" s="27">
        <v>3.8409286999999998E-10</v>
      </c>
      <c r="Y41" s="27">
        <v>4.9260510000000001E-10</v>
      </c>
      <c r="Z41" s="27">
        <v>4.6038286999999998E-10</v>
      </c>
      <c r="AA41" s="27">
        <v>4.5190750000000002E-10</v>
      </c>
      <c r="AB41" s="27">
        <v>4.6053442E-10</v>
      </c>
      <c r="AC41" s="27">
        <v>4.7798292999999996E-10</v>
      </c>
      <c r="AD41" s="27">
        <v>4.8801800000000002E-10</v>
      </c>
      <c r="AE41" s="27">
        <v>4.7154497000000002E-10</v>
      </c>
      <c r="AF41" s="27">
        <v>4.7969634000000004E-10</v>
      </c>
      <c r="AG41" s="27">
        <v>3.9363799999999998E-10</v>
      </c>
      <c r="AH41" s="27">
        <v>4.2818188000000001E-10</v>
      </c>
      <c r="AI41" s="27">
        <v>5.2690859999999996E-10</v>
      </c>
      <c r="AJ41" s="27">
        <v>7.3546846000000001E-10</v>
      </c>
      <c r="AK41" s="3">
        <f t="shared" si="0"/>
        <v>1.0356060769444447E-9</v>
      </c>
      <c r="AL41" s="9">
        <v>-59.441600000000001</v>
      </c>
      <c r="AM41" s="6" t="s">
        <v>116</v>
      </c>
      <c r="AO41" s="2">
        <f>SUM(A39:AJ40)/34</f>
        <v>1.6947039205882353E-10</v>
      </c>
      <c r="AP41" s="2">
        <f>((AK41-AK$4)*100)/AK$4</f>
        <v>95.638033936720575</v>
      </c>
      <c r="AQ41" s="2"/>
      <c r="AR41" s="6" t="s">
        <v>116</v>
      </c>
      <c r="AS41" s="2"/>
      <c r="AT41" s="1">
        <f>((AO41-AO$4)*100)/AO$4</f>
        <v>15.70392509939788</v>
      </c>
    </row>
    <row r="42" spans="1:50" x14ac:dyDescent="0.25">
      <c r="A42" s="27">
        <v>2.5127693999999999E-2</v>
      </c>
      <c r="B42" s="28">
        <v>2.4876736E-2</v>
      </c>
      <c r="C42" s="27">
        <v>2.5012400000000001E-2</v>
      </c>
      <c r="D42" s="27">
        <v>2.5889137999999999E-2</v>
      </c>
      <c r="E42" s="27">
        <v>2.6726199999999999E-2</v>
      </c>
      <c r="F42" s="27">
        <v>2.5878267E-2</v>
      </c>
      <c r="G42" s="27">
        <v>2.2789871E-2</v>
      </c>
      <c r="H42" s="27">
        <v>2.2768055999999998E-2</v>
      </c>
      <c r="I42" s="27">
        <v>2.4106837999999998E-2</v>
      </c>
      <c r="J42" s="27">
        <v>2.6493328E-2</v>
      </c>
      <c r="K42" s="27">
        <v>2.7737489000000001E-2</v>
      </c>
      <c r="L42" s="27">
        <v>2.8068082000000001E-2</v>
      </c>
      <c r="M42" s="27">
        <v>2.8149833999999999E-2</v>
      </c>
      <c r="N42" s="27">
        <v>2.6812840000000001E-2</v>
      </c>
      <c r="O42" s="27">
        <v>2.6155543999999999E-2</v>
      </c>
      <c r="P42" s="27">
        <v>2.5789723000000001E-2</v>
      </c>
      <c r="Q42" s="27">
        <v>2.5580638999999999E-2</v>
      </c>
      <c r="R42" s="27">
        <v>2.3627885000000001E-2</v>
      </c>
      <c r="S42" s="27">
        <v>1.8133441E-2</v>
      </c>
      <c r="T42" s="27">
        <v>1.8932955000000001E-2</v>
      </c>
      <c r="U42" s="27">
        <v>2.2210582999999999E-2</v>
      </c>
      <c r="V42" s="27">
        <v>2.2477497999999999E-2</v>
      </c>
      <c r="W42" s="27">
        <v>2.1625089E-2</v>
      </c>
      <c r="X42" s="27">
        <v>2.0319559000000001E-2</v>
      </c>
      <c r="Y42" s="27">
        <v>1.9221143999999999E-2</v>
      </c>
      <c r="Z42" s="27">
        <v>1.8283693E-2</v>
      </c>
      <c r="AA42" s="27">
        <v>1.8573157E-2</v>
      </c>
      <c r="AB42" s="27">
        <v>1.9738583000000001E-2</v>
      </c>
      <c r="AC42" s="27">
        <v>1.93872E-2</v>
      </c>
      <c r="AD42" s="27">
        <v>2.0197736000000001E-2</v>
      </c>
      <c r="AE42" s="27">
        <v>1.9465625E-2</v>
      </c>
      <c r="AF42" s="27">
        <v>2.0221349E-2</v>
      </c>
      <c r="AG42" s="27">
        <v>2.1198649999999999E-2</v>
      </c>
      <c r="AH42" s="27">
        <v>2.1280919999999998E-2</v>
      </c>
      <c r="AI42" s="27">
        <v>2.2639617000000001E-2</v>
      </c>
      <c r="AJ42" s="27">
        <v>2.3972400000000001E-2</v>
      </c>
      <c r="AK42" s="3">
        <f t="shared" si="0"/>
        <v>2.3040826750000007E-2</v>
      </c>
      <c r="AL42" s="21">
        <v>-53.663899999999998</v>
      </c>
      <c r="AM42" s="10" t="s">
        <v>94</v>
      </c>
      <c r="AO42" s="2">
        <f>SUM(A71:AJ72)/26</f>
        <v>1.9058017621490272E-2</v>
      </c>
      <c r="AP42" s="2">
        <f>((AK42-AK$5)*100)/AK$5</f>
        <v>17.447122086137771</v>
      </c>
      <c r="AQ42" s="2"/>
      <c r="AR42" s="10" t="s">
        <v>94</v>
      </c>
      <c r="AS42" s="2"/>
      <c r="AT42" s="1">
        <f>((AO42-AO$5)*100)/AO$5</f>
        <v>27.100724495190384</v>
      </c>
    </row>
    <row r="43" spans="1:50" x14ac:dyDescent="0.25">
      <c r="A43" s="29">
        <v>3.1557716E-2</v>
      </c>
      <c r="B43" s="30">
        <v>3.1381458000000001E-2</v>
      </c>
      <c r="C43" s="29">
        <v>3.1763260000000001E-2</v>
      </c>
      <c r="D43" s="29">
        <v>3.2857914000000002E-2</v>
      </c>
      <c r="E43" s="31">
        <v>3.4190427999999988E-2</v>
      </c>
      <c r="F43" s="31">
        <v>3.5851420000000002E-2</v>
      </c>
      <c r="G43" s="31">
        <v>3.6878834999999999E-2</v>
      </c>
      <c r="H43" s="31">
        <v>3.7152503000000003E-2</v>
      </c>
      <c r="I43" s="31">
        <v>3.6617376E-2</v>
      </c>
      <c r="J43" s="31">
        <v>3.651327E-2</v>
      </c>
      <c r="K43" s="31">
        <v>3.6466047000000001E-2</v>
      </c>
      <c r="L43" s="31">
        <v>3.609155E-2</v>
      </c>
      <c r="M43" s="31">
        <v>3.5711504999999998E-2</v>
      </c>
      <c r="N43" s="31">
        <v>3.5153292000000003E-2</v>
      </c>
      <c r="O43" s="31">
        <v>3.484872E-2</v>
      </c>
      <c r="P43" s="31">
        <v>3.3717896999999997E-2</v>
      </c>
      <c r="Q43" s="32">
        <v>3.2777729999999998E-2</v>
      </c>
      <c r="R43" s="32">
        <v>3.2475120000000003E-2</v>
      </c>
      <c r="S43" s="33">
        <v>2.9187363000000001E-2</v>
      </c>
      <c r="T43" s="33" t="s">
        <v>0</v>
      </c>
      <c r="U43" s="33">
        <v>3.2108200000000003E-2</v>
      </c>
      <c r="V43" s="33">
        <v>3.0557081E-2</v>
      </c>
      <c r="W43" s="33">
        <v>2.968018E-2</v>
      </c>
      <c r="X43" s="33">
        <v>2.9227330999999999E-2</v>
      </c>
      <c r="Y43" s="33">
        <v>2.8922610000000001E-2</v>
      </c>
      <c r="Z43" s="33">
        <v>2.8813333999999999E-2</v>
      </c>
      <c r="AA43" s="33">
        <v>2.8587589E-2</v>
      </c>
      <c r="AB43" s="33">
        <v>2.8783202000000001E-2</v>
      </c>
      <c r="AC43" s="29">
        <v>2.9551923000000001E-2</v>
      </c>
      <c r="AD43" s="29">
        <v>3.0211762E-2</v>
      </c>
      <c r="AE43" s="29">
        <v>3.0402314E-2</v>
      </c>
      <c r="AF43" s="29">
        <v>3.079546E-2</v>
      </c>
      <c r="AG43" s="29">
        <v>3.0431570000000002E-2</v>
      </c>
      <c r="AH43" s="29">
        <v>3.0325194999999999E-2</v>
      </c>
      <c r="AI43" s="29">
        <v>3.0278374E-2</v>
      </c>
      <c r="AJ43" s="29">
        <v>3.0775288000000001E-2</v>
      </c>
      <c r="AK43" s="3">
        <f t="shared" si="0"/>
        <v>3.2304137628571428E-2</v>
      </c>
      <c r="AL43" s="1">
        <v>-48.590400000000002</v>
      </c>
      <c r="AM43" s="10" t="s">
        <v>116</v>
      </c>
      <c r="AO43" s="2">
        <f>SUM(A41:AJ42)/72</f>
        <v>1.152041389280304E-2</v>
      </c>
      <c r="AP43" s="2">
        <f>((AK43-AK$6)*100)/AK$6</f>
        <v>10.96410899224354</v>
      </c>
      <c r="AQ43" s="2"/>
      <c r="AR43" s="10" t="s">
        <v>116</v>
      </c>
      <c r="AS43" s="2"/>
      <c r="AT43" s="1">
        <f>((AO43-AO$6)*100)/AO$6</f>
        <v>17.447124195940653</v>
      </c>
    </row>
    <row r="44" spans="1:50" x14ac:dyDescent="0.25">
      <c r="A44" s="29">
        <v>3.5484754E-2</v>
      </c>
      <c r="B44" s="30">
        <v>3.7269722999999998E-2</v>
      </c>
      <c r="C44" s="29">
        <v>3.8846354999999999E-2</v>
      </c>
      <c r="D44" s="29">
        <v>3.9841364999999997E-2</v>
      </c>
      <c r="E44" s="31">
        <v>4.1715910000000002E-2</v>
      </c>
      <c r="F44" s="31">
        <v>4.4708434000000012E-2</v>
      </c>
      <c r="G44" s="31">
        <v>4.6231653999999997E-2</v>
      </c>
      <c r="H44" s="31">
        <v>4.8713260000000001E-2</v>
      </c>
      <c r="I44" s="31">
        <v>4.6927664000000001E-2</v>
      </c>
      <c r="J44" s="31">
        <v>4.6032015000000003E-2</v>
      </c>
      <c r="K44" s="31">
        <v>4.4959415000000003E-2</v>
      </c>
      <c r="L44" s="31">
        <v>4.4273514000000007E-2</v>
      </c>
      <c r="M44" s="31">
        <v>4.3501119999999997E-2</v>
      </c>
      <c r="N44" s="31">
        <v>4.2707130000000003E-2</v>
      </c>
      <c r="O44" s="31">
        <v>4.195248E-2</v>
      </c>
      <c r="P44" s="31">
        <v>4.1081357999999998E-2</v>
      </c>
      <c r="Q44" s="32">
        <v>4.0668312000000012E-2</v>
      </c>
      <c r="R44" s="32">
        <v>4.1395840000000003E-2</v>
      </c>
      <c r="S44" s="33">
        <v>4.0054289999999999E-2</v>
      </c>
      <c r="T44" s="33" t="s">
        <v>0</v>
      </c>
      <c r="U44" s="33">
        <v>3.6912482000000003E-2</v>
      </c>
      <c r="V44" s="33">
        <v>3.6130453999999999E-2</v>
      </c>
      <c r="W44" s="33">
        <v>3.5763881999999997E-2</v>
      </c>
      <c r="X44" s="33">
        <v>3.5906929999999997E-2</v>
      </c>
      <c r="Y44" s="33">
        <v>3.5869032000000002E-2</v>
      </c>
      <c r="Z44" s="33">
        <v>3.5626273999999999E-2</v>
      </c>
      <c r="AA44" s="33">
        <v>3.5519879999999997E-2</v>
      </c>
      <c r="AB44" s="33">
        <v>3.5760413999999997E-2</v>
      </c>
      <c r="AC44" s="29">
        <v>3.7636059999999999E-2</v>
      </c>
      <c r="AD44" s="29">
        <v>3.9830530000000003E-2</v>
      </c>
      <c r="AE44" s="29">
        <v>3.9150419999999998E-2</v>
      </c>
      <c r="AF44" s="29">
        <v>3.8098174999999998E-2</v>
      </c>
      <c r="AG44" s="29">
        <v>3.8984127E-2</v>
      </c>
      <c r="AH44" s="29">
        <v>3.7347060000000001E-2</v>
      </c>
      <c r="AI44" s="29">
        <v>3.5978894999999997E-2</v>
      </c>
      <c r="AJ44" s="29">
        <v>3.5055245999999998E-2</v>
      </c>
      <c r="AK44" s="3">
        <f t="shared" si="0"/>
        <v>3.9883841542857144E-2</v>
      </c>
      <c r="AL44" s="1">
        <v>-43.982999999999997</v>
      </c>
      <c r="AM44" s="11" t="s">
        <v>99</v>
      </c>
      <c r="AO44" s="2">
        <f>SUM(A66:R70)/56</f>
        <v>5.2160096250000003E-2</v>
      </c>
      <c r="AP44" s="2">
        <f>((AK44-AK$7)*100)/AK$7</f>
        <v>7.0626188663222669</v>
      </c>
      <c r="AR44" s="11" t="s">
        <v>99</v>
      </c>
      <c r="AS44" s="2"/>
      <c r="AT44" s="1">
        <f>((AO44-AO$7)*100)/AO$7</f>
        <v>6.136974535288851</v>
      </c>
    </row>
    <row r="45" spans="1:50" x14ac:dyDescent="0.25">
      <c r="A45" s="29">
        <v>4.1617107E-2</v>
      </c>
      <c r="B45" s="30">
        <v>4.3383529999999997E-2</v>
      </c>
      <c r="C45" s="29">
        <v>4.6518654000000013E-2</v>
      </c>
      <c r="D45" s="29">
        <v>5.0082050000000003E-2</v>
      </c>
      <c r="E45" s="31">
        <v>5.2878056E-2</v>
      </c>
      <c r="F45" s="31">
        <v>5.401371E-2</v>
      </c>
      <c r="G45" s="31">
        <v>5.6776199999999992E-2</v>
      </c>
      <c r="H45" s="31">
        <v>5.6467954000000001E-2</v>
      </c>
      <c r="I45" s="31">
        <v>5.6582809999999997E-2</v>
      </c>
      <c r="J45" s="31">
        <v>5.5997829999999998E-2</v>
      </c>
      <c r="K45" s="31">
        <v>5.5039562E-2</v>
      </c>
      <c r="L45" s="31">
        <v>5.4060539999999997E-2</v>
      </c>
      <c r="M45" s="31">
        <v>5.3178120000000002E-2</v>
      </c>
      <c r="N45" s="31">
        <v>5.2029434999999999E-2</v>
      </c>
      <c r="O45" s="31">
        <v>5.0627932E-2</v>
      </c>
      <c r="P45" s="31">
        <v>5.0003930000000002E-2</v>
      </c>
      <c r="Q45" s="32">
        <v>4.9293898000000003E-2</v>
      </c>
      <c r="R45" s="32">
        <v>5.0156903000000003E-2</v>
      </c>
      <c r="S45" s="33">
        <v>5.1124953000000001E-2</v>
      </c>
      <c r="T45" s="33" t="s">
        <v>0</v>
      </c>
      <c r="U45" s="33">
        <v>4.5234700000000003E-2</v>
      </c>
      <c r="V45" s="33">
        <v>4.5010507000000012E-2</v>
      </c>
      <c r="W45" s="33">
        <v>4.4066983999999997E-2</v>
      </c>
      <c r="X45" s="33">
        <v>4.3218680000000002E-2</v>
      </c>
      <c r="Y45" s="33">
        <v>4.2733237E-2</v>
      </c>
      <c r="Z45" s="33">
        <v>4.2151395000000001E-2</v>
      </c>
      <c r="AA45" s="33">
        <v>4.1787100000000001E-2</v>
      </c>
      <c r="AB45" s="33">
        <v>4.1674030000000001E-2</v>
      </c>
      <c r="AC45" s="29">
        <v>4.3516909999999999E-2</v>
      </c>
      <c r="AD45" s="29">
        <v>4.7332945999999987E-2</v>
      </c>
      <c r="AE45" s="29">
        <v>4.7333449999999999E-2</v>
      </c>
      <c r="AF45" s="29">
        <v>4.5853563E-2</v>
      </c>
      <c r="AG45" s="29">
        <v>4.4667084000000003E-2</v>
      </c>
      <c r="AH45" s="29">
        <v>4.3037005000000003E-2</v>
      </c>
      <c r="AI45" s="29">
        <v>4.1508026000000003E-2</v>
      </c>
      <c r="AJ45" s="29">
        <v>4.0903910000000002E-2</v>
      </c>
      <c r="AK45" s="3">
        <f t="shared" si="0"/>
        <v>4.7996077171428585E-2</v>
      </c>
      <c r="AL45" s="1">
        <v>-39.709000000000003</v>
      </c>
      <c r="AM45" s="11" t="s">
        <v>102</v>
      </c>
      <c r="AO45" s="2">
        <f>SUM(E43:R47)/68</f>
        <v>5.3956681044117653E-2</v>
      </c>
      <c r="AP45" s="2">
        <f>((AK45-AK$8)*100)/AK$8</f>
        <v>5.952776161806332</v>
      </c>
      <c r="AR45" s="11" t="s">
        <v>102</v>
      </c>
      <c r="AS45" s="2"/>
      <c r="AT45" s="1">
        <f>((AO45-AO$8)*100)/AO$8</f>
        <v>5.7293152307491848</v>
      </c>
    </row>
    <row r="46" spans="1:50" x14ac:dyDescent="0.25">
      <c r="A46" s="29">
        <v>4.9717665000000001E-2</v>
      </c>
      <c r="B46" s="30">
        <v>5.3903513E-2</v>
      </c>
      <c r="C46" s="29">
        <v>6.1407212000000003E-2</v>
      </c>
      <c r="D46" s="29">
        <v>6.2712649999999995E-2</v>
      </c>
      <c r="E46" s="31" t="s">
        <v>0</v>
      </c>
      <c r="F46" s="31">
        <v>5.2820581999999998E-2</v>
      </c>
      <c r="G46" s="31">
        <v>6.1425720000000003E-2</v>
      </c>
      <c r="H46" s="31">
        <v>6.4704336000000001E-2</v>
      </c>
      <c r="I46" s="31">
        <v>6.4722954999999999E-2</v>
      </c>
      <c r="J46" s="31">
        <v>6.5253370000000005E-2</v>
      </c>
      <c r="K46" s="31">
        <v>6.4501260000000005E-2</v>
      </c>
      <c r="L46" s="31">
        <v>6.3988879999999998E-2</v>
      </c>
      <c r="M46" s="31">
        <v>6.4061925000000006E-2</v>
      </c>
      <c r="N46" s="31">
        <v>6.3583680000000004E-2</v>
      </c>
      <c r="O46" s="31">
        <v>6.2090714000000012E-2</v>
      </c>
      <c r="P46" s="31">
        <v>6.0665910000000003E-2</v>
      </c>
      <c r="Q46" s="32">
        <v>5.9729619999999997E-2</v>
      </c>
      <c r="R46" s="32">
        <v>6.209282E-2</v>
      </c>
      <c r="S46" s="33">
        <v>6.2789709999999999E-2</v>
      </c>
      <c r="T46" s="33" t="s">
        <v>0</v>
      </c>
      <c r="U46" s="33">
        <v>4.7368914000000012E-2</v>
      </c>
      <c r="V46" s="33">
        <v>5.4207331999999997E-2</v>
      </c>
      <c r="W46" s="33">
        <v>5.4338407000000012E-2</v>
      </c>
      <c r="X46" s="33">
        <v>5.2099183E-2</v>
      </c>
      <c r="Y46" s="33">
        <v>5.0699405000000003E-2</v>
      </c>
      <c r="Z46" s="33">
        <v>5.0244574000000007E-2</v>
      </c>
      <c r="AA46" s="33">
        <v>5.0507860000000002E-2</v>
      </c>
      <c r="AB46" s="33">
        <v>4.9112006999999999E-2</v>
      </c>
      <c r="AC46" s="29">
        <v>4.4990192999999998E-2</v>
      </c>
      <c r="AD46" s="29">
        <v>5.6491001999999998E-2</v>
      </c>
      <c r="AE46" s="29">
        <v>6.0484435000000003E-2</v>
      </c>
      <c r="AF46" s="29">
        <v>5.5008486000000002E-2</v>
      </c>
      <c r="AG46" s="29">
        <v>5.1109540000000002E-2</v>
      </c>
      <c r="AH46" s="29">
        <v>4.8538532000000002E-2</v>
      </c>
      <c r="AI46" s="29">
        <v>4.6978480000000003E-2</v>
      </c>
      <c r="AJ46" s="29">
        <v>4.7260955E-2</v>
      </c>
      <c r="AK46" s="3">
        <f t="shared" si="0"/>
        <v>5.6459171382352943E-2</v>
      </c>
      <c r="AL46" s="1">
        <v>-35.685299999999998</v>
      </c>
      <c r="AM46" s="12" t="s">
        <v>105</v>
      </c>
      <c r="AO46" s="2">
        <f>SUM(S66:Z70)/35</f>
        <v>5.0801384971428575E-2</v>
      </c>
      <c r="AP46" s="2">
        <f>((AK46-AK$9)*100)/AK$9</f>
        <v>5.2233613222241937</v>
      </c>
      <c r="AR46" s="12" t="s">
        <v>105</v>
      </c>
      <c r="AS46" s="2"/>
      <c r="AT46" s="1">
        <f>((AO46-AO$9)*100)/AO$9</f>
        <v>6.491172936074979</v>
      </c>
    </row>
    <row r="47" spans="1:50" x14ac:dyDescent="0.25">
      <c r="A47" s="29">
        <v>6.3511244999999994E-2</v>
      </c>
      <c r="B47" s="30">
        <v>6.6776440000000006E-2</v>
      </c>
      <c r="C47" s="29">
        <v>7.3294709999999999E-2</v>
      </c>
      <c r="D47" s="29" t="s">
        <v>0</v>
      </c>
      <c r="E47" s="31" t="s">
        <v>0</v>
      </c>
      <c r="F47" s="31">
        <v>5.9248697000000003E-2</v>
      </c>
      <c r="G47" s="31">
        <v>7.3179530000000007E-2</v>
      </c>
      <c r="H47" s="31">
        <v>7.5683180000000003E-2</v>
      </c>
      <c r="I47" s="31">
        <v>7.7579750000000003E-2</v>
      </c>
      <c r="J47" s="31">
        <v>8.1067249999999993E-2</v>
      </c>
      <c r="K47" s="31">
        <v>8.622059E-2</v>
      </c>
      <c r="L47" s="31">
        <v>8.7540450000000006E-2</v>
      </c>
      <c r="M47" s="31">
        <v>8.2938949999999997E-2</v>
      </c>
      <c r="N47" s="31">
        <v>7.8277685E-2</v>
      </c>
      <c r="O47" s="31">
        <v>7.593722E-2</v>
      </c>
      <c r="P47" s="31">
        <v>7.4673004000000001E-2</v>
      </c>
      <c r="Q47" s="32">
        <v>7.6591864000000009E-2</v>
      </c>
      <c r="R47" s="32">
        <v>7.4053690000000005E-2</v>
      </c>
      <c r="S47" s="33">
        <v>6.7999009999999999E-2</v>
      </c>
      <c r="T47" s="33" t="s">
        <v>0</v>
      </c>
      <c r="U47" s="33" t="s">
        <v>0</v>
      </c>
      <c r="V47" s="33">
        <v>6.1844273999999998E-2</v>
      </c>
      <c r="W47" s="33">
        <v>6.6849560000000002E-2</v>
      </c>
      <c r="X47" s="33">
        <v>6.4598635000000001E-2</v>
      </c>
      <c r="Y47" s="33">
        <v>6.1589274999999999E-2</v>
      </c>
      <c r="Z47" s="33">
        <v>6.2760435000000003E-2</v>
      </c>
      <c r="AA47" s="33">
        <v>6.5634109999999996E-2</v>
      </c>
      <c r="AB47" s="33">
        <v>5.8214534000000012E-2</v>
      </c>
      <c r="AC47" s="29" t="s">
        <v>0</v>
      </c>
      <c r="AD47" s="29">
        <v>6.3775234E-2</v>
      </c>
      <c r="AE47" s="29">
        <v>7.0524699999999996E-2</v>
      </c>
      <c r="AF47" s="29">
        <v>7.4819940000000001E-2</v>
      </c>
      <c r="AG47" s="29">
        <v>7.6034284999999993E-2</v>
      </c>
      <c r="AH47" s="29">
        <v>6.5598643999999998E-2</v>
      </c>
      <c r="AI47" s="29">
        <v>6.1657924000000003E-2</v>
      </c>
      <c r="AJ47" s="29">
        <v>6.3066990000000003E-2</v>
      </c>
      <c r="AK47" s="3">
        <f t="shared" si="0"/>
        <v>7.0694896935483864E-2</v>
      </c>
      <c r="AL47" s="1">
        <v>-31.855</v>
      </c>
      <c r="AM47" s="12" t="s">
        <v>108</v>
      </c>
      <c r="AO47" s="2">
        <f>SUM(S43:AB47)/44</f>
        <v>4.4801575886363632E-2</v>
      </c>
      <c r="AP47" s="2">
        <f>((AK47-AK$10)*100)/AK$10</f>
        <v>4.2994843486646195</v>
      </c>
      <c r="AR47" s="12" t="s">
        <v>108</v>
      </c>
      <c r="AS47" s="2"/>
      <c r="AT47" s="1">
        <f>((AO47-AO$10)*100)/AO$10</f>
        <v>6.6729377707421111</v>
      </c>
    </row>
    <row r="48" spans="1:50" x14ac:dyDescent="0.25">
      <c r="A48" s="29">
        <v>7.0364360000000001E-2</v>
      </c>
      <c r="B48" s="30">
        <v>6.9895139999999994E-2</v>
      </c>
      <c r="C48" s="29" t="s">
        <v>0</v>
      </c>
      <c r="D48" s="29" t="s">
        <v>0</v>
      </c>
      <c r="E48" s="34" t="s">
        <v>0</v>
      </c>
      <c r="F48" s="34">
        <v>6.6366460000000002E-2</v>
      </c>
      <c r="G48" s="34">
        <v>7.5859579999999996E-2</v>
      </c>
      <c r="H48" s="34">
        <v>7.6898770000000005E-2</v>
      </c>
      <c r="I48" s="34">
        <v>7.8257135999999991E-2</v>
      </c>
      <c r="J48" s="34">
        <v>8.0696770000000001E-2</v>
      </c>
      <c r="K48" s="34">
        <v>8.240074E-2</v>
      </c>
      <c r="L48" s="34">
        <v>8.5841290000000001E-2</v>
      </c>
      <c r="M48" s="34">
        <v>8.7978799999999996E-2</v>
      </c>
      <c r="N48" s="34">
        <v>8.7934349999999994E-2</v>
      </c>
      <c r="O48" s="34">
        <v>8.7541859999999999E-2</v>
      </c>
      <c r="P48" s="34">
        <v>8.6661559999999999E-2</v>
      </c>
      <c r="Q48" s="34">
        <v>8.4443144999999997E-2</v>
      </c>
      <c r="R48" s="34">
        <v>7.8252539999999995E-2</v>
      </c>
      <c r="S48" s="35">
        <v>7.2897809999999993E-2</v>
      </c>
      <c r="T48" s="35" t="s">
        <v>0</v>
      </c>
      <c r="U48" s="35" t="s">
        <v>0</v>
      </c>
      <c r="V48" s="35">
        <v>6.2014118E-2</v>
      </c>
      <c r="W48" s="35">
        <v>7.0626880000000003E-2</v>
      </c>
      <c r="X48" s="35">
        <v>7.879514E-2</v>
      </c>
      <c r="Y48" s="35">
        <v>7.976380000000001E-2</v>
      </c>
      <c r="Z48" s="35">
        <v>7.7665189999999995E-2</v>
      </c>
      <c r="AA48" s="35">
        <v>6.6734829999999995E-2</v>
      </c>
      <c r="AB48" s="35">
        <v>5.8644764000000002E-2</v>
      </c>
      <c r="AC48" s="36" t="s">
        <v>0</v>
      </c>
      <c r="AD48" s="29">
        <v>6.5710194E-2</v>
      </c>
      <c r="AE48" s="29">
        <v>6.7505480000000007E-2</v>
      </c>
      <c r="AF48" s="29">
        <v>7.0920789999999997E-2</v>
      </c>
      <c r="AG48" s="29">
        <v>7.2256429999999996E-2</v>
      </c>
      <c r="AH48" s="29">
        <v>7.2268990000000005E-2</v>
      </c>
      <c r="AI48" s="29">
        <v>7.1480080000000001E-2</v>
      </c>
      <c r="AJ48" s="29">
        <v>7.2137209999999993E-2</v>
      </c>
      <c r="AK48" s="3">
        <f t="shared" si="0"/>
        <v>7.529380690000001E-2</v>
      </c>
      <c r="AL48" s="13">
        <v>-28.178599999999999</v>
      </c>
      <c r="AM48" s="14" t="s">
        <v>99</v>
      </c>
      <c r="AO48" s="7">
        <f>(SUM(B57:O65)+SUM(P57:R61))/140</f>
        <v>7.7741336778571396E-2</v>
      </c>
      <c r="AP48" s="2">
        <f>((AK48-AK$11)*100)/AK$11</f>
        <v>3.9567115138828042</v>
      </c>
      <c r="AR48" s="14" t="s">
        <v>99</v>
      </c>
      <c r="AS48" s="2"/>
      <c r="AT48" s="1">
        <f>((AO48-AO$11)*100)/AO$11</f>
        <v>3.0707292888737916</v>
      </c>
      <c r="AU48">
        <f>SUM(AT48:AT51)/4</f>
        <v>3.9746828698882268</v>
      </c>
    </row>
    <row r="49" spans="1:46" x14ac:dyDescent="0.25">
      <c r="A49" s="29">
        <v>7.3450870000000001E-2</v>
      </c>
      <c r="B49" s="30">
        <v>7.4011370000000007E-2</v>
      </c>
      <c r="C49" s="29" t="s">
        <v>0</v>
      </c>
      <c r="D49" s="29" t="s">
        <v>0</v>
      </c>
      <c r="E49" s="34" t="s">
        <v>0</v>
      </c>
      <c r="F49" s="34">
        <v>6.5593793999999997E-2</v>
      </c>
      <c r="G49" s="34">
        <v>7.7249869999999998E-2</v>
      </c>
      <c r="H49" s="34">
        <v>8.0158960000000001E-2</v>
      </c>
      <c r="I49" s="34">
        <v>8.1224635000000003E-2</v>
      </c>
      <c r="J49" s="34">
        <v>8.290405599999999E-2</v>
      </c>
      <c r="K49" s="34">
        <v>8.3736140000000001E-2</v>
      </c>
      <c r="L49" s="34">
        <v>8.6182005999999992E-2</v>
      </c>
      <c r="M49" s="34">
        <v>8.8524600000000009E-2</v>
      </c>
      <c r="N49" s="34">
        <v>8.8442999999999994E-2</v>
      </c>
      <c r="O49" s="34">
        <v>8.6926519999999993E-2</v>
      </c>
      <c r="P49" s="34">
        <v>8.40722E-2</v>
      </c>
      <c r="Q49" s="34">
        <v>8.1415379999999996E-2</v>
      </c>
      <c r="R49" s="34">
        <v>7.9537176000000001E-2</v>
      </c>
      <c r="S49" s="35">
        <v>7.8298850000000003E-2</v>
      </c>
      <c r="T49" s="35" t="s">
        <v>0</v>
      </c>
      <c r="U49" s="35" t="s">
        <v>0</v>
      </c>
      <c r="V49" s="35">
        <v>5.631067E-2</v>
      </c>
      <c r="W49" s="35">
        <v>7.0046499999999998E-2</v>
      </c>
      <c r="X49" s="35">
        <v>8.0128340000000006E-2</v>
      </c>
      <c r="Y49" s="35">
        <v>7.8700779999999998E-2</v>
      </c>
      <c r="Z49" s="35">
        <v>7.3476710000000001E-2</v>
      </c>
      <c r="AA49" s="35">
        <v>6.5649300000000008E-2</v>
      </c>
      <c r="AB49" s="35">
        <v>5.9817335999999999E-2</v>
      </c>
      <c r="AC49" s="36" t="s">
        <v>0</v>
      </c>
      <c r="AD49" s="29">
        <v>6.4139015999999993E-2</v>
      </c>
      <c r="AE49" s="29">
        <v>6.7671664000000006E-2</v>
      </c>
      <c r="AF49" s="29">
        <v>7.2217390000000006E-2</v>
      </c>
      <c r="AG49" s="29">
        <v>7.2086300000000006E-2</v>
      </c>
      <c r="AH49" s="29">
        <v>7.2063559999999999E-2</v>
      </c>
      <c r="AI49" s="29">
        <v>7.1535379999999996E-2</v>
      </c>
      <c r="AJ49" s="29">
        <v>7.2033139999999996E-2</v>
      </c>
      <c r="AK49" s="3">
        <f t="shared" si="0"/>
        <v>7.5586850433333311E-2</v>
      </c>
      <c r="AL49" s="13">
        <v>-24.624300000000002</v>
      </c>
      <c r="AM49" s="14" t="s">
        <v>102</v>
      </c>
      <c r="AO49" s="2">
        <f>SUM(E48:R56)/126</f>
        <v>7.815893546825399E-2</v>
      </c>
      <c r="AP49" s="2">
        <f>((AK49-AK$12)*100)/AK$12</f>
        <v>3.9461664369529328</v>
      </c>
      <c r="AR49" s="14" t="s">
        <v>102</v>
      </c>
      <c r="AS49" s="2"/>
      <c r="AT49" s="1">
        <f>((AO49-AO$12)*100)/AO$12</f>
        <v>3.754749921300125</v>
      </c>
    </row>
    <row r="50" spans="1:46" x14ac:dyDescent="0.25">
      <c r="A50" s="29">
        <v>7.3310639999999996E-2</v>
      </c>
      <c r="B50" s="30">
        <v>7.7991160000000004E-2</v>
      </c>
      <c r="C50" s="29" t="s">
        <v>0</v>
      </c>
      <c r="D50" s="29" t="s">
        <v>0</v>
      </c>
      <c r="E50" s="34" t="s">
        <v>0</v>
      </c>
      <c r="F50" s="34">
        <v>6.9811374000000009E-2</v>
      </c>
      <c r="G50" s="34">
        <v>7.9212439999999995E-2</v>
      </c>
      <c r="H50" s="34">
        <v>8.3325730000000001E-2</v>
      </c>
      <c r="I50" s="34">
        <v>8.760971599999999E-2</v>
      </c>
      <c r="J50" s="34">
        <v>8.9101269999999996E-2</v>
      </c>
      <c r="K50" s="34">
        <v>8.6795259999999999E-2</v>
      </c>
      <c r="L50" s="34">
        <v>8.7792955000000006E-2</v>
      </c>
      <c r="M50" s="34">
        <v>8.8925149999999994E-2</v>
      </c>
      <c r="N50" s="34">
        <v>8.7529350000000006E-2</v>
      </c>
      <c r="O50" s="34">
        <v>8.3857840000000003E-2</v>
      </c>
      <c r="P50" s="34">
        <v>8.1864419999999993E-2</v>
      </c>
      <c r="Q50" s="34">
        <v>8.0395795000000006E-2</v>
      </c>
      <c r="R50" s="34">
        <v>8.000227E-2</v>
      </c>
      <c r="S50" s="35">
        <v>8.3984800000000012E-2</v>
      </c>
      <c r="T50" s="35" t="s">
        <v>0</v>
      </c>
      <c r="U50" s="35" t="s">
        <v>0</v>
      </c>
      <c r="V50" s="35" t="s">
        <v>0</v>
      </c>
      <c r="W50" s="35">
        <v>7.4421323999999997E-2</v>
      </c>
      <c r="X50" s="35">
        <v>7.7617069999999996E-2</v>
      </c>
      <c r="Y50" s="35">
        <v>7.6931410000000006E-2</v>
      </c>
      <c r="Z50" s="35">
        <v>7.3104164999999999E-2</v>
      </c>
      <c r="AA50" s="35">
        <v>6.4509734999999999E-2</v>
      </c>
      <c r="AB50" s="35" t="s">
        <v>0</v>
      </c>
      <c r="AC50" s="36" t="s">
        <v>0</v>
      </c>
      <c r="AD50" s="29">
        <v>5.8717011999999999E-2</v>
      </c>
      <c r="AE50" s="29">
        <v>6.2871780000000002E-2</v>
      </c>
      <c r="AF50" s="29">
        <v>7.2605630000000004E-2</v>
      </c>
      <c r="AG50" s="29">
        <v>7.2160705999999991E-2</v>
      </c>
      <c r="AH50" s="29">
        <v>7.1028314999999995E-2</v>
      </c>
      <c r="AI50" s="29">
        <v>7.040341E-2</v>
      </c>
      <c r="AJ50" s="29">
        <v>7.0914909999999998E-2</v>
      </c>
      <c r="AK50" s="3">
        <f t="shared" si="0"/>
        <v>7.7385558464285714E-2</v>
      </c>
      <c r="AL50" s="13">
        <v>-21.168500000000002</v>
      </c>
      <c r="AM50" s="15" t="s">
        <v>105</v>
      </c>
      <c r="AO50" s="2">
        <f>(SUM(S57:AB65)+SUM(P62:R65))/67</f>
        <v>7.4673218507462683E-2</v>
      </c>
      <c r="AP50" s="2">
        <f>((AK50-AK$13)*100)/AK$13</f>
        <v>3.7992681466197351</v>
      </c>
      <c r="AR50" s="15" t="s">
        <v>105</v>
      </c>
      <c r="AS50" s="2"/>
      <c r="AT50" s="1">
        <f>((AO50-AO$13)*100)/AO$13</f>
        <v>4.5922197445678465</v>
      </c>
    </row>
    <row r="51" spans="1:46" x14ac:dyDescent="0.25">
      <c r="A51" s="29">
        <v>7.0017399999999994E-2</v>
      </c>
      <c r="B51" s="30">
        <v>7.7846609999999997E-2</v>
      </c>
      <c r="C51" s="29" t="s">
        <v>0</v>
      </c>
      <c r="D51" s="29" t="s">
        <v>0</v>
      </c>
      <c r="E51" s="34">
        <v>6.9916969999999995E-2</v>
      </c>
      <c r="F51" s="34">
        <v>6.8335010000000002E-2</v>
      </c>
      <c r="G51" s="34">
        <v>7.94377E-2</v>
      </c>
      <c r="H51" s="34">
        <v>8.5129869999999996E-2</v>
      </c>
      <c r="I51" s="34">
        <v>9.2318349999999993E-2</v>
      </c>
      <c r="J51" s="34">
        <v>9.1137510000000005E-2</v>
      </c>
      <c r="K51" s="34">
        <v>9.317636E-2</v>
      </c>
      <c r="L51" s="34">
        <v>9.264053400000001E-2</v>
      </c>
      <c r="M51" s="34">
        <v>8.7940450000000003E-2</v>
      </c>
      <c r="N51" s="34">
        <v>8.4774810000000006E-2</v>
      </c>
      <c r="O51" s="34">
        <v>8.1892300000000001E-2</v>
      </c>
      <c r="P51" s="34">
        <v>7.9776614999999995E-2</v>
      </c>
      <c r="Q51" s="34">
        <v>7.8801430000000006E-2</v>
      </c>
      <c r="R51" s="34">
        <v>7.5511159999999994E-2</v>
      </c>
      <c r="S51" s="35">
        <v>8.0172950000000007E-2</v>
      </c>
      <c r="T51" s="35" t="s">
        <v>0</v>
      </c>
      <c r="U51" s="35" t="s">
        <v>0</v>
      </c>
      <c r="V51" s="35" t="s">
        <v>0</v>
      </c>
      <c r="W51" s="35">
        <v>7.4000835000000001E-2</v>
      </c>
      <c r="X51" s="35">
        <v>7.4785110000000002E-2</v>
      </c>
      <c r="Y51" s="35">
        <v>7.3936680000000005E-2</v>
      </c>
      <c r="Z51" s="35">
        <v>7.1988880000000005E-2</v>
      </c>
      <c r="AA51" s="35">
        <v>6.0787412999999998E-2</v>
      </c>
      <c r="AB51" s="35" t="s">
        <v>0</v>
      </c>
      <c r="AC51" s="36" t="s">
        <v>0</v>
      </c>
      <c r="AD51" s="29" t="s">
        <v>0</v>
      </c>
      <c r="AE51" s="29">
        <v>7.0711220000000005E-2</v>
      </c>
      <c r="AF51" s="29">
        <v>7.2348129999999997E-2</v>
      </c>
      <c r="AG51" s="29">
        <v>7.160614400000001E-2</v>
      </c>
      <c r="AH51" s="29">
        <v>6.8993255000000003E-2</v>
      </c>
      <c r="AI51" s="29">
        <v>6.7408060000000006E-2</v>
      </c>
      <c r="AJ51" s="29">
        <v>6.7538989999999993E-2</v>
      </c>
      <c r="AK51" s="3">
        <f t="shared" si="0"/>
        <v>7.7247526642857139E-2</v>
      </c>
      <c r="AL51" s="13">
        <v>-17.791599999999999</v>
      </c>
      <c r="AM51" s="15" t="s">
        <v>108</v>
      </c>
      <c r="AO51" s="2">
        <f>SUM(S48:AB56)/54</f>
        <v>6.9778186129629632E-2</v>
      </c>
      <c r="AP51" s="1">
        <f>((AK51-AK$14)*100)/AK$14</f>
        <v>3.8050757652994216</v>
      </c>
      <c r="AR51" s="15" t="s">
        <v>108</v>
      </c>
      <c r="AS51" s="2"/>
      <c r="AT51" s="1">
        <f>((AO51-AO$14)*100)/AO$14</f>
        <v>4.4810325248111447</v>
      </c>
    </row>
    <row r="52" spans="1:46" x14ac:dyDescent="0.25">
      <c r="A52" s="29">
        <v>6.6467719999999994E-2</v>
      </c>
      <c r="B52" s="30">
        <v>7.2432584999999994E-2</v>
      </c>
      <c r="C52" s="29" t="s">
        <v>0</v>
      </c>
      <c r="D52" s="29" t="s">
        <v>0</v>
      </c>
      <c r="E52" s="34">
        <v>6.8368479999999995E-2</v>
      </c>
      <c r="F52" s="34">
        <v>6.9964750000000006E-2</v>
      </c>
      <c r="G52" s="34">
        <v>7.9112070000000007E-2</v>
      </c>
      <c r="H52" s="34">
        <v>8.9088340000000002E-2</v>
      </c>
      <c r="I52" s="34">
        <v>9.1291839999999999E-2</v>
      </c>
      <c r="J52" s="34">
        <v>9.4698669999999999E-2</v>
      </c>
      <c r="K52" s="34">
        <v>9.365134E-2</v>
      </c>
      <c r="L52" s="34">
        <v>9.1188530000000004E-2</v>
      </c>
      <c r="M52" s="34">
        <v>8.5994360000000006E-2</v>
      </c>
      <c r="N52" s="34">
        <v>8.2533225000000002E-2</v>
      </c>
      <c r="O52" s="34">
        <v>7.921246400000001E-2</v>
      </c>
      <c r="P52" s="34">
        <v>7.6665269999999994E-2</v>
      </c>
      <c r="Q52" s="34">
        <v>7.5377300000000008E-2</v>
      </c>
      <c r="R52" s="34">
        <v>7.1209149999999999E-2</v>
      </c>
      <c r="S52" s="35" t="s">
        <v>0</v>
      </c>
      <c r="T52" s="35" t="s">
        <v>0</v>
      </c>
      <c r="U52" s="35" t="s">
        <v>0</v>
      </c>
      <c r="V52" s="35" t="s">
        <v>0</v>
      </c>
      <c r="W52" s="35">
        <v>7.0708099999999996E-2</v>
      </c>
      <c r="X52" s="35">
        <v>7.3279280000000002E-2</v>
      </c>
      <c r="Y52" s="35">
        <v>7.1435879999999993E-2</v>
      </c>
      <c r="Z52" s="35">
        <v>6.9624779999999997E-2</v>
      </c>
      <c r="AA52" s="35">
        <v>5.8535195999999998E-2</v>
      </c>
      <c r="AB52" s="35" t="s">
        <v>0</v>
      </c>
      <c r="AC52" s="36" t="s">
        <v>0</v>
      </c>
      <c r="AD52" s="29" t="s">
        <v>0</v>
      </c>
      <c r="AE52" s="29">
        <v>7.3010430000000001E-2</v>
      </c>
      <c r="AF52" s="29">
        <v>7.1649574000000008E-2</v>
      </c>
      <c r="AG52" s="29">
        <v>7.0005150000000002E-2</v>
      </c>
      <c r="AH52" s="29">
        <v>6.7505510000000005E-2</v>
      </c>
      <c r="AI52" s="29">
        <v>6.5172500000000008E-2</v>
      </c>
      <c r="AJ52" s="29">
        <v>6.3733910000000005E-2</v>
      </c>
      <c r="AK52" s="3">
        <f t="shared" si="0"/>
        <v>7.5626533481481489E-2</v>
      </c>
      <c r="AL52" s="13">
        <v>-14.477499999999999</v>
      </c>
      <c r="AM52" s="16" t="s">
        <v>117</v>
      </c>
      <c r="AO52" s="7">
        <f>(SUM(AC43:AJ65)+SUM(A43:D56))/173</f>
        <v>6.0294190468208088E-2</v>
      </c>
      <c r="AP52" s="2">
        <f>((AK52-AK$15)*100)/AK$15</f>
        <v>3.9208307535576497</v>
      </c>
      <c r="AR52" s="16" t="s">
        <v>117</v>
      </c>
      <c r="AS52" s="2"/>
      <c r="AT52" s="1">
        <f>((AO52-AO$15)*100)/AO$15</f>
        <v>4.1279376786696709</v>
      </c>
    </row>
    <row r="53" spans="1:46" x14ac:dyDescent="0.25">
      <c r="A53" s="29">
        <v>5.9955593000000001E-2</v>
      </c>
      <c r="B53" s="30">
        <v>6.8652779999999997E-2</v>
      </c>
      <c r="C53" s="29" t="s">
        <v>0</v>
      </c>
      <c r="D53" s="29" t="s">
        <v>0</v>
      </c>
      <c r="E53" s="34">
        <v>7.5016655000000002E-2</v>
      </c>
      <c r="F53" s="34">
        <v>7.149994400000001E-2</v>
      </c>
      <c r="G53" s="34">
        <v>8.0518329999999999E-2</v>
      </c>
      <c r="H53" s="34">
        <v>8.4966609999999998E-2</v>
      </c>
      <c r="I53" s="34">
        <v>9.2218330000000001E-2</v>
      </c>
      <c r="J53" s="34">
        <v>9.4900689999999996E-2</v>
      </c>
      <c r="K53" s="34">
        <v>9.5357984000000007E-2</v>
      </c>
      <c r="L53" s="34">
        <v>9.3572829999999996E-2</v>
      </c>
      <c r="M53" s="34">
        <v>8.7997354999999999E-2</v>
      </c>
      <c r="N53" s="34">
        <v>8.1695909999999997E-2</v>
      </c>
      <c r="O53" s="34">
        <v>7.7533879999999999E-2</v>
      </c>
      <c r="P53" s="34">
        <v>7.4355089999999999E-2</v>
      </c>
      <c r="Q53" s="34">
        <v>7.1936130000000001E-2</v>
      </c>
      <c r="R53" s="34">
        <v>6.3866560000000003E-2</v>
      </c>
      <c r="S53" s="35" t="s">
        <v>0</v>
      </c>
      <c r="T53" s="35" t="s">
        <v>0</v>
      </c>
      <c r="U53" s="35" t="s">
        <v>0</v>
      </c>
      <c r="V53" s="35" t="s">
        <v>0</v>
      </c>
      <c r="W53" s="35">
        <v>7.3039285999999995E-2</v>
      </c>
      <c r="X53" s="35">
        <v>7.2645500000000002E-2</v>
      </c>
      <c r="Y53" s="35">
        <v>6.8790370000000003E-2</v>
      </c>
      <c r="Z53" s="35">
        <v>6.6528069999999995E-2</v>
      </c>
      <c r="AA53" s="35">
        <v>5.9418275999999999E-2</v>
      </c>
      <c r="AB53" s="35" t="s">
        <v>0</v>
      </c>
      <c r="AC53" s="36" t="s">
        <v>0</v>
      </c>
      <c r="AD53" s="29" t="s">
        <v>0</v>
      </c>
      <c r="AE53" s="29">
        <v>7.5785859999999997E-2</v>
      </c>
      <c r="AF53" s="29">
        <v>7.2804770000000005E-2</v>
      </c>
      <c r="AG53" s="29">
        <v>7.0108630000000005E-2</v>
      </c>
      <c r="AH53" s="29">
        <v>6.4345315E-2</v>
      </c>
      <c r="AI53" s="29">
        <v>6.2537679999999998E-2</v>
      </c>
      <c r="AJ53" s="29">
        <v>6.0823484999999997E-2</v>
      </c>
      <c r="AK53" s="3">
        <f t="shared" si="0"/>
        <v>7.4847107888888875E-2</v>
      </c>
      <c r="AL53" s="13">
        <v>-11.212300000000001</v>
      </c>
      <c r="AM53" t="s">
        <v>118</v>
      </c>
      <c r="AO53" s="2">
        <f>((SUM(A39:Z72)+SUM(AA39:AJ65))/895)</f>
        <v>5.7651565852740248E-2</v>
      </c>
      <c r="AP53" s="2">
        <f>((AK53-AK$16)*100)/AK$16</f>
        <v>4.0134546889296638</v>
      </c>
      <c r="AR53" t="s">
        <v>118</v>
      </c>
      <c r="AT53" s="1">
        <f>((AO53-AO$16)*100)/AO$16</f>
        <v>4.6733589848379262</v>
      </c>
    </row>
    <row r="54" spans="1:46" x14ac:dyDescent="0.25">
      <c r="A54" s="29">
        <v>5.4569859999999998E-2</v>
      </c>
      <c r="B54" s="30">
        <v>6.0163702999999999E-2</v>
      </c>
      <c r="C54" s="29">
        <v>8.4610044999999995E-2</v>
      </c>
      <c r="D54" s="29">
        <v>8.1452645000000004E-2</v>
      </c>
      <c r="E54" s="34">
        <v>7.5308230000000004E-2</v>
      </c>
      <c r="F54" s="34">
        <v>7.3810979999999998E-2</v>
      </c>
      <c r="G54" s="34">
        <v>7.9573414999999995E-2</v>
      </c>
      <c r="H54" s="34">
        <v>8.1955015999999992E-2</v>
      </c>
      <c r="I54" s="34">
        <v>9.0797530000000001E-2</v>
      </c>
      <c r="J54" s="34">
        <v>9.0104215000000001E-2</v>
      </c>
      <c r="K54" s="34">
        <v>9.1778435000000005E-2</v>
      </c>
      <c r="L54" s="34">
        <v>8.9713059999999997E-2</v>
      </c>
      <c r="M54" s="34">
        <v>8.3821850000000003E-2</v>
      </c>
      <c r="N54" s="34">
        <v>7.6149880000000003E-2</v>
      </c>
      <c r="O54" s="34">
        <v>6.8215095000000003E-2</v>
      </c>
      <c r="P54" s="34">
        <v>6.3736269999999998E-2</v>
      </c>
      <c r="Q54" s="34">
        <v>6.363444E-2</v>
      </c>
      <c r="R54" s="34">
        <v>6.0172587999999999E-2</v>
      </c>
      <c r="S54" s="35" t="s">
        <v>0</v>
      </c>
      <c r="T54" s="35" t="s">
        <v>0</v>
      </c>
      <c r="U54" s="35" t="s">
        <v>0</v>
      </c>
      <c r="V54" s="35" t="s">
        <v>0</v>
      </c>
      <c r="W54" s="35">
        <v>7.6234540000000003E-2</v>
      </c>
      <c r="X54" s="35">
        <v>6.9783769999999995E-2</v>
      </c>
      <c r="Y54" s="35">
        <v>5.8738793999999997E-2</v>
      </c>
      <c r="Z54" s="35">
        <v>5.6829589999999999E-2</v>
      </c>
      <c r="AA54" s="35">
        <v>5.93727E-2</v>
      </c>
      <c r="AB54" s="35" t="s">
        <v>0</v>
      </c>
      <c r="AC54" s="36" t="s">
        <v>0</v>
      </c>
      <c r="AD54" s="29" t="s">
        <v>0</v>
      </c>
      <c r="AE54" s="29">
        <v>7.6845319999999995E-2</v>
      </c>
      <c r="AF54" s="29">
        <v>6.7847564999999999E-2</v>
      </c>
      <c r="AG54" s="29">
        <v>6.7702994000000002E-2</v>
      </c>
      <c r="AH54" s="29">
        <v>6.4085500000000004E-2</v>
      </c>
      <c r="AI54" s="29">
        <v>6.2307689999999999E-2</v>
      </c>
      <c r="AJ54" s="29">
        <v>5.8778643999999998E-2</v>
      </c>
      <c r="AK54" s="3">
        <f t="shared" si="0"/>
        <v>7.2003253931034489E-2</v>
      </c>
      <c r="AL54" s="13">
        <v>-7.9836</v>
      </c>
      <c r="AM54" t="s">
        <v>119</v>
      </c>
      <c r="AP54" s="2">
        <f>((AK54-AK$17)*100)/AK$17</f>
        <v>3.9097391180886616</v>
      </c>
      <c r="AR54" t="s">
        <v>119</v>
      </c>
      <c r="AT54" s="1" t="e">
        <f>((AO54-AO$17)*100)/AO$17</f>
        <v>#DIV/0!</v>
      </c>
    </row>
    <row r="55" spans="1:46" x14ac:dyDescent="0.25">
      <c r="A55" s="29">
        <v>5.5587499999999998E-2</v>
      </c>
      <c r="B55" s="30">
        <v>6.8114560000000005E-2</v>
      </c>
      <c r="C55" s="29">
        <v>8.4384165999999997E-2</v>
      </c>
      <c r="D55" s="29">
        <v>8.2931080000000004E-2</v>
      </c>
      <c r="E55" s="34">
        <v>8.2770884000000003E-2</v>
      </c>
      <c r="F55" s="34">
        <v>7.8923054000000006E-2</v>
      </c>
      <c r="G55" s="34">
        <v>7.751334E-2</v>
      </c>
      <c r="H55" s="34">
        <v>8.2336365999999994E-2</v>
      </c>
      <c r="I55" s="34">
        <v>8.3623310000000006E-2</v>
      </c>
      <c r="J55" s="34">
        <v>8.1753480000000003E-2</v>
      </c>
      <c r="K55" s="34">
        <v>7.9922670000000001E-2</v>
      </c>
      <c r="L55" s="34">
        <v>7.8257199999999999E-2</v>
      </c>
      <c r="M55" s="34">
        <v>7.3500140000000005E-2</v>
      </c>
      <c r="N55" s="34">
        <v>6.7137139999999998E-2</v>
      </c>
      <c r="O55" s="34">
        <v>6.3269004000000004E-2</v>
      </c>
      <c r="P55" s="34">
        <v>6.0494155000000001E-2</v>
      </c>
      <c r="Q55" s="34">
        <v>5.8781550000000002E-2</v>
      </c>
      <c r="R55" s="34">
        <v>6.2776860000000004E-2</v>
      </c>
      <c r="S55" s="35" t="s">
        <v>0</v>
      </c>
      <c r="T55" s="35" t="s">
        <v>0</v>
      </c>
      <c r="U55" s="35" t="s">
        <v>0</v>
      </c>
      <c r="V55" s="35" t="s">
        <v>0</v>
      </c>
      <c r="W55" s="35">
        <v>7.2440350000000001E-2</v>
      </c>
      <c r="X55" s="35">
        <v>6.4737119999999995E-2</v>
      </c>
      <c r="Y55" s="35">
        <v>5.8911063E-2</v>
      </c>
      <c r="Z55" s="35">
        <v>5.5024641999999999E-2</v>
      </c>
      <c r="AA55" s="35">
        <v>5.6149654000000007E-2</v>
      </c>
      <c r="AB55" s="35" t="s">
        <v>0</v>
      </c>
      <c r="AC55" s="36" t="s">
        <v>0</v>
      </c>
      <c r="AD55" s="29" t="s">
        <v>0</v>
      </c>
      <c r="AE55" s="29">
        <v>7.5997149999999999E-2</v>
      </c>
      <c r="AF55" s="29">
        <v>6.8586945999999996E-2</v>
      </c>
      <c r="AG55" s="29">
        <v>6.3384449999999995E-2</v>
      </c>
      <c r="AH55" s="29">
        <v>5.9587515999999993E-2</v>
      </c>
      <c r="AI55" s="29">
        <v>5.9335159999999998E-2</v>
      </c>
      <c r="AJ55" s="29">
        <v>5.8681051999999997E-2</v>
      </c>
      <c r="AK55" s="3">
        <f t="shared" si="0"/>
        <v>6.9479709034482764E-2</v>
      </c>
      <c r="AL55" s="13">
        <v>-4.7801999999999998</v>
      </c>
      <c r="AM55" t="s">
        <v>120</v>
      </c>
      <c r="AP55" s="2">
        <f>((AK55-AK$18)*100)/AK$18</f>
        <v>3.6984239575357356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0</v>
      </c>
      <c r="B56" s="30" t="s">
        <v>0</v>
      </c>
      <c r="C56" s="29">
        <v>8.6067260000000007E-2</v>
      </c>
      <c r="D56" s="29">
        <v>7.3666245000000005E-2</v>
      </c>
      <c r="E56" s="34">
        <v>6.4464069999999998E-2</v>
      </c>
      <c r="F56" s="34">
        <v>7.7202889999999996E-2</v>
      </c>
      <c r="G56" s="34">
        <v>8.1870525999999999E-2</v>
      </c>
      <c r="H56" s="34">
        <v>8.5190959999999996E-2</v>
      </c>
      <c r="I56" s="34">
        <v>8.5476529999999995E-2</v>
      </c>
      <c r="J56" s="34">
        <v>8.4610779999999997E-2</v>
      </c>
      <c r="K56" s="34">
        <v>8.3409250000000004E-2</v>
      </c>
      <c r="L56" s="34">
        <v>8.2305744E-2</v>
      </c>
      <c r="M56" s="34">
        <v>7.9522999999999996E-2</v>
      </c>
      <c r="N56" s="34">
        <v>7.6661184000000007E-2</v>
      </c>
      <c r="O56" s="34">
        <v>7.2854020000000005E-2</v>
      </c>
      <c r="P56" s="34">
        <v>6.6503294000000004E-2</v>
      </c>
      <c r="Q56" s="34">
        <v>6.1553480000000001E-2</v>
      </c>
      <c r="R56" s="34">
        <v>6.0663920000000003E-2</v>
      </c>
      <c r="S56" s="35" t="s">
        <v>0</v>
      </c>
      <c r="T56" s="35" t="s">
        <v>0</v>
      </c>
      <c r="U56" s="35" t="s">
        <v>0</v>
      </c>
      <c r="V56" s="35">
        <v>8.277002E-2</v>
      </c>
      <c r="W56" s="35">
        <v>8.0654785000000007E-2</v>
      </c>
      <c r="X56" s="35">
        <v>7.9604369999999994E-2</v>
      </c>
      <c r="Y56" s="35">
        <v>7.3245320000000003E-2</v>
      </c>
      <c r="Z56" s="35">
        <v>6.5563850000000007E-2</v>
      </c>
      <c r="AA56" s="35">
        <v>5.8145355000000003E-2</v>
      </c>
      <c r="AB56" s="35" t="s">
        <v>0</v>
      </c>
      <c r="AC56" s="36" t="s">
        <v>0</v>
      </c>
      <c r="AD56" s="29" t="s">
        <v>0</v>
      </c>
      <c r="AE56" s="29">
        <v>7.164442E-2</v>
      </c>
      <c r="AF56" s="29">
        <v>7.034696E-2</v>
      </c>
      <c r="AG56" s="29">
        <v>5.4904267E-2</v>
      </c>
      <c r="AH56" s="29">
        <v>6.1867690000000003E-2</v>
      </c>
      <c r="AI56" s="29">
        <v>6.0511152999999998E-2</v>
      </c>
      <c r="AJ56" s="29">
        <v>5.4779932000000003E-2</v>
      </c>
      <c r="AK56" s="19">
        <f>AVERAGE(A56:AJ56)</f>
        <v>7.2716474107142867E-2</v>
      </c>
      <c r="AL56" s="13">
        <v>-1.5918000000000001</v>
      </c>
      <c r="AM56" t="s">
        <v>121</v>
      </c>
      <c r="AO56" s="2">
        <f>SUM(U71:W72)/6</f>
        <v>1.0529333609791169E-2</v>
      </c>
      <c r="AP56" s="2">
        <f>((AK56-AK$19)*100)/AK$19</f>
        <v>3.2651089761151577</v>
      </c>
      <c r="AR56" t="s">
        <v>124</v>
      </c>
      <c r="AT56" s="1">
        <f>((AO56-AO$19)*100)/AO$19</f>
        <v>28.623609539573188</v>
      </c>
    </row>
    <row r="57" spans="1:46" x14ac:dyDescent="0.25">
      <c r="A57" t="s">
        <v>0</v>
      </c>
      <c r="B57" s="37" t="s">
        <v>0</v>
      </c>
      <c r="C57" s="34">
        <v>7.6996549999999997E-2</v>
      </c>
      <c r="D57" s="34">
        <v>7.1173910000000007E-2</v>
      </c>
      <c r="E57" s="34">
        <v>7.2680960000000003E-2</v>
      </c>
      <c r="F57" s="34">
        <v>8.2207664999999999E-2</v>
      </c>
      <c r="G57" s="34">
        <v>8.4624530000000003E-2</v>
      </c>
      <c r="H57" s="34">
        <v>8.4076590000000007E-2</v>
      </c>
      <c r="I57" s="34">
        <v>8.1853255999999999E-2</v>
      </c>
      <c r="J57" s="34">
        <v>7.9826474000000008E-2</v>
      </c>
      <c r="K57" s="34">
        <v>7.9834530000000001E-2</v>
      </c>
      <c r="L57" s="34">
        <v>7.9871499999999998E-2</v>
      </c>
      <c r="M57" s="34">
        <v>7.860984E-2</v>
      </c>
      <c r="N57" s="34">
        <v>7.6477229999999993E-2</v>
      </c>
      <c r="O57" s="34">
        <v>7.3013544E-2</v>
      </c>
      <c r="P57" s="34">
        <v>6.6656074999999995E-2</v>
      </c>
      <c r="Q57" s="34">
        <v>6.3454300000000005E-2</v>
      </c>
      <c r="R57" s="34">
        <v>6.3889630000000003E-2</v>
      </c>
      <c r="S57" s="35" t="s">
        <v>0</v>
      </c>
      <c r="T57" s="35" t="s">
        <v>0</v>
      </c>
      <c r="U57" s="35" t="s">
        <v>0</v>
      </c>
      <c r="V57" s="35">
        <v>6.9256509999999993E-2</v>
      </c>
      <c r="W57" s="35">
        <v>7.9078469999999998E-2</v>
      </c>
      <c r="X57" s="35">
        <v>7.8165634999999997E-2</v>
      </c>
      <c r="Y57" s="35">
        <v>7.4306540000000004E-2</v>
      </c>
      <c r="Z57" s="35">
        <v>6.6541370000000002E-2</v>
      </c>
      <c r="AA57" s="35">
        <v>5.6875780000000001E-2</v>
      </c>
      <c r="AB57" s="35" t="s">
        <v>0</v>
      </c>
      <c r="AC57" s="36" t="s">
        <v>0</v>
      </c>
      <c r="AD57" s="29" t="s">
        <v>0</v>
      </c>
      <c r="AE57" s="29">
        <v>5.8654375000000002E-2</v>
      </c>
      <c r="AF57" s="29">
        <v>6.3229345000000006E-2</v>
      </c>
      <c r="AG57" s="29">
        <v>6.7258280000000004E-2</v>
      </c>
      <c r="AH57" s="29">
        <v>7.4840799999999999E-2</v>
      </c>
      <c r="AI57" s="29">
        <v>7.5841430000000001E-2</v>
      </c>
      <c r="AJ57" s="29">
        <v>6.3027570000000005E-2</v>
      </c>
      <c r="AK57" s="3">
        <f t="shared" si="0"/>
        <v>7.2940096035714289E-2</v>
      </c>
      <c r="AL57" s="13">
        <v>1.5918000000000001</v>
      </c>
      <c r="AP57" s="2">
        <f>((AK57-AK$20)*100)/AK$20</f>
        <v>3.0226614457920129</v>
      </c>
    </row>
    <row r="58" spans="1:46" x14ac:dyDescent="0.25">
      <c r="A58" t="s">
        <v>0</v>
      </c>
      <c r="B58" s="37">
        <v>7.6087765000000002E-2</v>
      </c>
      <c r="C58" s="34">
        <v>8.472068599999999E-2</v>
      </c>
      <c r="D58" s="34">
        <v>7.9050645000000003E-2</v>
      </c>
      <c r="E58" s="34">
        <v>8.6381630000000001E-2</v>
      </c>
      <c r="F58" s="34">
        <v>8.6260089999999998E-2</v>
      </c>
      <c r="G58" s="34">
        <v>8.2149970000000003E-2</v>
      </c>
      <c r="H58" s="34">
        <v>7.7676869999999995E-2</v>
      </c>
      <c r="I58" s="34">
        <v>7.0362510000000003E-2</v>
      </c>
      <c r="J58" s="34">
        <v>6.5720109999999998E-2</v>
      </c>
      <c r="K58" s="34">
        <v>6.3947274999999998E-2</v>
      </c>
      <c r="L58" s="34">
        <v>6.2513260000000001E-2</v>
      </c>
      <c r="M58" s="34">
        <v>6.2921605999999991E-2</v>
      </c>
      <c r="N58" s="34">
        <v>6.4123369999999999E-2</v>
      </c>
      <c r="O58" s="34">
        <v>6.5842144000000005E-2</v>
      </c>
      <c r="P58" s="34">
        <v>6.5105386000000001E-2</v>
      </c>
      <c r="Q58" s="34">
        <v>6.5159455000000005E-2</v>
      </c>
      <c r="R58" s="34">
        <v>6.4626310000000006E-2</v>
      </c>
      <c r="S58" s="35" t="s">
        <v>0</v>
      </c>
      <c r="T58" s="35" t="s">
        <v>0</v>
      </c>
      <c r="U58" s="35">
        <v>7.7664230000000001E-2</v>
      </c>
      <c r="V58" s="35">
        <v>7.1193814000000008E-2</v>
      </c>
      <c r="W58" s="35">
        <v>6.5899484000000008E-2</v>
      </c>
      <c r="X58" s="35">
        <v>6.6335080000000005E-2</v>
      </c>
      <c r="Y58" s="35">
        <v>6.7982689999999998E-2</v>
      </c>
      <c r="Z58" s="35">
        <v>7.2906785000000002E-2</v>
      </c>
      <c r="AA58" s="35">
        <v>6.7539799999999997E-2</v>
      </c>
      <c r="AB58" s="35" t="s">
        <v>0</v>
      </c>
      <c r="AC58" s="36" t="s">
        <v>0</v>
      </c>
      <c r="AD58" s="29" t="s">
        <v>0</v>
      </c>
      <c r="AE58" s="29">
        <v>6.8660446E-2</v>
      </c>
      <c r="AF58" s="29">
        <v>6.7753895999999994E-2</v>
      </c>
      <c r="AG58" s="29">
        <v>7.6911889999999997E-2</v>
      </c>
      <c r="AH58" s="29">
        <v>7.6728199999999996E-2</v>
      </c>
      <c r="AI58" s="29">
        <v>7.6065875999999991E-2</v>
      </c>
      <c r="AJ58" s="29">
        <v>5.6841265000000002E-2</v>
      </c>
      <c r="AK58" s="3">
        <f t="shared" si="0"/>
        <v>7.1171084600000004E-2</v>
      </c>
      <c r="AL58" s="13">
        <v>4.7801999999999998</v>
      </c>
      <c r="AP58" s="2">
        <f>((AK58-AK$21)*100)/AK$21</f>
        <v>3.3344368056293412</v>
      </c>
    </row>
    <row r="59" spans="1:46" x14ac:dyDescent="0.25">
      <c r="A59" t="s">
        <v>0</v>
      </c>
      <c r="B59" s="37">
        <v>8.3539820000000001E-2</v>
      </c>
      <c r="C59" s="34">
        <v>9.0568739999999995E-2</v>
      </c>
      <c r="D59" s="34">
        <v>9.2596695000000007E-2</v>
      </c>
      <c r="E59" s="34">
        <v>9.4492560000000003E-2</v>
      </c>
      <c r="F59" s="34">
        <v>9.0065649999999997E-2</v>
      </c>
      <c r="G59" s="34">
        <v>8.5385009999999997E-2</v>
      </c>
      <c r="H59" s="34">
        <v>8.0791360000000007E-2</v>
      </c>
      <c r="I59" s="34">
        <v>7.5242340000000005E-2</v>
      </c>
      <c r="J59" s="34">
        <v>7.0237259999999996E-2</v>
      </c>
      <c r="K59" s="34">
        <v>6.5769419999999995E-2</v>
      </c>
      <c r="L59" s="34">
        <v>6.3898414000000001E-2</v>
      </c>
      <c r="M59" s="34">
        <v>6.2759734999999997E-2</v>
      </c>
      <c r="N59" s="34">
        <v>6.3510380000000005E-2</v>
      </c>
      <c r="O59" s="34">
        <v>6.3559085000000001E-2</v>
      </c>
      <c r="P59" s="34">
        <v>6.2558779999999994E-2</v>
      </c>
      <c r="Q59" s="34">
        <v>5.197719E-2</v>
      </c>
      <c r="R59" s="34">
        <v>5.4328050000000003E-2</v>
      </c>
      <c r="S59" s="35" t="s">
        <v>0</v>
      </c>
      <c r="T59" s="35" t="s">
        <v>0</v>
      </c>
      <c r="U59" s="35">
        <v>7.4353589999999997E-2</v>
      </c>
      <c r="V59" s="35">
        <v>6.9524645999999996E-2</v>
      </c>
      <c r="W59" s="35">
        <v>7.1855139999999998E-2</v>
      </c>
      <c r="X59" s="35">
        <v>7.0032045000000001E-2</v>
      </c>
      <c r="Y59" s="35">
        <v>6.1899799999999998E-2</v>
      </c>
      <c r="Z59" s="35" t="s">
        <v>0</v>
      </c>
      <c r="AA59" s="35" t="s">
        <v>0</v>
      </c>
      <c r="AB59" s="35" t="s">
        <v>0</v>
      </c>
      <c r="AC59" s="36" t="s">
        <v>0</v>
      </c>
      <c r="AD59" s="29" t="s">
        <v>0</v>
      </c>
      <c r="AE59" s="29" t="s">
        <v>0</v>
      </c>
      <c r="AF59" s="29">
        <v>6.2423619999999999E-2</v>
      </c>
      <c r="AG59" s="29">
        <v>7.8794630000000004E-2</v>
      </c>
      <c r="AH59" s="29">
        <v>6.6089620000000002E-2</v>
      </c>
      <c r="AI59" s="29">
        <v>6.6693929999999998E-2</v>
      </c>
      <c r="AJ59" s="29">
        <v>7.0770150000000004E-2</v>
      </c>
      <c r="AK59" s="3">
        <f t="shared" si="0"/>
        <v>7.1989542962962963E-2</v>
      </c>
      <c r="AL59" s="13">
        <v>7.9836</v>
      </c>
      <c r="AP59" s="2">
        <f>((AK59-AK$22)*100)/AK$22</f>
        <v>3.6196776966743833</v>
      </c>
    </row>
    <row r="60" spans="1:46" x14ac:dyDescent="0.25">
      <c r="A60" t="s">
        <v>0</v>
      </c>
      <c r="B60" s="37">
        <v>8.6022699999999994E-2</v>
      </c>
      <c r="C60" s="34">
        <v>9.5028180000000004E-2</v>
      </c>
      <c r="D60" s="34">
        <v>9.2358424999999994E-2</v>
      </c>
      <c r="E60" s="34">
        <v>9.6217059999999993E-2</v>
      </c>
      <c r="F60" s="34">
        <v>9.3646850000000004E-2</v>
      </c>
      <c r="G60" s="34">
        <v>8.9035230000000007E-2</v>
      </c>
      <c r="H60" s="34">
        <v>8.8189989999999996E-2</v>
      </c>
      <c r="I60" s="34">
        <v>8.5635945000000005E-2</v>
      </c>
      <c r="J60" s="34">
        <v>8.3060175E-2</v>
      </c>
      <c r="K60" s="34">
        <v>7.8906959999999998E-2</v>
      </c>
      <c r="L60" s="34">
        <v>7.8036229999999998E-2</v>
      </c>
      <c r="M60" s="34">
        <v>7.503116E-2</v>
      </c>
      <c r="N60" s="34">
        <v>7.1165539999999999E-2</v>
      </c>
      <c r="O60" s="34">
        <v>7.4269414000000006E-2</v>
      </c>
      <c r="P60" s="34">
        <v>7.2300039999999996E-2</v>
      </c>
      <c r="Q60" s="34">
        <v>6.2452863999999997E-2</v>
      </c>
      <c r="R60" s="34">
        <v>6.1422615999999999E-2</v>
      </c>
      <c r="S60" s="35" t="s">
        <v>0</v>
      </c>
      <c r="T60" s="35">
        <v>6.4865759999999995E-2</v>
      </c>
      <c r="U60" s="35">
        <v>7.3741354000000009E-2</v>
      </c>
      <c r="V60" s="35">
        <v>7.7566960000000004E-2</v>
      </c>
      <c r="W60" s="35">
        <v>7.6132320000000003E-2</v>
      </c>
      <c r="X60" s="35">
        <v>7.7851210000000004E-2</v>
      </c>
      <c r="Y60" s="35">
        <v>8.3892220000000003E-2</v>
      </c>
      <c r="Z60" s="35" t="s">
        <v>0</v>
      </c>
      <c r="AA60" s="35" t="s">
        <v>0</v>
      </c>
      <c r="AB60" s="35" t="s">
        <v>0</v>
      </c>
      <c r="AC60" s="36" t="s">
        <v>0</v>
      </c>
      <c r="AD60" s="29" t="s">
        <v>0</v>
      </c>
      <c r="AE60" s="29" t="s">
        <v>0</v>
      </c>
      <c r="AF60" s="29">
        <v>6.1298883999999998E-2</v>
      </c>
      <c r="AG60" s="29">
        <v>6.9732249999999996E-2</v>
      </c>
      <c r="AH60" s="29">
        <v>6.8725700000000001E-2</v>
      </c>
      <c r="AI60" s="29">
        <v>6.3676289999999997E-2</v>
      </c>
      <c r="AJ60" s="29">
        <v>6.9893709999999998E-2</v>
      </c>
      <c r="AK60" s="3">
        <f t="shared" si="0"/>
        <v>7.7505572750000001E-2</v>
      </c>
      <c r="AL60" s="13">
        <v>11.212300000000001</v>
      </c>
      <c r="AP60" s="2">
        <f>((AK60-AK$23)*100)/AK$23</f>
        <v>3.6741206431435112</v>
      </c>
    </row>
    <row r="61" spans="1:46" x14ac:dyDescent="0.25">
      <c r="A61" t="s">
        <v>0</v>
      </c>
      <c r="B61" s="37">
        <v>7.9304570000000005E-2</v>
      </c>
      <c r="C61" s="34">
        <v>9.2488624000000005E-2</v>
      </c>
      <c r="D61" s="34">
        <v>9.3524225000000002E-2</v>
      </c>
      <c r="E61" s="34">
        <v>9.6374154000000004E-2</v>
      </c>
      <c r="F61" s="34">
        <v>9.4560539999999998E-2</v>
      </c>
      <c r="G61" s="34">
        <v>9.0363959999999993E-2</v>
      </c>
      <c r="H61" s="34">
        <v>8.6789039999999998E-2</v>
      </c>
      <c r="I61" s="34">
        <v>8.3952730000000003E-2</v>
      </c>
      <c r="J61" s="34">
        <v>8.1440600000000002E-2</v>
      </c>
      <c r="K61" s="34">
        <v>7.9535380000000003E-2</v>
      </c>
      <c r="L61" s="34">
        <v>7.8942970000000001E-2</v>
      </c>
      <c r="M61" s="34">
        <v>7.7163025999999996E-2</v>
      </c>
      <c r="N61" s="34">
        <v>7.6911196000000001E-2</v>
      </c>
      <c r="O61" s="34">
        <v>7.7356439999999999E-2</v>
      </c>
      <c r="P61" s="34">
        <v>6.841564E-2</v>
      </c>
      <c r="Q61" s="34">
        <v>6.0748169999999997E-2</v>
      </c>
      <c r="R61" s="34" t="s">
        <v>0</v>
      </c>
      <c r="S61" s="35">
        <v>6.7844525000000003E-2</v>
      </c>
      <c r="T61" s="35">
        <v>7.6939480000000005E-2</v>
      </c>
      <c r="U61" s="35">
        <v>8.2728060000000006E-2</v>
      </c>
      <c r="V61" s="35">
        <v>8.1269524999999995E-2</v>
      </c>
      <c r="W61" s="35">
        <v>8.0576709999999996E-2</v>
      </c>
      <c r="X61" s="35">
        <v>8.0451910000000001E-2</v>
      </c>
      <c r="Y61" s="35">
        <v>8.3174824999999994E-2</v>
      </c>
      <c r="Z61" s="35" t="s">
        <v>0</v>
      </c>
      <c r="AA61" s="35" t="s">
        <v>0</v>
      </c>
      <c r="AB61" s="35" t="s">
        <v>0</v>
      </c>
      <c r="AC61" s="36" t="s">
        <v>0</v>
      </c>
      <c r="AD61" s="29" t="s">
        <v>0</v>
      </c>
      <c r="AE61" s="29" t="s">
        <v>0</v>
      </c>
      <c r="AF61" s="29">
        <v>6.1734545999999987E-2</v>
      </c>
      <c r="AG61" s="29">
        <v>6.8803820000000002E-2</v>
      </c>
      <c r="AH61" s="29">
        <v>5.8196930000000001E-2</v>
      </c>
      <c r="AI61" s="29">
        <v>6.2959804999999994E-2</v>
      </c>
      <c r="AJ61" s="29">
        <v>6.4390614999999998E-2</v>
      </c>
      <c r="AK61" s="3">
        <f t="shared" si="0"/>
        <v>7.8105072000000011E-2</v>
      </c>
      <c r="AL61" s="13">
        <v>14.477499999999999</v>
      </c>
      <c r="AP61" s="2">
        <f>((AK61-AK$24)*100)/AK$24</f>
        <v>3.8240797762198544</v>
      </c>
    </row>
    <row r="62" spans="1:46" x14ac:dyDescent="0.25">
      <c r="A62" t="s">
        <v>0</v>
      </c>
      <c r="B62" s="37">
        <v>7.5333430000000007E-2</v>
      </c>
      <c r="C62" s="34">
        <v>8.2226715999999991E-2</v>
      </c>
      <c r="D62" s="34">
        <v>8.9166640000000005E-2</v>
      </c>
      <c r="E62" s="34">
        <v>9.3557104000000002E-2</v>
      </c>
      <c r="F62" s="34">
        <v>9.1539809999999999E-2</v>
      </c>
      <c r="G62" s="34">
        <v>8.8585176000000002E-2</v>
      </c>
      <c r="H62" s="34">
        <v>8.5730509999999996E-2</v>
      </c>
      <c r="I62" s="34">
        <v>8.3507139999999994E-2</v>
      </c>
      <c r="J62" s="34">
        <v>8.3085779999999998E-2</v>
      </c>
      <c r="K62" s="34">
        <v>8.2138224999999995E-2</v>
      </c>
      <c r="L62" s="34">
        <v>8.0204874000000009E-2</v>
      </c>
      <c r="M62" s="34">
        <v>7.8048850000000003E-2</v>
      </c>
      <c r="N62" s="34">
        <v>7.7733090000000005E-2</v>
      </c>
      <c r="O62" s="34">
        <v>7.8720375999999995E-2</v>
      </c>
      <c r="P62" s="38">
        <v>7.3228420000000002E-2</v>
      </c>
      <c r="Q62" s="38" t="s">
        <v>0</v>
      </c>
      <c r="R62" s="38">
        <v>6.3322870000000003E-2</v>
      </c>
      <c r="S62" s="35">
        <v>7.7758869999999994E-2</v>
      </c>
      <c r="T62" s="35">
        <v>8.0903559999999999E-2</v>
      </c>
      <c r="U62" s="35">
        <v>8.3222649999999995E-2</v>
      </c>
      <c r="V62" s="35">
        <v>8.1699259999999996E-2</v>
      </c>
      <c r="W62" s="35">
        <v>8.0606090000000005E-2</v>
      </c>
      <c r="X62" s="35">
        <v>8.1993220000000006E-2</v>
      </c>
      <c r="Y62" s="35">
        <v>7.9695485999999996E-2</v>
      </c>
      <c r="Z62" s="35" t="s">
        <v>0</v>
      </c>
      <c r="AA62" s="35" t="s">
        <v>0</v>
      </c>
      <c r="AB62" s="35" t="s">
        <v>0</v>
      </c>
      <c r="AC62" s="36" t="s">
        <v>0</v>
      </c>
      <c r="AD62" s="29" t="s">
        <v>0</v>
      </c>
      <c r="AE62" s="29" t="s">
        <v>0</v>
      </c>
      <c r="AF62" s="29">
        <v>6.2369517999999999E-2</v>
      </c>
      <c r="AG62" s="29">
        <v>6.7969315000000002E-2</v>
      </c>
      <c r="AH62" s="29" t="s">
        <v>0</v>
      </c>
      <c r="AI62" s="29">
        <v>6.2321145000000001E-2</v>
      </c>
      <c r="AJ62" s="29">
        <v>6.1334505999999997E-2</v>
      </c>
      <c r="AK62" s="3">
        <f t="shared" si="0"/>
        <v>7.874083818518518E-2</v>
      </c>
      <c r="AL62" s="13">
        <v>17.791599999999999</v>
      </c>
      <c r="AP62" s="2">
        <f>((AK62-AK$25)*100)/AK$25</f>
        <v>3.6617182080648893</v>
      </c>
    </row>
    <row r="63" spans="1:46" x14ac:dyDescent="0.25">
      <c r="A63" t="s">
        <v>0</v>
      </c>
      <c r="B63" s="37">
        <v>7.2534059999999997E-2</v>
      </c>
      <c r="C63" s="34">
        <v>7.8578990000000001E-2</v>
      </c>
      <c r="D63" s="34">
        <v>8.4623439999999994E-2</v>
      </c>
      <c r="E63" s="34">
        <v>9.07863E-2</v>
      </c>
      <c r="F63" s="34">
        <v>9.1083280000000003E-2</v>
      </c>
      <c r="G63" s="34">
        <v>8.8967760000000007E-2</v>
      </c>
      <c r="H63" s="34">
        <v>8.5806370000000007E-2</v>
      </c>
      <c r="I63" s="34">
        <v>8.3713590000000004E-2</v>
      </c>
      <c r="J63" s="34">
        <v>8.3983734000000004E-2</v>
      </c>
      <c r="K63" s="34">
        <v>8.3557899999999991E-2</v>
      </c>
      <c r="L63" s="34">
        <v>8.0985249999999995E-2</v>
      </c>
      <c r="M63" s="34">
        <v>7.9831799999999994E-2</v>
      </c>
      <c r="N63" s="34">
        <v>8.1289150000000004E-2</v>
      </c>
      <c r="O63" s="34">
        <v>8.0539525000000001E-2</v>
      </c>
      <c r="P63" s="38" t="s">
        <v>0</v>
      </c>
      <c r="Q63" s="38">
        <v>6.7169300000000001E-2</v>
      </c>
      <c r="R63" s="38">
        <v>6.7740819999999993E-2</v>
      </c>
      <c r="S63" s="35">
        <v>7.2898329999999997E-2</v>
      </c>
      <c r="T63" s="35">
        <v>7.8575510000000001E-2</v>
      </c>
      <c r="U63" s="35">
        <v>8.1903539999999997E-2</v>
      </c>
      <c r="V63" s="35">
        <v>8.1375725999999995E-2</v>
      </c>
      <c r="W63" s="35">
        <v>7.9620590000000005E-2</v>
      </c>
      <c r="X63" s="35">
        <v>7.9253610000000002E-2</v>
      </c>
      <c r="Y63" s="35">
        <v>7.4161716000000003E-2</v>
      </c>
      <c r="Z63" s="35" t="s">
        <v>0</v>
      </c>
      <c r="AA63" s="35" t="s">
        <v>0</v>
      </c>
      <c r="AB63" s="35" t="s">
        <v>0</v>
      </c>
      <c r="AC63" s="36" t="s">
        <v>0</v>
      </c>
      <c r="AD63" s="29" t="s">
        <v>0</v>
      </c>
      <c r="AE63" s="29" t="s">
        <v>0</v>
      </c>
      <c r="AF63" s="29">
        <v>5.4378866999999997E-2</v>
      </c>
      <c r="AG63" s="29">
        <v>6.4541959999999995E-2</v>
      </c>
      <c r="AH63" s="29" t="s">
        <v>0</v>
      </c>
      <c r="AI63" s="29" t="s">
        <v>0</v>
      </c>
      <c r="AJ63" s="29" t="s">
        <v>0</v>
      </c>
      <c r="AK63" s="3">
        <f t="shared" si="0"/>
        <v>7.8716044720000017E-2</v>
      </c>
      <c r="AL63" s="13">
        <v>21.168500000000002</v>
      </c>
      <c r="AP63" s="2">
        <f>((AK63-AK$26)*100)/AK$26</f>
        <v>3.4346139156034936</v>
      </c>
    </row>
    <row r="64" spans="1:46" x14ac:dyDescent="0.25">
      <c r="A64" t="s">
        <v>0</v>
      </c>
      <c r="B64" s="37" t="s">
        <v>0</v>
      </c>
      <c r="C64" s="34">
        <v>7.5277120000000003E-2</v>
      </c>
      <c r="D64" s="34">
        <v>8.3883600000000003E-2</v>
      </c>
      <c r="E64" s="34">
        <v>9.1343399999999991E-2</v>
      </c>
      <c r="F64" s="34">
        <v>9.1598449999999998E-2</v>
      </c>
      <c r="G64" s="34">
        <v>8.6576805000000007E-2</v>
      </c>
      <c r="H64" s="34">
        <v>8.4146739999999998E-2</v>
      </c>
      <c r="I64" s="34">
        <v>8.2370680000000002E-2</v>
      </c>
      <c r="J64" s="34">
        <v>8.1472024000000004E-2</v>
      </c>
      <c r="K64" s="34">
        <v>8.1191070000000004E-2</v>
      </c>
      <c r="L64" s="34">
        <v>7.9641480000000001E-2</v>
      </c>
      <c r="M64" s="34">
        <v>8.0262559999999997E-2</v>
      </c>
      <c r="N64" s="34">
        <v>8.2923269999999993E-2</v>
      </c>
      <c r="O64" s="34">
        <v>7.9376870000000002E-2</v>
      </c>
      <c r="P64" s="38" t="s">
        <v>0</v>
      </c>
      <c r="Q64" s="38">
        <v>6.7104839999999999E-2</v>
      </c>
      <c r="R64" s="38">
        <v>6.9892330000000003E-2</v>
      </c>
      <c r="S64" s="35">
        <v>7.3032420000000001E-2</v>
      </c>
      <c r="T64" s="35">
        <v>7.8575924000000005E-2</v>
      </c>
      <c r="U64" s="35">
        <v>8.1216170000000004E-2</v>
      </c>
      <c r="V64" s="35">
        <v>7.9468730000000001E-2</v>
      </c>
      <c r="W64" s="35">
        <v>7.6901590000000006E-2</v>
      </c>
      <c r="X64" s="35">
        <v>7.6039775999999989E-2</v>
      </c>
      <c r="Y64" s="35">
        <v>7.0335190000000006E-2</v>
      </c>
      <c r="Z64" s="35" t="s">
        <v>0</v>
      </c>
      <c r="AA64" s="35" t="s">
        <v>0</v>
      </c>
      <c r="AB64" s="35" t="s">
        <v>0</v>
      </c>
      <c r="AC64" s="36" t="s">
        <v>0</v>
      </c>
      <c r="AD64" s="29" t="s">
        <v>0</v>
      </c>
      <c r="AE64" s="29" t="s">
        <v>0</v>
      </c>
      <c r="AF64" s="29">
        <v>5.9917655E-2</v>
      </c>
      <c r="AG64" s="29">
        <v>5.8838456999999997E-2</v>
      </c>
      <c r="AH64" s="29" t="s">
        <v>0</v>
      </c>
      <c r="AI64" s="29" t="s">
        <v>0</v>
      </c>
      <c r="AJ64" s="29" t="s">
        <v>0</v>
      </c>
      <c r="AK64" s="3">
        <f t="shared" si="0"/>
        <v>7.7974464625000017E-2</v>
      </c>
      <c r="AL64" s="13">
        <v>24.624300000000002</v>
      </c>
      <c r="AP64" s="2">
        <f>((AK64-AK$27)*100)/AK$27</f>
        <v>3.4327498251548541</v>
      </c>
    </row>
    <row r="65" spans="1:46" x14ac:dyDescent="0.25">
      <c r="A65" t="s">
        <v>0</v>
      </c>
      <c r="B65" s="37" t="s">
        <v>0</v>
      </c>
      <c r="C65" s="34">
        <v>5.9703714999999997E-2</v>
      </c>
      <c r="D65" s="34">
        <v>8.0640329999999996E-2</v>
      </c>
      <c r="E65" s="34">
        <v>9.3035300000000001E-2</v>
      </c>
      <c r="F65" s="34">
        <v>9.8639699999999997E-2</v>
      </c>
      <c r="G65" s="34">
        <v>9.816337E-2</v>
      </c>
      <c r="H65" s="34">
        <v>9.0627280000000005E-2</v>
      </c>
      <c r="I65" s="34">
        <v>8.5341089999999994E-2</v>
      </c>
      <c r="J65" s="34">
        <v>8.3612859999999997E-2</v>
      </c>
      <c r="K65" s="34">
        <v>8.1490405000000002E-2</v>
      </c>
      <c r="L65" s="34">
        <v>7.9014219999999996E-2</v>
      </c>
      <c r="M65" s="34">
        <v>7.8435500000000005E-2</v>
      </c>
      <c r="N65" s="34">
        <v>7.6194874999999995E-2</v>
      </c>
      <c r="O65" s="34">
        <v>7.3138765999999994E-2</v>
      </c>
      <c r="P65" s="38" t="s">
        <v>0</v>
      </c>
      <c r="Q65" s="38">
        <v>6.4545969999999994E-2</v>
      </c>
      <c r="R65" s="38">
        <v>7.1017473999999997E-2</v>
      </c>
      <c r="S65" s="35">
        <v>7.2939340000000005E-2</v>
      </c>
      <c r="T65" s="35">
        <v>8.2843230000000004E-2</v>
      </c>
      <c r="U65" s="35">
        <v>8.3496390000000004E-2</v>
      </c>
      <c r="V65" s="35">
        <v>8.0074259999999994E-2</v>
      </c>
      <c r="W65" s="35">
        <v>7.5753399999999999E-2</v>
      </c>
      <c r="X65" s="35">
        <v>7.347157E-2</v>
      </c>
      <c r="Y65" s="35">
        <v>7.2821200000000003E-2</v>
      </c>
      <c r="Z65" s="35" t="s">
        <v>0</v>
      </c>
      <c r="AA65" s="35" t="s">
        <v>0</v>
      </c>
      <c r="AB65" s="35" t="s">
        <v>0</v>
      </c>
      <c r="AC65" s="36" t="s">
        <v>0</v>
      </c>
      <c r="AD65" s="29" t="s">
        <v>0</v>
      </c>
      <c r="AE65" s="29" t="s">
        <v>0</v>
      </c>
      <c r="AF65" s="29" t="s">
        <v>0</v>
      </c>
      <c r="AG65" s="29" t="s">
        <v>0</v>
      </c>
      <c r="AH65" s="29" t="s">
        <v>0</v>
      </c>
      <c r="AI65" s="29" t="s">
        <v>0</v>
      </c>
      <c r="AJ65" s="29" t="s">
        <v>0</v>
      </c>
      <c r="AK65" s="3">
        <f t="shared" si="0"/>
        <v>7.9772738409090896E-2</v>
      </c>
      <c r="AL65" s="13">
        <v>28.178599999999999</v>
      </c>
      <c r="AP65" s="2">
        <f>((AK65-AK$28)*100)/AK$28</f>
        <v>3.3288496449465987</v>
      </c>
    </row>
    <row r="66" spans="1:46" x14ac:dyDescent="0.25">
      <c r="A66" s="32" t="s">
        <v>0</v>
      </c>
      <c r="B66" s="39" t="s">
        <v>0</v>
      </c>
      <c r="C66" s="32">
        <v>6.5344669999999994E-2</v>
      </c>
      <c r="D66" s="32">
        <v>6.8697505000000006E-2</v>
      </c>
      <c r="E66" s="32">
        <v>6.7290139999999998E-2</v>
      </c>
      <c r="F66" s="32">
        <v>6.5352900000000005E-2</v>
      </c>
      <c r="G66" s="32">
        <v>6.5089019999999997E-2</v>
      </c>
      <c r="H66" s="32">
        <v>6.6199069999999999E-2</v>
      </c>
      <c r="I66" s="32">
        <v>6.8472296000000002E-2</v>
      </c>
      <c r="J66" s="32">
        <v>7.1503319999999995E-2</v>
      </c>
      <c r="K66" s="32">
        <v>7.6166860000000003E-2</v>
      </c>
      <c r="L66" s="32">
        <v>7.9770714000000006E-2</v>
      </c>
      <c r="M66" s="32">
        <v>7.6970405999999991E-2</v>
      </c>
      <c r="N66" s="32">
        <v>6.7516489999999998E-2</v>
      </c>
      <c r="O66" s="32">
        <v>6.6383949999999997E-2</v>
      </c>
      <c r="P66" s="32" t="s">
        <v>0</v>
      </c>
      <c r="Q66" s="32" t="s">
        <v>0</v>
      </c>
      <c r="R66" s="32" t="s">
        <v>0</v>
      </c>
      <c r="S66" s="33">
        <v>5.9792869999999998E-2</v>
      </c>
      <c r="T66" s="33">
        <v>6.6007609999999994E-2</v>
      </c>
      <c r="U66" s="33">
        <v>6.7485160000000002E-2</v>
      </c>
      <c r="V66" s="33">
        <v>7.2977150000000005E-2</v>
      </c>
      <c r="W66" s="33">
        <v>8.0047964999999999E-2</v>
      </c>
      <c r="X66" s="33">
        <v>7.0127659999999994E-2</v>
      </c>
      <c r="Y66" s="33">
        <v>7.0902699999999999E-2</v>
      </c>
      <c r="Z66" s="33" t="s">
        <v>0</v>
      </c>
      <c r="AA66" s="40" t="s">
        <v>0</v>
      </c>
      <c r="AB66" s="40">
        <v>9.8185069999999999E-2</v>
      </c>
      <c r="AC66" s="40">
        <v>8.8596105999999994E-2</v>
      </c>
      <c r="AD66" s="40" t="s">
        <v>0</v>
      </c>
      <c r="AE66" s="40" t="s">
        <v>0</v>
      </c>
      <c r="AF66" s="40" t="s">
        <v>0</v>
      </c>
      <c r="AG66" s="40" t="s">
        <v>0</v>
      </c>
      <c r="AH66" s="40" t="s">
        <v>0</v>
      </c>
      <c r="AI66" s="40" t="s">
        <v>0</v>
      </c>
      <c r="AJ66" s="40" t="s">
        <v>0</v>
      </c>
      <c r="AK66" s="3">
        <f t="shared" si="0"/>
        <v>7.1767256000000001E-2</v>
      </c>
      <c r="AL66" s="1">
        <v>31.855</v>
      </c>
      <c r="AP66" s="2">
        <f>((AK66-AK$29)*100)/AK$29</f>
        <v>5.162335378001087</v>
      </c>
    </row>
    <row r="67" spans="1:46" x14ac:dyDescent="0.25">
      <c r="A67" s="31" t="s">
        <v>0</v>
      </c>
      <c r="B67" s="41" t="s">
        <v>0</v>
      </c>
      <c r="C67" s="31" t="s">
        <v>0</v>
      </c>
      <c r="D67" s="31">
        <v>5.4252055E-2</v>
      </c>
      <c r="E67" s="31">
        <v>5.5938147000000001E-2</v>
      </c>
      <c r="F67" s="31">
        <v>5.5246186000000003E-2</v>
      </c>
      <c r="G67" s="31">
        <v>5.4943661999999997E-2</v>
      </c>
      <c r="H67" s="31">
        <v>5.4225303000000002E-2</v>
      </c>
      <c r="I67" s="31">
        <v>5.3782313999999998E-2</v>
      </c>
      <c r="J67" s="31">
        <v>5.4376732999999997E-2</v>
      </c>
      <c r="K67" s="31">
        <v>5.5977236E-2</v>
      </c>
      <c r="L67" s="31">
        <v>5.8627070000000003E-2</v>
      </c>
      <c r="M67" s="31">
        <v>6.3081965000000004E-2</v>
      </c>
      <c r="N67" s="31">
        <v>6.1762272999999999E-2</v>
      </c>
      <c r="O67" s="31" t="s">
        <v>0</v>
      </c>
      <c r="P67" s="31" t="s">
        <v>0</v>
      </c>
      <c r="Q67" s="31" t="s">
        <v>0</v>
      </c>
      <c r="R67" s="31" t="s">
        <v>0</v>
      </c>
      <c r="S67" s="33">
        <v>4.9048084999999998E-2</v>
      </c>
      <c r="T67" s="33">
        <v>5.0981554999999998E-2</v>
      </c>
      <c r="U67" s="33">
        <v>5.2239260000000003E-2</v>
      </c>
      <c r="V67" s="33">
        <v>5.3952359999999998E-2</v>
      </c>
      <c r="W67" s="33">
        <v>5.6602314000000001E-2</v>
      </c>
      <c r="X67" s="33">
        <v>6.3906859999999996E-2</v>
      </c>
      <c r="Y67" s="33">
        <v>6.3355333999999999E-2</v>
      </c>
      <c r="Z67" s="33">
        <v>6.7575455000000006E-2</v>
      </c>
      <c r="AA67" s="40">
        <v>7.0884614999999998E-2</v>
      </c>
      <c r="AB67" s="40">
        <v>8.1345200000000006E-2</v>
      </c>
      <c r="AC67" s="40">
        <v>8.1615519999999997E-2</v>
      </c>
      <c r="AD67" s="40">
        <v>9.4667669999999995E-2</v>
      </c>
      <c r="AE67" s="40" t="s">
        <v>0</v>
      </c>
      <c r="AF67" s="40" t="s">
        <v>0</v>
      </c>
      <c r="AG67" s="40" t="s">
        <v>0</v>
      </c>
      <c r="AH67" s="40" t="s">
        <v>0</v>
      </c>
      <c r="AI67" s="40" t="s">
        <v>0</v>
      </c>
      <c r="AJ67" s="40" t="s">
        <v>0</v>
      </c>
      <c r="AK67" s="3">
        <f t="shared" si="0"/>
        <v>6.1234224869565229E-2</v>
      </c>
      <c r="AL67" s="1">
        <v>35.685299999999998</v>
      </c>
      <c r="AP67" s="2">
        <f>((AK67-AK$30)*100)/AK$30</f>
        <v>7.4003203926237653</v>
      </c>
    </row>
    <row r="68" spans="1:46" x14ac:dyDescent="0.25">
      <c r="A68" s="31" t="s">
        <v>0</v>
      </c>
      <c r="B68" s="41" t="s">
        <v>0</v>
      </c>
      <c r="C68" s="31" t="s">
        <v>0</v>
      </c>
      <c r="D68" s="31">
        <v>4.6096430000000001E-2</v>
      </c>
      <c r="E68" s="31">
        <v>4.7926705E-2</v>
      </c>
      <c r="F68" s="31">
        <v>4.8162043000000002E-2</v>
      </c>
      <c r="G68" s="31">
        <v>4.7573592999999997E-2</v>
      </c>
      <c r="H68" s="31">
        <v>4.7206547000000001E-2</v>
      </c>
      <c r="I68" s="31">
        <v>4.6785627000000003E-2</v>
      </c>
      <c r="J68" s="31">
        <v>4.6989806000000002E-2</v>
      </c>
      <c r="K68" s="31">
        <v>4.7730996999999997E-2</v>
      </c>
      <c r="L68" s="31">
        <v>4.9281810000000002E-2</v>
      </c>
      <c r="M68" s="31">
        <v>5.3559043000000001E-2</v>
      </c>
      <c r="N68" s="31">
        <v>5.8015354000000012E-2</v>
      </c>
      <c r="O68" s="31" t="s">
        <v>0</v>
      </c>
      <c r="P68" s="31" t="s">
        <v>0</v>
      </c>
      <c r="Q68" s="31" t="s">
        <v>0</v>
      </c>
      <c r="R68" s="31" t="s">
        <v>0</v>
      </c>
      <c r="S68" s="33">
        <v>4.4394944000000013E-2</v>
      </c>
      <c r="T68" s="33">
        <v>4.5530649999999999E-2</v>
      </c>
      <c r="U68" s="33">
        <v>4.5695804000000013E-2</v>
      </c>
      <c r="V68" s="33">
        <v>4.6754280000000002E-2</v>
      </c>
      <c r="W68" s="33">
        <v>4.7178138000000001E-2</v>
      </c>
      <c r="X68" s="33">
        <v>4.9810029999999998E-2</v>
      </c>
      <c r="Y68" s="33">
        <v>5.6011850000000002E-2</v>
      </c>
      <c r="Z68" s="33" t="s">
        <v>0</v>
      </c>
      <c r="AA68" s="40">
        <v>6.7159510000000006E-2</v>
      </c>
      <c r="AB68" s="40">
        <v>7.4936509999999998E-2</v>
      </c>
      <c r="AC68" s="40" t="s">
        <v>0</v>
      </c>
      <c r="AD68" s="40" t="s">
        <v>0</v>
      </c>
      <c r="AE68" s="40" t="s">
        <v>0</v>
      </c>
      <c r="AF68" s="40" t="s">
        <v>0</v>
      </c>
      <c r="AG68" s="40" t="s">
        <v>0</v>
      </c>
      <c r="AH68" s="40" t="s">
        <v>0</v>
      </c>
      <c r="AI68" s="40" t="s">
        <v>0</v>
      </c>
      <c r="AJ68" s="40" t="s">
        <v>0</v>
      </c>
      <c r="AK68" s="3">
        <f t="shared" ref="AK68:AK111" si="1">AVERAGE(A68:AJ68)</f>
        <v>5.0839983550000002E-2</v>
      </c>
      <c r="AL68" s="1">
        <v>39.709000000000003</v>
      </c>
      <c r="AP68" s="2">
        <f>((AK68-AK$31)*100)/AK$31</f>
        <v>6.9381049515427415</v>
      </c>
    </row>
    <row r="69" spans="1:46" x14ac:dyDescent="0.25">
      <c r="A69" s="31" t="s">
        <v>0</v>
      </c>
      <c r="B69" s="41" t="s">
        <v>0</v>
      </c>
      <c r="C69" s="31" t="s">
        <v>0</v>
      </c>
      <c r="D69" s="31">
        <v>4.1533800000000003E-2</v>
      </c>
      <c r="E69" s="31">
        <v>4.4615540000000002E-2</v>
      </c>
      <c r="F69" s="31">
        <v>4.3846845999999988E-2</v>
      </c>
      <c r="G69" s="31">
        <v>4.308472E-2</v>
      </c>
      <c r="H69" s="31">
        <v>4.2339450000000001E-2</v>
      </c>
      <c r="I69" s="31">
        <v>4.2045425999999997E-2</v>
      </c>
      <c r="J69" s="31">
        <v>4.1433440000000002E-2</v>
      </c>
      <c r="K69" s="31">
        <v>4.1565935999999998E-2</v>
      </c>
      <c r="L69" s="31">
        <v>4.2604975000000003E-2</v>
      </c>
      <c r="M69" s="31">
        <v>4.6142574000000013E-2</v>
      </c>
      <c r="N69" s="31">
        <v>5.0049370000000003E-2</v>
      </c>
      <c r="O69" s="31" t="s">
        <v>0</v>
      </c>
      <c r="P69" s="31" t="s">
        <v>0</v>
      </c>
      <c r="Q69" s="31" t="s">
        <v>0</v>
      </c>
      <c r="R69" s="31" t="s">
        <v>0</v>
      </c>
      <c r="S69" s="33" t="s">
        <v>0</v>
      </c>
      <c r="T69" s="33">
        <v>4.0182922000000003E-2</v>
      </c>
      <c r="U69" s="33">
        <v>4.184479E-2</v>
      </c>
      <c r="V69" s="33">
        <v>4.082653E-2</v>
      </c>
      <c r="W69" s="33">
        <v>4.0065943999999999E-2</v>
      </c>
      <c r="X69" s="33">
        <v>4.096027E-2</v>
      </c>
      <c r="Y69" s="33">
        <v>4.5201274999999999E-2</v>
      </c>
      <c r="Z69" s="33">
        <v>4.7499930000000003E-2</v>
      </c>
      <c r="AA69" s="40" t="s">
        <v>0</v>
      </c>
      <c r="AB69" s="40" t="s">
        <v>0</v>
      </c>
      <c r="AC69" s="40" t="s">
        <v>0</v>
      </c>
      <c r="AD69" s="40" t="s">
        <v>0</v>
      </c>
      <c r="AE69" s="40" t="s">
        <v>0</v>
      </c>
      <c r="AF69" s="40" t="s">
        <v>0</v>
      </c>
      <c r="AG69" s="40" t="s">
        <v>0</v>
      </c>
      <c r="AH69" s="40" t="s">
        <v>0</v>
      </c>
      <c r="AI69" s="40" t="s">
        <v>0</v>
      </c>
      <c r="AJ69" s="40" t="s">
        <v>0</v>
      </c>
      <c r="AK69" s="3">
        <f t="shared" si="1"/>
        <v>4.3102429888888884E-2</v>
      </c>
      <c r="AL69" s="1">
        <v>43.982999999999997</v>
      </c>
      <c r="AP69" s="2">
        <f>((AK69-AK$32)*100)/AK$32</f>
        <v>7.5951928606595436</v>
      </c>
    </row>
    <row r="70" spans="1:46" x14ac:dyDescent="0.25">
      <c r="A70" s="31" t="s">
        <v>0</v>
      </c>
      <c r="B70" s="41" t="s">
        <v>0</v>
      </c>
      <c r="C70" s="31" t="s">
        <v>0</v>
      </c>
      <c r="D70" s="31" t="s">
        <v>0</v>
      </c>
      <c r="E70" s="31">
        <v>3.9434417999999999E-2</v>
      </c>
      <c r="F70" s="31">
        <v>3.8984275999999998E-2</v>
      </c>
      <c r="G70" s="31">
        <v>3.8183785999999997E-2</v>
      </c>
      <c r="H70" s="31">
        <v>3.8114092999999988E-2</v>
      </c>
      <c r="I70" s="31">
        <v>3.7229962999999998E-2</v>
      </c>
      <c r="J70" s="31">
        <v>3.5932424999999997E-2</v>
      </c>
      <c r="K70" s="31">
        <v>3.5259046000000002E-2</v>
      </c>
      <c r="L70" s="31">
        <v>3.6050293999999997E-2</v>
      </c>
      <c r="M70" s="31">
        <v>3.9069187000000012E-2</v>
      </c>
      <c r="N70" s="31">
        <v>3.7147584999999997E-2</v>
      </c>
      <c r="O70" s="31" t="s">
        <v>0</v>
      </c>
      <c r="P70" s="31" t="s">
        <v>0</v>
      </c>
      <c r="Q70" s="31" t="s">
        <v>0</v>
      </c>
      <c r="R70" s="31" t="s">
        <v>0</v>
      </c>
      <c r="S70" s="33" t="s">
        <v>0</v>
      </c>
      <c r="T70" s="33" t="s">
        <v>0</v>
      </c>
      <c r="U70" s="33">
        <v>3.6714089999999998E-2</v>
      </c>
      <c r="V70" s="33">
        <v>3.4113545000000002E-2</v>
      </c>
      <c r="W70" s="33">
        <v>3.1211586999999999E-2</v>
      </c>
      <c r="X70" s="33">
        <v>3.0764699999999999E-2</v>
      </c>
      <c r="Y70" s="33">
        <v>3.3333857000000001E-2</v>
      </c>
      <c r="Z70" s="33">
        <v>3.4951000000000003E-2</v>
      </c>
      <c r="AA70" s="40" t="s">
        <v>0</v>
      </c>
      <c r="AB70" s="40" t="s">
        <v>0</v>
      </c>
      <c r="AC70" s="40" t="s">
        <v>0</v>
      </c>
      <c r="AD70" s="40" t="s">
        <v>0</v>
      </c>
      <c r="AE70" s="40" t="s">
        <v>0</v>
      </c>
      <c r="AF70" s="40" t="s">
        <v>0</v>
      </c>
      <c r="AG70" s="40" t="s">
        <v>0</v>
      </c>
      <c r="AH70" s="40" t="s">
        <v>0</v>
      </c>
      <c r="AI70" s="40" t="s">
        <v>0</v>
      </c>
      <c r="AJ70" s="40" t="s">
        <v>0</v>
      </c>
      <c r="AK70" s="3">
        <f t="shared" si="1"/>
        <v>3.6030865749999995E-2</v>
      </c>
      <c r="AL70" s="1">
        <v>48.590400000000002</v>
      </c>
      <c r="AP70" s="2">
        <f>((AK70-AK$33)*100)/AK$33</f>
        <v>10.889587066663934</v>
      </c>
    </row>
    <row r="71" spans="1:46" x14ac:dyDescent="0.25">
      <c r="A71" s="27" t="s">
        <v>0</v>
      </c>
      <c r="B71" s="28" t="s">
        <v>0</v>
      </c>
      <c r="C71" s="27" t="s">
        <v>0</v>
      </c>
      <c r="D71" s="27" t="s">
        <v>0</v>
      </c>
      <c r="E71" s="27">
        <v>3.4637859999999999E-2</v>
      </c>
      <c r="F71" s="27">
        <v>3.3833608000000001E-2</v>
      </c>
      <c r="G71" s="27">
        <v>3.4394125999999997E-2</v>
      </c>
      <c r="H71" s="27">
        <v>3.7410657999999999E-2</v>
      </c>
      <c r="I71" s="27">
        <v>3.4680765000000002E-2</v>
      </c>
      <c r="J71" s="27">
        <v>3.0400903999999999E-2</v>
      </c>
      <c r="K71" s="27">
        <v>2.9521565999999999E-2</v>
      </c>
      <c r="L71" s="27">
        <v>2.7465995E-2</v>
      </c>
      <c r="M71" s="27">
        <v>3.1181200999999999E-2</v>
      </c>
      <c r="N71" s="27" t="s">
        <v>0</v>
      </c>
      <c r="O71" s="27" t="s">
        <v>0</v>
      </c>
      <c r="P71" s="27" t="s">
        <v>0</v>
      </c>
      <c r="Q71" s="27" t="s">
        <v>0</v>
      </c>
      <c r="R71" s="27" t="s">
        <v>0</v>
      </c>
      <c r="S71" s="27" t="s">
        <v>0</v>
      </c>
      <c r="T71" s="27" t="s">
        <v>0</v>
      </c>
      <c r="U71" s="27">
        <v>1.9801248E-2</v>
      </c>
      <c r="V71" s="27">
        <v>2.0858772000000001E-2</v>
      </c>
      <c r="W71" s="27">
        <v>1.7079444999999999E-2</v>
      </c>
      <c r="X71" s="27">
        <v>1.5977060000000001E-2</v>
      </c>
      <c r="Y71" s="27">
        <v>1.8089543999999999E-2</v>
      </c>
      <c r="Z71" s="27" t="s">
        <v>0</v>
      </c>
      <c r="AA71" s="27" t="s">
        <v>0</v>
      </c>
      <c r="AB71" s="27" t="s">
        <v>0</v>
      </c>
      <c r="AC71" s="27" t="s">
        <v>0</v>
      </c>
      <c r="AD71" s="27" t="s">
        <v>0</v>
      </c>
      <c r="AE71" s="27" t="s">
        <v>0</v>
      </c>
      <c r="AF71" s="27" t="s">
        <v>0</v>
      </c>
      <c r="AG71" s="27" t="s">
        <v>0</v>
      </c>
      <c r="AH71" s="27" t="s">
        <v>0</v>
      </c>
      <c r="AI71" s="27" t="s">
        <v>0</v>
      </c>
      <c r="AJ71" s="27" t="s">
        <v>0</v>
      </c>
      <c r="AK71" s="3">
        <f t="shared" si="1"/>
        <v>2.7523768000000001E-2</v>
      </c>
      <c r="AL71" s="21">
        <v>53.663899999999998</v>
      </c>
      <c r="AP71" s="2">
        <f>((AK71-AK$34)*100)/AK$34</f>
        <v>15.955096361313061</v>
      </c>
    </row>
    <row r="72" spans="1:46" x14ac:dyDescent="0.25">
      <c r="A72" s="27" t="s">
        <v>0</v>
      </c>
      <c r="B72" s="28" t="s">
        <v>0</v>
      </c>
      <c r="C72" s="27" t="s">
        <v>0</v>
      </c>
      <c r="D72" s="27" t="s">
        <v>0</v>
      </c>
      <c r="E72" s="27" t="s">
        <v>0</v>
      </c>
      <c r="F72" s="27" t="s">
        <v>0</v>
      </c>
      <c r="G72" s="27">
        <v>1.0944288E-2</v>
      </c>
      <c r="H72" s="27">
        <v>1.1291239E-2</v>
      </c>
      <c r="I72" s="27">
        <v>1.2090974500000001E-2</v>
      </c>
      <c r="J72" s="27">
        <v>1.8347953E-2</v>
      </c>
      <c r="K72" s="27">
        <v>1.0826801E-2</v>
      </c>
      <c r="L72" s="27">
        <v>9.8990139999999994E-3</v>
      </c>
      <c r="M72" s="27" t="s">
        <v>0</v>
      </c>
      <c r="N72" s="27" t="s">
        <v>0</v>
      </c>
      <c r="O72" s="27" t="s">
        <v>0</v>
      </c>
      <c r="P72" s="27" t="s">
        <v>0</v>
      </c>
      <c r="Q72" s="27" t="s">
        <v>0</v>
      </c>
      <c r="R72" s="27" t="s">
        <v>0</v>
      </c>
      <c r="S72" s="27" t="s">
        <v>0</v>
      </c>
      <c r="T72" s="27" t="s">
        <v>0</v>
      </c>
      <c r="U72" s="27">
        <v>4.422523E-6</v>
      </c>
      <c r="V72" s="27">
        <v>5.4321066000000001E-3</v>
      </c>
      <c r="W72" s="27">
        <v>7.5357469999999992E-9</v>
      </c>
      <c r="X72" s="27">
        <v>8.6042110000000005E-3</v>
      </c>
      <c r="Y72" s="27">
        <v>8.4794830000000012E-3</v>
      </c>
      <c r="Z72" s="27">
        <v>1.4255205999999999E-2</v>
      </c>
      <c r="AA72" s="27" t="s">
        <v>0</v>
      </c>
      <c r="AB72" s="27" t="s">
        <v>0</v>
      </c>
      <c r="AC72" s="27" t="s">
        <v>0</v>
      </c>
      <c r="AD72" s="27" t="s">
        <v>0</v>
      </c>
      <c r="AE72" s="27" t="s">
        <v>0</v>
      </c>
      <c r="AF72" s="27" t="s">
        <v>0</v>
      </c>
      <c r="AG72" s="27" t="s">
        <v>0</v>
      </c>
      <c r="AH72" s="27" t="s">
        <v>0</v>
      </c>
      <c r="AI72" s="27" t="s">
        <v>0</v>
      </c>
      <c r="AJ72" s="27" t="s">
        <v>0</v>
      </c>
      <c r="AK72" s="3">
        <f>AVERAGE(A72:AJ72)</f>
        <v>9.1813088465622483E-3</v>
      </c>
      <c r="AL72" s="9">
        <v>59.441600000000001</v>
      </c>
      <c r="AP72" s="2">
        <f>((AK72-AK$35)*100)/AK$35</f>
        <v>91.467076377293751</v>
      </c>
    </row>
    <row r="73" spans="1:46" x14ac:dyDescent="0.25">
      <c r="A73" s="25" t="s">
        <v>0</v>
      </c>
      <c r="B73" s="26" t="s">
        <v>0</v>
      </c>
      <c r="C73" s="25" t="s">
        <v>0</v>
      </c>
      <c r="D73" s="25" t="s">
        <v>0</v>
      </c>
      <c r="E73" s="25" t="s">
        <v>0</v>
      </c>
      <c r="F73" s="25" t="s">
        <v>0</v>
      </c>
      <c r="G73" s="25" t="s">
        <v>0</v>
      </c>
      <c r="H73" s="25" t="s">
        <v>0</v>
      </c>
      <c r="I73" s="25" t="s">
        <v>0</v>
      </c>
      <c r="J73" s="25">
        <v>4.5401805E-10</v>
      </c>
      <c r="K73" s="25" t="s">
        <v>0</v>
      </c>
      <c r="L73" s="25" t="s">
        <v>0</v>
      </c>
      <c r="M73" s="25" t="s">
        <v>0</v>
      </c>
      <c r="N73" s="25" t="s">
        <v>0</v>
      </c>
      <c r="O73" s="25" t="s">
        <v>0</v>
      </c>
      <c r="P73" s="25" t="s">
        <v>0</v>
      </c>
      <c r="Q73" s="25" t="s">
        <v>0</v>
      </c>
      <c r="R73" s="25" t="s">
        <v>0</v>
      </c>
      <c r="S73" s="25" t="s">
        <v>0</v>
      </c>
      <c r="T73" s="25">
        <v>4.1917464E-10</v>
      </c>
      <c r="U73" s="25">
        <v>4.1858596999999999E-10</v>
      </c>
      <c r="V73" s="25" t="s">
        <v>0</v>
      </c>
      <c r="W73" s="25" t="s">
        <v>0</v>
      </c>
      <c r="X73" s="25">
        <v>3.6050412999999999E-10</v>
      </c>
      <c r="Y73" s="25">
        <v>3.7899217E-10</v>
      </c>
      <c r="Z73" s="25">
        <v>4.2551284999999999E-10</v>
      </c>
      <c r="AA73" s="25">
        <v>4.5206366000000001E-10</v>
      </c>
      <c r="AB73" s="25">
        <v>4.7310805000000003E-10</v>
      </c>
      <c r="AC73" s="25" t="s">
        <v>0</v>
      </c>
      <c r="AD73" s="25" t="s">
        <v>0</v>
      </c>
      <c r="AE73" s="25" t="s">
        <v>0</v>
      </c>
      <c r="AF73" s="25" t="s">
        <v>0</v>
      </c>
      <c r="AG73" s="25" t="s">
        <v>0</v>
      </c>
      <c r="AH73" s="25" t="s">
        <v>0</v>
      </c>
      <c r="AI73" s="25" t="s">
        <v>0</v>
      </c>
      <c r="AJ73" s="25" t="s">
        <v>0</v>
      </c>
      <c r="AK73" s="3">
        <f t="shared" si="1"/>
        <v>4.2274494000000001E-10</v>
      </c>
      <c r="AL73" s="4">
        <v>66.4435</v>
      </c>
      <c r="AP73" s="22">
        <f>((AK73-AK$36)*100)/AK$36</f>
        <v>16.759836803423468</v>
      </c>
    </row>
    <row r="74" spans="1:46" x14ac:dyDescent="0.25">
      <c r="A74" s="25">
        <v>1.6827796E-10</v>
      </c>
      <c r="B74" s="26">
        <v>1.5870988E-10</v>
      </c>
      <c r="C74" s="25">
        <v>1.5666427999999999E-10</v>
      </c>
      <c r="D74" s="25">
        <v>1.5477519000000001E-10</v>
      </c>
      <c r="E74" s="25">
        <v>1.5215009999999999E-10</v>
      </c>
      <c r="F74" s="25">
        <v>1.5022884000000001E-10</v>
      </c>
      <c r="G74" s="25">
        <v>1.4840419E-10</v>
      </c>
      <c r="H74" s="25">
        <v>1.4709126000000001E-10</v>
      </c>
      <c r="I74" s="25">
        <v>1.4611408E-10</v>
      </c>
      <c r="J74" s="25">
        <v>1.4551790000000001E-10</v>
      </c>
      <c r="K74" s="25">
        <v>1.4578714999999999E-10</v>
      </c>
      <c r="L74" s="25">
        <v>1.4592231999999999E-10</v>
      </c>
      <c r="M74" s="25">
        <v>1.4635472999999999E-10</v>
      </c>
      <c r="N74" s="25">
        <v>1.4688745000000001E-10</v>
      </c>
      <c r="O74" s="25">
        <v>1.5027537999999999E-10</v>
      </c>
      <c r="P74" s="25">
        <v>1.4878853999999999E-10</v>
      </c>
      <c r="Q74" s="25">
        <v>1.4885001999999999E-10</v>
      </c>
      <c r="R74" s="25">
        <v>1.4851911000000001E-10</v>
      </c>
      <c r="S74" s="25">
        <v>1.4864986999999999E-10</v>
      </c>
      <c r="T74" s="25">
        <v>1.5962439999999999E-10</v>
      </c>
      <c r="U74" s="25" t="s">
        <v>0</v>
      </c>
      <c r="V74" s="25" t="s">
        <v>0</v>
      </c>
      <c r="W74" s="25" t="s">
        <v>0</v>
      </c>
      <c r="X74" s="25" t="s">
        <v>0</v>
      </c>
      <c r="Y74" s="25">
        <v>1.6343336E-10</v>
      </c>
      <c r="Z74" s="25">
        <v>1.6558949999999999E-10</v>
      </c>
      <c r="AA74" s="25">
        <v>1.6679166E-10</v>
      </c>
      <c r="AB74" s="25">
        <v>1.7792890000000001E-10</v>
      </c>
      <c r="AC74" s="25">
        <v>1.8001832E-10</v>
      </c>
      <c r="AD74" s="25">
        <v>1.6985942E-10</v>
      </c>
      <c r="AE74" s="25">
        <v>1.7052762999999999E-10</v>
      </c>
      <c r="AF74" s="25">
        <v>1.7108592E-10</v>
      </c>
      <c r="AG74" s="25">
        <v>1.7154591999999999E-10</v>
      </c>
      <c r="AH74" s="25">
        <v>1.7116643000000001E-10</v>
      </c>
      <c r="AI74" s="25">
        <v>1.7071672E-10</v>
      </c>
      <c r="AJ74" s="25">
        <v>1.7017473999999999E-10</v>
      </c>
      <c r="AK74" s="3">
        <f t="shared" si="1"/>
        <v>1.5832597406250001E-10</v>
      </c>
      <c r="AL74" s="4">
        <v>76.463800000000006</v>
      </c>
      <c r="AP74" s="22">
        <f>((AK74-AK$37)*100)/AK$37</f>
        <v>6.3417522554664858</v>
      </c>
    </row>
    <row r="75" spans="1:46" x14ac:dyDescent="0.25">
      <c r="A75" t="s">
        <v>88</v>
      </c>
      <c r="AK75" s="17">
        <f>SUM(A39:AJ72)/867</f>
        <v>6.0271674324339733E-2</v>
      </c>
      <c r="AL75" s="4"/>
      <c r="AP75" s="23">
        <f>((AK75-AK$38)*100)/AK$38</f>
        <v>4.7683713810694286</v>
      </c>
      <c r="AQ75" s="24" t="s">
        <v>125</v>
      </c>
    </row>
    <row r="76" spans="1:46" x14ac:dyDescent="0.25">
      <c r="A76" s="25" t="s">
        <v>0</v>
      </c>
      <c r="B76" s="26" t="s">
        <v>0</v>
      </c>
      <c r="C76" s="25" t="s">
        <v>0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25" t="s">
        <v>0</v>
      </c>
      <c r="O76" s="25" t="s">
        <v>0</v>
      </c>
      <c r="P76" s="25" t="s">
        <v>0</v>
      </c>
      <c r="Q76" s="25" t="s">
        <v>0</v>
      </c>
      <c r="R76" s="25" t="s">
        <v>0</v>
      </c>
      <c r="S76" s="25" t="s">
        <v>0</v>
      </c>
      <c r="T76" s="25" t="s">
        <v>0</v>
      </c>
      <c r="U76" s="25" t="s">
        <v>0</v>
      </c>
      <c r="V76" s="25" t="s">
        <v>0</v>
      </c>
      <c r="W76" s="25" t="s">
        <v>0</v>
      </c>
      <c r="X76" s="25" t="s">
        <v>0</v>
      </c>
      <c r="Y76" s="25" t="s">
        <v>0</v>
      </c>
      <c r="Z76" s="25" t="s">
        <v>0</v>
      </c>
      <c r="AA76" s="25" t="s">
        <v>0</v>
      </c>
      <c r="AB76" s="25" t="s">
        <v>0</v>
      </c>
      <c r="AC76" s="25" t="s">
        <v>0</v>
      </c>
      <c r="AD76" s="25" t="s">
        <v>0</v>
      </c>
      <c r="AE76" s="25" t="s">
        <v>0</v>
      </c>
      <c r="AF76" s="25" t="s">
        <v>0</v>
      </c>
      <c r="AG76" s="25" t="s">
        <v>0</v>
      </c>
      <c r="AH76" s="25" t="s">
        <v>0</v>
      </c>
      <c r="AI76" s="25" t="s">
        <v>0</v>
      </c>
      <c r="AJ76" s="25" t="s">
        <v>0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0</v>
      </c>
      <c r="B77" s="26">
        <v>1.8339376999999999E-10</v>
      </c>
      <c r="C77" s="25">
        <v>1.9004226000000001E-10</v>
      </c>
      <c r="D77" s="25">
        <v>1.8308245000000001E-10</v>
      </c>
      <c r="E77" s="25">
        <v>1.6187636000000001E-10</v>
      </c>
      <c r="F77" s="25">
        <v>1.5499414000000001E-10</v>
      </c>
      <c r="G77" s="25">
        <v>1.5752649999999999E-10</v>
      </c>
      <c r="H77" s="25">
        <v>1.5138181E-10</v>
      </c>
      <c r="I77" s="25">
        <v>1.5289708E-10</v>
      </c>
      <c r="J77" s="25">
        <v>1.5867625000000001E-10</v>
      </c>
      <c r="K77" s="25">
        <v>2.5277222000000001E-10</v>
      </c>
      <c r="L77" s="25">
        <v>1.5637401999999999E-10</v>
      </c>
      <c r="M77" s="25">
        <v>1.5537141999999999E-10</v>
      </c>
      <c r="N77" s="25">
        <v>1.5545992E-10</v>
      </c>
      <c r="O77" s="25">
        <v>2.5691745999999998E-10</v>
      </c>
      <c r="P77" s="25">
        <v>2.5755115000000001E-10</v>
      </c>
      <c r="Q77" s="25">
        <v>1.4745939E-10</v>
      </c>
      <c r="R77" s="25">
        <v>1.4507629999999999E-10</v>
      </c>
      <c r="S77" s="25">
        <v>1.4042552E-10</v>
      </c>
      <c r="T77" s="25">
        <v>1.5983484000000001E-10</v>
      </c>
      <c r="U77" s="25">
        <v>1.5678900999999999E-10</v>
      </c>
      <c r="V77" s="25">
        <v>1.4088732999999999E-10</v>
      </c>
      <c r="W77" s="25">
        <v>1.355653E-10</v>
      </c>
      <c r="X77" s="25">
        <v>1.3963233E-10</v>
      </c>
      <c r="Y77" s="25">
        <v>1.3196881000000001E-10</v>
      </c>
      <c r="Z77" s="25">
        <v>1.3454679000000001E-10</v>
      </c>
      <c r="AA77" s="25">
        <v>1.3561850000000001E-10</v>
      </c>
      <c r="AB77" s="25">
        <v>1.4884777E-10</v>
      </c>
      <c r="AC77" s="25">
        <v>1.4893475000000001E-10</v>
      </c>
      <c r="AD77" s="25">
        <v>1.5871380000000001E-10</v>
      </c>
      <c r="AE77" s="25">
        <v>1.7237788999999999E-10</v>
      </c>
      <c r="AF77" s="25">
        <v>1.7281042000000001E-10</v>
      </c>
      <c r="AG77" s="25">
        <v>1.421535E-10</v>
      </c>
      <c r="AH77" s="25">
        <v>1.3047129E-10</v>
      </c>
      <c r="AI77" s="25">
        <v>2.2417237999999999E-10</v>
      </c>
      <c r="AJ77" s="25" t="s">
        <v>0</v>
      </c>
      <c r="AK77" s="3">
        <f t="shared" si="1"/>
        <v>1.6454713911764703E-10</v>
      </c>
      <c r="AM77" s="6" t="s">
        <v>94</v>
      </c>
      <c r="AO77" s="2">
        <f>SUM(A110:AJ111)/40</f>
        <v>2.2849463425000002E-10</v>
      </c>
      <c r="AP77" s="2">
        <f>((AK77-AK$3)*100)/AK$3</f>
        <v>12.342631821964774</v>
      </c>
      <c r="AR77" s="6" t="s">
        <v>94</v>
      </c>
      <c r="AS77" s="2"/>
      <c r="AT77" s="2">
        <f>((AO77-AO$3)*100)/AO$3</f>
        <v>19.305872861551393</v>
      </c>
    </row>
    <row r="78" spans="1:46" x14ac:dyDescent="0.25">
      <c r="A78" s="27">
        <v>1.1042807E-8</v>
      </c>
      <c r="B78" s="28">
        <v>9.9159360000000004E-8</v>
      </c>
      <c r="C78" s="27">
        <v>1.2300366000000001E-6</v>
      </c>
      <c r="D78" s="27">
        <v>2.0673372999999999E-3</v>
      </c>
      <c r="E78" s="27">
        <v>4.237752E-3</v>
      </c>
      <c r="F78" s="27">
        <v>5.9989233999999996E-6</v>
      </c>
      <c r="G78" s="27">
        <v>1.2492920000000001E-8</v>
      </c>
      <c r="H78" s="27">
        <v>4.1079393E-9</v>
      </c>
      <c r="I78" s="27">
        <v>3.6917533E-9</v>
      </c>
      <c r="J78" s="27">
        <v>3.8284376000000001E-9</v>
      </c>
      <c r="K78" s="27">
        <v>3.689035E-9</v>
      </c>
      <c r="L78" s="27">
        <v>2.9068060000000002E-9</v>
      </c>
      <c r="M78" s="27">
        <v>2.3151797999999998E-9</v>
      </c>
      <c r="N78" s="27">
        <v>2.0697165999999999E-9</v>
      </c>
      <c r="O78" s="27">
        <v>2.5157514000000002E-9</v>
      </c>
      <c r="P78" s="27">
        <v>3.5477342999999998E-9</v>
      </c>
      <c r="Q78" s="27">
        <v>7.0250039999999997E-9</v>
      </c>
      <c r="R78" s="27">
        <v>4.1502845999999997E-9</v>
      </c>
      <c r="S78" s="27">
        <v>3.2849439E-9</v>
      </c>
      <c r="T78" s="27">
        <v>6.2156946000000003E-9</v>
      </c>
      <c r="U78" s="27">
        <v>2.2008199999999999E-9</v>
      </c>
      <c r="V78" s="27">
        <v>1.1322036E-9</v>
      </c>
      <c r="W78" s="27">
        <v>6.9909660000000005E-10</v>
      </c>
      <c r="X78" s="27">
        <v>5.5116709999999998E-10</v>
      </c>
      <c r="Y78" s="27">
        <v>4.7048739999999999E-10</v>
      </c>
      <c r="Z78" s="27">
        <v>5.3652119999999999E-10</v>
      </c>
      <c r="AA78" s="27">
        <v>5.2333314999999996E-10</v>
      </c>
      <c r="AB78" s="27">
        <v>5.0809870000000003E-10</v>
      </c>
      <c r="AC78" s="27">
        <v>4.1866732000000002E-10</v>
      </c>
      <c r="AD78" s="27">
        <v>4.4118402999999998E-10</v>
      </c>
      <c r="AE78" s="27">
        <v>4.6882636999999998E-10</v>
      </c>
      <c r="AF78" s="27">
        <v>4.8764414999999996E-10</v>
      </c>
      <c r="AG78" s="27">
        <v>5.3175930000000002E-10</v>
      </c>
      <c r="AH78" s="27">
        <v>6.0879620000000004E-10</v>
      </c>
      <c r="AI78" s="27">
        <v>7.9306817000000005E-10</v>
      </c>
      <c r="AJ78" s="27">
        <v>1.2672815000000001E-9</v>
      </c>
      <c r="AK78" s="3">
        <f t="shared" si="1"/>
        <v>1.7534727617561643E-4</v>
      </c>
      <c r="AM78" s="6" t="s">
        <v>116</v>
      </c>
      <c r="AO78" s="2">
        <f>SUM(A76:AJ77)/34</f>
        <v>1.6454713911764703E-10</v>
      </c>
      <c r="AP78" s="2">
        <f>((AK78-AK$4)*100)/AK$4</f>
        <v>33125040.080649648</v>
      </c>
      <c r="AR78" s="6" t="s">
        <v>116</v>
      </c>
      <c r="AS78" s="2"/>
      <c r="AT78" s="1">
        <f>((AO78-AO$4)*100)/AO$4</f>
        <v>12.342631821964774</v>
      </c>
    </row>
    <row r="79" spans="1:46" x14ac:dyDescent="0.25">
      <c r="A79" s="27">
        <v>2.7140323000000001E-2</v>
      </c>
      <c r="B79" s="28">
        <v>2.8272100000000001E-2</v>
      </c>
      <c r="C79" s="27">
        <v>2.7960046999999998E-2</v>
      </c>
      <c r="D79" s="27">
        <v>2.8891869000000001E-2</v>
      </c>
      <c r="E79" s="27">
        <v>2.9508179999999998E-2</v>
      </c>
      <c r="F79" s="27">
        <v>2.9404309E-2</v>
      </c>
      <c r="G79" s="27">
        <v>2.6404126E-2</v>
      </c>
      <c r="H79" s="27">
        <v>2.5536735000000001E-2</v>
      </c>
      <c r="I79" s="27">
        <v>2.6960640000000001E-2</v>
      </c>
      <c r="J79" s="27">
        <v>2.9001893000000001E-2</v>
      </c>
      <c r="K79" s="27">
        <v>2.9947793E-2</v>
      </c>
      <c r="L79" s="27">
        <v>3.0383402E-2</v>
      </c>
      <c r="M79" s="27">
        <v>3.0416948999999999E-2</v>
      </c>
      <c r="N79" s="27">
        <v>2.9250414999999998E-2</v>
      </c>
      <c r="O79" s="27">
        <v>2.8724304999999999E-2</v>
      </c>
      <c r="P79" s="27">
        <v>2.8024914000000001E-2</v>
      </c>
      <c r="Q79" s="27">
        <v>2.7879991999999999E-2</v>
      </c>
      <c r="R79" s="27">
        <v>2.6190303000000002E-2</v>
      </c>
      <c r="S79" s="27">
        <v>1.9912727000000002E-2</v>
      </c>
      <c r="T79" s="27">
        <v>2.1613029999999998E-2</v>
      </c>
      <c r="U79" s="27">
        <v>2.5484047999999999E-2</v>
      </c>
      <c r="V79" s="27">
        <v>2.5222832000000001E-2</v>
      </c>
      <c r="W79" s="27">
        <v>2.4090488E-2</v>
      </c>
      <c r="X79" s="27">
        <v>2.283847E-2</v>
      </c>
      <c r="Y79" s="27">
        <v>2.1762007999999999E-2</v>
      </c>
      <c r="Z79" s="27">
        <v>2.0663859999999999E-2</v>
      </c>
      <c r="AA79" s="27">
        <v>2.0759836E-2</v>
      </c>
      <c r="AB79" s="27">
        <v>2.1820355E-2</v>
      </c>
      <c r="AC79" s="27">
        <v>2.2311806999999999E-2</v>
      </c>
      <c r="AD79" s="27">
        <v>2.2131017999999999E-2</v>
      </c>
      <c r="AE79" s="27">
        <v>2.1475795999999998E-2</v>
      </c>
      <c r="AF79" s="27">
        <v>2.2251877999999999E-2</v>
      </c>
      <c r="AG79" s="27">
        <v>2.3303290000000001E-2</v>
      </c>
      <c r="AH79" s="27">
        <v>2.3554452E-2</v>
      </c>
      <c r="AI79" s="27">
        <v>2.4840357E-2</v>
      </c>
      <c r="AJ79" s="27">
        <v>2.6052822999999999E-2</v>
      </c>
      <c r="AK79" s="3">
        <f t="shared" si="1"/>
        <v>2.5555204722222225E-2</v>
      </c>
      <c r="AM79" s="10" t="s">
        <v>94</v>
      </c>
      <c r="AO79" s="2">
        <f>SUM(A108:AJ109)/26</f>
        <v>2.2271138826923075E-2</v>
      </c>
      <c r="AP79" s="2">
        <f>((AK79-AK$5)*100)/AK$5</f>
        <v>30.263782698122025</v>
      </c>
      <c r="AR79" s="10" t="s">
        <v>94</v>
      </c>
      <c r="AS79" s="2"/>
      <c r="AT79" s="1">
        <f>((AO79-AO$5)*100)/AO$5</f>
        <v>48.529502724509385</v>
      </c>
    </row>
    <row r="80" spans="1:46" x14ac:dyDescent="0.25">
      <c r="A80" s="29">
        <v>3.3495693999999999E-2</v>
      </c>
      <c r="B80" s="30">
        <v>3.4330245000000002E-2</v>
      </c>
      <c r="C80" s="29">
        <v>3.4355257E-2</v>
      </c>
      <c r="D80" s="29">
        <v>3.5463664999999998E-2</v>
      </c>
      <c r="E80" s="31">
        <v>3.6722115999999999E-2</v>
      </c>
      <c r="F80" s="31">
        <v>3.8222051999999999E-2</v>
      </c>
      <c r="G80" s="31">
        <v>3.9090227000000012E-2</v>
      </c>
      <c r="H80" s="31">
        <v>3.8982518000000001E-2</v>
      </c>
      <c r="I80" s="31">
        <v>3.8527176000000003E-2</v>
      </c>
      <c r="J80" s="31">
        <v>3.8565255999999999E-2</v>
      </c>
      <c r="K80" s="31">
        <v>3.8492949999999998E-2</v>
      </c>
      <c r="L80" s="31">
        <v>3.7983049999999997E-2</v>
      </c>
      <c r="M80" s="31">
        <v>3.7661485000000001E-2</v>
      </c>
      <c r="N80" s="31">
        <v>3.7148819999999999E-2</v>
      </c>
      <c r="O80" s="31">
        <v>3.6626140000000001E-2</v>
      </c>
      <c r="P80" s="31">
        <v>3.5821459999999999E-2</v>
      </c>
      <c r="Q80" s="32">
        <v>3.4918780000000003E-2</v>
      </c>
      <c r="R80" s="32">
        <v>3.459959E-2</v>
      </c>
      <c r="S80" s="33">
        <v>3.1542494999999997E-2</v>
      </c>
      <c r="T80" s="33" t="s">
        <v>0</v>
      </c>
      <c r="U80" s="33">
        <v>3.3951297000000012E-2</v>
      </c>
      <c r="V80" s="33">
        <v>3.2566520000000002E-2</v>
      </c>
      <c r="W80" s="33">
        <v>3.1760591999999997E-2</v>
      </c>
      <c r="X80" s="33">
        <v>3.1386009999999999E-2</v>
      </c>
      <c r="Y80" s="33">
        <v>3.1063091000000001E-2</v>
      </c>
      <c r="Z80" s="33">
        <v>3.0976152E-2</v>
      </c>
      <c r="AA80" s="33">
        <v>3.1010497000000001E-2</v>
      </c>
      <c r="AB80" s="33">
        <v>3.102483E-2</v>
      </c>
      <c r="AC80" s="29">
        <v>3.1557187E-2</v>
      </c>
      <c r="AD80" s="29">
        <v>3.2301653E-2</v>
      </c>
      <c r="AE80" s="29">
        <v>3.3084693999999998E-2</v>
      </c>
      <c r="AF80" s="29">
        <v>3.3234014999999999E-2</v>
      </c>
      <c r="AG80" s="29">
        <v>3.2860495000000003E-2</v>
      </c>
      <c r="AH80" s="29">
        <v>3.2453477000000001E-2</v>
      </c>
      <c r="AI80" s="29">
        <v>3.2352140000000001E-2</v>
      </c>
      <c r="AJ80" s="29">
        <v>3.2765597E-2</v>
      </c>
      <c r="AK80" s="3">
        <f t="shared" si="1"/>
        <v>3.4482777800000003E-2</v>
      </c>
      <c r="AM80" s="10" t="s">
        <v>116</v>
      </c>
      <c r="AO80" s="2">
        <f>SUM(A78:AJ79)/72</f>
        <v>1.2865275999198919E-2</v>
      </c>
      <c r="AP80" s="2">
        <f>((AK80-AK$6)*100)/AK$6</f>
        <v>18.447697262479974</v>
      </c>
      <c r="AR80" s="10" t="s">
        <v>116</v>
      </c>
      <c r="AS80" s="2"/>
      <c r="AT80" s="1">
        <f>((AO80-AO$6)*100)/AO$6</f>
        <v>31.157585322251816</v>
      </c>
    </row>
    <row r="81" spans="1:47" x14ac:dyDescent="0.25">
      <c r="A81" s="29">
        <v>3.7658796000000001E-2</v>
      </c>
      <c r="B81" s="30">
        <v>3.8841149999999998E-2</v>
      </c>
      <c r="C81" s="29">
        <v>4.0796902000000003E-2</v>
      </c>
      <c r="D81" s="29">
        <v>4.2198393000000001E-2</v>
      </c>
      <c r="E81" s="31">
        <v>4.3910958E-2</v>
      </c>
      <c r="F81" s="31">
        <v>4.7280174000000001E-2</v>
      </c>
      <c r="G81" s="31">
        <v>4.873856E-2</v>
      </c>
      <c r="H81" s="31">
        <v>5.1104743000000001E-2</v>
      </c>
      <c r="I81" s="31">
        <v>4.8909045999999998E-2</v>
      </c>
      <c r="J81" s="31">
        <v>4.7937437999999999E-2</v>
      </c>
      <c r="K81" s="31">
        <v>4.7138276999999999E-2</v>
      </c>
      <c r="L81" s="31">
        <v>4.6444159999999998E-2</v>
      </c>
      <c r="M81" s="31">
        <v>4.560794E-2</v>
      </c>
      <c r="N81" s="31">
        <v>4.4767290000000001E-2</v>
      </c>
      <c r="O81" s="31">
        <v>4.3925810000000003E-2</v>
      </c>
      <c r="P81" s="31">
        <v>4.3583993000000001E-2</v>
      </c>
      <c r="Q81" s="32">
        <v>4.3297145999999988E-2</v>
      </c>
      <c r="R81" s="32">
        <v>4.4213693999999998E-2</v>
      </c>
      <c r="S81" s="33">
        <v>4.3858886E-2</v>
      </c>
      <c r="T81" s="33" t="s">
        <v>0</v>
      </c>
      <c r="U81" s="33">
        <v>3.8602936999999997E-2</v>
      </c>
      <c r="V81" s="33">
        <v>3.7863846999999999E-2</v>
      </c>
      <c r="W81" s="33">
        <v>3.754263E-2</v>
      </c>
      <c r="X81" s="33">
        <v>3.7730787000000002E-2</v>
      </c>
      <c r="Y81" s="33">
        <v>3.7736411999999997E-2</v>
      </c>
      <c r="Z81" s="33">
        <v>3.7483073999999998E-2</v>
      </c>
      <c r="AA81" s="33">
        <v>3.7368934999999999E-2</v>
      </c>
      <c r="AB81" s="33">
        <v>3.7337962999999988E-2</v>
      </c>
      <c r="AC81" s="29">
        <v>3.9061480000000003E-2</v>
      </c>
      <c r="AD81" s="29">
        <v>4.120074E-2</v>
      </c>
      <c r="AE81" s="29">
        <v>4.0941086000000002E-2</v>
      </c>
      <c r="AF81" s="29">
        <v>3.9821737000000003E-2</v>
      </c>
      <c r="AG81" s="29">
        <v>4.0454850000000001E-2</v>
      </c>
      <c r="AH81" s="29">
        <v>3.8933023999999997E-2</v>
      </c>
      <c r="AI81" s="29">
        <v>3.7781744999999999E-2</v>
      </c>
      <c r="AJ81" s="29">
        <v>3.6859438000000001E-2</v>
      </c>
      <c r="AK81" s="3">
        <f t="shared" si="1"/>
        <v>4.1912401171428568E-2</v>
      </c>
      <c r="AM81" s="11" t="s">
        <v>99</v>
      </c>
      <c r="AO81" s="2">
        <f>SUM(A103:R107)/56</f>
        <v>5.4244087321428588E-2</v>
      </c>
      <c r="AP81" s="2">
        <f>((AK81-AK$7)*100)/AK$7</f>
        <v>12.508004715826681</v>
      </c>
      <c r="AR81" s="11" t="s">
        <v>99</v>
      </c>
      <c r="AS81" s="2"/>
      <c r="AT81" s="1">
        <f>((AO81-AO$7)*100)/AO$7</f>
        <v>10.377543920357521</v>
      </c>
    </row>
    <row r="82" spans="1:47" x14ac:dyDescent="0.25">
      <c r="A82" s="29">
        <v>4.3795477999999999E-2</v>
      </c>
      <c r="B82" s="30">
        <v>4.5422547000000001E-2</v>
      </c>
      <c r="C82" s="29">
        <v>4.8928833999999997E-2</v>
      </c>
      <c r="D82" s="29">
        <v>5.2726947000000003E-2</v>
      </c>
      <c r="E82" s="31">
        <v>5.5650089999999999E-2</v>
      </c>
      <c r="F82" s="31">
        <v>5.6312996999999997E-2</v>
      </c>
      <c r="G82" s="31">
        <v>5.9000722999999998E-2</v>
      </c>
      <c r="H82" s="31">
        <v>5.8635729999999997E-2</v>
      </c>
      <c r="I82" s="31">
        <v>5.8639016000000002E-2</v>
      </c>
      <c r="J82" s="31">
        <v>5.8208637000000001E-2</v>
      </c>
      <c r="K82" s="31">
        <v>5.7244337999999999E-2</v>
      </c>
      <c r="L82" s="31">
        <v>5.6408193000000002E-2</v>
      </c>
      <c r="M82" s="31">
        <v>5.5555645000000001E-2</v>
      </c>
      <c r="N82" s="31">
        <v>5.4206997E-2</v>
      </c>
      <c r="O82" s="31">
        <v>5.2952763E-2</v>
      </c>
      <c r="P82" s="31">
        <v>5.2318085E-2</v>
      </c>
      <c r="Q82" s="32">
        <v>5.185012E-2</v>
      </c>
      <c r="R82" s="32">
        <v>5.3202827000000001E-2</v>
      </c>
      <c r="S82" s="33">
        <v>5.4313194000000002E-2</v>
      </c>
      <c r="T82" s="33" t="s">
        <v>0</v>
      </c>
      <c r="U82" s="33">
        <v>4.7264195999999987E-2</v>
      </c>
      <c r="V82" s="33">
        <v>4.7094810000000001E-2</v>
      </c>
      <c r="W82" s="33">
        <v>4.6122674000000002E-2</v>
      </c>
      <c r="X82" s="33">
        <v>4.5291035999999993E-2</v>
      </c>
      <c r="Y82" s="33">
        <v>4.4847502999999997E-2</v>
      </c>
      <c r="Z82" s="33">
        <v>4.4191296999999997E-2</v>
      </c>
      <c r="AA82" s="33">
        <v>4.3756146000000003E-2</v>
      </c>
      <c r="AB82" s="33">
        <v>4.3611682999999998E-2</v>
      </c>
      <c r="AC82" s="29">
        <v>4.5045722000000003E-2</v>
      </c>
      <c r="AD82" s="29">
        <v>4.836932E-2</v>
      </c>
      <c r="AE82" s="29">
        <v>4.8417865999999997E-2</v>
      </c>
      <c r="AF82" s="29">
        <v>4.7023389999999998E-2</v>
      </c>
      <c r="AG82" s="29">
        <v>4.59795E-2</v>
      </c>
      <c r="AH82" s="29">
        <v>4.4464227000000002E-2</v>
      </c>
      <c r="AI82" s="29">
        <v>4.3187561999999999E-2</v>
      </c>
      <c r="AJ82" s="29">
        <v>4.2538375000000003E-2</v>
      </c>
      <c r="AK82" s="3">
        <f t="shared" si="1"/>
        <v>5.0073670514285705E-2</v>
      </c>
      <c r="AM82" s="11" t="s">
        <v>102</v>
      </c>
      <c r="AO82" s="2">
        <f>SUM(E80:R84)/68</f>
        <v>5.6164577499999986E-2</v>
      </c>
      <c r="AP82" s="2">
        <f>((AK82-AK$8)*100)/AK$8</f>
        <v>10.539125617508056</v>
      </c>
      <c r="AR82" s="11" t="s">
        <v>102</v>
      </c>
      <c r="AS82" s="2"/>
      <c r="AT82" s="1">
        <f>((AO82-AO$8)*100)/AO$8</f>
        <v>10.055737387626579</v>
      </c>
    </row>
    <row r="83" spans="1:47" x14ac:dyDescent="0.25">
      <c r="A83" s="29">
        <v>5.2072752E-2</v>
      </c>
      <c r="B83" s="30">
        <v>5.6395742999999998E-2</v>
      </c>
      <c r="C83" s="29">
        <v>6.4086989999999996E-2</v>
      </c>
      <c r="D83" s="29">
        <v>6.4949500000000007E-2</v>
      </c>
      <c r="E83" s="31" t="s">
        <v>0</v>
      </c>
      <c r="F83" s="31">
        <v>5.4743499999999987E-2</v>
      </c>
      <c r="G83" s="31">
        <v>6.3549090000000003E-2</v>
      </c>
      <c r="H83" s="31">
        <v>6.6640235000000006E-2</v>
      </c>
      <c r="I83" s="31">
        <v>6.6568429999999998E-2</v>
      </c>
      <c r="J83" s="31">
        <v>6.697707E-2</v>
      </c>
      <c r="K83" s="31">
        <v>6.6489950000000006E-2</v>
      </c>
      <c r="L83" s="31">
        <v>6.6207630000000003E-2</v>
      </c>
      <c r="M83" s="31">
        <v>6.6721000000000003E-2</v>
      </c>
      <c r="N83" s="31">
        <v>6.6286676000000003E-2</v>
      </c>
      <c r="O83" s="31">
        <v>6.4830719999999994E-2</v>
      </c>
      <c r="P83" s="31">
        <v>6.3452974000000009E-2</v>
      </c>
      <c r="Q83" s="32">
        <v>6.2662510000000005E-2</v>
      </c>
      <c r="R83" s="32">
        <v>6.4655415999999993E-2</v>
      </c>
      <c r="S83" s="33">
        <v>6.5587975000000007E-2</v>
      </c>
      <c r="T83" s="33" t="s">
        <v>0</v>
      </c>
      <c r="U83" s="33">
        <v>4.8977714000000012E-2</v>
      </c>
      <c r="V83" s="33">
        <v>5.5754295999999988E-2</v>
      </c>
      <c r="W83" s="33">
        <v>5.6011442000000002E-2</v>
      </c>
      <c r="X83" s="33">
        <v>5.4045719999999998E-2</v>
      </c>
      <c r="Y83" s="33">
        <v>5.2721261999999998E-2</v>
      </c>
      <c r="Z83" s="33">
        <v>5.2311163000000001E-2</v>
      </c>
      <c r="AA83" s="33">
        <v>5.2613594000000007E-2</v>
      </c>
      <c r="AB83" s="33">
        <v>5.1333610000000002E-2</v>
      </c>
      <c r="AC83" s="29">
        <v>4.6372462000000003E-2</v>
      </c>
      <c r="AD83" s="29">
        <v>5.7801247E-2</v>
      </c>
      <c r="AE83" s="29">
        <v>6.1554033000000001E-2</v>
      </c>
      <c r="AF83" s="29">
        <v>5.6607752999999997E-2</v>
      </c>
      <c r="AG83" s="29">
        <v>5.2634004999999998E-2</v>
      </c>
      <c r="AH83" s="29">
        <v>5.0341959999999998E-2</v>
      </c>
      <c r="AI83" s="29">
        <v>4.8982624000000002E-2</v>
      </c>
      <c r="AJ83" s="29">
        <v>4.9426716000000002E-2</v>
      </c>
      <c r="AK83" s="3">
        <f t="shared" si="1"/>
        <v>5.8540228294117626E-2</v>
      </c>
      <c r="AM83" s="12" t="s">
        <v>105</v>
      </c>
      <c r="AO83" s="2">
        <f>SUM(S103:Z107)/35</f>
        <v>5.3422983314285702E-2</v>
      </c>
      <c r="AP83" s="2">
        <f>((AK83-AK$9)*100)/AK$9</f>
        <v>9.1018419657989753</v>
      </c>
      <c r="AR83" s="12" t="s">
        <v>105</v>
      </c>
      <c r="AS83" s="2"/>
      <c r="AT83" s="1">
        <f>((AO83-AO$9)*100)/AO$9</f>
        <v>11.986634972299763</v>
      </c>
    </row>
    <row r="84" spans="1:47" x14ac:dyDescent="0.25">
      <c r="A84" s="29">
        <v>6.6018954000000005E-2</v>
      </c>
      <c r="B84" s="30">
        <v>6.9120645999999994E-2</v>
      </c>
      <c r="C84" s="29">
        <v>7.5554386000000001E-2</v>
      </c>
      <c r="D84" s="29" t="s">
        <v>0</v>
      </c>
      <c r="E84" s="31" t="s">
        <v>0</v>
      </c>
      <c r="F84" s="31">
        <v>6.1319644999999999E-2</v>
      </c>
      <c r="G84" s="31">
        <v>7.5651259999999998E-2</v>
      </c>
      <c r="H84" s="31">
        <v>7.7578220000000003E-2</v>
      </c>
      <c r="I84" s="31">
        <v>7.9275004999999996E-2</v>
      </c>
      <c r="J84" s="31">
        <v>8.2616209999999995E-2</v>
      </c>
      <c r="K84" s="31">
        <v>8.781306400000001E-2</v>
      </c>
      <c r="L84" s="31">
        <v>8.9546639999999997E-2</v>
      </c>
      <c r="M84" s="31">
        <v>8.4723930000000003E-2</v>
      </c>
      <c r="N84" s="31">
        <v>8.0255574999999996E-2</v>
      </c>
      <c r="O84" s="31">
        <v>7.8001420000000002E-2</v>
      </c>
      <c r="P84" s="31">
        <v>7.6792959999999993E-2</v>
      </c>
      <c r="Q84" s="32">
        <v>7.8960619999999995E-2</v>
      </c>
      <c r="R84" s="32">
        <v>7.6464509999999999E-2</v>
      </c>
      <c r="S84" s="33">
        <v>7.0797235E-2</v>
      </c>
      <c r="T84" s="33" t="s">
        <v>0</v>
      </c>
      <c r="U84" s="33" t="s">
        <v>0</v>
      </c>
      <c r="V84" s="33">
        <v>6.3606590000000005E-2</v>
      </c>
      <c r="W84" s="33">
        <v>6.8574234999999997E-2</v>
      </c>
      <c r="X84" s="33">
        <v>6.6379614000000003E-2</v>
      </c>
      <c r="Y84" s="33">
        <v>6.3579079999999996E-2</v>
      </c>
      <c r="Z84" s="33">
        <v>6.5049499999999996E-2</v>
      </c>
      <c r="AA84" s="33">
        <v>6.7861889999999994E-2</v>
      </c>
      <c r="AB84" s="33">
        <v>6.0680369999999997E-2</v>
      </c>
      <c r="AC84" s="29" t="s">
        <v>0</v>
      </c>
      <c r="AD84" s="29">
        <v>6.5303735000000002E-2</v>
      </c>
      <c r="AE84" s="29">
        <v>7.2120174999999995E-2</v>
      </c>
      <c r="AF84" s="29">
        <v>7.6400584999999993E-2</v>
      </c>
      <c r="AG84" s="29">
        <v>7.7869220000000003E-2</v>
      </c>
      <c r="AH84" s="29">
        <v>6.8281149999999999E-2</v>
      </c>
      <c r="AI84" s="29">
        <v>6.4322729999999995E-2</v>
      </c>
      <c r="AJ84" s="29">
        <v>6.5683134000000004E-2</v>
      </c>
      <c r="AK84" s="3">
        <f t="shared" si="1"/>
        <v>7.2780718967741923E-2</v>
      </c>
      <c r="AM84" s="12" t="s">
        <v>108</v>
      </c>
      <c r="AO84" s="2">
        <f>SUM(S80:AB84)/44</f>
        <v>4.6890563272727268E-2</v>
      </c>
      <c r="AP84" s="2">
        <f>((AK84-AK$10)*100)/AK$10</f>
        <v>7.3767950434681691</v>
      </c>
      <c r="AR84" s="12" t="s">
        <v>108</v>
      </c>
      <c r="AS84" s="2"/>
      <c r="AT84" s="1">
        <f>((AO84-AO$10)*100)/AO$10</f>
        <v>11.646834716569396</v>
      </c>
    </row>
    <row r="85" spans="1:47" x14ac:dyDescent="0.25">
      <c r="A85" s="29">
        <v>7.2322010000000006E-2</v>
      </c>
      <c r="B85" s="30">
        <v>7.2091069999999993E-2</v>
      </c>
      <c r="C85" s="29" t="s">
        <v>0</v>
      </c>
      <c r="D85" s="29" t="s">
        <v>0</v>
      </c>
      <c r="E85" s="34" t="s">
        <v>0</v>
      </c>
      <c r="F85" s="34">
        <v>6.8424699999999991E-2</v>
      </c>
      <c r="G85" s="34">
        <v>7.7848390000000003E-2</v>
      </c>
      <c r="H85" s="34">
        <v>7.8807089999999996E-2</v>
      </c>
      <c r="I85" s="34">
        <v>8.0081120000000006E-2</v>
      </c>
      <c r="J85" s="34">
        <v>8.2389614999999999E-2</v>
      </c>
      <c r="K85" s="34">
        <v>8.3986399999999989E-2</v>
      </c>
      <c r="L85" s="34">
        <v>8.7715760000000004E-2</v>
      </c>
      <c r="M85" s="34">
        <v>9.0033730000000006E-2</v>
      </c>
      <c r="N85" s="34">
        <v>8.9705549999999995E-2</v>
      </c>
      <c r="O85" s="34">
        <v>8.9490144999999993E-2</v>
      </c>
      <c r="P85" s="34">
        <v>8.8883100000000007E-2</v>
      </c>
      <c r="Q85" s="34">
        <v>8.6894764999999999E-2</v>
      </c>
      <c r="R85" s="34">
        <v>8.0415495000000004E-2</v>
      </c>
      <c r="S85" s="35">
        <v>7.5485899999999995E-2</v>
      </c>
      <c r="T85" s="35" t="s">
        <v>0</v>
      </c>
      <c r="U85" s="35" t="s">
        <v>0</v>
      </c>
      <c r="V85" s="35">
        <v>6.3819539999999994E-2</v>
      </c>
      <c r="W85" s="35">
        <v>7.2357930000000001E-2</v>
      </c>
      <c r="X85" s="35">
        <v>8.0508120000000002E-2</v>
      </c>
      <c r="Y85" s="35">
        <v>8.1666760000000005E-2</v>
      </c>
      <c r="Z85" s="35">
        <v>7.9734764999999999E-2</v>
      </c>
      <c r="AA85" s="35">
        <v>6.8889889999999995E-2</v>
      </c>
      <c r="AB85" s="35">
        <v>6.1169002E-2</v>
      </c>
      <c r="AC85" s="36" t="s">
        <v>0</v>
      </c>
      <c r="AD85" s="29">
        <v>6.7319539999999997E-2</v>
      </c>
      <c r="AE85" s="29">
        <v>6.9130780000000003E-2</v>
      </c>
      <c r="AF85" s="29">
        <v>7.2620829999999997E-2</v>
      </c>
      <c r="AG85" s="29">
        <v>7.4022290000000004E-2</v>
      </c>
      <c r="AH85" s="29">
        <v>7.4080560000000004E-2</v>
      </c>
      <c r="AI85" s="29">
        <v>7.3469149999999997E-2</v>
      </c>
      <c r="AJ85" s="29">
        <v>7.4041360000000001E-2</v>
      </c>
      <c r="AK85" s="3">
        <f t="shared" si="1"/>
        <v>7.7246845233333319E-2</v>
      </c>
      <c r="AM85" s="14" t="s">
        <v>99</v>
      </c>
      <c r="AO85" s="7">
        <f>(SUM(B94:O102)+SUM(P94:R98))/140</f>
        <v>7.9257495285714283E-2</v>
      </c>
      <c r="AP85" s="2">
        <f>((AK85-AK$11)*100)/AK$11</f>
        <v>6.6532339896760329</v>
      </c>
      <c r="AR85" s="14" t="s">
        <v>99</v>
      </c>
      <c r="AS85" s="2"/>
      <c r="AT85" s="1">
        <f>((AO85-AO$11)*100)/AO$11</f>
        <v>5.0808769082008389</v>
      </c>
      <c r="AU85">
        <f>SUM(AT85:AT88)/4</f>
        <v>6.7223235370806895</v>
      </c>
    </row>
    <row r="86" spans="1:47" x14ac:dyDescent="0.25">
      <c r="A86" s="29">
        <v>7.5237899999999996E-2</v>
      </c>
      <c r="B86" s="30">
        <v>7.6010145000000001E-2</v>
      </c>
      <c r="C86" s="29" t="s">
        <v>0</v>
      </c>
      <c r="D86" s="29" t="s">
        <v>0</v>
      </c>
      <c r="E86" s="34" t="s">
        <v>0</v>
      </c>
      <c r="F86" s="34">
        <v>6.7551634999999999E-2</v>
      </c>
      <c r="G86" s="34">
        <v>7.9174640000000004E-2</v>
      </c>
      <c r="H86" s="34">
        <v>8.1891270000000002E-2</v>
      </c>
      <c r="I86" s="34">
        <v>8.3039340000000003E-2</v>
      </c>
      <c r="J86" s="34">
        <v>8.4804654000000007E-2</v>
      </c>
      <c r="K86" s="34">
        <v>8.5660710000000001E-2</v>
      </c>
      <c r="L86" s="34">
        <v>8.8694289999999995E-2</v>
      </c>
      <c r="M86" s="34">
        <v>9.0251885000000004E-2</v>
      </c>
      <c r="N86" s="34">
        <v>9.0218543999999998E-2</v>
      </c>
      <c r="O86" s="34">
        <v>8.8858419999999994E-2</v>
      </c>
      <c r="P86" s="34">
        <v>8.6732550000000005E-2</v>
      </c>
      <c r="Q86" s="34">
        <v>8.3447339999999995E-2</v>
      </c>
      <c r="R86" s="34">
        <v>8.164913E-2</v>
      </c>
      <c r="S86" s="35">
        <v>8.0770715999999992E-2</v>
      </c>
      <c r="T86" s="35" t="s">
        <v>0</v>
      </c>
      <c r="U86" s="35" t="s">
        <v>0</v>
      </c>
      <c r="V86" s="35">
        <v>5.8100155999999993E-2</v>
      </c>
      <c r="W86" s="35">
        <v>7.1734619999999999E-2</v>
      </c>
      <c r="X86" s="35">
        <v>8.1760360000000004E-2</v>
      </c>
      <c r="Y86" s="35">
        <v>8.0474309999999993E-2</v>
      </c>
      <c r="Z86" s="35">
        <v>7.5415090000000004E-2</v>
      </c>
      <c r="AA86" s="35">
        <v>6.8254075999999997E-2</v>
      </c>
      <c r="AB86" s="35">
        <v>6.2192254000000002E-2</v>
      </c>
      <c r="AC86" s="36" t="s">
        <v>0</v>
      </c>
      <c r="AD86" s="29">
        <v>6.5746070000000004E-2</v>
      </c>
      <c r="AE86" s="29">
        <v>6.924044E-2</v>
      </c>
      <c r="AF86" s="29">
        <v>7.3789199999999999E-2</v>
      </c>
      <c r="AG86" s="29">
        <v>7.3785885999999995E-2</v>
      </c>
      <c r="AH86" s="29">
        <v>7.3822609999999997E-2</v>
      </c>
      <c r="AI86" s="29">
        <v>7.3335159999999996E-2</v>
      </c>
      <c r="AJ86" s="29">
        <v>7.3794520000000002E-2</v>
      </c>
      <c r="AK86" s="3">
        <f t="shared" si="1"/>
        <v>7.751459736666666E-2</v>
      </c>
      <c r="AM86" s="14" t="s">
        <v>102</v>
      </c>
      <c r="AO86" s="2">
        <f>SUM(E85:R93)/126</f>
        <v>8.0083393031746039E-2</v>
      </c>
      <c r="AP86" s="2">
        <f>((AK86-AK$12)*100)/AK$12</f>
        <v>6.5971818243096045</v>
      </c>
      <c r="AR86" s="14" t="s">
        <v>102</v>
      </c>
      <c r="AS86" s="2"/>
      <c r="AT86" s="1">
        <f>((AO86-AO$12)*100)/AO$12</f>
        <v>6.3094368811215418</v>
      </c>
    </row>
    <row r="87" spans="1:47" x14ac:dyDescent="0.25">
      <c r="A87" s="29">
        <v>7.4948329999999994E-2</v>
      </c>
      <c r="B87" s="30">
        <v>7.9800949999999995E-2</v>
      </c>
      <c r="C87" s="29" t="s">
        <v>0</v>
      </c>
      <c r="D87" s="29" t="s">
        <v>0</v>
      </c>
      <c r="E87" s="34" t="s">
        <v>0</v>
      </c>
      <c r="F87" s="34">
        <v>7.1792819999999993E-2</v>
      </c>
      <c r="G87" s="34">
        <v>8.112933E-2</v>
      </c>
      <c r="H87" s="34">
        <v>8.4906176E-2</v>
      </c>
      <c r="I87" s="34">
        <v>8.9853710000000003E-2</v>
      </c>
      <c r="J87" s="34">
        <v>9.0802505999999991E-2</v>
      </c>
      <c r="K87" s="34">
        <v>8.9197410000000005E-2</v>
      </c>
      <c r="L87" s="34">
        <v>9.0136220000000003E-2</v>
      </c>
      <c r="M87" s="34">
        <v>9.0682189999999996E-2</v>
      </c>
      <c r="N87" s="34">
        <v>8.965331E-2</v>
      </c>
      <c r="O87" s="34">
        <v>8.606221E-2</v>
      </c>
      <c r="P87" s="34">
        <v>8.3777439999999995E-2</v>
      </c>
      <c r="Q87" s="34">
        <v>8.2280699999999998E-2</v>
      </c>
      <c r="R87" s="34">
        <v>8.193160599999999E-2</v>
      </c>
      <c r="S87" s="35">
        <v>8.6265646000000001E-2</v>
      </c>
      <c r="T87" s="35" t="s">
        <v>0</v>
      </c>
      <c r="U87" s="35" t="s">
        <v>0</v>
      </c>
      <c r="V87" s="35" t="s">
        <v>0</v>
      </c>
      <c r="W87" s="35">
        <v>7.6115169999999996E-2</v>
      </c>
      <c r="X87" s="35">
        <v>7.935528E-2</v>
      </c>
      <c r="Y87" s="35">
        <v>7.8692590000000007E-2</v>
      </c>
      <c r="Z87" s="35">
        <v>7.5105794000000003E-2</v>
      </c>
      <c r="AA87" s="35">
        <v>6.7298780000000002E-2</v>
      </c>
      <c r="AB87" s="35" t="s">
        <v>0</v>
      </c>
      <c r="AC87" s="36" t="s">
        <v>0</v>
      </c>
      <c r="AD87" s="29">
        <v>6.0288799999999997E-2</v>
      </c>
      <c r="AE87" s="29">
        <v>6.4511360000000004E-2</v>
      </c>
      <c r="AF87" s="29">
        <v>7.4210145000000005E-2</v>
      </c>
      <c r="AG87" s="29">
        <v>7.3777040000000002E-2</v>
      </c>
      <c r="AH87" s="29">
        <v>7.2705804999999998E-2</v>
      </c>
      <c r="AI87" s="29">
        <v>7.2098314999999996E-2</v>
      </c>
      <c r="AJ87" s="29">
        <v>7.2576455999999998E-2</v>
      </c>
      <c r="AK87" s="3">
        <f t="shared" si="1"/>
        <v>7.9284146035714279E-2</v>
      </c>
      <c r="AM87" s="15" t="s">
        <v>105</v>
      </c>
      <c r="AO87" s="2">
        <f>(SUM(S94:AB102)+SUM(P99:R102))/67</f>
        <v>7.7070809014925384E-2</v>
      </c>
      <c r="AP87" s="2">
        <f>((AK87-AK$13)*100)/AK$13</f>
        <v>6.3458931802492851</v>
      </c>
      <c r="AR87" s="15" t="s">
        <v>105</v>
      </c>
      <c r="AS87" s="2"/>
      <c r="AT87" s="1">
        <f>((AO87-AO$13)*100)/AO$13</f>
        <v>7.950442655355701</v>
      </c>
    </row>
    <row r="88" spans="1:47" x14ac:dyDescent="0.25">
      <c r="A88" s="29">
        <v>7.1756739999999999E-2</v>
      </c>
      <c r="B88" s="30">
        <v>7.9652205000000004E-2</v>
      </c>
      <c r="C88" s="29" t="s">
        <v>0</v>
      </c>
      <c r="D88" s="29" t="s">
        <v>0</v>
      </c>
      <c r="E88" s="34">
        <v>7.1546419999999999E-2</v>
      </c>
      <c r="F88" s="34">
        <v>7.0466799999999996E-2</v>
      </c>
      <c r="G88" s="34">
        <v>8.2170309999999996E-2</v>
      </c>
      <c r="H88" s="34">
        <v>8.6982500000000004E-2</v>
      </c>
      <c r="I88" s="34">
        <v>9.381945400000001E-2</v>
      </c>
      <c r="J88" s="34">
        <v>9.2735185999999997E-2</v>
      </c>
      <c r="K88" s="34">
        <v>9.4629999999999992E-2</v>
      </c>
      <c r="L88" s="34">
        <v>9.4207579999999999E-2</v>
      </c>
      <c r="M88" s="34">
        <v>9.0178759999999997E-2</v>
      </c>
      <c r="N88" s="34">
        <v>8.6700410000000006E-2</v>
      </c>
      <c r="O88" s="34">
        <v>8.3738774000000002E-2</v>
      </c>
      <c r="P88" s="34">
        <v>8.1651080000000001E-2</v>
      </c>
      <c r="Q88" s="34">
        <v>8.0732040000000005E-2</v>
      </c>
      <c r="R88" s="34">
        <v>7.7668070000000006E-2</v>
      </c>
      <c r="S88" s="35">
        <v>8.2457684000000003E-2</v>
      </c>
      <c r="T88" s="35" t="s">
        <v>0</v>
      </c>
      <c r="U88" s="35" t="s">
        <v>0</v>
      </c>
      <c r="V88" s="35" t="s">
        <v>0</v>
      </c>
      <c r="W88" s="35">
        <v>7.5708899999999996E-2</v>
      </c>
      <c r="X88" s="35">
        <v>7.661681599999999E-2</v>
      </c>
      <c r="Y88" s="35">
        <v>7.5876360000000004E-2</v>
      </c>
      <c r="Z88" s="35">
        <v>7.4051259999999994E-2</v>
      </c>
      <c r="AA88" s="35">
        <v>6.3285306E-2</v>
      </c>
      <c r="AB88" s="35" t="s">
        <v>0</v>
      </c>
      <c r="AC88" s="36" t="s">
        <v>0</v>
      </c>
      <c r="AD88" s="29" t="s">
        <v>0</v>
      </c>
      <c r="AE88" s="29">
        <v>7.2426270000000001E-2</v>
      </c>
      <c r="AF88" s="29">
        <v>7.4110969999999998E-2</v>
      </c>
      <c r="AG88" s="29">
        <v>7.3388369999999994E-2</v>
      </c>
      <c r="AH88" s="29">
        <v>7.0770815000000001E-2</v>
      </c>
      <c r="AI88" s="29">
        <v>6.9144990000000003E-2</v>
      </c>
      <c r="AJ88" s="29">
        <v>6.9225339999999996E-2</v>
      </c>
      <c r="AK88" s="3">
        <f t="shared" si="1"/>
        <v>7.9132121785714285E-2</v>
      </c>
      <c r="AM88" s="15" t="s">
        <v>108</v>
      </c>
      <c r="AO88" s="2">
        <f>SUM(S85:AB93)/54</f>
        <v>7.1826834981481472E-2</v>
      </c>
      <c r="AP88" s="1">
        <f>((AK88-AK$14)*100)/AK$14</f>
        <v>6.3375910456354649</v>
      </c>
      <c r="AR88" s="15" t="s">
        <v>108</v>
      </c>
      <c r="AS88" s="2"/>
      <c r="AT88" s="1">
        <f>((AO88-AO$14)*100)/AO$14</f>
        <v>7.5485377036446764</v>
      </c>
    </row>
    <row r="89" spans="1:47" x14ac:dyDescent="0.25">
      <c r="A89" s="29">
        <v>6.8160860000000004E-2</v>
      </c>
      <c r="B89" s="30">
        <v>7.4147450000000004E-2</v>
      </c>
      <c r="C89" s="29" t="s">
        <v>0</v>
      </c>
      <c r="D89" s="29" t="s">
        <v>0</v>
      </c>
      <c r="E89" s="34">
        <v>7.0212499999999997E-2</v>
      </c>
      <c r="F89" s="34">
        <v>7.2178389999999995E-2</v>
      </c>
      <c r="G89" s="34">
        <v>8.1106549999999999E-2</v>
      </c>
      <c r="H89" s="34">
        <v>9.0998369999999995E-2</v>
      </c>
      <c r="I89" s="34">
        <v>9.3455570000000002E-2</v>
      </c>
      <c r="J89" s="34">
        <v>9.6359239999999999E-2</v>
      </c>
      <c r="K89" s="34">
        <v>9.5478809999999997E-2</v>
      </c>
      <c r="L89" s="34">
        <v>9.2958786000000002E-2</v>
      </c>
      <c r="M89" s="34">
        <v>8.7866570000000005E-2</v>
      </c>
      <c r="N89" s="34">
        <v>8.4436780000000003E-2</v>
      </c>
      <c r="O89" s="34">
        <v>8.1189565000000005E-2</v>
      </c>
      <c r="P89" s="34">
        <v>7.8687770000000004E-2</v>
      </c>
      <c r="Q89" s="34">
        <v>7.7366895999999991E-2</v>
      </c>
      <c r="R89" s="34">
        <v>7.3825970000000005E-2</v>
      </c>
      <c r="S89" s="35" t="s">
        <v>0</v>
      </c>
      <c r="T89" s="35" t="s">
        <v>0</v>
      </c>
      <c r="U89" s="35" t="s">
        <v>0</v>
      </c>
      <c r="V89" s="35" t="s">
        <v>0</v>
      </c>
      <c r="W89" s="35">
        <v>7.2584969999999999E-2</v>
      </c>
      <c r="X89" s="35">
        <v>7.5186230000000007E-2</v>
      </c>
      <c r="Y89" s="35">
        <v>7.3319460000000003E-2</v>
      </c>
      <c r="Z89" s="35">
        <v>7.2042629999999996E-2</v>
      </c>
      <c r="AA89" s="35">
        <v>6.0874971999999999E-2</v>
      </c>
      <c r="AB89" s="35" t="s">
        <v>0</v>
      </c>
      <c r="AC89" s="36" t="s">
        <v>0</v>
      </c>
      <c r="AD89" s="29" t="s">
        <v>0</v>
      </c>
      <c r="AE89" s="29">
        <v>7.4525190000000005E-2</v>
      </c>
      <c r="AF89" s="29">
        <v>7.3609665000000005E-2</v>
      </c>
      <c r="AG89" s="29">
        <v>7.2019360000000004E-2</v>
      </c>
      <c r="AH89" s="29">
        <v>6.941377E-2</v>
      </c>
      <c r="AI89" s="29">
        <v>6.6995390000000002E-2</v>
      </c>
      <c r="AJ89" s="29">
        <v>6.5444859999999994E-2</v>
      </c>
      <c r="AK89" s="3">
        <f t="shared" si="1"/>
        <v>7.7572095333333327E-2</v>
      </c>
      <c r="AM89" s="16" t="s">
        <v>117</v>
      </c>
      <c r="AO89" s="7">
        <f>(SUM(AC80:AJ102)+SUM(A80:D93))/173</f>
        <v>6.1927186225433493E-2</v>
      </c>
      <c r="AP89" s="2">
        <f>((AK89-AK$15)*100)/AK$15</f>
        <v>6.5942893218573788</v>
      </c>
      <c r="AR89" s="16" t="s">
        <v>117</v>
      </c>
      <c r="AS89" s="2"/>
      <c r="AT89" s="1">
        <f>((AO89-AO$15)*100)/AO$15</f>
        <v>6.9481178505480532</v>
      </c>
    </row>
    <row r="90" spans="1:47" x14ac:dyDescent="0.25">
      <c r="A90" s="29">
        <v>6.1388331999999997E-2</v>
      </c>
      <c r="B90" s="30">
        <v>6.9998619999999998E-2</v>
      </c>
      <c r="C90" s="29" t="s">
        <v>0</v>
      </c>
      <c r="D90" s="29" t="s">
        <v>0</v>
      </c>
      <c r="E90" s="34">
        <v>7.6992720000000001E-2</v>
      </c>
      <c r="F90" s="34">
        <v>7.354774E-2</v>
      </c>
      <c r="G90" s="34">
        <v>8.2318050000000004E-2</v>
      </c>
      <c r="H90" s="34">
        <v>8.6599129999999996E-2</v>
      </c>
      <c r="I90" s="34">
        <v>9.4093490000000002E-2</v>
      </c>
      <c r="J90" s="34">
        <v>9.6531829999999999E-2</v>
      </c>
      <c r="K90" s="34">
        <v>9.695898E-2</v>
      </c>
      <c r="L90" s="34">
        <v>9.5457379999999994E-2</v>
      </c>
      <c r="M90" s="34">
        <v>9.0342074999999994E-2</v>
      </c>
      <c r="N90" s="34">
        <v>8.3793010000000001E-2</v>
      </c>
      <c r="O90" s="34">
        <v>7.9693260000000002E-2</v>
      </c>
      <c r="P90" s="34">
        <v>7.6467389999999996E-2</v>
      </c>
      <c r="Q90" s="34">
        <v>7.4385510000000002E-2</v>
      </c>
      <c r="R90" s="34">
        <v>6.6571669999999999E-2</v>
      </c>
      <c r="S90" s="35" t="s">
        <v>0</v>
      </c>
      <c r="T90" s="35" t="s">
        <v>0</v>
      </c>
      <c r="U90" s="35" t="s">
        <v>0</v>
      </c>
      <c r="V90" s="35" t="s">
        <v>0</v>
      </c>
      <c r="W90" s="35">
        <v>7.5205124999999998E-2</v>
      </c>
      <c r="X90" s="35">
        <v>7.481546E-2</v>
      </c>
      <c r="Y90" s="35">
        <v>7.1044670000000004E-2</v>
      </c>
      <c r="Z90" s="35">
        <v>6.8920029999999993E-2</v>
      </c>
      <c r="AA90" s="35">
        <v>6.1972514000000013E-2</v>
      </c>
      <c r="AB90" s="35" t="s">
        <v>0</v>
      </c>
      <c r="AC90" s="36" t="s">
        <v>0</v>
      </c>
      <c r="AD90" s="29" t="s">
        <v>0</v>
      </c>
      <c r="AE90" s="29">
        <v>7.779266E-2</v>
      </c>
      <c r="AF90" s="29">
        <v>7.4875890000000001E-2</v>
      </c>
      <c r="AG90" s="29">
        <v>7.2012039999999999E-2</v>
      </c>
      <c r="AH90" s="29">
        <v>6.6024440000000004E-2</v>
      </c>
      <c r="AI90" s="29">
        <v>6.4147584000000007E-2</v>
      </c>
      <c r="AJ90" s="29">
        <v>6.2378502999999988E-2</v>
      </c>
      <c r="AK90" s="3">
        <f t="shared" si="1"/>
        <v>7.6826966777777783E-2</v>
      </c>
      <c r="AM90" t="s">
        <v>118</v>
      </c>
      <c r="AO90" s="2">
        <f>((SUM(A76:Z109)+SUM(AA76:AJ102))/895)</f>
        <v>5.9483298568756303E-2</v>
      </c>
      <c r="AP90" s="2">
        <f>((AK90-AK$16)*100)/AK$16</f>
        <v>6.7648230268436507</v>
      </c>
      <c r="AR90" t="s">
        <v>118</v>
      </c>
      <c r="AT90" s="1">
        <f>((AO90-AO$16)*100)/AO$16</f>
        <v>7.9990902691809573</v>
      </c>
    </row>
    <row r="91" spans="1:47" x14ac:dyDescent="0.25">
      <c r="A91" s="29">
        <v>5.5631746000000003E-2</v>
      </c>
      <c r="B91" s="30">
        <v>6.0887218E-2</v>
      </c>
      <c r="C91" s="29">
        <v>8.5447410000000001E-2</v>
      </c>
      <c r="D91" s="29">
        <v>8.2774654000000003E-2</v>
      </c>
      <c r="E91" s="34">
        <v>7.7037540000000002E-2</v>
      </c>
      <c r="F91" s="34">
        <v>7.5448730000000006E-2</v>
      </c>
      <c r="G91" s="34">
        <v>8.1149219999999994E-2</v>
      </c>
      <c r="H91" s="34">
        <v>8.3435714000000008E-2</v>
      </c>
      <c r="I91" s="34">
        <v>9.2292009999999994E-2</v>
      </c>
      <c r="J91" s="34">
        <v>9.2128669999999996E-2</v>
      </c>
      <c r="K91" s="34">
        <v>9.4162709999999997E-2</v>
      </c>
      <c r="L91" s="34">
        <v>9.2144050000000005E-2</v>
      </c>
      <c r="M91" s="34">
        <v>8.6224480000000006E-2</v>
      </c>
      <c r="N91" s="34">
        <v>7.8673569999999998E-2</v>
      </c>
      <c r="O91" s="34">
        <v>7.1055695000000002E-2</v>
      </c>
      <c r="P91" s="34">
        <v>6.6194370000000002E-2</v>
      </c>
      <c r="Q91" s="34">
        <v>6.6031580000000006E-2</v>
      </c>
      <c r="R91" s="34">
        <v>6.2677369999999996E-2</v>
      </c>
      <c r="S91" s="35" t="s">
        <v>0</v>
      </c>
      <c r="T91" s="35" t="s">
        <v>0</v>
      </c>
      <c r="U91" s="35" t="s">
        <v>0</v>
      </c>
      <c r="V91" s="35" t="s">
        <v>0</v>
      </c>
      <c r="W91" s="35">
        <v>7.8413869999999997E-2</v>
      </c>
      <c r="X91" s="35">
        <v>7.2682460000000004E-2</v>
      </c>
      <c r="Y91" s="35">
        <v>6.0951699999999991E-2</v>
      </c>
      <c r="Z91" s="35">
        <v>5.8865197000000001E-2</v>
      </c>
      <c r="AA91" s="35">
        <v>6.1404965999999998E-2</v>
      </c>
      <c r="AB91" s="35" t="s">
        <v>0</v>
      </c>
      <c r="AC91" s="36" t="s">
        <v>0</v>
      </c>
      <c r="AD91" s="29" t="s">
        <v>0</v>
      </c>
      <c r="AE91" s="29">
        <v>7.8729670000000002E-2</v>
      </c>
      <c r="AF91" s="29">
        <v>6.9659955999999995E-2</v>
      </c>
      <c r="AG91" s="29">
        <v>6.9444574000000009E-2</v>
      </c>
      <c r="AH91" s="29">
        <v>6.5647360000000002E-2</v>
      </c>
      <c r="AI91" s="29">
        <v>6.3802399999999995E-2</v>
      </c>
      <c r="AJ91" s="29">
        <v>6.0147100000000002E-2</v>
      </c>
      <c r="AK91" s="3">
        <f t="shared" si="1"/>
        <v>7.3901585862068978E-2</v>
      </c>
      <c r="AM91" t="s">
        <v>119</v>
      </c>
      <c r="AP91" s="2">
        <f>((AK91-AK$17)*100)/AK$17</f>
        <v>6.649270527353365</v>
      </c>
      <c r="AR91" t="s">
        <v>119</v>
      </c>
      <c r="AT91" s="1" t="e">
        <f>((AO91-AO$17)*100)/AO$17</f>
        <v>#DIV/0!</v>
      </c>
    </row>
    <row r="92" spans="1:47" x14ac:dyDescent="0.25">
      <c r="A92" s="29">
        <v>5.6299305999999993E-2</v>
      </c>
      <c r="B92" s="30">
        <v>6.8842150000000005E-2</v>
      </c>
      <c r="C92" s="29">
        <v>8.5132990000000006E-2</v>
      </c>
      <c r="D92" s="29">
        <v>8.3944774999999999E-2</v>
      </c>
      <c r="E92" s="34">
        <v>8.4086880000000003E-2</v>
      </c>
      <c r="F92" s="34">
        <v>8.0027909999999994E-2</v>
      </c>
      <c r="G92" s="34">
        <v>7.8884060000000006E-2</v>
      </c>
      <c r="H92" s="34">
        <v>8.3812125000000001E-2</v>
      </c>
      <c r="I92" s="34">
        <v>8.5573100000000013E-2</v>
      </c>
      <c r="J92" s="34">
        <v>8.3971075999999992E-2</v>
      </c>
      <c r="K92" s="34">
        <v>8.2245760000000001E-2</v>
      </c>
      <c r="L92" s="34">
        <v>8.068728E-2</v>
      </c>
      <c r="M92" s="34">
        <v>7.6014705000000002E-2</v>
      </c>
      <c r="N92" s="34">
        <v>6.9767700000000002E-2</v>
      </c>
      <c r="O92" s="34">
        <v>6.5600510000000001E-2</v>
      </c>
      <c r="P92" s="34">
        <v>6.2615134000000003E-2</v>
      </c>
      <c r="Q92" s="34">
        <v>6.0729015999999997E-2</v>
      </c>
      <c r="R92" s="34">
        <v>6.4749509999999996E-2</v>
      </c>
      <c r="S92" s="35" t="s">
        <v>0</v>
      </c>
      <c r="T92" s="35" t="s">
        <v>0</v>
      </c>
      <c r="U92" s="35" t="s">
        <v>0</v>
      </c>
      <c r="V92" s="35" t="s">
        <v>0</v>
      </c>
      <c r="W92" s="35">
        <v>7.4184979999999998E-2</v>
      </c>
      <c r="X92" s="35">
        <v>6.7140259999999993E-2</v>
      </c>
      <c r="Y92" s="35">
        <v>6.0964300000000013E-2</v>
      </c>
      <c r="Z92" s="35">
        <v>5.6839354000000002E-2</v>
      </c>
      <c r="AA92" s="35">
        <v>5.7701990000000002E-2</v>
      </c>
      <c r="AB92" s="35" t="s">
        <v>0</v>
      </c>
      <c r="AC92" s="36" t="s">
        <v>0</v>
      </c>
      <c r="AD92" s="29" t="s">
        <v>0</v>
      </c>
      <c r="AE92" s="29">
        <v>7.7717320000000006E-2</v>
      </c>
      <c r="AF92" s="29">
        <v>7.0237584000000006E-2</v>
      </c>
      <c r="AG92" s="29">
        <v>6.4562980000000006E-2</v>
      </c>
      <c r="AH92" s="29">
        <v>6.062944E-2</v>
      </c>
      <c r="AI92" s="29">
        <v>6.0437629999999999E-2</v>
      </c>
      <c r="AJ92" s="29">
        <v>5.9763326999999998E-2</v>
      </c>
      <c r="AK92" s="3">
        <f t="shared" si="1"/>
        <v>7.114355696551726E-2</v>
      </c>
      <c r="AM92" t="s">
        <v>120</v>
      </c>
      <c r="AP92" s="2">
        <f>((AK92-AK$18)*100)/AK$18</f>
        <v>6.1817159941741302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0</v>
      </c>
      <c r="B93" s="30" t="s">
        <v>0</v>
      </c>
      <c r="C93" s="29">
        <v>8.6732310000000007E-2</v>
      </c>
      <c r="D93" s="29">
        <v>7.3697984000000008E-2</v>
      </c>
      <c r="E93" s="34">
        <v>6.4620400000000008E-2</v>
      </c>
      <c r="F93" s="34">
        <v>7.7659555000000005E-2</v>
      </c>
      <c r="G93" s="34">
        <v>8.2829429999999996E-2</v>
      </c>
      <c r="H93" s="34">
        <v>8.6626529999999993E-2</v>
      </c>
      <c r="I93" s="34">
        <v>8.7291240000000006E-2</v>
      </c>
      <c r="J93" s="34">
        <v>8.664413E-2</v>
      </c>
      <c r="K93" s="34">
        <v>8.5614270000000006E-2</v>
      </c>
      <c r="L93" s="34">
        <v>8.4661800000000009E-2</v>
      </c>
      <c r="M93" s="34">
        <v>8.1937090000000004E-2</v>
      </c>
      <c r="N93" s="34">
        <v>7.9074679999999994E-2</v>
      </c>
      <c r="O93" s="34">
        <v>7.5586849999999997E-2</v>
      </c>
      <c r="P93" s="34">
        <v>6.8728869999999997E-2</v>
      </c>
      <c r="Q93" s="34">
        <v>6.3462149999999995E-2</v>
      </c>
      <c r="R93" s="34">
        <v>6.239277E-2</v>
      </c>
      <c r="S93" s="35" t="s">
        <v>0</v>
      </c>
      <c r="T93" s="35" t="s">
        <v>0</v>
      </c>
      <c r="U93" s="35" t="s">
        <v>0</v>
      </c>
      <c r="V93" s="35">
        <v>8.3989579999999994E-2</v>
      </c>
      <c r="W93" s="35">
        <v>8.2301739999999998E-2</v>
      </c>
      <c r="X93" s="35">
        <v>8.1509159999999997E-2</v>
      </c>
      <c r="Y93" s="35">
        <v>7.5393160000000001E-2</v>
      </c>
      <c r="Z93" s="35">
        <v>6.7631570000000002E-2</v>
      </c>
      <c r="AA93" s="35">
        <v>5.9545665999999997E-2</v>
      </c>
      <c r="AB93" s="35" t="s">
        <v>0</v>
      </c>
      <c r="AC93" s="36" t="s">
        <v>0</v>
      </c>
      <c r="AD93" s="29" t="s">
        <v>0</v>
      </c>
      <c r="AE93" s="29">
        <v>7.3496870000000006E-2</v>
      </c>
      <c r="AF93" s="29">
        <v>7.1738170000000004E-2</v>
      </c>
      <c r="AG93" s="29">
        <v>5.5812E-2</v>
      </c>
      <c r="AH93" s="29">
        <v>6.2741030000000003E-2</v>
      </c>
      <c r="AI93" s="29">
        <v>6.1299577000000001E-2</v>
      </c>
      <c r="AJ93" s="29">
        <v>5.5429476999999998E-2</v>
      </c>
      <c r="AK93" s="3">
        <f t="shared" si="1"/>
        <v>7.4230287821428584E-2</v>
      </c>
      <c r="AM93" t="s">
        <v>121</v>
      </c>
      <c r="AO93" s="2">
        <f>SUM(U108:W109)/6</f>
        <v>1.3822433083333334E-2</v>
      </c>
      <c r="AP93" s="2">
        <f>((AK93-AK$19)*100)/AK$19</f>
        <v>5.4148850769876917</v>
      </c>
      <c r="AR93" t="s">
        <v>124</v>
      </c>
      <c r="AT93" s="1">
        <f>((AO93-AO$19)*100)/AO$19</f>
        <v>68.85125893858033</v>
      </c>
    </row>
    <row r="94" spans="1:47" x14ac:dyDescent="0.25">
      <c r="A94" t="s">
        <v>0</v>
      </c>
      <c r="B94" s="37" t="s">
        <v>0</v>
      </c>
      <c r="C94" s="34">
        <v>7.7243480000000003E-2</v>
      </c>
      <c r="D94" s="34">
        <v>7.0984149999999996E-2</v>
      </c>
      <c r="E94" s="34">
        <v>7.2672E-2</v>
      </c>
      <c r="F94" s="34">
        <v>8.2617684999999996E-2</v>
      </c>
      <c r="G94" s="34">
        <v>8.5637560000000001E-2</v>
      </c>
      <c r="H94" s="34">
        <v>8.5568409999999998E-2</v>
      </c>
      <c r="I94" s="34">
        <v>8.3650210000000003E-2</v>
      </c>
      <c r="J94" s="34">
        <v>8.1764729999999994E-2</v>
      </c>
      <c r="K94" s="34">
        <v>8.19193E-2</v>
      </c>
      <c r="L94" s="34">
        <v>8.2097429999999999E-2</v>
      </c>
      <c r="M94" s="34">
        <v>8.0874704000000006E-2</v>
      </c>
      <c r="N94" s="34">
        <v>7.8706429999999994E-2</v>
      </c>
      <c r="O94" s="34">
        <v>7.5543369999999999E-2</v>
      </c>
      <c r="P94" s="34">
        <v>6.8600019999999998E-2</v>
      </c>
      <c r="Q94" s="34">
        <v>6.5066520000000003E-2</v>
      </c>
      <c r="R94" s="34">
        <v>6.5329979999999996E-2</v>
      </c>
      <c r="S94" s="35" t="s">
        <v>0</v>
      </c>
      <c r="T94" s="35" t="s">
        <v>0</v>
      </c>
      <c r="U94" s="35" t="s">
        <v>0</v>
      </c>
      <c r="V94" s="35">
        <v>7.0689119999999994E-2</v>
      </c>
      <c r="W94" s="35">
        <v>8.0637479999999997E-2</v>
      </c>
      <c r="X94" s="35">
        <v>7.9794240000000002E-2</v>
      </c>
      <c r="Y94" s="35">
        <v>7.6370776000000001E-2</v>
      </c>
      <c r="Z94" s="35">
        <v>6.8506380000000006E-2</v>
      </c>
      <c r="AA94" s="35">
        <v>5.8277431999999997E-2</v>
      </c>
      <c r="AB94" s="35" t="s">
        <v>0</v>
      </c>
      <c r="AC94" s="36" t="s">
        <v>0</v>
      </c>
      <c r="AD94" s="29" t="s">
        <v>0</v>
      </c>
      <c r="AE94" s="29">
        <v>6.0134800000000009E-2</v>
      </c>
      <c r="AF94" s="29">
        <v>6.4244179999999998E-2</v>
      </c>
      <c r="AG94" s="29">
        <v>6.8099179999999995E-2</v>
      </c>
      <c r="AH94" s="29">
        <v>7.6233684999999995E-2</v>
      </c>
      <c r="AI94" s="29">
        <v>7.7067220000000006E-2</v>
      </c>
      <c r="AJ94" s="29">
        <v>6.3414410000000004E-2</v>
      </c>
      <c r="AK94" s="3">
        <f t="shared" si="1"/>
        <v>7.4348031500000009E-2</v>
      </c>
      <c r="AP94" s="2">
        <f>((AK94-AK$20)*100)/AK$20</f>
        <v>5.0112694482219799</v>
      </c>
    </row>
    <row r="95" spans="1:47" x14ac:dyDescent="0.25">
      <c r="A95" t="s">
        <v>0</v>
      </c>
      <c r="B95" s="37">
        <v>7.6559760000000004E-2</v>
      </c>
      <c r="C95" s="34">
        <v>8.5312979999999997E-2</v>
      </c>
      <c r="D95" s="34">
        <v>7.9206330000000005E-2</v>
      </c>
      <c r="E95" s="34">
        <v>8.6882494000000005E-2</v>
      </c>
      <c r="F95" s="34">
        <v>8.7186920000000001E-2</v>
      </c>
      <c r="G95" s="34">
        <v>8.3546060000000005E-2</v>
      </c>
      <c r="H95" s="34">
        <v>7.9476679999999994E-2</v>
      </c>
      <c r="I95" s="34">
        <v>7.2395580000000001E-2</v>
      </c>
      <c r="J95" s="34">
        <v>6.7602480000000006E-2</v>
      </c>
      <c r="K95" s="34">
        <v>6.5810640000000004E-2</v>
      </c>
      <c r="L95" s="34">
        <v>6.4372084999999996E-2</v>
      </c>
      <c r="M95" s="34">
        <v>6.4825999999999995E-2</v>
      </c>
      <c r="N95" s="34">
        <v>6.606062E-2</v>
      </c>
      <c r="O95" s="34">
        <v>6.7672499999999997E-2</v>
      </c>
      <c r="P95" s="34">
        <v>6.6747390000000004E-2</v>
      </c>
      <c r="Q95" s="34">
        <v>6.6557820000000004E-2</v>
      </c>
      <c r="R95" s="34">
        <v>6.5822290000000006E-2</v>
      </c>
      <c r="S95" s="35" t="s">
        <v>0</v>
      </c>
      <c r="T95" s="35" t="s">
        <v>0</v>
      </c>
      <c r="U95" s="35">
        <v>7.962403400000001E-2</v>
      </c>
      <c r="V95" s="35">
        <v>7.3523729999999995E-2</v>
      </c>
      <c r="W95" s="35">
        <v>6.8101495999999997E-2</v>
      </c>
      <c r="X95" s="35">
        <v>6.8374500000000005E-2</v>
      </c>
      <c r="Y95" s="35">
        <v>7.0169990000000002E-2</v>
      </c>
      <c r="Z95" s="35">
        <v>7.5317789999999996E-2</v>
      </c>
      <c r="AA95" s="35">
        <v>6.9548020000000002E-2</v>
      </c>
      <c r="AB95" s="35" t="s">
        <v>0</v>
      </c>
      <c r="AC95" s="36" t="s">
        <v>0</v>
      </c>
      <c r="AD95" s="29" t="s">
        <v>0</v>
      </c>
      <c r="AE95" s="29">
        <v>7.0244834000000006E-2</v>
      </c>
      <c r="AF95" s="29">
        <v>6.9161180000000003E-2</v>
      </c>
      <c r="AG95" s="29">
        <v>7.8337229999999994E-2</v>
      </c>
      <c r="AH95" s="29">
        <v>7.839844E-2</v>
      </c>
      <c r="AI95" s="29">
        <v>7.7542885999999991E-2</v>
      </c>
      <c r="AJ95" s="29">
        <v>5.7305389999999998E-2</v>
      </c>
      <c r="AK95" s="3">
        <f t="shared" si="1"/>
        <v>7.2722938299999998E-2</v>
      </c>
      <c r="AP95" s="2">
        <f>((AK95-AK$21)*100)/AK$21</f>
        <v>5.5875980296783494</v>
      </c>
    </row>
    <row r="96" spans="1:47" x14ac:dyDescent="0.25">
      <c r="A96" t="s">
        <v>0</v>
      </c>
      <c r="B96" s="37">
        <v>8.4496689999999999E-2</v>
      </c>
      <c r="C96" s="34">
        <v>9.1693445999999998E-2</v>
      </c>
      <c r="D96" s="34">
        <v>9.3441434000000004E-2</v>
      </c>
      <c r="E96" s="34">
        <v>9.5435329999999999E-2</v>
      </c>
      <c r="F96" s="34">
        <v>9.1287699999999999E-2</v>
      </c>
      <c r="G96" s="34">
        <v>8.7019935000000007E-2</v>
      </c>
      <c r="H96" s="34">
        <v>8.2774310000000004E-2</v>
      </c>
      <c r="I96" s="34">
        <v>7.7297829999999998E-2</v>
      </c>
      <c r="J96" s="34">
        <v>7.2526850000000004E-2</v>
      </c>
      <c r="K96" s="34">
        <v>6.7833080000000004E-2</v>
      </c>
      <c r="L96" s="34">
        <v>6.5870230000000002E-2</v>
      </c>
      <c r="M96" s="34">
        <v>6.4584464000000008E-2</v>
      </c>
      <c r="N96" s="34">
        <v>6.5302529999999998E-2</v>
      </c>
      <c r="O96" s="34">
        <v>6.5138360000000006E-2</v>
      </c>
      <c r="P96" s="34">
        <v>6.3900739999999998E-2</v>
      </c>
      <c r="Q96" s="34">
        <v>5.3037017999999998E-2</v>
      </c>
      <c r="R96" s="34">
        <v>5.5412169999999997E-2</v>
      </c>
      <c r="S96" s="35" t="s">
        <v>0</v>
      </c>
      <c r="T96" s="35" t="s">
        <v>0</v>
      </c>
      <c r="U96" s="35">
        <v>7.6606885E-2</v>
      </c>
      <c r="V96" s="35">
        <v>7.2666309999999998E-2</v>
      </c>
      <c r="W96" s="35">
        <v>7.5085490000000005E-2</v>
      </c>
      <c r="X96" s="35">
        <v>7.2925754000000009E-2</v>
      </c>
      <c r="Y96" s="35">
        <v>6.4370363999999999E-2</v>
      </c>
      <c r="Z96" s="35" t="s">
        <v>0</v>
      </c>
      <c r="AA96" s="35" t="s">
        <v>0</v>
      </c>
      <c r="AB96" s="35" t="s">
        <v>0</v>
      </c>
      <c r="AC96" s="36" t="s">
        <v>0</v>
      </c>
      <c r="AD96" s="29" t="s">
        <v>0</v>
      </c>
      <c r="AE96" s="29" t="s">
        <v>0</v>
      </c>
      <c r="AF96" s="29">
        <v>6.4024769999999995E-2</v>
      </c>
      <c r="AG96" s="29">
        <v>8.0301230000000001E-2</v>
      </c>
      <c r="AH96" s="29">
        <v>6.7881204000000001E-2</v>
      </c>
      <c r="AI96" s="29">
        <v>6.8517320000000007E-2</v>
      </c>
      <c r="AJ96" s="29">
        <v>7.1371809999999994E-2</v>
      </c>
      <c r="AK96" s="3">
        <f t="shared" si="1"/>
        <v>7.3733453851851857E-2</v>
      </c>
      <c r="AP96" s="2">
        <f>((AK96-AK$22)*100)/AK$22</f>
        <v>6.1298128746592768</v>
      </c>
    </row>
    <row r="97" spans="1:45" x14ac:dyDescent="0.25">
      <c r="A97" t="s">
        <v>0</v>
      </c>
      <c r="B97" s="37">
        <v>8.7196200000000001E-2</v>
      </c>
      <c r="C97" s="34">
        <v>9.6063934000000004E-2</v>
      </c>
      <c r="D97" s="34">
        <v>9.3543490000000007E-2</v>
      </c>
      <c r="E97" s="34">
        <v>9.7323119999999999E-2</v>
      </c>
      <c r="F97" s="34">
        <v>9.5089673999999999E-2</v>
      </c>
      <c r="G97" s="34">
        <v>9.0761999999999995E-2</v>
      </c>
      <c r="H97" s="34">
        <v>9.0081560000000005E-2</v>
      </c>
      <c r="I97" s="34">
        <v>8.7629534000000009E-2</v>
      </c>
      <c r="J97" s="34">
        <v>8.5161230000000004E-2</v>
      </c>
      <c r="K97" s="34">
        <v>8.104045E-2</v>
      </c>
      <c r="L97" s="34">
        <v>8.0143539999999999E-2</v>
      </c>
      <c r="M97" s="34">
        <v>7.7042304000000006E-2</v>
      </c>
      <c r="N97" s="34">
        <v>7.34017E-2</v>
      </c>
      <c r="O97" s="34">
        <v>7.611619E-2</v>
      </c>
      <c r="P97" s="34">
        <v>7.3859560000000005E-2</v>
      </c>
      <c r="Q97" s="34">
        <v>6.3727740000000005E-2</v>
      </c>
      <c r="R97" s="34">
        <v>6.3468410000000003E-2</v>
      </c>
      <c r="S97" s="35" t="s">
        <v>0</v>
      </c>
      <c r="T97" s="35">
        <v>6.7507504999999995E-2</v>
      </c>
      <c r="U97" s="35">
        <v>7.6323345000000001E-2</v>
      </c>
      <c r="V97" s="35">
        <v>8.0225290000000005E-2</v>
      </c>
      <c r="W97" s="35">
        <v>7.8989180000000006E-2</v>
      </c>
      <c r="X97" s="35">
        <v>8.0550590000000005E-2</v>
      </c>
      <c r="Y97" s="35">
        <v>8.6652145E-2</v>
      </c>
      <c r="Z97" s="35" t="s">
        <v>0</v>
      </c>
      <c r="AA97" s="35" t="s">
        <v>0</v>
      </c>
      <c r="AB97" s="35" t="s">
        <v>0</v>
      </c>
      <c r="AC97" s="36" t="s">
        <v>0</v>
      </c>
      <c r="AD97" s="29" t="s">
        <v>0</v>
      </c>
      <c r="AE97" s="29" t="s">
        <v>0</v>
      </c>
      <c r="AF97" s="29">
        <v>6.290055E-2</v>
      </c>
      <c r="AG97" s="29">
        <v>7.1253990000000003E-2</v>
      </c>
      <c r="AH97" s="29">
        <v>7.030731400000001E-2</v>
      </c>
      <c r="AI97" s="29">
        <v>6.510842E-2</v>
      </c>
      <c r="AJ97" s="29">
        <v>7.1032600000000001E-2</v>
      </c>
      <c r="AK97" s="3">
        <f t="shared" si="1"/>
        <v>7.9375055892857163E-2</v>
      </c>
      <c r="AP97" s="2">
        <f>((AK97-AK$23)*100)/AK$23</f>
        <v>6.1748056134754865</v>
      </c>
      <c r="AS97" t="s">
        <v>127</v>
      </c>
    </row>
    <row r="98" spans="1:45" x14ac:dyDescent="0.25">
      <c r="A98" t="s">
        <v>0</v>
      </c>
      <c r="B98" s="37">
        <v>8.0561019999999997E-2</v>
      </c>
      <c r="C98" s="34">
        <v>9.3841629999999995E-2</v>
      </c>
      <c r="D98" s="34">
        <v>9.4794980000000001E-2</v>
      </c>
      <c r="E98" s="34">
        <v>9.7646239999999995E-2</v>
      </c>
      <c r="F98" s="34">
        <v>9.6106655999999999E-2</v>
      </c>
      <c r="G98" s="34">
        <v>9.2718250000000002E-2</v>
      </c>
      <c r="H98" s="34">
        <v>8.8743440000000007E-2</v>
      </c>
      <c r="I98" s="34">
        <v>8.5940150000000007E-2</v>
      </c>
      <c r="J98" s="34">
        <v>8.3325653999999999E-2</v>
      </c>
      <c r="K98" s="34">
        <v>8.1556104000000004E-2</v>
      </c>
      <c r="L98" s="34">
        <v>8.1402205000000005E-2</v>
      </c>
      <c r="M98" s="34">
        <v>7.9220614999999994E-2</v>
      </c>
      <c r="N98" s="34">
        <v>7.8919710000000004E-2</v>
      </c>
      <c r="O98" s="34">
        <v>7.9140160000000001E-2</v>
      </c>
      <c r="P98" s="34">
        <v>7.0008689999999998E-2</v>
      </c>
      <c r="Q98" s="34">
        <v>6.2802849999999993E-2</v>
      </c>
      <c r="R98" s="34" t="s">
        <v>0</v>
      </c>
      <c r="S98" s="35">
        <v>7.0694774000000002E-2</v>
      </c>
      <c r="T98" s="35">
        <v>7.9636730000000003E-2</v>
      </c>
      <c r="U98" s="35">
        <v>8.5376545999999998E-2</v>
      </c>
      <c r="V98" s="35">
        <v>8.3933129999999995E-2</v>
      </c>
      <c r="W98" s="35">
        <v>8.3395849999999994E-2</v>
      </c>
      <c r="X98" s="35">
        <v>8.3325469999999999E-2</v>
      </c>
      <c r="Y98" s="35">
        <v>8.6764980000000005E-2</v>
      </c>
      <c r="Z98" s="35" t="s">
        <v>0</v>
      </c>
      <c r="AA98" s="35" t="s">
        <v>0</v>
      </c>
      <c r="AB98" s="35" t="s">
        <v>0</v>
      </c>
      <c r="AC98" s="36" t="s">
        <v>0</v>
      </c>
      <c r="AD98" s="29" t="s">
        <v>0</v>
      </c>
      <c r="AE98" s="29" t="s">
        <v>0</v>
      </c>
      <c r="AF98" s="29">
        <v>6.3387625000000003E-2</v>
      </c>
      <c r="AG98" s="29">
        <v>7.022979E-2</v>
      </c>
      <c r="AH98" s="29">
        <v>5.9566210000000001E-2</v>
      </c>
      <c r="AI98" s="29">
        <v>6.4775860000000005E-2</v>
      </c>
      <c r="AJ98" s="29">
        <v>6.5900594000000007E-2</v>
      </c>
      <c r="AK98" s="3">
        <f t="shared" si="1"/>
        <v>8.0132711178571431E-2</v>
      </c>
      <c r="AP98" s="2">
        <f>((AK98-AK$24)*100)/AK$24</f>
        <v>6.5193947723239214</v>
      </c>
    </row>
    <row r="99" spans="1:45" x14ac:dyDescent="0.25">
      <c r="A99" t="s">
        <v>0</v>
      </c>
      <c r="B99" s="37">
        <v>7.6541040000000005E-2</v>
      </c>
      <c r="C99" s="34">
        <v>8.4418889999999996E-2</v>
      </c>
      <c r="D99" s="34">
        <v>9.0424850000000001E-2</v>
      </c>
      <c r="E99" s="34">
        <v>9.4946909999999995E-2</v>
      </c>
      <c r="F99" s="34">
        <v>9.3131974000000006E-2</v>
      </c>
      <c r="G99" s="34">
        <v>9.0502105999999999E-2</v>
      </c>
      <c r="H99" s="34">
        <v>8.7467595999999995E-2</v>
      </c>
      <c r="I99" s="34">
        <v>8.5248420000000005E-2</v>
      </c>
      <c r="J99" s="34">
        <v>8.4776199999999996E-2</v>
      </c>
      <c r="K99" s="34">
        <v>8.3908079999999996E-2</v>
      </c>
      <c r="L99" s="34">
        <v>8.1940089999999993E-2</v>
      </c>
      <c r="M99" s="34">
        <v>7.9789154000000001E-2</v>
      </c>
      <c r="N99" s="34">
        <v>7.9435560000000002E-2</v>
      </c>
      <c r="O99" s="34">
        <v>8.0444450000000001E-2</v>
      </c>
      <c r="P99" s="38">
        <v>7.5079320000000005E-2</v>
      </c>
      <c r="Q99" s="38" t="s">
        <v>0</v>
      </c>
      <c r="R99" s="38">
        <v>6.5553873999999998E-2</v>
      </c>
      <c r="S99" s="35">
        <v>8.0422540000000001E-2</v>
      </c>
      <c r="T99" s="35">
        <v>8.3585110000000004E-2</v>
      </c>
      <c r="U99" s="35">
        <v>8.5718440000000007E-2</v>
      </c>
      <c r="V99" s="35">
        <v>8.4031834999999999E-2</v>
      </c>
      <c r="W99" s="35">
        <v>8.3096944000000006E-2</v>
      </c>
      <c r="X99" s="35">
        <v>8.4697880000000003E-2</v>
      </c>
      <c r="Y99" s="35">
        <v>8.3131360000000001E-2</v>
      </c>
      <c r="Z99" s="35" t="s">
        <v>0</v>
      </c>
      <c r="AA99" s="35" t="s">
        <v>0</v>
      </c>
      <c r="AB99" s="35" t="s">
        <v>0</v>
      </c>
      <c r="AC99" s="36" t="s">
        <v>0</v>
      </c>
      <c r="AD99" s="29" t="s">
        <v>0</v>
      </c>
      <c r="AE99" s="29" t="s">
        <v>0</v>
      </c>
      <c r="AF99" s="29">
        <v>6.3934539999999998E-2</v>
      </c>
      <c r="AG99" s="29">
        <v>6.9414790000000004E-2</v>
      </c>
      <c r="AH99" s="29" t="s">
        <v>0</v>
      </c>
      <c r="AI99" s="29">
        <v>6.3861710000000002E-2</v>
      </c>
      <c r="AJ99" s="29">
        <v>6.2338526999999998E-2</v>
      </c>
      <c r="AK99" s="3">
        <f t="shared" si="1"/>
        <v>8.0660821851851847E-2</v>
      </c>
      <c r="AP99" s="2">
        <f>((AK99-AK$25)*100)/AK$25</f>
        <v>6.1893621905940686</v>
      </c>
    </row>
    <row r="100" spans="1:45" x14ac:dyDescent="0.25">
      <c r="A100" t="s">
        <v>0</v>
      </c>
      <c r="B100" s="37">
        <v>7.3938935999999997E-2</v>
      </c>
      <c r="C100" s="34">
        <v>7.9863354999999997E-2</v>
      </c>
      <c r="D100" s="34">
        <v>8.5633180000000003E-2</v>
      </c>
      <c r="E100" s="34">
        <v>9.1897673999999999E-2</v>
      </c>
      <c r="F100" s="34">
        <v>9.2392329999999995E-2</v>
      </c>
      <c r="G100" s="34">
        <v>9.0308139999999995E-2</v>
      </c>
      <c r="H100" s="34">
        <v>8.7916090000000002E-2</v>
      </c>
      <c r="I100" s="34">
        <v>8.5299369999999999E-2</v>
      </c>
      <c r="J100" s="34">
        <v>8.5615410000000003E-2</v>
      </c>
      <c r="K100" s="34">
        <v>8.5302815000000004E-2</v>
      </c>
      <c r="L100" s="34">
        <v>8.2642294000000005E-2</v>
      </c>
      <c r="M100" s="34">
        <v>8.1453319999999996E-2</v>
      </c>
      <c r="N100" s="34">
        <v>8.2824579999999995E-2</v>
      </c>
      <c r="O100" s="34">
        <v>8.1980869999999997E-2</v>
      </c>
      <c r="P100" s="38" t="s">
        <v>0</v>
      </c>
      <c r="Q100" s="38">
        <v>6.8832229999999994E-2</v>
      </c>
      <c r="R100" s="38">
        <v>6.9833010000000001E-2</v>
      </c>
      <c r="S100" s="35">
        <v>7.5164389999999998E-2</v>
      </c>
      <c r="T100" s="35">
        <v>8.0789180000000002E-2</v>
      </c>
      <c r="U100" s="35">
        <v>8.4293135000000005E-2</v>
      </c>
      <c r="V100" s="35">
        <v>8.3706020000000006E-2</v>
      </c>
      <c r="W100" s="35">
        <v>8.204293E-2</v>
      </c>
      <c r="X100" s="35">
        <v>8.1912554999999998E-2</v>
      </c>
      <c r="Y100" s="35">
        <v>7.7356554999999994E-2</v>
      </c>
      <c r="Z100" s="35" t="s">
        <v>0</v>
      </c>
      <c r="AA100" s="35" t="s">
        <v>0</v>
      </c>
      <c r="AB100" s="35" t="s">
        <v>0</v>
      </c>
      <c r="AC100" s="36" t="s">
        <v>0</v>
      </c>
      <c r="AD100" s="29" t="s">
        <v>0</v>
      </c>
      <c r="AE100" s="29" t="s">
        <v>0</v>
      </c>
      <c r="AF100" s="29">
        <v>5.5684752999999997E-2</v>
      </c>
      <c r="AG100" s="29">
        <v>6.6074800000000003E-2</v>
      </c>
      <c r="AH100" s="29" t="s">
        <v>0</v>
      </c>
      <c r="AI100" s="29" t="s">
        <v>0</v>
      </c>
      <c r="AJ100" s="29" t="s">
        <v>0</v>
      </c>
      <c r="AK100" s="3">
        <f t="shared" si="1"/>
        <v>8.0510316880000002E-2</v>
      </c>
      <c r="AP100" s="2">
        <f>((AK100-AK$26)*100)/AK$26</f>
        <v>5.7923269941667526</v>
      </c>
    </row>
    <row r="101" spans="1:45" x14ac:dyDescent="0.25">
      <c r="A101" t="s">
        <v>0</v>
      </c>
      <c r="B101" s="37" t="s">
        <v>0</v>
      </c>
      <c r="C101" s="34">
        <v>7.6597065000000006E-2</v>
      </c>
      <c r="D101" s="34">
        <v>8.4870084999999998E-2</v>
      </c>
      <c r="E101" s="34">
        <v>9.2319294999999996E-2</v>
      </c>
      <c r="F101" s="34">
        <v>9.2798119999999998E-2</v>
      </c>
      <c r="G101" s="34">
        <v>8.8122270000000003E-2</v>
      </c>
      <c r="H101" s="34">
        <v>8.5713369999999997E-2</v>
      </c>
      <c r="I101" s="34">
        <v>8.4045679999999998E-2</v>
      </c>
      <c r="J101" s="34">
        <v>8.3060300000000004E-2</v>
      </c>
      <c r="K101" s="34">
        <v>8.281793400000001E-2</v>
      </c>
      <c r="L101" s="34">
        <v>8.1286885000000003E-2</v>
      </c>
      <c r="M101" s="34">
        <v>8.1849955000000002E-2</v>
      </c>
      <c r="N101" s="34">
        <v>8.4592059999999997E-2</v>
      </c>
      <c r="O101" s="34">
        <v>8.0779015999999995E-2</v>
      </c>
      <c r="P101" s="38" t="s">
        <v>0</v>
      </c>
      <c r="Q101" s="38">
        <v>6.8818900000000002E-2</v>
      </c>
      <c r="R101" s="38">
        <v>7.1869484999999997E-2</v>
      </c>
      <c r="S101" s="35">
        <v>7.509826E-2</v>
      </c>
      <c r="T101" s="35">
        <v>8.0638089999999996E-2</v>
      </c>
      <c r="U101" s="35">
        <v>8.3419579999999993E-2</v>
      </c>
      <c r="V101" s="35">
        <v>8.1694760000000005E-2</v>
      </c>
      <c r="W101" s="35">
        <v>7.923579E-2</v>
      </c>
      <c r="X101" s="35">
        <v>7.8690629999999998E-2</v>
      </c>
      <c r="Y101" s="35">
        <v>7.3644004999999998E-2</v>
      </c>
      <c r="Z101" s="35" t="s">
        <v>0</v>
      </c>
      <c r="AA101" s="35" t="s">
        <v>0</v>
      </c>
      <c r="AB101" s="35" t="s">
        <v>0</v>
      </c>
      <c r="AC101" s="36" t="s">
        <v>0</v>
      </c>
      <c r="AD101" s="29" t="s">
        <v>0</v>
      </c>
      <c r="AE101" s="29" t="s">
        <v>0</v>
      </c>
      <c r="AF101" s="29">
        <v>6.1493140000000002E-2</v>
      </c>
      <c r="AG101" s="29">
        <v>6.0380463000000002E-2</v>
      </c>
      <c r="AH101" s="29" t="s">
        <v>0</v>
      </c>
      <c r="AI101" s="29" t="s">
        <v>0</v>
      </c>
      <c r="AJ101" s="29" t="s">
        <v>0</v>
      </c>
      <c r="AK101" s="3">
        <f t="shared" si="1"/>
        <v>7.9743130749999988E-2</v>
      </c>
      <c r="AP101" s="2">
        <f>((AK101-AK$27)*100)/AK$27</f>
        <v>5.7788768772756427</v>
      </c>
    </row>
    <row r="102" spans="1:45" x14ac:dyDescent="0.25">
      <c r="A102" t="s">
        <v>0</v>
      </c>
      <c r="B102" s="37" t="s">
        <v>0</v>
      </c>
      <c r="C102" s="34">
        <v>6.1367720000000001E-2</v>
      </c>
      <c r="D102" s="34">
        <v>8.1796190000000005E-2</v>
      </c>
      <c r="E102" s="34">
        <v>9.3900755000000002E-2</v>
      </c>
      <c r="F102" s="34">
        <v>9.9512464999999994E-2</v>
      </c>
      <c r="G102" s="34">
        <v>9.9290939999999994E-2</v>
      </c>
      <c r="H102" s="34">
        <v>9.2364180000000004E-2</v>
      </c>
      <c r="I102" s="34">
        <v>8.731651E-2</v>
      </c>
      <c r="J102" s="34">
        <v>8.5415705999999994E-2</v>
      </c>
      <c r="K102" s="34">
        <v>8.3053279999999993E-2</v>
      </c>
      <c r="L102" s="34">
        <v>8.0623979999999998E-2</v>
      </c>
      <c r="M102" s="34">
        <v>8.0058229999999994E-2</v>
      </c>
      <c r="N102" s="34">
        <v>7.7912993999999999E-2</v>
      </c>
      <c r="O102" s="34">
        <v>7.4794955999999996E-2</v>
      </c>
      <c r="P102" s="38" t="s">
        <v>0</v>
      </c>
      <c r="Q102" s="38">
        <v>6.637237E-2</v>
      </c>
      <c r="R102" s="38">
        <v>7.2875350000000005E-2</v>
      </c>
      <c r="S102" s="35">
        <v>7.5098104999999998E-2</v>
      </c>
      <c r="T102" s="35">
        <v>8.4819859999999997E-2</v>
      </c>
      <c r="U102" s="35">
        <v>8.5453000000000001E-2</v>
      </c>
      <c r="V102" s="35">
        <v>8.2232650000000004E-2</v>
      </c>
      <c r="W102" s="35">
        <v>7.8172270000000002E-2</v>
      </c>
      <c r="X102" s="35">
        <v>7.6215600000000008E-2</v>
      </c>
      <c r="Y102" s="35">
        <v>7.6182865000000002E-2</v>
      </c>
      <c r="Z102" s="35" t="s">
        <v>0</v>
      </c>
      <c r="AA102" s="35" t="s">
        <v>0</v>
      </c>
      <c r="AB102" s="35" t="s">
        <v>0</v>
      </c>
      <c r="AC102" s="36" t="s">
        <v>0</v>
      </c>
      <c r="AD102" s="29" t="s">
        <v>0</v>
      </c>
      <c r="AE102" s="29" t="s">
        <v>0</v>
      </c>
      <c r="AF102" s="29" t="s">
        <v>0</v>
      </c>
      <c r="AG102" s="29" t="s">
        <v>0</v>
      </c>
      <c r="AH102" s="29" t="s">
        <v>0</v>
      </c>
      <c r="AI102" s="29" t="s">
        <v>0</v>
      </c>
      <c r="AJ102" s="29" t="s">
        <v>0</v>
      </c>
      <c r="AK102" s="3">
        <f t="shared" si="1"/>
        <v>8.1583180727272733E-2</v>
      </c>
      <c r="AP102" s="2">
        <f>((AK102-AK$28)*100)/AK$28</f>
        <v>5.6738979135283012</v>
      </c>
    </row>
    <row r="103" spans="1:45" x14ac:dyDescent="0.25">
      <c r="A103" s="32" t="s">
        <v>0</v>
      </c>
      <c r="B103" s="39" t="s">
        <v>0</v>
      </c>
      <c r="C103" s="32">
        <v>6.780883E-2</v>
      </c>
      <c r="D103" s="32">
        <v>7.0581530000000003E-2</v>
      </c>
      <c r="E103" s="32">
        <v>6.8676524000000003E-2</v>
      </c>
      <c r="F103" s="32">
        <v>6.6805795000000001E-2</v>
      </c>
      <c r="G103" s="32">
        <v>6.6811345999999994E-2</v>
      </c>
      <c r="H103" s="32">
        <v>6.8470135000000001E-2</v>
      </c>
      <c r="I103" s="32">
        <v>7.0694779999999999E-2</v>
      </c>
      <c r="J103" s="32">
        <v>7.3656289999999999E-2</v>
      </c>
      <c r="K103" s="32">
        <v>7.8228030000000004E-2</v>
      </c>
      <c r="L103" s="32">
        <v>8.1774085999999996E-2</v>
      </c>
      <c r="M103" s="32">
        <v>7.8846559999999996E-2</v>
      </c>
      <c r="N103" s="32">
        <v>6.9433250000000002E-2</v>
      </c>
      <c r="O103" s="32">
        <v>6.8367720000000007E-2</v>
      </c>
      <c r="P103" s="32" t="s">
        <v>0</v>
      </c>
      <c r="Q103" s="32" t="s">
        <v>0</v>
      </c>
      <c r="R103" s="32" t="s">
        <v>0</v>
      </c>
      <c r="S103" s="33">
        <v>6.1505525999999998E-2</v>
      </c>
      <c r="T103" s="33">
        <v>6.7874394000000005E-2</v>
      </c>
      <c r="U103" s="33">
        <v>6.9849454000000005E-2</v>
      </c>
      <c r="V103" s="33">
        <v>7.5267619999999993E-2</v>
      </c>
      <c r="W103" s="33">
        <v>8.2647890000000002E-2</v>
      </c>
      <c r="X103" s="33">
        <v>7.289524E-2</v>
      </c>
      <c r="Y103" s="33">
        <v>7.4109949999999994E-2</v>
      </c>
      <c r="Z103" s="33" t="s">
        <v>0</v>
      </c>
      <c r="AA103" s="40" t="s">
        <v>0</v>
      </c>
      <c r="AB103" s="40">
        <v>0.101640336</v>
      </c>
      <c r="AC103" s="40">
        <v>9.2684509999999998E-2</v>
      </c>
      <c r="AD103" s="40" t="s">
        <v>0</v>
      </c>
      <c r="AE103" s="40" t="s">
        <v>0</v>
      </c>
      <c r="AF103" s="40" t="s">
        <v>0</v>
      </c>
      <c r="AG103" s="40" t="s">
        <v>0</v>
      </c>
      <c r="AH103" s="40" t="s">
        <v>0</v>
      </c>
      <c r="AI103" s="40" t="s">
        <v>0</v>
      </c>
      <c r="AJ103" s="40" t="s">
        <v>0</v>
      </c>
      <c r="AK103" s="3">
        <f t="shared" si="1"/>
        <v>7.4028627090909099E-2</v>
      </c>
      <c r="AP103" s="2">
        <f>((AK103-AK$29)*100)/AK$29</f>
        <v>8.4759783724650077</v>
      </c>
    </row>
    <row r="104" spans="1:45" x14ac:dyDescent="0.25">
      <c r="A104" s="31" t="s">
        <v>0</v>
      </c>
      <c r="B104" s="41" t="s">
        <v>0</v>
      </c>
      <c r="C104" s="31" t="s">
        <v>0</v>
      </c>
      <c r="D104" s="31">
        <v>5.5795209999999998E-2</v>
      </c>
      <c r="E104" s="31">
        <v>5.7408170000000001E-2</v>
      </c>
      <c r="F104" s="31">
        <v>5.6807539999999997E-2</v>
      </c>
      <c r="G104" s="31">
        <v>5.6687552000000002E-2</v>
      </c>
      <c r="H104" s="31">
        <v>5.5993675999999999E-2</v>
      </c>
      <c r="I104" s="31">
        <v>5.5927249999999998E-2</v>
      </c>
      <c r="J104" s="31">
        <v>5.6545699999999997E-2</v>
      </c>
      <c r="K104" s="31">
        <v>5.8174692E-2</v>
      </c>
      <c r="L104" s="31">
        <v>6.0990673000000002E-2</v>
      </c>
      <c r="M104" s="31">
        <v>6.5205626000000003E-2</v>
      </c>
      <c r="N104" s="31">
        <v>6.3836069999999995E-2</v>
      </c>
      <c r="O104" s="31" t="s">
        <v>0</v>
      </c>
      <c r="P104" s="31" t="s">
        <v>0</v>
      </c>
      <c r="Q104" s="31" t="s">
        <v>0</v>
      </c>
      <c r="R104" s="31" t="s">
        <v>0</v>
      </c>
      <c r="S104" s="33">
        <v>5.0698206000000003E-2</v>
      </c>
      <c r="T104" s="33">
        <v>5.2653257000000002E-2</v>
      </c>
      <c r="U104" s="33">
        <v>5.4133672000000001E-2</v>
      </c>
      <c r="V104" s="33">
        <v>5.6117686999999999E-2</v>
      </c>
      <c r="W104" s="33">
        <v>5.9177886999999998E-2</v>
      </c>
      <c r="X104" s="33">
        <v>6.6930660000000003E-2</v>
      </c>
      <c r="Y104" s="33">
        <v>6.6523369999999998E-2</v>
      </c>
      <c r="Z104" s="33">
        <v>7.1049294999999998E-2</v>
      </c>
      <c r="AA104" s="40">
        <v>7.4654474999999998E-2</v>
      </c>
      <c r="AB104" s="40">
        <v>8.5464180000000001E-2</v>
      </c>
      <c r="AC104" s="40">
        <v>8.611669999999999E-2</v>
      </c>
      <c r="AD104" s="40">
        <v>9.7980929999999994E-2</v>
      </c>
      <c r="AE104" s="40" t="s">
        <v>0</v>
      </c>
      <c r="AF104" s="40" t="s">
        <v>0</v>
      </c>
      <c r="AG104" s="40" t="s">
        <v>0</v>
      </c>
      <c r="AH104" s="40" t="s">
        <v>0</v>
      </c>
      <c r="AI104" s="40" t="s">
        <v>0</v>
      </c>
      <c r="AJ104" s="40" t="s">
        <v>0</v>
      </c>
      <c r="AK104" s="3">
        <f t="shared" si="1"/>
        <v>6.3690107739130433E-2</v>
      </c>
      <c r="AP104" s="2">
        <f>((AK104-AK$30)*100)/AK$30</f>
        <v>11.7077580649369</v>
      </c>
    </row>
    <row r="105" spans="1:45" x14ac:dyDescent="0.25">
      <c r="A105" s="31" t="s">
        <v>0</v>
      </c>
      <c r="B105" s="41" t="s">
        <v>0</v>
      </c>
      <c r="C105" s="31" t="s">
        <v>0</v>
      </c>
      <c r="D105" s="31">
        <v>4.7561850000000003E-2</v>
      </c>
      <c r="E105" s="31">
        <v>4.9774720000000001E-2</v>
      </c>
      <c r="F105" s="31">
        <v>4.9927470000000002E-2</v>
      </c>
      <c r="G105" s="31">
        <v>4.9391333000000003E-2</v>
      </c>
      <c r="H105" s="31">
        <v>4.9223876999999999E-2</v>
      </c>
      <c r="I105" s="31">
        <v>4.8885060000000001E-2</v>
      </c>
      <c r="J105" s="31">
        <v>4.9164520000000003E-2</v>
      </c>
      <c r="K105" s="31">
        <v>4.9722493E-2</v>
      </c>
      <c r="L105" s="31">
        <v>5.1498019999999999E-2</v>
      </c>
      <c r="M105" s="31">
        <v>5.5881989999999999E-2</v>
      </c>
      <c r="N105" s="31">
        <v>6.0215499999999998E-2</v>
      </c>
      <c r="O105" s="31" t="s">
        <v>0</v>
      </c>
      <c r="P105" s="31" t="s">
        <v>0</v>
      </c>
      <c r="Q105" s="31" t="s">
        <v>0</v>
      </c>
      <c r="R105" s="31" t="s">
        <v>0</v>
      </c>
      <c r="S105" s="33">
        <v>4.6146605E-2</v>
      </c>
      <c r="T105" s="33">
        <v>4.7279254000000007E-2</v>
      </c>
      <c r="U105" s="33">
        <v>4.7432202999999999E-2</v>
      </c>
      <c r="V105" s="33">
        <v>4.8953175999999987E-2</v>
      </c>
      <c r="W105" s="33">
        <v>4.9679648E-2</v>
      </c>
      <c r="X105" s="33">
        <v>5.2916949999999997E-2</v>
      </c>
      <c r="Y105" s="33">
        <v>6.0336344000000007E-2</v>
      </c>
      <c r="Z105" s="33" t="s">
        <v>0</v>
      </c>
      <c r="AA105" s="40">
        <v>7.0974999999999996E-2</v>
      </c>
      <c r="AB105" s="40">
        <v>7.8713569999999997E-2</v>
      </c>
      <c r="AC105" s="40" t="s">
        <v>0</v>
      </c>
      <c r="AD105" s="40" t="s">
        <v>0</v>
      </c>
      <c r="AE105" s="40" t="s">
        <v>0</v>
      </c>
      <c r="AF105" s="40" t="s">
        <v>0</v>
      </c>
      <c r="AG105" s="40" t="s">
        <v>0</v>
      </c>
      <c r="AH105" s="40" t="s">
        <v>0</v>
      </c>
      <c r="AI105" s="40" t="s">
        <v>0</v>
      </c>
      <c r="AJ105" s="40" t="s">
        <v>0</v>
      </c>
      <c r="AK105" s="3">
        <f t="shared" si="1"/>
        <v>5.3183979149999991E-2</v>
      </c>
      <c r="AP105" s="2">
        <f>((AK105-AK$31)*100)/AK$31</f>
        <v>11.868524475227916</v>
      </c>
    </row>
    <row r="106" spans="1:45" x14ac:dyDescent="0.25">
      <c r="A106" s="31" t="s">
        <v>0</v>
      </c>
      <c r="B106" s="41" t="s">
        <v>0</v>
      </c>
      <c r="C106" s="31" t="s">
        <v>0</v>
      </c>
      <c r="D106" s="31">
        <v>4.3561733999999998E-2</v>
      </c>
      <c r="E106" s="31">
        <v>4.6699800000000007E-2</v>
      </c>
      <c r="F106" s="31">
        <v>4.5797545000000002E-2</v>
      </c>
      <c r="G106" s="31">
        <v>4.5185080000000002E-2</v>
      </c>
      <c r="H106" s="31">
        <v>4.4486165000000001E-2</v>
      </c>
      <c r="I106" s="31">
        <v>4.4029319999999997E-2</v>
      </c>
      <c r="J106" s="31">
        <v>4.3691493999999997E-2</v>
      </c>
      <c r="K106" s="31">
        <v>4.3908082000000001E-2</v>
      </c>
      <c r="L106" s="31">
        <v>4.494327E-2</v>
      </c>
      <c r="M106" s="31">
        <v>4.8488043000000002E-2</v>
      </c>
      <c r="N106" s="31">
        <v>5.2427229999999998E-2</v>
      </c>
      <c r="O106" s="31" t="s">
        <v>0</v>
      </c>
      <c r="P106" s="31" t="s">
        <v>0</v>
      </c>
      <c r="Q106" s="31" t="s">
        <v>0</v>
      </c>
      <c r="R106" s="31" t="s">
        <v>0</v>
      </c>
      <c r="S106" s="33" t="s">
        <v>0</v>
      </c>
      <c r="T106" s="33">
        <v>4.1999149999999999E-2</v>
      </c>
      <c r="U106" s="33">
        <v>4.3923070000000002E-2</v>
      </c>
      <c r="V106" s="33">
        <v>4.2899758000000003E-2</v>
      </c>
      <c r="W106" s="33">
        <v>4.2785805000000003E-2</v>
      </c>
      <c r="X106" s="33">
        <v>4.3959986E-2</v>
      </c>
      <c r="Y106" s="33">
        <v>4.8783726999999999E-2</v>
      </c>
      <c r="Z106" s="33">
        <v>5.1710930000000002E-2</v>
      </c>
      <c r="AA106" s="40" t="s">
        <v>0</v>
      </c>
      <c r="AB106" s="40" t="s">
        <v>0</v>
      </c>
      <c r="AC106" s="40" t="s">
        <v>0</v>
      </c>
      <c r="AD106" s="40" t="s">
        <v>0</v>
      </c>
      <c r="AE106" s="40" t="s">
        <v>0</v>
      </c>
      <c r="AF106" s="40" t="s">
        <v>0</v>
      </c>
      <c r="AG106" s="40" t="s">
        <v>0</v>
      </c>
      <c r="AH106" s="40" t="s">
        <v>0</v>
      </c>
      <c r="AI106" s="40" t="s">
        <v>0</v>
      </c>
      <c r="AJ106" s="40" t="s">
        <v>0</v>
      </c>
      <c r="AK106" s="3">
        <f t="shared" si="1"/>
        <v>4.5515566055555547E-2</v>
      </c>
      <c r="AP106" s="2">
        <f>((AK106-AK$32)*100)/AK$32</f>
        <v>13.619026132260403</v>
      </c>
    </row>
    <row r="107" spans="1:45" x14ac:dyDescent="0.25">
      <c r="A107" s="31" t="s">
        <v>0</v>
      </c>
      <c r="B107" s="41" t="s">
        <v>0</v>
      </c>
      <c r="C107" s="31" t="s">
        <v>0</v>
      </c>
      <c r="D107" s="31" t="s">
        <v>0</v>
      </c>
      <c r="E107" s="31">
        <v>4.1670915000000003E-2</v>
      </c>
      <c r="F107" s="31">
        <v>4.1216179999999998E-2</v>
      </c>
      <c r="G107" s="31">
        <v>4.0285743999999998E-2</v>
      </c>
      <c r="H107" s="31">
        <v>4.0435005000000003E-2</v>
      </c>
      <c r="I107" s="31">
        <v>3.9577894000000002E-2</v>
      </c>
      <c r="J107" s="31">
        <v>3.8402703000000003E-2</v>
      </c>
      <c r="K107" s="31">
        <v>3.7739071999999999E-2</v>
      </c>
      <c r="L107" s="31">
        <v>3.8742736E-2</v>
      </c>
      <c r="M107" s="31">
        <v>4.1696549999999999E-2</v>
      </c>
      <c r="N107" s="31">
        <v>3.9910460000000002E-2</v>
      </c>
      <c r="O107" s="31" t="s">
        <v>0</v>
      </c>
      <c r="P107" s="31" t="s">
        <v>0</v>
      </c>
      <c r="Q107" s="31" t="s">
        <v>0</v>
      </c>
      <c r="R107" s="31" t="s">
        <v>0</v>
      </c>
      <c r="S107" s="33" t="s">
        <v>0</v>
      </c>
      <c r="T107" s="33" t="s">
        <v>0</v>
      </c>
      <c r="U107" s="33">
        <v>3.8657735999999998E-2</v>
      </c>
      <c r="V107" s="33">
        <v>3.6138694999999998E-2</v>
      </c>
      <c r="W107" s="33">
        <v>3.3877727000000003E-2</v>
      </c>
      <c r="X107" s="33">
        <v>3.4400519999999997E-2</v>
      </c>
      <c r="Y107" s="33">
        <v>3.7152797000000001E-2</v>
      </c>
      <c r="Z107" s="33">
        <v>3.9336227000000001E-2</v>
      </c>
      <c r="AA107" s="40" t="s">
        <v>0</v>
      </c>
      <c r="AB107" s="40" t="s">
        <v>0</v>
      </c>
      <c r="AC107" s="40" t="s">
        <v>0</v>
      </c>
      <c r="AD107" s="40" t="s">
        <v>0</v>
      </c>
      <c r="AE107" s="40" t="s">
        <v>0</v>
      </c>
      <c r="AF107" s="40" t="s">
        <v>0</v>
      </c>
      <c r="AG107" s="40" t="s">
        <v>0</v>
      </c>
      <c r="AH107" s="40" t="s">
        <v>0</v>
      </c>
      <c r="AI107" s="40" t="s">
        <v>0</v>
      </c>
      <c r="AJ107" s="40" t="s">
        <v>0</v>
      </c>
      <c r="AK107" s="3">
        <f t="shared" si="1"/>
        <v>3.8702560062500002E-2</v>
      </c>
      <c r="AP107" s="2">
        <f>((AK107-AK$33)*100)/AK$33</f>
        <v>19.11206723511452</v>
      </c>
    </row>
    <row r="108" spans="1:45" x14ac:dyDescent="0.25">
      <c r="A108" s="27" t="s">
        <v>0</v>
      </c>
      <c r="B108" s="28" t="s">
        <v>0</v>
      </c>
      <c r="C108" s="27" t="s">
        <v>0</v>
      </c>
      <c r="D108" s="27" t="s">
        <v>0</v>
      </c>
      <c r="E108" s="27">
        <v>3.7781294E-2</v>
      </c>
      <c r="F108" s="27">
        <v>3.6631469999999999E-2</v>
      </c>
      <c r="G108" s="27">
        <v>3.7166089999999999E-2</v>
      </c>
      <c r="H108" s="27">
        <v>3.9929821999999997E-2</v>
      </c>
      <c r="I108" s="27">
        <v>3.7205383000000002E-2</v>
      </c>
      <c r="J108" s="27">
        <v>3.2854559999999998E-2</v>
      </c>
      <c r="K108" s="27">
        <v>3.2211999999999998E-2</v>
      </c>
      <c r="L108" s="27">
        <v>3.0278254000000001E-2</v>
      </c>
      <c r="M108" s="27">
        <v>3.4013069999999999E-2</v>
      </c>
      <c r="N108" s="27" t="s">
        <v>0</v>
      </c>
      <c r="O108" s="27" t="s">
        <v>0</v>
      </c>
      <c r="P108" s="27" t="s">
        <v>0</v>
      </c>
      <c r="Q108" s="27" t="s">
        <v>0</v>
      </c>
      <c r="R108" s="27" t="s">
        <v>0</v>
      </c>
      <c r="S108" s="27" t="s">
        <v>0</v>
      </c>
      <c r="T108" s="27" t="s">
        <v>0</v>
      </c>
      <c r="U108" s="27">
        <v>2.2066467999999999E-2</v>
      </c>
      <c r="V108" s="27">
        <v>2.2947348999999999E-2</v>
      </c>
      <c r="W108" s="27">
        <v>1.9812817E-2</v>
      </c>
      <c r="X108" s="27">
        <v>1.9267935E-2</v>
      </c>
      <c r="Y108" s="27">
        <v>2.2393191E-2</v>
      </c>
      <c r="Z108" s="27" t="s">
        <v>0</v>
      </c>
      <c r="AA108" s="27" t="s">
        <v>0</v>
      </c>
      <c r="AB108" s="27" t="s">
        <v>0</v>
      </c>
      <c r="AC108" s="27" t="s">
        <v>0</v>
      </c>
      <c r="AD108" s="27" t="s">
        <v>0</v>
      </c>
      <c r="AE108" s="27" t="s">
        <v>0</v>
      </c>
      <c r="AF108" s="27" t="s">
        <v>0</v>
      </c>
      <c r="AG108" s="27" t="s">
        <v>0</v>
      </c>
      <c r="AH108" s="27" t="s">
        <v>0</v>
      </c>
      <c r="AI108" s="27" t="s">
        <v>0</v>
      </c>
      <c r="AJ108" s="27" t="s">
        <v>0</v>
      </c>
      <c r="AK108" s="3">
        <f t="shared" si="1"/>
        <v>3.0325693071428569E-2</v>
      </c>
      <c r="AP108" s="2">
        <f>((AK108-AK$34)*100)/AK$34</f>
        <v>27.759348295665891</v>
      </c>
    </row>
    <row r="109" spans="1:45" x14ac:dyDescent="0.25">
      <c r="A109" s="27" t="s">
        <v>0</v>
      </c>
      <c r="B109" s="28" t="s">
        <v>0</v>
      </c>
      <c r="C109" s="27" t="s">
        <v>0</v>
      </c>
      <c r="D109" s="27" t="s">
        <v>0</v>
      </c>
      <c r="E109" s="27" t="s">
        <v>0</v>
      </c>
      <c r="F109" s="27" t="s">
        <v>0</v>
      </c>
      <c r="G109" s="27">
        <v>1.3977158999999999E-2</v>
      </c>
      <c r="H109" s="27">
        <v>1.4232117000000001E-2</v>
      </c>
      <c r="I109" s="27">
        <v>1.4815129999999999E-2</v>
      </c>
      <c r="J109" s="27">
        <v>2.1115097999999999E-2</v>
      </c>
      <c r="K109" s="27">
        <v>1.3893044E-2</v>
      </c>
      <c r="L109" s="27">
        <v>1.2984591E-2</v>
      </c>
      <c r="M109" s="27" t="s">
        <v>0</v>
      </c>
      <c r="N109" s="27" t="s">
        <v>0</v>
      </c>
      <c r="O109" s="27" t="s">
        <v>0</v>
      </c>
      <c r="P109" s="27" t="s">
        <v>0</v>
      </c>
      <c r="Q109" s="27" t="s">
        <v>0</v>
      </c>
      <c r="R109" s="27" t="s">
        <v>0</v>
      </c>
      <c r="S109" s="27" t="s">
        <v>0</v>
      </c>
      <c r="T109" s="27" t="s">
        <v>0</v>
      </c>
      <c r="U109" s="27">
        <v>4.8597570000000001E-3</v>
      </c>
      <c r="V109" s="27">
        <v>8.9881830000000003E-3</v>
      </c>
      <c r="W109" s="27">
        <v>4.2600245E-3</v>
      </c>
      <c r="X109" s="27">
        <v>1.4288199E-2</v>
      </c>
      <c r="Y109" s="27">
        <v>1.2917039E-2</v>
      </c>
      <c r="Z109" s="27">
        <v>1.8159564999999999E-2</v>
      </c>
      <c r="AA109" s="27" t="s">
        <v>0</v>
      </c>
      <c r="AB109" s="27" t="s">
        <v>0</v>
      </c>
      <c r="AC109" s="27" t="s">
        <v>0</v>
      </c>
      <c r="AD109" s="27" t="s">
        <v>0</v>
      </c>
      <c r="AE109" s="27" t="s">
        <v>0</v>
      </c>
      <c r="AF109" s="27" t="s">
        <v>0</v>
      </c>
      <c r="AG109" s="27" t="s">
        <v>0</v>
      </c>
      <c r="AH109" s="27" t="s">
        <v>0</v>
      </c>
      <c r="AI109" s="27" t="s">
        <v>0</v>
      </c>
      <c r="AJ109" s="27" t="s">
        <v>0</v>
      </c>
      <c r="AK109" s="3">
        <f t="shared" si="1"/>
        <v>1.2874158875E-2</v>
      </c>
      <c r="AP109" s="2">
        <f>((AK109-AK$35)*100)/AK$35</f>
        <v>168.47779568334627</v>
      </c>
    </row>
    <row r="110" spans="1:45" x14ac:dyDescent="0.25">
      <c r="A110" s="25" t="s">
        <v>0</v>
      </c>
      <c r="B110" s="26" t="s">
        <v>0</v>
      </c>
      <c r="C110" s="25" t="s">
        <v>0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>
        <v>5.3593859999999998E-10</v>
      </c>
      <c r="K110" s="25" t="s">
        <v>0</v>
      </c>
      <c r="L110" s="25" t="s">
        <v>0</v>
      </c>
      <c r="M110" s="25" t="s">
        <v>0</v>
      </c>
      <c r="N110" s="25" t="s">
        <v>0</v>
      </c>
      <c r="O110" s="25" t="s">
        <v>0</v>
      </c>
      <c r="P110" s="25" t="s">
        <v>0</v>
      </c>
      <c r="Q110" s="25" t="s">
        <v>0</v>
      </c>
      <c r="R110" s="25" t="s">
        <v>0</v>
      </c>
      <c r="S110" s="25" t="s">
        <v>0</v>
      </c>
      <c r="T110" s="25">
        <v>4.8600519999999998E-10</v>
      </c>
      <c r="U110" s="25">
        <v>4.4988280000000002E-10</v>
      </c>
      <c r="V110" s="25" t="s">
        <v>0</v>
      </c>
      <c r="W110" s="25" t="s">
        <v>0</v>
      </c>
      <c r="X110" s="25">
        <v>4.1424180000000001E-10</v>
      </c>
      <c r="Y110" s="25">
        <v>4.3986509999999999E-10</v>
      </c>
      <c r="Z110" s="25">
        <v>4.7455869999999996E-10</v>
      </c>
      <c r="AA110" s="25">
        <v>4.9738080000000004E-10</v>
      </c>
      <c r="AB110" s="25">
        <v>5.2981280000000002E-10</v>
      </c>
      <c r="AC110" s="25" t="s">
        <v>0</v>
      </c>
      <c r="AD110" s="25" t="s">
        <v>0</v>
      </c>
      <c r="AE110" s="25" t="s">
        <v>0</v>
      </c>
      <c r="AF110" s="25" t="s">
        <v>0</v>
      </c>
      <c r="AG110" s="25" t="s">
        <v>0</v>
      </c>
      <c r="AH110" s="25" t="s">
        <v>0</v>
      </c>
      <c r="AI110" s="25" t="s">
        <v>0</v>
      </c>
      <c r="AJ110" s="25" t="s">
        <v>0</v>
      </c>
      <c r="AK110" s="3">
        <f t="shared" si="1"/>
        <v>4.7846072500000005E-10</v>
      </c>
      <c r="AP110" s="22">
        <f>((AK110-AK$36)*100)/AK$36</f>
        <v>32.148231432049023</v>
      </c>
    </row>
    <row r="111" spans="1:45" x14ac:dyDescent="0.25">
      <c r="A111" s="25">
        <v>1.7690012999999999E-10</v>
      </c>
      <c r="B111" s="26">
        <v>1.7148305999999999E-10</v>
      </c>
      <c r="C111" s="25">
        <v>1.6449637000000001E-10</v>
      </c>
      <c r="D111" s="25">
        <v>1.6205863E-10</v>
      </c>
      <c r="E111" s="25">
        <v>1.5981565000000001E-10</v>
      </c>
      <c r="F111" s="25">
        <v>1.5802423000000001E-10</v>
      </c>
      <c r="G111" s="25">
        <v>1.562706E-10</v>
      </c>
      <c r="H111" s="25">
        <v>1.5476989999999999E-10</v>
      </c>
      <c r="I111" s="25">
        <v>1.5382216E-10</v>
      </c>
      <c r="J111" s="25">
        <v>1.5227156E-10</v>
      </c>
      <c r="K111" s="25">
        <v>1.5332544000000001E-10</v>
      </c>
      <c r="L111" s="25">
        <v>1.5356667E-10</v>
      </c>
      <c r="M111" s="25">
        <v>1.5401325999999999E-10</v>
      </c>
      <c r="N111" s="25">
        <v>1.5401321999999999E-10</v>
      </c>
      <c r="O111" s="25">
        <v>1.6022787E-10</v>
      </c>
      <c r="P111" s="25">
        <v>1.5813282999999999E-10</v>
      </c>
      <c r="Q111" s="25">
        <v>1.562826E-10</v>
      </c>
      <c r="R111" s="25">
        <v>1.5512015E-10</v>
      </c>
      <c r="S111" s="25">
        <v>1.5572738999999999E-10</v>
      </c>
      <c r="T111" s="25">
        <v>1.6621273999999999E-10</v>
      </c>
      <c r="U111" s="25" t="s">
        <v>0</v>
      </c>
      <c r="V111" s="25" t="s">
        <v>0</v>
      </c>
      <c r="W111" s="25" t="s">
        <v>0</v>
      </c>
      <c r="X111" s="25" t="s">
        <v>0</v>
      </c>
      <c r="Y111" s="25">
        <v>1.6983020000000001E-10</v>
      </c>
      <c r="Z111" s="25">
        <v>1.722016E-10</v>
      </c>
      <c r="AA111" s="25">
        <v>1.7330683000000001E-10</v>
      </c>
      <c r="AB111" s="25">
        <v>1.8564039999999999E-10</v>
      </c>
      <c r="AC111" s="25">
        <v>1.8810033E-10</v>
      </c>
      <c r="AD111" s="25">
        <v>1.7715105999999999E-10</v>
      </c>
      <c r="AE111" s="25">
        <v>1.7799528999999999E-10</v>
      </c>
      <c r="AF111" s="25">
        <v>1.7847004E-10</v>
      </c>
      <c r="AG111" s="25">
        <v>1.7863955999999999E-10</v>
      </c>
      <c r="AH111" s="25">
        <v>1.7845812E-10</v>
      </c>
      <c r="AI111" s="25">
        <v>1.7809353000000001E-10</v>
      </c>
      <c r="AJ111" s="25">
        <v>1.7767815000000001E-10</v>
      </c>
      <c r="AK111" s="3">
        <f t="shared" si="1"/>
        <v>1.6600311156250002E-10</v>
      </c>
      <c r="AP111" s="22">
        <f>((AK111-AK$37)*100)/AK$37</f>
        <v>11.498204056191705</v>
      </c>
    </row>
    <row r="112" spans="1:45" x14ac:dyDescent="0.25">
      <c r="A112" t="s">
        <v>89</v>
      </c>
      <c r="AK112" s="17">
        <f>SUM(A76:AJ109)/867</f>
        <v>6.2198133702464742E-2</v>
      </c>
      <c r="AP112" s="23">
        <f>((AK112-AK$38)*100)/AK$38</f>
        <v>8.1170756246553495</v>
      </c>
      <c r="AQ112" s="24" t="s">
        <v>125</v>
      </c>
    </row>
    <row r="113" spans="1:47" x14ac:dyDescent="0.25">
      <c r="A113" s="25" t="s">
        <v>0</v>
      </c>
      <c r="B113" s="26" t="s">
        <v>0</v>
      </c>
      <c r="C113" s="25" t="s">
        <v>0</v>
      </c>
      <c r="D113" s="25" t="s">
        <v>0</v>
      </c>
      <c r="E113" s="25" t="s">
        <v>0</v>
      </c>
      <c r="F113" s="25" t="s">
        <v>0</v>
      </c>
      <c r="G113" s="25" t="s">
        <v>0</v>
      </c>
      <c r="H113" s="25" t="s">
        <v>0</v>
      </c>
      <c r="I113" s="25" t="s">
        <v>0</v>
      </c>
      <c r="J113" s="25" t="s">
        <v>0</v>
      </c>
      <c r="K113" s="25" t="s">
        <v>0</v>
      </c>
      <c r="L113" s="25" t="s">
        <v>0</v>
      </c>
      <c r="M113" s="25" t="s">
        <v>0</v>
      </c>
      <c r="N113" s="25" t="s">
        <v>0</v>
      </c>
      <c r="O113" s="25" t="s">
        <v>0</v>
      </c>
      <c r="P113" s="25" t="s">
        <v>0</v>
      </c>
      <c r="Q113" s="25" t="s">
        <v>0</v>
      </c>
      <c r="R113" s="25" t="s">
        <v>0</v>
      </c>
      <c r="S113" s="25" t="s">
        <v>0</v>
      </c>
      <c r="T113" s="25" t="s">
        <v>0</v>
      </c>
      <c r="U113" s="25" t="s">
        <v>0</v>
      </c>
      <c r="V113" s="25" t="s">
        <v>0</v>
      </c>
      <c r="W113" s="25" t="s">
        <v>0</v>
      </c>
      <c r="X113" s="25" t="s">
        <v>0</v>
      </c>
      <c r="Y113" s="25" t="s">
        <v>0</v>
      </c>
      <c r="Z113" s="25" t="s">
        <v>0</v>
      </c>
      <c r="AA113" s="25" t="s">
        <v>0</v>
      </c>
      <c r="AB113" s="25" t="s">
        <v>0</v>
      </c>
      <c r="AC113" s="25" t="s">
        <v>0</v>
      </c>
      <c r="AD113" s="25" t="s">
        <v>0</v>
      </c>
      <c r="AE113" s="25" t="s">
        <v>0</v>
      </c>
      <c r="AF113" s="25" t="s">
        <v>0</v>
      </c>
      <c r="AG113" s="25" t="s">
        <v>0</v>
      </c>
      <c r="AH113" s="25" t="s">
        <v>0</v>
      </c>
      <c r="AI113" s="25" t="s">
        <v>0</v>
      </c>
      <c r="AJ113" s="25" t="s">
        <v>0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0</v>
      </c>
      <c r="B114" s="26">
        <v>1.7533440000000001E-10</v>
      </c>
      <c r="C114" s="25">
        <v>1.7824238E-10</v>
      </c>
      <c r="D114" s="25">
        <v>1.8390278000000001E-10</v>
      </c>
      <c r="E114" s="25">
        <v>2.538404E-10</v>
      </c>
      <c r="F114" s="25">
        <v>1.4600564000000001E-10</v>
      </c>
      <c r="G114" s="25">
        <v>1.3837829999999999E-10</v>
      </c>
      <c r="H114" s="25">
        <v>1.3389801999999999E-10</v>
      </c>
      <c r="I114" s="25">
        <v>1.4229193E-10</v>
      </c>
      <c r="J114" s="25">
        <v>2.4657119999999998E-10</v>
      </c>
      <c r="K114" s="25">
        <v>1.4192309999999999E-10</v>
      </c>
      <c r="L114" s="25">
        <v>1.7341407000000001E-10</v>
      </c>
      <c r="M114" s="25">
        <v>1.7437302999999999E-10</v>
      </c>
      <c r="N114" s="25">
        <v>1.7754985E-10</v>
      </c>
      <c r="O114" s="25">
        <v>1.469167E-10</v>
      </c>
      <c r="P114" s="25">
        <v>2.3737610000000001E-10</v>
      </c>
      <c r="Q114" s="25">
        <v>2.4187315999999998E-10</v>
      </c>
      <c r="R114" s="25">
        <v>1.3093095E-10</v>
      </c>
      <c r="S114" s="25">
        <v>1.2325922000000001E-10</v>
      </c>
      <c r="T114" s="25">
        <v>1.6094232000000001E-10</v>
      </c>
      <c r="U114" s="25">
        <v>1.4644772E-10</v>
      </c>
      <c r="V114" s="25">
        <v>1.3286248E-10</v>
      </c>
      <c r="W114" s="25">
        <v>1.4043828999999999E-10</v>
      </c>
      <c r="X114" s="25">
        <v>1.3757728000000001E-10</v>
      </c>
      <c r="Y114" s="25">
        <v>1.3339406000000001E-10</v>
      </c>
      <c r="Z114" s="25">
        <v>1.2557558999999999E-10</v>
      </c>
      <c r="AA114" s="25">
        <v>1.2954603E-10</v>
      </c>
      <c r="AB114" s="25">
        <v>1.3297601999999999E-10</v>
      </c>
      <c r="AC114" s="25">
        <v>1.4150191000000001E-10</v>
      </c>
      <c r="AD114" s="25">
        <v>1.5540626999999999E-10</v>
      </c>
      <c r="AE114" s="25">
        <v>1.6987265999999999E-10</v>
      </c>
      <c r="AF114" s="25">
        <v>1.7230970000000001E-10</v>
      </c>
      <c r="AG114" s="25">
        <v>1.2163526000000001E-10</v>
      </c>
      <c r="AH114" s="25">
        <v>1.3287053000000001E-10</v>
      </c>
      <c r="AI114" s="25">
        <v>1.6699442999999999E-10</v>
      </c>
      <c r="AJ114" s="25" t="s">
        <v>0</v>
      </c>
      <c r="AK114" s="3">
        <f>AVERAGE(A114:AJ114)</f>
        <v>1.6018916999999999E-10</v>
      </c>
      <c r="AM114" s="6" t="s">
        <v>94</v>
      </c>
      <c r="AO114" s="2">
        <f>SUM(A147:AJ148)/40</f>
        <v>2.1469958350000004E-10</v>
      </c>
      <c r="AP114" s="2">
        <f>((AK114-AK$3)*100)/AK$3</f>
        <v>9.3672794536366162</v>
      </c>
      <c r="AR114" s="6" t="s">
        <v>94</v>
      </c>
      <c r="AS114" s="2"/>
      <c r="AT114" s="2">
        <f>((AO114-AO$3)*100)/AO$3</f>
        <v>12.102944108758827</v>
      </c>
    </row>
    <row r="115" spans="1:47" x14ac:dyDescent="0.25">
      <c r="A115" s="27">
        <v>1.1875110000000001E-9</v>
      </c>
      <c r="B115" s="28">
        <v>1.3409216000000001E-9</v>
      </c>
      <c r="C115" s="27">
        <v>1.7702974E-9</v>
      </c>
      <c r="D115" s="27">
        <v>2.9232722999999999E-9</v>
      </c>
      <c r="E115" s="27">
        <v>5.1558056E-9</v>
      </c>
      <c r="F115" s="27">
        <v>2.2960064999999999E-9</v>
      </c>
      <c r="G115" s="27">
        <v>2.1109280000000001E-9</v>
      </c>
      <c r="H115" s="27">
        <v>1.5636985E-9</v>
      </c>
      <c r="I115" s="27">
        <v>1.4951033E-9</v>
      </c>
      <c r="J115" s="27">
        <v>1.2697875E-9</v>
      </c>
      <c r="K115" s="27">
        <v>1.1820798000000001E-9</v>
      </c>
      <c r="L115" s="27">
        <v>1.1779048999999999E-9</v>
      </c>
      <c r="M115" s="27">
        <v>1.0990807999999999E-9</v>
      </c>
      <c r="N115" s="27">
        <v>1.1155725000000001E-9</v>
      </c>
      <c r="O115" s="27">
        <v>1.1834183999999999E-9</v>
      </c>
      <c r="P115" s="27">
        <v>1.5063253000000001E-9</v>
      </c>
      <c r="Q115" s="27">
        <v>1.8006566E-9</v>
      </c>
      <c r="R115" s="27">
        <v>1.885035E-9</v>
      </c>
      <c r="S115" s="27">
        <v>1.6069873E-9</v>
      </c>
      <c r="T115" s="27">
        <v>1.7955389E-9</v>
      </c>
      <c r="U115" s="27">
        <v>1.3631807000000001E-9</v>
      </c>
      <c r="V115" s="27">
        <v>7.2864440000000004E-10</v>
      </c>
      <c r="W115" s="27">
        <v>4.9400893999999997E-10</v>
      </c>
      <c r="X115" s="27">
        <v>4.1295782999999999E-10</v>
      </c>
      <c r="Y115" s="27">
        <v>3.7112324000000002E-10</v>
      </c>
      <c r="Z115" s="27">
        <v>3.7888465000000002E-10</v>
      </c>
      <c r="AA115" s="27">
        <v>3.8022196999999999E-10</v>
      </c>
      <c r="AB115" s="27">
        <v>3.7365020000000001E-10</v>
      </c>
      <c r="AC115" s="27">
        <v>3.7055619999999999E-10</v>
      </c>
      <c r="AD115" s="27">
        <v>3.9413262E-10</v>
      </c>
      <c r="AE115" s="27">
        <v>4.1481137999999998E-10</v>
      </c>
      <c r="AF115" s="27">
        <v>4.8926446000000004E-10</v>
      </c>
      <c r="AG115" s="27">
        <v>4.3578076999999999E-10</v>
      </c>
      <c r="AH115" s="27">
        <v>4.5963816E-10</v>
      </c>
      <c r="AI115" s="27">
        <v>5.6975845999999997E-10</v>
      </c>
      <c r="AJ115" s="27">
        <v>7.9833233999999995E-10</v>
      </c>
      <c r="AK115" s="3">
        <f t="shared" ref="AK115:AK178" si="2">AVERAGE(A115:AJ115)</f>
        <v>1.21946882E-9</v>
      </c>
      <c r="AM115" s="6" t="s">
        <v>116</v>
      </c>
      <c r="AO115" s="2">
        <f>SUM(A113:AJ114)/34</f>
        <v>1.6018916999999999E-10</v>
      </c>
      <c r="AP115" s="2">
        <f>((AK115-AK$4)*100)/AK$4</f>
        <v>130.37184476152024</v>
      </c>
      <c r="AR115" s="6" t="s">
        <v>116</v>
      </c>
      <c r="AS115" s="2"/>
      <c r="AT115" s="1">
        <f>((AO115-AO$4)*100)/AO$4</f>
        <v>9.3672794536366162</v>
      </c>
    </row>
    <row r="116" spans="1:47" x14ac:dyDescent="0.25">
      <c r="A116" s="27">
        <v>2.555284E-2</v>
      </c>
      <c r="B116" s="28">
        <v>2.5505185E-2</v>
      </c>
      <c r="C116" s="27">
        <v>2.5498205999999999E-2</v>
      </c>
      <c r="D116" s="27">
        <v>2.6619305999999999E-2</v>
      </c>
      <c r="E116" s="27">
        <v>2.7440075000000001E-2</v>
      </c>
      <c r="F116" s="27">
        <v>2.6615715000000002E-2</v>
      </c>
      <c r="G116" s="27">
        <v>2.3526317000000001E-2</v>
      </c>
      <c r="H116" s="27">
        <v>2.3234683999999999E-2</v>
      </c>
      <c r="I116" s="27">
        <v>2.4543677E-2</v>
      </c>
      <c r="J116" s="27">
        <v>2.7049529999999999E-2</v>
      </c>
      <c r="K116" s="27">
        <v>2.8105913E-2</v>
      </c>
      <c r="L116" s="27">
        <v>2.8457873000000002E-2</v>
      </c>
      <c r="M116" s="27">
        <v>2.8475383E-2</v>
      </c>
      <c r="N116" s="27">
        <v>2.7265292E-2</v>
      </c>
      <c r="O116" s="27">
        <v>2.6776219E-2</v>
      </c>
      <c r="P116" s="27">
        <v>2.6198921999999999E-2</v>
      </c>
      <c r="Q116" s="27">
        <v>2.6138990000000001E-2</v>
      </c>
      <c r="R116" s="27">
        <v>2.4111232E-2</v>
      </c>
      <c r="S116" s="27">
        <v>1.85314E-2</v>
      </c>
      <c r="T116" s="27">
        <v>1.9454860000000001E-2</v>
      </c>
      <c r="U116" s="27">
        <v>2.2600248E-2</v>
      </c>
      <c r="V116" s="27">
        <v>2.2972235000000001E-2</v>
      </c>
      <c r="W116" s="27">
        <v>2.207549E-2</v>
      </c>
      <c r="X116" s="27">
        <v>2.0757926999999999E-2</v>
      </c>
      <c r="Y116" s="27">
        <v>1.977727E-2</v>
      </c>
      <c r="Z116" s="27">
        <v>1.8736738999999999E-2</v>
      </c>
      <c r="AA116" s="27">
        <v>1.9029185000000001E-2</v>
      </c>
      <c r="AB116" s="27">
        <v>2.0150556999999999E-2</v>
      </c>
      <c r="AC116" s="27">
        <v>1.9935354999999998E-2</v>
      </c>
      <c r="AD116" s="27">
        <v>2.0591077999999999E-2</v>
      </c>
      <c r="AE116" s="27">
        <v>1.9849182999999999E-2</v>
      </c>
      <c r="AF116" s="27">
        <v>2.0628325999999999E-2</v>
      </c>
      <c r="AG116" s="27">
        <v>2.1629393E-2</v>
      </c>
      <c r="AH116" s="27">
        <v>2.1663034000000001E-2</v>
      </c>
      <c r="AI116" s="27">
        <v>2.3083725999999999E-2</v>
      </c>
      <c r="AJ116" s="27">
        <v>2.4412349E-2</v>
      </c>
      <c r="AK116" s="3">
        <f t="shared" si="2"/>
        <v>2.3527603166666664E-2</v>
      </c>
      <c r="AM116" s="10" t="s">
        <v>94</v>
      </c>
      <c r="AO116" s="2">
        <f>SUM(A145:AJ146)/26</f>
        <v>1.9723966169878496E-2</v>
      </c>
      <c r="AP116" s="2">
        <f>((AK116-AK$5)*100)/AK$5</f>
        <v>19.92839108994648</v>
      </c>
      <c r="AR116" s="10" t="s">
        <v>94</v>
      </c>
      <c r="AS116" s="2"/>
      <c r="AT116" s="1">
        <f>((AO116-AO$5)*100)/AO$5</f>
        <v>31.542033379343088</v>
      </c>
    </row>
    <row r="117" spans="1:47" x14ac:dyDescent="0.25">
      <c r="A117" s="29">
        <v>3.1983614E-2</v>
      </c>
      <c r="B117" s="30">
        <v>3.1884546999999999E-2</v>
      </c>
      <c r="C117" s="29">
        <v>3.2202754E-2</v>
      </c>
      <c r="D117" s="29">
        <v>3.360047E-2</v>
      </c>
      <c r="E117" s="31">
        <v>3.477305E-2</v>
      </c>
      <c r="F117" s="31">
        <v>3.6356118E-2</v>
      </c>
      <c r="G117" s="31">
        <v>3.7105675999999997E-2</v>
      </c>
      <c r="H117" s="31">
        <v>3.7519406999999998E-2</v>
      </c>
      <c r="I117" s="31">
        <v>3.7051059999999997E-2</v>
      </c>
      <c r="J117" s="31">
        <v>3.6978215000000002E-2</v>
      </c>
      <c r="K117" s="31">
        <v>3.6951575E-2</v>
      </c>
      <c r="L117" s="31">
        <v>3.6428130000000003E-2</v>
      </c>
      <c r="M117" s="31">
        <v>3.6048814999999998E-2</v>
      </c>
      <c r="N117" s="31">
        <v>3.5468872999999998E-2</v>
      </c>
      <c r="O117" s="31">
        <v>3.5324115000000003E-2</v>
      </c>
      <c r="P117" s="31">
        <v>3.4222934000000003E-2</v>
      </c>
      <c r="Q117" s="32">
        <v>3.3392057000000003E-2</v>
      </c>
      <c r="R117" s="32">
        <v>3.2917044999999999E-2</v>
      </c>
      <c r="S117" s="33">
        <v>2.9654704E-2</v>
      </c>
      <c r="T117" s="33" t="s">
        <v>0</v>
      </c>
      <c r="U117" s="33">
        <v>3.2456304999999998E-2</v>
      </c>
      <c r="V117" s="33">
        <v>3.0920145999999999E-2</v>
      </c>
      <c r="W117" s="33">
        <v>3.0060391999999998E-2</v>
      </c>
      <c r="X117" s="33">
        <v>2.9587815E-2</v>
      </c>
      <c r="Y117" s="33">
        <v>2.9291270000000001E-2</v>
      </c>
      <c r="Z117" s="33">
        <v>2.9197147E-2</v>
      </c>
      <c r="AA117" s="33">
        <v>2.9156132000000001E-2</v>
      </c>
      <c r="AB117" s="33">
        <v>2.9229095E-2</v>
      </c>
      <c r="AC117" s="29">
        <v>2.9819394999999999E-2</v>
      </c>
      <c r="AD117" s="29">
        <v>3.0624820000000001E-2</v>
      </c>
      <c r="AE117" s="29">
        <v>3.0944737E-2</v>
      </c>
      <c r="AF117" s="29">
        <v>3.1597293999999998E-2</v>
      </c>
      <c r="AG117" s="29">
        <v>3.1153759999999999E-2</v>
      </c>
      <c r="AH117" s="29">
        <v>3.0811195999999999E-2</v>
      </c>
      <c r="AI117" s="29">
        <v>3.0784186000000002E-2</v>
      </c>
      <c r="AJ117" s="29">
        <v>3.1193645999999998E-2</v>
      </c>
      <c r="AK117" s="3">
        <f t="shared" si="2"/>
        <v>3.2762585571428568E-2</v>
      </c>
      <c r="AM117" s="10" t="s">
        <v>116</v>
      </c>
      <c r="AO117" s="2">
        <f>SUM(A115:AJ116)/72</f>
        <v>1.1763802193067741E-2</v>
      </c>
      <c r="AP117" s="2">
        <f>((AK117-AK$6)*100)/AK$6</f>
        <v>12.538869107600293</v>
      </c>
      <c r="AR117" s="10" t="s">
        <v>116</v>
      </c>
      <c r="AS117" s="2"/>
      <c r="AT117" s="1">
        <f>((AO117-AO$6)*100)/AO$6</f>
        <v>19.928394070010444</v>
      </c>
    </row>
    <row r="118" spans="1:47" x14ac:dyDescent="0.25">
      <c r="A118" s="29">
        <v>3.5829283000000003E-2</v>
      </c>
      <c r="B118" s="30">
        <v>3.7397875999999997E-2</v>
      </c>
      <c r="C118" s="29">
        <v>3.9295215000000001E-2</v>
      </c>
      <c r="D118" s="29">
        <v>4.0676575E-2</v>
      </c>
      <c r="E118" s="31">
        <v>4.2167946999999997E-2</v>
      </c>
      <c r="F118" s="31">
        <v>4.5271172999999998E-2</v>
      </c>
      <c r="G118" s="31">
        <v>4.6762887000000003E-2</v>
      </c>
      <c r="H118" s="31">
        <v>4.9260024000000013E-2</v>
      </c>
      <c r="I118" s="31">
        <v>4.7284949999999999E-2</v>
      </c>
      <c r="J118" s="31">
        <v>4.6435746999999999E-2</v>
      </c>
      <c r="K118" s="31">
        <v>4.5316479999999999E-2</v>
      </c>
      <c r="L118" s="31">
        <v>4.4641836999999997E-2</v>
      </c>
      <c r="M118" s="31">
        <v>4.3872512999999988E-2</v>
      </c>
      <c r="N118" s="31">
        <v>4.3093252999999998E-2</v>
      </c>
      <c r="O118" s="31">
        <v>4.2284790000000003E-2</v>
      </c>
      <c r="P118" s="31">
        <v>4.1999652999999998E-2</v>
      </c>
      <c r="Q118" s="32">
        <v>4.120907E-2</v>
      </c>
      <c r="R118" s="32">
        <v>4.1695445999999997E-2</v>
      </c>
      <c r="S118" s="33">
        <v>4.0978637000000012E-2</v>
      </c>
      <c r="T118" s="33" t="s">
        <v>0</v>
      </c>
      <c r="U118" s="33">
        <v>3.7210569999999998E-2</v>
      </c>
      <c r="V118" s="33">
        <v>3.644406E-2</v>
      </c>
      <c r="W118" s="33">
        <v>3.6068009999999998E-2</v>
      </c>
      <c r="X118" s="33">
        <v>3.6205698000000001E-2</v>
      </c>
      <c r="Y118" s="33">
        <v>3.6192625999999999E-2</v>
      </c>
      <c r="Z118" s="33">
        <v>3.5977013000000002E-2</v>
      </c>
      <c r="AA118" s="33">
        <v>3.593913E-2</v>
      </c>
      <c r="AB118" s="33">
        <v>3.5965512999999998E-2</v>
      </c>
      <c r="AC118" s="29">
        <v>3.8042962999999999E-2</v>
      </c>
      <c r="AD118" s="29">
        <v>4.0145867000000002E-2</v>
      </c>
      <c r="AE118" s="29">
        <v>3.9473318E-2</v>
      </c>
      <c r="AF118" s="29">
        <v>3.8455330000000003E-2</v>
      </c>
      <c r="AG118" s="29">
        <v>3.9343085E-2</v>
      </c>
      <c r="AH118" s="29">
        <v>3.7470481999999999E-2</v>
      </c>
      <c r="AI118" s="29">
        <v>3.6537890000000003E-2</v>
      </c>
      <c r="AJ118" s="29">
        <v>3.5396688000000003E-2</v>
      </c>
      <c r="AK118" s="3">
        <f t="shared" si="2"/>
        <v>4.0295474257142853E-2</v>
      </c>
      <c r="AM118" s="11" t="s">
        <v>99</v>
      </c>
      <c r="AO118" s="2">
        <f>SUM(A140:R144)/56</f>
        <v>5.2691898071428551E-2</v>
      </c>
      <c r="AP118" s="2">
        <f>((AK118-AK$7)*100)/AK$7</f>
        <v>8.1675895686836402</v>
      </c>
      <c r="AR118" s="11" t="s">
        <v>99</v>
      </c>
      <c r="AS118" s="2"/>
      <c r="AT118" s="1">
        <f>((AO118-AO$7)*100)/AO$7</f>
        <v>7.2191013033885563</v>
      </c>
    </row>
    <row r="119" spans="1:47" x14ac:dyDescent="0.25">
      <c r="A119" s="29">
        <v>4.2041477000000001E-2</v>
      </c>
      <c r="B119" s="30">
        <v>4.3763820000000002E-2</v>
      </c>
      <c r="C119" s="29">
        <v>4.6991463999999997E-2</v>
      </c>
      <c r="D119" s="29">
        <v>5.0586615000000001E-2</v>
      </c>
      <c r="E119" s="31">
        <v>5.344045E-2</v>
      </c>
      <c r="F119" s="31">
        <v>5.4515402999999997E-2</v>
      </c>
      <c r="G119" s="31">
        <v>5.7304367000000002E-2</v>
      </c>
      <c r="H119" s="31">
        <v>5.6926310000000001E-2</v>
      </c>
      <c r="I119" s="31">
        <v>5.7009141999999999E-2</v>
      </c>
      <c r="J119" s="31">
        <v>5.6632759999999997E-2</v>
      </c>
      <c r="K119" s="31">
        <v>5.5533002999999997E-2</v>
      </c>
      <c r="L119" s="31">
        <v>5.4590277E-2</v>
      </c>
      <c r="M119" s="31">
        <v>5.3714320000000003E-2</v>
      </c>
      <c r="N119" s="31">
        <v>5.2511834E-2</v>
      </c>
      <c r="O119" s="31">
        <v>5.1088135999999999E-2</v>
      </c>
      <c r="P119" s="31">
        <v>5.0480883999999997E-2</v>
      </c>
      <c r="Q119" s="32">
        <v>4.9824424000000013E-2</v>
      </c>
      <c r="R119" s="32">
        <v>5.1036175000000003E-2</v>
      </c>
      <c r="S119" s="33">
        <v>5.2070619999999998E-2</v>
      </c>
      <c r="T119" s="33" t="s">
        <v>0</v>
      </c>
      <c r="U119" s="33">
        <v>4.5585029999999999E-2</v>
      </c>
      <c r="V119" s="33">
        <v>4.5367945E-2</v>
      </c>
      <c r="W119" s="33">
        <v>4.439738E-2</v>
      </c>
      <c r="X119" s="33">
        <v>4.3418683E-2</v>
      </c>
      <c r="Y119" s="33">
        <v>4.3093300000000008E-2</v>
      </c>
      <c r="Z119" s="33">
        <v>4.2541425999999993E-2</v>
      </c>
      <c r="AA119" s="33">
        <v>4.2218823000000003E-2</v>
      </c>
      <c r="AB119" s="33">
        <v>4.2080293999999997E-2</v>
      </c>
      <c r="AC119" s="29">
        <v>4.3860755999999987E-2</v>
      </c>
      <c r="AD119" s="29">
        <v>4.7580435999999997E-2</v>
      </c>
      <c r="AE119" s="29">
        <v>4.7580959999999999E-2</v>
      </c>
      <c r="AF119" s="29">
        <v>4.6099323999999997E-2</v>
      </c>
      <c r="AG119" s="29">
        <v>4.4967464999999998E-2</v>
      </c>
      <c r="AH119" s="29">
        <v>4.3331585999999998E-2</v>
      </c>
      <c r="AI119" s="29">
        <v>4.1948304000000013E-2</v>
      </c>
      <c r="AJ119" s="29">
        <v>4.127869E-2</v>
      </c>
      <c r="AK119" s="3">
        <f t="shared" si="2"/>
        <v>4.8440339514285703E-2</v>
      </c>
      <c r="AM119" s="11" t="s">
        <v>102</v>
      </c>
      <c r="AO119" s="2">
        <f>SUM(E117:R121)/68</f>
        <v>5.4437081382352946E-2</v>
      </c>
      <c r="AP119" s="2">
        <f>((AK119-AK$8)*100)/AK$8</f>
        <v>6.9334985738012964</v>
      </c>
      <c r="AR119" s="11" t="s">
        <v>102</v>
      </c>
      <c r="AS119" s="2"/>
      <c r="AT119" s="1">
        <f>((AO119-AO$8)*100)/AO$8</f>
        <v>6.670670366301489</v>
      </c>
    </row>
    <row r="120" spans="1:47" x14ac:dyDescent="0.25">
      <c r="A120" s="29">
        <v>5.0168842000000012E-2</v>
      </c>
      <c r="B120" s="30">
        <v>5.4304739999999997E-2</v>
      </c>
      <c r="C120" s="29">
        <v>6.194674E-2</v>
      </c>
      <c r="D120" s="29">
        <v>6.3124159999999999E-2</v>
      </c>
      <c r="E120" s="31" t="s">
        <v>0</v>
      </c>
      <c r="F120" s="31">
        <v>5.3274429999999998E-2</v>
      </c>
      <c r="G120" s="31">
        <v>6.1954815000000003E-2</v>
      </c>
      <c r="H120" s="31">
        <v>6.5200250000000001E-2</v>
      </c>
      <c r="I120" s="31">
        <v>6.5180680000000005E-2</v>
      </c>
      <c r="J120" s="31">
        <v>6.5626080000000003E-2</v>
      </c>
      <c r="K120" s="31">
        <v>6.4931705999999992E-2</v>
      </c>
      <c r="L120" s="31">
        <v>6.4444360000000006E-2</v>
      </c>
      <c r="M120" s="31">
        <v>6.4609945000000002E-2</v>
      </c>
      <c r="N120" s="31">
        <v>6.4214333999999998E-2</v>
      </c>
      <c r="O120" s="31">
        <v>6.2710109999999999E-2</v>
      </c>
      <c r="P120" s="31">
        <v>6.1271395999999999E-2</v>
      </c>
      <c r="Q120" s="32">
        <v>6.0306936999999998E-2</v>
      </c>
      <c r="R120" s="32">
        <v>6.2592239999999993E-2</v>
      </c>
      <c r="S120" s="33">
        <v>6.3483520000000002E-2</v>
      </c>
      <c r="T120" s="33" t="s">
        <v>0</v>
      </c>
      <c r="U120" s="33">
        <v>4.7729476999999999E-2</v>
      </c>
      <c r="V120" s="33">
        <v>5.4575782000000003E-2</v>
      </c>
      <c r="W120" s="33">
        <v>5.4773570000000001E-2</v>
      </c>
      <c r="X120" s="33">
        <v>5.2423249999999998E-2</v>
      </c>
      <c r="Y120" s="33">
        <v>5.1182213999999997E-2</v>
      </c>
      <c r="Z120" s="33">
        <v>5.0719939999999998E-2</v>
      </c>
      <c r="AA120" s="33">
        <v>5.0963215999999999E-2</v>
      </c>
      <c r="AB120" s="33">
        <v>4.9544475999999997E-2</v>
      </c>
      <c r="AC120" s="29">
        <v>4.5344040000000002E-2</v>
      </c>
      <c r="AD120" s="29">
        <v>5.6917027000000002E-2</v>
      </c>
      <c r="AE120" s="29">
        <v>6.0783855999999997E-2</v>
      </c>
      <c r="AF120" s="29">
        <v>5.5452399999999999E-2</v>
      </c>
      <c r="AG120" s="29">
        <v>5.1530399999999997E-2</v>
      </c>
      <c r="AH120" s="29">
        <v>4.8974520000000001E-2</v>
      </c>
      <c r="AI120" s="29">
        <v>4.7420601999999999E-2</v>
      </c>
      <c r="AJ120" s="29">
        <v>4.7713388000000002E-2</v>
      </c>
      <c r="AK120" s="3">
        <f t="shared" si="2"/>
        <v>5.6923336558823527E-2</v>
      </c>
      <c r="AM120" s="12" t="s">
        <v>105</v>
      </c>
      <c r="AO120" s="2">
        <f>SUM(S140:Z144)/35</f>
        <v>5.1332011228571436E-2</v>
      </c>
      <c r="AP120" s="2">
        <f>((AK120-AK$9)*100)/AK$9</f>
        <v>6.0884292798496595</v>
      </c>
      <c r="AR120" s="12" t="s">
        <v>105</v>
      </c>
      <c r="AS120" s="2"/>
      <c r="AT120" s="1">
        <f>((AO120-AO$9)*100)/AO$9</f>
        <v>7.6034853768795569</v>
      </c>
    </row>
    <row r="121" spans="1:47" x14ac:dyDescent="0.25">
      <c r="A121" s="29">
        <v>6.3963406E-2</v>
      </c>
      <c r="B121" s="30">
        <v>6.7192630000000003E-2</v>
      </c>
      <c r="C121" s="29">
        <v>7.3730809999999994E-2</v>
      </c>
      <c r="D121" s="29" t="s">
        <v>0</v>
      </c>
      <c r="E121" s="31" t="s">
        <v>0</v>
      </c>
      <c r="F121" s="31">
        <v>5.9733151999999998E-2</v>
      </c>
      <c r="G121" s="31">
        <v>7.3813169999999997E-2</v>
      </c>
      <c r="H121" s="31">
        <v>7.6163659999999994E-2</v>
      </c>
      <c r="I121" s="31">
        <v>7.800733E-2</v>
      </c>
      <c r="J121" s="31">
        <v>8.144564E-2</v>
      </c>
      <c r="K121" s="31">
        <v>8.6607784000000007E-2</v>
      </c>
      <c r="L121" s="31">
        <v>8.7984220000000002E-2</v>
      </c>
      <c r="M121" s="31">
        <v>8.3325159999999995E-2</v>
      </c>
      <c r="N121" s="31">
        <v>7.8722490000000006E-2</v>
      </c>
      <c r="O121" s="31">
        <v>7.6419440000000005E-2</v>
      </c>
      <c r="P121" s="31">
        <v>7.5122510000000003E-2</v>
      </c>
      <c r="Q121" s="32">
        <v>7.7053679999999999E-2</v>
      </c>
      <c r="R121" s="32">
        <v>7.4565690000000004E-2</v>
      </c>
      <c r="S121" s="33">
        <v>6.8701869999999998E-2</v>
      </c>
      <c r="T121" s="33" t="s">
        <v>0</v>
      </c>
      <c r="U121" s="33" t="s">
        <v>0</v>
      </c>
      <c r="V121" s="33">
        <v>6.2263924999999998E-2</v>
      </c>
      <c r="W121" s="33">
        <v>6.7261609999999999E-2</v>
      </c>
      <c r="X121" s="33">
        <v>6.5005474000000008E-2</v>
      </c>
      <c r="Y121" s="33">
        <v>6.2082853E-2</v>
      </c>
      <c r="Z121" s="33">
        <v>6.3314480000000006E-2</v>
      </c>
      <c r="AA121" s="33">
        <v>6.6052854000000008E-2</v>
      </c>
      <c r="AB121" s="33">
        <v>5.8608185E-2</v>
      </c>
      <c r="AC121" s="29" t="s">
        <v>0</v>
      </c>
      <c r="AD121" s="29">
        <v>6.4167894000000003E-2</v>
      </c>
      <c r="AE121" s="29">
        <v>7.0950849999999996E-2</v>
      </c>
      <c r="AF121" s="29">
        <v>7.5270205999999992E-2</v>
      </c>
      <c r="AG121" s="29">
        <v>7.652602E-2</v>
      </c>
      <c r="AH121" s="29">
        <v>6.6212590000000002E-2</v>
      </c>
      <c r="AI121" s="29">
        <v>6.2270302E-2</v>
      </c>
      <c r="AJ121" s="29">
        <v>6.3574619999999998E-2</v>
      </c>
      <c r="AK121" s="3">
        <f t="shared" si="2"/>
        <v>7.1164984032258058E-2</v>
      </c>
      <c r="AM121" s="12" t="s">
        <v>108</v>
      </c>
      <c r="AO121" s="2">
        <f>SUM(S117:AB121)/44</f>
        <v>4.5227146818181803E-2</v>
      </c>
      <c r="AP121" s="2">
        <f>((AK121-AK$10)*100)/AK$10</f>
        <v>4.9930258052319001</v>
      </c>
      <c r="AR121" s="12" t="s">
        <v>108</v>
      </c>
      <c r="AS121" s="2"/>
      <c r="AT121" s="1">
        <f>((AO121-AO$10)*100)/AO$10</f>
        <v>7.6862258220826014</v>
      </c>
    </row>
    <row r="122" spans="1:47" x14ac:dyDescent="0.25">
      <c r="A122" s="29">
        <v>7.0801320000000001E-2</v>
      </c>
      <c r="B122" s="30">
        <v>7.0328294999999999E-2</v>
      </c>
      <c r="C122" s="29" t="s">
        <v>0</v>
      </c>
      <c r="D122" s="29" t="s">
        <v>0</v>
      </c>
      <c r="E122" s="34" t="s">
        <v>0</v>
      </c>
      <c r="F122" s="34">
        <v>6.6852229999999999E-2</v>
      </c>
      <c r="G122" s="34">
        <v>7.6340019999999995E-2</v>
      </c>
      <c r="H122" s="34">
        <v>7.7458379999999993E-2</v>
      </c>
      <c r="I122" s="34">
        <v>7.8787360000000001E-2</v>
      </c>
      <c r="J122" s="34">
        <v>8.1189269999999994E-2</v>
      </c>
      <c r="K122" s="34">
        <v>8.2810960000000003E-2</v>
      </c>
      <c r="L122" s="34">
        <v>8.6265320000000006E-2</v>
      </c>
      <c r="M122" s="34">
        <v>8.8541179999999997E-2</v>
      </c>
      <c r="N122" s="34">
        <v>8.8377334000000002E-2</v>
      </c>
      <c r="O122" s="34">
        <v>8.8080510000000001E-2</v>
      </c>
      <c r="P122" s="34">
        <v>8.7294079999999996E-2</v>
      </c>
      <c r="Q122" s="34">
        <v>8.4923750000000006E-2</v>
      </c>
      <c r="R122" s="34">
        <v>7.8727699999999998E-2</v>
      </c>
      <c r="S122" s="35">
        <v>7.3516234999999999E-2</v>
      </c>
      <c r="T122" s="35" t="s">
        <v>0</v>
      </c>
      <c r="U122" s="35" t="s">
        <v>0</v>
      </c>
      <c r="V122" s="35">
        <v>6.2408335999999988E-2</v>
      </c>
      <c r="W122" s="35">
        <v>7.1069759999999996E-2</v>
      </c>
      <c r="X122" s="35">
        <v>7.9168929999999998E-2</v>
      </c>
      <c r="Y122" s="35">
        <v>8.0209580000000003E-2</v>
      </c>
      <c r="Z122" s="35">
        <v>7.8132419999999994E-2</v>
      </c>
      <c r="AA122" s="35">
        <v>6.7141419999999993E-2</v>
      </c>
      <c r="AB122" s="35">
        <v>5.9053604000000003E-2</v>
      </c>
      <c r="AC122" s="36" t="s">
        <v>0</v>
      </c>
      <c r="AD122" s="29">
        <v>6.6115654999999995E-2</v>
      </c>
      <c r="AE122" s="29">
        <v>6.7936209999999997E-2</v>
      </c>
      <c r="AF122" s="29">
        <v>7.1409899999999998E-2</v>
      </c>
      <c r="AG122" s="29">
        <v>7.2741120000000006E-2</v>
      </c>
      <c r="AH122" s="29">
        <v>7.2658210000000001E-2</v>
      </c>
      <c r="AI122" s="29">
        <v>7.1920800000000007E-2</v>
      </c>
      <c r="AJ122" s="29">
        <v>7.2519120000000006E-2</v>
      </c>
      <c r="AK122" s="3">
        <f t="shared" si="2"/>
        <v>7.5759300300000013E-2</v>
      </c>
      <c r="AM122" s="14" t="s">
        <v>99</v>
      </c>
      <c r="AO122" s="7">
        <f>(SUM(B131:O139)+SUM(P131:R135))/140</f>
        <v>7.8111447107142878E-2</v>
      </c>
      <c r="AP122" s="2">
        <f>((AK122-AK$11)*100)/AK$11</f>
        <v>4.5994093012278707</v>
      </c>
      <c r="AR122" s="14" t="s">
        <v>99</v>
      </c>
      <c r="AS122" s="2"/>
      <c r="AT122" s="1">
        <f>((AO122-AO$11)*100)/AO$11</f>
        <v>3.5614275848377783</v>
      </c>
      <c r="AU122">
        <f>SUM(AT122:AT125)/4</f>
        <v>4.5783648305957731</v>
      </c>
    </row>
    <row r="123" spans="1:47" x14ac:dyDescent="0.25">
      <c r="A123" s="29">
        <v>7.3878070000000004E-2</v>
      </c>
      <c r="B123" s="30">
        <v>7.4432890000000002E-2</v>
      </c>
      <c r="C123" s="29" t="s">
        <v>0</v>
      </c>
      <c r="D123" s="29" t="s">
        <v>0</v>
      </c>
      <c r="E123" s="34" t="s">
        <v>0</v>
      </c>
      <c r="F123" s="34">
        <v>6.6057710000000006E-2</v>
      </c>
      <c r="G123" s="34">
        <v>7.7778680000000003E-2</v>
      </c>
      <c r="H123" s="34">
        <v>8.0618165000000006E-2</v>
      </c>
      <c r="I123" s="34">
        <v>8.1755240000000007E-2</v>
      </c>
      <c r="J123" s="34">
        <v>8.3559250000000002E-2</v>
      </c>
      <c r="K123" s="34">
        <v>8.4230005999999996E-2</v>
      </c>
      <c r="L123" s="34">
        <v>8.6797349999999995E-2</v>
      </c>
      <c r="M123" s="34">
        <v>8.8956326000000002E-2</v>
      </c>
      <c r="N123" s="34">
        <v>8.8860030000000007E-2</v>
      </c>
      <c r="O123" s="34">
        <v>8.7433880000000005E-2</v>
      </c>
      <c r="P123" s="34">
        <v>8.4644839999999999E-2</v>
      </c>
      <c r="Q123" s="34">
        <v>8.1855364E-2</v>
      </c>
      <c r="R123" s="34">
        <v>8.0004900000000004E-2</v>
      </c>
      <c r="S123" s="35">
        <v>7.8821310000000006E-2</v>
      </c>
      <c r="T123" s="35" t="s">
        <v>0</v>
      </c>
      <c r="U123" s="35" t="s">
        <v>0</v>
      </c>
      <c r="V123" s="35">
        <v>5.6747474000000013E-2</v>
      </c>
      <c r="W123" s="35">
        <v>7.0490024999999998E-2</v>
      </c>
      <c r="X123" s="35">
        <v>8.0511089999999993E-2</v>
      </c>
      <c r="Y123" s="35">
        <v>7.9102950000000005E-2</v>
      </c>
      <c r="Z123" s="35">
        <v>7.3867559999999999E-2</v>
      </c>
      <c r="AA123" s="35">
        <v>6.6123865999999989E-2</v>
      </c>
      <c r="AB123" s="35">
        <v>6.0190234000000002E-2</v>
      </c>
      <c r="AC123" s="36" t="s">
        <v>0</v>
      </c>
      <c r="AD123" s="29">
        <v>6.4555909999999994E-2</v>
      </c>
      <c r="AE123" s="29">
        <v>6.8059439999999999E-2</v>
      </c>
      <c r="AF123" s="29">
        <v>7.2592470000000006E-2</v>
      </c>
      <c r="AG123" s="29">
        <v>7.2517394999999998E-2</v>
      </c>
      <c r="AH123" s="29">
        <v>7.2483845000000005E-2</v>
      </c>
      <c r="AI123" s="29">
        <v>7.1963460000000007E-2</v>
      </c>
      <c r="AJ123" s="29">
        <v>7.2447419999999998E-2</v>
      </c>
      <c r="AK123" s="3">
        <f t="shared" si="2"/>
        <v>7.6044571666666672E-2</v>
      </c>
      <c r="AM123" s="14" t="s">
        <v>102</v>
      </c>
      <c r="AO123" s="2">
        <f>SUM(E122:R130)/126</f>
        <v>7.8577596960317464E-2</v>
      </c>
      <c r="AP123" s="2">
        <f>((AK123-AK$12)*100)/AK$12</f>
        <v>4.5756194070004206</v>
      </c>
      <c r="AR123" s="14" t="s">
        <v>102</v>
      </c>
      <c r="AS123" s="2"/>
      <c r="AT123" s="1">
        <f>((AO123-AO$12)*100)/AO$12</f>
        <v>4.3105164264410183</v>
      </c>
    </row>
    <row r="124" spans="1:47" x14ac:dyDescent="0.25">
      <c r="A124" s="29">
        <v>7.3721930000000005E-2</v>
      </c>
      <c r="B124" s="30">
        <v>7.8432169999999996E-2</v>
      </c>
      <c r="C124" s="29" t="s">
        <v>0</v>
      </c>
      <c r="D124" s="29" t="s">
        <v>0</v>
      </c>
      <c r="E124" s="34" t="s">
        <v>0</v>
      </c>
      <c r="F124" s="34">
        <v>7.0298550000000001E-2</v>
      </c>
      <c r="G124" s="34">
        <v>7.9798005999999991E-2</v>
      </c>
      <c r="H124" s="34">
        <v>8.3636829999999995E-2</v>
      </c>
      <c r="I124" s="34">
        <v>8.8029800000000005E-2</v>
      </c>
      <c r="J124" s="34">
        <v>8.9541309999999999E-2</v>
      </c>
      <c r="K124" s="34">
        <v>8.7322990000000003E-2</v>
      </c>
      <c r="L124" s="34">
        <v>8.8450595999999992E-2</v>
      </c>
      <c r="M124" s="34">
        <v>8.9335479999999995E-2</v>
      </c>
      <c r="N124" s="34">
        <v>8.8189094999999995E-2</v>
      </c>
      <c r="O124" s="34">
        <v>8.4370896000000001E-2</v>
      </c>
      <c r="P124" s="34">
        <v>8.2306370000000004E-2</v>
      </c>
      <c r="Q124" s="34">
        <v>8.0849260000000006E-2</v>
      </c>
      <c r="R124" s="34">
        <v>8.0373730000000004E-2</v>
      </c>
      <c r="S124" s="35">
        <v>8.4348864999999995E-2</v>
      </c>
      <c r="T124" s="35" t="s">
        <v>0</v>
      </c>
      <c r="U124" s="35" t="s">
        <v>0</v>
      </c>
      <c r="V124" s="35" t="s">
        <v>0</v>
      </c>
      <c r="W124" s="35">
        <v>7.4829560000000003E-2</v>
      </c>
      <c r="X124" s="35">
        <v>7.8032589999999999E-2</v>
      </c>
      <c r="Y124" s="35">
        <v>7.7273615000000004E-2</v>
      </c>
      <c r="Z124" s="35">
        <v>7.3495774999999999E-2</v>
      </c>
      <c r="AA124" s="35">
        <v>6.4985399999999999E-2</v>
      </c>
      <c r="AB124" s="35" t="s">
        <v>0</v>
      </c>
      <c r="AC124" s="36" t="s">
        <v>0</v>
      </c>
      <c r="AD124" s="29">
        <v>5.9138940000000001E-2</v>
      </c>
      <c r="AE124" s="29">
        <v>6.3280895000000004E-2</v>
      </c>
      <c r="AF124" s="29">
        <v>7.2989380000000006E-2</v>
      </c>
      <c r="AG124" s="29">
        <v>7.2542599999999999E-2</v>
      </c>
      <c r="AH124" s="29">
        <v>7.1430540000000001E-2</v>
      </c>
      <c r="AI124" s="29">
        <v>7.0806560000000004E-2</v>
      </c>
      <c r="AJ124" s="29">
        <v>7.1322369999999996E-2</v>
      </c>
      <c r="AK124" s="3">
        <f t="shared" si="2"/>
        <v>7.782621796428571E-2</v>
      </c>
      <c r="AM124" s="15" t="s">
        <v>105</v>
      </c>
      <c r="AO124" s="2">
        <f>(SUM(S131:AB139)+SUM(P136:R139))/67</f>
        <v>7.5168428597014905E-2</v>
      </c>
      <c r="AP124" s="2">
        <f>((AK124-AK$13)*100)/AK$13</f>
        <v>4.3903362284371523</v>
      </c>
      <c r="AR124" s="15" t="s">
        <v>105</v>
      </c>
      <c r="AS124" s="2"/>
      <c r="AT124" s="1">
        <f>((AO124-AO$13)*100)/AO$13</f>
        <v>5.2858435569792119</v>
      </c>
    </row>
    <row r="125" spans="1:47" x14ac:dyDescent="0.25">
      <c r="A125" s="29">
        <v>7.0481799999999997E-2</v>
      </c>
      <c r="B125" s="30">
        <v>7.834758E-2</v>
      </c>
      <c r="C125" s="29" t="s">
        <v>0</v>
      </c>
      <c r="D125" s="29" t="s">
        <v>0</v>
      </c>
      <c r="E125" s="34">
        <v>7.026578E-2</v>
      </c>
      <c r="F125" s="34">
        <v>6.8855130000000001E-2</v>
      </c>
      <c r="G125" s="34">
        <v>8.0728720000000004E-2</v>
      </c>
      <c r="H125" s="34">
        <v>8.5506009999999993E-2</v>
      </c>
      <c r="I125" s="34">
        <v>9.2629459999999997E-2</v>
      </c>
      <c r="J125" s="34">
        <v>9.1518520000000006E-2</v>
      </c>
      <c r="K125" s="34">
        <v>9.3418570000000006E-2</v>
      </c>
      <c r="L125" s="34">
        <v>9.2954049999999996E-2</v>
      </c>
      <c r="M125" s="34">
        <v>8.8410329999999995E-2</v>
      </c>
      <c r="N125" s="34">
        <v>8.5173230000000003E-2</v>
      </c>
      <c r="O125" s="34">
        <v>8.2311399999999993E-2</v>
      </c>
      <c r="P125" s="34">
        <v>8.0179299999999995E-2</v>
      </c>
      <c r="Q125" s="34">
        <v>7.9186450000000005E-2</v>
      </c>
      <c r="R125" s="34">
        <v>7.5886585000000006E-2</v>
      </c>
      <c r="S125" s="35">
        <v>8.0547190000000005E-2</v>
      </c>
      <c r="T125" s="35" t="s">
        <v>0</v>
      </c>
      <c r="U125" s="35" t="s">
        <v>0</v>
      </c>
      <c r="V125" s="35" t="s">
        <v>0</v>
      </c>
      <c r="W125" s="35">
        <v>7.4394920000000003E-2</v>
      </c>
      <c r="X125" s="35">
        <v>7.5202144999999998E-2</v>
      </c>
      <c r="Y125" s="35">
        <v>7.4393890000000004E-2</v>
      </c>
      <c r="Z125" s="35">
        <v>7.2460720000000006E-2</v>
      </c>
      <c r="AA125" s="35">
        <v>6.1204344000000001E-2</v>
      </c>
      <c r="AB125" s="35" t="s">
        <v>0</v>
      </c>
      <c r="AC125" s="36" t="s">
        <v>0</v>
      </c>
      <c r="AD125" s="29" t="s">
        <v>0</v>
      </c>
      <c r="AE125" s="29">
        <v>7.1112220000000004E-2</v>
      </c>
      <c r="AF125" s="29">
        <v>7.2743150000000006E-2</v>
      </c>
      <c r="AG125" s="29">
        <v>7.2045325999999993E-2</v>
      </c>
      <c r="AH125" s="29">
        <v>6.9427169999999996E-2</v>
      </c>
      <c r="AI125" s="29">
        <v>6.7853785999999999E-2</v>
      </c>
      <c r="AJ125" s="29">
        <v>6.7979960000000006E-2</v>
      </c>
      <c r="AK125" s="3">
        <f>AVERAGE(A125:AJ125)</f>
        <v>7.7686347714285731E-2</v>
      </c>
      <c r="AM125" s="15" t="s">
        <v>108</v>
      </c>
      <c r="AO125" s="2">
        <f>SUM(S122:AB130)/54</f>
        <v>7.0228747351851847E-2</v>
      </c>
      <c r="AP125" s="1">
        <f>((AK125-AK$14)*100)/AK$14</f>
        <v>4.394762665925473</v>
      </c>
      <c r="AR125" s="15" t="s">
        <v>108</v>
      </c>
      <c r="AS125" s="2"/>
      <c r="AT125" s="1">
        <f>((AO125-AO$14)*100)/AO$14</f>
        <v>5.1556717541250832</v>
      </c>
    </row>
    <row r="126" spans="1:47" x14ac:dyDescent="0.25">
      <c r="A126" s="29">
        <v>6.6934030000000005E-2</v>
      </c>
      <c r="B126" s="30">
        <v>7.2906605999999999E-2</v>
      </c>
      <c r="C126" s="29" t="s">
        <v>0</v>
      </c>
      <c r="D126" s="29" t="s">
        <v>0</v>
      </c>
      <c r="E126" s="34">
        <v>6.8768570000000001E-2</v>
      </c>
      <c r="F126" s="34">
        <v>7.0496365000000005E-2</v>
      </c>
      <c r="G126" s="34">
        <v>7.9558870000000004E-2</v>
      </c>
      <c r="H126" s="34">
        <v>8.9558680000000002E-2</v>
      </c>
      <c r="I126" s="34">
        <v>9.1742809999999994E-2</v>
      </c>
      <c r="J126" s="34">
        <v>9.5081225000000005E-2</v>
      </c>
      <c r="K126" s="34">
        <v>9.409489E-2</v>
      </c>
      <c r="L126" s="34">
        <v>9.1569239999999996E-2</v>
      </c>
      <c r="M126" s="34">
        <v>8.631171E-2</v>
      </c>
      <c r="N126" s="34">
        <v>8.288835E-2</v>
      </c>
      <c r="O126" s="34">
        <v>7.9597144999999994E-2</v>
      </c>
      <c r="P126" s="34">
        <v>7.7049320000000004E-2</v>
      </c>
      <c r="Q126" s="34">
        <v>7.5711585999999997E-2</v>
      </c>
      <c r="R126" s="34">
        <v>7.1444599999999997E-2</v>
      </c>
      <c r="S126" s="35" t="s">
        <v>0</v>
      </c>
      <c r="T126" s="35" t="s">
        <v>0</v>
      </c>
      <c r="U126" s="35" t="s">
        <v>0</v>
      </c>
      <c r="V126" s="35" t="s">
        <v>0</v>
      </c>
      <c r="W126" s="35">
        <v>7.1135019999999993E-2</v>
      </c>
      <c r="X126" s="35">
        <v>7.3698130000000001E-2</v>
      </c>
      <c r="Y126" s="35">
        <v>7.1833049999999996E-2</v>
      </c>
      <c r="Z126" s="35">
        <v>7.0553879999999999E-2</v>
      </c>
      <c r="AA126" s="35">
        <v>5.8966326999999999E-2</v>
      </c>
      <c r="AB126" s="35" t="s">
        <v>0</v>
      </c>
      <c r="AC126" s="36" t="s">
        <v>0</v>
      </c>
      <c r="AD126" s="29" t="s">
        <v>0</v>
      </c>
      <c r="AE126" s="29">
        <v>7.3359579999999994E-2</v>
      </c>
      <c r="AF126" s="29">
        <v>7.2168910000000003E-2</v>
      </c>
      <c r="AG126" s="29">
        <v>7.0522210000000002E-2</v>
      </c>
      <c r="AH126" s="29">
        <v>6.7992195000000005E-2</v>
      </c>
      <c r="AI126" s="29">
        <v>6.5656149999999996E-2</v>
      </c>
      <c r="AJ126" s="29">
        <v>6.4179819999999999E-2</v>
      </c>
      <c r="AK126" s="3">
        <f t="shared" si="2"/>
        <v>7.606589885185186E-2</v>
      </c>
      <c r="AM126" s="16" t="s">
        <v>117</v>
      </c>
      <c r="AO126" s="7">
        <f>(SUM(AC117:AJ139)+SUM(A117:D130))/173</f>
        <v>6.0688969849710978E-2</v>
      </c>
      <c r="AP126" s="2">
        <f>((AK126-AK$15)*100)/AK$15</f>
        <v>4.5245767166648161</v>
      </c>
      <c r="AR126" s="16" t="s">
        <v>117</v>
      </c>
      <c r="AS126" s="2"/>
      <c r="AT126" s="1">
        <f>((AO126-AO$15)*100)/AO$15</f>
        <v>4.8097208241890019</v>
      </c>
    </row>
    <row r="127" spans="1:47" x14ac:dyDescent="0.25">
      <c r="A127" s="29">
        <v>6.0323359999999999E-2</v>
      </c>
      <c r="B127" s="30">
        <v>6.9029889999999997E-2</v>
      </c>
      <c r="C127" s="29" t="s">
        <v>0</v>
      </c>
      <c r="D127" s="29" t="s">
        <v>0</v>
      </c>
      <c r="E127" s="34">
        <v>7.5489879999999995E-2</v>
      </c>
      <c r="F127" s="34">
        <v>7.1983210000000006E-2</v>
      </c>
      <c r="G127" s="34">
        <v>8.0913970000000002E-2</v>
      </c>
      <c r="H127" s="34">
        <v>8.5319660000000005E-2</v>
      </c>
      <c r="I127" s="34">
        <v>9.2604720000000001E-2</v>
      </c>
      <c r="J127" s="34">
        <v>9.5216999999999996E-2</v>
      </c>
      <c r="K127" s="34">
        <v>9.5658560000000004E-2</v>
      </c>
      <c r="L127" s="34">
        <v>9.3919600000000006E-2</v>
      </c>
      <c r="M127" s="34">
        <v>8.8466589999999998E-2</v>
      </c>
      <c r="N127" s="34">
        <v>8.2103090000000004E-2</v>
      </c>
      <c r="O127" s="34">
        <v>7.7970789999999998E-2</v>
      </c>
      <c r="P127" s="34">
        <v>7.4759359999999997E-2</v>
      </c>
      <c r="Q127" s="34">
        <v>7.2387754999999998E-2</v>
      </c>
      <c r="R127" s="34">
        <v>6.4038449999999997E-2</v>
      </c>
      <c r="S127" s="35" t="s">
        <v>0</v>
      </c>
      <c r="T127" s="35" t="s">
        <v>0</v>
      </c>
      <c r="U127" s="35" t="s">
        <v>0</v>
      </c>
      <c r="V127" s="35" t="s">
        <v>0</v>
      </c>
      <c r="W127" s="35">
        <v>7.3643020000000003E-2</v>
      </c>
      <c r="X127" s="35">
        <v>7.3153034000000006E-2</v>
      </c>
      <c r="Y127" s="35">
        <v>6.9300429999999996E-2</v>
      </c>
      <c r="Z127" s="35">
        <v>6.7047300000000004E-2</v>
      </c>
      <c r="AA127" s="35">
        <v>5.9934880000000003E-2</v>
      </c>
      <c r="AB127" s="35" t="s">
        <v>0</v>
      </c>
      <c r="AC127" s="36" t="s">
        <v>0</v>
      </c>
      <c r="AD127" s="29" t="s">
        <v>0</v>
      </c>
      <c r="AE127" s="29">
        <v>7.6474725999999993E-2</v>
      </c>
      <c r="AF127" s="29">
        <v>7.3285760000000005E-2</v>
      </c>
      <c r="AG127" s="29">
        <v>7.0543505000000006E-2</v>
      </c>
      <c r="AH127" s="29">
        <v>6.4706794999999998E-2</v>
      </c>
      <c r="AI127" s="29">
        <v>6.2901979999999996E-2</v>
      </c>
      <c r="AJ127" s="29">
        <v>6.1194539999999999E-2</v>
      </c>
      <c r="AK127" s="3">
        <f t="shared" si="2"/>
        <v>7.527303166666667E-2</v>
      </c>
      <c r="AM127" t="s">
        <v>118</v>
      </c>
      <c r="AO127" s="2">
        <f>((SUM(A113:Z146)+SUM(AA113:AJ139))/895)</f>
        <v>5.8059338806440368E-2</v>
      </c>
      <c r="AP127" s="2">
        <f>((AK127-AK$16)*100)/AK$16</f>
        <v>4.6053520221785957</v>
      </c>
      <c r="AR127" t="s">
        <v>118</v>
      </c>
      <c r="AT127" s="1">
        <f>((AO127-AO$16)*100)/AO$16</f>
        <v>5.4137198776536684</v>
      </c>
    </row>
    <row r="128" spans="1:47" x14ac:dyDescent="0.25">
      <c r="A128" s="29">
        <v>5.4859426000000003E-2</v>
      </c>
      <c r="B128" s="30">
        <v>6.0399256999999998E-2</v>
      </c>
      <c r="C128" s="29">
        <v>8.4881960000000006E-2</v>
      </c>
      <c r="D128" s="29">
        <v>8.1833000000000003E-2</v>
      </c>
      <c r="E128" s="34">
        <v>7.5756914999999994E-2</v>
      </c>
      <c r="F128" s="34">
        <v>7.4217160000000004E-2</v>
      </c>
      <c r="G128" s="34">
        <v>7.9937399999999992E-2</v>
      </c>
      <c r="H128" s="34">
        <v>8.2295389999999996E-2</v>
      </c>
      <c r="I128" s="34">
        <v>9.1132809999999995E-2</v>
      </c>
      <c r="J128" s="34">
        <v>9.0489059999999996E-2</v>
      </c>
      <c r="K128" s="34">
        <v>9.2157939999999994E-2</v>
      </c>
      <c r="L128" s="34">
        <v>9.0046680000000004E-2</v>
      </c>
      <c r="M128" s="34">
        <v>8.4167354E-2</v>
      </c>
      <c r="N128" s="34">
        <v>7.6528460000000006E-2</v>
      </c>
      <c r="O128" s="34">
        <v>6.8608160000000001E-2</v>
      </c>
      <c r="P128" s="34">
        <v>6.4103250000000001E-2</v>
      </c>
      <c r="Q128" s="34">
        <v>6.4017240000000003E-2</v>
      </c>
      <c r="R128" s="34">
        <v>6.0635689999999999E-2</v>
      </c>
      <c r="S128" s="35" t="s">
        <v>0</v>
      </c>
      <c r="T128" s="35" t="s">
        <v>0</v>
      </c>
      <c r="U128" s="35" t="s">
        <v>0</v>
      </c>
      <c r="V128" s="35" t="s">
        <v>0</v>
      </c>
      <c r="W128" s="35">
        <v>7.6764694999999994E-2</v>
      </c>
      <c r="X128" s="35">
        <v>7.0380490000000004E-2</v>
      </c>
      <c r="Y128" s="35">
        <v>5.9174276999999997E-2</v>
      </c>
      <c r="Z128" s="35">
        <v>5.7248584999999998E-2</v>
      </c>
      <c r="AA128" s="35">
        <v>5.9815823999999997E-2</v>
      </c>
      <c r="AB128" s="35" t="s">
        <v>0</v>
      </c>
      <c r="AC128" s="36" t="s">
        <v>0</v>
      </c>
      <c r="AD128" s="29" t="s">
        <v>0</v>
      </c>
      <c r="AE128" s="29">
        <v>7.7398590000000003E-2</v>
      </c>
      <c r="AF128" s="29">
        <v>6.8290340000000005E-2</v>
      </c>
      <c r="AG128" s="29">
        <v>6.8108779999999994E-2</v>
      </c>
      <c r="AH128" s="29">
        <v>6.444917E-2</v>
      </c>
      <c r="AI128" s="29">
        <v>6.2655879999999997E-2</v>
      </c>
      <c r="AJ128" s="29">
        <v>5.9106140000000001E-2</v>
      </c>
      <c r="AK128" s="3">
        <f t="shared" si="2"/>
        <v>7.2395169758620703E-2</v>
      </c>
      <c r="AM128" t="s">
        <v>119</v>
      </c>
      <c r="AP128" s="2">
        <f>((AK128-AK$17)*100)/AK$17</f>
        <v>4.4753228823965792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5.5782314000000013E-2</v>
      </c>
      <c r="B129" s="30">
        <v>6.8337289999999995E-2</v>
      </c>
      <c r="C129" s="29">
        <v>8.4637254000000009E-2</v>
      </c>
      <c r="D129" s="29">
        <v>8.3246199999999992E-2</v>
      </c>
      <c r="E129" s="34">
        <v>8.3124905999999998E-2</v>
      </c>
      <c r="F129" s="34">
        <v>7.9242430000000003E-2</v>
      </c>
      <c r="G129" s="34">
        <v>7.7873139999999993E-2</v>
      </c>
      <c r="H129" s="34">
        <v>8.2707459999999997E-2</v>
      </c>
      <c r="I129" s="34">
        <v>8.4086544999999999E-2</v>
      </c>
      <c r="J129" s="34">
        <v>8.2228919999999997E-2</v>
      </c>
      <c r="K129" s="34">
        <v>8.0366740000000006E-2</v>
      </c>
      <c r="L129" s="34">
        <v>7.8669929999999999E-2</v>
      </c>
      <c r="M129" s="34">
        <v>7.3927800000000002E-2</v>
      </c>
      <c r="N129" s="34">
        <v>6.7549390000000001E-2</v>
      </c>
      <c r="O129" s="34">
        <v>6.3658800000000001E-2</v>
      </c>
      <c r="P129" s="34">
        <v>6.0867615E-2</v>
      </c>
      <c r="Q129" s="34">
        <v>5.9137736000000003E-2</v>
      </c>
      <c r="R129" s="34">
        <v>6.3168600000000005E-2</v>
      </c>
      <c r="S129" s="35" t="s">
        <v>0</v>
      </c>
      <c r="T129" s="35" t="s">
        <v>0</v>
      </c>
      <c r="U129" s="35" t="s">
        <v>0</v>
      </c>
      <c r="V129" s="35" t="s">
        <v>0</v>
      </c>
      <c r="W129" s="35">
        <v>7.2883519999999993E-2</v>
      </c>
      <c r="X129" s="35">
        <v>6.5247739999999999E-2</v>
      </c>
      <c r="Y129" s="35">
        <v>5.9370109999999997E-2</v>
      </c>
      <c r="Z129" s="35">
        <v>5.5442039999999998E-2</v>
      </c>
      <c r="AA129" s="35">
        <v>5.6477184999999999E-2</v>
      </c>
      <c r="AB129" s="35" t="s">
        <v>0</v>
      </c>
      <c r="AC129" s="36" t="s">
        <v>0</v>
      </c>
      <c r="AD129" s="29" t="s">
        <v>0</v>
      </c>
      <c r="AE129" s="29">
        <v>7.6504420000000004E-2</v>
      </c>
      <c r="AF129" s="29">
        <v>6.9031040000000002E-2</v>
      </c>
      <c r="AG129" s="29">
        <v>6.3664540000000006E-2</v>
      </c>
      <c r="AH129" s="29">
        <v>5.9827079999999998E-2</v>
      </c>
      <c r="AI129" s="29">
        <v>5.9588774999999997E-2</v>
      </c>
      <c r="AJ129" s="29">
        <v>5.8939096000000003E-2</v>
      </c>
      <c r="AK129" s="3">
        <f t="shared" si="2"/>
        <v>6.9847883310344819E-2</v>
      </c>
      <c r="AM129" t="s">
        <v>120</v>
      </c>
      <c r="AP129" s="2">
        <f>((AK129-AK$18)*100)/AK$18</f>
        <v>4.2479238428857702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0</v>
      </c>
      <c r="B130" s="30" t="s">
        <v>0</v>
      </c>
      <c r="C130" s="29">
        <v>8.6294960000000004E-2</v>
      </c>
      <c r="D130" s="29">
        <v>7.3796669999999995E-2</v>
      </c>
      <c r="E130" s="34">
        <v>6.4563229999999999E-2</v>
      </c>
      <c r="F130" s="34">
        <v>7.7396339999999994E-2</v>
      </c>
      <c r="G130" s="34">
        <v>8.2134960000000007E-2</v>
      </c>
      <c r="H130" s="34">
        <v>8.5556864999999996E-2</v>
      </c>
      <c r="I130" s="34">
        <v>8.5915900000000003E-2</v>
      </c>
      <c r="J130" s="34">
        <v>8.5074544000000002E-2</v>
      </c>
      <c r="K130" s="34">
        <v>8.3878726000000001E-2</v>
      </c>
      <c r="L130" s="34">
        <v>8.276939400000001E-2</v>
      </c>
      <c r="M130" s="34">
        <v>7.9981339999999998E-2</v>
      </c>
      <c r="N130" s="34">
        <v>7.7120889999999997E-2</v>
      </c>
      <c r="O130" s="34">
        <v>7.3394119999999993E-2</v>
      </c>
      <c r="P130" s="34">
        <v>6.6938534000000008E-2</v>
      </c>
      <c r="Q130" s="34">
        <v>6.1925130000000002E-2</v>
      </c>
      <c r="R130" s="34">
        <v>6.0991444000000013E-2</v>
      </c>
      <c r="S130" s="35" t="s">
        <v>0</v>
      </c>
      <c r="T130" s="35" t="s">
        <v>0</v>
      </c>
      <c r="U130" s="35" t="s">
        <v>0</v>
      </c>
      <c r="V130" s="35">
        <v>8.3113469999999995E-2</v>
      </c>
      <c r="W130" s="35">
        <v>8.1077220000000005E-2</v>
      </c>
      <c r="X130" s="35">
        <v>8.0073909999999998E-2</v>
      </c>
      <c r="Y130" s="35">
        <v>7.3807380000000006E-2</v>
      </c>
      <c r="Z130" s="35">
        <v>6.6059240000000005E-2</v>
      </c>
      <c r="AA130" s="35">
        <v>5.8427791999999999E-2</v>
      </c>
      <c r="AB130" s="35" t="s">
        <v>0</v>
      </c>
      <c r="AC130" s="36" t="s">
        <v>0</v>
      </c>
      <c r="AD130" s="29" t="s">
        <v>0</v>
      </c>
      <c r="AE130" s="29">
        <v>7.2152674E-2</v>
      </c>
      <c r="AF130" s="29">
        <v>7.0726020000000001E-2</v>
      </c>
      <c r="AG130" s="29">
        <v>5.5146420000000002E-2</v>
      </c>
      <c r="AH130" s="29">
        <v>6.2060143999999998E-2</v>
      </c>
      <c r="AI130" s="29">
        <v>6.0659434999999998E-2</v>
      </c>
      <c r="AJ130" s="29">
        <v>5.4929885999999997E-2</v>
      </c>
      <c r="AK130" s="3">
        <f t="shared" si="2"/>
        <v>7.3070237071428581E-2</v>
      </c>
      <c r="AM130" t="s">
        <v>121</v>
      </c>
      <c r="AO130" s="2">
        <f>SUM(U145:W146)/6</f>
        <v>1.1004394569473502E-2</v>
      </c>
      <c r="AP130" s="2">
        <f>((AK130-AK$19)*100)/AK$19</f>
        <v>3.7674899222106917</v>
      </c>
      <c r="AR130" t="s">
        <v>124</v>
      </c>
      <c r="AT130" s="1">
        <f>((AO130-AO$19)*100)/AO$19</f>
        <v>34.426831058630668</v>
      </c>
    </row>
    <row r="131" spans="1:46" x14ac:dyDescent="0.25">
      <c r="A131" t="s">
        <v>0</v>
      </c>
      <c r="B131" s="37" t="s">
        <v>0</v>
      </c>
      <c r="C131" s="34">
        <v>7.7201105999999992E-2</v>
      </c>
      <c r="D131" s="34">
        <v>7.1255730000000003E-2</v>
      </c>
      <c r="E131" s="34">
        <v>7.2757230000000006E-2</v>
      </c>
      <c r="F131" s="34">
        <v>8.2363225999999998E-2</v>
      </c>
      <c r="G131" s="34">
        <v>8.4897920000000002E-2</v>
      </c>
      <c r="H131" s="34">
        <v>8.4442870000000003E-2</v>
      </c>
      <c r="I131" s="34">
        <v>8.2268569999999999E-2</v>
      </c>
      <c r="J131" s="34">
        <v>8.0255720000000003E-2</v>
      </c>
      <c r="K131" s="34">
        <v>8.0273144000000005E-2</v>
      </c>
      <c r="L131" s="34">
        <v>8.0360529999999999E-2</v>
      </c>
      <c r="M131" s="34">
        <v>7.909036400000001E-2</v>
      </c>
      <c r="N131" s="34">
        <v>7.6914780000000002E-2</v>
      </c>
      <c r="O131" s="34">
        <v>7.3518150000000004E-2</v>
      </c>
      <c r="P131" s="34">
        <v>6.7031320000000005E-2</v>
      </c>
      <c r="Q131" s="34">
        <v>6.3737840000000004E-2</v>
      </c>
      <c r="R131" s="34">
        <v>6.4142749999999998E-2</v>
      </c>
      <c r="S131" s="35" t="s">
        <v>0</v>
      </c>
      <c r="T131" s="35" t="s">
        <v>0</v>
      </c>
      <c r="U131" s="35" t="s">
        <v>0</v>
      </c>
      <c r="V131" s="35">
        <v>6.9625049999999994E-2</v>
      </c>
      <c r="W131" s="35">
        <v>7.9493610000000006E-2</v>
      </c>
      <c r="X131" s="35">
        <v>7.8567739999999997E-2</v>
      </c>
      <c r="Y131" s="35">
        <v>7.4743980000000002E-2</v>
      </c>
      <c r="Z131" s="35">
        <v>6.6990690000000006E-2</v>
      </c>
      <c r="AA131" s="35">
        <v>5.7153507999999999E-2</v>
      </c>
      <c r="AB131" s="35" t="s">
        <v>0</v>
      </c>
      <c r="AC131" s="36" t="s">
        <v>0</v>
      </c>
      <c r="AD131" s="29" t="s">
        <v>0</v>
      </c>
      <c r="AE131" s="29">
        <v>5.8973400000000002E-2</v>
      </c>
      <c r="AF131" s="29">
        <v>6.3503309999999993E-2</v>
      </c>
      <c r="AG131" s="29">
        <v>6.7465419999999998E-2</v>
      </c>
      <c r="AH131" s="29">
        <v>7.5143080000000001E-2</v>
      </c>
      <c r="AI131" s="29">
        <v>7.6079010000000002E-2</v>
      </c>
      <c r="AJ131" s="29">
        <v>6.3093044000000001E-2</v>
      </c>
      <c r="AK131" s="3">
        <f t="shared" si="2"/>
        <v>7.3262253285714299E-2</v>
      </c>
      <c r="AP131" s="2">
        <f>((AK131-AK$20)*100)/AK$20</f>
        <v>3.4776854874769536</v>
      </c>
    </row>
    <row r="132" spans="1:46" x14ac:dyDescent="0.25">
      <c r="A132" t="s">
        <v>0</v>
      </c>
      <c r="B132" s="37">
        <v>7.6398160000000007E-2</v>
      </c>
      <c r="C132" s="34">
        <v>8.4949899999999995E-2</v>
      </c>
      <c r="D132" s="34">
        <v>7.9199950000000005E-2</v>
      </c>
      <c r="E132" s="34">
        <v>8.6537920000000004E-2</v>
      </c>
      <c r="F132" s="34">
        <v>8.6495970000000005E-2</v>
      </c>
      <c r="G132" s="34">
        <v>8.2484310000000005E-2</v>
      </c>
      <c r="H132" s="34">
        <v>7.8084100000000004E-2</v>
      </c>
      <c r="I132" s="34">
        <v>7.0802519999999994E-2</v>
      </c>
      <c r="J132" s="34">
        <v>6.6119626000000001E-2</v>
      </c>
      <c r="K132" s="34">
        <v>6.4334944000000005E-2</v>
      </c>
      <c r="L132" s="34">
        <v>6.2902300000000008E-2</v>
      </c>
      <c r="M132" s="34">
        <v>6.3315969999999999E-2</v>
      </c>
      <c r="N132" s="34">
        <v>6.4522735999999997E-2</v>
      </c>
      <c r="O132" s="34">
        <v>6.621189999999999E-2</v>
      </c>
      <c r="P132" s="34">
        <v>6.5418119999999996E-2</v>
      </c>
      <c r="Q132" s="34">
        <v>6.5376273999999998E-2</v>
      </c>
      <c r="R132" s="34">
        <v>6.4788410000000005E-2</v>
      </c>
      <c r="S132" s="35" t="s">
        <v>0</v>
      </c>
      <c r="T132" s="35" t="s">
        <v>0</v>
      </c>
      <c r="U132" s="35">
        <v>7.8117370000000005E-2</v>
      </c>
      <c r="V132" s="35">
        <v>7.1756650000000005E-2</v>
      </c>
      <c r="W132" s="35">
        <v>6.6409834000000001E-2</v>
      </c>
      <c r="X132" s="35">
        <v>6.6799070000000002E-2</v>
      </c>
      <c r="Y132" s="35">
        <v>6.8344870000000002E-2</v>
      </c>
      <c r="Z132" s="35">
        <v>7.3393009999999995E-2</v>
      </c>
      <c r="AA132" s="35">
        <v>6.7972205999999993E-2</v>
      </c>
      <c r="AB132" s="35" t="s">
        <v>0</v>
      </c>
      <c r="AC132" s="36" t="s">
        <v>0</v>
      </c>
      <c r="AD132" s="29" t="s">
        <v>0</v>
      </c>
      <c r="AE132" s="29">
        <v>6.9064550000000002E-2</v>
      </c>
      <c r="AF132" s="29">
        <v>6.8147120000000005E-2</v>
      </c>
      <c r="AG132" s="29">
        <v>7.7306559999999996E-2</v>
      </c>
      <c r="AH132" s="29">
        <v>7.7126699999999992E-2</v>
      </c>
      <c r="AI132" s="29">
        <v>7.6397909999999999E-2</v>
      </c>
      <c r="AJ132" s="29">
        <v>5.693604E-2</v>
      </c>
      <c r="AK132" s="3">
        <f t="shared" si="2"/>
        <v>7.1523833333333328E-2</v>
      </c>
      <c r="AP132" s="2">
        <f>((AK132-AK$21)*100)/AK$21</f>
        <v>3.8465983372086736</v>
      </c>
    </row>
    <row r="133" spans="1:46" x14ac:dyDescent="0.25">
      <c r="A133" t="s">
        <v>0</v>
      </c>
      <c r="B133" s="37">
        <v>8.3901290000000003E-2</v>
      </c>
      <c r="C133" s="34">
        <v>9.0919040000000007E-2</v>
      </c>
      <c r="D133" s="34">
        <v>9.2850749999999996E-2</v>
      </c>
      <c r="E133" s="34">
        <v>9.473848E-2</v>
      </c>
      <c r="F133" s="34">
        <v>9.0334676000000003E-2</v>
      </c>
      <c r="G133" s="34">
        <v>8.5728145999999991E-2</v>
      </c>
      <c r="H133" s="34">
        <v>8.1190824999999994E-2</v>
      </c>
      <c r="I133" s="34">
        <v>7.5640800000000008E-2</v>
      </c>
      <c r="J133" s="34">
        <v>7.0660374999999997E-2</v>
      </c>
      <c r="K133" s="34">
        <v>6.6160830000000004E-2</v>
      </c>
      <c r="L133" s="34">
        <v>6.4280130000000005E-2</v>
      </c>
      <c r="M133" s="34">
        <v>6.3096225000000006E-2</v>
      </c>
      <c r="N133" s="34">
        <v>6.3846959999999994E-2</v>
      </c>
      <c r="O133" s="34">
        <v>6.3855800000000004E-2</v>
      </c>
      <c r="P133" s="34">
        <v>6.2795100000000006E-2</v>
      </c>
      <c r="Q133" s="34">
        <v>5.2150887E-2</v>
      </c>
      <c r="R133" s="34">
        <v>5.4494180000000003E-2</v>
      </c>
      <c r="S133" s="35" t="s">
        <v>0</v>
      </c>
      <c r="T133" s="35" t="s">
        <v>0</v>
      </c>
      <c r="U133" s="35">
        <v>7.4855749999999999E-2</v>
      </c>
      <c r="V133" s="35">
        <v>7.0217269999999998E-2</v>
      </c>
      <c r="W133" s="35">
        <v>7.2547790000000001E-2</v>
      </c>
      <c r="X133" s="35">
        <v>7.0555165000000003E-2</v>
      </c>
      <c r="Y133" s="35">
        <v>6.2225795999999993E-2</v>
      </c>
      <c r="Z133" s="35" t="s">
        <v>0</v>
      </c>
      <c r="AA133" s="35" t="s">
        <v>0</v>
      </c>
      <c r="AB133" s="35" t="s">
        <v>0</v>
      </c>
      <c r="AC133" s="36" t="s">
        <v>0</v>
      </c>
      <c r="AD133" s="29" t="s">
        <v>0</v>
      </c>
      <c r="AE133" s="29" t="s">
        <v>0</v>
      </c>
      <c r="AF133" s="29">
        <v>6.2901479999999996E-2</v>
      </c>
      <c r="AG133" s="29">
        <v>7.9199519999999995E-2</v>
      </c>
      <c r="AH133" s="29">
        <v>6.6574140000000004E-2</v>
      </c>
      <c r="AI133" s="29">
        <v>6.7235000000000003E-2</v>
      </c>
      <c r="AJ133" s="29">
        <v>7.0898144999999996E-2</v>
      </c>
      <c r="AK133" s="3">
        <f t="shared" si="2"/>
        <v>7.2364983333333327E-2</v>
      </c>
      <c r="AP133" s="2">
        <f>((AK133-AK$22)*100)/AK$22</f>
        <v>4.1600757679902678</v>
      </c>
    </row>
    <row r="134" spans="1:46" x14ac:dyDescent="0.25">
      <c r="A134" t="s">
        <v>0</v>
      </c>
      <c r="B134" s="37">
        <v>8.6437040000000007E-2</v>
      </c>
      <c r="C134" s="34">
        <v>9.5370730000000001E-2</v>
      </c>
      <c r="D134" s="34">
        <v>9.2664189999999994E-2</v>
      </c>
      <c r="E134" s="34">
        <v>9.6484125000000004E-2</v>
      </c>
      <c r="F134" s="34">
        <v>9.3972349999999996E-2</v>
      </c>
      <c r="G134" s="34">
        <v>8.9409379999999997E-2</v>
      </c>
      <c r="H134" s="34">
        <v>8.8605039999999996E-2</v>
      </c>
      <c r="I134" s="34">
        <v>8.6072960000000004E-2</v>
      </c>
      <c r="J134" s="34">
        <v>8.3523735000000002E-2</v>
      </c>
      <c r="K134" s="34">
        <v>7.9366439999999996E-2</v>
      </c>
      <c r="L134" s="34">
        <v>7.8478610000000004E-2</v>
      </c>
      <c r="M134" s="34">
        <v>7.5411915999999996E-2</v>
      </c>
      <c r="N134" s="34">
        <v>7.1559220000000007E-2</v>
      </c>
      <c r="O134" s="34">
        <v>7.4617680000000006E-2</v>
      </c>
      <c r="P134" s="34">
        <v>7.2541159999999993E-2</v>
      </c>
      <c r="Q134" s="34">
        <v>6.2611890000000003E-2</v>
      </c>
      <c r="R134" s="34">
        <v>6.1859810000000001E-2</v>
      </c>
      <c r="S134" s="35" t="s">
        <v>0</v>
      </c>
      <c r="T134" s="35">
        <v>6.542386E-2</v>
      </c>
      <c r="U134" s="35">
        <v>7.4296210000000001E-2</v>
      </c>
      <c r="V134" s="35">
        <v>7.8168630000000003E-2</v>
      </c>
      <c r="W134" s="35">
        <v>7.6693230000000001E-2</v>
      </c>
      <c r="X134" s="35">
        <v>7.833416E-2</v>
      </c>
      <c r="Y134" s="35">
        <v>8.4258280000000005E-2</v>
      </c>
      <c r="Z134" s="35" t="s">
        <v>0</v>
      </c>
      <c r="AA134" s="35" t="s">
        <v>0</v>
      </c>
      <c r="AB134" s="35" t="s">
        <v>0</v>
      </c>
      <c r="AC134" s="36" t="s">
        <v>0</v>
      </c>
      <c r="AD134" s="29" t="s">
        <v>0</v>
      </c>
      <c r="AE134" s="29" t="s">
        <v>0</v>
      </c>
      <c r="AF134" s="29">
        <v>6.1697554000000002E-2</v>
      </c>
      <c r="AG134" s="29">
        <v>7.0115830000000004E-2</v>
      </c>
      <c r="AH134" s="29">
        <v>6.9122959999999997E-2</v>
      </c>
      <c r="AI134" s="29">
        <v>6.4102955000000003E-2</v>
      </c>
      <c r="AJ134" s="29">
        <v>7.0131460000000007E-2</v>
      </c>
      <c r="AK134" s="3">
        <f t="shared" si="2"/>
        <v>7.7904693035714276E-2</v>
      </c>
      <c r="AP134" s="2">
        <f>((AK134-AK$23)*100)/AK$23</f>
        <v>4.2079976688089671</v>
      </c>
    </row>
    <row r="135" spans="1:46" x14ac:dyDescent="0.25">
      <c r="A135" t="s">
        <v>0</v>
      </c>
      <c r="B135" s="37">
        <v>7.9712950000000005E-2</v>
      </c>
      <c r="C135" s="34">
        <v>9.2989009999999997E-2</v>
      </c>
      <c r="D135" s="34">
        <v>9.3862385000000007E-2</v>
      </c>
      <c r="E135" s="34">
        <v>9.6693255000000006E-2</v>
      </c>
      <c r="F135" s="34">
        <v>9.4943E-2</v>
      </c>
      <c r="G135" s="34">
        <v>9.0970165999999991E-2</v>
      </c>
      <c r="H135" s="34">
        <v>8.7258264000000002E-2</v>
      </c>
      <c r="I135" s="34">
        <v>8.4433264999999993E-2</v>
      </c>
      <c r="J135" s="34">
        <v>8.1885550000000001E-2</v>
      </c>
      <c r="K135" s="34">
        <v>8.0065675000000003E-2</v>
      </c>
      <c r="L135" s="34">
        <v>7.9848684000000003E-2</v>
      </c>
      <c r="M135" s="34">
        <v>7.7649289999999996E-2</v>
      </c>
      <c r="N135" s="34">
        <v>7.7382415999999996E-2</v>
      </c>
      <c r="O135" s="34">
        <v>7.769976599999999E-2</v>
      </c>
      <c r="P135" s="34">
        <v>6.8700254000000002E-2</v>
      </c>
      <c r="Q135" s="34">
        <v>6.1206292000000002E-2</v>
      </c>
      <c r="R135" s="34" t="s">
        <v>0</v>
      </c>
      <c r="S135" s="35">
        <v>6.8416699999999997E-2</v>
      </c>
      <c r="T135" s="35">
        <v>7.7530160000000001E-2</v>
      </c>
      <c r="U135" s="35">
        <v>8.3287424999999998E-2</v>
      </c>
      <c r="V135" s="35">
        <v>8.1869349999999994E-2</v>
      </c>
      <c r="W135" s="35">
        <v>8.1148349999999994E-2</v>
      </c>
      <c r="X135" s="35">
        <v>8.0952115000000005E-2</v>
      </c>
      <c r="Y135" s="35">
        <v>8.3681494000000009E-2</v>
      </c>
      <c r="Z135" s="35" t="s">
        <v>0</v>
      </c>
      <c r="AA135" s="35" t="s">
        <v>0</v>
      </c>
      <c r="AB135" s="35" t="s">
        <v>0</v>
      </c>
      <c r="AC135" s="36" t="s">
        <v>0</v>
      </c>
      <c r="AD135" s="29" t="s">
        <v>0</v>
      </c>
      <c r="AE135" s="29" t="s">
        <v>0</v>
      </c>
      <c r="AF135" s="29">
        <v>6.2151164000000002E-2</v>
      </c>
      <c r="AG135" s="29">
        <v>6.9131670000000006E-2</v>
      </c>
      <c r="AH135" s="29">
        <v>5.8482930000000002E-2</v>
      </c>
      <c r="AI135" s="29">
        <v>6.3775755000000003E-2</v>
      </c>
      <c r="AJ135" s="29">
        <v>6.4844230000000003E-2</v>
      </c>
      <c r="AK135" s="3">
        <f t="shared" si="2"/>
        <v>7.8591841607142859E-2</v>
      </c>
      <c r="AP135" s="2">
        <f>((AK135-AK$24)*100)/AK$24</f>
        <v>4.4711364299111569</v>
      </c>
    </row>
    <row r="136" spans="1:46" x14ac:dyDescent="0.25">
      <c r="A136" t="s">
        <v>0</v>
      </c>
      <c r="B136" s="37">
        <v>7.5688989999999998E-2</v>
      </c>
      <c r="C136" s="34">
        <v>8.2702570000000003E-2</v>
      </c>
      <c r="D136" s="34">
        <v>8.952359E-2</v>
      </c>
      <c r="E136" s="34">
        <v>9.3926295999999992E-2</v>
      </c>
      <c r="F136" s="34">
        <v>9.1990349999999999E-2</v>
      </c>
      <c r="G136" s="34">
        <v>8.905329599999999E-2</v>
      </c>
      <c r="H136" s="34">
        <v>8.6160020000000004E-2</v>
      </c>
      <c r="I136" s="34">
        <v>8.3931684000000006E-2</v>
      </c>
      <c r="J136" s="34">
        <v>8.3471219999999999E-2</v>
      </c>
      <c r="K136" s="34">
        <v>8.2565440000000004E-2</v>
      </c>
      <c r="L136" s="34">
        <v>8.0655050000000006E-2</v>
      </c>
      <c r="M136" s="34">
        <v>7.8426055999999994E-2</v>
      </c>
      <c r="N136" s="34">
        <v>7.8102149999999995E-2</v>
      </c>
      <c r="O136" s="34">
        <v>7.9115199999999997E-2</v>
      </c>
      <c r="P136" s="38">
        <v>7.3637060000000004E-2</v>
      </c>
      <c r="Q136" s="38" t="s">
        <v>0</v>
      </c>
      <c r="R136" s="38">
        <v>6.3805280000000006E-2</v>
      </c>
      <c r="S136" s="35">
        <v>7.8368270000000004E-2</v>
      </c>
      <c r="T136" s="35">
        <v>8.151651E-2</v>
      </c>
      <c r="U136" s="35">
        <v>8.3730990000000005E-2</v>
      </c>
      <c r="V136" s="35">
        <v>8.2146559999999993E-2</v>
      </c>
      <c r="W136" s="35">
        <v>8.1076410000000002E-2</v>
      </c>
      <c r="X136" s="35">
        <v>8.2411609999999996E-2</v>
      </c>
      <c r="Y136" s="35">
        <v>8.0093405999999992E-2</v>
      </c>
      <c r="Z136" s="35" t="s">
        <v>0</v>
      </c>
      <c r="AA136" s="35" t="s">
        <v>0</v>
      </c>
      <c r="AB136" s="35" t="s">
        <v>0</v>
      </c>
      <c r="AC136" s="36" t="s">
        <v>0</v>
      </c>
      <c r="AD136" s="29" t="s">
        <v>0</v>
      </c>
      <c r="AE136" s="29" t="s">
        <v>0</v>
      </c>
      <c r="AF136" s="29">
        <v>6.277771E-2</v>
      </c>
      <c r="AG136" s="29">
        <v>6.8356840000000002E-2</v>
      </c>
      <c r="AH136" s="29" t="s">
        <v>0</v>
      </c>
      <c r="AI136" s="29">
        <v>6.2838950000000005E-2</v>
      </c>
      <c r="AJ136" s="29">
        <v>6.1504219999999998E-2</v>
      </c>
      <c r="AK136" s="3">
        <f t="shared" si="2"/>
        <v>7.9169471407407405E-2</v>
      </c>
      <c r="AP136" s="2">
        <f>((AK136-AK$25)*100)/AK$25</f>
        <v>4.2260106047513011</v>
      </c>
    </row>
    <row r="137" spans="1:46" x14ac:dyDescent="0.25">
      <c r="A137" t="s">
        <v>0</v>
      </c>
      <c r="B137" s="37">
        <v>7.2961570000000003E-2</v>
      </c>
      <c r="C137" s="34">
        <v>7.8940369999999996E-2</v>
      </c>
      <c r="D137" s="34">
        <v>8.4914420000000004E-2</v>
      </c>
      <c r="E137" s="34">
        <v>9.1097639999999994E-2</v>
      </c>
      <c r="F137" s="34">
        <v>9.1458700000000004E-2</v>
      </c>
      <c r="G137" s="34">
        <v>8.9328759999999993E-2</v>
      </c>
      <c r="H137" s="34">
        <v>8.6304430000000001E-2</v>
      </c>
      <c r="I137" s="34">
        <v>8.4123569999999995E-2</v>
      </c>
      <c r="J137" s="34">
        <v>8.4389499999999992E-2</v>
      </c>
      <c r="K137" s="34">
        <v>8.3967E-2</v>
      </c>
      <c r="L137" s="34">
        <v>8.1397034000000007E-2</v>
      </c>
      <c r="M137" s="34">
        <v>8.0216090000000004E-2</v>
      </c>
      <c r="N137" s="34">
        <v>8.1663509999999995E-2</v>
      </c>
      <c r="O137" s="34">
        <v>8.0901414000000005E-2</v>
      </c>
      <c r="P137" s="38" t="s">
        <v>0</v>
      </c>
      <c r="Q137" s="38">
        <v>6.7630289999999996E-2</v>
      </c>
      <c r="R137" s="38">
        <v>6.8237370000000006E-2</v>
      </c>
      <c r="S137" s="35">
        <v>7.3398039999999998E-2</v>
      </c>
      <c r="T137" s="35">
        <v>7.9018930000000001E-2</v>
      </c>
      <c r="U137" s="35">
        <v>8.2392880000000002E-2</v>
      </c>
      <c r="V137" s="35">
        <v>8.1874180000000005E-2</v>
      </c>
      <c r="W137" s="35">
        <v>8.0116465999999997E-2</v>
      </c>
      <c r="X137" s="35">
        <v>7.9704049999999999E-2</v>
      </c>
      <c r="Y137" s="35">
        <v>7.466536E-2</v>
      </c>
      <c r="Z137" s="35" t="s">
        <v>0</v>
      </c>
      <c r="AA137" s="35" t="s">
        <v>0</v>
      </c>
      <c r="AB137" s="35" t="s">
        <v>0</v>
      </c>
      <c r="AC137" s="36" t="s">
        <v>0</v>
      </c>
      <c r="AD137" s="29" t="s">
        <v>0</v>
      </c>
      <c r="AE137" s="29" t="s">
        <v>0</v>
      </c>
      <c r="AF137" s="29">
        <v>5.4744385E-2</v>
      </c>
      <c r="AG137" s="29">
        <v>6.5002950000000004E-2</v>
      </c>
      <c r="AH137" s="29" t="s">
        <v>0</v>
      </c>
      <c r="AI137" s="29" t="s">
        <v>0</v>
      </c>
      <c r="AJ137" s="29" t="s">
        <v>0</v>
      </c>
      <c r="AK137" s="3">
        <f t="shared" si="2"/>
        <v>7.9137956360000011E-2</v>
      </c>
      <c r="AP137" s="2">
        <f>((AK137-AK$26)*100)/AK$26</f>
        <v>3.9890150894065073</v>
      </c>
    </row>
    <row r="138" spans="1:46" x14ac:dyDescent="0.25">
      <c r="A138" t="s">
        <v>0</v>
      </c>
      <c r="B138" s="37" t="s">
        <v>0</v>
      </c>
      <c r="C138" s="34">
        <v>7.5682319999999997E-2</v>
      </c>
      <c r="D138" s="34">
        <v>8.4184705999999998E-2</v>
      </c>
      <c r="E138" s="34">
        <v>9.1640990000000005E-2</v>
      </c>
      <c r="F138" s="34">
        <v>9.1988760000000003E-2</v>
      </c>
      <c r="G138" s="34">
        <v>8.7125369999999994E-2</v>
      </c>
      <c r="H138" s="34">
        <v>8.462335E-2</v>
      </c>
      <c r="I138" s="34">
        <v>8.2847309999999993E-2</v>
      </c>
      <c r="J138" s="34">
        <v>8.1898786000000001E-2</v>
      </c>
      <c r="K138" s="34">
        <v>8.1642024000000007E-2</v>
      </c>
      <c r="L138" s="34">
        <v>8.0118460000000002E-2</v>
      </c>
      <c r="M138" s="34">
        <v>8.0685199999999999E-2</v>
      </c>
      <c r="N138" s="34">
        <v>8.332444E-2</v>
      </c>
      <c r="O138" s="34">
        <v>7.9717695999999991E-2</v>
      </c>
      <c r="P138" s="38" t="s">
        <v>0</v>
      </c>
      <c r="Q138" s="38">
        <v>6.7617990000000003E-2</v>
      </c>
      <c r="R138" s="38">
        <v>7.0383909999999994E-2</v>
      </c>
      <c r="S138" s="35">
        <v>7.3482510000000001E-2</v>
      </c>
      <c r="T138" s="35">
        <v>7.9019439999999996E-2</v>
      </c>
      <c r="U138" s="35">
        <v>8.1699885E-2</v>
      </c>
      <c r="V138" s="35">
        <v>7.9947926000000002E-2</v>
      </c>
      <c r="W138" s="35">
        <v>7.7385969999999998E-2</v>
      </c>
      <c r="X138" s="35">
        <v>7.6637499999999997E-2</v>
      </c>
      <c r="Y138" s="35">
        <v>7.0924580000000001E-2</v>
      </c>
      <c r="Z138" s="35" t="s">
        <v>0</v>
      </c>
      <c r="AA138" s="35" t="s">
        <v>0</v>
      </c>
      <c r="AB138" s="35" t="s">
        <v>0</v>
      </c>
      <c r="AC138" s="36" t="s">
        <v>0</v>
      </c>
      <c r="AD138" s="29" t="s">
        <v>0</v>
      </c>
      <c r="AE138" s="29" t="s">
        <v>0</v>
      </c>
      <c r="AF138" s="29">
        <v>6.0363005999999997E-2</v>
      </c>
      <c r="AG138" s="29">
        <v>5.9262130000000003E-2</v>
      </c>
      <c r="AH138" s="29" t="s">
        <v>0</v>
      </c>
      <c r="AI138" s="29" t="s">
        <v>0</v>
      </c>
      <c r="AJ138" s="29" t="s">
        <v>0</v>
      </c>
      <c r="AK138" s="3">
        <f t="shared" si="2"/>
        <v>7.8425177458333328E-2</v>
      </c>
      <c r="AP138" s="2">
        <f>((AK138-AK$27)*100)/AK$27</f>
        <v>4.030618216523127</v>
      </c>
    </row>
    <row r="139" spans="1:46" x14ac:dyDescent="0.25">
      <c r="A139" t="s">
        <v>0</v>
      </c>
      <c r="B139" s="37" t="s">
        <v>0</v>
      </c>
      <c r="C139" s="34">
        <v>6.0215234999999999E-2</v>
      </c>
      <c r="D139" s="34">
        <v>8.0994269999999993E-2</v>
      </c>
      <c r="E139" s="34">
        <v>9.334075E-2</v>
      </c>
      <c r="F139" s="34">
        <v>9.892861E-2</v>
      </c>
      <c r="G139" s="34">
        <v>9.8539479999999999E-2</v>
      </c>
      <c r="H139" s="34">
        <v>9.1149309999999997E-2</v>
      </c>
      <c r="I139" s="34">
        <v>8.5942279999999996E-2</v>
      </c>
      <c r="J139" s="34">
        <v>8.4129990000000002E-2</v>
      </c>
      <c r="K139" s="34">
        <v>8.1928186E-2</v>
      </c>
      <c r="L139" s="34">
        <v>7.9455910000000005E-2</v>
      </c>
      <c r="M139" s="34">
        <v>7.8942750000000006E-2</v>
      </c>
      <c r="N139" s="34">
        <v>7.6606229999999997E-2</v>
      </c>
      <c r="O139" s="34">
        <v>7.3588909999999993E-2</v>
      </c>
      <c r="P139" s="38" t="s">
        <v>0</v>
      </c>
      <c r="Q139" s="38">
        <v>6.5094754000000005E-2</v>
      </c>
      <c r="R139" s="38">
        <v>7.1533340000000001E-2</v>
      </c>
      <c r="S139" s="35">
        <v>7.3475725999999991E-2</v>
      </c>
      <c r="T139" s="35">
        <v>8.3260550000000003E-2</v>
      </c>
      <c r="U139" s="35">
        <v>8.3931749999999999E-2</v>
      </c>
      <c r="V139" s="35">
        <v>8.0540399999999998E-2</v>
      </c>
      <c r="W139" s="35">
        <v>7.6268719999999998E-2</v>
      </c>
      <c r="X139" s="35">
        <v>7.4014540000000004E-2</v>
      </c>
      <c r="Y139" s="35">
        <v>7.3412240000000004E-2</v>
      </c>
      <c r="Z139" s="35" t="s">
        <v>0</v>
      </c>
      <c r="AA139" s="35" t="s">
        <v>0</v>
      </c>
      <c r="AB139" s="35" t="s">
        <v>0</v>
      </c>
      <c r="AC139" s="36" t="s">
        <v>0</v>
      </c>
      <c r="AD139" s="29" t="s">
        <v>0</v>
      </c>
      <c r="AE139" s="29" t="s">
        <v>0</v>
      </c>
      <c r="AF139" s="29" t="s">
        <v>0</v>
      </c>
      <c r="AG139" s="29" t="s">
        <v>0</v>
      </c>
      <c r="AH139" s="29" t="s">
        <v>0</v>
      </c>
      <c r="AI139" s="29" t="s">
        <v>0</v>
      </c>
      <c r="AJ139" s="29" t="s">
        <v>0</v>
      </c>
      <c r="AK139" s="3">
        <f t="shared" si="2"/>
        <v>8.0240633227272748E-2</v>
      </c>
      <c r="AP139" s="2">
        <f>((AK139-AK$28)*100)/AK$28</f>
        <v>3.9349092372552992</v>
      </c>
    </row>
    <row r="140" spans="1:46" x14ac:dyDescent="0.25">
      <c r="A140" s="32" t="s">
        <v>0</v>
      </c>
      <c r="B140" s="39" t="s">
        <v>0</v>
      </c>
      <c r="C140" s="32">
        <v>6.616706E-2</v>
      </c>
      <c r="D140" s="32">
        <v>6.9398484999999996E-2</v>
      </c>
      <c r="E140" s="32">
        <v>6.7704394000000001E-2</v>
      </c>
      <c r="F140" s="32">
        <v>6.5767944000000009E-2</v>
      </c>
      <c r="G140" s="32">
        <v>6.5621009999999994E-2</v>
      </c>
      <c r="H140" s="32">
        <v>6.6936399999999993E-2</v>
      </c>
      <c r="I140" s="32">
        <v>6.9099569999999999E-2</v>
      </c>
      <c r="J140" s="32">
        <v>7.2078760000000006E-2</v>
      </c>
      <c r="K140" s="32">
        <v>7.6731919999999995E-2</v>
      </c>
      <c r="L140" s="32">
        <v>8.0346890000000004E-2</v>
      </c>
      <c r="M140" s="32">
        <v>7.7454220000000004E-2</v>
      </c>
      <c r="N140" s="32">
        <v>6.8012110000000001E-2</v>
      </c>
      <c r="O140" s="32">
        <v>6.6936350000000006E-2</v>
      </c>
      <c r="P140" s="32" t="s">
        <v>0</v>
      </c>
      <c r="Q140" s="32" t="s">
        <v>0</v>
      </c>
      <c r="R140" s="32" t="s">
        <v>0</v>
      </c>
      <c r="S140" s="33">
        <v>6.0155449999999999E-2</v>
      </c>
      <c r="T140" s="33">
        <v>6.6452414000000001E-2</v>
      </c>
      <c r="U140" s="33">
        <v>6.8045005000000006E-2</v>
      </c>
      <c r="V140" s="33">
        <v>7.3445460000000004E-2</v>
      </c>
      <c r="W140" s="33">
        <v>8.0555774000000011E-2</v>
      </c>
      <c r="X140" s="33">
        <v>7.0657999999999999E-2</v>
      </c>
      <c r="Y140" s="33">
        <v>7.1527300000000002E-2</v>
      </c>
      <c r="Z140" s="33" t="s">
        <v>0</v>
      </c>
      <c r="AA140" s="40" t="s">
        <v>0</v>
      </c>
      <c r="AB140" s="40">
        <v>9.9966003999999997E-2</v>
      </c>
      <c r="AC140" s="40">
        <v>9.1115550000000003E-2</v>
      </c>
      <c r="AD140" s="40" t="s">
        <v>0</v>
      </c>
      <c r="AE140" s="40" t="s">
        <v>0</v>
      </c>
      <c r="AF140" s="40" t="s">
        <v>0</v>
      </c>
      <c r="AG140" s="40" t="s">
        <v>0</v>
      </c>
      <c r="AH140" s="40" t="s">
        <v>0</v>
      </c>
      <c r="AI140" s="40" t="s">
        <v>0</v>
      </c>
      <c r="AJ140" s="40" t="s">
        <v>0</v>
      </c>
      <c r="AK140" s="3">
        <f t="shared" si="2"/>
        <v>7.2462548636363658E-2</v>
      </c>
      <c r="AP140" s="2">
        <f>((AK140-AK$29)*100)/AK$29</f>
        <v>6.1811648761099374</v>
      </c>
    </row>
    <row r="141" spans="1:46" x14ac:dyDescent="0.25">
      <c r="A141" s="31" t="s">
        <v>0</v>
      </c>
      <c r="B141" s="41" t="s">
        <v>0</v>
      </c>
      <c r="C141" s="31" t="s">
        <v>0</v>
      </c>
      <c r="D141" s="31">
        <v>5.470448E-2</v>
      </c>
      <c r="E141" s="31">
        <v>5.6343745000000001E-2</v>
      </c>
      <c r="F141" s="31">
        <v>5.5658772999999988E-2</v>
      </c>
      <c r="G141" s="31">
        <v>5.5440459999999997E-2</v>
      </c>
      <c r="H141" s="31">
        <v>5.4576732000000003E-2</v>
      </c>
      <c r="I141" s="31">
        <v>5.4397717000000012E-2</v>
      </c>
      <c r="J141" s="31">
        <v>5.4977625999999988E-2</v>
      </c>
      <c r="K141" s="31">
        <v>5.6579127999999999E-2</v>
      </c>
      <c r="L141" s="31">
        <v>5.9333770000000001E-2</v>
      </c>
      <c r="M141" s="31">
        <v>6.3655649999999994E-2</v>
      </c>
      <c r="N141" s="31">
        <v>6.2267362999999999E-2</v>
      </c>
      <c r="O141" s="31" t="s">
        <v>0</v>
      </c>
      <c r="P141" s="31" t="s">
        <v>0</v>
      </c>
      <c r="Q141" s="31" t="s">
        <v>0</v>
      </c>
      <c r="R141" s="31" t="s">
        <v>0</v>
      </c>
      <c r="S141" s="33">
        <v>4.9418323E-2</v>
      </c>
      <c r="T141" s="33">
        <v>5.135108E-2</v>
      </c>
      <c r="U141" s="33">
        <v>5.2640047000000002E-2</v>
      </c>
      <c r="V141" s="33">
        <v>5.4393745999999993E-2</v>
      </c>
      <c r="W141" s="33">
        <v>5.7192239999999998E-2</v>
      </c>
      <c r="X141" s="33">
        <v>6.4490430000000001E-2</v>
      </c>
      <c r="Y141" s="33">
        <v>6.3938363999999998E-2</v>
      </c>
      <c r="Z141" s="33">
        <v>6.8240574999999998E-2</v>
      </c>
      <c r="AA141" s="40">
        <v>7.1964800000000009E-2</v>
      </c>
      <c r="AB141" s="40">
        <v>8.3134495000000003E-2</v>
      </c>
      <c r="AC141" s="40">
        <v>8.4329779999999993E-2</v>
      </c>
      <c r="AD141" s="40">
        <v>9.6597139999999998E-2</v>
      </c>
      <c r="AE141" s="40" t="s">
        <v>0</v>
      </c>
      <c r="AF141" s="40" t="s">
        <v>0</v>
      </c>
      <c r="AG141" s="40" t="s">
        <v>0</v>
      </c>
      <c r="AH141" s="40" t="s">
        <v>0</v>
      </c>
      <c r="AI141" s="40" t="s">
        <v>0</v>
      </c>
      <c r="AJ141" s="40" t="s">
        <v>0</v>
      </c>
      <c r="AK141" s="3">
        <f t="shared" si="2"/>
        <v>6.1983759304347817E-2</v>
      </c>
      <c r="AP141" s="2">
        <f>((AK141-AK$30)*100)/AK$30</f>
        <v>8.7149485864553569</v>
      </c>
    </row>
    <row r="142" spans="1:46" x14ac:dyDescent="0.25">
      <c r="A142" s="31" t="s">
        <v>0</v>
      </c>
      <c r="B142" s="41" t="s">
        <v>0</v>
      </c>
      <c r="C142" s="31" t="s">
        <v>0</v>
      </c>
      <c r="D142" s="31">
        <v>4.6409476999999998E-2</v>
      </c>
      <c r="E142" s="31">
        <v>4.8299994000000013E-2</v>
      </c>
      <c r="F142" s="31">
        <v>4.8570084999999999E-2</v>
      </c>
      <c r="G142" s="31">
        <v>4.8016085999999999E-2</v>
      </c>
      <c r="H142" s="31">
        <v>4.7720182999999999E-2</v>
      </c>
      <c r="I142" s="31">
        <v>4.7324539999999998E-2</v>
      </c>
      <c r="J142" s="31">
        <v>4.7544866999999998E-2</v>
      </c>
      <c r="K142" s="31">
        <v>4.8079192999999999E-2</v>
      </c>
      <c r="L142" s="31">
        <v>4.9856089999999999E-2</v>
      </c>
      <c r="M142" s="31">
        <v>5.4182420000000002E-2</v>
      </c>
      <c r="N142" s="31">
        <v>5.8534965000000001E-2</v>
      </c>
      <c r="O142" s="31" t="s">
        <v>0</v>
      </c>
      <c r="P142" s="31" t="s">
        <v>0</v>
      </c>
      <c r="Q142" s="31" t="s">
        <v>0</v>
      </c>
      <c r="R142" s="31" t="s">
        <v>0</v>
      </c>
      <c r="S142" s="33">
        <v>4.4775740000000001E-2</v>
      </c>
      <c r="T142" s="33">
        <v>4.5913475999999988E-2</v>
      </c>
      <c r="U142" s="33">
        <v>4.6040125000000001E-2</v>
      </c>
      <c r="V142" s="33">
        <v>4.7221384999999998E-2</v>
      </c>
      <c r="W142" s="33">
        <v>4.7694479999999997E-2</v>
      </c>
      <c r="X142" s="33">
        <v>5.0360849999999999E-2</v>
      </c>
      <c r="Y142" s="33">
        <v>5.7162480000000002E-2</v>
      </c>
      <c r="Z142" s="33" t="s">
        <v>0</v>
      </c>
      <c r="AA142" s="40">
        <v>6.8320439999999996E-2</v>
      </c>
      <c r="AB142" s="40">
        <v>7.6546000000000003E-2</v>
      </c>
      <c r="AC142" s="40" t="s">
        <v>0</v>
      </c>
      <c r="AD142" s="40" t="s">
        <v>0</v>
      </c>
      <c r="AE142" s="40" t="s">
        <v>0</v>
      </c>
      <c r="AF142" s="40" t="s">
        <v>0</v>
      </c>
      <c r="AG142" s="40" t="s">
        <v>0</v>
      </c>
      <c r="AH142" s="40" t="s">
        <v>0</v>
      </c>
      <c r="AI142" s="40" t="s">
        <v>0</v>
      </c>
      <c r="AJ142" s="40" t="s">
        <v>0</v>
      </c>
      <c r="AK142" s="3">
        <f t="shared" si="2"/>
        <v>5.1428643800000007E-2</v>
      </c>
      <c r="AP142" s="2">
        <f>((AK142-AK$31)*100)/AK$31</f>
        <v>8.1763077832449138</v>
      </c>
    </row>
    <row r="143" spans="1:46" x14ac:dyDescent="0.25">
      <c r="A143" s="31" t="s">
        <v>0</v>
      </c>
      <c r="B143" s="41" t="s">
        <v>0</v>
      </c>
      <c r="C143" s="31" t="s">
        <v>0</v>
      </c>
      <c r="D143" s="31">
        <v>4.2000487000000003E-2</v>
      </c>
      <c r="E143" s="31">
        <v>4.507365E-2</v>
      </c>
      <c r="F143" s="31">
        <v>4.4287775000000001E-2</v>
      </c>
      <c r="G143" s="31">
        <v>4.3596078000000003E-2</v>
      </c>
      <c r="H143" s="31">
        <v>4.2808138000000003E-2</v>
      </c>
      <c r="I143" s="31">
        <v>4.2369037999999998E-2</v>
      </c>
      <c r="J143" s="31">
        <v>4.2000879999999997E-2</v>
      </c>
      <c r="K143" s="31">
        <v>4.2166530000000001E-2</v>
      </c>
      <c r="L143" s="31">
        <v>4.3159022999999998E-2</v>
      </c>
      <c r="M143" s="31">
        <v>4.6708710000000001E-2</v>
      </c>
      <c r="N143" s="31">
        <v>5.0600856999999999E-2</v>
      </c>
      <c r="O143" s="31" t="s">
        <v>0</v>
      </c>
      <c r="P143" s="31" t="s">
        <v>0</v>
      </c>
      <c r="Q143" s="31" t="s">
        <v>0</v>
      </c>
      <c r="R143" s="31" t="s">
        <v>0</v>
      </c>
      <c r="S143" s="33" t="s">
        <v>0</v>
      </c>
      <c r="T143" s="33">
        <v>4.0549160000000001E-2</v>
      </c>
      <c r="U143" s="33">
        <v>4.2246006000000003E-2</v>
      </c>
      <c r="V143" s="33">
        <v>4.1251179999999998E-2</v>
      </c>
      <c r="W143" s="33">
        <v>4.0617420000000001E-2</v>
      </c>
      <c r="X143" s="33">
        <v>4.143852E-2</v>
      </c>
      <c r="Y143" s="33">
        <v>4.5946229999999998E-2</v>
      </c>
      <c r="Z143" s="33">
        <v>4.8275325000000001E-2</v>
      </c>
      <c r="AA143" s="40" t="s">
        <v>0</v>
      </c>
      <c r="AB143" s="40" t="s">
        <v>0</v>
      </c>
      <c r="AC143" s="40" t="s">
        <v>0</v>
      </c>
      <c r="AD143" s="40" t="s">
        <v>0</v>
      </c>
      <c r="AE143" s="40" t="s">
        <v>0</v>
      </c>
      <c r="AF143" s="40" t="s">
        <v>0</v>
      </c>
      <c r="AG143" s="40" t="s">
        <v>0</v>
      </c>
      <c r="AH143" s="40" t="s">
        <v>0</v>
      </c>
      <c r="AI143" s="40" t="s">
        <v>0</v>
      </c>
      <c r="AJ143" s="40" t="s">
        <v>0</v>
      </c>
      <c r="AK143" s="3">
        <f t="shared" si="2"/>
        <v>4.3616389277777771E-2</v>
      </c>
      <c r="AP143" s="2">
        <f>((AK143-AK$32)*100)/AK$32</f>
        <v>8.8781729551136142</v>
      </c>
    </row>
    <row r="144" spans="1:46" x14ac:dyDescent="0.25">
      <c r="A144" s="31" t="s">
        <v>0</v>
      </c>
      <c r="B144" s="41" t="s">
        <v>0</v>
      </c>
      <c r="C144" s="31" t="s">
        <v>0</v>
      </c>
      <c r="D144" s="31" t="s">
        <v>0</v>
      </c>
      <c r="E144" s="31">
        <v>3.9981692999999999E-2</v>
      </c>
      <c r="F144" s="31">
        <v>3.9477806999999997E-2</v>
      </c>
      <c r="G144" s="31">
        <v>3.8673427000000003E-2</v>
      </c>
      <c r="H144" s="31">
        <v>3.8635827999999997E-2</v>
      </c>
      <c r="I144" s="31">
        <v>3.7768683999999997E-2</v>
      </c>
      <c r="J144" s="31">
        <v>3.6549665000000002E-2</v>
      </c>
      <c r="K144" s="31">
        <v>3.5855774E-2</v>
      </c>
      <c r="L144" s="31">
        <v>3.6767859999999999E-2</v>
      </c>
      <c r="M144" s="31">
        <v>3.9719824000000001E-2</v>
      </c>
      <c r="N144" s="31">
        <v>3.7816107000000002E-2</v>
      </c>
      <c r="O144" s="31" t="s">
        <v>0</v>
      </c>
      <c r="P144" s="31" t="s">
        <v>0</v>
      </c>
      <c r="Q144" s="31" t="s">
        <v>0</v>
      </c>
      <c r="R144" s="31" t="s">
        <v>0</v>
      </c>
      <c r="S144" s="33" t="s">
        <v>0</v>
      </c>
      <c r="T144" s="33" t="s">
        <v>0</v>
      </c>
      <c r="U144" s="33">
        <v>3.6874909999999997E-2</v>
      </c>
      <c r="V144" s="33">
        <v>3.4516393999999999E-2</v>
      </c>
      <c r="W144" s="33">
        <v>3.1532659999999997E-2</v>
      </c>
      <c r="X144" s="33">
        <v>3.1839814000000001E-2</v>
      </c>
      <c r="Y144" s="33">
        <v>3.4019626999999997E-2</v>
      </c>
      <c r="Z144" s="33">
        <v>3.5840403E-2</v>
      </c>
      <c r="AA144" s="40" t="s">
        <v>0</v>
      </c>
      <c r="AB144" s="40" t="s">
        <v>0</v>
      </c>
      <c r="AC144" s="40" t="s">
        <v>0</v>
      </c>
      <c r="AD144" s="40" t="s">
        <v>0</v>
      </c>
      <c r="AE144" s="40" t="s">
        <v>0</v>
      </c>
      <c r="AF144" s="40" t="s">
        <v>0</v>
      </c>
      <c r="AG144" s="40" t="s">
        <v>0</v>
      </c>
      <c r="AH144" s="40" t="s">
        <v>0</v>
      </c>
      <c r="AI144" s="40" t="s">
        <v>0</v>
      </c>
      <c r="AJ144" s="40" t="s">
        <v>0</v>
      </c>
      <c r="AK144" s="3">
        <f t="shared" si="2"/>
        <v>3.6616904812499997E-2</v>
      </c>
      <c r="AP144" s="2">
        <f>((AK144-AK$33)*100)/AK$33</f>
        <v>12.693197063061538</v>
      </c>
    </row>
    <row r="145" spans="1:47" x14ac:dyDescent="0.25">
      <c r="A145" s="27" t="s">
        <v>0</v>
      </c>
      <c r="B145" s="28" t="s">
        <v>0</v>
      </c>
      <c r="C145" s="27" t="s">
        <v>0</v>
      </c>
      <c r="D145" s="27" t="s">
        <v>0</v>
      </c>
      <c r="E145" s="27">
        <v>3.5370126000000002E-2</v>
      </c>
      <c r="F145" s="27">
        <v>3.4479997999999998E-2</v>
      </c>
      <c r="G145" s="27">
        <v>3.5126597000000002E-2</v>
      </c>
      <c r="H145" s="27">
        <v>3.7978052999999998E-2</v>
      </c>
      <c r="I145" s="27">
        <v>3.5239138000000003E-2</v>
      </c>
      <c r="J145" s="27">
        <v>3.0949813999999999E-2</v>
      </c>
      <c r="K145" s="27">
        <v>3.0139587999999998E-2</v>
      </c>
      <c r="L145" s="27">
        <v>2.8175513999999999E-2</v>
      </c>
      <c r="M145" s="27">
        <v>3.1976257000000001E-2</v>
      </c>
      <c r="N145" s="27" t="s">
        <v>0</v>
      </c>
      <c r="O145" s="27" t="s">
        <v>0</v>
      </c>
      <c r="P145" s="27" t="s">
        <v>0</v>
      </c>
      <c r="Q145" s="27" t="s">
        <v>0</v>
      </c>
      <c r="R145" s="27" t="s">
        <v>0</v>
      </c>
      <c r="S145" s="27" t="s">
        <v>0</v>
      </c>
      <c r="T145" s="27" t="s">
        <v>0</v>
      </c>
      <c r="U145" s="27">
        <v>2.0460755000000001E-2</v>
      </c>
      <c r="V145" s="27">
        <v>2.1440594E-2</v>
      </c>
      <c r="W145" s="27">
        <v>1.7682076000000001E-2</v>
      </c>
      <c r="X145" s="27">
        <v>1.6629952999999999E-2</v>
      </c>
      <c r="Y145" s="27">
        <v>1.9034492E-2</v>
      </c>
      <c r="Z145" s="27" t="s">
        <v>0</v>
      </c>
      <c r="AA145" s="27" t="s">
        <v>0</v>
      </c>
      <c r="AB145" s="27" t="s">
        <v>0</v>
      </c>
      <c r="AC145" s="27" t="s">
        <v>0</v>
      </c>
      <c r="AD145" s="27" t="s">
        <v>0</v>
      </c>
      <c r="AE145" s="27" t="s">
        <v>0</v>
      </c>
      <c r="AF145" s="27" t="s">
        <v>0</v>
      </c>
      <c r="AG145" s="27" t="s">
        <v>0</v>
      </c>
      <c r="AH145" s="27" t="s">
        <v>0</v>
      </c>
      <c r="AI145" s="27" t="s">
        <v>0</v>
      </c>
      <c r="AJ145" s="27" t="s">
        <v>0</v>
      </c>
      <c r="AK145" s="3">
        <f t="shared" si="2"/>
        <v>2.819163964285714E-2</v>
      </c>
      <c r="AP145" s="2">
        <f>((AK145-AK$34)*100)/AK$34</f>
        <v>18.768778002013129</v>
      </c>
    </row>
    <row r="146" spans="1:47" x14ac:dyDescent="0.25">
      <c r="A146" s="27" t="s">
        <v>0</v>
      </c>
      <c r="B146" s="28" t="s">
        <v>0</v>
      </c>
      <c r="C146" s="27" t="s">
        <v>0</v>
      </c>
      <c r="D146" s="27" t="s">
        <v>0</v>
      </c>
      <c r="E146" s="27" t="s">
        <v>0</v>
      </c>
      <c r="F146" s="27" t="s">
        <v>0</v>
      </c>
      <c r="G146" s="27">
        <v>1.1687022E-2</v>
      </c>
      <c r="H146" s="27">
        <v>1.2043999E-2</v>
      </c>
      <c r="I146" s="27">
        <v>1.2743898E-2</v>
      </c>
      <c r="J146" s="27">
        <v>1.8956084000000002E-2</v>
      </c>
      <c r="K146" s="27">
        <v>1.1554309E-2</v>
      </c>
      <c r="L146" s="27">
        <v>1.0947477000000001E-2</v>
      </c>
      <c r="M146" s="27" t="s">
        <v>0</v>
      </c>
      <c r="N146" s="27" t="s">
        <v>0</v>
      </c>
      <c r="O146" s="27" t="s">
        <v>0</v>
      </c>
      <c r="P146" s="27" t="s">
        <v>0</v>
      </c>
      <c r="Q146" s="27" t="s">
        <v>0</v>
      </c>
      <c r="R146" s="27" t="s">
        <v>0</v>
      </c>
      <c r="S146" s="27" t="s">
        <v>0</v>
      </c>
      <c r="T146" s="27" t="s">
        <v>0</v>
      </c>
      <c r="U146" s="27">
        <v>7.1818430000000012E-5</v>
      </c>
      <c r="V146" s="27">
        <v>6.3711093000000003E-3</v>
      </c>
      <c r="W146" s="27">
        <v>1.4686841E-8</v>
      </c>
      <c r="X146" s="27">
        <v>9.5271750000000006E-3</v>
      </c>
      <c r="Y146" s="27">
        <v>9.1948810000000002E-3</v>
      </c>
      <c r="Z146" s="27">
        <v>1.5042378E-2</v>
      </c>
      <c r="AA146" s="27" t="s">
        <v>0</v>
      </c>
      <c r="AB146" s="27" t="s">
        <v>0</v>
      </c>
      <c r="AC146" s="27" t="s">
        <v>0</v>
      </c>
      <c r="AD146" s="27" t="s">
        <v>0</v>
      </c>
      <c r="AE146" s="27" t="s">
        <v>0</v>
      </c>
      <c r="AF146" s="27" t="s">
        <v>0</v>
      </c>
      <c r="AG146" s="27" t="s">
        <v>0</v>
      </c>
      <c r="AH146" s="27" t="s">
        <v>0</v>
      </c>
      <c r="AI146" s="27" t="s">
        <v>0</v>
      </c>
      <c r="AJ146" s="27" t="s">
        <v>0</v>
      </c>
      <c r="AK146" s="3">
        <f t="shared" si="2"/>
        <v>9.8450137847367475E-3</v>
      </c>
      <c r="AP146" s="2">
        <f>((AK146-AK$35)*100)/AK$35</f>
        <v>105.30798361755346</v>
      </c>
    </row>
    <row r="147" spans="1:47" x14ac:dyDescent="0.25">
      <c r="A147" s="25" t="s">
        <v>0</v>
      </c>
      <c r="B147" s="26" t="s">
        <v>0</v>
      </c>
      <c r="C147" s="25" t="s">
        <v>0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>
        <v>4.6989140000000005E-10</v>
      </c>
      <c r="K147" s="25" t="s">
        <v>0</v>
      </c>
      <c r="L147" s="25" t="s">
        <v>0</v>
      </c>
      <c r="M147" s="25" t="s">
        <v>0</v>
      </c>
      <c r="N147" s="25" t="s">
        <v>0</v>
      </c>
      <c r="O147" s="25" t="s">
        <v>0</v>
      </c>
      <c r="P147" s="25" t="s">
        <v>0</v>
      </c>
      <c r="Q147" s="25" t="s">
        <v>0</v>
      </c>
      <c r="R147" s="25" t="s">
        <v>0</v>
      </c>
      <c r="S147" s="25" t="s">
        <v>0</v>
      </c>
      <c r="T147" s="25">
        <v>4.3673131999999999E-10</v>
      </c>
      <c r="U147" s="25">
        <v>4.3927055999999999E-10</v>
      </c>
      <c r="V147" s="25" t="s">
        <v>0</v>
      </c>
      <c r="W147" s="25" t="s">
        <v>0</v>
      </c>
      <c r="X147" s="25">
        <v>3.8345162999999998E-10</v>
      </c>
      <c r="Y147" s="25">
        <v>3.8378617000000003E-10</v>
      </c>
      <c r="Z147" s="25">
        <v>4.2689849999999998E-10</v>
      </c>
      <c r="AA147" s="25">
        <v>4.5324143999999998E-10</v>
      </c>
      <c r="AB147" s="25">
        <v>4.7710499999999998E-10</v>
      </c>
      <c r="AC147" s="25" t="s">
        <v>0</v>
      </c>
      <c r="AD147" s="25" t="s">
        <v>0</v>
      </c>
      <c r="AE147" s="25" t="s">
        <v>0</v>
      </c>
      <c r="AF147" s="25" t="s">
        <v>0</v>
      </c>
      <c r="AG147" s="25" t="s">
        <v>0</v>
      </c>
      <c r="AH147" s="25" t="s">
        <v>0</v>
      </c>
      <c r="AI147" s="25" t="s">
        <v>0</v>
      </c>
      <c r="AJ147" s="25" t="s">
        <v>0</v>
      </c>
      <c r="AK147" s="3">
        <f t="shared" si="2"/>
        <v>4.3379700249999998E-10</v>
      </c>
      <c r="AP147" s="22">
        <f>((AK147-AK$36)*100)/AK$36</f>
        <v>19.812355927227127</v>
      </c>
    </row>
    <row r="148" spans="1:47" x14ac:dyDescent="0.25">
      <c r="A148" s="25">
        <v>1.7052450000000001E-10</v>
      </c>
      <c r="B148" s="26">
        <v>1.606079E-10</v>
      </c>
      <c r="C148" s="25">
        <v>1.5825809999999999E-10</v>
      </c>
      <c r="D148" s="25">
        <v>1.5636519999999999E-10</v>
      </c>
      <c r="E148" s="25">
        <v>1.5378694000000001E-10</v>
      </c>
      <c r="F148" s="25">
        <v>1.5183475E-10</v>
      </c>
      <c r="G148" s="25">
        <v>1.5020854999999999E-10</v>
      </c>
      <c r="H148" s="25">
        <v>1.4865675E-10</v>
      </c>
      <c r="I148" s="25">
        <v>1.4770447E-10</v>
      </c>
      <c r="J148" s="25">
        <v>1.4703047000000001E-10</v>
      </c>
      <c r="K148" s="25">
        <v>1.4729642999999999E-10</v>
      </c>
      <c r="L148" s="25">
        <v>1.4764681000000001E-10</v>
      </c>
      <c r="M148" s="25">
        <v>1.4806155000000001E-10</v>
      </c>
      <c r="N148" s="25">
        <v>1.4844730000000001E-10</v>
      </c>
      <c r="O148" s="25">
        <v>1.5191177E-10</v>
      </c>
      <c r="P148" s="25">
        <v>1.5057607E-10</v>
      </c>
      <c r="Q148" s="25">
        <v>1.504044E-10</v>
      </c>
      <c r="R148" s="25">
        <v>1.4990169999999999E-10</v>
      </c>
      <c r="S148" s="25">
        <v>1.5012231999999999E-10</v>
      </c>
      <c r="T148" s="25">
        <v>1.6093825999999999E-10</v>
      </c>
      <c r="U148" s="25" t="s">
        <v>0</v>
      </c>
      <c r="V148" s="25" t="s">
        <v>0</v>
      </c>
      <c r="W148" s="25" t="s">
        <v>0</v>
      </c>
      <c r="X148" s="25" t="s">
        <v>0</v>
      </c>
      <c r="Y148" s="25">
        <v>1.6478687999999999E-10</v>
      </c>
      <c r="Z148" s="25">
        <v>1.6708310000000001E-10</v>
      </c>
      <c r="AA148" s="25">
        <v>1.6811770999999999E-10</v>
      </c>
      <c r="AB148" s="25">
        <v>1.7959090999999999E-10</v>
      </c>
      <c r="AC148" s="25">
        <v>1.8185376999999999E-10</v>
      </c>
      <c r="AD148" s="25">
        <v>1.7135647000000001E-10</v>
      </c>
      <c r="AE148" s="25">
        <v>1.7212873000000001E-10</v>
      </c>
      <c r="AF148" s="25">
        <v>1.7256025999999999E-10</v>
      </c>
      <c r="AG148" s="25">
        <v>1.7295618000000001E-10</v>
      </c>
      <c r="AH148" s="25">
        <v>1.7264282000000001E-10</v>
      </c>
      <c r="AI148" s="25">
        <v>1.7220000000000001E-10</v>
      </c>
      <c r="AJ148" s="25">
        <v>1.7204625000000001E-10</v>
      </c>
      <c r="AK148" s="3">
        <f t="shared" si="2"/>
        <v>1.5992522875E-10</v>
      </c>
      <c r="AP148" s="22">
        <f>((AK148-AK$37)*100)/AK$37</f>
        <v>7.4159129974328213</v>
      </c>
    </row>
    <row r="149" spans="1:47" x14ac:dyDescent="0.25">
      <c r="A149" t="s">
        <v>90</v>
      </c>
      <c r="AK149" s="17">
        <f>SUM(A113:AJ146)/867</f>
        <v>6.0709437647940179E-2</v>
      </c>
      <c r="AP149" s="23">
        <f>((AK149-AK$38)*100)/AK$38</f>
        <v>5.5293217110233694</v>
      </c>
      <c r="AQ149" s="24" t="s">
        <v>125</v>
      </c>
    </row>
    <row r="150" spans="1:47" x14ac:dyDescent="0.25">
      <c r="A150" s="25" t="s">
        <v>0</v>
      </c>
      <c r="B150" s="26" t="s">
        <v>0</v>
      </c>
      <c r="C150" s="25" t="s">
        <v>0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25" t="s">
        <v>0</v>
      </c>
      <c r="O150" s="25" t="s">
        <v>0</v>
      </c>
      <c r="P150" s="25" t="s">
        <v>0</v>
      </c>
      <c r="Q150" s="25" t="s">
        <v>0</v>
      </c>
      <c r="R150" s="25" t="s">
        <v>0</v>
      </c>
      <c r="S150" s="25" t="s">
        <v>0</v>
      </c>
      <c r="T150" s="25" t="s">
        <v>0</v>
      </c>
      <c r="U150" s="25" t="s">
        <v>0</v>
      </c>
      <c r="V150" s="25" t="s">
        <v>0</v>
      </c>
      <c r="W150" s="25" t="s">
        <v>0</v>
      </c>
      <c r="X150" s="25" t="s">
        <v>0</v>
      </c>
      <c r="Y150" s="25" t="s">
        <v>0</v>
      </c>
      <c r="Z150" s="25" t="s">
        <v>0</v>
      </c>
      <c r="AA150" s="25" t="s">
        <v>0</v>
      </c>
      <c r="AB150" s="25" t="s">
        <v>0</v>
      </c>
      <c r="AC150" s="25" t="s">
        <v>0</v>
      </c>
      <c r="AD150" s="25" t="s">
        <v>0</v>
      </c>
      <c r="AE150" s="25" t="s">
        <v>0</v>
      </c>
      <c r="AF150" s="25" t="s">
        <v>0</v>
      </c>
      <c r="AG150" s="25" t="s">
        <v>0</v>
      </c>
      <c r="AH150" s="25" t="s">
        <v>0</v>
      </c>
      <c r="AI150" s="25" t="s">
        <v>0</v>
      </c>
      <c r="AJ150" s="25" t="s">
        <v>0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0</v>
      </c>
      <c r="B151" s="26">
        <v>1.9545615E-10</v>
      </c>
      <c r="C151" s="25">
        <v>2.2040186E-10</v>
      </c>
      <c r="D151" s="25">
        <v>1.9869309999999999E-10</v>
      </c>
      <c r="E151" s="25">
        <v>1.7915303E-10</v>
      </c>
      <c r="F151" s="25">
        <v>1.7780354999999999E-10</v>
      </c>
      <c r="G151" s="25">
        <v>1.834161E-10</v>
      </c>
      <c r="H151" s="25">
        <v>2.4172578000000002E-10</v>
      </c>
      <c r="I151" s="25">
        <v>2.7534836000000002E-10</v>
      </c>
      <c r="J151" s="25">
        <v>2.6757907000000001E-10</v>
      </c>
      <c r="K151" s="25">
        <v>1.6991056999999999E-10</v>
      </c>
      <c r="L151" s="25">
        <v>2.6501280000000001E-10</v>
      </c>
      <c r="M151" s="25">
        <v>1.7147124E-10</v>
      </c>
      <c r="N151" s="25">
        <v>2.6117328000000002E-10</v>
      </c>
      <c r="O151" s="25">
        <v>1.6879595E-10</v>
      </c>
      <c r="P151" s="25">
        <v>2.6326688000000002E-10</v>
      </c>
      <c r="Q151" s="25">
        <v>2.5934355E-10</v>
      </c>
      <c r="R151" s="25">
        <v>2.4296342999999998E-10</v>
      </c>
      <c r="S151" s="25">
        <v>1.5614869E-10</v>
      </c>
      <c r="T151" s="25">
        <v>1.5484994E-10</v>
      </c>
      <c r="U151" s="25">
        <v>1.7004652E-10</v>
      </c>
      <c r="V151" s="25">
        <v>1.5100136000000001E-10</v>
      </c>
      <c r="W151" s="25">
        <v>1.4605137E-10</v>
      </c>
      <c r="X151" s="25">
        <v>1.4150559000000001E-10</v>
      </c>
      <c r="Y151" s="25">
        <v>1.3724768999999999E-10</v>
      </c>
      <c r="Z151" s="25">
        <v>1.3555453E-10</v>
      </c>
      <c r="AA151" s="25">
        <v>1.3844735000000001E-10</v>
      </c>
      <c r="AB151" s="25">
        <v>1.4566981000000001E-10</v>
      </c>
      <c r="AC151" s="25">
        <v>1.4872771E-10</v>
      </c>
      <c r="AD151" s="25">
        <v>1.6022218000000001E-10</v>
      </c>
      <c r="AE151" s="25">
        <v>1.7379503E-10</v>
      </c>
      <c r="AF151" s="25">
        <v>1.7276229E-10</v>
      </c>
      <c r="AG151" s="25">
        <v>1.5215143999999999E-10</v>
      </c>
      <c r="AH151" s="25">
        <v>1.3496988000000001E-10</v>
      </c>
      <c r="AI151" s="25">
        <v>2.5336128000000001E-10</v>
      </c>
      <c r="AJ151" s="25" t="s">
        <v>0</v>
      </c>
      <c r="AK151" s="3">
        <f>AVERAGE(A151:AJ151)</f>
        <v>1.8864786352941178E-10</v>
      </c>
      <c r="AM151" s="6" t="s">
        <v>94</v>
      </c>
      <c r="AO151" s="2">
        <f>SUM(A184:AJ185)/40</f>
        <v>2.5234809924999986E-10</v>
      </c>
      <c r="AP151" s="2">
        <f>((AK151-AK$3)*100)/AK$3</f>
        <v>28.797119112064081</v>
      </c>
      <c r="AR151" s="6" t="s">
        <v>94</v>
      </c>
      <c r="AS151" s="2"/>
      <c r="AT151" s="2">
        <f>((AO151-AO$3)*100)/AO$3</f>
        <v>31.760688143925787</v>
      </c>
    </row>
    <row r="152" spans="1:47" x14ac:dyDescent="0.25">
      <c r="A152" s="27">
        <v>9.6928429999999994E-4</v>
      </c>
      <c r="B152" s="28">
        <v>5.4630125000000003E-3</v>
      </c>
      <c r="C152" s="27">
        <v>5.3123069999999996E-3</v>
      </c>
      <c r="D152" s="27">
        <v>6.3766519999999991E-3</v>
      </c>
      <c r="E152" s="27">
        <v>6.7961267000000002E-3</v>
      </c>
      <c r="F152" s="27">
        <v>6.5137230000000008E-3</v>
      </c>
      <c r="G152" s="27">
        <v>5.2712554999999996E-3</v>
      </c>
      <c r="H152" s="27">
        <v>1.5283612999999999E-5</v>
      </c>
      <c r="I152" s="27">
        <v>3.2590187000000001E-6</v>
      </c>
      <c r="J152" s="27">
        <v>3.331133E-6</v>
      </c>
      <c r="K152" s="27">
        <v>6.3080843E-6</v>
      </c>
      <c r="L152" s="27">
        <v>4.6626863000000001E-7</v>
      </c>
      <c r="M152" s="27">
        <v>7.4435820000000001E-8</v>
      </c>
      <c r="N152" s="27">
        <v>1.2849902000000001E-7</v>
      </c>
      <c r="O152" s="27">
        <v>2.0698005000000002E-6</v>
      </c>
      <c r="P152" s="27">
        <v>9.1095020000000009E-5</v>
      </c>
      <c r="Q152" s="27">
        <v>1.2064377999999999E-3</v>
      </c>
      <c r="R152" s="27">
        <v>7.2512514000000006E-5</v>
      </c>
      <c r="S152" s="27">
        <v>5.6752565999999998E-7</v>
      </c>
      <c r="T152" s="27">
        <v>4.5371846999999986E-3</v>
      </c>
      <c r="U152" s="27">
        <v>1.4383774E-5</v>
      </c>
      <c r="V152" s="27">
        <v>2.1222668000000002E-9</v>
      </c>
      <c r="W152" s="27">
        <v>1.2000505E-9</v>
      </c>
      <c r="X152" s="27">
        <v>7.6808525999999996E-10</v>
      </c>
      <c r="Y152" s="27">
        <v>5.8678694999999996E-10</v>
      </c>
      <c r="Z152" s="27">
        <v>5.3850113000000002E-10</v>
      </c>
      <c r="AA152" s="27">
        <v>5.3887455999999997E-10</v>
      </c>
      <c r="AB152" s="27">
        <v>5.2572063000000004E-10</v>
      </c>
      <c r="AC152" s="27">
        <v>5.2042879999999996E-10</v>
      </c>
      <c r="AD152" s="27">
        <v>5.4384863000000004E-10</v>
      </c>
      <c r="AE152" s="27">
        <v>5.6605160000000002E-10</v>
      </c>
      <c r="AF152" s="27">
        <v>6.1074969999999999E-10</v>
      </c>
      <c r="AG152" s="27">
        <v>7.7010025999999998E-10</v>
      </c>
      <c r="AH152" s="27">
        <v>9.2546780000000003E-10</v>
      </c>
      <c r="AI152" s="27">
        <v>1.1614821000000001E-9</v>
      </c>
      <c r="AJ152" s="27">
        <v>1.13428555E-8</v>
      </c>
      <c r="AK152" s="3">
        <f t="shared" si="2"/>
        <v>1.1848746085527846E-3</v>
      </c>
      <c r="AM152" s="6" t="s">
        <v>116</v>
      </c>
      <c r="AO152" s="2">
        <f>SUM(A150:AJ151)/34</f>
        <v>1.8864786352941178E-10</v>
      </c>
      <c r="AP152" s="2">
        <f>((AK152-AK$4)*100)/AK$4</f>
        <v>223836495.82488477</v>
      </c>
      <c r="AR152" s="6" t="s">
        <v>116</v>
      </c>
      <c r="AS152" s="2"/>
      <c r="AT152" s="1">
        <f>((AO152-AO$4)*100)/AO$4</f>
        <v>28.797119112064081</v>
      </c>
    </row>
    <row r="153" spans="1:47" x14ac:dyDescent="0.25">
      <c r="A153" s="27">
        <v>2.8670040000000001E-2</v>
      </c>
      <c r="B153" s="28">
        <v>2.9776688999999999E-2</v>
      </c>
      <c r="C153" s="27">
        <v>3.0450417E-2</v>
      </c>
      <c r="D153" s="27">
        <v>3.1962629999999999E-2</v>
      </c>
      <c r="E153" s="27">
        <v>3.1878089999999998E-2</v>
      </c>
      <c r="F153" s="27">
        <v>3.1312145E-2</v>
      </c>
      <c r="G153" s="27">
        <v>2.9079331E-2</v>
      </c>
      <c r="H153" s="27">
        <v>2.7587831E-2</v>
      </c>
      <c r="I153" s="27">
        <v>2.9127434000000001E-2</v>
      </c>
      <c r="J153" s="27">
        <v>3.1245014000000002E-2</v>
      </c>
      <c r="K153" s="27">
        <v>3.1532213000000003E-2</v>
      </c>
      <c r="L153" s="27">
        <v>3.1728033000000003E-2</v>
      </c>
      <c r="M153" s="27">
        <v>3.1656772E-2</v>
      </c>
      <c r="N153" s="27">
        <v>3.1649570000000002E-2</v>
      </c>
      <c r="O153" s="27">
        <v>3.1847130000000001E-2</v>
      </c>
      <c r="P153" s="27">
        <v>3.0646673999999999E-2</v>
      </c>
      <c r="Q153" s="27">
        <v>3.0032876999999999E-2</v>
      </c>
      <c r="R153" s="27">
        <v>2.878114E-2</v>
      </c>
      <c r="S153" s="27">
        <v>2.2489538E-2</v>
      </c>
      <c r="T153" s="27">
        <v>2.4107554999999999E-2</v>
      </c>
      <c r="U153" s="27">
        <v>2.622675E-2</v>
      </c>
      <c r="V153" s="27">
        <v>2.7055300000000001E-2</v>
      </c>
      <c r="W153" s="27">
        <v>2.6129567999999999E-2</v>
      </c>
      <c r="X153" s="27">
        <v>2.4877020999999999E-2</v>
      </c>
      <c r="Y153" s="27">
        <v>2.3739742000000001E-2</v>
      </c>
      <c r="Z153" s="27">
        <v>2.2526955000000001E-2</v>
      </c>
      <c r="AA153" s="27">
        <v>2.2535717E-2</v>
      </c>
      <c r="AB153" s="27">
        <v>2.3381560999999999E-2</v>
      </c>
      <c r="AC153" s="27">
        <v>2.3870078999999999E-2</v>
      </c>
      <c r="AD153" s="27">
        <v>2.3641476000000002E-2</v>
      </c>
      <c r="AE153" s="27">
        <v>2.3097234000000001E-2</v>
      </c>
      <c r="AF153" s="27">
        <v>2.3857467E-2</v>
      </c>
      <c r="AG153" s="27">
        <v>2.4842667999999998E-2</v>
      </c>
      <c r="AH153" s="27">
        <v>2.5200139999999999E-2</v>
      </c>
      <c r="AI153" s="27">
        <v>2.6441421E-2</v>
      </c>
      <c r="AJ153" s="27">
        <v>2.7604222000000001E-2</v>
      </c>
      <c r="AK153" s="3">
        <f t="shared" si="2"/>
        <v>2.7516345666666664E-2</v>
      </c>
      <c r="AM153" s="10" t="s">
        <v>94</v>
      </c>
      <c r="AO153" s="2">
        <f>SUM(A182:AJ183)/26</f>
        <v>2.4770335996153844E-2</v>
      </c>
      <c r="AP153" s="2">
        <f>((AK153-AK$5)*100)/AK$5</f>
        <v>40.260401414518107</v>
      </c>
      <c r="AR153" s="10" t="s">
        <v>94</v>
      </c>
      <c r="AS153" s="2"/>
      <c r="AT153" s="1">
        <f>((AO153-AO$5)*100)/AO$5</f>
        <v>65.197016480366685</v>
      </c>
    </row>
    <row r="154" spans="1:47" x14ac:dyDescent="0.25">
      <c r="A154" s="29">
        <v>3.4900250000000001E-2</v>
      </c>
      <c r="B154" s="30">
        <v>3.5842255000000003E-2</v>
      </c>
      <c r="C154" s="29">
        <v>3.6372982000000012E-2</v>
      </c>
      <c r="D154" s="29">
        <v>3.761664E-2</v>
      </c>
      <c r="E154" s="31">
        <v>3.8789417999999999E-2</v>
      </c>
      <c r="F154" s="31">
        <v>4.0031200000000003E-2</v>
      </c>
      <c r="G154" s="31">
        <v>4.0587876000000002E-2</v>
      </c>
      <c r="H154" s="31">
        <v>4.0394834999999997E-2</v>
      </c>
      <c r="I154" s="31">
        <v>3.9745003000000001E-2</v>
      </c>
      <c r="J154" s="31">
        <v>4.0033027999999998E-2</v>
      </c>
      <c r="K154" s="31">
        <v>4.0171350000000002E-2</v>
      </c>
      <c r="L154" s="31">
        <v>3.9993327000000002E-2</v>
      </c>
      <c r="M154" s="31">
        <v>3.9162263000000003E-2</v>
      </c>
      <c r="N154" s="31">
        <v>3.8778952999999998E-2</v>
      </c>
      <c r="O154" s="31">
        <v>3.8216765999999999E-2</v>
      </c>
      <c r="P154" s="31">
        <v>3.8160630000000001E-2</v>
      </c>
      <c r="Q154" s="32">
        <v>3.7192658000000003E-2</v>
      </c>
      <c r="R154" s="32">
        <v>3.6718905000000003E-2</v>
      </c>
      <c r="S154" s="33">
        <v>3.3811145000000001E-2</v>
      </c>
      <c r="T154" s="33" t="s">
        <v>0</v>
      </c>
      <c r="U154" s="33">
        <v>3.5529442000000001E-2</v>
      </c>
      <c r="V154" s="33">
        <v>3.4232784000000002E-2</v>
      </c>
      <c r="W154" s="33">
        <v>3.3475400000000002E-2</v>
      </c>
      <c r="X154" s="33">
        <v>3.3062189999999998E-2</v>
      </c>
      <c r="Y154" s="33">
        <v>3.2746770000000001E-2</v>
      </c>
      <c r="Z154" s="33">
        <v>3.2604065000000002E-2</v>
      </c>
      <c r="AA154" s="33">
        <v>3.2727039999999999E-2</v>
      </c>
      <c r="AB154" s="33">
        <v>3.2794329999999997E-2</v>
      </c>
      <c r="AC154" s="29">
        <v>3.3230442999999998E-2</v>
      </c>
      <c r="AD154" s="29">
        <v>3.3728327999999988E-2</v>
      </c>
      <c r="AE154" s="29">
        <v>3.4521583000000002E-2</v>
      </c>
      <c r="AF154" s="29">
        <v>3.4657787999999988E-2</v>
      </c>
      <c r="AG154" s="29">
        <v>3.4521650000000001E-2</v>
      </c>
      <c r="AH154" s="29">
        <v>3.4201090000000003E-2</v>
      </c>
      <c r="AI154" s="29">
        <v>3.3793236999999997E-2</v>
      </c>
      <c r="AJ154" s="29">
        <v>3.4405775E-2</v>
      </c>
      <c r="AK154" s="3">
        <f t="shared" si="2"/>
        <v>3.6192897114285721E-2</v>
      </c>
      <c r="AM154" s="10" t="s">
        <v>116</v>
      </c>
      <c r="AO154" s="2">
        <f>SUM(A152:AJ153)/72</f>
        <v>1.4350610137609724E-2</v>
      </c>
      <c r="AP154" s="2">
        <f>((AK154-AK$6)*100)/AK$6</f>
        <v>24.32192514505023</v>
      </c>
      <c r="AR154" s="10" t="s">
        <v>116</v>
      </c>
      <c r="AS154" s="2"/>
      <c r="AT154" s="1">
        <f>((AO154-AO$6)*100)/AO$6</f>
        <v>46.300116193940767</v>
      </c>
    </row>
    <row r="155" spans="1:47" x14ac:dyDescent="0.25">
      <c r="A155" s="29">
        <v>3.9276279999999997E-2</v>
      </c>
      <c r="B155" s="30">
        <v>4.0499213999999999E-2</v>
      </c>
      <c r="C155" s="29">
        <v>4.2146759999999998E-2</v>
      </c>
      <c r="D155" s="29">
        <v>4.3645240000000002E-2</v>
      </c>
      <c r="E155" s="31">
        <v>4.5678759999999999E-2</v>
      </c>
      <c r="F155" s="31">
        <v>4.9154744000000007E-2</v>
      </c>
      <c r="G155" s="31">
        <v>5.0534435000000003E-2</v>
      </c>
      <c r="H155" s="31">
        <v>5.2654535000000002E-2</v>
      </c>
      <c r="I155" s="31">
        <v>4.9924160000000002E-2</v>
      </c>
      <c r="J155" s="31">
        <v>4.9590849999999999E-2</v>
      </c>
      <c r="K155" s="31">
        <v>4.8955657E-2</v>
      </c>
      <c r="L155" s="31">
        <v>4.8341780000000001E-2</v>
      </c>
      <c r="M155" s="31">
        <v>4.7589989999999999E-2</v>
      </c>
      <c r="N155" s="31">
        <v>4.6576798000000003E-2</v>
      </c>
      <c r="O155" s="31">
        <v>4.5671610000000001E-2</v>
      </c>
      <c r="P155" s="31">
        <v>4.5361690000000003E-2</v>
      </c>
      <c r="Q155" s="32">
        <v>4.5008689999999997E-2</v>
      </c>
      <c r="R155" s="32">
        <v>4.6132140000000002E-2</v>
      </c>
      <c r="S155" s="33">
        <v>4.5902989999999998E-2</v>
      </c>
      <c r="T155" s="33" t="s">
        <v>0</v>
      </c>
      <c r="U155" s="33">
        <v>4.0153965E-2</v>
      </c>
      <c r="V155" s="33">
        <v>3.9409294999999997E-2</v>
      </c>
      <c r="W155" s="33">
        <v>3.9056655000000003E-2</v>
      </c>
      <c r="X155" s="33">
        <v>3.9125733000000003E-2</v>
      </c>
      <c r="Y155" s="33">
        <v>3.922167E-2</v>
      </c>
      <c r="Z155" s="33">
        <v>3.8998234999999999E-2</v>
      </c>
      <c r="AA155" s="33">
        <v>3.8815669999999997E-2</v>
      </c>
      <c r="AB155" s="33">
        <v>3.8768835000000001E-2</v>
      </c>
      <c r="AC155" s="29">
        <v>4.0404561999999998E-2</v>
      </c>
      <c r="AD155" s="29">
        <v>4.2491738000000001E-2</v>
      </c>
      <c r="AE155" s="29">
        <v>4.2087293999999997E-2</v>
      </c>
      <c r="AF155" s="29">
        <v>4.1025687000000012E-2</v>
      </c>
      <c r="AG155" s="29">
        <v>4.1332649999999999E-2</v>
      </c>
      <c r="AH155" s="29">
        <v>4.0349625E-2</v>
      </c>
      <c r="AI155" s="29">
        <v>3.9352030000000003E-2</v>
      </c>
      <c r="AJ155" s="29">
        <v>3.9055883999999999E-2</v>
      </c>
      <c r="AK155" s="3">
        <f t="shared" si="2"/>
        <v>4.349416717142858E-2</v>
      </c>
      <c r="AM155" s="11" t="s">
        <v>99</v>
      </c>
      <c r="AO155" s="2">
        <f>SUM(A177:R181)/56</f>
        <v>5.6083391124999986E-2</v>
      </c>
      <c r="AP155" s="2">
        <f>((AK155-AK$7)*100)/AK$7</f>
        <v>16.754035284665836</v>
      </c>
      <c r="AR155" s="11" t="s">
        <v>99</v>
      </c>
      <c r="AS155" s="2"/>
      <c r="AT155" s="1">
        <f>((AO155-AO$7)*100)/AO$7</f>
        <v>14.120216096931912</v>
      </c>
    </row>
    <row r="156" spans="1:47" x14ac:dyDescent="0.25">
      <c r="A156" s="29">
        <v>4.517115E-2</v>
      </c>
      <c r="B156" s="30">
        <v>4.6786807E-2</v>
      </c>
      <c r="C156" s="29">
        <v>5.0722870000000003E-2</v>
      </c>
      <c r="D156" s="29">
        <v>5.4656573E-2</v>
      </c>
      <c r="E156" s="31">
        <v>5.7529520000000001E-2</v>
      </c>
      <c r="F156" s="31">
        <v>5.8002415999999987E-2</v>
      </c>
      <c r="G156" s="31">
        <v>6.0687932999999999E-2</v>
      </c>
      <c r="H156" s="31">
        <v>6.0329344000000007E-2</v>
      </c>
      <c r="I156" s="31">
        <v>6.0300819999999998E-2</v>
      </c>
      <c r="J156" s="31">
        <v>5.9227626999999998E-2</v>
      </c>
      <c r="K156" s="31">
        <v>5.9008386000000003E-2</v>
      </c>
      <c r="L156" s="31">
        <v>5.8529970000000001E-2</v>
      </c>
      <c r="M156" s="31">
        <v>5.7717039999999997E-2</v>
      </c>
      <c r="N156" s="31">
        <v>5.6342832999999988E-2</v>
      </c>
      <c r="O156" s="31">
        <v>5.5065107000000002E-2</v>
      </c>
      <c r="P156" s="31">
        <v>5.43533E-2</v>
      </c>
      <c r="Q156" s="32">
        <v>5.3876065000000001E-2</v>
      </c>
      <c r="R156" s="32">
        <v>5.511866E-2</v>
      </c>
      <c r="S156" s="33">
        <v>5.6420724999999998E-2</v>
      </c>
      <c r="T156" s="33" t="s">
        <v>0</v>
      </c>
      <c r="U156" s="33">
        <v>4.9315386000000003E-2</v>
      </c>
      <c r="V156" s="33">
        <v>4.9019050000000002E-2</v>
      </c>
      <c r="W156" s="33">
        <v>4.7951347999999998E-2</v>
      </c>
      <c r="X156" s="33">
        <v>4.7091580000000001E-2</v>
      </c>
      <c r="Y156" s="33">
        <v>4.6668033999999997E-2</v>
      </c>
      <c r="Z156" s="33">
        <v>4.5974027000000001E-2</v>
      </c>
      <c r="AA156" s="33">
        <v>4.5541945999999993E-2</v>
      </c>
      <c r="AB156" s="33">
        <v>4.5183647E-2</v>
      </c>
      <c r="AC156" s="29">
        <v>4.6346813000000001E-2</v>
      </c>
      <c r="AD156" s="29">
        <v>4.9293187000000002E-2</v>
      </c>
      <c r="AE156" s="29">
        <v>4.9485580000000001E-2</v>
      </c>
      <c r="AF156" s="29">
        <v>4.7683660000000003E-2</v>
      </c>
      <c r="AG156" s="29">
        <v>4.6953514000000002E-2</v>
      </c>
      <c r="AH156" s="29">
        <v>4.5562655000000001E-2</v>
      </c>
      <c r="AI156" s="29">
        <v>4.410911E-2</v>
      </c>
      <c r="AJ156" s="29">
        <v>4.3926346999999998E-2</v>
      </c>
      <c r="AK156" s="3">
        <f t="shared" si="2"/>
        <v>5.1712943714285704E-2</v>
      </c>
      <c r="AM156" s="11" t="s">
        <v>102</v>
      </c>
      <c r="AO156" s="2">
        <f>SUM(E154:R158)/68</f>
        <v>5.7899993397058813E-2</v>
      </c>
      <c r="AP156" s="2">
        <f>((AK156-AK$8)*100)/AK$8</f>
        <v>14.15787024547612</v>
      </c>
      <c r="AR156" s="11" t="s">
        <v>102</v>
      </c>
      <c r="AS156" s="2"/>
      <c r="AT156" s="1">
        <f>((AO156-AO$8)*100)/AO$8</f>
        <v>13.456323392658286</v>
      </c>
    </row>
    <row r="157" spans="1:47" x14ac:dyDescent="0.25">
      <c r="A157" s="29">
        <v>5.3907915999999993E-2</v>
      </c>
      <c r="B157" s="30">
        <v>5.8257117999999997E-2</v>
      </c>
      <c r="C157" s="29">
        <v>6.6031160000000005E-2</v>
      </c>
      <c r="D157" s="29">
        <v>6.6516809999999996E-2</v>
      </c>
      <c r="E157" s="31" t="s">
        <v>0</v>
      </c>
      <c r="F157" s="31">
        <v>5.6240063E-2</v>
      </c>
      <c r="G157" s="31">
        <v>6.5218990000000004E-2</v>
      </c>
      <c r="H157" s="31">
        <v>6.8240720000000005E-2</v>
      </c>
      <c r="I157" s="31">
        <v>6.7997865000000005E-2</v>
      </c>
      <c r="J157" s="31">
        <v>6.8236045999999995E-2</v>
      </c>
      <c r="K157" s="31">
        <v>6.7904740000000005E-2</v>
      </c>
      <c r="L157" s="31">
        <v>6.8053044000000007E-2</v>
      </c>
      <c r="M157" s="31">
        <v>6.8653989999999998E-2</v>
      </c>
      <c r="N157" s="31">
        <v>6.8169839999999995E-2</v>
      </c>
      <c r="O157" s="31">
        <v>6.6814824999999994E-2</v>
      </c>
      <c r="P157" s="31">
        <v>6.5673455999999991E-2</v>
      </c>
      <c r="Q157" s="32">
        <v>6.4833509999999997E-2</v>
      </c>
      <c r="R157" s="32">
        <v>6.6658265999999994E-2</v>
      </c>
      <c r="S157" s="33">
        <v>6.7554420000000004E-2</v>
      </c>
      <c r="T157" s="33" t="s">
        <v>0</v>
      </c>
      <c r="U157" s="33">
        <v>5.0751499999999998E-2</v>
      </c>
      <c r="V157" s="33">
        <v>5.7322007000000001E-2</v>
      </c>
      <c r="W157" s="33">
        <v>5.7605919999999998E-2</v>
      </c>
      <c r="X157" s="33">
        <v>5.5486082999999999E-2</v>
      </c>
      <c r="Y157" s="33">
        <v>5.451839E-2</v>
      </c>
      <c r="Z157" s="33">
        <v>5.4162554000000002E-2</v>
      </c>
      <c r="AA157" s="33">
        <v>5.4497457999999999E-2</v>
      </c>
      <c r="AB157" s="33">
        <v>5.3149007000000012E-2</v>
      </c>
      <c r="AC157" s="29">
        <v>4.7692644999999999E-2</v>
      </c>
      <c r="AD157" s="29">
        <v>5.9110454999999999E-2</v>
      </c>
      <c r="AE157" s="29">
        <v>6.3525659999999998E-2</v>
      </c>
      <c r="AF157" s="29">
        <v>5.8319195999999997E-2</v>
      </c>
      <c r="AG157" s="29">
        <v>5.3944159999999998E-2</v>
      </c>
      <c r="AH157" s="29">
        <v>5.188284E-2</v>
      </c>
      <c r="AI157" s="29">
        <v>5.0645005E-2</v>
      </c>
      <c r="AJ157" s="29">
        <v>5.1312021999999999E-2</v>
      </c>
      <c r="AK157" s="3">
        <f t="shared" si="2"/>
        <v>6.0261402382352933E-2</v>
      </c>
      <c r="AM157" s="12" t="s">
        <v>105</v>
      </c>
      <c r="AO157" s="2">
        <f>SUM(S177:Z181)/35</f>
        <v>5.5455437428571432E-2</v>
      </c>
      <c r="AP157" s="2">
        <f>((AK157-AK$9)*100)/AK$9</f>
        <v>12.309606418421481</v>
      </c>
      <c r="AR157" s="12" t="s">
        <v>105</v>
      </c>
      <c r="AS157" s="2"/>
      <c r="AT157" s="1">
        <f>((AO157-AO$9)*100)/AO$9</f>
        <v>16.247117687303827</v>
      </c>
    </row>
    <row r="158" spans="1:47" x14ac:dyDescent="0.25">
      <c r="A158" s="29">
        <v>6.7976389999999998E-2</v>
      </c>
      <c r="B158" s="30">
        <v>7.0745743999999999E-2</v>
      </c>
      <c r="C158" s="29">
        <v>7.7043929999999997E-2</v>
      </c>
      <c r="D158" s="29" t="s">
        <v>0</v>
      </c>
      <c r="E158" s="31" t="s">
        <v>0</v>
      </c>
      <c r="F158" s="31">
        <v>6.2833879999999995E-2</v>
      </c>
      <c r="G158" s="31">
        <v>7.7181620000000006E-2</v>
      </c>
      <c r="H158" s="31">
        <v>7.8873040000000005E-2</v>
      </c>
      <c r="I158" s="31">
        <v>8.0440510000000007E-2</v>
      </c>
      <c r="J158" s="31">
        <v>8.3743200000000004E-2</v>
      </c>
      <c r="K158" s="31">
        <v>8.9060089999999995E-2</v>
      </c>
      <c r="L158" s="31">
        <v>9.1338240000000001E-2</v>
      </c>
      <c r="M158" s="31">
        <v>8.6190459999999997E-2</v>
      </c>
      <c r="N158" s="31">
        <v>8.1880229999999998E-2</v>
      </c>
      <c r="O158" s="31">
        <v>7.9831170000000007E-2</v>
      </c>
      <c r="P158" s="31">
        <v>7.8748579999999999E-2</v>
      </c>
      <c r="Q158" s="32">
        <v>8.0866344000000007E-2</v>
      </c>
      <c r="R158" s="32">
        <v>7.827576E-2</v>
      </c>
      <c r="S158" s="33">
        <v>7.2782479999999997E-2</v>
      </c>
      <c r="T158" s="33" t="s">
        <v>0</v>
      </c>
      <c r="U158" s="33" t="s">
        <v>0</v>
      </c>
      <c r="V158" s="33">
        <v>6.531674400000001E-2</v>
      </c>
      <c r="W158" s="33">
        <v>7.0259710000000003E-2</v>
      </c>
      <c r="X158" s="33">
        <v>6.8269479999999994E-2</v>
      </c>
      <c r="Y158" s="33">
        <v>6.547567E-2</v>
      </c>
      <c r="Z158" s="33">
        <v>6.7097390000000007E-2</v>
      </c>
      <c r="AA158" s="33">
        <v>6.9675300000000009E-2</v>
      </c>
      <c r="AB158" s="33">
        <v>6.2519679999999994E-2</v>
      </c>
      <c r="AC158" s="29" t="s">
        <v>0</v>
      </c>
      <c r="AD158" s="29">
        <v>6.6623660000000001E-2</v>
      </c>
      <c r="AE158" s="29">
        <v>7.3289043999999998E-2</v>
      </c>
      <c r="AF158" s="29">
        <v>7.7727965999999996E-2</v>
      </c>
      <c r="AG158" s="29">
        <v>7.9357059999999993E-2</v>
      </c>
      <c r="AH158" s="29">
        <v>7.0570270000000004E-2</v>
      </c>
      <c r="AI158" s="29">
        <v>6.6663979999999998E-2</v>
      </c>
      <c r="AJ158" s="29">
        <v>6.8076769999999995E-2</v>
      </c>
      <c r="AK158" s="3">
        <f t="shared" si="2"/>
        <v>7.4475302967741949E-2</v>
      </c>
      <c r="AM158" s="12" t="s">
        <v>108</v>
      </c>
      <c r="AO158" s="2">
        <f>SUM(S154:AB158)/44</f>
        <v>4.8637403409090903E-2</v>
      </c>
      <c r="AP158" s="2">
        <f>((AK158-AK$10)*100)/AK$10</f>
        <v>9.8768939904515296</v>
      </c>
      <c r="AR158" s="12" t="s">
        <v>108</v>
      </c>
      <c r="AS158" s="2"/>
      <c r="AT158" s="1">
        <f>((AO158-AO$10)*100)/AO$10</f>
        <v>15.806076115452189</v>
      </c>
    </row>
    <row r="159" spans="1:47" x14ac:dyDescent="0.25">
      <c r="A159" s="29">
        <v>7.3800809999999994E-2</v>
      </c>
      <c r="B159" s="30">
        <v>7.3707709999999996E-2</v>
      </c>
      <c r="C159" s="29" t="s">
        <v>0</v>
      </c>
      <c r="D159" s="29" t="s">
        <v>0</v>
      </c>
      <c r="E159" s="34" t="s">
        <v>0</v>
      </c>
      <c r="F159" s="34">
        <v>6.9941939999999994E-2</v>
      </c>
      <c r="G159" s="34">
        <v>7.9174980000000006E-2</v>
      </c>
      <c r="H159" s="34">
        <v>8.0253290000000005E-2</v>
      </c>
      <c r="I159" s="34">
        <v>8.1587469999999995E-2</v>
      </c>
      <c r="J159" s="34">
        <v>8.3652100000000007E-2</v>
      </c>
      <c r="K159" s="34">
        <v>8.5151770000000002E-2</v>
      </c>
      <c r="L159" s="34">
        <v>8.9275229999999997E-2</v>
      </c>
      <c r="M159" s="34">
        <v>9.1267230000000005E-2</v>
      </c>
      <c r="N159" s="34">
        <v>9.1122460000000002E-2</v>
      </c>
      <c r="O159" s="34">
        <v>9.105663E-2</v>
      </c>
      <c r="P159" s="34">
        <v>9.0541949999999996E-2</v>
      </c>
      <c r="Q159" s="34">
        <v>8.9068464999999999E-2</v>
      </c>
      <c r="R159" s="34">
        <v>8.1981525E-2</v>
      </c>
      <c r="S159" s="35">
        <v>7.7272623999999998E-2</v>
      </c>
      <c r="T159" s="35" t="s">
        <v>0</v>
      </c>
      <c r="U159" s="35" t="s">
        <v>0</v>
      </c>
      <c r="V159" s="35">
        <v>6.5603159999999994E-2</v>
      </c>
      <c r="W159" s="35">
        <v>7.3938439999999994E-2</v>
      </c>
      <c r="X159" s="35">
        <v>8.1886239999999999E-2</v>
      </c>
      <c r="Y159" s="35">
        <v>8.3277119999999996E-2</v>
      </c>
      <c r="Z159" s="35">
        <v>8.1501899999999988E-2</v>
      </c>
      <c r="AA159" s="35">
        <v>7.0547714999999997E-2</v>
      </c>
      <c r="AB159" s="35">
        <v>6.2961580000000003E-2</v>
      </c>
      <c r="AC159" s="36" t="s">
        <v>0</v>
      </c>
      <c r="AD159" s="29">
        <v>6.8718860000000007E-2</v>
      </c>
      <c r="AE159" s="29">
        <v>7.0573410000000003E-2</v>
      </c>
      <c r="AF159" s="29">
        <v>7.4137419999999996E-2</v>
      </c>
      <c r="AG159" s="29">
        <v>7.5547379999999997E-2</v>
      </c>
      <c r="AH159" s="29">
        <v>7.5574420000000003E-2</v>
      </c>
      <c r="AI159" s="29">
        <v>7.5104260000000006E-2</v>
      </c>
      <c r="AJ159" s="29">
        <v>7.5559459999999995E-2</v>
      </c>
      <c r="AK159" s="3">
        <f t="shared" si="2"/>
        <v>7.8792918300000001E-2</v>
      </c>
      <c r="AM159" s="14" t="s">
        <v>99</v>
      </c>
      <c r="AO159" s="7">
        <f>(SUM(B168:O176)+SUM(P168:R172))/140</f>
        <v>8.0445307257142856E-2</v>
      </c>
      <c r="AP159" s="2">
        <f>((AK159-AK$11)*100)/AK$11</f>
        <v>8.7878673464980039</v>
      </c>
      <c r="AR159" s="14" t="s">
        <v>99</v>
      </c>
      <c r="AS159" s="2"/>
      <c r="AT159" s="1">
        <f>((AO159-AO$11)*100)/AO$11</f>
        <v>6.6556973477040628</v>
      </c>
      <c r="AU159">
        <f>SUM(AT159:AT162)/4</f>
        <v>8.8701963703302766</v>
      </c>
    </row>
    <row r="160" spans="1:47" x14ac:dyDescent="0.25">
      <c r="A160" s="29">
        <v>7.6505310000000007E-2</v>
      </c>
      <c r="B160" s="30">
        <v>7.7540319999999996E-2</v>
      </c>
      <c r="C160" s="29" t="s">
        <v>0</v>
      </c>
      <c r="D160" s="29" t="s">
        <v>0</v>
      </c>
      <c r="E160" s="34" t="s">
        <v>0</v>
      </c>
      <c r="F160" s="34">
        <v>6.9035805999999991E-2</v>
      </c>
      <c r="G160" s="34">
        <v>8.0514189999999999E-2</v>
      </c>
      <c r="H160" s="34">
        <v>8.3164415999999991E-2</v>
      </c>
      <c r="I160" s="34">
        <v>8.4550100000000003E-2</v>
      </c>
      <c r="J160" s="34">
        <v>8.6526759999999994E-2</v>
      </c>
      <c r="K160" s="34">
        <v>8.7303184000000006E-2</v>
      </c>
      <c r="L160" s="34">
        <v>9.0551720000000002E-2</v>
      </c>
      <c r="M160" s="34">
        <v>9.1487034999999994E-2</v>
      </c>
      <c r="N160" s="34">
        <v>9.1612959999999993E-2</v>
      </c>
      <c r="O160" s="34">
        <v>9.0465439999999994E-2</v>
      </c>
      <c r="P160" s="34">
        <v>8.8618139999999998E-2</v>
      </c>
      <c r="Q160" s="34">
        <v>8.5199659999999997E-2</v>
      </c>
      <c r="R160" s="34">
        <v>8.3193520000000007E-2</v>
      </c>
      <c r="S160" s="35">
        <v>8.2340284999999999E-2</v>
      </c>
      <c r="T160" s="35" t="s">
        <v>0</v>
      </c>
      <c r="U160" s="35" t="s">
        <v>0</v>
      </c>
      <c r="V160" s="35">
        <v>5.9950944000000013E-2</v>
      </c>
      <c r="W160" s="35">
        <v>7.3469505000000004E-2</v>
      </c>
      <c r="X160" s="35">
        <v>8.3091624000000003E-2</v>
      </c>
      <c r="Y160" s="35">
        <v>8.1883035999999992E-2</v>
      </c>
      <c r="Z160" s="35">
        <v>7.6923039999999998E-2</v>
      </c>
      <c r="AA160" s="35">
        <v>6.9944140000000002E-2</v>
      </c>
      <c r="AB160" s="35">
        <v>6.3992510000000002E-2</v>
      </c>
      <c r="AC160" s="36" t="s">
        <v>0</v>
      </c>
      <c r="AD160" s="29">
        <v>6.7169725999999999E-2</v>
      </c>
      <c r="AE160" s="29">
        <v>7.0598259999999996E-2</v>
      </c>
      <c r="AF160" s="29">
        <v>7.5043894E-2</v>
      </c>
      <c r="AG160" s="29">
        <v>7.5138204E-2</v>
      </c>
      <c r="AH160" s="29">
        <v>7.5137609999999994E-2</v>
      </c>
      <c r="AI160" s="29">
        <v>7.4833430000000006E-2</v>
      </c>
      <c r="AJ160" s="29">
        <v>7.5288060000000004E-2</v>
      </c>
      <c r="AK160" s="3">
        <f t="shared" si="2"/>
        <v>7.903576096666666E-2</v>
      </c>
      <c r="AM160" s="14" t="s">
        <v>102</v>
      </c>
      <c r="AO160" s="2">
        <f>SUM(E159:R167)/126</f>
        <v>8.1469991214285706E-2</v>
      </c>
      <c r="AP160" s="2">
        <f>((AK160-AK$12)*100)/AK$12</f>
        <v>8.6890684929159878</v>
      </c>
      <c r="AR160" s="14" t="s">
        <v>102</v>
      </c>
      <c r="AS160" s="2"/>
      <c r="AT160" s="1">
        <f>((AO160-AO$12)*100)/AO$12</f>
        <v>8.1501240246813058</v>
      </c>
    </row>
    <row r="161" spans="1:46" x14ac:dyDescent="0.25">
      <c r="A161" s="29">
        <v>7.6247334E-2</v>
      </c>
      <c r="B161" s="30">
        <v>8.1217449999999997E-2</v>
      </c>
      <c r="C161" s="29" t="s">
        <v>0</v>
      </c>
      <c r="D161" s="29" t="s">
        <v>0</v>
      </c>
      <c r="E161" s="34" t="s">
        <v>0</v>
      </c>
      <c r="F161" s="34">
        <v>7.3287554000000005E-2</v>
      </c>
      <c r="G161" s="34">
        <v>8.2292735999999991E-2</v>
      </c>
      <c r="H161" s="34">
        <v>8.599564400000001E-2</v>
      </c>
      <c r="I161" s="34">
        <v>9.0937704000000008E-2</v>
      </c>
      <c r="J161" s="34">
        <v>9.2023640000000004E-2</v>
      </c>
      <c r="K161" s="34">
        <v>9.0644165999999998E-2</v>
      </c>
      <c r="L161" s="34">
        <v>9.1397904000000002E-2</v>
      </c>
      <c r="M161" s="34">
        <v>9.2009850000000004E-2</v>
      </c>
      <c r="N161" s="34">
        <v>9.1099559999999996E-2</v>
      </c>
      <c r="O161" s="34">
        <v>8.8264419999999996E-2</v>
      </c>
      <c r="P161" s="34">
        <v>8.5447930000000005E-2</v>
      </c>
      <c r="Q161" s="34">
        <v>8.3834290000000006E-2</v>
      </c>
      <c r="R161" s="34">
        <v>8.3144200000000001E-2</v>
      </c>
      <c r="S161" s="35">
        <v>8.7586460000000005E-2</v>
      </c>
      <c r="T161" s="35" t="s">
        <v>0</v>
      </c>
      <c r="U161" s="35" t="s">
        <v>0</v>
      </c>
      <c r="V161" s="35" t="s">
        <v>0</v>
      </c>
      <c r="W161" s="35">
        <v>7.7644640000000001E-2</v>
      </c>
      <c r="X161" s="35">
        <v>8.0789514000000007E-2</v>
      </c>
      <c r="Y161" s="35">
        <v>8.0114245000000001E-2</v>
      </c>
      <c r="Z161" s="35">
        <v>7.6630649999999995E-2</v>
      </c>
      <c r="AA161" s="35">
        <v>6.9512930000000001E-2</v>
      </c>
      <c r="AB161" s="35" t="s">
        <v>0</v>
      </c>
      <c r="AC161" s="36" t="s">
        <v>0</v>
      </c>
      <c r="AD161" s="29">
        <v>6.1700944000000001E-2</v>
      </c>
      <c r="AE161" s="29">
        <v>6.5948229999999997E-2</v>
      </c>
      <c r="AF161" s="29">
        <v>7.5523354000000001E-2</v>
      </c>
      <c r="AG161" s="29">
        <v>7.5084230000000002E-2</v>
      </c>
      <c r="AH161" s="29">
        <v>7.4083485000000004E-2</v>
      </c>
      <c r="AI161" s="29">
        <v>7.3486410000000002E-2</v>
      </c>
      <c r="AJ161" s="29">
        <v>7.3912790000000006E-2</v>
      </c>
      <c r="AK161" s="3">
        <f t="shared" si="2"/>
        <v>8.0709366571428576E-2</v>
      </c>
      <c r="AM161" s="15" t="s">
        <v>105</v>
      </c>
      <c r="AO161" s="2">
        <f>(SUM(S168:AB176)+SUM(P173:R176))/67</f>
        <v>7.8969931910447766E-2</v>
      </c>
      <c r="AP161" s="2">
        <f>((AK161-AK$13)*100)/AK$13</f>
        <v>8.2575786612418636</v>
      </c>
      <c r="AR161" s="15" t="s">
        <v>105</v>
      </c>
      <c r="AS161" s="2"/>
      <c r="AT161" s="1">
        <f>((AO161-AO$13)*100)/AO$13</f>
        <v>10.610479053687266</v>
      </c>
    </row>
    <row r="162" spans="1:46" x14ac:dyDescent="0.25">
      <c r="A162" s="29">
        <v>7.3272899999999988E-2</v>
      </c>
      <c r="B162" s="30">
        <v>8.1155229999999995E-2</v>
      </c>
      <c r="C162" s="29" t="s">
        <v>0</v>
      </c>
      <c r="D162" s="29" t="s">
        <v>0</v>
      </c>
      <c r="E162" s="34">
        <v>7.2694770000000006E-2</v>
      </c>
      <c r="F162" s="34">
        <v>7.2152019999999997E-2</v>
      </c>
      <c r="G162" s="34">
        <v>8.3546609999999993E-2</v>
      </c>
      <c r="H162" s="34">
        <v>8.8386480000000003E-2</v>
      </c>
      <c r="I162" s="34">
        <v>9.4898394999999997E-2</v>
      </c>
      <c r="J162" s="34">
        <v>9.3947260000000005E-2</v>
      </c>
      <c r="K162" s="34">
        <v>9.5558169999999998E-2</v>
      </c>
      <c r="L162" s="34">
        <v>9.5354919999999996E-2</v>
      </c>
      <c r="M162" s="34">
        <v>9.1328114000000002E-2</v>
      </c>
      <c r="N162" s="34">
        <v>8.8273964999999996E-2</v>
      </c>
      <c r="O162" s="34">
        <v>8.5139350000000003E-2</v>
      </c>
      <c r="P162" s="34">
        <v>8.304077E-2</v>
      </c>
      <c r="Q162" s="34">
        <v>8.2077670000000005E-2</v>
      </c>
      <c r="R162" s="34">
        <v>7.9046140000000001E-2</v>
      </c>
      <c r="S162" s="35">
        <v>8.3729940000000003E-2</v>
      </c>
      <c r="T162" s="35" t="s">
        <v>0</v>
      </c>
      <c r="U162" s="35" t="s">
        <v>0</v>
      </c>
      <c r="V162" s="35" t="s">
        <v>0</v>
      </c>
      <c r="W162" s="35">
        <v>7.7211859999999993E-2</v>
      </c>
      <c r="X162" s="35">
        <v>7.8115420000000005E-2</v>
      </c>
      <c r="Y162" s="35">
        <v>7.7453196000000002E-2</v>
      </c>
      <c r="Z162" s="35">
        <v>7.5684399999999999E-2</v>
      </c>
      <c r="AA162" s="35">
        <v>6.5189670000000005E-2</v>
      </c>
      <c r="AB162" s="35" t="s">
        <v>0</v>
      </c>
      <c r="AC162" s="36" t="s">
        <v>0</v>
      </c>
      <c r="AD162" s="29" t="s">
        <v>0</v>
      </c>
      <c r="AE162" s="29">
        <v>7.3994779999999996E-2</v>
      </c>
      <c r="AF162" s="29">
        <v>7.5435675999999993E-2</v>
      </c>
      <c r="AG162" s="29">
        <v>7.4720800000000004E-2</v>
      </c>
      <c r="AH162" s="29">
        <v>7.2291899999999992E-2</v>
      </c>
      <c r="AI162" s="29">
        <v>7.0613190000000006E-2</v>
      </c>
      <c r="AJ162" s="29">
        <v>7.0666190000000004E-2</v>
      </c>
      <c r="AK162" s="3">
        <f t="shared" si="2"/>
        <v>8.0534992357142871E-2</v>
      </c>
      <c r="AM162" s="15" t="s">
        <v>108</v>
      </c>
      <c r="AO162" s="2">
        <f>SUM(S159:AB167)/54</f>
        <v>7.3507123148148168E-2</v>
      </c>
      <c r="AP162" s="1">
        <f>((AK162-AK$14)*100)/AK$14</f>
        <v>8.2227657856543903</v>
      </c>
      <c r="AR162" s="15" t="s">
        <v>108</v>
      </c>
      <c r="AS162" s="2"/>
      <c r="AT162" s="1">
        <f>((AO162-AO$14)*100)/AO$14</f>
        <v>10.064485055248472</v>
      </c>
    </row>
    <row r="163" spans="1:46" x14ac:dyDescent="0.25">
      <c r="A163" s="29">
        <v>6.9623439999999995E-2</v>
      </c>
      <c r="B163" s="30">
        <v>7.5661320000000004E-2</v>
      </c>
      <c r="C163" s="29" t="s">
        <v>0</v>
      </c>
      <c r="D163" s="29" t="s">
        <v>0</v>
      </c>
      <c r="E163" s="34">
        <v>7.1695899999999993E-2</v>
      </c>
      <c r="F163" s="34">
        <v>7.3997500000000008E-2</v>
      </c>
      <c r="G163" s="34">
        <v>8.2617010000000005E-2</v>
      </c>
      <c r="H163" s="34">
        <v>9.2453696000000002E-2</v>
      </c>
      <c r="I163" s="34">
        <v>9.4685399999999989E-2</v>
      </c>
      <c r="J163" s="34">
        <v>9.7458520000000007E-2</v>
      </c>
      <c r="K163" s="34">
        <v>9.6749804999999994E-2</v>
      </c>
      <c r="L163" s="34">
        <v>9.4135129999999997E-2</v>
      </c>
      <c r="M163" s="34">
        <v>8.9270613999999998E-2</v>
      </c>
      <c r="N163" s="34">
        <v>8.5822365999999997E-2</v>
      </c>
      <c r="O163" s="34">
        <v>8.2622440000000005E-2</v>
      </c>
      <c r="P163" s="34">
        <v>8.0144229999999997E-2</v>
      </c>
      <c r="Q163" s="34">
        <v>7.8693725000000006E-2</v>
      </c>
      <c r="R163" s="34">
        <v>7.5179090000000004E-2</v>
      </c>
      <c r="S163" s="35" t="s">
        <v>0</v>
      </c>
      <c r="T163" s="35" t="s">
        <v>0</v>
      </c>
      <c r="U163" s="35" t="s">
        <v>0</v>
      </c>
      <c r="V163" s="35" t="s">
        <v>0</v>
      </c>
      <c r="W163" s="35">
        <v>7.4308310000000002E-2</v>
      </c>
      <c r="X163" s="35">
        <v>7.6751070000000005E-2</v>
      </c>
      <c r="Y163" s="35">
        <v>7.4947349999999996E-2</v>
      </c>
      <c r="Z163" s="35">
        <v>7.4186600000000005E-2</v>
      </c>
      <c r="AA163" s="35">
        <v>6.2730339999999996E-2</v>
      </c>
      <c r="AB163" s="35" t="s">
        <v>0</v>
      </c>
      <c r="AC163" s="36" t="s">
        <v>0</v>
      </c>
      <c r="AD163" s="29" t="s">
        <v>0</v>
      </c>
      <c r="AE163" s="29">
        <v>7.6027100000000014E-2</v>
      </c>
      <c r="AF163" s="29">
        <v>7.5533255999999993E-2</v>
      </c>
      <c r="AG163" s="29">
        <v>7.3804480000000006E-2</v>
      </c>
      <c r="AH163" s="29">
        <v>7.1038379999999998E-2</v>
      </c>
      <c r="AI163" s="29">
        <v>6.8577446E-2</v>
      </c>
      <c r="AJ163" s="29">
        <v>6.6910609999999995E-2</v>
      </c>
      <c r="AK163" s="3">
        <f t="shared" si="2"/>
        <v>7.9097226962962938E-2</v>
      </c>
      <c r="AM163" s="16" t="s">
        <v>117</v>
      </c>
      <c r="AO163" s="7">
        <f>(SUM(AC154:AJ176)+SUM(A154:D167))/173</f>
        <v>6.3241642000000015E-2</v>
      </c>
      <c r="AP163" s="2">
        <f>((AK163-AK$15)*100)/AK$15</f>
        <v>8.6900213178035663</v>
      </c>
      <c r="AR163" s="16" t="s">
        <v>117</v>
      </c>
      <c r="AS163" s="2"/>
      <c r="AT163" s="1">
        <f>((AO163-AO$15)*100)/AO$15</f>
        <v>9.2181801552671079</v>
      </c>
    </row>
    <row r="164" spans="1:46" x14ac:dyDescent="0.25">
      <c r="A164" s="29">
        <v>6.2619359999999999E-2</v>
      </c>
      <c r="B164" s="30">
        <v>7.1176899999999987E-2</v>
      </c>
      <c r="C164" s="29" t="s">
        <v>0</v>
      </c>
      <c r="D164" s="29" t="s">
        <v>0</v>
      </c>
      <c r="E164" s="34">
        <v>7.8674850000000005E-2</v>
      </c>
      <c r="F164" s="34">
        <v>7.5264990000000004E-2</v>
      </c>
      <c r="G164" s="34">
        <v>8.367661400000001E-2</v>
      </c>
      <c r="H164" s="34">
        <v>8.7756799999999996E-2</v>
      </c>
      <c r="I164" s="34">
        <v>9.5314614000000006E-2</v>
      </c>
      <c r="J164" s="34">
        <v>9.754641E-2</v>
      </c>
      <c r="K164" s="34">
        <v>9.7986069999999995E-2</v>
      </c>
      <c r="L164" s="34">
        <v>9.6625039999999995E-2</v>
      </c>
      <c r="M164" s="34">
        <v>9.2195020000000003E-2</v>
      </c>
      <c r="N164" s="34">
        <v>8.5348190000000004E-2</v>
      </c>
      <c r="O164" s="34">
        <v>8.1396609999999994E-2</v>
      </c>
      <c r="P164" s="34">
        <v>7.8597719999999996E-2</v>
      </c>
      <c r="Q164" s="34">
        <v>7.588665E-2</v>
      </c>
      <c r="R164" s="34">
        <v>6.8003540000000001E-2</v>
      </c>
      <c r="S164" s="35" t="s">
        <v>0</v>
      </c>
      <c r="T164" s="35" t="s">
        <v>0</v>
      </c>
      <c r="U164" s="35" t="s">
        <v>0</v>
      </c>
      <c r="V164" s="35" t="s">
        <v>0</v>
      </c>
      <c r="W164" s="35">
        <v>7.6813235999999993E-2</v>
      </c>
      <c r="X164" s="35">
        <v>7.6512940000000002E-2</v>
      </c>
      <c r="Y164" s="35">
        <v>7.3000850000000006E-2</v>
      </c>
      <c r="Z164" s="35">
        <v>7.0938920000000003E-2</v>
      </c>
      <c r="AA164" s="35">
        <v>6.4061670000000001E-2</v>
      </c>
      <c r="AB164" s="35" t="s">
        <v>0</v>
      </c>
      <c r="AC164" s="36" t="s">
        <v>0</v>
      </c>
      <c r="AD164" s="29" t="s">
        <v>0</v>
      </c>
      <c r="AE164" s="29">
        <v>7.9517069999999995E-2</v>
      </c>
      <c r="AF164" s="29">
        <v>7.6486475999999998E-2</v>
      </c>
      <c r="AG164" s="29">
        <v>7.3573224000000007E-2</v>
      </c>
      <c r="AH164" s="29">
        <v>6.737812E-2</v>
      </c>
      <c r="AI164" s="29">
        <v>6.5450789999999995E-2</v>
      </c>
      <c r="AJ164" s="29">
        <v>6.3678300000000007E-2</v>
      </c>
      <c r="AK164" s="3">
        <f t="shared" si="2"/>
        <v>7.8351147185185183E-2</v>
      </c>
      <c r="AM164" t="s">
        <v>118</v>
      </c>
      <c r="AO164" s="2">
        <f>((SUM(A150:Z183)+SUM(AA150:AJ176))/895)</f>
        <v>6.0966328770080319E-2</v>
      </c>
      <c r="AP164" s="2">
        <f>((AK164-AK$16)*100)/AK$16</f>
        <v>8.8829445443640171</v>
      </c>
      <c r="AR164" t="s">
        <v>118</v>
      </c>
      <c r="AT164" s="1">
        <f>((AO164-AO$16)*100)/AO$16</f>
        <v>10.691710154737228</v>
      </c>
    </row>
    <row r="165" spans="1:46" x14ac:dyDescent="0.25">
      <c r="A165" s="29">
        <v>5.6563437000000001E-2</v>
      </c>
      <c r="B165" s="30">
        <v>6.1544213E-2</v>
      </c>
      <c r="C165" s="29">
        <v>8.6119995000000005E-2</v>
      </c>
      <c r="D165" s="29">
        <v>8.3868579999999998E-2</v>
      </c>
      <c r="E165" s="34">
        <v>7.8532519999999995E-2</v>
      </c>
      <c r="F165" s="34">
        <v>7.6813765000000006E-2</v>
      </c>
      <c r="G165" s="34">
        <v>8.2309419999999994E-2</v>
      </c>
      <c r="H165" s="34">
        <v>8.4482594999999994E-2</v>
      </c>
      <c r="I165" s="34">
        <v>9.3288264999999995E-2</v>
      </c>
      <c r="J165" s="34">
        <v>9.3532660000000004E-2</v>
      </c>
      <c r="K165" s="34">
        <v>9.5457490000000006E-2</v>
      </c>
      <c r="L165" s="34">
        <v>9.3751534999999997E-2</v>
      </c>
      <c r="M165" s="34">
        <v>8.7761060000000002E-2</v>
      </c>
      <c r="N165" s="34">
        <v>8.0336649999999996E-2</v>
      </c>
      <c r="O165" s="34">
        <v>7.3009690000000002E-2</v>
      </c>
      <c r="P165" s="34">
        <v>6.7907005999999992E-2</v>
      </c>
      <c r="Q165" s="34">
        <v>6.767066599999999E-2</v>
      </c>
      <c r="R165" s="34">
        <v>6.4524524E-2</v>
      </c>
      <c r="S165" s="35" t="s">
        <v>0</v>
      </c>
      <c r="T165" s="35" t="s">
        <v>0</v>
      </c>
      <c r="U165" s="35" t="s">
        <v>0</v>
      </c>
      <c r="V165" s="35" t="s">
        <v>0</v>
      </c>
      <c r="W165" s="35">
        <v>8.0350909999999998E-2</v>
      </c>
      <c r="X165" s="35">
        <v>7.5091145999999998E-2</v>
      </c>
      <c r="Y165" s="35">
        <v>6.2859849999999995E-2</v>
      </c>
      <c r="Z165" s="35">
        <v>6.0615595000000001E-2</v>
      </c>
      <c r="AA165" s="35">
        <v>6.3152105E-2</v>
      </c>
      <c r="AB165" s="35" t="s">
        <v>0</v>
      </c>
      <c r="AC165" s="36" t="s">
        <v>0</v>
      </c>
      <c r="AD165" s="29" t="s">
        <v>0</v>
      </c>
      <c r="AE165" s="29">
        <v>8.0385109999999996E-2</v>
      </c>
      <c r="AF165" s="29">
        <v>7.1186260000000001E-2</v>
      </c>
      <c r="AG165" s="29">
        <v>7.0870269999999999E-2</v>
      </c>
      <c r="AH165" s="29">
        <v>6.6919240000000005E-2</v>
      </c>
      <c r="AI165" s="29">
        <v>6.5011490000000005E-2</v>
      </c>
      <c r="AJ165" s="29">
        <v>6.1280724000000002E-2</v>
      </c>
      <c r="AK165" s="3">
        <f t="shared" si="2"/>
        <v>7.5351612793103429E-2</v>
      </c>
      <c r="AM165" t="s">
        <v>119</v>
      </c>
      <c r="AP165" s="2">
        <f>((AK165-AK$17)*100)/AK$17</f>
        <v>8.7418415139688825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5.6909630000000003E-2</v>
      </c>
      <c r="B166" s="30">
        <v>6.9446913999999998E-2</v>
      </c>
      <c r="C166" s="29">
        <v>8.5755534000000008E-2</v>
      </c>
      <c r="D166" s="29">
        <v>8.4753839999999997E-2</v>
      </c>
      <c r="E166" s="34">
        <v>8.5150719999999999E-2</v>
      </c>
      <c r="F166" s="34">
        <v>8.0955020000000003E-2</v>
      </c>
      <c r="G166" s="34">
        <v>7.9938289999999995E-2</v>
      </c>
      <c r="H166" s="34">
        <v>8.4896794999999997E-2</v>
      </c>
      <c r="I166" s="34">
        <v>8.7009459999999997E-2</v>
      </c>
      <c r="J166" s="34">
        <v>8.5587849999999993E-2</v>
      </c>
      <c r="K166" s="34">
        <v>8.3880099999999999E-2</v>
      </c>
      <c r="L166" s="34">
        <v>8.2345360000000006E-2</v>
      </c>
      <c r="M166" s="34">
        <v>7.7697069999999993E-2</v>
      </c>
      <c r="N166" s="34">
        <v>7.1620669999999997E-2</v>
      </c>
      <c r="O166" s="34">
        <v>6.7269585999999992E-2</v>
      </c>
      <c r="P166" s="34">
        <v>6.4144074999999995E-2</v>
      </c>
      <c r="Q166" s="34">
        <v>6.2152675999999997E-2</v>
      </c>
      <c r="R166" s="34">
        <v>6.6231070000000003E-2</v>
      </c>
      <c r="S166" s="35" t="s">
        <v>0</v>
      </c>
      <c r="T166" s="35" t="s">
        <v>0</v>
      </c>
      <c r="U166" s="35" t="s">
        <v>0</v>
      </c>
      <c r="V166" s="35" t="s">
        <v>0</v>
      </c>
      <c r="W166" s="35">
        <v>7.5774095999999999E-2</v>
      </c>
      <c r="X166" s="35">
        <v>6.9314340000000002E-2</v>
      </c>
      <c r="Y166" s="35">
        <v>6.278881E-2</v>
      </c>
      <c r="Z166" s="35">
        <v>5.8426369999999998E-2</v>
      </c>
      <c r="AA166" s="35">
        <v>5.900888E-2</v>
      </c>
      <c r="AB166" s="35" t="s">
        <v>0</v>
      </c>
      <c r="AC166" s="36" t="s">
        <v>0</v>
      </c>
      <c r="AD166" s="29" t="s">
        <v>0</v>
      </c>
      <c r="AE166" s="29">
        <v>7.9255595999999998E-2</v>
      </c>
      <c r="AF166" s="29">
        <v>7.1630009999999994E-2</v>
      </c>
      <c r="AG166" s="29">
        <v>6.5523880000000007E-2</v>
      </c>
      <c r="AH166" s="29">
        <v>6.1429159999999997E-2</v>
      </c>
      <c r="AI166" s="29">
        <v>6.1278619999999999E-2</v>
      </c>
      <c r="AJ166" s="29">
        <v>6.0642719999999997E-2</v>
      </c>
      <c r="AK166" s="3">
        <f t="shared" si="2"/>
        <v>7.2441970413793119E-2</v>
      </c>
      <c r="AM166" t="s">
        <v>120</v>
      </c>
      <c r="AP166" s="2">
        <f>((AK166-AK$18)*100)/AK$18</f>
        <v>8.1195972850219729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0</v>
      </c>
      <c r="B167" s="30" t="s">
        <v>0</v>
      </c>
      <c r="C167" s="29">
        <v>8.7238304000000003E-2</v>
      </c>
      <c r="D167" s="29">
        <v>7.3779440000000002E-2</v>
      </c>
      <c r="E167" s="34">
        <v>6.4786780000000002E-2</v>
      </c>
      <c r="F167" s="34">
        <v>7.7961829999999996E-2</v>
      </c>
      <c r="G167" s="34">
        <v>8.3522529999999998E-2</v>
      </c>
      <c r="H167" s="34">
        <v>8.7702559999999999E-2</v>
      </c>
      <c r="I167" s="34">
        <v>8.864081E-2</v>
      </c>
      <c r="J167" s="34">
        <v>8.8146879999999997E-2</v>
      </c>
      <c r="K167" s="34">
        <v>8.7222904000000004E-2</v>
      </c>
      <c r="L167" s="34">
        <v>8.6345060000000001E-2</v>
      </c>
      <c r="M167" s="34">
        <v>8.3655129999999994E-2</v>
      </c>
      <c r="N167" s="34">
        <v>8.0805580000000002E-2</v>
      </c>
      <c r="O167" s="34">
        <v>7.7280080000000001E-2</v>
      </c>
      <c r="P167" s="34">
        <v>7.0404590000000003E-2</v>
      </c>
      <c r="Q167" s="34">
        <v>6.4887054E-2</v>
      </c>
      <c r="R167" s="34">
        <v>6.3679769999999997E-2</v>
      </c>
      <c r="S167" s="35" t="s">
        <v>0</v>
      </c>
      <c r="T167" s="35" t="s">
        <v>0</v>
      </c>
      <c r="U167" s="35" t="s">
        <v>0</v>
      </c>
      <c r="V167" s="35">
        <v>8.5098389999999996E-2</v>
      </c>
      <c r="W167" s="35">
        <v>8.3837729999999999E-2</v>
      </c>
      <c r="X167" s="35">
        <v>8.3200010000000005E-2</v>
      </c>
      <c r="Y167" s="35">
        <v>7.7088229999999994E-2</v>
      </c>
      <c r="Z167" s="35">
        <v>6.9524790000000003E-2</v>
      </c>
      <c r="AA167" s="35">
        <v>6.0755324000000013E-2</v>
      </c>
      <c r="AB167" s="35" t="s">
        <v>0</v>
      </c>
      <c r="AC167" s="36" t="s">
        <v>0</v>
      </c>
      <c r="AD167" s="29" t="s">
        <v>0</v>
      </c>
      <c r="AE167" s="29">
        <v>7.5113446E-2</v>
      </c>
      <c r="AF167" s="29">
        <v>7.2889689999999993E-2</v>
      </c>
      <c r="AG167" s="29">
        <v>5.6506300000000002E-2</v>
      </c>
      <c r="AH167" s="29">
        <v>6.3368484000000003E-2</v>
      </c>
      <c r="AI167" s="29">
        <v>6.1851746999999999E-2</v>
      </c>
      <c r="AJ167" s="29">
        <v>5.5990617999999999E-2</v>
      </c>
      <c r="AK167" s="3">
        <f t="shared" si="2"/>
        <v>7.5403002178571432E-2</v>
      </c>
      <c r="AM167" t="s">
        <v>121</v>
      </c>
      <c r="AO167" s="2">
        <f>SUM(U182:W183)/6</f>
        <v>1.6629104566666667E-2</v>
      </c>
      <c r="AP167" s="2">
        <f>((AK167-AK$19)*100)/AK$19</f>
        <v>7.0802638976078667</v>
      </c>
      <c r="AR167" t="s">
        <v>124</v>
      </c>
      <c r="AT167" s="1">
        <f>((AO167-AO$19)*100)/AO$19</f>
        <v>103.13683012063743</v>
      </c>
    </row>
    <row r="168" spans="1:46" x14ac:dyDescent="0.25">
      <c r="A168" t="s">
        <v>0</v>
      </c>
      <c r="B168" s="37" t="s">
        <v>0</v>
      </c>
      <c r="C168" s="34">
        <v>7.7524250000000003E-2</v>
      </c>
      <c r="D168" s="34">
        <v>7.0901919999999993E-2</v>
      </c>
      <c r="E168" s="34">
        <v>7.2610439999999998E-2</v>
      </c>
      <c r="F168" s="34">
        <v>8.2820879999999999E-2</v>
      </c>
      <c r="G168" s="34">
        <v>8.6390969999999997E-2</v>
      </c>
      <c r="H168" s="34">
        <v>8.6673630000000002E-2</v>
      </c>
      <c r="I168" s="34">
        <v>8.5006040000000005E-2</v>
      </c>
      <c r="J168" s="34">
        <v>8.3208379999999998E-2</v>
      </c>
      <c r="K168" s="34">
        <v>8.3452425999999996E-2</v>
      </c>
      <c r="L168" s="34">
        <v>8.376836E-2</v>
      </c>
      <c r="M168" s="34">
        <v>8.2569779999999995E-2</v>
      </c>
      <c r="N168" s="34">
        <v>8.0332704000000005E-2</v>
      </c>
      <c r="O168" s="34">
        <v>7.7118809999999996E-2</v>
      </c>
      <c r="P168" s="34">
        <v>7.0041770000000003E-2</v>
      </c>
      <c r="Q168" s="34">
        <v>6.622799E-2</v>
      </c>
      <c r="R168" s="34">
        <v>6.6355534000000008E-2</v>
      </c>
      <c r="S168" s="35" t="s">
        <v>0</v>
      </c>
      <c r="T168" s="35" t="s">
        <v>0</v>
      </c>
      <c r="U168" s="35" t="s">
        <v>0</v>
      </c>
      <c r="V168" s="35">
        <v>7.213952400000001E-2</v>
      </c>
      <c r="W168" s="35">
        <v>8.2133460000000005E-2</v>
      </c>
      <c r="X168" s="35">
        <v>8.1287935000000006E-2</v>
      </c>
      <c r="Y168" s="35">
        <v>7.7922694000000001E-2</v>
      </c>
      <c r="Z168" s="35">
        <v>7.0257269999999997E-2</v>
      </c>
      <c r="AA168" s="35">
        <v>5.9432812000000002E-2</v>
      </c>
      <c r="AB168" s="35" t="s">
        <v>0</v>
      </c>
      <c r="AC168" s="36" t="s">
        <v>0</v>
      </c>
      <c r="AD168" s="29" t="s">
        <v>0</v>
      </c>
      <c r="AE168" s="29">
        <v>6.1275522999999998E-2</v>
      </c>
      <c r="AF168" s="29">
        <v>6.5049449999999995E-2</v>
      </c>
      <c r="AG168" s="29">
        <v>6.8760340000000003E-2</v>
      </c>
      <c r="AH168" s="29">
        <v>7.7291760000000001E-2</v>
      </c>
      <c r="AI168" s="29">
        <v>7.802597E-2</v>
      </c>
      <c r="AJ168" s="29">
        <v>6.3599429999999998E-2</v>
      </c>
      <c r="AK168" s="3">
        <f t="shared" si="2"/>
        <v>7.5435001857142872E-2</v>
      </c>
      <c r="AP168" s="2">
        <f>((AK168-AK$20)*100)/AK$20</f>
        <v>6.5465372253676231</v>
      </c>
    </row>
    <row r="169" spans="1:46" x14ac:dyDescent="0.25">
      <c r="A169" t="s">
        <v>0</v>
      </c>
      <c r="B169" s="37">
        <v>7.7173930000000002E-2</v>
      </c>
      <c r="C169" s="34">
        <v>8.5771784000000004E-2</v>
      </c>
      <c r="D169" s="34">
        <v>7.9332425999999998E-2</v>
      </c>
      <c r="E169" s="34">
        <v>8.7132319999999999E-2</v>
      </c>
      <c r="F169" s="34">
        <v>8.7762356E-2</v>
      </c>
      <c r="G169" s="34">
        <v>8.456002E-2</v>
      </c>
      <c r="H169" s="34">
        <v>8.0819695999999996E-2</v>
      </c>
      <c r="I169" s="34">
        <v>7.3962600000000003E-2</v>
      </c>
      <c r="J169" s="34">
        <v>6.902514400000001E-2</v>
      </c>
      <c r="K169" s="34">
        <v>6.7198380000000002E-2</v>
      </c>
      <c r="L169" s="34">
        <v>6.5794185000000005E-2</v>
      </c>
      <c r="M169" s="34">
        <v>6.6298049999999997E-2</v>
      </c>
      <c r="N169" s="34">
        <v>6.7563789999999999E-2</v>
      </c>
      <c r="O169" s="34">
        <v>6.9051570000000007E-2</v>
      </c>
      <c r="P169" s="34">
        <v>6.7954109999999998E-2</v>
      </c>
      <c r="Q169" s="34">
        <v>6.7479479999999994E-2</v>
      </c>
      <c r="R169" s="34">
        <v>6.6558279999999997E-2</v>
      </c>
      <c r="S169" s="35" t="s">
        <v>0</v>
      </c>
      <c r="T169" s="35" t="s">
        <v>0</v>
      </c>
      <c r="U169" s="35">
        <v>8.1328570000000003E-2</v>
      </c>
      <c r="V169" s="35">
        <v>7.5777869999999997E-2</v>
      </c>
      <c r="W169" s="35">
        <v>7.0152690000000004E-2</v>
      </c>
      <c r="X169" s="35">
        <v>7.0180809999999996E-2</v>
      </c>
      <c r="Y169" s="35">
        <v>7.1900699999999998E-2</v>
      </c>
      <c r="Z169" s="35">
        <v>7.7296970000000007E-2</v>
      </c>
      <c r="AA169" s="35">
        <v>7.1175693999999998E-2</v>
      </c>
      <c r="AB169" s="35" t="s">
        <v>0</v>
      </c>
      <c r="AC169" s="36" t="s">
        <v>0</v>
      </c>
      <c r="AD169" s="29" t="s">
        <v>0</v>
      </c>
      <c r="AE169" s="29">
        <v>7.1657830000000006E-2</v>
      </c>
      <c r="AF169" s="29">
        <v>7.0243700000000006E-2</v>
      </c>
      <c r="AG169" s="29">
        <v>7.9445749999999996E-2</v>
      </c>
      <c r="AH169" s="29">
        <v>7.977969E-2</v>
      </c>
      <c r="AI169" s="29">
        <v>7.8705095000000003E-2</v>
      </c>
      <c r="AJ169" s="29">
        <v>5.766056E-2</v>
      </c>
      <c r="AK169" s="3">
        <f t="shared" si="2"/>
        <v>7.3958135000000008E-2</v>
      </c>
      <c r="AO169" s="49"/>
      <c r="AP169" s="2">
        <f>((AK169-AK$21)*100)/AK$21</f>
        <v>7.3809998874136031</v>
      </c>
    </row>
    <row r="170" spans="1:46" x14ac:dyDescent="0.25">
      <c r="A170" t="s">
        <v>0</v>
      </c>
      <c r="B170" s="37">
        <v>8.5395769999999996E-2</v>
      </c>
      <c r="C170" s="34">
        <v>9.2627299999999996E-2</v>
      </c>
      <c r="D170" s="34">
        <v>9.4081719999999994E-2</v>
      </c>
      <c r="E170" s="34">
        <v>9.6111655000000004E-2</v>
      </c>
      <c r="F170" s="34">
        <v>9.2114479999999999E-2</v>
      </c>
      <c r="G170" s="34">
        <v>8.8177480000000003E-2</v>
      </c>
      <c r="H170" s="34">
        <v>8.4177636E-2</v>
      </c>
      <c r="I170" s="34">
        <v>7.8765139999999997E-2</v>
      </c>
      <c r="J170" s="34">
        <v>7.4176110000000003E-2</v>
      </c>
      <c r="K170" s="34">
        <v>6.9285589999999994E-2</v>
      </c>
      <c r="L170" s="34">
        <v>6.7259459999999993E-2</v>
      </c>
      <c r="M170" s="34">
        <v>6.5883810000000001E-2</v>
      </c>
      <c r="N170" s="34">
        <v>6.6626989999999997E-2</v>
      </c>
      <c r="O170" s="34">
        <v>6.6257305000000002E-2</v>
      </c>
      <c r="P170" s="34">
        <v>6.479443E-2</v>
      </c>
      <c r="Q170" s="34">
        <v>5.3768775999999997E-2</v>
      </c>
      <c r="R170" s="34">
        <v>5.6114648000000003E-2</v>
      </c>
      <c r="S170" s="35" t="s">
        <v>0</v>
      </c>
      <c r="T170" s="35" t="s">
        <v>0</v>
      </c>
      <c r="U170" s="35">
        <v>7.8508700000000001E-2</v>
      </c>
      <c r="V170" s="35">
        <v>7.5550060000000002E-2</v>
      </c>
      <c r="W170" s="35">
        <v>7.728206E-2</v>
      </c>
      <c r="X170" s="35">
        <v>7.5363250000000007E-2</v>
      </c>
      <c r="Y170" s="35">
        <v>6.6024230000000003E-2</v>
      </c>
      <c r="Z170" s="35" t="s">
        <v>0</v>
      </c>
      <c r="AA170" s="35" t="s">
        <v>0</v>
      </c>
      <c r="AB170" s="35" t="s">
        <v>0</v>
      </c>
      <c r="AC170" s="36" t="s">
        <v>0</v>
      </c>
      <c r="AD170" s="29" t="s">
        <v>0</v>
      </c>
      <c r="AE170" s="29" t="s">
        <v>0</v>
      </c>
      <c r="AF170" s="29">
        <v>6.5416779999999994E-2</v>
      </c>
      <c r="AG170" s="29">
        <v>8.1532129999999994E-2</v>
      </c>
      <c r="AH170" s="29">
        <v>6.9360210000000005E-2</v>
      </c>
      <c r="AI170" s="29">
        <v>7.0091575000000003E-2</v>
      </c>
      <c r="AJ170" s="29">
        <v>7.1818290000000007E-2</v>
      </c>
      <c r="AK170" s="3">
        <f t="shared" si="2"/>
        <v>7.5057984629629634E-2</v>
      </c>
      <c r="AP170" s="2">
        <f>((AK170-AK$22)*100)/AK$22</f>
        <v>8.0363043822282236</v>
      </c>
    </row>
    <row r="171" spans="1:46" x14ac:dyDescent="0.25">
      <c r="A171" t="s">
        <v>0</v>
      </c>
      <c r="B171" s="37">
        <v>8.8285150000000007E-2</v>
      </c>
      <c r="C171" s="34">
        <v>9.6906229999999996E-2</v>
      </c>
      <c r="D171" s="34">
        <v>9.4400929999999994E-2</v>
      </c>
      <c r="E171" s="34">
        <v>9.8086370000000006E-2</v>
      </c>
      <c r="F171" s="34">
        <v>9.6070269999999999E-2</v>
      </c>
      <c r="G171" s="34">
        <v>9.1996170000000002E-2</v>
      </c>
      <c r="H171" s="34">
        <v>9.1451585000000002E-2</v>
      </c>
      <c r="I171" s="34">
        <v>8.9060130000000001E-2</v>
      </c>
      <c r="J171" s="34">
        <v>8.6696090000000003E-2</v>
      </c>
      <c r="K171" s="34">
        <v>8.257954599999999E-2</v>
      </c>
      <c r="L171" s="34">
        <v>8.1646465000000001E-2</v>
      </c>
      <c r="M171" s="34">
        <v>7.8499340000000001E-2</v>
      </c>
      <c r="N171" s="34">
        <v>7.4911699999999998E-2</v>
      </c>
      <c r="O171" s="34">
        <v>7.7429789999999998E-2</v>
      </c>
      <c r="P171" s="34">
        <v>7.4868110000000002E-2</v>
      </c>
      <c r="Q171" s="34">
        <v>6.4509239999999995E-2</v>
      </c>
      <c r="R171" s="34">
        <v>6.5002984999999999E-2</v>
      </c>
      <c r="S171" s="35" t="s">
        <v>0</v>
      </c>
      <c r="T171" s="35">
        <v>6.9723209999999994E-2</v>
      </c>
      <c r="U171" s="35">
        <v>7.8435080000000004E-2</v>
      </c>
      <c r="V171" s="35">
        <v>8.2427979999999998E-2</v>
      </c>
      <c r="W171" s="35">
        <v>8.1223740000000003E-2</v>
      </c>
      <c r="X171" s="35">
        <v>8.257565E-2</v>
      </c>
      <c r="Y171" s="35">
        <v>8.8369324999999999E-2</v>
      </c>
      <c r="Z171" s="35" t="s">
        <v>0</v>
      </c>
      <c r="AA171" s="35" t="s">
        <v>0</v>
      </c>
      <c r="AB171" s="35" t="s">
        <v>0</v>
      </c>
      <c r="AC171" s="36" t="s">
        <v>0</v>
      </c>
      <c r="AD171" s="29" t="s">
        <v>0</v>
      </c>
      <c r="AE171" s="29" t="s">
        <v>0</v>
      </c>
      <c r="AF171" s="29">
        <v>6.4644170000000001E-2</v>
      </c>
      <c r="AG171" s="29">
        <v>7.2581709999999994E-2</v>
      </c>
      <c r="AH171" s="29">
        <v>7.1574719999999994E-2</v>
      </c>
      <c r="AI171" s="29">
        <v>6.604343E-2</v>
      </c>
      <c r="AJ171" s="29">
        <v>7.1928439999999996E-2</v>
      </c>
      <c r="AK171" s="3">
        <f t="shared" si="2"/>
        <v>8.078312700000001E-2</v>
      </c>
      <c r="AP171" s="2">
        <f>((AK171-AK$23)*100)/AK$23</f>
        <v>8.0582899702316553</v>
      </c>
    </row>
    <row r="172" spans="1:46" x14ac:dyDescent="0.25">
      <c r="A172" t="s">
        <v>0</v>
      </c>
      <c r="B172" s="37">
        <v>8.1815384000000005E-2</v>
      </c>
      <c r="C172" s="34">
        <v>9.5071409999999995E-2</v>
      </c>
      <c r="D172" s="34">
        <v>9.5716335E-2</v>
      </c>
      <c r="E172" s="34">
        <v>9.8517395999999993E-2</v>
      </c>
      <c r="F172" s="34">
        <v>9.7229733999999998E-2</v>
      </c>
      <c r="G172" s="34">
        <v>9.418493E-2</v>
      </c>
      <c r="H172" s="34">
        <v>9.0422749999999996E-2</v>
      </c>
      <c r="I172" s="34">
        <v>8.8042885000000001E-2</v>
      </c>
      <c r="J172" s="34">
        <v>8.4718390000000005E-2</v>
      </c>
      <c r="K172" s="34">
        <v>8.3066164999999997E-2</v>
      </c>
      <c r="L172" s="34">
        <v>8.2982280000000005E-2</v>
      </c>
      <c r="M172" s="34">
        <v>8.0864824000000002E-2</v>
      </c>
      <c r="N172" s="34">
        <v>8.0492295000000005E-2</v>
      </c>
      <c r="O172" s="34">
        <v>8.0440070000000002E-2</v>
      </c>
      <c r="P172" s="34">
        <v>7.1121600000000007E-2</v>
      </c>
      <c r="Q172" s="34">
        <v>6.4526210000000001E-2</v>
      </c>
      <c r="R172" s="34" t="s">
        <v>0</v>
      </c>
      <c r="S172" s="35">
        <v>7.3070079999999996E-2</v>
      </c>
      <c r="T172" s="35">
        <v>8.1788509999999995E-2</v>
      </c>
      <c r="U172" s="35">
        <v>8.745501E-2</v>
      </c>
      <c r="V172" s="35">
        <v>8.6092039999999995E-2</v>
      </c>
      <c r="W172" s="35">
        <v>8.5560659999999997E-2</v>
      </c>
      <c r="X172" s="35">
        <v>8.5414774999999998E-2</v>
      </c>
      <c r="Y172" s="35">
        <v>8.921888E-2</v>
      </c>
      <c r="Z172" s="35" t="s">
        <v>0</v>
      </c>
      <c r="AA172" s="35" t="s">
        <v>0</v>
      </c>
      <c r="AB172" s="35" t="s">
        <v>0</v>
      </c>
      <c r="AC172" s="36" t="s">
        <v>0</v>
      </c>
      <c r="AD172" s="29" t="s">
        <v>0</v>
      </c>
      <c r="AE172" s="29" t="s">
        <v>0</v>
      </c>
      <c r="AF172" s="29">
        <v>6.4713720000000002E-2</v>
      </c>
      <c r="AG172" s="29">
        <v>7.1380550000000001E-2</v>
      </c>
      <c r="AH172" s="29">
        <v>6.054847E-2</v>
      </c>
      <c r="AI172" s="29">
        <v>6.5607609999999997E-2</v>
      </c>
      <c r="AJ172" s="29">
        <v>6.7149239999999999E-2</v>
      </c>
      <c r="AK172" s="3">
        <f t="shared" si="2"/>
        <v>8.1686150107142863E-2</v>
      </c>
      <c r="AP172" s="2">
        <f>((AK172-AK$24)*100)/AK$24</f>
        <v>8.584361401475558</v>
      </c>
    </row>
    <row r="173" spans="1:46" x14ac:dyDescent="0.25">
      <c r="A173" t="s">
        <v>0</v>
      </c>
      <c r="B173" s="37">
        <v>7.8009099999999998E-2</v>
      </c>
      <c r="C173" s="34">
        <v>8.5403110000000004E-2</v>
      </c>
      <c r="D173" s="34">
        <v>9.1680349999999994E-2</v>
      </c>
      <c r="E173" s="34">
        <v>9.6131094E-2</v>
      </c>
      <c r="F173" s="34">
        <v>9.4366359999999996E-2</v>
      </c>
      <c r="G173" s="34">
        <v>9.1808795999999998E-2</v>
      </c>
      <c r="H173" s="34">
        <v>8.8744749999999997E-2</v>
      </c>
      <c r="I173" s="34">
        <v>8.6578260000000004E-2</v>
      </c>
      <c r="J173" s="34">
        <v>8.6065719999999998E-2</v>
      </c>
      <c r="K173" s="34">
        <v>8.5413559999999999E-2</v>
      </c>
      <c r="L173" s="34">
        <v>8.3279480000000003E-2</v>
      </c>
      <c r="M173" s="34">
        <v>8.1203683999999998E-2</v>
      </c>
      <c r="N173" s="34">
        <v>8.0789479999999997E-2</v>
      </c>
      <c r="O173" s="34">
        <v>8.1839609999999993E-2</v>
      </c>
      <c r="P173" s="38">
        <v>7.6525369999999995E-2</v>
      </c>
      <c r="Q173" s="38" t="s">
        <v>0</v>
      </c>
      <c r="R173" s="38">
        <v>6.7418889999999995E-2</v>
      </c>
      <c r="S173" s="35">
        <v>8.2522176000000003E-2</v>
      </c>
      <c r="T173" s="35">
        <v>8.5779040000000001E-2</v>
      </c>
      <c r="U173" s="35">
        <v>8.7690376E-2</v>
      </c>
      <c r="V173" s="35">
        <v>8.5907319999999995E-2</v>
      </c>
      <c r="W173" s="35">
        <v>8.4928740000000003E-2</v>
      </c>
      <c r="X173" s="35">
        <v>8.6590360000000005E-2</v>
      </c>
      <c r="Y173" s="35">
        <v>8.5282399999999994E-2</v>
      </c>
      <c r="Z173" s="35" t="s">
        <v>0</v>
      </c>
      <c r="AA173" s="35" t="s">
        <v>0</v>
      </c>
      <c r="AB173" s="35" t="s">
        <v>0</v>
      </c>
      <c r="AC173" s="36" t="s">
        <v>0</v>
      </c>
      <c r="AD173" s="29" t="s">
        <v>0</v>
      </c>
      <c r="AE173" s="29" t="s">
        <v>0</v>
      </c>
      <c r="AF173" s="29">
        <v>6.5124290000000001E-2</v>
      </c>
      <c r="AG173" s="29">
        <v>7.0546485000000006E-2</v>
      </c>
      <c r="AH173" s="29" t="s">
        <v>0</v>
      </c>
      <c r="AI173" s="29">
        <v>6.4837069999999997E-2</v>
      </c>
      <c r="AJ173" s="29">
        <v>6.3162154999999998E-2</v>
      </c>
      <c r="AK173" s="3">
        <f t="shared" si="2"/>
        <v>8.2134371333333345E-2</v>
      </c>
      <c r="AP173" s="2">
        <f>((AK173-AK$25)*100)/AK$25</f>
        <v>8.1292789432673302</v>
      </c>
    </row>
    <row r="174" spans="1:46" x14ac:dyDescent="0.25">
      <c r="A174" t="s">
        <v>0</v>
      </c>
      <c r="B174" s="37">
        <v>7.5249960000000005E-2</v>
      </c>
      <c r="C174" s="34">
        <v>8.0796060000000003E-2</v>
      </c>
      <c r="D174" s="34">
        <v>8.6419480000000007E-2</v>
      </c>
      <c r="E174" s="34">
        <v>9.2696114999999996E-2</v>
      </c>
      <c r="F174" s="34">
        <v>9.3393400000000001E-2</v>
      </c>
      <c r="G174" s="34">
        <v>9.1714050000000005E-2</v>
      </c>
      <c r="H174" s="34">
        <v>8.9640170000000005E-2</v>
      </c>
      <c r="I174" s="34">
        <v>8.6781799999999992E-2</v>
      </c>
      <c r="J174" s="34">
        <v>8.7019470000000002E-2</v>
      </c>
      <c r="K174" s="34">
        <v>8.6827920000000003E-2</v>
      </c>
      <c r="L174" s="34">
        <v>8.3944080000000004E-2</v>
      </c>
      <c r="M174" s="34">
        <v>8.2956650000000007E-2</v>
      </c>
      <c r="N174" s="34">
        <v>8.4067729999999993E-2</v>
      </c>
      <c r="O174" s="34">
        <v>8.3111569999999996E-2</v>
      </c>
      <c r="P174" s="38" t="s">
        <v>0</v>
      </c>
      <c r="Q174" s="38">
        <v>7.0355280000000006E-2</v>
      </c>
      <c r="R174" s="38">
        <v>7.1564644999999996E-2</v>
      </c>
      <c r="S174" s="35">
        <v>7.6825954000000002E-2</v>
      </c>
      <c r="T174" s="35">
        <v>8.2513094000000009E-2</v>
      </c>
      <c r="U174" s="35">
        <v>8.6025939999999995E-2</v>
      </c>
      <c r="V174" s="35">
        <v>8.5459170000000001E-2</v>
      </c>
      <c r="W174" s="35">
        <v>8.3867960000000005E-2</v>
      </c>
      <c r="X174" s="35">
        <v>8.3758319999999997E-2</v>
      </c>
      <c r="Y174" s="35">
        <v>7.9668580000000003E-2</v>
      </c>
      <c r="Z174" s="35" t="s">
        <v>0</v>
      </c>
      <c r="AA174" s="35" t="s">
        <v>0</v>
      </c>
      <c r="AB174" s="35" t="s">
        <v>0</v>
      </c>
      <c r="AC174" s="36" t="s">
        <v>0</v>
      </c>
      <c r="AD174" s="29" t="s">
        <v>0</v>
      </c>
      <c r="AE174" s="29" t="s">
        <v>0</v>
      </c>
      <c r="AF174" s="29">
        <v>5.6766263999999997E-2</v>
      </c>
      <c r="AG174" s="29">
        <v>6.73092E-2</v>
      </c>
      <c r="AH174" s="29" t="s">
        <v>0</v>
      </c>
      <c r="AI174" s="29" t="s">
        <v>0</v>
      </c>
      <c r="AJ174" s="29" t="s">
        <v>0</v>
      </c>
      <c r="AK174" s="3">
        <f t="shared" si="2"/>
        <v>8.1949314480000021E-2</v>
      </c>
      <c r="AP174" s="2">
        <f>((AK174-AK$26)*100)/AK$26</f>
        <v>7.6832014875553218</v>
      </c>
    </row>
    <row r="175" spans="1:46" x14ac:dyDescent="0.25">
      <c r="A175" t="s">
        <v>0</v>
      </c>
      <c r="B175" s="37" t="s">
        <v>0</v>
      </c>
      <c r="C175" s="34">
        <v>7.7590489999999998E-2</v>
      </c>
      <c r="D175" s="34">
        <v>8.5631520000000003E-2</v>
      </c>
      <c r="E175" s="34">
        <v>9.3031580000000003E-2</v>
      </c>
      <c r="F175" s="34">
        <v>9.4081139999999994E-2</v>
      </c>
      <c r="G175" s="34">
        <v>8.9946219999999993E-2</v>
      </c>
      <c r="H175" s="34">
        <v>8.7237620000000002E-2</v>
      </c>
      <c r="I175" s="34">
        <v>8.5457906E-2</v>
      </c>
      <c r="J175" s="34">
        <v>8.4458805999999997E-2</v>
      </c>
      <c r="K175" s="34">
        <v>8.416063E-2</v>
      </c>
      <c r="L175" s="34">
        <v>8.2732655000000002E-2</v>
      </c>
      <c r="M175" s="34">
        <v>8.3200090000000004E-2</v>
      </c>
      <c r="N175" s="34">
        <v>8.6324070000000003E-2</v>
      </c>
      <c r="O175" s="34">
        <v>8.2007960000000005E-2</v>
      </c>
      <c r="P175" s="38" t="s">
        <v>0</v>
      </c>
      <c r="Q175" s="38">
        <v>7.0330575000000006E-2</v>
      </c>
      <c r="R175" s="38">
        <v>7.3536829999999997E-2</v>
      </c>
      <c r="S175" s="35">
        <v>7.6707070000000002E-2</v>
      </c>
      <c r="T175" s="35">
        <v>8.2234340000000003E-2</v>
      </c>
      <c r="U175" s="35">
        <v>8.508842400000001E-2</v>
      </c>
      <c r="V175" s="35">
        <v>8.3559394000000009E-2</v>
      </c>
      <c r="W175" s="35">
        <v>8.1108354000000007E-2</v>
      </c>
      <c r="X175" s="35">
        <v>8.0901769999999998E-2</v>
      </c>
      <c r="Y175" s="35">
        <v>7.6219469999999998E-2</v>
      </c>
      <c r="Z175" s="35" t="s">
        <v>0</v>
      </c>
      <c r="AA175" s="35" t="s">
        <v>0</v>
      </c>
      <c r="AB175" s="35" t="s">
        <v>0</v>
      </c>
      <c r="AC175" s="36" t="s">
        <v>0</v>
      </c>
      <c r="AD175" s="29" t="s">
        <v>0</v>
      </c>
      <c r="AE175" s="29" t="s">
        <v>0</v>
      </c>
      <c r="AF175" s="29">
        <v>6.2700435999999998E-2</v>
      </c>
      <c r="AG175" s="29">
        <v>6.1592010000000003E-2</v>
      </c>
      <c r="AH175" s="29" t="s">
        <v>0</v>
      </c>
      <c r="AI175" s="29" t="s">
        <v>0</v>
      </c>
      <c r="AJ175" s="29" t="s">
        <v>0</v>
      </c>
      <c r="AK175" s="3">
        <f t="shared" si="2"/>
        <v>8.1243306666666709E-2</v>
      </c>
      <c r="AP175" s="2">
        <f>((AK175-AK$27)*100)/AK$27</f>
        <v>7.7688529678913625</v>
      </c>
    </row>
    <row r="176" spans="1:46" x14ac:dyDescent="0.25">
      <c r="A176" t="s">
        <v>0</v>
      </c>
      <c r="B176" s="37" t="s">
        <v>0</v>
      </c>
      <c r="C176" s="34">
        <v>6.2728434999999999E-2</v>
      </c>
      <c r="D176" s="34">
        <v>8.2722544999999995E-2</v>
      </c>
      <c r="E176" s="34">
        <v>9.4522679999999998E-2</v>
      </c>
      <c r="F176" s="34">
        <v>9.9956035999999998E-2</v>
      </c>
      <c r="G176" s="34">
        <v>0.100378945</v>
      </c>
      <c r="H176" s="34">
        <v>9.4021320000000005E-2</v>
      </c>
      <c r="I176" s="34">
        <v>8.9403460000000004E-2</v>
      </c>
      <c r="J176" s="34">
        <v>8.7163100000000007E-2</v>
      </c>
      <c r="K176" s="34">
        <v>8.4443820000000003E-2</v>
      </c>
      <c r="L176" s="34">
        <v>8.2069829999999996E-2</v>
      </c>
      <c r="M176" s="34">
        <v>8.1630530000000007E-2</v>
      </c>
      <c r="N176" s="34">
        <v>7.9580479999999995E-2</v>
      </c>
      <c r="O176" s="34">
        <v>7.6256274999999998E-2</v>
      </c>
      <c r="P176" s="38" t="s">
        <v>0</v>
      </c>
      <c r="Q176" s="38">
        <v>6.7911825999999995E-2</v>
      </c>
      <c r="R176" s="38">
        <v>7.4462269999999997E-2</v>
      </c>
      <c r="S176" s="35">
        <v>7.6683470000000004E-2</v>
      </c>
      <c r="T176" s="35">
        <v>8.6275820000000003E-2</v>
      </c>
      <c r="U176" s="35">
        <v>8.6830999999999992E-2</v>
      </c>
      <c r="V176" s="35">
        <v>8.4343425999999999E-2</v>
      </c>
      <c r="W176" s="35">
        <v>8.0144359999999998E-2</v>
      </c>
      <c r="X176" s="35">
        <v>7.8311039999999998E-2</v>
      </c>
      <c r="Y176" s="35">
        <v>7.8582145000000006E-2</v>
      </c>
      <c r="Z176" s="35" t="s">
        <v>0</v>
      </c>
      <c r="AA176" s="35" t="s">
        <v>0</v>
      </c>
      <c r="AB176" s="35" t="s">
        <v>0</v>
      </c>
      <c r="AC176" s="36" t="s">
        <v>0</v>
      </c>
      <c r="AD176" s="29" t="s">
        <v>0</v>
      </c>
      <c r="AE176" s="29" t="s">
        <v>0</v>
      </c>
      <c r="AF176" s="29" t="s">
        <v>0</v>
      </c>
      <c r="AG176" s="29" t="s">
        <v>0</v>
      </c>
      <c r="AH176" s="29" t="s">
        <v>0</v>
      </c>
      <c r="AI176" s="29" t="s">
        <v>0</v>
      </c>
      <c r="AJ176" s="29" t="s">
        <v>0</v>
      </c>
      <c r="AK176" s="3">
        <f t="shared" si="2"/>
        <v>8.3110127863636363E-2</v>
      </c>
      <c r="AP176" s="2">
        <f>((AK176-AK$28)*100)/AK$28</f>
        <v>7.6517376394254244</v>
      </c>
    </row>
    <row r="177" spans="1:42" x14ac:dyDescent="0.25">
      <c r="A177" s="32" t="s">
        <v>0</v>
      </c>
      <c r="B177" s="39" t="s">
        <v>0</v>
      </c>
      <c r="C177" s="32">
        <v>6.9749549999999993E-2</v>
      </c>
      <c r="D177" s="32">
        <v>7.2575089999999995E-2</v>
      </c>
      <c r="E177" s="32">
        <v>6.9938029999999998E-2</v>
      </c>
      <c r="F177" s="32">
        <v>6.9169640000000004E-2</v>
      </c>
      <c r="G177" s="32">
        <v>6.9006540000000005E-2</v>
      </c>
      <c r="H177" s="32">
        <v>7.0407719999999993E-2</v>
      </c>
      <c r="I177" s="32">
        <v>7.2715189999999999E-2</v>
      </c>
      <c r="J177" s="32">
        <v>7.5607759999999996E-2</v>
      </c>
      <c r="K177" s="32">
        <v>8.0133360000000001E-2</v>
      </c>
      <c r="L177" s="32">
        <v>8.3639779999999997E-2</v>
      </c>
      <c r="M177" s="32">
        <v>8.0591634000000009E-2</v>
      </c>
      <c r="N177" s="32">
        <v>7.1145213999999998E-2</v>
      </c>
      <c r="O177" s="32">
        <v>7.0278480000000004E-2</v>
      </c>
      <c r="P177" s="32" t="s">
        <v>0</v>
      </c>
      <c r="Q177" s="32" t="s">
        <v>0</v>
      </c>
      <c r="R177" s="32" t="s">
        <v>0</v>
      </c>
      <c r="S177" s="33">
        <v>6.2836649999999994E-2</v>
      </c>
      <c r="T177" s="33">
        <v>6.9419980000000006E-2</v>
      </c>
      <c r="U177" s="33">
        <v>7.2063489999999994E-2</v>
      </c>
      <c r="V177" s="33">
        <v>7.8937865999999995E-2</v>
      </c>
      <c r="W177" s="33">
        <v>8.5286810000000005E-2</v>
      </c>
      <c r="X177" s="33">
        <v>7.5076945000000006E-2</v>
      </c>
      <c r="Y177" s="33">
        <v>7.6400794000000008E-2</v>
      </c>
      <c r="Z177" s="33" t="s">
        <v>0</v>
      </c>
      <c r="AA177" s="40" t="s">
        <v>0</v>
      </c>
      <c r="AB177" s="40">
        <v>0.10489076999999999</v>
      </c>
      <c r="AC177" s="40">
        <v>9.7288180000000002E-2</v>
      </c>
      <c r="AD177" s="40" t="s">
        <v>0</v>
      </c>
      <c r="AE177" s="40" t="s">
        <v>0</v>
      </c>
      <c r="AF177" s="40" t="s">
        <v>0</v>
      </c>
      <c r="AG177" s="40" t="s">
        <v>0</v>
      </c>
      <c r="AH177" s="40" t="s">
        <v>0</v>
      </c>
      <c r="AI177" s="40" t="s">
        <v>0</v>
      </c>
      <c r="AJ177" s="40" t="s">
        <v>0</v>
      </c>
      <c r="AK177" s="3">
        <f t="shared" si="2"/>
        <v>7.6234521499999985E-2</v>
      </c>
      <c r="AP177" s="2">
        <f>((AK177-AK$29)*100)/AK$29</f>
        <v>11.708330012846426</v>
      </c>
    </row>
    <row r="178" spans="1:42" x14ac:dyDescent="0.25">
      <c r="A178" s="31" t="s">
        <v>0</v>
      </c>
      <c r="B178" s="41" t="s">
        <v>0</v>
      </c>
      <c r="C178" s="31" t="s">
        <v>0</v>
      </c>
      <c r="D178" s="31">
        <v>5.7053140000000002E-2</v>
      </c>
      <c r="E178" s="31">
        <v>5.8593579999999999E-2</v>
      </c>
      <c r="F178" s="31">
        <v>5.798217E-2</v>
      </c>
      <c r="G178" s="31">
        <v>5.8286129999999998E-2</v>
      </c>
      <c r="H178" s="31">
        <v>5.7714927999999999E-2</v>
      </c>
      <c r="I178" s="31">
        <v>5.7772007E-2</v>
      </c>
      <c r="J178" s="31">
        <v>5.8500607000000003E-2</v>
      </c>
      <c r="K178" s="31">
        <v>6.0158125999999999E-2</v>
      </c>
      <c r="L178" s="31">
        <v>6.3441769999999995E-2</v>
      </c>
      <c r="M178" s="31">
        <v>6.7130990000000001E-2</v>
      </c>
      <c r="N178" s="31">
        <v>6.5660839999999998E-2</v>
      </c>
      <c r="O178" s="31" t="s">
        <v>0</v>
      </c>
      <c r="P178" s="31" t="s">
        <v>0</v>
      </c>
      <c r="Q178" s="31" t="s">
        <v>0</v>
      </c>
      <c r="R178" s="31" t="s">
        <v>0</v>
      </c>
      <c r="S178" s="33">
        <v>5.2091863000000002E-2</v>
      </c>
      <c r="T178" s="33">
        <v>5.4055279999999997E-2</v>
      </c>
      <c r="U178" s="33">
        <v>5.563485E-2</v>
      </c>
      <c r="V178" s="33">
        <v>5.8016239999999997E-2</v>
      </c>
      <c r="W178" s="33">
        <v>6.1482765000000002E-2</v>
      </c>
      <c r="X178" s="33">
        <v>6.9285390000000002E-2</v>
      </c>
      <c r="Y178" s="33">
        <v>6.8911134999999998E-2</v>
      </c>
      <c r="Z178" s="33">
        <v>7.3495305999999996E-2</v>
      </c>
      <c r="AA178" s="40">
        <v>7.8789319999999996E-2</v>
      </c>
      <c r="AB178" s="40">
        <v>9.0093670000000001E-2</v>
      </c>
      <c r="AC178" s="40">
        <v>9.0905159999999999E-2</v>
      </c>
      <c r="AD178" s="40">
        <v>0.1007641</v>
      </c>
      <c r="AE178" s="40" t="s">
        <v>0</v>
      </c>
      <c r="AF178" s="40" t="s">
        <v>0</v>
      </c>
      <c r="AG178" s="40" t="s">
        <v>0</v>
      </c>
      <c r="AH178" s="40" t="s">
        <v>0</v>
      </c>
      <c r="AI178" s="40" t="s">
        <v>0</v>
      </c>
      <c r="AJ178" s="40" t="s">
        <v>0</v>
      </c>
      <c r="AK178" s="3">
        <f t="shared" si="2"/>
        <v>6.5905189869565228E-2</v>
      </c>
      <c r="AP178" s="2">
        <f>((AK178-AK$30)*100)/AK$30</f>
        <v>15.592848976292824</v>
      </c>
    </row>
    <row r="179" spans="1:42" x14ac:dyDescent="0.25">
      <c r="A179" s="31" t="s">
        <v>0</v>
      </c>
      <c r="B179" s="41" t="s">
        <v>0</v>
      </c>
      <c r="C179" s="31" t="s">
        <v>0</v>
      </c>
      <c r="D179" s="31">
        <v>4.8574145999999999E-2</v>
      </c>
      <c r="E179" s="31">
        <v>5.1069419999999997E-2</v>
      </c>
      <c r="F179" s="31">
        <v>5.1293169999999999E-2</v>
      </c>
      <c r="G179" s="31">
        <v>5.0844225999999999E-2</v>
      </c>
      <c r="H179" s="31">
        <v>5.0847336999999999E-2</v>
      </c>
      <c r="I179" s="31">
        <v>5.0692488000000001E-2</v>
      </c>
      <c r="J179" s="31">
        <v>5.1032863999999997E-2</v>
      </c>
      <c r="K179" s="31">
        <v>5.1779810000000003E-2</v>
      </c>
      <c r="L179" s="31">
        <v>5.3620561999999997E-2</v>
      </c>
      <c r="M179" s="31">
        <v>5.8273650000000003E-2</v>
      </c>
      <c r="N179" s="31">
        <v>6.2210710000000002E-2</v>
      </c>
      <c r="O179" s="31" t="s">
        <v>0</v>
      </c>
      <c r="P179" s="31" t="s">
        <v>0</v>
      </c>
      <c r="Q179" s="31" t="s">
        <v>0</v>
      </c>
      <c r="R179" s="31" t="s">
        <v>0</v>
      </c>
      <c r="S179" s="33">
        <v>4.7343362E-2</v>
      </c>
      <c r="T179" s="33">
        <v>4.8683089999999998E-2</v>
      </c>
      <c r="U179" s="33">
        <v>4.8862352999999997E-2</v>
      </c>
      <c r="V179" s="33">
        <v>5.0698350000000003E-2</v>
      </c>
      <c r="W179" s="33">
        <v>5.1535480000000002E-2</v>
      </c>
      <c r="X179" s="33">
        <v>5.5224229999999999E-2</v>
      </c>
      <c r="Y179" s="33">
        <v>6.2653039999999993E-2</v>
      </c>
      <c r="Z179" s="33" t="s">
        <v>0</v>
      </c>
      <c r="AA179" s="40">
        <v>7.5778010000000007E-2</v>
      </c>
      <c r="AB179" s="40">
        <v>8.3252069999999997E-2</v>
      </c>
      <c r="AC179" s="40" t="s">
        <v>0</v>
      </c>
      <c r="AD179" s="40" t="s">
        <v>0</v>
      </c>
      <c r="AE179" s="40" t="s">
        <v>0</v>
      </c>
      <c r="AF179" s="40" t="s">
        <v>0</v>
      </c>
      <c r="AG179" s="40" t="s">
        <v>0</v>
      </c>
      <c r="AH179" s="40" t="s">
        <v>0</v>
      </c>
      <c r="AI179" s="40" t="s">
        <v>0</v>
      </c>
      <c r="AJ179" s="40" t="s">
        <v>0</v>
      </c>
      <c r="AK179" s="3">
        <f t="shared" ref="AK179:AK185" si="3">AVERAGE(A179:AJ179)</f>
        <v>5.5213418399999992E-2</v>
      </c>
      <c r="AP179" s="2">
        <f>((AK179-AK$31)*100)/AK$31</f>
        <v>16.137298230747358</v>
      </c>
    </row>
    <row r="180" spans="1:42" x14ac:dyDescent="0.25">
      <c r="A180" s="31" t="s">
        <v>0</v>
      </c>
      <c r="B180" s="41" t="s">
        <v>0</v>
      </c>
      <c r="C180" s="31" t="s">
        <v>0</v>
      </c>
      <c r="D180" s="31">
        <v>4.4927790000000002E-2</v>
      </c>
      <c r="E180" s="31">
        <v>4.8180394000000001E-2</v>
      </c>
      <c r="F180" s="31">
        <v>4.7274940000000001E-2</v>
      </c>
      <c r="G180" s="31">
        <v>4.6857192999999998E-2</v>
      </c>
      <c r="H180" s="31">
        <v>4.6249884999999998E-2</v>
      </c>
      <c r="I180" s="31">
        <v>4.5816929999999999E-2</v>
      </c>
      <c r="J180" s="31">
        <v>4.5551349999999997E-2</v>
      </c>
      <c r="K180" s="31">
        <v>4.5863237000000001E-2</v>
      </c>
      <c r="L180" s="31">
        <v>4.7031749999999997E-2</v>
      </c>
      <c r="M180" s="31">
        <v>5.0573399999999998E-2</v>
      </c>
      <c r="N180" s="31">
        <v>5.4657235999999998E-2</v>
      </c>
      <c r="O180" s="31" t="s">
        <v>0</v>
      </c>
      <c r="P180" s="31" t="s">
        <v>0</v>
      </c>
      <c r="Q180" s="31" t="s">
        <v>0</v>
      </c>
      <c r="R180" s="31" t="s">
        <v>0</v>
      </c>
      <c r="S180" s="33" t="s">
        <v>0</v>
      </c>
      <c r="T180" s="33">
        <v>4.3466114000000007E-2</v>
      </c>
      <c r="U180" s="33">
        <v>4.5545578000000003E-2</v>
      </c>
      <c r="V180" s="33">
        <v>4.4607565000000002E-2</v>
      </c>
      <c r="W180" s="33">
        <v>4.4479909999999998E-2</v>
      </c>
      <c r="X180" s="33">
        <v>4.6233542000000002E-2</v>
      </c>
      <c r="Y180" s="33">
        <v>5.1131024999999997E-2</v>
      </c>
      <c r="Z180" s="33">
        <v>5.4441410000000003E-2</v>
      </c>
      <c r="AA180" s="40" t="s">
        <v>0</v>
      </c>
      <c r="AB180" s="40" t="s">
        <v>0</v>
      </c>
      <c r="AC180" s="40" t="s">
        <v>0</v>
      </c>
      <c r="AD180" s="40" t="s">
        <v>0</v>
      </c>
      <c r="AE180" s="40" t="s">
        <v>0</v>
      </c>
      <c r="AF180" s="40" t="s">
        <v>0</v>
      </c>
      <c r="AG180" s="40" t="s">
        <v>0</v>
      </c>
      <c r="AH180" s="40" t="s">
        <v>0</v>
      </c>
      <c r="AI180" s="40" t="s">
        <v>0</v>
      </c>
      <c r="AJ180" s="40" t="s">
        <v>0</v>
      </c>
      <c r="AK180" s="3">
        <f t="shared" si="3"/>
        <v>4.7382736055555548E-2</v>
      </c>
      <c r="AP180" s="2">
        <f>((AK180-AK$32)*100)/AK$32</f>
        <v>18.279981831777157</v>
      </c>
    </row>
    <row r="181" spans="1:42" x14ac:dyDescent="0.25">
      <c r="A181" s="31" t="s">
        <v>0</v>
      </c>
      <c r="B181" s="41" t="s">
        <v>0</v>
      </c>
      <c r="C181" s="31" t="s">
        <v>0</v>
      </c>
      <c r="D181" s="31" t="s">
        <v>0</v>
      </c>
      <c r="E181" s="31">
        <v>4.3389789999999998E-2</v>
      </c>
      <c r="F181" s="31">
        <v>4.2996127000000002E-2</v>
      </c>
      <c r="G181" s="31">
        <v>4.2120221999999999E-2</v>
      </c>
      <c r="H181" s="31">
        <v>4.2323199999999998E-2</v>
      </c>
      <c r="I181" s="31">
        <v>4.1513229999999998E-2</v>
      </c>
      <c r="J181" s="31">
        <v>4.049589E-2</v>
      </c>
      <c r="K181" s="31">
        <v>3.9807839999999997E-2</v>
      </c>
      <c r="L181" s="31">
        <v>4.0883780000000002E-2</v>
      </c>
      <c r="M181" s="31">
        <v>4.4124429999999999E-2</v>
      </c>
      <c r="N181" s="31">
        <v>4.2540630000000003E-2</v>
      </c>
      <c r="O181" s="31" t="s">
        <v>0</v>
      </c>
      <c r="P181" s="31" t="s">
        <v>0</v>
      </c>
      <c r="Q181" s="31" t="s">
        <v>0</v>
      </c>
      <c r="R181" s="31" t="s">
        <v>0</v>
      </c>
      <c r="S181" s="33" t="s">
        <v>0</v>
      </c>
      <c r="T181" s="33" t="s">
        <v>0</v>
      </c>
      <c r="U181" s="33">
        <v>3.9939902999999999E-2</v>
      </c>
      <c r="V181" s="33">
        <v>3.7699442E-2</v>
      </c>
      <c r="W181" s="33">
        <v>3.6062392999999998E-2</v>
      </c>
      <c r="X181" s="33">
        <v>3.6936614999999999E-2</v>
      </c>
      <c r="Y181" s="33">
        <v>4.0127973999999997E-2</v>
      </c>
      <c r="Z181" s="33">
        <v>4.2273570000000003E-2</v>
      </c>
      <c r="AA181" s="40" t="s">
        <v>0</v>
      </c>
      <c r="AB181" s="40" t="s">
        <v>0</v>
      </c>
      <c r="AC181" s="40" t="s">
        <v>0</v>
      </c>
      <c r="AD181" s="40" t="s">
        <v>0</v>
      </c>
      <c r="AE181" s="40" t="s">
        <v>0</v>
      </c>
      <c r="AF181" s="40" t="s">
        <v>0</v>
      </c>
      <c r="AG181" s="40" t="s">
        <v>0</v>
      </c>
      <c r="AH181" s="40" t="s">
        <v>0</v>
      </c>
      <c r="AI181" s="40" t="s">
        <v>0</v>
      </c>
      <c r="AJ181" s="40" t="s">
        <v>0</v>
      </c>
      <c r="AK181" s="3">
        <f t="shared" si="3"/>
        <v>4.0827189749999999E-2</v>
      </c>
      <c r="AP181" s="2">
        <f>((AK181-AK$33)*100)/AK$33</f>
        <v>25.650886211909434</v>
      </c>
    </row>
    <row r="182" spans="1:42" x14ac:dyDescent="0.25">
      <c r="A182" s="27" t="s">
        <v>0</v>
      </c>
      <c r="B182" s="28" t="s">
        <v>0</v>
      </c>
      <c r="C182" s="27" t="s">
        <v>0</v>
      </c>
      <c r="D182" s="27" t="s">
        <v>0</v>
      </c>
      <c r="E182" s="27">
        <v>4.0345770000000003E-2</v>
      </c>
      <c r="F182" s="27">
        <v>3.8874804999999998E-2</v>
      </c>
      <c r="G182" s="27">
        <v>3.9424840000000003E-2</v>
      </c>
      <c r="H182" s="27">
        <v>4.2075135E-2</v>
      </c>
      <c r="I182" s="27">
        <v>3.9701174999999998E-2</v>
      </c>
      <c r="J182" s="27">
        <v>3.4987024999999998E-2</v>
      </c>
      <c r="K182" s="27">
        <v>3.4279234999999998E-2</v>
      </c>
      <c r="L182" s="27">
        <v>3.3018169999999999E-2</v>
      </c>
      <c r="M182" s="27">
        <v>3.6762264000000003E-2</v>
      </c>
      <c r="N182" s="27" t="s">
        <v>0</v>
      </c>
      <c r="O182" s="27" t="s">
        <v>0</v>
      </c>
      <c r="P182" s="27" t="s">
        <v>0</v>
      </c>
      <c r="Q182" s="27" t="s">
        <v>0</v>
      </c>
      <c r="R182" s="27" t="s">
        <v>0</v>
      </c>
      <c r="S182" s="27" t="s">
        <v>0</v>
      </c>
      <c r="T182" s="27" t="s">
        <v>0</v>
      </c>
      <c r="U182" s="27">
        <v>2.4341265000000001E-2</v>
      </c>
      <c r="V182" s="27">
        <v>2.5247715E-2</v>
      </c>
      <c r="W182" s="27">
        <v>2.2763617E-2</v>
      </c>
      <c r="X182" s="27">
        <v>2.2169500000000002E-2</v>
      </c>
      <c r="Y182" s="27">
        <v>2.5823548000000002E-2</v>
      </c>
      <c r="Z182" s="27" t="s">
        <v>0</v>
      </c>
      <c r="AA182" s="27" t="s">
        <v>0</v>
      </c>
      <c r="AB182" s="27" t="s">
        <v>0</v>
      </c>
      <c r="AC182" s="27" t="s">
        <v>0</v>
      </c>
      <c r="AD182" s="27" t="s">
        <v>0</v>
      </c>
      <c r="AE182" s="27" t="s">
        <v>0</v>
      </c>
      <c r="AF182" s="27" t="s">
        <v>0</v>
      </c>
      <c r="AG182" s="27" t="s">
        <v>0</v>
      </c>
      <c r="AH182" s="27" t="s">
        <v>0</v>
      </c>
      <c r="AI182" s="27" t="s">
        <v>0</v>
      </c>
      <c r="AJ182" s="27" t="s">
        <v>0</v>
      </c>
      <c r="AK182" s="3">
        <f t="shared" si="3"/>
        <v>3.2843861714285716E-2</v>
      </c>
      <c r="AP182" s="2">
        <f>((AK182-AK$34)*100)/AK$34</f>
        <v>38.368160564267249</v>
      </c>
    </row>
    <row r="183" spans="1:42" x14ac:dyDescent="0.25">
      <c r="A183" s="27" t="s">
        <v>0</v>
      </c>
      <c r="B183" s="28" t="s">
        <v>0</v>
      </c>
      <c r="C183" s="27" t="s">
        <v>0</v>
      </c>
      <c r="D183" s="27" t="s">
        <v>0</v>
      </c>
      <c r="E183" s="27" t="s">
        <v>0</v>
      </c>
      <c r="F183" s="27" t="s">
        <v>0</v>
      </c>
      <c r="G183" s="27">
        <v>1.7109724E-2</v>
      </c>
      <c r="H183" s="27">
        <v>1.6531055999999999E-2</v>
      </c>
      <c r="I183" s="27">
        <v>1.7077358000000001E-2</v>
      </c>
      <c r="J183" s="27">
        <v>2.3286790000000002E-2</v>
      </c>
      <c r="K183" s="27">
        <v>1.6174418999999999E-2</v>
      </c>
      <c r="L183" s="27">
        <v>1.5550115E-2</v>
      </c>
      <c r="M183" s="27" t="s">
        <v>0</v>
      </c>
      <c r="N183" s="27" t="s">
        <v>0</v>
      </c>
      <c r="O183" s="27" t="s">
        <v>0</v>
      </c>
      <c r="P183" s="27" t="s">
        <v>0</v>
      </c>
      <c r="Q183" s="27" t="s">
        <v>0</v>
      </c>
      <c r="R183" s="27" t="s">
        <v>0</v>
      </c>
      <c r="S183" s="27" t="s">
        <v>0</v>
      </c>
      <c r="T183" s="27" t="s">
        <v>0</v>
      </c>
      <c r="U183" s="27">
        <v>7.9628219999999996E-3</v>
      </c>
      <c r="V183" s="27">
        <v>1.1848208000000001E-2</v>
      </c>
      <c r="W183" s="27">
        <v>7.6110004000000007E-3</v>
      </c>
      <c r="X183" s="27">
        <v>1.6281433000000001E-2</v>
      </c>
      <c r="Y183" s="27">
        <v>1.52187105E-2</v>
      </c>
      <c r="Z183" s="27">
        <v>1.9563035999999999E-2</v>
      </c>
      <c r="AA183" s="27" t="s">
        <v>0</v>
      </c>
      <c r="AB183" s="27" t="s">
        <v>0</v>
      </c>
      <c r="AC183" s="27" t="s">
        <v>0</v>
      </c>
      <c r="AD183" s="27" t="s">
        <v>0</v>
      </c>
      <c r="AE183" s="27" t="s">
        <v>0</v>
      </c>
      <c r="AF183" s="27" t="s">
        <v>0</v>
      </c>
      <c r="AG183" s="27" t="s">
        <v>0</v>
      </c>
      <c r="AH183" s="27" t="s">
        <v>0</v>
      </c>
      <c r="AI183" s="27" t="s">
        <v>0</v>
      </c>
      <c r="AJ183" s="27" t="s">
        <v>0</v>
      </c>
      <c r="AK183" s="3">
        <f t="shared" si="3"/>
        <v>1.5351222658333337E-2</v>
      </c>
      <c r="AP183" s="2">
        <f>((AK183-AK$35)*100)/AK$35</f>
        <v>220.13450046487588</v>
      </c>
    </row>
    <row r="184" spans="1:42" x14ac:dyDescent="0.25">
      <c r="A184" s="25" t="s">
        <v>0</v>
      </c>
      <c r="B184" s="26" t="s">
        <v>0</v>
      </c>
      <c r="C184" s="25" t="s">
        <v>0</v>
      </c>
      <c r="D184" s="25" t="s">
        <v>0</v>
      </c>
      <c r="E184" s="25" t="s">
        <v>0</v>
      </c>
      <c r="F184" s="25" t="s">
        <v>0</v>
      </c>
      <c r="G184" s="25" t="s">
        <v>0</v>
      </c>
      <c r="H184" s="25" t="s">
        <v>0</v>
      </c>
      <c r="I184" s="25" t="s">
        <v>0</v>
      </c>
      <c r="J184" s="25">
        <v>6.3098750000000004E-10</v>
      </c>
      <c r="K184" s="25" t="s">
        <v>0</v>
      </c>
      <c r="L184" s="25" t="s">
        <v>0</v>
      </c>
      <c r="M184" s="25" t="s">
        <v>0</v>
      </c>
      <c r="N184" s="25" t="s">
        <v>0</v>
      </c>
      <c r="O184" s="25" t="s">
        <v>0</v>
      </c>
      <c r="P184" s="25" t="s">
        <v>0</v>
      </c>
      <c r="Q184" s="25" t="s">
        <v>0</v>
      </c>
      <c r="R184" s="25" t="s">
        <v>0</v>
      </c>
      <c r="S184" s="25" t="s">
        <v>0</v>
      </c>
      <c r="T184" s="25">
        <v>5.7922630000000003E-10</v>
      </c>
      <c r="U184" s="25">
        <v>5.5789000000000002E-10</v>
      </c>
      <c r="V184" s="25" t="s">
        <v>0</v>
      </c>
      <c r="W184" s="25" t="s">
        <v>0</v>
      </c>
      <c r="X184" s="25">
        <v>5.1401682999999999E-10</v>
      </c>
      <c r="Y184" s="25">
        <v>4.6126185999999998E-10</v>
      </c>
      <c r="Z184" s="25">
        <v>5.3917339999999996E-10</v>
      </c>
      <c r="AA184" s="25">
        <v>5.6957095000000002E-10</v>
      </c>
      <c r="AB184" s="25">
        <v>6.6472232999999999E-10</v>
      </c>
      <c r="AC184" s="25" t="s">
        <v>0</v>
      </c>
      <c r="AD184" s="25" t="s">
        <v>0</v>
      </c>
      <c r="AE184" s="25" t="s">
        <v>0</v>
      </c>
      <c r="AF184" s="25" t="s">
        <v>0</v>
      </c>
      <c r="AG184" s="25" t="s">
        <v>0</v>
      </c>
      <c r="AH184" s="25" t="s">
        <v>0</v>
      </c>
      <c r="AI184" s="25" t="s">
        <v>0</v>
      </c>
      <c r="AJ184" s="25" t="s">
        <v>0</v>
      </c>
      <c r="AK184" s="3">
        <f t="shared" si="3"/>
        <v>5.6460614625000005E-10</v>
      </c>
      <c r="AP184" s="22">
        <f>((AK184-AK$36)*100)/AK$36</f>
        <v>55.941124911772683</v>
      </c>
    </row>
    <row r="185" spans="1:42" x14ac:dyDescent="0.25">
      <c r="A185" s="25">
        <v>1.8428196E-10</v>
      </c>
      <c r="B185" s="26">
        <v>1.8277835000000001E-10</v>
      </c>
      <c r="C185" s="25">
        <v>1.7561108E-10</v>
      </c>
      <c r="D185" s="25">
        <v>1.7049777E-10</v>
      </c>
      <c r="E185" s="25">
        <v>1.6648773000000001E-10</v>
      </c>
      <c r="F185" s="25">
        <v>1.6481625999999999E-10</v>
      </c>
      <c r="G185" s="25">
        <v>1.6269811999999999E-10</v>
      </c>
      <c r="H185" s="25">
        <v>1.6112515E-10</v>
      </c>
      <c r="I185" s="25">
        <v>1.6001792999999999E-10</v>
      </c>
      <c r="J185" s="25">
        <v>1.5897361E-10</v>
      </c>
      <c r="K185" s="25">
        <v>1.5979885E-10</v>
      </c>
      <c r="L185" s="25">
        <v>1.6024047000000001E-10</v>
      </c>
      <c r="M185" s="25">
        <v>1.6052388999999999E-10</v>
      </c>
      <c r="N185" s="25">
        <v>1.6210695000000001E-10</v>
      </c>
      <c r="O185" s="25">
        <v>1.7075694E-10</v>
      </c>
      <c r="P185" s="25">
        <v>1.7112885E-10</v>
      </c>
      <c r="Q185" s="25">
        <v>1.7069297E-10</v>
      </c>
      <c r="R185" s="25">
        <v>1.6333509999999999E-10</v>
      </c>
      <c r="S185" s="25">
        <v>1.6606946E-10</v>
      </c>
      <c r="T185" s="25">
        <v>1.7240176999999999E-10</v>
      </c>
      <c r="U185" s="25" t="s">
        <v>0</v>
      </c>
      <c r="V185" s="25" t="s">
        <v>0</v>
      </c>
      <c r="W185" s="25" t="s">
        <v>0</v>
      </c>
      <c r="X185" s="25" t="s">
        <v>0</v>
      </c>
      <c r="Y185" s="25">
        <v>1.7584114999999999E-10</v>
      </c>
      <c r="Z185" s="25">
        <v>1.7757667999999999E-10</v>
      </c>
      <c r="AA185" s="25">
        <v>1.8040767000000001E-10</v>
      </c>
      <c r="AB185" s="25">
        <v>1.9337474999999999E-10</v>
      </c>
      <c r="AC185" s="25">
        <v>1.9595796999999999E-10</v>
      </c>
      <c r="AD185" s="25">
        <v>1.9400676999999999E-10</v>
      </c>
      <c r="AE185" s="25">
        <v>1.8649549E-10</v>
      </c>
      <c r="AF185" s="25">
        <v>1.8581297999999999E-10</v>
      </c>
      <c r="AG185" s="25">
        <v>1.8630666000000001E-10</v>
      </c>
      <c r="AH185" s="25">
        <v>1.8599927000000001E-10</v>
      </c>
      <c r="AI185" s="25">
        <v>1.8559014000000001E-10</v>
      </c>
      <c r="AJ185" s="25">
        <v>1.8536205999999999E-10</v>
      </c>
      <c r="AK185" s="3">
        <f t="shared" si="3"/>
        <v>1.7428358750000002E-10</v>
      </c>
      <c r="AP185" s="22">
        <f>((AK185-AK$37)*100)/AK$37</f>
        <v>17.059896165885412</v>
      </c>
    </row>
    <row r="186" spans="1:42" x14ac:dyDescent="0.25">
      <c r="AK186" s="17">
        <f>SUM(A150:AJ185)/867</f>
        <v>6.3767734186062047E-2</v>
      </c>
      <c r="AP186" s="23">
        <f>((AK186-AK$38)*100)/AK$38</f>
        <v>10.845463183635445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  <pageSetup paperSize="9"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53958-46A3-4077-B758-5A364A75CF69}">
  <dimension ref="A1:AY275"/>
  <sheetViews>
    <sheetView topLeftCell="A24" zoomScale="55" zoomScaleNormal="55" workbookViewId="0">
      <selection activeCell="A24" sqref="A1:XFD1048576"/>
    </sheetView>
  </sheetViews>
  <sheetFormatPr defaultRowHeight="15" x14ac:dyDescent="0.25"/>
  <cols>
    <col min="37" max="37" width="12.7109375" style="3" customWidth="1"/>
    <col min="38" max="40" width="8.85546875" style="2"/>
    <col min="41" max="41" width="12" style="2" customWidth="1"/>
    <col min="42" max="42" width="8.85546875" style="2"/>
    <col min="46" max="46" width="13" style="1" bestFit="1" customWidth="1"/>
    <col min="51" max="51" width="12.5703125" style="1" bestFit="1" customWidth="1"/>
  </cols>
  <sheetData>
    <row r="1" spans="1:49" x14ac:dyDescent="0.25">
      <c r="A1" t="s">
        <v>244</v>
      </c>
      <c r="AK1" s="1"/>
      <c r="AL1" s="1"/>
    </row>
    <row r="2" spans="1:49" x14ac:dyDescent="0.25">
      <c r="A2" s="25" t="s">
        <v>193</v>
      </c>
      <c r="B2" s="26" t="s">
        <v>193</v>
      </c>
      <c r="C2" s="25" t="s">
        <v>193</v>
      </c>
      <c r="D2" s="25" t="s">
        <v>193</v>
      </c>
      <c r="E2" s="25" t="s">
        <v>193</v>
      </c>
      <c r="F2" s="25" t="s">
        <v>193</v>
      </c>
      <c r="G2" s="25" t="s">
        <v>193</v>
      </c>
      <c r="H2" s="25" t="s">
        <v>193</v>
      </c>
      <c r="I2" s="25" t="s">
        <v>193</v>
      </c>
      <c r="J2" s="25" t="s">
        <v>193</v>
      </c>
      <c r="K2" s="25" t="s">
        <v>193</v>
      </c>
      <c r="L2" s="25" t="s">
        <v>193</v>
      </c>
      <c r="M2" s="25" t="s">
        <v>193</v>
      </c>
      <c r="N2" s="25" t="s">
        <v>193</v>
      </c>
      <c r="O2" s="25" t="s">
        <v>193</v>
      </c>
      <c r="P2" s="25" t="s">
        <v>193</v>
      </c>
      <c r="Q2" s="25" t="s">
        <v>193</v>
      </c>
      <c r="R2" s="25" t="s">
        <v>193</v>
      </c>
      <c r="S2" s="25" t="s">
        <v>193</v>
      </c>
      <c r="T2" s="25" t="s">
        <v>193</v>
      </c>
      <c r="U2" s="25" t="s">
        <v>193</v>
      </c>
      <c r="V2" s="25" t="s">
        <v>193</v>
      </c>
      <c r="W2" s="25" t="s">
        <v>193</v>
      </c>
      <c r="X2" s="25" t="s">
        <v>193</v>
      </c>
      <c r="Y2" s="25" t="s">
        <v>193</v>
      </c>
      <c r="Z2" s="25" t="s">
        <v>193</v>
      </c>
      <c r="AA2" s="25" t="s">
        <v>193</v>
      </c>
      <c r="AB2" s="25" t="s">
        <v>193</v>
      </c>
      <c r="AC2" s="25" t="s">
        <v>193</v>
      </c>
      <c r="AD2" s="25" t="s">
        <v>193</v>
      </c>
      <c r="AE2" s="25" t="s">
        <v>193</v>
      </c>
      <c r="AF2" s="25" t="s">
        <v>193</v>
      </c>
      <c r="AG2" s="25" t="s">
        <v>193</v>
      </c>
      <c r="AH2" s="25" t="s">
        <v>193</v>
      </c>
      <c r="AI2" s="25" t="s">
        <v>193</v>
      </c>
      <c r="AJ2" s="25" t="s">
        <v>193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25">
      <c r="A3" s="25" t="s">
        <v>193</v>
      </c>
      <c r="B3" s="26">
        <v>0.26658263999999998</v>
      </c>
      <c r="C3" s="25">
        <v>0.24070438999999999</v>
      </c>
      <c r="D3" s="25">
        <v>0.23663355</v>
      </c>
      <c r="E3" s="25">
        <v>0.1979069</v>
      </c>
      <c r="F3" s="25">
        <v>0.31114644000000002</v>
      </c>
      <c r="G3" s="25">
        <v>0.31161705000000001</v>
      </c>
      <c r="H3" s="25">
        <v>0.1584091</v>
      </c>
      <c r="I3" s="25">
        <v>0.19431703</v>
      </c>
      <c r="J3" s="25">
        <v>0.23807940999999999</v>
      </c>
      <c r="K3" s="25">
        <v>0.20570701</v>
      </c>
      <c r="L3" s="25">
        <v>0.23950715</v>
      </c>
      <c r="M3" s="25">
        <v>0.23984589000000001</v>
      </c>
      <c r="N3" s="25">
        <v>0.23751353</v>
      </c>
      <c r="O3" s="25">
        <v>0.20895059999999999</v>
      </c>
      <c r="P3" s="25">
        <v>0.19961311000000001</v>
      </c>
      <c r="Q3" s="25">
        <v>0.30883658000000003</v>
      </c>
      <c r="R3" s="25">
        <v>0.15132100000000001</v>
      </c>
      <c r="S3" s="25">
        <v>0.14914641000000001</v>
      </c>
      <c r="T3" s="25">
        <v>0.21211024000000001</v>
      </c>
      <c r="U3" s="25">
        <v>0.20976885000000001</v>
      </c>
      <c r="V3" s="25">
        <v>0.22767216000000001</v>
      </c>
      <c r="W3" s="25">
        <v>0.21115139999999999</v>
      </c>
      <c r="X3" s="25">
        <v>0.22744685000000001</v>
      </c>
      <c r="Y3" s="25">
        <v>0.22201884</v>
      </c>
      <c r="Z3" s="25">
        <v>0.23998079999999999</v>
      </c>
      <c r="AA3" s="25">
        <v>0.23642999000000001</v>
      </c>
      <c r="AB3" s="25">
        <v>0.23684530000000001</v>
      </c>
      <c r="AC3" s="25">
        <v>0.24321400000000001</v>
      </c>
      <c r="AD3" s="25">
        <v>0.24365862999999999</v>
      </c>
      <c r="AE3" s="25">
        <v>0.25991900000000001</v>
      </c>
      <c r="AF3" s="25">
        <v>0.26586583000000003</v>
      </c>
      <c r="AG3" s="25">
        <v>0.19606301000000001</v>
      </c>
      <c r="AH3" s="25">
        <v>0.20646031000000001</v>
      </c>
      <c r="AI3" s="25">
        <v>0.23768099000000001</v>
      </c>
      <c r="AJ3" s="25" t="s">
        <v>193</v>
      </c>
      <c r="AK3" s="3">
        <f>AVERAGE(A3:AJ3)</f>
        <v>0.2285918820588235</v>
      </c>
      <c r="AL3" s="4">
        <v>-66.4435</v>
      </c>
      <c r="AM3" s="6" t="s">
        <v>94</v>
      </c>
      <c r="AO3" s="2">
        <f>SUM(A36:AJ37)/40</f>
        <v>0.21485606724999989</v>
      </c>
      <c r="AV3" s="2"/>
      <c r="AW3" s="2"/>
    </row>
    <row r="4" spans="1:49" x14ac:dyDescent="0.25">
      <c r="A4" s="27">
        <v>0.31097203000000001</v>
      </c>
      <c r="B4" s="28">
        <v>0.32426192999999998</v>
      </c>
      <c r="C4" s="27">
        <v>0.29394972000000003</v>
      </c>
      <c r="D4" s="27">
        <v>0.28802344000000002</v>
      </c>
      <c r="E4" s="27">
        <v>0.28952879999999998</v>
      </c>
      <c r="F4" s="27">
        <v>0.26018342</v>
      </c>
      <c r="G4" s="27">
        <v>0.24893549000000001</v>
      </c>
      <c r="H4" s="27">
        <v>0.24107740999999999</v>
      </c>
      <c r="I4" s="27">
        <v>0.25333744000000002</v>
      </c>
      <c r="J4" s="27">
        <v>0.2604805</v>
      </c>
      <c r="K4" s="27">
        <v>0.26862583000000001</v>
      </c>
      <c r="L4" s="27">
        <v>0.26856200000000002</v>
      </c>
      <c r="M4" s="27">
        <v>0.26648152000000003</v>
      </c>
      <c r="N4" s="27">
        <v>0.26738679999999998</v>
      </c>
      <c r="O4" s="27">
        <v>0.26603602999999998</v>
      </c>
      <c r="P4" s="27">
        <v>0.25438622</v>
      </c>
      <c r="Q4" s="27">
        <v>0.24799905999999999</v>
      </c>
      <c r="R4" s="27">
        <v>0.22662039</v>
      </c>
      <c r="S4" s="27">
        <v>0.21823957999999999</v>
      </c>
      <c r="T4" s="27">
        <v>0.25499505</v>
      </c>
      <c r="U4" s="27">
        <v>0.25188240000000001</v>
      </c>
      <c r="V4" s="27">
        <v>0.24741924000000001</v>
      </c>
      <c r="W4" s="27">
        <v>0.3117123</v>
      </c>
      <c r="X4" s="27">
        <v>0.3609135</v>
      </c>
      <c r="Y4" s="27">
        <v>0.36922765000000002</v>
      </c>
      <c r="Z4" s="27">
        <v>0.37108284000000002</v>
      </c>
      <c r="AA4" s="27">
        <v>0.3699904</v>
      </c>
      <c r="AB4" s="27">
        <v>0.36889905000000001</v>
      </c>
      <c r="AC4" s="27">
        <v>0.30618355000000003</v>
      </c>
      <c r="AD4" s="27">
        <v>0.32396536999999997</v>
      </c>
      <c r="AE4" s="27">
        <v>0.34821475000000002</v>
      </c>
      <c r="AF4" s="27">
        <v>0.32404994999999998</v>
      </c>
      <c r="AG4" s="27">
        <v>0.35420382</v>
      </c>
      <c r="AH4" s="27">
        <v>0.35623305999999999</v>
      </c>
      <c r="AI4" s="27">
        <v>0.30996066</v>
      </c>
      <c r="AJ4" s="27">
        <v>0.29706523000000001</v>
      </c>
      <c r="AK4" s="3">
        <f t="shared" ref="AK4:AK67" si="0">AVERAGE(A4:AJ4)</f>
        <v>0.29391906749999991</v>
      </c>
      <c r="AL4" s="9">
        <v>-59.441600000000001</v>
      </c>
      <c r="AM4" s="6" t="s">
        <v>116</v>
      </c>
      <c r="AO4" s="2">
        <f>SUM(A2:AJ3)/34</f>
        <v>0.2285918820588235</v>
      </c>
      <c r="AT4" s="44">
        <f>AVERAGE(A2:AJ3)</f>
        <v>0.2285918820588235</v>
      </c>
      <c r="AV4" s="22" t="s">
        <v>95</v>
      </c>
      <c r="AW4" s="2" t="s">
        <v>96</v>
      </c>
    </row>
    <row r="5" spans="1:49" x14ac:dyDescent="0.25">
      <c r="A5" s="27">
        <v>0.30923446999999998</v>
      </c>
      <c r="B5" s="28">
        <v>0.30356454999999999</v>
      </c>
      <c r="C5" s="27">
        <v>0.2961683</v>
      </c>
      <c r="D5" s="27">
        <v>0.29486610000000002</v>
      </c>
      <c r="E5" s="27">
        <v>0.28952240000000001</v>
      </c>
      <c r="F5" s="27">
        <v>0.28116140000000001</v>
      </c>
      <c r="G5" s="27">
        <v>0.27636453999999999</v>
      </c>
      <c r="H5" s="27">
        <v>0.28034369999999997</v>
      </c>
      <c r="I5" s="27">
        <v>0.29749150000000002</v>
      </c>
      <c r="J5" s="27">
        <v>0.30359530000000001</v>
      </c>
      <c r="K5" s="27">
        <v>0.30351302000000002</v>
      </c>
      <c r="L5" s="27">
        <v>0.29982160000000002</v>
      </c>
      <c r="M5" s="27">
        <v>0.29787143999999999</v>
      </c>
      <c r="N5" s="27">
        <v>0.29868463000000001</v>
      </c>
      <c r="O5" s="27">
        <v>0.29443216</v>
      </c>
      <c r="P5" s="27">
        <v>0.28766723999999999</v>
      </c>
      <c r="Q5" s="27">
        <v>0.28604750000000001</v>
      </c>
      <c r="R5" s="27">
        <v>0.27200204</v>
      </c>
      <c r="S5" s="27">
        <v>0.25567925000000002</v>
      </c>
      <c r="T5" s="27">
        <v>0.26589077999999999</v>
      </c>
      <c r="U5" s="27">
        <v>0.29860467000000002</v>
      </c>
      <c r="V5" s="27">
        <v>0.320328</v>
      </c>
      <c r="W5" s="27">
        <v>0.32993941999999998</v>
      </c>
      <c r="X5" s="27">
        <v>0.33251505999999997</v>
      </c>
      <c r="Y5" s="27">
        <v>0.33489215</v>
      </c>
      <c r="Z5" s="27">
        <v>0.33726338</v>
      </c>
      <c r="AA5" s="27">
        <v>0.33273277000000001</v>
      </c>
      <c r="AB5" s="27">
        <v>0.32572654000000001</v>
      </c>
      <c r="AC5" s="27">
        <v>0.32200423</v>
      </c>
      <c r="AD5" s="27">
        <v>0.32594919999999999</v>
      </c>
      <c r="AE5" s="27">
        <v>0.33117350000000001</v>
      </c>
      <c r="AF5" s="27">
        <v>0.3266519</v>
      </c>
      <c r="AG5" s="27">
        <v>0.32260021999999999</v>
      </c>
      <c r="AH5" s="27">
        <v>0.32538313000000002</v>
      </c>
      <c r="AI5" s="27">
        <v>0.31829527000000002</v>
      </c>
      <c r="AJ5" s="27">
        <v>0.31327670000000002</v>
      </c>
      <c r="AK5" s="3">
        <f t="shared" si="0"/>
        <v>0.30531272388888886</v>
      </c>
      <c r="AL5" s="1">
        <v>-53.663899999999998</v>
      </c>
      <c r="AM5" s="10" t="s">
        <v>94</v>
      </c>
      <c r="AO5" s="2">
        <f>SUM(A34:AJ35)/26</f>
        <v>0.28196095461538462</v>
      </c>
      <c r="AV5" s="10" t="s">
        <v>97</v>
      </c>
      <c r="AW5" s="2" t="s">
        <v>98</v>
      </c>
    </row>
    <row r="6" spans="1:49" x14ac:dyDescent="0.25">
      <c r="A6" s="29">
        <v>0.28683766999999999</v>
      </c>
      <c r="B6" s="30">
        <v>0.28374365000000001</v>
      </c>
      <c r="C6" s="29">
        <v>0.27929290000000001</v>
      </c>
      <c r="D6" s="29">
        <v>0.28067192000000002</v>
      </c>
      <c r="E6" s="31">
        <v>0.27733215999999999</v>
      </c>
      <c r="F6" s="31">
        <v>0.27211592000000001</v>
      </c>
      <c r="G6" s="31">
        <v>0.26953954000000002</v>
      </c>
      <c r="H6" s="31">
        <v>0.26784849999999999</v>
      </c>
      <c r="I6" s="31">
        <v>0.27737534000000003</v>
      </c>
      <c r="J6" s="31">
        <v>0.27921375999999998</v>
      </c>
      <c r="K6" s="31">
        <v>0.27909958000000001</v>
      </c>
      <c r="L6" s="31">
        <v>0.27559882000000002</v>
      </c>
      <c r="M6" s="31">
        <v>0.27526316000000001</v>
      </c>
      <c r="N6" s="31">
        <v>0.273594</v>
      </c>
      <c r="O6" s="31">
        <v>0.27425787000000001</v>
      </c>
      <c r="P6" s="31">
        <v>0.27239498000000001</v>
      </c>
      <c r="Q6" s="32">
        <v>0.27200985</v>
      </c>
      <c r="R6" s="32">
        <v>0.2701076</v>
      </c>
      <c r="S6" s="33">
        <v>0.25749676999999999</v>
      </c>
      <c r="T6" s="33" t="s">
        <v>193</v>
      </c>
      <c r="U6" s="33">
        <v>0.30974293000000003</v>
      </c>
      <c r="V6" s="33">
        <v>0.31618481999999998</v>
      </c>
      <c r="W6" s="33">
        <v>0.31839177000000002</v>
      </c>
      <c r="X6" s="33">
        <v>0.31729560000000001</v>
      </c>
      <c r="Y6" s="33">
        <v>0.31652194</v>
      </c>
      <c r="Z6" s="33">
        <v>0.31392937999999998</v>
      </c>
      <c r="AA6" s="33">
        <v>0.30529243</v>
      </c>
      <c r="AB6" s="33">
        <v>0.30134337999999999</v>
      </c>
      <c r="AC6" s="29">
        <v>0.29765524999999998</v>
      </c>
      <c r="AD6" s="29">
        <v>0.29715127000000002</v>
      </c>
      <c r="AE6" s="29">
        <v>0.30163459999999997</v>
      </c>
      <c r="AF6" s="29">
        <v>0.3021703</v>
      </c>
      <c r="AG6" s="29">
        <v>0.29077431999999998</v>
      </c>
      <c r="AH6" s="29">
        <v>0.29303578000000002</v>
      </c>
      <c r="AI6" s="29">
        <v>0.29107946000000001</v>
      </c>
      <c r="AJ6" s="29">
        <v>0.29003425999999999</v>
      </c>
      <c r="AK6" s="3">
        <f t="shared" si="0"/>
        <v>0.28817232800000009</v>
      </c>
      <c r="AL6" s="1">
        <v>-48.590400000000002</v>
      </c>
      <c r="AM6" s="10" t="s">
        <v>116</v>
      </c>
      <c r="AO6" s="2">
        <f>SUM(A4:AJ5)/72</f>
        <v>0.29961589569444436</v>
      </c>
      <c r="AV6" s="11" t="s">
        <v>100</v>
      </c>
      <c r="AW6" s="2" t="s">
        <v>101</v>
      </c>
    </row>
    <row r="7" spans="1:49" x14ac:dyDescent="0.25">
      <c r="A7" s="29">
        <v>0.27205940000000001</v>
      </c>
      <c r="B7" s="30">
        <v>0.27237173999999997</v>
      </c>
      <c r="C7" s="29">
        <v>0.27004418000000002</v>
      </c>
      <c r="D7" s="29">
        <v>0.26743096</v>
      </c>
      <c r="E7" s="31">
        <v>0.26634227999999999</v>
      </c>
      <c r="F7" s="31">
        <v>0.25248524999999999</v>
      </c>
      <c r="G7" s="31">
        <v>0.23965130000000001</v>
      </c>
      <c r="H7" s="31">
        <v>0.21826098999999999</v>
      </c>
      <c r="I7" s="31">
        <v>0.23436784999999999</v>
      </c>
      <c r="J7" s="31">
        <v>0.23695026</v>
      </c>
      <c r="K7" s="31">
        <v>0.24250426999999999</v>
      </c>
      <c r="L7" s="31">
        <v>0.24538375000000001</v>
      </c>
      <c r="M7" s="31">
        <v>0.24874990999999999</v>
      </c>
      <c r="N7" s="31">
        <v>0.25209787</v>
      </c>
      <c r="O7" s="31">
        <v>0.25468950000000001</v>
      </c>
      <c r="P7" s="31">
        <v>0.25448959999999998</v>
      </c>
      <c r="Q7" s="32">
        <v>0.25933319999999999</v>
      </c>
      <c r="R7" s="32">
        <v>0.25747537999999998</v>
      </c>
      <c r="S7" s="33">
        <v>0.2471315</v>
      </c>
      <c r="T7" s="33" t="s">
        <v>193</v>
      </c>
      <c r="U7" s="33">
        <v>0.30021635000000002</v>
      </c>
      <c r="V7" s="33">
        <v>0.30212554000000003</v>
      </c>
      <c r="W7" s="33">
        <v>0.30205130000000002</v>
      </c>
      <c r="X7" s="33">
        <v>0.30020246</v>
      </c>
      <c r="Y7" s="33">
        <v>0.29869083000000002</v>
      </c>
      <c r="Z7" s="33">
        <v>0.29055207999999999</v>
      </c>
      <c r="AA7" s="33">
        <v>0.28657927999999999</v>
      </c>
      <c r="AB7" s="33">
        <v>0.28734811999999998</v>
      </c>
      <c r="AC7" s="29">
        <v>0.28046359999999998</v>
      </c>
      <c r="AD7" s="29">
        <v>0.26464569999999998</v>
      </c>
      <c r="AE7" s="29">
        <v>0.26417871999999998</v>
      </c>
      <c r="AF7" s="29">
        <v>0.27405953</v>
      </c>
      <c r="AG7" s="29">
        <v>0.2642872</v>
      </c>
      <c r="AH7" s="29">
        <v>0.26796727999999997</v>
      </c>
      <c r="AI7" s="29">
        <v>0.26902217</v>
      </c>
      <c r="AJ7" s="29">
        <v>0.27303302000000002</v>
      </c>
      <c r="AK7" s="3">
        <f t="shared" si="0"/>
        <v>0.26620692485714287</v>
      </c>
      <c r="AL7" s="1">
        <v>-43.982999999999997</v>
      </c>
      <c r="AM7" s="11" t="s">
        <v>99</v>
      </c>
      <c r="AO7" s="2">
        <f>SUM(A29:R33)/56</f>
        <v>0.2008710769285714</v>
      </c>
      <c r="AV7" s="14" t="s">
        <v>103</v>
      </c>
      <c r="AW7" s="2" t="s">
        <v>104</v>
      </c>
    </row>
    <row r="8" spans="1:49" x14ac:dyDescent="0.25">
      <c r="A8" s="29">
        <v>0.26433527000000001</v>
      </c>
      <c r="B8" s="30">
        <v>0.26156976999999998</v>
      </c>
      <c r="C8" s="29">
        <v>0.24163032000000001</v>
      </c>
      <c r="D8" s="29">
        <v>0.21599670000000001</v>
      </c>
      <c r="E8" s="31">
        <v>0.20343894000000001</v>
      </c>
      <c r="F8" s="31">
        <v>0.19524269999999999</v>
      </c>
      <c r="G8" s="31">
        <v>0.17770449999999999</v>
      </c>
      <c r="H8" s="31">
        <v>0.17840527</v>
      </c>
      <c r="I8" s="31">
        <v>0.17728052999999999</v>
      </c>
      <c r="J8" s="31">
        <v>0.17837164999999999</v>
      </c>
      <c r="K8" s="31">
        <v>0.18339211999999999</v>
      </c>
      <c r="L8" s="31">
        <v>0.18902788000000001</v>
      </c>
      <c r="M8" s="31">
        <v>0.19445981000000001</v>
      </c>
      <c r="N8" s="31">
        <v>0.20073742</v>
      </c>
      <c r="O8" s="31">
        <v>0.20715193000000001</v>
      </c>
      <c r="P8" s="31">
        <v>0.2114704</v>
      </c>
      <c r="Q8" s="32">
        <v>0.21727878</v>
      </c>
      <c r="R8" s="32">
        <v>0.21259879000000001</v>
      </c>
      <c r="S8" s="33">
        <v>0.19980340999999999</v>
      </c>
      <c r="T8" s="33" t="s">
        <v>193</v>
      </c>
      <c r="U8" s="33">
        <v>0.25101184999999998</v>
      </c>
      <c r="V8" s="33">
        <v>0.25429376999999997</v>
      </c>
      <c r="W8" s="33">
        <v>0.26154022999999998</v>
      </c>
      <c r="X8" s="33">
        <v>0.26627269999999997</v>
      </c>
      <c r="Y8" s="33">
        <v>0.26555187000000002</v>
      </c>
      <c r="Z8" s="33">
        <v>0.26653500000000002</v>
      </c>
      <c r="AA8" s="33">
        <v>0.26725575000000001</v>
      </c>
      <c r="AB8" s="33">
        <v>0.27085266000000002</v>
      </c>
      <c r="AC8" s="29">
        <v>0.26526286999999998</v>
      </c>
      <c r="AD8" s="29">
        <v>0.23468025000000001</v>
      </c>
      <c r="AE8" s="29">
        <v>0.23041722000000001</v>
      </c>
      <c r="AF8" s="29">
        <v>0.23711409</v>
      </c>
      <c r="AG8" s="29">
        <v>0.23675583</v>
      </c>
      <c r="AH8" s="29">
        <v>0.24609274</v>
      </c>
      <c r="AI8" s="29">
        <v>0.25602454000000002</v>
      </c>
      <c r="AJ8" s="29">
        <v>0.26214597000000001</v>
      </c>
      <c r="AK8" s="3">
        <f t="shared" si="0"/>
        <v>0.22804867228571432</v>
      </c>
      <c r="AL8" s="1">
        <v>-39.709000000000003</v>
      </c>
      <c r="AM8" s="11" t="s">
        <v>102</v>
      </c>
      <c r="AO8" s="2">
        <f>SUM(E6:R10)/68</f>
        <v>0.19056596136764709</v>
      </c>
      <c r="AV8" s="24" t="s">
        <v>106</v>
      </c>
      <c r="AW8" s="2" t="s">
        <v>107</v>
      </c>
    </row>
    <row r="9" spans="1:49" x14ac:dyDescent="0.25">
      <c r="A9" s="29">
        <v>0.22320789999999999</v>
      </c>
      <c r="B9" s="30">
        <v>0.19471568</v>
      </c>
      <c r="C9" s="29">
        <v>0.15275106999999999</v>
      </c>
      <c r="D9" s="29">
        <v>0.14504661999999999</v>
      </c>
      <c r="E9" s="31" t="s">
        <v>193</v>
      </c>
      <c r="F9" s="31">
        <v>0.20214307000000001</v>
      </c>
      <c r="G9" s="31">
        <v>0.15170246000000001</v>
      </c>
      <c r="H9" s="31">
        <v>0.13435082000000001</v>
      </c>
      <c r="I9" s="31">
        <v>0.13453248000000001</v>
      </c>
      <c r="J9" s="31">
        <v>0.13243079999999999</v>
      </c>
      <c r="K9" s="31">
        <v>0.1353568</v>
      </c>
      <c r="L9" s="31">
        <v>0.1375073</v>
      </c>
      <c r="M9" s="31">
        <v>0.13843061000000001</v>
      </c>
      <c r="N9" s="31">
        <v>0.14217094</v>
      </c>
      <c r="O9" s="31">
        <v>0.14870766999999999</v>
      </c>
      <c r="P9" s="31">
        <v>0.15486294</v>
      </c>
      <c r="Q9" s="32">
        <v>0.15870413</v>
      </c>
      <c r="R9" s="32">
        <v>0.14558679999999999</v>
      </c>
      <c r="S9" s="33">
        <v>0.1415699</v>
      </c>
      <c r="T9" s="33" t="s">
        <v>193</v>
      </c>
      <c r="U9" s="33">
        <v>0.21270597999999999</v>
      </c>
      <c r="V9" s="33">
        <v>0.18668990999999999</v>
      </c>
      <c r="W9" s="33">
        <v>0.19203539999999999</v>
      </c>
      <c r="X9" s="33">
        <v>0.20323806999999999</v>
      </c>
      <c r="Y9" s="33">
        <v>0.21102821999999999</v>
      </c>
      <c r="Z9" s="33">
        <v>0.21332134</v>
      </c>
      <c r="AA9" s="33">
        <v>0.21361353999999999</v>
      </c>
      <c r="AB9" s="33">
        <v>0.22328054999999999</v>
      </c>
      <c r="AC9" s="29">
        <v>0.25886172000000002</v>
      </c>
      <c r="AD9" s="29">
        <v>0.17666667999999999</v>
      </c>
      <c r="AE9" s="29">
        <v>0.15369474999999999</v>
      </c>
      <c r="AF9" s="29">
        <v>0.18101631000000001</v>
      </c>
      <c r="AG9" s="29">
        <v>0.20596623</v>
      </c>
      <c r="AH9" s="29">
        <v>0.22651547</v>
      </c>
      <c r="AI9" s="29">
        <v>0.24045295</v>
      </c>
      <c r="AJ9" s="29">
        <v>0.24142844999999999</v>
      </c>
      <c r="AK9" s="3">
        <f t="shared" si="0"/>
        <v>0.17983216352941175</v>
      </c>
      <c r="AL9" s="1">
        <v>-35.685299999999998</v>
      </c>
      <c r="AM9" s="12" t="s">
        <v>105</v>
      </c>
      <c r="AO9" s="2">
        <f>SUM(S29:Z33)/35</f>
        <v>0.21136398320000002</v>
      </c>
      <c r="AV9" s="42" t="s">
        <v>109</v>
      </c>
      <c r="AW9" s="2" t="s">
        <v>110</v>
      </c>
    </row>
    <row r="10" spans="1:49" x14ac:dyDescent="0.25">
      <c r="A10" s="29">
        <v>0.13739083999999999</v>
      </c>
      <c r="B10" s="30">
        <v>0.12471076</v>
      </c>
      <c r="C10" s="29">
        <v>9.6406749999999999E-2</v>
      </c>
      <c r="D10" s="29" t="s">
        <v>193</v>
      </c>
      <c r="E10" s="31" t="s">
        <v>193</v>
      </c>
      <c r="F10" s="31">
        <v>0.16210988000000001</v>
      </c>
      <c r="G10" s="31">
        <v>9.8692240000000001E-2</v>
      </c>
      <c r="H10" s="31">
        <v>8.6862474999999995E-2</v>
      </c>
      <c r="I10" s="31">
        <v>7.9263219999999995E-2</v>
      </c>
      <c r="J10" s="31">
        <v>6.4364539999999998E-2</v>
      </c>
      <c r="K10" s="31">
        <v>3.9504137000000002E-2</v>
      </c>
      <c r="L10" s="31">
        <v>3.1269239999999997E-2</v>
      </c>
      <c r="M10" s="31">
        <v>5.4466300000000002E-2</v>
      </c>
      <c r="N10" s="31">
        <v>7.4157379999999995E-2</v>
      </c>
      <c r="O10" s="31">
        <v>8.2794026000000007E-2</v>
      </c>
      <c r="P10" s="31">
        <v>8.5389524999999994E-2</v>
      </c>
      <c r="Q10" s="32">
        <v>7.2946966000000002E-2</v>
      </c>
      <c r="R10" s="32">
        <v>8.5085413999999998E-2</v>
      </c>
      <c r="S10" s="33">
        <v>0.11723873</v>
      </c>
      <c r="T10" s="33" t="s">
        <v>193</v>
      </c>
      <c r="U10" s="33" t="s">
        <v>193</v>
      </c>
      <c r="V10" s="33">
        <v>0.13153271</v>
      </c>
      <c r="W10" s="33">
        <v>0.12269594</v>
      </c>
      <c r="X10" s="33">
        <v>0.13699579000000001</v>
      </c>
      <c r="Y10" s="33">
        <v>0.14869109999999999</v>
      </c>
      <c r="Z10" s="33">
        <v>0.13854077000000001</v>
      </c>
      <c r="AA10" s="33">
        <v>0.11870074</v>
      </c>
      <c r="AB10" s="33">
        <v>0.1643104</v>
      </c>
      <c r="AC10" s="29" t="s">
        <v>193</v>
      </c>
      <c r="AD10" s="29">
        <v>0.13495289999999999</v>
      </c>
      <c r="AE10" s="29">
        <v>0.10934307</v>
      </c>
      <c r="AF10" s="29">
        <v>9.0816540000000001E-2</v>
      </c>
      <c r="AG10" s="29">
        <v>6.9721900000000003E-2</v>
      </c>
      <c r="AH10" s="29">
        <v>0.11896412000000001</v>
      </c>
      <c r="AI10" s="29">
        <v>0.14049171999999999</v>
      </c>
      <c r="AJ10" s="29">
        <v>0.13407980999999999</v>
      </c>
      <c r="AK10" s="3">
        <f t="shared" si="0"/>
        <v>0.1049190300967742</v>
      </c>
      <c r="AL10" s="1">
        <v>-31.855</v>
      </c>
      <c r="AM10" s="12" t="s">
        <v>108</v>
      </c>
      <c r="AO10" s="2">
        <f>SUM(S6:AB10)/44</f>
        <v>0.23978188204545461</v>
      </c>
      <c r="AV10" s="43" t="s">
        <v>111</v>
      </c>
      <c r="AW10" s="2" t="s">
        <v>112</v>
      </c>
    </row>
    <row r="11" spans="1:49" x14ac:dyDescent="0.25">
      <c r="A11" s="29">
        <v>0.108897835</v>
      </c>
      <c r="B11" s="30">
        <v>0.11245576</v>
      </c>
      <c r="C11" s="29" t="s">
        <v>193</v>
      </c>
      <c r="D11" s="29" t="s">
        <v>193</v>
      </c>
      <c r="E11" s="34" t="s">
        <v>193</v>
      </c>
      <c r="F11" s="34">
        <v>0.13192390000000001</v>
      </c>
      <c r="G11" s="34">
        <v>9.3700800000000001E-2</v>
      </c>
      <c r="H11" s="34">
        <v>9.0293369999999998E-2</v>
      </c>
      <c r="I11" s="34">
        <v>8.4234939999999994E-2</v>
      </c>
      <c r="J11" s="34">
        <v>7.2942204999999996E-2</v>
      </c>
      <c r="K11" s="34">
        <v>6.4451610000000006E-2</v>
      </c>
      <c r="L11" s="34">
        <v>5.1265697999999998E-2</v>
      </c>
      <c r="M11" s="34">
        <v>4.5368082999999997E-2</v>
      </c>
      <c r="N11" s="34">
        <v>4.5864716E-2</v>
      </c>
      <c r="O11" s="34">
        <v>4.3978030000000001E-2</v>
      </c>
      <c r="P11" s="34">
        <v>4.2550391999999999E-2</v>
      </c>
      <c r="Q11" s="34">
        <v>4.6821165999999997E-2</v>
      </c>
      <c r="R11" s="34">
        <v>7.207964E-2</v>
      </c>
      <c r="S11" s="35">
        <v>9.5545514999999998E-2</v>
      </c>
      <c r="T11" s="35" t="s">
        <v>193</v>
      </c>
      <c r="U11" s="35" t="s">
        <v>193</v>
      </c>
      <c r="V11" s="35">
        <v>0.14787216</v>
      </c>
      <c r="W11" s="35">
        <v>0.10921551</v>
      </c>
      <c r="X11" s="35">
        <v>7.2066259999999993E-2</v>
      </c>
      <c r="Y11" s="35">
        <v>5.5248464999999997E-2</v>
      </c>
      <c r="Z11" s="35">
        <v>5.7704463999999997E-2</v>
      </c>
      <c r="AA11" s="35">
        <v>0.12022162</v>
      </c>
      <c r="AB11" s="35">
        <v>0.16261679000000001</v>
      </c>
      <c r="AC11" s="36" t="s">
        <v>193</v>
      </c>
      <c r="AD11" s="29">
        <v>0.13071123000000001</v>
      </c>
      <c r="AE11" s="29">
        <v>0.12186202</v>
      </c>
      <c r="AF11" s="29">
        <v>0.10845953</v>
      </c>
      <c r="AG11" s="29">
        <v>0.10232598</v>
      </c>
      <c r="AH11" s="29">
        <v>9.9417980000000003E-2</v>
      </c>
      <c r="AI11" s="29">
        <v>0.101135135</v>
      </c>
      <c r="AJ11" s="29">
        <v>9.8646189999999995E-2</v>
      </c>
      <c r="AK11" s="3">
        <f t="shared" si="0"/>
        <v>8.9662566466666663E-2</v>
      </c>
      <c r="AL11" s="13">
        <v>-28.178599999999999</v>
      </c>
      <c r="AM11" s="14" t="s">
        <v>99</v>
      </c>
      <c r="AO11" s="7">
        <f>(SUM(B20:O28)+SUM(P20:R24))/140</f>
        <v>5.8981230101368798E-2</v>
      </c>
      <c r="AV11" s="16" t="s">
        <v>113</v>
      </c>
      <c r="AW11" s="2" t="s">
        <v>114</v>
      </c>
    </row>
    <row r="12" spans="1:49" x14ac:dyDescent="0.25">
      <c r="A12" s="29">
        <v>9.1626613999999995E-2</v>
      </c>
      <c r="B12" s="30">
        <v>9.0473786E-2</v>
      </c>
      <c r="C12" s="29" t="s">
        <v>193</v>
      </c>
      <c r="D12" s="29" t="s">
        <v>193</v>
      </c>
      <c r="E12" s="34" t="s">
        <v>193</v>
      </c>
      <c r="F12" s="34">
        <v>0.1366889</v>
      </c>
      <c r="G12" s="34">
        <v>8.5563264999999999E-2</v>
      </c>
      <c r="H12" s="34">
        <v>7.6947749999999995E-2</v>
      </c>
      <c r="I12" s="34">
        <v>7.317282E-2</v>
      </c>
      <c r="J12" s="34">
        <v>6.7853815999999997E-2</v>
      </c>
      <c r="K12" s="34">
        <v>6.6064250000000005E-2</v>
      </c>
      <c r="L12" s="34">
        <v>5.4538536999999998E-2</v>
      </c>
      <c r="M12" s="34">
        <v>4.9323708000000001E-2</v>
      </c>
      <c r="N12" s="34">
        <v>4.8855938000000002E-2</v>
      </c>
      <c r="O12" s="34">
        <v>5.1577195999999999E-2</v>
      </c>
      <c r="P12" s="34">
        <v>5.6057476000000002E-2</v>
      </c>
      <c r="Q12" s="34">
        <v>6.2828990000000001E-2</v>
      </c>
      <c r="R12" s="34">
        <v>6.9981109999999999E-2</v>
      </c>
      <c r="S12" s="35">
        <v>7.191881E-2</v>
      </c>
      <c r="T12" s="35" t="s">
        <v>193</v>
      </c>
      <c r="U12" s="35" t="s">
        <v>193</v>
      </c>
      <c r="V12" s="35">
        <v>0.17232819999999999</v>
      </c>
      <c r="W12" s="35">
        <v>0.1089962</v>
      </c>
      <c r="X12" s="35">
        <v>6.9078095000000006E-2</v>
      </c>
      <c r="Y12" s="35">
        <v>7.1992269999999997E-2</v>
      </c>
      <c r="Z12" s="35">
        <v>9.1354480000000002E-2</v>
      </c>
      <c r="AA12" s="35">
        <v>0.12788236</v>
      </c>
      <c r="AB12" s="35">
        <v>0.15666627999999999</v>
      </c>
      <c r="AC12" s="36" t="s">
        <v>193</v>
      </c>
      <c r="AD12" s="29">
        <v>0.14079612</v>
      </c>
      <c r="AE12" s="29">
        <v>0.1180007</v>
      </c>
      <c r="AF12" s="29">
        <v>9.9065390000000003E-2</v>
      </c>
      <c r="AG12" s="29">
        <v>9.9713789999999997E-2</v>
      </c>
      <c r="AH12" s="29">
        <v>9.9359675999999994E-2</v>
      </c>
      <c r="AI12" s="29">
        <v>0.100762635</v>
      </c>
      <c r="AJ12" s="29">
        <v>9.7571350000000001E-2</v>
      </c>
      <c r="AK12" s="3">
        <f t="shared" si="0"/>
        <v>9.0234683733333335E-2</v>
      </c>
      <c r="AL12" s="13">
        <v>-24.624300000000002</v>
      </c>
      <c r="AM12" s="14" t="s">
        <v>102</v>
      </c>
      <c r="AO12" s="2">
        <f>SUM(E11:R19)/126</f>
        <v>6.3137746365079378E-2</v>
      </c>
      <c r="AV12" s="3" t="s">
        <v>115</v>
      </c>
      <c r="AW12" s="2" t="s">
        <v>116</v>
      </c>
    </row>
    <row r="13" spans="1:49" x14ac:dyDescent="0.25">
      <c r="A13" s="29">
        <v>8.8565480000000002E-2</v>
      </c>
      <c r="B13" s="30">
        <v>6.6050574000000001E-2</v>
      </c>
      <c r="C13" s="29" t="s">
        <v>193</v>
      </c>
      <c r="D13" s="29" t="s">
        <v>193</v>
      </c>
      <c r="E13" s="34" t="s">
        <v>193</v>
      </c>
      <c r="F13" s="34">
        <v>0.11394833</v>
      </c>
      <c r="G13" s="34">
        <v>7.5519050000000004E-2</v>
      </c>
      <c r="H13" s="34">
        <v>5.7159944999999997E-2</v>
      </c>
      <c r="I13" s="34">
        <v>4.5746986000000003E-2</v>
      </c>
      <c r="J13" s="34">
        <v>4.4241264000000002E-2</v>
      </c>
      <c r="K13" s="34">
        <v>4.8695247999999997E-2</v>
      </c>
      <c r="L13" s="34">
        <v>4.7632960000000002E-2</v>
      </c>
      <c r="M13" s="34">
        <v>4.6272859999999999E-2</v>
      </c>
      <c r="N13" s="34">
        <v>4.8993446000000003E-2</v>
      </c>
      <c r="O13" s="34">
        <v>5.6635715000000003E-2</v>
      </c>
      <c r="P13" s="34">
        <v>6.2483395999999997E-2</v>
      </c>
      <c r="Q13" s="34">
        <v>6.712572E-2</v>
      </c>
      <c r="R13" s="34">
        <v>6.7344479999999998E-2</v>
      </c>
      <c r="S13" s="35">
        <v>5.2565637999999998E-2</v>
      </c>
      <c r="T13" s="35" t="s">
        <v>193</v>
      </c>
      <c r="U13" s="35" t="s">
        <v>193</v>
      </c>
      <c r="V13" s="35" t="s">
        <v>193</v>
      </c>
      <c r="W13" s="35">
        <v>9.0622864999999997E-2</v>
      </c>
      <c r="X13" s="35">
        <v>7.8580215999999994E-2</v>
      </c>
      <c r="Y13" s="35">
        <v>7.8508949999999994E-2</v>
      </c>
      <c r="Z13" s="35">
        <v>9.3220520000000001E-2</v>
      </c>
      <c r="AA13" s="35">
        <v>0.124688886</v>
      </c>
      <c r="AB13" s="35" t="s">
        <v>193</v>
      </c>
      <c r="AC13" s="36" t="s">
        <v>193</v>
      </c>
      <c r="AD13" s="29">
        <v>0.16349088000000001</v>
      </c>
      <c r="AE13" s="29">
        <v>0.13001654000000001</v>
      </c>
      <c r="AF13" s="29">
        <v>9.5149670000000006E-2</v>
      </c>
      <c r="AG13" s="29">
        <v>9.6540609999999999E-2</v>
      </c>
      <c r="AH13" s="29">
        <v>0.100718774</v>
      </c>
      <c r="AI13" s="29">
        <v>0.103118666</v>
      </c>
      <c r="AJ13" s="29">
        <v>0.100045286</v>
      </c>
      <c r="AK13" s="3">
        <f t="shared" si="0"/>
        <v>8.0131534107142827E-2</v>
      </c>
      <c r="AL13" s="13">
        <v>-21.168500000000002</v>
      </c>
      <c r="AM13" s="15" t="s">
        <v>105</v>
      </c>
      <c r="AO13" s="2">
        <f>(SUM(S20:AB28)+SUM(P25:R28))/67</f>
        <v>8.0611089343283565E-2</v>
      </c>
    </row>
    <row r="14" spans="1:49" x14ac:dyDescent="0.25">
      <c r="A14" s="29">
        <v>0.10060961</v>
      </c>
      <c r="B14" s="30">
        <v>6.2622269999999994E-2</v>
      </c>
      <c r="C14" s="29" t="s">
        <v>193</v>
      </c>
      <c r="D14" s="29" t="s">
        <v>193</v>
      </c>
      <c r="E14" s="34">
        <v>0.1135028</v>
      </c>
      <c r="F14" s="34">
        <v>0.11964244</v>
      </c>
      <c r="G14" s="34">
        <v>7.4192099999999997E-2</v>
      </c>
      <c r="H14" s="34">
        <v>4.4115260000000003E-2</v>
      </c>
      <c r="I14" s="34">
        <v>3.1666283000000003E-2</v>
      </c>
      <c r="J14" s="34">
        <v>3.2703295E-2</v>
      </c>
      <c r="K14" s="34">
        <v>2.8399830000000001E-2</v>
      </c>
      <c r="L14" s="34">
        <v>2.6385664999999999E-2</v>
      </c>
      <c r="M14" s="34">
        <v>4.2164024000000001E-2</v>
      </c>
      <c r="N14" s="34">
        <v>4.9994579999999997E-2</v>
      </c>
      <c r="O14" s="34">
        <v>5.9904310000000002E-2</v>
      </c>
      <c r="P14" s="34">
        <v>6.7261249999999995E-2</v>
      </c>
      <c r="Q14" s="34">
        <v>7.1313650000000006E-2</v>
      </c>
      <c r="R14" s="34">
        <v>8.4259840000000003E-2</v>
      </c>
      <c r="S14" s="35">
        <v>4.808958E-2</v>
      </c>
      <c r="T14" s="35" t="s">
        <v>193</v>
      </c>
      <c r="U14" s="35" t="s">
        <v>193</v>
      </c>
      <c r="V14" s="35" t="s">
        <v>193</v>
      </c>
      <c r="W14" s="35">
        <v>9.3880445000000007E-2</v>
      </c>
      <c r="X14" s="35">
        <v>8.9562509999999998E-2</v>
      </c>
      <c r="Y14" s="35">
        <v>9.1397439999999996E-2</v>
      </c>
      <c r="Z14" s="35">
        <v>9.9364110000000005E-2</v>
      </c>
      <c r="AA14" s="35">
        <v>0.14195526</v>
      </c>
      <c r="AB14" s="35" t="s">
        <v>193</v>
      </c>
      <c r="AC14" s="36" t="s">
        <v>193</v>
      </c>
      <c r="AD14" s="29" t="s">
        <v>193</v>
      </c>
      <c r="AE14" s="29">
        <v>9.4948900000000003E-2</v>
      </c>
      <c r="AF14" s="29">
        <v>9.6030809999999994E-2</v>
      </c>
      <c r="AG14" s="29">
        <v>9.7996965000000005E-2</v>
      </c>
      <c r="AH14" s="29">
        <v>0.106885865</v>
      </c>
      <c r="AI14" s="29">
        <v>0.11361506</v>
      </c>
      <c r="AJ14" s="29">
        <v>0.11218802</v>
      </c>
      <c r="AK14" s="3">
        <f t="shared" si="0"/>
        <v>7.8380434714285713E-2</v>
      </c>
      <c r="AL14" s="13">
        <v>-17.791599999999999</v>
      </c>
      <c r="AM14" s="15" t="s">
        <v>108</v>
      </c>
      <c r="AO14" s="2">
        <f>SUM(S11:AB19)/54</f>
        <v>0.10525282975925927</v>
      </c>
    </row>
    <row r="15" spans="1:49" x14ac:dyDescent="0.25">
      <c r="A15" s="29">
        <v>0.11444718399999999</v>
      </c>
      <c r="B15" s="30">
        <v>8.2926563999999994E-2</v>
      </c>
      <c r="C15" s="29" t="s">
        <v>193</v>
      </c>
      <c r="D15" s="29" t="s">
        <v>193</v>
      </c>
      <c r="E15" s="34">
        <v>0.11132162</v>
      </c>
      <c r="F15" s="34">
        <v>0.100553446</v>
      </c>
      <c r="G15" s="34">
        <v>6.1955005E-2</v>
      </c>
      <c r="H15" s="34">
        <v>2.8742597000000002E-2</v>
      </c>
      <c r="I15" s="34">
        <v>2.0777634999999999E-2</v>
      </c>
      <c r="J15" s="34">
        <v>1.3443403E-2</v>
      </c>
      <c r="K15" s="34">
        <v>2.0856599999999999E-2</v>
      </c>
      <c r="L15" s="34">
        <v>3.0756078999999999E-2</v>
      </c>
      <c r="M15" s="34">
        <v>4.2294677000000003E-2</v>
      </c>
      <c r="N15" s="34">
        <v>5.3959477999999998E-2</v>
      </c>
      <c r="O15" s="34">
        <v>6.5327995E-2</v>
      </c>
      <c r="P15" s="34">
        <v>7.5962715E-2</v>
      </c>
      <c r="Q15" s="34">
        <v>8.1953845999999997E-2</v>
      </c>
      <c r="R15" s="34">
        <v>0.10333777</v>
      </c>
      <c r="S15" s="35" t="s">
        <v>193</v>
      </c>
      <c r="T15" s="35" t="s">
        <v>193</v>
      </c>
      <c r="U15" s="35" t="s">
        <v>193</v>
      </c>
      <c r="V15" s="35" t="s">
        <v>193</v>
      </c>
      <c r="W15" s="35">
        <v>0.10847718000000001</v>
      </c>
      <c r="X15" s="35">
        <v>9.4881124999999997E-2</v>
      </c>
      <c r="Y15" s="35">
        <v>0.102471165</v>
      </c>
      <c r="Z15" s="35">
        <v>0.10752609</v>
      </c>
      <c r="AA15" s="35">
        <v>0.15585196000000001</v>
      </c>
      <c r="AB15" s="35" t="s">
        <v>193</v>
      </c>
      <c r="AC15" s="36" t="s">
        <v>193</v>
      </c>
      <c r="AD15" s="29" t="s">
        <v>193</v>
      </c>
      <c r="AE15" s="29">
        <v>9.6426339999999999E-2</v>
      </c>
      <c r="AF15" s="29">
        <v>9.7487260000000006E-2</v>
      </c>
      <c r="AG15" s="29">
        <v>9.9975040000000001E-2</v>
      </c>
      <c r="AH15" s="29">
        <v>0.11159181</v>
      </c>
      <c r="AI15" s="29">
        <v>0.12398132000000001</v>
      </c>
      <c r="AJ15" s="29">
        <v>0.12908430000000001</v>
      </c>
      <c r="AK15" s="3">
        <f t="shared" si="0"/>
        <v>8.282852607407408E-2</v>
      </c>
      <c r="AL15" s="13">
        <v>-14.477499999999999</v>
      </c>
      <c r="AM15" s="16" t="s">
        <v>117</v>
      </c>
      <c r="AO15" s="7">
        <f>(SUM(AC6:AJ28)+SUM(A6:D19))/173</f>
        <v>0.14542673324277455</v>
      </c>
      <c r="AT15" s="44">
        <f>AVERAGE(AC6:AJ28)+AVERAGE(A6:D19)</f>
        <v>0.29576413947328239</v>
      </c>
    </row>
    <row r="16" spans="1:49" x14ac:dyDescent="0.25">
      <c r="A16" s="29">
        <v>0.14475726</v>
      </c>
      <c r="B16" s="30">
        <v>9.7375539999999997E-2</v>
      </c>
      <c r="C16" s="29" t="s">
        <v>193</v>
      </c>
      <c r="D16" s="29" t="s">
        <v>193</v>
      </c>
      <c r="E16" s="34">
        <v>7.5275763999999995E-2</v>
      </c>
      <c r="F16" s="34">
        <v>8.6274240000000002E-2</v>
      </c>
      <c r="G16" s="34">
        <v>5.3153965999999997E-2</v>
      </c>
      <c r="H16" s="34">
        <v>3.7074360000000001E-2</v>
      </c>
      <c r="I16" s="34">
        <v>1.7944412E-2</v>
      </c>
      <c r="J16" s="34">
        <v>1.2027434E-2</v>
      </c>
      <c r="K16" s="34">
        <v>9.8984329999999999E-3</v>
      </c>
      <c r="L16" s="34">
        <v>1.5149688999999999E-2</v>
      </c>
      <c r="M16" s="34">
        <v>2.9277564999999998E-2</v>
      </c>
      <c r="N16" s="34">
        <v>5.5676363E-2</v>
      </c>
      <c r="O16" s="34">
        <v>7.087823E-2</v>
      </c>
      <c r="P16" s="34">
        <v>8.4061510000000006E-2</v>
      </c>
      <c r="Q16" s="34">
        <v>9.4923220000000003E-2</v>
      </c>
      <c r="R16" s="34">
        <v>0.13484351</v>
      </c>
      <c r="S16" s="35" t="s">
        <v>193</v>
      </c>
      <c r="T16" s="35" t="s">
        <v>193</v>
      </c>
      <c r="U16" s="35" t="s">
        <v>193</v>
      </c>
      <c r="V16" s="35" t="s">
        <v>193</v>
      </c>
      <c r="W16" s="35">
        <v>9.6785159999999995E-2</v>
      </c>
      <c r="X16" s="35">
        <v>9.6559434999999999E-2</v>
      </c>
      <c r="Y16" s="35">
        <v>0.112006776</v>
      </c>
      <c r="Z16" s="35">
        <v>0.11473443999999999</v>
      </c>
      <c r="AA16" s="35">
        <v>0.15243243000000001</v>
      </c>
      <c r="AB16" s="35" t="s">
        <v>193</v>
      </c>
      <c r="AC16" s="36" t="s">
        <v>193</v>
      </c>
      <c r="AD16" s="29" t="s">
        <v>193</v>
      </c>
      <c r="AE16" s="29">
        <v>8.6301379999999997E-2</v>
      </c>
      <c r="AF16" s="29">
        <v>8.0170870000000005E-2</v>
      </c>
      <c r="AG16" s="29">
        <v>8.8991600000000004E-2</v>
      </c>
      <c r="AH16" s="29">
        <v>0.116223566</v>
      </c>
      <c r="AI16" s="29">
        <v>0.12815546999999999</v>
      </c>
      <c r="AJ16" s="29">
        <v>0.1395189</v>
      </c>
      <c r="AK16" s="3">
        <f t="shared" si="0"/>
        <v>8.2610056407407415E-2</v>
      </c>
      <c r="AL16" s="13">
        <v>-11.212300000000001</v>
      </c>
      <c r="AM16" t="s">
        <v>118</v>
      </c>
      <c r="AO16" s="2">
        <f>((SUM(A2:Z35)+SUM(AA2:AJ28))/895)</f>
        <v>0.14668939676334256</v>
      </c>
    </row>
    <row r="17" spans="1:45" x14ac:dyDescent="0.25">
      <c r="A17" s="29">
        <v>0.18834113</v>
      </c>
      <c r="B17" s="30">
        <v>0.10605352</v>
      </c>
      <c r="C17" s="29">
        <v>3.8921020000000001E-2</v>
      </c>
      <c r="D17" s="29">
        <v>5.4206434999999997E-2</v>
      </c>
      <c r="E17" s="34">
        <v>7.1215130000000001E-2</v>
      </c>
      <c r="F17" s="34">
        <v>7.1592204000000007E-2</v>
      </c>
      <c r="G17" s="34">
        <v>5.4717759999999997E-2</v>
      </c>
      <c r="H17" s="34">
        <v>4.5668274000000002E-2</v>
      </c>
      <c r="I17" s="34">
        <v>2.1723637000000001E-2</v>
      </c>
      <c r="J17" s="34">
        <v>2.3169530000000001E-2</v>
      </c>
      <c r="K17" s="34">
        <v>1.8711024999999999E-2</v>
      </c>
      <c r="L17" s="34">
        <v>2.2599766E-2</v>
      </c>
      <c r="M17" s="34">
        <v>3.8455386000000001E-2</v>
      </c>
      <c r="N17" s="34">
        <v>6.5433270000000002E-2</v>
      </c>
      <c r="O17" s="34">
        <v>9.766118E-2</v>
      </c>
      <c r="P17" s="34">
        <v>0.120168895</v>
      </c>
      <c r="Q17" s="34">
        <v>0.123036616</v>
      </c>
      <c r="R17" s="34">
        <v>0.1507329</v>
      </c>
      <c r="S17" s="35" t="s">
        <v>193</v>
      </c>
      <c r="T17" s="35" t="s">
        <v>193</v>
      </c>
      <c r="U17" s="35" t="s">
        <v>193</v>
      </c>
      <c r="V17" s="35" t="s">
        <v>193</v>
      </c>
      <c r="W17" s="35">
        <v>7.0891655999999997E-2</v>
      </c>
      <c r="X17" s="35">
        <v>9.5201954000000005E-2</v>
      </c>
      <c r="Y17" s="35">
        <v>0.15110229999999999</v>
      </c>
      <c r="Z17" s="35">
        <v>0.16552068</v>
      </c>
      <c r="AA17" s="35">
        <v>0.14754603999999999</v>
      </c>
      <c r="AB17" s="35" t="s">
        <v>193</v>
      </c>
      <c r="AC17" s="36" t="s">
        <v>193</v>
      </c>
      <c r="AD17" s="29" t="s">
        <v>193</v>
      </c>
      <c r="AE17" s="29">
        <v>7.1491139999999995E-2</v>
      </c>
      <c r="AF17" s="29">
        <v>9.4682169999999996E-2</v>
      </c>
      <c r="AG17" s="29">
        <v>9.5211779999999996E-2</v>
      </c>
      <c r="AH17" s="29">
        <v>0.11354417</v>
      </c>
      <c r="AI17" s="29">
        <v>0.12533246000000001</v>
      </c>
      <c r="AJ17" s="29">
        <v>0.15224969999999999</v>
      </c>
      <c r="AK17" s="3">
        <f t="shared" si="0"/>
        <v>8.9489025103448264E-2</v>
      </c>
      <c r="AL17" s="13">
        <v>-7.9836</v>
      </c>
      <c r="AM17" t="s">
        <v>119</v>
      </c>
    </row>
    <row r="18" spans="1:45" x14ac:dyDescent="0.25">
      <c r="A18" s="29">
        <v>0.11786425</v>
      </c>
      <c r="B18" s="30">
        <v>8.4010029999999999E-2</v>
      </c>
      <c r="C18" s="29">
        <v>3.834489E-2</v>
      </c>
      <c r="D18" s="29">
        <v>4.5635080000000001E-2</v>
      </c>
      <c r="E18" s="34">
        <v>4.6356649999999999E-2</v>
      </c>
      <c r="F18" s="34">
        <v>5.3339536999999999E-2</v>
      </c>
      <c r="G18" s="34">
        <v>5.5176589999999998E-2</v>
      </c>
      <c r="H18" s="34">
        <v>4.5002623999999998E-2</v>
      </c>
      <c r="I18" s="34">
        <v>4.2518060000000003E-2</v>
      </c>
      <c r="J18" s="34">
        <v>4.7562685E-2</v>
      </c>
      <c r="K18" s="34">
        <v>5.2566104000000002E-2</v>
      </c>
      <c r="L18" s="34">
        <v>5.7581386999999998E-2</v>
      </c>
      <c r="M18" s="34">
        <v>7.6195784000000003E-2</v>
      </c>
      <c r="N18" s="34">
        <v>9.9465065000000005E-2</v>
      </c>
      <c r="O18" s="34">
        <v>0.11980490000000001</v>
      </c>
      <c r="P18" s="34">
        <v>0.13755982</v>
      </c>
      <c r="Q18" s="34">
        <v>0.15085180000000001</v>
      </c>
      <c r="R18" s="34">
        <v>0.12817598999999999</v>
      </c>
      <c r="S18" s="35" t="s">
        <v>193</v>
      </c>
      <c r="T18" s="35" t="s">
        <v>193</v>
      </c>
      <c r="U18" s="35" t="s">
        <v>193</v>
      </c>
      <c r="V18" s="35" t="s">
        <v>193</v>
      </c>
      <c r="W18" s="35">
        <v>7.5453980000000004E-2</v>
      </c>
      <c r="X18" s="35">
        <v>0.111638986</v>
      </c>
      <c r="Y18" s="35">
        <v>0.14613830999999999</v>
      </c>
      <c r="Z18" s="35">
        <v>0.18150796999999999</v>
      </c>
      <c r="AA18" s="35">
        <v>0.16659835000000001</v>
      </c>
      <c r="AB18" s="35" t="s">
        <v>193</v>
      </c>
      <c r="AC18" s="36" t="s">
        <v>193</v>
      </c>
      <c r="AD18" s="29" t="s">
        <v>193</v>
      </c>
      <c r="AE18" s="29">
        <v>6.5278100000000006E-2</v>
      </c>
      <c r="AF18" s="29">
        <v>8.4975620000000002E-2</v>
      </c>
      <c r="AG18" s="29">
        <v>8.4402370000000004E-2</v>
      </c>
      <c r="AH18" s="29">
        <v>9.2703103999999995E-2</v>
      </c>
      <c r="AI18" s="29">
        <v>0.1228837</v>
      </c>
      <c r="AJ18" s="29">
        <v>0.15214807</v>
      </c>
      <c r="AK18" s="3">
        <f t="shared" si="0"/>
        <v>9.2473786413793085E-2</v>
      </c>
      <c r="AL18" s="13">
        <v>-4.7801999999999998</v>
      </c>
      <c r="AM18" t="s">
        <v>120</v>
      </c>
    </row>
    <row r="19" spans="1:45" x14ac:dyDescent="0.25">
      <c r="A19" s="29" t="s">
        <v>193</v>
      </c>
      <c r="B19" s="30" t="s">
        <v>193</v>
      </c>
      <c r="C19" s="29">
        <v>3.3125929999999998E-2</v>
      </c>
      <c r="D19" s="29">
        <v>5.1779296000000002E-2</v>
      </c>
      <c r="E19" s="34">
        <v>6.802735E-2</v>
      </c>
      <c r="F19" s="34">
        <v>4.8336274999999998E-2</v>
      </c>
      <c r="G19" s="34">
        <v>4.3589330000000003E-2</v>
      </c>
      <c r="H19" s="34">
        <v>3.6503729999999998E-2</v>
      </c>
      <c r="I19" s="34">
        <v>3.60428E-2</v>
      </c>
      <c r="J19" s="34">
        <v>3.8258012000000001E-2</v>
      </c>
      <c r="K19" s="34">
        <v>4.1399687999999997E-2</v>
      </c>
      <c r="L19" s="34">
        <v>4.4331383000000002E-2</v>
      </c>
      <c r="M19" s="34">
        <v>5.2709430000000002E-2</v>
      </c>
      <c r="N19" s="34">
        <v>6.256196E-2</v>
      </c>
      <c r="O19" s="34">
        <v>7.7589030000000003E-2</v>
      </c>
      <c r="P19" s="34">
        <v>0.10205847</v>
      </c>
      <c r="Q19" s="34">
        <v>0.12980691999999999</v>
      </c>
      <c r="R19" s="34">
        <v>0.13716449999999999</v>
      </c>
      <c r="S19" s="35" t="s">
        <v>193</v>
      </c>
      <c r="T19" s="35" t="s">
        <v>193</v>
      </c>
      <c r="U19" s="35" t="s">
        <v>193</v>
      </c>
      <c r="V19" s="35">
        <v>3.9760693999999999E-2</v>
      </c>
      <c r="W19" s="35">
        <v>4.567976E-2</v>
      </c>
      <c r="X19" s="35">
        <v>5.0267287000000001E-2</v>
      </c>
      <c r="Y19" s="35">
        <v>7.3767680000000002E-2</v>
      </c>
      <c r="Z19" s="35">
        <v>0.10465824</v>
      </c>
      <c r="AA19" s="35">
        <v>0.14304926000000001</v>
      </c>
      <c r="AB19" s="35" t="s">
        <v>193</v>
      </c>
      <c r="AC19" s="36" t="s">
        <v>193</v>
      </c>
      <c r="AD19" s="29" t="s">
        <v>193</v>
      </c>
      <c r="AE19" s="29">
        <v>7.8843825000000006E-2</v>
      </c>
      <c r="AF19" s="29">
        <v>7.0220105000000005E-2</v>
      </c>
      <c r="AG19" s="29">
        <v>9.1422180000000006E-2</v>
      </c>
      <c r="AH19" s="29">
        <v>8.2172363999999998E-2</v>
      </c>
      <c r="AI19" s="29">
        <v>9.0563156000000006E-2</v>
      </c>
      <c r="AJ19" s="29">
        <v>0.11231305</v>
      </c>
      <c r="AK19" s="3">
        <f t="shared" si="0"/>
        <v>7.092863232142857E-2</v>
      </c>
      <c r="AL19" s="13">
        <v>-1.5918000000000001</v>
      </c>
      <c r="AM19" t="s">
        <v>121</v>
      </c>
      <c r="AO19" s="2">
        <f>SUM(U34:W35)/6</f>
        <v>0.26338304166666665</v>
      </c>
    </row>
    <row r="20" spans="1:45" x14ac:dyDescent="0.25">
      <c r="A20" t="s">
        <v>193</v>
      </c>
      <c r="B20" s="37" t="s">
        <v>193</v>
      </c>
      <c r="C20" s="34">
        <v>4.6718392999999997E-2</v>
      </c>
      <c r="D20" s="34">
        <v>5.2350807999999999E-2</v>
      </c>
      <c r="E20" s="34">
        <v>5.1131938000000002E-2</v>
      </c>
      <c r="F20" s="34">
        <v>3.8418493999999997E-2</v>
      </c>
      <c r="G20" s="34">
        <v>3.7199419999999997E-2</v>
      </c>
      <c r="H20" s="34">
        <v>3.8972944000000002E-2</v>
      </c>
      <c r="I20" s="34">
        <v>4.5565687000000001E-2</v>
      </c>
      <c r="J20" s="34">
        <v>5.1623080000000002E-2</v>
      </c>
      <c r="K20" s="34">
        <v>5.1300592999999999E-2</v>
      </c>
      <c r="L20" s="34">
        <v>5.1148802E-2</v>
      </c>
      <c r="M20" s="34">
        <v>5.5118196000000001E-2</v>
      </c>
      <c r="N20" s="34">
        <v>6.2378700000000002E-2</v>
      </c>
      <c r="O20" s="34">
        <v>7.5540535000000006E-2</v>
      </c>
      <c r="P20" s="34">
        <v>9.9482520000000005E-2</v>
      </c>
      <c r="Q20" s="34">
        <v>0.116166465</v>
      </c>
      <c r="R20" s="34">
        <v>0.11352371999999999</v>
      </c>
      <c r="S20" s="35" t="s">
        <v>193</v>
      </c>
      <c r="T20" s="35" t="s">
        <v>193</v>
      </c>
      <c r="U20" s="35" t="s">
        <v>193</v>
      </c>
      <c r="V20" s="35">
        <v>8.2394055999999993E-2</v>
      </c>
      <c r="W20" s="35">
        <v>5.0602660000000001E-2</v>
      </c>
      <c r="X20" s="35">
        <v>5.3760555000000002E-2</v>
      </c>
      <c r="Y20" s="35">
        <v>6.9163000000000002E-2</v>
      </c>
      <c r="Z20" s="35">
        <v>9.7925719999999994E-2</v>
      </c>
      <c r="AA20" s="35">
        <v>0.14304244999999999</v>
      </c>
      <c r="AB20" s="35" t="s">
        <v>193</v>
      </c>
      <c r="AC20" s="36" t="s">
        <v>193</v>
      </c>
      <c r="AD20" s="29" t="s">
        <v>193</v>
      </c>
      <c r="AE20" s="29">
        <v>0.15223812</v>
      </c>
      <c r="AF20" s="29">
        <v>8.1714845999999994E-2</v>
      </c>
      <c r="AG20" s="29">
        <v>6.7572170000000001E-2</v>
      </c>
      <c r="AH20" s="29">
        <v>6.3074710000000006E-2</v>
      </c>
      <c r="AI20" s="29">
        <v>6.180952E-2</v>
      </c>
      <c r="AJ20" s="29">
        <v>8.8822810000000002E-2</v>
      </c>
      <c r="AK20" s="19">
        <f t="shared" si="0"/>
        <v>7.1384318285714274E-2</v>
      </c>
      <c r="AL20" s="13">
        <v>1.5918000000000001</v>
      </c>
      <c r="AP20" s="7"/>
      <c r="AQ20" s="7"/>
      <c r="AR20" s="7"/>
      <c r="AS20" s="8"/>
    </row>
    <row r="21" spans="1:45" x14ac:dyDescent="0.25">
      <c r="A21" t="s">
        <v>193</v>
      </c>
      <c r="B21" s="37">
        <v>5.098142E-2</v>
      </c>
      <c r="C21" s="34">
        <v>3.4364792999999998E-2</v>
      </c>
      <c r="D21" s="34">
        <v>4.1198169999999999E-2</v>
      </c>
      <c r="E21" s="34">
        <v>3.0635605E-2</v>
      </c>
      <c r="F21" s="34">
        <v>3.2478746000000003E-2</v>
      </c>
      <c r="G21" s="34">
        <v>4.4122442999999997E-2</v>
      </c>
      <c r="H21" s="34">
        <v>5.8721792000000002E-2</v>
      </c>
      <c r="I21" s="34">
        <v>8.3206059999999998E-2</v>
      </c>
      <c r="J21" s="34">
        <v>0.10328981</v>
      </c>
      <c r="K21" s="34">
        <v>0.112842605</v>
      </c>
      <c r="L21" s="34">
        <v>0.12160277</v>
      </c>
      <c r="M21" s="34">
        <v>0.11904186</v>
      </c>
      <c r="N21" s="34">
        <v>0.110355355</v>
      </c>
      <c r="O21" s="34">
        <v>0.10001377</v>
      </c>
      <c r="P21" s="34">
        <v>0.10428376</v>
      </c>
      <c r="Q21" s="34">
        <v>0.10415407</v>
      </c>
      <c r="R21" s="34">
        <v>0.10408882999999999</v>
      </c>
      <c r="S21" s="35" t="s">
        <v>193</v>
      </c>
      <c r="T21" s="35" t="s">
        <v>193</v>
      </c>
      <c r="U21" s="35">
        <v>5.6475369999999997E-2</v>
      </c>
      <c r="V21" s="35">
        <v>7.9850409999999997E-2</v>
      </c>
      <c r="W21" s="35">
        <v>0.10220124</v>
      </c>
      <c r="X21" s="35">
        <v>8.9579776E-2</v>
      </c>
      <c r="Y21" s="35">
        <v>8.2658410000000002E-2</v>
      </c>
      <c r="Z21" s="35">
        <v>8.0867834E-2</v>
      </c>
      <c r="AA21" s="35">
        <v>0.10695273</v>
      </c>
      <c r="AB21" s="35" t="s">
        <v>193</v>
      </c>
      <c r="AC21" s="36" t="s">
        <v>193</v>
      </c>
      <c r="AD21" s="29" t="s">
        <v>193</v>
      </c>
      <c r="AE21" s="29">
        <v>0.12160151499999999</v>
      </c>
      <c r="AF21" s="29">
        <v>8.5748896000000005E-2</v>
      </c>
      <c r="AG21" s="29">
        <v>5.6595149999999997E-2</v>
      </c>
      <c r="AH21" s="29">
        <v>6.4917359999999993E-2</v>
      </c>
      <c r="AI21" s="29">
        <v>6.710373E-2</v>
      </c>
      <c r="AJ21" s="29">
        <v>0.10587559000000001</v>
      </c>
      <c r="AK21" s="3">
        <f t="shared" si="0"/>
        <v>8.1860329000000009E-2</v>
      </c>
      <c r="AL21" s="13">
        <v>4.7801999999999998</v>
      </c>
      <c r="AO21"/>
    </row>
    <row r="22" spans="1:45" x14ac:dyDescent="0.25">
      <c r="A22" t="s">
        <v>193</v>
      </c>
      <c r="B22" s="37">
        <v>4.1452165999999999E-2</v>
      </c>
      <c r="C22" s="34">
        <v>2.1093682999999998E-2</v>
      </c>
      <c r="D22" s="34">
        <v>1.6867035999999998E-2</v>
      </c>
      <c r="E22" s="34">
        <v>1.1500056999999999E-2</v>
      </c>
      <c r="F22" s="34">
        <v>2.1277308000000002E-2</v>
      </c>
      <c r="G22" s="34">
        <v>3.3891263999999997E-2</v>
      </c>
      <c r="H22" s="34">
        <v>4.7527842000000001E-2</v>
      </c>
      <c r="I22" s="34">
        <v>6.6295409999999999E-2</v>
      </c>
      <c r="J22" s="34">
        <v>8.3754875000000006E-2</v>
      </c>
      <c r="K22" s="34">
        <v>0.102382325</v>
      </c>
      <c r="L22" s="34">
        <v>0.11218860999999999</v>
      </c>
      <c r="M22" s="34">
        <v>0.11894514</v>
      </c>
      <c r="N22" s="34">
        <v>0.11199515</v>
      </c>
      <c r="O22" s="34">
        <v>0.10007748</v>
      </c>
      <c r="P22" s="34">
        <v>0.102044314</v>
      </c>
      <c r="Q22" s="34">
        <v>0.12818234000000001</v>
      </c>
      <c r="R22" s="34">
        <v>0.14790159999999999</v>
      </c>
      <c r="S22" s="35" t="s">
        <v>193</v>
      </c>
      <c r="T22" s="35" t="s">
        <v>193</v>
      </c>
      <c r="U22" s="35">
        <v>6.9513770000000003E-2</v>
      </c>
      <c r="V22" s="35">
        <v>9.0723983999999994E-2</v>
      </c>
      <c r="W22" s="35">
        <v>8.2910700000000004E-2</v>
      </c>
      <c r="X22" s="35">
        <v>8.645688E-2</v>
      </c>
      <c r="Y22" s="35">
        <v>9.5447353999999998E-2</v>
      </c>
      <c r="Z22" s="35" t="s">
        <v>193</v>
      </c>
      <c r="AA22" s="35" t="s">
        <v>193</v>
      </c>
      <c r="AB22" s="35" t="s">
        <v>193</v>
      </c>
      <c r="AC22" s="36" t="s">
        <v>193</v>
      </c>
      <c r="AD22" s="29" t="s">
        <v>193</v>
      </c>
      <c r="AE22" s="29" t="s">
        <v>193</v>
      </c>
      <c r="AF22" s="29">
        <v>0.12941896999999999</v>
      </c>
      <c r="AG22" s="29">
        <v>5.9502643000000001E-2</v>
      </c>
      <c r="AH22" s="29">
        <v>0.12631944000000001</v>
      </c>
      <c r="AI22" s="29">
        <v>0.12795087999999999</v>
      </c>
      <c r="AJ22" s="29">
        <v>7.6268680000000005E-2</v>
      </c>
      <c r="AK22" s="3">
        <f t="shared" si="0"/>
        <v>8.1921848185185192E-2</v>
      </c>
      <c r="AL22" s="13">
        <v>7.9836</v>
      </c>
      <c r="AO22"/>
    </row>
    <row r="23" spans="1:45" x14ac:dyDescent="0.25">
      <c r="A23" t="s">
        <v>193</v>
      </c>
      <c r="B23" s="37">
        <v>3.6563624000000003E-2</v>
      </c>
      <c r="C23" s="34">
        <v>1.1996229000000001E-2</v>
      </c>
      <c r="D23" s="34">
        <v>1.5781268000000001E-2</v>
      </c>
      <c r="E23" s="34">
        <v>4.3228349999999997E-3</v>
      </c>
      <c r="F23" s="34">
        <v>1.2992612000000001E-2</v>
      </c>
      <c r="G23" s="34">
        <v>2.2953893999999999E-2</v>
      </c>
      <c r="H23" s="34">
        <v>2.5290594999999999E-2</v>
      </c>
      <c r="I23" s="34">
        <v>3.2143935999999998E-2</v>
      </c>
      <c r="J23" s="34">
        <v>4.0237005999999999E-2</v>
      </c>
      <c r="K23" s="34">
        <v>5.3652234E-2</v>
      </c>
      <c r="L23" s="34">
        <v>5.6208546999999998E-2</v>
      </c>
      <c r="M23" s="34">
        <v>6.6991283999999998E-2</v>
      </c>
      <c r="N23" s="34">
        <v>8.2193779999999994E-2</v>
      </c>
      <c r="O23" s="34">
        <v>7.0889436E-2</v>
      </c>
      <c r="P23" s="34">
        <v>7.3327660000000003E-2</v>
      </c>
      <c r="Q23" s="34">
        <v>0.11153531</v>
      </c>
      <c r="R23" s="34">
        <v>0.14459058999999999</v>
      </c>
      <c r="S23" s="35" t="s">
        <v>193</v>
      </c>
      <c r="T23" s="35">
        <v>0.11426145</v>
      </c>
      <c r="U23" s="35">
        <v>7.4822299999999994E-2</v>
      </c>
      <c r="V23" s="35">
        <v>6.0919861999999998E-2</v>
      </c>
      <c r="W23" s="35">
        <v>6.6863580000000006E-2</v>
      </c>
      <c r="X23" s="35">
        <v>5.8718725999999999E-2</v>
      </c>
      <c r="Y23" s="35">
        <v>3.8621219999999998E-2</v>
      </c>
      <c r="Z23" s="35" t="s">
        <v>193</v>
      </c>
      <c r="AA23" s="35" t="s">
        <v>193</v>
      </c>
      <c r="AB23" s="35" t="s">
        <v>193</v>
      </c>
      <c r="AC23" s="36" t="s">
        <v>193</v>
      </c>
      <c r="AD23" s="29" t="s">
        <v>193</v>
      </c>
      <c r="AE23" s="29" t="s">
        <v>193</v>
      </c>
      <c r="AF23" s="29">
        <v>0.15140500000000001</v>
      </c>
      <c r="AG23" s="29">
        <v>0.11205619999999999</v>
      </c>
      <c r="AH23" s="29">
        <v>0.10651513999999999</v>
      </c>
      <c r="AI23" s="29">
        <v>0.11998708</v>
      </c>
      <c r="AJ23" s="29">
        <v>9.9283664999999993E-2</v>
      </c>
      <c r="AK23" s="3">
        <f t="shared" si="0"/>
        <v>6.6611609392857138E-2</v>
      </c>
      <c r="AL23" s="13">
        <v>11.212300000000001</v>
      </c>
      <c r="AO23" s="20"/>
    </row>
    <row r="24" spans="1:45" x14ac:dyDescent="0.25">
      <c r="A24" t="s">
        <v>193</v>
      </c>
      <c r="B24" s="37">
        <v>5.491687E-2</v>
      </c>
      <c r="C24" s="34">
        <v>1.8294870000000001E-2</v>
      </c>
      <c r="D24" s="34">
        <v>1.4358888E-2</v>
      </c>
      <c r="E24" s="34">
        <v>1.9711663E-3</v>
      </c>
      <c r="F24" s="34">
        <v>1.0290257000000001E-2</v>
      </c>
      <c r="G24" s="34">
        <v>2.3532689999999998E-2</v>
      </c>
      <c r="H24" s="34">
        <v>3.3841499999999997E-2</v>
      </c>
      <c r="I24" s="34">
        <v>4.6349432000000003E-2</v>
      </c>
      <c r="J24" s="34">
        <v>5.5883802000000003E-2</v>
      </c>
      <c r="K24" s="34">
        <v>6.2822509999999998E-2</v>
      </c>
      <c r="L24" s="34">
        <v>6.3135504999999995E-2</v>
      </c>
      <c r="M24" s="34">
        <v>6.6941979999999998E-2</v>
      </c>
      <c r="N24" s="34">
        <v>6.3713409999999998E-2</v>
      </c>
      <c r="O24" s="34">
        <v>5.9074822999999999E-2</v>
      </c>
      <c r="P24" s="34">
        <v>8.8734259999999995E-2</v>
      </c>
      <c r="Q24" s="34">
        <v>0.15658082000000001</v>
      </c>
      <c r="R24" s="34" t="s">
        <v>193</v>
      </c>
      <c r="S24" s="35">
        <v>0.101573095</v>
      </c>
      <c r="T24" s="35">
        <v>6.8709045999999996E-2</v>
      </c>
      <c r="U24" s="35">
        <v>4.277222E-2</v>
      </c>
      <c r="V24" s="35">
        <v>4.9420968000000003E-2</v>
      </c>
      <c r="W24" s="35">
        <v>5.1425819999999997E-2</v>
      </c>
      <c r="X24" s="35">
        <v>4.8849966000000002E-2</v>
      </c>
      <c r="Y24" s="35">
        <v>4.2421966999999998E-2</v>
      </c>
      <c r="Z24" s="35" t="s">
        <v>193</v>
      </c>
      <c r="AA24" s="35" t="s">
        <v>193</v>
      </c>
      <c r="AB24" s="35" t="s">
        <v>193</v>
      </c>
      <c r="AC24" s="36" t="s">
        <v>193</v>
      </c>
      <c r="AD24" s="29" t="s">
        <v>193</v>
      </c>
      <c r="AE24" s="29" t="s">
        <v>193</v>
      </c>
      <c r="AF24" s="29">
        <v>0.14928596999999999</v>
      </c>
      <c r="AG24" s="29">
        <v>0.11725916</v>
      </c>
      <c r="AH24" s="29">
        <v>0.14518925999999999</v>
      </c>
      <c r="AI24" s="29">
        <v>0.13803480000000001</v>
      </c>
      <c r="AJ24" s="29">
        <v>0.13408199000000001</v>
      </c>
      <c r="AK24" s="3">
        <f t="shared" si="0"/>
        <v>6.8195251617857125E-2</v>
      </c>
      <c r="AL24" s="13">
        <v>14.477499999999999</v>
      </c>
    </row>
    <row r="25" spans="1:45" x14ac:dyDescent="0.25">
      <c r="A25" t="s">
        <v>193</v>
      </c>
      <c r="B25" s="37">
        <v>8.6884199999999995E-2</v>
      </c>
      <c r="C25" s="34">
        <v>6.2774979999999994E-2</v>
      </c>
      <c r="D25" s="34">
        <v>3.8555473E-2</v>
      </c>
      <c r="E25" s="34">
        <v>2.3389097000000001E-2</v>
      </c>
      <c r="F25" s="34">
        <v>2.6850835999999999E-2</v>
      </c>
      <c r="G25" s="34">
        <v>3.5422765000000002E-2</v>
      </c>
      <c r="H25" s="34">
        <v>4.2459062999999998E-2</v>
      </c>
      <c r="I25" s="34">
        <v>5.030134E-2</v>
      </c>
      <c r="J25" s="34">
        <v>5.0397586000000001E-2</v>
      </c>
      <c r="K25" s="34">
        <v>5.3146757000000003E-2</v>
      </c>
      <c r="L25" s="34">
        <v>5.8640169999999998E-2</v>
      </c>
      <c r="M25" s="34">
        <v>6.6146499999999997E-2</v>
      </c>
      <c r="N25" s="34">
        <v>6.6974699999999998E-2</v>
      </c>
      <c r="O25" s="34">
        <v>5.9505370000000002E-2</v>
      </c>
      <c r="P25" s="38">
        <v>8.6482845000000003E-2</v>
      </c>
      <c r="Q25" s="38" t="s">
        <v>193</v>
      </c>
      <c r="R25" s="38">
        <v>0.13712648</v>
      </c>
      <c r="S25" s="35">
        <v>7.2251750000000003E-2</v>
      </c>
      <c r="T25" s="35">
        <v>5.9920349999999997E-2</v>
      </c>
      <c r="U25" s="35">
        <v>4.5376180000000002E-2</v>
      </c>
      <c r="V25" s="35">
        <v>5.3904470000000003E-2</v>
      </c>
      <c r="W25" s="35">
        <v>5.9424320000000003E-2</v>
      </c>
      <c r="X25" s="35">
        <v>4.9098507E-2</v>
      </c>
      <c r="Y25" s="35">
        <v>6.3345529999999997E-2</v>
      </c>
      <c r="Z25" s="35" t="s">
        <v>193</v>
      </c>
      <c r="AA25" s="35" t="s">
        <v>193</v>
      </c>
      <c r="AB25" s="35" t="s">
        <v>193</v>
      </c>
      <c r="AC25" s="36" t="s">
        <v>193</v>
      </c>
      <c r="AD25" s="29" t="s">
        <v>193</v>
      </c>
      <c r="AE25" s="29" t="s">
        <v>193</v>
      </c>
      <c r="AF25" s="29">
        <v>0.15045001999999999</v>
      </c>
      <c r="AG25" s="29">
        <v>0.12450462599999999</v>
      </c>
      <c r="AH25" s="29" t="s">
        <v>193</v>
      </c>
      <c r="AI25" s="29">
        <v>0.14942674</v>
      </c>
      <c r="AJ25" s="29">
        <v>0.13895573999999999</v>
      </c>
      <c r="AK25" s="3">
        <f t="shared" si="0"/>
        <v>7.0804310925925942E-2</v>
      </c>
      <c r="AL25" s="13">
        <v>17.791599999999999</v>
      </c>
    </row>
    <row r="26" spans="1:45" x14ac:dyDescent="0.25">
      <c r="A26" t="s">
        <v>193</v>
      </c>
      <c r="B26" s="37">
        <v>0.10394214</v>
      </c>
      <c r="C26" s="34">
        <v>8.0962060000000002E-2</v>
      </c>
      <c r="D26" s="34">
        <v>5.4494303000000001E-2</v>
      </c>
      <c r="E26" s="34">
        <v>3.5206683000000003E-2</v>
      </c>
      <c r="F26" s="34">
        <v>3.2324795000000003E-2</v>
      </c>
      <c r="G26" s="34">
        <v>4.0077479999999999E-2</v>
      </c>
      <c r="H26" s="34">
        <v>4.630948E-2</v>
      </c>
      <c r="I26" s="34">
        <v>5.2403454000000002E-2</v>
      </c>
      <c r="J26" s="34">
        <v>4.9806636000000001E-2</v>
      </c>
      <c r="K26" s="34">
        <v>4.8681349999999998E-2</v>
      </c>
      <c r="L26" s="34">
        <v>5.8804772999999998E-2</v>
      </c>
      <c r="M26" s="34">
        <v>6.1997036999999998E-2</v>
      </c>
      <c r="N26" s="34">
        <v>5.5362593000000002E-2</v>
      </c>
      <c r="O26" s="34">
        <v>5.8736503000000002E-2</v>
      </c>
      <c r="P26" s="38" t="s">
        <v>193</v>
      </c>
      <c r="Q26" s="38">
        <v>0.121002845</v>
      </c>
      <c r="R26" s="38">
        <v>0.120948866</v>
      </c>
      <c r="S26" s="35">
        <v>0.10244424000000001</v>
      </c>
      <c r="T26" s="35">
        <v>7.4972709999999998E-2</v>
      </c>
      <c r="U26" s="35">
        <v>5.8590297E-2</v>
      </c>
      <c r="V26" s="35">
        <v>6.1928685999999997E-2</v>
      </c>
      <c r="W26" s="35">
        <v>6.9456270000000001E-2</v>
      </c>
      <c r="X26" s="35">
        <v>7.1352410000000005E-2</v>
      </c>
      <c r="Y26" s="35">
        <v>9.8833370000000004E-2</v>
      </c>
      <c r="Z26" s="35" t="s">
        <v>193</v>
      </c>
      <c r="AA26" s="35" t="s">
        <v>193</v>
      </c>
      <c r="AB26" s="35" t="s">
        <v>193</v>
      </c>
      <c r="AC26" s="36" t="s">
        <v>193</v>
      </c>
      <c r="AD26" s="29" t="s">
        <v>193</v>
      </c>
      <c r="AE26" s="29" t="s">
        <v>193</v>
      </c>
      <c r="AF26" s="29">
        <v>0.17892440000000001</v>
      </c>
      <c r="AG26" s="29">
        <v>0.14111172999999999</v>
      </c>
      <c r="AH26" s="29" t="s">
        <v>193</v>
      </c>
      <c r="AI26" s="29" t="s">
        <v>193</v>
      </c>
      <c r="AJ26" s="29" t="s">
        <v>193</v>
      </c>
      <c r="AK26" s="3">
        <f t="shared" si="0"/>
        <v>7.5147004440000012E-2</v>
      </c>
      <c r="AL26" s="13">
        <v>21.168500000000002</v>
      </c>
    </row>
    <row r="27" spans="1:45" x14ac:dyDescent="0.25">
      <c r="A27" t="s">
        <v>193</v>
      </c>
      <c r="B27" s="37" t="s">
        <v>193</v>
      </c>
      <c r="C27" s="34">
        <v>9.4823110000000002E-2</v>
      </c>
      <c r="D27" s="34">
        <v>6.0123893999999997E-2</v>
      </c>
      <c r="E27" s="34">
        <v>3.7290249999999997E-2</v>
      </c>
      <c r="F27" s="34">
        <v>3.3940677000000002E-2</v>
      </c>
      <c r="G27" s="34">
        <v>4.5384932000000003E-2</v>
      </c>
      <c r="H27" s="34">
        <v>5.1944523999999999E-2</v>
      </c>
      <c r="I27" s="34">
        <v>5.7379592E-2</v>
      </c>
      <c r="J27" s="34">
        <v>5.9381969999999999E-2</v>
      </c>
      <c r="K27" s="34">
        <v>6.1092819999999999E-2</v>
      </c>
      <c r="L27" s="34">
        <v>6.6755850000000005E-2</v>
      </c>
      <c r="M27" s="34">
        <v>6.2018773999999999E-2</v>
      </c>
      <c r="N27" s="34">
        <v>5.2343215999999998E-2</v>
      </c>
      <c r="O27" s="34">
        <v>6.5992469999999998E-2</v>
      </c>
      <c r="P27" s="38" t="s">
        <v>193</v>
      </c>
      <c r="Q27" s="38">
        <v>0.12477224000000001</v>
      </c>
      <c r="R27" s="38">
        <v>0.11346658</v>
      </c>
      <c r="S27" s="35">
        <v>0.10564653</v>
      </c>
      <c r="T27" s="35">
        <v>7.8717159999999994E-2</v>
      </c>
      <c r="U27" s="35">
        <v>6.6792009999999999E-2</v>
      </c>
      <c r="V27" s="35">
        <v>7.3913030000000005E-2</v>
      </c>
      <c r="W27" s="35">
        <v>8.1920153999999995E-2</v>
      </c>
      <c r="X27" s="35">
        <v>8.7319850000000004E-2</v>
      </c>
      <c r="Y27" s="35">
        <v>0.11802307500000001</v>
      </c>
      <c r="Z27" s="35" t="s">
        <v>193</v>
      </c>
      <c r="AA27" s="35" t="s">
        <v>193</v>
      </c>
      <c r="AB27" s="35" t="s">
        <v>193</v>
      </c>
      <c r="AC27" s="36" t="s">
        <v>193</v>
      </c>
      <c r="AD27" s="29" t="s">
        <v>193</v>
      </c>
      <c r="AE27" s="29" t="s">
        <v>193</v>
      </c>
      <c r="AF27" s="29">
        <v>0.12740219</v>
      </c>
      <c r="AG27" s="29">
        <v>0.16953467</v>
      </c>
      <c r="AH27" s="29" t="s">
        <v>193</v>
      </c>
      <c r="AI27" s="29" t="s">
        <v>193</v>
      </c>
      <c r="AJ27" s="29" t="s">
        <v>193</v>
      </c>
      <c r="AK27" s="3">
        <f t="shared" si="0"/>
        <v>7.8999148666666658E-2</v>
      </c>
      <c r="AL27" s="13">
        <v>24.624300000000002</v>
      </c>
    </row>
    <row r="28" spans="1:45" x14ac:dyDescent="0.25">
      <c r="A28" t="s">
        <v>193</v>
      </c>
      <c r="B28" s="37" t="s">
        <v>193</v>
      </c>
      <c r="C28" s="34">
        <v>0.16005142</v>
      </c>
      <c r="D28" s="34">
        <v>6.9894319999999996E-2</v>
      </c>
      <c r="E28" s="34">
        <v>2.6769379999999999E-2</v>
      </c>
      <c r="F28" s="34">
        <v>2.4605615000000001E-9</v>
      </c>
      <c r="G28" s="34">
        <v>4.3106724E-10</v>
      </c>
      <c r="H28" s="34">
        <v>1.8993441E-2</v>
      </c>
      <c r="I28" s="34">
        <v>3.337768E-2</v>
      </c>
      <c r="J28" s="34">
        <v>4.2101454000000003E-2</v>
      </c>
      <c r="K28" s="34">
        <v>5.8807999999999999E-2</v>
      </c>
      <c r="L28" s="34">
        <v>6.7837700000000001E-2</v>
      </c>
      <c r="M28" s="34">
        <v>6.7390575999999994E-2</v>
      </c>
      <c r="N28" s="34">
        <v>7.4625399999999995E-2</v>
      </c>
      <c r="O28" s="34">
        <v>9.6980259999999999E-2</v>
      </c>
      <c r="P28" s="38" t="s">
        <v>193</v>
      </c>
      <c r="Q28" s="38">
        <v>0.1395025</v>
      </c>
      <c r="R28" s="38">
        <v>0.10310540999999999</v>
      </c>
      <c r="S28" s="35">
        <v>9.4914209999999999E-2</v>
      </c>
      <c r="T28" s="35">
        <v>5.8336746000000002E-2</v>
      </c>
      <c r="U28" s="35">
        <v>5.7571700000000003E-2</v>
      </c>
      <c r="V28" s="35">
        <v>6.8809400000000007E-2</v>
      </c>
      <c r="W28" s="35">
        <v>8.5843009999999997E-2</v>
      </c>
      <c r="X28" s="35">
        <v>9.6934370000000006E-2</v>
      </c>
      <c r="Y28" s="35">
        <v>9.8987766000000005E-2</v>
      </c>
      <c r="Z28" s="35" t="s">
        <v>193</v>
      </c>
      <c r="AA28" s="35" t="s">
        <v>193</v>
      </c>
      <c r="AB28" s="35" t="s">
        <v>193</v>
      </c>
      <c r="AC28" s="36" t="s">
        <v>193</v>
      </c>
      <c r="AD28" s="29" t="s">
        <v>193</v>
      </c>
      <c r="AE28" s="29" t="s">
        <v>193</v>
      </c>
      <c r="AF28" s="29" t="s">
        <v>193</v>
      </c>
      <c r="AG28" s="29" t="s">
        <v>193</v>
      </c>
      <c r="AH28" s="29" t="s">
        <v>193</v>
      </c>
      <c r="AI28" s="29" t="s">
        <v>193</v>
      </c>
      <c r="AJ28" s="29" t="s">
        <v>193</v>
      </c>
      <c r="AK28" s="3">
        <f t="shared" si="0"/>
        <v>6.9128852085983128E-2</v>
      </c>
      <c r="AL28" s="13">
        <v>28.178599999999999</v>
      </c>
    </row>
    <row r="29" spans="1:45" x14ac:dyDescent="0.25">
      <c r="A29" s="32" t="s">
        <v>193</v>
      </c>
      <c r="B29" s="39" t="s">
        <v>193</v>
      </c>
      <c r="C29" s="32">
        <v>0.12006509999999999</v>
      </c>
      <c r="D29" s="32">
        <v>0.12556091999999999</v>
      </c>
      <c r="E29" s="32">
        <v>0.13154705</v>
      </c>
      <c r="F29" s="32">
        <v>0.13370138000000001</v>
      </c>
      <c r="G29" s="32">
        <v>0.13482046</v>
      </c>
      <c r="H29" s="32">
        <v>0.12930208000000001</v>
      </c>
      <c r="I29" s="32">
        <v>0.11067805</v>
      </c>
      <c r="J29" s="32">
        <v>8.9678789999999994E-2</v>
      </c>
      <c r="K29" s="32">
        <v>6.1790063999999999E-2</v>
      </c>
      <c r="L29" s="32">
        <v>4.3556940000000002E-2</v>
      </c>
      <c r="M29" s="32">
        <v>6.0655694000000003E-2</v>
      </c>
      <c r="N29" s="32">
        <v>0.11509152</v>
      </c>
      <c r="O29" s="32">
        <v>0.11956811000000001</v>
      </c>
      <c r="P29" s="32" t="s">
        <v>193</v>
      </c>
      <c r="Q29" s="32" t="s">
        <v>193</v>
      </c>
      <c r="R29" s="32" t="s">
        <v>193</v>
      </c>
      <c r="S29" s="33">
        <v>0.15789666999999999</v>
      </c>
      <c r="T29" s="33">
        <v>0.13739151999999999</v>
      </c>
      <c r="U29" s="33">
        <v>0.12921208000000001</v>
      </c>
      <c r="V29" s="33">
        <v>9.5559169999999999E-2</v>
      </c>
      <c r="W29" s="33">
        <v>4.5628406000000003E-2</v>
      </c>
      <c r="X29" s="33">
        <v>0.10928557</v>
      </c>
      <c r="Y29" s="33">
        <v>0.10813446</v>
      </c>
      <c r="Z29" s="33" t="s">
        <v>193</v>
      </c>
      <c r="AA29" s="40" t="s">
        <v>193</v>
      </c>
      <c r="AB29" s="40">
        <v>2.3192145000000001E-2</v>
      </c>
      <c r="AC29" s="40">
        <v>7.5418910000000006E-2</v>
      </c>
      <c r="AD29" s="40" t="s">
        <v>193</v>
      </c>
      <c r="AE29" s="40" t="s">
        <v>193</v>
      </c>
      <c r="AF29" s="40" t="s">
        <v>193</v>
      </c>
      <c r="AG29" s="40" t="s">
        <v>193</v>
      </c>
      <c r="AH29" s="40" t="s">
        <v>193</v>
      </c>
      <c r="AI29" s="40" t="s">
        <v>193</v>
      </c>
      <c r="AJ29" s="40" t="s">
        <v>193</v>
      </c>
      <c r="AK29" s="3">
        <f t="shared" si="0"/>
        <v>0.10262432222727275</v>
      </c>
      <c r="AL29" s="1">
        <v>31.855</v>
      </c>
    </row>
    <row r="30" spans="1:45" x14ac:dyDescent="0.25">
      <c r="A30" s="31" t="s">
        <v>193</v>
      </c>
      <c r="B30" s="41" t="s">
        <v>193</v>
      </c>
      <c r="C30" s="31" t="s">
        <v>193</v>
      </c>
      <c r="D30" s="31">
        <v>0.19294960999999999</v>
      </c>
      <c r="E30" s="31">
        <v>0.18308555000000001</v>
      </c>
      <c r="F30" s="31">
        <v>0.18621328000000001</v>
      </c>
      <c r="G30" s="31">
        <v>0.18820000000000001</v>
      </c>
      <c r="H30" s="31">
        <v>0.19327694000000001</v>
      </c>
      <c r="I30" s="31">
        <v>0.19497317</v>
      </c>
      <c r="J30" s="31">
        <v>0.19213983000000001</v>
      </c>
      <c r="K30" s="31">
        <v>0.17887253</v>
      </c>
      <c r="L30" s="31">
        <v>0.15873968999999999</v>
      </c>
      <c r="M30" s="31">
        <v>0.13105199000000001</v>
      </c>
      <c r="N30" s="31">
        <v>0.13846204000000001</v>
      </c>
      <c r="O30" s="31" t="s">
        <v>193</v>
      </c>
      <c r="P30" s="31" t="s">
        <v>193</v>
      </c>
      <c r="Q30" s="31" t="s">
        <v>193</v>
      </c>
      <c r="R30" s="31" t="s">
        <v>193</v>
      </c>
      <c r="S30" s="33">
        <v>0.23015111999999999</v>
      </c>
      <c r="T30" s="33">
        <v>0.21615767</v>
      </c>
      <c r="U30" s="33">
        <v>0.20346084</v>
      </c>
      <c r="V30" s="33">
        <v>0.19450100000000001</v>
      </c>
      <c r="W30" s="33">
        <v>0.17765776999999999</v>
      </c>
      <c r="X30" s="33">
        <v>0.13745229</v>
      </c>
      <c r="Y30" s="33">
        <v>0.14881337</v>
      </c>
      <c r="Z30" s="33">
        <v>0.122889586</v>
      </c>
      <c r="AA30" s="40">
        <v>0.10809697</v>
      </c>
      <c r="AB30" s="40">
        <v>8.6763859999999998E-2</v>
      </c>
      <c r="AC30" s="40">
        <v>9.0341950000000004E-2</v>
      </c>
      <c r="AD30" s="40">
        <v>6.4083109999999999E-2</v>
      </c>
      <c r="AE30" s="40" t="s">
        <v>193</v>
      </c>
      <c r="AF30" s="40" t="s">
        <v>193</v>
      </c>
      <c r="AG30" s="40" t="s">
        <v>193</v>
      </c>
      <c r="AH30" s="40" t="s">
        <v>193</v>
      </c>
      <c r="AI30" s="40" t="s">
        <v>193</v>
      </c>
      <c r="AJ30" s="40" t="s">
        <v>193</v>
      </c>
      <c r="AK30" s="3">
        <f t="shared" si="0"/>
        <v>0.16166670286956522</v>
      </c>
      <c r="AL30" s="1">
        <v>35.685299999999998</v>
      </c>
    </row>
    <row r="31" spans="1:45" x14ac:dyDescent="0.25">
      <c r="A31" s="31" t="s">
        <v>193</v>
      </c>
      <c r="B31" s="41" t="s">
        <v>193</v>
      </c>
      <c r="C31" s="31" t="s">
        <v>193</v>
      </c>
      <c r="D31" s="31">
        <v>0.24908585999999999</v>
      </c>
      <c r="E31" s="31">
        <v>0.23223466000000001</v>
      </c>
      <c r="F31" s="31">
        <v>0.23079266000000001</v>
      </c>
      <c r="G31" s="31">
        <v>0.23347627000000001</v>
      </c>
      <c r="H31" s="31">
        <v>0.23455529999999999</v>
      </c>
      <c r="I31" s="31">
        <v>0.23481278</v>
      </c>
      <c r="J31" s="31">
        <v>0.23218343999999999</v>
      </c>
      <c r="K31" s="31">
        <v>0.22744713999999999</v>
      </c>
      <c r="L31" s="31">
        <v>0.21633245000000001</v>
      </c>
      <c r="M31" s="31">
        <v>0.18637696000000001</v>
      </c>
      <c r="N31" s="31">
        <v>0.15722317</v>
      </c>
      <c r="O31" s="31" t="s">
        <v>193</v>
      </c>
      <c r="P31" s="31" t="s">
        <v>193</v>
      </c>
      <c r="Q31" s="31" t="s">
        <v>193</v>
      </c>
      <c r="R31" s="31" t="s">
        <v>193</v>
      </c>
      <c r="S31" s="33">
        <v>0.26070395000000002</v>
      </c>
      <c r="T31" s="33">
        <v>0.25172275</v>
      </c>
      <c r="U31" s="33">
        <v>0.24932349000000001</v>
      </c>
      <c r="V31" s="33">
        <v>0.23954471999999999</v>
      </c>
      <c r="W31" s="33">
        <v>0.23582313999999999</v>
      </c>
      <c r="X31" s="33">
        <v>0.2227372</v>
      </c>
      <c r="Y31" s="33">
        <v>0.18195394000000001</v>
      </c>
      <c r="Z31" s="33" t="s">
        <v>193</v>
      </c>
      <c r="AA31" s="40">
        <v>0.13099337</v>
      </c>
      <c r="AB31" s="40">
        <v>0.11103622</v>
      </c>
      <c r="AC31" s="40" t="s">
        <v>193</v>
      </c>
      <c r="AD31" s="40" t="s">
        <v>193</v>
      </c>
      <c r="AE31" s="40" t="s">
        <v>193</v>
      </c>
      <c r="AF31" s="40" t="s">
        <v>193</v>
      </c>
      <c r="AG31" s="40" t="s">
        <v>193</v>
      </c>
      <c r="AH31" s="40" t="s">
        <v>193</v>
      </c>
      <c r="AI31" s="40" t="s">
        <v>193</v>
      </c>
      <c r="AJ31" s="40" t="s">
        <v>193</v>
      </c>
      <c r="AK31" s="3">
        <f t="shared" si="0"/>
        <v>0.21591797349999994</v>
      </c>
      <c r="AL31" s="1">
        <v>39.709000000000003</v>
      </c>
    </row>
    <row r="32" spans="1:45" x14ac:dyDescent="0.25">
      <c r="A32" s="31" t="s">
        <v>193</v>
      </c>
      <c r="B32" s="41" t="s">
        <v>193</v>
      </c>
      <c r="C32" s="31" t="s">
        <v>193</v>
      </c>
      <c r="D32" s="31">
        <v>0.27011463000000002</v>
      </c>
      <c r="E32" s="31">
        <v>0.25288572999999998</v>
      </c>
      <c r="F32" s="31">
        <v>0.25639462000000002</v>
      </c>
      <c r="G32" s="31">
        <v>0.25725228</v>
      </c>
      <c r="H32" s="31">
        <v>0.25973220000000002</v>
      </c>
      <c r="I32" s="31">
        <v>0.26076162000000003</v>
      </c>
      <c r="J32" s="31">
        <v>0.26344624</v>
      </c>
      <c r="K32" s="31">
        <v>0.26076640000000001</v>
      </c>
      <c r="L32" s="31">
        <v>0.25122997000000002</v>
      </c>
      <c r="M32" s="31">
        <v>0.22578492999999999</v>
      </c>
      <c r="N32" s="31">
        <v>0.19421533999999999</v>
      </c>
      <c r="O32" s="31" t="s">
        <v>193</v>
      </c>
      <c r="P32" s="31" t="s">
        <v>193</v>
      </c>
      <c r="Q32" s="31" t="s">
        <v>193</v>
      </c>
      <c r="R32" s="31" t="s">
        <v>193</v>
      </c>
      <c r="S32" s="33" t="s">
        <v>193</v>
      </c>
      <c r="T32" s="33">
        <v>0.28263167</v>
      </c>
      <c r="U32" s="33">
        <v>0.27337790000000001</v>
      </c>
      <c r="V32" s="33">
        <v>0.27368490000000001</v>
      </c>
      <c r="W32" s="33">
        <v>0.26834962000000001</v>
      </c>
      <c r="X32" s="33">
        <v>0.27337533000000003</v>
      </c>
      <c r="Y32" s="33">
        <v>0.24897564999999999</v>
      </c>
      <c r="Z32" s="33">
        <v>0.22359325999999999</v>
      </c>
      <c r="AA32" s="40" t="s">
        <v>193</v>
      </c>
      <c r="AB32" s="40" t="s">
        <v>193</v>
      </c>
      <c r="AC32" s="40" t="s">
        <v>193</v>
      </c>
      <c r="AD32" s="40" t="s">
        <v>193</v>
      </c>
      <c r="AE32" s="40" t="s">
        <v>193</v>
      </c>
      <c r="AF32" s="40" t="s">
        <v>193</v>
      </c>
      <c r="AG32" s="40" t="s">
        <v>193</v>
      </c>
      <c r="AH32" s="40" t="s">
        <v>193</v>
      </c>
      <c r="AI32" s="40" t="s">
        <v>193</v>
      </c>
      <c r="AJ32" s="40" t="s">
        <v>193</v>
      </c>
      <c r="AK32" s="3">
        <f t="shared" si="0"/>
        <v>0.25536512722222221</v>
      </c>
      <c r="AL32" s="1">
        <v>43.982999999999997</v>
      </c>
    </row>
    <row r="33" spans="1:50" x14ac:dyDescent="0.25">
      <c r="A33" s="31" t="s">
        <v>193</v>
      </c>
      <c r="B33" s="41" t="s">
        <v>193</v>
      </c>
      <c r="C33" s="31" t="s">
        <v>193</v>
      </c>
      <c r="D33" s="31" t="s">
        <v>193</v>
      </c>
      <c r="E33" s="31">
        <v>0.278059</v>
      </c>
      <c r="F33" s="31">
        <v>0.28030902000000002</v>
      </c>
      <c r="G33" s="31">
        <v>0.2836825</v>
      </c>
      <c r="H33" s="31">
        <v>0.28077920000000001</v>
      </c>
      <c r="I33" s="31">
        <v>0.28139034000000002</v>
      </c>
      <c r="J33" s="31">
        <v>0.28506693</v>
      </c>
      <c r="K33" s="31">
        <v>0.28676400000000002</v>
      </c>
      <c r="L33" s="31">
        <v>0.27823789999999998</v>
      </c>
      <c r="M33" s="31">
        <v>0.25534368000000002</v>
      </c>
      <c r="N33" s="31">
        <v>0.2380623</v>
      </c>
      <c r="O33" s="31" t="s">
        <v>193</v>
      </c>
      <c r="P33" s="31" t="s">
        <v>193</v>
      </c>
      <c r="Q33" s="31" t="s">
        <v>193</v>
      </c>
      <c r="R33" s="31" t="s">
        <v>193</v>
      </c>
      <c r="S33" s="33" t="s">
        <v>193</v>
      </c>
      <c r="T33" s="33" t="s">
        <v>193</v>
      </c>
      <c r="U33" s="33">
        <v>0.28844038</v>
      </c>
      <c r="V33" s="33">
        <v>0.28932702999999999</v>
      </c>
      <c r="W33" s="33">
        <v>0.28293370000000001</v>
      </c>
      <c r="X33" s="33">
        <v>0.28722203000000002</v>
      </c>
      <c r="Y33" s="33">
        <v>0.2871416</v>
      </c>
      <c r="Z33" s="33">
        <v>0.26268563</v>
      </c>
      <c r="AA33" s="40" t="s">
        <v>193</v>
      </c>
      <c r="AB33" s="40" t="s">
        <v>193</v>
      </c>
      <c r="AC33" s="40" t="s">
        <v>193</v>
      </c>
      <c r="AD33" s="40" t="s">
        <v>193</v>
      </c>
      <c r="AE33" s="40" t="s">
        <v>193</v>
      </c>
      <c r="AF33" s="40" t="s">
        <v>193</v>
      </c>
      <c r="AG33" s="40" t="s">
        <v>193</v>
      </c>
      <c r="AH33" s="40" t="s">
        <v>193</v>
      </c>
      <c r="AI33" s="40" t="s">
        <v>193</v>
      </c>
      <c r="AJ33" s="40" t="s">
        <v>193</v>
      </c>
      <c r="AK33" s="3">
        <f t="shared" si="0"/>
        <v>0.27784032750000004</v>
      </c>
      <c r="AL33" s="1">
        <v>48.590400000000002</v>
      </c>
    </row>
    <row r="34" spans="1:50" x14ac:dyDescent="0.25">
      <c r="A34" s="27" t="s">
        <v>193</v>
      </c>
      <c r="B34" s="28" t="s">
        <v>193</v>
      </c>
      <c r="C34" s="27" t="s">
        <v>193</v>
      </c>
      <c r="D34" s="27" t="s">
        <v>193</v>
      </c>
      <c r="E34" s="27">
        <v>0.29560235000000001</v>
      </c>
      <c r="F34" s="27">
        <v>0.30202898</v>
      </c>
      <c r="G34" s="27">
        <v>0.29162969999999999</v>
      </c>
      <c r="H34" s="27">
        <v>0.26587214999999997</v>
      </c>
      <c r="I34" s="27">
        <v>0.28993034000000001</v>
      </c>
      <c r="J34" s="27">
        <v>0.31450123000000002</v>
      </c>
      <c r="K34" s="27">
        <v>0.30198717000000003</v>
      </c>
      <c r="L34" s="27">
        <v>0.29598873999999997</v>
      </c>
      <c r="M34" s="27">
        <v>0.26675072</v>
      </c>
      <c r="N34" s="27" t="s">
        <v>193</v>
      </c>
      <c r="O34" s="27" t="s">
        <v>193</v>
      </c>
      <c r="P34" s="27" t="s">
        <v>193</v>
      </c>
      <c r="Q34" s="27" t="s">
        <v>193</v>
      </c>
      <c r="R34" s="27" t="s">
        <v>193</v>
      </c>
      <c r="S34" s="27" t="s">
        <v>193</v>
      </c>
      <c r="T34" s="27" t="s">
        <v>193</v>
      </c>
      <c r="U34" s="27">
        <v>0.29221383000000001</v>
      </c>
      <c r="V34" s="27">
        <v>0.30068036999999997</v>
      </c>
      <c r="W34" s="27">
        <v>0.29701689999999997</v>
      </c>
      <c r="X34" s="27">
        <v>0.26852185000000001</v>
      </c>
      <c r="Y34" s="27">
        <v>0.26486605000000002</v>
      </c>
      <c r="Z34" s="27" t="s">
        <v>193</v>
      </c>
      <c r="AA34" s="27" t="s">
        <v>193</v>
      </c>
      <c r="AB34" s="27" t="s">
        <v>193</v>
      </c>
      <c r="AC34" s="27" t="s">
        <v>193</v>
      </c>
      <c r="AD34" s="27" t="s">
        <v>193</v>
      </c>
      <c r="AE34" s="27" t="s">
        <v>193</v>
      </c>
      <c r="AF34" s="27" t="s">
        <v>193</v>
      </c>
      <c r="AG34" s="27" t="s">
        <v>193</v>
      </c>
      <c r="AH34" s="27" t="s">
        <v>193</v>
      </c>
      <c r="AI34" s="27" t="s">
        <v>193</v>
      </c>
      <c r="AJ34" s="27" t="s">
        <v>193</v>
      </c>
      <c r="AK34" s="3">
        <f t="shared" si="0"/>
        <v>0.28911359857142854</v>
      </c>
      <c r="AL34" s="1">
        <v>53.663899999999998</v>
      </c>
    </row>
    <row r="35" spans="1:50" x14ac:dyDescent="0.25">
      <c r="A35" s="27" t="s">
        <v>193</v>
      </c>
      <c r="B35" s="28" t="s">
        <v>193</v>
      </c>
      <c r="C35" s="27" t="s">
        <v>193</v>
      </c>
      <c r="D35" s="27" t="s">
        <v>193</v>
      </c>
      <c r="E35" s="27" t="s">
        <v>193</v>
      </c>
      <c r="F35" s="27" t="s">
        <v>193</v>
      </c>
      <c r="G35" s="27">
        <v>0.29922870000000001</v>
      </c>
      <c r="H35" s="27">
        <v>0.29577023000000002</v>
      </c>
      <c r="I35" s="27">
        <v>0.29367945000000001</v>
      </c>
      <c r="J35" s="27">
        <v>0.30030637999999998</v>
      </c>
      <c r="K35" s="27">
        <v>0.29111959999999998</v>
      </c>
      <c r="L35" s="27">
        <v>0.26775359999999998</v>
      </c>
      <c r="M35" s="27" t="s">
        <v>193</v>
      </c>
      <c r="N35" s="27" t="s">
        <v>193</v>
      </c>
      <c r="O35" s="27" t="s">
        <v>193</v>
      </c>
      <c r="P35" s="27" t="s">
        <v>193</v>
      </c>
      <c r="Q35" s="27" t="s">
        <v>193</v>
      </c>
      <c r="R35" s="27" t="s">
        <v>193</v>
      </c>
      <c r="S35" s="27" t="s">
        <v>193</v>
      </c>
      <c r="T35" s="27" t="s">
        <v>193</v>
      </c>
      <c r="U35" s="27">
        <v>0.23426473</v>
      </c>
      <c r="V35" s="27">
        <v>0.24048737000000001</v>
      </c>
      <c r="W35" s="27">
        <v>0.21563504999999999</v>
      </c>
      <c r="X35" s="27">
        <v>0.24677262999999999</v>
      </c>
      <c r="Y35" s="27">
        <v>0.2643567</v>
      </c>
      <c r="Z35" s="27">
        <v>0.33401999999999998</v>
      </c>
      <c r="AA35" s="27" t="s">
        <v>193</v>
      </c>
      <c r="AB35" s="27" t="s">
        <v>193</v>
      </c>
      <c r="AC35" s="27" t="s">
        <v>193</v>
      </c>
      <c r="AD35" s="27" t="s">
        <v>193</v>
      </c>
      <c r="AE35" s="27" t="s">
        <v>193</v>
      </c>
      <c r="AF35" s="27" t="s">
        <v>193</v>
      </c>
      <c r="AG35" s="27" t="s">
        <v>193</v>
      </c>
      <c r="AH35" s="27" t="s">
        <v>193</v>
      </c>
      <c r="AI35" s="27" t="s">
        <v>193</v>
      </c>
      <c r="AJ35" s="27" t="s">
        <v>193</v>
      </c>
      <c r="AK35" s="3">
        <f t="shared" si="0"/>
        <v>0.27361620333333336</v>
      </c>
      <c r="AL35" s="9">
        <v>59.441600000000001</v>
      </c>
    </row>
    <row r="36" spans="1:50" x14ac:dyDescent="0.25">
      <c r="A36" s="25" t="s">
        <v>193</v>
      </c>
      <c r="B36" s="26" t="s">
        <v>193</v>
      </c>
      <c r="C36" s="25" t="s">
        <v>193</v>
      </c>
      <c r="D36" s="25" t="s">
        <v>193</v>
      </c>
      <c r="E36" s="25" t="s">
        <v>193</v>
      </c>
      <c r="F36" s="25" t="s">
        <v>193</v>
      </c>
      <c r="G36" s="25" t="s">
        <v>193</v>
      </c>
      <c r="H36" s="25" t="s">
        <v>193</v>
      </c>
      <c r="I36" s="25" t="s">
        <v>193</v>
      </c>
      <c r="J36" s="25">
        <v>0.29266252999999998</v>
      </c>
      <c r="K36" s="25" t="s">
        <v>193</v>
      </c>
      <c r="L36" s="25" t="s">
        <v>193</v>
      </c>
      <c r="M36" s="25" t="s">
        <v>193</v>
      </c>
      <c r="N36" s="25" t="s">
        <v>193</v>
      </c>
      <c r="O36" s="25" t="s">
        <v>193</v>
      </c>
      <c r="P36" s="25" t="s">
        <v>193</v>
      </c>
      <c r="Q36" s="25" t="s">
        <v>193</v>
      </c>
      <c r="R36" s="25" t="s">
        <v>193</v>
      </c>
      <c r="S36" s="25" t="s">
        <v>193</v>
      </c>
      <c r="T36" s="25">
        <v>0.28642380000000001</v>
      </c>
      <c r="U36" s="25">
        <v>0.29668882000000002</v>
      </c>
      <c r="V36" s="25" t="s">
        <v>193</v>
      </c>
      <c r="W36" s="25" t="s">
        <v>193</v>
      </c>
      <c r="X36" s="25">
        <v>0.25367865000000001</v>
      </c>
      <c r="Y36" s="25">
        <v>0.28364444</v>
      </c>
      <c r="Z36" s="25">
        <v>0.27989152</v>
      </c>
      <c r="AA36" s="25">
        <v>0.28410074000000002</v>
      </c>
      <c r="AB36" s="25">
        <v>0.27904916000000002</v>
      </c>
      <c r="AC36" s="25" t="s">
        <v>193</v>
      </c>
      <c r="AD36" s="25" t="s">
        <v>193</v>
      </c>
      <c r="AE36" s="25" t="s">
        <v>193</v>
      </c>
      <c r="AF36" s="25" t="s">
        <v>193</v>
      </c>
      <c r="AG36" s="25" t="s">
        <v>193</v>
      </c>
      <c r="AH36" s="25" t="s">
        <v>193</v>
      </c>
      <c r="AI36" s="25" t="s">
        <v>193</v>
      </c>
      <c r="AJ36" s="25" t="s">
        <v>193</v>
      </c>
      <c r="AK36" s="3">
        <f t="shared" si="0"/>
        <v>0.28201745749999996</v>
      </c>
      <c r="AL36" s="4">
        <v>66.4435</v>
      </c>
    </row>
    <row r="37" spans="1:50" x14ac:dyDescent="0.25">
      <c r="A37" s="25">
        <v>0.19264803999999999</v>
      </c>
      <c r="B37" s="26">
        <v>0.19174337</v>
      </c>
      <c r="C37" s="25">
        <v>0.19101526999999999</v>
      </c>
      <c r="D37" s="25">
        <v>0.18983639999999999</v>
      </c>
      <c r="E37" s="25">
        <v>0.18871726</v>
      </c>
      <c r="F37" s="25">
        <v>0.18807921</v>
      </c>
      <c r="G37" s="25">
        <v>0.18735494999999999</v>
      </c>
      <c r="H37" s="25">
        <v>0.18592907</v>
      </c>
      <c r="I37" s="25">
        <v>0.18106860999999999</v>
      </c>
      <c r="J37" s="25">
        <v>0.17807355999999999</v>
      </c>
      <c r="K37" s="25">
        <v>0.18323255999999999</v>
      </c>
      <c r="L37" s="25">
        <v>0.18191183999999999</v>
      </c>
      <c r="M37" s="25">
        <v>0.17938356</v>
      </c>
      <c r="N37" s="25">
        <v>0.17956303000000001</v>
      </c>
      <c r="O37" s="25">
        <v>0.18483716</v>
      </c>
      <c r="P37" s="25">
        <v>0.18937677</v>
      </c>
      <c r="Q37" s="25">
        <v>0.19175574000000001</v>
      </c>
      <c r="R37" s="25">
        <v>0.19368294999999999</v>
      </c>
      <c r="S37" s="25">
        <v>0.19668025</v>
      </c>
      <c r="T37" s="25">
        <v>0.20078686000000001</v>
      </c>
      <c r="U37" s="25" t="s">
        <v>193</v>
      </c>
      <c r="V37" s="25" t="s">
        <v>193</v>
      </c>
      <c r="W37" s="25" t="s">
        <v>193</v>
      </c>
      <c r="X37" s="25" t="s">
        <v>193</v>
      </c>
      <c r="Y37" s="25">
        <v>0.21352793</v>
      </c>
      <c r="Z37" s="25">
        <v>0.220274</v>
      </c>
      <c r="AA37" s="25">
        <v>0.21919901999999999</v>
      </c>
      <c r="AB37" s="25">
        <v>0.22938383000000001</v>
      </c>
      <c r="AC37" s="25">
        <v>0.22646820000000001</v>
      </c>
      <c r="AD37" s="25">
        <v>0.21296686000000001</v>
      </c>
      <c r="AE37" s="25">
        <v>0.21473315000000001</v>
      </c>
      <c r="AF37" s="25">
        <v>0.21323653000000001</v>
      </c>
      <c r="AG37" s="25">
        <v>0.21059889000000001</v>
      </c>
      <c r="AH37" s="25">
        <v>0.21243556</v>
      </c>
      <c r="AI37" s="25">
        <v>0.21154511000000001</v>
      </c>
      <c r="AJ37" s="25">
        <v>0.19805749</v>
      </c>
      <c r="AK37" s="3">
        <f t="shared" si="0"/>
        <v>0.1980657196875</v>
      </c>
      <c r="AL37" s="4">
        <v>76.463800000000006</v>
      </c>
    </row>
    <row r="38" spans="1:50" x14ac:dyDescent="0.25">
      <c r="AK38" s="17">
        <f>SUM(A2:AJ35)/867</f>
        <v>0.1522225336080642</v>
      </c>
      <c r="AP38" s="2" t="s">
        <v>123</v>
      </c>
    </row>
    <row r="39" spans="1:50" x14ac:dyDescent="0.25">
      <c r="A39" s="25" t="s">
        <v>193</v>
      </c>
      <c r="B39" s="26" t="s">
        <v>193</v>
      </c>
      <c r="C39" s="25" t="s">
        <v>193</v>
      </c>
      <c r="D39" s="25" t="s">
        <v>193</v>
      </c>
      <c r="E39" s="25" t="s">
        <v>193</v>
      </c>
      <c r="F39" s="25" t="s">
        <v>193</v>
      </c>
      <c r="G39" s="25" t="s">
        <v>193</v>
      </c>
      <c r="H39" s="25" t="s">
        <v>193</v>
      </c>
      <c r="I39" s="25" t="s">
        <v>193</v>
      </c>
      <c r="J39" s="25" t="s">
        <v>193</v>
      </c>
      <c r="K39" s="25" t="s">
        <v>193</v>
      </c>
      <c r="L39" s="25" t="s">
        <v>193</v>
      </c>
      <c r="M39" s="25" t="s">
        <v>193</v>
      </c>
      <c r="N39" s="25" t="s">
        <v>193</v>
      </c>
      <c r="O39" s="25" t="s">
        <v>193</v>
      </c>
      <c r="P39" s="25" t="s">
        <v>193</v>
      </c>
      <c r="Q39" s="25" t="s">
        <v>193</v>
      </c>
      <c r="R39" s="25" t="s">
        <v>193</v>
      </c>
      <c r="S39" s="25" t="s">
        <v>193</v>
      </c>
      <c r="T39" s="25" t="s">
        <v>193</v>
      </c>
      <c r="U39" s="25" t="s">
        <v>193</v>
      </c>
      <c r="V39" s="25" t="s">
        <v>193</v>
      </c>
      <c r="W39" s="25" t="s">
        <v>193</v>
      </c>
      <c r="X39" s="25" t="s">
        <v>193</v>
      </c>
      <c r="Y39" s="25" t="s">
        <v>193</v>
      </c>
      <c r="Z39" s="25" t="s">
        <v>193</v>
      </c>
      <c r="AA39" s="25" t="s">
        <v>193</v>
      </c>
      <c r="AB39" s="25" t="s">
        <v>193</v>
      </c>
      <c r="AC39" s="25" t="s">
        <v>193</v>
      </c>
      <c r="AD39" s="25" t="s">
        <v>193</v>
      </c>
      <c r="AE39" s="25" t="s">
        <v>193</v>
      </c>
      <c r="AF39" s="25" t="s">
        <v>193</v>
      </c>
      <c r="AG39" s="25" t="s">
        <v>193</v>
      </c>
      <c r="AH39" s="25" t="s">
        <v>193</v>
      </c>
      <c r="AI39" s="25" t="s">
        <v>193</v>
      </c>
      <c r="AJ39" s="25" t="s">
        <v>193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193</v>
      </c>
      <c r="B40" s="26">
        <v>0.26111835</v>
      </c>
      <c r="C40" s="25">
        <v>0.24255244000000001</v>
      </c>
      <c r="D40" s="25">
        <v>0.22977160999999999</v>
      </c>
      <c r="E40" s="25">
        <v>0.20595459999999999</v>
      </c>
      <c r="F40" s="25">
        <v>0.31447091999999999</v>
      </c>
      <c r="G40" s="25">
        <v>0.30003262000000003</v>
      </c>
      <c r="H40" s="25">
        <v>0.28551346</v>
      </c>
      <c r="I40" s="25">
        <v>0.30931243000000003</v>
      </c>
      <c r="J40" s="25">
        <v>0.21245003000000001</v>
      </c>
      <c r="K40" s="25">
        <v>0.25313817999999999</v>
      </c>
      <c r="L40" s="25">
        <v>0.20650204999999999</v>
      </c>
      <c r="M40" s="25">
        <v>0.20590779000000001</v>
      </c>
      <c r="N40" s="25">
        <v>0.20584558</v>
      </c>
      <c r="O40" s="25">
        <v>0.31076974000000002</v>
      </c>
      <c r="P40" s="25">
        <v>0.19175428</v>
      </c>
      <c r="Q40" s="25">
        <v>0.18162010000000001</v>
      </c>
      <c r="R40" s="25">
        <v>0.29029680000000002</v>
      </c>
      <c r="S40" s="25">
        <v>0.29631249999999998</v>
      </c>
      <c r="T40" s="25">
        <v>0.30644243999999998</v>
      </c>
      <c r="U40" s="25">
        <v>0.23578861000000001</v>
      </c>
      <c r="V40" s="25">
        <v>0.23508380000000001</v>
      </c>
      <c r="W40" s="25">
        <v>0.21344389999999999</v>
      </c>
      <c r="X40" s="25">
        <v>0.22824939</v>
      </c>
      <c r="Y40" s="25">
        <v>0.20554358</v>
      </c>
      <c r="Z40" s="25">
        <v>0.20895620000000001</v>
      </c>
      <c r="AA40" s="25">
        <v>0.21821362</v>
      </c>
      <c r="AB40" s="25">
        <v>0.21886227</v>
      </c>
      <c r="AC40" s="25">
        <v>0.23096325000000001</v>
      </c>
      <c r="AD40" s="25">
        <v>0.2550152</v>
      </c>
      <c r="AE40" s="25">
        <v>0.25977689999999998</v>
      </c>
      <c r="AF40" s="25">
        <v>0.27007550000000002</v>
      </c>
      <c r="AG40" s="25">
        <v>0.22348667999999999</v>
      </c>
      <c r="AH40" s="25">
        <v>0.19475211000000001</v>
      </c>
      <c r="AI40" s="25">
        <v>0.24559948000000001</v>
      </c>
      <c r="AJ40" s="25" t="s">
        <v>193</v>
      </c>
      <c r="AK40" s="3">
        <f>AVERAGE(A40:AJ40)</f>
        <v>0.24275224735294115</v>
      </c>
      <c r="AL40" s="4">
        <v>-66.4435</v>
      </c>
      <c r="AM40" s="6" t="s">
        <v>94</v>
      </c>
      <c r="AO40" s="2">
        <f>SUM(A73:AJ74)/40</f>
        <v>0.20811046749999998</v>
      </c>
      <c r="AP40" s="2">
        <f>((AK40-AK$3)*100)/AK$3</f>
        <v>6.1946054980525389</v>
      </c>
      <c r="AQ40" s="2"/>
      <c r="AR40" s="6" t="s">
        <v>94</v>
      </c>
      <c r="AS40" s="2"/>
      <c r="AT40" s="2">
        <f>((AO40-AO$3)*100)/AO$3</f>
        <v>-3.139590068988344</v>
      </c>
      <c r="AU40" s="2"/>
    </row>
    <row r="41" spans="1:50" x14ac:dyDescent="0.25">
      <c r="A41" s="27">
        <v>0.32167319999999999</v>
      </c>
      <c r="B41" s="28">
        <v>0.31679123999999997</v>
      </c>
      <c r="C41" s="27">
        <v>0.29273297999999998</v>
      </c>
      <c r="D41" s="27">
        <v>0.28378153</v>
      </c>
      <c r="E41" s="27">
        <v>0.28333883999999998</v>
      </c>
      <c r="F41" s="27">
        <v>0.27837149999999999</v>
      </c>
      <c r="G41" s="27">
        <v>0.27506039999999998</v>
      </c>
      <c r="H41" s="27">
        <v>0.25323212</v>
      </c>
      <c r="I41" s="27">
        <v>0.26445916000000003</v>
      </c>
      <c r="J41" s="27">
        <v>0.26793727000000001</v>
      </c>
      <c r="K41" s="27">
        <v>0.27489954</v>
      </c>
      <c r="L41" s="27">
        <v>0.27711715999999997</v>
      </c>
      <c r="M41" s="27">
        <v>0.27588420000000002</v>
      </c>
      <c r="N41" s="27">
        <v>0.27627089999999999</v>
      </c>
      <c r="O41" s="27">
        <v>0.27212967999999998</v>
      </c>
      <c r="P41" s="27">
        <v>0.27188602000000001</v>
      </c>
      <c r="Q41" s="27">
        <v>0.26545974999999999</v>
      </c>
      <c r="R41" s="27">
        <v>0.25427565000000002</v>
      </c>
      <c r="S41" s="27">
        <v>0.24402926999999999</v>
      </c>
      <c r="T41" s="27">
        <v>0.26136354000000001</v>
      </c>
      <c r="U41" s="27">
        <v>0.26655297999999999</v>
      </c>
      <c r="V41" s="27">
        <v>0.26317760000000001</v>
      </c>
      <c r="W41" s="27">
        <v>0.26526892000000002</v>
      </c>
      <c r="X41" s="27">
        <v>0.27850550000000002</v>
      </c>
      <c r="Y41" s="27">
        <v>0.35535820000000001</v>
      </c>
      <c r="Z41" s="27">
        <v>0.36407741999999998</v>
      </c>
      <c r="AA41" s="27">
        <v>0.36375424000000001</v>
      </c>
      <c r="AB41" s="27">
        <v>0.35757559999999999</v>
      </c>
      <c r="AC41" s="27">
        <v>0.35385525000000001</v>
      </c>
      <c r="AD41" s="27">
        <v>0.36172208</v>
      </c>
      <c r="AE41" s="27">
        <v>0.36400782999999998</v>
      </c>
      <c r="AF41" s="27">
        <v>0.35392815</v>
      </c>
      <c r="AG41" s="27">
        <v>0.32539400000000002</v>
      </c>
      <c r="AH41" s="27">
        <v>0.33549255</v>
      </c>
      <c r="AI41" s="27">
        <v>0.31601572</v>
      </c>
      <c r="AJ41" s="27">
        <v>0.31492652999999998</v>
      </c>
      <c r="AK41" s="3">
        <f t="shared" si="0"/>
        <v>0.29861962555555555</v>
      </c>
      <c r="AL41" s="9">
        <v>-59.441600000000001</v>
      </c>
      <c r="AM41" s="6" t="s">
        <v>116</v>
      </c>
      <c r="AO41" s="2">
        <f>SUM(A39:AJ40)/34</f>
        <v>0.24275224735294115</v>
      </c>
      <c r="AP41" s="2">
        <f>((AK41-AK$4)*100)/AK$4</f>
        <v>1.5992695184893504</v>
      </c>
      <c r="AQ41" s="2"/>
      <c r="AR41" s="6" t="s">
        <v>116</v>
      </c>
      <c r="AS41" s="2"/>
      <c r="AT41" s="1">
        <f>((AO41-AO$4)*100)/AO$4</f>
        <v>6.1946054980525389</v>
      </c>
    </row>
    <row r="42" spans="1:50" x14ac:dyDescent="0.25">
      <c r="A42" s="27">
        <v>0.29996127</v>
      </c>
      <c r="B42" s="28">
        <v>0.29544769999999998</v>
      </c>
      <c r="C42" s="27">
        <v>0.28880562999999998</v>
      </c>
      <c r="D42" s="27">
        <v>0.28730533000000003</v>
      </c>
      <c r="E42" s="27">
        <v>0.27999030000000003</v>
      </c>
      <c r="F42" s="27">
        <v>0.2744183</v>
      </c>
      <c r="G42" s="27">
        <v>0.26910563999999998</v>
      </c>
      <c r="H42" s="27">
        <v>0.27283501999999998</v>
      </c>
      <c r="I42" s="27">
        <v>0.29062110000000002</v>
      </c>
      <c r="J42" s="27">
        <v>0.29260809999999998</v>
      </c>
      <c r="K42" s="27">
        <v>0.29366478000000001</v>
      </c>
      <c r="L42" s="27">
        <v>0.29174499999999998</v>
      </c>
      <c r="M42" s="27">
        <v>0.28953143999999997</v>
      </c>
      <c r="N42" s="27">
        <v>0.28810180000000002</v>
      </c>
      <c r="O42" s="27">
        <v>0.28783429999999999</v>
      </c>
      <c r="P42" s="27">
        <v>0.28223994000000002</v>
      </c>
      <c r="Q42" s="27">
        <v>0.27799255</v>
      </c>
      <c r="R42" s="27">
        <v>0.27077543999999998</v>
      </c>
      <c r="S42" s="27">
        <v>0.24390563000000001</v>
      </c>
      <c r="T42" s="27">
        <v>0.2711769</v>
      </c>
      <c r="U42" s="27">
        <v>0.29305379999999998</v>
      </c>
      <c r="V42" s="27">
        <v>0.31241553999999999</v>
      </c>
      <c r="W42" s="27">
        <v>0.32152838</v>
      </c>
      <c r="X42" s="27">
        <v>0.32384195999999998</v>
      </c>
      <c r="Y42" s="27">
        <v>0.32657807999999999</v>
      </c>
      <c r="Z42" s="27">
        <v>0.32929763000000001</v>
      </c>
      <c r="AA42" s="27">
        <v>0.32553135999999999</v>
      </c>
      <c r="AB42" s="27">
        <v>0.31874891999999999</v>
      </c>
      <c r="AC42" s="27">
        <v>0.31552770000000002</v>
      </c>
      <c r="AD42" s="27">
        <v>0.31774643000000002</v>
      </c>
      <c r="AE42" s="27">
        <v>0.32374765999999999</v>
      </c>
      <c r="AF42" s="27">
        <v>0.32087453999999999</v>
      </c>
      <c r="AG42" s="27">
        <v>0.31548085999999997</v>
      </c>
      <c r="AH42" s="27">
        <v>0.31576251999999999</v>
      </c>
      <c r="AI42" s="27">
        <v>0.31041930000000001</v>
      </c>
      <c r="AJ42" s="27">
        <v>0.30426197999999999</v>
      </c>
      <c r="AK42" s="3">
        <f t="shared" si="0"/>
        <v>0.2978578563888889</v>
      </c>
      <c r="AL42" s="21">
        <v>-53.663899999999998</v>
      </c>
      <c r="AM42" s="10" t="s">
        <v>94</v>
      </c>
      <c r="AO42" s="2">
        <f>SUM(A71:AJ72)/26</f>
        <v>0.2735915638461538</v>
      </c>
      <c r="AP42" s="2">
        <f>((AK42-AK$5)*100)/AK$5</f>
        <v>-2.4417153026065757</v>
      </c>
      <c r="AQ42" s="2"/>
      <c r="AR42" s="10" t="s">
        <v>94</v>
      </c>
      <c r="AS42" s="2"/>
      <c r="AT42" s="1">
        <f>((AO42-AO$5)*100)/AO$5</f>
        <v>-2.9682800516288803</v>
      </c>
    </row>
    <row r="43" spans="1:50" x14ac:dyDescent="0.25">
      <c r="A43" s="29">
        <v>0.27744639999999998</v>
      </c>
      <c r="B43" s="30">
        <v>0.27540915999999999</v>
      </c>
      <c r="C43" s="29">
        <v>0.26958227000000001</v>
      </c>
      <c r="D43" s="29">
        <v>0.27040428</v>
      </c>
      <c r="E43" s="31">
        <v>0.26874292</v>
      </c>
      <c r="F43" s="31">
        <v>0.26053593000000003</v>
      </c>
      <c r="G43" s="31">
        <v>0.25863715999999998</v>
      </c>
      <c r="H43" s="31">
        <v>0.2596465</v>
      </c>
      <c r="I43" s="31">
        <v>0.26775956000000001</v>
      </c>
      <c r="J43" s="31">
        <v>0.2715941</v>
      </c>
      <c r="K43" s="31">
        <v>0.26987198000000001</v>
      </c>
      <c r="L43" s="31">
        <v>0.26861390000000002</v>
      </c>
      <c r="M43" s="31">
        <v>0.26651360000000002</v>
      </c>
      <c r="N43" s="31">
        <v>0.26676470000000002</v>
      </c>
      <c r="O43" s="31">
        <v>0.26514959999999999</v>
      </c>
      <c r="P43" s="31">
        <v>0.26475706999999998</v>
      </c>
      <c r="Q43" s="32">
        <v>0.26331535</v>
      </c>
      <c r="R43" s="32">
        <v>0.26184896000000002</v>
      </c>
      <c r="S43" s="33">
        <v>0.25168185999999998</v>
      </c>
      <c r="T43" s="33" t="s">
        <v>193</v>
      </c>
      <c r="U43" s="33">
        <v>0.30005707999999998</v>
      </c>
      <c r="V43" s="33">
        <v>0.30670239999999999</v>
      </c>
      <c r="W43" s="33">
        <v>0.30985109999999999</v>
      </c>
      <c r="X43" s="33">
        <v>0.30848563000000001</v>
      </c>
      <c r="Y43" s="33">
        <v>0.30770062999999997</v>
      </c>
      <c r="Z43" s="33">
        <v>0.30543065000000003</v>
      </c>
      <c r="AA43" s="33">
        <v>0.29658464000000001</v>
      </c>
      <c r="AB43" s="33">
        <v>0.29360974000000001</v>
      </c>
      <c r="AC43" s="29">
        <v>0.28932535999999998</v>
      </c>
      <c r="AD43" s="29">
        <v>0.28943127000000002</v>
      </c>
      <c r="AE43" s="29">
        <v>0.29345778</v>
      </c>
      <c r="AF43" s="29">
        <v>0.29414790000000002</v>
      </c>
      <c r="AG43" s="29">
        <v>0.28355277000000001</v>
      </c>
      <c r="AH43" s="29">
        <v>0.28453435999999999</v>
      </c>
      <c r="AI43" s="29">
        <v>0.28031679999999998</v>
      </c>
      <c r="AJ43" s="29">
        <v>0.28116465000000002</v>
      </c>
      <c r="AK43" s="3">
        <f t="shared" si="0"/>
        <v>0.27950365885714284</v>
      </c>
      <c r="AL43" s="1">
        <v>-48.590400000000002</v>
      </c>
      <c r="AM43" s="10" t="s">
        <v>116</v>
      </c>
      <c r="AO43" s="2">
        <f>SUM(A41:AJ42)/72</f>
        <v>0.29823874097222219</v>
      </c>
      <c r="AP43" s="2">
        <f>((AK43-AK$6)*100)/AK$6</f>
        <v>-3.0081546007627913</v>
      </c>
      <c r="AQ43" s="2"/>
      <c r="AR43" s="10" t="s">
        <v>116</v>
      </c>
      <c r="AS43" s="2"/>
      <c r="AT43" s="1">
        <f>((AO43-AO$6)*100)/AO$6</f>
        <v>-0.45964007317776578</v>
      </c>
    </row>
    <row r="44" spans="1:50" x14ac:dyDescent="0.25">
      <c r="A44" s="29">
        <v>0.26473099999999999</v>
      </c>
      <c r="B44" s="30">
        <v>0.26252959999999997</v>
      </c>
      <c r="C44" s="29">
        <v>0.26007864000000003</v>
      </c>
      <c r="D44" s="29">
        <v>0.26054052</v>
      </c>
      <c r="E44" s="31">
        <v>0.25156325000000002</v>
      </c>
      <c r="F44" s="31">
        <v>0.23139296000000001</v>
      </c>
      <c r="G44" s="31">
        <v>0.21878951999999999</v>
      </c>
      <c r="H44" s="31">
        <v>0.20038444999999999</v>
      </c>
      <c r="I44" s="31">
        <v>0.21976179000000001</v>
      </c>
      <c r="J44" s="31">
        <v>0.22216952000000001</v>
      </c>
      <c r="K44" s="31">
        <v>0.22783165999999999</v>
      </c>
      <c r="L44" s="31">
        <v>0.23048305999999999</v>
      </c>
      <c r="M44" s="31">
        <v>0.23447518000000001</v>
      </c>
      <c r="N44" s="31">
        <v>0.23881748</v>
      </c>
      <c r="O44" s="31">
        <v>0.24233787000000001</v>
      </c>
      <c r="P44" s="31">
        <v>0.24401345999999999</v>
      </c>
      <c r="Q44" s="32">
        <v>0.24529967999999999</v>
      </c>
      <c r="R44" s="32">
        <v>0.24152340999999999</v>
      </c>
      <c r="S44" s="33">
        <v>0.23083001</v>
      </c>
      <c r="T44" s="33" t="s">
        <v>193</v>
      </c>
      <c r="U44" s="33">
        <v>0.29022804000000002</v>
      </c>
      <c r="V44" s="33">
        <v>0.29210641999999998</v>
      </c>
      <c r="W44" s="33">
        <v>0.29318317999999999</v>
      </c>
      <c r="X44" s="33">
        <v>0.28977062999999997</v>
      </c>
      <c r="Y44" s="33">
        <v>0.28820420000000002</v>
      </c>
      <c r="Z44" s="33">
        <v>0.28262470000000001</v>
      </c>
      <c r="AA44" s="33">
        <v>0.27892982999999999</v>
      </c>
      <c r="AB44" s="33">
        <v>0.27775759</v>
      </c>
      <c r="AC44" s="29">
        <v>0.2710823</v>
      </c>
      <c r="AD44" s="29">
        <v>0.25795027999999998</v>
      </c>
      <c r="AE44" s="29">
        <v>0.2575268</v>
      </c>
      <c r="AF44" s="29">
        <v>0.26610127</v>
      </c>
      <c r="AG44" s="29">
        <v>0.25713602000000002</v>
      </c>
      <c r="AH44" s="29">
        <v>0.25719532000000001</v>
      </c>
      <c r="AI44" s="29">
        <v>0.26008387999999999</v>
      </c>
      <c r="AJ44" s="29">
        <v>0.2639473</v>
      </c>
      <c r="AK44" s="3">
        <f t="shared" si="0"/>
        <v>0.25461088057142856</v>
      </c>
      <c r="AL44" s="1">
        <v>-43.982999999999997</v>
      </c>
      <c r="AM44" s="11" t="s">
        <v>99</v>
      </c>
      <c r="AO44" s="2">
        <f>SUM(A66:R70)/56</f>
        <v>0.18661302116071424</v>
      </c>
      <c r="AP44" s="2">
        <f>((AK44-AK$7)*100)/AK$7</f>
        <v>-4.3560265353492245</v>
      </c>
      <c r="AR44" s="11" t="s">
        <v>99</v>
      </c>
      <c r="AS44" s="2"/>
      <c r="AT44" s="1">
        <f>((AO44-AO$7)*100)/AO$7</f>
        <v>-7.0981128721320301</v>
      </c>
    </row>
    <row r="45" spans="1:50" x14ac:dyDescent="0.25">
      <c r="A45" s="29">
        <v>0.25549983999999998</v>
      </c>
      <c r="B45" s="30">
        <v>0.24645121</v>
      </c>
      <c r="C45" s="29">
        <v>0.22174858</v>
      </c>
      <c r="D45" s="29">
        <v>0.19508809999999999</v>
      </c>
      <c r="E45" s="31">
        <v>0.18194473</v>
      </c>
      <c r="F45" s="31">
        <v>0.17741328000000001</v>
      </c>
      <c r="G45" s="31">
        <v>0.16173491000000001</v>
      </c>
      <c r="H45" s="31">
        <v>0.16314386</v>
      </c>
      <c r="I45" s="31">
        <v>0.16405243999999999</v>
      </c>
      <c r="J45" s="31">
        <v>0.16382009</v>
      </c>
      <c r="K45" s="31">
        <v>0.16811086</v>
      </c>
      <c r="L45" s="31">
        <v>0.17316818</v>
      </c>
      <c r="M45" s="31">
        <v>0.17754010000000001</v>
      </c>
      <c r="N45" s="31">
        <v>0.18429810999999999</v>
      </c>
      <c r="O45" s="31">
        <v>0.19150601</v>
      </c>
      <c r="P45" s="31">
        <v>0.19437922999999999</v>
      </c>
      <c r="Q45" s="32">
        <v>0.19903946</v>
      </c>
      <c r="R45" s="32">
        <v>0.19422755</v>
      </c>
      <c r="S45" s="33">
        <v>0.18266462</v>
      </c>
      <c r="T45" s="33" t="s">
        <v>193</v>
      </c>
      <c r="U45" s="33">
        <v>0.2300662</v>
      </c>
      <c r="V45" s="33">
        <v>0.23524368000000001</v>
      </c>
      <c r="W45" s="33">
        <v>0.24368234999999999</v>
      </c>
      <c r="X45" s="33">
        <v>0.24879123</v>
      </c>
      <c r="Y45" s="33">
        <v>0.24749689999999999</v>
      </c>
      <c r="Z45" s="33">
        <v>0.24881486999999999</v>
      </c>
      <c r="AA45" s="33">
        <v>0.25009211999999997</v>
      </c>
      <c r="AB45" s="33">
        <v>0.25434273000000002</v>
      </c>
      <c r="AC45" s="29">
        <v>0.25117525000000002</v>
      </c>
      <c r="AD45" s="29">
        <v>0.22594474000000001</v>
      </c>
      <c r="AE45" s="29">
        <v>0.22252531</v>
      </c>
      <c r="AF45" s="29">
        <v>0.23011113999999999</v>
      </c>
      <c r="AG45" s="29">
        <v>0.23035194000000001</v>
      </c>
      <c r="AH45" s="29">
        <v>0.23731389999999999</v>
      </c>
      <c r="AI45" s="29">
        <v>0.24711366000000001</v>
      </c>
      <c r="AJ45" s="29">
        <v>0.25459813999999997</v>
      </c>
      <c r="AK45" s="3">
        <f t="shared" si="0"/>
        <v>0.21295700914285715</v>
      </c>
      <c r="AL45" s="1">
        <v>-39.709000000000003</v>
      </c>
      <c r="AM45" s="11" t="s">
        <v>102</v>
      </c>
      <c r="AO45" s="2">
        <f>SUM(E43:R47)/68</f>
        <v>0.17788644438235282</v>
      </c>
      <c r="AP45" s="2">
        <f>((AK45-AK$8)*100)/AK$8</f>
        <v>-6.6177377800951849</v>
      </c>
      <c r="AR45" s="11" t="s">
        <v>102</v>
      </c>
      <c r="AS45" s="2"/>
      <c r="AT45" s="1">
        <f>((AO45-AO$8)*100)/AO$8</f>
        <v>-6.6536105893709205</v>
      </c>
    </row>
    <row r="46" spans="1:50" x14ac:dyDescent="0.25">
      <c r="A46" s="29">
        <v>0.20324863000000001</v>
      </c>
      <c r="B46" s="30">
        <v>0.17612615000000001</v>
      </c>
      <c r="C46" s="29">
        <v>0.13814899999999999</v>
      </c>
      <c r="D46" s="29">
        <v>0.13143160000000001</v>
      </c>
      <c r="E46" s="31" t="s">
        <v>193</v>
      </c>
      <c r="F46" s="31">
        <v>0.1866186</v>
      </c>
      <c r="G46" s="31">
        <v>0.13743953</v>
      </c>
      <c r="H46" s="31">
        <v>0.121939294</v>
      </c>
      <c r="I46" s="31">
        <v>0.12301192399999999</v>
      </c>
      <c r="J46" s="31">
        <v>0.12223034000000001</v>
      </c>
      <c r="K46" s="31">
        <v>0.124032736</v>
      </c>
      <c r="L46" s="31">
        <v>0.12470487500000001</v>
      </c>
      <c r="M46" s="31">
        <v>0.12523903</v>
      </c>
      <c r="N46" s="31">
        <v>0.12803489000000001</v>
      </c>
      <c r="O46" s="31">
        <v>0.13420929000000001</v>
      </c>
      <c r="P46" s="31">
        <v>0.14018491</v>
      </c>
      <c r="Q46" s="32">
        <v>0.14269936</v>
      </c>
      <c r="R46" s="32">
        <v>0.12997538</v>
      </c>
      <c r="S46" s="33">
        <v>0.12790446999999999</v>
      </c>
      <c r="T46" s="33" t="s">
        <v>193</v>
      </c>
      <c r="U46" s="33">
        <v>0.19740197000000001</v>
      </c>
      <c r="V46" s="33">
        <v>0.17561243000000001</v>
      </c>
      <c r="W46" s="33">
        <v>0.17880979999999999</v>
      </c>
      <c r="X46" s="33">
        <v>0.18861844999999999</v>
      </c>
      <c r="Y46" s="33">
        <v>0.19448273999999999</v>
      </c>
      <c r="Z46" s="33">
        <v>0.19608590000000001</v>
      </c>
      <c r="AA46" s="33">
        <v>0.19626959999999999</v>
      </c>
      <c r="AB46" s="33">
        <v>0.20470583000000001</v>
      </c>
      <c r="AC46" s="29">
        <v>0.24207105000000001</v>
      </c>
      <c r="AD46" s="29">
        <v>0.16618967000000001</v>
      </c>
      <c r="AE46" s="29">
        <v>0.14555705999999999</v>
      </c>
      <c r="AF46" s="29">
        <v>0.16816439</v>
      </c>
      <c r="AG46" s="29">
        <v>0.19257161</v>
      </c>
      <c r="AH46" s="29">
        <v>0.21029489000000001</v>
      </c>
      <c r="AI46" s="29">
        <v>0.22299485999999999</v>
      </c>
      <c r="AJ46" s="29">
        <v>0.22201960000000001</v>
      </c>
      <c r="AK46" s="3">
        <f t="shared" si="0"/>
        <v>0.16526558408823527</v>
      </c>
      <c r="AL46" s="1">
        <v>-35.685299999999998</v>
      </c>
      <c r="AM46" s="12" t="s">
        <v>105</v>
      </c>
      <c r="AO46" s="2">
        <f>SUM(S66:Z70)/35</f>
        <v>0.19589408094285718</v>
      </c>
      <c r="AP46" s="2">
        <f>((AK46-AK$9)*100)/AK$9</f>
        <v>-8.1000968654831862</v>
      </c>
      <c r="AR46" s="12" t="s">
        <v>105</v>
      </c>
      <c r="AS46" s="2"/>
      <c r="AT46" s="1">
        <f>((AO46-AO$9)*100)/AO$9</f>
        <v>-7.3190815307945245</v>
      </c>
    </row>
    <row r="47" spans="1:50" x14ac:dyDescent="0.25">
      <c r="A47" s="29">
        <v>0.1243634</v>
      </c>
      <c r="B47" s="30">
        <v>0.11211633</v>
      </c>
      <c r="C47" s="29">
        <v>8.6160265E-2</v>
      </c>
      <c r="D47" s="29" t="s">
        <v>193</v>
      </c>
      <c r="E47" s="31" t="s">
        <v>193</v>
      </c>
      <c r="F47" s="31">
        <v>0.1478892</v>
      </c>
      <c r="G47" s="31">
        <v>8.6248320000000003E-2</v>
      </c>
      <c r="H47" s="31">
        <v>7.7087600000000006E-2</v>
      </c>
      <c r="I47" s="31">
        <v>7.1137179999999994E-2</v>
      </c>
      <c r="J47" s="31">
        <v>5.7818025000000002E-2</v>
      </c>
      <c r="K47" s="31">
        <v>3.3791824999999998E-2</v>
      </c>
      <c r="L47" s="31">
        <v>2.5356165999999999E-2</v>
      </c>
      <c r="M47" s="31">
        <v>4.7617298000000002E-2</v>
      </c>
      <c r="N47" s="31">
        <v>6.5564826000000007E-2</v>
      </c>
      <c r="O47" s="31">
        <v>7.2620354999999998E-2</v>
      </c>
      <c r="P47" s="31">
        <v>7.5557920000000001E-2</v>
      </c>
      <c r="Q47" s="32">
        <v>6.3319154000000002E-2</v>
      </c>
      <c r="R47" s="32">
        <v>7.4976760000000003E-2</v>
      </c>
      <c r="S47" s="33">
        <v>0.10362954000000001</v>
      </c>
      <c r="T47" s="33" t="s">
        <v>193</v>
      </c>
      <c r="U47" s="33" t="s">
        <v>193</v>
      </c>
      <c r="V47" s="33">
        <v>0.12114313</v>
      </c>
      <c r="W47" s="33">
        <v>0.11386174</v>
      </c>
      <c r="X47" s="33">
        <v>0.12564987999999999</v>
      </c>
      <c r="Y47" s="33">
        <v>0.13636102999999999</v>
      </c>
      <c r="Z47" s="33">
        <v>0.1252026</v>
      </c>
      <c r="AA47" s="33">
        <v>0.10666214</v>
      </c>
      <c r="AB47" s="33">
        <v>0.14799330999999999</v>
      </c>
      <c r="AC47" s="29" t="s">
        <v>193</v>
      </c>
      <c r="AD47" s="29">
        <v>0.12513715</v>
      </c>
      <c r="AE47" s="29">
        <v>0.10023071</v>
      </c>
      <c r="AF47" s="29">
        <v>8.2086469999999995E-2</v>
      </c>
      <c r="AG47" s="29">
        <v>6.1678520000000001E-2</v>
      </c>
      <c r="AH47" s="29">
        <v>0.105127886</v>
      </c>
      <c r="AI47" s="29">
        <v>0.12473851399999999</v>
      </c>
      <c r="AJ47" s="29">
        <v>0.11982395</v>
      </c>
      <c r="AK47" s="3">
        <f t="shared" si="0"/>
        <v>9.4224232064516134E-2</v>
      </c>
      <c r="AL47" s="1">
        <v>-31.855</v>
      </c>
      <c r="AM47" s="12" t="s">
        <v>108</v>
      </c>
      <c r="AO47" s="2">
        <f>SUM(S43:AB47)/44</f>
        <v>0.22693926340909093</v>
      </c>
      <c r="AP47" s="2">
        <f>((AK47-AK$10)*100)/AK$10</f>
        <v>-10.19338248017876</v>
      </c>
      <c r="AR47" s="12" t="s">
        <v>108</v>
      </c>
      <c r="AS47" s="2"/>
      <c r="AT47" s="1">
        <f>((AO47-AO$10)*100)/AO$10</f>
        <v>-5.355958726660238</v>
      </c>
    </row>
    <row r="48" spans="1:50" x14ac:dyDescent="0.25">
      <c r="A48" s="29">
        <v>9.8305030000000002E-2</v>
      </c>
      <c r="B48" s="30">
        <v>0.100344025</v>
      </c>
      <c r="C48" s="29" t="s">
        <v>193</v>
      </c>
      <c r="D48" s="29" t="s">
        <v>193</v>
      </c>
      <c r="E48" s="34" t="s">
        <v>193</v>
      </c>
      <c r="F48" s="34">
        <v>0.11904399</v>
      </c>
      <c r="G48" s="34">
        <v>8.3307530000000005E-2</v>
      </c>
      <c r="H48" s="34">
        <v>8.0134823999999993E-2</v>
      </c>
      <c r="I48" s="34">
        <v>7.5635225E-2</v>
      </c>
      <c r="J48" s="34">
        <v>6.4829269999999994E-2</v>
      </c>
      <c r="K48" s="34">
        <v>5.7179555E-2</v>
      </c>
      <c r="L48" s="34">
        <v>4.56202E-2</v>
      </c>
      <c r="M48" s="34">
        <v>4.0312769999999998E-2</v>
      </c>
      <c r="N48" s="34">
        <v>3.9759732999999998E-2</v>
      </c>
      <c r="O48" s="34">
        <v>3.7953865000000003E-2</v>
      </c>
      <c r="P48" s="34">
        <v>3.645557E-2</v>
      </c>
      <c r="Q48" s="34">
        <v>4.0422257000000003E-2</v>
      </c>
      <c r="R48" s="34">
        <v>6.4164449999999998E-2</v>
      </c>
      <c r="S48" s="35">
        <v>8.3701139999999993E-2</v>
      </c>
      <c r="T48" s="35" t="s">
        <v>193</v>
      </c>
      <c r="U48" s="35" t="s">
        <v>193</v>
      </c>
      <c r="V48" s="35">
        <v>0.13765918999999999</v>
      </c>
      <c r="W48" s="35">
        <v>0.10121347</v>
      </c>
      <c r="X48" s="35">
        <v>6.5143174999999998E-2</v>
      </c>
      <c r="Y48" s="35">
        <v>4.7277044999999997E-2</v>
      </c>
      <c r="Z48" s="35">
        <v>4.9054149999999998E-2</v>
      </c>
      <c r="AA48" s="35">
        <v>0.10857836999999999</v>
      </c>
      <c r="AB48" s="35">
        <v>0.14494370000000001</v>
      </c>
      <c r="AC48" s="36" t="s">
        <v>193</v>
      </c>
      <c r="AD48" s="29">
        <v>0.12051748</v>
      </c>
      <c r="AE48" s="29">
        <v>0.11194351</v>
      </c>
      <c r="AF48" s="29">
        <v>9.9888295000000002E-2</v>
      </c>
      <c r="AG48" s="29">
        <v>9.2465060000000002E-2</v>
      </c>
      <c r="AH48" s="29">
        <v>8.9745625999999995E-2</v>
      </c>
      <c r="AI48" s="29">
        <v>9.1746149999999999E-2</v>
      </c>
      <c r="AJ48" s="29">
        <v>8.9322849999999995E-2</v>
      </c>
      <c r="AK48" s="3">
        <f t="shared" si="0"/>
        <v>8.05555835E-2</v>
      </c>
      <c r="AL48" s="13">
        <v>-28.178599999999999</v>
      </c>
      <c r="AM48" s="14" t="s">
        <v>99</v>
      </c>
      <c r="AO48" s="7">
        <f>(SUM(B57:O65)+SUM(P57:R61))/140</f>
        <v>5.1954094732310566E-2</v>
      </c>
      <c r="AP48" s="2">
        <f>((AK48-AK$11)*100)/AK$11</f>
        <v>-10.156951028222368</v>
      </c>
      <c r="AR48" s="14" t="s">
        <v>99</v>
      </c>
      <c r="AS48" s="2"/>
      <c r="AT48" s="1">
        <f>((AO48-AO$11)*100)/AO$11</f>
        <v>-11.91418923779813</v>
      </c>
      <c r="AU48">
        <f>SUM(AT48:AT51)/4</f>
        <v>-12.712878536040545</v>
      </c>
    </row>
    <row r="49" spans="1:46" x14ac:dyDescent="0.25">
      <c r="A49" s="29">
        <v>8.2947519999999997E-2</v>
      </c>
      <c r="B49" s="30">
        <v>8.1034555999999994E-2</v>
      </c>
      <c r="C49" s="29" t="s">
        <v>193</v>
      </c>
      <c r="D49" s="29" t="s">
        <v>193</v>
      </c>
      <c r="E49" s="34" t="s">
        <v>193</v>
      </c>
      <c r="F49" s="34">
        <v>0.124110885</v>
      </c>
      <c r="G49" s="34">
        <v>7.6146749999999999E-2</v>
      </c>
      <c r="H49" s="34">
        <v>6.5582929999999998E-2</v>
      </c>
      <c r="I49" s="34">
        <v>6.3479014E-2</v>
      </c>
      <c r="J49" s="34">
        <v>5.7266129999999998E-2</v>
      </c>
      <c r="K49" s="34">
        <v>5.4494620000000001E-2</v>
      </c>
      <c r="L49" s="34">
        <v>4.7449699999999997E-2</v>
      </c>
      <c r="M49" s="34">
        <v>4.3070980000000002E-2</v>
      </c>
      <c r="N49" s="34">
        <v>4.1978219999999997E-2</v>
      </c>
      <c r="O49" s="34">
        <v>4.5653205000000002E-2</v>
      </c>
      <c r="P49" s="34">
        <v>4.9523089999999999E-2</v>
      </c>
      <c r="Q49" s="34">
        <v>5.5709960000000003E-2</v>
      </c>
      <c r="R49" s="34">
        <v>6.1923604E-2</v>
      </c>
      <c r="S49" s="35">
        <v>6.1955780000000002E-2</v>
      </c>
      <c r="T49" s="35" t="s">
        <v>193</v>
      </c>
      <c r="U49" s="35" t="s">
        <v>193</v>
      </c>
      <c r="V49" s="35">
        <v>0.15778329999999999</v>
      </c>
      <c r="W49" s="35">
        <v>0.10080349</v>
      </c>
      <c r="X49" s="35">
        <v>6.2568545000000003E-2</v>
      </c>
      <c r="Y49" s="35">
        <v>6.4749755000000006E-2</v>
      </c>
      <c r="Z49" s="35">
        <v>8.2462220000000003E-2</v>
      </c>
      <c r="AA49" s="35">
        <v>0.11450839</v>
      </c>
      <c r="AB49" s="35">
        <v>0.14027491</v>
      </c>
      <c r="AC49" s="36" t="s">
        <v>193</v>
      </c>
      <c r="AD49" s="29">
        <v>0.12974598000000001</v>
      </c>
      <c r="AE49" s="29">
        <v>0.109074034</v>
      </c>
      <c r="AF49" s="29">
        <v>9.1005080000000002E-2</v>
      </c>
      <c r="AG49" s="29">
        <v>9.0326080000000003E-2</v>
      </c>
      <c r="AH49" s="29">
        <v>8.9157860000000005E-2</v>
      </c>
      <c r="AI49" s="29">
        <v>9.1116294E-2</v>
      </c>
      <c r="AJ49" s="29">
        <v>8.8884729999999995E-2</v>
      </c>
      <c r="AK49" s="3">
        <f t="shared" si="0"/>
        <v>8.0826253733333325E-2</v>
      </c>
      <c r="AL49" s="13">
        <v>-24.624300000000002</v>
      </c>
      <c r="AM49" s="14" t="s">
        <v>102</v>
      </c>
      <c r="AO49" s="2">
        <f>SUM(E48:R56)/126</f>
        <v>5.4609406752380941E-2</v>
      </c>
      <c r="AP49" s="2">
        <f>((AK49-AK$12)*100)/AK$12</f>
        <v>-10.426622680702618</v>
      </c>
      <c r="AR49" s="14" t="s">
        <v>102</v>
      </c>
      <c r="AS49" s="2"/>
      <c r="AT49" s="1">
        <f>((AO49-AO$12)*100)/AO$12</f>
        <v>-13.507513498162083</v>
      </c>
    </row>
    <row r="50" spans="1:46" x14ac:dyDescent="0.25">
      <c r="A50" s="29">
        <v>8.0587863999999995E-2</v>
      </c>
      <c r="B50" s="30">
        <v>5.7525753999999998E-2</v>
      </c>
      <c r="C50" s="29" t="s">
        <v>193</v>
      </c>
      <c r="D50" s="29" t="s">
        <v>193</v>
      </c>
      <c r="E50" s="34" t="s">
        <v>193</v>
      </c>
      <c r="F50" s="34">
        <v>0.10203601399999999</v>
      </c>
      <c r="G50" s="34">
        <v>6.6198884999999999E-2</v>
      </c>
      <c r="H50" s="34">
        <v>4.9793946999999998E-2</v>
      </c>
      <c r="I50" s="34">
        <v>3.9254061999999999E-2</v>
      </c>
      <c r="J50" s="34">
        <v>3.7881650000000003E-2</v>
      </c>
      <c r="K50" s="34">
        <v>4.2215098E-2</v>
      </c>
      <c r="L50" s="34">
        <v>4.1240470000000001E-2</v>
      </c>
      <c r="M50" s="34">
        <v>3.9567789999999999E-2</v>
      </c>
      <c r="N50" s="34">
        <v>4.2377922999999998E-2</v>
      </c>
      <c r="O50" s="34">
        <v>4.9155480000000001E-2</v>
      </c>
      <c r="P50" s="34">
        <v>5.5189061999999997E-2</v>
      </c>
      <c r="Q50" s="34">
        <v>6.0087226000000001E-2</v>
      </c>
      <c r="R50" s="34">
        <v>6.0223619999999999E-2</v>
      </c>
      <c r="S50" s="35">
        <v>3.988158E-2</v>
      </c>
      <c r="T50" s="35" t="s">
        <v>193</v>
      </c>
      <c r="U50" s="35" t="s">
        <v>193</v>
      </c>
      <c r="V50" s="35" t="s">
        <v>193</v>
      </c>
      <c r="W50" s="35">
        <v>8.2778519999999994E-2</v>
      </c>
      <c r="X50" s="35">
        <v>7.0828009999999997E-2</v>
      </c>
      <c r="Y50" s="35">
        <v>7.1098103999999995E-2</v>
      </c>
      <c r="Z50" s="35">
        <v>8.3622484999999996E-2</v>
      </c>
      <c r="AA50" s="35">
        <v>0.10850598</v>
      </c>
      <c r="AB50" s="35" t="s">
        <v>193</v>
      </c>
      <c r="AC50" s="36" t="s">
        <v>193</v>
      </c>
      <c r="AD50" s="29">
        <v>0.15151492999999999</v>
      </c>
      <c r="AE50" s="29">
        <v>0.11788772</v>
      </c>
      <c r="AF50" s="29">
        <v>8.7761565999999999E-2</v>
      </c>
      <c r="AG50" s="29">
        <v>8.8135350000000001E-2</v>
      </c>
      <c r="AH50" s="29">
        <v>9.20353E-2</v>
      </c>
      <c r="AI50" s="29">
        <v>9.3962820000000002E-2</v>
      </c>
      <c r="AJ50" s="29">
        <v>9.1291510000000006E-2</v>
      </c>
      <c r="AK50" s="3">
        <f t="shared" si="0"/>
        <v>7.152281142857142E-2</v>
      </c>
      <c r="AL50" s="13">
        <v>-21.168500000000002</v>
      </c>
      <c r="AM50" s="15" t="s">
        <v>105</v>
      </c>
      <c r="AO50" s="2">
        <f>(SUM(S57:AB65)+SUM(P62:R65))/67</f>
        <v>6.9494191223880591E-2</v>
      </c>
      <c r="AP50" s="2">
        <f>((AK50-AK$13)*100)/AK$13</f>
        <v>-10.743239567909427</v>
      </c>
      <c r="AR50" s="15" t="s">
        <v>105</v>
      </c>
      <c r="AS50" s="2"/>
      <c r="AT50" s="1">
        <f>((AO50-AO$13)*100)/AO$13</f>
        <v>-13.79078016432887</v>
      </c>
    </row>
    <row r="51" spans="1:46" x14ac:dyDescent="0.25">
      <c r="A51" s="29">
        <v>9.0910480000000002E-2</v>
      </c>
      <c r="B51" s="30">
        <v>5.4109945999999999E-2</v>
      </c>
      <c r="C51" s="29" t="s">
        <v>193</v>
      </c>
      <c r="D51" s="29" t="s">
        <v>193</v>
      </c>
      <c r="E51" s="34">
        <v>0.10439732</v>
      </c>
      <c r="F51" s="34">
        <v>0.10632612600000001</v>
      </c>
      <c r="G51" s="34">
        <v>6.3759595000000002E-2</v>
      </c>
      <c r="H51" s="34">
        <v>3.5431567999999997E-2</v>
      </c>
      <c r="I51" s="34">
        <v>1.8739783999999999E-2</v>
      </c>
      <c r="J51" s="34">
        <v>2.6262186E-2</v>
      </c>
      <c r="K51" s="34">
        <v>1.5982807000000002E-2</v>
      </c>
      <c r="L51" s="34">
        <v>2.0829805999999999E-2</v>
      </c>
      <c r="M51" s="34">
        <v>3.6512475000000003E-2</v>
      </c>
      <c r="N51" s="34">
        <v>4.3594446000000002E-2</v>
      </c>
      <c r="O51" s="34">
        <v>5.2428080000000002E-2</v>
      </c>
      <c r="P51" s="34">
        <v>5.9242695999999997E-2</v>
      </c>
      <c r="Q51" s="34">
        <v>6.3391050000000004E-2</v>
      </c>
      <c r="R51" s="34">
        <v>7.54798E-2</v>
      </c>
      <c r="S51" s="35">
        <v>4.0929510000000002E-2</v>
      </c>
      <c r="T51" s="35" t="s">
        <v>193</v>
      </c>
      <c r="U51" s="35" t="s">
        <v>193</v>
      </c>
      <c r="V51" s="35" t="s">
        <v>193</v>
      </c>
      <c r="W51" s="35">
        <v>8.5526260000000007E-2</v>
      </c>
      <c r="X51" s="35">
        <v>8.061132E-2</v>
      </c>
      <c r="Y51" s="35">
        <v>8.2181329999999997E-2</v>
      </c>
      <c r="Z51" s="35">
        <v>8.8011420000000007E-2</v>
      </c>
      <c r="AA51" s="35">
        <v>0.12358128</v>
      </c>
      <c r="AB51" s="35" t="s">
        <v>193</v>
      </c>
      <c r="AC51" s="36" t="s">
        <v>193</v>
      </c>
      <c r="AD51" s="29" t="s">
        <v>193</v>
      </c>
      <c r="AE51" s="29">
        <v>8.5177859999999994E-2</v>
      </c>
      <c r="AF51" s="29">
        <v>8.7318119999999999E-2</v>
      </c>
      <c r="AG51" s="29">
        <v>8.9020119999999994E-2</v>
      </c>
      <c r="AH51" s="29">
        <v>9.7311060000000005E-2</v>
      </c>
      <c r="AI51" s="29">
        <v>0.10307841</v>
      </c>
      <c r="AJ51" s="29">
        <v>0.102385804</v>
      </c>
      <c r="AK51" s="3">
        <f t="shared" si="0"/>
        <v>6.9018952107142845E-2</v>
      </c>
      <c r="AL51" s="13">
        <v>-17.791599999999999</v>
      </c>
      <c r="AM51" s="15" t="s">
        <v>108</v>
      </c>
      <c r="AO51" s="2">
        <f>SUM(S48:AB56)/54</f>
        <v>9.3002420018518522E-2</v>
      </c>
      <c r="AP51" s="1">
        <f>((AK51-AK$14)*100)/AK$14</f>
        <v>-11.943647214088024</v>
      </c>
      <c r="AR51" s="15" t="s">
        <v>108</v>
      </c>
      <c r="AS51" s="2"/>
      <c r="AT51" s="1">
        <f>((AO51-AO$14)*100)/AO$14</f>
        <v>-11.639031243873101</v>
      </c>
    </row>
    <row r="52" spans="1:46" x14ac:dyDescent="0.25">
      <c r="A52" s="29">
        <v>0.10216167600000001</v>
      </c>
      <c r="B52" s="30">
        <v>7.3629335000000004E-2</v>
      </c>
      <c r="C52" s="29" t="s">
        <v>193</v>
      </c>
      <c r="D52" s="29" t="s">
        <v>193</v>
      </c>
      <c r="E52" s="34">
        <v>9.8895289999999997E-2</v>
      </c>
      <c r="F52" s="34">
        <v>8.6616219999999994E-2</v>
      </c>
      <c r="G52" s="34">
        <v>5.170139E-2</v>
      </c>
      <c r="H52" s="34">
        <v>2.1774970000000001E-2</v>
      </c>
      <c r="I52" s="34">
        <v>1.5592338000000001E-2</v>
      </c>
      <c r="J52" s="34">
        <v>6.5478272999999997E-3</v>
      </c>
      <c r="K52" s="34">
        <v>1.2469747999999999E-2</v>
      </c>
      <c r="L52" s="34">
        <v>2.4250569999999999E-2</v>
      </c>
      <c r="M52" s="34">
        <v>3.6175326000000001E-2</v>
      </c>
      <c r="N52" s="34">
        <v>4.7370284999999998E-2</v>
      </c>
      <c r="O52" s="34">
        <v>5.8075706999999997E-2</v>
      </c>
      <c r="P52" s="34">
        <v>6.7409650000000002E-2</v>
      </c>
      <c r="Q52" s="34">
        <v>7.3373270000000004E-2</v>
      </c>
      <c r="R52" s="34">
        <v>9.0993569999999996E-2</v>
      </c>
      <c r="S52" s="35" t="s">
        <v>193</v>
      </c>
      <c r="T52" s="35" t="s">
        <v>193</v>
      </c>
      <c r="U52" s="35" t="s">
        <v>193</v>
      </c>
      <c r="V52" s="35" t="s">
        <v>193</v>
      </c>
      <c r="W52" s="35">
        <v>9.8277636000000002E-2</v>
      </c>
      <c r="X52" s="35">
        <v>8.4910884000000006E-2</v>
      </c>
      <c r="Y52" s="35">
        <v>9.1054330000000003E-2</v>
      </c>
      <c r="Z52" s="35">
        <v>9.5245780000000002E-2</v>
      </c>
      <c r="AA52" s="35">
        <v>0.13659768</v>
      </c>
      <c r="AB52" s="35" t="s">
        <v>193</v>
      </c>
      <c r="AC52" s="36" t="s">
        <v>193</v>
      </c>
      <c r="AD52" s="29" t="s">
        <v>193</v>
      </c>
      <c r="AE52" s="29">
        <v>8.8712470000000002E-2</v>
      </c>
      <c r="AF52" s="29">
        <v>8.7042439999999999E-2</v>
      </c>
      <c r="AG52" s="29">
        <v>8.724722E-2</v>
      </c>
      <c r="AH52" s="29">
        <v>9.8312369999999996E-2</v>
      </c>
      <c r="AI52" s="29">
        <v>0.11013012</v>
      </c>
      <c r="AJ52" s="29">
        <v>0.11547233</v>
      </c>
      <c r="AK52" s="3">
        <f t="shared" si="0"/>
        <v>7.2594090085185164E-2</v>
      </c>
      <c r="AL52" s="13">
        <v>-14.477499999999999</v>
      </c>
      <c r="AM52" s="16" t="s">
        <v>117</v>
      </c>
      <c r="AO52" s="7">
        <f>(SUM(AC43:AJ65)+SUM(A43:D56))/173</f>
        <v>0.13524227611560694</v>
      </c>
      <c r="AP52" s="2">
        <f>((AK52-AK$15)*100)/AK$15</f>
        <v>-12.356173016692575</v>
      </c>
      <c r="AR52" s="16" t="s">
        <v>117</v>
      </c>
      <c r="AS52" s="2"/>
      <c r="AT52" s="1">
        <f>((AO52-AO$15)*100)/AO$15</f>
        <v>-7.0031533405661701</v>
      </c>
    </row>
    <row r="53" spans="1:46" x14ac:dyDescent="0.25">
      <c r="A53" s="29">
        <v>0.13125957999999999</v>
      </c>
      <c r="B53" s="30">
        <v>8.8139850000000006E-2</v>
      </c>
      <c r="C53" s="29" t="s">
        <v>193</v>
      </c>
      <c r="D53" s="29" t="s">
        <v>193</v>
      </c>
      <c r="E53" s="34">
        <v>6.5714300000000003E-2</v>
      </c>
      <c r="F53" s="34">
        <v>7.4569344999999995E-2</v>
      </c>
      <c r="G53" s="34">
        <v>4.573555E-2</v>
      </c>
      <c r="H53" s="34">
        <v>3.1857089999999998E-2</v>
      </c>
      <c r="I53" s="34">
        <v>1.3744610000000001E-2</v>
      </c>
      <c r="J53" s="34">
        <v>6.5791364999999999E-3</v>
      </c>
      <c r="K53" s="34">
        <v>3.9539600000000003E-3</v>
      </c>
      <c r="L53" s="34">
        <v>8.7579470000000003E-3</v>
      </c>
      <c r="M53" s="34">
        <v>2.1945606999999999E-2</v>
      </c>
      <c r="N53" s="34">
        <v>4.7114845000000002E-2</v>
      </c>
      <c r="O53" s="34">
        <v>6.1767410000000002E-2</v>
      </c>
      <c r="P53" s="34">
        <v>7.4122560000000004E-2</v>
      </c>
      <c r="Q53" s="34">
        <v>8.2910339999999999E-2</v>
      </c>
      <c r="R53" s="34">
        <v>0.11954011</v>
      </c>
      <c r="S53" s="35" t="s">
        <v>193</v>
      </c>
      <c r="T53" s="35" t="s">
        <v>193</v>
      </c>
      <c r="U53" s="35" t="s">
        <v>193</v>
      </c>
      <c r="V53" s="35" t="s">
        <v>193</v>
      </c>
      <c r="W53" s="35">
        <v>8.6728379999999994E-2</v>
      </c>
      <c r="X53" s="35">
        <v>8.4912929999999998E-2</v>
      </c>
      <c r="Y53" s="35">
        <v>9.666429E-2</v>
      </c>
      <c r="Z53" s="35">
        <v>9.929193E-2</v>
      </c>
      <c r="AA53" s="35">
        <v>0.13138399000000001</v>
      </c>
      <c r="AB53" s="35" t="s">
        <v>193</v>
      </c>
      <c r="AC53" s="36" t="s">
        <v>193</v>
      </c>
      <c r="AD53" s="29" t="s">
        <v>193</v>
      </c>
      <c r="AE53" s="29">
        <v>7.2630114999999995E-2</v>
      </c>
      <c r="AF53" s="29">
        <v>6.9924910000000007E-2</v>
      </c>
      <c r="AG53" s="29">
        <v>7.8398930000000006E-2</v>
      </c>
      <c r="AH53" s="29">
        <v>0.10349041</v>
      </c>
      <c r="AI53" s="29">
        <v>0.11511185</v>
      </c>
      <c r="AJ53" s="29">
        <v>0.12589844</v>
      </c>
      <c r="AK53" s="3">
        <f t="shared" si="0"/>
        <v>7.1931422796296288E-2</v>
      </c>
      <c r="AL53" s="13">
        <v>-11.212300000000001</v>
      </c>
      <c r="AM53" t="s">
        <v>118</v>
      </c>
      <c r="AO53" s="2">
        <f>((SUM(A39:Z72)+SUM(AA39:AJ65))/895)</f>
        <v>0.13794177432438379</v>
      </c>
      <c r="AP53" s="2">
        <f>((AK53-AK$16)*100)/AK$16</f>
        <v>-12.926554072844819</v>
      </c>
      <c r="AR53" t="s">
        <v>118</v>
      </c>
      <c r="AT53" s="1">
        <f>((AO53-AO$16)*100)/AO$16</f>
        <v>-5.9633638367683206</v>
      </c>
    </row>
    <row r="54" spans="1:46" x14ac:dyDescent="0.25">
      <c r="A54" s="29">
        <v>0.17258835</v>
      </c>
      <c r="B54" s="30">
        <v>9.6560740000000006E-2</v>
      </c>
      <c r="C54" s="29">
        <v>3.5265020000000001E-2</v>
      </c>
      <c r="D54" s="29">
        <v>4.7959584999999999E-2</v>
      </c>
      <c r="E54" s="34">
        <v>6.2649590000000005E-2</v>
      </c>
      <c r="F54" s="34">
        <v>6.3334055E-2</v>
      </c>
      <c r="G54" s="34">
        <v>4.7671217000000002E-2</v>
      </c>
      <c r="H54" s="34">
        <v>4.0372844999999997E-2</v>
      </c>
      <c r="I54" s="34">
        <v>1.7603679000000001E-2</v>
      </c>
      <c r="J54" s="34">
        <v>1.777515E-2</v>
      </c>
      <c r="K54" s="34">
        <v>1.3630338000000001E-2</v>
      </c>
      <c r="L54" s="34">
        <v>1.7001347999999999E-2</v>
      </c>
      <c r="M54" s="34">
        <v>3.1109734999999999E-2</v>
      </c>
      <c r="N54" s="34">
        <v>5.4788022999999998E-2</v>
      </c>
      <c r="O54" s="34">
        <v>8.3346080000000003E-2</v>
      </c>
      <c r="P54" s="34">
        <v>0.1039356</v>
      </c>
      <c r="Q54" s="34">
        <v>0.10645701</v>
      </c>
      <c r="R54" s="34">
        <v>0.13132319000000001</v>
      </c>
      <c r="S54" s="35" t="s">
        <v>193</v>
      </c>
      <c r="T54" s="35" t="s">
        <v>193</v>
      </c>
      <c r="U54" s="35" t="s">
        <v>193</v>
      </c>
      <c r="V54" s="35" t="s">
        <v>193</v>
      </c>
      <c r="W54" s="35">
        <v>5.9026540000000002E-2</v>
      </c>
      <c r="X54" s="35">
        <v>7.9777210000000001E-2</v>
      </c>
      <c r="Y54" s="35">
        <v>0.13141720000000001</v>
      </c>
      <c r="Z54" s="35">
        <v>0.14450146</v>
      </c>
      <c r="AA54" s="35">
        <v>0.12852912999999999</v>
      </c>
      <c r="AB54" s="35" t="s">
        <v>193</v>
      </c>
      <c r="AC54" s="36" t="s">
        <v>193</v>
      </c>
      <c r="AD54" s="29" t="s">
        <v>193</v>
      </c>
      <c r="AE54" s="29">
        <v>6.0792110000000003E-2</v>
      </c>
      <c r="AF54" s="29">
        <v>8.3479700000000004E-2</v>
      </c>
      <c r="AG54" s="29">
        <v>8.4184040000000002E-2</v>
      </c>
      <c r="AH54" s="29">
        <v>0.10112986</v>
      </c>
      <c r="AI54" s="29">
        <v>0.11217459</v>
      </c>
      <c r="AJ54" s="29">
        <v>0.13750662999999999</v>
      </c>
      <c r="AK54" s="3">
        <f t="shared" si="0"/>
        <v>7.813413879310345E-2</v>
      </c>
      <c r="AL54" s="13">
        <v>-7.9836</v>
      </c>
      <c r="AM54" t="s">
        <v>119</v>
      </c>
      <c r="AP54" s="2">
        <f>((AK54-AK$17)*100)/AK$17</f>
        <v>-12.688579741726651</v>
      </c>
      <c r="AR54" t="s">
        <v>119</v>
      </c>
      <c r="AT54" s="1" t="e">
        <f>((AO54-AO$17)*100)/AO$17</f>
        <v>#DIV/0!</v>
      </c>
    </row>
    <row r="55" spans="1:46" x14ac:dyDescent="0.25">
      <c r="A55" s="29">
        <v>0.10493097</v>
      </c>
      <c r="B55" s="30">
        <v>7.7237860000000005E-2</v>
      </c>
      <c r="C55" s="29">
        <v>3.5370279999999997E-2</v>
      </c>
      <c r="D55" s="29">
        <v>4.1295974999999999E-2</v>
      </c>
      <c r="E55" s="34">
        <v>4.1189518000000001E-2</v>
      </c>
      <c r="F55" s="34">
        <v>4.8442785000000002E-2</v>
      </c>
      <c r="G55" s="34">
        <v>4.9251429999999999E-2</v>
      </c>
      <c r="H55" s="34">
        <v>3.9689389999999998E-2</v>
      </c>
      <c r="I55" s="34">
        <v>3.5779152000000002E-2</v>
      </c>
      <c r="J55" s="34">
        <v>3.9651234E-2</v>
      </c>
      <c r="K55" s="34">
        <v>4.3973498E-2</v>
      </c>
      <c r="L55" s="34">
        <v>4.8225286999999999E-2</v>
      </c>
      <c r="M55" s="34">
        <v>6.3681594999999994E-2</v>
      </c>
      <c r="N55" s="34">
        <v>8.5153510000000002E-2</v>
      </c>
      <c r="O55" s="34">
        <v>0.10329947</v>
      </c>
      <c r="P55" s="34">
        <v>0.1201636</v>
      </c>
      <c r="Q55" s="34">
        <v>0.13253696000000001</v>
      </c>
      <c r="R55" s="34">
        <v>0.11343837</v>
      </c>
      <c r="S55" s="35" t="s">
        <v>193</v>
      </c>
      <c r="T55" s="35" t="s">
        <v>193</v>
      </c>
      <c r="U55" s="35" t="s">
        <v>193</v>
      </c>
      <c r="V55" s="35" t="s">
        <v>193</v>
      </c>
      <c r="W55" s="35">
        <v>6.6595600000000005E-2</v>
      </c>
      <c r="X55" s="35">
        <v>9.4808310000000007E-2</v>
      </c>
      <c r="Y55" s="35">
        <v>0.12689523</v>
      </c>
      <c r="Z55" s="35">
        <v>0.15735309</v>
      </c>
      <c r="AA55" s="35">
        <v>0.14679229999999999</v>
      </c>
      <c r="AB55" s="35" t="s">
        <v>193</v>
      </c>
      <c r="AC55" s="36" t="s">
        <v>193</v>
      </c>
      <c r="AD55" s="29" t="s">
        <v>193</v>
      </c>
      <c r="AE55" s="29">
        <v>5.6955192000000002E-2</v>
      </c>
      <c r="AF55" s="29">
        <v>7.5083360000000002E-2</v>
      </c>
      <c r="AG55" s="29">
        <v>7.5524320000000006E-2</v>
      </c>
      <c r="AH55" s="29">
        <v>8.2963239999999994E-2</v>
      </c>
      <c r="AI55" s="29">
        <v>0.10884112</v>
      </c>
      <c r="AJ55" s="29">
        <v>0.13801630000000001</v>
      </c>
      <c r="AK55" s="3">
        <f t="shared" si="0"/>
        <v>8.114272227586207E-2</v>
      </c>
      <c r="AL55" s="13">
        <v>-4.7801999999999998</v>
      </c>
      <c r="AM55" t="s">
        <v>120</v>
      </c>
      <c r="AP55" s="2">
        <f>((AK55-AK$18)*100)/AK$18</f>
        <v>-12.253271524135309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193</v>
      </c>
      <c r="B56" s="30" t="s">
        <v>193</v>
      </c>
      <c r="C56" s="29">
        <v>3.0732669000000001E-2</v>
      </c>
      <c r="D56" s="29">
        <v>4.8179510000000002E-2</v>
      </c>
      <c r="E56" s="34">
        <v>6.2558785000000006E-2</v>
      </c>
      <c r="F56" s="34">
        <v>4.4752466999999997E-2</v>
      </c>
      <c r="G56" s="34">
        <v>3.9643354999999998E-2</v>
      </c>
      <c r="H56" s="34">
        <v>3.2034643000000002E-2</v>
      </c>
      <c r="I56" s="34">
        <v>3.0237720999999999E-2</v>
      </c>
      <c r="J56" s="34">
        <v>3.1684789999999997E-2</v>
      </c>
      <c r="K56" s="34">
        <v>3.4094896E-2</v>
      </c>
      <c r="L56" s="34">
        <v>3.6397303999999998E-2</v>
      </c>
      <c r="M56" s="34">
        <v>4.3889115999999999E-2</v>
      </c>
      <c r="N56" s="34">
        <v>5.2652669999999999E-2</v>
      </c>
      <c r="O56" s="34">
        <v>6.5353320000000006E-2</v>
      </c>
      <c r="P56" s="34">
        <v>8.8287820000000003E-2</v>
      </c>
      <c r="Q56" s="34">
        <v>0.11365276000000001</v>
      </c>
      <c r="R56" s="34">
        <v>0.12170568</v>
      </c>
      <c r="S56" s="35" t="s">
        <v>193</v>
      </c>
      <c r="T56" s="35" t="s">
        <v>193</v>
      </c>
      <c r="U56" s="35" t="s">
        <v>193</v>
      </c>
      <c r="V56" s="35">
        <v>3.5931256000000002E-2</v>
      </c>
      <c r="W56" s="35">
        <v>4.0094730000000002E-2</v>
      </c>
      <c r="X56" s="35">
        <v>4.3013160000000002E-2</v>
      </c>
      <c r="Y56" s="35">
        <v>6.3557550000000004E-2</v>
      </c>
      <c r="Z56" s="35">
        <v>9.0747826000000004E-2</v>
      </c>
      <c r="AA56" s="35">
        <v>0.12778982999999999</v>
      </c>
      <c r="AB56" s="35" t="s">
        <v>193</v>
      </c>
      <c r="AC56" s="36" t="s">
        <v>193</v>
      </c>
      <c r="AD56" s="29" t="s">
        <v>193</v>
      </c>
      <c r="AE56" s="29">
        <v>6.9677649999999994E-2</v>
      </c>
      <c r="AF56" s="29">
        <v>6.2632099999999996E-2</v>
      </c>
      <c r="AG56" s="29">
        <v>8.2771090000000005E-2</v>
      </c>
      <c r="AH56" s="29">
        <v>7.4435756000000006E-2</v>
      </c>
      <c r="AI56" s="29">
        <v>8.1785430000000006E-2</v>
      </c>
      <c r="AJ56" s="29">
        <v>9.9704009999999996E-2</v>
      </c>
      <c r="AK56" s="19">
        <f>AVERAGE(A56:AJ56)</f>
        <v>6.2428496214285721E-2</v>
      </c>
      <c r="AL56" s="13">
        <v>-1.5918000000000001</v>
      </c>
      <c r="AM56" t="s">
        <v>121</v>
      </c>
      <c r="AO56" s="2">
        <f>SUM(U71:W72)/6</f>
        <v>0.26312052833333333</v>
      </c>
      <c r="AP56" s="2">
        <f>((AK56-AK$19)*100)/AK$19</f>
        <v>-11.984068815288341</v>
      </c>
      <c r="AR56" t="s">
        <v>124</v>
      </c>
      <c r="AT56" s="1">
        <f>((AO56-AO$19)*100)/AO$19</f>
        <v>-9.9669793344386165E-2</v>
      </c>
    </row>
    <row r="57" spans="1:46" x14ac:dyDescent="0.25">
      <c r="A57" t="s">
        <v>193</v>
      </c>
      <c r="B57" s="37" t="s">
        <v>193</v>
      </c>
      <c r="C57" s="34">
        <v>4.3473285E-2</v>
      </c>
      <c r="D57" s="34">
        <v>4.8708915999999998E-2</v>
      </c>
      <c r="E57" s="34">
        <v>4.7555269999999997E-2</v>
      </c>
      <c r="F57" s="34">
        <v>3.5646400000000002E-2</v>
      </c>
      <c r="G57" s="34">
        <v>3.3775010000000001E-2</v>
      </c>
      <c r="H57" s="34">
        <v>3.4295779999999998E-2</v>
      </c>
      <c r="I57" s="34">
        <v>3.9399676000000002E-2</v>
      </c>
      <c r="J57" s="34">
        <v>4.4522654000000002E-2</v>
      </c>
      <c r="K57" s="34">
        <v>4.3765694000000001E-2</v>
      </c>
      <c r="L57" s="34">
        <v>4.3016613000000002E-2</v>
      </c>
      <c r="M57" s="34">
        <v>4.6457867999999999E-2</v>
      </c>
      <c r="N57" s="34">
        <v>5.3223832999999998E-2</v>
      </c>
      <c r="O57" s="34">
        <v>6.462321E-2</v>
      </c>
      <c r="P57" s="34">
        <v>8.7505265999999998E-2</v>
      </c>
      <c r="Q57" s="34">
        <v>0.10396878</v>
      </c>
      <c r="R57" s="34">
        <v>0.10236663999999999</v>
      </c>
      <c r="S57" s="35" t="s">
        <v>193</v>
      </c>
      <c r="T57" s="35" t="s">
        <v>193</v>
      </c>
      <c r="U57" s="35" t="s">
        <v>193</v>
      </c>
      <c r="V57" s="35">
        <v>7.5640365000000001E-2</v>
      </c>
      <c r="W57" s="35">
        <v>4.513814E-2</v>
      </c>
      <c r="X57" s="35">
        <v>4.7808688000000002E-2</v>
      </c>
      <c r="Y57" s="35">
        <v>6.0151506E-2</v>
      </c>
      <c r="Z57" s="35">
        <v>8.5751949999999993E-2</v>
      </c>
      <c r="AA57" s="35">
        <v>0.12664331000000001</v>
      </c>
      <c r="AB57" s="35" t="s">
        <v>193</v>
      </c>
      <c r="AC57" s="36" t="s">
        <v>193</v>
      </c>
      <c r="AD57" s="29" t="s">
        <v>193</v>
      </c>
      <c r="AE57" s="29">
        <v>0.13798394999999999</v>
      </c>
      <c r="AF57" s="29">
        <v>7.3931170000000004E-2</v>
      </c>
      <c r="AG57" s="29">
        <v>6.1347652000000003E-2</v>
      </c>
      <c r="AH57" s="29">
        <v>5.6838027999999999E-2</v>
      </c>
      <c r="AI57" s="29">
        <v>5.6239976999999997E-2</v>
      </c>
      <c r="AJ57" s="29">
        <v>8.1402379999999996E-2</v>
      </c>
      <c r="AK57" s="3">
        <f t="shared" si="0"/>
        <v>6.361364324999999E-2</v>
      </c>
      <c r="AL57" s="13">
        <v>1.5918000000000001</v>
      </c>
      <c r="AP57" s="2">
        <f>((AK57-AK$20)*100)/AK$20</f>
        <v>-10.885689213438049</v>
      </c>
    </row>
    <row r="58" spans="1:46" x14ac:dyDescent="0.25">
      <c r="A58" t="s">
        <v>193</v>
      </c>
      <c r="B58" s="37">
        <v>4.6672493000000002E-2</v>
      </c>
      <c r="C58" s="34">
        <v>3.1507590000000002E-2</v>
      </c>
      <c r="D58" s="34">
        <v>3.8257416000000002E-2</v>
      </c>
      <c r="E58" s="34">
        <v>2.8206347999999999E-2</v>
      </c>
      <c r="F58" s="34">
        <v>2.9525315E-2</v>
      </c>
      <c r="G58" s="34">
        <v>3.9561911999999998E-2</v>
      </c>
      <c r="H58" s="34">
        <v>5.1480096000000003E-2</v>
      </c>
      <c r="I58" s="34">
        <v>7.2883359999999994E-2</v>
      </c>
      <c r="J58" s="34">
        <v>9.0975425999999998E-2</v>
      </c>
      <c r="K58" s="34">
        <v>9.9435979999999993E-2</v>
      </c>
      <c r="L58" s="34">
        <v>0.107190825</v>
      </c>
      <c r="M58" s="34">
        <v>0.10417852599999999</v>
      </c>
      <c r="N58" s="34">
        <v>9.6384269999999994E-2</v>
      </c>
      <c r="O58" s="34">
        <v>8.8078920000000005E-2</v>
      </c>
      <c r="P58" s="34">
        <v>9.2642870000000002E-2</v>
      </c>
      <c r="Q58" s="34">
        <v>9.4300120000000001E-2</v>
      </c>
      <c r="R58" s="34">
        <v>9.5270220000000003E-2</v>
      </c>
      <c r="S58" s="35" t="s">
        <v>193</v>
      </c>
      <c r="T58" s="35" t="s">
        <v>193</v>
      </c>
      <c r="U58" s="35">
        <v>4.9190930000000001E-2</v>
      </c>
      <c r="V58" s="35">
        <v>6.9239594000000002E-2</v>
      </c>
      <c r="W58" s="35">
        <v>8.8639979999999993E-2</v>
      </c>
      <c r="X58" s="35">
        <v>7.8034740000000005E-2</v>
      </c>
      <c r="Y58" s="35">
        <v>7.1831405000000001E-2</v>
      </c>
      <c r="Z58" s="35">
        <v>6.9108890000000006E-2</v>
      </c>
      <c r="AA58" s="35">
        <v>9.3023350000000005E-2</v>
      </c>
      <c r="AB58" s="35" t="s">
        <v>193</v>
      </c>
      <c r="AC58" s="36" t="s">
        <v>193</v>
      </c>
      <c r="AD58" s="29" t="s">
        <v>193</v>
      </c>
      <c r="AE58" s="29">
        <v>0.10974837</v>
      </c>
      <c r="AF58" s="29">
        <v>7.6930129999999999E-2</v>
      </c>
      <c r="AG58" s="29">
        <v>5.0889513999999997E-2</v>
      </c>
      <c r="AH58" s="29">
        <v>5.7557496999999999E-2</v>
      </c>
      <c r="AI58" s="29">
        <v>6.0058765E-2</v>
      </c>
      <c r="AJ58" s="29">
        <v>9.5659939999999999E-2</v>
      </c>
      <c r="AK58" s="3">
        <f t="shared" si="0"/>
        <v>7.2548826400000002E-2</v>
      </c>
      <c r="AL58" s="13">
        <v>4.7801999999999998</v>
      </c>
      <c r="AP58" s="2">
        <f>((AK58-AK$21)*100)/AK$21</f>
        <v>-11.374865840082327</v>
      </c>
    </row>
    <row r="59" spans="1:46" x14ac:dyDescent="0.25">
      <c r="A59" t="s">
        <v>193</v>
      </c>
      <c r="B59" s="37">
        <v>3.7423994000000002E-2</v>
      </c>
      <c r="C59" s="34">
        <v>1.8072866E-2</v>
      </c>
      <c r="D59" s="34">
        <v>1.4663568E-2</v>
      </c>
      <c r="E59" s="34">
        <v>9.5712019999999991E-3</v>
      </c>
      <c r="F59" s="34">
        <v>1.8431071E-2</v>
      </c>
      <c r="G59" s="34">
        <v>2.9276883E-2</v>
      </c>
      <c r="H59" s="34">
        <v>4.0853895000000001E-2</v>
      </c>
      <c r="I59" s="34">
        <v>5.7604271999999998E-2</v>
      </c>
      <c r="J59" s="34">
        <v>7.3103994000000005E-2</v>
      </c>
      <c r="K59" s="34">
        <v>8.9952760000000007E-2</v>
      </c>
      <c r="L59" s="34">
        <v>9.8767510000000003E-2</v>
      </c>
      <c r="M59" s="34">
        <v>0.10507625</v>
      </c>
      <c r="N59" s="34">
        <v>9.8794244000000003E-2</v>
      </c>
      <c r="O59" s="34">
        <v>8.9235246000000004E-2</v>
      </c>
      <c r="P59" s="34">
        <v>9.1762029999999994E-2</v>
      </c>
      <c r="Q59" s="34">
        <v>0.11325693000000001</v>
      </c>
      <c r="R59" s="34">
        <v>0.13206420999999999</v>
      </c>
      <c r="S59" s="35" t="s">
        <v>193</v>
      </c>
      <c r="T59" s="35" t="s">
        <v>193</v>
      </c>
      <c r="U59" s="35">
        <v>5.9195273E-2</v>
      </c>
      <c r="V59" s="35">
        <v>7.5197550000000002E-2</v>
      </c>
      <c r="W59" s="35">
        <v>6.788458E-2</v>
      </c>
      <c r="X59" s="35">
        <v>7.3162439999999995E-2</v>
      </c>
      <c r="Y59" s="35">
        <v>8.2874729999999994E-2</v>
      </c>
      <c r="Z59" s="35" t="s">
        <v>193</v>
      </c>
      <c r="AA59" s="35" t="s">
        <v>193</v>
      </c>
      <c r="AB59" s="35" t="s">
        <v>193</v>
      </c>
      <c r="AC59" s="36" t="s">
        <v>193</v>
      </c>
      <c r="AD59" s="29" t="s">
        <v>193</v>
      </c>
      <c r="AE59" s="29" t="s">
        <v>193</v>
      </c>
      <c r="AF59" s="29">
        <v>0.11620426</v>
      </c>
      <c r="AG59" s="29">
        <v>5.2656934000000002E-2</v>
      </c>
      <c r="AH59" s="29">
        <v>0.11154923999999999</v>
      </c>
      <c r="AI59" s="29">
        <v>0.1141485</v>
      </c>
      <c r="AJ59" s="29">
        <v>7.041509E-2</v>
      </c>
      <c r="AK59" s="3">
        <f t="shared" si="0"/>
        <v>7.189627859259258E-2</v>
      </c>
      <c r="AL59" s="13">
        <v>7.9836</v>
      </c>
      <c r="AP59" s="2">
        <f>((AK59-AK$22)*100)/AK$22</f>
        <v>-12.237968032568928</v>
      </c>
    </row>
    <row r="60" spans="1:46" x14ac:dyDescent="0.25">
      <c r="A60" t="s">
        <v>193</v>
      </c>
      <c r="B60" s="37">
        <v>3.2196738000000003E-2</v>
      </c>
      <c r="C60" s="34">
        <v>8.7827974999999999E-3</v>
      </c>
      <c r="D60" s="34">
        <v>1.3179285000000001E-2</v>
      </c>
      <c r="E60" s="34">
        <v>1.3101884E-3</v>
      </c>
      <c r="F60" s="34">
        <v>8.9424650000000001E-3</v>
      </c>
      <c r="G60" s="34">
        <v>1.8601560999999999E-2</v>
      </c>
      <c r="H60" s="34">
        <v>2.0192945E-2</v>
      </c>
      <c r="I60" s="34">
        <v>2.6131346999999999E-2</v>
      </c>
      <c r="J60" s="34">
        <v>3.2999069999999998E-2</v>
      </c>
      <c r="K60" s="34">
        <v>4.5243733000000001E-2</v>
      </c>
      <c r="L60" s="34">
        <v>4.7709003E-2</v>
      </c>
      <c r="M60" s="34">
        <v>5.7996035000000001E-2</v>
      </c>
      <c r="N60" s="34">
        <v>7.1806796000000006E-2</v>
      </c>
      <c r="O60" s="34">
        <v>6.2051719999999998E-2</v>
      </c>
      <c r="P60" s="34">
        <v>6.6035949999999996E-2</v>
      </c>
      <c r="Q60" s="34">
        <v>0.1018869</v>
      </c>
      <c r="R60" s="34">
        <v>0.12786025000000001</v>
      </c>
      <c r="S60" s="35" t="s">
        <v>193</v>
      </c>
      <c r="T60" s="35">
        <v>9.6940293999999996E-2</v>
      </c>
      <c r="U60" s="35">
        <v>6.1723523000000002E-2</v>
      </c>
      <c r="V60" s="35">
        <v>4.9179125999999997E-2</v>
      </c>
      <c r="W60" s="35">
        <v>5.3728963999999997E-2</v>
      </c>
      <c r="X60" s="35">
        <v>4.800194E-2</v>
      </c>
      <c r="Y60" s="35">
        <v>3.0383411999999999E-2</v>
      </c>
      <c r="Z60" s="35" t="s">
        <v>193</v>
      </c>
      <c r="AA60" s="35" t="s">
        <v>193</v>
      </c>
      <c r="AB60" s="35" t="s">
        <v>193</v>
      </c>
      <c r="AC60" s="36" t="s">
        <v>193</v>
      </c>
      <c r="AD60" s="29" t="s">
        <v>193</v>
      </c>
      <c r="AE60" s="29" t="s">
        <v>193</v>
      </c>
      <c r="AF60" s="29">
        <v>0.13964498</v>
      </c>
      <c r="AG60" s="29">
        <v>0.10318883500000001</v>
      </c>
      <c r="AH60" s="29">
        <v>9.5317125000000003E-2</v>
      </c>
      <c r="AI60" s="29">
        <v>0.10897258</v>
      </c>
      <c r="AJ60" s="29">
        <v>9.0601070000000006E-2</v>
      </c>
      <c r="AK60" s="3">
        <f t="shared" si="0"/>
        <v>5.7878879746428573E-2</v>
      </c>
      <c r="AL60" s="13">
        <v>11.212300000000001</v>
      </c>
      <c r="AP60" s="2">
        <f>((AK60-AK$23)*100)/AK$23</f>
        <v>-13.109921417639534</v>
      </c>
    </row>
    <row r="61" spans="1:46" x14ac:dyDescent="0.25">
      <c r="A61" t="s">
        <v>193</v>
      </c>
      <c r="B61" s="37">
        <v>4.9532883E-2</v>
      </c>
      <c r="C61" s="34">
        <v>1.4688619999999999E-2</v>
      </c>
      <c r="D61" s="34">
        <v>1.0577269E-2</v>
      </c>
      <c r="E61" s="34">
        <v>9.737011E-10</v>
      </c>
      <c r="F61" s="34">
        <v>4.3926080000000001E-3</v>
      </c>
      <c r="G61" s="34">
        <v>1.7390905000000002E-2</v>
      </c>
      <c r="H61" s="34">
        <v>2.6819315E-2</v>
      </c>
      <c r="I61" s="34">
        <v>3.8688630000000002E-2</v>
      </c>
      <c r="J61" s="34">
        <v>4.7891179999999998E-2</v>
      </c>
      <c r="K61" s="34">
        <v>5.4103239999999997E-2</v>
      </c>
      <c r="L61" s="34">
        <v>5.3668755999999998E-2</v>
      </c>
      <c r="M61" s="34">
        <v>5.6472607000000001E-2</v>
      </c>
      <c r="N61" s="34">
        <v>5.3827020000000003E-2</v>
      </c>
      <c r="O61" s="34">
        <v>5.1689375000000003E-2</v>
      </c>
      <c r="P61" s="34">
        <v>7.9809640000000001E-2</v>
      </c>
      <c r="Q61" s="34">
        <v>0.1407226</v>
      </c>
      <c r="R61" s="34" t="s">
        <v>193</v>
      </c>
      <c r="S61" s="35">
        <v>8.6185659999999997E-2</v>
      </c>
      <c r="T61" s="35">
        <v>5.5143878E-2</v>
      </c>
      <c r="U61" s="35">
        <v>3.3074162999999997E-2</v>
      </c>
      <c r="V61" s="35">
        <v>3.8049449999999999E-2</v>
      </c>
      <c r="W61" s="35">
        <v>3.9741925999999997E-2</v>
      </c>
      <c r="X61" s="35">
        <v>3.8476746999999999E-2</v>
      </c>
      <c r="Y61" s="35">
        <v>2.9892193000000001E-2</v>
      </c>
      <c r="Z61" s="35" t="s">
        <v>193</v>
      </c>
      <c r="AA61" s="35" t="s">
        <v>193</v>
      </c>
      <c r="AB61" s="35" t="s">
        <v>193</v>
      </c>
      <c r="AC61" s="36" t="s">
        <v>193</v>
      </c>
      <c r="AD61" s="29" t="s">
        <v>193</v>
      </c>
      <c r="AE61" s="29" t="s">
        <v>193</v>
      </c>
      <c r="AF61" s="29">
        <v>0.13837770999999999</v>
      </c>
      <c r="AG61" s="29">
        <v>0.10898229</v>
      </c>
      <c r="AH61" s="29">
        <v>0.13219871999999999</v>
      </c>
      <c r="AI61" s="29">
        <v>0.12818768999999999</v>
      </c>
      <c r="AJ61" s="29">
        <v>0.12289628399999999</v>
      </c>
      <c r="AK61" s="3">
        <f t="shared" si="0"/>
        <v>5.8981477141917912E-2</v>
      </c>
      <c r="AL61" s="13">
        <v>14.477499999999999</v>
      </c>
      <c r="AP61" s="2">
        <f>((AK61-AK$24)*100)/AK$24</f>
        <v>-13.510873935285193</v>
      </c>
    </row>
    <row r="62" spans="1:46" x14ac:dyDescent="0.25">
      <c r="A62" t="s">
        <v>193</v>
      </c>
      <c r="B62" s="37">
        <v>8.0212489999999997E-2</v>
      </c>
      <c r="C62" s="34">
        <v>5.6184919999999999E-2</v>
      </c>
      <c r="D62" s="34">
        <v>2.6908891000000001E-2</v>
      </c>
      <c r="E62" s="34">
        <v>1.2694455E-2</v>
      </c>
      <c r="F62" s="34">
        <v>2.1470587999999999E-2</v>
      </c>
      <c r="G62" s="34">
        <v>3.0098369999999999E-2</v>
      </c>
      <c r="H62" s="34">
        <v>3.6580540000000002E-2</v>
      </c>
      <c r="I62" s="34">
        <v>4.319224E-2</v>
      </c>
      <c r="J62" s="34">
        <v>4.3735504000000001E-2</v>
      </c>
      <c r="K62" s="34">
        <v>4.6539925000000003E-2</v>
      </c>
      <c r="L62" s="34">
        <v>5.144659E-2</v>
      </c>
      <c r="M62" s="34">
        <v>5.8478620000000002E-2</v>
      </c>
      <c r="N62" s="34">
        <v>5.9617009999999998E-2</v>
      </c>
      <c r="O62" s="34">
        <v>5.1233023000000003E-2</v>
      </c>
      <c r="P62" s="38">
        <v>7.6770924000000004E-2</v>
      </c>
      <c r="Q62" s="38" t="s">
        <v>193</v>
      </c>
      <c r="R62" s="38">
        <v>0.12481159999999999</v>
      </c>
      <c r="S62" s="35">
        <v>5.7346460000000002E-2</v>
      </c>
      <c r="T62" s="35">
        <v>4.6020985E-2</v>
      </c>
      <c r="U62" s="35">
        <v>3.5665179999999998E-2</v>
      </c>
      <c r="V62" s="35">
        <v>4.4605539999999999E-2</v>
      </c>
      <c r="W62" s="35">
        <v>4.9717832000000003E-2</v>
      </c>
      <c r="X62" s="35">
        <v>3.8788616999999997E-2</v>
      </c>
      <c r="Y62" s="35">
        <v>4.7519997000000001E-2</v>
      </c>
      <c r="Z62" s="35" t="s">
        <v>193</v>
      </c>
      <c r="AA62" s="35" t="s">
        <v>193</v>
      </c>
      <c r="AB62" s="35" t="s">
        <v>193</v>
      </c>
      <c r="AC62" s="36" t="s">
        <v>193</v>
      </c>
      <c r="AD62" s="29" t="s">
        <v>193</v>
      </c>
      <c r="AE62" s="29" t="s">
        <v>193</v>
      </c>
      <c r="AF62" s="29">
        <v>0.13985967999999999</v>
      </c>
      <c r="AG62" s="29">
        <v>0.11593552999999999</v>
      </c>
      <c r="AH62" s="29" t="s">
        <v>193</v>
      </c>
      <c r="AI62" s="29">
        <v>0.13985041000000001</v>
      </c>
      <c r="AJ62" s="29">
        <v>0.12718335</v>
      </c>
      <c r="AK62" s="3">
        <f t="shared" si="0"/>
        <v>6.1572935962962955E-2</v>
      </c>
      <c r="AL62" s="13">
        <v>17.791599999999999</v>
      </c>
      <c r="AP62" s="2">
        <f>((AK62-AK$25)*100)/AK$25</f>
        <v>-13.037871341789723</v>
      </c>
    </row>
    <row r="63" spans="1:46" x14ac:dyDescent="0.25">
      <c r="A63" t="s">
        <v>193</v>
      </c>
      <c r="B63" s="37">
        <v>9.6463196000000001E-2</v>
      </c>
      <c r="C63" s="34">
        <v>7.4957689999999993E-2</v>
      </c>
      <c r="D63" s="34">
        <v>4.9470060000000003E-2</v>
      </c>
      <c r="E63" s="34">
        <v>2.8952964000000001E-2</v>
      </c>
      <c r="F63" s="34">
        <v>2.6833147000000002E-2</v>
      </c>
      <c r="G63" s="34">
        <v>3.4470327000000002E-2</v>
      </c>
      <c r="H63" s="34">
        <v>4.0620207999999998E-2</v>
      </c>
      <c r="I63" s="34">
        <v>4.6317230000000001E-2</v>
      </c>
      <c r="J63" s="34">
        <v>4.3637271999999998E-2</v>
      </c>
      <c r="K63" s="34">
        <v>4.2887025000000002E-2</v>
      </c>
      <c r="L63" s="34">
        <v>5.2641569999999999E-2</v>
      </c>
      <c r="M63" s="34">
        <v>5.5596415000000003E-2</v>
      </c>
      <c r="N63" s="34">
        <v>4.9717474999999997E-2</v>
      </c>
      <c r="O63" s="34">
        <v>5.4199240000000003E-2</v>
      </c>
      <c r="P63" s="38" t="s">
        <v>193</v>
      </c>
      <c r="Q63" s="38">
        <v>0.11216319</v>
      </c>
      <c r="R63" s="38">
        <v>0.11129766000000001</v>
      </c>
      <c r="S63" s="35">
        <v>9.085791E-2</v>
      </c>
      <c r="T63" s="35">
        <v>6.5263059999999998E-2</v>
      </c>
      <c r="U63" s="35">
        <v>4.9468808000000003E-2</v>
      </c>
      <c r="V63" s="35">
        <v>5.2950464000000003E-2</v>
      </c>
      <c r="W63" s="35">
        <v>5.9731480000000003E-2</v>
      </c>
      <c r="X63" s="35">
        <v>5.9917007000000001E-2</v>
      </c>
      <c r="Y63" s="35">
        <v>8.1955150000000004E-2</v>
      </c>
      <c r="Z63" s="35" t="s">
        <v>193</v>
      </c>
      <c r="AA63" s="35" t="s">
        <v>193</v>
      </c>
      <c r="AB63" s="35" t="s">
        <v>193</v>
      </c>
      <c r="AC63" s="36" t="s">
        <v>193</v>
      </c>
      <c r="AD63" s="29" t="s">
        <v>193</v>
      </c>
      <c r="AE63" s="29" t="s">
        <v>193</v>
      </c>
      <c r="AF63" s="29">
        <v>0.16614503999999999</v>
      </c>
      <c r="AG63" s="29">
        <v>0.1317564</v>
      </c>
      <c r="AH63" s="29" t="s">
        <v>193</v>
      </c>
      <c r="AI63" s="29" t="s">
        <v>193</v>
      </c>
      <c r="AJ63" s="29" t="s">
        <v>193</v>
      </c>
      <c r="AK63" s="3">
        <f t="shared" si="0"/>
        <v>6.7130799519999992E-2</v>
      </c>
      <c r="AL63" s="13">
        <v>21.168500000000002</v>
      </c>
      <c r="AP63" s="2">
        <f>((AK63-AK$26)*100)/AK$26</f>
        <v>-10.667364560619895</v>
      </c>
    </row>
    <row r="64" spans="1:46" x14ac:dyDescent="0.25">
      <c r="A64" t="s">
        <v>193</v>
      </c>
      <c r="B64" s="37" t="s">
        <v>193</v>
      </c>
      <c r="C64" s="34">
        <v>8.8073276000000006E-2</v>
      </c>
      <c r="D64" s="34">
        <v>5.5791859999999999E-2</v>
      </c>
      <c r="E64" s="34">
        <v>3.2910573999999998E-2</v>
      </c>
      <c r="F64" s="34">
        <v>2.8764497E-2</v>
      </c>
      <c r="G64" s="34">
        <v>3.9387680000000001E-2</v>
      </c>
      <c r="H64" s="34">
        <v>4.5856676999999998E-2</v>
      </c>
      <c r="I64" s="34">
        <v>5.1567109999999999E-2</v>
      </c>
      <c r="J64" s="34">
        <v>5.4071035000000003E-2</v>
      </c>
      <c r="K64" s="34">
        <v>5.4356783999999998E-2</v>
      </c>
      <c r="L64" s="34">
        <v>6.026314E-2</v>
      </c>
      <c r="M64" s="34">
        <v>5.6424197000000002E-2</v>
      </c>
      <c r="N64" s="34">
        <v>4.7136070000000002E-2</v>
      </c>
      <c r="O64" s="34">
        <v>6.0365316000000002E-2</v>
      </c>
      <c r="P64" s="38" t="s">
        <v>193</v>
      </c>
      <c r="Q64" s="38">
        <v>0.11536592</v>
      </c>
      <c r="R64" s="38">
        <v>0.10456451999999999</v>
      </c>
      <c r="S64" s="35">
        <v>9.4924149999999999E-2</v>
      </c>
      <c r="T64" s="35">
        <v>6.9173424999999997E-2</v>
      </c>
      <c r="U64" s="35">
        <v>5.7976800000000002E-2</v>
      </c>
      <c r="V64" s="35">
        <v>6.3908190000000004E-2</v>
      </c>
      <c r="W64" s="35">
        <v>7.2089230000000004E-2</v>
      </c>
      <c r="X64" s="35">
        <v>7.5466259999999993E-2</v>
      </c>
      <c r="Y64" s="35">
        <v>0.10066398999999999</v>
      </c>
      <c r="Z64" s="35" t="s">
        <v>193</v>
      </c>
      <c r="AA64" s="35" t="s">
        <v>193</v>
      </c>
      <c r="AB64" s="35" t="s">
        <v>193</v>
      </c>
      <c r="AC64" s="36" t="s">
        <v>193</v>
      </c>
      <c r="AD64" s="29" t="s">
        <v>193</v>
      </c>
      <c r="AE64" s="29" t="s">
        <v>193</v>
      </c>
      <c r="AF64" s="29">
        <v>0.115995415</v>
      </c>
      <c r="AG64" s="29">
        <v>0.15945554000000001</v>
      </c>
      <c r="AH64" s="29" t="s">
        <v>193</v>
      </c>
      <c r="AI64" s="29" t="s">
        <v>193</v>
      </c>
      <c r="AJ64" s="29" t="s">
        <v>193</v>
      </c>
      <c r="AK64" s="3">
        <f t="shared" si="0"/>
        <v>7.1022985666666663E-2</v>
      </c>
      <c r="AL64" s="13">
        <v>24.624300000000002</v>
      </c>
      <c r="AP64" s="2">
        <f>((AK64-AK$27)*100)/AK$27</f>
        <v>-10.096517664582759</v>
      </c>
    </row>
    <row r="65" spans="1:46" x14ac:dyDescent="0.25">
      <c r="A65" t="s">
        <v>193</v>
      </c>
      <c r="B65" s="37" t="s">
        <v>193</v>
      </c>
      <c r="C65" s="34">
        <v>0.14782999999999999</v>
      </c>
      <c r="D65" s="34">
        <v>6.5089649999999999E-2</v>
      </c>
      <c r="E65" s="34">
        <v>2.4753622999999999E-2</v>
      </c>
      <c r="F65" s="34">
        <v>1.3870520999999999E-9</v>
      </c>
      <c r="G65" s="34">
        <v>2.6272578999999999E-10</v>
      </c>
      <c r="H65" s="34">
        <v>1.2866626000000001E-2</v>
      </c>
      <c r="I65" s="34">
        <v>2.7106649999999999E-2</v>
      </c>
      <c r="J65" s="34">
        <v>3.5254260000000003E-2</v>
      </c>
      <c r="K65" s="34">
        <v>5.2867150000000002E-2</v>
      </c>
      <c r="L65" s="34">
        <v>6.1892996999999998E-2</v>
      </c>
      <c r="M65" s="34">
        <v>6.1532280000000002E-2</v>
      </c>
      <c r="N65" s="34">
        <v>6.7103689999999994E-2</v>
      </c>
      <c r="O65" s="34">
        <v>8.7182194000000005E-2</v>
      </c>
      <c r="P65" s="38" t="s">
        <v>193</v>
      </c>
      <c r="Q65" s="38">
        <v>0.12885499</v>
      </c>
      <c r="R65" s="38">
        <v>9.6015185000000003E-2</v>
      </c>
      <c r="S65" s="35">
        <v>8.5374400000000003E-2</v>
      </c>
      <c r="T65" s="35">
        <v>5.1171954999999998E-2</v>
      </c>
      <c r="U65" s="35">
        <v>5.0890390000000001E-2</v>
      </c>
      <c r="V65" s="35">
        <v>6.1424470000000002E-2</v>
      </c>
      <c r="W65" s="35">
        <v>7.6524205999999997E-2</v>
      </c>
      <c r="X65" s="35">
        <v>8.4728410000000004E-2</v>
      </c>
      <c r="Y65" s="35">
        <v>8.3103759999999999E-2</v>
      </c>
      <c r="Z65" s="35" t="s">
        <v>193</v>
      </c>
      <c r="AA65" s="35" t="s">
        <v>193</v>
      </c>
      <c r="AB65" s="35" t="s">
        <v>193</v>
      </c>
      <c r="AC65" s="36" t="s">
        <v>193</v>
      </c>
      <c r="AD65" s="29" t="s">
        <v>193</v>
      </c>
      <c r="AE65" s="29" t="s">
        <v>193</v>
      </c>
      <c r="AF65" s="29" t="s">
        <v>193</v>
      </c>
      <c r="AG65" s="29" t="s">
        <v>193</v>
      </c>
      <c r="AH65" s="29" t="s">
        <v>193</v>
      </c>
      <c r="AI65" s="29" t="s">
        <v>193</v>
      </c>
      <c r="AJ65" s="29" t="s">
        <v>193</v>
      </c>
      <c r="AK65" s="3">
        <f t="shared" si="0"/>
        <v>6.1889403984080806E-2</v>
      </c>
      <c r="AL65" s="13">
        <v>28.178599999999999</v>
      </c>
      <c r="AP65" s="2">
        <f>((AK65-AK$28)*100)/AK$28</f>
        <v>-10.472397390452583</v>
      </c>
    </row>
    <row r="66" spans="1:46" x14ac:dyDescent="0.25">
      <c r="A66" s="32" t="s">
        <v>193</v>
      </c>
      <c r="B66" s="39" t="s">
        <v>193</v>
      </c>
      <c r="C66" s="32">
        <v>0.10515963</v>
      </c>
      <c r="D66" s="32">
        <v>0.11368385</v>
      </c>
      <c r="E66" s="32">
        <v>0.11917616</v>
      </c>
      <c r="F66" s="32">
        <v>0.12350538</v>
      </c>
      <c r="G66" s="32">
        <v>0.12208387</v>
      </c>
      <c r="H66" s="32">
        <v>0.11541688999999999</v>
      </c>
      <c r="I66" s="32">
        <v>9.8301983999999995E-2</v>
      </c>
      <c r="J66" s="32">
        <v>7.9483540000000005E-2</v>
      </c>
      <c r="K66" s="32">
        <v>5.338673E-2</v>
      </c>
      <c r="L66" s="32">
        <v>3.730696E-2</v>
      </c>
      <c r="M66" s="32">
        <v>5.3333766999999997E-2</v>
      </c>
      <c r="N66" s="32">
        <v>0.10396635</v>
      </c>
      <c r="O66" s="32">
        <v>0.11011176</v>
      </c>
      <c r="P66" s="32" t="s">
        <v>193</v>
      </c>
      <c r="Q66" s="32" t="s">
        <v>193</v>
      </c>
      <c r="R66" s="32" t="s">
        <v>193</v>
      </c>
      <c r="S66" s="33">
        <v>0.14805703000000001</v>
      </c>
      <c r="T66" s="33">
        <v>0.12593620999999999</v>
      </c>
      <c r="U66" s="33">
        <v>0.11682961</v>
      </c>
      <c r="V66" s="33">
        <v>8.6695129999999995E-2</v>
      </c>
      <c r="W66" s="33">
        <v>3.9097443000000003E-2</v>
      </c>
      <c r="X66" s="33">
        <v>9.6511269999999996E-2</v>
      </c>
      <c r="Y66" s="33">
        <v>9.2793710000000001E-2</v>
      </c>
      <c r="Z66" s="33" t="s">
        <v>193</v>
      </c>
      <c r="AA66" s="40" t="s">
        <v>193</v>
      </c>
      <c r="AB66" s="40">
        <v>2.9887775E-5</v>
      </c>
      <c r="AC66" s="40">
        <v>4.8273429999999999E-2</v>
      </c>
      <c r="AD66" s="40" t="s">
        <v>193</v>
      </c>
      <c r="AE66" s="40" t="s">
        <v>193</v>
      </c>
      <c r="AF66" s="40" t="s">
        <v>193</v>
      </c>
      <c r="AG66" s="40" t="s">
        <v>193</v>
      </c>
      <c r="AH66" s="40" t="s">
        <v>193</v>
      </c>
      <c r="AI66" s="40" t="s">
        <v>193</v>
      </c>
      <c r="AJ66" s="40" t="s">
        <v>193</v>
      </c>
      <c r="AK66" s="3">
        <f t="shared" si="0"/>
        <v>9.0415481444318185E-2</v>
      </c>
      <c r="AL66" s="1">
        <v>31.855</v>
      </c>
      <c r="AP66" s="2">
        <f>((AK66-AK$29)*100)/AK$29</f>
        <v>-11.89663475283837</v>
      </c>
    </row>
    <row r="67" spans="1:46" x14ac:dyDescent="0.25">
      <c r="A67" s="31" t="s">
        <v>193</v>
      </c>
      <c r="B67" s="41" t="s">
        <v>193</v>
      </c>
      <c r="C67" s="31" t="s">
        <v>193</v>
      </c>
      <c r="D67" s="31">
        <v>0.17951030000000001</v>
      </c>
      <c r="E67" s="31">
        <v>0.17263575</v>
      </c>
      <c r="F67" s="31">
        <v>0.17193190999999999</v>
      </c>
      <c r="G67" s="31">
        <v>0.17410666</v>
      </c>
      <c r="H67" s="31">
        <v>0.17706910000000001</v>
      </c>
      <c r="I67" s="31">
        <v>0.17854856</v>
      </c>
      <c r="J67" s="31">
        <v>0.17626861999999999</v>
      </c>
      <c r="K67" s="31">
        <v>0.16283481</v>
      </c>
      <c r="L67" s="31">
        <v>0.14423064999999999</v>
      </c>
      <c r="M67" s="31">
        <v>0.118777804</v>
      </c>
      <c r="N67" s="31">
        <v>0.12864338</v>
      </c>
      <c r="O67" s="31" t="s">
        <v>193</v>
      </c>
      <c r="P67" s="31" t="s">
        <v>193</v>
      </c>
      <c r="Q67" s="31" t="s">
        <v>193</v>
      </c>
      <c r="R67" s="31" t="s">
        <v>193</v>
      </c>
      <c r="S67" s="33">
        <v>0.21657865000000001</v>
      </c>
      <c r="T67" s="33">
        <v>0.20226626</v>
      </c>
      <c r="U67" s="33">
        <v>0.19130088000000001</v>
      </c>
      <c r="V67" s="33">
        <v>0.18035807000000001</v>
      </c>
      <c r="W67" s="33">
        <v>0.16215621</v>
      </c>
      <c r="X67" s="33">
        <v>0.11966093</v>
      </c>
      <c r="Y67" s="33">
        <v>0.12898919</v>
      </c>
      <c r="Z67" s="33">
        <v>0.10517875</v>
      </c>
      <c r="AA67" s="40">
        <v>8.6079100000000006E-2</v>
      </c>
      <c r="AB67" s="40">
        <v>6.0902400000000002E-2</v>
      </c>
      <c r="AC67" s="40">
        <v>6.0803085999999999E-2</v>
      </c>
      <c r="AD67" s="40">
        <v>2.1827810999999999E-2</v>
      </c>
      <c r="AE67" s="40" t="s">
        <v>193</v>
      </c>
      <c r="AF67" s="40" t="s">
        <v>193</v>
      </c>
      <c r="AG67" s="40" t="s">
        <v>193</v>
      </c>
      <c r="AH67" s="40" t="s">
        <v>193</v>
      </c>
      <c r="AI67" s="40" t="s">
        <v>193</v>
      </c>
      <c r="AJ67" s="40" t="s">
        <v>193</v>
      </c>
      <c r="AK67" s="3">
        <f t="shared" si="0"/>
        <v>0.1443764730869565</v>
      </c>
      <c r="AL67" s="1">
        <v>35.685299999999998</v>
      </c>
      <c r="AP67" s="2">
        <f>((AK67-AK$30)*100)/AK$30</f>
        <v>-10.694985099410792</v>
      </c>
    </row>
    <row r="68" spans="1:46" x14ac:dyDescent="0.25">
      <c r="A68" s="31" t="s">
        <v>193</v>
      </c>
      <c r="B68" s="41" t="s">
        <v>193</v>
      </c>
      <c r="C68" s="31" t="s">
        <v>193</v>
      </c>
      <c r="D68" s="31">
        <v>0.23806722</v>
      </c>
      <c r="E68" s="31">
        <v>0.21784903</v>
      </c>
      <c r="F68" s="31">
        <v>0.21550632</v>
      </c>
      <c r="G68" s="31">
        <v>0.21733585</v>
      </c>
      <c r="H68" s="31">
        <v>0.2171651</v>
      </c>
      <c r="I68" s="31">
        <v>0.21861252</v>
      </c>
      <c r="J68" s="31">
        <v>0.21605325</v>
      </c>
      <c r="K68" s="31">
        <v>0.21057461</v>
      </c>
      <c r="L68" s="31">
        <v>0.20074601</v>
      </c>
      <c r="M68" s="31">
        <v>0.17040630000000001</v>
      </c>
      <c r="N68" s="31">
        <v>0.14423345000000001</v>
      </c>
      <c r="O68" s="31" t="s">
        <v>193</v>
      </c>
      <c r="P68" s="31" t="s">
        <v>193</v>
      </c>
      <c r="Q68" s="31" t="s">
        <v>193</v>
      </c>
      <c r="R68" s="31" t="s">
        <v>193</v>
      </c>
      <c r="S68" s="33">
        <v>0.24591995999999999</v>
      </c>
      <c r="T68" s="33">
        <v>0.23740945999999999</v>
      </c>
      <c r="U68" s="33">
        <v>0.23444835999999999</v>
      </c>
      <c r="V68" s="33">
        <v>0.22240108</v>
      </c>
      <c r="W68" s="33">
        <v>0.2182055</v>
      </c>
      <c r="X68" s="33">
        <v>0.20004341</v>
      </c>
      <c r="Y68" s="33">
        <v>0.16013052999999999</v>
      </c>
      <c r="Z68" s="33" t="s">
        <v>193</v>
      </c>
      <c r="AA68" s="40">
        <v>0.10317137999999999</v>
      </c>
      <c r="AB68" s="40">
        <v>8.1438979999999994E-2</v>
      </c>
      <c r="AC68" s="40" t="s">
        <v>193</v>
      </c>
      <c r="AD68" s="40" t="s">
        <v>193</v>
      </c>
      <c r="AE68" s="40" t="s">
        <v>193</v>
      </c>
      <c r="AF68" s="40" t="s">
        <v>193</v>
      </c>
      <c r="AG68" s="40" t="s">
        <v>193</v>
      </c>
      <c r="AH68" s="40" t="s">
        <v>193</v>
      </c>
      <c r="AI68" s="40" t="s">
        <v>193</v>
      </c>
      <c r="AJ68" s="40" t="s">
        <v>193</v>
      </c>
      <c r="AK68" s="3">
        <f t="shared" ref="AK68:AK111" si="1">AVERAGE(A68:AJ68)</f>
        <v>0.19848591600000004</v>
      </c>
      <c r="AL68" s="1">
        <v>39.709000000000003</v>
      </c>
      <c r="AP68" s="2">
        <f>((AK68-AK$31)*100)/AK$31</f>
        <v>-8.0734629069681905</v>
      </c>
    </row>
    <row r="69" spans="1:46" x14ac:dyDescent="0.25">
      <c r="A69" s="31" t="s">
        <v>193</v>
      </c>
      <c r="B69" s="41" t="s">
        <v>193</v>
      </c>
      <c r="C69" s="31" t="s">
        <v>193</v>
      </c>
      <c r="D69" s="31">
        <v>0.25757175999999998</v>
      </c>
      <c r="E69" s="31">
        <v>0.23642334000000001</v>
      </c>
      <c r="F69" s="31">
        <v>0.24094567</v>
      </c>
      <c r="G69" s="31">
        <v>0.24255905</v>
      </c>
      <c r="H69" s="31">
        <v>0.24488267</v>
      </c>
      <c r="I69" s="31">
        <v>0.24382901000000001</v>
      </c>
      <c r="J69" s="31">
        <v>0.24605656000000001</v>
      </c>
      <c r="K69" s="31">
        <v>0.24311113000000001</v>
      </c>
      <c r="L69" s="31">
        <v>0.23331356</v>
      </c>
      <c r="M69" s="31">
        <v>0.20919602000000001</v>
      </c>
      <c r="N69" s="31">
        <v>0.18070201999999999</v>
      </c>
      <c r="O69" s="31" t="s">
        <v>193</v>
      </c>
      <c r="P69" s="31" t="s">
        <v>193</v>
      </c>
      <c r="Q69" s="31" t="s">
        <v>193</v>
      </c>
      <c r="R69" s="31" t="s">
        <v>193</v>
      </c>
      <c r="S69" s="33" t="s">
        <v>193</v>
      </c>
      <c r="T69" s="33">
        <v>0.27095069999999999</v>
      </c>
      <c r="U69" s="33">
        <v>0.25826450000000001</v>
      </c>
      <c r="V69" s="33">
        <v>0.26124333999999999</v>
      </c>
      <c r="W69" s="33">
        <v>0.25668263000000002</v>
      </c>
      <c r="X69" s="33">
        <v>0.25339465999999999</v>
      </c>
      <c r="Y69" s="33">
        <v>0.2184903</v>
      </c>
      <c r="Z69" s="33">
        <v>0.19854454999999999</v>
      </c>
      <c r="AA69" s="40" t="s">
        <v>193</v>
      </c>
      <c r="AB69" s="40" t="s">
        <v>193</v>
      </c>
      <c r="AC69" s="40" t="s">
        <v>193</v>
      </c>
      <c r="AD69" s="40" t="s">
        <v>193</v>
      </c>
      <c r="AE69" s="40" t="s">
        <v>193</v>
      </c>
      <c r="AF69" s="40" t="s">
        <v>193</v>
      </c>
      <c r="AG69" s="40" t="s">
        <v>193</v>
      </c>
      <c r="AH69" s="40" t="s">
        <v>193</v>
      </c>
      <c r="AI69" s="40" t="s">
        <v>193</v>
      </c>
      <c r="AJ69" s="40" t="s">
        <v>193</v>
      </c>
      <c r="AK69" s="3">
        <f t="shared" si="1"/>
        <v>0.23867563722222224</v>
      </c>
      <c r="AL69" s="1">
        <v>43.982999999999997</v>
      </c>
      <c r="AP69" s="2">
        <f>((AK69-AK$32)*100)/AK$32</f>
        <v>-6.5355399860359755</v>
      </c>
    </row>
    <row r="70" spans="1:46" x14ac:dyDescent="0.25">
      <c r="A70" s="31" t="s">
        <v>193</v>
      </c>
      <c r="B70" s="41" t="s">
        <v>193</v>
      </c>
      <c r="C70" s="31" t="s">
        <v>193</v>
      </c>
      <c r="D70" s="31" t="s">
        <v>193</v>
      </c>
      <c r="E70" s="31">
        <v>0.26179247999999999</v>
      </c>
      <c r="F70" s="31">
        <v>0.26478106000000001</v>
      </c>
      <c r="G70" s="31">
        <v>0.26847082</v>
      </c>
      <c r="H70" s="31">
        <v>0.26543909999999998</v>
      </c>
      <c r="I70" s="31">
        <v>0.26668054000000002</v>
      </c>
      <c r="J70" s="31">
        <v>0.2699838</v>
      </c>
      <c r="K70" s="31">
        <v>0.27113177999999999</v>
      </c>
      <c r="L70" s="31">
        <v>0.25984397999999997</v>
      </c>
      <c r="M70" s="31">
        <v>0.23801653</v>
      </c>
      <c r="N70" s="31">
        <v>0.21957423000000001</v>
      </c>
      <c r="O70" s="31" t="s">
        <v>193</v>
      </c>
      <c r="P70" s="31" t="s">
        <v>193</v>
      </c>
      <c r="Q70" s="31" t="s">
        <v>193</v>
      </c>
      <c r="R70" s="31" t="s">
        <v>193</v>
      </c>
      <c r="S70" s="33" t="s">
        <v>193</v>
      </c>
      <c r="T70" s="33" t="s">
        <v>193</v>
      </c>
      <c r="U70" s="33">
        <v>0.27801495999999998</v>
      </c>
      <c r="V70" s="33">
        <v>0.27845769999999997</v>
      </c>
      <c r="W70" s="33">
        <v>0.27441314</v>
      </c>
      <c r="X70" s="33">
        <v>0.28225031</v>
      </c>
      <c r="Y70" s="33">
        <v>0.26285633000000003</v>
      </c>
      <c r="Z70" s="33">
        <v>0.23176206999999999</v>
      </c>
      <c r="AA70" s="40" t="s">
        <v>193</v>
      </c>
      <c r="AB70" s="40" t="s">
        <v>193</v>
      </c>
      <c r="AC70" s="40" t="s">
        <v>193</v>
      </c>
      <c r="AD70" s="40" t="s">
        <v>193</v>
      </c>
      <c r="AE70" s="40" t="s">
        <v>193</v>
      </c>
      <c r="AF70" s="40" t="s">
        <v>193</v>
      </c>
      <c r="AG70" s="40" t="s">
        <v>193</v>
      </c>
      <c r="AH70" s="40" t="s">
        <v>193</v>
      </c>
      <c r="AI70" s="40" t="s">
        <v>193</v>
      </c>
      <c r="AJ70" s="40" t="s">
        <v>193</v>
      </c>
      <c r="AK70" s="3">
        <f t="shared" si="1"/>
        <v>0.26209180187500003</v>
      </c>
      <c r="AL70" s="1">
        <v>48.590400000000002</v>
      </c>
      <c r="AP70" s="2">
        <f>((AK70-AK$33)*100)/AK$33</f>
        <v>-5.668192866998405</v>
      </c>
    </row>
    <row r="71" spans="1:46" x14ac:dyDescent="0.25">
      <c r="A71" s="27" t="s">
        <v>193</v>
      </c>
      <c r="B71" s="28" t="s">
        <v>193</v>
      </c>
      <c r="C71" s="27" t="s">
        <v>193</v>
      </c>
      <c r="D71" s="27" t="s">
        <v>193</v>
      </c>
      <c r="E71" s="27">
        <v>0.27231436999999997</v>
      </c>
      <c r="F71" s="27">
        <v>0.27841009999999999</v>
      </c>
      <c r="G71" s="27">
        <v>0.27043703000000002</v>
      </c>
      <c r="H71" s="27">
        <v>0.24499966000000001</v>
      </c>
      <c r="I71" s="27">
        <v>0.27034177999999998</v>
      </c>
      <c r="J71" s="27">
        <v>0.30002326000000001</v>
      </c>
      <c r="K71" s="27">
        <v>0.28624474999999999</v>
      </c>
      <c r="L71" s="27">
        <v>0.27876322999999997</v>
      </c>
      <c r="M71" s="27">
        <v>0.24459004000000001</v>
      </c>
      <c r="N71" s="27" t="s">
        <v>193</v>
      </c>
      <c r="O71" s="27" t="s">
        <v>193</v>
      </c>
      <c r="P71" s="27" t="s">
        <v>193</v>
      </c>
      <c r="Q71" s="27" t="s">
        <v>193</v>
      </c>
      <c r="R71" s="27" t="s">
        <v>193</v>
      </c>
      <c r="S71" s="27" t="s">
        <v>193</v>
      </c>
      <c r="T71" s="27" t="s">
        <v>193</v>
      </c>
      <c r="U71" s="27">
        <v>0.28576496000000001</v>
      </c>
      <c r="V71" s="27">
        <v>0.29229896999999999</v>
      </c>
      <c r="W71" s="27">
        <v>0.30267255999999998</v>
      </c>
      <c r="X71" s="27">
        <v>0.28099777999999997</v>
      </c>
      <c r="Y71" s="27">
        <v>0.27429720000000002</v>
      </c>
      <c r="Z71" s="27" t="s">
        <v>193</v>
      </c>
      <c r="AA71" s="27" t="s">
        <v>193</v>
      </c>
      <c r="AB71" s="27" t="s">
        <v>193</v>
      </c>
      <c r="AC71" s="27" t="s">
        <v>193</v>
      </c>
      <c r="AD71" s="27" t="s">
        <v>193</v>
      </c>
      <c r="AE71" s="27" t="s">
        <v>193</v>
      </c>
      <c r="AF71" s="27" t="s">
        <v>193</v>
      </c>
      <c r="AG71" s="27" t="s">
        <v>193</v>
      </c>
      <c r="AH71" s="27" t="s">
        <v>193</v>
      </c>
      <c r="AI71" s="27" t="s">
        <v>193</v>
      </c>
      <c r="AJ71" s="27" t="s">
        <v>193</v>
      </c>
      <c r="AK71" s="3">
        <f t="shared" si="1"/>
        <v>0.27729683499999996</v>
      </c>
      <c r="AL71" s="21">
        <v>53.663899999999998</v>
      </c>
      <c r="AP71" s="2">
        <f>((AK71-AK$34)*100)/AK$34</f>
        <v>-4.0872389364657034</v>
      </c>
    </row>
    <row r="72" spans="1:46" x14ac:dyDescent="0.25">
      <c r="A72" s="27" t="s">
        <v>193</v>
      </c>
      <c r="B72" s="28" t="s">
        <v>193</v>
      </c>
      <c r="C72" s="27" t="s">
        <v>193</v>
      </c>
      <c r="D72" s="27" t="s">
        <v>193</v>
      </c>
      <c r="E72" s="27" t="s">
        <v>193</v>
      </c>
      <c r="F72" s="27" t="s">
        <v>193</v>
      </c>
      <c r="G72" s="27">
        <v>0.28367229999999999</v>
      </c>
      <c r="H72" s="27">
        <v>0.27877760000000001</v>
      </c>
      <c r="I72" s="27">
        <v>0.27548771999999999</v>
      </c>
      <c r="J72" s="27">
        <v>0.28507936</v>
      </c>
      <c r="K72" s="27">
        <v>0.28206809999999999</v>
      </c>
      <c r="L72" s="27">
        <v>0.25757593000000001</v>
      </c>
      <c r="M72" s="27" t="s">
        <v>193</v>
      </c>
      <c r="N72" s="27" t="s">
        <v>193</v>
      </c>
      <c r="O72" s="27" t="s">
        <v>193</v>
      </c>
      <c r="P72" s="27" t="s">
        <v>193</v>
      </c>
      <c r="Q72" s="27" t="s">
        <v>193</v>
      </c>
      <c r="R72" s="27" t="s">
        <v>193</v>
      </c>
      <c r="S72" s="27" t="s">
        <v>193</v>
      </c>
      <c r="T72" s="27" t="s">
        <v>193</v>
      </c>
      <c r="U72" s="27">
        <v>0.23112642999999999</v>
      </c>
      <c r="V72" s="27">
        <v>0.24979784999999999</v>
      </c>
      <c r="W72" s="27">
        <v>0.21706239999999999</v>
      </c>
      <c r="X72" s="27">
        <v>0.29606460000000001</v>
      </c>
      <c r="Y72" s="27">
        <v>0.26375290000000001</v>
      </c>
      <c r="Z72" s="27">
        <v>0.31075977999999999</v>
      </c>
      <c r="AA72" s="27" t="s">
        <v>193</v>
      </c>
      <c r="AB72" s="27" t="s">
        <v>193</v>
      </c>
      <c r="AC72" s="27" t="s">
        <v>193</v>
      </c>
      <c r="AD72" s="27" t="s">
        <v>193</v>
      </c>
      <c r="AE72" s="27" t="s">
        <v>193</v>
      </c>
      <c r="AF72" s="27" t="s">
        <v>193</v>
      </c>
      <c r="AG72" s="27" t="s">
        <v>193</v>
      </c>
      <c r="AH72" s="27" t="s">
        <v>193</v>
      </c>
      <c r="AI72" s="27" t="s">
        <v>193</v>
      </c>
      <c r="AJ72" s="27" t="s">
        <v>193</v>
      </c>
      <c r="AK72" s="3">
        <f>AVERAGE(A72:AJ72)</f>
        <v>0.26926874750000002</v>
      </c>
      <c r="AL72" s="9">
        <v>59.441600000000001</v>
      </c>
      <c r="AP72" s="2">
        <f>((AK72-AK$35)*100)/AK$35</f>
        <v>-1.5888882969540559</v>
      </c>
    </row>
    <row r="73" spans="1:46" x14ac:dyDescent="0.25">
      <c r="A73" s="25" t="s">
        <v>193</v>
      </c>
      <c r="B73" s="26" t="s">
        <v>193</v>
      </c>
      <c r="C73" s="25" t="s">
        <v>193</v>
      </c>
      <c r="D73" s="25" t="s">
        <v>193</v>
      </c>
      <c r="E73" s="25" t="s">
        <v>193</v>
      </c>
      <c r="F73" s="25" t="s">
        <v>193</v>
      </c>
      <c r="G73" s="25" t="s">
        <v>193</v>
      </c>
      <c r="H73" s="25" t="s">
        <v>193</v>
      </c>
      <c r="I73" s="25" t="s">
        <v>193</v>
      </c>
      <c r="J73" s="25">
        <v>0.28014317</v>
      </c>
      <c r="K73" s="25" t="s">
        <v>193</v>
      </c>
      <c r="L73" s="25" t="s">
        <v>193</v>
      </c>
      <c r="M73" s="25" t="s">
        <v>193</v>
      </c>
      <c r="N73" s="25" t="s">
        <v>193</v>
      </c>
      <c r="O73" s="25" t="s">
        <v>193</v>
      </c>
      <c r="P73" s="25" t="s">
        <v>193</v>
      </c>
      <c r="Q73" s="25" t="s">
        <v>193</v>
      </c>
      <c r="R73" s="25" t="s">
        <v>193</v>
      </c>
      <c r="S73" s="25" t="s">
        <v>193</v>
      </c>
      <c r="T73" s="25">
        <v>0.28191406000000002</v>
      </c>
      <c r="U73" s="25">
        <v>0.30294046000000002</v>
      </c>
      <c r="V73" s="25" t="s">
        <v>193</v>
      </c>
      <c r="W73" s="25" t="s">
        <v>193</v>
      </c>
      <c r="X73" s="25">
        <v>0.23828501999999999</v>
      </c>
      <c r="Y73" s="25">
        <v>0.27705002000000001</v>
      </c>
      <c r="Z73" s="25">
        <v>0.27351495999999997</v>
      </c>
      <c r="AA73" s="25">
        <v>0.2704472</v>
      </c>
      <c r="AB73" s="25">
        <v>0.26654961999999999</v>
      </c>
      <c r="AC73" s="25" t="s">
        <v>193</v>
      </c>
      <c r="AD73" s="25" t="s">
        <v>193</v>
      </c>
      <c r="AE73" s="25" t="s">
        <v>193</v>
      </c>
      <c r="AF73" s="25" t="s">
        <v>193</v>
      </c>
      <c r="AG73" s="25" t="s">
        <v>193</v>
      </c>
      <c r="AH73" s="25" t="s">
        <v>193</v>
      </c>
      <c r="AI73" s="25" t="s">
        <v>193</v>
      </c>
      <c r="AJ73" s="25" t="s">
        <v>193</v>
      </c>
      <c r="AK73" s="3">
        <f t="shared" si="1"/>
        <v>0.27385556375000003</v>
      </c>
      <c r="AL73" s="4">
        <v>66.4435</v>
      </c>
      <c r="AP73" s="22">
        <f>((AK73-AK$36)*100)/AK$36</f>
        <v>-2.8941094010110802</v>
      </c>
    </row>
    <row r="74" spans="1:46" x14ac:dyDescent="0.25">
      <c r="A74" s="25">
        <v>0.19707195</v>
      </c>
      <c r="B74" s="26">
        <v>0.18397295</v>
      </c>
      <c r="C74" s="25">
        <v>0.18580377000000001</v>
      </c>
      <c r="D74" s="25">
        <v>0.18560454000000001</v>
      </c>
      <c r="E74" s="25">
        <v>0.18287365</v>
      </c>
      <c r="F74" s="25">
        <v>0.18171135999999999</v>
      </c>
      <c r="G74" s="25">
        <v>0.17973528999999999</v>
      </c>
      <c r="H74" s="25">
        <v>0.17850669</v>
      </c>
      <c r="I74" s="25">
        <v>0.17759069999999999</v>
      </c>
      <c r="J74" s="25">
        <v>0.17732885000000001</v>
      </c>
      <c r="K74" s="25">
        <v>0.1761057</v>
      </c>
      <c r="L74" s="25">
        <v>0.17486598</v>
      </c>
      <c r="M74" s="25">
        <v>0.1749473</v>
      </c>
      <c r="N74" s="25">
        <v>0.17468126</v>
      </c>
      <c r="O74" s="25">
        <v>0.18174171</v>
      </c>
      <c r="P74" s="25">
        <v>0.18711402999999999</v>
      </c>
      <c r="Q74" s="25">
        <v>0.18980172000000001</v>
      </c>
      <c r="R74" s="25">
        <v>0.19044583000000001</v>
      </c>
      <c r="S74" s="25">
        <v>0.19451214</v>
      </c>
      <c r="T74" s="25">
        <v>0.20944355000000001</v>
      </c>
      <c r="U74" s="25" t="s">
        <v>193</v>
      </c>
      <c r="V74" s="25" t="s">
        <v>193</v>
      </c>
      <c r="W74" s="25" t="s">
        <v>193</v>
      </c>
      <c r="X74" s="25" t="s">
        <v>193</v>
      </c>
      <c r="Y74" s="25">
        <v>0.19822685000000001</v>
      </c>
      <c r="Z74" s="25">
        <v>0.20753184</v>
      </c>
      <c r="AA74" s="25">
        <v>0.20593041000000001</v>
      </c>
      <c r="AB74" s="25">
        <v>0.22262657</v>
      </c>
      <c r="AC74" s="25">
        <v>0.2185954</v>
      </c>
      <c r="AD74" s="25">
        <v>0.20029759999999999</v>
      </c>
      <c r="AE74" s="25">
        <v>0.20384724000000001</v>
      </c>
      <c r="AF74" s="25">
        <v>0.20034872000000001</v>
      </c>
      <c r="AG74" s="25">
        <v>0.19670841</v>
      </c>
      <c r="AH74" s="25">
        <v>0.1994089</v>
      </c>
      <c r="AI74" s="25">
        <v>0.1995371</v>
      </c>
      <c r="AJ74" s="25">
        <v>0.19665618000000001</v>
      </c>
      <c r="AK74" s="3">
        <f t="shared" si="1"/>
        <v>0.19167419343749997</v>
      </c>
      <c r="AL74" s="4">
        <v>76.463800000000006</v>
      </c>
      <c r="AP74" s="22">
        <f>((AK74-AK$37)*100)/AK$37</f>
        <v>-3.2269724716040304</v>
      </c>
    </row>
    <row r="75" spans="1:46" x14ac:dyDescent="0.25">
      <c r="AK75" s="17">
        <f>SUM(A39:AJ72)/867</f>
        <v>0.14293012006355094</v>
      </c>
      <c r="AL75" s="4"/>
      <c r="AP75" s="23">
        <f>((AK75-AK$38)*100)/AK$38</f>
        <v>-6.1044927608674282</v>
      </c>
      <c r="AQ75" s="24" t="s">
        <v>125</v>
      </c>
    </row>
    <row r="76" spans="1:46" x14ac:dyDescent="0.25">
      <c r="A76" s="25" t="s">
        <v>193</v>
      </c>
      <c r="B76" s="26" t="s">
        <v>193</v>
      </c>
      <c r="C76" s="25" t="s">
        <v>193</v>
      </c>
      <c r="D76" s="25" t="s">
        <v>193</v>
      </c>
      <c r="E76" s="25" t="s">
        <v>193</v>
      </c>
      <c r="F76" s="25" t="s">
        <v>193</v>
      </c>
      <c r="G76" s="25" t="s">
        <v>193</v>
      </c>
      <c r="H76" s="25" t="s">
        <v>193</v>
      </c>
      <c r="I76" s="25" t="s">
        <v>193</v>
      </c>
      <c r="J76" s="25" t="s">
        <v>193</v>
      </c>
      <c r="K76" s="25" t="s">
        <v>193</v>
      </c>
      <c r="L76" s="25" t="s">
        <v>193</v>
      </c>
      <c r="M76" s="25" t="s">
        <v>193</v>
      </c>
      <c r="N76" s="25" t="s">
        <v>193</v>
      </c>
      <c r="O76" s="25" t="s">
        <v>193</v>
      </c>
      <c r="P76" s="25" t="s">
        <v>193</v>
      </c>
      <c r="Q76" s="25" t="s">
        <v>193</v>
      </c>
      <c r="R76" s="25" t="s">
        <v>193</v>
      </c>
      <c r="S76" s="25" t="s">
        <v>193</v>
      </c>
      <c r="T76" s="25" t="s">
        <v>193</v>
      </c>
      <c r="U76" s="25" t="s">
        <v>193</v>
      </c>
      <c r="V76" s="25" t="s">
        <v>193</v>
      </c>
      <c r="W76" s="25" t="s">
        <v>193</v>
      </c>
      <c r="X76" s="25" t="s">
        <v>193</v>
      </c>
      <c r="Y76" s="25" t="s">
        <v>193</v>
      </c>
      <c r="Z76" s="25" t="s">
        <v>193</v>
      </c>
      <c r="AA76" s="25" t="s">
        <v>193</v>
      </c>
      <c r="AB76" s="25" t="s">
        <v>193</v>
      </c>
      <c r="AC76" s="25" t="s">
        <v>193</v>
      </c>
      <c r="AD76" s="25" t="s">
        <v>193</v>
      </c>
      <c r="AE76" s="25" t="s">
        <v>193</v>
      </c>
      <c r="AF76" s="25" t="s">
        <v>193</v>
      </c>
      <c r="AG76" s="25" t="s">
        <v>193</v>
      </c>
      <c r="AH76" s="25" t="s">
        <v>193</v>
      </c>
      <c r="AI76" s="25" t="s">
        <v>193</v>
      </c>
      <c r="AJ76" s="25" t="s">
        <v>193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193</v>
      </c>
      <c r="B77" s="26">
        <v>0.25228345000000002</v>
      </c>
      <c r="C77" s="25">
        <v>0.25039341999999998</v>
      </c>
      <c r="D77" s="25">
        <v>0.23243362000000001</v>
      </c>
      <c r="E77" s="25">
        <v>0.20441833000000001</v>
      </c>
      <c r="F77" s="25">
        <v>0.19680338</v>
      </c>
      <c r="G77" s="25">
        <v>0.19988626000000001</v>
      </c>
      <c r="H77" s="25">
        <v>0.1921833</v>
      </c>
      <c r="I77" s="25">
        <v>0.19938550999999999</v>
      </c>
      <c r="J77" s="25">
        <v>0.21329518</v>
      </c>
      <c r="K77" s="25">
        <v>0.30544543000000002</v>
      </c>
      <c r="L77" s="25">
        <v>0.21787192999999999</v>
      </c>
      <c r="M77" s="25">
        <v>0.21636810000000001</v>
      </c>
      <c r="N77" s="25">
        <v>0.21615870000000001</v>
      </c>
      <c r="O77" s="25">
        <v>0.30354916999999998</v>
      </c>
      <c r="P77" s="25">
        <v>0.29240194000000003</v>
      </c>
      <c r="Q77" s="25">
        <v>0.19000286</v>
      </c>
      <c r="R77" s="25">
        <v>0.18046844000000001</v>
      </c>
      <c r="S77" s="25">
        <v>0.17913455</v>
      </c>
      <c r="T77" s="25">
        <v>0.21159285</v>
      </c>
      <c r="U77" s="25">
        <v>0.22686961</v>
      </c>
      <c r="V77" s="25">
        <v>0.21707708000000001</v>
      </c>
      <c r="W77" s="25">
        <v>0.21531141000000001</v>
      </c>
      <c r="X77" s="25">
        <v>0.22799584000000001</v>
      </c>
      <c r="Y77" s="25">
        <v>0.21137895000000001</v>
      </c>
      <c r="Z77" s="25">
        <v>0.22079699</v>
      </c>
      <c r="AA77" s="25">
        <v>0.22282279999999999</v>
      </c>
      <c r="AB77" s="25">
        <v>0.23747436999999999</v>
      </c>
      <c r="AC77" s="25">
        <v>0.23943455999999999</v>
      </c>
      <c r="AD77" s="25">
        <v>0.25537421999999999</v>
      </c>
      <c r="AE77" s="25">
        <v>0.26262774999999999</v>
      </c>
      <c r="AF77" s="25">
        <v>0.26746407</v>
      </c>
      <c r="AG77" s="25">
        <v>0.22811103999999999</v>
      </c>
      <c r="AH77" s="25">
        <v>0.20281097000000001</v>
      </c>
      <c r="AI77" s="25">
        <v>0.29078706999999998</v>
      </c>
      <c r="AJ77" s="25" t="s">
        <v>193</v>
      </c>
      <c r="AK77" s="3">
        <f t="shared" si="1"/>
        <v>0.22883568088235295</v>
      </c>
      <c r="AM77" s="6" t="s">
        <v>94</v>
      </c>
      <c r="AO77" s="2">
        <f>SUM(A110:AJ111)/40</f>
        <v>0.1953004485</v>
      </c>
      <c r="AP77" s="2">
        <f>((AK77-AK$3)*100)/AK$3</f>
        <v>0.10665244160626827</v>
      </c>
      <c r="AR77" s="6" t="s">
        <v>94</v>
      </c>
      <c r="AS77" s="2"/>
      <c r="AT77" s="2">
        <f>((AO77-AO$3)*100)/AO$3</f>
        <v>-9.1017298232707464</v>
      </c>
    </row>
    <row r="78" spans="1:46" x14ac:dyDescent="0.25">
      <c r="A78" s="27">
        <v>0.30688270000000001</v>
      </c>
      <c r="B78" s="28">
        <v>0.30606317999999999</v>
      </c>
      <c r="C78" s="27">
        <v>0.29844514</v>
      </c>
      <c r="D78" s="27">
        <v>0.29275600000000002</v>
      </c>
      <c r="E78" s="27">
        <v>0.27406013000000001</v>
      </c>
      <c r="F78" s="27">
        <v>0.27238899999999999</v>
      </c>
      <c r="G78" s="27">
        <v>0.26305669999999998</v>
      </c>
      <c r="H78" s="27">
        <v>0.26778590000000002</v>
      </c>
      <c r="I78" s="27">
        <v>0.27045669999999999</v>
      </c>
      <c r="J78" s="27">
        <v>0.27902885999999999</v>
      </c>
      <c r="K78" s="27">
        <v>0.28349530000000001</v>
      </c>
      <c r="L78" s="27">
        <v>0.28287681999999997</v>
      </c>
      <c r="M78" s="27">
        <v>0.28198933999999998</v>
      </c>
      <c r="N78" s="27">
        <v>0.27228269999999999</v>
      </c>
      <c r="O78" s="27">
        <v>0.27280179999999998</v>
      </c>
      <c r="P78" s="27">
        <v>0.27844600000000003</v>
      </c>
      <c r="Q78" s="27">
        <v>0.27179214000000002</v>
      </c>
      <c r="R78" s="27">
        <v>0.24287206</v>
      </c>
      <c r="S78" s="27">
        <v>0.24641384</v>
      </c>
      <c r="T78" s="27">
        <v>0.26815613999999999</v>
      </c>
      <c r="U78" s="27">
        <v>0.26727299999999998</v>
      </c>
      <c r="V78" s="27">
        <v>0.26808414000000003</v>
      </c>
      <c r="W78" s="27">
        <v>0.27464062</v>
      </c>
      <c r="X78" s="27">
        <v>0.29262713000000001</v>
      </c>
      <c r="Y78" s="27">
        <v>0.31473394999999998</v>
      </c>
      <c r="Z78" s="27">
        <v>0.35208476</v>
      </c>
      <c r="AA78" s="27">
        <v>0.35363280000000002</v>
      </c>
      <c r="AB78" s="27">
        <v>0.34432304000000002</v>
      </c>
      <c r="AC78" s="27">
        <v>0.32036041999999998</v>
      </c>
      <c r="AD78" s="27">
        <v>0.33292339999999998</v>
      </c>
      <c r="AE78" s="27">
        <v>0.34277837999999999</v>
      </c>
      <c r="AF78" s="27">
        <v>0.33229783000000002</v>
      </c>
      <c r="AG78" s="27">
        <v>0.32568622000000003</v>
      </c>
      <c r="AH78" s="27">
        <v>0.32876213999999998</v>
      </c>
      <c r="AI78" s="27">
        <v>0.30589013999999998</v>
      </c>
      <c r="AJ78" s="27">
        <v>0.30548357999999998</v>
      </c>
      <c r="AK78" s="3">
        <f t="shared" si="1"/>
        <v>0.29426755555555562</v>
      </c>
      <c r="AM78" s="6" t="s">
        <v>116</v>
      </c>
      <c r="AO78" s="2">
        <f>SUM(A76:AJ77)/34</f>
        <v>0.22883568088235295</v>
      </c>
      <c r="AP78" s="2">
        <f>((AK78-AK$4)*100)/AK$4</f>
        <v>0.11856599114846707</v>
      </c>
      <c r="AR78" s="6" t="s">
        <v>116</v>
      </c>
      <c r="AS78" s="2"/>
      <c r="AT78" s="1">
        <f>((AO78-AO$4)*100)/AO$4</f>
        <v>0.10665244160626827</v>
      </c>
    </row>
    <row r="79" spans="1:46" x14ac:dyDescent="0.25">
      <c r="A79" s="27">
        <v>0.29427492999999999</v>
      </c>
      <c r="B79" s="28">
        <v>0.28869033</v>
      </c>
      <c r="C79" s="27">
        <v>0.28256039999999999</v>
      </c>
      <c r="D79" s="27">
        <v>0.28007746</v>
      </c>
      <c r="E79" s="27">
        <v>0.27444204999999999</v>
      </c>
      <c r="F79" s="27">
        <v>0.26423111999999999</v>
      </c>
      <c r="G79" s="27">
        <v>0.26631664999999999</v>
      </c>
      <c r="H79" s="27">
        <v>0.26940910000000001</v>
      </c>
      <c r="I79" s="27">
        <v>0.28368017000000001</v>
      </c>
      <c r="J79" s="27">
        <v>0.28588614000000001</v>
      </c>
      <c r="K79" s="27">
        <v>0.28671839999999998</v>
      </c>
      <c r="L79" s="27">
        <v>0.28338605</v>
      </c>
      <c r="M79" s="27">
        <v>0.28122383000000001</v>
      </c>
      <c r="N79" s="27">
        <v>0.28139076000000002</v>
      </c>
      <c r="O79" s="27">
        <v>0.2796283</v>
      </c>
      <c r="P79" s="27">
        <v>0.27512946999999999</v>
      </c>
      <c r="Q79" s="27">
        <v>0.27179793000000002</v>
      </c>
      <c r="R79" s="27">
        <v>0.26699035999999998</v>
      </c>
      <c r="S79" s="27">
        <v>0.24057084000000001</v>
      </c>
      <c r="T79" s="27">
        <v>0.26101946999999998</v>
      </c>
      <c r="U79" s="27">
        <v>0.28785147999999999</v>
      </c>
      <c r="V79" s="27">
        <v>0.3059405</v>
      </c>
      <c r="W79" s="27">
        <v>0.31395495000000001</v>
      </c>
      <c r="X79" s="27">
        <v>0.31733418000000002</v>
      </c>
      <c r="Y79" s="27">
        <v>0.31870080000000001</v>
      </c>
      <c r="Z79" s="27">
        <v>0.32307962000000001</v>
      </c>
      <c r="AA79" s="27">
        <v>0.31981910000000002</v>
      </c>
      <c r="AB79" s="27">
        <v>0.31253694999999998</v>
      </c>
      <c r="AC79" s="27">
        <v>0.31031935999999999</v>
      </c>
      <c r="AD79" s="27">
        <v>0.31292033000000002</v>
      </c>
      <c r="AE79" s="27">
        <v>0.3185943</v>
      </c>
      <c r="AF79" s="27">
        <v>0.31427275999999998</v>
      </c>
      <c r="AG79" s="27">
        <v>0.30881607999999999</v>
      </c>
      <c r="AH79" s="27">
        <v>0.30934462000000001</v>
      </c>
      <c r="AI79" s="27">
        <v>0.30301860000000003</v>
      </c>
      <c r="AJ79" s="27">
        <v>0.29837747999999997</v>
      </c>
      <c r="AK79" s="3">
        <f t="shared" si="1"/>
        <v>0.29145291305555543</v>
      </c>
      <c r="AM79" s="10" t="s">
        <v>94</v>
      </c>
      <c r="AO79" s="2">
        <f>SUM(A108:AJ109)/26</f>
        <v>0.26403262499999997</v>
      </c>
      <c r="AP79" s="2">
        <f>((AK79-AK$5)*100)/AK$5</f>
        <v>-4.539545766974773</v>
      </c>
      <c r="AR79" s="10" t="s">
        <v>94</v>
      </c>
      <c r="AS79" s="2"/>
      <c r="AT79" s="1">
        <f>((AO79-AO$5)*100)/AO$5</f>
        <v>-6.3584440760034333</v>
      </c>
    </row>
    <row r="80" spans="1:46" x14ac:dyDescent="0.25">
      <c r="A80" s="29">
        <v>0.27166262000000002</v>
      </c>
      <c r="B80" s="30">
        <v>0.26729858000000001</v>
      </c>
      <c r="C80" s="29">
        <v>0.26390433000000002</v>
      </c>
      <c r="D80" s="29">
        <v>0.26413774000000001</v>
      </c>
      <c r="E80" s="31">
        <v>0.26053953000000002</v>
      </c>
      <c r="F80" s="31">
        <v>0.25217067999999998</v>
      </c>
      <c r="G80" s="31">
        <v>0.25109524</v>
      </c>
      <c r="H80" s="31">
        <v>0.25183713000000002</v>
      </c>
      <c r="I80" s="31">
        <v>0.26050826999999999</v>
      </c>
      <c r="J80" s="31">
        <v>0.26433846</v>
      </c>
      <c r="K80" s="31">
        <v>0.26212507000000002</v>
      </c>
      <c r="L80" s="31">
        <v>0.26065335000000001</v>
      </c>
      <c r="M80" s="31">
        <v>0.25869805000000001</v>
      </c>
      <c r="N80" s="31">
        <v>0.25916465999999999</v>
      </c>
      <c r="O80" s="31">
        <v>0.25980574000000001</v>
      </c>
      <c r="P80" s="31">
        <v>0.25816401999999999</v>
      </c>
      <c r="Q80" s="32">
        <v>0.25833909999999999</v>
      </c>
      <c r="R80" s="32">
        <v>0.25694618000000002</v>
      </c>
      <c r="S80" s="33">
        <v>0.24530283999999999</v>
      </c>
      <c r="T80" s="33" t="s">
        <v>193</v>
      </c>
      <c r="U80" s="33">
        <v>0.29281974</v>
      </c>
      <c r="V80" s="33">
        <v>0.29920658</v>
      </c>
      <c r="W80" s="33">
        <v>0.30225353999999999</v>
      </c>
      <c r="X80" s="33">
        <v>0.30066989999999999</v>
      </c>
      <c r="Y80" s="33">
        <v>0.29975039999999997</v>
      </c>
      <c r="Z80" s="33">
        <v>0.29782003000000001</v>
      </c>
      <c r="AA80" s="33">
        <v>0.29010292999999998</v>
      </c>
      <c r="AB80" s="33">
        <v>0.28679785000000002</v>
      </c>
      <c r="AC80" s="29">
        <v>0.28401238000000001</v>
      </c>
      <c r="AD80" s="29">
        <v>0.28283510000000001</v>
      </c>
      <c r="AE80" s="29">
        <v>0.28941312000000002</v>
      </c>
      <c r="AF80" s="29">
        <v>0.28824723000000002</v>
      </c>
      <c r="AG80" s="29">
        <v>0.27857786000000001</v>
      </c>
      <c r="AH80" s="29">
        <v>0.27703889999999998</v>
      </c>
      <c r="AI80" s="29">
        <v>0.27477311999999998</v>
      </c>
      <c r="AJ80" s="29">
        <v>0.27419862</v>
      </c>
      <c r="AK80" s="3">
        <f t="shared" si="1"/>
        <v>0.272720254</v>
      </c>
      <c r="AM80" s="10" t="s">
        <v>116</v>
      </c>
      <c r="AO80" s="2">
        <f>SUM(A78:AJ79)/72</f>
        <v>0.29286023430555563</v>
      </c>
      <c r="AP80" s="2">
        <f>((AK80-AK$6)*100)/AK$6</f>
        <v>-5.3620950030983154</v>
      </c>
      <c r="AR80" s="10" t="s">
        <v>116</v>
      </c>
      <c r="AS80" s="2"/>
      <c r="AT80" s="1">
        <f>((AO80-AO$6)*100)/AO$6</f>
        <v>-2.2547740243322445</v>
      </c>
    </row>
    <row r="81" spans="1:47" x14ac:dyDescent="0.25">
      <c r="A81" s="29">
        <v>0.25824079999999999</v>
      </c>
      <c r="B81" s="30">
        <v>0.25752416</v>
      </c>
      <c r="C81" s="29">
        <v>0.25232238000000001</v>
      </c>
      <c r="D81" s="29">
        <v>0.24816191000000001</v>
      </c>
      <c r="E81" s="31">
        <v>0.23742637</v>
      </c>
      <c r="F81" s="31">
        <v>0.21425710000000001</v>
      </c>
      <c r="G81" s="31">
        <v>0.20296553000000001</v>
      </c>
      <c r="H81" s="31">
        <v>0.18741505999999999</v>
      </c>
      <c r="I81" s="31">
        <v>0.2069338</v>
      </c>
      <c r="J81" s="31">
        <v>0.21003762000000001</v>
      </c>
      <c r="K81" s="31">
        <v>0.21364406</v>
      </c>
      <c r="L81" s="31">
        <v>0.21666567</v>
      </c>
      <c r="M81" s="31">
        <v>0.22113210999999999</v>
      </c>
      <c r="N81" s="31">
        <v>0.22647013999999999</v>
      </c>
      <c r="O81" s="31">
        <v>0.23127410000000001</v>
      </c>
      <c r="P81" s="31">
        <v>0.23174727000000001</v>
      </c>
      <c r="Q81" s="32">
        <v>0.23339307000000001</v>
      </c>
      <c r="R81" s="32">
        <v>0.22639219999999999</v>
      </c>
      <c r="S81" s="33">
        <v>0.21180831</v>
      </c>
      <c r="T81" s="33" t="s">
        <v>193</v>
      </c>
      <c r="U81" s="33">
        <v>0.2824334</v>
      </c>
      <c r="V81" s="33">
        <v>0.28413751999999998</v>
      </c>
      <c r="W81" s="33">
        <v>0.28510296000000002</v>
      </c>
      <c r="X81" s="33">
        <v>0.28165899999999999</v>
      </c>
      <c r="Y81" s="33">
        <v>0.28026578000000002</v>
      </c>
      <c r="Z81" s="33">
        <v>0.27501544</v>
      </c>
      <c r="AA81" s="33">
        <v>0.27180769999999999</v>
      </c>
      <c r="AB81" s="33">
        <v>0.27277240000000003</v>
      </c>
      <c r="AC81" s="29">
        <v>0.26637870000000002</v>
      </c>
      <c r="AD81" s="29">
        <v>0.25248833999999998</v>
      </c>
      <c r="AE81" s="29">
        <v>0.25227976000000002</v>
      </c>
      <c r="AF81" s="29">
        <v>0.25904310000000003</v>
      </c>
      <c r="AG81" s="29">
        <v>0.25173450000000003</v>
      </c>
      <c r="AH81" s="29">
        <v>0.25297900000000001</v>
      </c>
      <c r="AI81" s="29">
        <v>0.25494248000000003</v>
      </c>
      <c r="AJ81" s="29">
        <v>0.25711823</v>
      </c>
      <c r="AK81" s="3">
        <f t="shared" si="1"/>
        <v>0.24479914200000005</v>
      </c>
      <c r="AM81" s="11" t="s">
        <v>99</v>
      </c>
      <c r="AO81" s="2">
        <f>SUM(A103:R107)/56</f>
        <v>0.17670216723214285</v>
      </c>
      <c r="AP81" s="2">
        <f>((AK81-AK$7)*100)/AK$7</f>
        <v>-8.0417828606942052</v>
      </c>
      <c r="AR81" s="11" t="s">
        <v>99</v>
      </c>
      <c r="AS81" s="2"/>
      <c r="AT81" s="1">
        <f>((AO81-AO$7)*100)/AO$7</f>
        <v>-12.032050639636322</v>
      </c>
    </row>
    <row r="82" spans="1:47" x14ac:dyDescent="0.25">
      <c r="A82" s="29">
        <v>0.24405615</v>
      </c>
      <c r="B82" s="30">
        <v>0.2323064</v>
      </c>
      <c r="C82" s="29">
        <v>0.20626671999999999</v>
      </c>
      <c r="D82" s="29">
        <v>0.18016641</v>
      </c>
      <c r="E82" s="31">
        <v>0.16772263000000001</v>
      </c>
      <c r="F82" s="31">
        <v>0.16566584000000001</v>
      </c>
      <c r="G82" s="31">
        <v>0.15080081000000001</v>
      </c>
      <c r="H82" s="31">
        <v>0.15273492</v>
      </c>
      <c r="I82" s="31">
        <v>0.15413816</v>
      </c>
      <c r="J82" s="31">
        <v>0.15328309000000001</v>
      </c>
      <c r="K82" s="31">
        <v>0.15797696999999999</v>
      </c>
      <c r="L82" s="31">
        <v>0.16150405000000001</v>
      </c>
      <c r="M82" s="31">
        <v>0.16629099999999999</v>
      </c>
      <c r="N82" s="31">
        <v>0.17311385000000001</v>
      </c>
      <c r="O82" s="31">
        <v>0.17915382999999999</v>
      </c>
      <c r="P82" s="31">
        <v>0.18202129</v>
      </c>
      <c r="Q82" s="32">
        <v>0.18507001000000001</v>
      </c>
      <c r="R82" s="32">
        <v>0.17867267000000001</v>
      </c>
      <c r="S82" s="33">
        <v>0.16727639999999999</v>
      </c>
      <c r="T82" s="33" t="s">
        <v>193</v>
      </c>
      <c r="U82" s="33">
        <v>0.21671283</v>
      </c>
      <c r="V82" s="33">
        <v>0.22156629</v>
      </c>
      <c r="W82" s="33">
        <v>0.22998109999999999</v>
      </c>
      <c r="X82" s="33">
        <v>0.23481750000000001</v>
      </c>
      <c r="Y82" s="33">
        <v>0.23314019999999999</v>
      </c>
      <c r="Z82" s="33">
        <v>0.23540990000000001</v>
      </c>
      <c r="AA82" s="33">
        <v>0.23792854999999999</v>
      </c>
      <c r="AB82" s="33">
        <v>0.24162359999999999</v>
      </c>
      <c r="AC82" s="29">
        <v>0.24073657000000001</v>
      </c>
      <c r="AD82" s="29">
        <v>0.21948907000000001</v>
      </c>
      <c r="AE82" s="29">
        <v>0.21617111999999999</v>
      </c>
      <c r="AF82" s="29">
        <v>0.22417486</v>
      </c>
      <c r="AG82" s="29">
        <v>0.2245625</v>
      </c>
      <c r="AH82" s="29">
        <v>0.23142362</v>
      </c>
      <c r="AI82" s="29">
        <v>0.23911089999999999</v>
      </c>
      <c r="AJ82" s="29">
        <v>0.24555540000000001</v>
      </c>
      <c r="AK82" s="3">
        <f t="shared" si="1"/>
        <v>0.20144643457142858</v>
      </c>
      <c r="AM82" s="11" t="s">
        <v>102</v>
      </c>
      <c r="AO82" s="2">
        <f>SUM(E80:R84)/68</f>
        <v>0.16818554605882358</v>
      </c>
      <c r="AP82" s="2">
        <f>((AK82-AK$8)*100)/AK$8</f>
        <v>-11.66515790144865</v>
      </c>
      <c r="AR82" s="11" t="s">
        <v>102</v>
      </c>
      <c r="AS82" s="2"/>
      <c r="AT82" s="1">
        <f>((AO82-AO$8)*100)/AO$8</f>
        <v>-11.744183036783973</v>
      </c>
    </row>
    <row r="83" spans="1:47" x14ac:dyDescent="0.25">
      <c r="A83" s="29">
        <v>0.18958752000000001</v>
      </c>
      <c r="B83" s="30">
        <v>0.16385946000000001</v>
      </c>
      <c r="C83" s="29">
        <v>0.12686747000000001</v>
      </c>
      <c r="D83" s="29">
        <v>0.12214379</v>
      </c>
      <c r="E83" s="31" t="s">
        <v>193</v>
      </c>
      <c r="F83" s="31">
        <v>0.17561382</v>
      </c>
      <c r="G83" s="31">
        <v>0.12750046000000001</v>
      </c>
      <c r="H83" s="31">
        <v>0.11359040400000001</v>
      </c>
      <c r="I83" s="31">
        <v>0.11522909000000001</v>
      </c>
      <c r="J83" s="31">
        <v>0.11499129</v>
      </c>
      <c r="K83" s="31">
        <v>0.11523773499999999</v>
      </c>
      <c r="L83" s="31">
        <v>0.11581273</v>
      </c>
      <c r="M83" s="31">
        <v>0.1149729</v>
      </c>
      <c r="N83" s="31">
        <v>0.11761311000000001</v>
      </c>
      <c r="O83" s="31">
        <v>0.12317209</v>
      </c>
      <c r="P83" s="31">
        <v>0.12902184</v>
      </c>
      <c r="Q83" s="32">
        <v>0.1305827</v>
      </c>
      <c r="R83" s="32">
        <v>0.11910606</v>
      </c>
      <c r="S83" s="33">
        <v>0.116102315</v>
      </c>
      <c r="T83" s="33" t="s">
        <v>193</v>
      </c>
      <c r="U83" s="33">
        <v>0.18603320000000001</v>
      </c>
      <c r="V83" s="33">
        <v>0.16796662000000001</v>
      </c>
      <c r="W83" s="33">
        <v>0.17041545999999999</v>
      </c>
      <c r="X83" s="33">
        <v>0.17808642999999999</v>
      </c>
      <c r="Y83" s="33">
        <v>0.18369803000000001</v>
      </c>
      <c r="Z83" s="33">
        <v>0.18515421000000001</v>
      </c>
      <c r="AA83" s="33">
        <v>0.18498524</v>
      </c>
      <c r="AB83" s="33">
        <v>0.19185132999999999</v>
      </c>
      <c r="AC83" s="29">
        <v>0.23119424</v>
      </c>
      <c r="AD83" s="29">
        <v>0.15970549000000001</v>
      </c>
      <c r="AE83" s="29">
        <v>0.14037105</v>
      </c>
      <c r="AF83" s="29">
        <v>0.15971573</v>
      </c>
      <c r="AG83" s="29">
        <v>0.18380862000000001</v>
      </c>
      <c r="AH83" s="29">
        <v>0.19837557</v>
      </c>
      <c r="AI83" s="29">
        <v>0.20918547000000001</v>
      </c>
      <c r="AJ83" s="29">
        <v>0.20759796999999999</v>
      </c>
      <c r="AK83" s="3">
        <f t="shared" si="1"/>
        <v>0.15497498364705883</v>
      </c>
      <c r="AM83" s="12" t="s">
        <v>105</v>
      </c>
      <c r="AO83" s="2">
        <f>SUM(S103:Z107)/35</f>
        <v>0.18230893780000004</v>
      </c>
      <c r="AP83" s="2">
        <f>((AK83-AK$9)*100)/AK$9</f>
        <v>-13.822432758691411</v>
      </c>
      <c r="AR83" s="12" t="s">
        <v>105</v>
      </c>
      <c r="AS83" s="2"/>
      <c r="AT83" s="1">
        <f>((AO83-AO$9)*100)/AO$9</f>
        <v>-13.746450535286836</v>
      </c>
    </row>
    <row r="84" spans="1:47" x14ac:dyDescent="0.25">
      <c r="A84" s="29">
        <v>0.11498601999999999</v>
      </c>
      <c r="B84" s="30">
        <v>0.10328453</v>
      </c>
      <c r="C84" s="29">
        <v>7.8886664999999995E-2</v>
      </c>
      <c r="D84" s="29" t="s">
        <v>193</v>
      </c>
      <c r="E84" s="31" t="s">
        <v>193</v>
      </c>
      <c r="F84" s="31">
        <v>0.1385131</v>
      </c>
      <c r="G84" s="31">
        <v>7.8636020000000001E-2</v>
      </c>
      <c r="H84" s="31">
        <v>7.122829E-2</v>
      </c>
      <c r="I84" s="31">
        <v>6.6263475000000002E-2</v>
      </c>
      <c r="J84" s="31">
        <v>5.3733766000000002E-2</v>
      </c>
      <c r="K84" s="31">
        <v>2.9965197999999998E-2</v>
      </c>
      <c r="L84" s="31">
        <v>2.1416573000000001E-2</v>
      </c>
      <c r="M84" s="31">
        <v>4.2843501999999999E-2</v>
      </c>
      <c r="N84" s="31">
        <v>5.9667657999999998E-2</v>
      </c>
      <c r="O84" s="31">
        <v>6.6415459999999996E-2</v>
      </c>
      <c r="P84" s="31">
        <v>6.9227785E-2</v>
      </c>
      <c r="Q84" s="32">
        <v>5.6598026000000003E-2</v>
      </c>
      <c r="R84" s="32">
        <v>6.7375350000000001E-2</v>
      </c>
      <c r="S84" s="33">
        <v>9.3186530000000004E-2</v>
      </c>
      <c r="T84" s="33" t="s">
        <v>193</v>
      </c>
      <c r="U84" s="33" t="s">
        <v>193</v>
      </c>
      <c r="V84" s="33">
        <v>0.11419955</v>
      </c>
      <c r="W84" s="33">
        <v>0.107780606</v>
      </c>
      <c r="X84" s="33">
        <v>0.11860179999999999</v>
      </c>
      <c r="Y84" s="33">
        <v>0.12808251000000001</v>
      </c>
      <c r="Z84" s="33">
        <v>0.11682774999999999</v>
      </c>
      <c r="AA84" s="33">
        <v>9.8902920000000005E-2</v>
      </c>
      <c r="AB84" s="33">
        <v>0.13665213000000001</v>
      </c>
      <c r="AC84" s="29" t="s">
        <v>193</v>
      </c>
      <c r="AD84" s="29">
        <v>0.11921356</v>
      </c>
      <c r="AE84" s="29">
        <v>9.4672030000000004E-2</v>
      </c>
      <c r="AF84" s="29">
        <v>7.7316070000000001E-2</v>
      </c>
      <c r="AG84" s="29">
        <v>5.6597754E-2</v>
      </c>
      <c r="AH84" s="29">
        <v>9.5849186000000003E-2</v>
      </c>
      <c r="AI84" s="29">
        <v>0.11371226600000001</v>
      </c>
      <c r="AJ84" s="29">
        <v>0.10995002</v>
      </c>
      <c r="AK84" s="3">
        <f t="shared" si="1"/>
        <v>8.7115680645161273E-2</v>
      </c>
      <c r="AM84" s="12" t="s">
        <v>108</v>
      </c>
      <c r="AO84" s="2">
        <f>SUM(S80:AB84)/44</f>
        <v>0.21719793911363638</v>
      </c>
      <c r="AP84" s="2">
        <f>((AK84-AK$10)*100)/AK$10</f>
        <v>-16.968656148643049</v>
      </c>
      <c r="AR84" s="12" t="s">
        <v>108</v>
      </c>
      <c r="AS84" s="2"/>
      <c r="AT84" s="1">
        <f>((AO84-AO$10)*100)/AO$10</f>
        <v>-9.4185360208062221</v>
      </c>
    </row>
    <row r="85" spans="1:47" x14ac:dyDescent="0.25">
      <c r="A85" s="29">
        <v>9.0920550000000003E-2</v>
      </c>
      <c r="B85" s="30">
        <v>9.2364429999999997E-2</v>
      </c>
      <c r="C85" s="29" t="s">
        <v>193</v>
      </c>
      <c r="D85" s="29" t="s">
        <v>193</v>
      </c>
      <c r="E85" s="34" t="s">
        <v>193</v>
      </c>
      <c r="F85" s="34">
        <v>0.11080829</v>
      </c>
      <c r="G85" s="34">
        <v>7.7017150000000006E-2</v>
      </c>
      <c r="H85" s="34">
        <v>7.3861350000000006E-2</v>
      </c>
      <c r="I85" s="34">
        <v>6.9700120000000004E-2</v>
      </c>
      <c r="J85" s="34">
        <v>5.9778363000000001E-2</v>
      </c>
      <c r="K85" s="34">
        <v>5.2846299999999999E-2</v>
      </c>
      <c r="L85" s="34">
        <v>4.1730740000000002E-2</v>
      </c>
      <c r="M85" s="34">
        <v>3.6417536E-2</v>
      </c>
      <c r="N85" s="34">
        <v>3.5193276000000003E-2</v>
      </c>
      <c r="O85" s="34">
        <v>3.2189157000000003E-2</v>
      </c>
      <c r="P85" s="34">
        <v>3.1620181999999997E-2</v>
      </c>
      <c r="Q85" s="34">
        <v>3.6015185999999998E-2</v>
      </c>
      <c r="R85" s="34">
        <v>5.8138139999999998E-2</v>
      </c>
      <c r="S85" s="35">
        <v>7.5081049999999996E-2</v>
      </c>
      <c r="T85" s="35" t="s">
        <v>193</v>
      </c>
      <c r="U85" s="35" t="s">
        <v>193</v>
      </c>
      <c r="V85" s="35">
        <v>0.13063768000000001</v>
      </c>
      <c r="W85" s="35">
        <v>9.5865099999999995E-2</v>
      </c>
      <c r="X85" s="35">
        <v>6.0662710000000002E-2</v>
      </c>
      <c r="Y85" s="35">
        <v>4.2536350000000001E-2</v>
      </c>
      <c r="Z85" s="35">
        <v>4.3908395000000003E-2</v>
      </c>
      <c r="AA85" s="35">
        <v>0.10087627</v>
      </c>
      <c r="AB85" s="35">
        <v>0.13292678999999999</v>
      </c>
      <c r="AC85" s="36" t="s">
        <v>193</v>
      </c>
      <c r="AD85" s="29">
        <v>0.11446648</v>
      </c>
      <c r="AE85" s="29">
        <v>0.105830826</v>
      </c>
      <c r="AF85" s="29">
        <v>9.3625299999999995E-2</v>
      </c>
      <c r="AG85" s="29">
        <v>8.6632520000000005E-2</v>
      </c>
      <c r="AH85" s="29">
        <v>8.4181569999999997E-2</v>
      </c>
      <c r="AI85" s="29">
        <v>8.5297509999999993E-2</v>
      </c>
      <c r="AJ85" s="29">
        <v>8.3059389999999997E-2</v>
      </c>
      <c r="AK85" s="3">
        <f t="shared" si="1"/>
        <v>7.4472957033333329E-2</v>
      </c>
      <c r="AM85" s="14" t="s">
        <v>99</v>
      </c>
      <c r="AO85" s="7">
        <f>(SUM(B94:O102)+SUM(P94:R98))/140</f>
        <v>4.7542115222410412E-2</v>
      </c>
      <c r="AP85" s="2">
        <f>((AK85-AK$11)*100)/AK$11</f>
        <v>-16.940859526902219</v>
      </c>
      <c r="AR85" s="14" t="s">
        <v>99</v>
      </c>
      <c r="AS85" s="2"/>
      <c r="AT85" s="1">
        <f>((AO85-AO$11)*100)/AO$11</f>
        <v>-19.394500350871649</v>
      </c>
      <c r="AU85">
        <f>SUM(AT85:AT88)/4</f>
        <v>-21.019678917335884</v>
      </c>
    </row>
    <row r="86" spans="1:47" x14ac:dyDescent="0.25">
      <c r="A86" s="29">
        <v>7.7295909999999995E-2</v>
      </c>
      <c r="B86" s="30">
        <v>7.4509859999999997E-2</v>
      </c>
      <c r="C86" s="29" t="s">
        <v>193</v>
      </c>
      <c r="D86" s="29" t="s">
        <v>193</v>
      </c>
      <c r="E86" s="34" t="s">
        <v>193</v>
      </c>
      <c r="F86" s="34">
        <v>0.11607031499999999</v>
      </c>
      <c r="G86" s="34">
        <v>6.9781190000000007E-2</v>
      </c>
      <c r="H86" s="34">
        <v>6.0171379999999997E-2</v>
      </c>
      <c r="I86" s="34">
        <v>5.7872347999999997E-2</v>
      </c>
      <c r="J86" s="34">
        <v>5.1483300000000003E-2</v>
      </c>
      <c r="K86" s="34">
        <v>4.9213739999999999E-2</v>
      </c>
      <c r="L86" s="34">
        <v>4.3143625999999997E-2</v>
      </c>
      <c r="M86" s="34">
        <v>3.8427139999999999E-2</v>
      </c>
      <c r="N86" s="34">
        <v>3.7174784000000002E-2</v>
      </c>
      <c r="O86" s="34">
        <v>4.0599685000000003E-2</v>
      </c>
      <c r="P86" s="34">
        <v>4.5290749999999998E-2</v>
      </c>
      <c r="Q86" s="34">
        <v>5.1004029999999999E-2</v>
      </c>
      <c r="R86" s="34">
        <v>5.6124720000000003E-2</v>
      </c>
      <c r="S86" s="35">
        <v>5.4712806000000003E-2</v>
      </c>
      <c r="T86" s="35" t="s">
        <v>193</v>
      </c>
      <c r="U86" s="35" t="s">
        <v>193</v>
      </c>
      <c r="V86" s="35">
        <v>0.1481671</v>
      </c>
      <c r="W86" s="35">
        <v>9.5338110000000004E-2</v>
      </c>
      <c r="X86" s="35">
        <v>5.8425017000000003E-2</v>
      </c>
      <c r="Y86" s="35">
        <v>6.0110673000000003E-2</v>
      </c>
      <c r="Z86" s="35">
        <v>7.6810600000000007E-2</v>
      </c>
      <c r="AA86" s="35">
        <v>0.10541961</v>
      </c>
      <c r="AB86" s="35">
        <v>0.12911712</v>
      </c>
      <c r="AC86" s="36" t="s">
        <v>193</v>
      </c>
      <c r="AD86" s="29">
        <v>0.12302597999999999</v>
      </c>
      <c r="AE86" s="29">
        <v>0.10317496</v>
      </c>
      <c r="AF86" s="29">
        <v>8.5744689999999998E-2</v>
      </c>
      <c r="AG86" s="29">
        <v>8.4504819999999994E-2</v>
      </c>
      <c r="AH86" s="29">
        <v>8.3224759999999995E-2</v>
      </c>
      <c r="AI86" s="29">
        <v>8.4919140000000004E-2</v>
      </c>
      <c r="AJ86" s="29">
        <v>8.2958384999999996E-2</v>
      </c>
      <c r="AK86" s="3">
        <f t="shared" si="1"/>
        <v>7.4793884966666682E-2</v>
      </c>
      <c r="AM86" s="14" t="s">
        <v>102</v>
      </c>
      <c r="AO86" s="2">
        <f>SUM(E85:R93)/126</f>
        <v>4.8953413309841244E-2</v>
      </c>
      <c r="AP86" s="2">
        <f>((AK86-AK$12)*100)/AK$12</f>
        <v>-17.111822336850182</v>
      </c>
      <c r="AR86" s="14" t="s">
        <v>102</v>
      </c>
      <c r="AS86" s="2"/>
      <c r="AT86" s="1">
        <f>((AO86-AO$12)*100)/AO$12</f>
        <v>-22.465694250821873</v>
      </c>
    </row>
    <row r="87" spans="1:47" x14ac:dyDescent="0.25">
      <c r="A87" s="29">
        <v>7.5444243999999994E-2</v>
      </c>
      <c r="B87" s="30">
        <v>5.2006730000000001E-2</v>
      </c>
      <c r="C87" s="29" t="s">
        <v>193</v>
      </c>
      <c r="D87" s="29" t="s">
        <v>193</v>
      </c>
      <c r="E87" s="34" t="s">
        <v>193</v>
      </c>
      <c r="F87" s="34">
        <v>9.4395034000000003E-2</v>
      </c>
      <c r="G87" s="34">
        <v>6.0165985999999998E-2</v>
      </c>
      <c r="H87" s="34">
        <v>4.5203703999999997E-2</v>
      </c>
      <c r="I87" s="34">
        <v>3.5149180000000002E-2</v>
      </c>
      <c r="J87" s="34">
        <v>3.2676565999999997E-2</v>
      </c>
      <c r="K87" s="34">
        <v>3.8223576000000002E-2</v>
      </c>
      <c r="L87" s="34">
        <v>3.6565876999999997E-2</v>
      </c>
      <c r="M87" s="34">
        <v>3.4453287999999999E-2</v>
      </c>
      <c r="N87" s="34">
        <v>3.7336050000000003E-2</v>
      </c>
      <c r="O87" s="34">
        <v>4.457266E-2</v>
      </c>
      <c r="P87" s="34">
        <v>5.054517E-2</v>
      </c>
      <c r="Q87" s="34">
        <v>5.5103064E-2</v>
      </c>
      <c r="R87" s="34">
        <v>5.5041514E-2</v>
      </c>
      <c r="S87" s="35">
        <v>3.4071244000000001E-2</v>
      </c>
      <c r="T87" s="35" t="s">
        <v>193</v>
      </c>
      <c r="U87" s="35" t="s">
        <v>193</v>
      </c>
      <c r="V87" s="35" t="s">
        <v>193</v>
      </c>
      <c r="W87" s="35">
        <v>7.7669219999999997E-2</v>
      </c>
      <c r="X87" s="35">
        <v>6.6009453999999995E-2</v>
      </c>
      <c r="Y87" s="35">
        <v>6.6543355999999998E-2</v>
      </c>
      <c r="Z87" s="35">
        <v>7.7530414000000006E-2</v>
      </c>
      <c r="AA87" s="35">
        <v>9.7898680000000002E-2</v>
      </c>
      <c r="AB87" s="35" t="s">
        <v>193</v>
      </c>
      <c r="AC87" s="36" t="s">
        <v>193</v>
      </c>
      <c r="AD87" s="29">
        <v>0.14354810000000001</v>
      </c>
      <c r="AE87" s="29">
        <v>0.1101014</v>
      </c>
      <c r="AF87" s="29">
        <v>8.2436054999999994E-2</v>
      </c>
      <c r="AG87" s="29">
        <v>8.2767859999999999E-2</v>
      </c>
      <c r="AH87" s="29">
        <v>8.6266644000000003E-2</v>
      </c>
      <c r="AI87" s="29">
        <v>8.8125869999999995E-2</v>
      </c>
      <c r="AJ87" s="29">
        <v>8.5639209999999993E-2</v>
      </c>
      <c r="AK87" s="3">
        <f t="shared" si="1"/>
        <v>6.59103625E-2</v>
      </c>
      <c r="AM87" s="15" t="s">
        <v>105</v>
      </c>
      <c r="AO87" s="2">
        <f>(SUM(S94:AB102)+SUM(P99:R102))/67</f>
        <v>6.1876531179104487E-2</v>
      </c>
      <c r="AP87" s="2">
        <f>((AK87-AK$13)*100)/AK$13</f>
        <v>-17.747284843102946</v>
      </c>
      <c r="AR87" s="15" t="s">
        <v>105</v>
      </c>
      <c r="AS87" s="2"/>
      <c r="AT87" s="1">
        <f>((AO87-AO$13)*100)/AO$13</f>
        <v>-23.240671124536817</v>
      </c>
    </row>
    <row r="88" spans="1:47" x14ac:dyDescent="0.25">
      <c r="A88" s="29">
        <v>8.4628549999999997E-2</v>
      </c>
      <c r="B88" s="30">
        <v>4.9094409999999998E-2</v>
      </c>
      <c r="C88" s="29" t="s">
        <v>193</v>
      </c>
      <c r="D88" s="29" t="s">
        <v>193</v>
      </c>
      <c r="E88" s="34">
        <v>9.8496440000000005E-2</v>
      </c>
      <c r="F88" s="34">
        <v>9.6934930000000002E-2</v>
      </c>
      <c r="G88" s="34">
        <v>5.258264E-2</v>
      </c>
      <c r="H88" s="34">
        <v>2.9426821999999998E-2</v>
      </c>
      <c r="I88" s="34">
        <v>1.43361045E-2</v>
      </c>
      <c r="J88" s="34">
        <v>2.1434979999999999E-2</v>
      </c>
      <c r="K88" s="34">
        <v>1.2099678000000001E-2</v>
      </c>
      <c r="L88" s="34">
        <v>1.6930753E-2</v>
      </c>
      <c r="M88" s="34">
        <v>3.2226320000000003E-2</v>
      </c>
      <c r="N88" s="34">
        <v>3.9374649999999997E-2</v>
      </c>
      <c r="O88" s="34">
        <v>4.7645100000000003E-2</v>
      </c>
      <c r="P88" s="34">
        <v>5.4113920000000003E-2</v>
      </c>
      <c r="Q88" s="34">
        <v>5.8074760000000003E-2</v>
      </c>
      <c r="R88" s="34">
        <v>6.8693850000000001E-2</v>
      </c>
      <c r="S88" s="35">
        <v>3.5532556E-2</v>
      </c>
      <c r="T88" s="35" t="s">
        <v>193</v>
      </c>
      <c r="U88" s="35" t="s">
        <v>193</v>
      </c>
      <c r="V88" s="35" t="s">
        <v>193</v>
      </c>
      <c r="W88" s="35">
        <v>8.0285620000000002E-2</v>
      </c>
      <c r="X88" s="35">
        <v>7.4953265000000005E-2</v>
      </c>
      <c r="Y88" s="35">
        <v>7.6246900000000006E-2</v>
      </c>
      <c r="Z88" s="35">
        <v>8.1365499999999993E-2</v>
      </c>
      <c r="AA88" s="35">
        <v>0.11153043999999999</v>
      </c>
      <c r="AB88" s="35" t="s">
        <v>193</v>
      </c>
      <c r="AC88" s="36" t="s">
        <v>193</v>
      </c>
      <c r="AD88" s="29" t="s">
        <v>193</v>
      </c>
      <c r="AE88" s="29">
        <v>7.899581E-2</v>
      </c>
      <c r="AF88" s="29">
        <v>8.1867770000000006E-2</v>
      </c>
      <c r="AG88" s="29">
        <v>8.3327330000000005E-2</v>
      </c>
      <c r="AH88" s="29">
        <v>9.0993770000000002E-2</v>
      </c>
      <c r="AI88" s="29">
        <v>9.6530359999999996E-2</v>
      </c>
      <c r="AJ88" s="29">
        <v>9.5937179999999997E-2</v>
      </c>
      <c r="AK88" s="3">
        <f t="shared" si="1"/>
        <v>6.2987871732142875E-2</v>
      </c>
      <c r="AM88" s="15" t="s">
        <v>108</v>
      </c>
      <c r="AO88" s="2">
        <f>SUM(S85:AB93)/54</f>
        <v>8.5278105666666659E-2</v>
      </c>
      <c r="AP88" s="1">
        <f>((AK88-AK$14)*100)/AK$14</f>
        <v>-19.638272023180516</v>
      </c>
      <c r="AR88" s="15" t="s">
        <v>108</v>
      </c>
      <c r="AS88" s="2"/>
      <c r="AT88" s="1">
        <f>((AO88-AO$14)*100)/AO$14</f>
        <v>-18.977849943113196</v>
      </c>
    </row>
    <row r="89" spans="1:47" x14ac:dyDescent="0.25">
      <c r="A89" s="29">
        <v>9.4477790000000006E-2</v>
      </c>
      <c r="B89" s="30">
        <v>6.7835060000000003E-2</v>
      </c>
      <c r="C89" s="29" t="s">
        <v>193</v>
      </c>
      <c r="D89" s="29" t="s">
        <v>193</v>
      </c>
      <c r="E89" s="34">
        <v>9.0615280000000006E-2</v>
      </c>
      <c r="F89" s="34">
        <v>7.7662304000000001E-2</v>
      </c>
      <c r="G89" s="34">
        <v>4.5674543999999997E-2</v>
      </c>
      <c r="H89" s="34">
        <v>1.7832130000000002E-2</v>
      </c>
      <c r="I89" s="34">
        <v>1.2239618000000001E-2</v>
      </c>
      <c r="J89" s="34">
        <v>1.9522158E-3</v>
      </c>
      <c r="K89" s="34">
        <v>6.9954637000000002E-3</v>
      </c>
      <c r="L89" s="34">
        <v>1.9643451999999999E-2</v>
      </c>
      <c r="M89" s="34">
        <v>3.2133266000000001E-2</v>
      </c>
      <c r="N89" s="34">
        <v>4.2593457000000001E-2</v>
      </c>
      <c r="O89" s="34">
        <v>5.2618783000000002E-2</v>
      </c>
      <c r="P89" s="34">
        <v>6.1313804E-2</v>
      </c>
      <c r="Q89" s="34">
        <v>6.7403875000000002E-2</v>
      </c>
      <c r="R89" s="34">
        <v>8.237688E-2</v>
      </c>
      <c r="S89" s="35" t="s">
        <v>193</v>
      </c>
      <c r="T89" s="35" t="s">
        <v>193</v>
      </c>
      <c r="U89" s="35" t="s">
        <v>193</v>
      </c>
      <c r="V89" s="35" t="s">
        <v>193</v>
      </c>
      <c r="W89" s="35">
        <v>9.2065259999999996E-2</v>
      </c>
      <c r="X89" s="35">
        <v>7.8671210000000005E-2</v>
      </c>
      <c r="Y89" s="35">
        <v>8.4705710000000004E-2</v>
      </c>
      <c r="Z89" s="35">
        <v>8.7460860000000001E-2</v>
      </c>
      <c r="AA89" s="35">
        <v>0.12398700999999999</v>
      </c>
      <c r="AB89" s="35" t="s">
        <v>193</v>
      </c>
      <c r="AC89" s="36" t="s">
        <v>193</v>
      </c>
      <c r="AD89" s="29" t="s">
        <v>193</v>
      </c>
      <c r="AE89" s="29">
        <v>8.3824040000000002E-2</v>
      </c>
      <c r="AF89" s="29">
        <v>7.9535889999999998E-2</v>
      </c>
      <c r="AG89" s="29">
        <v>7.9218880000000005E-2</v>
      </c>
      <c r="AH89" s="29">
        <v>8.9814660000000004E-2</v>
      </c>
      <c r="AI89" s="29">
        <v>0.10125834</v>
      </c>
      <c r="AJ89" s="29">
        <v>0.10677415</v>
      </c>
      <c r="AK89" s="3">
        <f t="shared" si="1"/>
        <v>6.5951256759259266E-2</v>
      </c>
      <c r="AM89" s="16" t="s">
        <v>117</v>
      </c>
      <c r="AO89" s="7">
        <f>(SUM(AC80:AJ102)+SUM(A80:D93))/173</f>
        <v>0.12830145700000006</v>
      </c>
      <c r="AP89" s="2">
        <f>((AK89-AK$15)*100)/AK$15</f>
        <v>-20.376155552643016</v>
      </c>
      <c r="AR89" s="16" t="s">
        <v>117</v>
      </c>
      <c r="AS89" s="2"/>
      <c r="AT89" s="1">
        <f>((AO89-AO$15)*100)/AO$15</f>
        <v>-11.775879070449621</v>
      </c>
    </row>
    <row r="90" spans="1:47" x14ac:dyDescent="0.25">
      <c r="A90" s="29">
        <v>0.12248327000000001</v>
      </c>
      <c r="B90" s="30">
        <v>8.2252099999999995E-2</v>
      </c>
      <c r="C90" s="29" t="s">
        <v>193</v>
      </c>
      <c r="D90" s="29" t="s">
        <v>193</v>
      </c>
      <c r="E90" s="34">
        <v>5.9473153000000001E-2</v>
      </c>
      <c r="F90" s="34">
        <v>6.7148453999999996E-2</v>
      </c>
      <c r="G90" s="34">
        <v>4.1170529999999997E-2</v>
      </c>
      <c r="H90" s="34">
        <v>2.8505279000000001E-2</v>
      </c>
      <c r="I90" s="34">
        <v>1.1021947000000001E-2</v>
      </c>
      <c r="J90" s="34">
        <v>2.7399859999999998E-3</v>
      </c>
      <c r="K90" s="34">
        <v>1.6059204000000001E-4</v>
      </c>
      <c r="L90" s="34">
        <v>4.2316910000000001E-3</v>
      </c>
      <c r="M90" s="34">
        <v>1.7640203E-2</v>
      </c>
      <c r="N90" s="34">
        <v>4.1426299999999999E-2</v>
      </c>
      <c r="O90" s="34">
        <v>5.5325408E-2</v>
      </c>
      <c r="P90" s="34">
        <v>6.7234849999999999E-2</v>
      </c>
      <c r="Q90" s="34">
        <v>7.4608869999999994E-2</v>
      </c>
      <c r="R90" s="34">
        <v>0.10754911</v>
      </c>
      <c r="S90" s="35" t="s">
        <v>193</v>
      </c>
      <c r="T90" s="35" t="s">
        <v>193</v>
      </c>
      <c r="U90" s="35" t="s">
        <v>193</v>
      </c>
      <c r="V90" s="35" t="s">
        <v>193</v>
      </c>
      <c r="W90" s="35">
        <v>7.9991480000000004E-2</v>
      </c>
      <c r="X90" s="35">
        <v>7.7953789999999995E-2</v>
      </c>
      <c r="Y90" s="35">
        <v>8.8377250000000004E-2</v>
      </c>
      <c r="Z90" s="35">
        <v>8.9577329999999997E-2</v>
      </c>
      <c r="AA90" s="35">
        <v>0.11774807399999999</v>
      </c>
      <c r="AB90" s="35" t="s">
        <v>193</v>
      </c>
      <c r="AC90" s="36" t="s">
        <v>193</v>
      </c>
      <c r="AD90" s="29" t="s">
        <v>193</v>
      </c>
      <c r="AE90" s="29">
        <v>6.5008850000000007E-2</v>
      </c>
      <c r="AF90" s="29">
        <v>6.3557450000000001E-2</v>
      </c>
      <c r="AG90" s="29">
        <v>7.1685399999999996E-2</v>
      </c>
      <c r="AH90" s="29">
        <v>9.5218233999999999E-2</v>
      </c>
      <c r="AI90" s="29">
        <v>0.10644998</v>
      </c>
      <c r="AJ90" s="29">
        <v>0.1170404</v>
      </c>
      <c r="AK90" s="3">
        <f t="shared" si="1"/>
        <v>6.5021480779259275E-2</v>
      </c>
      <c r="AM90" t="s">
        <v>118</v>
      </c>
      <c r="AO90" s="2">
        <f>((SUM(A76:Z109)+SUM(AA76:AJ102))/895)</f>
        <v>0.13047104187170661</v>
      </c>
      <c r="AP90" s="2">
        <f>((AK90-AK$16)*100)/AK$16</f>
        <v>-21.291082942016999</v>
      </c>
      <c r="AR90" t="s">
        <v>118</v>
      </c>
      <c r="AT90" s="1">
        <f>((AO90-AO$16)*100)/AO$16</f>
        <v>-11.056255768643865</v>
      </c>
    </row>
    <row r="91" spans="1:47" x14ac:dyDescent="0.25">
      <c r="A91" s="29">
        <v>0.16136407999999999</v>
      </c>
      <c r="B91" s="30">
        <v>9.0407100000000004E-2</v>
      </c>
      <c r="C91" s="29">
        <v>3.3045717000000002E-2</v>
      </c>
      <c r="D91" s="29">
        <v>4.4133252999999997E-2</v>
      </c>
      <c r="E91" s="34">
        <v>5.7208839999999997E-2</v>
      </c>
      <c r="F91" s="34">
        <v>5.8037261999999999E-2</v>
      </c>
      <c r="G91" s="34">
        <v>4.3513696999999997E-2</v>
      </c>
      <c r="H91" s="34">
        <v>3.6998607000000003E-2</v>
      </c>
      <c r="I91" s="34">
        <v>1.5073362E-2</v>
      </c>
      <c r="J91" s="34">
        <v>1.4238179E-2</v>
      </c>
      <c r="K91" s="34">
        <v>9.8565019999999996E-3</v>
      </c>
      <c r="L91" s="34">
        <v>1.3115503000000001E-2</v>
      </c>
      <c r="M91" s="34">
        <v>2.5986183E-2</v>
      </c>
      <c r="N91" s="34">
        <v>4.7630581999999998E-2</v>
      </c>
      <c r="O91" s="34">
        <v>7.3299069999999994E-2</v>
      </c>
      <c r="P91" s="34">
        <v>9.2522690000000005E-2</v>
      </c>
      <c r="Q91" s="34">
        <v>9.499399E-2</v>
      </c>
      <c r="R91" s="34">
        <v>0.11832181</v>
      </c>
      <c r="S91" s="35" t="s">
        <v>193</v>
      </c>
      <c r="T91" s="35" t="s">
        <v>193</v>
      </c>
      <c r="U91" s="35" t="s">
        <v>193</v>
      </c>
      <c r="V91" s="35" t="s">
        <v>193</v>
      </c>
      <c r="W91" s="35">
        <v>5.212253E-2</v>
      </c>
      <c r="X91" s="35">
        <v>7.0138359999999997E-2</v>
      </c>
      <c r="Y91" s="35">
        <v>0.11888738</v>
      </c>
      <c r="Z91" s="35">
        <v>0.1310885</v>
      </c>
      <c r="AA91" s="35">
        <v>0.11657679</v>
      </c>
      <c r="AB91" s="35" t="s">
        <v>193</v>
      </c>
      <c r="AC91" s="36" t="s">
        <v>193</v>
      </c>
      <c r="AD91" s="29" t="s">
        <v>193</v>
      </c>
      <c r="AE91" s="29">
        <v>5.4698259999999999E-2</v>
      </c>
      <c r="AF91" s="29">
        <v>7.6591279999999998E-2</v>
      </c>
      <c r="AG91" s="29">
        <v>7.7228550000000007E-2</v>
      </c>
      <c r="AH91" s="29">
        <v>9.3000025E-2</v>
      </c>
      <c r="AI91" s="29">
        <v>0.10373869500000001</v>
      </c>
      <c r="AJ91" s="29">
        <v>0.12781434999999999</v>
      </c>
      <c r="AK91" s="3">
        <f t="shared" si="1"/>
        <v>7.074590162068968E-2</v>
      </c>
      <c r="AM91" t="s">
        <v>119</v>
      </c>
      <c r="AP91" s="2">
        <f>((AK91-AK$17)*100)/AK$17</f>
        <v>-20.944605733598898</v>
      </c>
      <c r="AR91" t="s">
        <v>119</v>
      </c>
      <c r="AT91" s="1" t="e">
        <f>((AO91-AO$17)*100)/AO$17</f>
        <v>#DIV/0!</v>
      </c>
    </row>
    <row r="92" spans="1:47" x14ac:dyDescent="0.25">
      <c r="A92" s="29">
        <v>9.661633E-2</v>
      </c>
      <c r="B92" s="30">
        <v>7.2994329999999996E-2</v>
      </c>
      <c r="C92" s="29">
        <v>3.3576126999999997E-2</v>
      </c>
      <c r="D92" s="29">
        <v>3.8638304999999998E-2</v>
      </c>
      <c r="E92" s="34">
        <v>3.79402E-2</v>
      </c>
      <c r="F92" s="34">
        <v>4.5308861999999998E-2</v>
      </c>
      <c r="G92" s="34">
        <v>4.5519589999999999E-2</v>
      </c>
      <c r="H92" s="34">
        <v>3.6419734000000002E-2</v>
      </c>
      <c r="I92" s="34">
        <v>3.1676469999999998E-2</v>
      </c>
      <c r="J92" s="34">
        <v>3.4668833000000003E-2</v>
      </c>
      <c r="K92" s="34">
        <v>3.8433242999999999E-2</v>
      </c>
      <c r="L92" s="34">
        <v>4.2073876000000003E-2</v>
      </c>
      <c r="M92" s="34">
        <v>5.5995530000000002E-2</v>
      </c>
      <c r="N92" s="34">
        <v>7.5471789999999997E-2</v>
      </c>
      <c r="O92" s="34">
        <v>9.2196113999999996E-2</v>
      </c>
      <c r="P92" s="34">
        <v>0.10810402</v>
      </c>
      <c r="Q92" s="34">
        <v>0.11991022</v>
      </c>
      <c r="R92" s="34">
        <v>0.10281199000000001</v>
      </c>
      <c r="S92" s="35" t="s">
        <v>193</v>
      </c>
      <c r="T92" s="35" t="s">
        <v>193</v>
      </c>
      <c r="U92" s="35" t="s">
        <v>193</v>
      </c>
      <c r="V92" s="35" t="s">
        <v>193</v>
      </c>
      <c r="W92" s="35">
        <v>6.1613800000000003E-2</v>
      </c>
      <c r="X92" s="35">
        <v>8.4779670000000001E-2</v>
      </c>
      <c r="Y92" s="35">
        <v>0.1150916</v>
      </c>
      <c r="Z92" s="35">
        <v>0.14264598000000001</v>
      </c>
      <c r="AA92" s="35">
        <v>0.13404566000000001</v>
      </c>
      <c r="AB92" s="35" t="s">
        <v>193</v>
      </c>
      <c r="AC92" s="36" t="s">
        <v>193</v>
      </c>
      <c r="AD92" s="29" t="s">
        <v>193</v>
      </c>
      <c r="AE92" s="29">
        <v>5.2263595000000003E-2</v>
      </c>
      <c r="AF92" s="29">
        <v>6.9103226000000004E-2</v>
      </c>
      <c r="AG92" s="29">
        <v>6.9971143999999999E-2</v>
      </c>
      <c r="AH92" s="29">
        <v>7.6887090000000005E-2</v>
      </c>
      <c r="AI92" s="29">
        <v>0.10013255</v>
      </c>
      <c r="AJ92" s="29">
        <v>0.12847595000000001</v>
      </c>
      <c r="AK92" s="3">
        <f t="shared" si="1"/>
        <v>7.3909166517241373E-2</v>
      </c>
      <c r="AM92" t="s">
        <v>120</v>
      </c>
      <c r="AP92" s="2">
        <f>((AK92-AK$18)*100)/AK$18</f>
        <v>-20.075548559762094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193</v>
      </c>
      <c r="B93" s="30" t="s">
        <v>193</v>
      </c>
      <c r="C93" s="29">
        <v>2.9332131000000001E-2</v>
      </c>
      <c r="D93" s="29">
        <v>4.5868369999999999E-2</v>
      </c>
      <c r="E93" s="34">
        <v>5.8761050000000002E-2</v>
      </c>
      <c r="F93" s="34">
        <v>4.246167E-2</v>
      </c>
      <c r="G93" s="34">
        <v>3.7167800000000001E-2</v>
      </c>
      <c r="H93" s="34">
        <v>2.9335099999999999E-2</v>
      </c>
      <c r="I93" s="34">
        <v>2.6689266999999999E-2</v>
      </c>
      <c r="J93" s="34">
        <v>2.7582138999999999E-2</v>
      </c>
      <c r="K93" s="34">
        <v>2.9471282000000001E-2</v>
      </c>
      <c r="L93" s="34">
        <v>3.1273697000000003E-2</v>
      </c>
      <c r="M93" s="34">
        <v>3.8145248E-2</v>
      </c>
      <c r="N93" s="34">
        <v>4.6225049999999997E-2</v>
      </c>
      <c r="O93" s="34">
        <v>5.7531470000000001E-2</v>
      </c>
      <c r="P93" s="34">
        <v>7.9363619999999996E-2</v>
      </c>
      <c r="Q93" s="34">
        <v>0.10297856499999999</v>
      </c>
      <c r="R93" s="34">
        <v>0.11105051000000001</v>
      </c>
      <c r="S93" s="35" t="s">
        <v>193</v>
      </c>
      <c r="T93" s="35" t="s">
        <v>193</v>
      </c>
      <c r="U93" s="35" t="s">
        <v>193</v>
      </c>
      <c r="V93" s="35">
        <v>3.3757786999999997E-2</v>
      </c>
      <c r="W93" s="35">
        <v>3.6871349999999997E-2</v>
      </c>
      <c r="X93" s="35">
        <v>3.88229E-2</v>
      </c>
      <c r="Y93" s="35">
        <v>5.7548290000000002E-2</v>
      </c>
      <c r="Z93" s="35">
        <v>8.2354604999999997E-2</v>
      </c>
      <c r="AA93" s="35">
        <v>0.11790249999999999</v>
      </c>
      <c r="AB93" s="35" t="s">
        <v>193</v>
      </c>
      <c r="AC93" s="36" t="s">
        <v>193</v>
      </c>
      <c r="AD93" s="29" t="s">
        <v>193</v>
      </c>
      <c r="AE93" s="29">
        <v>6.3904249999999996E-2</v>
      </c>
      <c r="AF93" s="29">
        <v>5.7991028E-2</v>
      </c>
      <c r="AG93" s="29">
        <v>7.6532729999999993E-2</v>
      </c>
      <c r="AH93" s="29">
        <v>6.9582275999999998E-2</v>
      </c>
      <c r="AI93" s="29">
        <v>7.6249849999999994E-2</v>
      </c>
      <c r="AJ93" s="29">
        <v>9.1664374000000007E-2</v>
      </c>
      <c r="AK93" s="3">
        <f t="shared" si="1"/>
        <v>5.7014961035714282E-2</v>
      </c>
      <c r="AM93" t="s">
        <v>121</v>
      </c>
      <c r="AO93" s="2">
        <f>SUM(U108:W109)/6</f>
        <v>0.25810445833333334</v>
      </c>
      <c r="AP93" s="2">
        <f>((AK93-AK$19)*100)/AK$19</f>
        <v>-19.616438143994447</v>
      </c>
      <c r="AR93" t="s">
        <v>124</v>
      </c>
      <c r="AT93" s="1">
        <f>((AO93-AO$19)*100)/AO$19</f>
        <v>-2.0041470019978731</v>
      </c>
    </row>
    <row r="94" spans="1:47" x14ac:dyDescent="0.25">
      <c r="A94" t="s">
        <v>193</v>
      </c>
      <c r="B94" s="37" t="s">
        <v>193</v>
      </c>
      <c r="C94" s="34">
        <v>4.1426312E-2</v>
      </c>
      <c r="D94" s="34">
        <v>4.6407808000000002E-2</v>
      </c>
      <c r="E94" s="34">
        <v>4.5267027000000001E-2</v>
      </c>
      <c r="F94" s="34">
        <v>3.3937026000000002E-2</v>
      </c>
      <c r="G94" s="34">
        <v>3.1661904999999997E-2</v>
      </c>
      <c r="H94" s="34">
        <v>3.1502172000000002E-2</v>
      </c>
      <c r="I94" s="34">
        <v>3.5607908000000001E-2</v>
      </c>
      <c r="J94" s="34">
        <v>4.0085820000000001E-2</v>
      </c>
      <c r="K94" s="34">
        <v>3.9001014000000001E-2</v>
      </c>
      <c r="L94" s="34">
        <v>3.7917356999999999E-2</v>
      </c>
      <c r="M94" s="34">
        <v>4.1000713000000001E-2</v>
      </c>
      <c r="N94" s="34">
        <v>4.7329116999999997E-2</v>
      </c>
      <c r="O94" s="34">
        <v>5.766255E-2</v>
      </c>
      <c r="P94" s="34">
        <v>7.9689055999999994E-2</v>
      </c>
      <c r="Q94" s="34">
        <v>9.5492579999999994E-2</v>
      </c>
      <c r="R94" s="34">
        <v>9.4776995000000003E-2</v>
      </c>
      <c r="S94" s="35" t="s">
        <v>193</v>
      </c>
      <c r="T94" s="35" t="s">
        <v>193</v>
      </c>
      <c r="U94" s="35" t="s">
        <v>193</v>
      </c>
      <c r="V94" s="35">
        <v>7.0877545E-2</v>
      </c>
      <c r="W94" s="35">
        <v>4.1836779999999997E-2</v>
      </c>
      <c r="X94" s="35">
        <v>4.4150534999999998E-2</v>
      </c>
      <c r="Y94" s="35">
        <v>5.4604954999999997E-2</v>
      </c>
      <c r="Z94" s="35">
        <v>7.8109919999999999E-2</v>
      </c>
      <c r="AA94" s="35">
        <v>0.115884945</v>
      </c>
      <c r="AB94" s="35" t="s">
        <v>193</v>
      </c>
      <c r="AC94" s="36" t="s">
        <v>193</v>
      </c>
      <c r="AD94" s="29" t="s">
        <v>193</v>
      </c>
      <c r="AE94" s="29">
        <v>0.12828416000000001</v>
      </c>
      <c r="AF94" s="29">
        <v>6.8729274000000007E-2</v>
      </c>
      <c r="AG94" s="29">
        <v>5.7359939999999998E-2</v>
      </c>
      <c r="AH94" s="29">
        <v>5.2822510000000003E-2</v>
      </c>
      <c r="AI94" s="29">
        <v>5.277635E-2</v>
      </c>
      <c r="AJ94" s="29">
        <v>7.6669139999999997E-2</v>
      </c>
      <c r="AK94" s="3">
        <f t="shared" si="1"/>
        <v>5.8602550499999996E-2</v>
      </c>
      <c r="AP94" s="2">
        <f>((AK94-AK$20)*100)/AK$20</f>
        <v>-17.905568187337046</v>
      </c>
    </row>
    <row r="95" spans="1:47" x14ac:dyDescent="0.25">
      <c r="A95" t="s">
        <v>193</v>
      </c>
      <c r="B95" s="37">
        <v>4.4167946999999999E-2</v>
      </c>
      <c r="C95" s="34">
        <v>2.9757787000000001E-2</v>
      </c>
      <c r="D95" s="34">
        <v>3.6348180000000001E-2</v>
      </c>
      <c r="E95" s="34">
        <v>2.6729451000000001E-2</v>
      </c>
      <c r="F95" s="34">
        <v>2.7781492000000001E-2</v>
      </c>
      <c r="G95" s="34">
        <v>3.6736440000000002E-2</v>
      </c>
      <c r="H95" s="34">
        <v>4.6980175999999998E-2</v>
      </c>
      <c r="I95" s="34">
        <v>6.6282540000000001E-2</v>
      </c>
      <c r="J95" s="34">
        <v>8.2983420000000002E-2</v>
      </c>
      <c r="K95" s="34">
        <v>9.0802140000000003E-2</v>
      </c>
      <c r="L95" s="34">
        <v>9.7639260000000005E-2</v>
      </c>
      <c r="M95" s="34">
        <v>9.4588764000000006E-2</v>
      </c>
      <c r="N95" s="34">
        <v>8.7521189999999999E-2</v>
      </c>
      <c r="O95" s="34">
        <v>8.0514013999999995E-2</v>
      </c>
      <c r="P95" s="34">
        <v>8.5132860000000005E-2</v>
      </c>
      <c r="Q95" s="34">
        <v>8.7429789999999993E-2</v>
      </c>
      <c r="R95" s="34">
        <v>8.9042869999999996E-2</v>
      </c>
      <c r="S95" s="35" t="s">
        <v>193</v>
      </c>
      <c r="T95" s="35" t="s">
        <v>193</v>
      </c>
      <c r="U95" s="35">
        <v>4.4469825999999997E-2</v>
      </c>
      <c r="V95" s="35">
        <v>6.2355886999999999E-2</v>
      </c>
      <c r="W95" s="35">
        <v>7.9935329999999999E-2</v>
      </c>
      <c r="X95" s="35">
        <v>7.0714769999999996E-2</v>
      </c>
      <c r="Y95" s="35">
        <v>6.4862740000000002E-2</v>
      </c>
      <c r="Z95" s="35">
        <v>6.1526182999999998E-2</v>
      </c>
      <c r="AA95" s="35">
        <v>8.4025643999999997E-2</v>
      </c>
      <c r="AB95" s="35" t="s">
        <v>193</v>
      </c>
      <c r="AC95" s="36" t="s">
        <v>193</v>
      </c>
      <c r="AD95" s="29" t="s">
        <v>193</v>
      </c>
      <c r="AE95" s="29">
        <v>0.10369095</v>
      </c>
      <c r="AF95" s="29">
        <v>7.141459E-2</v>
      </c>
      <c r="AG95" s="29">
        <v>4.7336507999999999E-2</v>
      </c>
      <c r="AH95" s="29">
        <v>5.2847064999999999E-2</v>
      </c>
      <c r="AI95" s="29">
        <v>5.5625685000000001E-2</v>
      </c>
      <c r="AJ95" s="29">
        <v>8.9208850000000006E-2</v>
      </c>
      <c r="AK95" s="3">
        <f t="shared" si="1"/>
        <v>6.6615078300000005E-2</v>
      </c>
      <c r="AP95" s="2">
        <f>((AK95-AK$21)*100)/AK$21</f>
        <v>-18.623490628775755</v>
      </c>
    </row>
    <row r="96" spans="1:47" x14ac:dyDescent="0.25">
      <c r="A96" t="s">
        <v>193</v>
      </c>
      <c r="B96" s="37">
        <v>3.5128712999999999E-2</v>
      </c>
      <c r="C96" s="34">
        <v>1.637922E-2</v>
      </c>
      <c r="D96" s="34">
        <v>1.3365422E-2</v>
      </c>
      <c r="E96" s="34">
        <v>8.3412820000000002E-3</v>
      </c>
      <c r="F96" s="34">
        <v>1.668217E-2</v>
      </c>
      <c r="G96" s="34">
        <v>2.6392189999999999E-2</v>
      </c>
      <c r="H96" s="34">
        <v>3.661644E-2</v>
      </c>
      <c r="I96" s="34">
        <v>5.2028637000000003E-2</v>
      </c>
      <c r="J96" s="34">
        <v>6.5991759999999997E-2</v>
      </c>
      <c r="K96" s="34">
        <v>8.1898970000000001E-2</v>
      </c>
      <c r="L96" s="34">
        <v>9.0082205999999998E-2</v>
      </c>
      <c r="M96" s="34">
        <v>9.6286386000000002E-2</v>
      </c>
      <c r="N96" s="34">
        <v>9.0388990000000002E-2</v>
      </c>
      <c r="O96" s="34">
        <v>8.2238465999999996E-2</v>
      </c>
      <c r="P96" s="34">
        <v>8.4981749999999995E-2</v>
      </c>
      <c r="Q96" s="34">
        <v>0.10334616000000001</v>
      </c>
      <c r="R96" s="34">
        <v>0.12095931</v>
      </c>
      <c r="S96" s="35" t="s">
        <v>193</v>
      </c>
      <c r="T96" s="35" t="s">
        <v>193</v>
      </c>
      <c r="U96" s="35">
        <v>5.2902825000000001E-2</v>
      </c>
      <c r="V96" s="35">
        <v>6.5296510000000002E-2</v>
      </c>
      <c r="W96" s="35">
        <v>5.8503050000000001E-2</v>
      </c>
      <c r="X96" s="35">
        <v>6.4183905999999999E-2</v>
      </c>
      <c r="Y96" s="35">
        <v>7.4396186000000003E-2</v>
      </c>
      <c r="Z96" s="35" t="s">
        <v>193</v>
      </c>
      <c r="AA96" s="35" t="s">
        <v>193</v>
      </c>
      <c r="AB96" s="35" t="s">
        <v>193</v>
      </c>
      <c r="AC96" s="36" t="s">
        <v>193</v>
      </c>
      <c r="AD96" s="29" t="s">
        <v>193</v>
      </c>
      <c r="AE96" s="29" t="s">
        <v>193</v>
      </c>
      <c r="AF96" s="29">
        <v>0.10769031</v>
      </c>
      <c r="AG96" s="29">
        <v>4.8460602999999998E-2</v>
      </c>
      <c r="AH96" s="29">
        <v>0.10228524999999999</v>
      </c>
      <c r="AI96" s="29">
        <v>0.10421319</v>
      </c>
      <c r="AJ96" s="29">
        <v>6.6776275999999996E-2</v>
      </c>
      <c r="AK96" s="3">
        <f t="shared" si="1"/>
        <v>6.540059918518519E-2</v>
      </c>
      <c r="AP96" s="2">
        <f>((AK96-AK$22)*100)/AK$22</f>
        <v>-20.167085296529866</v>
      </c>
    </row>
    <row r="97" spans="1:45" x14ac:dyDescent="0.25">
      <c r="A97" t="s">
        <v>193</v>
      </c>
      <c r="B97" s="37">
        <v>2.9741905999999999E-2</v>
      </c>
      <c r="C97" s="34">
        <v>7.0276996000000003E-3</v>
      </c>
      <c r="D97" s="34">
        <v>1.1574089500000001E-2</v>
      </c>
      <c r="E97" s="34">
        <v>2.7800797000000002E-5</v>
      </c>
      <c r="F97" s="34">
        <v>6.4356624999999997E-3</v>
      </c>
      <c r="G97" s="34">
        <v>1.5909489999999998E-2</v>
      </c>
      <c r="H97" s="34">
        <v>1.7069531999999998E-2</v>
      </c>
      <c r="I97" s="34">
        <v>2.2431812999999998E-2</v>
      </c>
      <c r="J97" s="34">
        <v>2.85983E-2</v>
      </c>
      <c r="K97" s="34">
        <v>4.0055423999999999E-2</v>
      </c>
      <c r="L97" s="34">
        <v>4.2473839999999999E-2</v>
      </c>
      <c r="M97" s="34">
        <v>5.2400213000000001E-2</v>
      </c>
      <c r="N97" s="34">
        <v>6.5072630000000006E-2</v>
      </c>
      <c r="O97" s="34">
        <v>5.6759913000000002E-2</v>
      </c>
      <c r="P97" s="34">
        <v>6.1157367999999997E-2</v>
      </c>
      <c r="Q97" s="34">
        <v>9.4977850000000003E-2</v>
      </c>
      <c r="R97" s="34">
        <v>0.11699656999999999</v>
      </c>
      <c r="S97" s="35" t="s">
        <v>193</v>
      </c>
      <c r="T97" s="35">
        <v>8.5474889999999998E-2</v>
      </c>
      <c r="U97" s="35">
        <v>5.3951506000000003E-2</v>
      </c>
      <c r="V97" s="35">
        <v>4.206725E-2</v>
      </c>
      <c r="W97" s="35">
        <v>4.5591403000000003E-2</v>
      </c>
      <c r="X97" s="35">
        <v>4.0966123E-2</v>
      </c>
      <c r="Y97" s="35">
        <v>2.4700779999999999E-2</v>
      </c>
      <c r="Z97" s="35" t="s">
        <v>193</v>
      </c>
      <c r="AA97" s="35" t="s">
        <v>193</v>
      </c>
      <c r="AB97" s="35" t="s">
        <v>193</v>
      </c>
      <c r="AC97" s="36" t="s">
        <v>193</v>
      </c>
      <c r="AD97" s="29" t="s">
        <v>193</v>
      </c>
      <c r="AE97" s="29" t="s">
        <v>193</v>
      </c>
      <c r="AF97" s="29">
        <v>0.13139433</v>
      </c>
      <c r="AG97" s="29">
        <v>9.6812040000000002E-2</v>
      </c>
      <c r="AH97" s="29">
        <v>8.8169313999999999E-2</v>
      </c>
      <c r="AI97" s="29">
        <v>0.10156569</v>
      </c>
      <c r="AJ97" s="29">
        <v>8.5169889999999998E-2</v>
      </c>
      <c r="AK97" s="3">
        <f t="shared" si="1"/>
        <v>5.2306189907035706E-2</v>
      </c>
      <c r="AP97" s="2">
        <f>((AK97-AK$23)*100)/AK$23</f>
        <v>-21.475865267647208</v>
      </c>
      <c r="AS97" t="s">
        <v>127</v>
      </c>
    </row>
    <row r="98" spans="1:45" x14ac:dyDescent="0.25">
      <c r="A98" t="s">
        <v>193</v>
      </c>
      <c r="B98" s="37">
        <v>4.6425439999999998E-2</v>
      </c>
      <c r="C98" s="34">
        <v>1.2764090000000001E-2</v>
      </c>
      <c r="D98" s="34">
        <v>8.3980180000000001E-3</v>
      </c>
      <c r="E98" s="34">
        <v>5.9959050000000005E-10</v>
      </c>
      <c r="F98" s="34">
        <v>9.5884275000000004E-4</v>
      </c>
      <c r="G98" s="34">
        <v>1.3535851E-2</v>
      </c>
      <c r="H98" s="34">
        <v>2.2316793000000001E-2</v>
      </c>
      <c r="I98" s="34">
        <v>3.3159939999999999E-2</v>
      </c>
      <c r="J98" s="34">
        <v>4.3102726000000001E-2</v>
      </c>
      <c r="K98" s="34">
        <v>4.8774199999999997E-2</v>
      </c>
      <c r="L98" s="34">
        <v>4.4104386000000002E-2</v>
      </c>
      <c r="M98" s="34">
        <v>4.9760937999999998E-2</v>
      </c>
      <c r="N98" s="34">
        <v>4.8057027000000002E-2</v>
      </c>
      <c r="O98" s="34">
        <v>4.7063797999999997E-2</v>
      </c>
      <c r="P98" s="34">
        <v>7.3811635E-2</v>
      </c>
      <c r="Q98" s="34">
        <v>0.12937610999999999</v>
      </c>
      <c r="R98" s="34" t="s">
        <v>193</v>
      </c>
      <c r="S98" s="35">
        <v>7.5544185999999999E-2</v>
      </c>
      <c r="T98" s="35">
        <v>4.6652640000000002E-2</v>
      </c>
      <c r="U98" s="35">
        <v>2.6981471E-2</v>
      </c>
      <c r="V98" s="35">
        <v>3.1202233999999999E-2</v>
      </c>
      <c r="W98" s="35">
        <v>3.2327003999999999E-2</v>
      </c>
      <c r="X98" s="35">
        <v>3.1439554000000001E-2</v>
      </c>
      <c r="Y98" s="35">
        <v>2.1852914000000001E-2</v>
      </c>
      <c r="Z98" s="35" t="s">
        <v>193</v>
      </c>
      <c r="AA98" s="35" t="s">
        <v>193</v>
      </c>
      <c r="AB98" s="35" t="s">
        <v>193</v>
      </c>
      <c r="AC98" s="36" t="s">
        <v>193</v>
      </c>
      <c r="AD98" s="29" t="s">
        <v>193</v>
      </c>
      <c r="AE98" s="29" t="s">
        <v>193</v>
      </c>
      <c r="AF98" s="29">
        <v>0.13056491000000001</v>
      </c>
      <c r="AG98" s="29">
        <v>0.10327026</v>
      </c>
      <c r="AH98" s="29">
        <v>0.1232833</v>
      </c>
      <c r="AI98" s="29">
        <v>0.11874135600000001</v>
      </c>
      <c r="AJ98" s="29">
        <v>0.11388681</v>
      </c>
      <c r="AK98" s="3">
        <f t="shared" si="1"/>
        <v>5.276272979819966E-2</v>
      </c>
      <c r="AP98" s="2">
        <f>((AK98-AK$24)*100)/AK$24</f>
        <v>-22.629906706901004</v>
      </c>
    </row>
    <row r="99" spans="1:45" x14ac:dyDescent="0.25">
      <c r="A99" t="s">
        <v>193</v>
      </c>
      <c r="B99" s="37">
        <v>7.6402280000000003E-2</v>
      </c>
      <c r="C99" s="34">
        <v>4.7339252999999998E-2</v>
      </c>
      <c r="D99" s="34">
        <v>2.3427594E-2</v>
      </c>
      <c r="E99" s="34">
        <v>9.0091279999999999E-3</v>
      </c>
      <c r="F99" s="34">
        <v>1.7195967999999999E-2</v>
      </c>
      <c r="G99" s="34">
        <v>2.6931182000000001E-2</v>
      </c>
      <c r="H99" s="34">
        <v>3.2792351999999997E-2</v>
      </c>
      <c r="I99" s="34">
        <v>3.9000615000000002E-2</v>
      </c>
      <c r="J99" s="34">
        <v>3.9915588000000002E-2</v>
      </c>
      <c r="K99" s="34">
        <v>4.2222210000000003E-2</v>
      </c>
      <c r="L99" s="34">
        <v>4.7148812999999998E-2</v>
      </c>
      <c r="M99" s="34">
        <v>5.3986276999999999E-2</v>
      </c>
      <c r="N99" s="34">
        <v>5.5355947000000003E-2</v>
      </c>
      <c r="O99" s="34">
        <v>4.6344615999999998E-2</v>
      </c>
      <c r="P99" s="38">
        <v>7.0545024999999997E-2</v>
      </c>
      <c r="Q99" s="38" t="s">
        <v>193</v>
      </c>
      <c r="R99" s="38">
        <v>0.1134445</v>
      </c>
      <c r="S99" s="35">
        <v>4.8044480000000001E-2</v>
      </c>
      <c r="T99" s="35">
        <v>3.6903758000000002E-2</v>
      </c>
      <c r="U99" s="35">
        <v>2.9016008999999999E-2</v>
      </c>
      <c r="V99" s="35">
        <v>3.8363670000000002E-2</v>
      </c>
      <c r="W99" s="35">
        <v>4.2723480000000001E-2</v>
      </c>
      <c r="X99" s="35">
        <v>3.1546789999999998E-2</v>
      </c>
      <c r="Y99" s="35">
        <v>3.7007205000000001E-2</v>
      </c>
      <c r="Z99" s="35" t="s">
        <v>193</v>
      </c>
      <c r="AA99" s="35" t="s">
        <v>193</v>
      </c>
      <c r="AB99" s="35" t="s">
        <v>193</v>
      </c>
      <c r="AC99" s="36" t="s">
        <v>193</v>
      </c>
      <c r="AD99" s="29" t="s">
        <v>193</v>
      </c>
      <c r="AE99" s="29" t="s">
        <v>193</v>
      </c>
      <c r="AF99" s="29">
        <v>0.1325229</v>
      </c>
      <c r="AG99" s="29">
        <v>0.10955541000000001</v>
      </c>
      <c r="AH99" s="29" t="s">
        <v>193</v>
      </c>
      <c r="AI99" s="29">
        <v>0.13227314000000001</v>
      </c>
      <c r="AJ99" s="29">
        <v>0.11966418500000001</v>
      </c>
      <c r="AK99" s="3">
        <f t="shared" si="1"/>
        <v>5.5506754629629645E-2</v>
      </c>
      <c r="AP99" s="2">
        <f>((AK99-AK$25)*100)/AK$25</f>
        <v>-21.605402405935841</v>
      </c>
    </row>
    <row r="100" spans="1:45" x14ac:dyDescent="0.25">
      <c r="A100" t="s">
        <v>193</v>
      </c>
      <c r="B100" s="37">
        <v>9.1266096000000005E-2</v>
      </c>
      <c r="C100" s="34">
        <v>7.1110405000000002E-2</v>
      </c>
      <c r="D100" s="34">
        <v>4.6833199999999998E-2</v>
      </c>
      <c r="E100" s="34">
        <v>2.6194634000000001E-2</v>
      </c>
      <c r="F100" s="34">
        <v>2.3314439999999999E-2</v>
      </c>
      <c r="G100" s="34">
        <v>3.1308985999999997E-2</v>
      </c>
      <c r="H100" s="34">
        <v>3.6673765999999997E-2</v>
      </c>
      <c r="I100" s="34">
        <v>4.2625688000000002E-2</v>
      </c>
      <c r="J100" s="34">
        <v>4.0268270000000002E-2</v>
      </c>
      <c r="K100" s="34">
        <v>3.9181456000000003E-2</v>
      </c>
      <c r="L100" s="34">
        <v>4.8759150000000001E-2</v>
      </c>
      <c r="M100" s="34">
        <v>5.1780886999999998E-2</v>
      </c>
      <c r="N100" s="34">
        <v>4.6489170000000003E-2</v>
      </c>
      <c r="O100" s="34">
        <v>5.1204069999999997E-2</v>
      </c>
      <c r="P100" s="38" t="s">
        <v>193</v>
      </c>
      <c r="Q100" s="38">
        <v>0.10602880000000001</v>
      </c>
      <c r="R100" s="38">
        <v>0.10307319</v>
      </c>
      <c r="S100" s="35">
        <v>8.2941319999999999E-2</v>
      </c>
      <c r="T100" s="35">
        <v>5.8039986000000002E-2</v>
      </c>
      <c r="U100" s="35">
        <v>4.2336617E-2</v>
      </c>
      <c r="V100" s="35">
        <v>4.6181593E-2</v>
      </c>
      <c r="W100" s="35">
        <v>5.237265E-2</v>
      </c>
      <c r="X100" s="35">
        <v>5.177963E-2</v>
      </c>
      <c r="Y100" s="35">
        <v>7.0598510000000003E-2</v>
      </c>
      <c r="Z100" s="35" t="s">
        <v>193</v>
      </c>
      <c r="AA100" s="35" t="s">
        <v>193</v>
      </c>
      <c r="AB100" s="35" t="s">
        <v>193</v>
      </c>
      <c r="AC100" s="36" t="s">
        <v>193</v>
      </c>
      <c r="AD100" s="29" t="s">
        <v>193</v>
      </c>
      <c r="AE100" s="29" t="s">
        <v>193</v>
      </c>
      <c r="AF100" s="29">
        <v>0.15713134000000001</v>
      </c>
      <c r="AG100" s="29">
        <v>0.12509577999999999</v>
      </c>
      <c r="AH100" s="29" t="s">
        <v>193</v>
      </c>
      <c r="AI100" s="29" t="s">
        <v>193</v>
      </c>
      <c r="AJ100" s="29" t="s">
        <v>193</v>
      </c>
      <c r="AK100" s="3">
        <f t="shared" si="1"/>
        <v>6.170358536E-2</v>
      </c>
      <c r="AP100" s="2">
        <f>((AK100-AK$26)*100)/AK$26</f>
        <v>-17.889494305436628</v>
      </c>
    </row>
    <row r="101" spans="1:45" x14ac:dyDescent="0.25">
      <c r="A101" t="s">
        <v>193</v>
      </c>
      <c r="B101" s="37" t="s">
        <v>193</v>
      </c>
      <c r="C101" s="34">
        <v>8.3759570000000005E-2</v>
      </c>
      <c r="D101" s="34">
        <v>5.3190276000000002E-2</v>
      </c>
      <c r="E101" s="34">
        <v>3.0551154000000001E-2</v>
      </c>
      <c r="F101" s="34">
        <v>2.5900693999999998E-2</v>
      </c>
      <c r="G101" s="34">
        <v>3.6465865E-2</v>
      </c>
      <c r="H101" s="34">
        <v>4.2419966000000003E-2</v>
      </c>
      <c r="I101" s="34">
        <v>4.6766475000000002E-2</v>
      </c>
      <c r="J101" s="34">
        <v>5.0296649999999998E-2</v>
      </c>
      <c r="K101" s="34">
        <v>5.0775590000000002E-2</v>
      </c>
      <c r="L101" s="34">
        <v>5.5932450000000002E-2</v>
      </c>
      <c r="M101" s="34">
        <v>5.2835779999999999E-2</v>
      </c>
      <c r="N101" s="34">
        <v>4.4318921999999997E-2</v>
      </c>
      <c r="O101" s="34">
        <v>5.744664E-2</v>
      </c>
      <c r="P101" s="38" t="s">
        <v>193</v>
      </c>
      <c r="Q101" s="38">
        <v>0.10903615999999999</v>
      </c>
      <c r="R101" s="38">
        <v>9.7912356000000006E-2</v>
      </c>
      <c r="S101" s="35">
        <v>8.7584510000000004E-2</v>
      </c>
      <c r="T101" s="35">
        <v>6.2729640000000003E-2</v>
      </c>
      <c r="U101" s="35">
        <v>5.1566384999999999E-2</v>
      </c>
      <c r="V101" s="35">
        <v>5.6957296999999997E-2</v>
      </c>
      <c r="W101" s="35">
        <v>6.4446729999999994E-2</v>
      </c>
      <c r="X101" s="35">
        <v>6.6531554000000007E-2</v>
      </c>
      <c r="Y101" s="35">
        <v>8.8447559999999995E-2</v>
      </c>
      <c r="Z101" s="35" t="s">
        <v>193</v>
      </c>
      <c r="AA101" s="35" t="s">
        <v>193</v>
      </c>
      <c r="AB101" s="35" t="s">
        <v>193</v>
      </c>
      <c r="AC101" s="36" t="s">
        <v>193</v>
      </c>
      <c r="AD101" s="29" t="s">
        <v>193</v>
      </c>
      <c r="AE101" s="29" t="s">
        <v>193</v>
      </c>
      <c r="AF101" s="29">
        <v>0.10783597</v>
      </c>
      <c r="AG101" s="29">
        <v>0.15112379000000001</v>
      </c>
      <c r="AH101" s="29" t="s">
        <v>193</v>
      </c>
      <c r="AI101" s="29" t="s">
        <v>193</v>
      </c>
      <c r="AJ101" s="29" t="s">
        <v>193</v>
      </c>
      <c r="AK101" s="3">
        <f t="shared" si="1"/>
        <v>6.5617999333333343E-2</v>
      </c>
      <c r="AP101" s="2">
        <f>((AK101-AK$27)*100)/AK$27</f>
        <v>-16.938346246988651</v>
      </c>
    </row>
    <row r="102" spans="1:45" x14ac:dyDescent="0.25">
      <c r="A102" t="s">
        <v>193</v>
      </c>
      <c r="B102" s="37" t="s">
        <v>193</v>
      </c>
      <c r="C102" s="34">
        <v>0.13993894000000001</v>
      </c>
      <c r="D102" s="34">
        <v>6.2152159999999998E-2</v>
      </c>
      <c r="E102" s="34">
        <v>2.3265058000000002E-2</v>
      </c>
      <c r="F102" s="34">
        <v>1.1673473999999999E-9</v>
      </c>
      <c r="G102" s="34">
        <v>2.2352124000000001E-10</v>
      </c>
      <c r="H102" s="34">
        <v>9.7882750000000008E-3</v>
      </c>
      <c r="I102" s="34">
        <v>2.3648987E-2</v>
      </c>
      <c r="J102" s="34">
        <v>3.1234153000000001E-2</v>
      </c>
      <c r="K102" s="34">
        <v>4.9260747000000001E-2</v>
      </c>
      <c r="L102" s="34">
        <v>5.8098233999999999E-2</v>
      </c>
      <c r="M102" s="34">
        <v>5.7657603000000002E-2</v>
      </c>
      <c r="N102" s="34">
        <v>6.2950290000000006E-2</v>
      </c>
      <c r="O102" s="34">
        <v>8.2527959999999997E-2</v>
      </c>
      <c r="P102" s="38" t="s">
        <v>193</v>
      </c>
      <c r="Q102" s="38">
        <v>0.12166765</v>
      </c>
      <c r="R102" s="38">
        <v>9.0329300000000001E-2</v>
      </c>
      <c r="S102" s="35">
        <v>7.8292034999999996E-2</v>
      </c>
      <c r="T102" s="35">
        <v>4.6175897E-2</v>
      </c>
      <c r="U102" s="35">
        <v>4.5780929999999997E-2</v>
      </c>
      <c r="V102" s="35">
        <v>5.4693209999999999E-2</v>
      </c>
      <c r="W102" s="35">
        <v>6.8295040000000001E-2</v>
      </c>
      <c r="X102" s="35">
        <v>7.5203400000000004E-2</v>
      </c>
      <c r="Y102" s="35">
        <v>7.1741230000000003E-2</v>
      </c>
      <c r="Z102" s="35" t="s">
        <v>193</v>
      </c>
      <c r="AA102" s="35" t="s">
        <v>193</v>
      </c>
      <c r="AB102" s="35" t="s">
        <v>193</v>
      </c>
      <c r="AC102" s="36" t="s">
        <v>193</v>
      </c>
      <c r="AD102" s="29" t="s">
        <v>193</v>
      </c>
      <c r="AE102" s="29" t="s">
        <v>193</v>
      </c>
      <c r="AF102" s="29" t="s">
        <v>193</v>
      </c>
      <c r="AG102" s="29" t="s">
        <v>193</v>
      </c>
      <c r="AH102" s="29" t="s">
        <v>193</v>
      </c>
      <c r="AI102" s="29" t="s">
        <v>193</v>
      </c>
      <c r="AJ102" s="29" t="s">
        <v>193</v>
      </c>
      <c r="AK102" s="3">
        <f t="shared" si="1"/>
        <v>5.6940959108675832E-2</v>
      </c>
      <c r="AP102" s="2">
        <f>((AK102-AK$28)*100)/AK$28</f>
        <v>-17.630689082104066</v>
      </c>
    </row>
    <row r="103" spans="1:45" x14ac:dyDescent="0.25">
      <c r="A103" s="32" t="s">
        <v>193</v>
      </c>
      <c r="B103" s="39" t="s">
        <v>193</v>
      </c>
      <c r="C103" s="32">
        <v>9.5858550000000001E-2</v>
      </c>
      <c r="D103" s="32">
        <v>0.10666528</v>
      </c>
      <c r="E103" s="32">
        <v>0.11395280000000001</v>
      </c>
      <c r="F103" s="32">
        <v>0.11778113</v>
      </c>
      <c r="G103" s="32">
        <v>0.11531545999999999</v>
      </c>
      <c r="H103" s="32">
        <v>0.10724959000000001</v>
      </c>
      <c r="I103" s="32">
        <v>9.0691019999999997E-2</v>
      </c>
      <c r="J103" s="32">
        <v>7.2928259999999995E-2</v>
      </c>
      <c r="K103" s="32">
        <v>4.8141102999999998E-2</v>
      </c>
      <c r="L103" s="32">
        <v>3.3286493E-2</v>
      </c>
      <c r="M103" s="32">
        <v>4.8750594000000001E-2</v>
      </c>
      <c r="N103" s="32">
        <v>9.7550150000000002E-2</v>
      </c>
      <c r="O103" s="32">
        <v>0.103282265</v>
      </c>
      <c r="P103" s="32" t="s">
        <v>193</v>
      </c>
      <c r="Q103" s="32" t="s">
        <v>193</v>
      </c>
      <c r="R103" s="32" t="s">
        <v>193</v>
      </c>
      <c r="S103" s="33">
        <v>0.14038913</v>
      </c>
      <c r="T103" s="33">
        <v>0.11745841999999999</v>
      </c>
      <c r="U103" s="33">
        <v>0.10789531500000001</v>
      </c>
      <c r="V103" s="33">
        <v>7.8569280000000005E-2</v>
      </c>
      <c r="W103" s="33">
        <v>3.2230567000000002E-2</v>
      </c>
      <c r="X103" s="33">
        <v>8.6417645000000001E-2</v>
      </c>
      <c r="Y103" s="33">
        <v>8.1342239999999996E-2</v>
      </c>
      <c r="Z103" s="33" t="s">
        <v>193</v>
      </c>
      <c r="AA103" s="40" t="s">
        <v>193</v>
      </c>
      <c r="AB103" s="40">
        <v>1.3229446E-8</v>
      </c>
      <c r="AC103" s="40">
        <v>3.9311833999999997E-2</v>
      </c>
      <c r="AD103" s="40" t="s">
        <v>193</v>
      </c>
      <c r="AE103" s="40" t="s">
        <v>193</v>
      </c>
      <c r="AF103" s="40" t="s">
        <v>193</v>
      </c>
      <c r="AG103" s="40" t="s">
        <v>193</v>
      </c>
      <c r="AH103" s="40" t="s">
        <v>193</v>
      </c>
      <c r="AI103" s="40" t="s">
        <v>193</v>
      </c>
      <c r="AJ103" s="40" t="s">
        <v>193</v>
      </c>
      <c r="AK103" s="3">
        <f t="shared" si="1"/>
        <v>8.3412142692247532E-2</v>
      </c>
      <c r="AP103" s="2">
        <f>((AK103-AK$29)*100)/AK$29</f>
        <v>-18.720883235143564</v>
      </c>
    </row>
    <row r="104" spans="1:45" x14ac:dyDescent="0.25">
      <c r="A104" s="31" t="s">
        <v>193</v>
      </c>
      <c r="B104" s="41" t="s">
        <v>193</v>
      </c>
      <c r="C104" s="31" t="s">
        <v>193</v>
      </c>
      <c r="D104" s="31">
        <v>0.17086477999999999</v>
      </c>
      <c r="E104" s="31">
        <v>0.16517712000000001</v>
      </c>
      <c r="F104" s="31">
        <v>0.16505933</v>
      </c>
      <c r="G104" s="31">
        <v>0.16506751</v>
      </c>
      <c r="H104" s="31">
        <v>0.16787758</v>
      </c>
      <c r="I104" s="31">
        <v>0.16773619000000001</v>
      </c>
      <c r="J104" s="31">
        <v>0.16580897999999999</v>
      </c>
      <c r="K104" s="31">
        <v>0.15225768000000001</v>
      </c>
      <c r="L104" s="31">
        <v>0.13390204</v>
      </c>
      <c r="M104" s="31">
        <v>0.11085253</v>
      </c>
      <c r="N104" s="31">
        <v>0.1205876</v>
      </c>
      <c r="O104" s="31" t="s">
        <v>193</v>
      </c>
      <c r="P104" s="31" t="s">
        <v>193</v>
      </c>
      <c r="Q104" s="31" t="s">
        <v>193</v>
      </c>
      <c r="R104" s="31" t="s">
        <v>193</v>
      </c>
      <c r="S104" s="33">
        <v>0.20544531999999999</v>
      </c>
      <c r="T104" s="33">
        <v>0.19289833000000001</v>
      </c>
      <c r="U104" s="33">
        <v>0.18062497999999999</v>
      </c>
      <c r="V104" s="33">
        <v>0.16864486000000001</v>
      </c>
      <c r="W104" s="33">
        <v>0.14903074999999999</v>
      </c>
      <c r="X104" s="33">
        <v>0.10655961999999999</v>
      </c>
      <c r="Y104" s="33">
        <v>0.114588246</v>
      </c>
      <c r="Z104" s="33">
        <v>9.2052099999999998E-2</v>
      </c>
      <c r="AA104" s="40">
        <v>7.3208733999999998E-2</v>
      </c>
      <c r="AB104" s="40">
        <v>4.8835950000000003E-2</v>
      </c>
      <c r="AC104" s="40">
        <v>4.8722357000000001E-2</v>
      </c>
      <c r="AD104" s="40">
        <v>1.6618292999999999E-2</v>
      </c>
      <c r="AE104" s="40" t="s">
        <v>193</v>
      </c>
      <c r="AF104" s="40" t="s">
        <v>193</v>
      </c>
      <c r="AG104" s="40" t="s">
        <v>193</v>
      </c>
      <c r="AH104" s="40" t="s">
        <v>193</v>
      </c>
      <c r="AI104" s="40" t="s">
        <v>193</v>
      </c>
      <c r="AJ104" s="40" t="s">
        <v>193</v>
      </c>
      <c r="AK104" s="3">
        <f t="shared" si="1"/>
        <v>0.13401829913043478</v>
      </c>
      <c r="AP104" s="2">
        <f>((AK104-AK$30)*100)/AK$30</f>
        <v>-17.102101575880798</v>
      </c>
    </row>
    <row r="105" spans="1:45" x14ac:dyDescent="0.25">
      <c r="A105" s="31" t="s">
        <v>193</v>
      </c>
      <c r="B105" s="41" t="s">
        <v>193</v>
      </c>
      <c r="C105" s="31" t="s">
        <v>193</v>
      </c>
      <c r="D105" s="31">
        <v>0.22887995999999999</v>
      </c>
      <c r="E105" s="31">
        <v>0.206485</v>
      </c>
      <c r="F105" s="31">
        <v>0.20491691000000001</v>
      </c>
      <c r="G105" s="31">
        <v>0.20605320999999999</v>
      </c>
      <c r="H105" s="31">
        <v>0.20525499</v>
      </c>
      <c r="I105" s="31">
        <v>0.20621385</v>
      </c>
      <c r="J105" s="31">
        <v>0.20385148</v>
      </c>
      <c r="K105" s="31">
        <v>0.20037706</v>
      </c>
      <c r="L105" s="31">
        <v>0.18947949</v>
      </c>
      <c r="M105" s="31">
        <v>0.15985437999999999</v>
      </c>
      <c r="N105" s="31">
        <v>0.13594711000000001</v>
      </c>
      <c r="O105" s="31" t="s">
        <v>193</v>
      </c>
      <c r="P105" s="31" t="s">
        <v>193</v>
      </c>
      <c r="Q105" s="31" t="s">
        <v>193</v>
      </c>
      <c r="R105" s="31" t="s">
        <v>193</v>
      </c>
      <c r="S105" s="33">
        <v>0.2331067</v>
      </c>
      <c r="T105" s="33">
        <v>0.22493677000000001</v>
      </c>
      <c r="U105" s="33">
        <v>0.22192313999999999</v>
      </c>
      <c r="V105" s="33">
        <v>0.20806174</v>
      </c>
      <c r="W105" s="33">
        <v>0.20280480000000001</v>
      </c>
      <c r="X105" s="33">
        <v>0.18209273000000001</v>
      </c>
      <c r="Y105" s="33">
        <v>0.14183672</v>
      </c>
      <c r="Z105" s="33" t="s">
        <v>193</v>
      </c>
      <c r="AA105" s="40">
        <v>9.1261239999999993E-2</v>
      </c>
      <c r="AB105" s="40">
        <v>6.8213570000000001E-2</v>
      </c>
      <c r="AC105" s="40" t="s">
        <v>193</v>
      </c>
      <c r="AD105" s="40" t="s">
        <v>193</v>
      </c>
      <c r="AE105" s="40" t="s">
        <v>193</v>
      </c>
      <c r="AF105" s="40" t="s">
        <v>193</v>
      </c>
      <c r="AG105" s="40" t="s">
        <v>193</v>
      </c>
      <c r="AH105" s="40" t="s">
        <v>193</v>
      </c>
      <c r="AI105" s="40" t="s">
        <v>193</v>
      </c>
      <c r="AJ105" s="40" t="s">
        <v>193</v>
      </c>
      <c r="AK105" s="3">
        <f t="shared" si="1"/>
        <v>0.18607754250000003</v>
      </c>
      <c r="AP105" s="2">
        <f>((AK105-AK$31)*100)/AK$31</f>
        <v>-13.820262628576367</v>
      </c>
    </row>
    <row r="106" spans="1:45" x14ac:dyDescent="0.25">
      <c r="A106" s="31" t="s">
        <v>193</v>
      </c>
      <c r="B106" s="41" t="s">
        <v>193</v>
      </c>
      <c r="C106" s="31" t="s">
        <v>193</v>
      </c>
      <c r="D106" s="31">
        <v>0.24631233999999999</v>
      </c>
      <c r="E106" s="31">
        <v>0.22322545999999999</v>
      </c>
      <c r="F106" s="31">
        <v>0.22949585</v>
      </c>
      <c r="G106" s="31">
        <v>0.23051363</v>
      </c>
      <c r="H106" s="31">
        <v>0.23265427</v>
      </c>
      <c r="I106" s="31">
        <v>0.23300562999999999</v>
      </c>
      <c r="J106" s="31">
        <v>0.23330340999999999</v>
      </c>
      <c r="K106" s="31">
        <v>0.23022666999999999</v>
      </c>
      <c r="L106" s="31">
        <v>0.22084414999999999</v>
      </c>
      <c r="M106" s="31">
        <v>0.19763264</v>
      </c>
      <c r="N106" s="31">
        <v>0.17047645</v>
      </c>
      <c r="O106" s="31" t="s">
        <v>193</v>
      </c>
      <c r="P106" s="31" t="s">
        <v>193</v>
      </c>
      <c r="Q106" s="31" t="s">
        <v>193</v>
      </c>
      <c r="R106" s="31" t="s">
        <v>193</v>
      </c>
      <c r="S106" s="33" t="s">
        <v>193</v>
      </c>
      <c r="T106" s="33">
        <v>0.25923496000000001</v>
      </c>
      <c r="U106" s="33">
        <v>0.24274248000000001</v>
      </c>
      <c r="V106" s="33">
        <v>0.2458775</v>
      </c>
      <c r="W106" s="33">
        <v>0.24100152999999999</v>
      </c>
      <c r="X106" s="33">
        <v>0.23140737</v>
      </c>
      <c r="Y106" s="33">
        <v>0.19686219999999999</v>
      </c>
      <c r="Z106" s="33">
        <v>0.17676887999999999</v>
      </c>
      <c r="AA106" s="40" t="s">
        <v>193</v>
      </c>
      <c r="AB106" s="40" t="s">
        <v>193</v>
      </c>
      <c r="AC106" s="40" t="s">
        <v>193</v>
      </c>
      <c r="AD106" s="40" t="s">
        <v>193</v>
      </c>
      <c r="AE106" s="40" t="s">
        <v>193</v>
      </c>
      <c r="AF106" s="40" t="s">
        <v>193</v>
      </c>
      <c r="AG106" s="40" t="s">
        <v>193</v>
      </c>
      <c r="AH106" s="40" t="s">
        <v>193</v>
      </c>
      <c r="AI106" s="40" t="s">
        <v>193</v>
      </c>
      <c r="AJ106" s="40" t="s">
        <v>193</v>
      </c>
      <c r="AK106" s="3">
        <f t="shared" si="1"/>
        <v>0.22453252333333337</v>
      </c>
      <c r="AP106" s="2">
        <f>((AK106-AK$32)*100)/AK$32</f>
        <v>-12.073928897134763</v>
      </c>
    </row>
    <row r="107" spans="1:45" x14ac:dyDescent="0.25">
      <c r="A107" s="31" t="s">
        <v>193</v>
      </c>
      <c r="B107" s="41" t="s">
        <v>193</v>
      </c>
      <c r="C107" s="31" t="s">
        <v>193</v>
      </c>
      <c r="D107" s="31" t="s">
        <v>193</v>
      </c>
      <c r="E107" s="31">
        <v>0.24857077999999999</v>
      </c>
      <c r="F107" s="31">
        <v>0.25203483999999998</v>
      </c>
      <c r="G107" s="31">
        <v>0.25737852</v>
      </c>
      <c r="H107" s="31">
        <v>0.25315330000000003</v>
      </c>
      <c r="I107" s="31">
        <v>0.25531036000000001</v>
      </c>
      <c r="J107" s="31">
        <v>0.25825896999999998</v>
      </c>
      <c r="K107" s="31">
        <v>0.25885254000000002</v>
      </c>
      <c r="L107" s="31">
        <v>0.24659328</v>
      </c>
      <c r="M107" s="31">
        <v>0.22531772</v>
      </c>
      <c r="N107" s="31">
        <v>0.20820308000000001</v>
      </c>
      <c r="O107" s="31" t="s">
        <v>193</v>
      </c>
      <c r="P107" s="31" t="s">
        <v>193</v>
      </c>
      <c r="Q107" s="31" t="s">
        <v>193</v>
      </c>
      <c r="R107" s="31" t="s">
        <v>193</v>
      </c>
      <c r="S107" s="33" t="s">
        <v>193</v>
      </c>
      <c r="T107" s="33" t="s">
        <v>193</v>
      </c>
      <c r="U107" s="33">
        <v>0.26793660000000002</v>
      </c>
      <c r="V107" s="33">
        <v>0.26830306999999998</v>
      </c>
      <c r="W107" s="33">
        <v>0.26717687000000001</v>
      </c>
      <c r="X107" s="33">
        <v>0.26504224999999998</v>
      </c>
      <c r="Y107" s="33">
        <v>0.23820463</v>
      </c>
      <c r="Z107" s="33">
        <v>0.21134507999999999</v>
      </c>
      <c r="AA107" s="40" t="s">
        <v>193</v>
      </c>
      <c r="AB107" s="40" t="s">
        <v>193</v>
      </c>
      <c r="AC107" s="40" t="s">
        <v>193</v>
      </c>
      <c r="AD107" s="40" t="s">
        <v>193</v>
      </c>
      <c r="AE107" s="40" t="s">
        <v>193</v>
      </c>
      <c r="AF107" s="40" t="s">
        <v>193</v>
      </c>
      <c r="AG107" s="40" t="s">
        <v>193</v>
      </c>
      <c r="AH107" s="40" t="s">
        <v>193</v>
      </c>
      <c r="AI107" s="40" t="s">
        <v>193</v>
      </c>
      <c r="AJ107" s="40" t="s">
        <v>193</v>
      </c>
      <c r="AK107" s="3">
        <f t="shared" si="1"/>
        <v>0.24885511812500002</v>
      </c>
      <c r="AP107" s="2">
        <f>((AK107-AK$33)*100)/AK$33</f>
        <v>-10.432326234210912</v>
      </c>
    </row>
    <row r="108" spans="1:45" x14ac:dyDescent="0.25">
      <c r="A108" s="27" t="s">
        <v>193</v>
      </c>
      <c r="B108" s="28" t="s">
        <v>193</v>
      </c>
      <c r="C108" s="27" t="s">
        <v>193</v>
      </c>
      <c r="D108" s="27" t="s">
        <v>193</v>
      </c>
      <c r="E108" s="27">
        <v>0.25495106000000001</v>
      </c>
      <c r="F108" s="27">
        <v>0.26124907000000003</v>
      </c>
      <c r="G108" s="27">
        <v>0.25545984999999999</v>
      </c>
      <c r="H108" s="27">
        <v>0.23024052</v>
      </c>
      <c r="I108" s="27">
        <v>0.25635483999999997</v>
      </c>
      <c r="J108" s="27">
        <v>0.28829533000000002</v>
      </c>
      <c r="K108" s="27">
        <v>0.27408913000000001</v>
      </c>
      <c r="L108" s="27">
        <v>0.26623859999999999</v>
      </c>
      <c r="M108" s="27">
        <v>0.2330902</v>
      </c>
      <c r="N108" s="27" t="s">
        <v>193</v>
      </c>
      <c r="O108" s="27" t="s">
        <v>193</v>
      </c>
      <c r="P108" s="27" t="s">
        <v>193</v>
      </c>
      <c r="Q108" s="27" t="s">
        <v>193</v>
      </c>
      <c r="R108" s="27" t="s">
        <v>193</v>
      </c>
      <c r="S108" s="27" t="s">
        <v>193</v>
      </c>
      <c r="T108" s="27" t="s">
        <v>193</v>
      </c>
      <c r="U108" s="27">
        <v>0.28216170000000002</v>
      </c>
      <c r="V108" s="27">
        <v>0.28514742999999998</v>
      </c>
      <c r="W108" s="27">
        <v>0.27691662</v>
      </c>
      <c r="X108" s="27">
        <v>0.28926352</v>
      </c>
      <c r="Y108" s="27">
        <v>0.26590641999999998</v>
      </c>
      <c r="Z108" s="27" t="s">
        <v>193</v>
      </c>
      <c r="AA108" s="27" t="s">
        <v>193</v>
      </c>
      <c r="AB108" s="27" t="s">
        <v>193</v>
      </c>
      <c r="AC108" s="27" t="s">
        <v>193</v>
      </c>
      <c r="AD108" s="27" t="s">
        <v>193</v>
      </c>
      <c r="AE108" s="27" t="s">
        <v>193</v>
      </c>
      <c r="AF108" s="27" t="s">
        <v>193</v>
      </c>
      <c r="AG108" s="27" t="s">
        <v>193</v>
      </c>
      <c r="AH108" s="27" t="s">
        <v>193</v>
      </c>
      <c r="AI108" s="27" t="s">
        <v>193</v>
      </c>
      <c r="AJ108" s="27" t="s">
        <v>193</v>
      </c>
      <c r="AK108" s="3">
        <f t="shared" si="1"/>
        <v>0.26566887785714283</v>
      </c>
      <c r="AP108" s="2">
        <f>((AK108-AK$34)*100)/AK$34</f>
        <v>-8.109172598636329</v>
      </c>
    </row>
    <row r="109" spans="1:45" x14ac:dyDescent="0.25">
      <c r="A109" s="27" t="s">
        <v>193</v>
      </c>
      <c r="B109" s="28" t="s">
        <v>193</v>
      </c>
      <c r="C109" s="27" t="s">
        <v>193</v>
      </c>
      <c r="D109" s="27" t="s">
        <v>193</v>
      </c>
      <c r="E109" s="27" t="s">
        <v>193</v>
      </c>
      <c r="F109" s="27" t="s">
        <v>193</v>
      </c>
      <c r="G109" s="27">
        <v>0.27147102000000001</v>
      </c>
      <c r="H109" s="27">
        <v>0.27102150000000003</v>
      </c>
      <c r="I109" s="27">
        <v>0.2677834</v>
      </c>
      <c r="J109" s="27">
        <v>0.27469211999999998</v>
      </c>
      <c r="K109" s="27">
        <v>0.27852088000000003</v>
      </c>
      <c r="L109" s="27">
        <v>0.24314162</v>
      </c>
      <c r="M109" s="27" t="s">
        <v>193</v>
      </c>
      <c r="N109" s="27" t="s">
        <v>193</v>
      </c>
      <c r="O109" s="27" t="s">
        <v>193</v>
      </c>
      <c r="P109" s="27" t="s">
        <v>193</v>
      </c>
      <c r="Q109" s="27" t="s">
        <v>193</v>
      </c>
      <c r="R109" s="27" t="s">
        <v>193</v>
      </c>
      <c r="S109" s="27" t="s">
        <v>193</v>
      </c>
      <c r="T109" s="27" t="s">
        <v>193</v>
      </c>
      <c r="U109" s="27">
        <v>0.22726499999999999</v>
      </c>
      <c r="V109" s="27">
        <v>0.25299697999999998</v>
      </c>
      <c r="W109" s="27">
        <v>0.22413901999999999</v>
      </c>
      <c r="X109" s="27">
        <v>0.28448944999999998</v>
      </c>
      <c r="Y109" s="27">
        <v>0.2664707</v>
      </c>
      <c r="Z109" s="27">
        <v>0.28349226999999999</v>
      </c>
      <c r="AA109" s="27" t="s">
        <v>193</v>
      </c>
      <c r="AB109" s="27" t="s">
        <v>193</v>
      </c>
      <c r="AC109" s="27" t="s">
        <v>193</v>
      </c>
      <c r="AD109" s="27" t="s">
        <v>193</v>
      </c>
      <c r="AE109" s="27" t="s">
        <v>193</v>
      </c>
      <c r="AF109" s="27" t="s">
        <v>193</v>
      </c>
      <c r="AG109" s="27" t="s">
        <v>193</v>
      </c>
      <c r="AH109" s="27" t="s">
        <v>193</v>
      </c>
      <c r="AI109" s="27" t="s">
        <v>193</v>
      </c>
      <c r="AJ109" s="27" t="s">
        <v>193</v>
      </c>
      <c r="AK109" s="3">
        <f t="shared" si="1"/>
        <v>0.26212366333333337</v>
      </c>
      <c r="AP109" s="2">
        <f>((AK109-AK$35)*100)/AK$35</f>
        <v>-4.2002410164281061</v>
      </c>
    </row>
    <row r="110" spans="1:45" x14ac:dyDescent="0.25">
      <c r="A110" s="25" t="s">
        <v>193</v>
      </c>
      <c r="B110" s="26" t="s">
        <v>193</v>
      </c>
      <c r="C110" s="25" t="s">
        <v>193</v>
      </c>
      <c r="D110" s="25" t="s">
        <v>193</v>
      </c>
      <c r="E110" s="25" t="s">
        <v>193</v>
      </c>
      <c r="F110" s="25" t="s">
        <v>193</v>
      </c>
      <c r="G110" s="25" t="s">
        <v>193</v>
      </c>
      <c r="H110" s="25" t="s">
        <v>193</v>
      </c>
      <c r="I110" s="25" t="s">
        <v>193</v>
      </c>
      <c r="J110" s="25">
        <v>0.26884258</v>
      </c>
      <c r="K110" s="25" t="s">
        <v>193</v>
      </c>
      <c r="L110" s="25" t="s">
        <v>193</v>
      </c>
      <c r="M110" s="25" t="s">
        <v>193</v>
      </c>
      <c r="N110" s="25" t="s">
        <v>193</v>
      </c>
      <c r="O110" s="25" t="s">
        <v>193</v>
      </c>
      <c r="P110" s="25" t="s">
        <v>193</v>
      </c>
      <c r="Q110" s="25" t="s">
        <v>193</v>
      </c>
      <c r="R110" s="25" t="s">
        <v>193</v>
      </c>
      <c r="S110" s="25" t="s">
        <v>193</v>
      </c>
      <c r="T110" s="25">
        <v>0.28192585999999997</v>
      </c>
      <c r="U110" s="25">
        <v>0.28374793999999998</v>
      </c>
      <c r="V110" s="25" t="s">
        <v>193</v>
      </c>
      <c r="W110" s="25" t="s">
        <v>193</v>
      </c>
      <c r="X110" s="25">
        <v>0.20175952</v>
      </c>
      <c r="Y110" s="25">
        <v>0.26460734000000002</v>
      </c>
      <c r="Z110" s="25">
        <v>0.24962117</v>
      </c>
      <c r="AA110" s="25">
        <v>0.2464278</v>
      </c>
      <c r="AB110" s="25">
        <v>0.24647521999999999</v>
      </c>
      <c r="AC110" s="25" t="s">
        <v>193</v>
      </c>
      <c r="AD110" s="25" t="s">
        <v>193</v>
      </c>
      <c r="AE110" s="25" t="s">
        <v>193</v>
      </c>
      <c r="AF110" s="25" t="s">
        <v>193</v>
      </c>
      <c r="AG110" s="25" t="s">
        <v>193</v>
      </c>
      <c r="AH110" s="25" t="s">
        <v>193</v>
      </c>
      <c r="AI110" s="25" t="s">
        <v>193</v>
      </c>
      <c r="AJ110" s="25" t="s">
        <v>193</v>
      </c>
      <c r="AK110" s="3">
        <f t="shared" si="1"/>
        <v>0.25542592874999998</v>
      </c>
      <c r="AP110" s="22">
        <f>((AK110-AK$36)*100)/AK$36</f>
        <v>-9.4290364099179875</v>
      </c>
    </row>
    <row r="111" spans="1:45" x14ac:dyDescent="0.25">
      <c r="A111" s="25">
        <v>0.17655422000000001</v>
      </c>
      <c r="B111" s="26">
        <v>0.17717251000000001</v>
      </c>
      <c r="C111" s="25">
        <v>0.17318333999999999</v>
      </c>
      <c r="D111" s="25">
        <v>0.17427092999999999</v>
      </c>
      <c r="E111" s="25">
        <v>0.17048840000000001</v>
      </c>
      <c r="F111" s="25">
        <v>0.16994334999999999</v>
      </c>
      <c r="G111" s="25">
        <v>0.16991016</v>
      </c>
      <c r="H111" s="25">
        <v>0.16958179000000001</v>
      </c>
      <c r="I111" s="25">
        <v>0.16933337000000001</v>
      </c>
      <c r="J111" s="25">
        <v>0.16840052999999999</v>
      </c>
      <c r="K111" s="25">
        <v>0.16702761999999999</v>
      </c>
      <c r="L111" s="25">
        <v>0.16591518</v>
      </c>
      <c r="M111" s="25">
        <v>0.16564392</v>
      </c>
      <c r="N111" s="25">
        <v>0.16074379</v>
      </c>
      <c r="O111" s="25">
        <v>0.17414426999999999</v>
      </c>
      <c r="P111" s="25">
        <v>0.18171209999999999</v>
      </c>
      <c r="Q111" s="25">
        <v>0.18338363999999999</v>
      </c>
      <c r="R111" s="25">
        <v>0.18287613999999999</v>
      </c>
      <c r="S111" s="25">
        <v>0.18938812999999999</v>
      </c>
      <c r="T111" s="25">
        <v>0.20302565</v>
      </c>
      <c r="U111" s="25" t="s">
        <v>193</v>
      </c>
      <c r="V111" s="25" t="s">
        <v>193</v>
      </c>
      <c r="W111" s="25" t="s">
        <v>193</v>
      </c>
      <c r="X111" s="25" t="s">
        <v>193</v>
      </c>
      <c r="Y111" s="25">
        <v>0.16534209</v>
      </c>
      <c r="Z111" s="25">
        <v>0.20038995000000001</v>
      </c>
      <c r="AA111" s="25">
        <v>0.19411169</v>
      </c>
      <c r="AB111" s="25">
        <v>0.21385651999999999</v>
      </c>
      <c r="AC111" s="25">
        <v>0.20742641000000001</v>
      </c>
      <c r="AD111" s="25">
        <v>0.18804789999999999</v>
      </c>
      <c r="AE111" s="25">
        <v>0.19389086999999999</v>
      </c>
      <c r="AF111" s="25">
        <v>0.18810937</v>
      </c>
      <c r="AG111" s="25">
        <v>0.18018008999999999</v>
      </c>
      <c r="AH111" s="25">
        <v>0.18503410000000001</v>
      </c>
      <c r="AI111" s="25">
        <v>0.18392422999999999</v>
      </c>
      <c r="AJ111" s="25">
        <v>0.17559825000000001</v>
      </c>
      <c r="AK111" s="3">
        <f t="shared" si="1"/>
        <v>0.18026907843750001</v>
      </c>
      <c r="AP111" s="22">
        <f>((AK111-AK$37)*100)/AK$37</f>
        <v>-8.98522029863563</v>
      </c>
    </row>
    <row r="112" spans="1:45" x14ac:dyDescent="0.25">
      <c r="A112" t="s">
        <v>89</v>
      </c>
      <c r="AK112" s="17">
        <f>SUM(A76:AJ109)/867</f>
        <v>0.13513005128766653</v>
      </c>
      <c r="AP112" s="23">
        <f>((AK112-AK$38)*100)/AK$38</f>
        <v>-11.228615051439515</v>
      </c>
      <c r="AQ112" s="24" t="s">
        <v>125</v>
      </c>
    </row>
    <row r="113" spans="1:47" x14ac:dyDescent="0.25">
      <c r="A113" s="25" t="s">
        <v>193</v>
      </c>
      <c r="B113" s="26" t="s">
        <v>193</v>
      </c>
      <c r="C113" s="25" t="s">
        <v>193</v>
      </c>
      <c r="D113" s="25" t="s">
        <v>193</v>
      </c>
      <c r="E113" s="25" t="s">
        <v>193</v>
      </c>
      <c r="F113" s="25" t="s">
        <v>193</v>
      </c>
      <c r="G113" s="25" t="s">
        <v>193</v>
      </c>
      <c r="H113" s="25" t="s">
        <v>193</v>
      </c>
      <c r="I113" s="25" t="s">
        <v>193</v>
      </c>
      <c r="J113" s="25" t="s">
        <v>193</v>
      </c>
      <c r="K113" s="25" t="s">
        <v>193</v>
      </c>
      <c r="L113" s="25" t="s">
        <v>193</v>
      </c>
      <c r="M113" s="25" t="s">
        <v>193</v>
      </c>
      <c r="N113" s="25" t="s">
        <v>193</v>
      </c>
      <c r="O113" s="25" t="s">
        <v>193</v>
      </c>
      <c r="P113" s="25" t="s">
        <v>193</v>
      </c>
      <c r="Q113" s="25" t="s">
        <v>193</v>
      </c>
      <c r="R113" s="25" t="s">
        <v>193</v>
      </c>
      <c r="S113" s="25" t="s">
        <v>193</v>
      </c>
      <c r="T113" s="25" t="s">
        <v>193</v>
      </c>
      <c r="U113" s="25" t="s">
        <v>193</v>
      </c>
      <c r="V113" s="25" t="s">
        <v>193</v>
      </c>
      <c r="W113" s="25" t="s">
        <v>193</v>
      </c>
      <c r="X113" s="25" t="s">
        <v>193</v>
      </c>
      <c r="Y113" s="25" t="s">
        <v>193</v>
      </c>
      <c r="Z113" s="25" t="s">
        <v>193</v>
      </c>
      <c r="AA113" s="25" t="s">
        <v>193</v>
      </c>
      <c r="AB113" s="25" t="s">
        <v>193</v>
      </c>
      <c r="AC113" s="25" t="s">
        <v>193</v>
      </c>
      <c r="AD113" s="25" t="s">
        <v>193</v>
      </c>
      <c r="AE113" s="25" t="s">
        <v>193</v>
      </c>
      <c r="AF113" s="25" t="s">
        <v>193</v>
      </c>
      <c r="AG113" s="25" t="s">
        <v>193</v>
      </c>
      <c r="AH113" s="25" t="s">
        <v>193</v>
      </c>
      <c r="AI113" s="25" t="s">
        <v>193</v>
      </c>
      <c r="AJ113" s="25" t="s">
        <v>193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193</v>
      </c>
      <c r="B114" s="26">
        <v>0.2616251</v>
      </c>
      <c r="C114" s="25">
        <v>0.24718680000000001</v>
      </c>
      <c r="D114" s="25">
        <v>0.24874821</v>
      </c>
      <c r="E114" s="25">
        <v>0.30488092</v>
      </c>
      <c r="F114" s="25">
        <v>0.18966379999999999</v>
      </c>
      <c r="G114" s="25">
        <v>0.18416669999999999</v>
      </c>
      <c r="H114" s="25">
        <v>0.17943239999999999</v>
      </c>
      <c r="I114" s="25">
        <v>0.19916801000000001</v>
      </c>
      <c r="J114" s="25">
        <v>0.31137999999999999</v>
      </c>
      <c r="K114" s="25">
        <v>0.2092939</v>
      </c>
      <c r="L114" s="25">
        <v>0.25221886999999998</v>
      </c>
      <c r="M114" s="25">
        <v>0.26096049999999998</v>
      </c>
      <c r="N114" s="25">
        <v>0.25519364999999999</v>
      </c>
      <c r="O114" s="25">
        <v>0.21285608</v>
      </c>
      <c r="P114" s="25">
        <v>0.30597713999999998</v>
      </c>
      <c r="Q114" s="25">
        <v>0.28903002</v>
      </c>
      <c r="R114" s="25">
        <v>0.17626831000000001</v>
      </c>
      <c r="S114" s="25">
        <v>0.16597112999999999</v>
      </c>
      <c r="T114" s="25">
        <v>0.23138532000000001</v>
      </c>
      <c r="U114" s="25">
        <v>0.22415723000000001</v>
      </c>
      <c r="V114" s="25">
        <v>0.21216193</v>
      </c>
      <c r="W114" s="25">
        <v>0.23247680000000001</v>
      </c>
      <c r="X114" s="25">
        <v>0.22836581</v>
      </c>
      <c r="Y114" s="25">
        <v>0.22218405999999999</v>
      </c>
      <c r="Z114" s="25">
        <v>0.20907956</v>
      </c>
      <c r="AA114" s="25">
        <v>0.21688811</v>
      </c>
      <c r="AB114" s="25">
        <v>0.21945619999999999</v>
      </c>
      <c r="AC114" s="25">
        <v>0.23234878</v>
      </c>
      <c r="AD114" s="25">
        <v>0.25945800000000002</v>
      </c>
      <c r="AE114" s="25">
        <v>0.26027697</v>
      </c>
      <c r="AF114" s="25">
        <v>0.26764505999999999</v>
      </c>
      <c r="AG114" s="25">
        <v>0.20177971</v>
      </c>
      <c r="AH114" s="25">
        <v>0.22058630000000001</v>
      </c>
      <c r="AI114" s="25">
        <v>0.24581014000000001</v>
      </c>
      <c r="AJ114" s="25" t="s">
        <v>193</v>
      </c>
      <c r="AK114" s="3">
        <f>AVERAGE(A114:AJ114)</f>
        <v>0.23347298588235293</v>
      </c>
      <c r="AM114" s="6" t="s">
        <v>94</v>
      </c>
      <c r="AO114" s="2">
        <f>SUM(A147:AJ148)/40</f>
        <v>0.20595770124999996</v>
      </c>
      <c r="AP114" s="2">
        <f>((AK114-AK$3)*100)/AK$3</f>
        <v>2.135291848322673</v>
      </c>
      <c r="AR114" s="6" t="s">
        <v>94</v>
      </c>
      <c r="AS114" s="2"/>
      <c r="AT114" s="2">
        <f>((AO114-AO$3)*100)/AO$3</f>
        <v>-4.1415474619323041</v>
      </c>
    </row>
    <row r="115" spans="1:47" x14ac:dyDescent="0.25">
      <c r="A115" s="27">
        <v>0.32058138000000003</v>
      </c>
      <c r="B115" s="28">
        <v>0.31219816</v>
      </c>
      <c r="C115" s="27">
        <v>0.2963172</v>
      </c>
      <c r="D115" s="27">
        <v>0.28424260000000001</v>
      </c>
      <c r="E115" s="27">
        <v>0.27110115000000001</v>
      </c>
      <c r="F115" s="27">
        <v>0.27153495</v>
      </c>
      <c r="G115" s="27">
        <v>0.28057957</v>
      </c>
      <c r="H115" s="27">
        <v>0.25740126000000002</v>
      </c>
      <c r="I115" s="27">
        <v>0.26412479999999999</v>
      </c>
      <c r="J115" s="27">
        <v>0.27081033999999998</v>
      </c>
      <c r="K115" s="27">
        <v>0.27552401999999998</v>
      </c>
      <c r="L115" s="27">
        <v>0.27852198</v>
      </c>
      <c r="M115" s="27">
        <v>0.27781226999999997</v>
      </c>
      <c r="N115" s="27">
        <v>0.27869670000000002</v>
      </c>
      <c r="O115" s="27">
        <v>0.27356360000000002</v>
      </c>
      <c r="P115" s="27">
        <v>0.26839851999999997</v>
      </c>
      <c r="Q115" s="27">
        <v>0.26797264999999998</v>
      </c>
      <c r="R115" s="27">
        <v>0.2550963</v>
      </c>
      <c r="S115" s="27">
        <v>0.2435457</v>
      </c>
      <c r="T115" s="27">
        <v>0.26291880000000001</v>
      </c>
      <c r="U115" s="27">
        <v>0.26761368000000002</v>
      </c>
      <c r="V115" s="27">
        <v>0.26777487999999999</v>
      </c>
      <c r="W115" s="27">
        <v>0.26747367</v>
      </c>
      <c r="X115" s="27">
        <v>0.28745404000000002</v>
      </c>
      <c r="Y115" s="27">
        <v>0.30546960000000001</v>
      </c>
      <c r="Z115" s="27">
        <v>0.33146143</v>
      </c>
      <c r="AA115" s="27">
        <v>0.33608270000000001</v>
      </c>
      <c r="AB115" s="27">
        <v>0.33274690000000001</v>
      </c>
      <c r="AC115" s="27">
        <v>0.31307467999999999</v>
      </c>
      <c r="AD115" s="27">
        <v>0.33411306000000002</v>
      </c>
      <c r="AE115" s="27">
        <v>0.34573415000000002</v>
      </c>
      <c r="AF115" s="27">
        <v>0.34721227999999998</v>
      </c>
      <c r="AG115" s="27">
        <v>0.32068127000000002</v>
      </c>
      <c r="AH115" s="27">
        <v>0.33103450000000001</v>
      </c>
      <c r="AI115" s="27">
        <v>0.31593874</v>
      </c>
      <c r="AJ115" s="27">
        <v>0.31551126000000002</v>
      </c>
      <c r="AK115" s="3">
        <f t="shared" ref="AK115:AK178" si="2">AVERAGE(A115:AJ115)</f>
        <v>0.29250885527777781</v>
      </c>
      <c r="AM115" s="6" t="s">
        <v>116</v>
      </c>
      <c r="AO115" s="2">
        <f>SUM(A113:AJ114)/34</f>
        <v>0.23347298588235293</v>
      </c>
      <c r="AP115" s="2">
        <f>((AK115-AK$4)*100)/AK$4</f>
        <v>-0.4797960997280642</v>
      </c>
      <c r="AR115" s="6" t="s">
        <v>116</v>
      </c>
      <c r="AS115" s="2"/>
      <c r="AT115" s="1">
        <f>((AO115-AO$4)*100)/AO$4</f>
        <v>2.135291848322673</v>
      </c>
    </row>
    <row r="116" spans="1:47" x14ac:dyDescent="0.25">
      <c r="A116" s="27">
        <v>0.29859429999999998</v>
      </c>
      <c r="B116" s="28">
        <v>0.29357585000000003</v>
      </c>
      <c r="C116" s="27">
        <v>0.28752275999999999</v>
      </c>
      <c r="D116" s="27">
        <v>0.28599026999999999</v>
      </c>
      <c r="E116" s="27">
        <v>0.27955264000000002</v>
      </c>
      <c r="F116" s="27">
        <v>0.27269152000000002</v>
      </c>
      <c r="G116" s="27">
        <v>0.26915020000000001</v>
      </c>
      <c r="H116" s="27">
        <v>0.27447796000000002</v>
      </c>
      <c r="I116" s="27">
        <v>0.28924978000000001</v>
      </c>
      <c r="J116" s="27">
        <v>0.29090163000000002</v>
      </c>
      <c r="K116" s="27">
        <v>0.29242965999999998</v>
      </c>
      <c r="L116" s="27">
        <v>0.2906569</v>
      </c>
      <c r="M116" s="27">
        <v>0.28851452</v>
      </c>
      <c r="N116" s="27">
        <v>0.28868163000000002</v>
      </c>
      <c r="O116" s="27">
        <v>0.28657224999999997</v>
      </c>
      <c r="P116" s="27">
        <v>0.28129607000000001</v>
      </c>
      <c r="Q116" s="27">
        <v>0.27758533000000002</v>
      </c>
      <c r="R116" s="27">
        <v>0.27270889999999998</v>
      </c>
      <c r="S116" s="27">
        <v>0.24242190999999999</v>
      </c>
      <c r="T116" s="27">
        <v>0.26696175</v>
      </c>
      <c r="U116" s="27">
        <v>0.29445767</v>
      </c>
      <c r="V116" s="27">
        <v>0.31155231999999999</v>
      </c>
      <c r="W116" s="27">
        <v>0.32018765999999999</v>
      </c>
      <c r="X116" s="27">
        <v>0.32275787</v>
      </c>
      <c r="Y116" s="27">
        <v>0.3251945</v>
      </c>
      <c r="Z116" s="27">
        <v>0.32785839999999999</v>
      </c>
      <c r="AA116" s="27">
        <v>0.32419407</v>
      </c>
      <c r="AB116" s="27">
        <v>0.31751254000000001</v>
      </c>
      <c r="AC116" s="27">
        <v>0.3139286</v>
      </c>
      <c r="AD116" s="27">
        <v>0.31652239999999998</v>
      </c>
      <c r="AE116" s="27">
        <v>0.3225343</v>
      </c>
      <c r="AF116" s="27">
        <v>0.31964376999999999</v>
      </c>
      <c r="AG116" s="27">
        <v>0.31421977000000001</v>
      </c>
      <c r="AH116" s="27">
        <v>0.31565653999999999</v>
      </c>
      <c r="AI116" s="27">
        <v>0.30897784</v>
      </c>
      <c r="AJ116" s="27">
        <v>0.30285874000000002</v>
      </c>
      <c r="AK116" s="3">
        <f t="shared" si="2"/>
        <v>0.29687757833333334</v>
      </c>
      <c r="AM116" s="10" t="s">
        <v>94</v>
      </c>
      <c r="AO116" s="2">
        <f>SUM(A145:AJ146)/26</f>
        <v>0.27142175961538456</v>
      </c>
      <c r="AP116" s="2">
        <f>((AK116-AK$5)*100)/AK$5</f>
        <v>-2.7627887393993085</v>
      </c>
      <c r="AR116" s="10" t="s">
        <v>94</v>
      </c>
      <c r="AS116" s="2"/>
      <c r="AT116" s="1">
        <f>((AO116-AO$5)*100)/AO$5</f>
        <v>-3.7378207257016456</v>
      </c>
    </row>
    <row r="117" spans="1:47" x14ac:dyDescent="0.25">
      <c r="A117" s="29">
        <v>0.2762135</v>
      </c>
      <c r="B117" s="30">
        <v>0.27411606999999999</v>
      </c>
      <c r="C117" s="29">
        <v>0.26819715</v>
      </c>
      <c r="D117" s="29">
        <v>0.26876455999999999</v>
      </c>
      <c r="E117" s="31">
        <v>0.26705146000000002</v>
      </c>
      <c r="F117" s="31">
        <v>0.25888412999999999</v>
      </c>
      <c r="G117" s="31">
        <v>0.26049211999999999</v>
      </c>
      <c r="H117" s="31">
        <v>0.25817024999999999</v>
      </c>
      <c r="I117" s="31">
        <v>0.26646682999999999</v>
      </c>
      <c r="J117" s="31">
        <v>0.27050134999999997</v>
      </c>
      <c r="K117" s="31">
        <v>0.26887766000000002</v>
      </c>
      <c r="L117" s="31">
        <v>0.2674417</v>
      </c>
      <c r="M117" s="31">
        <v>0.26544975999999998</v>
      </c>
      <c r="N117" s="31">
        <v>0.26574890000000001</v>
      </c>
      <c r="O117" s="31">
        <v>0.26410073000000001</v>
      </c>
      <c r="P117" s="31">
        <v>0.26347759999999998</v>
      </c>
      <c r="Q117" s="32">
        <v>0.26205050000000002</v>
      </c>
      <c r="R117" s="32">
        <v>0.26062291999999998</v>
      </c>
      <c r="S117" s="33">
        <v>0.25082615000000003</v>
      </c>
      <c r="T117" s="33" t="s">
        <v>193</v>
      </c>
      <c r="U117" s="33">
        <v>0.29886259999999998</v>
      </c>
      <c r="V117" s="33">
        <v>0.30538072999999999</v>
      </c>
      <c r="W117" s="33">
        <v>0.30855339999999998</v>
      </c>
      <c r="X117" s="33">
        <v>0.30726945</v>
      </c>
      <c r="Y117" s="33">
        <v>0.30645528</v>
      </c>
      <c r="Z117" s="33">
        <v>0.30418174999999997</v>
      </c>
      <c r="AA117" s="33">
        <v>0.29521847000000001</v>
      </c>
      <c r="AB117" s="33">
        <v>0.29235850000000002</v>
      </c>
      <c r="AC117" s="29">
        <v>0.28949740000000002</v>
      </c>
      <c r="AD117" s="29">
        <v>0.28813368</v>
      </c>
      <c r="AE117" s="29">
        <v>0.29222925999999999</v>
      </c>
      <c r="AF117" s="29">
        <v>0.29438092999999999</v>
      </c>
      <c r="AG117" s="29">
        <v>0.28271755999999998</v>
      </c>
      <c r="AH117" s="29">
        <v>0.28297879999999997</v>
      </c>
      <c r="AI117" s="29">
        <v>0.27902558</v>
      </c>
      <c r="AJ117" s="29">
        <v>0.27982059999999997</v>
      </c>
      <c r="AK117" s="3">
        <f t="shared" si="2"/>
        <v>0.27841478085714283</v>
      </c>
      <c r="AM117" s="10" t="s">
        <v>116</v>
      </c>
      <c r="AO117" s="2">
        <f>SUM(A115:AJ116)/72</f>
        <v>0.2946932168055556</v>
      </c>
      <c r="AP117" s="2">
        <f>((AK117-AK$6)*100)/AK$6</f>
        <v>-3.3860111449900407</v>
      </c>
      <c r="AR117" s="10" t="s">
        <v>116</v>
      </c>
      <c r="AS117" s="2"/>
      <c r="AT117" s="1">
        <f>((AO117-AO$6)*100)/AO$6</f>
        <v>-1.6429965698178519</v>
      </c>
    </row>
    <row r="118" spans="1:47" x14ac:dyDescent="0.25">
      <c r="A118" s="29">
        <v>0.26421523000000002</v>
      </c>
      <c r="B118" s="30">
        <v>0.26361047999999998</v>
      </c>
      <c r="C118" s="29">
        <v>0.25874424000000001</v>
      </c>
      <c r="D118" s="29">
        <v>0.25626838000000002</v>
      </c>
      <c r="E118" s="31">
        <v>0.24868989</v>
      </c>
      <c r="F118" s="31">
        <v>0.22760649999999999</v>
      </c>
      <c r="G118" s="31">
        <v>0.21558865999999999</v>
      </c>
      <c r="H118" s="31">
        <v>0.19742641</v>
      </c>
      <c r="I118" s="31">
        <v>0.21736746000000001</v>
      </c>
      <c r="J118" s="31">
        <v>0.22007850000000001</v>
      </c>
      <c r="K118" s="31">
        <v>0.22558047000000001</v>
      </c>
      <c r="L118" s="31">
        <v>0.22851411999999999</v>
      </c>
      <c r="M118" s="31">
        <v>0.23211670000000001</v>
      </c>
      <c r="N118" s="31">
        <v>0.23678136</v>
      </c>
      <c r="O118" s="31">
        <v>0.24066705999999999</v>
      </c>
      <c r="P118" s="31">
        <v>0.24083377</v>
      </c>
      <c r="Q118" s="32">
        <v>0.24273631000000001</v>
      </c>
      <c r="R118" s="32">
        <v>0.24083494</v>
      </c>
      <c r="S118" s="33">
        <v>0.22697249999999999</v>
      </c>
      <c r="T118" s="33" t="s">
        <v>193</v>
      </c>
      <c r="U118" s="33">
        <v>0.28886935000000002</v>
      </c>
      <c r="V118" s="33">
        <v>0.29070170000000001</v>
      </c>
      <c r="W118" s="33">
        <v>0.29186767000000002</v>
      </c>
      <c r="X118" s="33">
        <v>0.28847432000000001</v>
      </c>
      <c r="Y118" s="33">
        <v>0.28705665000000002</v>
      </c>
      <c r="Z118" s="33">
        <v>0.28143182</v>
      </c>
      <c r="AA118" s="33">
        <v>0.27758899999999997</v>
      </c>
      <c r="AB118" s="33">
        <v>0.27836784999999997</v>
      </c>
      <c r="AC118" s="29">
        <v>0.26967343999999999</v>
      </c>
      <c r="AD118" s="29">
        <v>0.25665506999999999</v>
      </c>
      <c r="AE118" s="29">
        <v>0.25635662999999997</v>
      </c>
      <c r="AF118" s="29">
        <v>0.26462970000000002</v>
      </c>
      <c r="AG118" s="29">
        <v>0.25567356000000002</v>
      </c>
      <c r="AH118" s="29">
        <v>0.25815981999999998</v>
      </c>
      <c r="AI118" s="29">
        <v>0.25863894999999998</v>
      </c>
      <c r="AJ118" s="29">
        <v>0.2625904</v>
      </c>
      <c r="AK118" s="3">
        <f t="shared" si="2"/>
        <v>0.25289625457142856</v>
      </c>
      <c r="AM118" s="11" t="s">
        <v>99</v>
      </c>
      <c r="AO118" s="2">
        <f>SUM(A140:R144)/56</f>
        <v>0.1840029433214285</v>
      </c>
      <c r="AP118" s="2">
        <f>((AK118-AK$7)*100)/AK$7</f>
        <v>-5.0001217259308115</v>
      </c>
      <c r="AR118" s="11" t="s">
        <v>99</v>
      </c>
      <c r="AS118" s="2"/>
      <c r="AT118" s="1">
        <f>((AO118-AO$7)*100)/AO$7</f>
        <v>-8.3974924937257693</v>
      </c>
    </row>
    <row r="119" spans="1:47" x14ac:dyDescent="0.25">
      <c r="A119" s="29">
        <v>0.25482233999999998</v>
      </c>
      <c r="B119" s="30">
        <v>0.24390227</v>
      </c>
      <c r="C119" s="29">
        <v>0.21899078999999999</v>
      </c>
      <c r="D119" s="29">
        <v>0.19224373</v>
      </c>
      <c r="E119" s="31">
        <v>0.17893303999999999</v>
      </c>
      <c r="F119" s="31">
        <v>0.17475574999999999</v>
      </c>
      <c r="G119" s="31">
        <v>0.15899754999999999</v>
      </c>
      <c r="H119" s="31">
        <v>0.16080720000000001</v>
      </c>
      <c r="I119" s="31">
        <v>0.16218637</v>
      </c>
      <c r="J119" s="31">
        <v>0.16097242</v>
      </c>
      <c r="K119" s="31">
        <v>0.16646938</v>
      </c>
      <c r="L119" s="31">
        <v>0.17055348000000001</v>
      </c>
      <c r="M119" s="31">
        <v>0.17493623</v>
      </c>
      <c r="N119" s="31">
        <v>0.18178752000000001</v>
      </c>
      <c r="O119" s="31">
        <v>0.18915583</v>
      </c>
      <c r="P119" s="31">
        <v>0.19176563999999999</v>
      </c>
      <c r="Q119" s="32">
        <v>0.19626304999999999</v>
      </c>
      <c r="R119" s="32">
        <v>0.19013169999999999</v>
      </c>
      <c r="S119" s="33">
        <v>0.17830051</v>
      </c>
      <c r="T119" s="33" t="s">
        <v>193</v>
      </c>
      <c r="U119" s="33">
        <v>0.22777243</v>
      </c>
      <c r="V119" s="33">
        <v>0.23286467999999999</v>
      </c>
      <c r="W119" s="33">
        <v>0.24150031999999999</v>
      </c>
      <c r="X119" s="33">
        <v>0.24771392</v>
      </c>
      <c r="Y119" s="33">
        <v>0.24526452000000001</v>
      </c>
      <c r="Z119" s="33">
        <v>0.24631372000000001</v>
      </c>
      <c r="AA119" s="33">
        <v>0.248034</v>
      </c>
      <c r="AB119" s="33">
        <v>0.25184580000000001</v>
      </c>
      <c r="AC119" s="29">
        <v>0.24891666000000001</v>
      </c>
      <c r="AD119" s="29">
        <v>0.22440025</v>
      </c>
      <c r="AE119" s="29">
        <v>0.22097464</v>
      </c>
      <c r="AF119" s="29">
        <v>0.22886622000000001</v>
      </c>
      <c r="AG119" s="29">
        <v>0.22916737000000001</v>
      </c>
      <c r="AH119" s="29">
        <v>0.23698685999999999</v>
      </c>
      <c r="AI119" s="29">
        <v>0.24547458999999999</v>
      </c>
      <c r="AJ119" s="29">
        <v>0.25279763</v>
      </c>
      <c r="AK119" s="3">
        <f t="shared" si="2"/>
        <v>0.21071052599999993</v>
      </c>
      <c r="AM119" s="11" t="s">
        <v>102</v>
      </c>
      <c r="AO119" s="2">
        <f>SUM(E117:R121)/68</f>
        <v>0.17588404964705884</v>
      </c>
      <c r="AP119" s="2">
        <f>((AK119-AK$8)*100)/AK$8</f>
        <v>-7.6028271122719051</v>
      </c>
      <c r="AR119" s="11" t="s">
        <v>102</v>
      </c>
      <c r="AS119" s="2"/>
      <c r="AT119" s="1">
        <f>((AO119-AO$8)*100)/AO$8</f>
        <v>-7.7043726042256555</v>
      </c>
    </row>
    <row r="120" spans="1:47" x14ac:dyDescent="0.25">
      <c r="A120" s="29">
        <v>0.20063774000000001</v>
      </c>
      <c r="B120" s="30">
        <v>0.17405050999999999</v>
      </c>
      <c r="C120" s="29">
        <v>0.13537407000000001</v>
      </c>
      <c r="D120" s="29">
        <v>0.12965007000000001</v>
      </c>
      <c r="E120" s="31" t="s">
        <v>193</v>
      </c>
      <c r="F120" s="31">
        <v>0.18391552999999999</v>
      </c>
      <c r="G120" s="31">
        <v>0.13482316</v>
      </c>
      <c r="H120" s="31">
        <v>0.11969906</v>
      </c>
      <c r="I120" s="31">
        <v>0.120970234</v>
      </c>
      <c r="J120" s="31">
        <v>0.12052008</v>
      </c>
      <c r="K120" s="31">
        <v>0.1213492</v>
      </c>
      <c r="L120" s="31">
        <v>0.122717336</v>
      </c>
      <c r="M120" s="31">
        <v>0.12291061</v>
      </c>
      <c r="N120" s="31">
        <v>0.12550531000000001</v>
      </c>
      <c r="O120" s="31">
        <v>0.13119568000000001</v>
      </c>
      <c r="P120" s="31">
        <v>0.13749163</v>
      </c>
      <c r="Q120" s="32">
        <v>0.13979528999999999</v>
      </c>
      <c r="R120" s="32">
        <v>0.12749977000000001</v>
      </c>
      <c r="S120" s="33">
        <v>0.12451996999999999</v>
      </c>
      <c r="T120" s="33" t="s">
        <v>193</v>
      </c>
      <c r="U120" s="33">
        <v>0.19475244999999999</v>
      </c>
      <c r="V120" s="33">
        <v>0.17367270000000001</v>
      </c>
      <c r="W120" s="33">
        <v>0.17635864000000001</v>
      </c>
      <c r="X120" s="33">
        <v>0.18644115</v>
      </c>
      <c r="Y120" s="33">
        <v>0.19202284999999999</v>
      </c>
      <c r="Z120" s="33">
        <v>0.19367200000000001</v>
      </c>
      <c r="AA120" s="33">
        <v>0.19366707</v>
      </c>
      <c r="AB120" s="33">
        <v>0.20213965</v>
      </c>
      <c r="AC120" s="29">
        <v>0.23917167</v>
      </c>
      <c r="AD120" s="29">
        <v>0.16406915</v>
      </c>
      <c r="AE120" s="29">
        <v>0.14444319999999999</v>
      </c>
      <c r="AF120" s="29">
        <v>0.16568768</v>
      </c>
      <c r="AG120" s="29">
        <v>0.19053654</v>
      </c>
      <c r="AH120" s="29">
        <v>0.20720603000000001</v>
      </c>
      <c r="AI120" s="29">
        <v>0.21978444</v>
      </c>
      <c r="AJ120" s="29">
        <v>0.21880051</v>
      </c>
      <c r="AK120" s="3">
        <f t="shared" si="2"/>
        <v>0.16279561705882353</v>
      </c>
      <c r="AM120" s="12" t="s">
        <v>105</v>
      </c>
      <c r="AO120" s="2">
        <f>SUM(S140:Z144)/35</f>
        <v>0.19342972985714288</v>
      </c>
      <c r="AP120" s="2">
        <f>((AK120-AK$9)*100)/AK$9</f>
        <v>-9.4735814418436188</v>
      </c>
      <c r="AR120" s="12" t="s">
        <v>105</v>
      </c>
      <c r="AS120" s="2"/>
      <c r="AT120" s="1">
        <f>((AO120-AO$9)*100)/AO$9</f>
        <v>-8.4850091634993099</v>
      </c>
    </row>
    <row r="121" spans="1:47" x14ac:dyDescent="0.25">
      <c r="A121" s="29">
        <v>0.12242717</v>
      </c>
      <c r="B121" s="30">
        <v>0.11042251</v>
      </c>
      <c r="C121" s="29">
        <v>8.4684809999999999E-2</v>
      </c>
      <c r="D121" s="29" t="s">
        <v>193</v>
      </c>
      <c r="E121" s="31" t="s">
        <v>193</v>
      </c>
      <c r="F121" s="31">
        <v>0.14559720000000001</v>
      </c>
      <c r="G121" s="31">
        <v>8.4302630000000003E-2</v>
      </c>
      <c r="H121" s="31">
        <v>7.5533434999999996E-2</v>
      </c>
      <c r="I121" s="31">
        <v>6.9835863999999997E-2</v>
      </c>
      <c r="J121" s="31">
        <v>5.6676574E-2</v>
      </c>
      <c r="K121" s="31">
        <v>3.2713350000000002E-2</v>
      </c>
      <c r="L121" s="31">
        <v>2.4386459999999999E-2</v>
      </c>
      <c r="M121" s="31">
        <v>4.6507973000000001E-2</v>
      </c>
      <c r="N121" s="31">
        <v>6.4089599999999997E-2</v>
      </c>
      <c r="O121" s="31">
        <v>7.1008890000000005E-2</v>
      </c>
      <c r="P121" s="31">
        <v>7.4120660000000005E-2</v>
      </c>
      <c r="Q121" s="32">
        <v>6.1922779999999997E-2</v>
      </c>
      <c r="R121" s="32">
        <v>7.3153850000000006E-2</v>
      </c>
      <c r="S121" s="33">
        <v>0.10065586999999999</v>
      </c>
      <c r="T121" s="33" t="s">
        <v>193</v>
      </c>
      <c r="U121" s="33" t="s">
        <v>193</v>
      </c>
      <c r="V121" s="33">
        <v>0.11923965</v>
      </c>
      <c r="W121" s="33">
        <v>0.11236416</v>
      </c>
      <c r="X121" s="33">
        <v>0.1236869</v>
      </c>
      <c r="Y121" s="33">
        <v>0.13415529000000001</v>
      </c>
      <c r="Z121" s="33">
        <v>0.12300371</v>
      </c>
      <c r="AA121" s="33">
        <v>0.10517021</v>
      </c>
      <c r="AB121" s="33">
        <v>0.14624641999999999</v>
      </c>
      <c r="AC121" s="29" t="s">
        <v>193</v>
      </c>
      <c r="AD121" s="29">
        <v>0.12357825</v>
      </c>
      <c r="AE121" s="29">
        <v>9.8561830000000003E-2</v>
      </c>
      <c r="AF121" s="29">
        <v>8.0508979999999994E-2</v>
      </c>
      <c r="AG121" s="29">
        <v>6.0105257000000002E-2</v>
      </c>
      <c r="AH121" s="29">
        <v>0.10276774</v>
      </c>
      <c r="AI121" s="29">
        <v>0.121929444</v>
      </c>
      <c r="AJ121" s="29">
        <v>0.11777554</v>
      </c>
      <c r="AK121" s="3">
        <f t="shared" si="2"/>
        <v>9.2488161516129014E-2</v>
      </c>
      <c r="AM121" s="12" t="s">
        <v>108</v>
      </c>
      <c r="AO121" s="2">
        <f>SUM(S117:AB121)/44</f>
        <v>0.22504126772727281</v>
      </c>
      <c r="AP121" s="2">
        <f>((AK121-AK$10)*100)/AK$10</f>
        <v>-11.848058992900828</v>
      </c>
      <c r="AR121" s="12" t="s">
        <v>108</v>
      </c>
      <c r="AS121" s="2"/>
      <c r="AT121" s="1">
        <f>((AO121-AO$10)*100)/AO$10</f>
        <v>-6.1475096418617117</v>
      </c>
    </row>
    <row r="122" spans="1:47" x14ac:dyDescent="0.25">
      <c r="A122" s="29">
        <v>9.619751E-2</v>
      </c>
      <c r="B122" s="30">
        <v>9.8602969999999998E-2</v>
      </c>
      <c r="C122" s="29" t="s">
        <v>193</v>
      </c>
      <c r="D122" s="29" t="s">
        <v>193</v>
      </c>
      <c r="E122" s="34" t="s">
        <v>193</v>
      </c>
      <c r="F122" s="34">
        <v>0.1169303</v>
      </c>
      <c r="G122" s="34">
        <v>8.1660869999999997E-2</v>
      </c>
      <c r="H122" s="34">
        <v>7.8019359999999996E-2</v>
      </c>
      <c r="I122" s="34">
        <v>7.3627605999999998E-2</v>
      </c>
      <c r="J122" s="34">
        <v>6.3092490000000001E-2</v>
      </c>
      <c r="K122" s="34">
        <v>5.5893489999999997E-2</v>
      </c>
      <c r="L122" s="34">
        <v>4.4603879999999999E-2</v>
      </c>
      <c r="M122" s="34">
        <v>3.9405923000000002E-2</v>
      </c>
      <c r="N122" s="34">
        <v>3.8583896999999999E-2</v>
      </c>
      <c r="O122" s="34">
        <v>3.5783686000000002E-2</v>
      </c>
      <c r="P122" s="34">
        <v>3.5244543000000003E-2</v>
      </c>
      <c r="Q122" s="34">
        <v>3.9302337999999999E-2</v>
      </c>
      <c r="R122" s="34">
        <v>6.2706280000000003E-2</v>
      </c>
      <c r="S122" s="35">
        <v>8.1413805000000006E-2</v>
      </c>
      <c r="T122" s="35" t="s">
        <v>193</v>
      </c>
      <c r="U122" s="35" t="s">
        <v>193</v>
      </c>
      <c r="V122" s="35">
        <v>0.13621560999999999</v>
      </c>
      <c r="W122" s="35">
        <v>9.9777160000000004E-2</v>
      </c>
      <c r="X122" s="35">
        <v>6.4025260000000001E-2</v>
      </c>
      <c r="Y122" s="35">
        <v>4.5897212E-2</v>
      </c>
      <c r="Z122" s="35">
        <v>4.7692206000000001E-2</v>
      </c>
      <c r="AA122" s="35">
        <v>0.10703393999999999</v>
      </c>
      <c r="AB122" s="35">
        <v>0.14309967000000001</v>
      </c>
      <c r="AC122" s="36" t="s">
        <v>193</v>
      </c>
      <c r="AD122" s="29">
        <v>0.11890004999999999</v>
      </c>
      <c r="AE122" s="29">
        <v>0.11016311500000001</v>
      </c>
      <c r="AF122" s="29">
        <v>9.7825720000000005E-2</v>
      </c>
      <c r="AG122" s="29">
        <v>9.0727515999999994E-2</v>
      </c>
      <c r="AH122" s="29">
        <v>8.8650839999999995E-2</v>
      </c>
      <c r="AI122" s="29">
        <v>9.0305360000000001E-2</v>
      </c>
      <c r="AJ122" s="29">
        <v>8.7952879999999997E-2</v>
      </c>
      <c r="AK122" s="3">
        <f t="shared" si="2"/>
        <v>7.8977849566666661E-2</v>
      </c>
      <c r="AM122" s="14" t="s">
        <v>99</v>
      </c>
      <c r="AO122" s="7">
        <f>(SUM(B131:O139)+SUM(P131:R135))/140</f>
        <v>5.0810378845652857E-2</v>
      </c>
      <c r="AP122" s="2">
        <f>((AK122-AK$11)*100)/AK$11</f>
        <v>-11.916586063786383</v>
      </c>
      <c r="AR122" s="14" t="s">
        <v>99</v>
      </c>
      <c r="AS122" s="2"/>
      <c r="AT122" s="1">
        <f>((AO122-AO$11)*100)/AO$11</f>
        <v>-13.85330763985934</v>
      </c>
      <c r="AU122">
        <f>SUM(AT122:AT125)/4</f>
        <v>-14.661238062603651</v>
      </c>
    </row>
    <row r="123" spans="1:47" x14ac:dyDescent="0.25">
      <c r="A123" s="29">
        <v>8.1521440000000001E-2</v>
      </c>
      <c r="B123" s="30">
        <v>7.9509503999999995E-2</v>
      </c>
      <c r="C123" s="29" t="s">
        <v>193</v>
      </c>
      <c r="D123" s="29" t="s">
        <v>193</v>
      </c>
      <c r="E123" s="34" t="s">
        <v>193</v>
      </c>
      <c r="F123" s="34">
        <v>0.122248515</v>
      </c>
      <c r="G123" s="34">
        <v>7.4082540000000002E-2</v>
      </c>
      <c r="H123" s="34">
        <v>6.3957650000000005E-2</v>
      </c>
      <c r="I123" s="34">
        <v>6.1570060000000003E-2</v>
      </c>
      <c r="J123" s="34">
        <v>5.4783727999999997E-2</v>
      </c>
      <c r="K123" s="34">
        <v>5.3013560000000001E-2</v>
      </c>
      <c r="L123" s="34">
        <v>4.6185885000000003E-2</v>
      </c>
      <c r="M123" s="34">
        <v>4.1880235000000002E-2</v>
      </c>
      <c r="N123" s="34">
        <v>4.0719006000000002E-2</v>
      </c>
      <c r="O123" s="34">
        <v>4.4346344000000003E-2</v>
      </c>
      <c r="P123" s="34">
        <v>4.8389996999999997E-2</v>
      </c>
      <c r="Q123" s="34">
        <v>5.4571952999999999E-2</v>
      </c>
      <c r="R123" s="34">
        <v>6.0462689999999999E-2</v>
      </c>
      <c r="S123" s="35">
        <v>6.0240135E-2</v>
      </c>
      <c r="T123" s="35" t="s">
        <v>193</v>
      </c>
      <c r="U123" s="35" t="s">
        <v>193</v>
      </c>
      <c r="V123" s="35">
        <v>0.15515523000000001</v>
      </c>
      <c r="W123" s="35">
        <v>9.9246509999999996E-2</v>
      </c>
      <c r="X123" s="35">
        <v>6.1527974999999999E-2</v>
      </c>
      <c r="Y123" s="35">
        <v>6.3520424000000006E-2</v>
      </c>
      <c r="Z123" s="35">
        <v>8.1296900000000005E-2</v>
      </c>
      <c r="AA123" s="35">
        <v>0.112682834</v>
      </c>
      <c r="AB123" s="35">
        <v>0.13857399000000001</v>
      </c>
      <c r="AC123" s="36" t="s">
        <v>193</v>
      </c>
      <c r="AD123" s="29">
        <v>0.12789065999999999</v>
      </c>
      <c r="AE123" s="29">
        <v>0.10752600399999999</v>
      </c>
      <c r="AF123" s="29">
        <v>8.9589459999999996E-2</v>
      </c>
      <c r="AG123" s="29">
        <v>8.8622049999999994E-2</v>
      </c>
      <c r="AH123" s="29">
        <v>8.7603143999999994E-2</v>
      </c>
      <c r="AI123" s="29">
        <v>8.9531995000000003E-2</v>
      </c>
      <c r="AJ123" s="29">
        <v>8.7410114999999997E-2</v>
      </c>
      <c r="AK123" s="3">
        <f t="shared" si="2"/>
        <v>7.9255351099999996E-2</v>
      </c>
      <c r="AM123" s="14" t="s">
        <v>102</v>
      </c>
      <c r="AO123" s="2">
        <f>SUM(E122:R130)/126</f>
        <v>5.3297440524603161E-2</v>
      </c>
      <c r="AP123" s="2">
        <f>((AK123-AK$12)*100)/AK$12</f>
        <v>-12.167530465092653</v>
      </c>
      <c r="AR123" s="14" t="s">
        <v>102</v>
      </c>
      <c r="AS123" s="2"/>
      <c r="AT123" s="1">
        <f>((AO123-AO$12)*100)/AO$12</f>
        <v>-15.585456255560548</v>
      </c>
    </row>
    <row r="124" spans="1:47" x14ac:dyDescent="0.25">
      <c r="A124" s="29">
        <v>7.9200804E-2</v>
      </c>
      <c r="B124" s="30">
        <v>5.6005865000000002E-2</v>
      </c>
      <c r="C124" s="29" t="s">
        <v>193</v>
      </c>
      <c r="D124" s="29" t="s">
        <v>193</v>
      </c>
      <c r="E124" s="34" t="s">
        <v>193</v>
      </c>
      <c r="F124" s="34">
        <v>0.10007024</v>
      </c>
      <c r="G124" s="34">
        <v>6.4182684000000004E-2</v>
      </c>
      <c r="H124" s="34">
        <v>4.8827752000000002E-2</v>
      </c>
      <c r="I124" s="34">
        <v>3.8321607000000001E-2</v>
      </c>
      <c r="J124" s="34">
        <v>3.6589146000000003E-2</v>
      </c>
      <c r="K124" s="34">
        <v>4.1122273000000001E-2</v>
      </c>
      <c r="L124" s="34">
        <v>4.0159166000000003E-2</v>
      </c>
      <c r="M124" s="34">
        <v>3.8178198000000003E-2</v>
      </c>
      <c r="N124" s="34">
        <v>4.1096769999999998E-2</v>
      </c>
      <c r="O124" s="34">
        <v>4.7811187999999998E-2</v>
      </c>
      <c r="P124" s="34">
        <v>5.3922504000000003E-2</v>
      </c>
      <c r="Q124" s="34">
        <v>5.8623399999999999E-2</v>
      </c>
      <c r="R124" s="34">
        <v>5.9147804999999998E-2</v>
      </c>
      <c r="S124" s="35">
        <v>3.8722046000000003E-2</v>
      </c>
      <c r="T124" s="35" t="s">
        <v>193</v>
      </c>
      <c r="U124" s="35" t="s">
        <v>193</v>
      </c>
      <c r="V124" s="35" t="s">
        <v>193</v>
      </c>
      <c r="W124" s="35">
        <v>8.1456020000000004E-2</v>
      </c>
      <c r="X124" s="35">
        <v>6.9578539999999994E-2</v>
      </c>
      <c r="Y124" s="35">
        <v>7.0249154999999994E-2</v>
      </c>
      <c r="Z124" s="35">
        <v>8.2429186000000002E-2</v>
      </c>
      <c r="AA124" s="35">
        <v>0.10642944999999999</v>
      </c>
      <c r="AB124" s="35" t="s">
        <v>193</v>
      </c>
      <c r="AC124" s="36" t="s">
        <v>193</v>
      </c>
      <c r="AD124" s="29">
        <v>0.14915793999999999</v>
      </c>
      <c r="AE124" s="29">
        <v>0.11567458999999999</v>
      </c>
      <c r="AF124" s="29">
        <v>8.6324079999999997E-2</v>
      </c>
      <c r="AG124" s="29">
        <v>8.6704664000000001E-2</v>
      </c>
      <c r="AH124" s="29">
        <v>9.0530979999999997E-2</v>
      </c>
      <c r="AI124" s="29">
        <v>9.2553330000000003E-2</v>
      </c>
      <c r="AJ124" s="29">
        <v>8.9818104999999995E-2</v>
      </c>
      <c r="AK124" s="3">
        <f t="shared" si="2"/>
        <v>7.0103124571428574E-2</v>
      </c>
      <c r="AM124" s="15" t="s">
        <v>105</v>
      </c>
      <c r="AO124" s="2">
        <f>(SUM(S131:AB139)+SUM(P136:R139))/67</f>
        <v>6.7817147507462705E-2</v>
      </c>
      <c r="AP124" s="2">
        <f>((AK124-AK$13)*100)/AK$13</f>
        <v>-12.514935159366097</v>
      </c>
      <c r="AR124" s="15" t="s">
        <v>105</v>
      </c>
      <c r="AS124" s="2"/>
      <c r="AT124" s="1">
        <f>((AO124-AO$13)*100)/AO$13</f>
        <v>-15.87119333090471</v>
      </c>
    </row>
    <row r="125" spans="1:47" x14ac:dyDescent="0.25">
      <c r="A125" s="29">
        <v>8.9119519999999994E-2</v>
      </c>
      <c r="B125" s="30">
        <v>5.2574094000000002E-2</v>
      </c>
      <c r="C125" s="29" t="s">
        <v>193</v>
      </c>
      <c r="D125" s="29" t="s">
        <v>193</v>
      </c>
      <c r="E125" s="34">
        <v>0.1031161</v>
      </c>
      <c r="F125" s="34">
        <v>0.10373201</v>
      </c>
      <c r="G125" s="34">
        <v>5.738468E-2</v>
      </c>
      <c r="H125" s="34">
        <v>3.3927872999999997E-2</v>
      </c>
      <c r="I125" s="34">
        <v>1.7715450000000001E-2</v>
      </c>
      <c r="J125" s="34">
        <v>2.4925295E-2</v>
      </c>
      <c r="K125" s="34">
        <v>1.5216769999999999E-2</v>
      </c>
      <c r="L125" s="34">
        <v>2.0042035999999999E-2</v>
      </c>
      <c r="M125" s="34">
        <v>3.5573960000000002E-2</v>
      </c>
      <c r="N125" s="34">
        <v>4.2561795999999999E-2</v>
      </c>
      <c r="O125" s="34">
        <v>5.1102425999999999E-2</v>
      </c>
      <c r="P125" s="34">
        <v>5.7971050000000003E-2</v>
      </c>
      <c r="Q125" s="34">
        <v>6.2197500000000003E-2</v>
      </c>
      <c r="R125" s="34">
        <v>7.4061559999999999E-2</v>
      </c>
      <c r="S125" s="35">
        <v>4.0089779999999998E-2</v>
      </c>
      <c r="T125" s="35" t="s">
        <v>193</v>
      </c>
      <c r="U125" s="35" t="s">
        <v>193</v>
      </c>
      <c r="V125" s="35" t="s">
        <v>193</v>
      </c>
      <c r="W125" s="35">
        <v>8.4251110000000004E-2</v>
      </c>
      <c r="X125" s="35">
        <v>7.9226724999999998E-2</v>
      </c>
      <c r="Y125" s="35">
        <v>8.0643670000000001E-2</v>
      </c>
      <c r="Z125" s="35">
        <v>8.6413989999999996E-2</v>
      </c>
      <c r="AA125" s="35">
        <v>0.1214722</v>
      </c>
      <c r="AB125" s="35" t="s">
        <v>193</v>
      </c>
      <c r="AC125" s="36" t="s">
        <v>193</v>
      </c>
      <c r="AD125" s="29" t="s">
        <v>193</v>
      </c>
      <c r="AE125" s="29">
        <v>8.3491090000000004E-2</v>
      </c>
      <c r="AF125" s="29">
        <v>8.5995459999999996E-2</v>
      </c>
      <c r="AG125" s="29">
        <v>8.7538009999999999E-2</v>
      </c>
      <c r="AH125" s="29">
        <v>9.5634535000000007E-2</v>
      </c>
      <c r="AI125" s="29">
        <v>0.10126122</v>
      </c>
      <c r="AJ125" s="29">
        <v>0.100570135</v>
      </c>
      <c r="AK125" s="3">
        <f>AVERAGE(A125:AJ125)</f>
        <v>6.7421787321428575E-2</v>
      </c>
      <c r="AM125" s="15" t="s">
        <v>108</v>
      </c>
      <c r="AO125" s="2">
        <f>SUM(S122:AB130)/54</f>
        <v>9.1217370148148125E-2</v>
      </c>
      <c r="AP125" s="1">
        <f>((AK125-AK$14)*100)/AK$14</f>
        <v>-13.981355720727842</v>
      </c>
      <c r="AR125" s="15" t="s">
        <v>108</v>
      </c>
      <c r="AS125" s="2"/>
      <c r="AT125" s="1">
        <f>((AO125-AO$14)*100)/AO$14</f>
        <v>-13.334995024090004</v>
      </c>
    </row>
    <row r="126" spans="1:47" x14ac:dyDescent="0.25">
      <c r="A126" s="29">
        <v>9.9886619999999995E-2</v>
      </c>
      <c r="B126" s="30">
        <v>7.1948880000000007E-2</v>
      </c>
      <c r="C126" s="29" t="s">
        <v>193</v>
      </c>
      <c r="D126" s="29" t="s">
        <v>193</v>
      </c>
      <c r="E126" s="34">
        <v>9.6823590000000001E-2</v>
      </c>
      <c r="F126" s="34">
        <v>8.4360249999999998E-2</v>
      </c>
      <c r="G126" s="34">
        <v>5.0240837000000003E-2</v>
      </c>
      <c r="H126" s="34">
        <v>2.0734334E-2</v>
      </c>
      <c r="I126" s="34">
        <v>1.4886150000000001E-2</v>
      </c>
      <c r="J126" s="34">
        <v>5.5102644999999997E-3</v>
      </c>
      <c r="K126" s="34">
        <v>1.0817571999999999E-2</v>
      </c>
      <c r="L126" s="34">
        <v>2.3208637000000001E-2</v>
      </c>
      <c r="M126" s="34">
        <v>3.5484729999999999E-2</v>
      </c>
      <c r="N126" s="34">
        <v>4.6378999999999997E-2</v>
      </c>
      <c r="O126" s="34">
        <v>5.6902700000000001E-2</v>
      </c>
      <c r="P126" s="34">
        <v>6.6107949999999999E-2</v>
      </c>
      <c r="Q126" s="34">
        <v>7.2397840000000005E-2</v>
      </c>
      <c r="R126" s="34">
        <v>9.0035530000000003E-2</v>
      </c>
      <c r="S126" s="35" t="s">
        <v>193</v>
      </c>
      <c r="T126" s="35" t="s">
        <v>193</v>
      </c>
      <c r="U126" s="35" t="s">
        <v>193</v>
      </c>
      <c r="V126" s="35" t="s">
        <v>193</v>
      </c>
      <c r="W126" s="35">
        <v>9.6789269999999997E-2</v>
      </c>
      <c r="X126" s="35">
        <v>8.3456814000000004E-2</v>
      </c>
      <c r="Y126" s="35">
        <v>8.9657663999999998E-2</v>
      </c>
      <c r="Z126" s="35">
        <v>9.1373294999999993E-2</v>
      </c>
      <c r="AA126" s="35">
        <v>0.13418922</v>
      </c>
      <c r="AB126" s="35" t="s">
        <v>193</v>
      </c>
      <c r="AC126" s="36" t="s">
        <v>193</v>
      </c>
      <c r="AD126" s="29" t="s">
        <v>193</v>
      </c>
      <c r="AE126" s="29">
        <v>8.7389430000000004E-2</v>
      </c>
      <c r="AF126" s="29">
        <v>8.4689399999999998E-2</v>
      </c>
      <c r="AG126" s="29">
        <v>8.4850474999999995E-2</v>
      </c>
      <c r="AH126" s="29">
        <v>9.5835669999999998E-2</v>
      </c>
      <c r="AI126" s="29">
        <v>0.10750773499999999</v>
      </c>
      <c r="AJ126" s="29">
        <v>0.11298713000000001</v>
      </c>
      <c r="AK126" s="3">
        <f t="shared" si="2"/>
        <v>7.0905592129629644E-2</v>
      </c>
      <c r="AM126" s="16" t="s">
        <v>117</v>
      </c>
      <c r="AO126" s="7">
        <f>(SUM(AC117:AJ139)+SUM(A117:D130))/173</f>
        <v>0.13353034810982656</v>
      </c>
      <c r="AP126" s="2">
        <f>((AK126-AK$15)*100)/AK$15</f>
        <v>-14.394719439751565</v>
      </c>
      <c r="AR126" s="16" t="s">
        <v>117</v>
      </c>
      <c r="AS126" s="2"/>
      <c r="AT126" s="1">
        <f>((AO126-AO$15)*100)/AO$15</f>
        <v>-8.1803289310557759</v>
      </c>
    </row>
    <row r="127" spans="1:47" x14ac:dyDescent="0.25">
      <c r="A127" s="29">
        <v>0.12896696999999999</v>
      </c>
      <c r="B127" s="30">
        <v>8.6433650000000001E-2</v>
      </c>
      <c r="C127" s="29" t="s">
        <v>193</v>
      </c>
      <c r="D127" s="29" t="s">
        <v>193</v>
      </c>
      <c r="E127" s="34">
        <v>6.419155E-2</v>
      </c>
      <c r="F127" s="34">
        <v>7.2770483999999996E-2</v>
      </c>
      <c r="G127" s="34">
        <v>4.4705145000000002E-2</v>
      </c>
      <c r="H127" s="34">
        <v>3.1122190000000001E-2</v>
      </c>
      <c r="I127" s="34">
        <v>1.3168364E-2</v>
      </c>
      <c r="J127" s="34">
        <v>5.9298132999999996E-3</v>
      </c>
      <c r="K127" s="34">
        <v>3.2547462999999999E-3</v>
      </c>
      <c r="L127" s="34">
        <v>7.9888589999999992E-3</v>
      </c>
      <c r="M127" s="34">
        <v>2.0900256999999998E-2</v>
      </c>
      <c r="N127" s="34">
        <v>4.5801179999999997E-2</v>
      </c>
      <c r="O127" s="34">
        <v>6.0352164999999999E-2</v>
      </c>
      <c r="P127" s="34">
        <v>7.2707295000000005E-2</v>
      </c>
      <c r="Q127" s="34">
        <v>8.1273020000000001E-2</v>
      </c>
      <c r="R127" s="34">
        <v>0.11846458999999999</v>
      </c>
      <c r="S127" s="35" t="s">
        <v>193</v>
      </c>
      <c r="T127" s="35" t="s">
        <v>193</v>
      </c>
      <c r="U127" s="35" t="s">
        <v>193</v>
      </c>
      <c r="V127" s="35" t="s">
        <v>193</v>
      </c>
      <c r="W127" s="35">
        <v>8.4866849999999994E-2</v>
      </c>
      <c r="X127" s="35">
        <v>8.3215885000000003E-2</v>
      </c>
      <c r="Y127" s="35">
        <v>9.4570779999999993E-2</v>
      </c>
      <c r="Z127" s="35">
        <v>9.6937190000000006E-2</v>
      </c>
      <c r="AA127" s="35">
        <v>0.1284824</v>
      </c>
      <c r="AB127" s="35" t="s">
        <v>193</v>
      </c>
      <c r="AC127" s="36" t="s">
        <v>193</v>
      </c>
      <c r="AD127" s="29" t="s">
        <v>193</v>
      </c>
      <c r="AE127" s="29">
        <v>6.9637924000000004E-2</v>
      </c>
      <c r="AF127" s="29">
        <v>6.8328860000000005E-2</v>
      </c>
      <c r="AG127" s="29">
        <v>7.6772936E-2</v>
      </c>
      <c r="AH127" s="29">
        <v>0.101618744</v>
      </c>
      <c r="AI127" s="29">
        <v>0.11309311499999999</v>
      </c>
      <c r="AJ127" s="29">
        <v>0.12371923</v>
      </c>
      <c r="AK127" s="3">
        <f t="shared" si="2"/>
        <v>7.034348861481482E-2</v>
      </c>
      <c r="AM127" t="s">
        <v>118</v>
      </c>
      <c r="AO127" s="2">
        <f>((SUM(A113:Z146)+SUM(AA113:AJ139))/895)</f>
        <v>0.13580811513462732</v>
      </c>
      <c r="AP127" s="2">
        <f>((AK127-AK$16)*100)/AK$16</f>
        <v>-14.848758524140997</v>
      </c>
      <c r="AR127" t="s">
        <v>118</v>
      </c>
      <c r="AT127" s="1">
        <f>((AO127-AO$16)*100)/AO$16</f>
        <v>-7.4179060442045905</v>
      </c>
    </row>
    <row r="128" spans="1:47" x14ac:dyDescent="0.25">
      <c r="A128" s="29">
        <v>0.16953728000000001</v>
      </c>
      <c r="B128" s="30">
        <v>9.4902529999999999E-2</v>
      </c>
      <c r="C128" s="29">
        <v>3.4551166000000001E-2</v>
      </c>
      <c r="D128" s="29">
        <v>4.6786300000000003E-2</v>
      </c>
      <c r="E128" s="34">
        <v>6.1213017000000002E-2</v>
      </c>
      <c r="F128" s="34">
        <v>6.2012552999999998E-2</v>
      </c>
      <c r="G128" s="34">
        <v>4.6705242000000001E-2</v>
      </c>
      <c r="H128" s="34">
        <v>3.9595548000000001E-2</v>
      </c>
      <c r="I128" s="34">
        <v>1.7031725000000001E-2</v>
      </c>
      <c r="J128" s="34">
        <v>1.7126611999999999E-2</v>
      </c>
      <c r="K128" s="34">
        <v>1.3080646E-2</v>
      </c>
      <c r="L128" s="34">
        <v>1.6492865999999998E-2</v>
      </c>
      <c r="M128" s="34">
        <v>3.0441080999999998E-2</v>
      </c>
      <c r="N128" s="34">
        <v>5.3718857000000002E-2</v>
      </c>
      <c r="O128" s="34">
        <v>8.1845513999999994E-2</v>
      </c>
      <c r="P128" s="34">
        <v>0.10214933</v>
      </c>
      <c r="Q128" s="34">
        <v>0.1045502</v>
      </c>
      <c r="R128" s="34">
        <v>0.12868109999999999</v>
      </c>
      <c r="S128" s="35" t="s">
        <v>193</v>
      </c>
      <c r="T128" s="35" t="s">
        <v>193</v>
      </c>
      <c r="U128" s="35" t="s">
        <v>193</v>
      </c>
      <c r="V128" s="35" t="s">
        <v>193</v>
      </c>
      <c r="W128" s="35">
        <v>5.7201612999999998E-2</v>
      </c>
      <c r="X128" s="35">
        <v>7.7604644E-2</v>
      </c>
      <c r="Y128" s="35">
        <v>0.12881881000000001</v>
      </c>
      <c r="Z128" s="35">
        <v>0.14165992999999999</v>
      </c>
      <c r="AA128" s="35">
        <v>0.12585536999999999</v>
      </c>
      <c r="AB128" s="35" t="s">
        <v>193</v>
      </c>
      <c r="AC128" s="36" t="s">
        <v>193</v>
      </c>
      <c r="AD128" s="29" t="s">
        <v>193</v>
      </c>
      <c r="AE128" s="29">
        <v>5.8767939999999998E-2</v>
      </c>
      <c r="AF128" s="29">
        <v>8.1740270000000004E-2</v>
      </c>
      <c r="AG128" s="29">
        <v>8.2513384999999995E-2</v>
      </c>
      <c r="AH128" s="29">
        <v>9.9222749999999998E-2</v>
      </c>
      <c r="AI128" s="29">
        <v>0.110179916</v>
      </c>
      <c r="AJ128" s="29">
        <v>0.13519111</v>
      </c>
      <c r="AK128" s="3">
        <f t="shared" si="2"/>
        <v>7.6523355344827584E-2</v>
      </c>
      <c r="AM128" t="s">
        <v>119</v>
      </c>
      <c r="AP128" s="2">
        <f>((AK128-AK$17)*100)/AK$17</f>
        <v>-14.488558506065427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0.10288489000000001</v>
      </c>
      <c r="B129" s="30">
        <v>7.6048814000000006E-2</v>
      </c>
      <c r="C129" s="29">
        <v>3.4778732999999999E-2</v>
      </c>
      <c r="D129" s="29">
        <v>4.046396E-2</v>
      </c>
      <c r="E129" s="34">
        <v>4.0294744E-2</v>
      </c>
      <c r="F129" s="34">
        <v>4.7596430000000002E-2</v>
      </c>
      <c r="G129" s="34">
        <v>4.8312130000000002E-2</v>
      </c>
      <c r="H129" s="34">
        <v>3.8850516000000002E-2</v>
      </c>
      <c r="I129" s="34">
        <v>3.4769170000000002E-2</v>
      </c>
      <c r="J129" s="34">
        <v>3.8559864999999999E-2</v>
      </c>
      <c r="K129" s="34">
        <v>4.2909299999999997E-2</v>
      </c>
      <c r="L129" s="34">
        <v>4.7185461999999997E-2</v>
      </c>
      <c r="M129" s="34">
        <v>6.2411095999999999E-2</v>
      </c>
      <c r="N129" s="34">
        <v>8.3574869999999996E-2</v>
      </c>
      <c r="O129" s="34">
        <v>0.10139091</v>
      </c>
      <c r="P129" s="34">
        <v>0.11802964000000001</v>
      </c>
      <c r="Q129" s="34">
        <v>0.13022280999999999</v>
      </c>
      <c r="R129" s="34">
        <v>0.11130857500000001</v>
      </c>
      <c r="S129" s="35" t="s">
        <v>193</v>
      </c>
      <c r="T129" s="35" t="s">
        <v>193</v>
      </c>
      <c r="U129" s="35" t="s">
        <v>193</v>
      </c>
      <c r="V129" s="35" t="s">
        <v>193</v>
      </c>
      <c r="W129" s="35">
        <v>6.5282140000000002E-2</v>
      </c>
      <c r="X129" s="35">
        <v>9.2570669999999994E-2</v>
      </c>
      <c r="Y129" s="35">
        <v>0.124147564</v>
      </c>
      <c r="Z129" s="35">
        <v>0.15385446</v>
      </c>
      <c r="AA129" s="35">
        <v>0.14407808</v>
      </c>
      <c r="AB129" s="35" t="s">
        <v>193</v>
      </c>
      <c r="AC129" s="36" t="s">
        <v>193</v>
      </c>
      <c r="AD129" s="29" t="s">
        <v>193</v>
      </c>
      <c r="AE129" s="29">
        <v>5.5481160000000002E-2</v>
      </c>
      <c r="AF129" s="29">
        <v>7.3445410000000003E-2</v>
      </c>
      <c r="AG129" s="29">
        <v>7.409868E-2</v>
      </c>
      <c r="AH129" s="29">
        <v>8.1396239999999995E-2</v>
      </c>
      <c r="AI129" s="29">
        <v>0.10670532000000001</v>
      </c>
      <c r="AJ129" s="29">
        <v>0.13580524999999999</v>
      </c>
      <c r="AK129" s="3">
        <f t="shared" si="2"/>
        <v>7.9532996172413814E-2</v>
      </c>
      <c r="AM129" t="s">
        <v>120</v>
      </c>
      <c r="AP129" s="2">
        <f>((AK129-AK$18)*100)/AK$18</f>
        <v>-13.994009268175772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193</v>
      </c>
      <c r="B130" s="30" t="s">
        <v>193</v>
      </c>
      <c r="C130" s="29">
        <v>3.0248363E-2</v>
      </c>
      <c r="D130" s="29">
        <v>4.7506430000000002E-2</v>
      </c>
      <c r="E130" s="34">
        <v>6.1581332000000003E-2</v>
      </c>
      <c r="F130" s="34">
        <v>4.41188E-2</v>
      </c>
      <c r="G130" s="34">
        <v>3.9002620000000002E-2</v>
      </c>
      <c r="H130" s="34">
        <v>3.1314920000000003E-2</v>
      </c>
      <c r="I130" s="34">
        <v>2.9344464000000001E-2</v>
      </c>
      <c r="J130" s="34">
        <v>3.072476E-2</v>
      </c>
      <c r="K130" s="34">
        <v>3.3092036999999998E-2</v>
      </c>
      <c r="L130" s="34">
        <v>3.5383354999999998E-2</v>
      </c>
      <c r="M130" s="34">
        <v>4.2798984999999998E-2</v>
      </c>
      <c r="N130" s="34">
        <v>5.1425475999999998E-2</v>
      </c>
      <c r="O130" s="34">
        <v>6.3793950000000002E-2</v>
      </c>
      <c r="P130" s="34">
        <v>8.6492609999999998E-2</v>
      </c>
      <c r="Q130" s="34">
        <v>0.11148498</v>
      </c>
      <c r="R130" s="34">
        <v>0.1196923</v>
      </c>
      <c r="S130" s="35" t="s">
        <v>193</v>
      </c>
      <c r="T130" s="35" t="s">
        <v>193</v>
      </c>
      <c r="U130" s="35" t="s">
        <v>193</v>
      </c>
      <c r="V130" s="35">
        <v>3.5254408000000001E-2</v>
      </c>
      <c r="W130" s="35">
        <v>3.922954E-2</v>
      </c>
      <c r="X130" s="35">
        <v>4.1933327999999999E-2</v>
      </c>
      <c r="Y130" s="35">
        <v>6.197892E-2</v>
      </c>
      <c r="Z130" s="35">
        <v>8.8662089999999999E-2</v>
      </c>
      <c r="AA130" s="35">
        <v>0.12570632000000001</v>
      </c>
      <c r="AB130" s="35" t="s">
        <v>193</v>
      </c>
      <c r="AC130" s="36" t="s">
        <v>193</v>
      </c>
      <c r="AD130" s="29" t="s">
        <v>193</v>
      </c>
      <c r="AE130" s="29">
        <v>6.8054795000000001E-2</v>
      </c>
      <c r="AF130" s="29">
        <v>6.1369117000000001E-2</v>
      </c>
      <c r="AG130" s="29">
        <v>8.1259689999999996E-2</v>
      </c>
      <c r="AH130" s="29">
        <v>7.3300500000000005E-2</v>
      </c>
      <c r="AI130" s="29">
        <v>8.0501735000000005E-2</v>
      </c>
      <c r="AJ130" s="29">
        <v>9.7879499999999994E-2</v>
      </c>
      <c r="AK130" s="3">
        <f t="shared" si="2"/>
        <v>6.1183404464285697E-2</v>
      </c>
      <c r="AM130" t="s">
        <v>121</v>
      </c>
      <c r="AO130" s="2">
        <f>SUM(U145:W146)/6</f>
        <v>0.26201427666666666</v>
      </c>
      <c r="AP130" s="2">
        <f>((AK130-AK$19)*100)/AK$19</f>
        <v>-13.739483672799789</v>
      </c>
      <c r="AR130" t="s">
        <v>124</v>
      </c>
      <c r="AT130" s="1">
        <f>((AO130-AO$19)*100)/AO$19</f>
        <v>-0.51968607824503787</v>
      </c>
    </row>
    <row r="131" spans="1:46" x14ac:dyDescent="0.25">
      <c r="A131" t="s">
        <v>193</v>
      </c>
      <c r="B131" s="37" t="s">
        <v>193</v>
      </c>
      <c r="C131" s="34">
        <v>4.2833900000000001E-2</v>
      </c>
      <c r="D131" s="34">
        <v>4.8027470000000003E-2</v>
      </c>
      <c r="E131" s="34">
        <v>4.6919660000000002E-2</v>
      </c>
      <c r="F131" s="34">
        <v>3.5180759999999998E-2</v>
      </c>
      <c r="G131" s="34">
        <v>3.3222526000000002E-2</v>
      </c>
      <c r="H131" s="34">
        <v>3.3581E-2</v>
      </c>
      <c r="I131" s="34">
        <v>3.8490249999999997E-2</v>
      </c>
      <c r="J131" s="34">
        <v>4.3518759999999997E-2</v>
      </c>
      <c r="K131" s="34">
        <v>4.2748007999999997E-2</v>
      </c>
      <c r="L131" s="34">
        <v>4.1861179999999998E-2</v>
      </c>
      <c r="M131" s="34">
        <v>4.5265514E-2</v>
      </c>
      <c r="N131" s="34">
        <v>5.206359E-2</v>
      </c>
      <c r="O131" s="34">
        <v>6.3198039999999997E-2</v>
      </c>
      <c r="P131" s="34">
        <v>8.5972145E-2</v>
      </c>
      <c r="Q131" s="34">
        <v>0.10247899000000001</v>
      </c>
      <c r="R131" s="34">
        <v>0.101054356</v>
      </c>
      <c r="S131" s="35" t="s">
        <v>193</v>
      </c>
      <c r="T131" s="35" t="s">
        <v>193</v>
      </c>
      <c r="U131" s="35" t="s">
        <v>193</v>
      </c>
      <c r="V131" s="35">
        <v>7.4396580000000004E-2</v>
      </c>
      <c r="W131" s="35">
        <v>4.4205750000000002E-2</v>
      </c>
      <c r="X131" s="35">
        <v>4.6871360000000001E-2</v>
      </c>
      <c r="Y131" s="35">
        <v>5.8996739999999999E-2</v>
      </c>
      <c r="Z131" s="35">
        <v>8.3935789999999996E-2</v>
      </c>
      <c r="AA131" s="35">
        <v>0.12424586999999999</v>
      </c>
      <c r="AB131" s="35" t="s">
        <v>193</v>
      </c>
      <c r="AC131" s="36" t="s">
        <v>193</v>
      </c>
      <c r="AD131" s="29" t="s">
        <v>193</v>
      </c>
      <c r="AE131" s="29">
        <v>0.13567275000000001</v>
      </c>
      <c r="AF131" s="29">
        <v>7.2612523999999998E-2</v>
      </c>
      <c r="AG131" s="29">
        <v>6.0386879999999997E-2</v>
      </c>
      <c r="AH131" s="29">
        <v>5.5912589999999998E-2</v>
      </c>
      <c r="AI131" s="29">
        <v>5.5523959999999997E-2</v>
      </c>
      <c r="AJ131" s="29">
        <v>8.0349450000000003E-2</v>
      </c>
      <c r="AK131" s="3">
        <f t="shared" si="2"/>
        <v>6.2483085464285708E-2</v>
      </c>
      <c r="AP131" s="2">
        <f>((AK131-AK$20)*100)/AK$20</f>
        <v>-12.469451323750917</v>
      </c>
    </row>
    <row r="132" spans="1:46" x14ac:dyDescent="0.25">
      <c r="A132" t="s">
        <v>193</v>
      </c>
      <c r="B132" s="37">
        <v>4.5746908000000003E-2</v>
      </c>
      <c r="C132" s="34">
        <v>3.0932234999999999E-2</v>
      </c>
      <c r="D132" s="34">
        <v>3.7707276999999997E-2</v>
      </c>
      <c r="E132" s="34">
        <v>2.7808381E-2</v>
      </c>
      <c r="F132" s="34">
        <v>2.9056373999999999E-2</v>
      </c>
      <c r="G132" s="34">
        <v>3.8884575999999997E-2</v>
      </c>
      <c r="H132" s="34">
        <v>5.0442281999999998E-2</v>
      </c>
      <c r="I132" s="34">
        <v>7.1398680000000006E-2</v>
      </c>
      <c r="J132" s="34">
        <v>8.9229020000000006E-2</v>
      </c>
      <c r="K132" s="34">
        <v>9.759052E-2</v>
      </c>
      <c r="L132" s="34">
        <v>0.10513458000000001</v>
      </c>
      <c r="M132" s="34">
        <v>0.10209359</v>
      </c>
      <c r="N132" s="34">
        <v>9.4439179999999998E-2</v>
      </c>
      <c r="O132" s="34">
        <v>8.6460486000000003E-2</v>
      </c>
      <c r="P132" s="34">
        <v>9.1119610000000004E-2</v>
      </c>
      <c r="Q132" s="34">
        <v>9.3168799999999996E-2</v>
      </c>
      <c r="R132" s="34">
        <v>9.4349260000000004E-2</v>
      </c>
      <c r="S132" s="35" t="s">
        <v>193</v>
      </c>
      <c r="T132" s="35" t="s">
        <v>193</v>
      </c>
      <c r="U132" s="35">
        <v>4.8074440000000003E-2</v>
      </c>
      <c r="V132" s="35">
        <v>6.7497420000000002E-2</v>
      </c>
      <c r="W132" s="35">
        <v>8.6568679999999995E-2</v>
      </c>
      <c r="X132" s="35">
        <v>7.6304079999999996E-2</v>
      </c>
      <c r="Y132" s="35">
        <v>7.0513285999999994E-2</v>
      </c>
      <c r="Z132" s="35">
        <v>6.7454260000000002E-2</v>
      </c>
      <c r="AA132" s="35">
        <v>9.0921810000000006E-2</v>
      </c>
      <c r="AB132" s="35" t="s">
        <v>193</v>
      </c>
      <c r="AC132" s="36" t="s">
        <v>193</v>
      </c>
      <c r="AD132" s="29" t="s">
        <v>193</v>
      </c>
      <c r="AE132" s="29">
        <v>0.108038284</v>
      </c>
      <c r="AF132" s="29">
        <v>7.539353E-2</v>
      </c>
      <c r="AG132" s="29">
        <v>4.9850753999999997E-2</v>
      </c>
      <c r="AH132" s="29">
        <v>5.6366044999999997E-2</v>
      </c>
      <c r="AI132" s="29">
        <v>5.9025433000000002E-2</v>
      </c>
      <c r="AJ132" s="29">
        <v>9.4151700000000005E-2</v>
      </c>
      <c r="AK132" s="3">
        <f t="shared" si="2"/>
        <v>7.1190716033333323E-2</v>
      </c>
      <c r="AP132" s="2">
        <f>((AK132-AK$21)*100)/AK$21</f>
        <v>-13.03392387619977</v>
      </c>
    </row>
    <row r="133" spans="1:46" x14ac:dyDescent="0.25">
      <c r="A133" t="s">
        <v>193</v>
      </c>
      <c r="B133" s="37">
        <v>3.6547469999999999E-2</v>
      </c>
      <c r="C133" s="34">
        <v>1.7464617000000002E-2</v>
      </c>
      <c r="D133" s="34">
        <v>1.4250413999999999E-2</v>
      </c>
      <c r="E133" s="34">
        <v>9.2507830000000003E-3</v>
      </c>
      <c r="F133" s="34">
        <v>1.8065174999999999E-2</v>
      </c>
      <c r="G133" s="34">
        <v>2.8688964000000001E-2</v>
      </c>
      <c r="H133" s="34">
        <v>4.0008615999999997E-2</v>
      </c>
      <c r="I133" s="34">
        <v>5.6508849999999999E-2</v>
      </c>
      <c r="J133" s="34">
        <v>7.1736279999999999E-2</v>
      </c>
      <c r="K133" s="34">
        <v>8.8374615000000004E-2</v>
      </c>
      <c r="L133" s="34">
        <v>9.7032649999999998E-2</v>
      </c>
      <c r="M133" s="34">
        <v>0.10342202</v>
      </c>
      <c r="N133" s="34">
        <v>9.7113060000000001E-2</v>
      </c>
      <c r="O133" s="34">
        <v>8.7818320000000005E-2</v>
      </c>
      <c r="P133" s="34">
        <v>9.0420539999999994E-2</v>
      </c>
      <c r="Q133" s="34">
        <v>0.11140451</v>
      </c>
      <c r="R133" s="34">
        <v>0.13002001999999999</v>
      </c>
      <c r="S133" s="35" t="s">
        <v>193</v>
      </c>
      <c r="T133" s="35" t="s">
        <v>193</v>
      </c>
      <c r="U133" s="35">
        <v>5.7772793000000003E-2</v>
      </c>
      <c r="V133" s="35">
        <v>7.2894689999999998E-2</v>
      </c>
      <c r="W133" s="35">
        <v>6.5828629999999999E-2</v>
      </c>
      <c r="X133" s="35">
        <v>7.1452260000000004E-2</v>
      </c>
      <c r="Y133" s="35">
        <v>8.1478759999999997E-2</v>
      </c>
      <c r="Z133" s="35" t="s">
        <v>193</v>
      </c>
      <c r="AA133" s="35" t="s">
        <v>193</v>
      </c>
      <c r="AB133" s="35" t="s">
        <v>193</v>
      </c>
      <c r="AC133" s="36" t="s">
        <v>193</v>
      </c>
      <c r="AD133" s="29" t="s">
        <v>193</v>
      </c>
      <c r="AE133" s="29" t="s">
        <v>193</v>
      </c>
      <c r="AF133" s="29">
        <v>0.11357228</v>
      </c>
      <c r="AG133" s="29">
        <v>5.1483187999999999E-2</v>
      </c>
      <c r="AH133" s="29">
        <v>0.10855627</v>
      </c>
      <c r="AI133" s="29">
        <v>0.11073213</v>
      </c>
      <c r="AJ133" s="29">
        <v>6.9642309999999999E-2</v>
      </c>
      <c r="AK133" s="3">
        <f t="shared" si="2"/>
        <v>7.0427415370370366E-2</v>
      </c>
      <c r="AP133" s="2">
        <f>((AK133-AK$22)*100)/AK$22</f>
        <v>-14.030973506397878</v>
      </c>
    </row>
    <row r="134" spans="1:46" x14ac:dyDescent="0.25">
      <c r="A134" t="s">
        <v>193</v>
      </c>
      <c r="B134" s="37">
        <v>3.122548E-2</v>
      </c>
      <c r="C134" s="34">
        <v>8.0611160000000001E-3</v>
      </c>
      <c r="D134" s="34">
        <v>1.2740734E-2</v>
      </c>
      <c r="E134" s="34">
        <v>9.3017779999999997E-4</v>
      </c>
      <c r="F134" s="34">
        <v>8.3905019999999993E-3</v>
      </c>
      <c r="G134" s="34">
        <v>1.8020686000000001E-2</v>
      </c>
      <c r="H134" s="34">
        <v>1.9473618000000002E-2</v>
      </c>
      <c r="I134" s="34">
        <v>2.5287713999999999E-2</v>
      </c>
      <c r="J134" s="34">
        <v>3.1950622999999997E-2</v>
      </c>
      <c r="K134" s="34">
        <v>4.4049249999999998E-2</v>
      </c>
      <c r="L134" s="34">
        <v>4.6538019999999999E-2</v>
      </c>
      <c r="M134" s="34">
        <v>5.6890197000000003E-2</v>
      </c>
      <c r="N134" s="34">
        <v>7.0561730000000003E-2</v>
      </c>
      <c r="O134" s="34">
        <v>6.1060216E-2</v>
      </c>
      <c r="P134" s="34">
        <v>6.5216350000000006E-2</v>
      </c>
      <c r="Q134" s="34">
        <v>0.10081525</v>
      </c>
      <c r="R134" s="34">
        <v>0.12538869999999999</v>
      </c>
      <c r="S134" s="35" t="s">
        <v>193</v>
      </c>
      <c r="T134" s="35">
        <v>9.4352220000000001E-2</v>
      </c>
      <c r="U134" s="35">
        <v>6.001745E-2</v>
      </c>
      <c r="V134" s="35">
        <v>4.7534180000000002E-2</v>
      </c>
      <c r="W134" s="35">
        <v>5.212087E-2</v>
      </c>
      <c r="X134" s="35">
        <v>4.6782110000000002E-2</v>
      </c>
      <c r="Y134" s="35">
        <v>2.9789725E-2</v>
      </c>
      <c r="Z134" s="35" t="s">
        <v>193</v>
      </c>
      <c r="AA134" s="35" t="s">
        <v>193</v>
      </c>
      <c r="AB134" s="35" t="s">
        <v>193</v>
      </c>
      <c r="AC134" s="36" t="s">
        <v>193</v>
      </c>
      <c r="AD134" s="29" t="s">
        <v>193</v>
      </c>
      <c r="AE134" s="29" t="s">
        <v>193</v>
      </c>
      <c r="AF134" s="29">
        <v>0.13741320000000001</v>
      </c>
      <c r="AG134" s="29">
        <v>0.10138363</v>
      </c>
      <c r="AH134" s="29">
        <v>9.3208424999999998E-2</v>
      </c>
      <c r="AI134" s="29">
        <v>0.10673234600000001</v>
      </c>
      <c r="AJ134" s="29">
        <v>8.9344160000000006E-2</v>
      </c>
      <c r="AK134" s="3">
        <f t="shared" si="2"/>
        <v>5.6617095707142857E-2</v>
      </c>
      <c r="AP134" s="2">
        <f>((AK134-AK$23)*100)/AK$23</f>
        <v>-15.004161852282174</v>
      </c>
    </row>
    <row r="135" spans="1:46" x14ac:dyDescent="0.25">
      <c r="A135" t="s">
        <v>193</v>
      </c>
      <c r="B135" s="37">
        <v>4.8420894999999999E-2</v>
      </c>
      <c r="C135" s="34">
        <v>1.3904432E-2</v>
      </c>
      <c r="D135" s="34">
        <v>9.9218280000000006E-3</v>
      </c>
      <c r="E135" s="34">
        <v>8.3253149999999998E-10</v>
      </c>
      <c r="F135" s="34">
        <v>3.4581922999999998E-3</v>
      </c>
      <c r="G135" s="34">
        <v>1.6334336000000001E-2</v>
      </c>
      <c r="H135" s="34">
        <v>2.5528820000000001E-2</v>
      </c>
      <c r="I135" s="34">
        <v>3.7136793000000001E-2</v>
      </c>
      <c r="J135" s="34">
        <v>4.6665274E-2</v>
      </c>
      <c r="K135" s="34">
        <v>5.2606076000000002E-2</v>
      </c>
      <c r="L135" s="34">
        <v>4.8295855999999998E-2</v>
      </c>
      <c r="M135" s="34">
        <v>5.4508257999999997E-2</v>
      </c>
      <c r="N135" s="34">
        <v>5.2278940000000003E-2</v>
      </c>
      <c r="O135" s="34">
        <v>5.0780375000000003E-2</v>
      </c>
      <c r="P135" s="34">
        <v>7.8666285000000002E-2</v>
      </c>
      <c r="Q135" s="34">
        <v>0.13781412000000001</v>
      </c>
      <c r="R135" s="34" t="s">
        <v>193</v>
      </c>
      <c r="S135" s="35">
        <v>8.3877670000000001E-2</v>
      </c>
      <c r="T135" s="35">
        <v>5.3168516999999998E-2</v>
      </c>
      <c r="U135" s="35">
        <v>3.1782035E-2</v>
      </c>
      <c r="V135" s="35">
        <v>3.6399383E-2</v>
      </c>
      <c r="W135" s="35">
        <v>3.8183738000000002E-2</v>
      </c>
      <c r="X135" s="35">
        <v>3.7323615999999997E-2</v>
      </c>
      <c r="Y135" s="35">
        <v>2.8863546E-2</v>
      </c>
      <c r="Z135" s="35" t="s">
        <v>193</v>
      </c>
      <c r="AA135" s="35" t="s">
        <v>193</v>
      </c>
      <c r="AB135" s="35" t="s">
        <v>193</v>
      </c>
      <c r="AC135" s="36" t="s">
        <v>193</v>
      </c>
      <c r="AD135" s="29" t="s">
        <v>193</v>
      </c>
      <c r="AE135" s="29" t="s">
        <v>193</v>
      </c>
      <c r="AF135" s="29">
        <v>0.13631544000000001</v>
      </c>
      <c r="AG135" s="29">
        <v>0.10762426</v>
      </c>
      <c r="AH135" s="29">
        <v>0.13005122999999999</v>
      </c>
      <c r="AI135" s="29">
        <v>0.12367962</v>
      </c>
      <c r="AJ135" s="29">
        <v>0.11998350000000001</v>
      </c>
      <c r="AK135" s="3">
        <f t="shared" si="2"/>
        <v>5.727046557616184E-2</v>
      </c>
      <c r="AP135" s="2">
        <f>((AK135-AK$24)*100)/AK$24</f>
        <v>-16.019863234634062</v>
      </c>
    </row>
    <row r="136" spans="1:46" x14ac:dyDescent="0.25">
      <c r="A136" t="s">
        <v>193</v>
      </c>
      <c r="B136" s="37">
        <v>7.9118900000000006E-2</v>
      </c>
      <c r="C136" s="34">
        <v>5.4413598000000001E-2</v>
      </c>
      <c r="D136" s="34">
        <v>2.574013E-2</v>
      </c>
      <c r="E136" s="34">
        <v>1.1491194999999999E-2</v>
      </c>
      <c r="F136" s="34">
        <v>1.9992164999999999E-2</v>
      </c>
      <c r="G136" s="34">
        <v>2.9208086000000001E-2</v>
      </c>
      <c r="H136" s="34">
        <v>3.551054E-2</v>
      </c>
      <c r="I136" s="34">
        <v>4.2021334E-2</v>
      </c>
      <c r="J136" s="34">
        <v>4.2764224000000003E-2</v>
      </c>
      <c r="K136" s="34">
        <v>4.5272380000000001E-2</v>
      </c>
      <c r="L136" s="34">
        <v>5.0077179999999999E-2</v>
      </c>
      <c r="M136" s="34">
        <v>5.7411034E-2</v>
      </c>
      <c r="N136" s="34">
        <v>5.8671590000000003E-2</v>
      </c>
      <c r="O136" s="34">
        <v>4.9770024000000003E-2</v>
      </c>
      <c r="P136" s="38">
        <v>7.5239769999999997E-2</v>
      </c>
      <c r="Q136" s="38" t="s">
        <v>193</v>
      </c>
      <c r="R136" s="38">
        <v>0.12239794</v>
      </c>
      <c r="S136" s="35">
        <v>5.4962604999999998E-2</v>
      </c>
      <c r="T136" s="35">
        <v>4.3512624E-2</v>
      </c>
      <c r="U136" s="35">
        <v>3.4219100000000002E-2</v>
      </c>
      <c r="V136" s="35">
        <v>4.3465700000000003E-2</v>
      </c>
      <c r="W136" s="35">
        <v>4.8384613999999999E-2</v>
      </c>
      <c r="X136" s="35">
        <v>3.7680153000000001E-2</v>
      </c>
      <c r="Y136" s="35">
        <v>4.6424597999999997E-2</v>
      </c>
      <c r="Z136" s="35" t="s">
        <v>193</v>
      </c>
      <c r="AA136" s="35" t="s">
        <v>193</v>
      </c>
      <c r="AB136" s="35" t="s">
        <v>193</v>
      </c>
      <c r="AC136" s="36" t="s">
        <v>193</v>
      </c>
      <c r="AD136" s="29" t="s">
        <v>193</v>
      </c>
      <c r="AE136" s="29" t="s">
        <v>193</v>
      </c>
      <c r="AF136" s="29">
        <v>0.13783081</v>
      </c>
      <c r="AG136" s="29">
        <v>0.11385247</v>
      </c>
      <c r="AH136" s="29" t="s">
        <v>193</v>
      </c>
      <c r="AI136" s="29">
        <v>0.13748247999999999</v>
      </c>
      <c r="AJ136" s="29">
        <v>0.12494194</v>
      </c>
      <c r="AK136" s="3">
        <f t="shared" si="2"/>
        <v>6.00687845925926E-2</v>
      </c>
      <c r="AP136" s="2">
        <f>((AK136-AK$25)*100)/AK$25</f>
        <v>-15.16224957625057</v>
      </c>
    </row>
    <row r="137" spans="1:46" x14ac:dyDescent="0.25">
      <c r="A137" t="s">
        <v>193</v>
      </c>
      <c r="B137" s="37">
        <v>9.4656550000000006E-2</v>
      </c>
      <c r="C137" s="34">
        <v>7.3909500000000003E-2</v>
      </c>
      <c r="D137" s="34">
        <v>4.8566334000000003E-2</v>
      </c>
      <c r="E137" s="34">
        <v>2.801172E-2</v>
      </c>
      <c r="F137" s="34">
        <v>2.5603516E-2</v>
      </c>
      <c r="G137" s="34">
        <v>3.3431809999999999E-2</v>
      </c>
      <c r="H137" s="34">
        <v>3.944201E-2</v>
      </c>
      <c r="I137" s="34">
        <v>4.5209564000000001E-2</v>
      </c>
      <c r="J137" s="34">
        <v>4.2680154999999997E-2</v>
      </c>
      <c r="K137" s="34">
        <v>4.1868759999999998E-2</v>
      </c>
      <c r="L137" s="34">
        <v>5.1478959999999997E-2</v>
      </c>
      <c r="M137" s="34">
        <v>5.4571893000000003E-2</v>
      </c>
      <c r="N137" s="34">
        <v>4.8797769999999997E-2</v>
      </c>
      <c r="O137" s="34">
        <v>5.3409930000000001E-2</v>
      </c>
      <c r="P137" s="38" t="s">
        <v>193</v>
      </c>
      <c r="Q137" s="38">
        <v>0.11031083999999999</v>
      </c>
      <c r="R137" s="38">
        <v>0.109221525</v>
      </c>
      <c r="S137" s="35">
        <v>8.9186249999999995E-2</v>
      </c>
      <c r="T137" s="35">
        <v>6.3793589999999997E-2</v>
      </c>
      <c r="U137" s="35">
        <v>4.7893994000000002E-2</v>
      </c>
      <c r="V137" s="35">
        <v>5.1396403E-2</v>
      </c>
      <c r="W137" s="35">
        <v>5.8147206999999999E-2</v>
      </c>
      <c r="X137" s="35">
        <v>5.8536502999999997E-2</v>
      </c>
      <c r="Y137" s="35">
        <v>8.0297716000000005E-2</v>
      </c>
      <c r="Z137" s="35" t="s">
        <v>193</v>
      </c>
      <c r="AA137" s="35" t="s">
        <v>193</v>
      </c>
      <c r="AB137" s="35" t="s">
        <v>193</v>
      </c>
      <c r="AC137" s="36" t="s">
        <v>193</v>
      </c>
      <c r="AD137" s="29" t="s">
        <v>193</v>
      </c>
      <c r="AE137" s="29" t="s">
        <v>193</v>
      </c>
      <c r="AF137" s="29">
        <v>0.16338709000000001</v>
      </c>
      <c r="AG137" s="29">
        <v>0.12977383000000001</v>
      </c>
      <c r="AH137" s="29" t="s">
        <v>193</v>
      </c>
      <c r="AI137" s="29" t="s">
        <v>193</v>
      </c>
      <c r="AJ137" s="29" t="s">
        <v>193</v>
      </c>
      <c r="AK137" s="3">
        <f t="shared" si="2"/>
        <v>6.574333680000001E-2</v>
      </c>
      <c r="AP137" s="2">
        <f>((AK137-AK$26)*100)/AK$26</f>
        <v>-12.513695935156294</v>
      </c>
    </row>
    <row r="138" spans="1:46" x14ac:dyDescent="0.25">
      <c r="A138" t="s">
        <v>193</v>
      </c>
      <c r="B138" s="37" t="s">
        <v>193</v>
      </c>
      <c r="C138" s="34">
        <v>8.6604625000000005E-2</v>
      </c>
      <c r="D138" s="34">
        <v>5.4813663999999998E-2</v>
      </c>
      <c r="E138" s="34">
        <v>3.1999680000000003E-2</v>
      </c>
      <c r="F138" s="34">
        <v>2.7597515E-2</v>
      </c>
      <c r="G138" s="34">
        <v>3.8264196E-2</v>
      </c>
      <c r="H138" s="34">
        <v>4.4658676000000001E-2</v>
      </c>
      <c r="I138" s="34">
        <v>4.9929413999999998E-2</v>
      </c>
      <c r="J138" s="34">
        <v>5.2891663999999998E-2</v>
      </c>
      <c r="K138" s="34">
        <v>5.3209566E-2</v>
      </c>
      <c r="L138" s="34">
        <v>5.8536075E-2</v>
      </c>
      <c r="M138" s="34">
        <v>5.5278633000000001E-2</v>
      </c>
      <c r="N138" s="34">
        <v>4.6354174999999997E-2</v>
      </c>
      <c r="O138" s="34">
        <v>5.9401374E-2</v>
      </c>
      <c r="P138" s="38" t="s">
        <v>193</v>
      </c>
      <c r="Q138" s="38">
        <v>0.11333926</v>
      </c>
      <c r="R138" s="38">
        <v>0.1027942</v>
      </c>
      <c r="S138" s="35">
        <v>9.3238269999999998E-2</v>
      </c>
      <c r="T138" s="35">
        <v>6.7764185000000005E-2</v>
      </c>
      <c r="U138" s="35">
        <v>5.6502829999999997E-2</v>
      </c>
      <c r="V138" s="35">
        <v>6.2343669999999997E-2</v>
      </c>
      <c r="W138" s="35">
        <v>7.0487923999999993E-2</v>
      </c>
      <c r="X138" s="35">
        <v>7.2956759999999996E-2</v>
      </c>
      <c r="Y138" s="35">
        <v>9.7571569999999996E-2</v>
      </c>
      <c r="Z138" s="35" t="s">
        <v>193</v>
      </c>
      <c r="AA138" s="35" t="s">
        <v>193</v>
      </c>
      <c r="AB138" s="35" t="s">
        <v>193</v>
      </c>
      <c r="AC138" s="36" t="s">
        <v>193</v>
      </c>
      <c r="AD138" s="29" t="s">
        <v>193</v>
      </c>
      <c r="AE138" s="29" t="s">
        <v>193</v>
      </c>
      <c r="AF138" s="29">
        <v>0.113650665</v>
      </c>
      <c r="AG138" s="29">
        <v>0.15684481</v>
      </c>
      <c r="AH138" s="29" t="s">
        <v>193</v>
      </c>
      <c r="AI138" s="29" t="s">
        <v>193</v>
      </c>
      <c r="AJ138" s="29" t="s">
        <v>193</v>
      </c>
      <c r="AK138" s="3">
        <f t="shared" si="2"/>
        <v>6.9459725041666656E-2</v>
      </c>
      <c r="AP138" s="2">
        <f>((AK138-AK$27)*100)/AK$27</f>
        <v>-12.075349906935287</v>
      </c>
    </row>
    <row r="139" spans="1:46" x14ac:dyDescent="0.25">
      <c r="A139" t="s">
        <v>193</v>
      </c>
      <c r="B139" s="37" t="s">
        <v>193</v>
      </c>
      <c r="C139" s="34">
        <v>0.14524406000000001</v>
      </c>
      <c r="D139" s="34">
        <v>6.4058006000000001E-2</v>
      </c>
      <c r="E139" s="34">
        <v>2.3973959E-2</v>
      </c>
      <c r="F139" s="34">
        <v>1.2156349E-9</v>
      </c>
      <c r="G139" s="34">
        <v>2.4323207000000002E-10</v>
      </c>
      <c r="H139" s="34">
        <v>1.1627222E-2</v>
      </c>
      <c r="I139" s="34">
        <v>2.5772666999999999E-2</v>
      </c>
      <c r="J139" s="34">
        <v>3.3642146999999997E-2</v>
      </c>
      <c r="K139" s="34">
        <v>5.1603089999999997E-2</v>
      </c>
      <c r="L139" s="34">
        <v>6.0654894000000001E-2</v>
      </c>
      <c r="M139" s="34">
        <v>5.97175E-2</v>
      </c>
      <c r="N139" s="34">
        <v>6.5963369999999993E-2</v>
      </c>
      <c r="O139" s="34">
        <v>8.5530356000000002E-2</v>
      </c>
      <c r="P139" s="38" t="s">
        <v>193</v>
      </c>
      <c r="Q139" s="38">
        <v>0.12633072000000001</v>
      </c>
      <c r="R139" s="38">
        <v>9.4392896000000004E-2</v>
      </c>
      <c r="S139" s="35">
        <v>8.3578914000000004E-2</v>
      </c>
      <c r="T139" s="35">
        <v>5.0098299999999998E-2</v>
      </c>
      <c r="U139" s="35">
        <v>4.9654033E-2</v>
      </c>
      <c r="V139" s="35">
        <v>5.9815305999999999E-2</v>
      </c>
      <c r="W139" s="35">
        <v>7.4521740000000003E-2</v>
      </c>
      <c r="X139" s="35">
        <v>8.2665160000000001E-2</v>
      </c>
      <c r="Y139" s="35">
        <v>8.1013753999999993E-2</v>
      </c>
      <c r="Z139" s="35" t="s">
        <v>193</v>
      </c>
      <c r="AA139" s="35" t="s">
        <v>193</v>
      </c>
      <c r="AB139" s="35" t="s">
        <v>193</v>
      </c>
      <c r="AC139" s="36" t="s">
        <v>193</v>
      </c>
      <c r="AD139" s="29" t="s">
        <v>193</v>
      </c>
      <c r="AE139" s="29" t="s">
        <v>193</v>
      </c>
      <c r="AF139" s="29" t="s">
        <v>193</v>
      </c>
      <c r="AG139" s="29" t="s">
        <v>193</v>
      </c>
      <c r="AH139" s="29" t="s">
        <v>193</v>
      </c>
      <c r="AI139" s="29" t="s">
        <v>193</v>
      </c>
      <c r="AJ139" s="29" t="s">
        <v>193</v>
      </c>
      <c r="AK139" s="3">
        <f t="shared" si="2"/>
        <v>6.0448095248130322E-2</v>
      </c>
      <c r="AP139" s="2">
        <f>((AK139-AK$28)*100)/AK$28</f>
        <v>-12.557357132237053</v>
      </c>
    </row>
    <row r="140" spans="1:46" x14ac:dyDescent="0.25">
      <c r="A140" s="32" t="s">
        <v>193</v>
      </c>
      <c r="B140" s="39" t="s">
        <v>193</v>
      </c>
      <c r="C140" s="32">
        <v>0.101768725</v>
      </c>
      <c r="D140" s="32">
        <v>0.11097968</v>
      </c>
      <c r="E140" s="32">
        <v>0.11779831</v>
      </c>
      <c r="F140" s="32">
        <v>0.12201184</v>
      </c>
      <c r="G140" s="32">
        <v>0.11992967</v>
      </c>
      <c r="H140" s="32">
        <v>0.11257207</v>
      </c>
      <c r="I140" s="32">
        <v>9.5781839999999993E-2</v>
      </c>
      <c r="J140" s="32">
        <v>7.7312275999999999E-2</v>
      </c>
      <c r="K140" s="32">
        <v>5.1535834000000003E-2</v>
      </c>
      <c r="L140" s="32">
        <v>3.5850853000000002E-2</v>
      </c>
      <c r="M140" s="32">
        <v>5.1720823999999999E-2</v>
      </c>
      <c r="N140" s="32">
        <v>0.101893514</v>
      </c>
      <c r="O140" s="32">
        <v>0.1074739</v>
      </c>
      <c r="P140" s="32" t="s">
        <v>193</v>
      </c>
      <c r="Q140" s="32" t="s">
        <v>193</v>
      </c>
      <c r="R140" s="32" t="s">
        <v>193</v>
      </c>
      <c r="S140" s="33">
        <v>0.1463914</v>
      </c>
      <c r="T140" s="33">
        <v>0.12352559</v>
      </c>
      <c r="U140" s="33">
        <v>0.11455891999999999</v>
      </c>
      <c r="V140" s="33">
        <v>8.5026820000000003E-2</v>
      </c>
      <c r="W140" s="33">
        <v>3.7768120000000002E-2</v>
      </c>
      <c r="X140" s="33">
        <v>9.4519859999999997E-2</v>
      </c>
      <c r="Y140" s="33">
        <v>9.0415800000000004E-2</v>
      </c>
      <c r="Z140" s="33" t="s">
        <v>193</v>
      </c>
      <c r="AA140" s="40" t="s">
        <v>193</v>
      </c>
      <c r="AB140" s="40">
        <v>2.1610127E-8</v>
      </c>
      <c r="AC140" s="40">
        <v>4.2078751999999997E-2</v>
      </c>
      <c r="AD140" s="40" t="s">
        <v>193</v>
      </c>
      <c r="AE140" s="40" t="s">
        <v>193</v>
      </c>
      <c r="AF140" s="40" t="s">
        <v>193</v>
      </c>
      <c r="AG140" s="40" t="s">
        <v>193</v>
      </c>
      <c r="AH140" s="40" t="s">
        <v>193</v>
      </c>
      <c r="AI140" s="40" t="s">
        <v>193</v>
      </c>
      <c r="AJ140" s="40" t="s">
        <v>193</v>
      </c>
      <c r="AK140" s="3">
        <f t="shared" si="2"/>
        <v>8.8223391800460293E-2</v>
      </c>
      <c r="AP140" s="2">
        <f>((AK140-AK$29)*100)/AK$29</f>
        <v>-14.032668001373031</v>
      </c>
    </row>
    <row r="141" spans="1:46" x14ac:dyDescent="0.25">
      <c r="A141" s="31" t="s">
        <v>193</v>
      </c>
      <c r="B141" s="41" t="s">
        <v>193</v>
      </c>
      <c r="C141" s="31" t="s">
        <v>193</v>
      </c>
      <c r="D141" s="31">
        <v>0.17685898999999999</v>
      </c>
      <c r="E141" s="31">
        <v>0.17041524999999999</v>
      </c>
      <c r="F141" s="31">
        <v>0.17059753999999999</v>
      </c>
      <c r="G141" s="31">
        <v>0.17136551</v>
      </c>
      <c r="H141" s="31">
        <v>0.17499376999999999</v>
      </c>
      <c r="I141" s="31">
        <v>0.17524502</v>
      </c>
      <c r="J141" s="31">
        <v>0.17310159999999999</v>
      </c>
      <c r="K141" s="31">
        <v>0.15948598</v>
      </c>
      <c r="L141" s="31">
        <v>0.14045133000000001</v>
      </c>
      <c r="M141" s="31">
        <v>0.11626654</v>
      </c>
      <c r="N141" s="31">
        <v>0.12592758000000001</v>
      </c>
      <c r="O141" s="31" t="s">
        <v>193</v>
      </c>
      <c r="P141" s="31" t="s">
        <v>193</v>
      </c>
      <c r="Q141" s="31" t="s">
        <v>193</v>
      </c>
      <c r="R141" s="31" t="s">
        <v>193</v>
      </c>
      <c r="S141" s="33">
        <v>0.21400192000000001</v>
      </c>
      <c r="T141" s="33">
        <v>0.20008485000000001</v>
      </c>
      <c r="U141" s="33">
        <v>0.18920687</v>
      </c>
      <c r="V141" s="33">
        <v>0.17784883000000001</v>
      </c>
      <c r="W141" s="33">
        <v>0.15901671000000001</v>
      </c>
      <c r="X141" s="33">
        <v>0.11718162</v>
      </c>
      <c r="Y141" s="33">
        <v>0.12574515</v>
      </c>
      <c r="Z141" s="33">
        <v>0.102557205</v>
      </c>
      <c r="AA141" s="40">
        <v>8.1876550000000006E-2</v>
      </c>
      <c r="AB141" s="40">
        <v>5.4514966999999998E-2</v>
      </c>
      <c r="AC141" s="40">
        <v>5.2206559999999999E-2</v>
      </c>
      <c r="AD141" s="40">
        <v>1.7882707000000001E-2</v>
      </c>
      <c r="AE141" s="40" t="s">
        <v>193</v>
      </c>
      <c r="AF141" s="40" t="s">
        <v>193</v>
      </c>
      <c r="AG141" s="40" t="s">
        <v>193</v>
      </c>
      <c r="AH141" s="40" t="s">
        <v>193</v>
      </c>
      <c r="AI141" s="40" t="s">
        <v>193</v>
      </c>
      <c r="AJ141" s="40" t="s">
        <v>193</v>
      </c>
      <c r="AK141" s="3">
        <f t="shared" si="2"/>
        <v>0.14116665430434783</v>
      </c>
      <c r="AP141" s="2">
        <f>((AK141-AK$30)*100)/AK$30</f>
        <v>-12.68043957187467</v>
      </c>
    </row>
    <row r="142" spans="1:46" x14ac:dyDescent="0.25">
      <c r="A142" s="31" t="s">
        <v>193</v>
      </c>
      <c r="B142" s="41" t="s">
        <v>193</v>
      </c>
      <c r="C142" s="31" t="s">
        <v>193</v>
      </c>
      <c r="D142" s="31">
        <v>0.23617415</v>
      </c>
      <c r="E142" s="31">
        <v>0.21609086999999999</v>
      </c>
      <c r="F142" s="31">
        <v>0.21281274999999999</v>
      </c>
      <c r="G142" s="31">
        <v>0.21456248999999999</v>
      </c>
      <c r="H142" s="31">
        <v>0.21397469999999999</v>
      </c>
      <c r="I142" s="31">
        <v>0.21515064</v>
      </c>
      <c r="J142" s="31">
        <v>0.21274831999999999</v>
      </c>
      <c r="K142" s="31">
        <v>0.20903942</v>
      </c>
      <c r="L142" s="31">
        <v>0.19747823</v>
      </c>
      <c r="M142" s="31">
        <v>0.16717693</v>
      </c>
      <c r="N142" s="31">
        <v>0.14202687</v>
      </c>
      <c r="O142" s="31" t="s">
        <v>193</v>
      </c>
      <c r="P142" s="31" t="s">
        <v>193</v>
      </c>
      <c r="Q142" s="31" t="s">
        <v>193</v>
      </c>
      <c r="R142" s="31" t="s">
        <v>193</v>
      </c>
      <c r="S142" s="33">
        <v>0.24318539</v>
      </c>
      <c r="T142" s="33">
        <v>0.23490548</v>
      </c>
      <c r="U142" s="33">
        <v>0.23217109</v>
      </c>
      <c r="V142" s="33">
        <v>0.21938577000000001</v>
      </c>
      <c r="W142" s="33">
        <v>0.21471776000000001</v>
      </c>
      <c r="X142" s="33">
        <v>0.19671698000000001</v>
      </c>
      <c r="Y142" s="33">
        <v>0.15595935</v>
      </c>
      <c r="Z142" s="33" t="s">
        <v>193</v>
      </c>
      <c r="AA142" s="40">
        <v>9.8880179999999998E-2</v>
      </c>
      <c r="AB142" s="40">
        <v>7.4960479999999996E-2</v>
      </c>
      <c r="AC142" s="40" t="s">
        <v>193</v>
      </c>
      <c r="AD142" s="40" t="s">
        <v>193</v>
      </c>
      <c r="AE142" s="40" t="s">
        <v>193</v>
      </c>
      <c r="AF142" s="40" t="s">
        <v>193</v>
      </c>
      <c r="AG142" s="40" t="s">
        <v>193</v>
      </c>
      <c r="AH142" s="40" t="s">
        <v>193</v>
      </c>
      <c r="AI142" s="40" t="s">
        <v>193</v>
      </c>
      <c r="AJ142" s="40" t="s">
        <v>193</v>
      </c>
      <c r="AK142" s="3">
        <f t="shared" si="2"/>
        <v>0.19540589250000001</v>
      </c>
      <c r="AP142" s="2">
        <f>((AK142-AK$31)*100)/AK$31</f>
        <v>-9.4999414210415125</v>
      </c>
    </row>
    <row r="143" spans="1:46" x14ac:dyDescent="0.25">
      <c r="A143" s="31" t="s">
        <v>193</v>
      </c>
      <c r="B143" s="41" t="s">
        <v>193</v>
      </c>
      <c r="C143" s="31" t="s">
        <v>193</v>
      </c>
      <c r="D143" s="31">
        <v>0.25505355000000002</v>
      </c>
      <c r="E143" s="31">
        <v>0.23336934000000001</v>
      </c>
      <c r="F143" s="31">
        <v>0.2383152</v>
      </c>
      <c r="G143" s="31">
        <v>0.23988725</v>
      </c>
      <c r="H143" s="31">
        <v>0.24200733999999999</v>
      </c>
      <c r="I143" s="31">
        <v>0.24251175</v>
      </c>
      <c r="J143" s="31">
        <v>0.24289009</v>
      </c>
      <c r="K143" s="31">
        <v>0.23982208999999999</v>
      </c>
      <c r="L143" s="31">
        <v>0.23019311000000001</v>
      </c>
      <c r="M143" s="31">
        <v>0.20625689999999999</v>
      </c>
      <c r="N143" s="31">
        <v>0.17818323999999999</v>
      </c>
      <c r="O143" s="31" t="s">
        <v>193</v>
      </c>
      <c r="P143" s="31" t="s">
        <v>193</v>
      </c>
      <c r="Q143" s="31" t="s">
        <v>193</v>
      </c>
      <c r="R143" s="31" t="s">
        <v>193</v>
      </c>
      <c r="S143" s="33" t="s">
        <v>193</v>
      </c>
      <c r="T143" s="33">
        <v>0.26904052000000001</v>
      </c>
      <c r="U143" s="33">
        <v>0.25551393999999999</v>
      </c>
      <c r="V143" s="33">
        <v>0.25858688000000002</v>
      </c>
      <c r="W143" s="33">
        <v>0.25411734000000002</v>
      </c>
      <c r="X143" s="33">
        <v>0.25013829999999998</v>
      </c>
      <c r="Y143" s="33">
        <v>0.21423328</v>
      </c>
      <c r="Z143" s="33">
        <v>0.19493882000000001</v>
      </c>
      <c r="AA143" s="40" t="s">
        <v>193</v>
      </c>
      <c r="AB143" s="40" t="s">
        <v>193</v>
      </c>
      <c r="AC143" s="40" t="s">
        <v>193</v>
      </c>
      <c r="AD143" s="40" t="s">
        <v>193</v>
      </c>
      <c r="AE143" s="40" t="s">
        <v>193</v>
      </c>
      <c r="AF143" s="40" t="s">
        <v>193</v>
      </c>
      <c r="AG143" s="40" t="s">
        <v>193</v>
      </c>
      <c r="AH143" s="40" t="s">
        <v>193</v>
      </c>
      <c r="AI143" s="40" t="s">
        <v>193</v>
      </c>
      <c r="AJ143" s="40" t="s">
        <v>193</v>
      </c>
      <c r="AK143" s="3">
        <f t="shared" si="2"/>
        <v>0.23583660777777782</v>
      </c>
      <c r="AP143" s="2">
        <f>((AK143-AK$32)*100)/AK$32</f>
        <v>-7.647292978829646</v>
      </c>
    </row>
    <row r="144" spans="1:46" x14ac:dyDescent="0.25">
      <c r="A144" s="31" t="s">
        <v>193</v>
      </c>
      <c r="B144" s="41" t="s">
        <v>193</v>
      </c>
      <c r="C144" s="31" t="s">
        <v>193</v>
      </c>
      <c r="D144" s="31" t="s">
        <v>193</v>
      </c>
      <c r="E144" s="31">
        <v>0.25825608</v>
      </c>
      <c r="F144" s="31">
        <v>0.26193354000000002</v>
      </c>
      <c r="G144" s="31">
        <v>0.26574843999999997</v>
      </c>
      <c r="H144" s="31">
        <v>0.26282244999999999</v>
      </c>
      <c r="I144" s="31">
        <v>0.26445754999999999</v>
      </c>
      <c r="J144" s="31">
        <v>0.26746081999999999</v>
      </c>
      <c r="K144" s="31">
        <v>0.26827899999999999</v>
      </c>
      <c r="L144" s="31">
        <v>0.25670340000000003</v>
      </c>
      <c r="M144" s="31">
        <v>0.23476738999999999</v>
      </c>
      <c r="N144" s="31">
        <v>0.21667248</v>
      </c>
      <c r="O144" s="31" t="s">
        <v>193</v>
      </c>
      <c r="P144" s="31" t="s">
        <v>193</v>
      </c>
      <c r="Q144" s="31" t="s">
        <v>193</v>
      </c>
      <c r="R144" s="31" t="s">
        <v>193</v>
      </c>
      <c r="S144" s="33" t="s">
        <v>193</v>
      </c>
      <c r="T144" s="33" t="s">
        <v>193</v>
      </c>
      <c r="U144" s="33">
        <v>0.27856006999999999</v>
      </c>
      <c r="V144" s="33">
        <v>0.2768197</v>
      </c>
      <c r="W144" s="33">
        <v>0.27598060000000002</v>
      </c>
      <c r="X144" s="33">
        <v>0.27912626000000001</v>
      </c>
      <c r="Y144" s="33">
        <v>0.25934302999999997</v>
      </c>
      <c r="Z144" s="33">
        <v>0.22875032000000001</v>
      </c>
      <c r="AA144" s="40" t="s">
        <v>193</v>
      </c>
      <c r="AB144" s="40" t="s">
        <v>193</v>
      </c>
      <c r="AC144" s="40" t="s">
        <v>193</v>
      </c>
      <c r="AD144" s="40" t="s">
        <v>193</v>
      </c>
      <c r="AE144" s="40" t="s">
        <v>193</v>
      </c>
      <c r="AF144" s="40" t="s">
        <v>193</v>
      </c>
      <c r="AG144" s="40" t="s">
        <v>193</v>
      </c>
      <c r="AH144" s="40" t="s">
        <v>193</v>
      </c>
      <c r="AI144" s="40" t="s">
        <v>193</v>
      </c>
      <c r="AJ144" s="40" t="s">
        <v>193</v>
      </c>
      <c r="AK144" s="3">
        <f t="shared" si="2"/>
        <v>0.25973007062499998</v>
      </c>
      <c r="AP144" s="2">
        <f>((AK144-AK$33)*100)/AK$33</f>
        <v>-6.5182247076785718</v>
      </c>
    </row>
    <row r="145" spans="1:47" x14ac:dyDescent="0.25">
      <c r="A145" s="27" t="s">
        <v>193</v>
      </c>
      <c r="B145" s="28" t="s">
        <v>193</v>
      </c>
      <c r="C145" s="27" t="s">
        <v>193</v>
      </c>
      <c r="D145" s="27" t="s">
        <v>193</v>
      </c>
      <c r="E145" s="27">
        <v>0.26816763999999998</v>
      </c>
      <c r="F145" s="27">
        <v>0.27425316</v>
      </c>
      <c r="G145" s="27">
        <v>0.26657599999999998</v>
      </c>
      <c r="H145" s="27">
        <v>0.24109873000000001</v>
      </c>
      <c r="I145" s="27">
        <v>0.26696379999999997</v>
      </c>
      <c r="J145" s="27">
        <v>0.29738917999999998</v>
      </c>
      <c r="K145" s="27">
        <v>0.28356095999999997</v>
      </c>
      <c r="L145" s="27">
        <v>0.27590197</v>
      </c>
      <c r="M145" s="27">
        <v>0.24253869</v>
      </c>
      <c r="N145" s="27" t="s">
        <v>193</v>
      </c>
      <c r="O145" s="27" t="s">
        <v>193</v>
      </c>
      <c r="P145" s="27" t="s">
        <v>193</v>
      </c>
      <c r="Q145" s="27" t="s">
        <v>193</v>
      </c>
      <c r="R145" s="27" t="s">
        <v>193</v>
      </c>
      <c r="S145" s="27" t="s">
        <v>193</v>
      </c>
      <c r="T145" s="27" t="s">
        <v>193</v>
      </c>
      <c r="U145" s="27">
        <v>0.28577200000000003</v>
      </c>
      <c r="V145" s="27">
        <v>0.29141479999999997</v>
      </c>
      <c r="W145" s="27">
        <v>0.29086745000000003</v>
      </c>
      <c r="X145" s="27">
        <v>0.28033577999999998</v>
      </c>
      <c r="Y145" s="27">
        <v>0.27673809999999999</v>
      </c>
      <c r="Z145" s="27" t="s">
        <v>193</v>
      </c>
      <c r="AA145" s="27" t="s">
        <v>193</v>
      </c>
      <c r="AB145" s="27" t="s">
        <v>193</v>
      </c>
      <c r="AC145" s="27" t="s">
        <v>193</v>
      </c>
      <c r="AD145" s="27" t="s">
        <v>193</v>
      </c>
      <c r="AE145" s="27" t="s">
        <v>193</v>
      </c>
      <c r="AF145" s="27" t="s">
        <v>193</v>
      </c>
      <c r="AG145" s="27" t="s">
        <v>193</v>
      </c>
      <c r="AH145" s="27" t="s">
        <v>193</v>
      </c>
      <c r="AI145" s="27" t="s">
        <v>193</v>
      </c>
      <c r="AJ145" s="27" t="s">
        <v>193</v>
      </c>
      <c r="AK145" s="3">
        <f t="shared" si="2"/>
        <v>0.2743984471428571</v>
      </c>
      <c r="AP145" s="2">
        <f>((AK145-AK$34)*100)/AK$34</f>
        <v>-5.0897472485839872</v>
      </c>
    </row>
    <row r="146" spans="1:47" x14ac:dyDescent="0.25">
      <c r="A146" s="27" t="s">
        <v>193</v>
      </c>
      <c r="B146" s="28" t="s">
        <v>193</v>
      </c>
      <c r="C146" s="27" t="s">
        <v>193</v>
      </c>
      <c r="D146" s="27" t="s">
        <v>193</v>
      </c>
      <c r="E146" s="27" t="s">
        <v>193</v>
      </c>
      <c r="F146" s="27" t="s">
        <v>193</v>
      </c>
      <c r="G146" s="27">
        <v>0.27959277999999999</v>
      </c>
      <c r="H146" s="27">
        <v>0.27801824000000003</v>
      </c>
      <c r="I146" s="27">
        <v>0.2749045</v>
      </c>
      <c r="J146" s="27">
        <v>0.28299629999999998</v>
      </c>
      <c r="K146" s="27">
        <v>0.28385016000000002</v>
      </c>
      <c r="L146" s="27">
        <v>0.25223348000000001</v>
      </c>
      <c r="M146" s="27" t="s">
        <v>193</v>
      </c>
      <c r="N146" s="27" t="s">
        <v>193</v>
      </c>
      <c r="O146" s="27" t="s">
        <v>193</v>
      </c>
      <c r="P146" s="27" t="s">
        <v>193</v>
      </c>
      <c r="Q146" s="27" t="s">
        <v>193</v>
      </c>
      <c r="R146" s="27" t="s">
        <v>193</v>
      </c>
      <c r="S146" s="27" t="s">
        <v>193</v>
      </c>
      <c r="T146" s="27" t="s">
        <v>193</v>
      </c>
      <c r="U146" s="27">
        <v>0.23121402999999999</v>
      </c>
      <c r="V146" s="27">
        <v>0.25243812999999998</v>
      </c>
      <c r="W146" s="27">
        <v>0.22037925</v>
      </c>
      <c r="X146" s="27">
        <v>0.2829623</v>
      </c>
      <c r="Y146" s="27">
        <v>0.26993444999999999</v>
      </c>
      <c r="Z146" s="27">
        <v>0.30686386999999998</v>
      </c>
      <c r="AA146" s="27" t="s">
        <v>193</v>
      </c>
      <c r="AB146" s="27" t="s">
        <v>193</v>
      </c>
      <c r="AC146" s="27" t="s">
        <v>193</v>
      </c>
      <c r="AD146" s="27" t="s">
        <v>193</v>
      </c>
      <c r="AE146" s="27" t="s">
        <v>193</v>
      </c>
      <c r="AF146" s="27" t="s">
        <v>193</v>
      </c>
      <c r="AG146" s="27" t="s">
        <v>193</v>
      </c>
      <c r="AH146" s="27" t="s">
        <v>193</v>
      </c>
      <c r="AI146" s="27" t="s">
        <v>193</v>
      </c>
      <c r="AJ146" s="27" t="s">
        <v>193</v>
      </c>
      <c r="AK146" s="3">
        <f t="shared" si="2"/>
        <v>0.26794895750000003</v>
      </c>
      <c r="AP146" s="2">
        <f>((AK146-AK$35)*100)/AK$35</f>
        <v>-2.0712391167964577</v>
      </c>
    </row>
    <row r="147" spans="1:47" x14ac:dyDescent="0.25">
      <c r="A147" s="25" t="s">
        <v>193</v>
      </c>
      <c r="B147" s="26" t="s">
        <v>193</v>
      </c>
      <c r="C147" s="25" t="s">
        <v>193</v>
      </c>
      <c r="D147" s="25" t="s">
        <v>193</v>
      </c>
      <c r="E147" s="25" t="s">
        <v>193</v>
      </c>
      <c r="F147" s="25" t="s">
        <v>193</v>
      </c>
      <c r="G147" s="25" t="s">
        <v>193</v>
      </c>
      <c r="H147" s="25" t="s">
        <v>193</v>
      </c>
      <c r="I147" s="25" t="s">
        <v>193</v>
      </c>
      <c r="J147" s="25">
        <v>0.27864369999999999</v>
      </c>
      <c r="K147" s="25" t="s">
        <v>193</v>
      </c>
      <c r="L147" s="25" t="s">
        <v>193</v>
      </c>
      <c r="M147" s="25" t="s">
        <v>193</v>
      </c>
      <c r="N147" s="25" t="s">
        <v>193</v>
      </c>
      <c r="O147" s="25" t="s">
        <v>193</v>
      </c>
      <c r="P147" s="25" t="s">
        <v>193</v>
      </c>
      <c r="Q147" s="25" t="s">
        <v>193</v>
      </c>
      <c r="R147" s="25" t="s">
        <v>193</v>
      </c>
      <c r="S147" s="25" t="s">
        <v>193</v>
      </c>
      <c r="T147" s="25">
        <v>0.28555842999999997</v>
      </c>
      <c r="U147" s="25">
        <v>0.28654382</v>
      </c>
      <c r="V147" s="25" t="s">
        <v>193</v>
      </c>
      <c r="W147" s="25" t="s">
        <v>193</v>
      </c>
      <c r="X147" s="25">
        <v>0.24021082999999999</v>
      </c>
      <c r="Y147" s="25">
        <v>0.26730102</v>
      </c>
      <c r="Z147" s="25">
        <v>0.26180663999999998</v>
      </c>
      <c r="AA147" s="25">
        <v>0.26118160000000001</v>
      </c>
      <c r="AB147" s="25">
        <v>0.26134279999999999</v>
      </c>
      <c r="AC147" s="25" t="s">
        <v>193</v>
      </c>
      <c r="AD147" s="25" t="s">
        <v>193</v>
      </c>
      <c r="AE147" s="25" t="s">
        <v>193</v>
      </c>
      <c r="AF147" s="25" t="s">
        <v>193</v>
      </c>
      <c r="AG147" s="25" t="s">
        <v>193</v>
      </c>
      <c r="AH147" s="25" t="s">
        <v>193</v>
      </c>
      <c r="AI147" s="25" t="s">
        <v>193</v>
      </c>
      <c r="AJ147" s="25" t="s">
        <v>193</v>
      </c>
      <c r="AK147" s="3">
        <f t="shared" si="2"/>
        <v>0.26782360500000002</v>
      </c>
      <c r="AP147" s="22">
        <f>((AK147-AK$36)*100)/AK$36</f>
        <v>-5.0329694572187753</v>
      </c>
    </row>
    <row r="148" spans="1:47" x14ac:dyDescent="0.25">
      <c r="A148" s="25">
        <v>0.19556570000000001</v>
      </c>
      <c r="B148" s="26">
        <v>0.18233922</v>
      </c>
      <c r="C148" s="25">
        <v>0.18474281000000001</v>
      </c>
      <c r="D148" s="25">
        <v>0.18479909999999999</v>
      </c>
      <c r="E148" s="25">
        <v>0.18133125</v>
      </c>
      <c r="F148" s="25">
        <v>0.18028844999999999</v>
      </c>
      <c r="G148" s="25">
        <v>0.17916583999999999</v>
      </c>
      <c r="H148" s="25">
        <v>0.17827488</v>
      </c>
      <c r="I148" s="25">
        <v>0.17735022</v>
      </c>
      <c r="J148" s="25">
        <v>0.17713492</v>
      </c>
      <c r="K148" s="25">
        <v>0.17501166000000001</v>
      </c>
      <c r="L148" s="25">
        <v>0.17445806</v>
      </c>
      <c r="M148" s="25">
        <v>0.17453067999999999</v>
      </c>
      <c r="N148" s="25">
        <v>0.1739937</v>
      </c>
      <c r="O148" s="25">
        <v>0.18119903000000001</v>
      </c>
      <c r="P148" s="25">
        <v>0.18684173000000001</v>
      </c>
      <c r="Q148" s="25">
        <v>0.18906688999999999</v>
      </c>
      <c r="R148" s="25">
        <v>0.1896825</v>
      </c>
      <c r="S148" s="25">
        <v>0.19388764999999999</v>
      </c>
      <c r="T148" s="25">
        <v>0.20886856000000001</v>
      </c>
      <c r="U148" s="25" t="s">
        <v>193</v>
      </c>
      <c r="V148" s="25" t="s">
        <v>193</v>
      </c>
      <c r="W148" s="25" t="s">
        <v>193</v>
      </c>
      <c r="X148" s="25" t="s">
        <v>193</v>
      </c>
      <c r="Y148" s="25">
        <v>0.19372914999999999</v>
      </c>
      <c r="Z148" s="25">
        <v>0.20712891</v>
      </c>
      <c r="AA148" s="25">
        <v>0.20412809000000001</v>
      </c>
      <c r="AB148" s="25">
        <v>0.22121550000000001</v>
      </c>
      <c r="AC148" s="25">
        <v>0.21718857999999999</v>
      </c>
      <c r="AD148" s="25">
        <v>0.1985603</v>
      </c>
      <c r="AE148" s="25">
        <v>0.20180200000000001</v>
      </c>
      <c r="AF148" s="25">
        <v>0.19840555000000001</v>
      </c>
      <c r="AG148" s="25">
        <v>0.19481937999999999</v>
      </c>
      <c r="AH148" s="25">
        <v>0.19766079</v>
      </c>
      <c r="AI148" s="25">
        <v>0.19767962</v>
      </c>
      <c r="AJ148" s="25">
        <v>0.19486849000000001</v>
      </c>
      <c r="AK148" s="3">
        <f t="shared" si="2"/>
        <v>0.19049122531249998</v>
      </c>
      <c r="AP148" s="22">
        <f>((AK148-AK$37)*100)/AK$37</f>
        <v>-3.8242328793446672</v>
      </c>
    </row>
    <row r="149" spans="1:47" x14ac:dyDescent="0.25">
      <c r="AK149" s="17">
        <f>SUM(A113:AJ146)/867</f>
        <v>0.14068127250646073</v>
      </c>
      <c r="AP149" s="23">
        <f>((AK149-AK$38)*100)/AK$38</f>
        <v>-7.5818348493130445</v>
      </c>
      <c r="AQ149" s="24" t="s">
        <v>125</v>
      </c>
    </row>
    <row r="150" spans="1:47" x14ac:dyDescent="0.25">
      <c r="A150" s="25" t="s">
        <v>193</v>
      </c>
      <c r="B150" s="26" t="s">
        <v>193</v>
      </c>
      <c r="C150" s="25" t="s">
        <v>193</v>
      </c>
      <c r="D150" s="25" t="s">
        <v>193</v>
      </c>
      <c r="E150" s="25" t="s">
        <v>193</v>
      </c>
      <c r="F150" s="25" t="s">
        <v>193</v>
      </c>
      <c r="G150" s="25" t="s">
        <v>193</v>
      </c>
      <c r="H150" s="25" t="s">
        <v>193</v>
      </c>
      <c r="I150" s="25" t="s">
        <v>193</v>
      </c>
      <c r="J150" s="25" t="s">
        <v>193</v>
      </c>
      <c r="K150" s="25" t="s">
        <v>193</v>
      </c>
      <c r="L150" s="25" t="s">
        <v>193</v>
      </c>
      <c r="M150" s="25" t="s">
        <v>193</v>
      </c>
      <c r="N150" s="25" t="s">
        <v>193</v>
      </c>
      <c r="O150" s="25" t="s">
        <v>193</v>
      </c>
      <c r="P150" s="25" t="s">
        <v>193</v>
      </c>
      <c r="Q150" s="25" t="s">
        <v>193</v>
      </c>
      <c r="R150" s="25" t="s">
        <v>193</v>
      </c>
      <c r="S150" s="25" t="s">
        <v>193</v>
      </c>
      <c r="T150" s="25" t="s">
        <v>193</v>
      </c>
      <c r="U150" s="25" t="s">
        <v>193</v>
      </c>
      <c r="V150" s="25" t="s">
        <v>193</v>
      </c>
      <c r="W150" s="25" t="s">
        <v>193</v>
      </c>
      <c r="X150" s="25" t="s">
        <v>193</v>
      </c>
      <c r="Y150" s="25" t="s">
        <v>193</v>
      </c>
      <c r="Z150" s="25" t="s">
        <v>193</v>
      </c>
      <c r="AA150" s="25" t="s">
        <v>193</v>
      </c>
      <c r="AB150" s="25" t="s">
        <v>193</v>
      </c>
      <c r="AC150" s="25" t="s">
        <v>193</v>
      </c>
      <c r="AD150" s="25" t="s">
        <v>193</v>
      </c>
      <c r="AE150" s="25" t="s">
        <v>193</v>
      </c>
      <c r="AF150" s="25" t="s">
        <v>193</v>
      </c>
      <c r="AG150" s="25" t="s">
        <v>193</v>
      </c>
      <c r="AH150" s="25" t="s">
        <v>193</v>
      </c>
      <c r="AI150" s="25" t="s">
        <v>193</v>
      </c>
      <c r="AJ150" s="25" t="s">
        <v>193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193</v>
      </c>
      <c r="B151" s="26">
        <v>0.25624266000000001</v>
      </c>
      <c r="C151" s="25">
        <v>0.27024713</v>
      </c>
      <c r="D151" s="25">
        <v>0.23534927999999999</v>
      </c>
      <c r="E151" s="25">
        <v>0.21528332</v>
      </c>
      <c r="F151" s="25">
        <v>0.21135599999999999</v>
      </c>
      <c r="G151" s="25">
        <v>0.21687819999999999</v>
      </c>
      <c r="H151" s="25">
        <v>0.285472</v>
      </c>
      <c r="I151" s="25">
        <v>0.28877646000000001</v>
      </c>
      <c r="J151" s="25">
        <v>0.29184732000000002</v>
      </c>
      <c r="K151" s="25">
        <v>0.21681310000000001</v>
      </c>
      <c r="L151" s="25">
        <v>0.30117517999999999</v>
      </c>
      <c r="M151" s="25">
        <v>0.22061011</v>
      </c>
      <c r="N151" s="25">
        <v>0.30107644</v>
      </c>
      <c r="O151" s="25">
        <v>0.21537955</v>
      </c>
      <c r="P151" s="25">
        <v>0.29618480000000003</v>
      </c>
      <c r="Q151" s="25">
        <v>0.29277787</v>
      </c>
      <c r="R151" s="25">
        <v>0.29041080000000002</v>
      </c>
      <c r="S151" s="25">
        <v>0.18568019999999999</v>
      </c>
      <c r="T151" s="25">
        <v>0.19579384999999999</v>
      </c>
      <c r="U151" s="25">
        <v>0.23177808999999999</v>
      </c>
      <c r="V151" s="25">
        <v>0.22328258000000001</v>
      </c>
      <c r="W151" s="25">
        <v>0.22243743999999999</v>
      </c>
      <c r="X151" s="25">
        <v>0.22351784999999999</v>
      </c>
      <c r="Y151" s="25">
        <v>0.21702940000000001</v>
      </c>
      <c r="Z151" s="25">
        <v>0.21629562999999999</v>
      </c>
      <c r="AA151" s="25">
        <v>0.22366201999999999</v>
      </c>
      <c r="AB151" s="25">
        <v>0.23299259</v>
      </c>
      <c r="AC151" s="25">
        <v>0.23974973999999999</v>
      </c>
      <c r="AD151" s="25">
        <v>0.25829037999999999</v>
      </c>
      <c r="AE151" s="25">
        <v>0.26351804000000001</v>
      </c>
      <c r="AF151" s="25">
        <v>0.26443840000000002</v>
      </c>
      <c r="AG151" s="25">
        <v>0.23976395</v>
      </c>
      <c r="AH151" s="25">
        <v>0.20731190999999999</v>
      </c>
      <c r="AI151" s="25">
        <v>0.31195119999999998</v>
      </c>
      <c r="AJ151" s="25" t="s">
        <v>193</v>
      </c>
      <c r="AK151" s="3">
        <f>AVERAGE(A151:AJ151)</f>
        <v>0.24598157323529418</v>
      </c>
      <c r="AM151" s="6" t="s">
        <v>94</v>
      </c>
      <c r="AO151" s="2">
        <f>SUM(A184:AJ185)/40</f>
        <v>0.18687782374999995</v>
      </c>
      <c r="AP151" s="2">
        <f>((AK151-AK$3)*100)/AK$3</f>
        <v>7.607309157197367</v>
      </c>
      <c r="AR151" s="6" t="s">
        <v>94</v>
      </c>
      <c r="AS151" s="2"/>
      <c r="AT151" s="2">
        <f>((AO151-AO$3)*100)/AO$3</f>
        <v>-13.021854052390024</v>
      </c>
    </row>
    <row r="152" spans="1:47" x14ac:dyDescent="0.25">
      <c r="A152" s="27">
        <v>0.30909425000000001</v>
      </c>
      <c r="B152" s="28">
        <v>0.29782515999999998</v>
      </c>
      <c r="C152" s="27">
        <v>0.29441845</v>
      </c>
      <c r="D152" s="27">
        <v>0.28122458</v>
      </c>
      <c r="E152" s="27">
        <v>0.27190917999999997</v>
      </c>
      <c r="F152" s="27">
        <v>0.25461292000000002</v>
      </c>
      <c r="G152" s="27">
        <v>0.25083624999999998</v>
      </c>
      <c r="H152" s="27">
        <v>0.27013441999999999</v>
      </c>
      <c r="I152" s="27">
        <v>0.27131717999999999</v>
      </c>
      <c r="J152" s="27">
        <v>0.27993970000000001</v>
      </c>
      <c r="K152" s="27">
        <v>0.28215565999999997</v>
      </c>
      <c r="L152" s="27">
        <v>0.28548990000000002</v>
      </c>
      <c r="M152" s="27">
        <v>0.28515420000000002</v>
      </c>
      <c r="N152" s="27">
        <v>0.29000675999999997</v>
      </c>
      <c r="O152" s="27">
        <v>0.28947502000000003</v>
      </c>
      <c r="P152" s="27">
        <v>0.27773320000000001</v>
      </c>
      <c r="Q152" s="27">
        <v>0.27414063</v>
      </c>
      <c r="R152" s="27">
        <v>0.25431870000000001</v>
      </c>
      <c r="S152" s="27">
        <v>0.24439432</v>
      </c>
      <c r="T152" s="27">
        <v>0.26993867999999999</v>
      </c>
      <c r="U152" s="27">
        <v>0.27481665999999999</v>
      </c>
      <c r="V152" s="27">
        <v>0.28602228000000002</v>
      </c>
      <c r="W152" s="27">
        <v>0.29649287000000002</v>
      </c>
      <c r="X152" s="27">
        <v>0.29367053999999998</v>
      </c>
      <c r="Y152" s="27">
        <v>0.31280701999999999</v>
      </c>
      <c r="Z152" s="27">
        <v>0.33154805999999998</v>
      </c>
      <c r="AA152" s="27">
        <v>0.3407849</v>
      </c>
      <c r="AB152" s="27">
        <v>0.32714164000000001</v>
      </c>
      <c r="AC152" s="27">
        <v>0.32545396999999998</v>
      </c>
      <c r="AD152" s="27">
        <v>0.33268576999999999</v>
      </c>
      <c r="AE152" s="27">
        <v>0.34269013999999998</v>
      </c>
      <c r="AF152" s="27">
        <v>0.32906639999999998</v>
      </c>
      <c r="AG152" s="27">
        <v>0.32221075999999998</v>
      </c>
      <c r="AH152" s="27">
        <v>0.32625300000000002</v>
      </c>
      <c r="AI152" s="27">
        <v>0.31078531999999998</v>
      </c>
      <c r="AJ152" s="27">
        <v>0.30848209999999998</v>
      </c>
      <c r="AK152" s="3">
        <f t="shared" si="2"/>
        <v>0.29430640527777779</v>
      </c>
      <c r="AM152" s="6" t="s">
        <v>116</v>
      </c>
      <c r="AO152" s="2">
        <f>SUM(A150:AJ151)/34</f>
        <v>0.24598157323529418</v>
      </c>
      <c r="AP152" s="2">
        <f>((AK152-AK$4)*100)/AK$4</f>
        <v>0.13178382099279265</v>
      </c>
      <c r="AR152" s="6" t="s">
        <v>116</v>
      </c>
      <c r="AS152" s="2"/>
      <c r="AT152" s="1">
        <f>((AO152-AO$4)*100)/AO$4</f>
        <v>7.607309157197367</v>
      </c>
    </row>
    <row r="153" spans="1:47" x14ac:dyDescent="0.25">
      <c r="A153" s="27">
        <v>0.28922543000000001</v>
      </c>
      <c r="B153" s="28">
        <v>0.28362387</v>
      </c>
      <c r="C153" s="27">
        <v>0.27898896000000001</v>
      </c>
      <c r="D153" s="27">
        <v>0.27488443000000001</v>
      </c>
      <c r="E153" s="27">
        <v>0.26773444000000002</v>
      </c>
      <c r="F153" s="27">
        <v>0.26106753999999999</v>
      </c>
      <c r="G153" s="27">
        <v>0.26044622000000001</v>
      </c>
      <c r="H153" s="27">
        <v>0.26403676999999998</v>
      </c>
      <c r="I153" s="27">
        <v>0.27755827</v>
      </c>
      <c r="J153" s="27">
        <v>0.28150034000000002</v>
      </c>
      <c r="K153" s="27">
        <v>0.28146377</v>
      </c>
      <c r="L153" s="27">
        <v>0.27866042000000002</v>
      </c>
      <c r="M153" s="27">
        <v>0.27821805999999999</v>
      </c>
      <c r="N153" s="27">
        <v>0.27670075999999999</v>
      </c>
      <c r="O153" s="27">
        <v>0.27509865</v>
      </c>
      <c r="P153" s="27">
        <v>0.27164704000000001</v>
      </c>
      <c r="Q153" s="27">
        <v>0.26726747000000001</v>
      </c>
      <c r="R153" s="27">
        <v>0.26189536000000002</v>
      </c>
      <c r="S153" s="27">
        <v>0.24028167</v>
      </c>
      <c r="T153" s="27">
        <v>0.2545963</v>
      </c>
      <c r="U153" s="27">
        <v>0.27854177000000002</v>
      </c>
      <c r="V153" s="27">
        <v>0.30039778</v>
      </c>
      <c r="W153" s="27">
        <v>0.30703216999999999</v>
      </c>
      <c r="X153" s="27">
        <v>0.31078833</v>
      </c>
      <c r="Y153" s="27">
        <v>0.31382662</v>
      </c>
      <c r="Z153" s="27">
        <v>0.31709622999999998</v>
      </c>
      <c r="AA153" s="27">
        <v>0.31431898000000003</v>
      </c>
      <c r="AB153" s="27">
        <v>0.30854680000000001</v>
      </c>
      <c r="AC153" s="27">
        <v>0.30652115000000002</v>
      </c>
      <c r="AD153" s="27">
        <v>0.30910631999999999</v>
      </c>
      <c r="AE153" s="27">
        <v>0.31317464</v>
      </c>
      <c r="AF153" s="27">
        <v>0.3101545</v>
      </c>
      <c r="AG153" s="27">
        <v>0.30467739999999999</v>
      </c>
      <c r="AH153" s="27">
        <v>0.30361455999999998</v>
      </c>
      <c r="AI153" s="27">
        <v>0.29770115000000003</v>
      </c>
      <c r="AJ153" s="27">
        <v>0.29325253000000001</v>
      </c>
      <c r="AK153" s="3">
        <f t="shared" si="2"/>
        <v>0.28649018611111116</v>
      </c>
      <c r="AM153" s="10" t="s">
        <v>94</v>
      </c>
      <c r="AO153" s="2">
        <f>SUM(A182:AJ183)/26</f>
        <v>0.25837045230769229</v>
      </c>
      <c r="AP153" s="2">
        <f>((AK153-AK$5)*100)/AK$5</f>
        <v>-6.1650027349098329</v>
      </c>
      <c r="AR153" s="10" t="s">
        <v>94</v>
      </c>
      <c r="AS153" s="2"/>
      <c r="AT153" s="1">
        <f>((AO153-AO$5)*100)/AO$5</f>
        <v>-8.3665847776233768</v>
      </c>
    </row>
    <row r="154" spans="1:47" x14ac:dyDescent="0.25">
      <c r="A154" s="29">
        <v>0.26776349999999999</v>
      </c>
      <c r="B154" s="30">
        <v>0.26313167999999998</v>
      </c>
      <c r="C154" s="29">
        <v>0.25982630000000001</v>
      </c>
      <c r="D154" s="29">
        <v>0.25764622999999998</v>
      </c>
      <c r="E154" s="31">
        <v>0.25310202999999998</v>
      </c>
      <c r="F154" s="31">
        <v>0.24676117</v>
      </c>
      <c r="G154" s="31">
        <v>0.24403688000000001</v>
      </c>
      <c r="H154" s="31">
        <v>0.24614117999999999</v>
      </c>
      <c r="I154" s="31">
        <v>0.25715729999999998</v>
      </c>
      <c r="J154" s="31">
        <v>0.26128410000000002</v>
      </c>
      <c r="K154" s="31">
        <v>0.25950518</v>
      </c>
      <c r="L154" s="31">
        <v>0.25483825999999998</v>
      </c>
      <c r="M154" s="31">
        <v>0.25478548000000001</v>
      </c>
      <c r="N154" s="31">
        <v>0.25386572000000002</v>
      </c>
      <c r="O154" s="31">
        <v>0.25409860000000001</v>
      </c>
      <c r="P154" s="31">
        <v>0.25156167000000001</v>
      </c>
      <c r="Q154" s="32">
        <v>0.25172626999999997</v>
      </c>
      <c r="R154" s="32">
        <v>0.24975964</v>
      </c>
      <c r="S154" s="33">
        <v>0.23958935000000001</v>
      </c>
      <c r="T154" s="33" t="s">
        <v>193</v>
      </c>
      <c r="U154" s="33">
        <v>0.28598303000000003</v>
      </c>
      <c r="V154" s="33">
        <v>0.29242407999999998</v>
      </c>
      <c r="W154" s="33">
        <v>0.29546040000000001</v>
      </c>
      <c r="X154" s="33">
        <v>0.29404302999999998</v>
      </c>
      <c r="Y154" s="33">
        <v>0.29332140000000001</v>
      </c>
      <c r="Z154" s="33">
        <v>0.29173383000000003</v>
      </c>
      <c r="AA154" s="33">
        <v>0.28627029999999998</v>
      </c>
      <c r="AB154" s="33">
        <v>0.28169306999999999</v>
      </c>
      <c r="AC154" s="29">
        <v>0.27922102999999998</v>
      </c>
      <c r="AD154" s="29">
        <v>0.2794198</v>
      </c>
      <c r="AE154" s="29">
        <v>0.28383765</v>
      </c>
      <c r="AF154" s="29">
        <v>0.28288410000000003</v>
      </c>
      <c r="AG154" s="29">
        <v>0.27412793000000002</v>
      </c>
      <c r="AH154" s="29">
        <v>0.27169149999999997</v>
      </c>
      <c r="AI154" s="29">
        <v>0.27065181999999999</v>
      </c>
      <c r="AJ154" s="29">
        <v>0.26910326000000001</v>
      </c>
      <c r="AK154" s="3">
        <f t="shared" si="2"/>
        <v>0.26738419342857139</v>
      </c>
      <c r="AM154" s="10" t="s">
        <v>116</v>
      </c>
      <c r="AO154" s="2">
        <f>SUM(A152:AJ153)/72</f>
        <v>0.29039829569444442</v>
      </c>
      <c r="AP154" s="2">
        <f>((AK154-AK$6)*100)/AK$6</f>
        <v>-7.2137858328398172</v>
      </c>
      <c r="AR154" s="10" t="s">
        <v>116</v>
      </c>
      <c r="AS154" s="2"/>
      <c r="AT154" s="1">
        <f>((AO154-AO$6)*100)/AO$6</f>
        <v>-3.0764722875051569</v>
      </c>
    </row>
    <row r="155" spans="1:47" x14ac:dyDescent="0.25">
      <c r="A155" s="29">
        <v>0.25300806999999997</v>
      </c>
      <c r="B155" s="30">
        <v>0.25215048000000001</v>
      </c>
      <c r="C155" s="29">
        <v>0.24866858</v>
      </c>
      <c r="D155" s="29">
        <v>0.23978329000000001</v>
      </c>
      <c r="E155" s="31">
        <v>0.22582073999999999</v>
      </c>
      <c r="F155" s="31">
        <v>0.20233873999999999</v>
      </c>
      <c r="G155" s="31">
        <v>0.19285455000000001</v>
      </c>
      <c r="H155" s="31">
        <v>0.17920839999999999</v>
      </c>
      <c r="I155" s="31">
        <v>0.20122588999999999</v>
      </c>
      <c r="J155" s="31">
        <v>0.20327938000000001</v>
      </c>
      <c r="K155" s="31">
        <v>0.20380643000000001</v>
      </c>
      <c r="L155" s="31">
        <v>0.20527551999999999</v>
      </c>
      <c r="M155" s="31">
        <v>0.20863643000000001</v>
      </c>
      <c r="N155" s="31">
        <v>0.21459362000000001</v>
      </c>
      <c r="O155" s="31">
        <v>0.22020239999999999</v>
      </c>
      <c r="P155" s="31">
        <v>0.22132498</v>
      </c>
      <c r="Q155" s="32">
        <v>0.22243431</v>
      </c>
      <c r="R155" s="32">
        <v>0.21467238999999999</v>
      </c>
      <c r="S155" s="33">
        <v>0.20239066999999999</v>
      </c>
      <c r="T155" s="33" t="s">
        <v>193</v>
      </c>
      <c r="U155" s="33">
        <v>0.27365634</v>
      </c>
      <c r="V155" s="33">
        <v>0.27589809999999998</v>
      </c>
      <c r="W155" s="33">
        <v>0.2773022</v>
      </c>
      <c r="X155" s="33">
        <v>0.27511203000000001</v>
      </c>
      <c r="Y155" s="33">
        <v>0.27286916999999999</v>
      </c>
      <c r="Z155" s="33">
        <v>0.26878279999999999</v>
      </c>
      <c r="AA155" s="33">
        <v>0.26530278000000002</v>
      </c>
      <c r="AB155" s="33">
        <v>0.26647927999999999</v>
      </c>
      <c r="AC155" s="29">
        <v>0.25984085000000001</v>
      </c>
      <c r="AD155" s="29">
        <v>0.24701266</v>
      </c>
      <c r="AE155" s="29">
        <v>0.24751223999999999</v>
      </c>
      <c r="AF155" s="29">
        <v>0.25379659999999998</v>
      </c>
      <c r="AG155" s="29">
        <v>0.24837126000000001</v>
      </c>
      <c r="AH155" s="29">
        <v>0.24833135000000001</v>
      </c>
      <c r="AI155" s="29">
        <v>0.25025160000000002</v>
      </c>
      <c r="AJ155" s="29">
        <v>0.25160167</v>
      </c>
      <c r="AK155" s="3">
        <f t="shared" si="2"/>
        <v>0.23696559428571423</v>
      </c>
      <c r="AM155" s="11" t="s">
        <v>99</v>
      </c>
      <c r="AO155" s="2">
        <f>SUM(A177:R181)/56</f>
        <v>0.1678326635357143</v>
      </c>
      <c r="AP155" s="2">
        <f>((AK155-AK$7)*100)/AK$7</f>
        <v>-10.984436481928743</v>
      </c>
      <c r="AR155" s="11" t="s">
        <v>99</v>
      </c>
      <c r="AS155" s="2"/>
      <c r="AT155" s="1">
        <f>((AO155-AO$7)*100)/AO$7</f>
        <v>-16.447571197422995</v>
      </c>
    </row>
    <row r="156" spans="1:47" x14ac:dyDescent="0.25">
      <c r="A156" s="29">
        <v>0.23476860999999999</v>
      </c>
      <c r="B156" s="30">
        <v>0.22300619999999999</v>
      </c>
      <c r="C156" s="29">
        <v>0.19508362000000001</v>
      </c>
      <c r="D156" s="29">
        <v>0.17065691999999999</v>
      </c>
      <c r="E156" s="31">
        <v>0.15837675000000001</v>
      </c>
      <c r="F156" s="31">
        <v>0.15738078999999999</v>
      </c>
      <c r="G156" s="31">
        <v>0.14215016</v>
      </c>
      <c r="H156" s="31">
        <v>0.14402698</v>
      </c>
      <c r="I156" s="31">
        <v>0.14627594999999999</v>
      </c>
      <c r="J156" s="31">
        <v>0.15081455999999999</v>
      </c>
      <c r="K156" s="31">
        <v>0.14918835</v>
      </c>
      <c r="L156" s="31">
        <v>0.15116341</v>
      </c>
      <c r="M156" s="31">
        <v>0.15570444</v>
      </c>
      <c r="N156" s="31">
        <v>0.16234137000000001</v>
      </c>
      <c r="O156" s="31">
        <v>0.16842161</v>
      </c>
      <c r="P156" s="31">
        <v>0.17162962000000001</v>
      </c>
      <c r="Q156" s="32">
        <v>0.17441709999999999</v>
      </c>
      <c r="R156" s="32">
        <v>0.16900598</v>
      </c>
      <c r="S156" s="33">
        <v>0.15790150999999999</v>
      </c>
      <c r="T156" s="33" t="s">
        <v>193</v>
      </c>
      <c r="U156" s="33">
        <v>0.20346114000000001</v>
      </c>
      <c r="V156" s="33">
        <v>0.20900550000000001</v>
      </c>
      <c r="W156" s="33">
        <v>0.21770780000000001</v>
      </c>
      <c r="X156" s="33">
        <v>0.22246880999999999</v>
      </c>
      <c r="Y156" s="33">
        <v>0.22093415</v>
      </c>
      <c r="Z156" s="33">
        <v>0.22322597999999999</v>
      </c>
      <c r="AA156" s="33">
        <v>0.22608331000000001</v>
      </c>
      <c r="AB156" s="33">
        <v>0.23104474999999999</v>
      </c>
      <c r="AC156" s="29">
        <v>0.23154114000000001</v>
      </c>
      <c r="AD156" s="29">
        <v>0.2137907</v>
      </c>
      <c r="AE156" s="29">
        <v>0.20913702000000001</v>
      </c>
      <c r="AF156" s="29">
        <v>0.21966579999999999</v>
      </c>
      <c r="AG156" s="29">
        <v>0.21975096999999999</v>
      </c>
      <c r="AH156" s="29">
        <v>0.22527382000000001</v>
      </c>
      <c r="AI156" s="29">
        <v>0.23375234</v>
      </c>
      <c r="AJ156" s="29">
        <v>0.23775455000000001</v>
      </c>
      <c r="AK156" s="3">
        <f t="shared" si="2"/>
        <v>0.19219747742857135</v>
      </c>
      <c r="AM156" s="11" t="s">
        <v>102</v>
      </c>
      <c r="AO156" s="2">
        <f>SUM(E154:R158)/68</f>
        <v>0.16072673519117645</v>
      </c>
      <c r="AP156" s="2">
        <f>((AK156-AK$8)*100)/AK$8</f>
        <v>-15.72085226272497</v>
      </c>
      <c r="AR156" s="11" t="s">
        <v>102</v>
      </c>
      <c r="AS156" s="2"/>
      <c r="AT156" s="1">
        <f>((AO156-AO$8)*100)/AO$8</f>
        <v>-15.658214070509514</v>
      </c>
    </row>
    <row r="157" spans="1:47" x14ac:dyDescent="0.25">
      <c r="A157" s="29">
        <v>0.17928752000000001</v>
      </c>
      <c r="B157" s="30">
        <v>0.15452515999999999</v>
      </c>
      <c r="C157" s="29">
        <v>0.11930588</v>
      </c>
      <c r="D157" s="29">
        <v>0.11592104</v>
      </c>
      <c r="E157" s="31" t="s">
        <v>193</v>
      </c>
      <c r="F157" s="31">
        <v>0.16709839000000001</v>
      </c>
      <c r="G157" s="31">
        <v>0.119900085</v>
      </c>
      <c r="H157" s="31">
        <v>0.10700724</v>
      </c>
      <c r="I157" s="31">
        <v>0.1089792</v>
      </c>
      <c r="J157" s="31">
        <v>0.10852988</v>
      </c>
      <c r="K157" s="31">
        <v>0.10949217999999999</v>
      </c>
      <c r="L157" s="31">
        <v>0.108662814</v>
      </c>
      <c r="M157" s="31">
        <v>0.106564984</v>
      </c>
      <c r="N157" s="31">
        <v>0.10993276</v>
      </c>
      <c r="O157" s="31">
        <v>0.11515206</v>
      </c>
      <c r="P157" s="31">
        <v>0.11952904</v>
      </c>
      <c r="Q157" s="32">
        <v>0.121455595</v>
      </c>
      <c r="R157" s="32">
        <v>0.11054702</v>
      </c>
      <c r="S157" s="33">
        <v>0.10790706</v>
      </c>
      <c r="T157" s="33" t="s">
        <v>193</v>
      </c>
      <c r="U157" s="33">
        <v>0.17390169</v>
      </c>
      <c r="V157" s="33">
        <v>0.16030692999999999</v>
      </c>
      <c r="W157" s="33">
        <v>0.16240094999999999</v>
      </c>
      <c r="X157" s="33">
        <v>0.17022608</v>
      </c>
      <c r="Y157" s="33">
        <v>0.17415707999999999</v>
      </c>
      <c r="Z157" s="33">
        <v>0.17542832999999999</v>
      </c>
      <c r="AA157" s="33">
        <v>0.17487952000000001</v>
      </c>
      <c r="AB157" s="33">
        <v>0.18181066000000001</v>
      </c>
      <c r="AC157" s="29">
        <v>0.22069764</v>
      </c>
      <c r="AD157" s="29">
        <v>0.15322582000000001</v>
      </c>
      <c r="AE157" s="29">
        <v>0.1321667</v>
      </c>
      <c r="AF157" s="29">
        <v>0.15056416</v>
      </c>
      <c r="AG157" s="29">
        <v>0.17557849</v>
      </c>
      <c r="AH157" s="29">
        <v>0.18964711000000001</v>
      </c>
      <c r="AI157" s="29">
        <v>0.20085908</v>
      </c>
      <c r="AJ157" s="29">
        <v>0.19554964</v>
      </c>
      <c r="AK157" s="3">
        <f t="shared" si="2"/>
        <v>0.14650581729411769</v>
      </c>
      <c r="AM157" s="12" t="s">
        <v>105</v>
      </c>
      <c r="AO157" s="2">
        <f>SUM(S177:Z181)/35</f>
        <v>0.17231039979999999</v>
      </c>
      <c r="AP157" s="2">
        <f>((AK157-AK$9)*100)/AK$9</f>
        <v>-18.531916416522179</v>
      </c>
      <c r="AR157" s="12" t="s">
        <v>105</v>
      </c>
      <c r="AS157" s="2"/>
      <c r="AT157" s="1">
        <f>((AO157-AO$9)*100)/AO$9</f>
        <v>-18.47693386959223</v>
      </c>
    </row>
    <row r="158" spans="1:47" x14ac:dyDescent="0.25">
      <c r="A158" s="29">
        <v>0.10779392</v>
      </c>
      <c r="B158" s="30">
        <v>9.7004339999999994E-2</v>
      </c>
      <c r="C158" s="29">
        <v>7.4211929999999995E-2</v>
      </c>
      <c r="D158" s="29" t="s">
        <v>193</v>
      </c>
      <c r="E158" s="31" t="s">
        <v>193</v>
      </c>
      <c r="F158" s="31">
        <v>0.13172238999999999</v>
      </c>
      <c r="G158" s="31">
        <v>7.3621339999999993E-2</v>
      </c>
      <c r="H158" s="31">
        <v>6.7250969999999993E-2</v>
      </c>
      <c r="I158" s="31">
        <v>6.2917455999999997E-2</v>
      </c>
      <c r="J158" s="31">
        <v>5.0577810000000001E-2</v>
      </c>
      <c r="K158" s="31">
        <v>2.6993189000000001E-2</v>
      </c>
      <c r="L158" s="31">
        <v>1.8308794E-2</v>
      </c>
      <c r="M158" s="31">
        <v>3.8952760000000003E-2</v>
      </c>
      <c r="N158" s="31">
        <v>5.4793636999999999E-2</v>
      </c>
      <c r="O158" s="31">
        <v>6.0627542E-2</v>
      </c>
      <c r="P158" s="31">
        <v>6.2865920000000006E-2</v>
      </c>
      <c r="Q158" s="32">
        <v>5.0959076999999998E-2</v>
      </c>
      <c r="R158" s="32">
        <v>6.1781530000000001E-2</v>
      </c>
      <c r="S158" s="33">
        <v>8.6216340000000002E-2</v>
      </c>
      <c r="T158" s="33" t="s">
        <v>193</v>
      </c>
      <c r="U158" s="33" t="s">
        <v>193</v>
      </c>
      <c r="V158" s="33">
        <v>0.10743103</v>
      </c>
      <c r="W158" s="33">
        <v>0.10180301999999999</v>
      </c>
      <c r="X158" s="33">
        <v>0.11140124</v>
      </c>
      <c r="Y158" s="33">
        <v>0.11988303</v>
      </c>
      <c r="Z158" s="33">
        <v>0.10920396</v>
      </c>
      <c r="AA158" s="33">
        <v>9.257079E-2</v>
      </c>
      <c r="AB158" s="33">
        <v>0.12880501</v>
      </c>
      <c r="AC158" s="29" t="s">
        <v>193</v>
      </c>
      <c r="AD158" s="29">
        <v>0.11380063</v>
      </c>
      <c r="AE158" s="29">
        <v>9.0557460000000006E-2</v>
      </c>
      <c r="AF158" s="29">
        <v>7.3139675000000001E-2</v>
      </c>
      <c r="AG158" s="29">
        <v>5.2195105999999998E-2</v>
      </c>
      <c r="AH158" s="29">
        <v>8.8220359999999998E-2</v>
      </c>
      <c r="AI158" s="29">
        <v>0.104195386</v>
      </c>
      <c r="AJ158" s="29">
        <v>0.10134257000000001</v>
      </c>
      <c r="AK158" s="3">
        <f t="shared" si="2"/>
        <v>8.1327361677419358E-2</v>
      </c>
      <c r="AM158" s="12" t="s">
        <v>108</v>
      </c>
      <c r="AO158" s="2">
        <f>SUM(S154:AB158)/44</f>
        <v>0.20882903477272724</v>
      </c>
      <c r="AP158" s="2">
        <f>((AK158-AK$10)*100)/AK$10</f>
        <v>-22.485595222901495</v>
      </c>
      <c r="AR158" s="12" t="s">
        <v>108</v>
      </c>
      <c r="AS158" s="2"/>
      <c r="AT158" s="1">
        <f>((AO158-AO$10)*100)/AO$10</f>
        <v>-12.908751490598339</v>
      </c>
    </row>
    <row r="159" spans="1:47" x14ac:dyDescent="0.25">
      <c r="A159" s="29">
        <v>8.5922009999999993E-2</v>
      </c>
      <c r="B159" s="30">
        <v>8.6224729999999999E-2</v>
      </c>
      <c r="C159" s="29" t="s">
        <v>193</v>
      </c>
      <c r="D159" s="29" t="s">
        <v>193</v>
      </c>
      <c r="E159" s="34" t="s">
        <v>193</v>
      </c>
      <c r="F159" s="34">
        <v>0.10492567</v>
      </c>
      <c r="G159" s="34">
        <v>7.2511590000000001E-2</v>
      </c>
      <c r="H159" s="34">
        <v>6.8916000000000005E-2</v>
      </c>
      <c r="I159" s="34">
        <v>6.4185925000000005E-2</v>
      </c>
      <c r="J159" s="34">
        <v>5.5892438000000003E-2</v>
      </c>
      <c r="K159" s="34">
        <v>4.9518593E-2</v>
      </c>
      <c r="L159" s="34">
        <v>3.8627300000000003E-2</v>
      </c>
      <c r="M159" s="34">
        <v>3.2787695999999998E-2</v>
      </c>
      <c r="N159" s="34">
        <v>3.1023957000000001E-2</v>
      </c>
      <c r="O159" s="34">
        <v>2.7463015E-2</v>
      </c>
      <c r="P159" s="34">
        <v>2.6868033999999999E-2</v>
      </c>
      <c r="Q159" s="34">
        <v>3.1859294000000003E-2</v>
      </c>
      <c r="R159" s="34">
        <v>5.3794093000000001E-2</v>
      </c>
      <c r="S159" s="35">
        <v>6.8715680000000001E-2</v>
      </c>
      <c r="T159" s="35" t="s">
        <v>193</v>
      </c>
      <c r="U159" s="35" t="s">
        <v>193</v>
      </c>
      <c r="V159" s="35">
        <v>0.123039246</v>
      </c>
      <c r="W159" s="35">
        <v>9.0590149999999994E-2</v>
      </c>
      <c r="X159" s="35">
        <v>5.6740902000000003E-2</v>
      </c>
      <c r="Y159" s="35">
        <v>3.8053397000000003E-2</v>
      </c>
      <c r="Z159" s="35">
        <v>3.9280962000000003E-2</v>
      </c>
      <c r="AA159" s="35">
        <v>9.4946710000000004E-2</v>
      </c>
      <c r="AB159" s="35">
        <v>0.12533300999999999</v>
      </c>
      <c r="AC159" s="36" t="s">
        <v>193</v>
      </c>
      <c r="AD159" s="29">
        <v>0.10913166000000001</v>
      </c>
      <c r="AE159" s="29">
        <v>0.10044095</v>
      </c>
      <c r="AF159" s="29">
        <v>8.7525080000000005E-2</v>
      </c>
      <c r="AG159" s="29">
        <v>8.1263160000000001E-2</v>
      </c>
      <c r="AH159" s="29">
        <v>7.889939E-2</v>
      </c>
      <c r="AI159" s="29">
        <v>7.9613199999999995E-2</v>
      </c>
      <c r="AJ159" s="29">
        <v>7.7881544999999996E-2</v>
      </c>
      <c r="AK159" s="3">
        <f t="shared" si="2"/>
        <v>6.9399179566666677E-2</v>
      </c>
      <c r="AM159" s="14" t="s">
        <v>99</v>
      </c>
      <c r="AO159" s="7">
        <f>(SUM(B168:O176)+SUM(P168:R172))/140</f>
        <v>4.4090933115857489E-2</v>
      </c>
      <c r="AP159" s="2">
        <f>((AK159-AK$11)*100)/AK$11</f>
        <v>-22.599606166229012</v>
      </c>
      <c r="AR159" s="14" t="s">
        <v>99</v>
      </c>
      <c r="AS159" s="2"/>
      <c r="AT159" s="1">
        <f>((AO159-AO$11)*100)/AO$11</f>
        <v>-25.245823052384498</v>
      </c>
      <c r="AU159">
        <f>SUM(AT159:AT162)/4</f>
        <v>-27.384312238612367</v>
      </c>
    </row>
    <row r="160" spans="1:47" x14ac:dyDescent="0.25">
      <c r="A160" s="29">
        <v>7.3668319999999995E-2</v>
      </c>
      <c r="B160" s="30">
        <v>6.9171175000000001E-2</v>
      </c>
      <c r="C160" s="29" t="s">
        <v>193</v>
      </c>
      <c r="D160" s="29" t="s">
        <v>193</v>
      </c>
      <c r="E160" s="34" t="s">
        <v>193</v>
      </c>
      <c r="F160" s="34">
        <v>0.10984401000000001</v>
      </c>
      <c r="G160" s="34">
        <v>6.5246289999999998E-2</v>
      </c>
      <c r="H160" s="34">
        <v>5.6115057000000003E-2</v>
      </c>
      <c r="I160" s="34">
        <v>5.2793659999999999E-2</v>
      </c>
      <c r="J160" s="34">
        <v>4.6318695E-2</v>
      </c>
      <c r="K160" s="34">
        <v>4.5166779999999997E-2</v>
      </c>
      <c r="L160" s="34">
        <v>3.928417E-2</v>
      </c>
      <c r="M160" s="34">
        <v>3.4877297000000002E-2</v>
      </c>
      <c r="N160" s="34">
        <v>3.3234432000000001E-2</v>
      </c>
      <c r="O160" s="34">
        <v>3.5623255999999999E-2</v>
      </c>
      <c r="P160" s="34">
        <v>4.0750593000000002E-2</v>
      </c>
      <c r="Q160" s="34">
        <v>4.7236180000000003E-2</v>
      </c>
      <c r="R160" s="34">
        <v>5.1996899999999999E-2</v>
      </c>
      <c r="S160" s="35">
        <v>5.0362807000000002E-2</v>
      </c>
      <c r="T160" s="35" t="s">
        <v>193</v>
      </c>
      <c r="U160" s="35" t="s">
        <v>193</v>
      </c>
      <c r="V160" s="35">
        <v>0.13886851</v>
      </c>
      <c r="W160" s="35">
        <v>8.9836849999999996E-2</v>
      </c>
      <c r="X160" s="35">
        <v>5.4878446999999997E-2</v>
      </c>
      <c r="Y160" s="35">
        <v>5.6296474999999999E-2</v>
      </c>
      <c r="Z160" s="35">
        <v>7.2435773999999994E-2</v>
      </c>
      <c r="AA160" s="35">
        <v>9.8994429999999994E-2</v>
      </c>
      <c r="AB160" s="35">
        <v>0.12083951</v>
      </c>
      <c r="AC160" s="36" t="s">
        <v>193</v>
      </c>
      <c r="AD160" s="29">
        <v>0.11699901</v>
      </c>
      <c r="AE160" s="29">
        <v>9.7946359999999996E-2</v>
      </c>
      <c r="AF160" s="29">
        <v>8.1373580000000001E-2</v>
      </c>
      <c r="AG160" s="29">
        <v>7.9798049999999995E-2</v>
      </c>
      <c r="AH160" s="29">
        <v>7.898165E-2</v>
      </c>
      <c r="AI160" s="29">
        <v>7.9607849999999994E-2</v>
      </c>
      <c r="AJ160" s="29">
        <v>7.7563845000000006E-2</v>
      </c>
      <c r="AK160" s="3">
        <f t="shared" si="2"/>
        <v>6.9870332099999988E-2</v>
      </c>
      <c r="AM160" s="14" t="s">
        <v>102</v>
      </c>
      <c r="AO160" s="2">
        <f>SUM(E159:R167)/126</f>
        <v>4.4807721577085978E-2</v>
      </c>
      <c r="AP160" s="2">
        <f>((AK160-AK$12)*100)/AK$12</f>
        <v>-22.568208576554927</v>
      </c>
      <c r="AR160" s="14" t="s">
        <v>102</v>
      </c>
      <c r="AS160" s="2"/>
      <c r="AT160" s="1">
        <f>((AO160-AO$12)*100)/AO$12</f>
        <v>-29.03180085333468</v>
      </c>
    </row>
    <row r="161" spans="1:46" x14ac:dyDescent="0.25">
      <c r="A161" s="29">
        <v>7.1332160000000006E-2</v>
      </c>
      <c r="B161" s="30">
        <v>4.752075E-2</v>
      </c>
      <c r="C161" s="29" t="s">
        <v>193</v>
      </c>
      <c r="D161" s="29" t="s">
        <v>193</v>
      </c>
      <c r="E161" s="34" t="s">
        <v>193</v>
      </c>
      <c r="F161" s="34">
        <v>8.8681949999999996E-2</v>
      </c>
      <c r="G161" s="34">
        <v>5.6700333999999998E-2</v>
      </c>
      <c r="H161" s="34">
        <v>4.2045119999999998E-2</v>
      </c>
      <c r="I161" s="34">
        <v>3.187272E-2</v>
      </c>
      <c r="J161" s="34">
        <v>2.8280267000000001E-2</v>
      </c>
      <c r="K161" s="34">
        <v>3.4807780000000003E-2</v>
      </c>
      <c r="L161" s="34">
        <v>3.2359020000000002E-2</v>
      </c>
      <c r="M161" s="34">
        <v>3.0269483E-2</v>
      </c>
      <c r="N161" s="34">
        <v>3.2831220000000001E-2</v>
      </c>
      <c r="O161" s="34">
        <v>4.0670734E-2</v>
      </c>
      <c r="P161" s="34">
        <v>4.6595274999999998E-2</v>
      </c>
      <c r="Q161" s="34">
        <v>5.0057320000000002E-2</v>
      </c>
      <c r="R161" s="34">
        <v>5.1981367000000001E-2</v>
      </c>
      <c r="S161" s="35">
        <v>3.0178687999999999E-2</v>
      </c>
      <c r="T161" s="35" t="s">
        <v>193</v>
      </c>
      <c r="U161" s="35" t="s">
        <v>193</v>
      </c>
      <c r="V161" s="35" t="s">
        <v>193</v>
      </c>
      <c r="W161" s="35">
        <v>7.279207E-2</v>
      </c>
      <c r="X161" s="35">
        <v>6.1913744E-2</v>
      </c>
      <c r="Y161" s="35">
        <v>6.2601745E-2</v>
      </c>
      <c r="Z161" s="35">
        <v>7.296764E-2</v>
      </c>
      <c r="AA161" s="35">
        <v>8.9969075999999995E-2</v>
      </c>
      <c r="AB161" s="35" t="s">
        <v>193</v>
      </c>
      <c r="AC161" s="36" t="s">
        <v>193</v>
      </c>
      <c r="AD161" s="29">
        <v>0.13651082</v>
      </c>
      <c r="AE161" s="29">
        <v>0.10315997</v>
      </c>
      <c r="AF161" s="29">
        <v>7.8062469999999995E-2</v>
      </c>
      <c r="AG161" s="29">
        <v>7.8260099999999999E-2</v>
      </c>
      <c r="AH161" s="29">
        <v>8.1402150000000006E-2</v>
      </c>
      <c r="AI161" s="29">
        <v>8.3240670000000003E-2</v>
      </c>
      <c r="AJ161" s="29">
        <v>8.1144720000000004E-2</v>
      </c>
      <c r="AK161" s="3">
        <f t="shared" si="2"/>
        <v>6.1364620107142866E-2</v>
      </c>
      <c r="AM161" s="15" t="s">
        <v>105</v>
      </c>
      <c r="AO161" s="2">
        <f>(SUM(S168:AB176)+SUM(P173:R176))/67</f>
        <v>5.615217146268657E-2</v>
      </c>
      <c r="AP161" s="2">
        <f>((AK161-AK$13)*100)/AK$13</f>
        <v>-23.420135667073296</v>
      </c>
      <c r="AR161" s="15" t="s">
        <v>105</v>
      </c>
      <c r="AS161" s="2"/>
      <c r="AT161" s="1">
        <f>((AO161-AO$13)*100)/AO$13</f>
        <v>-30.341877376744428</v>
      </c>
    </row>
    <row r="162" spans="1:46" x14ac:dyDescent="0.25">
      <c r="A162" s="29">
        <v>7.9076439999999998E-2</v>
      </c>
      <c r="B162" s="30">
        <v>4.4949032E-2</v>
      </c>
      <c r="C162" s="29" t="s">
        <v>193</v>
      </c>
      <c r="D162" s="29" t="s">
        <v>193</v>
      </c>
      <c r="E162" s="34">
        <v>9.4107780000000002E-2</v>
      </c>
      <c r="F162" s="34">
        <v>8.9178905000000003E-2</v>
      </c>
      <c r="G162" s="34">
        <v>4.7484252999999997E-2</v>
      </c>
      <c r="H162" s="34">
        <v>2.5191572999999998E-2</v>
      </c>
      <c r="I162" s="34">
        <v>1.0711432999999999E-2</v>
      </c>
      <c r="J162" s="34">
        <v>1.7184468000000001E-2</v>
      </c>
      <c r="K162" s="34">
        <v>9.1651714999999995E-3</v>
      </c>
      <c r="L162" s="34">
        <v>1.3161864000000001E-2</v>
      </c>
      <c r="M162" s="34">
        <v>2.8700486000000001E-2</v>
      </c>
      <c r="N162" s="34">
        <v>3.6001275999999999E-2</v>
      </c>
      <c r="O162" s="34">
        <v>4.375047E-2</v>
      </c>
      <c r="P162" s="34">
        <v>5.0186257999999997E-2</v>
      </c>
      <c r="Q162" s="34">
        <v>5.4322614999999998E-2</v>
      </c>
      <c r="R162" s="34">
        <v>6.4181370000000001E-2</v>
      </c>
      <c r="S162" s="35">
        <v>3.3002719999999999E-2</v>
      </c>
      <c r="T162" s="35" t="s">
        <v>193</v>
      </c>
      <c r="U162" s="35" t="s">
        <v>193</v>
      </c>
      <c r="V162" s="35" t="s">
        <v>193</v>
      </c>
      <c r="W162" s="35">
        <v>7.5386435000000002E-2</v>
      </c>
      <c r="X162" s="35">
        <v>7.0292263999999993E-2</v>
      </c>
      <c r="Y162" s="35">
        <v>7.1375949999999994E-2</v>
      </c>
      <c r="Z162" s="35">
        <v>7.6204079999999993E-2</v>
      </c>
      <c r="AA162" s="35">
        <v>0.102970615</v>
      </c>
      <c r="AB162" s="35" t="s">
        <v>193</v>
      </c>
      <c r="AC162" s="36" t="s">
        <v>193</v>
      </c>
      <c r="AD162" s="29" t="s">
        <v>193</v>
      </c>
      <c r="AE162" s="29">
        <v>7.3216416000000006E-2</v>
      </c>
      <c r="AF162" s="29">
        <v>7.7799103999999994E-2</v>
      </c>
      <c r="AG162" s="29">
        <v>7.8772894999999996E-2</v>
      </c>
      <c r="AH162" s="29">
        <v>8.5706630000000006E-2</v>
      </c>
      <c r="AI162" s="29">
        <v>9.1103089999999998E-2</v>
      </c>
      <c r="AJ162" s="29">
        <v>9.0464909999999996E-2</v>
      </c>
      <c r="AK162" s="3">
        <f t="shared" si="2"/>
        <v>5.8344589410714284E-2</v>
      </c>
      <c r="AM162" s="15" t="s">
        <v>108</v>
      </c>
      <c r="AO162" s="2">
        <f>SUM(S159:AB167)/54</f>
        <v>7.9026195222222206E-2</v>
      </c>
      <c r="AP162" s="1">
        <f>((AK162-AK$14)*100)/AK$14</f>
        <v>-25.562304389617871</v>
      </c>
      <c r="AR162" s="15" t="s">
        <v>108</v>
      </c>
      <c r="AS162" s="2"/>
      <c r="AT162" s="1">
        <f>((AO162-AO$14)*100)/AO$14</f>
        <v>-24.917747671985861</v>
      </c>
    </row>
    <row r="163" spans="1:46" x14ac:dyDescent="0.25">
      <c r="A163" s="29">
        <v>8.7885699999999997E-2</v>
      </c>
      <c r="B163" s="30">
        <v>6.2908249999999999E-2</v>
      </c>
      <c r="C163" s="29" t="s">
        <v>193</v>
      </c>
      <c r="D163" s="29" t="s">
        <v>193</v>
      </c>
      <c r="E163" s="34">
        <v>8.3905846000000006E-2</v>
      </c>
      <c r="F163" s="34">
        <v>7.0654990000000001E-2</v>
      </c>
      <c r="G163" s="34">
        <v>4.1400813000000002E-2</v>
      </c>
      <c r="H163" s="34">
        <v>1.5080895E-2</v>
      </c>
      <c r="I163" s="34">
        <v>9.5141289999999996E-3</v>
      </c>
      <c r="J163" s="34">
        <v>1.5501462E-5</v>
      </c>
      <c r="K163" s="34">
        <v>2.4649743000000001E-3</v>
      </c>
      <c r="L163" s="34">
        <v>1.6255466E-2</v>
      </c>
      <c r="M163" s="34">
        <v>2.9196725999999999E-2</v>
      </c>
      <c r="N163" s="34">
        <v>3.885197E-2</v>
      </c>
      <c r="O163" s="34">
        <v>4.8584780000000001E-2</v>
      </c>
      <c r="P163" s="34">
        <v>5.6932427000000001E-2</v>
      </c>
      <c r="Q163" s="34">
        <v>6.3595360000000004E-2</v>
      </c>
      <c r="R163" s="34">
        <v>7.7751769999999998E-2</v>
      </c>
      <c r="S163" s="35" t="s">
        <v>193</v>
      </c>
      <c r="T163" s="35" t="s">
        <v>193</v>
      </c>
      <c r="U163" s="35" t="s">
        <v>193</v>
      </c>
      <c r="V163" s="35" t="s">
        <v>193</v>
      </c>
      <c r="W163" s="35">
        <v>8.6517529999999995E-2</v>
      </c>
      <c r="X163" s="35">
        <v>7.3580413999999997E-2</v>
      </c>
      <c r="Y163" s="35">
        <v>7.9343499999999997E-2</v>
      </c>
      <c r="Z163" s="35">
        <v>8.0908573999999997E-2</v>
      </c>
      <c r="AA163" s="35">
        <v>0.114190035</v>
      </c>
      <c r="AB163" s="35" t="s">
        <v>193</v>
      </c>
      <c r="AC163" s="36" t="s">
        <v>193</v>
      </c>
      <c r="AD163" s="29" t="s">
        <v>193</v>
      </c>
      <c r="AE163" s="29">
        <v>7.841439E-2</v>
      </c>
      <c r="AF163" s="29">
        <v>7.2147939999999994E-2</v>
      </c>
      <c r="AG163" s="29">
        <v>7.2259710000000005E-2</v>
      </c>
      <c r="AH163" s="29">
        <v>8.2546700000000001E-2</v>
      </c>
      <c r="AI163" s="29">
        <v>9.3547809999999995E-2</v>
      </c>
      <c r="AJ163" s="29">
        <v>9.9367864E-2</v>
      </c>
      <c r="AK163" s="3">
        <f t="shared" si="2"/>
        <v>6.0660150546740739E-2</v>
      </c>
      <c r="AM163" s="16" t="s">
        <v>117</v>
      </c>
      <c r="AO163" s="7">
        <f>(SUM(AC154:AJ176)+SUM(A154:D167))/173</f>
        <v>0.12261925000000001</v>
      </c>
      <c r="AP163" s="2">
        <f>((AK163-AK$15)*100)/AK$15</f>
        <v>-26.764179658959549</v>
      </c>
      <c r="AR163" s="16" t="s">
        <v>117</v>
      </c>
      <c r="AS163" s="2"/>
      <c r="AT163" s="1">
        <f>((AO163-AO$15)*100)/AO$15</f>
        <v>-15.683143486899246</v>
      </c>
    </row>
    <row r="164" spans="1:46" x14ac:dyDescent="0.25">
      <c r="A164" s="29">
        <v>0.11518955</v>
      </c>
      <c r="B164" s="30">
        <v>7.7171149999999994E-2</v>
      </c>
      <c r="C164" s="29" t="s">
        <v>193</v>
      </c>
      <c r="D164" s="29" t="s">
        <v>193</v>
      </c>
      <c r="E164" s="34">
        <v>5.4521818E-2</v>
      </c>
      <c r="F164" s="34">
        <v>6.1464400000000002E-2</v>
      </c>
      <c r="G164" s="34">
        <v>3.7868906000000001E-2</v>
      </c>
      <c r="H164" s="34">
        <v>2.621304E-2</v>
      </c>
      <c r="I164" s="34">
        <v>8.9444959999999997E-3</v>
      </c>
      <c r="J164" s="34">
        <v>5.3953705E-4</v>
      </c>
      <c r="K164" s="34">
        <v>2.3008339999999998E-9</v>
      </c>
      <c r="L164" s="34">
        <v>1.4173966E-3</v>
      </c>
      <c r="M164" s="34">
        <v>1.46710295E-2</v>
      </c>
      <c r="N164" s="34">
        <v>3.6901354999999997E-2</v>
      </c>
      <c r="O164" s="34">
        <v>5.0101260000000002E-2</v>
      </c>
      <c r="P164" s="34">
        <v>5.7775161999999998E-2</v>
      </c>
      <c r="Q164" s="34">
        <v>6.8899180000000004E-2</v>
      </c>
      <c r="R164" s="34">
        <v>0.10091938</v>
      </c>
      <c r="S164" s="35" t="s">
        <v>193</v>
      </c>
      <c r="T164" s="35" t="s">
        <v>193</v>
      </c>
      <c r="U164" s="35" t="s">
        <v>193</v>
      </c>
      <c r="V164" s="35" t="s">
        <v>193</v>
      </c>
      <c r="W164" s="35">
        <v>7.452172E-2</v>
      </c>
      <c r="X164" s="35">
        <v>7.2035180000000004E-2</v>
      </c>
      <c r="Y164" s="35">
        <v>8.1387884999999993E-2</v>
      </c>
      <c r="Z164" s="35">
        <v>8.1742090000000003E-2</v>
      </c>
      <c r="AA164" s="35">
        <v>0.1069753</v>
      </c>
      <c r="AB164" s="35" t="s">
        <v>193</v>
      </c>
      <c r="AC164" s="36" t="s">
        <v>193</v>
      </c>
      <c r="AD164" s="29" t="s">
        <v>193</v>
      </c>
      <c r="AE164" s="29">
        <v>5.7786102999999998E-2</v>
      </c>
      <c r="AF164" s="29">
        <v>5.8671687E-2</v>
      </c>
      <c r="AG164" s="29">
        <v>6.6452049999999999E-2</v>
      </c>
      <c r="AH164" s="29">
        <v>8.8815086000000001E-2</v>
      </c>
      <c r="AI164" s="29">
        <v>9.9442630000000004E-2</v>
      </c>
      <c r="AJ164" s="29">
        <v>0.10982918999999999</v>
      </c>
      <c r="AK164" s="3">
        <f t="shared" si="2"/>
        <v>5.9639132720401257E-2</v>
      </c>
      <c r="AM164" t="s">
        <v>118</v>
      </c>
      <c r="AO164" s="2">
        <f>((SUM(A150:Z183)+SUM(AA150:AJ176))/895)</f>
        <v>0.12580817323903126</v>
      </c>
      <c r="AP164" s="2">
        <f>((AK164-AK$16)*100)/AK$16</f>
        <v>-27.806449584927798</v>
      </c>
      <c r="AR164" t="s">
        <v>118</v>
      </c>
      <c r="AT164" s="1">
        <f>((AO164-AO$16)*100)/AO$16</f>
        <v>-14.234991747903539</v>
      </c>
    </row>
    <row r="165" spans="1:46" x14ac:dyDescent="0.25">
      <c r="A165" s="29">
        <v>0.15139021999999999</v>
      </c>
      <c r="B165" s="30">
        <v>8.5485870000000005E-2</v>
      </c>
      <c r="C165" s="29">
        <v>3.1029575E-2</v>
      </c>
      <c r="D165" s="29">
        <v>4.0900890000000002E-2</v>
      </c>
      <c r="E165" s="34">
        <v>5.2863390000000003E-2</v>
      </c>
      <c r="F165" s="34">
        <v>5.3849947000000002E-2</v>
      </c>
      <c r="G165" s="34">
        <v>4.0452009999999997E-2</v>
      </c>
      <c r="H165" s="34">
        <v>3.4584995E-2</v>
      </c>
      <c r="I165" s="34">
        <v>1.3375957000000001E-2</v>
      </c>
      <c r="J165" s="34">
        <v>1.1922337E-2</v>
      </c>
      <c r="K165" s="34">
        <v>7.0828250000000001E-3</v>
      </c>
      <c r="L165" s="34">
        <v>1.076618E-2</v>
      </c>
      <c r="M165" s="34">
        <v>2.3017341E-2</v>
      </c>
      <c r="N165" s="34">
        <v>4.3350226999999998E-2</v>
      </c>
      <c r="O165" s="34">
        <v>6.7010819999999999E-2</v>
      </c>
      <c r="P165" s="34">
        <v>8.5310206E-2</v>
      </c>
      <c r="Q165" s="34">
        <v>8.7804010000000002E-2</v>
      </c>
      <c r="R165" s="34">
        <v>0.108924955</v>
      </c>
      <c r="S165" s="35" t="s">
        <v>193</v>
      </c>
      <c r="T165" s="35" t="s">
        <v>193</v>
      </c>
      <c r="U165" s="35" t="s">
        <v>193</v>
      </c>
      <c r="V165" s="35" t="s">
        <v>193</v>
      </c>
      <c r="W165" s="35">
        <v>4.6228070000000003E-2</v>
      </c>
      <c r="X165" s="35">
        <v>6.2428329999999997E-2</v>
      </c>
      <c r="Y165" s="35">
        <v>0.10849272</v>
      </c>
      <c r="Z165" s="35">
        <v>0.12050564599999999</v>
      </c>
      <c r="AA165" s="35">
        <v>0.10711366</v>
      </c>
      <c r="AB165" s="35" t="s">
        <v>193</v>
      </c>
      <c r="AC165" s="36" t="s">
        <v>193</v>
      </c>
      <c r="AD165" s="29" t="s">
        <v>193</v>
      </c>
      <c r="AE165" s="29">
        <v>4.9378554999999998E-2</v>
      </c>
      <c r="AF165" s="29">
        <v>7.1157499999999999E-2</v>
      </c>
      <c r="AG165" s="29">
        <v>7.1875474999999994E-2</v>
      </c>
      <c r="AH165" s="29">
        <v>8.6758299999999997E-2</v>
      </c>
      <c r="AI165" s="29">
        <v>9.7133709999999998E-2</v>
      </c>
      <c r="AJ165" s="29">
        <v>0.12000674</v>
      </c>
      <c r="AK165" s="3">
        <f t="shared" si="2"/>
        <v>6.5179326241379315E-2</v>
      </c>
      <c r="AM165" t="s">
        <v>119</v>
      </c>
      <c r="AP165" s="2">
        <f>((AK165-AK$17)*100)/AK$17</f>
        <v>-27.165005802630233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9.0250590000000006E-2</v>
      </c>
      <c r="B166" s="30">
        <v>6.9436410000000004E-2</v>
      </c>
      <c r="C166" s="29">
        <v>3.1933589999999998E-2</v>
      </c>
      <c r="D166" s="29">
        <v>3.6359820000000001E-2</v>
      </c>
      <c r="E166" s="34">
        <v>3.5293676000000003E-2</v>
      </c>
      <c r="F166" s="34">
        <v>4.2699689999999998E-2</v>
      </c>
      <c r="G166" s="34">
        <v>4.2653464000000002E-2</v>
      </c>
      <c r="H166" s="34">
        <v>3.3975593999999998E-2</v>
      </c>
      <c r="I166" s="34">
        <v>2.8702808999999999E-2</v>
      </c>
      <c r="J166" s="34">
        <v>3.1245935999999998E-2</v>
      </c>
      <c r="K166" s="34">
        <v>3.4831191999999997E-2</v>
      </c>
      <c r="L166" s="34">
        <v>3.8256171999999998E-2</v>
      </c>
      <c r="M166" s="34">
        <v>5.1324500000000002E-2</v>
      </c>
      <c r="N166" s="34">
        <v>6.9376155999999994E-2</v>
      </c>
      <c r="O166" s="34">
        <v>8.5131869999999998E-2</v>
      </c>
      <c r="P166" s="34">
        <v>0.10002565400000001</v>
      </c>
      <c r="Q166" s="34">
        <v>0.11157335</v>
      </c>
      <c r="R166" s="34">
        <v>9.5315940000000002E-2</v>
      </c>
      <c r="S166" s="35" t="s">
        <v>193</v>
      </c>
      <c r="T166" s="35" t="s">
        <v>193</v>
      </c>
      <c r="U166" s="35" t="s">
        <v>193</v>
      </c>
      <c r="V166" s="35" t="s">
        <v>193</v>
      </c>
      <c r="W166" s="35">
        <v>5.6972500000000002E-2</v>
      </c>
      <c r="X166" s="35">
        <v>7.6679910000000004E-2</v>
      </c>
      <c r="Y166" s="35">
        <v>0.10528508</v>
      </c>
      <c r="Z166" s="35">
        <v>0.13097826000000001</v>
      </c>
      <c r="AA166" s="35">
        <v>0.12415080000000001</v>
      </c>
      <c r="AB166" s="35" t="s">
        <v>193</v>
      </c>
      <c r="AC166" s="36" t="s">
        <v>193</v>
      </c>
      <c r="AD166" s="29" t="s">
        <v>193</v>
      </c>
      <c r="AE166" s="29">
        <v>4.8163913000000003E-2</v>
      </c>
      <c r="AF166" s="29">
        <v>6.4319860000000006E-2</v>
      </c>
      <c r="AG166" s="29">
        <v>6.5833169999999996E-2</v>
      </c>
      <c r="AH166" s="29">
        <v>7.2249750000000001E-2</v>
      </c>
      <c r="AI166" s="29">
        <v>9.3528860000000005E-2</v>
      </c>
      <c r="AJ166" s="29">
        <v>0.12078636</v>
      </c>
      <c r="AK166" s="3">
        <f t="shared" si="2"/>
        <v>6.8528788827586215E-2</v>
      </c>
      <c r="AM166" t="s">
        <v>120</v>
      </c>
      <c r="AP166" s="2">
        <f>((AK166-AK$18)*100)/AK$18</f>
        <v>-25.893821930314417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193</v>
      </c>
      <c r="B167" s="30" t="s">
        <v>193</v>
      </c>
      <c r="C167" s="29">
        <v>2.7984357000000001E-2</v>
      </c>
      <c r="D167" s="29">
        <v>4.3949053000000002E-2</v>
      </c>
      <c r="E167" s="34">
        <v>5.5903120000000001E-2</v>
      </c>
      <c r="F167" s="34">
        <v>4.0491939999999997E-2</v>
      </c>
      <c r="G167" s="34">
        <v>3.5194032E-2</v>
      </c>
      <c r="H167" s="34">
        <v>2.7275819999999999E-2</v>
      </c>
      <c r="I167" s="34">
        <v>2.4077645000000002E-2</v>
      </c>
      <c r="J167" s="34">
        <v>2.4648923E-2</v>
      </c>
      <c r="K167" s="34">
        <v>2.62644E-2</v>
      </c>
      <c r="L167" s="34">
        <v>2.7840423999999999E-2</v>
      </c>
      <c r="M167" s="34">
        <v>3.4375280000000001E-2</v>
      </c>
      <c r="N167" s="34">
        <v>4.2002789999999998E-2</v>
      </c>
      <c r="O167" s="34">
        <v>5.2707433999999997E-2</v>
      </c>
      <c r="P167" s="34">
        <v>7.3311000000000001E-2</v>
      </c>
      <c r="Q167" s="34">
        <v>9.5405210000000004E-2</v>
      </c>
      <c r="R167" s="34">
        <v>0.10376965</v>
      </c>
      <c r="S167" s="35" t="s">
        <v>193</v>
      </c>
      <c r="T167" s="35" t="s">
        <v>193</v>
      </c>
      <c r="U167" s="35" t="s">
        <v>193</v>
      </c>
      <c r="V167" s="35">
        <v>3.1638226999999998E-2</v>
      </c>
      <c r="W167" s="35">
        <v>3.374986E-2</v>
      </c>
      <c r="X167" s="35">
        <v>3.5148220000000001E-2</v>
      </c>
      <c r="Y167" s="35">
        <v>5.2753599999999998E-2</v>
      </c>
      <c r="Z167" s="35">
        <v>7.5317490000000001E-2</v>
      </c>
      <c r="AA167" s="35">
        <v>0.109902054</v>
      </c>
      <c r="AB167" s="35" t="s">
        <v>193</v>
      </c>
      <c r="AC167" s="36" t="s">
        <v>193</v>
      </c>
      <c r="AD167" s="29" t="s">
        <v>193</v>
      </c>
      <c r="AE167" s="29">
        <v>5.9140156999999999E-2</v>
      </c>
      <c r="AF167" s="29">
        <v>5.4403960000000001E-2</v>
      </c>
      <c r="AG167" s="29">
        <v>7.1179814999999994E-2</v>
      </c>
      <c r="AH167" s="29">
        <v>6.5873329999999994E-2</v>
      </c>
      <c r="AI167" s="29">
        <v>7.2021774999999996E-2</v>
      </c>
      <c r="AJ167" s="29">
        <v>8.5786089999999995E-2</v>
      </c>
      <c r="AK167" s="3">
        <f t="shared" si="2"/>
        <v>5.2932702000000005E-2</v>
      </c>
      <c r="AM167" t="s">
        <v>121</v>
      </c>
      <c r="AO167" s="2">
        <f>SUM(U182:W183)/6</f>
        <v>0.26101709000000001</v>
      </c>
      <c r="AP167" s="2">
        <f>((AK167-AK$19)*100)/AK$19</f>
        <v>-25.371884008528571</v>
      </c>
      <c r="AR167" t="s">
        <v>124</v>
      </c>
      <c r="AT167" s="1">
        <f>((AO167-AO$19)*100)/AO$19</f>
        <v>-0.89829309119337841</v>
      </c>
    </row>
    <row r="168" spans="1:46" x14ac:dyDescent="0.25">
      <c r="A168" t="s">
        <v>193</v>
      </c>
      <c r="B168" s="37" t="s">
        <v>193</v>
      </c>
      <c r="C168" s="34">
        <v>3.9602289999999998E-2</v>
      </c>
      <c r="D168" s="34">
        <v>4.4536470000000002E-2</v>
      </c>
      <c r="E168" s="34">
        <v>4.3342378000000001E-2</v>
      </c>
      <c r="F168" s="34">
        <v>3.2493185000000001E-2</v>
      </c>
      <c r="G168" s="34">
        <v>3.0044868999999998E-2</v>
      </c>
      <c r="H168" s="34">
        <v>2.9395832E-2</v>
      </c>
      <c r="I168" s="34">
        <v>3.284753E-2</v>
      </c>
      <c r="J168" s="34">
        <v>3.6961023000000003E-2</v>
      </c>
      <c r="K168" s="34">
        <v>3.571568E-2</v>
      </c>
      <c r="L168" s="34">
        <v>3.4324533999999997E-2</v>
      </c>
      <c r="M168" s="34">
        <v>3.7207585000000001E-2</v>
      </c>
      <c r="N168" s="34">
        <v>4.3388963000000003E-2</v>
      </c>
      <c r="O168" s="34">
        <v>5.3328753E-2</v>
      </c>
      <c r="P168" s="34">
        <v>7.4383920000000006E-2</v>
      </c>
      <c r="Q168" s="34">
        <v>8.9854470000000006E-2</v>
      </c>
      <c r="R168" s="34">
        <v>8.9715959999999997E-2</v>
      </c>
      <c r="S168" s="35" t="s">
        <v>193</v>
      </c>
      <c r="T168" s="35" t="s">
        <v>193</v>
      </c>
      <c r="U168" s="35" t="s">
        <v>193</v>
      </c>
      <c r="V168" s="35">
        <v>6.6262424E-2</v>
      </c>
      <c r="W168" s="35">
        <v>3.8587335E-2</v>
      </c>
      <c r="X168" s="35">
        <v>4.0784594E-2</v>
      </c>
      <c r="Y168" s="35">
        <v>5.0438400000000001E-2</v>
      </c>
      <c r="Z168" s="35">
        <v>7.1874103999999994E-2</v>
      </c>
      <c r="AA168" s="35">
        <v>0.107419</v>
      </c>
      <c r="AB168" s="35" t="s">
        <v>193</v>
      </c>
      <c r="AC168" s="36" t="s">
        <v>193</v>
      </c>
      <c r="AD168" s="29" t="s">
        <v>193</v>
      </c>
      <c r="AE168" s="29">
        <v>0.1207096</v>
      </c>
      <c r="AF168" s="29">
        <v>6.4781409999999998E-2</v>
      </c>
      <c r="AG168" s="29">
        <v>5.4579895000000003E-2</v>
      </c>
      <c r="AH168" s="29">
        <v>4.9714260000000003E-2</v>
      </c>
      <c r="AI168" s="29">
        <v>5.0039924999999999E-2</v>
      </c>
      <c r="AJ168" s="29">
        <v>7.2492525000000002E-2</v>
      </c>
      <c r="AK168" s="3">
        <f t="shared" si="2"/>
        <v>5.4815246928571433E-2</v>
      </c>
      <c r="AP168" s="2">
        <f>((AK168-AK$20)*100)/AK$20</f>
        <v>-23.211080185462404</v>
      </c>
    </row>
    <row r="169" spans="1:46" x14ac:dyDescent="0.25">
      <c r="A169" t="s">
        <v>193</v>
      </c>
      <c r="B169" s="37">
        <v>4.1628159999999997E-2</v>
      </c>
      <c r="C169" s="34">
        <v>2.8164977000000001E-2</v>
      </c>
      <c r="D169" s="34">
        <v>3.474704E-2</v>
      </c>
      <c r="E169" s="34">
        <v>2.5488055999999999E-2</v>
      </c>
      <c r="F169" s="34">
        <v>2.6378064999999999E-2</v>
      </c>
      <c r="G169" s="34">
        <v>3.4591990000000003E-2</v>
      </c>
      <c r="H169" s="34">
        <v>4.3757547000000001E-2</v>
      </c>
      <c r="I169" s="34">
        <v>6.1472440000000003E-2</v>
      </c>
      <c r="J169" s="34">
        <v>7.7316549999999998E-2</v>
      </c>
      <c r="K169" s="34">
        <v>8.4786213999999999E-2</v>
      </c>
      <c r="L169" s="34">
        <v>9.0876885000000004E-2</v>
      </c>
      <c r="M169" s="34">
        <v>8.7819579999999994E-2</v>
      </c>
      <c r="N169" s="34">
        <v>8.1177559999999996E-2</v>
      </c>
      <c r="O169" s="34">
        <v>7.520222E-2</v>
      </c>
      <c r="P169" s="34">
        <v>7.9806879999999997E-2</v>
      </c>
      <c r="Q169" s="34">
        <v>8.2960049999999994E-2</v>
      </c>
      <c r="R169" s="34">
        <v>8.4994700000000006E-2</v>
      </c>
      <c r="S169" s="35" t="s">
        <v>193</v>
      </c>
      <c r="T169" s="35" t="s">
        <v>193</v>
      </c>
      <c r="U169" s="35">
        <v>4.0496289999999997E-2</v>
      </c>
      <c r="V169" s="35">
        <v>5.6286950000000002E-2</v>
      </c>
      <c r="W169" s="35">
        <v>7.2634710000000005E-2</v>
      </c>
      <c r="X169" s="35">
        <v>6.4823599999999995E-2</v>
      </c>
      <c r="Y169" s="35">
        <v>6.0078699999999999E-2</v>
      </c>
      <c r="Z169" s="35">
        <v>5.5814735999999997E-2</v>
      </c>
      <c r="AA169" s="35">
        <v>7.7126249999999993E-2</v>
      </c>
      <c r="AB169" s="35" t="s">
        <v>193</v>
      </c>
      <c r="AC169" s="36" t="s">
        <v>193</v>
      </c>
      <c r="AD169" s="29" t="s">
        <v>193</v>
      </c>
      <c r="AE169" s="29">
        <v>9.8383490000000004E-2</v>
      </c>
      <c r="AF169" s="29">
        <v>6.7143880000000003E-2</v>
      </c>
      <c r="AG169" s="29">
        <v>4.4335946000000001E-2</v>
      </c>
      <c r="AH169" s="29">
        <v>4.9152321999999998E-2</v>
      </c>
      <c r="AI169" s="29">
        <v>5.2175633999999999E-2</v>
      </c>
      <c r="AJ169" s="29">
        <v>8.3468870000000001E-2</v>
      </c>
      <c r="AK169" s="3">
        <f t="shared" si="2"/>
        <v>6.2103009733333339E-2</v>
      </c>
      <c r="AO169" s="49"/>
      <c r="AP169" s="2">
        <f>((AK169-AK$21)*100)/AK$21</f>
        <v>-24.135401736128703</v>
      </c>
    </row>
    <row r="170" spans="1:46" x14ac:dyDescent="0.25">
      <c r="A170" t="s">
        <v>193</v>
      </c>
      <c r="B170" s="37">
        <v>3.2750269999999998E-2</v>
      </c>
      <c r="C170" s="34">
        <v>1.4734125000000001E-2</v>
      </c>
      <c r="D170" s="34">
        <v>1.219781E-2</v>
      </c>
      <c r="E170" s="34">
        <v>7.3790364000000004E-3</v>
      </c>
      <c r="F170" s="34">
        <v>1.545994E-2</v>
      </c>
      <c r="G170" s="34">
        <v>2.4396382000000001E-2</v>
      </c>
      <c r="H170" s="34">
        <v>3.3761576000000001E-2</v>
      </c>
      <c r="I170" s="34">
        <v>4.8298794999999999E-2</v>
      </c>
      <c r="J170" s="34">
        <v>6.1227839999999999E-2</v>
      </c>
      <c r="K170" s="34">
        <v>7.6610049999999999E-2</v>
      </c>
      <c r="L170" s="34">
        <v>8.4396230000000003E-2</v>
      </c>
      <c r="M170" s="34">
        <v>9.0452223999999998E-2</v>
      </c>
      <c r="N170" s="34">
        <v>8.4555715000000004E-2</v>
      </c>
      <c r="O170" s="34">
        <v>7.7363685000000001E-2</v>
      </c>
      <c r="P170" s="34">
        <v>8.0183619999999997E-2</v>
      </c>
      <c r="Q170" s="34">
        <v>9.6633750000000004E-2</v>
      </c>
      <c r="R170" s="34">
        <v>0.11316991999999999</v>
      </c>
      <c r="S170" s="35" t="s">
        <v>193</v>
      </c>
      <c r="T170" s="35" t="s">
        <v>193</v>
      </c>
      <c r="U170" s="35">
        <v>4.7917306E-2</v>
      </c>
      <c r="V170" s="35">
        <v>5.7342286999999999E-2</v>
      </c>
      <c r="W170" s="35">
        <v>5.2043760000000001E-2</v>
      </c>
      <c r="X170" s="35">
        <v>5.7487740000000002E-2</v>
      </c>
      <c r="Y170" s="35">
        <v>6.8866479999999994E-2</v>
      </c>
      <c r="Z170" s="35" t="s">
        <v>193</v>
      </c>
      <c r="AA170" s="35" t="s">
        <v>193</v>
      </c>
      <c r="AB170" s="35" t="s">
        <v>193</v>
      </c>
      <c r="AC170" s="36" t="s">
        <v>193</v>
      </c>
      <c r="AD170" s="29" t="s">
        <v>193</v>
      </c>
      <c r="AE170" s="29" t="s">
        <v>193</v>
      </c>
      <c r="AF170" s="29">
        <v>0.10049735</v>
      </c>
      <c r="AG170" s="29">
        <v>4.5074330000000003E-2</v>
      </c>
      <c r="AH170" s="29">
        <v>9.3972819999999999E-2</v>
      </c>
      <c r="AI170" s="29">
        <v>9.5266509999999999E-2</v>
      </c>
      <c r="AJ170" s="29">
        <v>6.3807845000000002E-2</v>
      </c>
      <c r="AK170" s="3">
        <f t="shared" si="2"/>
        <v>6.0586940607407415E-2</v>
      </c>
      <c r="AP170" s="2">
        <f>((AK170-AK$22)*100)/AK$22</f>
        <v>-26.043000799432644</v>
      </c>
    </row>
    <row r="171" spans="1:46" x14ac:dyDescent="0.25">
      <c r="A171" t="s">
        <v>193</v>
      </c>
      <c r="B171" s="37">
        <v>2.7152407999999999E-2</v>
      </c>
      <c r="C171" s="34">
        <v>5.245469E-3</v>
      </c>
      <c r="D171" s="34">
        <v>1.0311793E-2</v>
      </c>
      <c r="E171" s="34">
        <v>3.1346592000000002E-9</v>
      </c>
      <c r="F171" s="34">
        <v>4.6656370000000003E-3</v>
      </c>
      <c r="G171" s="34">
        <v>1.4030361E-2</v>
      </c>
      <c r="H171" s="34">
        <v>1.4888548999999999E-2</v>
      </c>
      <c r="I171" s="34">
        <v>1.9884676E-2</v>
      </c>
      <c r="J171" s="34">
        <v>2.5521551999999999E-2</v>
      </c>
      <c r="K171" s="34">
        <v>3.6519330000000003E-2</v>
      </c>
      <c r="L171" s="34">
        <v>3.8959708000000003E-2</v>
      </c>
      <c r="M171" s="34">
        <v>4.8574329999999999E-2</v>
      </c>
      <c r="N171" s="34">
        <v>6.0652669999999999E-2</v>
      </c>
      <c r="O171" s="34">
        <v>5.3177334E-2</v>
      </c>
      <c r="P171" s="34">
        <v>5.7915705999999997E-2</v>
      </c>
      <c r="Q171" s="34">
        <v>9.0339149999999993E-2</v>
      </c>
      <c r="R171" s="34">
        <v>0.10886723500000001</v>
      </c>
      <c r="S171" s="35" t="s">
        <v>193</v>
      </c>
      <c r="T171" s="35">
        <v>7.6935514999999996E-2</v>
      </c>
      <c r="U171" s="35">
        <v>4.8119771999999998E-2</v>
      </c>
      <c r="V171" s="35">
        <v>3.6592744000000003E-2</v>
      </c>
      <c r="W171" s="35">
        <v>3.9784104000000001E-2</v>
      </c>
      <c r="X171" s="35">
        <v>3.6133266999999997E-2</v>
      </c>
      <c r="Y171" s="35">
        <v>2.1589123000000002E-2</v>
      </c>
      <c r="Z171" s="35" t="s">
        <v>193</v>
      </c>
      <c r="AA171" s="35" t="s">
        <v>193</v>
      </c>
      <c r="AB171" s="35" t="s">
        <v>193</v>
      </c>
      <c r="AC171" s="36" t="s">
        <v>193</v>
      </c>
      <c r="AD171" s="29" t="s">
        <v>193</v>
      </c>
      <c r="AE171" s="29" t="s">
        <v>193</v>
      </c>
      <c r="AF171" s="29">
        <v>0.121754795</v>
      </c>
      <c r="AG171" s="29">
        <v>9.1217519999999996E-2</v>
      </c>
      <c r="AH171" s="29">
        <v>8.2175410000000004E-2</v>
      </c>
      <c r="AI171" s="29">
        <v>9.6073759999999994E-2</v>
      </c>
      <c r="AJ171" s="29">
        <v>8.0537184999999997E-2</v>
      </c>
      <c r="AK171" s="3">
        <f t="shared" si="2"/>
        <v>4.8129253790523539E-2</v>
      </c>
      <c r="AP171" s="2">
        <f>((AK171-AK$23)*100)/AK$23</f>
        <v>-27.746448060321882</v>
      </c>
    </row>
    <row r="172" spans="1:46" x14ac:dyDescent="0.25">
      <c r="A172" t="s">
        <v>193</v>
      </c>
      <c r="B172" s="37">
        <v>4.3078057000000003E-2</v>
      </c>
      <c r="C172" s="34">
        <v>1.096718E-2</v>
      </c>
      <c r="D172" s="34">
        <v>6.6304533000000002E-3</v>
      </c>
      <c r="E172" s="34">
        <v>4.4320699999999999E-10</v>
      </c>
      <c r="F172" s="34">
        <v>7.6711352999999999E-7</v>
      </c>
      <c r="G172" s="34">
        <v>9.9870889999999993E-3</v>
      </c>
      <c r="H172" s="34">
        <v>1.8545223E-2</v>
      </c>
      <c r="I172" s="34">
        <v>2.5852449999999999E-2</v>
      </c>
      <c r="J172" s="34">
        <v>3.9664704000000002E-2</v>
      </c>
      <c r="K172" s="34">
        <v>4.471033E-2</v>
      </c>
      <c r="L172" s="34">
        <v>3.9319627000000003E-2</v>
      </c>
      <c r="M172" s="34">
        <v>4.4284816999999997E-2</v>
      </c>
      <c r="N172" s="34">
        <v>4.3667721999999999E-2</v>
      </c>
      <c r="O172" s="34">
        <v>4.3865719999999997E-2</v>
      </c>
      <c r="P172" s="34">
        <v>6.9560300000000005E-2</v>
      </c>
      <c r="Q172" s="34">
        <v>0.11986210999999999</v>
      </c>
      <c r="R172" s="34" t="s">
        <v>193</v>
      </c>
      <c r="S172" s="35">
        <v>6.7628729999999998E-2</v>
      </c>
      <c r="T172" s="35">
        <v>4.0485742999999998E-2</v>
      </c>
      <c r="U172" s="35">
        <v>2.25693E-2</v>
      </c>
      <c r="V172" s="35">
        <v>2.6093452999999999E-2</v>
      </c>
      <c r="W172" s="35">
        <v>2.7152223999999999E-2</v>
      </c>
      <c r="X172" s="35">
        <v>2.6820257E-2</v>
      </c>
      <c r="Y172" s="35">
        <v>1.7361753000000001E-2</v>
      </c>
      <c r="Z172" s="35" t="s">
        <v>193</v>
      </c>
      <c r="AA172" s="35" t="s">
        <v>193</v>
      </c>
      <c r="AB172" s="35" t="s">
        <v>193</v>
      </c>
      <c r="AC172" s="36" t="s">
        <v>193</v>
      </c>
      <c r="AD172" s="29" t="s">
        <v>193</v>
      </c>
      <c r="AE172" s="29" t="s">
        <v>193</v>
      </c>
      <c r="AF172" s="29">
        <v>0.123844735</v>
      </c>
      <c r="AG172" s="29">
        <v>9.8632369999999997E-2</v>
      </c>
      <c r="AH172" s="29">
        <v>0.11634005</v>
      </c>
      <c r="AI172" s="29">
        <v>0.114071324</v>
      </c>
      <c r="AJ172" s="29">
        <v>0.10593831500000001</v>
      </c>
      <c r="AK172" s="3">
        <f t="shared" si="2"/>
        <v>4.8104814423454885E-2</v>
      </c>
      <c r="AP172" s="2">
        <f>((AK172-AK$24)*100)/AK$24</f>
        <v>-29.460170199212961</v>
      </c>
    </row>
    <row r="173" spans="1:46" x14ac:dyDescent="0.25">
      <c r="A173" t="s">
        <v>193</v>
      </c>
      <c r="B173" s="37">
        <v>7.1693820000000005E-2</v>
      </c>
      <c r="C173" s="34">
        <v>4.3422337999999998E-2</v>
      </c>
      <c r="D173" s="34">
        <v>1.9430274000000001E-2</v>
      </c>
      <c r="E173" s="34">
        <v>4.9721147000000004E-3</v>
      </c>
      <c r="F173" s="34">
        <v>1.3638179E-2</v>
      </c>
      <c r="G173" s="34">
        <v>2.346169E-2</v>
      </c>
      <c r="H173" s="34">
        <v>3.008197E-2</v>
      </c>
      <c r="I173" s="34">
        <v>3.5683594999999999E-2</v>
      </c>
      <c r="J173" s="34">
        <v>3.6879665999999998E-2</v>
      </c>
      <c r="K173" s="34">
        <v>3.8668487000000001E-2</v>
      </c>
      <c r="L173" s="34">
        <v>4.3788970000000003E-2</v>
      </c>
      <c r="M173" s="34">
        <v>5.0025918000000003E-2</v>
      </c>
      <c r="N173" s="34">
        <v>5.1719099999999997E-2</v>
      </c>
      <c r="O173" s="34">
        <v>4.2128800000000001E-2</v>
      </c>
      <c r="P173" s="38">
        <v>6.5617553999999995E-2</v>
      </c>
      <c r="Q173" s="38" t="s">
        <v>193</v>
      </c>
      <c r="R173" s="38">
        <v>0.10575631000000001</v>
      </c>
      <c r="S173" s="35">
        <v>4.1312985000000003E-2</v>
      </c>
      <c r="T173" s="35">
        <v>3.0313408E-2</v>
      </c>
      <c r="U173" s="35">
        <v>2.4060026000000002E-2</v>
      </c>
      <c r="V173" s="35">
        <v>3.3303678000000003E-2</v>
      </c>
      <c r="W173" s="35">
        <v>3.7874560000000002E-2</v>
      </c>
      <c r="X173" s="35">
        <v>2.6904305E-2</v>
      </c>
      <c r="Y173" s="35">
        <v>3.1065776999999999E-2</v>
      </c>
      <c r="Z173" s="35" t="s">
        <v>193</v>
      </c>
      <c r="AA173" s="35" t="s">
        <v>193</v>
      </c>
      <c r="AB173" s="35" t="s">
        <v>193</v>
      </c>
      <c r="AC173" s="36" t="s">
        <v>193</v>
      </c>
      <c r="AD173" s="29" t="s">
        <v>193</v>
      </c>
      <c r="AE173" s="29" t="s">
        <v>193</v>
      </c>
      <c r="AF173" s="29">
        <v>0.12707256</v>
      </c>
      <c r="AG173" s="29">
        <v>0.10483701500000001</v>
      </c>
      <c r="AH173" s="29" t="s">
        <v>193</v>
      </c>
      <c r="AI173" s="29">
        <v>0.12732969999999999</v>
      </c>
      <c r="AJ173" s="29">
        <v>0.11347297000000001</v>
      </c>
      <c r="AK173" s="3">
        <f t="shared" si="2"/>
        <v>5.0907991470370367E-2</v>
      </c>
      <c r="AP173" s="2">
        <f>((AK173-AK$25)*100)/AK$25</f>
        <v>-28.100435122334158</v>
      </c>
    </row>
    <row r="174" spans="1:46" x14ac:dyDescent="0.25">
      <c r="A174" t="s">
        <v>193</v>
      </c>
      <c r="B174" s="37">
        <v>8.6522706000000005E-2</v>
      </c>
      <c r="C174" s="34">
        <v>6.7924079999999998E-2</v>
      </c>
      <c r="D174" s="34">
        <v>4.4505429999999999E-2</v>
      </c>
      <c r="E174" s="34">
        <v>2.3988760000000001E-2</v>
      </c>
      <c r="F174" s="34">
        <v>2.0317165000000002E-2</v>
      </c>
      <c r="G174" s="34">
        <v>2.6957640000000001E-2</v>
      </c>
      <c r="H174" s="34">
        <v>3.3809640000000002E-2</v>
      </c>
      <c r="I174" s="34">
        <v>3.8541223999999999E-2</v>
      </c>
      <c r="J174" s="34">
        <v>3.7278995000000002E-2</v>
      </c>
      <c r="K174" s="34">
        <v>3.5407599999999997E-2</v>
      </c>
      <c r="L174" s="34">
        <v>4.5262740000000003E-2</v>
      </c>
      <c r="M174" s="34">
        <v>4.7916319999999998E-2</v>
      </c>
      <c r="N174" s="34">
        <v>4.3707546E-2</v>
      </c>
      <c r="O174" s="34">
        <v>4.8707159999999999E-2</v>
      </c>
      <c r="P174" s="38" t="s">
        <v>193</v>
      </c>
      <c r="Q174" s="38">
        <v>0.10052767</v>
      </c>
      <c r="R174" s="38">
        <v>9.6392119999999998E-2</v>
      </c>
      <c r="S174" s="35">
        <v>7.7227673999999996E-2</v>
      </c>
      <c r="T174" s="35">
        <v>5.2507940000000003E-2</v>
      </c>
      <c r="U174" s="35">
        <v>3.7796754000000002E-2</v>
      </c>
      <c r="V174" s="35">
        <v>4.1570259999999998E-2</v>
      </c>
      <c r="W174" s="35">
        <v>4.7165989999999998E-2</v>
      </c>
      <c r="X174" s="35">
        <v>4.6545061999999998E-2</v>
      </c>
      <c r="Y174" s="35">
        <v>6.2182029999999999E-2</v>
      </c>
      <c r="Z174" s="35" t="s">
        <v>193</v>
      </c>
      <c r="AA174" s="35" t="s">
        <v>193</v>
      </c>
      <c r="AB174" s="35" t="s">
        <v>193</v>
      </c>
      <c r="AC174" s="36" t="s">
        <v>193</v>
      </c>
      <c r="AD174" s="29" t="s">
        <v>193</v>
      </c>
      <c r="AE174" s="29" t="s">
        <v>193</v>
      </c>
      <c r="AF174" s="29">
        <v>0.15027778</v>
      </c>
      <c r="AG174" s="29">
        <v>0.11952525999999999</v>
      </c>
      <c r="AH174" s="29" t="s">
        <v>193</v>
      </c>
      <c r="AI174" s="29" t="s">
        <v>193</v>
      </c>
      <c r="AJ174" s="29" t="s">
        <v>193</v>
      </c>
      <c r="AK174" s="3">
        <f t="shared" si="2"/>
        <v>5.7302621840000005E-2</v>
      </c>
      <c r="AP174" s="2">
        <f>((AK174-AK$26)*100)/AK$26</f>
        <v>-23.745966632971488</v>
      </c>
    </row>
    <row r="175" spans="1:46" x14ac:dyDescent="0.25">
      <c r="A175" t="s">
        <v>193</v>
      </c>
      <c r="B175" s="37" t="s">
        <v>193</v>
      </c>
      <c r="C175" s="34">
        <v>8.0698779999999998E-2</v>
      </c>
      <c r="D175" s="34">
        <v>5.0861484999999998E-2</v>
      </c>
      <c r="E175" s="34">
        <v>2.8489939999999998E-2</v>
      </c>
      <c r="F175" s="34">
        <v>2.2193285E-2</v>
      </c>
      <c r="G175" s="34">
        <v>3.3541170000000002E-2</v>
      </c>
      <c r="H175" s="34">
        <v>3.8854390000000003E-2</v>
      </c>
      <c r="I175" s="34">
        <v>4.3242738000000003E-2</v>
      </c>
      <c r="J175" s="34">
        <v>4.6870469999999997E-2</v>
      </c>
      <c r="K175" s="34">
        <v>4.7532443000000001E-2</v>
      </c>
      <c r="L175" s="34">
        <v>5.2044343E-2</v>
      </c>
      <c r="M175" s="34">
        <v>4.9822736999999999E-2</v>
      </c>
      <c r="N175" s="34">
        <v>4.1371249999999998E-2</v>
      </c>
      <c r="O175" s="34">
        <v>5.4219539999999997E-2</v>
      </c>
      <c r="P175" s="38" t="s">
        <v>193</v>
      </c>
      <c r="Q175" s="38">
        <v>0.10341375999999999</v>
      </c>
      <c r="R175" s="38">
        <v>9.2500070000000004E-2</v>
      </c>
      <c r="S175" s="35">
        <v>8.2093830000000007E-2</v>
      </c>
      <c r="T175" s="35">
        <v>5.7705781999999997E-2</v>
      </c>
      <c r="U175" s="35">
        <v>4.7060702000000003E-2</v>
      </c>
      <c r="V175" s="35">
        <v>5.1589484999999997E-2</v>
      </c>
      <c r="W175" s="35">
        <v>5.8557905E-2</v>
      </c>
      <c r="X175" s="35">
        <v>5.908269E-2</v>
      </c>
      <c r="Y175" s="35">
        <v>7.7960050000000003E-2</v>
      </c>
      <c r="Z175" s="35" t="s">
        <v>193</v>
      </c>
      <c r="AA175" s="35" t="s">
        <v>193</v>
      </c>
      <c r="AB175" s="35" t="s">
        <v>193</v>
      </c>
      <c r="AC175" s="36" t="s">
        <v>193</v>
      </c>
      <c r="AD175" s="29" t="s">
        <v>193</v>
      </c>
      <c r="AE175" s="29" t="s">
        <v>193</v>
      </c>
      <c r="AF175" s="29">
        <v>0.101420835</v>
      </c>
      <c r="AG175" s="29">
        <v>0.14491989999999999</v>
      </c>
      <c r="AH175" s="29" t="s">
        <v>193</v>
      </c>
      <c r="AI175" s="29" t="s">
        <v>193</v>
      </c>
      <c r="AJ175" s="29" t="s">
        <v>193</v>
      </c>
      <c r="AK175" s="3">
        <f t="shared" si="2"/>
        <v>6.1085315833333341E-2</v>
      </c>
      <c r="AP175" s="2">
        <f>((AK175-AK$27)*100)/AK$27</f>
        <v>-22.675982128516253</v>
      </c>
    </row>
    <row r="176" spans="1:46" x14ac:dyDescent="0.25">
      <c r="A176" t="s">
        <v>193</v>
      </c>
      <c r="B176" s="37" t="s">
        <v>193</v>
      </c>
      <c r="C176" s="34">
        <v>0.13357598000000001</v>
      </c>
      <c r="D176" s="34">
        <v>5.9613045000000003E-2</v>
      </c>
      <c r="E176" s="34">
        <v>2.1765176000000001E-2</v>
      </c>
      <c r="F176" s="34">
        <v>9.4655280000000007E-10</v>
      </c>
      <c r="G176" s="34">
        <v>1.8209877E-10</v>
      </c>
      <c r="H176" s="34">
        <v>5.9903370000000001E-3</v>
      </c>
      <c r="I176" s="34">
        <v>2.0143053000000001E-2</v>
      </c>
      <c r="J176" s="34">
        <v>2.7078290000000001E-2</v>
      </c>
      <c r="K176" s="34">
        <v>4.5771922999999999E-2</v>
      </c>
      <c r="L176" s="34">
        <v>5.4305440000000003E-2</v>
      </c>
      <c r="M176" s="34">
        <v>5.3515457000000002E-2</v>
      </c>
      <c r="N176" s="34">
        <v>5.8122896E-2</v>
      </c>
      <c r="O176" s="34">
        <v>7.8078754E-2</v>
      </c>
      <c r="P176" s="38" t="s">
        <v>193</v>
      </c>
      <c r="Q176" s="38">
        <v>0.11540350000000001</v>
      </c>
      <c r="R176" s="38">
        <v>8.5542750000000001E-2</v>
      </c>
      <c r="S176" s="35">
        <v>7.2667419999999996E-2</v>
      </c>
      <c r="T176" s="35">
        <v>4.2444929999999999E-2</v>
      </c>
      <c r="U176" s="35">
        <v>4.2159334E-2</v>
      </c>
      <c r="V176" s="35">
        <v>4.8411669999999997E-2</v>
      </c>
      <c r="W176" s="35">
        <v>6.2143539999999997E-2</v>
      </c>
      <c r="X176" s="35">
        <v>6.8004235999999996E-2</v>
      </c>
      <c r="Y176" s="35">
        <v>6.3779080000000002E-2</v>
      </c>
      <c r="Z176" s="35" t="s">
        <v>193</v>
      </c>
      <c r="AA176" s="35" t="s">
        <v>193</v>
      </c>
      <c r="AB176" s="35" t="s">
        <v>193</v>
      </c>
      <c r="AC176" s="36" t="s">
        <v>193</v>
      </c>
      <c r="AD176" s="29" t="s">
        <v>193</v>
      </c>
      <c r="AE176" s="29" t="s">
        <v>193</v>
      </c>
      <c r="AF176" s="29" t="s">
        <v>193</v>
      </c>
      <c r="AG176" s="29" t="s">
        <v>193</v>
      </c>
      <c r="AH176" s="29" t="s">
        <v>193</v>
      </c>
      <c r="AI176" s="29" t="s">
        <v>193</v>
      </c>
      <c r="AJ176" s="29" t="s">
        <v>193</v>
      </c>
      <c r="AK176" s="3">
        <f t="shared" si="2"/>
        <v>5.2659855096756886E-2</v>
      </c>
      <c r="AP176" s="2">
        <f>((AK176-AK$28)*100)/AK$28</f>
        <v>-23.823622832246578</v>
      </c>
    </row>
    <row r="177" spans="1:42" x14ac:dyDescent="0.25">
      <c r="A177" s="32" t="s">
        <v>193</v>
      </c>
      <c r="B177" s="39" t="s">
        <v>193</v>
      </c>
      <c r="C177" s="32">
        <v>8.8499869999999994E-2</v>
      </c>
      <c r="D177" s="32">
        <v>9.9509130000000001E-2</v>
      </c>
      <c r="E177" s="32">
        <v>0.10891251</v>
      </c>
      <c r="F177" s="32">
        <v>0.109464385</v>
      </c>
      <c r="G177" s="32">
        <v>0.10712585600000001</v>
      </c>
      <c r="H177" s="32">
        <v>9.9685679999999999E-2</v>
      </c>
      <c r="I177" s="32">
        <v>8.3511829999999995E-2</v>
      </c>
      <c r="J177" s="32">
        <v>6.6590469999999999E-2</v>
      </c>
      <c r="K177" s="32">
        <v>4.2901414999999998E-2</v>
      </c>
      <c r="L177" s="32">
        <v>2.9195227000000001E-2</v>
      </c>
      <c r="M177" s="32">
        <v>4.3709125000000001E-2</v>
      </c>
      <c r="N177" s="32">
        <v>9.1406959999999995E-2</v>
      </c>
      <c r="O177" s="32">
        <v>9.5953250000000004E-2</v>
      </c>
      <c r="P177" s="32" t="s">
        <v>193</v>
      </c>
      <c r="Q177" s="32" t="s">
        <v>193</v>
      </c>
      <c r="R177" s="32" t="s">
        <v>193</v>
      </c>
      <c r="S177" s="33">
        <v>0.13452787999999999</v>
      </c>
      <c r="T177" s="33">
        <v>0.11079371</v>
      </c>
      <c r="U177" s="33">
        <v>0.100366145</v>
      </c>
      <c r="V177" s="33">
        <v>6.3255965999999997E-2</v>
      </c>
      <c r="W177" s="33">
        <v>2.5980204E-2</v>
      </c>
      <c r="X177" s="33">
        <v>7.8814519999999999E-2</v>
      </c>
      <c r="Y177" s="33">
        <v>7.3353834000000007E-2</v>
      </c>
      <c r="Z177" s="33" t="s">
        <v>193</v>
      </c>
      <c r="AA177" s="40" t="s">
        <v>193</v>
      </c>
      <c r="AB177" s="40">
        <v>3.2523991999999998E-9</v>
      </c>
      <c r="AC177" s="40">
        <v>2.981108E-2</v>
      </c>
      <c r="AD177" s="40" t="s">
        <v>193</v>
      </c>
      <c r="AE177" s="40" t="s">
        <v>193</v>
      </c>
      <c r="AF177" s="40" t="s">
        <v>193</v>
      </c>
      <c r="AG177" s="40" t="s">
        <v>193</v>
      </c>
      <c r="AH177" s="40" t="s">
        <v>193</v>
      </c>
      <c r="AI177" s="40" t="s">
        <v>193</v>
      </c>
      <c r="AJ177" s="40" t="s">
        <v>193</v>
      </c>
      <c r="AK177" s="3">
        <f t="shared" si="2"/>
        <v>7.6516775011472693E-2</v>
      </c>
      <c r="AP177" s="2">
        <f>((AK177-AK$29)*100)/AK$29</f>
        <v>-25.439921696127794</v>
      </c>
    </row>
    <row r="178" spans="1:42" x14ac:dyDescent="0.25">
      <c r="A178" s="31" t="s">
        <v>193</v>
      </c>
      <c r="B178" s="41" t="s">
        <v>193</v>
      </c>
      <c r="C178" s="31" t="s">
        <v>193</v>
      </c>
      <c r="D178" s="31">
        <v>0.16355850999999999</v>
      </c>
      <c r="E178" s="31">
        <v>0.15945075</v>
      </c>
      <c r="F178" s="31">
        <v>0.16015719</v>
      </c>
      <c r="G178" s="31">
        <v>0.15722732</v>
      </c>
      <c r="H178" s="31">
        <v>0.15919584000000001</v>
      </c>
      <c r="I178" s="31">
        <v>0.15849163999999999</v>
      </c>
      <c r="J178" s="31">
        <v>0.15584134999999999</v>
      </c>
      <c r="K178" s="31">
        <v>0.14223267000000001</v>
      </c>
      <c r="L178" s="31">
        <v>0.12397979000000001</v>
      </c>
      <c r="M178" s="31">
        <v>0.10329758999999999</v>
      </c>
      <c r="N178" s="31">
        <v>0.11393312</v>
      </c>
      <c r="O178" s="31" t="s">
        <v>193</v>
      </c>
      <c r="P178" s="31" t="s">
        <v>193</v>
      </c>
      <c r="Q178" s="31" t="s">
        <v>193</v>
      </c>
      <c r="R178" s="31" t="s">
        <v>193</v>
      </c>
      <c r="S178" s="33">
        <v>0.19626655000000001</v>
      </c>
      <c r="T178" s="33">
        <v>0.18541930000000001</v>
      </c>
      <c r="U178" s="33">
        <v>0.17176620000000001</v>
      </c>
      <c r="V178" s="33">
        <v>0.15934159000000001</v>
      </c>
      <c r="W178" s="33">
        <v>0.1369715</v>
      </c>
      <c r="X178" s="33">
        <v>9.6218410000000004E-2</v>
      </c>
      <c r="Y178" s="33">
        <v>0.10450923400000001</v>
      </c>
      <c r="Z178" s="33">
        <v>8.3812189999999995E-2</v>
      </c>
      <c r="AA178" s="40">
        <v>6.0896270000000002E-2</v>
      </c>
      <c r="AB178" s="40">
        <v>3.6115380000000002E-2</v>
      </c>
      <c r="AC178" s="40">
        <v>3.7459369999999999E-2</v>
      </c>
      <c r="AD178" s="40">
        <v>8.3767019999999998E-3</v>
      </c>
      <c r="AE178" s="40" t="s">
        <v>193</v>
      </c>
      <c r="AF178" s="40" t="s">
        <v>193</v>
      </c>
      <c r="AG178" s="40" t="s">
        <v>193</v>
      </c>
      <c r="AH178" s="40" t="s">
        <v>193</v>
      </c>
      <c r="AI178" s="40" t="s">
        <v>193</v>
      </c>
      <c r="AJ178" s="40" t="s">
        <v>193</v>
      </c>
      <c r="AK178" s="3">
        <f t="shared" si="2"/>
        <v>0.12497906373913045</v>
      </c>
      <c r="AP178" s="2">
        <f>((AK178-AK$30)*100)/AK$30</f>
        <v>-22.693379947282544</v>
      </c>
    </row>
    <row r="179" spans="1:42" x14ac:dyDescent="0.25">
      <c r="A179" s="31" t="s">
        <v>193</v>
      </c>
      <c r="B179" s="41" t="s">
        <v>193</v>
      </c>
      <c r="C179" s="31" t="s">
        <v>193</v>
      </c>
      <c r="D179" s="31">
        <v>0.22219083000000001</v>
      </c>
      <c r="E179" s="31">
        <v>0.19907315</v>
      </c>
      <c r="F179" s="31">
        <v>0.19670981000000001</v>
      </c>
      <c r="G179" s="31">
        <v>0.19721667000000001</v>
      </c>
      <c r="H179" s="31">
        <v>0.19542487</v>
      </c>
      <c r="I179" s="31">
        <v>0.19566233</v>
      </c>
      <c r="J179" s="31">
        <v>0.19308041000000001</v>
      </c>
      <c r="K179" s="31">
        <v>0.19066994000000001</v>
      </c>
      <c r="L179" s="31">
        <v>0.17827645</v>
      </c>
      <c r="M179" s="31">
        <v>0.14937064</v>
      </c>
      <c r="N179" s="31">
        <v>0.12762789999999999</v>
      </c>
      <c r="O179" s="31" t="s">
        <v>193</v>
      </c>
      <c r="P179" s="31" t="s">
        <v>193</v>
      </c>
      <c r="Q179" s="31" t="s">
        <v>193</v>
      </c>
      <c r="R179" s="31" t="s">
        <v>193</v>
      </c>
      <c r="S179" s="33">
        <v>0.22431757999999999</v>
      </c>
      <c r="T179" s="33">
        <v>0.21518567</v>
      </c>
      <c r="U179" s="33">
        <v>0.21228996</v>
      </c>
      <c r="V179" s="33">
        <v>0.19798651</v>
      </c>
      <c r="W179" s="33">
        <v>0.19166468</v>
      </c>
      <c r="X179" s="33">
        <v>0.17003714</v>
      </c>
      <c r="Y179" s="33">
        <v>0.13129901999999999</v>
      </c>
      <c r="Z179" s="33" t="s">
        <v>193</v>
      </c>
      <c r="AA179" s="40">
        <v>7.7504753999999995E-2</v>
      </c>
      <c r="AB179" s="40">
        <v>5.4766799999999997E-2</v>
      </c>
      <c r="AC179" s="40" t="s">
        <v>193</v>
      </c>
      <c r="AD179" s="40" t="s">
        <v>193</v>
      </c>
      <c r="AE179" s="40" t="s">
        <v>193</v>
      </c>
      <c r="AF179" s="40" t="s">
        <v>193</v>
      </c>
      <c r="AG179" s="40" t="s">
        <v>193</v>
      </c>
      <c r="AH179" s="40" t="s">
        <v>193</v>
      </c>
      <c r="AI179" s="40" t="s">
        <v>193</v>
      </c>
      <c r="AJ179" s="40" t="s">
        <v>193</v>
      </c>
      <c r="AK179" s="3">
        <f t="shared" ref="AK179:AK185" si="3">AVERAGE(A179:AJ179)</f>
        <v>0.17601775570000003</v>
      </c>
      <c r="AP179" s="2">
        <f>((AK179-AK$31)*100)/AK$31</f>
        <v>-18.47934062793523</v>
      </c>
    </row>
    <row r="180" spans="1:42" x14ac:dyDescent="0.25">
      <c r="A180" s="31" t="s">
        <v>193</v>
      </c>
      <c r="B180" s="41" t="s">
        <v>193</v>
      </c>
      <c r="C180" s="31" t="s">
        <v>193</v>
      </c>
      <c r="D180" s="31">
        <v>0.23864071000000001</v>
      </c>
      <c r="E180" s="31">
        <v>0.21410251999999999</v>
      </c>
      <c r="F180" s="31">
        <v>0.22103410000000001</v>
      </c>
      <c r="G180" s="31">
        <v>0.22050533999999999</v>
      </c>
      <c r="H180" s="31">
        <v>0.22214518</v>
      </c>
      <c r="I180" s="31">
        <v>0.22196667</v>
      </c>
      <c r="J180" s="31">
        <v>0.22204985999999999</v>
      </c>
      <c r="K180" s="31">
        <v>0.21880318000000001</v>
      </c>
      <c r="L180" s="31">
        <v>0.20980646</v>
      </c>
      <c r="M180" s="31">
        <v>0.1869026</v>
      </c>
      <c r="N180" s="31">
        <v>0.16026507000000001</v>
      </c>
      <c r="O180" s="31" t="s">
        <v>193</v>
      </c>
      <c r="P180" s="31" t="s">
        <v>193</v>
      </c>
      <c r="Q180" s="31" t="s">
        <v>193</v>
      </c>
      <c r="R180" s="31" t="s">
        <v>193</v>
      </c>
      <c r="S180" s="33" t="s">
        <v>193</v>
      </c>
      <c r="T180" s="33">
        <v>0.24963509</v>
      </c>
      <c r="U180" s="33">
        <v>0.23161724</v>
      </c>
      <c r="V180" s="33">
        <v>0.23400852</v>
      </c>
      <c r="W180" s="33">
        <v>0.22999675999999999</v>
      </c>
      <c r="X180" s="33">
        <v>0.21700754999999999</v>
      </c>
      <c r="Y180" s="33">
        <v>0.18462305000000001</v>
      </c>
      <c r="Z180" s="33">
        <v>0.16290551</v>
      </c>
      <c r="AA180" s="40" t="s">
        <v>193</v>
      </c>
      <c r="AB180" s="40" t="s">
        <v>193</v>
      </c>
      <c r="AC180" s="40" t="s">
        <v>193</v>
      </c>
      <c r="AD180" s="40" t="s">
        <v>193</v>
      </c>
      <c r="AE180" s="40" t="s">
        <v>193</v>
      </c>
      <c r="AF180" s="40" t="s">
        <v>193</v>
      </c>
      <c r="AG180" s="40" t="s">
        <v>193</v>
      </c>
      <c r="AH180" s="40" t="s">
        <v>193</v>
      </c>
      <c r="AI180" s="40" t="s">
        <v>193</v>
      </c>
      <c r="AJ180" s="40" t="s">
        <v>193</v>
      </c>
      <c r="AK180" s="3">
        <f t="shared" si="3"/>
        <v>0.21366752277777776</v>
      </c>
      <c r="AP180" s="2">
        <f>((AK180-AK$32)*100)/AK$32</f>
        <v>-16.328621256166517</v>
      </c>
    </row>
    <row r="181" spans="1:42" x14ac:dyDescent="0.25">
      <c r="A181" s="31" t="s">
        <v>193</v>
      </c>
      <c r="B181" s="41" t="s">
        <v>193</v>
      </c>
      <c r="C181" s="31" t="s">
        <v>193</v>
      </c>
      <c r="D181" s="31" t="s">
        <v>193</v>
      </c>
      <c r="E181" s="31">
        <v>0.2378788</v>
      </c>
      <c r="F181" s="31">
        <v>0.2407359</v>
      </c>
      <c r="G181" s="31">
        <v>0.24599414</v>
      </c>
      <c r="H181" s="31">
        <v>0.24188941999999999</v>
      </c>
      <c r="I181" s="31">
        <v>0.24662371999999999</v>
      </c>
      <c r="J181" s="31">
        <v>0.24723039999999999</v>
      </c>
      <c r="K181" s="31">
        <v>0.24765854000000001</v>
      </c>
      <c r="L181" s="31">
        <v>0.23505098999999999</v>
      </c>
      <c r="M181" s="31">
        <v>0.21316172</v>
      </c>
      <c r="N181" s="31">
        <v>0.19704936000000001</v>
      </c>
      <c r="O181" s="31" t="s">
        <v>193</v>
      </c>
      <c r="P181" s="31" t="s">
        <v>193</v>
      </c>
      <c r="Q181" s="31" t="s">
        <v>193</v>
      </c>
      <c r="R181" s="31" t="s">
        <v>193</v>
      </c>
      <c r="S181" s="33" t="s">
        <v>193</v>
      </c>
      <c r="T181" s="33" t="s">
        <v>193</v>
      </c>
      <c r="U181" s="33">
        <v>0.26233223</v>
      </c>
      <c r="V181" s="33">
        <v>0.26024776999999999</v>
      </c>
      <c r="W181" s="33">
        <v>0.25843306999999999</v>
      </c>
      <c r="X181" s="33">
        <v>0.25189437999999997</v>
      </c>
      <c r="Y181" s="33">
        <v>0.22531281</v>
      </c>
      <c r="Z181" s="33">
        <v>0.19867222000000001</v>
      </c>
      <c r="AA181" s="40" t="s">
        <v>193</v>
      </c>
      <c r="AB181" s="40" t="s">
        <v>193</v>
      </c>
      <c r="AC181" s="40" t="s">
        <v>193</v>
      </c>
      <c r="AD181" s="40" t="s">
        <v>193</v>
      </c>
      <c r="AE181" s="40" t="s">
        <v>193</v>
      </c>
      <c r="AF181" s="40" t="s">
        <v>193</v>
      </c>
      <c r="AG181" s="40" t="s">
        <v>193</v>
      </c>
      <c r="AH181" s="40" t="s">
        <v>193</v>
      </c>
      <c r="AI181" s="40" t="s">
        <v>193</v>
      </c>
      <c r="AJ181" s="40" t="s">
        <v>193</v>
      </c>
      <c r="AK181" s="3">
        <f t="shared" si="3"/>
        <v>0.23813534187500002</v>
      </c>
      <c r="AP181" s="2">
        <f>((AK181-AK$33)*100)/AK$33</f>
        <v>-14.290576887187125</v>
      </c>
    </row>
    <row r="182" spans="1:42" x14ac:dyDescent="0.25">
      <c r="A182" s="27" t="s">
        <v>193</v>
      </c>
      <c r="B182" s="28" t="s">
        <v>193</v>
      </c>
      <c r="C182" s="27" t="s">
        <v>193</v>
      </c>
      <c r="D182" s="27" t="s">
        <v>193</v>
      </c>
      <c r="E182" s="27">
        <v>0.23945874</v>
      </c>
      <c r="F182" s="27">
        <v>0.24724355000000001</v>
      </c>
      <c r="G182" s="27">
        <v>0.24185622000000001</v>
      </c>
      <c r="H182" s="27">
        <v>0.21621965000000001</v>
      </c>
      <c r="I182" s="27">
        <v>0.24104790000000001</v>
      </c>
      <c r="J182" s="27">
        <v>0.27659233999999999</v>
      </c>
      <c r="K182" s="27">
        <v>0.26457461999999998</v>
      </c>
      <c r="L182" s="27">
        <v>0.25411338</v>
      </c>
      <c r="M182" s="27">
        <v>0.22127342</v>
      </c>
      <c r="N182" s="27" t="s">
        <v>193</v>
      </c>
      <c r="O182" s="27" t="s">
        <v>193</v>
      </c>
      <c r="P182" s="27" t="s">
        <v>193</v>
      </c>
      <c r="Q182" s="27" t="s">
        <v>193</v>
      </c>
      <c r="R182" s="27" t="s">
        <v>193</v>
      </c>
      <c r="S182" s="27" t="s">
        <v>193</v>
      </c>
      <c r="T182" s="27" t="s">
        <v>193</v>
      </c>
      <c r="U182" s="27">
        <v>0.27965423</v>
      </c>
      <c r="V182" s="27">
        <v>0.28141975000000002</v>
      </c>
      <c r="W182" s="27">
        <v>0.27513462</v>
      </c>
      <c r="X182" s="27">
        <v>0.28475590000000001</v>
      </c>
      <c r="Y182" s="27">
        <v>0.25857973000000001</v>
      </c>
      <c r="Z182" s="27" t="s">
        <v>193</v>
      </c>
      <c r="AA182" s="27" t="s">
        <v>193</v>
      </c>
      <c r="AB182" s="27" t="s">
        <v>193</v>
      </c>
      <c r="AC182" s="27" t="s">
        <v>193</v>
      </c>
      <c r="AD182" s="27" t="s">
        <v>193</v>
      </c>
      <c r="AE182" s="27" t="s">
        <v>193</v>
      </c>
      <c r="AF182" s="27" t="s">
        <v>193</v>
      </c>
      <c r="AG182" s="27" t="s">
        <v>193</v>
      </c>
      <c r="AH182" s="27" t="s">
        <v>193</v>
      </c>
      <c r="AI182" s="27" t="s">
        <v>193</v>
      </c>
      <c r="AJ182" s="27" t="s">
        <v>193</v>
      </c>
      <c r="AK182" s="3">
        <f t="shared" si="3"/>
        <v>0.25585171785714284</v>
      </c>
      <c r="AP182" s="2">
        <f>((AK182-AK$34)*100)/AK$34</f>
        <v>-11.504779048318618</v>
      </c>
    </row>
    <row r="183" spans="1:42" x14ac:dyDescent="0.25">
      <c r="A183" s="27" t="s">
        <v>193</v>
      </c>
      <c r="B183" s="28" t="s">
        <v>193</v>
      </c>
      <c r="C183" s="27" t="s">
        <v>193</v>
      </c>
      <c r="D183" s="27" t="s">
        <v>193</v>
      </c>
      <c r="E183" s="27" t="s">
        <v>193</v>
      </c>
      <c r="F183" s="27" t="s">
        <v>193</v>
      </c>
      <c r="G183" s="27">
        <v>0.27228861999999998</v>
      </c>
      <c r="H183" s="27">
        <v>0.26809549999999999</v>
      </c>
      <c r="I183" s="27">
        <v>0.27140012000000002</v>
      </c>
      <c r="J183" s="27">
        <v>0.26703779999999999</v>
      </c>
      <c r="K183" s="27">
        <v>0.27061677000000001</v>
      </c>
      <c r="L183" s="27">
        <v>0.23622890999999999</v>
      </c>
      <c r="M183" s="27" t="s">
        <v>193</v>
      </c>
      <c r="N183" s="27" t="s">
        <v>193</v>
      </c>
      <c r="O183" s="27" t="s">
        <v>193</v>
      </c>
      <c r="P183" s="27" t="s">
        <v>193</v>
      </c>
      <c r="Q183" s="27" t="s">
        <v>193</v>
      </c>
      <c r="R183" s="27" t="s">
        <v>193</v>
      </c>
      <c r="S183" s="27" t="s">
        <v>193</v>
      </c>
      <c r="T183" s="27" t="s">
        <v>193</v>
      </c>
      <c r="U183" s="27">
        <v>0.23711858999999999</v>
      </c>
      <c r="V183" s="27">
        <v>0.27068487000000002</v>
      </c>
      <c r="W183" s="27">
        <v>0.22209048000000001</v>
      </c>
      <c r="X183" s="27">
        <v>0.27838390000000002</v>
      </c>
      <c r="Y183" s="27">
        <v>0.27053224999999997</v>
      </c>
      <c r="Z183" s="27">
        <v>0.27122990000000002</v>
      </c>
      <c r="AA183" s="27" t="s">
        <v>193</v>
      </c>
      <c r="AB183" s="27" t="s">
        <v>193</v>
      </c>
      <c r="AC183" s="27" t="s">
        <v>193</v>
      </c>
      <c r="AD183" s="27" t="s">
        <v>193</v>
      </c>
      <c r="AE183" s="27" t="s">
        <v>193</v>
      </c>
      <c r="AF183" s="27" t="s">
        <v>193</v>
      </c>
      <c r="AG183" s="27" t="s">
        <v>193</v>
      </c>
      <c r="AH183" s="27" t="s">
        <v>193</v>
      </c>
      <c r="AI183" s="27" t="s">
        <v>193</v>
      </c>
      <c r="AJ183" s="27" t="s">
        <v>193</v>
      </c>
      <c r="AK183" s="3">
        <f t="shared" si="3"/>
        <v>0.26130897583333335</v>
      </c>
      <c r="AP183" s="2">
        <f>((AK183-AK$35)*100)/AK$35</f>
        <v>-4.4979892820918641</v>
      </c>
    </row>
    <row r="184" spans="1:42" x14ac:dyDescent="0.25">
      <c r="A184" s="25" t="s">
        <v>193</v>
      </c>
      <c r="B184" s="26" t="s">
        <v>193</v>
      </c>
      <c r="C184" s="25" t="s">
        <v>193</v>
      </c>
      <c r="D184" s="25" t="s">
        <v>193</v>
      </c>
      <c r="E184" s="25" t="s">
        <v>193</v>
      </c>
      <c r="F184" s="25" t="s">
        <v>193</v>
      </c>
      <c r="G184" s="25" t="s">
        <v>193</v>
      </c>
      <c r="H184" s="25" t="s">
        <v>193</v>
      </c>
      <c r="I184" s="25" t="s">
        <v>193</v>
      </c>
      <c r="J184" s="25">
        <v>0.26080914999999999</v>
      </c>
      <c r="K184" s="25" t="s">
        <v>193</v>
      </c>
      <c r="L184" s="25" t="s">
        <v>193</v>
      </c>
      <c r="M184" s="25" t="s">
        <v>193</v>
      </c>
      <c r="N184" s="25" t="s">
        <v>193</v>
      </c>
      <c r="O184" s="25" t="s">
        <v>193</v>
      </c>
      <c r="P184" s="25" t="s">
        <v>193</v>
      </c>
      <c r="Q184" s="25" t="s">
        <v>193</v>
      </c>
      <c r="R184" s="25" t="s">
        <v>193</v>
      </c>
      <c r="S184" s="25" t="s">
        <v>193</v>
      </c>
      <c r="T184" s="25">
        <v>0.26997763000000002</v>
      </c>
      <c r="U184" s="25">
        <v>0.27917734</v>
      </c>
      <c r="V184" s="25" t="s">
        <v>193</v>
      </c>
      <c r="W184" s="25" t="s">
        <v>193</v>
      </c>
      <c r="X184" s="25">
        <v>0.16443768</v>
      </c>
      <c r="Y184" s="25">
        <v>0.24277359000000001</v>
      </c>
      <c r="Z184" s="25">
        <v>0.24178920000000001</v>
      </c>
      <c r="AA184" s="25">
        <v>0.24497682000000001</v>
      </c>
      <c r="AB184" s="25">
        <v>0.23257381999999999</v>
      </c>
      <c r="AC184" s="25" t="s">
        <v>193</v>
      </c>
      <c r="AD184" s="25" t="s">
        <v>193</v>
      </c>
      <c r="AE184" s="25" t="s">
        <v>193</v>
      </c>
      <c r="AF184" s="25" t="s">
        <v>193</v>
      </c>
      <c r="AG184" s="25" t="s">
        <v>193</v>
      </c>
      <c r="AH184" s="25" t="s">
        <v>193</v>
      </c>
      <c r="AI184" s="25" t="s">
        <v>193</v>
      </c>
      <c r="AJ184" s="25" t="s">
        <v>193</v>
      </c>
      <c r="AK184" s="3">
        <f t="shared" si="3"/>
        <v>0.24206440375000002</v>
      </c>
      <c r="AP184" s="22">
        <f>((AK184-AK$36)*100)/AK$36</f>
        <v>-14.166872541924091</v>
      </c>
    </row>
    <row r="185" spans="1:42" x14ac:dyDescent="0.25">
      <c r="A185" s="25">
        <v>0.16220787</v>
      </c>
      <c r="B185" s="26">
        <v>0.17528908000000001</v>
      </c>
      <c r="C185" s="25">
        <v>0.17343763000000001</v>
      </c>
      <c r="D185" s="25">
        <v>0.16989224999999999</v>
      </c>
      <c r="E185" s="25">
        <v>0.16028113999999999</v>
      </c>
      <c r="F185" s="25">
        <v>0.16194275</v>
      </c>
      <c r="G185" s="25">
        <v>0.1602691</v>
      </c>
      <c r="H185" s="25">
        <v>0.15869274999999999</v>
      </c>
      <c r="I185" s="25">
        <v>0.15834862999999999</v>
      </c>
      <c r="J185" s="25">
        <v>0.16013542</v>
      </c>
      <c r="K185" s="25">
        <v>0.15599911</v>
      </c>
      <c r="L185" s="25">
        <v>0.15479562999999999</v>
      </c>
      <c r="M185" s="25">
        <v>0.15436374</v>
      </c>
      <c r="N185" s="25">
        <v>0.14982680000000001</v>
      </c>
      <c r="O185" s="25">
        <v>0.16905865</v>
      </c>
      <c r="P185" s="25">
        <v>0.18514987999999999</v>
      </c>
      <c r="Q185" s="25">
        <v>0.19086059999999999</v>
      </c>
      <c r="R185" s="25">
        <v>0.17514278</v>
      </c>
      <c r="S185" s="25">
        <v>0.1900732</v>
      </c>
      <c r="T185" s="25">
        <v>0.19422220000000001</v>
      </c>
      <c r="U185" s="25" t="s">
        <v>193</v>
      </c>
      <c r="V185" s="25" t="s">
        <v>193</v>
      </c>
      <c r="W185" s="25" t="s">
        <v>193</v>
      </c>
      <c r="X185" s="25" t="s">
        <v>193</v>
      </c>
      <c r="Y185" s="25">
        <v>0.14468925999999999</v>
      </c>
      <c r="Z185" s="25">
        <v>0.18627721</v>
      </c>
      <c r="AA185" s="25">
        <v>0.18856004000000001</v>
      </c>
      <c r="AB185" s="25">
        <v>0.20711693</v>
      </c>
      <c r="AC185" s="25">
        <v>0.19858845</v>
      </c>
      <c r="AD185" s="25">
        <v>0.20300037000000001</v>
      </c>
      <c r="AE185" s="25">
        <v>0.19197291</v>
      </c>
      <c r="AF185" s="25">
        <v>0.17932113</v>
      </c>
      <c r="AG185" s="25">
        <v>0.17030169000000001</v>
      </c>
      <c r="AH185" s="25">
        <v>0.17471907</v>
      </c>
      <c r="AI185" s="25">
        <v>0.17289415</v>
      </c>
      <c r="AJ185" s="25">
        <v>0.16116730000000001</v>
      </c>
      <c r="AK185" s="3">
        <f t="shared" si="3"/>
        <v>0.17308117874999998</v>
      </c>
      <c r="AP185" s="22">
        <f>((AK185-AK$37)*100)/AK$37</f>
        <v>-12.614268121166857</v>
      </c>
    </row>
    <row r="186" spans="1:42" x14ac:dyDescent="0.25">
      <c r="AK186" s="17">
        <f>SUM(A150:AJ185)/867</f>
        <v>0.13884470398867982</v>
      </c>
      <c r="AP186" s="23">
        <f>((AK186-AK$38)*100)/AK$38</f>
        <v>-8.7883372469867211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C17FE-46EC-4228-AE69-A85F454772FA}">
  <dimension ref="A1:AY275"/>
  <sheetViews>
    <sheetView topLeftCell="A55" zoomScale="42" zoomScaleNormal="42" workbookViewId="0">
      <selection activeCell="A2" sqref="A2:AJ111"/>
    </sheetView>
  </sheetViews>
  <sheetFormatPr defaultRowHeight="15" x14ac:dyDescent="0.25"/>
  <cols>
    <col min="37" max="37" width="12.7109375" style="3" customWidth="1"/>
    <col min="38" max="40" width="8.85546875" style="2"/>
    <col min="41" max="41" width="12" style="2" customWidth="1"/>
    <col min="42" max="42" width="8.85546875" style="2"/>
    <col min="46" max="46" width="13" style="1" bestFit="1" customWidth="1"/>
    <col min="51" max="51" width="12.5703125" style="1" bestFit="1" customWidth="1"/>
  </cols>
  <sheetData>
    <row r="1" spans="1:49" x14ac:dyDescent="0.25">
      <c r="A1" t="s">
        <v>244</v>
      </c>
      <c r="AK1" s="1"/>
      <c r="AL1" s="1"/>
    </row>
    <row r="2" spans="1:49" x14ac:dyDescent="0.25">
      <c r="A2" s="25" t="s">
        <v>193</v>
      </c>
      <c r="B2" s="26" t="s">
        <v>193</v>
      </c>
      <c r="C2" s="25" t="s">
        <v>193</v>
      </c>
      <c r="D2" s="25" t="s">
        <v>193</v>
      </c>
      <c r="E2" s="25" t="s">
        <v>193</v>
      </c>
      <c r="F2" s="25" t="s">
        <v>193</v>
      </c>
      <c r="G2" s="25" t="s">
        <v>193</v>
      </c>
      <c r="H2" s="25" t="s">
        <v>193</v>
      </c>
      <c r="I2" s="25" t="s">
        <v>193</v>
      </c>
      <c r="J2" s="25" t="s">
        <v>193</v>
      </c>
      <c r="K2" s="25" t="s">
        <v>193</v>
      </c>
      <c r="L2" s="25" t="s">
        <v>193</v>
      </c>
      <c r="M2" s="25" t="s">
        <v>193</v>
      </c>
      <c r="N2" s="25" t="s">
        <v>193</v>
      </c>
      <c r="O2" s="25" t="s">
        <v>193</v>
      </c>
      <c r="P2" s="25" t="s">
        <v>193</v>
      </c>
      <c r="Q2" s="25" t="s">
        <v>193</v>
      </c>
      <c r="R2" s="25" t="s">
        <v>193</v>
      </c>
      <c r="S2" s="25" t="s">
        <v>193</v>
      </c>
      <c r="T2" s="25" t="s">
        <v>193</v>
      </c>
      <c r="U2" s="25" t="s">
        <v>193</v>
      </c>
      <c r="V2" s="25" t="s">
        <v>193</v>
      </c>
      <c r="W2" s="25" t="s">
        <v>193</v>
      </c>
      <c r="X2" s="25" t="s">
        <v>193</v>
      </c>
      <c r="Y2" s="25" t="s">
        <v>193</v>
      </c>
      <c r="Z2" s="25" t="s">
        <v>193</v>
      </c>
      <c r="AA2" s="25" t="s">
        <v>193</v>
      </c>
      <c r="AB2" s="25" t="s">
        <v>193</v>
      </c>
      <c r="AC2" s="25" t="s">
        <v>193</v>
      </c>
      <c r="AD2" s="25" t="s">
        <v>193</v>
      </c>
      <c r="AE2" s="25" t="s">
        <v>193</v>
      </c>
      <c r="AF2" s="25" t="s">
        <v>193</v>
      </c>
      <c r="AG2" s="25" t="s">
        <v>193</v>
      </c>
      <c r="AH2" s="25" t="s">
        <v>193</v>
      </c>
      <c r="AI2" s="25" t="s">
        <v>193</v>
      </c>
      <c r="AJ2" s="25" t="s">
        <v>193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25">
      <c r="A3" s="25" t="s">
        <v>193</v>
      </c>
      <c r="B3" s="26">
        <v>0.76349056000000004</v>
      </c>
      <c r="C3" s="25">
        <v>1.0508306999999999</v>
      </c>
      <c r="D3" s="25">
        <v>1.0009443</v>
      </c>
      <c r="E3" s="25">
        <v>1.0683335</v>
      </c>
      <c r="F3" s="25">
        <v>0.58842830000000002</v>
      </c>
      <c r="G3" s="25">
        <v>0.58057020000000004</v>
      </c>
      <c r="H3" s="25">
        <v>1.062729</v>
      </c>
      <c r="I3" s="25">
        <v>0.98884755000000002</v>
      </c>
      <c r="J3" s="25">
        <v>1.0292101</v>
      </c>
      <c r="K3" s="25">
        <v>1.197508</v>
      </c>
      <c r="L3" s="25">
        <v>0.85539365000000001</v>
      </c>
      <c r="M3" s="25">
        <v>0.97973509999999997</v>
      </c>
      <c r="N3" s="25">
        <v>0.87764759999999997</v>
      </c>
      <c r="O3" s="25">
        <v>1.2138435999999999</v>
      </c>
      <c r="P3" s="25">
        <v>1.0782322</v>
      </c>
      <c r="Q3" s="25">
        <v>0.58556306000000002</v>
      </c>
      <c r="R3" s="25">
        <v>1.0608417999999999</v>
      </c>
      <c r="S3" s="25">
        <v>1.4099934000000001</v>
      </c>
      <c r="T3" s="25">
        <v>1.0499399</v>
      </c>
      <c r="U3" s="25">
        <v>1.273155</v>
      </c>
      <c r="V3" s="25">
        <v>0.88924234999999996</v>
      </c>
      <c r="W3" s="25">
        <v>0.96839649999999999</v>
      </c>
      <c r="X3" s="25">
        <v>0.83877562999999999</v>
      </c>
      <c r="Y3" s="25">
        <v>0.98977404999999996</v>
      </c>
      <c r="Z3" s="25">
        <v>0.8739557</v>
      </c>
      <c r="AA3" s="25">
        <v>0.78589547000000004</v>
      </c>
      <c r="AB3" s="25">
        <v>0.89688800000000002</v>
      </c>
      <c r="AC3" s="25">
        <v>0.80259539999999996</v>
      </c>
      <c r="AD3" s="25">
        <v>0.82118535000000004</v>
      </c>
      <c r="AE3" s="25">
        <v>0.80690879999999998</v>
      </c>
      <c r="AF3" s="25">
        <v>0.88463950000000002</v>
      </c>
      <c r="AG3" s="25">
        <v>1.0224925</v>
      </c>
      <c r="AH3" s="25">
        <v>0.94089420000000001</v>
      </c>
      <c r="AI3" s="25">
        <v>1.1236572</v>
      </c>
      <c r="AJ3" s="25" t="s">
        <v>193</v>
      </c>
      <c r="AK3" s="3">
        <f>AVERAGE(A3:AJ3)</f>
        <v>0.95178053441176469</v>
      </c>
      <c r="AL3" s="4">
        <v>-66.4435</v>
      </c>
      <c r="AM3" s="6" t="s">
        <v>94</v>
      </c>
      <c r="AO3" s="2">
        <f>SUM(A36:AJ37)/40</f>
        <v>0.97252926074999979</v>
      </c>
      <c r="AV3" s="2"/>
      <c r="AW3" s="2"/>
    </row>
    <row r="4" spans="1:49" x14ac:dyDescent="0.25">
      <c r="A4" s="27">
        <v>0.66486347000000001</v>
      </c>
      <c r="B4" s="28">
        <v>0.59055274999999996</v>
      </c>
      <c r="C4" s="27">
        <v>0.81790859999999999</v>
      </c>
      <c r="D4" s="27">
        <v>0.79565759999999996</v>
      </c>
      <c r="E4" s="27">
        <v>0.59321539999999995</v>
      </c>
      <c r="F4" s="27">
        <v>0.58205949999999995</v>
      </c>
      <c r="G4" s="27">
        <v>0.91452370000000005</v>
      </c>
      <c r="H4" s="27">
        <v>0.80539079999999996</v>
      </c>
      <c r="I4" s="27">
        <v>0.73164474999999995</v>
      </c>
      <c r="J4" s="27">
        <v>0.70176309999999997</v>
      </c>
      <c r="K4" s="27">
        <v>0.68530387000000004</v>
      </c>
      <c r="L4" s="27">
        <v>0.67810159999999997</v>
      </c>
      <c r="M4" s="27">
        <v>0.68708782999999995</v>
      </c>
      <c r="N4" s="27">
        <v>0.68155014999999997</v>
      </c>
      <c r="O4" s="27">
        <v>0.67134583000000003</v>
      </c>
      <c r="P4" s="27">
        <v>0.96397100000000002</v>
      </c>
      <c r="Q4" s="27">
        <v>0.80528575000000002</v>
      </c>
      <c r="R4" s="27">
        <v>0.69056183000000004</v>
      </c>
      <c r="S4" s="27">
        <v>1.0128832999999999</v>
      </c>
      <c r="T4" s="27">
        <v>0.79086285999999995</v>
      </c>
      <c r="U4" s="27">
        <v>0.84472895000000003</v>
      </c>
      <c r="V4" s="27">
        <v>0.86038583999999996</v>
      </c>
      <c r="W4" s="27">
        <v>0.57774186000000005</v>
      </c>
      <c r="X4" s="27">
        <v>0.47573053999999998</v>
      </c>
      <c r="Y4" s="27">
        <v>0.47542630000000002</v>
      </c>
      <c r="Z4" s="27">
        <v>0.48756495</v>
      </c>
      <c r="AA4" s="27">
        <v>0.47637626999999999</v>
      </c>
      <c r="AB4" s="27">
        <v>0.4687038</v>
      </c>
      <c r="AC4" s="27">
        <v>0.81045769999999995</v>
      </c>
      <c r="AD4" s="27">
        <v>0.65315025999999998</v>
      </c>
      <c r="AE4" s="27">
        <v>0.54955860000000001</v>
      </c>
      <c r="AF4" s="27">
        <v>0.7366007</v>
      </c>
      <c r="AG4" s="27">
        <v>0.48929676</v>
      </c>
      <c r="AH4" s="27">
        <v>0.48853874000000003</v>
      </c>
      <c r="AI4" s="27">
        <v>0.53625210000000001</v>
      </c>
      <c r="AJ4" s="27">
        <v>0.86428260000000001</v>
      </c>
      <c r="AK4" s="3">
        <f t="shared" ref="AK4:AK67" si="0">AVERAGE(A4:AJ4)</f>
        <v>0.68498137944444437</v>
      </c>
      <c r="AL4" s="9">
        <v>-59.441600000000001</v>
      </c>
      <c r="AM4" s="6" t="s">
        <v>116</v>
      </c>
      <c r="AO4" s="2">
        <f>SUM(A2:AJ3)/34</f>
        <v>0.95178053441176469</v>
      </c>
      <c r="AT4" s="44">
        <f>AVERAGE(A2:AJ3)</f>
        <v>0.95178053441176469</v>
      </c>
      <c r="AV4" s="22" t="s">
        <v>95</v>
      </c>
      <c r="AW4" s="2" t="s">
        <v>96</v>
      </c>
    </row>
    <row r="5" spans="1:49" x14ac:dyDescent="0.25">
      <c r="A5" s="27">
        <v>0.36801810000000001</v>
      </c>
      <c r="B5" s="28">
        <v>0.36224382999999999</v>
      </c>
      <c r="C5" s="27">
        <v>0.35470267999999999</v>
      </c>
      <c r="D5" s="27">
        <v>0.35254410000000003</v>
      </c>
      <c r="E5" s="27">
        <v>0.34584271999999999</v>
      </c>
      <c r="F5" s="27">
        <v>0.33651003000000002</v>
      </c>
      <c r="G5" s="27">
        <v>0.34149400000000002</v>
      </c>
      <c r="H5" s="27">
        <v>0.34702495</v>
      </c>
      <c r="I5" s="27">
        <v>0.3601163</v>
      </c>
      <c r="J5" s="27">
        <v>0.36388534</v>
      </c>
      <c r="K5" s="27">
        <v>0.36817575000000002</v>
      </c>
      <c r="L5" s="27">
        <v>0.36228874</v>
      </c>
      <c r="M5" s="27">
        <v>0.35397983</v>
      </c>
      <c r="N5" s="27">
        <v>0.35636111999999998</v>
      </c>
      <c r="O5" s="27">
        <v>0.35227429999999998</v>
      </c>
      <c r="P5" s="27">
        <v>0.34496315999999999</v>
      </c>
      <c r="Q5" s="27">
        <v>0.34592002999999999</v>
      </c>
      <c r="R5" s="27">
        <v>0.33519779999999999</v>
      </c>
      <c r="S5" s="27">
        <v>0.3246175</v>
      </c>
      <c r="T5" s="27">
        <v>0.35581475000000001</v>
      </c>
      <c r="U5" s="27">
        <v>0.36721229999999999</v>
      </c>
      <c r="V5" s="27">
        <v>0.39075208</v>
      </c>
      <c r="W5" s="27">
        <v>0.40892264</v>
      </c>
      <c r="X5" s="27">
        <v>0.41148812000000001</v>
      </c>
      <c r="Y5" s="27">
        <v>0.41420180000000001</v>
      </c>
      <c r="Z5" s="27">
        <v>0.41692363999999998</v>
      </c>
      <c r="AA5" s="27">
        <v>0.40712345</v>
      </c>
      <c r="AB5" s="27">
        <v>0.39020895999999999</v>
      </c>
      <c r="AC5" s="27">
        <v>0.38653680000000001</v>
      </c>
      <c r="AD5" s="27">
        <v>0.39045107000000001</v>
      </c>
      <c r="AE5" s="27">
        <v>0.40502719999999998</v>
      </c>
      <c r="AF5" s="27">
        <v>0.39675273999999999</v>
      </c>
      <c r="AG5" s="27">
        <v>0.38956000000000002</v>
      </c>
      <c r="AH5" s="27">
        <v>0.39451182000000001</v>
      </c>
      <c r="AI5" s="27">
        <v>0.38378486000000001</v>
      </c>
      <c r="AJ5" s="27">
        <v>0.37715238000000001</v>
      </c>
      <c r="AK5" s="3">
        <f t="shared" si="0"/>
        <v>0.37118291361111116</v>
      </c>
      <c r="AL5" s="1">
        <v>-53.663899999999998</v>
      </c>
      <c r="AM5" s="10" t="s">
        <v>94</v>
      </c>
      <c r="AO5" s="2">
        <f>SUM(A34:AJ35)/26</f>
        <v>0.48713292576923084</v>
      </c>
      <c r="AV5" s="10" t="s">
        <v>97</v>
      </c>
      <c r="AW5" s="2" t="s">
        <v>98</v>
      </c>
    </row>
    <row r="6" spans="1:49" x14ac:dyDescent="0.25">
      <c r="A6" s="29">
        <v>0.34645643999999998</v>
      </c>
      <c r="B6" s="30">
        <v>0.34244829999999998</v>
      </c>
      <c r="C6" s="29">
        <v>0.33725179999999999</v>
      </c>
      <c r="D6" s="29">
        <v>0.33883195999999999</v>
      </c>
      <c r="E6" s="31">
        <v>0.33391177999999999</v>
      </c>
      <c r="F6" s="31">
        <v>0.32728763999999999</v>
      </c>
      <c r="G6" s="31">
        <v>0.32481542000000002</v>
      </c>
      <c r="H6" s="31">
        <v>0.32385330000000001</v>
      </c>
      <c r="I6" s="31">
        <v>0.33889513999999998</v>
      </c>
      <c r="J6" s="31">
        <v>0.34289238</v>
      </c>
      <c r="K6" s="31">
        <v>0.34288383</v>
      </c>
      <c r="L6" s="31">
        <v>0.33639205</v>
      </c>
      <c r="M6" s="31">
        <v>0.33522993000000001</v>
      </c>
      <c r="N6" s="31">
        <v>0.33181771999999998</v>
      </c>
      <c r="O6" s="31">
        <v>0.331007</v>
      </c>
      <c r="P6" s="31">
        <v>0.32769498000000002</v>
      </c>
      <c r="Q6" s="32">
        <v>0.32912654000000002</v>
      </c>
      <c r="R6" s="32">
        <v>0.32674712</v>
      </c>
      <c r="S6" s="33">
        <v>0.31559658000000002</v>
      </c>
      <c r="T6" s="33" t="s">
        <v>193</v>
      </c>
      <c r="U6" s="33">
        <v>0.39314749999999998</v>
      </c>
      <c r="V6" s="33">
        <v>0.40245950000000003</v>
      </c>
      <c r="W6" s="33">
        <v>0.40473890000000001</v>
      </c>
      <c r="X6" s="33">
        <v>0.40146369999999998</v>
      </c>
      <c r="Y6" s="33">
        <v>0.39876739999999999</v>
      </c>
      <c r="Z6" s="33">
        <v>0.39274988</v>
      </c>
      <c r="AA6" s="33">
        <v>0.37378465999999999</v>
      </c>
      <c r="AB6" s="33">
        <v>0.36701600000000001</v>
      </c>
      <c r="AC6" s="29">
        <v>0.36174362999999998</v>
      </c>
      <c r="AD6" s="29">
        <v>0.36161426000000002</v>
      </c>
      <c r="AE6" s="29">
        <v>0.36972307999999998</v>
      </c>
      <c r="AF6" s="29">
        <v>0.37110100000000001</v>
      </c>
      <c r="AG6" s="29">
        <v>0.35123812999999998</v>
      </c>
      <c r="AH6" s="29">
        <v>0.35451971999999998</v>
      </c>
      <c r="AI6" s="29">
        <v>0.35019070000000002</v>
      </c>
      <c r="AJ6" s="29">
        <v>0.34819899999999998</v>
      </c>
      <c r="AK6" s="3">
        <f t="shared" si="0"/>
        <v>0.35244562771428567</v>
      </c>
      <c r="AL6" s="1">
        <v>-48.590400000000002</v>
      </c>
      <c r="AM6" s="10" t="s">
        <v>116</v>
      </c>
      <c r="AO6" s="2">
        <f>SUM(A4:AJ5)/72</f>
        <v>0.52808214652777763</v>
      </c>
      <c r="AV6" s="11" t="s">
        <v>100</v>
      </c>
      <c r="AW6" s="2" t="s">
        <v>101</v>
      </c>
    </row>
    <row r="7" spans="1:49" x14ac:dyDescent="0.25">
      <c r="A7" s="29">
        <v>0.33324720000000002</v>
      </c>
      <c r="B7" s="30">
        <v>0.33587645999999999</v>
      </c>
      <c r="C7" s="29">
        <v>0.33591293999999999</v>
      </c>
      <c r="D7" s="29">
        <v>0.33408283999999999</v>
      </c>
      <c r="E7" s="31">
        <v>0.33571813</v>
      </c>
      <c r="F7" s="31">
        <v>0.32340989999999997</v>
      </c>
      <c r="G7" s="31">
        <v>0.30995613</v>
      </c>
      <c r="H7" s="31">
        <v>0.28456907999999997</v>
      </c>
      <c r="I7" s="31">
        <v>0.30603147000000003</v>
      </c>
      <c r="J7" s="31">
        <v>0.30269885000000002</v>
      </c>
      <c r="K7" s="31">
        <v>0.30779245</v>
      </c>
      <c r="L7" s="31">
        <v>0.31039119999999998</v>
      </c>
      <c r="M7" s="31">
        <v>0.31370437000000001</v>
      </c>
      <c r="N7" s="31">
        <v>0.31728055999999999</v>
      </c>
      <c r="O7" s="31">
        <v>0.32007693999999998</v>
      </c>
      <c r="P7" s="31">
        <v>0.31892583000000002</v>
      </c>
      <c r="Q7" s="32">
        <v>0.3260594</v>
      </c>
      <c r="R7" s="32">
        <v>0.32731106999999998</v>
      </c>
      <c r="S7" s="33">
        <v>0.30440790000000001</v>
      </c>
      <c r="T7" s="33" t="s">
        <v>193</v>
      </c>
      <c r="U7" s="33">
        <v>0.39279646000000001</v>
      </c>
      <c r="V7" s="33">
        <v>0.39331203999999997</v>
      </c>
      <c r="W7" s="33">
        <v>0.3919571</v>
      </c>
      <c r="X7" s="33">
        <v>0.38767740000000001</v>
      </c>
      <c r="Y7" s="33">
        <v>0.38348300000000002</v>
      </c>
      <c r="Z7" s="33">
        <v>0.36678344000000002</v>
      </c>
      <c r="AA7" s="33">
        <v>0.35826665000000002</v>
      </c>
      <c r="AB7" s="33">
        <v>0.36042726000000003</v>
      </c>
      <c r="AC7" s="29">
        <v>0.35039360000000003</v>
      </c>
      <c r="AD7" s="29">
        <v>0.32302206999999999</v>
      </c>
      <c r="AE7" s="29">
        <v>0.32066517999999999</v>
      </c>
      <c r="AF7" s="29">
        <v>0.33674841999999999</v>
      </c>
      <c r="AG7" s="29">
        <v>0.32025861999999999</v>
      </c>
      <c r="AH7" s="29">
        <v>0.32447752000000002</v>
      </c>
      <c r="AI7" s="29">
        <v>0.32586235000000002</v>
      </c>
      <c r="AJ7" s="29">
        <v>0.33339249999999998</v>
      </c>
      <c r="AK7" s="3">
        <f t="shared" si="0"/>
        <v>0.3347707522857144</v>
      </c>
      <c r="AL7" s="1">
        <v>-43.982999999999997</v>
      </c>
      <c r="AM7" s="11" t="s">
        <v>99</v>
      </c>
      <c r="AO7" s="2">
        <f>SUM(A29:R33)/56</f>
        <v>0.27982918732142853</v>
      </c>
      <c r="AV7" s="14" t="s">
        <v>103</v>
      </c>
      <c r="AW7" s="2" t="s">
        <v>104</v>
      </c>
    </row>
    <row r="8" spans="1:49" x14ac:dyDescent="0.25">
      <c r="A8" s="29">
        <v>0.33739239999999998</v>
      </c>
      <c r="B8" s="30">
        <v>0.33908129999999997</v>
      </c>
      <c r="C8" s="29">
        <v>0.31979777999999998</v>
      </c>
      <c r="D8" s="29">
        <v>0.29411157999999998</v>
      </c>
      <c r="E8" s="31">
        <v>0.28621498000000001</v>
      </c>
      <c r="F8" s="31">
        <v>0.27492070000000002</v>
      </c>
      <c r="G8" s="31">
        <v>0.25449296999999999</v>
      </c>
      <c r="H8" s="31">
        <v>0.25050401999999999</v>
      </c>
      <c r="I8" s="31">
        <v>0.24564916000000001</v>
      </c>
      <c r="J8" s="31">
        <v>0.24347822</v>
      </c>
      <c r="K8" s="31">
        <v>0.25142986000000001</v>
      </c>
      <c r="L8" s="31">
        <v>0.26160939999999999</v>
      </c>
      <c r="M8" s="31">
        <v>0.26868734</v>
      </c>
      <c r="N8" s="31">
        <v>0.27641237000000002</v>
      </c>
      <c r="O8" s="31">
        <v>0.28470721999999998</v>
      </c>
      <c r="P8" s="31">
        <v>0.29145900000000002</v>
      </c>
      <c r="Q8" s="32">
        <v>0.30110785000000001</v>
      </c>
      <c r="R8" s="32">
        <v>0.30057365000000003</v>
      </c>
      <c r="S8" s="33">
        <v>0.27374663999999999</v>
      </c>
      <c r="T8" s="33" t="s">
        <v>193</v>
      </c>
      <c r="U8" s="33">
        <v>0.35704429999999998</v>
      </c>
      <c r="V8" s="33">
        <v>0.34189415000000001</v>
      </c>
      <c r="W8" s="33">
        <v>0.34542499999999998</v>
      </c>
      <c r="X8" s="33">
        <v>0.34858479999999997</v>
      </c>
      <c r="Y8" s="33">
        <v>0.34576768000000002</v>
      </c>
      <c r="Z8" s="33">
        <v>0.34594846000000001</v>
      </c>
      <c r="AA8" s="33">
        <v>0.34663319999999997</v>
      </c>
      <c r="AB8" s="33">
        <v>0.35406345</v>
      </c>
      <c r="AC8" s="29">
        <v>0.34426066</v>
      </c>
      <c r="AD8" s="29">
        <v>0.28995156</v>
      </c>
      <c r="AE8" s="29">
        <v>0.28038687000000001</v>
      </c>
      <c r="AF8" s="29">
        <v>0.28898449999999998</v>
      </c>
      <c r="AG8" s="29">
        <v>0.28687312999999998</v>
      </c>
      <c r="AH8" s="29">
        <v>0.30104207999999999</v>
      </c>
      <c r="AI8" s="29">
        <v>0.31867667999999999</v>
      </c>
      <c r="AJ8" s="29">
        <v>0.32983187000000003</v>
      </c>
      <c r="AK8" s="3">
        <f t="shared" si="0"/>
        <v>0.30230699514285708</v>
      </c>
      <c r="AL8" s="1">
        <v>-39.709000000000003</v>
      </c>
      <c r="AM8" s="11" t="s">
        <v>102</v>
      </c>
      <c r="AO8" s="2">
        <f>SUM(E6:R10)/68</f>
        <v>0.26107323470588228</v>
      </c>
      <c r="AV8" s="24" t="s">
        <v>106</v>
      </c>
      <c r="AW8" s="2" t="s">
        <v>107</v>
      </c>
    </row>
    <row r="9" spans="1:49" x14ac:dyDescent="0.25">
      <c r="A9" s="29">
        <v>0.31487189999999998</v>
      </c>
      <c r="B9" s="30">
        <v>0.28495407</v>
      </c>
      <c r="C9" s="29">
        <v>0.22961195000000001</v>
      </c>
      <c r="D9" s="29">
        <v>0.21250440000000001</v>
      </c>
      <c r="E9" s="31" t="s">
        <v>193</v>
      </c>
      <c r="F9" s="31">
        <v>0.27919260000000001</v>
      </c>
      <c r="G9" s="31">
        <v>0.22964992000000001</v>
      </c>
      <c r="H9" s="31">
        <v>0.20480892000000001</v>
      </c>
      <c r="I9" s="31">
        <v>0.20158622000000001</v>
      </c>
      <c r="J9" s="31">
        <v>0.19747111000000001</v>
      </c>
      <c r="K9" s="31">
        <v>0.20433609</v>
      </c>
      <c r="L9" s="31">
        <v>0.21141629000000001</v>
      </c>
      <c r="M9" s="31">
        <v>0.21316122000000001</v>
      </c>
      <c r="N9" s="31">
        <v>0.21792590000000001</v>
      </c>
      <c r="O9" s="31">
        <v>0.22684546999999999</v>
      </c>
      <c r="P9" s="31">
        <v>0.23549597</v>
      </c>
      <c r="Q9" s="32">
        <v>0.24405674999999999</v>
      </c>
      <c r="R9" s="32">
        <v>0.23292181000000001</v>
      </c>
      <c r="S9" s="33">
        <v>0.22370264000000001</v>
      </c>
      <c r="T9" s="33" t="s">
        <v>193</v>
      </c>
      <c r="U9" s="33">
        <v>0.33281686999999999</v>
      </c>
      <c r="V9" s="33">
        <v>0.27281272000000001</v>
      </c>
      <c r="W9" s="33">
        <v>0.26865220000000001</v>
      </c>
      <c r="X9" s="33">
        <v>0.28009426999999998</v>
      </c>
      <c r="Y9" s="33">
        <v>0.29203084000000001</v>
      </c>
      <c r="Z9" s="33">
        <v>0.29936582</v>
      </c>
      <c r="AA9" s="33">
        <v>0.30813667</v>
      </c>
      <c r="AB9" s="33">
        <v>0.32260235999999998</v>
      </c>
      <c r="AC9" s="29">
        <v>0.36867714000000001</v>
      </c>
      <c r="AD9" s="29">
        <v>0.24634539999999999</v>
      </c>
      <c r="AE9" s="29">
        <v>0.21282706000000001</v>
      </c>
      <c r="AF9" s="29">
        <v>0.24608889</v>
      </c>
      <c r="AG9" s="29">
        <v>0.27488016999999998</v>
      </c>
      <c r="AH9" s="29">
        <v>0.30275350000000001</v>
      </c>
      <c r="AI9" s="29">
        <v>0.32465430000000001</v>
      </c>
      <c r="AJ9" s="29">
        <v>0.33191369999999998</v>
      </c>
      <c r="AK9" s="3">
        <f t="shared" si="0"/>
        <v>0.26026956294117654</v>
      </c>
      <c r="AL9" s="1">
        <v>-35.685299999999998</v>
      </c>
      <c r="AM9" s="12" t="s">
        <v>105</v>
      </c>
      <c r="AO9" s="2">
        <f>SUM(S29:Z33)/35</f>
        <v>0.27886809742857144</v>
      </c>
      <c r="AV9" s="42" t="s">
        <v>109</v>
      </c>
      <c r="AW9" s="2" t="s">
        <v>110</v>
      </c>
    </row>
    <row r="10" spans="1:49" x14ac:dyDescent="0.25">
      <c r="A10" s="29">
        <v>0.22030379</v>
      </c>
      <c r="B10" s="30">
        <v>0.20464937</v>
      </c>
      <c r="C10" s="29">
        <v>0.1722534</v>
      </c>
      <c r="D10" s="29" t="s">
        <v>193</v>
      </c>
      <c r="E10" s="31" t="s">
        <v>193</v>
      </c>
      <c r="F10" s="31">
        <v>0.24118819999999999</v>
      </c>
      <c r="G10" s="31">
        <v>0.17565425000000001</v>
      </c>
      <c r="H10" s="31">
        <v>0.15734965000000001</v>
      </c>
      <c r="I10" s="31">
        <v>0.14559030000000001</v>
      </c>
      <c r="J10" s="31">
        <v>0.1306369</v>
      </c>
      <c r="K10" s="31">
        <v>0.11535373</v>
      </c>
      <c r="L10" s="31">
        <v>0.11077156000000001</v>
      </c>
      <c r="M10" s="31">
        <v>0.13100448000000001</v>
      </c>
      <c r="N10" s="31">
        <v>0.1454773</v>
      </c>
      <c r="O10" s="31">
        <v>0.15756047000000001</v>
      </c>
      <c r="P10" s="31">
        <v>0.1654032</v>
      </c>
      <c r="Q10" s="32">
        <v>0.16180399000000001</v>
      </c>
      <c r="R10" s="32">
        <v>0.16859071</v>
      </c>
      <c r="S10" s="33">
        <v>0.20025525999999999</v>
      </c>
      <c r="T10" s="33" t="s">
        <v>193</v>
      </c>
      <c r="U10" s="33" t="s">
        <v>193</v>
      </c>
      <c r="V10" s="33">
        <v>0.22417999999999999</v>
      </c>
      <c r="W10" s="33">
        <v>0.19597329999999999</v>
      </c>
      <c r="X10" s="33">
        <v>0.20989636</v>
      </c>
      <c r="Y10" s="33">
        <v>0.23110675999999999</v>
      </c>
      <c r="Z10" s="33">
        <v>0.22946401999999999</v>
      </c>
      <c r="AA10" s="33">
        <v>0.21724682000000001</v>
      </c>
      <c r="AB10" s="33">
        <v>0.26384804000000001</v>
      </c>
      <c r="AC10" s="29" t="s">
        <v>193</v>
      </c>
      <c r="AD10" s="29">
        <v>0.21159741000000001</v>
      </c>
      <c r="AE10" s="29">
        <v>0.17617288</v>
      </c>
      <c r="AF10" s="29">
        <v>0.15822296</v>
      </c>
      <c r="AG10" s="29">
        <v>0.15687487999999999</v>
      </c>
      <c r="AH10" s="29">
        <v>0.21410166999999999</v>
      </c>
      <c r="AI10" s="29">
        <v>0.24031946000000001</v>
      </c>
      <c r="AJ10" s="29">
        <v>0.23019724</v>
      </c>
      <c r="AK10" s="3">
        <f t="shared" si="0"/>
        <v>0.18590478580645164</v>
      </c>
      <c r="AL10" s="1">
        <v>-31.855</v>
      </c>
      <c r="AM10" s="12" t="s">
        <v>108</v>
      </c>
      <c r="AO10" s="2">
        <f>SUM(S6:AB10)/44</f>
        <v>0.32318472727272723</v>
      </c>
      <c r="AV10" s="43" t="s">
        <v>111</v>
      </c>
      <c r="AW10" s="2" t="s">
        <v>112</v>
      </c>
    </row>
    <row r="11" spans="1:49" x14ac:dyDescent="0.25">
      <c r="A11" s="29">
        <v>0.18433965999999999</v>
      </c>
      <c r="B11" s="30">
        <v>0.18936190999999999</v>
      </c>
      <c r="C11" s="29" t="s">
        <v>193</v>
      </c>
      <c r="D11" s="29" t="s">
        <v>193</v>
      </c>
      <c r="E11" s="34" t="s">
        <v>193</v>
      </c>
      <c r="F11" s="34">
        <v>0.20384484999999999</v>
      </c>
      <c r="G11" s="34">
        <v>0.15759203999999999</v>
      </c>
      <c r="H11" s="34">
        <v>0.15186004</v>
      </c>
      <c r="I11" s="34">
        <v>0.14409920000000001</v>
      </c>
      <c r="J11" s="34">
        <v>0.13400707000000001</v>
      </c>
      <c r="K11" s="34">
        <v>0.12623253000000001</v>
      </c>
      <c r="L11" s="34">
        <v>0.1133034</v>
      </c>
      <c r="M11" s="34">
        <v>0.10953104499999999</v>
      </c>
      <c r="N11" s="34">
        <v>0.11287331</v>
      </c>
      <c r="O11" s="34">
        <v>0.114687964</v>
      </c>
      <c r="P11" s="34">
        <v>0.11878109000000001</v>
      </c>
      <c r="Q11" s="34">
        <v>0.124626905</v>
      </c>
      <c r="R11" s="34">
        <v>0.14814890999999999</v>
      </c>
      <c r="S11" s="35">
        <v>0.17692131</v>
      </c>
      <c r="T11" s="35" t="s">
        <v>193</v>
      </c>
      <c r="U11" s="35" t="s">
        <v>193</v>
      </c>
      <c r="V11" s="35">
        <v>0.23192307000000001</v>
      </c>
      <c r="W11" s="35">
        <v>0.18183009999999999</v>
      </c>
      <c r="X11" s="35">
        <v>0.14507537000000001</v>
      </c>
      <c r="Y11" s="35">
        <v>0.14688536999999999</v>
      </c>
      <c r="Z11" s="35">
        <v>0.15515425999999999</v>
      </c>
      <c r="AA11" s="35">
        <v>0.20738963999999999</v>
      </c>
      <c r="AB11" s="35">
        <v>0.26429182000000001</v>
      </c>
      <c r="AC11" s="36" t="s">
        <v>193</v>
      </c>
      <c r="AD11" s="29">
        <v>0.20406740000000001</v>
      </c>
      <c r="AE11" s="29">
        <v>0.19176413</v>
      </c>
      <c r="AF11" s="29">
        <v>0.17431031</v>
      </c>
      <c r="AG11" s="29">
        <v>0.17221845999999999</v>
      </c>
      <c r="AH11" s="29">
        <v>0.17518539999999999</v>
      </c>
      <c r="AI11" s="29">
        <v>0.18092874</v>
      </c>
      <c r="AJ11" s="29">
        <v>0.17609727</v>
      </c>
      <c r="AK11" s="3">
        <f t="shared" si="0"/>
        <v>0.16391108579999999</v>
      </c>
      <c r="AL11" s="13">
        <v>-28.178599999999999</v>
      </c>
      <c r="AM11" s="14" t="s">
        <v>99</v>
      </c>
      <c r="AO11" s="7">
        <f>(SUM(B20:O28)+SUM(P20:R24))/140</f>
        <v>0.13633452569285709</v>
      </c>
      <c r="AV11" s="16" t="s">
        <v>113</v>
      </c>
      <c r="AW11" s="2" t="s">
        <v>114</v>
      </c>
    </row>
    <row r="12" spans="1:49" x14ac:dyDescent="0.25">
      <c r="A12" s="29">
        <v>0.16889355</v>
      </c>
      <c r="B12" s="30">
        <v>0.16844941999999999</v>
      </c>
      <c r="C12" s="29" t="s">
        <v>193</v>
      </c>
      <c r="D12" s="29" t="s">
        <v>193</v>
      </c>
      <c r="E12" s="34" t="s">
        <v>193</v>
      </c>
      <c r="F12" s="34">
        <v>0.20515886</v>
      </c>
      <c r="G12" s="34">
        <v>0.15050068</v>
      </c>
      <c r="H12" s="34">
        <v>0.13945431999999999</v>
      </c>
      <c r="I12" s="34">
        <v>0.13129002000000001</v>
      </c>
      <c r="J12" s="34">
        <v>0.12699943999999999</v>
      </c>
      <c r="K12" s="34">
        <v>0.12638693000000001</v>
      </c>
      <c r="L12" s="34">
        <v>0.11567949</v>
      </c>
      <c r="M12" s="34">
        <v>0.11119991999999999</v>
      </c>
      <c r="N12" s="34">
        <v>0.11203034000000001</v>
      </c>
      <c r="O12" s="34">
        <v>0.11734617</v>
      </c>
      <c r="P12" s="34">
        <v>0.124928236</v>
      </c>
      <c r="Q12" s="34">
        <v>0.13431054000000001</v>
      </c>
      <c r="R12" s="34">
        <v>0.14383704999999999</v>
      </c>
      <c r="S12" s="35">
        <v>0.15293225999999999</v>
      </c>
      <c r="T12" s="35" t="s">
        <v>193</v>
      </c>
      <c r="U12" s="35" t="s">
        <v>193</v>
      </c>
      <c r="V12" s="35">
        <v>0.27447072</v>
      </c>
      <c r="W12" s="35">
        <v>0.18738070000000001</v>
      </c>
      <c r="X12" s="35">
        <v>0.14079430000000001</v>
      </c>
      <c r="Y12" s="35">
        <v>0.1489586</v>
      </c>
      <c r="Z12" s="35">
        <v>0.17464270000000001</v>
      </c>
      <c r="AA12" s="35">
        <v>0.21840435</v>
      </c>
      <c r="AB12" s="35">
        <v>0.25719154</v>
      </c>
      <c r="AC12" s="36" t="s">
        <v>193</v>
      </c>
      <c r="AD12" s="29">
        <v>0.21517148999999999</v>
      </c>
      <c r="AE12" s="29">
        <v>0.19406503</v>
      </c>
      <c r="AF12" s="29">
        <v>0.17101830000000001</v>
      </c>
      <c r="AG12" s="29">
        <v>0.17303778</v>
      </c>
      <c r="AH12" s="29">
        <v>0.17570675999999999</v>
      </c>
      <c r="AI12" s="29">
        <v>0.17826222</v>
      </c>
      <c r="AJ12" s="29">
        <v>0.17514194999999999</v>
      </c>
      <c r="AK12" s="3">
        <f t="shared" si="0"/>
        <v>0.16378812219999997</v>
      </c>
      <c r="AL12" s="13">
        <v>-24.624300000000002</v>
      </c>
      <c r="AM12" s="14" t="s">
        <v>102</v>
      </c>
      <c r="AO12" s="2">
        <f>SUM(E11:R19)/126</f>
        <v>0.13729829801587301</v>
      </c>
      <c r="AV12" s="3" t="s">
        <v>115</v>
      </c>
      <c r="AW12" s="2" t="s">
        <v>116</v>
      </c>
    </row>
    <row r="13" spans="1:49" x14ac:dyDescent="0.25">
      <c r="A13" s="29">
        <v>0.16884573</v>
      </c>
      <c r="B13" s="30">
        <v>0.15487993999999999</v>
      </c>
      <c r="C13" s="29" t="s">
        <v>193</v>
      </c>
      <c r="D13" s="29" t="s">
        <v>193</v>
      </c>
      <c r="E13" s="34" t="s">
        <v>193</v>
      </c>
      <c r="F13" s="34">
        <v>0.18819013000000001</v>
      </c>
      <c r="G13" s="34">
        <v>0.14294399999999999</v>
      </c>
      <c r="H13" s="34">
        <v>0.12463704</v>
      </c>
      <c r="I13" s="34">
        <v>0.108835846</v>
      </c>
      <c r="J13" s="34">
        <v>0.10678935000000001</v>
      </c>
      <c r="K13" s="34">
        <v>0.11215667999999999</v>
      </c>
      <c r="L13" s="34">
        <v>0.111140326</v>
      </c>
      <c r="M13" s="34">
        <v>0.109824665</v>
      </c>
      <c r="N13" s="34">
        <v>0.11488108</v>
      </c>
      <c r="O13" s="34">
        <v>0.12501942999999999</v>
      </c>
      <c r="P13" s="34">
        <v>0.13226885999999999</v>
      </c>
      <c r="Q13" s="34">
        <v>0.13882406</v>
      </c>
      <c r="R13" s="34">
        <v>0.14164673999999999</v>
      </c>
      <c r="S13" s="35">
        <v>0.13487194</v>
      </c>
      <c r="T13" s="35" t="s">
        <v>193</v>
      </c>
      <c r="U13" s="35" t="s">
        <v>193</v>
      </c>
      <c r="V13" s="35" t="s">
        <v>193</v>
      </c>
      <c r="W13" s="35">
        <v>0.17082189</v>
      </c>
      <c r="X13" s="35">
        <v>0.15317802</v>
      </c>
      <c r="Y13" s="35">
        <v>0.15636443</v>
      </c>
      <c r="Z13" s="35">
        <v>0.17797989</v>
      </c>
      <c r="AA13" s="35">
        <v>0.23241185</v>
      </c>
      <c r="AB13" s="35" t="s">
        <v>193</v>
      </c>
      <c r="AC13" s="36" t="s">
        <v>193</v>
      </c>
      <c r="AD13" s="29">
        <v>0.24828212</v>
      </c>
      <c r="AE13" s="29">
        <v>0.22309061999999999</v>
      </c>
      <c r="AF13" s="29">
        <v>0.17192896999999999</v>
      </c>
      <c r="AG13" s="29">
        <v>0.17302106</v>
      </c>
      <c r="AH13" s="29">
        <v>0.17837196999999999</v>
      </c>
      <c r="AI13" s="29">
        <v>0.18182478999999999</v>
      </c>
      <c r="AJ13" s="29">
        <v>0.17932582999999999</v>
      </c>
      <c r="AK13" s="3">
        <f t="shared" si="0"/>
        <v>0.15579847346428569</v>
      </c>
      <c r="AL13" s="13">
        <v>-21.168500000000002</v>
      </c>
      <c r="AM13" s="15" t="s">
        <v>105</v>
      </c>
      <c r="AO13" s="2">
        <f>(SUM(S20:AB28)+SUM(P25:R28))/67</f>
        <v>0.16571340626865666</v>
      </c>
    </row>
    <row r="14" spans="1:49" x14ac:dyDescent="0.25">
      <c r="A14" s="29">
        <v>0.18933088000000001</v>
      </c>
      <c r="B14" s="30">
        <v>0.14875706</v>
      </c>
      <c r="C14" s="29" t="s">
        <v>193</v>
      </c>
      <c r="D14" s="29" t="s">
        <v>193</v>
      </c>
      <c r="E14" s="34">
        <v>0.18067469</v>
      </c>
      <c r="F14" s="34">
        <v>0.20169301000000001</v>
      </c>
      <c r="G14" s="34">
        <v>0.14632887</v>
      </c>
      <c r="H14" s="34">
        <v>0.12211356</v>
      </c>
      <c r="I14" s="34">
        <v>0.10081024</v>
      </c>
      <c r="J14" s="34">
        <v>9.9198215000000006E-2</v>
      </c>
      <c r="K14" s="34">
        <v>9.6796279999999998E-2</v>
      </c>
      <c r="L14" s="34">
        <v>9.4500050000000002E-2</v>
      </c>
      <c r="M14" s="34">
        <v>0.11020845</v>
      </c>
      <c r="N14" s="34">
        <v>0.12030376499999999</v>
      </c>
      <c r="O14" s="34">
        <v>0.13309327000000001</v>
      </c>
      <c r="P14" s="34">
        <v>0.14280775000000001</v>
      </c>
      <c r="Q14" s="34">
        <v>0.14770657000000001</v>
      </c>
      <c r="R14" s="34">
        <v>0.16610548</v>
      </c>
      <c r="S14" s="35">
        <v>0.14012048999999999</v>
      </c>
      <c r="T14" s="35" t="s">
        <v>193</v>
      </c>
      <c r="U14" s="35" t="s">
        <v>193</v>
      </c>
      <c r="V14" s="35" t="s">
        <v>193</v>
      </c>
      <c r="W14" s="35">
        <v>0.17128560000000001</v>
      </c>
      <c r="X14" s="35">
        <v>0.16616881</v>
      </c>
      <c r="Y14" s="35">
        <v>0.17080735</v>
      </c>
      <c r="Z14" s="35">
        <v>0.18451988999999999</v>
      </c>
      <c r="AA14" s="35">
        <v>0.25526038000000001</v>
      </c>
      <c r="AB14" s="35" t="s">
        <v>193</v>
      </c>
      <c r="AC14" s="36" t="s">
        <v>193</v>
      </c>
      <c r="AD14" s="29" t="s">
        <v>193</v>
      </c>
      <c r="AE14" s="29">
        <v>0.18384357000000001</v>
      </c>
      <c r="AF14" s="29">
        <v>0.17507590000000001</v>
      </c>
      <c r="AG14" s="29">
        <v>0.17679918</v>
      </c>
      <c r="AH14" s="29">
        <v>0.18705809000000001</v>
      </c>
      <c r="AI14" s="29">
        <v>0.19512302000000001</v>
      </c>
      <c r="AJ14" s="29">
        <v>0.19474564</v>
      </c>
      <c r="AK14" s="3">
        <f t="shared" si="0"/>
        <v>0.15718700214285714</v>
      </c>
      <c r="AL14" s="13">
        <v>-17.791599999999999</v>
      </c>
      <c r="AM14" s="15" t="s">
        <v>108</v>
      </c>
      <c r="AO14" s="2">
        <f>SUM(S11:AB19)/54</f>
        <v>0.19680221851851853</v>
      </c>
    </row>
    <row r="15" spans="1:49" x14ac:dyDescent="0.25">
      <c r="A15" s="29">
        <v>0.20721877</v>
      </c>
      <c r="B15" s="30">
        <v>0.16723871000000001</v>
      </c>
      <c r="C15" s="29" t="s">
        <v>193</v>
      </c>
      <c r="D15" s="29" t="s">
        <v>193</v>
      </c>
      <c r="E15" s="34">
        <v>0.19571024000000001</v>
      </c>
      <c r="F15" s="34">
        <v>0.1870204</v>
      </c>
      <c r="G15" s="34">
        <v>0.14395288000000001</v>
      </c>
      <c r="H15" s="34">
        <v>0.104839474</v>
      </c>
      <c r="I15" s="34">
        <v>9.555081E-2</v>
      </c>
      <c r="J15" s="34">
        <v>8.5764030000000005E-2</v>
      </c>
      <c r="K15" s="34">
        <v>9.2398190000000005E-2</v>
      </c>
      <c r="L15" s="34">
        <v>0.100959875</v>
      </c>
      <c r="M15" s="34">
        <v>0.11570754</v>
      </c>
      <c r="N15" s="34">
        <v>0.12979570000000001</v>
      </c>
      <c r="O15" s="34">
        <v>0.14418417</v>
      </c>
      <c r="P15" s="34">
        <v>0.1566864</v>
      </c>
      <c r="Q15" s="34">
        <v>0.16304235</v>
      </c>
      <c r="R15" s="34">
        <v>0.18900427</v>
      </c>
      <c r="S15" s="35" t="s">
        <v>193</v>
      </c>
      <c r="T15" s="35" t="s">
        <v>193</v>
      </c>
      <c r="U15" s="35" t="s">
        <v>193</v>
      </c>
      <c r="V15" s="35" t="s">
        <v>193</v>
      </c>
      <c r="W15" s="35">
        <v>0.18552668</v>
      </c>
      <c r="X15" s="35">
        <v>0.17371518999999999</v>
      </c>
      <c r="Y15" s="35">
        <v>0.18446741999999999</v>
      </c>
      <c r="Z15" s="35">
        <v>0.19885497999999999</v>
      </c>
      <c r="AA15" s="35">
        <v>0.2703431</v>
      </c>
      <c r="AB15" s="35" t="s">
        <v>193</v>
      </c>
      <c r="AC15" s="36" t="s">
        <v>193</v>
      </c>
      <c r="AD15" s="29" t="s">
        <v>193</v>
      </c>
      <c r="AE15" s="29">
        <v>0.17205131000000001</v>
      </c>
      <c r="AF15" s="29">
        <v>0.18346319999999999</v>
      </c>
      <c r="AG15" s="29">
        <v>0.19152024000000001</v>
      </c>
      <c r="AH15" s="29">
        <v>0.2045111</v>
      </c>
      <c r="AI15" s="29">
        <v>0.21768098999999999</v>
      </c>
      <c r="AJ15" s="29">
        <v>0.22529157999999999</v>
      </c>
      <c r="AK15" s="3">
        <f t="shared" si="0"/>
        <v>0.16616665181481483</v>
      </c>
      <c r="AL15" s="13">
        <v>-14.477499999999999</v>
      </c>
      <c r="AM15" s="16" t="s">
        <v>117</v>
      </c>
      <c r="AO15" s="7">
        <f>(SUM(AC6:AJ28)+SUM(A6:D19))/173</f>
        <v>0.2200898735260117</v>
      </c>
      <c r="AT15" s="44">
        <f>AVERAGE(AC6:AJ28)+AVERAGE(A6:D19)</f>
        <v>0.44544236794265513</v>
      </c>
    </row>
    <row r="16" spans="1:49" x14ac:dyDescent="0.25">
      <c r="A16" s="29">
        <v>0.24394199999999999</v>
      </c>
      <c r="B16" s="30">
        <v>0.18140550999999999</v>
      </c>
      <c r="C16" s="29" t="s">
        <v>193</v>
      </c>
      <c r="D16" s="29" t="s">
        <v>193</v>
      </c>
      <c r="E16" s="34">
        <v>0.15617196</v>
      </c>
      <c r="F16" s="34">
        <v>0.16977154</v>
      </c>
      <c r="G16" s="34">
        <v>0.13010637</v>
      </c>
      <c r="H16" s="34">
        <v>0.111877315</v>
      </c>
      <c r="I16" s="34">
        <v>8.8890836000000001E-2</v>
      </c>
      <c r="J16" s="34">
        <v>8.2355780000000003E-2</v>
      </c>
      <c r="K16" s="34">
        <v>8.2462030000000006E-2</v>
      </c>
      <c r="L16" s="34">
        <v>8.9762900000000007E-2</v>
      </c>
      <c r="M16" s="34">
        <v>0.11164163000000001</v>
      </c>
      <c r="N16" s="34">
        <v>0.136661</v>
      </c>
      <c r="O16" s="34">
        <v>0.15440962999999999</v>
      </c>
      <c r="P16" s="34">
        <v>0.16953997000000001</v>
      </c>
      <c r="Q16" s="34">
        <v>0.18705620000000001</v>
      </c>
      <c r="R16" s="34">
        <v>0.23240535000000001</v>
      </c>
      <c r="S16" s="35" t="s">
        <v>193</v>
      </c>
      <c r="T16" s="35" t="s">
        <v>193</v>
      </c>
      <c r="U16" s="35" t="s">
        <v>193</v>
      </c>
      <c r="V16" s="35" t="s">
        <v>193</v>
      </c>
      <c r="W16" s="35">
        <v>0.17695638999999999</v>
      </c>
      <c r="X16" s="35">
        <v>0.18099399999999999</v>
      </c>
      <c r="Y16" s="35">
        <v>0.20346210000000001</v>
      </c>
      <c r="Z16" s="35">
        <v>0.21664095999999999</v>
      </c>
      <c r="AA16" s="35">
        <v>0.26386737999999998</v>
      </c>
      <c r="AB16" s="35" t="s">
        <v>193</v>
      </c>
      <c r="AC16" s="36" t="s">
        <v>193</v>
      </c>
      <c r="AD16" s="29" t="s">
        <v>193</v>
      </c>
      <c r="AE16" s="29">
        <v>0.16899902999999999</v>
      </c>
      <c r="AF16" s="29">
        <v>0.17232338</v>
      </c>
      <c r="AG16" s="29">
        <v>0.18313877000000001</v>
      </c>
      <c r="AH16" s="29">
        <v>0.21505977000000001</v>
      </c>
      <c r="AI16" s="29">
        <v>0.22759303</v>
      </c>
      <c r="AJ16" s="29">
        <v>0.24007413999999999</v>
      </c>
      <c r="AK16" s="3">
        <f t="shared" si="0"/>
        <v>0.16953959151851855</v>
      </c>
      <c r="AL16" s="13">
        <v>-11.212300000000001</v>
      </c>
      <c r="AM16" t="s">
        <v>118</v>
      </c>
      <c r="AO16" s="2">
        <f>((SUM(A2:Z35)+SUM(AA2:AJ28))/895)</f>
        <v>0.26440661445474867</v>
      </c>
    </row>
    <row r="17" spans="1:45" x14ac:dyDescent="0.25">
      <c r="A17" s="29">
        <v>0.27779653999999998</v>
      </c>
      <c r="B17" s="30">
        <v>0.17265959</v>
      </c>
      <c r="C17" s="29">
        <v>0.10235256</v>
      </c>
      <c r="D17" s="29">
        <v>0.12665762999999999</v>
      </c>
      <c r="E17" s="34">
        <v>0.15040627000000001</v>
      </c>
      <c r="F17" s="34">
        <v>0.14668645999999999</v>
      </c>
      <c r="G17" s="34">
        <v>0.12464828</v>
      </c>
      <c r="H17" s="34">
        <v>0.11502938</v>
      </c>
      <c r="I17" s="34">
        <v>9.0741550000000004E-2</v>
      </c>
      <c r="J17" s="34">
        <v>9.5736875999999999E-2</v>
      </c>
      <c r="K17" s="34">
        <v>9.262782E-2</v>
      </c>
      <c r="L17" s="34">
        <v>9.9981150000000005E-2</v>
      </c>
      <c r="M17" s="34">
        <v>0.122994244</v>
      </c>
      <c r="N17" s="34">
        <v>0.15926425</v>
      </c>
      <c r="O17" s="34">
        <v>0.20161507000000001</v>
      </c>
      <c r="P17" s="34">
        <v>0.22895038000000001</v>
      </c>
      <c r="Q17" s="34">
        <v>0.22972822000000001</v>
      </c>
      <c r="R17" s="34">
        <v>0.25703536999999999</v>
      </c>
      <c r="S17" s="35" t="s">
        <v>193</v>
      </c>
      <c r="T17" s="35" t="s">
        <v>193</v>
      </c>
      <c r="U17" s="35" t="s">
        <v>193</v>
      </c>
      <c r="V17" s="35" t="s">
        <v>193</v>
      </c>
      <c r="W17" s="35">
        <v>0.16378503</v>
      </c>
      <c r="X17" s="35">
        <v>0.19643342</v>
      </c>
      <c r="Y17" s="35">
        <v>0.26706964</v>
      </c>
      <c r="Z17" s="35">
        <v>0.28060085000000001</v>
      </c>
      <c r="AA17" s="35">
        <v>0.25749347</v>
      </c>
      <c r="AB17" s="35" t="s">
        <v>193</v>
      </c>
      <c r="AC17" s="36" t="s">
        <v>193</v>
      </c>
      <c r="AD17" s="29" t="s">
        <v>193</v>
      </c>
      <c r="AE17" s="29">
        <v>0.15688698000000001</v>
      </c>
      <c r="AF17" s="29">
        <v>0.19062125999999999</v>
      </c>
      <c r="AG17" s="29">
        <v>0.18750418999999999</v>
      </c>
      <c r="AH17" s="29">
        <v>0.21002491000000001</v>
      </c>
      <c r="AI17" s="29">
        <v>0.22370280000000001</v>
      </c>
      <c r="AJ17" s="29">
        <v>0.25184151999999999</v>
      </c>
      <c r="AK17" s="3">
        <f t="shared" si="0"/>
        <v>0.17865088655172418</v>
      </c>
      <c r="AL17" s="13">
        <v>-7.9836</v>
      </c>
      <c r="AM17" t="s">
        <v>119</v>
      </c>
    </row>
    <row r="18" spans="1:45" x14ac:dyDescent="0.25">
      <c r="A18" s="29">
        <v>0.18700035000000001</v>
      </c>
      <c r="B18" s="30">
        <v>0.15789394000000001</v>
      </c>
      <c r="C18" s="29">
        <v>0.101902746</v>
      </c>
      <c r="D18" s="29">
        <v>0.11166398</v>
      </c>
      <c r="E18" s="34">
        <v>0.11499512000000001</v>
      </c>
      <c r="F18" s="34">
        <v>0.119297914</v>
      </c>
      <c r="G18" s="34">
        <v>0.119811974</v>
      </c>
      <c r="H18" s="34">
        <v>0.113531955</v>
      </c>
      <c r="I18" s="34">
        <v>0.1146708</v>
      </c>
      <c r="J18" s="34">
        <v>0.12473237500000001</v>
      </c>
      <c r="K18" s="34">
        <v>0.13420866000000001</v>
      </c>
      <c r="L18" s="34">
        <v>0.14352143000000001</v>
      </c>
      <c r="M18" s="34">
        <v>0.17061580000000001</v>
      </c>
      <c r="N18" s="34">
        <v>0.20422302000000001</v>
      </c>
      <c r="O18" s="34">
        <v>0.23035011999999999</v>
      </c>
      <c r="P18" s="34">
        <v>0.25005525000000001</v>
      </c>
      <c r="Q18" s="34">
        <v>0.26108239999999999</v>
      </c>
      <c r="R18" s="34">
        <v>0.23078364000000001</v>
      </c>
      <c r="S18" s="35" t="s">
        <v>193</v>
      </c>
      <c r="T18" s="35" t="s">
        <v>193</v>
      </c>
      <c r="U18" s="35" t="s">
        <v>193</v>
      </c>
      <c r="V18" s="35" t="s">
        <v>193</v>
      </c>
      <c r="W18" s="35">
        <v>0.17210001</v>
      </c>
      <c r="X18" s="35">
        <v>0.2207172</v>
      </c>
      <c r="Y18" s="35">
        <v>0.26259902000000002</v>
      </c>
      <c r="Z18" s="35">
        <v>0.29175538000000001</v>
      </c>
      <c r="AA18" s="35">
        <v>0.27378026</v>
      </c>
      <c r="AB18" s="35" t="s">
        <v>193</v>
      </c>
      <c r="AC18" s="36" t="s">
        <v>193</v>
      </c>
      <c r="AD18" s="29" t="s">
        <v>193</v>
      </c>
      <c r="AE18" s="29">
        <v>0.14942765</v>
      </c>
      <c r="AF18" s="29">
        <v>0.16736007</v>
      </c>
      <c r="AG18" s="29">
        <v>0.14072783</v>
      </c>
      <c r="AH18" s="29">
        <v>0.14792127999999999</v>
      </c>
      <c r="AI18" s="29">
        <v>0.20711486000000001</v>
      </c>
      <c r="AJ18" s="29">
        <v>0.24368024999999999</v>
      </c>
      <c r="AK18" s="3">
        <f t="shared" si="0"/>
        <v>0.17819052703448277</v>
      </c>
      <c r="AL18" s="13">
        <v>-4.7801999999999998</v>
      </c>
      <c r="AM18" t="s">
        <v>120</v>
      </c>
    </row>
    <row r="19" spans="1:45" x14ac:dyDescent="0.25">
      <c r="A19" s="29" t="s">
        <v>193</v>
      </c>
      <c r="B19" s="30" t="s">
        <v>193</v>
      </c>
      <c r="C19" s="29">
        <v>9.4619304000000001E-2</v>
      </c>
      <c r="D19" s="29">
        <v>9.8633509999999994E-2</v>
      </c>
      <c r="E19" s="34">
        <v>0.10534431</v>
      </c>
      <c r="F19" s="34">
        <v>0.102138005</v>
      </c>
      <c r="G19" s="34">
        <v>0.10481209</v>
      </c>
      <c r="H19" s="34">
        <v>0.10560981999999999</v>
      </c>
      <c r="I19" s="34">
        <v>0.10817029</v>
      </c>
      <c r="J19" s="34">
        <v>0.11336066</v>
      </c>
      <c r="K19" s="34">
        <v>0.11966131000000001</v>
      </c>
      <c r="L19" s="34">
        <v>0.12543172999999999</v>
      </c>
      <c r="M19" s="34">
        <v>0.13757685</v>
      </c>
      <c r="N19" s="34">
        <v>0.15101150999999999</v>
      </c>
      <c r="O19" s="34">
        <v>0.1714764</v>
      </c>
      <c r="P19" s="34">
        <v>0.20420103000000001</v>
      </c>
      <c r="Q19" s="34">
        <v>0.2357001</v>
      </c>
      <c r="R19" s="34">
        <v>0.24182807000000001</v>
      </c>
      <c r="S19" s="35" t="s">
        <v>193</v>
      </c>
      <c r="T19" s="35" t="s">
        <v>193</v>
      </c>
      <c r="U19" s="35" t="s">
        <v>193</v>
      </c>
      <c r="V19" s="35">
        <v>0.11946358999999999</v>
      </c>
      <c r="W19" s="35">
        <v>0.12905188000000001</v>
      </c>
      <c r="X19" s="35">
        <v>0.13578023</v>
      </c>
      <c r="Y19" s="35">
        <v>0.16680110000000001</v>
      </c>
      <c r="Z19" s="35">
        <v>0.20682797</v>
      </c>
      <c r="AA19" s="35">
        <v>0.25019590000000003</v>
      </c>
      <c r="AB19" s="35" t="s">
        <v>193</v>
      </c>
      <c r="AC19" s="36" t="s">
        <v>193</v>
      </c>
      <c r="AD19" s="29" t="s">
        <v>193</v>
      </c>
      <c r="AE19" s="29">
        <v>0.16848347999999999</v>
      </c>
      <c r="AF19" s="29">
        <v>0.1348772</v>
      </c>
      <c r="AG19" s="29">
        <v>0.12818968</v>
      </c>
      <c r="AH19" s="29">
        <v>0.13103612000000001</v>
      </c>
      <c r="AI19" s="29">
        <v>0.1465246</v>
      </c>
      <c r="AJ19" s="29">
        <v>0.17238759000000001</v>
      </c>
      <c r="AK19" s="3">
        <f t="shared" si="0"/>
        <v>0.14675694032142858</v>
      </c>
      <c r="AL19" s="13">
        <v>-1.5918000000000001</v>
      </c>
      <c r="AM19" t="s">
        <v>121</v>
      </c>
      <c r="AO19" s="2">
        <f>SUM(U34:W35)/6</f>
        <v>0.53665000333333335</v>
      </c>
    </row>
    <row r="20" spans="1:45" x14ac:dyDescent="0.25">
      <c r="A20" t="s">
        <v>193</v>
      </c>
      <c r="B20" s="37" t="s">
        <v>193</v>
      </c>
      <c r="C20" s="34">
        <v>9.9590049999999999E-2</v>
      </c>
      <c r="D20" s="34">
        <v>9.5695080000000002E-2</v>
      </c>
      <c r="E20" s="34">
        <v>9.5743540000000002E-2</v>
      </c>
      <c r="F20" s="34">
        <v>9.1989409999999994E-2</v>
      </c>
      <c r="G20" s="34">
        <v>0.101147205</v>
      </c>
      <c r="H20" s="34">
        <v>0.10986600000000001</v>
      </c>
      <c r="I20" s="34">
        <v>0.12070098</v>
      </c>
      <c r="J20" s="34">
        <v>0.13055399000000001</v>
      </c>
      <c r="K20" s="34">
        <v>0.13239803999999999</v>
      </c>
      <c r="L20" s="34">
        <v>0.13408780000000001</v>
      </c>
      <c r="M20" s="34">
        <v>0.14018734999999999</v>
      </c>
      <c r="N20" s="34">
        <v>0.14985119999999999</v>
      </c>
      <c r="O20" s="34">
        <v>0.16743276000000001</v>
      </c>
      <c r="P20" s="34">
        <v>0.19961851999999999</v>
      </c>
      <c r="Q20" s="34">
        <v>0.21933638999999999</v>
      </c>
      <c r="R20" s="34">
        <v>0.21407248000000001</v>
      </c>
      <c r="S20" s="35" t="s">
        <v>193</v>
      </c>
      <c r="T20" s="35" t="s">
        <v>193</v>
      </c>
      <c r="U20" s="35" t="s">
        <v>193</v>
      </c>
      <c r="V20" s="35">
        <v>0.17555085000000001</v>
      </c>
      <c r="W20" s="35">
        <v>0.13311244999999999</v>
      </c>
      <c r="X20" s="35">
        <v>0.13673647999999999</v>
      </c>
      <c r="Y20" s="35">
        <v>0.15700861999999999</v>
      </c>
      <c r="Z20" s="35">
        <v>0.19433107999999999</v>
      </c>
      <c r="AA20" s="35">
        <v>0.24208544000000001</v>
      </c>
      <c r="AB20" s="35" t="s">
        <v>193</v>
      </c>
      <c r="AC20" s="36" t="s">
        <v>193</v>
      </c>
      <c r="AD20" s="29" t="s">
        <v>193</v>
      </c>
      <c r="AE20" s="29">
        <v>0.25603672999999999</v>
      </c>
      <c r="AF20" s="29">
        <v>0.13459850000000001</v>
      </c>
      <c r="AG20" s="29">
        <v>0.11404779</v>
      </c>
      <c r="AH20" s="29">
        <v>0.13343619000000001</v>
      </c>
      <c r="AI20" s="29">
        <v>0.13574219000000001</v>
      </c>
      <c r="AJ20" s="29">
        <v>0.14865933000000001</v>
      </c>
      <c r="AK20" s="19">
        <f t="shared" si="0"/>
        <v>0.1487005873214286</v>
      </c>
      <c r="AL20" s="13">
        <v>1.5918000000000001</v>
      </c>
      <c r="AP20" s="7"/>
      <c r="AQ20" s="7"/>
      <c r="AR20" s="7"/>
      <c r="AS20" s="8"/>
    </row>
    <row r="21" spans="1:45" x14ac:dyDescent="0.25">
      <c r="A21" t="s">
        <v>193</v>
      </c>
      <c r="B21" s="37">
        <v>0.10375500999999999</v>
      </c>
      <c r="C21" s="34">
        <v>9.1639999999999999E-2</v>
      </c>
      <c r="D21" s="34">
        <v>8.8701749999999996E-2</v>
      </c>
      <c r="E21" s="34">
        <v>8.707935E-2</v>
      </c>
      <c r="F21" s="34">
        <v>9.4414070000000003E-2</v>
      </c>
      <c r="G21" s="34">
        <v>0.11454196</v>
      </c>
      <c r="H21" s="34">
        <v>0.13779785</v>
      </c>
      <c r="I21" s="34">
        <v>0.17440356000000001</v>
      </c>
      <c r="J21" s="34">
        <v>0.20445864</v>
      </c>
      <c r="K21" s="34">
        <v>0.21856216000000001</v>
      </c>
      <c r="L21" s="34">
        <v>0.23034087</v>
      </c>
      <c r="M21" s="34">
        <v>0.22680417999999999</v>
      </c>
      <c r="N21" s="34">
        <v>0.21375348</v>
      </c>
      <c r="O21" s="34">
        <v>0.19806968999999999</v>
      </c>
      <c r="P21" s="34">
        <v>0.2019833</v>
      </c>
      <c r="Q21" s="34">
        <v>0.20051131999999999</v>
      </c>
      <c r="R21" s="34">
        <v>0.19839218</v>
      </c>
      <c r="S21" s="35" t="s">
        <v>193</v>
      </c>
      <c r="T21" s="35" t="s">
        <v>193</v>
      </c>
      <c r="U21" s="35">
        <v>0.14179496</v>
      </c>
      <c r="V21" s="35">
        <v>0.17274824999999999</v>
      </c>
      <c r="W21" s="35">
        <v>0.20410363000000001</v>
      </c>
      <c r="X21" s="35">
        <v>0.17312374999999999</v>
      </c>
      <c r="Y21" s="35">
        <v>0.16091142999999999</v>
      </c>
      <c r="Z21" s="35">
        <v>0.17098157</v>
      </c>
      <c r="AA21" s="35">
        <v>0.1995779</v>
      </c>
      <c r="AB21" s="35" t="s">
        <v>193</v>
      </c>
      <c r="AC21" s="36" t="s">
        <v>193</v>
      </c>
      <c r="AD21" s="29" t="s">
        <v>193</v>
      </c>
      <c r="AE21" s="29">
        <v>0.19379075000000001</v>
      </c>
      <c r="AF21" s="29">
        <v>0.16199954</v>
      </c>
      <c r="AG21" s="29">
        <v>0.12296517999999999</v>
      </c>
      <c r="AH21" s="29">
        <v>0.14305122000000001</v>
      </c>
      <c r="AI21" s="29">
        <v>0.14620498000000001</v>
      </c>
      <c r="AJ21" s="29">
        <v>0.16040895999999999</v>
      </c>
      <c r="AK21" s="3">
        <f t="shared" si="0"/>
        <v>0.16456238299999998</v>
      </c>
      <c r="AL21" s="13">
        <v>4.7801999999999998</v>
      </c>
      <c r="AO21"/>
    </row>
    <row r="22" spans="1:45" x14ac:dyDescent="0.25">
      <c r="A22" t="s">
        <v>193</v>
      </c>
      <c r="B22" s="37">
        <v>0.1069561</v>
      </c>
      <c r="C22" s="34">
        <v>8.8890830000000004E-2</v>
      </c>
      <c r="D22" s="34">
        <v>7.9662410000000003E-2</v>
      </c>
      <c r="E22" s="34">
        <v>7.5846810000000001E-2</v>
      </c>
      <c r="F22" s="34">
        <v>9.0633190000000002E-2</v>
      </c>
      <c r="G22" s="34">
        <v>0.10856251</v>
      </c>
      <c r="H22" s="34">
        <v>0.12858850999999999</v>
      </c>
      <c r="I22" s="34">
        <v>0.15509071999999999</v>
      </c>
      <c r="J22" s="34">
        <v>0.18160118</v>
      </c>
      <c r="K22" s="34">
        <v>0.20901349</v>
      </c>
      <c r="L22" s="34">
        <v>0.22219278000000001</v>
      </c>
      <c r="M22" s="34">
        <v>0.22976658999999999</v>
      </c>
      <c r="N22" s="34">
        <v>0.21719024000000001</v>
      </c>
      <c r="O22" s="34">
        <v>0.18649894</v>
      </c>
      <c r="P22" s="34">
        <v>0.18241651</v>
      </c>
      <c r="Q22" s="34">
        <v>0.19805624999999999</v>
      </c>
      <c r="R22" s="34">
        <v>0.23724616000000001</v>
      </c>
      <c r="S22" s="35" t="s">
        <v>193</v>
      </c>
      <c r="T22" s="35" t="s">
        <v>193</v>
      </c>
      <c r="U22" s="35">
        <v>0.16101539000000001</v>
      </c>
      <c r="V22" s="35">
        <v>0.19104520999999999</v>
      </c>
      <c r="W22" s="35">
        <v>0.18033008</v>
      </c>
      <c r="X22" s="35">
        <v>0.18211849999999999</v>
      </c>
      <c r="Y22" s="35">
        <v>0.16514237000000001</v>
      </c>
      <c r="Z22" s="35" t="s">
        <v>193</v>
      </c>
      <c r="AA22" s="35" t="s">
        <v>193</v>
      </c>
      <c r="AB22" s="35" t="s">
        <v>193</v>
      </c>
      <c r="AC22" s="36" t="s">
        <v>193</v>
      </c>
      <c r="AD22" s="29" t="s">
        <v>193</v>
      </c>
      <c r="AE22" s="29" t="s">
        <v>193</v>
      </c>
      <c r="AF22" s="29">
        <v>0.22512877000000001</v>
      </c>
      <c r="AG22" s="29">
        <v>0.13579899000000001</v>
      </c>
      <c r="AH22" s="29">
        <v>0.21135348000000001</v>
      </c>
      <c r="AI22" s="29">
        <v>0.20921387999999999</v>
      </c>
      <c r="AJ22" s="29">
        <v>0.14427316000000001</v>
      </c>
      <c r="AK22" s="3">
        <f t="shared" si="0"/>
        <v>0.16680122407407408</v>
      </c>
      <c r="AL22" s="13">
        <v>7.9836</v>
      </c>
      <c r="AO22"/>
    </row>
    <row r="23" spans="1:45" x14ac:dyDescent="0.25">
      <c r="A23" t="s">
        <v>193</v>
      </c>
      <c r="B23" s="37">
        <v>0.10780642999999999</v>
      </c>
      <c r="C23" s="34">
        <v>7.8597269999999997E-2</v>
      </c>
      <c r="D23" s="34">
        <v>8.4333480000000002E-2</v>
      </c>
      <c r="E23" s="34">
        <v>7.4898400000000004E-2</v>
      </c>
      <c r="F23" s="34">
        <v>8.4316604000000003E-2</v>
      </c>
      <c r="G23" s="34">
        <v>9.9909194000000007E-2</v>
      </c>
      <c r="H23" s="34">
        <v>0.10490555</v>
      </c>
      <c r="I23" s="34">
        <v>0.115652755</v>
      </c>
      <c r="J23" s="34">
        <v>0.12798320999999999</v>
      </c>
      <c r="K23" s="34">
        <v>0.14648140000000001</v>
      </c>
      <c r="L23" s="34">
        <v>0.15021662</v>
      </c>
      <c r="M23" s="34">
        <v>0.16331519</v>
      </c>
      <c r="N23" s="34">
        <v>0.18133800999999999</v>
      </c>
      <c r="O23" s="34">
        <v>0.16116554</v>
      </c>
      <c r="P23" s="34">
        <v>0.15472723999999999</v>
      </c>
      <c r="Q23" s="34">
        <v>0.20064626999999999</v>
      </c>
      <c r="R23" s="34">
        <v>0.24503843</v>
      </c>
      <c r="S23" s="35" t="s">
        <v>193</v>
      </c>
      <c r="T23" s="35">
        <v>0.22052384999999999</v>
      </c>
      <c r="U23" s="35">
        <v>0.17050624</v>
      </c>
      <c r="V23" s="35">
        <v>0.15409900000000001</v>
      </c>
      <c r="W23" s="35">
        <v>0.16214591</v>
      </c>
      <c r="X23" s="35">
        <v>0.14981622999999999</v>
      </c>
      <c r="Y23" s="35">
        <v>0.12117689</v>
      </c>
      <c r="Z23" s="35" t="s">
        <v>193</v>
      </c>
      <c r="AA23" s="35" t="s">
        <v>193</v>
      </c>
      <c r="AB23" s="35" t="s">
        <v>193</v>
      </c>
      <c r="AC23" s="36" t="s">
        <v>193</v>
      </c>
      <c r="AD23" s="29" t="s">
        <v>193</v>
      </c>
      <c r="AE23" s="29" t="s">
        <v>193</v>
      </c>
      <c r="AF23" s="29">
        <v>0.23476960999999999</v>
      </c>
      <c r="AG23" s="29">
        <v>0.18559780000000001</v>
      </c>
      <c r="AH23" s="29">
        <v>0.18730994000000001</v>
      </c>
      <c r="AI23" s="29">
        <v>0.20044588999999999</v>
      </c>
      <c r="AJ23" s="29">
        <v>0.17462248</v>
      </c>
      <c r="AK23" s="3">
        <f t="shared" si="0"/>
        <v>0.15151233689285712</v>
      </c>
      <c r="AL23" s="13">
        <v>11.212300000000001</v>
      </c>
      <c r="AO23" s="20"/>
    </row>
    <row r="24" spans="1:45" x14ac:dyDescent="0.25">
      <c r="A24" t="s">
        <v>193</v>
      </c>
      <c r="B24" s="37">
        <v>0.13272537000000001</v>
      </c>
      <c r="C24" s="34">
        <v>8.9411534000000001E-2</v>
      </c>
      <c r="D24" s="34">
        <v>8.4932530000000006E-2</v>
      </c>
      <c r="E24" s="34">
        <v>7.6753059999999998E-2</v>
      </c>
      <c r="F24" s="34">
        <v>8.5286470000000003E-2</v>
      </c>
      <c r="G24" s="34">
        <v>0.10266154</v>
      </c>
      <c r="H24" s="34">
        <v>0.11555488</v>
      </c>
      <c r="I24" s="34">
        <v>0.12593262999999999</v>
      </c>
      <c r="J24" s="34">
        <v>0.13645363999999999</v>
      </c>
      <c r="K24" s="34">
        <v>0.14507777999999999</v>
      </c>
      <c r="L24" s="34">
        <v>0.14962867999999999</v>
      </c>
      <c r="M24" s="34">
        <v>0.16061573000000001</v>
      </c>
      <c r="N24" s="34">
        <v>0.16006485000000001</v>
      </c>
      <c r="O24" s="34">
        <v>0.15139733</v>
      </c>
      <c r="P24" s="34">
        <v>0.17135473000000001</v>
      </c>
      <c r="Q24" s="34">
        <v>0.25297046000000001</v>
      </c>
      <c r="R24" s="34" t="s">
        <v>193</v>
      </c>
      <c r="S24" s="35">
        <v>0.20392995999999999</v>
      </c>
      <c r="T24" s="35">
        <v>0.1620103</v>
      </c>
      <c r="U24" s="35">
        <v>0.1322787</v>
      </c>
      <c r="V24" s="35">
        <v>0.14198839999999999</v>
      </c>
      <c r="W24" s="35">
        <v>0.14587857000000001</v>
      </c>
      <c r="X24" s="35">
        <v>0.1429213</v>
      </c>
      <c r="Y24" s="35">
        <v>0.13661607000000001</v>
      </c>
      <c r="Z24" s="35" t="s">
        <v>193</v>
      </c>
      <c r="AA24" s="35" t="s">
        <v>193</v>
      </c>
      <c r="AB24" s="35" t="s">
        <v>193</v>
      </c>
      <c r="AC24" s="36" t="s">
        <v>193</v>
      </c>
      <c r="AD24" s="29" t="s">
        <v>193</v>
      </c>
      <c r="AE24" s="29" t="s">
        <v>193</v>
      </c>
      <c r="AF24" s="29">
        <v>0.22739026000000001</v>
      </c>
      <c r="AG24" s="29">
        <v>0.18849587000000001</v>
      </c>
      <c r="AH24" s="29">
        <v>0.23252787999999999</v>
      </c>
      <c r="AI24" s="29">
        <v>0.21241458999999999</v>
      </c>
      <c r="AJ24" s="29">
        <v>0.21159834999999999</v>
      </c>
      <c r="AK24" s="3">
        <f t="shared" si="0"/>
        <v>0.15281683799999998</v>
      </c>
      <c r="AL24" s="13">
        <v>14.477499999999999</v>
      </c>
    </row>
    <row r="25" spans="1:45" x14ac:dyDescent="0.25">
      <c r="A25" t="s">
        <v>193</v>
      </c>
      <c r="B25" s="37">
        <v>0.1602375</v>
      </c>
      <c r="C25" s="34">
        <v>0.13293588000000001</v>
      </c>
      <c r="D25" s="34">
        <v>0.10694444</v>
      </c>
      <c r="E25" s="34">
        <v>9.3277029999999997E-2</v>
      </c>
      <c r="F25" s="34">
        <v>9.6755913999999998E-2</v>
      </c>
      <c r="G25" s="34">
        <v>0.10709144</v>
      </c>
      <c r="H25" s="34">
        <v>0.116597034</v>
      </c>
      <c r="I25" s="34">
        <v>0.12653444999999999</v>
      </c>
      <c r="J25" s="34">
        <v>0.12776385000000001</v>
      </c>
      <c r="K25" s="34">
        <v>0.13219833</v>
      </c>
      <c r="L25" s="34">
        <v>0.14102702</v>
      </c>
      <c r="M25" s="34">
        <v>0.15064538999999999</v>
      </c>
      <c r="N25" s="34">
        <v>0.15277848999999999</v>
      </c>
      <c r="O25" s="34">
        <v>0.15194647</v>
      </c>
      <c r="P25" s="38">
        <v>0.1689032</v>
      </c>
      <c r="Q25" s="38" t="s">
        <v>193</v>
      </c>
      <c r="R25" s="38">
        <v>0.22975786000000001</v>
      </c>
      <c r="S25" s="35">
        <v>0.16165334000000001</v>
      </c>
      <c r="T25" s="35">
        <v>0.14707191</v>
      </c>
      <c r="U25" s="35">
        <v>0.1334253</v>
      </c>
      <c r="V25" s="35">
        <v>0.13724190999999999</v>
      </c>
      <c r="W25" s="35">
        <v>0.14317067999999999</v>
      </c>
      <c r="X25" s="35">
        <v>0.1419338</v>
      </c>
      <c r="Y25" s="35">
        <v>0.15968563</v>
      </c>
      <c r="Z25" s="35" t="s">
        <v>193</v>
      </c>
      <c r="AA25" s="35" t="s">
        <v>193</v>
      </c>
      <c r="AB25" s="35" t="s">
        <v>193</v>
      </c>
      <c r="AC25" s="36" t="s">
        <v>193</v>
      </c>
      <c r="AD25" s="29" t="s">
        <v>193</v>
      </c>
      <c r="AE25" s="29" t="s">
        <v>193</v>
      </c>
      <c r="AF25" s="29">
        <v>0.2230618</v>
      </c>
      <c r="AG25" s="29">
        <v>0.19305348</v>
      </c>
      <c r="AH25" s="29" t="s">
        <v>193</v>
      </c>
      <c r="AI25" s="29">
        <v>0.22025571999999999</v>
      </c>
      <c r="AJ25" s="29">
        <v>0.22053718999999999</v>
      </c>
      <c r="AK25" s="3">
        <f t="shared" si="0"/>
        <v>0.15098092807407409</v>
      </c>
      <c r="AL25" s="13">
        <v>17.791599999999999</v>
      </c>
    </row>
    <row r="26" spans="1:45" x14ac:dyDescent="0.25">
      <c r="A26" t="s">
        <v>193</v>
      </c>
      <c r="B26" s="37">
        <v>0.17150572</v>
      </c>
      <c r="C26" s="34">
        <v>0.14674714</v>
      </c>
      <c r="D26" s="34">
        <v>0.11685693</v>
      </c>
      <c r="E26" s="34">
        <v>9.9020129999999998E-2</v>
      </c>
      <c r="F26" s="34">
        <v>9.8456260000000004E-2</v>
      </c>
      <c r="G26" s="34">
        <v>0.10702335</v>
      </c>
      <c r="H26" s="34">
        <v>0.11681068</v>
      </c>
      <c r="I26" s="34">
        <v>0.12462033</v>
      </c>
      <c r="J26" s="34">
        <v>0.12425925</v>
      </c>
      <c r="K26" s="34">
        <v>0.1272633</v>
      </c>
      <c r="L26" s="34">
        <v>0.13644353000000001</v>
      </c>
      <c r="M26" s="34">
        <v>0.14158477</v>
      </c>
      <c r="N26" s="34">
        <v>0.13581908000000001</v>
      </c>
      <c r="O26" s="34">
        <v>0.13904321</v>
      </c>
      <c r="P26" s="38" t="s">
        <v>193</v>
      </c>
      <c r="Q26" s="38">
        <v>0.20291793</v>
      </c>
      <c r="R26" s="38">
        <v>0.19970988000000001</v>
      </c>
      <c r="S26" s="35">
        <v>0.17796980000000001</v>
      </c>
      <c r="T26" s="35">
        <v>0.14989</v>
      </c>
      <c r="U26" s="35">
        <v>0.13501684</v>
      </c>
      <c r="V26" s="35">
        <v>0.13728613000000001</v>
      </c>
      <c r="W26" s="35">
        <v>0.14659852000000001</v>
      </c>
      <c r="X26" s="35">
        <v>0.1508401</v>
      </c>
      <c r="Y26" s="35">
        <v>0.18169231999999999</v>
      </c>
      <c r="Z26" s="35" t="s">
        <v>193</v>
      </c>
      <c r="AA26" s="35" t="s">
        <v>193</v>
      </c>
      <c r="AB26" s="35" t="s">
        <v>193</v>
      </c>
      <c r="AC26" s="36" t="s">
        <v>193</v>
      </c>
      <c r="AD26" s="29" t="s">
        <v>193</v>
      </c>
      <c r="AE26" s="29" t="s">
        <v>193</v>
      </c>
      <c r="AF26" s="29">
        <v>0.25418687000000001</v>
      </c>
      <c r="AG26" s="29">
        <v>0.2104548</v>
      </c>
      <c r="AH26" s="29" t="s">
        <v>193</v>
      </c>
      <c r="AI26" s="29" t="s">
        <v>193</v>
      </c>
      <c r="AJ26" s="29" t="s">
        <v>193</v>
      </c>
      <c r="AK26" s="3">
        <f t="shared" si="0"/>
        <v>0.14928067479999999</v>
      </c>
      <c r="AL26" s="13">
        <v>21.168500000000002</v>
      </c>
    </row>
    <row r="27" spans="1:45" x14ac:dyDescent="0.25">
      <c r="A27" t="s">
        <v>193</v>
      </c>
      <c r="B27" s="37" t="s">
        <v>193</v>
      </c>
      <c r="C27" s="34">
        <v>0.16171047</v>
      </c>
      <c r="D27" s="34">
        <v>0.12027085999999999</v>
      </c>
      <c r="E27" s="34">
        <v>9.6960539999999998E-2</v>
      </c>
      <c r="F27" s="34">
        <v>9.7859084999999998E-2</v>
      </c>
      <c r="G27" s="34">
        <v>0.11448334</v>
      </c>
      <c r="H27" s="34">
        <v>0.12320180999999999</v>
      </c>
      <c r="I27" s="34">
        <v>0.12965423000000001</v>
      </c>
      <c r="J27" s="34">
        <v>0.13308423999999999</v>
      </c>
      <c r="K27" s="34">
        <v>0.1359534</v>
      </c>
      <c r="L27" s="34">
        <v>0.14118393000000001</v>
      </c>
      <c r="M27" s="34">
        <v>0.13891055999999999</v>
      </c>
      <c r="N27" s="34">
        <v>0.13244627</v>
      </c>
      <c r="O27" s="34">
        <v>0.14576011999999999</v>
      </c>
      <c r="P27" s="38" t="s">
        <v>193</v>
      </c>
      <c r="Q27" s="38">
        <v>0.20329048999999999</v>
      </c>
      <c r="R27" s="38">
        <v>0.18708285999999999</v>
      </c>
      <c r="S27" s="35">
        <v>0.17510371999999999</v>
      </c>
      <c r="T27" s="35">
        <v>0.14839181000000001</v>
      </c>
      <c r="U27" s="35">
        <v>0.13645326999999999</v>
      </c>
      <c r="V27" s="35">
        <v>0.14596071999999999</v>
      </c>
      <c r="W27" s="35">
        <v>0.15799262</v>
      </c>
      <c r="X27" s="35">
        <v>0.16561439999999999</v>
      </c>
      <c r="Y27" s="35">
        <v>0.19791569000000001</v>
      </c>
      <c r="Z27" s="35" t="s">
        <v>193</v>
      </c>
      <c r="AA27" s="35" t="s">
        <v>193</v>
      </c>
      <c r="AB27" s="35" t="s">
        <v>193</v>
      </c>
      <c r="AC27" s="36" t="s">
        <v>193</v>
      </c>
      <c r="AD27" s="29" t="s">
        <v>193</v>
      </c>
      <c r="AE27" s="29" t="s">
        <v>193</v>
      </c>
      <c r="AF27" s="29">
        <v>0.22549975</v>
      </c>
      <c r="AG27" s="29">
        <v>0.23486443000000001</v>
      </c>
      <c r="AH27" s="29" t="s">
        <v>193</v>
      </c>
      <c r="AI27" s="29" t="s">
        <v>193</v>
      </c>
      <c r="AJ27" s="29" t="s">
        <v>193</v>
      </c>
      <c r="AK27" s="3">
        <f t="shared" si="0"/>
        <v>0.15206869229166667</v>
      </c>
      <c r="AL27" s="13">
        <v>24.624300000000002</v>
      </c>
    </row>
    <row r="28" spans="1:45" x14ac:dyDescent="0.25">
      <c r="A28" t="s">
        <v>193</v>
      </c>
      <c r="B28" s="37" t="s">
        <v>193</v>
      </c>
      <c r="C28" s="34">
        <v>0.23757342000000001</v>
      </c>
      <c r="D28" s="34">
        <v>0.13324304000000001</v>
      </c>
      <c r="E28" s="34">
        <v>8.8561684000000002E-2</v>
      </c>
      <c r="F28" s="34">
        <v>7.1657540000000006E-2</v>
      </c>
      <c r="G28" s="34">
        <v>7.2563833999999994E-2</v>
      </c>
      <c r="H28" s="34">
        <v>0.10195928999999999</v>
      </c>
      <c r="I28" s="34">
        <v>0.123833634</v>
      </c>
      <c r="J28" s="34">
        <v>0.13204713000000001</v>
      </c>
      <c r="K28" s="34">
        <v>0.13551964</v>
      </c>
      <c r="L28" s="34">
        <v>0.14530319999999999</v>
      </c>
      <c r="M28" s="34">
        <v>0.14769197000000001</v>
      </c>
      <c r="N28" s="34">
        <v>0.15882039000000001</v>
      </c>
      <c r="O28" s="34">
        <v>0.17654686</v>
      </c>
      <c r="P28" s="38" t="s">
        <v>193</v>
      </c>
      <c r="Q28" s="38">
        <v>0.21499262999999999</v>
      </c>
      <c r="R28" s="38">
        <v>0.18226993</v>
      </c>
      <c r="S28" s="35">
        <v>0.17812987</v>
      </c>
      <c r="T28" s="35">
        <v>0.12936761999999999</v>
      </c>
      <c r="U28" s="35">
        <v>0.12490049</v>
      </c>
      <c r="V28" s="35">
        <v>0.1396201</v>
      </c>
      <c r="W28" s="35">
        <v>0.16264740999999999</v>
      </c>
      <c r="X28" s="35">
        <v>0.17697069000000001</v>
      </c>
      <c r="Y28" s="35">
        <v>0.18571936999999999</v>
      </c>
      <c r="Z28" s="35" t="s">
        <v>193</v>
      </c>
      <c r="AA28" s="35" t="s">
        <v>193</v>
      </c>
      <c r="AB28" s="35" t="s">
        <v>193</v>
      </c>
      <c r="AC28" s="36" t="s">
        <v>193</v>
      </c>
      <c r="AD28" s="29" t="s">
        <v>193</v>
      </c>
      <c r="AE28" s="29" t="s">
        <v>193</v>
      </c>
      <c r="AF28" s="29" t="s">
        <v>193</v>
      </c>
      <c r="AG28" s="29" t="s">
        <v>193</v>
      </c>
      <c r="AH28" s="29" t="s">
        <v>193</v>
      </c>
      <c r="AI28" s="29" t="s">
        <v>193</v>
      </c>
      <c r="AJ28" s="29" t="s">
        <v>193</v>
      </c>
      <c r="AK28" s="3">
        <f t="shared" si="0"/>
        <v>0.14636089736363636</v>
      </c>
      <c r="AL28" s="13">
        <v>28.178599999999999</v>
      </c>
    </row>
    <row r="29" spans="1:45" x14ac:dyDescent="0.25">
      <c r="A29" s="32" t="s">
        <v>193</v>
      </c>
      <c r="B29" s="39" t="s">
        <v>193</v>
      </c>
      <c r="C29" s="32">
        <v>0.22622406</v>
      </c>
      <c r="D29" s="32">
        <v>0.18548365999999999</v>
      </c>
      <c r="E29" s="32">
        <v>0.18597433999999999</v>
      </c>
      <c r="F29" s="32">
        <v>0.19611439</v>
      </c>
      <c r="G29" s="32">
        <v>0.21003168999999999</v>
      </c>
      <c r="H29" s="32">
        <v>0.21188900999999999</v>
      </c>
      <c r="I29" s="32">
        <v>0.20630313</v>
      </c>
      <c r="J29" s="32">
        <v>0.18783242999999999</v>
      </c>
      <c r="K29" s="32">
        <v>0.16128471</v>
      </c>
      <c r="L29" s="32">
        <v>0.14235517</v>
      </c>
      <c r="M29" s="32">
        <v>0.15843989</v>
      </c>
      <c r="N29" s="32">
        <v>0.20054670999999999</v>
      </c>
      <c r="O29" s="32">
        <v>0.20401232999999999</v>
      </c>
      <c r="P29" s="32" t="s">
        <v>193</v>
      </c>
      <c r="Q29" s="32" t="s">
        <v>193</v>
      </c>
      <c r="R29" s="32" t="s">
        <v>193</v>
      </c>
      <c r="S29" s="33">
        <v>0.23210573000000001</v>
      </c>
      <c r="T29" s="33">
        <v>0.19924032999999999</v>
      </c>
      <c r="U29" s="33">
        <v>0.19383578000000001</v>
      </c>
      <c r="V29" s="33">
        <v>0.17096760999999999</v>
      </c>
      <c r="W29" s="33">
        <v>0.13748029</v>
      </c>
      <c r="X29" s="33">
        <v>0.18995401000000001</v>
      </c>
      <c r="Y29" s="33">
        <v>0.19143677000000001</v>
      </c>
      <c r="Z29" s="33" t="s">
        <v>193</v>
      </c>
      <c r="AA29" s="40" t="s">
        <v>193</v>
      </c>
      <c r="AB29" s="40">
        <v>0.10817367</v>
      </c>
      <c r="AC29" s="40">
        <v>0.13340167999999999</v>
      </c>
      <c r="AD29" s="40" t="s">
        <v>193</v>
      </c>
      <c r="AE29" s="40" t="s">
        <v>193</v>
      </c>
      <c r="AF29" s="40" t="s">
        <v>193</v>
      </c>
      <c r="AG29" s="40" t="s">
        <v>193</v>
      </c>
      <c r="AH29" s="40" t="s">
        <v>193</v>
      </c>
      <c r="AI29" s="40" t="s">
        <v>193</v>
      </c>
      <c r="AJ29" s="40" t="s">
        <v>193</v>
      </c>
      <c r="AK29" s="3">
        <f t="shared" si="0"/>
        <v>0.1833221540909091</v>
      </c>
      <c r="AL29" s="1">
        <v>31.855</v>
      </c>
    </row>
    <row r="30" spans="1:45" x14ac:dyDescent="0.25">
      <c r="A30" s="31" t="s">
        <v>193</v>
      </c>
      <c r="B30" s="41" t="s">
        <v>193</v>
      </c>
      <c r="C30" s="31" t="s">
        <v>193</v>
      </c>
      <c r="D30" s="31">
        <v>0.26557734999999999</v>
      </c>
      <c r="E30" s="31">
        <v>0.24523775</v>
      </c>
      <c r="F30" s="31">
        <v>0.25112574999999998</v>
      </c>
      <c r="G30" s="31">
        <v>0.25466660000000002</v>
      </c>
      <c r="H30" s="31">
        <v>0.26651619999999998</v>
      </c>
      <c r="I30" s="31">
        <v>0.2760378</v>
      </c>
      <c r="J30" s="31">
        <v>0.28240325999999999</v>
      </c>
      <c r="K30" s="31">
        <v>0.27329429999999999</v>
      </c>
      <c r="L30" s="31">
        <v>0.25529858</v>
      </c>
      <c r="M30" s="31">
        <v>0.22625107</v>
      </c>
      <c r="N30" s="31">
        <v>0.22565894</v>
      </c>
      <c r="O30" s="31" t="s">
        <v>193</v>
      </c>
      <c r="P30" s="31" t="s">
        <v>193</v>
      </c>
      <c r="Q30" s="31" t="s">
        <v>193</v>
      </c>
      <c r="R30" s="31" t="s">
        <v>193</v>
      </c>
      <c r="S30" s="33">
        <v>0.30057286999999999</v>
      </c>
      <c r="T30" s="33">
        <v>0.27931505000000001</v>
      </c>
      <c r="U30" s="33">
        <v>0.26574530000000002</v>
      </c>
      <c r="V30" s="33">
        <v>0.26468602000000002</v>
      </c>
      <c r="W30" s="33">
        <v>0.26499060000000002</v>
      </c>
      <c r="X30" s="33">
        <v>0.22800376999999999</v>
      </c>
      <c r="Y30" s="33">
        <v>0.22846021999999999</v>
      </c>
      <c r="Z30" s="33">
        <v>0.20575446</v>
      </c>
      <c r="AA30" s="40">
        <v>0.19501131999999999</v>
      </c>
      <c r="AB30" s="40">
        <v>0.15751751999999999</v>
      </c>
      <c r="AC30" s="40">
        <v>0.14496696000000001</v>
      </c>
      <c r="AD30" s="40">
        <v>0.1380876</v>
      </c>
      <c r="AE30" s="40" t="s">
        <v>193</v>
      </c>
      <c r="AF30" s="40" t="s">
        <v>193</v>
      </c>
      <c r="AG30" s="40" t="s">
        <v>193</v>
      </c>
      <c r="AH30" s="40" t="s">
        <v>193</v>
      </c>
      <c r="AI30" s="40" t="s">
        <v>193</v>
      </c>
      <c r="AJ30" s="40" t="s">
        <v>193</v>
      </c>
      <c r="AK30" s="3">
        <f t="shared" si="0"/>
        <v>0.23892083869565214</v>
      </c>
      <c r="AL30" s="1">
        <v>35.685299999999998</v>
      </c>
    </row>
    <row r="31" spans="1:45" x14ac:dyDescent="0.25">
      <c r="A31" s="31" t="s">
        <v>193</v>
      </c>
      <c r="B31" s="41" t="s">
        <v>193</v>
      </c>
      <c r="C31" s="31" t="s">
        <v>193</v>
      </c>
      <c r="D31" s="31">
        <v>0.31515589999999999</v>
      </c>
      <c r="E31" s="31">
        <v>0.295263</v>
      </c>
      <c r="F31" s="31">
        <v>0.30084070000000002</v>
      </c>
      <c r="G31" s="31">
        <v>0.30477421999999998</v>
      </c>
      <c r="H31" s="31">
        <v>0.30714816</v>
      </c>
      <c r="I31" s="31">
        <v>0.3116527</v>
      </c>
      <c r="J31" s="31">
        <v>0.31522634999999999</v>
      </c>
      <c r="K31" s="31">
        <v>0.316936</v>
      </c>
      <c r="L31" s="31">
        <v>0.30941089999999999</v>
      </c>
      <c r="M31" s="31">
        <v>0.27930596000000002</v>
      </c>
      <c r="N31" s="31">
        <v>0.24695170999999999</v>
      </c>
      <c r="O31" s="31" t="s">
        <v>193</v>
      </c>
      <c r="P31" s="31" t="s">
        <v>193</v>
      </c>
      <c r="Q31" s="31" t="s">
        <v>193</v>
      </c>
      <c r="R31" s="31" t="s">
        <v>193</v>
      </c>
      <c r="S31" s="33">
        <v>0.32510306999999999</v>
      </c>
      <c r="T31" s="33">
        <v>0.31701805999999999</v>
      </c>
      <c r="U31" s="33">
        <v>0.31251990000000002</v>
      </c>
      <c r="V31" s="33">
        <v>0.30509649999999999</v>
      </c>
      <c r="W31" s="33">
        <v>0.30709560000000002</v>
      </c>
      <c r="X31" s="33">
        <v>0.31231920000000002</v>
      </c>
      <c r="Y31" s="33">
        <v>0.26364404000000002</v>
      </c>
      <c r="Z31" s="33" t="s">
        <v>193</v>
      </c>
      <c r="AA31" s="40">
        <v>0.19718359999999999</v>
      </c>
      <c r="AB31" s="40">
        <v>0.16785950999999999</v>
      </c>
      <c r="AC31" s="40" t="s">
        <v>193</v>
      </c>
      <c r="AD31" s="40" t="s">
        <v>193</v>
      </c>
      <c r="AE31" s="40" t="s">
        <v>193</v>
      </c>
      <c r="AF31" s="40" t="s">
        <v>193</v>
      </c>
      <c r="AG31" s="40" t="s">
        <v>193</v>
      </c>
      <c r="AH31" s="40" t="s">
        <v>193</v>
      </c>
      <c r="AI31" s="40" t="s">
        <v>193</v>
      </c>
      <c r="AJ31" s="40" t="s">
        <v>193</v>
      </c>
      <c r="AK31" s="3">
        <f t="shared" si="0"/>
        <v>0.29052525400000001</v>
      </c>
      <c r="AL31" s="1">
        <v>39.709000000000003</v>
      </c>
    </row>
    <row r="32" spans="1:45" x14ac:dyDescent="0.25">
      <c r="A32" s="31" t="s">
        <v>193</v>
      </c>
      <c r="B32" s="41" t="s">
        <v>193</v>
      </c>
      <c r="C32" s="31" t="s">
        <v>193</v>
      </c>
      <c r="D32" s="31">
        <v>0.33349645</v>
      </c>
      <c r="E32" s="31">
        <v>0.32654213999999998</v>
      </c>
      <c r="F32" s="31">
        <v>0.3271444</v>
      </c>
      <c r="G32" s="31">
        <v>0.32775784000000002</v>
      </c>
      <c r="H32" s="31">
        <v>0.33080130000000002</v>
      </c>
      <c r="I32" s="31">
        <v>0.33328068</v>
      </c>
      <c r="J32" s="31">
        <v>0.33950108000000001</v>
      </c>
      <c r="K32" s="31">
        <v>0.34062441999999998</v>
      </c>
      <c r="L32" s="31">
        <v>0.33772596999999999</v>
      </c>
      <c r="M32" s="31">
        <v>0.31345454</v>
      </c>
      <c r="N32" s="31">
        <v>0.27306940000000002</v>
      </c>
      <c r="O32" s="31" t="s">
        <v>193</v>
      </c>
      <c r="P32" s="31" t="s">
        <v>193</v>
      </c>
      <c r="Q32" s="31" t="s">
        <v>193</v>
      </c>
      <c r="R32" s="31" t="s">
        <v>193</v>
      </c>
      <c r="S32" s="33" t="s">
        <v>193</v>
      </c>
      <c r="T32" s="33">
        <v>0.33871846999999999</v>
      </c>
      <c r="U32" s="33">
        <v>0.33263130000000002</v>
      </c>
      <c r="V32" s="33">
        <v>0.32757029999999998</v>
      </c>
      <c r="W32" s="33">
        <v>0.32061539999999999</v>
      </c>
      <c r="X32" s="33">
        <v>0.33452788</v>
      </c>
      <c r="Y32" s="33">
        <v>0.3249746</v>
      </c>
      <c r="Z32" s="33">
        <v>0.29654053000000002</v>
      </c>
      <c r="AA32" s="40" t="s">
        <v>193</v>
      </c>
      <c r="AB32" s="40" t="s">
        <v>193</v>
      </c>
      <c r="AC32" s="40" t="s">
        <v>193</v>
      </c>
      <c r="AD32" s="40" t="s">
        <v>193</v>
      </c>
      <c r="AE32" s="40" t="s">
        <v>193</v>
      </c>
      <c r="AF32" s="40" t="s">
        <v>193</v>
      </c>
      <c r="AG32" s="40" t="s">
        <v>193</v>
      </c>
      <c r="AH32" s="40" t="s">
        <v>193</v>
      </c>
      <c r="AI32" s="40" t="s">
        <v>193</v>
      </c>
      <c r="AJ32" s="40" t="s">
        <v>193</v>
      </c>
      <c r="AK32" s="3">
        <f t="shared" si="0"/>
        <v>0.3254987055555556</v>
      </c>
      <c r="AL32" s="1">
        <v>43.982999999999997</v>
      </c>
    </row>
    <row r="33" spans="1:50" x14ac:dyDescent="0.25">
      <c r="A33" s="31" t="s">
        <v>193</v>
      </c>
      <c r="B33" s="41" t="s">
        <v>193</v>
      </c>
      <c r="C33" s="31" t="s">
        <v>193</v>
      </c>
      <c r="D33" s="31" t="s">
        <v>193</v>
      </c>
      <c r="E33" s="31">
        <v>0.35571609999999998</v>
      </c>
      <c r="F33" s="31">
        <v>0.35530620000000002</v>
      </c>
      <c r="G33" s="31">
        <v>0.35806983999999997</v>
      </c>
      <c r="H33" s="31">
        <v>0.35633860000000001</v>
      </c>
      <c r="I33" s="31">
        <v>0.35288947999999998</v>
      </c>
      <c r="J33" s="31">
        <v>0.35507935000000002</v>
      </c>
      <c r="K33" s="31">
        <v>0.35825400000000002</v>
      </c>
      <c r="L33" s="31">
        <v>0.35342002</v>
      </c>
      <c r="M33" s="31">
        <v>0.33522210000000002</v>
      </c>
      <c r="N33" s="31">
        <v>0.30551585999999997</v>
      </c>
      <c r="O33" s="31" t="s">
        <v>193</v>
      </c>
      <c r="P33" s="31" t="s">
        <v>193</v>
      </c>
      <c r="Q33" s="31" t="s">
        <v>193</v>
      </c>
      <c r="R33" s="31" t="s">
        <v>193</v>
      </c>
      <c r="S33" s="33" t="s">
        <v>193</v>
      </c>
      <c r="T33" s="33" t="s">
        <v>193</v>
      </c>
      <c r="U33" s="33">
        <v>0.33843990000000002</v>
      </c>
      <c r="V33" s="33">
        <v>0.33679189999999998</v>
      </c>
      <c r="W33" s="33">
        <v>0.32636039999999999</v>
      </c>
      <c r="X33" s="33">
        <v>0.33173320000000001</v>
      </c>
      <c r="Y33" s="33">
        <v>0.33613765000000001</v>
      </c>
      <c r="Z33" s="33">
        <v>0.31999670000000002</v>
      </c>
      <c r="AA33" s="40" t="s">
        <v>193</v>
      </c>
      <c r="AB33" s="40" t="s">
        <v>193</v>
      </c>
      <c r="AC33" s="40" t="s">
        <v>193</v>
      </c>
      <c r="AD33" s="40" t="s">
        <v>193</v>
      </c>
      <c r="AE33" s="40" t="s">
        <v>193</v>
      </c>
      <c r="AF33" s="40" t="s">
        <v>193</v>
      </c>
      <c r="AG33" s="40" t="s">
        <v>193</v>
      </c>
      <c r="AH33" s="40" t="s">
        <v>193</v>
      </c>
      <c r="AI33" s="40" t="s">
        <v>193</v>
      </c>
      <c r="AJ33" s="40" t="s">
        <v>193</v>
      </c>
      <c r="AK33" s="3">
        <f t="shared" si="0"/>
        <v>0.34220445625000007</v>
      </c>
      <c r="AL33" s="1">
        <v>48.590400000000002</v>
      </c>
    </row>
    <row r="34" spans="1:50" x14ac:dyDescent="0.25">
      <c r="A34" s="27" t="s">
        <v>193</v>
      </c>
      <c r="B34" s="28" t="s">
        <v>193</v>
      </c>
      <c r="C34" s="27" t="s">
        <v>193</v>
      </c>
      <c r="D34" s="27" t="s">
        <v>193</v>
      </c>
      <c r="E34" s="27">
        <v>0.38934708000000001</v>
      </c>
      <c r="F34" s="27">
        <v>0.41656305999999999</v>
      </c>
      <c r="G34" s="27">
        <v>0.39524673999999999</v>
      </c>
      <c r="H34" s="27">
        <v>0.39698117999999999</v>
      </c>
      <c r="I34" s="27">
        <v>0.39969589999999999</v>
      </c>
      <c r="J34" s="27">
        <v>0.40148531999999998</v>
      </c>
      <c r="K34" s="27">
        <v>0.37083023999999998</v>
      </c>
      <c r="L34" s="27">
        <v>0.36691671999999997</v>
      </c>
      <c r="M34" s="27">
        <v>0.34313870000000002</v>
      </c>
      <c r="N34" s="27" t="s">
        <v>193</v>
      </c>
      <c r="O34" s="27" t="s">
        <v>193</v>
      </c>
      <c r="P34" s="27" t="s">
        <v>193</v>
      </c>
      <c r="Q34" s="27" t="s">
        <v>193</v>
      </c>
      <c r="R34" s="27" t="s">
        <v>193</v>
      </c>
      <c r="S34" s="27" t="s">
        <v>193</v>
      </c>
      <c r="T34" s="27" t="s">
        <v>193</v>
      </c>
      <c r="U34" s="27">
        <v>0.36140925000000002</v>
      </c>
      <c r="V34" s="27">
        <v>0.36341074000000001</v>
      </c>
      <c r="W34" s="27">
        <v>0.43336545999999998</v>
      </c>
      <c r="X34" s="27">
        <v>0.66743330000000001</v>
      </c>
      <c r="Y34" s="27">
        <v>0.48698476000000002</v>
      </c>
      <c r="Z34" s="27" t="s">
        <v>193</v>
      </c>
      <c r="AA34" s="27" t="s">
        <v>193</v>
      </c>
      <c r="AB34" s="27" t="s">
        <v>193</v>
      </c>
      <c r="AC34" s="27" t="s">
        <v>193</v>
      </c>
      <c r="AD34" s="27" t="s">
        <v>193</v>
      </c>
      <c r="AE34" s="27" t="s">
        <v>193</v>
      </c>
      <c r="AF34" s="27" t="s">
        <v>193</v>
      </c>
      <c r="AG34" s="27" t="s">
        <v>193</v>
      </c>
      <c r="AH34" s="27" t="s">
        <v>193</v>
      </c>
      <c r="AI34" s="27" t="s">
        <v>193</v>
      </c>
      <c r="AJ34" s="27" t="s">
        <v>193</v>
      </c>
      <c r="AK34" s="3">
        <f t="shared" si="0"/>
        <v>0.41377203214285713</v>
      </c>
      <c r="AL34" s="1">
        <v>53.663899999999998</v>
      </c>
    </row>
    <row r="35" spans="1:50" x14ac:dyDescent="0.25">
      <c r="A35" s="27" t="s">
        <v>193</v>
      </c>
      <c r="B35" s="28" t="s">
        <v>193</v>
      </c>
      <c r="C35" s="27" t="s">
        <v>193</v>
      </c>
      <c r="D35" s="27" t="s">
        <v>193</v>
      </c>
      <c r="E35" s="27" t="s">
        <v>193</v>
      </c>
      <c r="F35" s="27" t="s">
        <v>193</v>
      </c>
      <c r="G35" s="27">
        <v>0.5351707</v>
      </c>
      <c r="H35" s="27">
        <v>0.58062550000000002</v>
      </c>
      <c r="I35" s="27">
        <v>0.50724950000000002</v>
      </c>
      <c r="J35" s="27">
        <v>0.39992349999999999</v>
      </c>
      <c r="K35" s="27">
        <v>0.5876557</v>
      </c>
      <c r="L35" s="27">
        <v>0.57596754999999999</v>
      </c>
      <c r="M35" s="27" t="s">
        <v>193</v>
      </c>
      <c r="N35" s="27" t="s">
        <v>193</v>
      </c>
      <c r="O35" s="27" t="s">
        <v>193</v>
      </c>
      <c r="P35" s="27" t="s">
        <v>193</v>
      </c>
      <c r="Q35" s="27" t="s">
        <v>193</v>
      </c>
      <c r="R35" s="27" t="s">
        <v>193</v>
      </c>
      <c r="S35" s="27" t="s">
        <v>193</v>
      </c>
      <c r="T35" s="27" t="s">
        <v>193</v>
      </c>
      <c r="U35" s="27">
        <v>0.59342616999999998</v>
      </c>
      <c r="V35" s="27">
        <v>0.58322220000000002</v>
      </c>
      <c r="W35" s="27">
        <v>0.88506620000000003</v>
      </c>
      <c r="X35" s="27">
        <v>0.63402639999999999</v>
      </c>
      <c r="Y35" s="27">
        <v>0.55045040000000001</v>
      </c>
      <c r="Z35" s="27">
        <v>0.43986380000000003</v>
      </c>
      <c r="AA35" s="27" t="s">
        <v>193</v>
      </c>
      <c r="AB35" s="27" t="s">
        <v>193</v>
      </c>
      <c r="AC35" s="27" t="s">
        <v>193</v>
      </c>
      <c r="AD35" s="27" t="s">
        <v>193</v>
      </c>
      <c r="AE35" s="27" t="s">
        <v>193</v>
      </c>
      <c r="AF35" s="27" t="s">
        <v>193</v>
      </c>
      <c r="AG35" s="27" t="s">
        <v>193</v>
      </c>
      <c r="AH35" s="27" t="s">
        <v>193</v>
      </c>
      <c r="AI35" s="27" t="s">
        <v>193</v>
      </c>
      <c r="AJ35" s="27" t="s">
        <v>193</v>
      </c>
      <c r="AK35" s="3">
        <f t="shared" si="0"/>
        <v>0.57272063499999992</v>
      </c>
      <c r="AL35" s="9">
        <v>59.441600000000001</v>
      </c>
    </row>
    <row r="36" spans="1:50" x14ac:dyDescent="0.25">
      <c r="A36" s="25" t="s">
        <v>193</v>
      </c>
      <c r="B36" s="26" t="s">
        <v>193</v>
      </c>
      <c r="C36" s="25" t="s">
        <v>193</v>
      </c>
      <c r="D36" s="25" t="s">
        <v>193</v>
      </c>
      <c r="E36" s="25" t="s">
        <v>193</v>
      </c>
      <c r="F36" s="25" t="s">
        <v>193</v>
      </c>
      <c r="G36" s="25" t="s">
        <v>193</v>
      </c>
      <c r="H36" s="25" t="s">
        <v>193</v>
      </c>
      <c r="I36" s="25" t="s">
        <v>193</v>
      </c>
      <c r="J36" s="25">
        <v>0.65140889999999996</v>
      </c>
      <c r="K36" s="25" t="s">
        <v>193</v>
      </c>
      <c r="L36" s="25" t="s">
        <v>193</v>
      </c>
      <c r="M36" s="25" t="s">
        <v>193</v>
      </c>
      <c r="N36" s="25" t="s">
        <v>193</v>
      </c>
      <c r="O36" s="25" t="s">
        <v>193</v>
      </c>
      <c r="P36" s="25" t="s">
        <v>193</v>
      </c>
      <c r="Q36" s="25" t="s">
        <v>193</v>
      </c>
      <c r="R36" s="25" t="s">
        <v>193</v>
      </c>
      <c r="S36" s="25" t="s">
        <v>193</v>
      </c>
      <c r="T36" s="25">
        <v>0.80555650000000001</v>
      </c>
      <c r="U36" s="25">
        <v>0.64729356999999998</v>
      </c>
      <c r="V36" s="25" t="s">
        <v>193</v>
      </c>
      <c r="W36" s="25" t="s">
        <v>193</v>
      </c>
      <c r="X36" s="25">
        <v>0.74328934999999996</v>
      </c>
      <c r="Y36" s="25">
        <v>0.71123479999999994</v>
      </c>
      <c r="Z36" s="25">
        <v>0.75074070000000004</v>
      </c>
      <c r="AA36" s="25">
        <v>0.64206344000000004</v>
      </c>
      <c r="AB36" s="25">
        <v>0.80607879999999998</v>
      </c>
      <c r="AC36" s="25" t="s">
        <v>193</v>
      </c>
      <c r="AD36" s="25" t="s">
        <v>193</v>
      </c>
      <c r="AE36" s="25" t="s">
        <v>193</v>
      </c>
      <c r="AF36" s="25" t="s">
        <v>193</v>
      </c>
      <c r="AG36" s="25" t="s">
        <v>193</v>
      </c>
      <c r="AH36" s="25" t="s">
        <v>193</v>
      </c>
      <c r="AI36" s="25" t="s">
        <v>193</v>
      </c>
      <c r="AJ36" s="25" t="s">
        <v>193</v>
      </c>
      <c r="AK36" s="3">
        <f t="shared" si="0"/>
        <v>0.7197082575</v>
      </c>
      <c r="AL36" s="4">
        <v>66.4435</v>
      </c>
    </row>
    <row r="37" spans="1:50" x14ac:dyDescent="0.25">
      <c r="A37" s="25">
        <v>1.0902293000000001</v>
      </c>
      <c r="B37" s="26">
        <v>1.0656668</v>
      </c>
      <c r="C37" s="25">
        <v>1.0512838</v>
      </c>
      <c r="D37" s="25">
        <v>1.0301273</v>
      </c>
      <c r="E37" s="25">
        <v>1.0279632999999999</v>
      </c>
      <c r="F37" s="25">
        <v>1.0226451000000001</v>
      </c>
      <c r="G37" s="25">
        <v>1.0111193999999999</v>
      </c>
      <c r="H37" s="25">
        <v>0.9751725</v>
      </c>
      <c r="I37" s="25">
        <v>0.9140336</v>
      </c>
      <c r="J37" s="25">
        <v>1.1573465000000001</v>
      </c>
      <c r="K37" s="25">
        <v>1.0080054000000001</v>
      </c>
      <c r="L37" s="25">
        <v>1.0093137999999999</v>
      </c>
      <c r="M37" s="25">
        <v>0.92276780000000003</v>
      </c>
      <c r="N37" s="25">
        <v>0.92540750000000005</v>
      </c>
      <c r="O37" s="25">
        <v>0.9470904</v>
      </c>
      <c r="P37" s="25">
        <v>0.93626094000000004</v>
      </c>
      <c r="Q37" s="25">
        <v>0.94182999999999995</v>
      </c>
      <c r="R37" s="25">
        <v>0.94373362999999999</v>
      </c>
      <c r="S37" s="25">
        <v>0.9421233</v>
      </c>
      <c r="T37" s="25">
        <v>1.0648979000000001</v>
      </c>
      <c r="U37" s="25" t="s">
        <v>193</v>
      </c>
      <c r="V37" s="25" t="s">
        <v>193</v>
      </c>
      <c r="W37" s="25" t="s">
        <v>193</v>
      </c>
      <c r="X37" s="25" t="s">
        <v>193</v>
      </c>
      <c r="Y37" s="25">
        <v>1.1325278000000001</v>
      </c>
      <c r="Z37" s="25">
        <v>1.1358756999999999</v>
      </c>
      <c r="AA37" s="25">
        <v>1.1320603</v>
      </c>
      <c r="AB37" s="25">
        <v>0.92962290000000003</v>
      </c>
      <c r="AC37" s="25">
        <v>0.92087289999999999</v>
      </c>
      <c r="AD37" s="25">
        <v>1.1463616999999999</v>
      </c>
      <c r="AE37" s="25">
        <v>1.1475278</v>
      </c>
      <c r="AF37" s="25">
        <v>1.1208065</v>
      </c>
      <c r="AG37" s="25">
        <v>0.99261569999999999</v>
      </c>
      <c r="AH37" s="25">
        <v>1.1421509999999999</v>
      </c>
      <c r="AI37" s="25">
        <v>1.1133945999999999</v>
      </c>
      <c r="AJ37" s="25">
        <v>1.2426691999999999</v>
      </c>
      <c r="AK37" s="3">
        <f t="shared" si="0"/>
        <v>1.0357345115624998</v>
      </c>
      <c r="AL37" s="4">
        <v>76.463800000000006</v>
      </c>
    </row>
    <row r="38" spans="1:50" x14ac:dyDescent="0.25">
      <c r="AK38" s="17">
        <f>SUM(A2:AJ35)/867</f>
        <v>0.27437845651326437</v>
      </c>
      <c r="AP38" s="2" t="s">
        <v>123</v>
      </c>
    </row>
    <row r="39" spans="1:50" x14ac:dyDescent="0.25">
      <c r="A39" s="25" t="s">
        <v>193</v>
      </c>
      <c r="B39" s="26" t="s">
        <v>193</v>
      </c>
      <c r="C39" s="25" t="s">
        <v>193</v>
      </c>
      <c r="D39" s="25" t="s">
        <v>193</v>
      </c>
      <c r="E39" s="25" t="s">
        <v>193</v>
      </c>
      <c r="F39" s="25" t="s">
        <v>193</v>
      </c>
      <c r="G39" s="25" t="s">
        <v>193</v>
      </c>
      <c r="H39" s="25" t="s">
        <v>193</v>
      </c>
      <c r="I39" s="25" t="s">
        <v>193</v>
      </c>
      <c r="J39" s="25" t="s">
        <v>193</v>
      </c>
      <c r="K39" s="25" t="s">
        <v>193</v>
      </c>
      <c r="L39" s="25" t="s">
        <v>193</v>
      </c>
      <c r="M39" s="25" t="s">
        <v>193</v>
      </c>
      <c r="N39" s="25" t="s">
        <v>193</v>
      </c>
      <c r="O39" s="25" t="s">
        <v>193</v>
      </c>
      <c r="P39" s="25" t="s">
        <v>193</v>
      </c>
      <c r="Q39" s="25" t="s">
        <v>193</v>
      </c>
      <c r="R39" s="25" t="s">
        <v>193</v>
      </c>
      <c r="S39" s="25" t="s">
        <v>193</v>
      </c>
      <c r="T39" s="25" t="s">
        <v>193</v>
      </c>
      <c r="U39" s="25" t="s">
        <v>193</v>
      </c>
      <c r="V39" s="25" t="s">
        <v>193</v>
      </c>
      <c r="W39" s="25" t="s">
        <v>193</v>
      </c>
      <c r="X39" s="25" t="s">
        <v>193</v>
      </c>
      <c r="Y39" s="25" t="s">
        <v>193</v>
      </c>
      <c r="Z39" s="25" t="s">
        <v>193</v>
      </c>
      <c r="AA39" s="25" t="s">
        <v>193</v>
      </c>
      <c r="AB39" s="25" t="s">
        <v>193</v>
      </c>
      <c r="AC39" s="25" t="s">
        <v>193</v>
      </c>
      <c r="AD39" s="25" t="s">
        <v>193</v>
      </c>
      <c r="AE39" s="25" t="s">
        <v>193</v>
      </c>
      <c r="AF39" s="25" t="s">
        <v>193</v>
      </c>
      <c r="AG39" s="25" t="s">
        <v>193</v>
      </c>
      <c r="AH39" s="25" t="s">
        <v>193</v>
      </c>
      <c r="AI39" s="25" t="s">
        <v>193</v>
      </c>
      <c r="AJ39" s="25" t="s">
        <v>193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193</v>
      </c>
      <c r="B40" s="26">
        <v>0.8501746</v>
      </c>
      <c r="C40" s="25">
        <v>1.067483</v>
      </c>
      <c r="D40" s="25">
        <v>0.95409685</v>
      </c>
      <c r="E40" s="25">
        <v>0.92785450000000003</v>
      </c>
      <c r="F40" s="25">
        <v>0.69195116000000001</v>
      </c>
      <c r="G40" s="25">
        <v>0.5814087</v>
      </c>
      <c r="H40" s="25">
        <v>0.69909659999999996</v>
      </c>
      <c r="I40" s="25">
        <v>0.5877696</v>
      </c>
      <c r="J40" s="25">
        <v>0.98411130000000002</v>
      </c>
      <c r="K40" s="25">
        <v>0.82946679999999995</v>
      </c>
      <c r="L40" s="25">
        <v>0.96903132999999997</v>
      </c>
      <c r="M40" s="25">
        <v>1.0205565999999999</v>
      </c>
      <c r="N40" s="25">
        <v>1.0228587</v>
      </c>
      <c r="O40" s="25">
        <v>0.59527410000000003</v>
      </c>
      <c r="P40" s="25">
        <v>1.1870080999999999</v>
      </c>
      <c r="Q40" s="25">
        <v>1.3004084</v>
      </c>
      <c r="R40" s="25">
        <v>0.57578220000000002</v>
      </c>
      <c r="S40" s="25">
        <v>0.57435404999999995</v>
      </c>
      <c r="T40" s="25">
        <v>0.55412399999999995</v>
      </c>
      <c r="U40" s="25">
        <v>0.84961593000000002</v>
      </c>
      <c r="V40" s="25">
        <v>1.0524089000000001</v>
      </c>
      <c r="W40" s="25">
        <v>0.89210135000000002</v>
      </c>
      <c r="X40" s="25">
        <v>1.1539972000000001</v>
      </c>
      <c r="Y40" s="25">
        <v>1.1724037</v>
      </c>
      <c r="Z40" s="25">
        <v>1.1057767000000001</v>
      </c>
      <c r="AA40" s="25">
        <v>0.98148769999999996</v>
      </c>
      <c r="AB40" s="25">
        <v>1.0049509999999999</v>
      </c>
      <c r="AC40" s="25">
        <v>1.1139591</v>
      </c>
      <c r="AD40" s="25">
        <v>1.1057984000000001</v>
      </c>
      <c r="AE40" s="25">
        <v>0.78229459999999995</v>
      </c>
      <c r="AF40" s="25">
        <v>0.76420695000000005</v>
      </c>
      <c r="AG40" s="25">
        <v>1.1258919999999999</v>
      </c>
      <c r="AH40" s="25">
        <v>1.0183021999999999</v>
      </c>
      <c r="AI40" s="25">
        <v>0.98283730000000002</v>
      </c>
      <c r="AJ40" s="25" t="s">
        <v>193</v>
      </c>
      <c r="AK40" s="3">
        <f>AVERAGE(A40:AJ40)</f>
        <v>0.91408363588235286</v>
      </c>
      <c r="AL40" s="4">
        <v>-66.4435</v>
      </c>
      <c r="AM40" s="6" t="s">
        <v>94</v>
      </c>
      <c r="AO40" s="2">
        <f>SUM(A73:AJ74)/40</f>
        <v>0.99128376450000011</v>
      </c>
      <c r="AP40" s="2">
        <f>((AK40-AK$3)*100)/AK$3</f>
        <v>-3.9606713067219737</v>
      </c>
      <c r="AQ40" s="2"/>
      <c r="AR40" s="6" t="s">
        <v>94</v>
      </c>
      <c r="AS40" s="2"/>
      <c r="AT40" s="2">
        <f>((AO40-AO$3)*100)/AO$3</f>
        <v>1.9284256532844193</v>
      </c>
      <c r="AU40" s="2"/>
    </row>
    <row r="41" spans="1:50" x14ac:dyDescent="0.25">
      <c r="A41" s="27">
        <v>0.52302444000000003</v>
      </c>
      <c r="B41" s="28">
        <v>0.51654319999999998</v>
      </c>
      <c r="C41" s="27">
        <v>0.55055516999999998</v>
      </c>
      <c r="D41" s="27">
        <v>0.50460099999999997</v>
      </c>
      <c r="E41" s="27">
        <v>0.51115690000000003</v>
      </c>
      <c r="F41" s="27">
        <v>0.48389786000000001</v>
      </c>
      <c r="G41" s="27">
        <v>0.50532865999999999</v>
      </c>
      <c r="H41" s="27">
        <v>0.83169775999999995</v>
      </c>
      <c r="I41" s="27">
        <v>0.78179719999999997</v>
      </c>
      <c r="J41" s="27">
        <v>0.84519529999999998</v>
      </c>
      <c r="K41" s="27">
        <v>0.84519242999999999</v>
      </c>
      <c r="L41" s="27">
        <v>0.85766034999999996</v>
      </c>
      <c r="M41" s="27">
        <v>0.87257830000000003</v>
      </c>
      <c r="N41" s="27">
        <v>0.87315582999999997</v>
      </c>
      <c r="O41" s="27">
        <v>0.8580373</v>
      </c>
      <c r="P41" s="27">
        <v>0.70049839999999997</v>
      </c>
      <c r="Q41" s="27">
        <v>0.57301849999999999</v>
      </c>
      <c r="R41" s="27">
        <v>0.59224840000000001</v>
      </c>
      <c r="S41" s="27">
        <v>0.67519459999999998</v>
      </c>
      <c r="T41" s="27">
        <v>0.85624533999999997</v>
      </c>
      <c r="U41" s="27">
        <v>0.73997204999999999</v>
      </c>
      <c r="V41" s="27">
        <v>0.83664519999999998</v>
      </c>
      <c r="W41" s="27">
        <v>0.73007239999999995</v>
      </c>
      <c r="X41" s="27">
        <v>0.96793079999999998</v>
      </c>
      <c r="Y41" s="27">
        <v>0.49239822999999999</v>
      </c>
      <c r="Z41" s="27">
        <v>0.48536046999999999</v>
      </c>
      <c r="AA41" s="27">
        <v>0.48472098000000002</v>
      </c>
      <c r="AB41" s="27">
        <v>0.49007368000000001</v>
      </c>
      <c r="AC41" s="27">
        <v>0.4850875</v>
      </c>
      <c r="AD41" s="27">
        <v>0.48787649999999999</v>
      </c>
      <c r="AE41" s="27">
        <v>0.48781434000000001</v>
      </c>
      <c r="AF41" s="27">
        <v>0.49262387000000002</v>
      </c>
      <c r="AG41" s="27">
        <v>0.80380700000000005</v>
      </c>
      <c r="AH41" s="27">
        <v>0.65928059999999999</v>
      </c>
      <c r="AI41" s="27">
        <v>0.62452905999999997</v>
      </c>
      <c r="AJ41" s="27">
        <v>0.61055499999999996</v>
      </c>
      <c r="AK41" s="3">
        <f t="shared" si="0"/>
        <v>0.65656596166666648</v>
      </c>
      <c r="AL41" s="9">
        <v>-59.441600000000001</v>
      </c>
      <c r="AM41" s="6" t="s">
        <v>116</v>
      </c>
      <c r="AO41" s="2">
        <f>SUM(A39:AJ40)/34</f>
        <v>0.91408363588235286</v>
      </c>
      <c r="AP41" s="2">
        <f>((AK41-AK$4)*100)/AK$4</f>
        <v>-4.1483489377221145</v>
      </c>
      <c r="AQ41" s="2"/>
      <c r="AR41" s="6" t="s">
        <v>116</v>
      </c>
      <c r="AS41" s="2"/>
      <c r="AT41" s="1">
        <f>((AO41-AO$4)*100)/AO$4</f>
        <v>-3.9606713067219737</v>
      </c>
    </row>
    <row r="42" spans="1:50" x14ac:dyDescent="0.25">
      <c r="A42" s="27">
        <v>0.36087599999999997</v>
      </c>
      <c r="B42" s="28">
        <v>0.35053727000000001</v>
      </c>
      <c r="C42" s="27">
        <v>0.3423658</v>
      </c>
      <c r="D42" s="27">
        <v>0.34122132999999999</v>
      </c>
      <c r="E42" s="27">
        <v>0.33175137999999998</v>
      </c>
      <c r="F42" s="27">
        <v>0.32400950000000001</v>
      </c>
      <c r="G42" s="27">
        <v>0.33010840000000002</v>
      </c>
      <c r="H42" s="27">
        <v>0.33273563</v>
      </c>
      <c r="I42" s="27">
        <v>0.34813480000000002</v>
      </c>
      <c r="J42" s="27">
        <v>0.34933573000000001</v>
      </c>
      <c r="K42" s="27">
        <v>0.35544974000000001</v>
      </c>
      <c r="L42" s="27">
        <v>0.35240585000000002</v>
      </c>
      <c r="M42" s="27">
        <v>0.34842773999999999</v>
      </c>
      <c r="N42" s="27">
        <v>0.34177183999999999</v>
      </c>
      <c r="O42" s="27">
        <v>0.34168205000000001</v>
      </c>
      <c r="P42" s="27">
        <v>0.33592870000000002</v>
      </c>
      <c r="Q42" s="27">
        <v>0.33263248000000001</v>
      </c>
      <c r="R42" s="27">
        <v>0.32651550000000001</v>
      </c>
      <c r="S42" s="27">
        <v>0.31044423999999998</v>
      </c>
      <c r="T42" s="27">
        <v>0.32972145000000003</v>
      </c>
      <c r="U42" s="27">
        <v>0.3489603</v>
      </c>
      <c r="V42" s="27">
        <v>0.38213586999999999</v>
      </c>
      <c r="W42" s="27">
        <v>0.3982985</v>
      </c>
      <c r="X42" s="27">
        <v>0.40079029999999999</v>
      </c>
      <c r="Y42" s="27">
        <v>0.40404185999999997</v>
      </c>
      <c r="Z42" s="27">
        <v>0.40745949999999997</v>
      </c>
      <c r="AA42" s="27">
        <v>0.39959984999999998</v>
      </c>
      <c r="AB42" s="27">
        <v>0.38695404</v>
      </c>
      <c r="AC42" s="27">
        <v>0.37731160000000002</v>
      </c>
      <c r="AD42" s="27">
        <v>0.38518834000000002</v>
      </c>
      <c r="AE42" s="27">
        <v>0.39698001999999999</v>
      </c>
      <c r="AF42" s="27">
        <v>0.39203440000000001</v>
      </c>
      <c r="AG42" s="27">
        <v>0.38245055</v>
      </c>
      <c r="AH42" s="27">
        <v>0.38310817000000003</v>
      </c>
      <c r="AI42" s="27">
        <v>0.37523213</v>
      </c>
      <c r="AJ42" s="27">
        <v>0.36634672000000001</v>
      </c>
      <c r="AK42" s="3">
        <f t="shared" si="0"/>
        <v>0.36035965500000006</v>
      </c>
      <c r="AL42" s="21">
        <v>-53.663899999999998</v>
      </c>
      <c r="AM42" s="10" t="s">
        <v>94</v>
      </c>
      <c r="AO42" s="2">
        <f>SUM(A71:AJ72)/26</f>
        <v>0.45491522192307704</v>
      </c>
      <c r="AP42" s="2">
        <f>((AK42-AK$5)*100)/AK$5</f>
        <v>-2.9158827667511256</v>
      </c>
      <c r="AQ42" s="2"/>
      <c r="AR42" s="10" t="s">
        <v>94</v>
      </c>
      <c r="AS42" s="2"/>
      <c r="AT42" s="1">
        <f>((AO42-AO$5)*100)/AO$5</f>
        <v>-6.6137397293108187</v>
      </c>
    </row>
    <row r="43" spans="1:50" x14ac:dyDescent="0.25">
      <c r="A43" s="29">
        <v>0.3347096</v>
      </c>
      <c r="B43" s="30">
        <v>0.3311442</v>
      </c>
      <c r="C43" s="29">
        <v>0.32222706000000001</v>
      </c>
      <c r="D43" s="29">
        <v>0.32498944000000002</v>
      </c>
      <c r="E43" s="31">
        <v>0.32452555999999999</v>
      </c>
      <c r="F43" s="31">
        <v>0.31360244999999998</v>
      </c>
      <c r="G43" s="31">
        <v>0.31262689999999999</v>
      </c>
      <c r="H43" s="31">
        <v>0.31437314</v>
      </c>
      <c r="I43" s="31">
        <v>0.32718303999999998</v>
      </c>
      <c r="J43" s="31">
        <v>0.3350072</v>
      </c>
      <c r="K43" s="31">
        <v>0.33182365000000003</v>
      </c>
      <c r="L43" s="31">
        <v>0.32893213999999998</v>
      </c>
      <c r="M43" s="31">
        <v>0.32472113000000002</v>
      </c>
      <c r="N43" s="31">
        <v>0.3243471</v>
      </c>
      <c r="O43" s="31">
        <v>0.32115139999999998</v>
      </c>
      <c r="P43" s="31">
        <v>0.31869614000000002</v>
      </c>
      <c r="Q43" s="32">
        <v>0.31684395999999998</v>
      </c>
      <c r="R43" s="32">
        <v>0.31626715999999999</v>
      </c>
      <c r="S43" s="33">
        <v>0.30310827000000001</v>
      </c>
      <c r="T43" s="33" t="s">
        <v>193</v>
      </c>
      <c r="U43" s="33">
        <v>0.38006052000000001</v>
      </c>
      <c r="V43" s="33">
        <v>0.38960951999999999</v>
      </c>
      <c r="W43" s="33">
        <v>0.39402193000000002</v>
      </c>
      <c r="X43" s="33">
        <v>0.39068806</v>
      </c>
      <c r="Y43" s="33">
        <v>0.38798129999999997</v>
      </c>
      <c r="Z43" s="33">
        <v>0.38246265000000002</v>
      </c>
      <c r="AA43" s="33">
        <v>0.36388466000000003</v>
      </c>
      <c r="AB43" s="33">
        <v>0.35873087999999997</v>
      </c>
      <c r="AC43" s="29">
        <v>0.3520143</v>
      </c>
      <c r="AD43" s="29">
        <v>0.35249019999999998</v>
      </c>
      <c r="AE43" s="29">
        <v>0.36059088</v>
      </c>
      <c r="AF43" s="29">
        <v>0.36346823</v>
      </c>
      <c r="AG43" s="29">
        <v>0.34290757999999999</v>
      </c>
      <c r="AH43" s="29">
        <v>0.34434956</v>
      </c>
      <c r="AI43" s="29">
        <v>0.33717594000000001</v>
      </c>
      <c r="AJ43" s="29">
        <v>0.33971593</v>
      </c>
      <c r="AK43" s="3">
        <f t="shared" si="0"/>
        <v>0.34189804800000001</v>
      </c>
      <c r="AL43" s="1">
        <v>-48.590400000000002</v>
      </c>
      <c r="AM43" s="10" t="s">
        <v>116</v>
      </c>
      <c r="AO43" s="2">
        <f>SUM(A41:AJ42)/72</f>
        <v>0.50846280833333335</v>
      </c>
      <c r="AP43" s="2">
        <f>((AK43-AK$6)*100)/AK$6</f>
        <v>-2.9926828097399985</v>
      </c>
      <c r="AQ43" s="2"/>
      <c r="AR43" s="10" t="s">
        <v>116</v>
      </c>
      <c r="AS43" s="2"/>
      <c r="AT43" s="1">
        <f>((AO43-AO$6)*100)/AO$6</f>
        <v>-3.7152057352145844</v>
      </c>
    </row>
    <row r="44" spans="1:50" x14ac:dyDescent="0.25">
      <c r="A44" s="29">
        <v>0.32464146999999999</v>
      </c>
      <c r="B44" s="30">
        <v>0.32405367000000002</v>
      </c>
      <c r="C44" s="29">
        <v>0.32389983999999999</v>
      </c>
      <c r="D44" s="29">
        <v>0.32750738000000001</v>
      </c>
      <c r="E44" s="31">
        <v>0.31892442999999998</v>
      </c>
      <c r="F44" s="31">
        <v>0.30160165</v>
      </c>
      <c r="G44" s="31">
        <v>0.28767811999999998</v>
      </c>
      <c r="H44" s="31">
        <v>0.2638065</v>
      </c>
      <c r="I44" s="31">
        <v>0.29015315000000003</v>
      </c>
      <c r="J44" s="31">
        <v>0.28831332999999998</v>
      </c>
      <c r="K44" s="31">
        <v>0.29373690000000002</v>
      </c>
      <c r="L44" s="31">
        <v>0.29523247000000002</v>
      </c>
      <c r="M44" s="31">
        <v>0.29899873999999999</v>
      </c>
      <c r="N44" s="31">
        <v>0.30322887999999998</v>
      </c>
      <c r="O44" s="31">
        <v>0.30678722000000003</v>
      </c>
      <c r="P44" s="31">
        <v>0.30928402999999999</v>
      </c>
      <c r="Q44" s="32">
        <v>0.31122759999999999</v>
      </c>
      <c r="R44" s="32">
        <v>0.31126752000000002</v>
      </c>
      <c r="S44" s="33">
        <v>0.29077044000000002</v>
      </c>
      <c r="T44" s="33" t="s">
        <v>193</v>
      </c>
      <c r="U44" s="33">
        <v>0.37899339999999998</v>
      </c>
      <c r="V44" s="33">
        <v>0.37955597000000002</v>
      </c>
      <c r="W44" s="33">
        <v>0.3804208</v>
      </c>
      <c r="X44" s="33">
        <v>0.37353602000000002</v>
      </c>
      <c r="Y44" s="33">
        <v>0.36903744999999999</v>
      </c>
      <c r="Z44" s="33">
        <v>0.35722405000000002</v>
      </c>
      <c r="AA44" s="33">
        <v>0.34958482000000002</v>
      </c>
      <c r="AB44" s="33">
        <v>0.34800518000000003</v>
      </c>
      <c r="AC44" s="29">
        <v>0.33846635000000003</v>
      </c>
      <c r="AD44" s="29">
        <v>0.31608113999999998</v>
      </c>
      <c r="AE44" s="29">
        <v>0.31378995999999998</v>
      </c>
      <c r="AF44" s="29">
        <v>0.32779390000000003</v>
      </c>
      <c r="AG44" s="29">
        <v>0.31265556999999999</v>
      </c>
      <c r="AH44" s="29">
        <v>0.31081872999999999</v>
      </c>
      <c r="AI44" s="29">
        <v>0.31466105999999999</v>
      </c>
      <c r="AJ44" s="29">
        <v>0.3222217</v>
      </c>
      <c r="AK44" s="3">
        <f t="shared" si="0"/>
        <v>0.3218274125714285</v>
      </c>
      <c r="AL44" s="1">
        <v>-43.982999999999997</v>
      </c>
      <c r="AM44" s="11" t="s">
        <v>99</v>
      </c>
      <c r="AO44" s="2">
        <f>SUM(A66:R70)/56</f>
        <v>0.26196376464285714</v>
      </c>
      <c r="AP44" s="2">
        <f>((AK44-AK$7)*100)/AK$7</f>
        <v>-3.8663293092101565</v>
      </c>
      <c r="AR44" s="11" t="s">
        <v>99</v>
      </c>
      <c r="AS44" s="2"/>
      <c r="AT44" s="1">
        <f>((AO44-AO$7)*100)/AO$7</f>
        <v>-6.3844028743327952</v>
      </c>
    </row>
    <row r="45" spans="1:50" x14ac:dyDescent="0.25">
      <c r="A45" s="29">
        <v>0.32685038</v>
      </c>
      <c r="B45" s="30">
        <v>0.32281870000000001</v>
      </c>
      <c r="C45" s="29">
        <v>0.29926953000000001</v>
      </c>
      <c r="D45" s="29">
        <v>0.26902688000000002</v>
      </c>
      <c r="E45" s="31">
        <v>0.2592487</v>
      </c>
      <c r="F45" s="31">
        <v>0.25043416000000002</v>
      </c>
      <c r="G45" s="31">
        <v>0.23228098</v>
      </c>
      <c r="H45" s="31">
        <v>0.23006335999999999</v>
      </c>
      <c r="I45" s="31">
        <v>0.22876135</v>
      </c>
      <c r="J45" s="31">
        <v>0.22491423999999999</v>
      </c>
      <c r="K45" s="31">
        <v>0.23121460999999999</v>
      </c>
      <c r="L45" s="31">
        <v>0.24071148000000001</v>
      </c>
      <c r="M45" s="31">
        <v>0.24706307</v>
      </c>
      <c r="N45" s="31">
        <v>0.25650616999999998</v>
      </c>
      <c r="O45" s="31">
        <v>0.26675270000000001</v>
      </c>
      <c r="P45" s="31">
        <v>0.27104413999999999</v>
      </c>
      <c r="Q45" s="32">
        <v>0.27960580000000002</v>
      </c>
      <c r="R45" s="32">
        <v>0.27799770000000001</v>
      </c>
      <c r="S45" s="33">
        <v>0.25276209999999999</v>
      </c>
      <c r="T45" s="33" t="s">
        <v>193</v>
      </c>
      <c r="U45" s="33">
        <v>0.33372679999999999</v>
      </c>
      <c r="V45" s="33">
        <v>0.32009696999999998</v>
      </c>
      <c r="W45" s="33">
        <v>0.32517526000000002</v>
      </c>
      <c r="X45" s="33">
        <v>0.32883795999999998</v>
      </c>
      <c r="Y45" s="33">
        <v>0.32566813</v>
      </c>
      <c r="Z45" s="33">
        <v>0.32641409999999998</v>
      </c>
      <c r="AA45" s="33">
        <v>0.32763576999999999</v>
      </c>
      <c r="AB45" s="33">
        <v>0.33583325000000003</v>
      </c>
      <c r="AC45" s="29">
        <v>0.32808789999999999</v>
      </c>
      <c r="AD45" s="29">
        <v>0.27857749999999998</v>
      </c>
      <c r="AE45" s="29">
        <v>0.27015499999999998</v>
      </c>
      <c r="AF45" s="29">
        <v>0.27975485</v>
      </c>
      <c r="AG45" s="29">
        <v>0.28048002999999999</v>
      </c>
      <c r="AH45" s="29">
        <v>0.29003274000000001</v>
      </c>
      <c r="AI45" s="29">
        <v>0.30742659999999999</v>
      </c>
      <c r="AJ45" s="29">
        <v>0.32069587999999999</v>
      </c>
      <c r="AK45" s="3">
        <f t="shared" si="0"/>
        <v>0.28416927971428574</v>
      </c>
      <c r="AL45" s="1">
        <v>-39.709000000000003</v>
      </c>
      <c r="AM45" s="11" t="s">
        <v>102</v>
      </c>
      <c r="AO45" s="2">
        <f>SUM(E43:R47)/68</f>
        <v>0.24523462073529412</v>
      </c>
      <c r="AP45" s="2">
        <f>((AK45-AK$8)*100)/AK$8</f>
        <v>-5.999767031523783</v>
      </c>
      <c r="AR45" s="11" t="s">
        <v>102</v>
      </c>
      <c r="AS45" s="2"/>
      <c r="AT45" s="1">
        <f>((AO45-AO$8)*100)/AO$8</f>
        <v>-6.0667321904642968</v>
      </c>
    </row>
    <row r="46" spans="1:50" x14ac:dyDescent="0.25">
      <c r="A46" s="29">
        <v>0.29029959999999999</v>
      </c>
      <c r="B46" s="30">
        <v>0.25969370000000003</v>
      </c>
      <c r="C46" s="29">
        <v>0.20918049999999999</v>
      </c>
      <c r="D46" s="29">
        <v>0.19459313</v>
      </c>
      <c r="E46" s="31" t="s">
        <v>193</v>
      </c>
      <c r="F46" s="31">
        <v>0.25846952000000001</v>
      </c>
      <c r="G46" s="31">
        <v>0.20910682999999999</v>
      </c>
      <c r="H46" s="31">
        <v>0.18745825999999999</v>
      </c>
      <c r="I46" s="31">
        <v>0.18552953999999999</v>
      </c>
      <c r="J46" s="31">
        <v>0.18313088</v>
      </c>
      <c r="K46" s="31">
        <v>0.18877049000000001</v>
      </c>
      <c r="L46" s="31">
        <v>0.19422745999999999</v>
      </c>
      <c r="M46" s="31">
        <v>0.19562736</v>
      </c>
      <c r="N46" s="31">
        <v>0.19904538999999999</v>
      </c>
      <c r="O46" s="31">
        <v>0.20727187</v>
      </c>
      <c r="P46" s="31">
        <v>0.21651205000000001</v>
      </c>
      <c r="Q46" s="32">
        <v>0.22249857000000001</v>
      </c>
      <c r="R46" s="32">
        <v>0.21190391</v>
      </c>
      <c r="S46" s="33">
        <v>0.20558767</v>
      </c>
      <c r="T46" s="33" t="s">
        <v>193</v>
      </c>
      <c r="U46" s="33">
        <v>0.30804172000000002</v>
      </c>
      <c r="V46" s="33">
        <v>0.25561053</v>
      </c>
      <c r="W46" s="33">
        <v>0.24991508000000001</v>
      </c>
      <c r="X46" s="33">
        <v>0.26011422000000001</v>
      </c>
      <c r="Y46" s="33">
        <v>0.26974720000000002</v>
      </c>
      <c r="Z46" s="33">
        <v>0.27629473999999998</v>
      </c>
      <c r="AA46" s="33">
        <v>0.28478937999999998</v>
      </c>
      <c r="AB46" s="33">
        <v>0.29830400000000001</v>
      </c>
      <c r="AC46" s="29">
        <v>0.34618056000000003</v>
      </c>
      <c r="AD46" s="29">
        <v>0.23091473000000001</v>
      </c>
      <c r="AE46" s="29">
        <v>0.20102970000000001</v>
      </c>
      <c r="AF46" s="29">
        <v>0.22919846999999999</v>
      </c>
      <c r="AG46" s="29">
        <v>0.25837316999999999</v>
      </c>
      <c r="AH46" s="29">
        <v>0.28424169999999999</v>
      </c>
      <c r="AI46" s="29">
        <v>0.30539193999999997</v>
      </c>
      <c r="AJ46" s="29">
        <v>0.31006666999999999</v>
      </c>
      <c r="AK46" s="3">
        <f t="shared" si="0"/>
        <v>0.24079766294117649</v>
      </c>
      <c r="AL46" s="1">
        <v>-35.685299999999998</v>
      </c>
      <c r="AM46" s="12" t="s">
        <v>105</v>
      </c>
      <c r="AO46" s="2">
        <f>SUM(S66:Z70)/35</f>
        <v>0.26183394657142867</v>
      </c>
      <c r="AP46" s="2">
        <f>((AK46-AK$9)*100)/AK$9</f>
        <v>-7.4814357007242069</v>
      </c>
      <c r="AR46" s="12" t="s">
        <v>105</v>
      </c>
      <c r="AS46" s="2"/>
      <c r="AT46" s="1">
        <f>((AO46-AO$9)*100)/AO$9</f>
        <v>-6.1083182386991597</v>
      </c>
    </row>
    <row r="47" spans="1:50" x14ac:dyDescent="0.25">
      <c r="A47" s="29">
        <v>0.20176975</v>
      </c>
      <c r="B47" s="30">
        <v>0.18747997</v>
      </c>
      <c r="C47" s="29">
        <v>0.15737909999999999</v>
      </c>
      <c r="D47" s="29" t="s">
        <v>193</v>
      </c>
      <c r="E47" s="31" t="s">
        <v>193</v>
      </c>
      <c r="F47" s="31">
        <v>0.2200936</v>
      </c>
      <c r="G47" s="31">
        <v>0.15739979000000001</v>
      </c>
      <c r="H47" s="31">
        <v>0.14267625</v>
      </c>
      <c r="I47" s="31">
        <v>0.13250519999999999</v>
      </c>
      <c r="J47" s="31">
        <v>0.11984744</v>
      </c>
      <c r="K47" s="31">
        <v>0.10599380999999999</v>
      </c>
      <c r="L47" s="31">
        <v>0.10082482</v>
      </c>
      <c r="M47" s="31">
        <v>0.12046614999999999</v>
      </c>
      <c r="N47" s="31">
        <v>0.13344207</v>
      </c>
      <c r="O47" s="31">
        <v>0.14354005</v>
      </c>
      <c r="P47" s="31">
        <v>0.15073581</v>
      </c>
      <c r="Q47" s="32">
        <v>0.14754349</v>
      </c>
      <c r="R47" s="32">
        <v>0.15439363</v>
      </c>
      <c r="S47" s="33">
        <v>0.18223602999999999</v>
      </c>
      <c r="T47" s="33" t="s">
        <v>193</v>
      </c>
      <c r="U47" s="33" t="s">
        <v>193</v>
      </c>
      <c r="V47" s="33">
        <v>0.20737771999999999</v>
      </c>
      <c r="W47" s="33">
        <v>0.1823187</v>
      </c>
      <c r="X47" s="33">
        <v>0.19390436999999999</v>
      </c>
      <c r="Y47" s="33">
        <v>0.21460294999999999</v>
      </c>
      <c r="Z47" s="33">
        <v>0.21073140000000001</v>
      </c>
      <c r="AA47" s="33">
        <v>0.19952221000000001</v>
      </c>
      <c r="AB47" s="33">
        <v>0.24096817000000001</v>
      </c>
      <c r="AC47" s="29" t="s">
        <v>193</v>
      </c>
      <c r="AD47" s="29">
        <v>0.19636074000000001</v>
      </c>
      <c r="AE47" s="29">
        <v>0.16292806000000001</v>
      </c>
      <c r="AF47" s="29">
        <v>0.14503136</v>
      </c>
      <c r="AG47" s="29">
        <v>0.14398278</v>
      </c>
      <c r="AH47" s="29">
        <v>0.19386930999999999</v>
      </c>
      <c r="AI47" s="29">
        <v>0.21758261000000001</v>
      </c>
      <c r="AJ47" s="29">
        <v>0.20929523</v>
      </c>
      <c r="AK47" s="3">
        <f t="shared" si="0"/>
        <v>0.17021943774193549</v>
      </c>
      <c r="AL47" s="1">
        <v>-31.855</v>
      </c>
      <c r="AM47" s="12" t="s">
        <v>108</v>
      </c>
      <c r="AO47" s="2">
        <f>SUM(S43:AB47)/44</f>
        <v>0.30667937159090902</v>
      </c>
      <c r="AP47" s="2">
        <f>((AK47-AK$10)*100)/AK$10</f>
        <v>-8.4373019212353242</v>
      </c>
      <c r="AR47" s="12" t="s">
        <v>108</v>
      </c>
      <c r="AS47" s="2"/>
      <c r="AT47" s="1">
        <f>((AO47-AO$10)*100)/AO$10</f>
        <v>-5.1070964340124183</v>
      </c>
    </row>
    <row r="48" spans="1:50" x14ac:dyDescent="0.25">
      <c r="A48" s="29">
        <v>0.16971127999999999</v>
      </c>
      <c r="B48" s="30">
        <v>0.17293934999999999</v>
      </c>
      <c r="C48" s="29" t="s">
        <v>193</v>
      </c>
      <c r="D48" s="29" t="s">
        <v>193</v>
      </c>
      <c r="E48" s="34" t="s">
        <v>193</v>
      </c>
      <c r="F48" s="34">
        <v>0.18554667999999999</v>
      </c>
      <c r="G48" s="34">
        <v>0.14282400000000001</v>
      </c>
      <c r="H48" s="34">
        <v>0.13749036000000001</v>
      </c>
      <c r="I48" s="34">
        <v>0.13172507</v>
      </c>
      <c r="J48" s="34">
        <v>0.1217998</v>
      </c>
      <c r="K48" s="34">
        <v>0.11492078</v>
      </c>
      <c r="L48" s="34">
        <v>0.10388711</v>
      </c>
      <c r="M48" s="34">
        <v>9.9615819999999994E-2</v>
      </c>
      <c r="N48" s="34">
        <v>0.10113192999999999</v>
      </c>
      <c r="O48" s="34">
        <v>0.10353760400000001</v>
      </c>
      <c r="P48" s="34">
        <v>0.107354224</v>
      </c>
      <c r="Q48" s="34">
        <v>0.11380969000000001</v>
      </c>
      <c r="R48" s="34">
        <v>0.13579933</v>
      </c>
      <c r="S48" s="35">
        <v>0.1609246</v>
      </c>
      <c r="T48" s="35" t="s">
        <v>193</v>
      </c>
      <c r="U48" s="35" t="s">
        <v>193</v>
      </c>
      <c r="V48" s="35">
        <v>0.21580326999999999</v>
      </c>
      <c r="W48" s="35">
        <v>0.16933282</v>
      </c>
      <c r="X48" s="35">
        <v>0.13312423000000001</v>
      </c>
      <c r="Y48" s="35">
        <v>0.13393730000000001</v>
      </c>
      <c r="Z48" s="35">
        <v>0.14112255000000001</v>
      </c>
      <c r="AA48" s="35">
        <v>0.19073655</v>
      </c>
      <c r="AB48" s="35">
        <v>0.24023800000000001</v>
      </c>
      <c r="AC48" s="36" t="s">
        <v>193</v>
      </c>
      <c r="AD48" s="29">
        <v>0.18868470000000001</v>
      </c>
      <c r="AE48" s="29">
        <v>0.17759389</v>
      </c>
      <c r="AF48" s="29">
        <v>0.16354357999999999</v>
      </c>
      <c r="AG48" s="29">
        <v>0.15834284000000001</v>
      </c>
      <c r="AH48" s="29">
        <v>0.16173507000000001</v>
      </c>
      <c r="AI48" s="29">
        <v>0.16714443000000001</v>
      </c>
      <c r="AJ48" s="29">
        <v>0.16271974</v>
      </c>
      <c r="AK48" s="3">
        <f t="shared" si="0"/>
        <v>0.15023588659999998</v>
      </c>
      <c r="AL48" s="13">
        <v>-28.178599999999999</v>
      </c>
      <c r="AM48" s="14" t="s">
        <v>99</v>
      </c>
      <c r="AO48" s="7">
        <f>(SUM(B57:O65)+SUM(P57:R61))/140</f>
        <v>0.12318160662142859</v>
      </c>
      <c r="AP48" s="2">
        <f>((AK48-AK$11)*100)/AK$11</f>
        <v>-8.3430593685933694</v>
      </c>
      <c r="AR48" s="14" t="s">
        <v>99</v>
      </c>
      <c r="AS48" s="2"/>
      <c r="AT48" s="1">
        <f>((AO48-AO$11)*100)/AO$11</f>
        <v>-9.6475335243107949</v>
      </c>
      <c r="AU48">
        <f>SUM(AT48:AT51)/4</f>
        <v>-10.011725388365056</v>
      </c>
    </row>
    <row r="49" spans="1:46" x14ac:dyDescent="0.25">
      <c r="A49" s="29">
        <v>0.15553764</v>
      </c>
      <c r="B49" s="30">
        <v>0.15464107999999999</v>
      </c>
      <c r="C49" s="29" t="s">
        <v>193</v>
      </c>
      <c r="D49" s="29" t="s">
        <v>193</v>
      </c>
      <c r="E49" s="34" t="s">
        <v>193</v>
      </c>
      <c r="F49" s="34">
        <v>0.18746255000000001</v>
      </c>
      <c r="G49" s="34">
        <v>0.13653211000000001</v>
      </c>
      <c r="H49" s="34">
        <v>0.123616464</v>
      </c>
      <c r="I49" s="34">
        <v>0.11936144999999999</v>
      </c>
      <c r="J49" s="34">
        <v>0.11414091</v>
      </c>
      <c r="K49" s="34">
        <v>0.11092943</v>
      </c>
      <c r="L49" s="34">
        <v>0.10373548</v>
      </c>
      <c r="M49" s="34">
        <v>9.9547579999999997E-2</v>
      </c>
      <c r="N49" s="34">
        <v>0.10072382000000001</v>
      </c>
      <c r="O49" s="34">
        <v>0.10629916</v>
      </c>
      <c r="P49" s="34">
        <v>0.11328836</v>
      </c>
      <c r="Q49" s="34">
        <v>0.122160986</v>
      </c>
      <c r="R49" s="34">
        <v>0.13110247</v>
      </c>
      <c r="S49" s="35">
        <v>0.13823071000000001</v>
      </c>
      <c r="T49" s="35" t="s">
        <v>193</v>
      </c>
      <c r="U49" s="35" t="s">
        <v>193</v>
      </c>
      <c r="V49" s="35">
        <v>0.25312210000000002</v>
      </c>
      <c r="W49" s="35">
        <v>0.17447436999999999</v>
      </c>
      <c r="X49" s="35">
        <v>0.12949072</v>
      </c>
      <c r="Y49" s="35">
        <v>0.1368373</v>
      </c>
      <c r="Z49" s="35">
        <v>0.16071506999999999</v>
      </c>
      <c r="AA49" s="35">
        <v>0.19892188999999999</v>
      </c>
      <c r="AB49" s="35">
        <v>0.2345759</v>
      </c>
      <c r="AC49" s="36" t="s">
        <v>193</v>
      </c>
      <c r="AD49" s="29">
        <v>0.19942483</v>
      </c>
      <c r="AE49" s="29">
        <v>0.18036801999999999</v>
      </c>
      <c r="AF49" s="29">
        <v>0.15890789</v>
      </c>
      <c r="AG49" s="29">
        <v>0.15962170000000001</v>
      </c>
      <c r="AH49" s="29">
        <v>0.16136964000000001</v>
      </c>
      <c r="AI49" s="29">
        <v>0.16444463000000001</v>
      </c>
      <c r="AJ49" s="29">
        <v>0.16202910000000001</v>
      </c>
      <c r="AK49" s="3">
        <f t="shared" si="0"/>
        <v>0.14972044533333334</v>
      </c>
      <c r="AL49" s="13">
        <v>-24.624300000000002</v>
      </c>
      <c r="AM49" s="14" t="s">
        <v>102</v>
      </c>
      <c r="AO49" s="2">
        <f>SUM(E48:R56)/126</f>
        <v>0.12325261303968252</v>
      </c>
      <c r="AP49" s="2">
        <f>((AK49-AK$12)*100)/AK$12</f>
        <v>-8.5889481347669001</v>
      </c>
      <c r="AR49" s="14" t="s">
        <v>102</v>
      </c>
      <c r="AS49" s="2"/>
      <c r="AT49" s="1">
        <f>((AO49-AO$12)*100)/AO$12</f>
        <v>-10.230050320482979</v>
      </c>
    </row>
    <row r="50" spans="1:46" x14ac:dyDescent="0.25">
      <c r="A50" s="29">
        <v>0.1562944</v>
      </c>
      <c r="B50" s="30">
        <v>0.14141026000000001</v>
      </c>
      <c r="C50" s="29" t="s">
        <v>193</v>
      </c>
      <c r="D50" s="29" t="s">
        <v>193</v>
      </c>
      <c r="E50" s="34" t="s">
        <v>193</v>
      </c>
      <c r="F50" s="34">
        <v>0.17115744999999999</v>
      </c>
      <c r="G50" s="34">
        <v>0.12914726000000001</v>
      </c>
      <c r="H50" s="34">
        <v>0.11283729000000001</v>
      </c>
      <c r="I50" s="34">
        <v>9.7713955000000005E-2</v>
      </c>
      <c r="J50" s="34">
        <v>9.5632190000000006E-2</v>
      </c>
      <c r="K50" s="34">
        <v>0.10101097000000001</v>
      </c>
      <c r="L50" s="34">
        <v>9.9411263999999999E-2</v>
      </c>
      <c r="M50" s="34">
        <v>9.7879869999999994E-2</v>
      </c>
      <c r="N50" s="34">
        <v>0.10255101</v>
      </c>
      <c r="O50" s="34">
        <v>0.11307841</v>
      </c>
      <c r="P50" s="34">
        <v>0.12027201</v>
      </c>
      <c r="Q50" s="34">
        <v>0.12705649999999999</v>
      </c>
      <c r="R50" s="34">
        <v>0.12963071000000001</v>
      </c>
      <c r="S50" s="35">
        <v>0.12031088</v>
      </c>
      <c r="T50" s="35" t="s">
        <v>193</v>
      </c>
      <c r="U50" s="35" t="s">
        <v>193</v>
      </c>
      <c r="V50" s="35" t="s">
        <v>193</v>
      </c>
      <c r="W50" s="35">
        <v>0.15864946999999999</v>
      </c>
      <c r="X50" s="35">
        <v>0.14039926</v>
      </c>
      <c r="Y50" s="35">
        <v>0.14385954000000001</v>
      </c>
      <c r="Z50" s="35">
        <v>0.16311505000000001</v>
      </c>
      <c r="AA50" s="35">
        <v>0.20883821999999999</v>
      </c>
      <c r="AB50" s="35" t="s">
        <v>193</v>
      </c>
      <c r="AC50" s="36" t="s">
        <v>193</v>
      </c>
      <c r="AD50" s="29">
        <v>0.23013981999999999</v>
      </c>
      <c r="AE50" s="29">
        <v>0.20477772</v>
      </c>
      <c r="AF50" s="29">
        <v>0.15996850000000001</v>
      </c>
      <c r="AG50" s="29">
        <v>0.16020180000000001</v>
      </c>
      <c r="AH50" s="29">
        <v>0.16532722</v>
      </c>
      <c r="AI50" s="29">
        <v>0.16821992</v>
      </c>
      <c r="AJ50" s="29">
        <v>0.16603006000000001</v>
      </c>
      <c r="AK50" s="3">
        <f t="shared" si="0"/>
        <v>0.14231860746428573</v>
      </c>
      <c r="AL50" s="13">
        <v>-21.168500000000002</v>
      </c>
      <c r="AM50" s="15" t="s">
        <v>105</v>
      </c>
      <c r="AO50" s="2">
        <f>(SUM(S57:AB65)+SUM(P62:R65))/67</f>
        <v>0.14776304599999998</v>
      </c>
      <c r="AP50" s="2">
        <f>((AK50-AK$13)*100)/AK$13</f>
        <v>-8.6521168662734009</v>
      </c>
      <c r="AR50" s="15" t="s">
        <v>105</v>
      </c>
      <c r="AS50" s="2"/>
      <c r="AT50" s="1">
        <f>((AO50-AO$13)*100)/AO$13</f>
        <v>-10.832171441552127</v>
      </c>
    </row>
    <row r="51" spans="1:46" x14ac:dyDescent="0.25">
      <c r="A51" s="29">
        <v>0.17443181999999999</v>
      </c>
      <c r="B51" s="30">
        <v>0.13421957000000001</v>
      </c>
      <c r="C51" s="29" t="s">
        <v>193</v>
      </c>
      <c r="D51" s="29" t="s">
        <v>193</v>
      </c>
      <c r="E51" s="34">
        <v>0.16643140000000001</v>
      </c>
      <c r="F51" s="34">
        <v>0.18299389999999999</v>
      </c>
      <c r="G51" s="34">
        <v>0.13282631</v>
      </c>
      <c r="H51" s="34">
        <v>0.10988427000000001</v>
      </c>
      <c r="I51" s="34">
        <v>8.6046230000000001E-2</v>
      </c>
      <c r="J51" s="34">
        <v>8.8823840000000001E-2</v>
      </c>
      <c r="K51" s="34">
        <v>8.4197566000000001E-2</v>
      </c>
      <c r="L51" s="34">
        <v>8.5246530000000001E-2</v>
      </c>
      <c r="M51" s="34">
        <v>9.9173609999999995E-2</v>
      </c>
      <c r="N51" s="34">
        <v>0.10908903</v>
      </c>
      <c r="O51" s="34">
        <v>0.120892055</v>
      </c>
      <c r="P51" s="34">
        <v>0.12999943999999999</v>
      </c>
      <c r="Q51" s="34">
        <v>0.13482748</v>
      </c>
      <c r="R51" s="34">
        <v>0.1526507</v>
      </c>
      <c r="S51" s="35">
        <v>0.12654805</v>
      </c>
      <c r="T51" s="35" t="s">
        <v>193</v>
      </c>
      <c r="U51" s="35" t="s">
        <v>193</v>
      </c>
      <c r="V51" s="35" t="s">
        <v>193</v>
      </c>
      <c r="W51" s="35">
        <v>0.15802279</v>
      </c>
      <c r="X51" s="35">
        <v>0.15228195</v>
      </c>
      <c r="Y51" s="35">
        <v>0.15653552000000001</v>
      </c>
      <c r="Z51" s="35">
        <v>0.16781434000000001</v>
      </c>
      <c r="AA51" s="35">
        <v>0.22908413</v>
      </c>
      <c r="AB51" s="35" t="s">
        <v>193</v>
      </c>
      <c r="AC51" s="36" t="s">
        <v>193</v>
      </c>
      <c r="AD51" s="29" t="s">
        <v>193</v>
      </c>
      <c r="AE51" s="29">
        <v>0.16841865</v>
      </c>
      <c r="AF51" s="29">
        <v>0.16175611000000001</v>
      </c>
      <c r="AG51" s="29">
        <v>0.16281623000000001</v>
      </c>
      <c r="AH51" s="29">
        <v>0.17246531000000001</v>
      </c>
      <c r="AI51" s="29">
        <v>0.1794914</v>
      </c>
      <c r="AJ51" s="29">
        <v>0.17984000999999999</v>
      </c>
      <c r="AK51" s="3">
        <f t="shared" si="0"/>
        <v>0.14310029432142857</v>
      </c>
      <c r="AL51" s="13">
        <v>-17.791599999999999</v>
      </c>
      <c r="AM51" s="15" t="s">
        <v>108</v>
      </c>
      <c r="AO51" s="2">
        <f>SUM(S48:AB56)/54</f>
        <v>0.17842650751851852</v>
      </c>
      <c r="AP51" s="1">
        <f>((AK51-AK$14)*100)/AK$14</f>
        <v>-8.9617510540891079</v>
      </c>
      <c r="AR51" s="15" t="s">
        <v>108</v>
      </c>
      <c r="AS51" s="2"/>
      <c r="AT51" s="1">
        <f>((AO51-AO$14)*100)/AO$14</f>
        <v>-9.3371462671143188</v>
      </c>
    </row>
    <row r="52" spans="1:46" x14ac:dyDescent="0.25">
      <c r="A52" s="29">
        <v>0.18884695000000001</v>
      </c>
      <c r="B52" s="30">
        <v>0.15159875</v>
      </c>
      <c r="C52" s="29" t="s">
        <v>193</v>
      </c>
      <c r="D52" s="29" t="s">
        <v>193</v>
      </c>
      <c r="E52" s="34">
        <v>0.17740855999999999</v>
      </c>
      <c r="F52" s="34">
        <v>0.16631798</v>
      </c>
      <c r="G52" s="34">
        <v>0.12766023000000001</v>
      </c>
      <c r="H52" s="34">
        <v>9.1292250000000005E-2</v>
      </c>
      <c r="I52" s="34">
        <v>8.378613E-2</v>
      </c>
      <c r="J52" s="34">
        <v>7.4645520000000007E-2</v>
      </c>
      <c r="K52" s="34">
        <v>8.0397049999999998E-2</v>
      </c>
      <c r="L52" s="34">
        <v>8.927214E-2</v>
      </c>
      <c r="M52" s="34">
        <v>0.10474839</v>
      </c>
      <c r="N52" s="34">
        <v>0.11851498000000001</v>
      </c>
      <c r="O52" s="34">
        <v>0.1320035</v>
      </c>
      <c r="P52" s="34">
        <v>0.14335423999999999</v>
      </c>
      <c r="Q52" s="34">
        <v>0.14942723999999999</v>
      </c>
      <c r="R52" s="34">
        <v>0.17098926</v>
      </c>
      <c r="S52" s="35" t="s">
        <v>193</v>
      </c>
      <c r="T52" s="35" t="s">
        <v>193</v>
      </c>
      <c r="U52" s="35" t="s">
        <v>193</v>
      </c>
      <c r="V52" s="35" t="s">
        <v>193</v>
      </c>
      <c r="W52" s="35">
        <v>0.17053668</v>
      </c>
      <c r="X52" s="35">
        <v>0.15879324</v>
      </c>
      <c r="Y52" s="35">
        <v>0.16722780000000001</v>
      </c>
      <c r="Z52" s="35">
        <v>0.18035546999999999</v>
      </c>
      <c r="AA52" s="35">
        <v>0.24320157000000001</v>
      </c>
      <c r="AB52" s="35" t="s">
        <v>193</v>
      </c>
      <c r="AC52" s="36" t="s">
        <v>193</v>
      </c>
      <c r="AD52" s="29" t="s">
        <v>193</v>
      </c>
      <c r="AE52" s="29">
        <v>0.16005416</v>
      </c>
      <c r="AF52" s="29">
        <v>0.16860737000000001</v>
      </c>
      <c r="AG52" s="29">
        <v>0.17346929</v>
      </c>
      <c r="AH52" s="29">
        <v>0.18587448000000001</v>
      </c>
      <c r="AI52" s="29">
        <v>0.19845827999999999</v>
      </c>
      <c r="AJ52" s="29">
        <v>0.20557897999999999</v>
      </c>
      <c r="AK52" s="3">
        <f t="shared" si="0"/>
        <v>0.15046001814814816</v>
      </c>
      <c r="AL52" s="13">
        <v>-14.477499999999999</v>
      </c>
      <c r="AM52" s="16" t="s">
        <v>117</v>
      </c>
      <c r="AO52" s="7">
        <f>(SUM(AC43:AJ65)+SUM(A43:D56))/173</f>
        <v>0.20486603575722534</v>
      </c>
      <c r="AP52" s="2">
        <f>((AK52-AK$15)*100)/AK$15</f>
        <v>-9.4523380564777781</v>
      </c>
      <c r="AR52" s="16" t="s">
        <v>117</v>
      </c>
      <c r="AS52" s="2"/>
      <c r="AT52" s="1">
        <f>((AO52-AO$15)*100)/AO$15</f>
        <v>-6.9171005121174289</v>
      </c>
    </row>
    <row r="53" spans="1:46" x14ac:dyDescent="0.25">
      <c r="A53" s="29">
        <v>0.22350375</v>
      </c>
      <c r="B53" s="30">
        <v>0.16553186</v>
      </c>
      <c r="C53" s="29" t="s">
        <v>193</v>
      </c>
      <c r="D53" s="29" t="s">
        <v>193</v>
      </c>
      <c r="E53" s="34">
        <v>0.13983667999999999</v>
      </c>
      <c r="F53" s="34">
        <v>0.15040713999999999</v>
      </c>
      <c r="G53" s="34">
        <v>0.11561542</v>
      </c>
      <c r="H53" s="34">
        <v>0.10040077</v>
      </c>
      <c r="I53" s="34">
        <v>7.8874565999999993E-2</v>
      </c>
      <c r="J53" s="34">
        <v>7.2879693999999995E-2</v>
      </c>
      <c r="K53" s="34">
        <v>7.2617970000000004E-2</v>
      </c>
      <c r="L53" s="34">
        <v>7.9006779999999999E-2</v>
      </c>
      <c r="M53" s="34">
        <v>9.7751535000000001E-2</v>
      </c>
      <c r="N53" s="34">
        <v>0.12348769599999999</v>
      </c>
      <c r="O53" s="34">
        <v>0.14042031999999999</v>
      </c>
      <c r="P53" s="34">
        <v>0.15506867999999999</v>
      </c>
      <c r="Q53" s="34">
        <v>0.16928673</v>
      </c>
      <c r="R53" s="34">
        <v>0.210365</v>
      </c>
      <c r="S53" s="35" t="s">
        <v>193</v>
      </c>
      <c r="T53" s="35" t="s">
        <v>193</v>
      </c>
      <c r="U53" s="35" t="s">
        <v>193</v>
      </c>
      <c r="V53" s="35" t="s">
        <v>193</v>
      </c>
      <c r="W53" s="35">
        <v>0.16220775000000001</v>
      </c>
      <c r="X53" s="35">
        <v>0.16341507</v>
      </c>
      <c r="Y53" s="35">
        <v>0.18391252999999999</v>
      </c>
      <c r="Z53" s="35">
        <v>0.19390309</v>
      </c>
      <c r="AA53" s="35">
        <v>0.23424517</v>
      </c>
      <c r="AB53" s="35" t="s">
        <v>193</v>
      </c>
      <c r="AC53" s="36" t="s">
        <v>193</v>
      </c>
      <c r="AD53" s="29" t="s">
        <v>193</v>
      </c>
      <c r="AE53" s="29">
        <v>0.15054846999999999</v>
      </c>
      <c r="AF53" s="29">
        <v>0.15470012</v>
      </c>
      <c r="AG53" s="29">
        <v>0.1650143</v>
      </c>
      <c r="AH53" s="29">
        <v>0.19500366999999999</v>
      </c>
      <c r="AI53" s="29">
        <v>0.20701381999999999</v>
      </c>
      <c r="AJ53" s="29">
        <v>0.21908892999999999</v>
      </c>
      <c r="AK53" s="3">
        <f t="shared" si="0"/>
        <v>0.15274472262962965</v>
      </c>
      <c r="AL53" s="13">
        <v>-11.212300000000001</v>
      </c>
      <c r="AM53" t="s">
        <v>118</v>
      </c>
      <c r="AO53" s="2">
        <f>((SUM(A39:Z72)+SUM(AA39:AJ65))/895)</f>
        <v>0.24723150943463693</v>
      </c>
      <c r="AP53" s="2">
        <f>((AK53-AK$16)*100)/AK$16</f>
        <v>-9.90616335598191</v>
      </c>
      <c r="AR53" t="s">
        <v>118</v>
      </c>
      <c r="AT53" s="1">
        <f>((AO53-AO$16)*100)/AO$16</f>
        <v>-6.4957168547124757</v>
      </c>
    </row>
    <row r="54" spans="1:46" x14ac:dyDescent="0.25">
      <c r="A54" s="29">
        <v>0.25816992</v>
      </c>
      <c r="B54" s="30">
        <v>0.1540501</v>
      </c>
      <c r="C54" s="29">
        <v>9.3530639999999998E-2</v>
      </c>
      <c r="D54" s="29">
        <v>0.11482993</v>
      </c>
      <c r="E54" s="34">
        <v>0.13461467999999999</v>
      </c>
      <c r="F54" s="34">
        <v>0.13076349000000001</v>
      </c>
      <c r="G54" s="34">
        <v>0.110370815</v>
      </c>
      <c r="H54" s="34">
        <v>0.10343566999999999</v>
      </c>
      <c r="I54" s="34">
        <v>8.1314415000000001E-2</v>
      </c>
      <c r="J54" s="34">
        <v>8.4549374999999996E-2</v>
      </c>
      <c r="K54" s="34">
        <v>8.1317799999999996E-2</v>
      </c>
      <c r="L54" s="34">
        <v>8.8155806000000003E-2</v>
      </c>
      <c r="M54" s="34">
        <v>0.10871438</v>
      </c>
      <c r="N54" s="34">
        <v>0.14094725</v>
      </c>
      <c r="O54" s="34">
        <v>0.17861431999999999</v>
      </c>
      <c r="P54" s="34">
        <v>0.20469709999999999</v>
      </c>
      <c r="Q54" s="34">
        <v>0.20547193</v>
      </c>
      <c r="R54" s="34">
        <v>0.22943789000000001</v>
      </c>
      <c r="S54" s="35" t="s">
        <v>193</v>
      </c>
      <c r="T54" s="35" t="s">
        <v>193</v>
      </c>
      <c r="U54" s="35" t="s">
        <v>193</v>
      </c>
      <c r="V54" s="35" t="s">
        <v>193</v>
      </c>
      <c r="W54" s="35">
        <v>0.14540365</v>
      </c>
      <c r="X54" s="35">
        <v>0.17236926999999999</v>
      </c>
      <c r="Y54" s="35">
        <v>0.23903226999999999</v>
      </c>
      <c r="Z54" s="35">
        <v>0.25307869999999999</v>
      </c>
      <c r="AA54" s="35">
        <v>0.23048972000000001</v>
      </c>
      <c r="AB54" s="35" t="s">
        <v>193</v>
      </c>
      <c r="AC54" s="36" t="s">
        <v>193</v>
      </c>
      <c r="AD54" s="29" t="s">
        <v>193</v>
      </c>
      <c r="AE54" s="29">
        <v>0.14023627</v>
      </c>
      <c r="AF54" s="29">
        <v>0.17029342</v>
      </c>
      <c r="AG54" s="29">
        <v>0.16761467999999999</v>
      </c>
      <c r="AH54" s="29">
        <v>0.18892672999999999</v>
      </c>
      <c r="AI54" s="29">
        <v>0.20250315999999999</v>
      </c>
      <c r="AJ54" s="29">
        <v>0.23126537999999999</v>
      </c>
      <c r="AK54" s="3">
        <f t="shared" si="0"/>
        <v>0.16014478486206898</v>
      </c>
      <c r="AL54" s="13">
        <v>-7.9836</v>
      </c>
      <c r="AM54" t="s">
        <v>119</v>
      </c>
      <c r="AP54" s="2">
        <f>((AK54-AK$17)*100)/AK$17</f>
        <v>-10.358807642579027</v>
      </c>
      <c r="AR54" t="s">
        <v>119</v>
      </c>
      <c r="AT54" s="1" t="e">
        <f>((AO54-AO$17)*100)/AO$17</f>
        <v>#DIV/0!</v>
      </c>
    </row>
    <row r="55" spans="1:46" x14ac:dyDescent="0.25">
      <c r="A55" s="29">
        <v>0.16127162</v>
      </c>
      <c r="B55" s="30">
        <v>0.14286520999999999</v>
      </c>
      <c r="C55" s="29">
        <v>9.3496700000000002E-2</v>
      </c>
      <c r="D55" s="29">
        <v>0.10131742000000001</v>
      </c>
      <c r="E55" s="34">
        <v>0.10353176</v>
      </c>
      <c r="F55" s="34">
        <v>0.107699946</v>
      </c>
      <c r="G55" s="34">
        <v>0.10709415999999999</v>
      </c>
      <c r="H55" s="34">
        <v>0.1019748</v>
      </c>
      <c r="I55" s="34">
        <v>0.10147815</v>
      </c>
      <c r="J55" s="34">
        <v>0.10968399</v>
      </c>
      <c r="K55" s="34">
        <v>0.11801728</v>
      </c>
      <c r="L55" s="34">
        <v>0.12612989999999999</v>
      </c>
      <c r="M55" s="34">
        <v>0.14814351000000001</v>
      </c>
      <c r="N55" s="34">
        <v>0.17953910000000001</v>
      </c>
      <c r="O55" s="34">
        <v>0.20474964000000001</v>
      </c>
      <c r="P55" s="34">
        <v>0.22509038000000001</v>
      </c>
      <c r="Q55" s="34">
        <v>0.23715596999999999</v>
      </c>
      <c r="R55" s="34">
        <v>0.20787369</v>
      </c>
      <c r="S55" s="35" t="s">
        <v>193</v>
      </c>
      <c r="T55" s="35" t="s">
        <v>193</v>
      </c>
      <c r="U55" s="35" t="s">
        <v>193</v>
      </c>
      <c r="V55" s="35" t="s">
        <v>193</v>
      </c>
      <c r="W55" s="35">
        <v>0.15434727000000001</v>
      </c>
      <c r="X55" s="35">
        <v>0.19314411000000001</v>
      </c>
      <c r="Y55" s="35">
        <v>0.23477714</v>
      </c>
      <c r="Z55" s="35">
        <v>0.26519966</v>
      </c>
      <c r="AA55" s="35">
        <v>0.24932554000000001</v>
      </c>
      <c r="AB55" s="35" t="s">
        <v>193</v>
      </c>
      <c r="AC55" s="36" t="s">
        <v>193</v>
      </c>
      <c r="AD55" s="29" t="s">
        <v>193</v>
      </c>
      <c r="AE55" s="29">
        <v>0.13293083</v>
      </c>
      <c r="AF55" s="29">
        <v>0.14795035000000001</v>
      </c>
      <c r="AG55" s="29">
        <v>0.12251332</v>
      </c>
      <c r="AH55" s="29">
        <v>0.12845871</v>
      </c>
      <c r="AI55" s="29">
        <v>0.18222995</v>
      </c>
      <c r="AJ55" s="29">
        <v>0.22502272000000001</v>
      </c>
      <c r="AK55" s="3">
        <f t="shared" si="0"/>
        <v>0.15906940779310347</v>
      </c>
      <c r="AL55" s="13">
        <v>-4.7801999999999998</v>
      </c>
      <c r="AM55" t="s">
        <v>120</v>
      </c>
      <c r="AP55" s="2">
        <f>((AK55-AK$18)*100)/AK$18</f>
        <v>-10.730715913803346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193</v>
      </c>
      <c r="B56" s="30" t="s">
        <v>193</v>
      </c>
      <c r="C56" s="29">
        <v>8.7051980000000001E-2</v>
      </c>
      <c r="D56" s="29">
        <v>9.0865959999999996E-2</v>
      </c>
      <c r="E56" s="34">
        <v>9.4449770000000002E-2</v>
      </c>
      <c r="F56" s="34">
        <v>9.2720865999999999E-2</v>
      </c>
      <c r="G56" s="34">
        <v>9.5075905000000002E-2</v>
      </c>
      <c r="H56" s="34">
        <v>9.5320699999999994E-2</v>
      </c>
      <c r="I56" s="34">
        <v>9.6297406000000002E-2</v>
      </c>
      <c r="J56" s="34">
        <v>0.10038376</v>
      </c>
      <c r="K56" s="34">
        <v>0.10558041999999999</v>
      </c>
      <c r="L56" s="34">
        <v>0.11040409</v>
      </c>
      <c r="M56" s="34">
        <v>0.12107914</v>
      </c>
      <c r="N56" s="34">
        <v>0.13278843000000001</v>
      </c>
      <c r="O56" s="34">
        <v>0.14926188000000001</v>
      </c>
      <c r="P56" s="34">
        <v>0.18024008</v>
      </c>
      <c r="Q56" s="34">
        <v>0.21124855000000001</v>
      </c>
      <c r="R56" s="34">
        <v>0.21977018000000001</v>
      </c>
      <c r="S56" s="35" t="s">
        <v>193</v>
      </c>
      <c r="T56" s="35" t="s">
        <v>193</v>
      </c>
      <c r="U56" s="35" t="s">
        <v>193</v>
      </c>
      <c r="V56" s="35">
        <v>0.10924472</v>
      </c>
      <c r="W56" s="35">
        <v>0.116441876</v>
      </c>
      <c r="X56" s="35">
        <v>0.12110530999999999</v>
      </c>
      <c r="Y56" s="35">
        <v>0.14733945000000001</v>
      </c>
      <c r="Z56" s="35">
        <v>0.18270053</v>
      </c>
      <c r="AA56" s="35">
        <v>0.22618724000000001</v>
      </c>
      <c r="AB56" s="35" t="s">
        <v>193</v>
      </c>
      <c r="AC56" s="36" t="s">
        <v>193</v>
      </c>
      <c r="AD56" s="29" t="s">
        <v>193</v>
      </c>
      <c r="AE56" s="29">
        <v>0.15022366000000001</v>
      </c>
      <c r="AF56" s="29">
        <v>0.119329646</v>
      </c>
      <c r="AG56" s="29">
        <v>0.11557196</v>
      </c>
      <c r="AH56" s="29">
        <v>0.11509276</v>
      </c>
      <c r="AI56" s="29">
        <v>0.12797992999999999</v>
      </c>
      <c r="AJ56" s="29">
        <v>0.1474422</v>
      </c>
      <c r="AK56" s="19">
        <f>AVERAGE(A56:AJ56)</f>
        <v>0.13075708567857144</v>
      </c>
      <c r="AL56" s="13">
        <v>-1.5918000000000001</v>
      </c>
      <c r="AM56" t="s">
        <v>121</v>
      </c>
      <c r="AO56" s="2">
        <f>SUM(U71:W72)/6</f>
        <v>0.512463475</v>
      </c>
      <c r="AP56" s="2">
        <f>((AK56-AK$19)*100)/AK$19</f>
        <v>-10.902281423838687</v>
      </c>
      <c r="AR56" t="s">
        <v>124</v>
      </c>
      <c r="AT56" s="1">
        <f>((AO56-AO$19)*100)/AO$19</f>
        <v>-4.5069464610270744</v>
      </c>
    </row>
    <row r="57" spans="1:46" x14ac:dyDescent="0.25">
      <c r="A57" t="s">
        <v>193</v>
      </c>
      <c r="B57" s="37" t="s">
        <v>193</v>
      </c>
      <c r="C57" s="34">
        <v>9.0969554999999994E-2</v>
      </c>
      <c r="D57" s="34">
        <v>8.3911959999999994E-2</v>
      </c>
      <c r="E57" s="34">
        <v>8.6868589999999996E-2</v>
      </c>
      <c r="F57" s="34">
        <v>8.3827659999999998E-2</v>
      </c>
      <c r="G57" s="34">
        <v>9.2037030000000006E-2</v>
      </c>
      <c r="H57" s="34">
        <v>9.9128603999999995E-2</v>
      </c>
      <c r="I57" s="34">
        <v>0.10786941</v>
      </c>
      <c r="J57" s="34">
        <v>0.11623940000000001</v>
      </c>
      <c r="K57" s="34">
        <v>0.11753669999999999</v>
      </c>
      <c r="L57" s="34">
        <v>0.118481934</v>
      </c>
      <c r="M57" s="34">
        <v>0.12377009</v>
      </c>
      <c r="N57" s="34">
        <v>0.13255253</v>
      </c>
      <c r="O57" s="34">
        <v>0.14695962000000001</v>
      </c>
      <c r="P57" s="34">
        <v>0.17770231</v>
      </c>
      <c r="Q57" s="34">
        <v>0.19868332</v>
      </c>
      <c r="R57" s="34">
        <v>0.19495599999999999</v>
      </c>
      <c r="S57" s="35" t="s">
        <v>193</v>
      </c>
      <c r="T57" s="35" t="s">
        <v>193</v>
      </c>
      <c r="U57" s="35" t="s">
        <v>193</v>
      </c>
      <c r="V57" s="35">
        <v>0.1601621</v>
      </c>
      <c r="W57" s="35">
        <v>0.12066285</v>
      </c>
      <c r="X57" s="35">
        <v>0.123731226</v>
      </c>
      <c r="Y57" s="35">
        <v>0.13925506000000001</v>
      </c>
      <c r="Z57" s="35">
        <v>0.17203446999999999</v>
      </c>
      <c r="AA57" s="35">
        <v>0.21517289000000001</v>
      </c>
      <c r="AB57" s="35" t="s">
        <v>193</v>
      </c>
      <c r="AC57" s="36" t="s">
        <v>193</v>
      </c>
      <c r="AD57" s="29" t="s">
        <v>193</v>
      </c>
      <c r="AE57" s="29">
        <v>0.23477389000000001</v>
      </c>
      <c r="AF57" s="29">
        <v>0.11954563999999999</v>
      </c>
      <c r="AG57" s="29">
        <v>0.10166766000000001</v>
      </c>
      <c r="AH57" s="29">
        <v>0.11977554</v>
      </c>
      <c r="AI57" s="29">
        <v>0.12278000999999999</v>
      </c>
      <c r="AJ57" s="29">
        <v>0.13226867</v>
      </c>
      <c r="AK57" s="3">
        <f t="shared" si="0"/>
        <v>0.13333302567857142</v>
      </c>
      <c r="AL57" s="13">
        <v>1.5918000000000001</v>
      </c>
      <c r="AP57" s="2">
        <f>((AK57-AK$20)*100)/AK$20</f>
        <v>-10.334566876752767</v>
      </c>
    </row>
    <row r="58" spans="1:46" x14ac:dyDescent="0.25">
      <c r="A58" t="s">
        <v>193</v>
      </c>
      <c r="B58" s="37">
        <v>9.3813226E-2</v>
      </c>
      <c r="C58" s="34">
        <v>8.4275959999999997E-2</v>
      </c>
      <c r="D58" s="34">
        <v>8.3192050000000003E-2</v>
      </c>
      <c r="E58" s="34">
        <v>7.9215830000000001E-2</v>
      </c>
      <c r="F58" s="34">
        <v>8.5502419999999996E-2</v>
      </c>
      <c r="G58" s="34">
        <v>0.10349321</v>
      </c>
      <c r="H58" s="34">
        <v>0.122735605</v>
      </c>
      <c r="I58" s="34">
        <v>0.15392597</v>
      </c>
      <c r="J58" s="34">
        <v>0.18169436</v>
      </c>
      <c r="K58" s="34">
        <v>0.19528571</v>
      </c>
      <c r="L58" s="34">
        <v>0.20651301999999999</v>
      </c>
      <c r="M58" s="34">
        <v>0.20198978000000001</v>
      </c>
      <c r="N58" s="34">
        <v>0.18915936</v>
      </c>
      <c r="O58" s="34">
        <v>0.17566417000000001</v>
      </c>
      <c r="P58" s="34">
        <v>0.18048453</v>
      </c>
      <c r="Q58" s="34">
        <v>0.18172632</v>
      </c>
      <c r="R58" s="34">
        <v>0.18047326999999999</v>
      </c>
      <c r="S58" s="35" t="s">
        <v>193</v>
      </c>
      <c r="T58" s="35" t="s">
        <v>193</v>
      </c>
      <c r="U58" s="35">
        <v>0.12668457999999999</v>
      </c>
      <c r="V58" s="35">
        <v>0.15227367999999999</v>
      </c>
      <c r="W58" s="35">
        <v>0.17963680000000001</v>
      </c>
      <c r="X58" s="35">
        <v>0.15152437999999999</v>
      </c>
      <c r="Y58" s="35">
        <v>0.14058614</v>
      </c>
      <c r="Z58" s="35">
        <v>0.15128549999999999</v>
      </c>
      <c r="AA58" s="35">
        <v>0.17823059999999999</v>
      </c>
      <c r="AB58" s="35" t="s">
        <v>193</v>
      </c>
      <c r="AC58" s="36" t="s">
        <v>193</v>
      </c>
      <c r="AD58" s="29" t="s">
        <v>193</v>
      </c>
      <c r="AE58" s="29">
        <v>0.17629130000000001</v>
      </c>
      <c r="AF58" s="29">
        <v>0.14524406000000001</v>
      </c>
      <c r="AG58" s="29">
        <v>0.11062216</v>
      </c>
      <c r="AH58" s="29">
        <v>0.12830654</v>
      </c>
      <c r="AI58" s="29">
        <v>0.13213222999999999</v>
      </c>
      <c r="AJ58" s="29">
        <v>0.14087789000000001</v>
      </c>
      <c r="AK58" s="3">
        <f t="shared" si="0"/>
        <v>0.14709468836666667</v>
      </c>
      <c r="AL58" s="13">
        <v>4.7801999999999998</v>
      </c>
      <c r="AP58" s="2">
        <f>((AK58-AK$21)*100)/AK$21</f>
        <v>-10.614633985540493</v>
      </c>
    </row>
    <row r="59" spans="1:46" x14ac:dyDescent="0.25">
      <c r="A59" t="s">
        <v>193</v>
      </c>
      <c r="B59" s="37">
        <v>9.6895640000000005E-2</v>
      </c>
      <c r="C59" s="34">
        <v>8.0602913999999998E-2</v>
      </c>
      <c r="D59" s="34">
        <v>7.2691850000000002E-2</v>
      </c>
      <c r="E59" s="34">
        <v>6.9254490000000002E-2</v>
      </c>
      <c r="F59" s="34">
        <v>8.2515135000000003E-2</v>
      </c>
      <c r="G59" s="34">
        <v>9.7752430000000001E-2</v>
      </c>
      <c r="H59" s="34">
        <v>0.11457352</v>
      </c>
      <c r="I59" s="34">
        <v>0.13775375000000001</v>
      </c>
      <c r="J59" s="34">
        <v>0.16084087</v>
      </c>
      <c r="K59" s="34">
        <v>0.18626975000000001</v>
      </c>
      <c r="L59" s="34">
        <v>0.19897902000000001</v>
      </c>
      <c r="M59" s="34">
        <v>0.20680984999999999</v>
      </c>
      <c r="N59" s="34">
        <v>0.1935644</v>
      </c>
      <c r="O59" s="34">
        <v>0.16611361999999999</v>
      </c>
      <c r="P59" s="34">
        <v>0.16266928999999999</v>
      </c>
      <c r="Q59" s="34">
        <v>0.16995634000000001</v>
      </c>
      <c r="R59" s="34">
        <v>0.20959604000000001</v>
      </c>
      <c r="S59" s="35" t="s">
        <v>193</v>
      </c>
      <c r="T59" s="35" t="s">
        <v>193</v>
      </c>
      <c r="U59" s="35">
        <v>0.14137981999999999</v>
      </c>
      <c r="V59" s="35">
        <v>0.16406956</v>
      </c>
      <c r="W59" s="35">
        <v>0.15433846000000001</v>
      </c>
      <c r="X59" s="35">
        <v>0.15823512000000001</v>
      </c>
      <c r="Y59" s="35">
        <v>0.14289567</v>
      </c>
      <c r="Z59" s="35" t="s">
        <v>193</v>
      </c>
      <c r="AA59" s="35" t="s">
        <v>193</v>
      </c>
      <c r="AB59" s="35" t="s">
        <v>193</v>
      </c>
      <c r="AC59" s="36" t="s">
        <v>193</v>
      </c>
      <c r="AD59" s="29" t="s">
        <v>193</v>
      </c>
      <c r="AE59" s="29" t="s">
        <v>193</v>
      </c>
      <c r="AF59" s="29">
        <v>0.20392179999999999</v>
      </c>
      <c r="AG59" s="29">
        <v>0.12225049</v>
      </c>
      <c r="AH59" s="29">
        <v>0.19076122000000001</v>
      </c>
      <c r="AI59" s="29">
        <v>0.19053286</v>
      </c>
      <c r="AJ59" s="29">
        <v>0.13122708999999999</v>
      </c>
      <c r="AK59" s="3">
        <f t="shared" si="0"/>
        <v>0.14838707403703708</v>
      </c>
      <c r="AL59" s="13">
        <v>7.9836</v>
      </c>
      <c r="AP59" s="2">
        <f>((AK59-AK$22)*100)/AK$22</f>
        <v>-11.039577280835504</v>
      </c>
    </row>
    <row r="60" spans="1:46" x14ac:dyDescent="0.25">
      <c r="A60" t="s">
        <v>193</v>
      </c>
      <c r="B60" s="37">
        <v>9.7321673999999997E-2</v>
      </c>
      <c r="C60" s="34">
        <v>7.0764599999999997E-2</v>
      </c>
      <c r="D60" s="34">
        <v>7.6507199999999997E-2</v>
      </c>
      <c r="E60" s="34">
        <v>6.7646620000000005E-2</v>
      </c>
      <c r="F60" s="34">
        <v>7.5708639999999994E-2</v>
      </c>
      <c r="G60" s="34">
        <v>8.9342184000000005E-2</v>
      </c>
      <c r="H60" s="34">
        <v>9.3240740000000003E-2</v>
      </c>
      <c r="I60" s="34">
        <v>0.10268819</v>
      </c>
      <c r="J60" s="34">
        <v>0.113335565</v>
      </c>
      <c r="K60" s="34">
        <v>0.13037921</v>
      </c>
      <c r="L60" s="34">
        <v>0.13401215</v>
      </c>
      <c r="M60" s="34">
        <v>0.14659916000000001</v>
      </c>
      <c r="N60" s="34">
        <v>0.16240478</v>
      </c>
      <c r="O60" s="34">
        <v>0.14414494999999999</v>
      </c>
      <c r="P60" s="34">
        <v>0.14046226000000001</v>
      </c>
      <c r="Q60" s="34">
        <v>0.18246074000000001</v>
      </c>
      <c r="R60" s="34">
        <v>0.22084593999999999</v>
      </c>
      <c r="S60" s="35" t="s">
        <v>193</v>
      </c>
      <c r="T60" s="35">
        <v>0.19413947000000001</v>
      </c>
      <c r="U60" s="35">
        <v>0.14757400000000001</v>
      </c>
      <c r="V60" s="35">
        <v>0.13360553999999999</v>
      </c>
      <c r="W60" s="35">
        <v>0.14011583999999999</v>
      </c>
      <c r="X60" s="35">
        <v>0.13076787000000001</v>
      </c>
      <c r="Y60" s="35">
        <v>0.10590123999999999</v>
      </c>
      <c r="Z60" s="35" t="s">
        <v>193</v>
      </c>
      <c r="AA60" s="35" t="s">
        <v>193</v>
      </c>
      <c r="AB60" s="35" t="s">
        <v>193</v>
      </c>
      <c r="AC60" s="36" t="s">
        <v>193</v>
      </c>
      <c r="AD60" s="29" t="s">
        <v>193</v>
      </c>
      <c r="AE60" s="29" t="s">
        <v>193</v>
      </c>
      <c r="AF60" s="29">
        <v>0.21704560000000001</v>
      </c>
      <c r="AG60" s="29">
        <v>0.17183666</v>
      </c>
      <c r="AH60" s="29">
        <v>0.16966677999999999</v>
      </c>
      <c r="AI60" s="29">
        <v>0.18204271999999999</v>
      </c>
      <c r="AJ60" s="29">
        <v>0.15991833999999999</v>
      </c>
      <c r="AK60" s="3">
        <f t="shared" si="0"/>
        <v>0.13573138082142858</v>
      </c>
      <c r="AL60" s="13">
        <v>11.212300000000001</v>
      </c>
      <c r="AP60" s="2">
        <f>((AK60-AK$23)*100)/AK$23</f>
        <v>-10.415624493065632</v>
      </c>
    </row>
    <row r="61" spans="1:46" x14ac:dyDescent="0.25">
      <c r="A61" t="s">
        <v>193</v>
      </c>
      <c r="B61" s="37">
        <v>0.120700985</v>
      </c>
      <c r="C61" s="34">
        <v>7.9636520000000002E-2</v>
      </c>
      <c r="D61" s="34">
        <v>7.631114E-2</v>
      </c>
      <c r="E61" s="34">
        <v>6.8318896000000004E-2</v>
      </c>
      <c r="F61" s="34">
        <v>7.5007989999999997E-2</v>
      </c>
      <c r="G61" s="34">
        <v>8.9365059999999996E-2</v>
      </c>
      <c r="H61" s="34">
        <v>0.10304465</v>
      </c>
      <c r="I61" s="34">
        <v>0.11330376</v>
      </c>
      <c r="J61" s="34">
        <v>0.12304001000000001</v>
      </c>
      <c r="K61" s="34">
        <v>0.13124174999999999</v>
      </c>
      <c r="L61" s="34">
        <v>0.13592451999999999</v>
      </c>
      <c r="M61" s="34">
        <v>0.14534232</v>
      </c>
      <c r="N61" s="34">
        <v>0.14370146</v>
      </c>
      <c r="O61" s="34">
        <v>0.13720505999999999</v>
      </c>
      <c r="P61" s="34">
        <v>0.15600488000000001</v>
      </c>
      <c r="Q61" s="34">
        <v>0.23123096000000001</v>
      </c>
      <c r="R61" s="34" t="s">
        <v>193</v>
      </c>
      <c r="S61" s="35">
        <v>0.18021499999999999</v>
      </c>
      <c r="T61" s="35">
        <v>0.14164628000000001</v>
      </c>
      <c r="U61" s="35">
        <v>0.11471723</v>
      </c>
      <c r="V61" s="35">
        <v>0.12290613</v>
      </c>
      <c r="W61" s="35">
        <v>0.12634008999999999</v>
      </c>
      <c r="X61" s="35">
        <v>0.12437352</v>
      </c>
      <c r="Y61" s="35">
        <v>0.114977</v>
      </c>
      <c r="Z61" s="35" t="s">
        <v>193</v>
      </c>
      <c r="AA61" s="35" t="s">
        <v>193</v>
      </c>
      <c r="AB61" s="35" t="s">
        <v>193</v>
      </c>
      <c r="AC61" s="36" t="s">
        <v>193</v>
      </c>
      <c r="AD61" s="29" t="s">
        <v>193</v>
      </c>
      <c r="AE61" s="29" t="s">
        <v>193</v>
      </c>
      <c r="AF61" s="29">
        <v>0.21041049000000001</v>
      </c>
      <c r="AG61" s="29">
        <v>0.17489009999999999</v>
      </c>
      <c r="AH61" s="29">
        <v>0.21113362999999999</v>
      </c>
      <c r="AI61" s="29">
        <v>0.19745674999999999</v>
      </c>
      <c r="AJ61" s="29">
        <v>0.19499615000000001</v>
      </c>
      <c r="AK61" s="3">
        <f t="shared" si="0"/>
        <v>0.13726579753571427</v>
      </c>
      <c r="AL61" s="13">
        <v>14.477499999999999</v>
      </c>
      <c r="AP61" s="2">
        <f>((AK61-AK$24)*100)/AK$24</f>
        <v>-10.176261116124985</v>
      </c>
    </row>
    <row r="62" spans="1:46" x14ac:dyDescent="0.25">
      <c r="A62" t="s">
        <v>193</v>
      </c>
      <c r="B62" s="37">
        <v>0.14877327000000001</v>
      </c>
      <c r="C62" s="34">
        <v>0.12283073</v>
      </c>
      <c r="D62" s="34">
        <v>9.4264870000000001E-2</v>
      </c>
      <c r="E62" s="34">
        <v>8.0978980000000006E-2</v>
      </c>
      <c r="F62" s="34">
        <v>8.76971E-2</v>
      </c>
      <c r="G62" s="34">
        <v>9.6546895999999993E-2</v>
      </c>
      <c r="H62" s="34">
        <v>0.10554362</v>
      </c>
      <c r="I62" s="34">
        <v>0.11451843</v>
      </c>
      <c r="J62" s="34">
        <v>0.11603165999999999</v>
      </c>
      <c r="K62" s="34">
        <v>0.12036601500000001</v>
      </c>
      <c r="L62" s="34">
        <v>0.12849869999999999</v>
      </c>
      <c r="M62" s="34">
        <v>0.13814860000000001</v>
      </c>
      <c r="N62" s="34">
        <v>0.14034039000000001</v>
      </c>
      <c r="O62" s="34">
        <v>0.13855164</v>
      </c>
      <c r="P62" s="38">
        <v>0.15395705000000001</v>
      </c>
      <c r="Q62" s="38" t="s">
        <v>193</v>
      </c>
      <c r="R62" s="38">
        <v>0.21147609000000001</v>
      </c>
      <c r="S62" s="35">
        <v>0.14186288</v>
      </c>
      <c r="T62" s="35">
        <v>0.12908311</v>
      </c>
      <c r="U62" s="35">
        <v>0.11786724</v>
      </c>
      <c r="V62" s="35">
        <v>0.12297528000000001</v>
      </c>
      <c r="W62" s="35">
        <v>0.12782859999999999</v>
      </c>
      <c r="X62" s="35">
        <v>0.12522113000000001</v>
      </c>
      <c r="Y62" s="35">
        <v>0.13709007000000001</v>
      </c>
      <c r="Z62" s="35" t="s">
        <v>193</v>
      </c>
      <c r="AA62" s="35" t="s">
        <v>193</v>
      </c>
      <c r="AB62" s="35" t="s">
        <v>193</v>
      </c>
      <c r="AC62" s="36" t="s">
        <v>193</v>
      </c>
      <c r="AD62" s="29" t="s">
        <v>193</v>
      </c>
      <c r="AE62" s="29" t="s">
        <v>193</v>
      </c>
      <c r="AF62" s="29">
        <v>0.20675194</v>
      </c>
      <c r="AG62" s="29">
        <v>0.17972687000000001</v>
      </c>
      <c r="AH62" s="29" t="s">
        <v>193</v>
      </c>
      <c r="AI62" s="29">
        <v>0.20495954</v>
      </c>
      <c r="AJ62" s="29">
        <v>0.19972767999999999</v>
      </c>
      <c r="AK62" s="3">
        <f t="shared" si="0"/>
        <v>0.13672660670370371</v>
      </c>
      <c r="AL62" s="13">
        <v>17.791599999999999</v>
      </c>
      <c r="AP62" s="2">
        <f>((AK62-AK$25)*100)/AK$25</f>
        <v>-9.4411403825633862</v>
      </c>
    </row>
    <row r="63" spans="1:46" x14ac:dyDescent="0.25">
      <c r="A63" t="s">
        <v>193</v>
      </c>
      <c r="B63" s="37">
        <v>0.15938669999999999</v>
      </c>
      <c r="C63" s="34">
        <v>0.13655144999999999</v>
      </c>
      <c r="D63" s="34">
        <v>0.10764781399999999</v>
      </c>
      <c r="E63" s="34">
        <v>8.9119345000000003E-2</v>
      </c>
      <c r="F63" s="34">
        <v>8.9155869999999998E-2</v>
      </c>
      <c r="G63" s="34">
        <v>9.6938944999999999E-2</v>
      </c>
      <c r="H63" s="34">
        <v>0.10583904399999999</v>
      </c>
      <c r="I63" s="34">
        <v>0.11350798600000001</v>
      </c>
      <c r="J63" s="34">
        <v>0.113120124</v>
      </c>
      <c r="K63" s="34">
        <v>0.11607837</v>
      </c>
      <c r="L63" s="34">
        <v>0.12534197999999999</v>
      </c>
      <c r="M63" s="34">
        <v>0.12995328</v>
      </c>
      <c r="N63" s="34">
        <v>0.12496896</v>
      </c>
      <c r="O63" s="34">
        <v>0.12971012000000001</v>
      </c>
      <c r="P63" s="38" t="s">
        <v>193</v>
      </c>
      <c r="Q63" s="38">
        <v>0.18848651999999999</v>
      </c>
      <c r="R63" s="38">
        <v>0.18475485</v>
      </c>
      <c r="S63" s="35">
        <v>0.16155528</v>
      </c>
      <c r="T63" s="35">
        <v>0.13571533999999999</v>
      </c>
      <c r="U63" s="35">
        <v>0.120982096</v>
      </c>
      <c r="V63" s="35">
        <v>0.1233494</v>
      </c>
      <c r="W63" s="35">
        <v>0.1313069</v>
      </c>
      <c r="X63" s="35">
        <v>0.13365059000000001</v>
      </c>
      <c r="Y63" s="35">
        <v>0.15881276</v>
      </c>
      <c r="Z63" s="35" t="s">
        <v>193</v>
      </c>
      <c r="AA63" s="35" t="s">
        <v>193</v>
      </c>
      <c r="AB63" s="35" t="s">
        <v>193</v>
      </c>
      <c r="AC63" s="36" t="s">
        <v>193</v>
      </c>
      <c r="AD63" s="29" t="s">
        <v>193</v>
      </c>
      <c r="AE63" s="29" t="s">
        <v>193</v>
      </c>
      <c r="AF63" s="29">
        <v>0.23554781</v>
      </c>
      <c r="AG63" s="29">
        <v>0.19616565</v>
      </c>
      <c r="AH63" s="29" t="s">
        <v>193</v>
      </c>
      <c r="AI63" s="29" t="s">
        <v>193</v>
      </c>
      <c r="AJ63" s="29" t="s">
        <v>193</v>
      </c>
      <c r="AK63" s="3">
        <f t="shared" si="0"/>
        <v>0.13630588735999999</v>
      </c>
      <c r="AL63" s="13">
        <v>21.168500000000002</v>
      </c>
      <c r="AP63" s="2">
        <f>((AK63-AK$26)*100)/AK$26</f>
        <v>-8.6915385781736827</v>
      </c>
    </row>
    <row r="64" spans="1:46" x14ac:dyDescent="0.25">
      <c r="A64" t="s">
        <v>193</v>
      </c>
      <c r="B64" s="37" t="s">
        <v>193</v>
      </c>
      <c r="C64" s="34">
        <v>0.15068427000000001</v>
      </c>
      <c r="D64" s="34">
        <v>0.11159237</v>
      </c>
      <c r="E64" s="34">
        <v>8.8813740000000002E-2</v>
      </c>
      <c r="F64" s="34">
        <v>8.8676094999999996E-2</v>
      </c>
      <c r="G64" s="34">
        <v>0.10317516</v>
      </c>
      <c r="H64" s="34">
        <v>0.11209838</v>
      </c>
      <c r="I64" s="34">
        <v>0.11959129</v>
      </c>
      <c r="J64" s="34">
        <v>0.12309805</v>
      </c>
      <c r="K64" s="34">
        <v>0.12361368</v>
      </c>
      <c r="L64" s="34">
        <v>0.13056639</v>
      </c>
      <c r="M64" s="34">
        <v>0.12845865000000001</v>
      </c>
      <c r="N64" s="34">
        <v>0.12194874999999999</v>
      </c>
      <c r="O64" s="34">
        <v>0.13499594000000001</v>
      </c>
      <c r="P64" s="38" t="s">
        <v>193</v>
      </c>
      <c r="Q64" s="38">
        <v>0.18916094</v>
      </c>
      <c r="R64" s="38">
        <v>0.17332900000000001</v>
      </c>
      <c r="S64" s="35">
        <v>0.15985579999999999</v>
      </c>
      <c r="T64" s="35">
        <v>0.13434598</v>
      </c>
      <c r="U64" s="35">
        <v>0.12282509</v>
      </c>
      <c r="V64" s="35">
        <v>0.13156076999999999</v>
      </c>
      <c r="W64" s="35">
        <v>0.14355488</v>
      </c>
      <c r="X64" s="35">
        <v>0.14835438000000001</v>
      </c>
      <c r="Y64" s="35">
        <v>0.17611394999999999</v>
      </c>
      <c r="Z64" s="35" t="s">
        <v>193</v>
      </c>
      <c r="AA64" s="35" t="s">
        <v>193</v>
      </c>
      <c r="AB64" s="35" t="s">
        <v>193</v>
      </c>
      <c r="AC64" s="36" t="s">
        <v>193</v>
      </c>
      <c r="AD64" s="29" t="s">
        <v>193</v>
      </c>
      <c r="AE64" s="29" t="s">
        <v>193</v>
      </c>
      <c r="AF64" s="29">
        <v>0.20581595999999999</v>
      </c>
      <c r="AG64" s="29">
        <v>0.21986346000000001</v>
      </c>
      <c r="AH64" s="29" t="s">
        <v>193</v>
      </c>
      <c r="AI64" s="29" t="s">
        <v>193</v>
      </c>
      <c r="AJ64" s="29" t="s">
        <v>193</v>
      </c>
      <c r="AK64" s="3">
        <f t="shared" si="0"/>
        <v>0.13925387395833336</v>
      </c>
      <c r="AL64" s="13">
        <v>24.624300000000002</v>
      </c>
      <c r="AP64" s="2">
        <f>((AK64-AK$27)*100)/AK$27</f>
        <v>-8.4269931832875766</v>
      </c>
    </row>
    <row r="65" spans="1:46" x14ac:dyDescent="0.25">
      <c r="A65" t="s">
        <v>193</v>
      </c>
      <c r="B65" s="37" t="s">
        <v>193</v>
      </c>
      <c r="C65" s="34">
        <v>0.21941236</v>
      </c>
      <c r="D65" s="34">
        <v>0.12375659999999999</v>
      </c>
      <c r="E65" s="34">
        <v>8.2795229999999997E-2</v>
      </c>
      <c r="F65" s="34">
        <v>6.3677440000000002E-2</v>
      </c>
      <c r="G65" s="34">
        <v>6.415622E-2</v>
      </c>
      <c r="H65" s="34">
        <v>9.1122330000000001E-2</v>
      </c>
      <c r="I65" s="34">
        <v>0.11170418999999999</v>
      </c>
      <c r="J65" s="34">
        <v>0.120642796</v>
      </c>
      <c r="K65" s="34">
        <v>0.12572420000000001</v>
      </c>
      <c r="L65" s="34">
        <v>0.13474295999999999</v>
      </c>
      <c r="M65" s="34">
        <v>0.13697683999999999</v>
      </c>
      <c r="N65" s="34">
        <v>0.14609127999999999</v>
      </c>
      <c r="O65" s="34">
        <v>0.16217585000000001</v>
      </c>
      <c r="P65" s="38" t="s">
        <v>193</v>
      </c>
      <c r="Q65" s="38">
        <v>0.19951996</v>
      </c>
      <c r="R65" s="38">
        <v>0.16993546000000001</v>
      </c>
      <c r="S65" s="35">
        <v>0.16342090000000001</v>
      </c>
      <c r="T65" s="35">
        <v>0.11717693999999999</v>
      </c>
      <c r="U65" s="35">
        <v>0.11373299000000001</v>
      </c>
      <c r="V65" s="35">
        <v>0.12862874999999999</v>
      </c>
      <c r="W65" s="35">
        <v>0.14992375999999999</v>
      </c>
      <c r="X65" s="35">
        <v>0.15970303</v>
      </c>
      <c r="Y65" s="35">
        <v>0.1635682</v>
      </c>
      <c r="Z65" s="35" t="s">
        <v>193</v>
      </c>
      <c r="AA65" s="35" t="s">
        <v>193</v>
      </c>
      <c r="AB65" s="35" t="s">
        <v>193</v>
      </c>
      <c r="AC65" s="36" t="s">
        <v>193</v>
      </c>
      <c r="AD65" s="29" t="s">
        <v>193</v>
      </c>
      <c r="AE65" s="29" t="s">
        <v>193</v>
      </c>
      <c r="AF65" s="29" t="s">
        <v>193</v>
      </c>
      <c r="AG65" s="29" t="s">
        <v>193</v>
      </c>
      <c r="AH65" s="29" t="s">
        <v>193</v>
      </c>
      <c r="AI65" s="29" t="s">
        <v>193</v>
      </c>
      <c r="AJ65" s="29" t="s">
        <v>193</v>
      </c>
      <c r="AK65" s="3">
        <f t="shared" si="0"/>
        <v>0.13402674027272729</v>
      </c>
      <c r="AL65" s="13">
        <v>28.178599999999999</v>
      </c>
      <c r="AP65" s="2">
        <f>((AK65-AK$28)*100)/AK$28</f>
        <v>-8.427221555129325</v>
      </c>
    </row>
    <row r="66" spans="1:46" x14ac:dyDescent="0.25">
      <c r="A66" s="32" t="s">
        <v>193</v>
      </c>
      <c r="B66" s="39" t="s">
        <v>193</v>
      </c>
      <c r="C66" s="32">
        <v>0.20388328999999999</v>
      </c>
      <c r="D66" s="32">
        <v>0.16933349</v>
      </c>
      <c r="E66" s="32">
        <v>0.17217307000000001</v>
      </c>
      <c r="F66" s="32">
        <v>0.18084407999999999</v>
      </c>
      <c r="G66" s="32">
        <v>0.19286702999999999</v>
      </c>
      <c r="H66" s="32">
        <v>0.19207007000000001</v>
      </c>
      <c r="I66" s="32">
        <v>0.18802886999999999</v>
      </c>
      <c r="J66" s="32">
        <v>0.17199738000000001</v>
      </c>
      <c r="K66" s="32">
        <v>0.14749914</v>
      </c>
      <c r="L66" s="32">
        <v>0.13052616</v>
      </c>
      <c r="M66" s="32">
        <v>0.14631628999999999</v>
      </c>
      <c r="N66" s="32">
        <v>0.18534279000000001</v>
      </c>
      <c r="O66" s="32">
        <v>0.19104245</v>
      </c>
      <c r="P66" s="32" t="s">
        <v>193</v>
      </c>
      <c r="Q66" s="32" t="s">
        <v>193</v>
      </c>
      <c r="R66" s="32" t="s">
        <v>193</v>
      </c>
      <c r="S66" s="33">
        <v>0.21733694000000001</v>
      </c>
      <c r="T66" s="33">
        <v>0.18415894999999999</v>
      </c>
      <c r="U66" s="33">
        <v>0.17808124</v>
      </c>
      <c r="V66" s="33">
        <v>0.15951397</v>
      </c>
      <c r="W66" s="33">
        <v>0.12654757</v>
      </c>
      <c r="X66" s="33">
        <v>0.17274186</v>
      </c>
      <c r="Y66" s="33">
        <v>0.17062770999999999</v>
      </c>
      <c r="Z66" s="33" t="s">
        <v>193</v>
      </c>
      <c r="AA66" s="40" t="s">
        <v>193</v>
      </c>
      <c r="AB66" s="40">
        <v>8.1922969999999998E-2</v>
      </c>
      <c r="AC66" s="40">
        <v>0.10897798</v>
      </c>
      <c r="AD66" s="40" t="s">
        <v>193</v>
      </c>
      <c r="AE66" s="40" t="s">
        <v>193</v>
      </c>
      <c r="AF66" s="40" t="s">
        <v>193</v>
      </c>
      <c r="AG66" s="40" t="s">
        <v>193</v>
      </c>
      <c r="AH66" s="40" t="s">
        <v>193</v>
      </c>
      <c r="AI66" s="40" t="s">
        <v>193</v>
      </c>
      <c r="AJ66" s="40" t="s">
        <v>193</v>
      </c>
      <c r="AK66" s="3">
        <f t="shared" si="0"/>
        <v>0.16690151363636363</v>
      </c>
      <c r="AL66" s="1">
        <v>31.855</v>
      </c>
      <c r="AP66" s="2">
        <f>((AK66-AK$29)*100)/AK$29</f>
        <v>-8.9572591681431515</v>
      </c>
    </row>
    <row r="67" spans="1:46" x14ac:dyDescent="0.25">
      <c r="A67" s="31" t="s">
        <v>193</v>
      </c>
      <c r="B67" s="41" t="s">
        <v>193</v>
      </c>
      <c r="C67" s="31" t="s">
        <v>193</v>
      </c>
      <c r="D67" s="31">
        <v>0.24700664</v>
      </c>
      <c r="E67" s="31">
        <v>0.23056584999999999</v>
      </c>
      <c r="F67" s="31">
        <v>0.23251852000000001</v>
      </c>
      <c r="G67" s="31">
        <v>0.23682822000000001</v>
      </c>
      <c r="H67" s="31">
        <v>0.24507509</v>
      </c>
      <c r="I67" s="31">
        <v>0.25404638000000002</v>
      </c>
      <c r="J67" s="31">
        <v>0.26043576000000002</v>
      </c>
      <c r="K67" s="31">
        <v>0.25169237999999999</v>
      </c>
      <c r="L67" s="31">
        <v>0.23548026</v>
      </c>
      <c r="M67" s="31">
        <v>0.20881142</v>
      </c>
      <c r="N67" s="31">
        <v>0.21229471</v>
      </c>
      <c r="O67" s="31" t="s">
        <v>193</v>
      </c>
      <c r="P67" s="31" t="s">
        <v>193</v>
      </c>
      <c r="Q67" s="31" t="s">
        <v>193</v>
      </c>
      <c r="R67" s="31" t="s">
        <v>193</v>
      </c>
      <c r="S67" s="33">
        <v>0.28544223000000002</v>
      </c>
      <c r="T67" s="33">
        <v>0.26206604</v>
      </c>
      <c r="U67" s="33">
        <v>0.25175932000000001</v>
      </c>
      <c r="V67" s="33">
        <v>0.24769358</v>
      </c>
      <c r="W67" s="33">
        <v>0.24582683999999999</v>
      </c>
      <c r="X67" s="33">
        <v>0.20422412000000001</v>
      </c>
      <c r="Y67" s="33">
        <v>0.20427285000000001</v>
      </c>
      <c r="Z67" s="33">
        <v>0.18211894000000001</v>
      </c>
      <c r="AA67" s="40">
        <v>0.1662392</v>
      </c>
      <c r="AB67" s="40">
        <v>0.1292556</v>
      </c>
      <c r="AC67" s="40">
        <v>0.12055118400000001</v>
      </c>
      <c r="AD67" s="40">
        <v>0.100184284</v>
      </c>
      <c r="AE67" s="40" t="s">
        <v>193</v>
      </c>
      <c r="AF67" s="40" t="s">
        <v>193</v>
      </c>
      <c r="AG67" s="40" t="s">
        <v>193</v>
      </c>
      <c r="AH67" s="40" t="s">
        <v>193</v>
      </c>
      <c r="AI67" s="40" t="s">
        <v>193</v>
      </c>
      <c r="AJ67" s="40" t="s">
        <v>193</v>
      </c>
      <c r="AK67" s="3">
        <f t="shared" si="0"/>
        <v>0.21801693121739124</v>
      </c>
      <c r="AL67" s="1">
        <v>35.685299999999998</v>
      </c>
      <c r="AP67" s="2">
        <f>((AK67-AK$30)*100)/AK$30</f>
        <v>-8.7493027365809706</v>
      </c>
    </row>
    <row r="68" spans="1:46" x14ac:dyDescent="0.25">
      <c r="A68" s="31" t="s">
        <v>193</v>
      </c>
      <c r="B68" s="41" t="s">
        <v>193</v>
      </c>
      <c r="C68" s="31" t="s">
        <v>193</v>
      </c>
      <c r="D68" s="31">
        <v>0.30202952</v>
      </c>
      <c r="E68" s="31">
        <v>0.27839293999999998</v>
      </c>
      <c r="F68" s="31">
        <v>0.28247336000000001</v>
      </c>
      <c r="G68" s="31">
        <v>0.28565036999999999</v>
      </c>
      <c r="H68" s="31">
        <v>0.28659055</v>
      </c>
      <c r="I68" s="31">
        <v>0.2927594</v>
      </c>
      <c r="J68" s="31">
        <v>0.29568814999999998</v>
      </c>
      <c r="K68" s="31">
        <v>0.29536456</v>
      </c>
      <c r="L68" s="31">
        <v>0.28950884999999998</v>
      </c>
      <c r="M68" s="31">
        <v>0.25791740000000002</v>
      </c>
      <c r="N68" s="31">
        <v>0.22892324999999999</v>
      </c>
      <c r="O68" s="31" t="s">
        <v>193</v>
      </c>
      <c r="P68" s="31" t="s">
        <v>193</v>
      </c>
      <c r="Q68" s="31" t="s">
        <v>193</v>
      </c>
      <c r="R68" s="31" t="s">
        <v>193</v>
      </c>
      <c r="S68" s="33">
        <v>0.30976194000000001</v>
      </c>
      <c r="T68" s="33">
        <v>0.30189595000000002</v>
      </c>
      <c r="U68" s="33">
        <v>0.29842879999999999</v>
      </c>
      <c r="V68" s="33">
        <v>0.28727633000000002</v>
      </c>
      <c r="W68" s="33">
        <v>0.28905155999999999</v>
      </c>
      <c r="X68" s="33">
        <v>0.28439799999999998</v>
      </c>
      <c r="Y68" s="33">
        <v>0.23647741999999999</v>
      </c>
      <c r="Z68" s="33" t="s">
        <v>193</v>
      </c>
      <c r="AA68" s="40">
        <v>0.16580128999999999</v>
      </c>
      <c r="AB68" s="40">
        <v>0.13909376000000001</v>
      </c>
      <c r="AC68" s="40" t="s">
        <v>193</v>
      </c>
      <c r="AD68" s="40" t="s">
        <v>193</v>
      </c>
      <c r="AE68" s="40" t="s">
        <v>193</v>
      </c>
      <c r="AF68" s="40" t="s">
        <v>193</v>
      </c>
      <c r="AG68" s="40" t="s">
        <v>193</v>
      </c>
      <c r="AH68" s="40" t="s">
        <v>193</v>
      </c>
      <c r="AI68" s="40" t="s">
        <v>193</v>
      </c>
      <c r="AJ68" s="40" t="s">
        <v>193</v>
      </c>
      <c r="AK68" s="3">
        <f t="shared" ref="AK68:AK111" si="1">AVERAGE(A68:AJ68)</f>
        <v>0.27037417000000002</v>
      </c>
      <c r="AL68" s="1">
        <v>39.709000000000003</v>
      </c>
      <c r="AP68" s="2">
        <f>((AK68-AK$31)*100)/AK$31</f>
        <v>-6.9360868711261796</v>
      </c>
    </row>
    <row r="69" spans="1:46" x14ac:dyDescent="0.25">
      <c r="A69" s="31" t="s">
        <v>193</v>
      </c>
      <c r="B69" s="41" t="s">
        <v>193</v>
      </c>
      <c r="C69" s="31" t="s">
        <v>193</v>
      </c>
      <c r="D69" s="31">
        <v>0.31806215999999998</v>
      </c>
      <c r="E69" s="31">
        <v>0.30888106999999998</v>
      </c>
      <c r="F69" s="31">
        <v>0.30959257000000001</v>
      </c>
      <c r="G69" s="31">
        <v>0.3121429</v>
      </c>
      <c r="H69" s="31">
        <v>0.31527307999999998</v>
      </c>
      <c r="I69" s="31">
        <v>0.31451938000000002</v>
      </c>
      <c r="J69" s="31">
        <v>0.31988198000000001</v>
      </c>
      <c r="K69" s="31">
        <v>0.32120565000000001</v>
      </c>
      <c r="L69" s="31">
        <v>0.31623843000000001</v>
      </c>
      <c r="M69" s="31">
        <v>0.29193922999999999</v>
      </c>
      <c r="N69" s="31">
        <v>0.25622489999999998</v>
      </c>
      <c r="O69" s="31" t="s">
        <v>193</v>
      </c>
      <c r="P69" s="31" t="s">
        <v>193</v>
      </c>
      <c r="Q69" s="31" t="s">
        <v>193</v>
      </c>
      <c r="R69" s="31" t="s">
        <v>193</v>
      </c>
      <c r="S69" s="33" t="s">
        <v>193</v>
      </c>
      <c r="T69" s="33">
        <v>0.32708478000000002</v>
      </c>
      <c r="U69" s="33">
        <v>0.31849709999999998</v>
      </c>
      <c r="V69" s="33">
        <v>0.31717810000000002</v>
      </c>
      <c r="W69" s="33">
        <v>0.31293753000000002</v>
      </c>
      <c r="X69" s="33">
        <v>0.32046010000000003</v>
      </c>
      <c r="Y69" s="33">
        <v>0.29397980000000001</v>
      </c>
      <c r="Z69" s="33">
        <v>0.26773553999999999</v>
      </c>
      <c r="AA69" s="40" t="s">
        <v>193</v>
      </c>
      <c r="AB69" s="40" t="s">
        <v>193</v>
      </c>
      <c r="AC69" s="40" t="s">
        <v>193</v>
      </c>
      <c r="AD69" s="40" t="s">
        <v>193</v>
      </c>
      <c r="AE69" s="40" t="s">
        <v>193</v>
      </c>
      <c r="AF69" s="40" t="s">
        <v>193</v>
      </c>
      <c r="AG69" s="40" t="s">
        <v>193</v>
      </c>
      <c r="AH69" s="40" t="s">
        <v>193</v>
      </c>
      <c r="AI69" s="40" t="s">
        <v>193</v>
      </c>
      <c r="AJ69" s="40" t="s">
        <v>193</v>
      </c>
      <c r="AK69" s="3">
        <f t="shared" si="1"/>
        <v>0.30787968333333332</v>
      </c>
      <c r="AL69" s="1">
        <v>43.982999999999997</v>
      </c>
      <c r="AP69" s="2">
        <f>((AK69-AK$32)*100)/AK$32</f>
        <v>-5.4129315789905936</v>
      </c>
    </row>
    <row r="70" spans="1:46" x14ac:dyDescent="0.25">
      <c r="A70" s="31" t="s">
        <v>193</v>
      </c>
      <c r="B70" s="41" t="s">
        <v>193</v>
      </c>
      <c r="C70" s="31" t="s">
        <v>193</v>
      </c>
      <c r="D70" s="31" t="s">
        <v>193</v>
      </c>
      <c r="E70" s="31">
        <v>0.33992335000000001</v>
      </c>
      <c r="F70" s="31">
        <v>0.33863110000000002</v>
      </c>
      <c r="G70" s="31">
        <v>0.34037694000000002</v>
      </c>
      <c r="H70" s="31">
        <v>0.33857622999999998</v>
      </c>
      <c r="I70" s="31">
        <v>0.33629419999999999</v>
      </c>
      <c r="J70" s="31">
        <v>0.33768632999999998</v>
      </c>
      <c r="K70" s="31">
        <v>0.34059536000000001</v>
      </c>
      <c r="L70" s="31">
        <v>0.33360099999999998</v>
      </c>
      <c r="M70" s="31">
        <v>0.31728020000000001</v>
      </c>
      <c r="N70" s="31">
        <v>0.28106706999999997</v>
      </c>
      <c r="O70" s="31" t="s">
        <v>193</v>
      </c>
      <c r="P70" s="31" t="s">
        <v>193</v>
      </c>
      <c r="Q70" s="31" t="s">
        <v>193</v>
      </c>
      <c r="R70" s="31" t="s">
        <v>193</v>
      </c>
      <c r="S70" s="33" t="s">
        <v>193</v>
      </c>
      <c r="T70" s="33" t="s">
        <v>193</v>
      </c>
      <c r="U70" s="33">
        <v>0.32693415999999997</v>
      </c>
      <c r="V70" s="33">
        <v>0.32427654</v>
      </c>
      <c r="W70" s="33">
        <v>0.31741163</v>
      </c>
      <c r="X70" s="33">
        <v>0.33204165000000002</v>
      </c>
      <c r="Y70" s="33">
        <v>0.31731826000000002</v>
      </c>
      <c r="Z70" s="33">
        <v>0.28863077999999998</v>
      </c>
      <c r="AA70" s="40" t="s">
        <v>193</v>
      </c>
      <c r="AB70" s="40" t="s">
        <v>193</v>
      </c>
      <c r="AC70" s="40" t="s">
        <v>193</v>
      </c>
      <c r="AD70" s="40" t="s">
        <v>193</v>
      </c>
      <c r="AE70" s="40" t="s">
        <v>193</v>
      </c>
      <c r="AF70" s="40" t="s">
        <v>193</v>
      </c>
      <c r="AG70" s="40" t="s">
        <v>193</v>
      </c>
      <c r="AH70" s="40" t="s">
        <v>193</v>
      </c>
      <c r="AI70" s="40" t="s">
        <v>193</v>
      </c>
      <c r="AJ70" s="40" t="s">
        <v>193</v>
      </c>
      <c r="AK70" s="3">
        <f t="shared" si="1"/>
        <v>0.32566529999999999</v>
      </c>
      <c r="AL70" s="1">
        <v>48.590400000000002</v>
      </c>
      <c r="AP70" s="2">
        <f>((AK70-AK$33)*100)/AK$33</f>
        <v>-4.8331212372983448</v>
      </c>
    </row>
    <row r="71" spans="1:46" x14ac:dyDescent="0.25">
      <c r="A71" s="27" t="s">
        <v>193</v>
      </c>
      <c r="B71" s="28" t="s">
        <v>193</v>
      </c>
      <c r="C71" s="27" t="s">
        <v>193</v>
      </c>
      <c r="D71" s="27" t="s">
        <v>193</v>
      </c>
      <c r="E71" s="27">
        <v>0.36651823</v>
      </c>
      <c r="F71" s="27">
        <v>0.38827175000000003</v>
      </c>
      <c r="G71" s="27">
        <v>0.37057986999999998</v>
      </c>
      <c r="H71" s="27">
        <v>0.36781138000000002</v>
      </c>
      <c r="I71" s="27">
        <v>0.37640600000000002</v>
      </c>
      <c r="J71" s="27">
        <v>0.38559315</v>
      </c>
      <c r="K71" s="27">
        <v>0.35414663000000002</v>
      </c>
      <c r="L71" s="27">
        <v>0.34580418000000002</v>
      </c>
      <c r="M71" s="27">
        <v>0.31630533999999999</v>
      </c>
      <c r="N71" s="27" t="s">
        <v>193</v>
      </c>
      <c r="O71" s="27" t="s">
        <v>193</v>
      </c>
      <c r="P71" s="27" t="s">
        <v>193</v>
      </c>
      <c r="Q71" s="27" t="s">
        <v>193</v>
      </c>
      <c r="R71" s="27" t="s">
        <v>193</v>
      </c>
      <c r="S71" s="27" t="s">
        <v>193</v>
      </c>
      <c r="T71" s="27" t="s">
        <v>193</v>
      </c>
      <c r="U71" s="27">
        <v>0.34063001999999998</v>
      </c>
      <c r="V71" s="27">
        <v>0.34514433</v>
      </c>
      <c r="W71" s="27">
        <v>0.39834779999999997</v>
      </c>
      <c r="X71" s="27">
        <v>0.42555034000000003</v>
      </c>
      <c r="Y71" s="27">
        <v>0.40009516000000001</v>
      </c>
      <c r="Z71" s="27" t="s">
        <v>193</v>
      </c>
      <c r="AA71" s="27" t="s">
        <v>193</v>
      </c>
      <c r="AB71" s="27" t="s">
        <v>193</v>
      </c>
      <c r="AC71" s="27" t="s">
        <v>193</v>
      </c>
      <c r="AD71" s="27" t="s">
        <v>193</v>
      </c>
      <c r="AE71" s="27" t="s">
        <v>193</v>
      </c>
      <c r="AF71" s="27" t="s">
        <v>193</v>
      </c>
      <c r="AG71" s="27" t="s">
        <v>193</v>
      </c>
      <c r="AH71" s="27" t="s">
        <v>193</v>
      </c>
      <c r="AI71" s="27" t="s">
        <v>193</v>
      </c>
      <c r="AJ71" s="27" t="s">
        <v>193</v>
      </c>
      <c r="AK71" s="3">
        <f t="shared" si="1"/>
        <v>0.37008601285714293</v>
      </c>
      <c r="AL71" s="21">
        <v>53.663899999999998</v>
      </c>
      <c r="AP71" s="2">
        <f>((AK71-AK$34)*100)/AK$34</f>
        <v>-10.557992298191714</v>
      </c>
    </row>
    <row r="72" spans="1:46" x14ac:dyDescent="0.25">
      <c r="A72" s="27" t="s">
        <v>193</v>
      </c>
      <c r="B72" s="28" t="s">
        <v>193</v>
      </c>
      <c r="C72" s="27" t="s">
        <v>193</v>
      </c>
      <c r="D72" s="27" t="s">
        <v>193</v>
      </c>
      <c r="E72" s="27" t="s">
        <v>193</v>
      </c>
      <c r="F72" s="27" t="s">
        <v>193</v>
      </c>
      <c r="G72" s="27">
        <v>0.51728160000000001</v>
      </c>
      <c r="H72" s="27">
        <v>0.54431399999999996</v>
      </c>
      <c r="I72" s="27">
        <v>0.52269125000000005</v>
      </c>
      <c r="J72" s="27">
        <v>0.37912259999999998</v>
      </c>
      <c r="K72" s="27">
        <v>0.62586295999999997</v>
      </c>
      <c r="L72" s="27">
        <v>0.48979947000000001</v>
      </c>
      <c r="M72" s="27" t="s">
        <v>193</v>
      </c>
      <c r="N72" s="27" t="s">
        <v>193</v>
      </c>
      <c r="O72" s="27" t="s">
        <v>193</v>
      </c>
      <c r="P72" s="27" t="s">
        <v>193</v>
      </c>
      <c r="Q72" s="27" t="s">
        <v>193</v>
      </c>
      <c r="R72" s="27" t="s">
        <v>193</v>
      </c>
      <c r="S72" s="27" t="s">
        <v>193</v>
      </c>
      <c r="T72" s="27" t="s">
        <v>193</v>
      </c>
      <c r="U72" s="27">
        <v>0.70495059999999998</v>
      </c>
      <c r="V72" s="27">
        <v>0.65546839999999995</v>
      </c>
      <c r="W72" s="27">
        <v>0.63023969999999996</v>
      </c>
      <c r="X72" s="27">
        <v>0.45885672999999999</v>
      </c>
      <c r="Y72" s="27">
        <v>0.704762</v>
      </c>
      <c r="Z72" s="27">
        <v>0.41324228000000002</v>
      </c>
      <c r="AA72" s="27" t="s">
        <v>193</v>
      </c>
      <c r="AB72" s="27" t="s">
        <v>193</v>
      </c>
      <c r="AC72" s="27" t="s">
        <v>193</v>
      </c>
      <c r="AD72" s="27" t="s">
        <v>193</v>
      </c>
      <c r="AE72" s="27" t="s">
        <v>193</v>
      </c>
      <c r="AF72" s="27" t="s">
        <v>193</v>
      </c>
      <c r="AG72" s="27" t="s">
        <v>193</v>
      </c>
      <c r="AH72" s="27" t="s">
        <v>193</v>
      </c>
      <c r="AI72" s="27" t="s">
        <v>193</v>
      </c>
      <c r="AJ72" s="27" t="s">
        <v>193</v>
      </c>
      <c r="AK72" s="3">
        <f>AVERAGE(A72:AJ72)</f>
        <v>0.55388263250000003</v>
      </c>
      <c r="AL72" s="9">
        <v>59.441600000000001</v>
      </c>
      <c r="AP72" s="2">
        <f>((AK72-AK$35)*100)/AK$35</f>
        <v>-3.2892131606188588</v>
      </c>
    </row>
    <row r="73" spans="1:46" x14ac:dyDescent="0.25">
      <c r="A73" s="25" t="s">
        <v>193</v>
      </c>
      <c r="B73" s="26" t="s">
        <v>193</v>
      </c>
      <c r="C73" s="25" t="s">
        <v>193</v>
      </c>
      <c r="D73" s="25" t="s">
        <v>193</v>
      </c>
      <c r="E73" s="25" t="s">
        <v>193</v>
      </c>
      <c r="F73" s="25" t="s">
        <v>193</v>
      </c>
      <c r="G73" s="25" t="s">
        <v>193</v>
      </c>
      <c r="H73" s="25" t="s">
        <v>193</v>
      </c>
      <c r="I73" s="25" t="s">
        <v>193</v>
      </c>
      <c r="J73" s="25">
        <v>0.64354789999999995</v>
      </c>
      <c r="K73" s="25" t="s">
        <v>193</v>
      </c>
      <c r="L73" s="25" t="s">
        <v>193</v>
      </c>
      <c r="M73" s="25" t="s">
        <v>193</v>
      </c>
      <c r="N73" s="25" t="s">
        <v>193</v>
      </c>
      <c r="O73" s="25" t="s">
        <v>193</v>
      </c>
      <c r="P73" s="25" t="s">
        <v>193</v>
      </c>
      <c r="Q73" s="25" t="s">
        <v>193</v>
      </c>
      <c r="R73" s="25" t="s">
        <v>193</v>
      </c>
      <c r="S73" s="25" t="s">
        <v>193</v>
      </c>
      <c r="T73" s="25">
        <v>0.64068190000000003</v>
      </c>
      <c r="U73" s="25">
        <v>0.64748870000000003</v>
      </c>
      <c r="V73" s="25" t="s">
        <v>193</v>
      </c>
      <c r="W73" s="25" t="s">
        <v>193</v>
      </c>
      <c r="X73" s="25">
        <v>0.6258321</v>
      </c>
      <c r="Y73" s="25">
        <v>0.70399339999999999</v>
      </c>
      <c r="Z73" s="25">
        <v>0.6178785</v>
      </c>
      <c r="AA73" s="25">
        <v>0.63741219999999998</v>
      </c>
      <c r="AB73" s="25">
        <v>0.63143749999999998</v>
      </c>
      <c r="AC73" s="25" t="s">
        <v>193</v>
      </c>
      <c r="AD73" s="25" t="s">
        <v>193</v>
      </c>
      <c r="AE73" s="25" t="s">
        <v>193</v>
      </c>
      <c r="AF73" s="25" t="s">
        <v>193</v>
      </c>
      <c r="AG73" s="25" t="s">
        <v>193</v>
      </c>
      <c r="AH73" s="25" t="s">
        <v>193</v>
      </c>
      <c r="AI73" s="25" t="s">
        <v>193</v>
      </c>
      <c r="AJ73" s="25" t="s">
        <v>193</v>
      </c>
      <c r="AK73" s="3">
        <f t="shared" si="1"/>
        <v>0.6435340249999999</v>
      </c>
      <c r="AL73" s="4">
        <v>66.4435</v>
      </c>
      <c r="AP73" s="22">
        <f>((AK73-AK$36)*100)/AK$36</f>
        <v>-10.584043146121623</v>
      </c>
    </row>
    <row r="74" spans="1:46" x14ac:dyDescent="0.25">
      <c r="A74" s="25">
        <v>1.0885788999999999</v>
      </c>
      <c r="B74" s="26">
        <v>1.1701634000000001</v>
      </c>
      <c r="C74" s="25">
        <v>1.2150103000000001</v>
      </c>
      <c r="D74" s="25">
        <v>1.2481952999999999</v>
      </c>
      <c r="E74" s="25">
        <v>1.2345147000000001</v>
      </c>
      <c r="F74" s="25">
        <v>1.1357538</v>
      </c>
      <c r="G74" s="25">
        <v>1.0575733</v>
      </c>
      <c r="H74" s="25">
        <v>1.0457646</v>
      </c>
      <c r="I74" s="25">
        <v>1.0373492</v>
      </c>
      <c r="J74" s="25">
        <v>1.0302671999999999</v>
      </c>
      <c r="K74" s="25">
        <v>1.1066084</v>
      </c>
      <c r="L74" s="25">
        <v>1.0448625</v>
      </c>
      <c r="M74" s="25">
        <v>1.0404253999999999</v>
      </c>
      <c r="N74" s="25">
        <v>1.0488523999999999</v>
      </c>
      <c r="O74" s="25">
        <v>1.2404493000000001</v>
      </c>
      <c r="P74" s="25">
        <v>1.0795634999999999</v>
      </c>
      <c r="Q74" s="25">
        <v>1.0808245999999999</v>
      </c>
      <c r="R74" s="25">
        <v>1.0785461999999999</v>
      </c>
      <c r="S74" s="25">
        <v>1.0783638</v>
      </c>
      <c r="T74" s="25">
        <v>1.1262973999999999</v>
      </c>
      <c r="U74" s="25" t="s">
        <v>193</v>
      </c>
      <c r="V74" s="25" t="s">
        <v>193</v>
      </c>
      <c r="W74" s="25" t="s">
        <v>193</v>
      </c>
      <c r="X74" s="25" t="s">
        <v>193</v>
      </c>
      <c r="Y74" s="25">
        <v>0.87563919999999995</v>
      </c>
      <c r="Z74" s="25">
        <v>0.83963513000000001</v>
      </c>
      <c r="AA74" s="25">
        <v>0.87949352999999997</v>
      </c>
      <c r="AB74" s="25">
        <v>0.94342696999999998</v>
      </c>
      <c r="AC74" s="25">
        <v>0.95512030000000003</v>
      </c>
      <c r="AD74" s="25">
        <v>1.1273415</v>
      </c>
      <c r="AE74" s="25">
        <v>0.96222425</v>
      </c>
      <c r="AF74" s="25">
        <v>1.1509967000000001</v>
      </c>
      <c r="AG74" s="25">
        <v>1.1509043000000001</v>
      </c>
      <c r="AH74" s="25">
        <v>1.1486286999999999</v>
      </c>
      <c r="AI74" s="25">
        <v>1.1440292999999999</v>
      </c>
      <c r="AJ74" s="25">
        <v>1.1376743</v>
      </c>
      <c r="AK74" s="3">
        <f t="shared" si="1"/>
        <v>1.0782211993749999</v>
      </c>
      <c r="AL74" s="4">
        <v>76.463800000000006</v>
      </c>
      <c r="AP74" s="22">
        <f>((AK74-AK$37)*100)/AK$37</f>
        <v>4.1020828540708809</v>
      </c>
    </row>
    <row r="75" spans="1:46" x14ac:dyDescent="0.25">
      <c r="AK75" s="17">
        <f>SUM(A39:AJ72)/867</f>
        <v>0.25638319170934276</v>
      </c>
      <c r="AL75" s="4"/>
      <c r="AP75" s="23">
        <f>((AK75-AK$38)*100)/AK$38</f>
        <v>-6.5585560297266472</v>
      </c>
      <c r="AQ75" s="24" t="s">
        <v>125</v>
      </c>
    </row>
    <row r="76" spans="1:46" x14ac:dyDescent="0.25">
      <c r="A76" s="25" t="s">
        <v>193</v>
      </c>
      <c r="B76" s="26" t="s">
        <v>193</v>
      </c>
      <c r="C76" s="25" t="s">
        <v>193</v>
      </c>
      <c r="D76" s="25" t="s">
        <v>193</v>
      </c>
      <c r="E76" s="25" t="s">
        <v>193</v>
      </c>
      <c r="F76" s="25" t="s">
        <v>193</v>
      </c>
      <c r="G76" s="25" t="s">
        <v>193</v>
      </c>
      <c r="H76" s="25" t="s">
        <v>193</v>
      </c>
      <c r="I76" s="25" t="s">
        <v>193</v>
      </c>
      <c r="J76" s="25" t="s">
        <v>193</v>
      </c>
      <c r="K76" s="25" t="s">
        <v>193</v>
      </c>
      <c r="L76" s="25" t="s">
        <v>193</v>
      </c>
      <c r="M76" s="25" t="s">
        <v>193</v>
      </c>
      <c r="N76" s="25" t="s">
        <v>193</v>
      </c>
      <c r="O76" s="25" t="s">
        <v>193</v>
      </c>
      <c r="P76" s="25" t="s">
        <v>193</v>
      </c>
      <c r="Q76" s="25" t="s">
        <v>193</v>
      </c>
      <c r="R76" s="25" t="s">
        <v>193</v>
      </c>
      <c r="S76" s="25" t="s">
        <v>193</v>
      </c>
      <c r="T76" s="25" t="s">
        <v>193</v>
      </c>
      <c r="U76" s="25" t="s">
        <v>193</v>
      </c>
      <c r="V76" s="25" t="s">
        <v>193</v>
      </c>
      <c r="W76" s="25" t="s">
        <v>193</v>
      </c>
      <c r="X76" s="25" t="s">
        <v>193</v>
      </c>
      <c r="Y76" s="25" t="s">
        <v>193</v>
      </c>
      <c r="Z76" s="25" t="s">
        <v>193</v>
      </c>
      <c r="AA76" s="25" t="s">
        <v>193</v>
      </c>
      <c r="AB76" s="25" t="s">
        <v>193</v>
      </c>
      <c r="AC76" s="25" t="s">
        <v>193</v>
      </c>
      <c r="AD76" s="25" t="s">
        <v>193</v>
      </c>
      <c r="AE76" s="25" t="s">
        <v>193</v>
      </c>
      <c r="AF76" s="25" t="s">
        <v>193</v>
      </c>
      <c r="AG76" s="25" t="s">
        <v>193</v>
      </c>
      <c r="AH76" s="25" t="s">
        <v>193</v>
      </c>
      <c r="AI76" s="25" t="s">
        <v>193</v>
      </c>
      <c r="AJ76" s="25" t="s">
        <v>193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193</v>
      </c>
      <c r="B77" s="26">
        <v>0.98348343000000005</v>
      </c>
      <c r="C77" s="25">
        <v>1.0582889</v>
      </c>
      <c r="D77" s="25">
        <v>1.0750881000000001</v>
      </c>
      <c r="E77" s="25">
        <v>1.2046032</v>
      </c>
      <c r="F77" s="25">
        <v>1.2809915999999999</v>
      </c>
      <c r="G77" s="25">
        <v>1.00742</v>
      </c>
      <c r="H77" s="25">
        <v>1.1821864</v>
      </c>
      <c r="I77" s="25">
        <v>0.88348479999999996</v>
      </c>
      <c r="J77" s="25">
        <v>0.92069900000000005</v>
      </c>
      <c r="K77" s="25">
        <v>0.58884734000000005</v>
      </c>
      <c r="L77" s="25">
        <v>1.1296649000000001</v>
      </c>
      <c r="M77" s="25">
        <v>1.0838363</v>
      </c>
      <c r="N77" s="25">
        <v>1.0791904999999999</v>
      </c>
      <c r="O77" s="25">
        <v>0.58506559999999996</v>
      </c>
      <c r="P77" s="25">
        <v>0.61994684</v>
      </c>
      <c r="Q77" s="25">
        <v>1.2886823000000001</v>
      </c>
      <c r="R77" s="25">
        <v>0.96214690000000003</v>
      </c>
      <c r="S77" s="25">
        <v>0.97857490000000003</v>
      </c>
      <c r="T77" s="25">
        <v>1.0088587</v>
      </c>
      <c r="U77" s="25">
        <v>1.0414847</v>
      </c>
      <c r="V77" s="25">
        <v>0.96441370000000004</v>
      </c>
      <c r="W77" s="25">
        <v>1.173138</v>
      </c>
      <c r="X77" s="25">
        <v>1.1611556999999999</v>
      </c>
      <c r="Y77" s="25">
        <v>1.0468394000000001</v>
      </c>
      <c r="Z77" s="25">
        <v>1.1505274999999999</v>
      </c>
      <c r="AA77" s="25">
        <v>1.0597098</v>
      </c>
      <c r="AB77" s="25">
        <v>1.1136699999999999</v>
      </c>
      <c r="AC77" s="25">
        <v>0.93030619999999997</v>
      </c>
      <c r="AD77" s="25">
        <v>0.93858680000000005</v>
      </c>
      <c r="AE77" s="25">
        <v>0.70820959999999999</v>
      </c>
      <c r="AF77" s="25">
        <v>0.74845289999999998</v>
      </c>
      <c r="AG77" s="25">
        <v>0.83247470000000001</v>
      </c>
      <c r="AH77" s="25">
        <v>1.0974854999999999</v>
      </c>
      <c r="AI77" s="25">
        <v>0.73475367000000003</v>
      </c>
      <c r="AJ77" s="25" t="s">
        <v>193</v>
      </c>
      <c r="AK77" s="3">
        <f t="shared" si="1"/>
        <v>0.98889023176470592</v>
      </c>
      <c r="AM77" s="6" t="s">
        <v>94</v>
      </c>
      <c r="AO77" s="2">
        <f>SUM(A110:AJ111)/40</f>
        <v>1.0265446740000002</v>
      </c>
      <c r="AP77" s="2">
        <f>((AK77-AK$3)*100)/AK$3</f>
        <v>3.8989762882549792</v>
      </c>
      <c r="AR77" s="6" t="s">
        <v>94</v>
      </c>
      <c r="AS77" s="2"/>
      <c r="AT77" s="2">
        <f>((AO77-AO$3)*100)/AO$3</f>
        <v>5.5541170255735546</v>
      </c>
    </row>
    <row r="78" spans="1:46" x14ac:dyDescent="0.25">
      <c r="A78" s="27">
        <v>0.51419245999999996</v>
      </c>
      <c r="B78" s="28">
        <v>0.58692454999999999</v>
      </c>
      <c r="C78" s="27">
        <v>0.45204976000000002</v>
      </c>
      <c r="D78" s="27">
        <v>0.42846197000000003</v>
      </c>
      <c r="E78" s="27">
        <v>0.46353516</v>
      </c>
      <c r="F78" s="27">
        <v>0.41213596000000002</v>
      </c>
      <c r="G78" s="27">
        <v>0.66683256999999996</v>
      </c>
      <c r="H78" s="27">
        <v>0.47031653000000001</v>
      </c>
      <c r="I78" s="27">
        <v>0.56935113999999998</v>
      </c>
      <c r="J78" s="27">
        <v>0.67767670000000002</v>
      </c>
      <c r="K78" s="27">
        <v>0.69297785000000001</v>
      </c>
      <c r="L78" s="27">
        <v>0.68776769999999998</v>
      </c>
      <c r="M78" s="27">
        <v>0.67653954000000005</v>
      </c>
      <c r="N78" s="27">
        <v>0.73189280000000001</v>
      </c>
      <c r="O78" s="27">
        <v>0.78487074000000001</v>
      </c>
      <c r="P78" s="27">
        <v>0.57024109999999995</v>
      </c>
      <c r="Q78" s="27">
        <v>0.53037659999999998</v>
      </c>
      <c r="R78" s="27">
        <v>0.83320419999999995</v>
      </c>
      <c r="S78" s="27">
        <v>0.58525680000000002</v>
      </c>
      <c r="T78" s="27">
        <v>0.58144366999999997</v>
      </c>
      <c r="U78" s="27">
        <v>0.71747254999999999</v>
      </c>
      <c r="V78" s="27">
        <v>0.91065289999999999</v>
      </c>
      <c r="W78" s="27">
        <v>0.94194007000000002</v>
      </c>
      <c r="X78" s="27">
        <v>0.76604969999999994</v>
      </c>
      <c r="Y78" s="27">
        <v>0.69286199999999998</v>
      </c>
      <c r="Z78" s="27">
        <v>0.51825549999999998</v>
      </c>
      <c r="AA78" s="27">
        <v>0.49148115999999997</v>
      </c>
      <c r="AB78" s="27">
        <v>0.51070349999999998</v>
      </c>
      <c r="AC78" s="27">
        <v>0.60327450000000005</v>
      </c>
      <c r="AD78" s="27">
        <v>0.60570466999999995</v>
      </c>
      <c r="AE78" s="27">
        <v>0.52866840000000004</v>
      </c>
      <c r="AF78" s="27">
        <v>0.51422520000000005</v>
      </c>
      <c r="AG78" s="27">
        <v>0.55865529999999997</v>
      </c>
      <c r="AH78" s="27">
        <v>0.55584549999999999</v>
      </c>
      <c r="AI78" s="27">
        <v>0.59956770000000004</v>
      </c>
      <c r="AJ78" s="27">
        <v>0.66406226000000002</v>
      </c>
      <c r="AK78" s="3">
        <f t="shared" si="1"/>
        <v>0.61376301972222247</v>
      </c>
      <c r="AM78" s="6" t="s">
        <v>116</v>
      </c>
      <c r="AO78" s="2">
        <f>SUM(A76:AJ77)/34</f>
        <v>0.98889023176470592</v>
      </c>
      <c r="AP78" s="2">
        <f>((AK78-AK$4)*100)/AK$4</f>
        <v>-10.397123463412058</v>
      </c>
      <c r="AR78" s="6" t="s">
        <v>116</v>
      </c>
      <c r="AS78" s="2"/>
      <c r="AT78" s="1">
        <f>((AO78-AO$4)*100)/AO$4</f>
        <v>3.8989762882549792</v>
      </c>
    </row>
    <row r="79" spans="1:46" x14ac:dyDescent="0.25">
      <c r="A79" s="27">
        <v>0.35440862000000001</v>
      </c>
      <c r="B79" s="28">
        <v>0.34597707</v>
      </c>
      <c r="C79" s="27">
        <v>0.3330398</v>
      </c>
      <c r="D79" s="27">
        <v>0.33081253999999999</v>
      </c>
      <c r="E79" s="27">
        <v>0.32379639999999998</v>
      </c>
      <c r="F79" s="27">
        <v>0.31147629999999998</v>
      </c>
      <c r="G79" s="27">
        <v>0.31802945999999999</v>
      </c>
      <c r="H79" s="27">
        <v>0.32229173</v>
      </c>
      <c r="I79" s="27">
        <v>0.33544877000000001</v>
      </c>
      <c r="J79" s="27">
        <v>0.34281126000000001</v>
      </c>
      <c r="K79" s="27">
        <v>0.34671753999999999</v>
      </c>
      <c r="L79" s="27">
        <v>0.34168280000000001</v>
      </c>
      <c r="M79" s="27">
        <v>0.33752015000000002</v>
      </c>
      <c r="N79" s="27">
        <v>0.33522558000000002</v>
      </c>
      <c r="O79" s="27">
        <v>0.33073370000000002</v>
      </c>
      <c r="P79" s="27">
        <v>0.32620357999999999</v>
      </c>
      <c r="Q79" s="27">
        <v>0.32339456999999999</v>
      </c>
      <c r="R79" s="27">
        <v>0.32024780000000003</v>
      </c>
      <c r="S79" s="27">
        <v>0.31662170000000001</v>
      </c>
      <c r="T79" s="27">
        <v>0.32752553000000001</v>
      </c>
      <c r="U79" s="27">
        <v>0.34887338000000001</v>
      </c>
      <c r="V79" s="27">
        <v>0.37575062999999997</v>
      </c>
      <c r="W79" s="27">
        <v>0.38755230000000002</v>
      </c>
      <c r="X79" s="27">
        <v>0.39238919999999999</v>
      </c>
      <c r="Y79" s="27">
        <v>0.39321756000000002</v>
      </c>
      <c r="Z79" s="27">
        <v>0.39985943000000002</v>
      </c>
      <c r="AA79" s="27">
        <v>0.39314598000000001</v>
      </c>
      <c r="AB79" s="27">
        <v>0.37966602999999999</v>
      </c>
      <c r="AC79" s="27">
        <v>0.37529646999999999</v>
      </c>
      <c r="AD79" s="27">
        <v>0.38016086999999998</v>
      </c>
      <c r="AE79" s="27">
        <v>0.39138144000000002</v>
      </c>
      <c r="AF79" s="27">
        <v>0.38405610000000001</v>
      </c>
      <c r="AG79" s="27">
        <v>0.37462613</v>
      </c>
      <c r="AH79" s="27">
        <v>0.37598976000000001</v>
      </c>
      <c r="AI79" s="27">
        <v>0.36601814999999999</v>
      </c>
      <c r="AJ79" s="27">
        <v>0.35972604000000002</v>
      </c>
      <c r="AK79" s="3">
        <f t="shared" si="1"/>
        <v>0.35282428805555544</v>
      </c>
      <c r="AM79" s="10" t="s">
        <v>94</v>
      </c>
      <c r="AO79" s="2">
        <f>SUM(A108:AJ109)/26</f>
        <v>0.42387031192307695</v>
      </c>
      <c r="AP79" s="2">
        <f>((AK79-AK$5)*100)/AK$5</f>
        <v>-4.9459780831372226</v>
      </c>
      <c r="AR79" s="10" t="s">
        <v>94</v>
      </c>
      <c r="AS79" s="2"/>
      <c r="AT79" s="1">
        <f>((AO79-AO$5)*100)/AO$5</f>
        <v>-12.986725080481062</v>
      </c>
    </row>
    <row r="80" spans="1:46" x14ac:dyDescent="0.25">
      <c r="A80" s="29">
        <v>0.32794820000000002</v>
      </c>
      <c r="B80" s="30">
        <v>0.32193303000000001</v>
      </c>
      <c r="C80" s="29">
        <v>0.31654640000000001</v>
      </c>
      <c r="D80" s="29">
        <v>0.31868434000000001</v>
      </c>
      <c r="E80" s="31">
        <v>0.31587586000000001</v>
      </c>
      <c r="F80" s="31">
        <v>0.30428314000000001</v>
      </c>
      <c r="G80" s="31">
        <v>0.30380696000000001</v>
      </c>
      <c r="H80" s="31">
        <v>0.3043322</v>
      </c>
      <c r="I80" s="31">
        <v>0.31844208000000002</v>
      </c>
      <c r="J80" s="31">
        <v>0.32637379999999999</v>
      </c>
      <c r="K80" s="31">
        <v>0.32253601999999998</v>
      </c>
      <c r="L80" s="31">
        <v>0.31898411999999998</v>
      </c>
      <c r="M80" s="31">
        <v>0.31498080000000001</v>
      </c>
      <c r="N80" s="31">
        <v>0.31485533999999998</v>
      </c>
      <c r="O80" s="31">
        <v>0.31522899999999998</v>
      </c>
      <c r="P80" s="31">
        <v>0.31222513000000002</v>
      </c>
      <c r="Q80" s="32">
        <v>0.31072909999999998</v>
      </c>
      <c r="R80" s="32">
        <v>0.30999753000000002</v>
      </c>
      <c r="S80" s="33">
        <v>0.29380935000000002</v>
      </c>
      <c r="T80" s="33" t="s">
        <v>193</v>
      </c>
      <c r="U80" s="33">
        <v>0.3703919</v>
      </c>
      <c r="V80" s="33">
        <v>0.37943608000000001</v>
      </c>
      <c r="W80" s="33">
        <v>0.38360782999999998</v>
      </c>
      <c r="X80" s="33">
        <v>0.38008609999999998</v>
      </c>
      <c r="Y80" s="33">
        <v>0.37720579999999998</v>
      </c>
      <c r="Z80" s="33">
        <v>0.37217739999999999</v>
      </c>
      <c r="AA80" s="33">
        <v>0.35697177000000002</v>
      </c>
      <c r="AB80" s="33">
        <v>0.35026144999999997</v>
      </c>
      <c r="AC80" s="29">
        <v>0.34599333999999998</v>
      </c>
      <c r="AD80" s="29">
        <v>0.34440665999999998</v>
      </c>
      <c r="AE80" s="29">
        <v>0.35811615000000002</v>
      </c>
      <c r="AF80" s="29">
        <v>0.35652980000000001</v>
      </c>
      <c r="AG80" s="29">
        <v>0.33800827999999999</v>
      </c>
      <c r="AH80" s="29">
        <v>0.33493358000000001</v>
      </c>
      <c r="AI80" s="29">
        <v>0.33072859999999998</v>
      </c>
      <c r="AJ80" s="29">
        <v>0.3308392</v>
      </c>
      <c r="AK80" s="3">
        <f t="shared" si="1"/>
        <v>0.33375046685714288</v>
      </c>
      <c r="AM80" s="10" t="s">
        <v>116</v>
      </c>
      <c r="AO80" s="2">
        <f>SUM(A78:AJ79)/72</f>
        <v>0.48329365388888917</v>
      </c>
      <c r="AP80" s="2">
        <f>((AK80-AK$6)*100)/AK$6</f>
        <v>-5.3044099251241805</v>
      </c>
      <c r="AR80" s="10" t="s">
        <v>116</v>
      </c>
      <c r="AS80" s="2"/>
      <c r="AT80" s="1">
        <f>((AO80-AO$6)*100)/AO$6</f>
        <v>-8.4813495274134461</v>
      </c>
    </row>
    <row r="81" spans="1:47" x14ac:dyDescent="0.25">
      <c r="A81" s="29">
        <v>0.31808180000000003</v>
      </c>
      <c r="B81" s="30">
        <v>0.31797927999999998</v>
      </c>
      <c r="C81" s="29">
        <v>0.31475613000000002</v>
      </c>
      <c r="D81" s="29">
        <v>0.31161179999999999</v>
      </c>
      <c r="E81" s="31">
        <v>0.30359750000000002</v>
      </c>
      <c r="F81" s="31">
        <v>0.28313208000000001</v>
      </c>
      <c r="G81" s="31">
        <v>0.26927235999999999</v>
      </c>
      <c r="H81" s="31">
        <v>0.24876022</v>
      </c>
      <c r="I81" s="31">
        <v>0.27574601999999998</v>
      </c>
      <c r="J81" s="31">
        <v>0.27617580000000003</v>
      </c>
      <c r="K81" s="31">
        <v>0.27866378000000003</v>
      </c>
      <c r="L81" s="31">
        <v>0.28159082000000002</v>
      </c>
      <c r="M81" s="31">
        <v>0.28595071999999999</v>
      </c>
      <c r="N81" s="31">
        <v>0.29125854000000001</v>
      </c>
      <c r="O81" s="31">
        <v>0.29598669999999999</v>
      </c>
      <c r="P81" s="31">
        <v>0.29691935000000003</v>
      </c>
      <c r="Q81" s="32">
        <v>0.30105873999999999</v>
      </c>
      <c r="R81" s="32">
        <v>0.29650789999999999</v>
      </c>
      <c r="S81" s="33">
        <v>0.26917753</v>
      </c>
      <c r="T81" s="33" t="s">
        <v>193</v>
      </c>
      <c r="U81" s="33">
        <v>0.36799451999999999</v>
      </c>
      <c r="V81" s="33">
        <v>0.36804690000000001</v>
      </c>
      <c r="W81" s="33">
        <v>0.36875950000000002</v>
      </c>
      <c r="X81" s="33">
        <v>0.36174709999999999</v>
      </c>
      <c r="Y81" s="33">
        <v>0.3575467</v>
      </c>
      <c r="Z81" s="33">
        <v>0.34666634000000002</v>
      </c>
      <c r="AA81" s="33">
        <v>0.33990276000000003</v>
      </c>
      <c r="AB81" s="33">
        <v>0.34196374000000002</v>
      </c>
      <c r="AC81" s="29">
        <v>0.33265632000000001</v>
      </c>
      <c r="AD81" s="29">
        <v>0.310056</v>
      </c>
      <c r="AE81" s="29">
        <v>0.30869105000000002</v>
      </c>
      <c r="AF81" s="29">
        <v>0.31931826000000002</v>
      </c>
      <c r="AG81" s="29">
        <v>0.30635324000000003</v>
      </c>
      <c r="AH81" s="29">
        <v>0.30818874000000002</v>
      </c>
      <c r="AI81" s="29">
        <v>0.30925910000000001</v>
      </c>
      <c r="AJ81" s="29">
        <v>0.31456425999999998</v>
      </c>
      <c r="AK81" s="3">
        <f t="shared" si="1"/>
        <v>0.31079833142857144</v>
      </c>
      <c r="AM81" s="11" t="s">
        <v>99</v>
      </c>
      <c r="AO81" s="2">
        <f>SUM(A103:R107)/56</f>
        <v>0.24923957598214283</v>
      </c>
      <c r="AP81" s="2">
        <f>((AK81-AK$7)*100)/AK$7</f>
        <v>-7.160846846227293</v>
      </c>
      <c r="AR81" s="11" t="s">
        <v>99</v>
      </c>
      <c r="AS81" s="2"/>
      <c r="AT81" s="1">
        <f>((AO81-AO$7)*100)/AO$7</f>
        <v>-10.931529920840118</v>
      </c>
    </row>
    <row r="82" spans="1:47" x14ac:dyDescent="0.25">
      <c r="A82" s="29">
        <v>0.31459429999999999</v>
      </c>
      <c r="B82" s="30">
        <v>0.30742761000000002</v>
      </c>
      <c r="C82" s="29">
        <v>0.28150728000000003</v>
      </c>
      <c r="D82" s="29">
        <v>0.24964138999999999</v>
      </c>
      <c r="E82" s="31">
        <v>0.23969156999999999</v>
      </c>
      <c r="F82" s="31">
        <v>0.23408502</v>
      </c>
      <c r="G82" s="31">
        <v>0.21722006999999999</v>
      </c>
      <c r="H82" s="31">
        <v>0.21688389999999999</v>
      </c>
      <c r="I82" s="31">
        <v>0.21529699999999999</v>
      </c>
      <c r="J82" s="31">
        <v>0.21039521999999999</v>
      </c>
      <c r="K82" s="31">
        <v>0.21792091</v>
      </c>
      <c r="L82" s="31">
        <v>0.22466864</v>
      </c>
      <c r="M82" s="31">
        <v>0.23271728</v>
      </c>
      <c r="N82" s="31">
        <v>0.24223049999999999</v>
      </c>
      <c r="O82" s="31">
        <v>0.25065914</v>
      </c>
      <c r="P82" s="31">
        <v>0.25494939999999999</v>
      </c>
      <c r="Q82" s="32">
        <v>0.26171196000000002</v>
      </c>
      <c r="R82" s="32">
        <v>0.25725411999999998</v>
      </c>
      <c r="S82" s="33">
        <v>0.23328508000000001</v>
      </c>
      <c r="T82" s="33" t="s">
        <v>193</v>
      </c>
      <c r="U82" s="33">
        <v>0.31544450000000002</v>
      </c>
      <c r="V82" s="33">
        <v>0.30340256999999998</v>
      </c>
      <c r="W82" s="33">
        <v>0.30888285999999998</v>
      </c>
      <c r="X82" s="33">
        <v>0.31265512000000001</v>
      </c>
      <c r="Y82" s="33">
        <v>0.30921873</v>
      </c>
      <c r="Z82" s="33">
        <v>0.31118776999999997</v>
      </c>
      <c r="AA82" s="33">
        <v>0.31477290000000002</v>
      </c>
      <c r="AB82" s="33">
        <v>0.32185619999999998</v>
      </c>
      <c r="AC82" s="29">
        <v>0.31614252999999998</v>
      </c>
      <c r="AD82" s="29">
        <v>0.27170539999999999</v>
      </c>
      <c r="AE82" s="29">
        <v>0.26206449999999998</v>
      </c>
      <c r="AF82" s="29">
        <v>0.27104524000000002</v>
      </c>
      <c r="AG82" s="29">
        <v>0.27302808000000001</v>
      </c>
      <c r="AH82" s="29">
        <v>0.28463748</v>
      </c>
      <c r="AI82" s="29">
        <v>0.29789527999999998</v>
      </c>
      <c r="AJ82" s="29">
        <v>0.30980495000000002</v>
      </c>
      <c r="AK82" s="3">
        <f t="shared" si="1"/>
        <v>0.2698824142857143</v>
      </c>
      <c r="AM82" s="11" t="s">
        <v>102</v>
      </c>
      <c r="AO82" s="2">
        <f>SUM(E80:R84)/68</f>
        <v>0.23302270855882357</v>
      </c>
      <c r="AP82" s="2">
        <f>((AK82-AK$8)*100)/AK$8</f>
        <v>-10.725713059276165</v>
      </c>
      <c r="AR82" s="11" t="s">
        <v>102</v>
      </c>
      <c r="AS82" s="2"/>
      <c r="AT82" s="1">
        <f>((AO82-AO$8)*100)/AO$8</f>
        <v>-10.74431324936838</v>
      </c>
    </row>
    <row r="83" spans="1:47" x14ac:dyDescent="0.25">
      <c r="A83" s="29">
        <v>0.27230676999999998</v>
      </c>
      <c r="B83" s="30">
        <v>0.24285392</v>
      </c>
      <c r="C83" s="29">
        <v>0.19424942000000001</v>
      </c>
      <c r="D83" s="29">
        <v>0.18207235999999999</v>
      </c>
      <c r="E83" s="31" t="s">
        <v>193</v>
      </c>
      <c r="F83" s="31">
        <v>0.24339429000000001</v>
      </c>
      <c r="G83" s="31">
        <v>0.19507675999999999</v>
      </c>
      <c r="H83" s="31">
        <v>0.17569175000000001</v>
      </c>
      <c r="I83" s="31">
        <v>0.17444998</v>
      </c>
      <c r="J83" s="31">
        <v>0.17248740000000001</v>
      </c>
      <c r="K83" s="31">
        <v>0.17624007</v>
      </c>
      <c r="L83" s="31">
        <v>0.18182229999999999</v>
      </c>
      <c r="M83" s="31">
        <v>0.18210314</v>
      </c>
      <c r="N83" s="31">
        <v>0.18532892000000001</v>
      </c>
      <c r="O83" s="31">
        <v>0.19328935</v>
      </c>
      <c r="P83" s="31">
        <v>0.20176305</v>
      </c>
      <c r="Q83" s="32">
        <v>0.20653917999999999</v>
      </c>
      <c r="R83" s="32">
        <v>0.19727228999999999</v>
      </c>
      <c r="S83" s="33">
        <v>0.19027659999999999</v>
      </c>
      <c r="T83" s="33" t="s">
        <v>193</v>
      </c>
      <c r="U83" s="33">
        <v>0.2891958</v>
      </c>
      <c r="V83" s="33">
        <v>0.24317796999999999</v>
      </c>
      <c r="W83" s="33">
        <v>0.23745769999999999</v>
      </c>
      <c r="X83" s="33">
        <v>0.24544325</v>
      </c>
      <c r="Y83" s="33">
        <v>0.25470189999999998</v>
      </c>
      <c r="Z83" s="33">
        <v>0.26113296000000003</v>
      </c>
      <c r="AA83" s="33">
        <v>0.26898820000000001</v>
      </c>
      <c r="AB83" s="33">
        <v>0.28067219999999998</v>
      </c>
      <c r="AC83" s="29">
        <v>0.33070987000000002</v>
      </c>
      <c r="AD83" s="29">
        <v>0.22113504</v>
      </c>
      <c r="AE83" s="29">
        <v>0.19383929999999999</v>
      </c>
      <c r="AF83" s="29">
        <v>0.21762158000000001</v>
      </c>
      <c r="AG83" s="29">
        <v>0.247837</v>
      </c>
      <c r="AH83" s="29">
        <v>0.26956903999999998</v>
      </c>
      <c r="AI83" s="29">
        <v>0.28916055000000002</v>
      </c>
      <c r="AJ83" s="29">
        <v>0.29248144999999998</v>
      </c>
      <c r="AK83" s="3">
        <f t="shared" si="1"/>
        <v>0.22677474588235291</v>
      </c>
      <c r="AM83" s="12" t="s">
        <v>105</v>
      </c>
      <c r="AO83" s="2">
        <f>SUM(S103:Z107)/35</f>
        <v>0.24687987742857151</v>
      </c>
      <c r="AP83" s="2">
        <f>((AK83-AK$9)*100)/AK$9</f>
        <v>-12.869279327292595</v>
      </c>
      <c r="AR83" s="12" t="s">
        <v>105</v>
      </c>
      <c r="AS83" s="2"/>
      <c r="AT83" s="1">
        <f>((AO83-AO$9)*100)/AO$9</f>
        <v>-11.470734836634838</v>
      </c>
    </row>
    <row r="84" spans="1:47" x14ac:dyDescent="0.25">
      <c r="A84" s="29">
        <v>0.18849847</v>
      </c>
      <c r="B84" s="30">
        <v>0.17532666</v>
      </c>
      <c r="C84" s="29">
        <v>0.14648326</v>
      </c>
      <c r="D84" s="29" t="s">
        <v>193</v>
      </c>
      <c r="E84" s="31" t="s">
        <v>193</v>
      </c>
      <c r="F84" s="31">
        <v>0.20598923</v>
      </c>
      <c r="G84" s="31">
        <v>0.14597666000000001</v>
      </c>
      <c r="H84" s="31">
        <v>0.13337280000000001</v>
      </c>
      <c r="I84" s="31">
        <v>0.12416824999999999</v>
      </c>
      <c r="J84" s="31">
        <v>0.11249729999999999</v>
      </c>
      <c r="K84" s="31">
        <v>9.9331929999999999E-2</v>
      </c>
      <c r="L84" s="31">
        <v>9.3503240000000001E-2</v>
      </c>
      <c r="M84" s="31">
        <v>0.112929076</v>
      </c>
      <c r="N84" s="31">
        <v>0.12453776599999999</v>
      </c>
      <c r="O84" s="31">
        <v>0.13403994</v>
      </c>
      <c r="P84" s="31">
        <v>0.14065330000000001</v>
      </c>
      <c r="Q84" s="32">
        <v>0.13729430000000001</v>
      </c>
      <c r="R84" s="32">
        <v>0.14283557</v>
      </c>
      <c r="S84" s="33">
        <v>0.16788286999999999</v>
      </c>
      <c r="T84" s="33" t="s">
        <v>193</v>
      </c>
      <c r="U84" s="33" t="s">
        <v>193</v>
      </c>
      <c r="V84" s="33">
        <v>0.19581522000000001</v>
      </c>
      <c r="W84" s="33">
        <v>0.17266664000000001</v>
      </c>
      <c r="X84" s="33">
        <v>0.18349526999999999</v>
      </c>
      <c r="Y84" s="33">
        <v>0.20267083999999999</v>
      </c>
      <c r="Z84" s="33">
        <v>0.19840147999999999</v>
      </c>
      <c r="AA84" s="33">
        <v>0.18773565</v>
      </c>
      <c r="AB84" s="33">
        <v>0.22502385</v>
      </c>
      <c r="AC84" s="29" t="s">
        <v>193</v>
      </c>
      <c r="AD84" s="29">
        <v>0.18670635999999999</v>
      </c>
      <c r="AE84" s="29">
        <v>0.15437128</v>
      </c>
      <c r="AF84" s="29">
        <v>0.13687701999999999</v>
      </c>
      <c r="AG84" s="29">
        <v>0.13551240000000001</v>
      </c>
      <c r="AH84" s="29">
        <v>0.17995457000000001</v>
      </c>
      <c r="AI84" s="29">
        <v>0.20159311999999999</v>
      </c>
      <c r="AJ84" s="29">
        <v>0.19479515</v>
      </c>
      <c r="AK84" s="3">
        <f t="shared" si="1"/>
        <v>0.15938514425806452</v>
      </c>
      <c r="AM84" s="12" t="s">
        <v>108</v>
      </c>
      <c r="AO84" s="2">
        <f>SUM(S80:AB84)/44</f>
        <v>0.29366356590909082</v>
      </c>
      <c r="AP84" s="2">
        <f>((AK84-AK$10)*100)/AK$10</f>
        <v>-14.265174203743811</v>
      </c>
      <c r="AR84" s="12" t="s">
        <v>108</v>
      </c>
      <c r="AS84" s="2"/>
      <c r="AT84" s="1">
        <f>((AO84-AO$10)*100)/AO$10</f>
        <v>-9.1344543452773586</v>
      </c>
    </row>
    <row r="85" spans="1:47" x14ac:dyDescent="0.25">
      <c r="A85" s="29">
        <v>0.15932447</v>
      </c>
      <c r="B85" s="30">
        <v>0.16152227</v>
      </c>
      <c r="C85" s="29" t="s">
        <v>193</v>
      </c>
      <c r="D85" s="29" t="s">
        <v>193</v>
      </c>
      <c r="E85" s="34" t="s">
        <v>193</v>
      </c>
      <c r="F85" s="34">
        <v>0.17350189999999999</v>
      </c>
      <c r="G85" s="34">
        <v>0.13302124000000001</v>
      </c>
      <c r="H85" s="34">
        <v>0.12802614000000001</v>
      </c>
      <c r="I85" s="34">
        <v>0.12263111</v>
      </c>
      <c r="J85" s="34">
        <v>0.11348349000000001</v>
      </c>
      <c r="K85" s="34">
        <v>0.10754654600000001</v>
      </c>
      <c r="L85" s="34">
        <v>9.6955730000000004E-2</v>
      </c>
      <c r="M85" s="34">
        <v>9.2515219999999995E-2</v>
      </c>
      <c r="N85" s="34">
        <v>9.4223580000000001E-2</v>
      </c>
      <c r="O85" s="34">
        <v>9.6577145000000003E-2</v>
      </c>
      <c r="P85" s="34">
        <v>9.9492330000000004E-2</v>
      </c>
      <c r="Q85" s="34">
        <v>0.105472594</v>
      </c>
      <c r="R85" s="34">
        <v>0.12620924</v>
      </c>
      <c r="S85" s="35">
        <v>0.1482386</v>
      </c>
      <c r="T85" s="35" t="s">
        <v>193</v>
      </c>
      <c r="U85" s="35" t="s">
        <v>193</v>
      </c>
      <c r="V85" s="35">
        <v>0.2047707</v>
      </c>
      <c r="W85" s="35">
        <v>0.16065199999999999</v>
      </c>
      <c r="X85" s="35">
        <v>0.1250965</v>
      </c>
      <c r="Y85" s="35">
        <v>0.12562305000000001</v>
      </c>
      <c r="Z85" s="35">
        <v>0.13215867000000001</v>
      </c>
      <c r="AA85" s="35">
        <v>0.17942272000000001</v>
      </c>
      <c r="AB85" s="35">
        <v>0.22366041</v>
      </c>
      <c r="AC85" s="36" t="s">
        <v>193</v>
      </c>
      <c r="AD85" s="29">
        <v>0.17903079999999999</v>
      </c>
      <c r="AE85" s="29">
        <v>0.16842024</v>
      </c>
      <c r="AF85" s="29">
        <v>0.15473207999999999</v>
      </c>
      <c r="AG85" s="29">
        <v>0.14950836000000001</v>
      </c>
      <c r="AH85" s="29">
        <v>0.15298595000000001</v>
      </c>
      <c r="AI85" s="29">
        <v>0.15766816</v>
      </c>
      <c r="AJ85" s="29">
        <v>0.15327324000000001</v>
      </c>
      <c r="AK85" s="3">
        <f t="shared" si="1"/>
        <v>0.1408581495</v>
      </c>
      <c r="AM85" s="14" t="s">
        <v>99</v>
      </c>
      <c r="AO85" s="7">
        <f>(SUM(B94:O102)+SUM(P94:R98))/140</f>
        <v>0.11441504075000004</v>
      </c>
      <c r="AP85" s="2">
        <f>((AK85-AK$11)*100)/AK$11</f>
        <v>-14.064293569581123</v>
      </c>
      <c r="AR85" s="14" t="s">
        <v>99</v>
      </c>
      <c r="AS85" s="2"/>
      <c r="AT85" s="1">
        <f>((AO85-AO$11)*100)/AO$11</f>
        <v>-16.077721201919626</v>
      </c>
      <c r="AU85">
        <f>SUM(AT85:AT88)/4</f>
        <v>-16.795811188957398</v>
      </c>
    </row>
    <row r="86" spans="1:47" x14ac:dyDescent="0.25">
      <c r="A86" s="29">
        <v>0.14649788999999999</v>
      </c>
      <c r="B86" s="30">
        <v>0.14475167999999999</v>
      </c>
      <c r="C86" s="29" t="s">
        <v>193</v>
      </c>
      <c r="D86" s="29" t="s">
        <v>193</v>
      </c>
      <c r="E86" s="34" t="s">
        <v>193</v>
      </c>
      <c r="F86" s="34">
        <v>0.17590263</v>
      </c>
      <c r="G86" s="34">
        <v>0.12686358</v>
      </c>
      <c r="H86" s="34">
        <v>0.11478169000000001</v>
      </c>
      <c r="I86" s="34">
        <v>0.11048968000000001</v>
      </c>
      <c r="J86" s="34">
        <v>0.105223596</v>
      </c>
      <c r="K86" s="34">
        <v>0.102573395</v>
      </c>
      <c r="L86" s="34">
        <v>9.550003E-2</v>
      </c>
      <c r="M86" s="34">
        <v>9.2570840000000001E-2</v>
      </c>
      <c r="N86" s="34">
        <v>9.3622940000000002E-2</v>
      </c>
      <c r="O86" s="34">
        <v>9.8973190000000003E-2</v>
      </c>
      <c r="P86" s="34">
        <v>0.10492388</v>
      </c>
      <c r="Q86" s="34">
        <v>0.11377907</v>
      </c>
      <c r="R86" s="34">
        <v>0.121532455</v>
      </c>
      <c r="S86" s="35">
        <v>0.12687403</v>
      </c>
      <c r="T86" s="35" t="s">
        <v>193</v>
      </c>
      <c r="U86" s="35" t="s">
        <v>193</v>
      </c>
      <c r="V86" s="35">
        <v>0.23856893000000001</v>
      </c>
      <c r="W86" s="35">
        <v>0.16556624</v>
      </c>
      <c r="X86" s="35">
        <v>0.121943094</v>
      </c>
      <c r="Y86" s="35">
        <v>0.12870613</v>
      </c>
      <c r="Z86" s="35">
        <v>0.15141761000000001</v>
      </c>
      <c r="AA86" s="35">
        <v>0.18567059999999999</v>
      </c>
      <c r="AB86" s="35">
        <v>0.21914738</v>
      </c>
      <c r="AC86" s="36" t="s">
        <v>193</v>
      </c>
      <c r="AD86" s="29">
        <v>0.18907909000000001</v>
      </c>
      <c r="AE86" s="29">
        <v>0.17121738</v>
      </c>
      <c r="AF86" s="29">
        <v>0.15061584</v>
      </c>
      <c r="AG86" s="29">
        <v>0.15073412999999999</v>
      </c>
      <c r="AH86" s="29">
        <v>0.15223038</v>
      </c>
      <c r="AI86" s="29">
        <v>0.15510899</v>
      </c>
      <c r="AJ86" s="29">
        <v>0.15285694999999999</v>
      </c>
      <c r="AK86" s="3">
        <f t="shared" si="1"/>
        <v>0.14025744399999998</v>
      </c>
      <c r="AM86" s="14" t="s">
        <v>102</v>
      </c>
      <c r="AO86" s="2">
        <f>SUM(E85:R93)/126</f>
        <v>0.11366445090476189</v>
      </c>
      <c r="AP86" s="2">
        <f>((AK86-AK$12)*100)/AK$12</f>
        <v>-14.366535182122011</v>
      </c>
      <c r="AR86" s="14" t="s">
        <v>102</v>
      </c>
      <c r="AS86" s="2"/>
      <c r="AT86" s="1">
        <f>((AO86-AO$12)*100)/AO$12</f>
        <v>-17.213503337367534</v>
      </c>
    </row>
    <row r="87" spans="1:47" x14ac:dyDescent="0.25">
      <c r="A87" s="29">
        <v>0.14774580000000001</v>
      </c>
      <c r="B87" s="30">
        <v>0.13227177000000001</v>
      </c>
      <c r="C87" s="29" t="s">
        <v>193</v>
      </c>
      <c r="D87" s="29" t="s">
        <v>193</v>
      </c>
      <c r="E87" s="34" t="s">
        <v>193</v>
      </c>
      <c r="F87" s="34">
        <v>0.1599546</v>
      </c>
      <c r="G87" s="34">
        <v>0.11992191000000001</v>
      </c>
      <c r="H87" s="34">
        <v>0.10505244</v>
      </c>
      <c r="I87" s="34">
        <v>9.0056899999999995E-2</v>
      </c>
      <c r="J87" s="34">
        <v>8.8535849999999999E-2</v>
      </c>
      <c r="K87" s="34">
        <v>9.3044260000000004E-2</v>
      </c>
      <c r="L87" s="34">
        <v>9.1287939999999998E-2</v>
      </c>
      <c r="M87" s="34">
        <v>9.0629080000000001E-2</v>
      </c>
      <c r="N87" s="34">
        <v>9.4693970000000002E-2</v>
      </c>
      <c r="O87" s="34">
        <v>0.10493787</v>
      </c>
      <c r="P87" s="34">
        <v>0.11212314</v>
      </c>
      <c r="Q87" s="34">
        <v>0.11849781</v>
      </c>
      <c r="R87" s="34">
        <v>0.12064989</v>
      </c>
      <c r="S87" s="35">
        <v>0.11083902</v>
      </c>
      <c r="T87" s="35" t="s">
        <v>193</v>
      </c>
      <c r="U87" s="35" t="s">
        <v>193</v>
      </c>
      <c r="V87" s="35" t="s">
        <v>193</v>
      </c>
      <c r="W87" s="35">
        <v>0.15039522999999999</v>
      </c>
      <c r="X87" s="35">
        <v>0.13206513</v>
      </c>
      <c r="Y87" s="35">
        <v>0.13566723</v>
      </c>
      <c r="Z87" s="35">
        <v>0.15326092999999999</v>
      </c>
      <c r="AA87" s="35">
        <v>0.19294527</v>
      </c>
      <c r="AB87" s="35" t="s">
        <v>193</v>
      </c>
      <c r="AC87" s="36" t="s">
        <v>193</v>
      </c>
      <c r="AD87" s="29">
        <v>0.21806296999999999</v>
      </c>
      <c r="AE87" s="29">
        <v>0.19259211000000001</v>
      </c>
      <c r="AF87" s="29">
        <v>0.15132551999999999</v>
      </c>
      <c r="AG87" s="29">
        <v>0.15151249</v>
      </c>
      <c r="AH87" s="29">
        <v>0.15627766000000001</v>
      </c>
      <c r="AI87" s="29">
        <v>0.1591815</v>
      </c>
      <c r="AJ87" s="29">
        <v>0.15702400999999999</v>
      </c>
      <c r="AK87" s="3">
        <f t="shared" si="1"/>
        <v>0.13323401071428573</v>
      </c>
      <c r="AM87" s="15" t="s">
        <v>105</v>
      </c>
      <c r="AO87" s="2">
        <f>(SUM(S94:AB102)+SUM(P99:R102))/67</f>
        <v>0.1353775335970149</v>
      </c>
      <c r="AP87" s="2">
        <f>((AK87-AK$13)*100)/AK$13</f>
        <v>-14.48310901144516</v>
      </c>
      <c r="AR87" s="15" t="s">
        <v>105</v>
      </c>
      <c r="AS87" s="2"/>
      <c r="AT87" s="1">
        <f>((AO87-AO$13)*100)/AO$13</f>
        <v>-18.306227211611869</v>
      </c>
    </row>
    <row r="88" spans="1:47" x14ac:dyDescent="0.25">
      <c r="A88" s="29">
        <v>0.16435556000000001</v>
      </c>
      <c r="B88" s="30">
        <v>0.12482183400000001</v>
      </c>
      <c r="C88" s="29" t="s">
        <v>193</v>
      </c>
      <c r="D88" s="29" t="s">
        <v>193</v>
      </c>
      <c r="E88" s="34">
        <v>0.15696541999999999</v>
      </c>
      <c r="F88" s="34">
        <v>0.16984700999999999</v>
      </c>
      <c r="G88" s="34">
        <v>0.121491194</v>
      </c>
      <c r="H88" s="34">
        <v>0.100417204</v>
      </c>
      <c r="I88" s="34">
        <v>7.8907459999999999E-2</v>
      </c>
      <c r="J88" s="34">
        <v>8.1860559999999999E-2</v>
      </c>
      <c r="K88" s="34">
        <v>7.7360555999999997E-2</v>
      </c>
      <c r="L88" s="34">
        <v>7.8752870000000003E-2</v>
      </c>
      <c r="M88" s="34">
        <v>9.1638129999999998E-2</v>
      </c>
      <c r="N88" s="34">
        <v>0.10136439999999999</v>
      </c>
      <c r="O88" s="34">
        <v>0.11264129000000001</v>
      </c>
      <c r="P88" s="34">
        <v>0.12120817</v>
      </c>
      <c r="Q88" s="34">
        <v>0.12578005</v>
      </c>
      <c r="R88" s="34">
        <v>0.14230988999999999</v>
      </c>
      <c r="S88" s="35">
        <v>0.11636368</v>
      </c>
      <c r="T88" s="35" t="s">
        <v>193</v>
      </c>
      <c r="U88" s="35" t="s">
        <v>193</v>
      </c>
      <c r="V88" s="35" t="s">
        <v>193</v>
      </c>
      <c r="W88" s="35">
        <v>0.14949223</v>
      </c>
      <c r="X88" s="35">
        <v>0.14312837</v>
      </c>
      <c r="Y88" s="35">
        <v>0.14704734</v>
      </c>
      <c r="Z88" s="35">
        <v>0.15741293000000001</v>
      </c>
      <c r="AA88" s="35">
        <v>0.21127493999999999</v>
      </c>
      <c r="AB88" s="35" t="s">
        <v>193</v>
      </c>
      <c r="AC88" s="36" t="s">
        <v>193</v>
      </c>
      <c r="AD88" s="29" t="s">
        <v>193</v>
      </c>
      <c r="AE88" s="29">
        <v>0.15817783999999999</v>
      </c>
      <c r="AF88" s="29">
        <v>0.15277275000000001</v>
      </c>
      <c r="AG88" s="29">
        <v>0.15354638000000001</v>
      </c>
      <c r="AH88" s="29">
        <v>0.16241796</v>
      </c>
      <c r="AI88" s="29">
        <v>0.16926837</v>
      </c>
      <c r="AJ88" s="29">
        <v>0.16972229</v>
      </c>
      <c r="AK88" s="3">
        <f t="shared" si="1"/>
        <v>0.13358380992857141</v>
      </c>
      <c r="AM88" s="15" t="s">
        <v>108</v>
      </c>
      <c r="AO88" s="2">
        <f>SUM(S85:AB93)/54</f>
        <v>0.1661290321111111</v>
      </c>
      <c r="AP88" s="1">
        <f>((AK88-AK$14)*100)/AK$14</f>
        <v>-15.015994893034669</v>
      </c>
      <c r="AR88" s="15" t="s">
        <v>108</v>
      </c>
      <c r="AS88" s="2"/>
      <c r="AT88" s="1">
        <f>((AO88-AO$14)*100)/AO$14</f>
        <v>-15.585793004930569</v>
      </c>
    </row>
    <row r="89" spans="1:47" x14ac:dyDescent="0.25">
      <c r="A89" s="29">
        <v>0.17678601999999999</v>
      </c>
      <c r="B89" s="30">
        <v>0.14134805</v>
      </c>
      <c r="C89" s="29" t="s">
        <v>193</v>
      </c>
      <c r="D89" s="29" t="s">
        <v>193</v>
      </c>
      <c r="E89" s="34">
        <v>0.16474973000000001</v>
      </c>
      <c r="F89" s="34">
        <v>0.15271851</v>
      </c>
      <c r="G89" s="34">
        <v>0.11697458500000001</v>
      </c>
      <c r="H89" s="34">
        <v>8.2748725999999995E-2</v>
      </c>
      <c r="I89" s="34">
        <v>7.5956140000000005E-2</v>
      </c>
      <c r="J89" s="34">
        <v>6.7549639999999994E-2</v>
      </c>
      <c r="K89" s="34">
        <v>7.182181E-2</v>
      </c>
      <c r="L89" s="34">
        <v>8.1871404999999994E-2</v>
      </c>
      <c r="M89" s="34">
        <v>9.695463E-2</v>
      </c>
      <c r="N89" s="34">
        <v>0.11016310999999999</v>
      </c>
      <c r="O89" s="34">
        <v>0.12279305</v>
      </c>
      <c r="P89" s="34">
        <v>0.13367382</v>
      </c>
      <c r="Q89" s="34">
        <v>0.13970721999999999</v>
      </c>
      <c r="R89" s="34">
        <v>0.15833585999999999</v>
      </c>
      <c r="S89" s="35" t="s">
        <v>193</v>
      </c>
      <c r="T89" s="35" t="s">
        <v>193</v>
      </c>
      <c r="U89" s="35" t="s">
        <v>193</v>
      </c>
      <c r="V89" s="35" t="s">
        <v>193</v>
      </c>
      <c r="W89" s="35">
        <v>0.16071166000000001</v>
      </c>
      <c r="X89" s="35">
        <v>0.14902626999999999</v>
      </c>
      <c r="Y89" s="35">
        <v>0.15743927999999999</v>
      </c>
      <c r="Z89" s="35">
        <v>0.16792425999999999</v>
      </c>
      <c r="AA89" s="35">
        <v>0.22420751999999999</v>
      </c>
      <c r="AB89" s="35" t="s">
        <v>193</v>
      </c>
      <c r="AC89" s="36" t="s">
        <v>193</v>
      </c>
      <c r="AD89" s="29" t="s">
        <v>193</v>
      </c>
      <c r="AE89" s="29">
        <v>0.15224043000000001</v>
      </c>
      <c r="AF89" s="29">
        <v>0.15767653000000001</v>
      </c>
      <c r="AG89" s="29">
        <v>0.16139606000000001</v>
      </c>
      <c r="AH89" s="29">
        <v>0.17333122000000001</v>
      </c>
      <c r="AI89" s="29">
        <v>0.1855378</v>
      </c>
      <c r="AJ89" s="29">
        <v>0.19249359999999999</v>
      </c>
      <c r="AK89" s="3">
        <f t="shared" si="1"/>
        <v>0.13985692355555557</v>
      </c>
      <c r="AM89" s="16" t="s">
        <v>117</v>
      </c>
      <c r="AO89" s="7">
        <f>(SUM(AC80:AJ102)+SUM(A80:D93))/173</f>
        <v>0.19434739182080929</v>
      </c>
      <c r="AP89" s="2">
        <f>((AK89-AK$15)*100)/AK$15</f>
        <v>-15.83333838162681</v>
      </c>
      <c r="AR89" s="16" t="s">
        <v>117</v>
      </c>
      <c r="AS89" s="2"/>
      <c r="AT89" s="1">
        <f>((AO89-AO$15)*100)/AO$15</f>
        <v>-11.696349901423334</v>
      </c>
    </row>
    <row r="90" spans="1:47" x14ac:dyDescent="0.25">
      <c r="A90" s="29">
        <v>0.20936123000000001</v>
      </c>
      <c r="B90" s="30">
        <v>0.15498592</v>
      </c>
      <c r="C90" s="29" t="s">
        <v>193</v>
      </c>
      <c r="D90" s="29" t="s">
        <v>193</v>
      </c>
      <c r="E90" s="34">
        <v>0.12882884</v>
      </c>
      <c r="F90" s="34">
        <v>0.13755186</v>
      </c>
      <c r="G90" s="34">
        <v>0.1061824</v>
      </c>
      <c r="H90" s="34">
        <v>9.2798225999999998E-2</v>
      </c>
      <c r="I90" s="34">
        <v>7.2059100000000001E-2</v>
      </c>
      <c r="J90" s="34">
        <v>6.6515110000000002E-2</v>
      </c>
      <c r="K90" s="34">
        <v>6.5967390000000001E-2</v>
      </c>
      <c r="L90" s="34">
        <v>7.1767109999999995E-2</v>
      </c>
      <c r="M90" s="34">
        <v>8.8480890000000006E-2</v>
      </c>
      <c r="N90" s="34">
        <v>0.113985404</v>
      </c>
      <c r="O90" s="34">
        <v>0.13055800000000001</v>
      </c>
      <c r="P90" s="34">
        <v>0.14472642999999999</v>
      </c>
      <c r="Q90" s="34">
        <v>0.15696199999999999</v>
      </c>
      <c r="R90" s="34">
        <v>0.19328350999999999</v>
      </c>
      <c r="S90" s="35" t="s">
        <v>193</v>
      </c>
      <c r="T90" s="35" t="s">
        <v>193</v>
      </c>
      <c r="U90" s="35" t="s">
        <v>193</v>
      </c>
      <c r="V90" s="35" t="s">
        <v>193</v>
      </c>
      <c r="W90" s="35">
        <v>0.15187613999999999</v>
      </c>
      <c r="X90" s="35">
        <v>0.15268369000000001</v>
      </c>
      <c r="Y90" s="35">
        <v>0.17139370000000001</v>
      </c>
      <c r="Z90" s="35">
        <v>0.17924345999999999</v>
      </c>
      <c r="AA90" s="35">
        <v>0.21361316999999999</v>
      </c>
      <c r="AB90" s="35" t="s">
        <v>193</v>
      </c>
      <c r="AC90" s="36" t="s">
        <v>193</v>
      </c>
      <c r="AD90" s="29" t="s">
        <v>193</v>
      </c>
      <c r="AE90" s="29">
        <v>0.13957571999999999</v>
      </c>
      <c r="AF90" s="29">
        <v>0.14309593000000001</v>
      </c>
      <c r="AG90" s="29">
        <v>0.15283482000000001</v>
      </c>
      <c r="AH90" s="29">
        <v>0.18132812000000001</v>
      </c>
      <c r="AI90" s="29">
        <v>0.19298501000000001</v>
      </c>
      <c r="AJ90" s="29">
        <v>0.20473377000000001</v>
      </c>
      <c r="AK90" s="3">
        <f t="shared" si="1"/>
        <v>0.14138433148148144</v>
      </c>
      <c r="AM90" t="s">
        <v>118</v>
      </c>
      <c r="AO90" s="2">
        <f>((SUM(A76:Z109)+SUM(AA76:AJ102))/895)</f>
        <v>0.23777450268826805</v>
      </c>
      <c r="AP90" s="2">
        <f>((AK90-AK$16)*100)/AK$16</f>
        <v>-16.606893873494887</v>
      </c>
      <c r="AR90" t="s">
        <v>118</v>
      </c>
      <c r="AT90" s="1">
        <f>((AO90-AO$16)*100)/AO$16</f>
        <v>-10.072407538442468</v>
      </c>
    </row>
    <row r="91" spans="1:47" x14ac:dyDescent="0.25">
      <c r="A91" s="29">
        <v>0.24374475000000001</v>
      </c>
      <c r="B91" s="30">
        <v>0.14192231999999999</v>
      </c>
      <c r="C91" s="29">
        <v>8.764429E-2</v>
      </c>
      <c r="D91" s="29">
        <v>0.10694632</v>
      </c>
      <c r="E91" s="34">
        <v>0.12400140599999999</v>
      </c>
      <c r="F91" s="34">
        <v>0.120042786</v>
      </c>
      <c r="G91" s="34">
        <v>0.10160653</v>
      </c>
      <c r="H91" s="34">
        <v>9.5820610000000001E-2</v>
      </c>
      <c r="I91" s="34">
        <v>7.5182399999999996E-2</v>
      </c>
      <c r="J91" s="34">
        <v>7.7047099999999993E-2</v>
      </c>
      <c r="K91" s="34">
        <v>7.3410230000000007E-2</v>
      </c>
      <c r="L91" s="34">
        <v>7.9713000000000006E-2</v>
      </c>
      <c r="M91" s="34">
        <v>9.883198E-2</v>
      </c>
      <c r="N91" s="34">
        <v>0.12818070000000001</v>
      </c>
      <c r="O91" s="34">
        <v>0.16188296999999999</v>
      </c>
      <c r="P91" s="34">
        <v>0.18694330000000001</v>
      </c>
      <c r="Q91" s="34">
        <v>0.18812238000000001</v>
      </c>
      <c r="R91" s="34">
        <v>0.20993264</v>
      </c>
      <c r="S91" s="35" t="s">
        <v>193</v>
      </c>
      <c r="T91" s="35" t="s">
        <v>193</v>
      </c>
      <c r="U91" s="35" t="s">
        <v>193</v>
      </c>
      <c r="V91" s="35" t="s">
        <v>193</v>
      </c>
      <c r="W91" s="35">
        <v>0.13374437</v>
      </c>
      <c r="X91" s="35">
        <v>0.1566813</v>
      </c>
      <c r="Y91" s="35">
        <v>0.21975790000000001</v>
      </c>
      <c r="Z91" s="35">
        <v>0.23385668000000001</v>
      </c>
      <c r="AA91" s="35">
        <v>0.21207073000000001</v>
      </c>
      <c r="AB91" s="35" t="s">
        <v>193</v>
      </c>
      <c r="AC91" s="36" t="s">
        <v>193</v>
      </c>
      <c r="AD91" s="29" t="s">
        <v>193</v>
      </c>
      <c r="AE91" s="29">
        <v>0.12986754</v>
      </c>
      <c r="AF91" s="29">
        <v>0.15701355</v>
      </c>
      <c r="AG91" s="29">
        <v>0.15433125</v>
      </c>
      <c r="AH91" s="29">
        <v>0.17449903</v>
      </c>
      <c r="AI91" s="29">
        <v>0.18798867999999999</v>
      </c>
      <c r="AJ91" s="29">
        <v>0.21682309999999999</v>
      </c>
      <c r="AK91" s="3">
        <f t="shared" si="1"/>
        <v>0.14750378765517239</v>
      </c>
      <c r="AM91" t="s">
        <v>119</v>
      </c>
      <c r="AP91" s="2">
        <f>((AK91-AK$17)*100)/AK$17</f>
        <v>-17.434617592862534</v>
      </c>
      <c r="AR91" t="s">
        <v>119</v>
      </c>
      <c r="AT91" s="1" t="e">
        <f>((AO91-AO$17)*100)/AO$17</f>
        <v>#DIV/0!</v>
      </c>
    </row>
    <row r="92" spans="1:47" x14ac:dyDescent="0.25">
      <c r="A92" s="29">
        <v>0.14444198999999999</v>
      </c>
      <c r="B92" s="30">
        <v>0.13283041000000001</v>
      </c>
      <c r="C92" s="29">
        <v>8.7920310000000002E-2</v>
      </c>
      <c r="D92" s="29">
        <v>9.4539799999999993E-2</v>
      </c>
      <c r="E92" s="34">
        <v>9.5989279999999996E-2</v>
      </c>
      <c r="F92" s="34">
        <v>0.10002222</v>
      </c>
      <c r="G92" s="34">
        <v>9.8831479999999999E-2</v>
      </c>
      <c r="H92" s="34">
        <v>9.4525725000000005E-2</v>
      </c>
      <c r="I92" s="34">
        <v>9.316961E-2</v>
      </c>
      <c r="J92" s="34">
        <v>0.100065716</v>
      </c>
      <c r="K92" s="34">
        <v>0.10748561</v>
      </c>
      <c r="L92" s="34">
        <v>0.11463006000000001</v>
      </c>
      <c r="M92" s="34">
        <v>0.13418060000000001</v>
      </c>
      <c r="N92" s="34">
        <v>0.16212020999999999</v>
      </c>
      <c r="O92" s="34">
        <v>0.18606101999999999</v>
      </c>
      <c r="P92" s="34">
        <v>0.20629169999999999</v>
      </c>
      <c r="Q92" s="34">
        <v>0.21906829999999999</v>
      </c>
      <c r="R92" s="34">
        <v>0.19160451000000001</v>
      </c>
      <c r="S92" s="35" t="s">
        <v>193</v>
      </c>
      <c r="T92" s="35" t="s">
        <v>193</v>
      </c>
      <c r="U92" s="35" t="s">
        <v>193</v>
      </c>
      <c r="V92" s="35" t="s">
        <v>193</v>
      </c>
      <c r="W92" s="35">
        <v>0.14350471000000001</v>
      </c>
      <c r="X92" s="35">
        <v>0.17551381999999999</v>
      </c>
      <c r="Y92" s="35">
        <v>0.21590472999999999</v>
      </c>
      <c r="Z92" s="35">
        <v>0.24665661</v>
      </c>
      <c r="AA92" s="35">
        <v>0.23205033999999999</v>
      </c>
      <c r="AB92" s="35" t="s">
        <v>193</v>
      </c>
      <c r="AC92" s="36" t="s">
        <v>193</v>
      </c>
      <c r="AD92" s="29" t="s">
        <v>193</v>
      </c>
      <c r="AE92" s="29">
        <v>0.12307845000000001</v>
      </c>
      <c r="AF92" s="29">
        <v>0.13571620000000001</v>
      </c>
      <c r="AG92" s="29">
        <v>0.11210064</v>
      </c>
      <c r="AH92" s="29">
        <v>0.11642344</v>
      </c>
      <c r="AI92" s="29">
        <v>0.16591738</v>
      </c>
      <c r="AJ92" s="29">
        <v>0.21160576</v>
      </c>
      <c r="AK92" s="3">
        <f t="shared" si="1"/>
        <v>0.14628450451724137</v>
      </c>
      <c r="AM92" t="s">
        <v>120</v>
      </c>
      <c r="AP92" s="2">
        <f>((AK92-AK$18)*100)/AK$18</f>
        <v>-17.905566052378902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193</v>
      </c>
      <c r="B93" s="30" t="s">
        <v>193</v>
      </c>
      <c r="C93" s="29">
        <v>8.2258460000000005E-2</v>
      </c>
      <c r="D93" s="29">
        <v>8.3323099999999997E-2</v>
      </c>
      <c r="E93" s="34">
        <v>8.5378529999999994E-2</v>
      </c>
      <c r="F93" s="34">
        <v>8.8137549999999995E-2</v>
      </c>
      <c r="G93" s="34">
        <v>8.8508219999999999E-2</v>
      </c>
      <c r="H93" s="34">
        <v>8.871938E-2</v>
      </c>
      <c r="I93" s="34">
        <v>8.8748519999999997E-2</v>
      </c>
      <c r="J93" s="34">
        <v>9.2075675999999995E-2</v>
      </c>
      <c r="K93" s="34">
        <v>9.6515134000000002E-2</v>
      </c>
      <c r="L93" s="34">
        <v>0.10062261</v>
      </c>
      <c r="M93" s="34">
        <v>0.110279195</v>
      </c>
      <c r="N93" s="34">
        <v>0.120863125</v>
      </c>
      <c r="O93" s="34">
        <v>0.13488322</v>
      </c>
      <c r="P93" s="34">
        <v>0.1638115</v>
      </c>
      <c r="Q93" s="34">
        <v>0.19324957000000001</v>
      </c>
      <c r="R93" s="34">
        <v>0.2031569</v>
      </c>
      <c r="S93" s="35" t="s">
        <v>193</v>
      </c>
      <c r="T93" s="35" t="s">
        <v>193</v>
      </c>
      <c r="U93" s="35" t="s">
        <v>193</v>
      </c>
      <c r="V93" s="35">
        <v>0.10278777</v>
      </c>
      <c r="W93" s="35">
        <v>0.10864747</v>
      </c>
      <c r="X93" s="35">
        <v>0.1121534</v>
      </c>
      <c r="Y93" s="35">
        <v>0.13549923999999999</v>
      </c>
      <c r="Z93" s="35">
        <v>0.16725962</v>
      </c>
      <c r="AA93" s="35">
        <v>0.20935092999999999</v>
      </c>
      <c r="AB93" s="35" t="s">
        <v>193</v>
      </c>
      <c r="AC93" s="36" t="s">
        <v>193</v>
      </c>
      <c r="AD93" s="29" t="s">
        <v>193</v>
      </c>
      <c r="AE93" s="29">
        <v>0.13837675999999999</v>
      </c>
      <c r="AF93" s="29">
        <v>0.10928038499999999</v>
      </c>
      <c r="AG93" s="29">
        <v>0.10487513</v>
      </c>
      <c r="AH93" s="29">
        <v>0.10665112</v>
      </c>
      <c r="AI93" s="29">
        <v>0.11637806000000001</v>
      </c>
      <c r="AJ93" s="29">
        <v>0.13167780000000001</v>
      </c>
      <c r="AK93" s="3">
        <f t="shared" si="1"/>
        <v>0.12012387053571427</v>
      </c>
      <c r="AM93" t="s">
        <v>121</v>
      </c>
      <c r="AO93" s="2">
        <f>SUM(U108:W109)/6</f>
        <v>0.49436768666666664</v>
      </c>
      <c r="AP93" s="2">
        <f>((AK93-AK$19)*100)/AK$19</f>
        <v>-18.147741243025564</v>
      </c>
      <c r="AR93" t="s">
        <v>124</v>
      </c>
      <c r="AT93" s="1">
        <f>((AO93-AO$19)*100)/AO$19</f>
        <v>-7.878937185136583</v>
      </c>
    </row>
    <row r="94" spans="1:47" x14ac:dyDescent="0.25">
      <c r="A94" t="s">
        <v>193</v>
      </c>
      <c r="B94" s="37" t="s">
        <v>193</v>
      </c>
      <c r="C94" s="34">
        <v>8.5489330000000002E-2</v>
      </c>
      <c r="D94" s="34">
        <v>7.6805994000000002E-2</v>
      </c>
      <c r="E94" s="34">
        <v>8.0872429999999995E-2</v>
      </c>
      <c r="F94" s="34">
        <v>7.9191349999999994E-2</v>
      </c>
      <c r="G94" s="34">
        <v>8.5627645000000002E-2</v>
      </c>
      <c r="H94" s="34">
        <v>9.2231240000000006E-2</v>
      </c>
      <c r="I94" s="34">
        <v>9.9672730000000001E-2</v>
      </c>
      <c r="J94" s="34">
        <v>0.10705301</v>
      </c>
      <c r="K94" s="34">
        <v>0.1079551</v>
      </c>
      <c r="L94" s="34">
        <v>0.10849891</v>
      </c>
      <c r="M94" s="34">
        <v>0.11324368</v>
      </c>
      <c r="N94" s="34">
        <v>0.12127996000000001</v>
      </c>
      <c r="O94" s="34">
        <v>0.13366674000000001</v>
      </c>
      <c r="P94" s="34">
        <v>0.16270473999999999</v>
      </c>
      <c r="Q94" s="34">
        <v>0.18332261</v>
      </c>
      <c r="R94" s="34">
        <v>0.18098444</v>
      </c>
      <c r="S94" s="35" t="s">
        <v>193</v>
      </c>
      <c r="T94" s="35" t="s">
        <v>193</v>
      </c>
      <c r="U94" s="35" t="s">
        <v>193</v>
      </c>
      <c r="V94" s="35">
        <v>0.14933313000000001</v>
      </c>
      <c r="W94" s="35">
        <v>0.112752855</v>
      </c>
      <c r="X94" s="35">
        <v>0.11541925</v>
      </c>
      <c r="Y94" s="35">
        <v>0.12821874</v>
      </c>
      <c r="Z94" s="35">
        <v>0.15754293</v>
      </c>
      <c r="AA94" s="35">
        <v>0.19708589000000001</v>
      </c>
      <c r="AB94" s="35" t="s">
        <v>193</v>
      </c>
      <c r="AC94" s="36" t="s">
        <v>193</v>
      </c>
      <c r="AD94" s="29" t="s">
        <v>193</v>
      </c>
      <c r="AE94" s="29">
        <v>0.21948794999999999</v>
      </c>
      <c r="AF94" s="29">
        <v>0.10878375999999999</v>
      </c>
      <c r="AG94" s="29">
        <v>9.3257499999999993E-2</v>
      </c>
      <c r="AH94" s="29">
        <v>0.11067432000000001</v>
      </c>
      <c r="AI94" s="29">
        <v>0.11433259</v>
      </c>
      <c r="AJ94" s="29">
        <v>0.121602446</v>
      </c>
      <c r="AK94" s="3">
        <f t="shared" si="1"/>
        <v>0.12311040250000001</v>
      </c>
      <c r="AP94" s="2">
        <f>((AK94-AK$20)*100)/AK$20</f>
        <v>-17.209202251577725</v>
      </c>
    </row>
    <row r="95" spans="1:47" x14ac:dyDescent="0.25">
      <c r="A95" t="s">
        <v>193</v>
      </c>
      <c r="B95" s="37">
        <v>8.8169600000000001E-2</v>
      </c>
      <c r="C95" s="34">
        <v>7.8512579999999998E-2</v>
      </c>
      <c r="D95" s="34">
        <v>7.7055960000000007E-2</v>
      </c>
      <c r="E95" s="34">
        <v>7.5251230000000002E-2</v>
      </c>
      <c r="F95" s="34">
        <v>8.0523049999999999E-2</v>
      </c>
      <c r="G95" s="34">
        <v>9.6143279999999998E-2</v>
      </c>
      <c r="H95" s="34">
        <v>0.11304018</v>
      </c>
      <c r="I95" s="34">
        <v>0.14045474999999999</v>
      </c>
      <c r="J95" s="34">
        <v>0.16604167</v>
      </c>
      <c r="K95" s="34">
        <v>0.17914373</v>
      </c>
      <c r="L95" s="34">
        <v>0.18956524</v>
      </c>
      <c r="M95" s="34">
        <v>0.18461889000000001</v>
      </c>
      <c r="N95" s="34">
        <v>0.17250788</v>
      </c>
      <c r="O95" s="34">
        <v>0.16078123</v>
      </c>
      <c r="P95" s="34">
        <v>0.1657748</v>
      </c>
      <c r="Q95" s="34">
        <v>0.16801711999999999</v>
      </c>
      <c r="R95" s="34">
        <v>0.16743329000000001</v>
      </c>
      <c r="S95" s="35" t="s">
        <v>193</v>
      </c>
      <c r="T95" s="35" t="s">
        <v>193</v>
      </c>
      <c r="U95" s="35">
        <v>0.11680899</v>
      </c>
      <c r="V95" s="35">
        <v>0.13888712</v>
      </c>
      <c r="W95" s="35">
        <v>0.16336596</v>
      </c>
      <c r="X95" s="35">
        <v>0.13642515</v>
      </c>
      <c r="Y95" s="35">
        <v>0.12706733000000001</v>
      </c>
      <c r="Z95" s="35">
        <v>0.13814433000000001</v>
      </c>
      <c r="AA95" s="35">
        <v>0.16434209</v>
      </c>
      <c r="AB95" s="35" t="s">
        <v>193</v>
      </c>
      <c r="AC95" s="36" t="s">
        <v>193</v>
      </c>
      <c r="AD95" s="29" t="s">
        <v>193</v>
      </c>
      <c r="AE95" s="29">
        <v>0.1665459</v>
      </c>
      <c r="AF95" s="29">
        <v>0.13431771000000001</v>
      </c>
      <c r="AG95" s="29">
        <v>0.10394225999999999</v>
      </c>
      <c r="AH95" s="29">
        <v>0.11813735</v>
      </c>
      <c r="AI95" s="29">
        <v>0.12280309</v>
      </c>
      <c r="AJ95" s="29">
        <v>0.1285472</v>
      </c>
      <c r="AK95" s="3">
        <f t="shared" si="1"/>
        <v>0.13541229866666668</v>
      </c>
      <c r="AP95" s="2">
        <f>((AK95-AK$21)*100)/AK$21</f>
        <v>-17.713698478304913</v>
      </c>
    </row>
    <row r="96" spans="1:47" x14ac:dyDescent="0.25">
      <c r="A96" t="s">
        <v>193</v>
      </c>
      <c r="B96" s="37">
        <v>9.0553834999999999E-2</v>
      </c>
      <c r="C96" s="34">
        <v>7.5350609999999998E-2</v>
      </c>
      <c r="D96" s="34">
        <v>6.8268179999999998E-2</v>
      </c>
      <c r="E96" s="34">
        <v>6.4609799999999995E-2</v>
      </c>
      <c r="F96" s="34">
        <v>7.7143180000000006E-2</v>
      </c>
      <c r="G96" s="34">
        <v>9.0695659999999997E-2</v>
      </c>
      <c r="H96" s="34">
        <v>0.10544605</v>
      </c>
      <c r="I96" s="34">
        <v>0.12635822999999999</v>
      </c>
      <c r="J96" s="34">
        <v>0.14678182000000001</v>
      </c>
      <c r="K96" s="34">
        <v>0.17072999999999999</v>
      </c>
      <c r="L96" s="34">
        <v>0.18284363000000001</v>
      </c>
      <c r="M96" s="34">
        <v>0.19091316</v>
      </c>
      <c r="N96" s="34">
        <v>0.17756954</v>
      </c>
      <c r="O96" s="34">
        <v>0.15246156999999999</v>
      </c>
      <c r="P96" s="34">
        <v>0.14937404000000001</v>
      </c>
      <c r="Q96" s="34">
        <v>0.15122232999999999</v>
      </c>
      <c r="R96" s="34">
        <v>0.18990351</v>
      </c>
      <c r="S96" s="35" t="s">
        <v>193</v>
      </c>
      <c r="T96" s="35" t="s">
        <v>193</v>
      </c>
      <c r="U96" s="35">
        <v>0.12925676999999999</v>
      </c>
      <c r="V96" s="35">
        <v>0.14644731999999999</v>
      </c>
      <c r="W96" s="35">
        <v>0.13778944000000001</v>
      </c>
      <c r="X96" s="35">
        <v>0.14220590999999999</v>
      </c>
      <c r="Y96" s="35">
        <v>0.13091995000000001</v>
      </c>
      <c r="Z96" s="35" t="s">
        <v>193</v>
      </c>
      <c r="AA96" s="35" t="s">
        <v>193</v>
      </c>
      <c r="AB96" s="35" t="s">
        <v>193</v>
      </c>
      <c r="AC96" s="36" t="s">
        <v>193</v>
      </c>
      <c r="AD96" s="29" t="s">
        <v>193</v>
      </c>
      <c r="AE96" s="29" t="s">
        <v>193</v>
      </c>
      <c r="AF96" s="29">
        <v>0.18969153</v>
      </c>
      <c r="AG96" s="29">
        <v>0.11358902</v>
      </c>
      <c r="AH96" s="29">
        <v>0.17685603999999999</v>
      </c>
      <c r="AI96" s="29">
        <v>0.17653099999999999</v>
      </c>
      <c r="AJ96" s="29">
        <v>0.12313124</v>
      </c>
      <c r="AK96" s="3">
        <f t="shared" si="1"/>
        <v>0.13617197648148152</v>
      </c>
      <c r="AP96" s="2">
        <f>((AK96-AK$22)*100)/AK$22</f>
        <v>-18.362723512742651</v>
      </c>
    </row>
    <row r="97" spans="1:45" x14ac:dyDescent="0.25">
      <c r="A97" t="s">
        <v>193</v>
      </c>
      <c r="B97" s="37">
        <v>9.0822280000000005E-2</v>
      </c>
      <c r="C97" s="34">
        <v>6.577442E-2</v>
      </c>
      <c r="D97" s="34">
        <v>7.1324250000000006E-2</v>
      </c>
      <c r="E97" s="34">
        <v>6.279796E-2</v>
      </c>
      <c r="F97" s="34">
        <v>7.0079089999999997E-2</v>
      </c>
      <c r="G97" s="34">
        <v>8.2448419999999994E-2</v>
      </c>
      <c r="H97" s="34">
        <v>8.5673589999999994E-2</v>
      </c>
      <c r="I97" s="34">
        <v>9.4314410000000001E-2</v>
      </c>
      <c r="J97" s="34">
        <v>0.103923686</v>
      </c>
      <c r="K97" s="34">
        <v>0.11981667999999999</v>
      </c>
      <c r="L97" s="34">
        <v>0.12340131999999999</v>
      </c>
      <c r="M97" s="34">
        <v>0.13552015000000001</v>
      </c>
      <c r="N97" s="34">
        <v>0.14957214999999999</v>
      </c>
      <c r="O97" s="34">
        <v>0.13347274000000001</v>
      </c>
      <c r="P97" s="34">
        <v>0.13043767000000001</v>
      </c>
      <c r="Q97" s="34">
        <v>0.16946356000000001</v>
      </c>
      <c r="R97" s="34">
        <v>0.20442735000000001</v>
      </c>
      <c r="S97" s="35" t="s">
        <v>193</v>
      </c>
      <c r="T97" s="35">
        <v>0.17589815</v>
      </c>
      <c r="U97" s="35">
        <v>0.13360004</v>
      </c>
      <c r="V97" s="35">
        <v>0.12073299999999999</v>
      </c>
      <c r="W97" s="35">
        <v>0.12597327</v>
      </c>
      <c r="X97" s="35">
        <v>0.11823552</v>
      </c>
      <c r="Y97" s="35">
        <v>9.5670803999999998E-2</v>
      </c>
      <c r="Z97" s="35" t="s">
        <v>193</v>
      </c>
      <c r="AA97" s="35" t="s">
        <v>193</v>
      </c>
      <c r="AB97" s="35" t="s">
        <v>193</v>
      </c>
      <c r="AC97" s="36" t="s">
        <v>193</v>
      </c>
      <c r="AD97" s="29" t="s">
        <v>193</v>
      </c>
      <c r="AE97" s="29" t="s">
        <v>193</v>
      </c>
      <c r="AF97" s="29">
        <v>0.20477390000000001</v>
      </c>
      <c r="AG97" s="29">
        <v>0.16196287000000001</v>
      </c>
      <c r="AH97" s="29">
        <v>0.15835583</v>
      </c>
      <c r="AI97" s="29">
        <v>0.16953802000000001</v>
      </c>
      <c r="AJ97" s="29">
        <v>0.15012813</v>
      </c>
      <c r="AK97" s="3">
        <f t="shared" si="1"/>
        <v>0.12529068785714287</v>
      </c>
      <c r="AP97" s="2">
        <f>((AK97-AK$23)*100)/AK$23</f>
        <v>-17.30660985993309</v>
      </c>
      <c r="AS97" t="s">
        <v>127</v>
      </c>
    </row>
    <row r="98" spans="1:45" x14ac:dyDescent="0.25">
      <c r="A98" t="s">
        <v>193</v>
      </c>
      <c r="B98" s="37">
        <v>0.11294035600000001</v>
      </c>
      <c r="C98" s="34">
        <v>7.3640860000000002E-2</v>
      </c>
      <c r="D98" s="34">
        <v>7.0792919999999995E-2</v>
      </c>
      <c r="E98" s="34">
        <v>6.2788634999999995E-2</v>
      </c>
      <c r="F98" s="34">
        <v>6.8664156000000004E-2</v>
      </c>
      <c r="G98" s="34">
        <v>8.0537529999999996E-2</v>
      </c>
      <c r="H98" s="34">
        <v>9.4286560000000005E-2</v>
      </c>
      <c r="I98" s="34">
        <v>0.10503920999999999</v>
      </c>
      <c r="J98" s="34">
        <v>0.11444592000000001</v>
      </c>
      <c r="K98" s="34">
        <v>0.12218559499999999</v>
      </c>
      <c r="L98" s="34">
        <v>0.12554823000000001</v>
      </c>
      <c r="M98" s="34">
        <v>0.13468683000000001</v>
      </c>
      <c r="N98" s="34">
        <v>0.1330674</v>
      </c>
      <c r="O98" s="34">
        <v>0.12771577000000001</v>
      </c>
      <c r="P98" s="34">
        <v>0.14525951000000001</v>
      </c>
      <c r="Q98" s="34">
        <v>0.21558136</v>
      </c>
      <c r="R98" s="34" t="s">
        <v>193</v>
      </c>
      <c r="S98" s="35">
        <v>0.16337876000000001</v>
      </c>
      <c r="T98" s="35">
        <v>0.12796572000000001</v>
      </c>
      <c r="U98" s="35">
        <v>0.103366874</v>
      </c>
      <c r="V98" s="35">
        <v>0.11058944</v>
      </c>
      <c r="W98" s="35">
        <v>0.11333612</v>
      </c>
      <c r="X98" s="35">
        <v>0.11174744</v>
      </c>
      <c r="Y98" s="35">
        <v>0.100670315</v>
      </c>
      <c r="Z98" s="35" t="s">
        <v>193</v>
      </c>
      <c r="AA98" s="35" t="s">
        <v>193</v>
      </c>
      <c r="AB98" s="35" t="s">
        <v>193</v>
      </c>
      <c r="AC98" s="36" t="s">
        <v>193</v>
      </c>
      <c r="AD98" s="29" t="s">
        <v>193</v>
      </c>
      <c r="AE98" s="29" t="s">
        <v>193</v>
      </c>
      <c r="AF98" s="29">
        <v>0.19819075</v>
      </c>
      <c r="AG98" s="29">
        <v>0.16572115000000001</v>
      </c>
      <c r="AH98" s="29">
        <v>0.19605564</v>
      </c>
      <c r="AI98" s="29">
        <v>0.18455568</v>
      </c>
      <c r="AJ98" s="29">
        <v>0.18022463999999999</v>
      </c>
      <c r="AK98" s="3">
        <f t="shared" si="1"/>
        <v>0.12653512039285714</v>
      </c>
      <c r="AP98" s="2">
        <f>((AK98-AK$24)*100)/AK$24</f>
        <v>-17.198181791421995</v>
      </c>
    </row>
    <row r="99" spans="1:45" x14ac:dyDescent="0.25">
      <c r="A99" t="s">
        <v>193</v>
      </c>
      <c r="B99" s="37">
        <v>0.14187357</v>
      </c>
      <c r="C99" s="34">
        <v>0.11359900000000001</v>
      </c>
      <c r="D99" s="34">
        <v>8.787855E-2</v>
      </c>
      <c r="E99" s="34">
        <v>7.3931289999999997E-2</v>
      </c>
      <c r="F99" s="34">
        <v>8.0676020000000001E-2</v>
      </c>
      <c r="G99" s="34">
        <v>8.9633845000000004E-2</v>
      </c>
      <c r="H99" s="34">
        <v>9.8328135999999997E-2</v>
      </c>
      <c r="I99" s="34">
        <v>0.1065199</v>
      </c>
      <c r="J99" s="34">
        <v>0.108460836</v>
      </c>
      <c r="K99" s="34">
        <v>0.11212313</v>
      </c>
      <c r="L99" s="34">
        <v>0.1208769</v>
      </c>
      <c r="M99" s="34">
        <v>0.12986895000000001</v>
      </c>
      <c r="N99" s="34">
        <v>0.13236853000000001</v>
      </c>
      <c r="O99" s="34">
        <v>0.12967506000000001</v>
      </c>
      <c r="P99" s="38">
        <v>0.14396806000000001</v>
      </c>
      <c r="Q99" s="38" t="s">
        <v>193</v>
      </c>
      <c r="R99" s="38">
        <v>0.19661308999999999</v>
      </c>
      <c r="S99" s="35">
        <v>0.12849346</v>
      </c>
      <c r="T99" s="35">
        <v>0.11593870000000001</v>
      </c>
      <c r="U99" s="35">
        <v>0.10690055</v>
      </c>
      <c r="V99" s="35">
        <v>0.11285017</v>
      </c>
      <c r="W99" s="35">
        <v>0.11688517</v>
      </c>
      <c r="X99" s="35">
        <v>0.11321125999999999</v>
      </c>
      <c r="Y99" s="35">
        <v>0.12133152</v>
      </c>
      <c r="Z99" s="35" t="s">
        <v>193</v>
      </c>
      <c r="AA99" s="35" t="s">
        <v>193</v>
      </c>
      <c r="AB99" s="35" t="s">
        <v>193</v>
      </c>
      <c r="AC99" s="36" t="s">
        <v>193</v>
      </c>
      <c r="AD99" s="29" t="s">
        <v>193</v>
      </c>
      <c r="AE99" s="29" t="s">
        <v>193</v>
      </c>
      <c r="AF99" s="29">
        <v>0.19526097000000001</v>
      </c>
      <c r="AG99" s="29">
        <v>0.17049830999999999</v>
      </c>
      <c r="AH99" s="29" t="s">
        <v>193</v>
      </c>
      <c r="AI99" s="29">
        <v>0.19346218000000001</v>
      </c>
      <c r="AJ99" s="29">
        <v>0.18584154999999999</v>
      </c>
      <c r="AK99" s="3">
        <f t="shared" si="1"/>
        <v>0.12692847062962967</v>
      </c>
      <c r="AP99" s="2">
        <f>((AK99-AK$25)*100)/AK$25</f>
        <v>-15.930791889584778</v>
      </c>
    </row>
    <row r="100" spans="1:45" x14ac:dyDescent="0.25">
      <c r="A100" t="s">
        <v>193</v>
      </c>
      <c r="B100" s="37">
        <v>0.15085166999999999</v>
      </c>
      <c r="C100" s="34">
        <v>0.12975164</v>
      </c>
      <c r="D100" s="34">
        <v>0.101838574</v>
      </c>
      <c r="E100" s="34">
        <v>8.3407029999999993E-2</v>
      </c>
      <c r="F100" s="34">
        <v>8.2910425999999995E-2</v>
      </c>
      <c r="G100" s="34">
        <v>9.0754260000000003E-2</v>
      </c>
      <c r="H100" s="34">
        <v>9.7920140000000003E-2</v>
      </c>
      <c r="I100" s="34">
        <v>0.10669126</v>
      </c>
      <c r="J100" s="34">
        <v>0.10597469</v>
      </c>
      <c r="K100" s="34">
        <v>0.10892277</v>
      </c>
      <c r="L100" s="34">
        <v>0.11795889599999999</v>
      </c>
      <c r="M100" s="34">
        <v>0.12259277</v>
      </c>
      <c r="N100" s="34">
        <v>0.11804977</v>
      </c>
      <c r="O100" s="34">
        <v>0.12295151</v>
      </c>
      <c r="P100" s="38" t="s">
        <v>193</v>
      </c>
      <c r="Q100" s="38">
        <v>0.17870764</v>
      </c>
      <c r="R100" s="38">
        <v>0.1731914</v>
      </c>
      <c r="S100" s="35">
        <v>0.15077547999999999</v>
      </c>
      <c r="T100" s="35">
        <v>0.12521579999999999</v>
      </c>
      <c r="U100" s="35">
        <v>0.11016416</v>
      </c>
      <c r="V100" s="35">
        <v>0.11306794000000001</v>
      </c>
      <c r="W100" s="35">
        <v>0.12004869</v>
      </c>
      <c r="X100" s="35">
        <v>0.12135278400000001</v>
      </c>
      <c r="Y100" s="35">
        <v>0.14275366</v>
      </c>
      <c r="Z100" s="35" t="s">
        <v>193</v>
      </c>
      <c r="AA100" s="35" t="s">
        <v>193</v>
      </c>
      <c r="AB100" s="35" t="s">
        <v>193</v>
      </c>
      <c r="AC100" s="36" t="s">
        <v>193</v>
      </c>
      <c r="AD100" s="29" t="s">
        <v>193</v>
      </c>
      <c r="AE100" s="29" t="s">
        <v>193</v>
      </c>
      <c r="AF100" s="29">
        <v>0.22108506999999999</v>
      </c>
      <c r="AG100" s="29">
        <v>0.18554266</v>
      </c>
      <c r="AH100" s="29" t="s">
        <v>193</v>
      </c>
      <c r="AI100" s="29" t="s">
        <v>193</v>
      </c>
      <c r="AJ100" s="29" t="s">
        <v>193</v>
      </c>
      <c r="AK100" s="3">
        <f t="shared" si="1"/>
        <v>0.12729922759999998</v>
      </c>
      <c r="AP100" s="2">
        <f>((AK100-AK$26)*100)/AK$26</f>
        <v>-14.724911465901281</v>
      </c>
    </row>
    <row r="101" spans="1:45" x14ac:dyDescent="0.25">
      <c r="A101" t="s">
        <v>193</v>
      </c>
      <c r="B101" s="37" t="s">
        <v>193</v>
      </c>
      <c r="C101" s="34">
        <v>0.14325462</v>
      </c>
      <c r="D101" s="34">
        <v>0.10596126</v>
      </c>
      <c r="E101" s="34">
        <v>8.3505469999999998E-2</v>
      </c>
      <c r="F101" s="34">
        <v>8.2873189999999999E-2</v>
      </c>
      <c r="G101" s="34">
        <v>9.6547194000000003E-2</v>
      </c>
      <c r="H101" s="34">
        <v>0.10534905</v>
      </c>
      <c r="I101" s="34">
        <v>0.11182911</v>
      </c>
      <c r="J101" s="34">
        <v>0.11566244000000001</v>
      </c>
      <c r="K101" s="34">
        <v>0.11644116</v>
      </c>
      <c r="L101" s="34">
        <v>0.12274862</v>
      </c>
      <c r="M101" s="34">
        <v>0.12136009</v>
      </c>
      <c r="N101" s="34">
        <v>0.11529005000000001</v>
      </c>
      <c r="O101" s="34">
        <v>0.1283474</v>
      </c>
      <c r="P101" s="38" t="s">
        <v>193</v>
      </c>
      <c r="Q101" s="38">
        <v>0.17918041000000001</v>
      </c>
      <c r="R101" s="38">
        <v>0.16320904999999999</v>
      </c>
      <c r="S101" s="35">
        <v>0.14941636</v>
      </c>
      <c r="T101" s="35">
        <v>0.1244474</v>
      </c>
      <c r="U101" s="35">
        <v>0.112898424</v>
      </c>
      <c r="V101" s="35">
        <v>0.12102491999999999</v>
      </c>
      <c r="W101" s="35">
        <v>0.13226479999999999</v>
      </c>
      <c r="X101" s="35">
        <v>0.13539246999999999</v>
      </c>
      <c r="Y101" s="35">
        <v>0.15981608999999999</v>
      </c>
      <c r="Z101" s="35" t="s">
        <v>193</v>
      </c>
      <c r="AA101" s="35" t="s">
        <v>193</v>
      </c>
      <c r="AB101" s="35" t="s">
        <v>193</v>
      </c>
      <c r="AC101" s="36" t="s">
        <v>193</v>
      </c>
      <c r="AD101" s="29" t="s">
        <v>193</v>
      </c>
      <c r="AE101" s="29" t="s">
        <v>193</v>
      </c>
      <c r="AF101" s="29">
        <v>0.19201797000000001</v>
      </c>
      <c r="AG101" s="29">
        <v>0.2084994</v>
      </c>
      <c r="AH101" s="29" t="s">
        <v>193</v>
      </c>
      <c r="AI101" s="29" t="s">
        <v>193</v>
      </c>
      <c r="AJ101" s="29" t="s">
        <v>193</v>
      </c>
      <c r="AK101" s="3">
        <f t="shared" si="1"/>
        <v>0.13030570616666673</v>
      </c>
      <c r="AP101" s="2">
        <f>((AK101-AK$27)*100)/AK$27</f>
        <v>-14.311286430515683</v>
      </c>
    </row>
    <row r="102" spans="1:45" x14ac:dyDescent="0.25">
      <c r="A102" t="s">
        <v>193</v>
      </c>
      <c r="B102" s="37" t="s">
        <v>193</v>
      </c>
      <c r="C102" s="34">
        <v>0.20713063000000001</v>
      </c>
      <c r="D102" s="34">
        <v>0.11749712399999999</v>
      </c>
      <c r="E102" s="34">
        <v>7.7980499999999994E-2</v>
      </c>
      <c r="F102" s="34">
        <v>5.8830947000000001E-2</v>
      </c>
      <c r="G102" s="34">
        <v>5.9425140000000001E-2</v>
      </c>
      <c r="H102" s="34">
        <v>8.4568809999999994E-2</v>
      </c>
      <c r="I102" s="34">
        <v>0.103912435</v>
      </c>
      <c r="J102" s="34">
        <v>0.11298004</v>
      </c>
      <c r="K102" s="34">
        <v>0.11875739</v>
      </c>
      <c r="L102" s="34">
        <v>0.12762338000000001</v>
      </c>
      <c r="M102" s="34">
        <v>0.12953677999999999</v>
      </c>
      <c r="N102" s="34">
        <v>0.13811724</v>
      </c>
      <c r="O102" s="34">
        <v>0.15387640999999999</v>
      </c>
      <c r="P102" s="38" t="s">
        <v>193</v>
      </c>
      <c r="Q102" s="38">
        <v>0.18879771000000001</v>
      </c>
      <c r="R102" s="38">
        <v>0.16043909000000001</v>
      </c>
      <c r="S102" s="35">
        <v>0.15292011</v>
      </c>
      <c r="T102" s="35">
        <v>0.108738765</v>
      </c>
      <c r="U102" s="35">
        <v>0.10548107</v>
      </c>
      <c r="V102" s="35">
        <v>0.11902581</v>
      </c>
      <c r="W102" s="35">
        <v>0.13885543</v>
      </c>
      <c r="X102" s="35">
        <v>0.14641747999999999</v>
      </c>
      <c r="Y102" s="35">
        <v>0.14732122</v>
      </c>
      <c r="Z102" s="35" t="s">
        <v>193</v>
      </c>
      <c r="AA102" s="35" t="s">
        <v>193</v>
      </c>
      <c r="AB102" s="35" t="s">
        <v>193</v>
      </c>
      <c r="AC102" s="36" t="s">
        <v>193</v>
      </c>
      <c r="AD102" s="29" t="s">
        <v>193</v>
      </c>
      <c r="AE102" s="29" t="s">
        <v>193</v>
      </c>
      <c r="AF102" s="29" t="s">
        <v>193</v>
      </c>
      <c r="AG102" s="29" t="s">
        <v>193</v>
      </c>
      <c r="AH102" s="29" t="s">
        <v>193</v>
      </c>
      <c r="AI102" s="29" t="s">
        <v>193</v>
      </c>
      <c r="AJ102" s="29" t="s">
        <v>193</v>
      </c>
      <c r="AK102" s="3">
        <f t="shared" si="1"/>
        <v>0.12537425049999998</v>
      </c>
      <c r="AP102" s="2">
        <f>((AK102-AK$28)*100)/AK$28</f>
        <v>-14.338971160783927</v>
      </c>
    </row>
    <row r="103" spans="1:45" x14ac:dyDescent="0.25">
      <c r="A103" s="32" t="s">
        <v>193</v>
      </c>
      <c r="B103" s="39" t="s">
        <v>193</v>
      </c>
      <c r="C103" s="32">
        <v>0.18934259000000001</v>
      </c>
      <c r="D103" s="32">
        <v>0.15897639</v>
      </c>
      <c r="E103" s="32">
        <v>0.16497033999999999</v>
      </c>
      <c r="F103" s="32">
        <v>0.17234205</v>
      </c>
      <c r="G103" s="32">
        <v>0.18221200000000001</v>
      </c>
      <c r="H103" s="32">
        <v>0.17993366999999999</v>
      </c>
      <c r="I103" s="32">
        <v>0.17615125000000001</v>
      </c>
      <c r="J103" s="32">
        <v>0.16127902</v>
      </c>
      <c r="K103" s="32">
        <v>0.13822641999999999</v>
      </c>
      <c r="L103" s="32">
        <v>0.122386105</v>
      </c>
      <c r="M103" s="32">
        <v>0.13803420999999999</v>
      </c>
      <c r="N103" s="32">
        <v>0.17523095</v>
      </c>
      <c r="O103" s="32">
        <v>0.18070842000000001</v>
      </c>
      <c r="P103" s="32" t="s">
        <v>193</v>
      </c>
      <c r="Q103" s="32" t="s">
        <v>193</v>
      </c>
      <c r="R103" s="32" t="s">
        <v>193</v>
      </c>
      <c r="S103" s="33">
        <v>0.20621766</v>
      </c>
      <c r="T103" s="33">
        <v>0.17328931</v>
      </c>
      <c r="U103" s="33">
        <v>0.16624612</v>
      </c>
      <c r="V103" s="33">
        <v>0.14840505000000001</v>
      </c>
      <c r="W103" s="33">
        <v>0.11610102999999999</v>
      </c>
      <c r="X103" s="33">
        <v>0.1593572</v>
      </c>
      <c r="Y103" s="33">
        <v>0.15498540999999999</v>
      </c>
      <c r="Z103" s="33" t="s">
        <v>193</v>
      </c>
      <c r="AA103" s="40" t="s">
        <v>193</v>
      </c>
      <c r="AB103" s="40">
        <v>7.1015060000000005E-2</v>
      </c>
      <c r="AC103" s="40">
        <v>9.7861630000000005E-2</v>
      </c>
      <c r="AD103" s="40" t="s">
        <v>193</v>
      </c>
      <c r="AE103" s="40" t="s">
        <v>193</v>
      </c>
      <c r="AF103" s="40" t="s">
        <v>193</v>
      </c>
      <c r="AG103" s="40" t="s">
        <v>193</v>
      </c>
      <c r="AH103" s="40" t="s">
        <v>193</v>
      </c>
      <c r="AI103" s="40" t="s">
        <v>193</v>
      </c>
      <c r="AJ103" s="40" t="s">
        <v>193</v>
      </c>
      <c r="AK103" s="3">
        <f t="shared" si="1"/>
        <v>0.15605781295454546</v>
      </c>
      <c r="AP103" s="2">
        <f>((AK103-AK$29)*100)/AK$29</f>
        <v>-14.87236568409692</v>
      </c>
    </row>
    <row r="104" spans="1:45" x14ac:dyDescent="0.25">
      <c r="A104" s="31" t="s">
        <v>193</v>
      </c>
      <c r="B104" s="41" t="s">
        <v>193</v>
      </c>
      <c r="C104" s="31" t="s">
        <v>193</v>
      </c>
      <c r="D104" s="31">
        <v>0.23446847000000001</v>
      </c>
      <c r="E104" s="31">
        <v>0.22043768999999999</v>
      </c>
      <c r="F104" s="31">
        <v>0.22341995000000001</v>
      </c>
      <c r="G104" s="31">
        <v>0.22435029000000001</v>
      </c>
      <c r="H104" s="31">
        <v>0.23256532999999999</v>
      </c>
      <c r="I104" s="31">
        <v>0.23919718000000001</v>
      </c>
      <c r="J104" s="31">
        <v>0.24546102</v>
      </c>
      <c r="K104" s="31">
        <v>0.23691618</v>
      </c>
      <c r="L104" s="31">
        <v>0.22132492000000001</v>
      </c>
      <c r="M104" s="31">
        <v>0.19698751</v>
      </c>
      <c r="N104" s="31">
        <v>0.20093262000000001</v>
      </c>
      <c r="O104" s="31" t="s">
        <v>193</v>
      </c>
      <c r="P104" s="31" t="s">
        <v>193</v>
      </c>
      <c r="Q104" s="31" t="s">
        <v>193</v>
      </c>
      <c r="R104" s="31" t="s">
        <v>193</v>
      </c>
      <c r="S104" s="33">
        <v>0.27142260000000001</v>
      </c>
      <c r="T104" s="33">
        <v>0.25228053</v>
      </c>
      <c r="U104" s="33">
        <v>0.23886287</v>
      </c>
      <c r="V104" s="33">
        <v>0.23351234000000001</v>
      </c>
      <c r="W104" s="33">
        <v>0.23006402000000001</v>
      </c>
      <c r="X104" s="33">
        <v>0.18768926999999999</v>
      </c>
      <c r="Y104" s="33">
        <v>0.18699378</v>
      </c>
      <c r="Z104" s="33">
        <v>0.16445589999999999</v>
      </c>
      <c r="AA104" s="40">
        <v>0.14923422</v>
      </c>
      <c r="AB104" s="40">
        <v>0.11575790499999999</v>
      </c>
      <c r="AC104" s="40">
        <v>0.10859396</v>
      </c>
      <c r="AD104" s="40">
        <v>9.0679070000000001E-2</v>
      </c>
      <c r="AE104" s="40" t="s">
        <v>193</v>
      </c>
      <c r="AF104" s="40" t="s">
        <v>193</v>
      </c>
      <c r="AG104" s="40" t="s">
        <v>193</v>
      </c>
      <c r="AH104" s="40" t="s">
        <v>193</v>
      </c>
      <c r="AI104" s="40" t="s">
        <v>193</v>
      </c>
      <c r="AJ104" s="40" t="s">
        <v>193</v>
      </c>
      <c r="AK104" s="3">
        <f t="shared" si="1"/>
        <v>0.20459163586956525</v>
      </c>
      <c r="AP104" s="2">
        <f>((AK104-AK$30)*100)/AK$30</f>
        <v>-14.368442289714604</v>
      </c>
    </row>
    <row r="105" spans="1:45" x14ac:dyDescent="0.25">
      <c r="A105" s="31" t="s">
        <v>193</v>
      </c>
      <c r="B105" s="41" t="s">
        <v>193</v>
      </c>
      <c r="C105" s="31" t="s">
        <v>193</v>
      </c>
      <c r="D105" s="31">
        <v>0.29262736</v>
      </c>
      <c r="E105" s="31">
        <v>0.26576743000000003</v>
      </c>
      <c r="F105" s="31">
        <v>0.27007700000000001</v>
      </c>
      <c r="G105" s="31">
        <v>0.27173507000000002</v>
      </c>
      <c r="H105" s="31">
        <v>0.27176443</v>
      </c>
      <c r="I105" s="31">
        <v>0.27713727999999999</v>
      </c>
      <c r="J105" s="31">
        <v>0.27985755000000001</v>
      </c>
      <c r="K105" s="31">
        <v>0.28206488000000002</v>
      </c>
      <c r="L105" s="31">
        <v>0.27390227</v>
      </c>
      <c r="M105" s="31">
        <v>0.24330477</v>
      </c>
      <c r="N105" s="31">
        <v>0.2167974</v>
      </c>
      <c r="O105" s="31" t="s">
        <v>193</v>
      </c>
      <c r="P105" s="31" t="s">
        <v>193</v>
      </c>
      <c r="Q105" s="31" t="s">
        <v>193</v>
      </c>
      <c r="R105" s="31" t="s">
        <v>193</v>
      </c>
      <c r="S105" s="33">
        <v>0.29623902000000002</v>
      </c>
      <c r="T105" s="33">
        <v>0.28881975999999998</v>
      </c>
      <c r="U105" s="33">
        <v>0.28540870000000002</v>
      </c>
      <c r="V105" s="33">
        <v>0.27147632999999999</v>
      </c>
      <c r="W105" s="33">
        <v>0.27331107999999998</v>
      </c>
      <c r="X105" s="33">
        <v>0.26161864000000001</v>
      </c>
      <c r="Y105" s="33">
        <v>0.21472736000000001</v>
      </c>
      <c r="Z105" s="33" t="s">
        <v>193</v>
      </c>
      <c r="AA105" s="40">
        <v>0.15132456</v>
      </c>
      <c r="AB105" s="40">
        <v>0.12624066</v>
      </c>
      <c r="AC105" s="40" t="s">
        <v>193</v>
      </c>
      <c r="AD105" s="40" t="s">
        <v>193</v>
      </c>
      <c r="AE105" s="40" t="s">
        <v>193</v>
      </c>
      <c r="AF105" s="40" t="s">
        <v>193</v>
      </c>
      <c r="AG105" s="40" t="s">
        <v>193</v>
      </c>
      <c r="AH105" s="40" t="s">
        <v>193</v>
      </c>
      <c r="AI105" s="40" t="s">
        <v>193</v>
      </c>
      <c r="AJ105" s="40" t="s">
        <v>193</v>
      </c>
      <c r="AK105" s="3">
        <f t="shared" si="1"/>
        <v>0.25571007749999997</v>
      </c>
      <c r="AP105" s="2">
        <f>((AK105-AK$31)*100)/AK$31</f>
        <v>-11.983528461178127</v>
      </c>
    </row>
    <row r="106" spans="1:45" x14ac:dyDescent="0.25">
      <c r="A106" s="31" t="s">
        <v>193</v>
      </c>
      <c r="B106" s="41" t="s">
        <v>193</v>
      </c>
      <c r="C106" s="31" t="s">
        <v>193</v>
      </c>
      <c r="D106" s="31">
        <v>0.30549720000000002</v>
      </c>
      <c r="E106" s="31">
        <v>0.29408445999999999</v>
      </c>
      <c r="F106" s="31">
        <v>0.29645458000000002</v>
      </c>
      <c r="G106" s="31">
        <v>0.29832265000000002</v>
      </c>
      <c r="H106" s="31">
        <v>0.3013034</v>
      </c>
      <c r="I106" s="31">
        <v>0.30288090000000001</v>
      </c>
      <c r="J106" s="31">
        <v>0.30517685</v>
      </c>
      <c r="K106" s="31">
        <v>0.30610734000000001</v>
      </c>
      <c r="L106" s="31">
        <v>0.30036186999999998</v>
      </c>
      <c r="M106" s="31">
        <v>0.27656554999999999</v>
      </c>
      <c r="N106" s="31">
        <v>0.24232724</v>
      </c>
      <c r="O106" s="31" t="s">
        <v>193</v>
      </c>
      <c r="P106" s="31" t="s">
        <v>193</v>
      </c>
      <c r="Q106" s="31" t="s">
        <v>193</v>
      </c>
      <c r="R106" s="31" t="s">
        <v>193</v>
      </c>
      <c r="S106" s="33" t="s">
        <v>193</v>
      </c>
      <c r="T106" s="33">
        <v>0.31626189999999998</v>
      </c>
      <c r="U106" s="33">
        <v>0.30462139999999999</v>
      </c>
      <c r="V106" s="33">
        <v>0.30393019999999998</v>
      </c>
      <c r="W106" s="33">
        <v>0.30087823000000002</v>
      </c>
      <c r="X106" s="33">
        <v>0.30045673000000001</v>
      </c>
      <c r="Y106" s="33">
        <v>0.26942640000000001</v>
      </c>
      <c r="Z106" s="33">
        <v>0.24232775000000001</v>
      </c>
      <c r="AA106" s="40" t="s">
        <v>193</v>
      </c>
      <c r="AB106" s="40" t="s">
        <v>193</v>
      </c>
      <c r="AC106" s="40" t="s">
        <v>193</v>
      </c>
      <c r="AD106" s="40" t="s">
        <v>193</v>
      </c>
      <c r="AE106" s="40" t="s">
        <v>193</v>
      </c>
      <c r="AF106" s="40" t="s">
        <v>193</v>
      </c>
      <c r="AG106" s="40" t="s">
        <v>193</v>
      </c>
      <c r="AH106" s="40" t="s">
        <v>193</v>
      </c>
      <c r="AI106" s="40" t="s">
        <v>193</v>
      </c>
      <c r="AJ106" s="40" t="s">
        <v>193</v>
      </c>
      <c r="AK106" s="3">
        <f t="shared" si="1"/>
        <v>0.29261025833333343</v>
      </c>
      <c r="AP106" s="2">
        <f>((AK106-AK$32)*100)/AK$32</f>
        <v>-10.104017822770981</v>
      </c>
    </row>
    <row r="107" spans="1:45" x14ac:dyDescent="0.25">
      <c r="A107" s="31" t="s">
        <v>193</v>
      </c>
      <c r="B107" s="41" t="s">
        <v>193</v>
      </c>
      <c r="C107" s="31" t="s">
        <v>193</v>
      </c>
      <c r="D107" s="31" t="s">
        <v>193</v>
      </c>
      <c r="E107" s="31">
        <v>0.32557272999999998</v>
      </c>
      <c r="F107" s="31">
        <v>0.32512017999999998</v>
      </c>
      <c r="G107" s="31">
        <v>0.32879633000000003</v>
      </c>
      <c r="H107" s="31">
        <v>0.32476515</v>
      </c>
      <c r="I107" s="31">
        <v>0.32396698000000002</v>
      </c>
      <c r="J107" s="31">
        <v>0.32450473000000002</v>
      </c>
      <c r="K107" s="31">
        <v>0.32690071999999998</v>
      </c>
      <c r="L107" s="31">
        <v>0.31912678</v>
      </c>
      <c r="M107" s="31">
        <v>0.30186054000000001</v>
      </c>
      <c r="N107" s="31">
        <v>0.26683005999999998</v>
      </c>
      <c r="O107" s="31" t="s">
        <v>193</v>
      </c>
      <c r="P107" s="31" t="s">
        <v>193</v>
      </c>
      <c r="Q107" s="31" t="s">
        <v>193</v>
      </c>
      <c r="R107" s="31" t="s">
        <v>193</v>
      </c>
      <c r="S107" s="33" t="s">
        <v>193</v>
      </c>
      <c r="T107" s="33" t="s">
        <v>193</v>
      </c>
      <c r="U107" s="33">
        <v>0.31703900000000002</v>
      </c>
      <c r="V107" s="33">
        <v>0.31436342</v>
      </c>
      <c r="W107" s="33">
        <v>0.31166305999999999</v>
      </c>
      <c r="X107" s="33">
        <v>0.31741356999999998</v>
      </c>
      <c r="Y107" s="33">
        <v>0.29608282000000002</v>
      </c>
      <c r="Z107" s="33">
        <v>0.26484724999999998</v>
      </c>
      <c r="AA107" s="40" t="s">
        <v>193</v>
      </c>
      <c r="AB107" s="40" t="s">
        <v>193</v>
      </c>
      <c r="AC107" s="40" t="s">
        <v>193</v>
      </c>
      <c r="AD107" s="40" t="s">
        <v>193</v>
      </c>
      <c r="AE107" s="40" t="s">
        <v>193</v>
      </c>
      <c r="AF107" s="40" t="s">
        <v>193</v>
      </c>
      <c r="AG107" s="40" t="s">
        <v>193</v>
      </c>
      <c r="AH107" s="40" t="s">
        <v>193</v>
      </c>
      <c r="AI107" s="40" t="s">
        <v>193</v>
      </c>
      <c r="AJ107" s="40" t="s">
        <v>193</v>
      </c>
      <c r="AK107" s="3">
        <f t="shared" si="1"/>
        <v>0.31180333249999992</v>
      </c>
      <c r="AP107" s="2">
        <f>((AK107-AK$33)*100)/AK$33</f>
        <v>-8.8839064467910891</v>
      </c>
    </row>
    <row r="108" spans="1:45" x14ac:dyDescent="0.25">
      <c r="A108" s="27" t="s">
        <v>193</v>
      </c>
      <c r="B108" s="28" t="s">
        <v>193</v>
      </c>
      <c r="C108" s="27" t="s">
        <v>193</v>
      </c>
      <c r="D108" s="27" t="s">
        <v>193</v>
      </c>
      <c r="E108" s="27">
        <v>0.34947792</v>
      </c>
      <c r="F108" s="27">
        <v>0.36651719999999999</v>
      </c>
      <c r="G108" s="27">
        <v>0.35243338000000002</v>
      </c>
      <c r="H108" s="27">
        <v>0.34661120000000001</v>
      </c>
      <c r="I108" s="27">
        <v>0.35852808000000003</v>
      </c>
      <c r="J108" s="27">
        <v>0.37268954999999998</v>
      </c>
      <c r="K108" s="27">
        <v>0.34162726999999998</v>
      </c>
      <c r="L108" s="27">
        <v>0.331119</v>
      </c>
      <c r="M108" s="27">
        <v>0.30239958</v>
      </c>
      <c r="N108" s="27" t="s">
        <v>193</v>
      </c>
      <c r="O108" s="27" t="s">
        <v>193</v>
      </c>
      <c r="P108" s="27" t="s">
        <v>193</v>
      </c>
      <c r="Q108" s="27" t="s">
        <v>193</v>
      </c>
      <c r="R108" s="27" t="s">
        <v>193</v>
      </c>
      <c r="S108" s="27" t="s">
        <v>193</v>
      </c>
      <c r="T108" s="27" t="s">
        <v>193</v>
      </c>
      <c r="U108" s="27">
        <v>0.33060145000000002</v>
      </c>
      <c r="V108" s="27">
        <v>0.33425558</v>
      </c>
      <c r="W108" s="27">
        <v>0.34152199999999999</v>
      </c>
      <c r="X108" s="27">
        <v>0.35302030000000001</v>
      </c>
      <c r="Y108" s="27">
        <v>0.34225087999999998</v>
      </c>
      <c r="Z108" s="27" t="s">
        <v>193</v>
      </c>
      <c r="AA108" s="27" t="s">
        <v>193</v>
      </c>
      <c r="AB108" s="27" t="s">
        <v>193</v>
      </c>
      <c r="AC108" s="27" t="s">
        <v>193</v>
      </c>
      <c r="AD108" s="27" t="s">
        <v>193</v>
      </c>
      <c r="AE108" s="27" t="s">
        <v>193</v>
      </c>
      <c r="AF108" s="27" t="s">
        <v>193</v>
      </c>
      <c r="AG108" s="27" t="s">
        <v>193</v>
      </c>
      <c r="AH108" s="27" t="s">
        <v>193</v>
      </c>
      <c r="AI108" s="27" t="s">
        <v>193</v>
      </c>
      <c r="AJ108" s="27" t="s">
        <v>193</v>
      </c>
      <c r="AK108" s="3">
        <f t="shared" si="1"/>
        <v>0.34450381357142856</v>
      </c>
      <c r="AP108" s="2">
        <f>((AK108-AK$34)*100)/AK$34</f>
        <v>-16.740671961973817</v>
      </c>
    </row>
    <row r="109" spans="1:45" x14ac:dyDescent="0.25">
      <c r="A109" s="27" t="s">
        <v>193</v>
      </c>
      <c r="B109" s="28" t="s">
        <v>193</v>
      </c>
      <c r="C109" s="27" t="s">
        <v>193</v>
      </c>
      <c r="D109" s="27" t="s">
        <v>193</v>
      </c>
      <c r="E109" s="27" t="s">
        <v>193</v>
      </c>
      <c r="F109" s="27" t="s">
        <v>193</v>
      </c>
      <c r="G109" s="27">
        <v>0.57904553000000003</v>
      </c>
      <c r="H109" s="27">
        <v>0.54269546000000002</v>
      </c>
      <c r="I109" s="27">
        <v>0.51715979999999995</v>
      </c>
      <c r="J109" s="27">
        <v>0.36416870000000001</v>
      </c>
      <c r="K109" s="27">
        <v>0.47520182</v>
      </c>
      <c r="L109" s="27">
        <v>0.48388569999999997</v>
      </c>
      <c r="M109" s="27" t="s">
        <v>193</v>
      </c>
      <c r="N109" s="27" t="s">
        <v>193</v>
      </c>
      <c r="O109" s="27" t="s">
        <v>193</v>
      </c>
      <c r="P109" s="27" t="s">
        <v>193</v>
      </c>
      <c r="Q109" s="27" t="s">
        <v>193</v>
      </c>
      <c r="R109" s="27" t="s">
        <v>193</v>
      </c>
      <c r="S109" s="27" t="s">
        <v>193</v>
      </c>
      <c r="T109" s="27" t="s">
        <v>193</v>
      </c>
      <c r="U109" s="27">
        <v>0.73961969999999999</v>
      </c>
      <c r="V109" s="27">
        <v>0.71631323999999996</v>
      </c>
      <c r="W109" s="27">
        <v>0.50389415000000004</v>
      </c>
      <c r="X109" s="27">
        <v>0.38142290000000001</v>
      </c>
      <c r="Y109" s="27">
        <v>0.50766199999999995</v>
      </c>
      <c r="Z109" s="27">
        <v>0.38650572</v>
      </c>
      <c r="AA109" s="27" t="s">
        <v>193</v>
      </c>
      <c r="AB109" s="27" t="s">
        <v>193</v>
      </c>
      <c r="AC109" s="27" t="s">
        <v>193</v>
      </c>
      <c r="AD109" s="27" t="s">
        <v>193</v>
      </c>
      <c r="AE109" s="27" t="s">
        <v>193</v>
      </c>
      <c r="AF109" s="27" t="s">
        <v>193</v>
      </c>
      <c r="AG109" s="27" t="s">
        <v>193</v>
      </c>
      <c r="AH109" s="27" t="s">
        <v>193</v>
      </c>
      <c r="AI109" s="27" t="s">
        <v>193</v>
      </c>
      <c r="AJ109" s="27" t="s">
        <v>193</v>
      </c>
      <c r="AK109" s="3">
        <f t="shared" si="1"/>
        <v>0.51646455999999996</v>
      </c>
      <c r="AP109" s="2">
        <f>((AK109-AK$35)*100)/AK$35</f>
        <v>-9.8226031265662304</v>
      </c>
    </row>
    <row r="110" spans="1:45" x14ac:dyDescent="0.25">
      <c r="A110" s="25" t="s">
        <v>193</v>
      </c>
      <c r="B110" s="26" t="s">
        <v>193</v>
      </c>
      <c r="C110" s="25" t="s">
        <v>193</v>
      </c>
      <c r="D110" s="25" t="s">
        <v>193</v>
      </c>
      <c r="E110" s="25" t="s">
        <v>193</v>
      </c>
      <c r="F110" s="25" t="s">
        <v>193</v>
      </c>
      <c r="G110" s="25" t="s">
        <v>193</v>
      </c>
      <c r="H110" s="25" t="s">
        <v>193</v>
      </c>
      <c r="I110" s="25" t="s">
        <v>193</v>
      </c>
      <c r="J110" s="25">
        <v>0.63690290000000005</v>
      </c>
      <c r="K110" s="25" t="s">
        <v>193</v>
      </c>
      <c r="L110" s="25" t="s">
        <v>193</v>
      </c>
      <c r="M110" s="25" t="s">
        <v>193</v>
      </c>
      <c r="N110" s="25" t="s">
        <v>193</v>
      </c>
      <c r="O110" s="25" t="s">
        <v>193</v>
      </c>
      <c r="P110" s="25" t="s">
        <v>193</v>
      </c>
      <c r="Q110" s="25" t="s">
        <v>193</v>
      </c>
      <c r="R110" s="25" t="s">
        <v>193</v>
      </c>
      <c r="S110" s="25" t="s">
        <v>193</v>
      </c>
      <c r="T110" s="25">
        <v>0.74349509999999996</v>
      </c>
      <c r="U110" s="25">
        <v>0.70039373999999999</v>
      </c>
      <c r="V110" s="25" t="s">
        <v>193</v>
      </c>
      <c r="W110" s="25" t="s">
        <v>193</v>
      </c>
      <c r="X110" s="25">
        <v>0.70612942999999995</v>
      </c>
      <c r="Y110" s="25">
        <v>0.56979840000000004</v>
      </c>
      <c r="Z110" s="25">
        <v>0.62385195000000004</v>
      </c>
      <c r="AA110" s="25">
        <v>0.75366069999999996</v>
      </c>
      <c r="AB110" s="25">
        <v>0.62494400000000006</v>
      </c>
      <c r="AC110" s="25" t="s">
        <v>193</v>
      </c>
      <c r="AD110" s="25" t="s">
        <v>193</v>
      </c>
      <c r="AE110" s="25" t="s">
        <v>193</v>
      </c>
      <c r="AF110" s="25" t="s">
        <v>193</v>
      </c>
      <c r="AG110" s="25" t="s">
        <v>193</v>
      </c>
      <c r="AH110" s="25" t="s">
        <v>193</v>
      </c>
      <c r="AI110" s="25" t="s">
        <v>193</v>
      </c>
      <c r="AJ110" s="25" t="s">
        <v>193</v>
      </c>
      <c r="AK110" s="3">
        <f t="shared" si="1"/>
        <v>0.66989702750000002</v>
      </c>
      <c r="AP110" s="22">
        <f>((AK110-AK$36)*100)/AK$36</f>
        <v>-6.9210307761405643</v>
      </c>
    </row>
    <row r="111" spans="1:45" x14ac:dyDescent="0.25">
      <c r="A111" s="25">
        <v>1.157249</v>
      </c>
      <c r="B111" s="26">
        <v>0.94558215000000001</v>
      </c>
      <c r="C111" s="25">
        <v>1.1075596000000001</v>
      </c>
      <c r="D111" s="25">
        <v>1.1866463</v>
      </c>
      <c r="E111" s="25">
        <v>1.2224109000000001</v>
      </c>
      <c r="F111" s="25">
        <v>1.2266262000000001</v>
      </c>
      <c r="G111" s="25">
        <v>1.2287593999999999</v>
      </c>
      <c r="H111" s="25">
        <v>1.2295708999999999</v>
      </c>
      <c r="I111" s="25">
        <v>1.2295829</v>
      </c>
      <c r="J111" s="25">
        <v>1.2061717999999999</v>
      </c>
      <c r="K111" s="25">
        <v>1.2288208</v>
      </c>
      <c r="L111" s="25">
        <v>1.2296</v>
      </c>
      <c r="M111" s="25">
        <v>1.2306043</v>
      </c>
      <c r="N111" s="25">
        <v>1.2188188</v>
      </c>
      <c r="O111" s="25">
        <v>0.86974629999999997</v>
      </c>
      <c r="P111" s="25">
        <v>1.2308542</v>
      </c>
      <c r="Q111" s="25">
        <v>1.2509134</v>
      </c>
      <c r="R111" s="25">
        <v>1.2474585</v>
      </c>
      <c r="S111" s="25">
        <v>1.2512821000000001</v>
      </c>
      <c r="T111" s="25">
        <v>1.1323293000000001</v>
      </c>
      <c r="U111" s="25" t="s">
        <v>193</v>
      </c>
      <c r="V111" s="25" t="s">
        <v>193</v>
      </c>
      <c r="W111" s="25" t="s">
        <v>193</v>
      </c>
      <c r="X111" s="25" t="s">
        <v>193</v>
      </c>
      <c r="Y111" s="25">
        <v>0.88744354000000003</v>
      </c>
      <c r="Z111" s="25">
        <v>0.89424395999999995</v>
      </c>
      <c r="AA111" s="25">
        <v>0.85310050000000004</v>
      </c>
      <c r="AB111" s="25">
        <v>0.95633584000000005</v>
      </c>
      <c r="AC111" s="25">
        <v>0.97273814999999997</v>
      </c>
      <c r="AD111" s="25">
        <v>0.83164309999999997</v>
      </c>
      <c r="AE111" s="25">
        <v>0.84252649999999996</v>
      </c>
      <c r="AF111" s="25">
        <v>1.1646775</v>
      </c>
      <c r="AG111" s="25">
        <v>1.1682300000000001</v>
      </c>
      <c r="AH111" s="25">
        <v>1.1692958</v>
      </c>
      <c r="AI111" s="25">
        <v>1.1677731</v>
      </c>
      <c r="AJ111" s="25">
        <v>1.1640159000000001</v>
      </c>
      <c r="AK111" s="3">
        <f t="shared" si="1"/>
        <v>1.1157065856250001</v>
      </c>
      <c r="AP111" s="22">
        <f>((AK111-AK$37)*100)/AK$37</f>
        <v>7.7212908491245624</v>
      </c>
    </row>
    <row r="112" spans="1:45" x14ac:dyDescent="0.25">
      <c r="A112" t="s">
        <v>89</v>
      </c>
      <c r="AK112" s="17">
        <f>SUM(A76:AJ109)/867</f>
        <v>0.24650390654094601</v>
      </c>
      <c r="AP112" s="23">
        <f>((AK112-AK$38)*100)/AK$38</f>
        <v>-10.159161300978749</v>
      </c>
      <c r="AQ112" s="24" t="s">
        <v>125</v>
      </c>
    </row>
    <row r="113" spans="1:47" x14ac:dyDescent="0.25">
      <c r="A113" s="25" t="s">
        <v>193</v>
      </c>
      <c r="B113" s="26" t="s">
        <v>193</v>
      </c>
      <c r="C113" s="25" t="s">
        <v>193</v>
      </c>
      <c r="D113" s="25" t="s">
        <v>193</v>
      </c>
      <c r="E113" s="25" t="s">
        <v>193</v>
      </c>
      <c r="F113" s="25" t="s">
        <v>193</v>
      </c>
      <c r="G113" s="25" t="s">
        <v>193</v>
      </c>
      <c r="H113" s="25" t="s">
        <v>193</v>
      </c>
      <c r="I113" s="25" t="s">
        <v>193</v>
      </c>
      <c r="J113" s="25" t="s">
        <v>193</v>
      </c>
      <c r="K113" s="25" t="s">
        <v>193</v>
      </c>
      <c r="L113" s="25" t="s">
        <v>193</v>
      </c>
      <c r="M113" s="25" t="s">
        <v>193</v>
      </c>
      <c r="N113" s="25" t="s">
        <v>193</v>
      </c>
      <c r="O113" s="25" t="s">
        <v>193</v>
      </c>
      <c r="P113" s="25" t="s">
        <v>193</v>
      </c>
      <c r="Q113" s="25" t="s">
        <v>193</v>
      </c>
      <c r="R113" s="25" t="s">
        <v>193</v>
      </c>
      <c r="S113" s="25" t="s">
        <v>193</v>
      </c>
      <c r="T113" s="25" t="s">
        <v>193</v>
      </c>
      <c r="U113" s="25" t="s">
        <v>193</v>
      </c>
      <c r="V113" s="25" t="s">
        <v>193</v>
      </c>
      <c r="W113" s="25" t="s">
        <v>193</v>
      </c>
      <c r="X113" s="25" t="s">
        <v>193</v>
      </c>
      <c r="Y113" s="25" t="s">
        <v>193</v>
      </c>
      <c r="Z113" s="25" t="s">
        <v>193</v>
      </c>
      <c r="AA113" s="25" t="s">
        <v>193</v>
      </c>
      <c r="AB113" s="25" t="s">
        <v>193</v>
      </c>
      <c r="AC113" s="25" t="s">
        <v>193</v>
      </c>
      <c r="AD113" s="25" t="s">
        <v>193</v>
      </c>
      <c r="AE113" s="25" t="s">
        <v>193</v>
      </c>
      <c r="AF113" s="25" t="s">
        <v>193</v>
      </c>
      <c r="AG113" s="25" t="s">
        <v>193</v>
      </c>
      <c r="AH113" s="25" t="s">
        <v>193</v>
      </c>
      <c r="AI113" s="25" t="s">
        <v>193</v>
      </c>
      <c r="AJ113" s="25" t="s">
        <v>193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193</v>
      </c>
      <c r="B114" s="26">
        <v>0.85256016000000001</v>
      </c>
      <c r="C114" s="25">
        <v>0.98132615999999995</v>
      </c>
      <c r="D114" s="25">
        <v>1.0481632999999999</v>
      </c>
      <c r="E114" s="25">
        <v>0.5821788</v>
      </c>
      <c r="F114" s="25">
        <v>0.91981995000000005</v>
      </c>
      <c r="G114" s="25">
        <v>0.92439640000000001</v>
      </c>
      <c r="H114" s="25">
        <v>0.93705870000000002</v>
      </c>
      <c r="I114" s="25">
        <v>1.0474607</v>
      </c>
      <c r="J114" s="25">
        <v>0.59488319999999995</v>
      </c>
      <c r="K114" s="25">
        <v>0.92526483999999998</v>
      </c>
      <c r="L114" s="25">
        <v>0.77718509999999996</v>
      </c>
      <c r="M114" s="25">
        <v>0.75730664000000003</v>
      </c>
      <c r="N114" s="25">
        <v>0.81418055</v>
      </c>
      <c r="O114" s="25">
        <v>0.99110609999999999</v>
      </c>
      <c r="P114" s="25">
        <v>0.56075715999999998</v>
      </c>
      <c r="Q114" s="25">
        <v>0.56781720000000002</v>
      </c>
      <c r="R114" s="25">
        <v>1.3380776999999999</v>
      </c>
      <c r="S114" s="25">
        <v>0.92270620000000003</v>
      </c>
      <c r="T114" s="25">
        <v>1.1487130000000001</v>
      </c>
      <c r="U114" s="25">
        <v>0.836669</v>
      </c>
      <c r="V114" s="25">
        <v>0.91642170000000001</v>
      </c>
      <c r="W114" s="25">
        <v>0.83084254999999996</v>
      </c>
      <c r="X114" s="25">
        <v>1.1690763</v>
      </c>
      <c r="Y114" s="25">
        <v>0.84264934000000002</v>
      </c>
      <c r="Z114" s="25">
        <v>1.2419762999999999</v>
      </c>
      <c r="AA114" s="25">
        <v>0.92751914000000002</v>
      </c>
      <c r="AB114" s="25">
        <v>0.88142880000000001</v>
      </c>
      <c r="AC114" s="25">
        <v>1.0127155999999999</v>
      </c>
      <c r="AD114" s="25">
        <v>0.99959432999999998</v>
      </c>
      <c r="AE114" s="25">
        <v>0.75472265000000005</v>
      </c>
      <c r="AF114" s="25">
        <v>0.75776434000000004</v>
      </c>
      <c r="AG114" s="25">
        <v>1.3517775999999999</v>
      </c>
      <c r="AH114" s="25">
        <v>1.1069070999999999</v>
      </c>
      <c r="AI114" s="25">
        <v>1.0211233</v>
      </c>
      <c r="AJ114" s="25" t="s">
        <v>193</v>
      </c>
      <c r="AK114" s="3">
        <f>AVERAGE(A114:AJ114)</f>
        <v>0.92182793852941192</v>
      </c>
      <c r="AM114" s="6" t="s">
        <v>94</v>
      </c>
      <c r="AO114" s="2">
        <f>SUM(A147:AJ148)/40</f>
        <v>1.0414658794999996</v>
      </c>
      <c r="AP114" s="2">
        <f>((AK114-AK$3)*100)/AK$3</f>
        <v>-3.1470065629010344</v>
      </c>
      <c r="AR114" s="6" t="s">
        <v>94</v>
      </c>
      <c r="AS114" s="2"/>
      <c r="AT114" s="2">
        <f>((AO114-AO$3)*100)/AO$3</f>
        <v>7.0883850524802634</v>
      </c>
    </row>
    <row r="115" spans="1:47" x14ac:dyDescent="0.25">
      <c r="A115" s="27">
        <v>0.51088834000000005</v>
      </c>
      <c r="B115" s="28">
        <v>0.52136680000000002</v>
      </c>
      <c r="C115" s="27">
        <v>0.58336379999999999</v>
      </c>
      <c r="D115" s="27">
        <v>0.50550340000000005</v>
      </c>
      <c r="E115" s="27">
        <v>0.46806397999999999</v>
      </c>
      <c r="F115" s="27">
        <v>0.49260280000000001</v>
      </c>
      <c r="G115" s="27">
        <v>0.48364392</v>
      </c>
      <c r="H115" s="27">
        <v>0.71996223999999998</v>
      </c>
      <c r="I115" s="27">
        <v>0.78978800000000005</v>
      </c>
      <c r="J115" s="27">
        <v>0.80925080000000005</v>
      </c>
      <c r="K115" s="27">
        <v>0.79586970000000001</v>
      </c>
      <c r="L115" s="27">
        <v>0.81140964999999998</v>
      </c>
      <c r="M115" s="27">
        <v>0.84419405000000003</v>
      </c>
      <c r="N115" s="27">
        <v>0.83062740000000002</v>
      </c>
      <c r="O115" s="27">
        <v>0.81296663999999996</v>
      </c>
      <c r="P115" s="27">
        <v>0.80018365000000002</v>
      </c>
      <c r="Q115" s="27">
        <v>0.57095474000000002</v>
      </c>
      <c r="R115" s="27">
        <v>0.59984190000000004</v>
      </c>
      <c r="S115" s="27">
        <v>0.68796460000000004</v>
      </c>
      <c r="T115" s="27">
        <v>0.806697</v>
      </c>
      <c r="U115" s="27">
        <v>0.8769652</v>
      </c>
      <c r="V115" s="27">
        <v>0.89780329999999997</v>
      </c>
      <c r="W115" s="27">
        <v>0.76244279999999998</v>
      </c>
      <c r="X115" s="27">
        <v>0.7776246</v>
      </c>
      <c r="Y115" s="27">
        <v>0.69504790000000005</v>
      </c>
      <c r="Z115" s="27">
        <v>0.67301893000000002</v>
      </c>
      <c r="AA115" s="27">
        <v>0.57207704000000004</v>
      </c>
      <c r="AB115" s="27">
        <v>0.58382089999999998</v>
      </c>
      <c r="AC115" s="27">
        <v>0.70630760000000004</v>
      </c>
      <c r="AD115" s="27">
        <v>0.64544239999999997</v>
      </c>
      <c r="AE115" s="27">
        <v>0.54570644999999995</v>
      </c>
      <c r="AF115" s="27">
        <v>0.51405316999999995</v>
      </c>
      <c r="AG115" s="27">
        <v>0.64424740000000003</v>
      </c>
      <c r="AH115" s="27">
        <v>0.72537450000000003</v>
      </c>
      <c r="AI115" s="27">
        <v>0.69727623000000005</v>
      </c>
      <c r="AJ115" s="27">
        <v>0.61280230000000002</v>
      </c>
      <c r="AK115" s="3">
        <f t="shared" ref="AK115:AK178" si="2">AVERAGE(A115:AJ115)</f>
        <v>0.67708761472222223</v>
      </c>
      <c r="AM115" s="6" t="s">
        <v>116</v>
      </c>
      <c r="AO115" s="2">
        <f>SUM(A113:AJ114)/34</f>
        <v>0.92182793852941192</v>
      </c>
      <c r="AP115" s="2">
        <f>((AK115-AK$4)*100)/AK$4</f>
        <v>-1.1524057381858168</v>
      </c>
      <c r="AR115" s="6" t="s">
        <v>116</v>
      </c>
      <c r="AS115" s="2"/>
      <c r="AT115" s="1">
        <f>((AO115-AO$4)*100)/AO$4</f>
        <v>-3.1470065629010344</v>
      </c>
    </row>
    <row r="116" spans="1:47" x14ac:dyDescent="0.25">
      <c r="A116" s="27">
        <v>0.35921583000000001</v>
      </c>
      <c r="B116" s="28">
        <v>0.34875339999999999</v>
      </c>
      <c r="C116" s="27">
        <v>0.34084034000000002</v>
      </c>
      <c r="D116" s="27">
        <v>0.33857290000000001</v>
      </c>
      <c r="E116" s="27">
        <v>0.33091359999999997</v>
      </c>
      <c r="F116" s="27">
        <v>0.32131818000000001</v>
      </c>
      <c r="G116" s="27">
        <v>0.32756669999999999</v>
      </c>
      <c r="H116" s="27">
        <v>0.33529927999999998</v>
      </c>
      <c r="I116" s="27">
        <v>0.34645452999999998</v>
      </c>
      <c r="J116" s="27">
        <v>0.34737790000000002</v>
      </c>
      <c r="K116" s="27">
        <v>0.35389285999999998</v>
      </c>
      <c r="L116" s="27">
        <v>0.35126457</v>
      </c>
      <c r="M116" s="27">
        <v>0.34711515999999998</v>
      </c>
      <c r="N116" s="27">
        <v>0.34420735000000002</v>
      </c>
      <c r="O116" s="27">
        <v>0.33945103999999998</v>
      </c>
      <c r="P116" s="27">
        <v>0.33483996999999999</v>
      </c>
      <c r="Q116" s="27">
        <v>0.33168756999999999</v>
      </c>
      <c r="R116" s="27">
        <v>0.32916793</v>
      </c>
      <c r="S116" s="27">
        <v>0.30919552</v>
      </c>
      <c r="T116" s="27">
        <v>0.3274996</v>
      </c>
      <c r="U116" s="27">
        <v>0.35493841999999998</v>
      </c>
      <c r="V116" s="27">
        <v>0.38186467000000002</v>
      </c>
      <c r="W116" s="27">
        <v>0.39643847999999998</v>
      </c>
      <c r="X116" s="27">
        <v>0.3991671</v>
      </c>
      <c r="Y116" s="27">
        <v>0.40206268000000001</v>
      </c>
      <c r="Z116" s="27">
        <v>0.40570146000000001</v>
      </c>
      <c r="AA116" s="27">
        <v>0.39806619999999998</v>
      </c>
      <c r="AB116" s="27">
        <v>0.3854958</v>
      </c>
      <c r="AC116" s="27">
        <v>0.37655511000000003</v>
      </c>
      <c r="AD116" s="27">
        <v>0.38383883000000002</v>
      </c>
      <c r="AE116" s="27">
        <v>0.39553523000000002</v>
      </c>
      <c r="AF116" s="27">
        <v>0.39067911999999999</v>
      </c>
      <c r="AG116" s="27">
        <v>0.38092166</v>
      </c>
      <c r="AH116" s="27">
        <v>0.38377956000000002</v>
      </c>
      <c r="AI116" s="27">
        <v>0.37355392999999998</v>
      </c>
      <c r="AJ116" s="27">
        <v>0.36467074999999999</v>
      </c>
      <c r="AK116" s="3">
        <f t="shared" si="2"/>
        <v>0.35938620083333328</v>
      </c>
      <c r="AM116" s="10" t="s">
        <v>94</v>
      </c>
      <c r="AO116" s="2">
        <f>SUM(A145:AJ146)/26</f>
        <v>0.45802708384615387</v>
      </c>
      <c r="AP116" s="2">
        <f>((AK116-AK$5)*100)/AK$5</f>
        <v>-3.1781400342520389</v>
      </c>
      <c r="AR116" s="10" t="s">
        <v>94</v>
      </c>
      <c r="AS116" s="2"/>
      <c r="AT116" s="1">
        <f>((AO116-AO$5)*100)/AO$5</f>
        <v>-5.9749280706320516</v>
      </c>
    </row>
    <row r="117" spans="1:47" x14ac:dyDescent="0.25">
      <c r="A117" s="29">
        <v>0.33319893</v>
      </c>
      <c r="B117" s="30">
        <v>0.32993939999999999</v>
      </c>
      <c r="C117" s="29">
        <v>0.32049539999999999</v>
      </c>
      <c r="D117" s="29">
        <v>0.32299483000000001</v>
      </c>
      <c r="E117" s="31">
        <v>0.32252750000000002</v>
      </c>
      <c r="F117" s="31">
        <v>0.31184269999999997</v>
      </c>
      <c r="G117" s="31">
        <v>0.31678497999999999</v>
      </c>
      <c r="H117" s="31">
        <v>0.31265085999999997</v>
      </c>
      <c r="I117" s="31">
        <v>0.325851</v>
      </c>
      <c r="J117" s="31">
        <v>0.33404466999999999</v>
      </c>
      <c r="K117" s="31">
        <v>0.33119416000000002</v>
      </c>
      <c r="L117" s="31">
        <v>0.32767642000000002</v>
      </c>
      <c r="M117" s="31">
        <v>0.32349554000000003</v>
      </c>
      <c r="N117" s="31">
        <v>0.32317279999999998</v>
      </c>
      <c r="O117" s="31">
        <v>0.31987070000000001</v>
      </c>
      <c r="P117" s="31">
        <v>0.31766766000000002</v>
      </c>
      <c r="Q117" s="32">
        <v>0.31497255000000002</v>
      </c>
      <c r="R117" s="32">
        <v>0.31466830000000001</v>
      </c>
      <c r="S117" s="33">
        <v>0.30165634000000002</v>
      </c>
      <c r="T117" s="33" t="s">
        <v>193</v>
      </c>
      <c r="U117" s="33">
        <v>0.37859097000000003</v>
      </c>
      <c r="V117" s="33">
        <v>0.38787556000000001</v>
      </c>
      <c r="W117" s="33">
        <v>0.39228859999999999</v>
      </c>
      <c r="X117" s="33">
        <v>0.38904055999999998</v>
      </c>
      <c r="Y117" s="33">
        <v>0.38638338</v>
      </c>
      <c r="Z117" s="33">
        <v>0.380851</v>
      </c>
      <c r="AA117" s="33">
        <v>0.36254445000000002</v>
      </c>
      <c r="AB117" s="33">
        <v>0.35725279999999998</v>
      </c>
      <c r="AC117" s="29">
        <v>0.35278725999999999</v>
      </c>
      <c r="AD117" s="29">
        <v>0.3509255</v>
      </c>
      <c r="AE117" s="29">
        <v>0.35958772999999999</v>
      </c>
      <c r="AF117" s="29">
        <v>0.36478500000000003</v>
      </c>
      <c r="AG117" s="29">
        <v>0.34252837000000003</v>
      </c>
      <c r="AH117" s="29">
        <v>0.34251093999999999</v>
      </c>
      <c r="AI117" s="29">
        <v>0.3355572</v>
      </c>
      <c r="AJ117" s="29">
        <v>0.33806123999999999</v>
      </c>
      <c r="AK117" s="3">
        <f t="shared" si="2"/>
        <v>0.34075072285714281</v>
      </c>
      <c r="AM117" s="10" t="s">
        <v>116</v>
      </c>
      <c r="AO117" s="2">
        <f>SUM(A115:AJ116)/72</f>
        <v>0.51823690777777776</v>
      </c>
      <c r="AP117" s="2">
        <f>((AK117-AK$6)*100)/AK$6</f>
        <v>-3.3182153323869517</v>
      </c>
      <c r="AR117" s="10" t="s">
        <v>116</v>
      </c>
      <c r="AS117" s="2"/>
      <c r="AT117" s="1">
        <f>((AO117-AO$6)*100)/AO$6</f>
        <v>-1.8643384963369529</v>
      </c>
    </row>
    <row r="118" spans="1:47" x14ac:dyDescent="0.25">
      <c r="A118" s="29">
        <v>0.32507077000000001</v>
      </c>
      <c r="B118" s="30">
        <v>0.32585257000000001</v>
      </c>
      <c r="C118" s="29">
        <v>0.32268214000000001</v>
      </c>
      <c r="D118" s="29">
        <v>0.32119912</v>
      </c>
      <c r="E118" s="31">
        <v>0.3157664</v>
      </c>
      <c r="F118" s="31">
        <v>0.29780063000000001</v>
      </c>
      <c r="G118" s="31">
        <v>0.28502857999999998</v>
      </c>
      <c r="H118" s="31">
        <v>0.26044466999999999</v>
      </c>
      <c r="I118" s="31">
        <v>0.28767693</v>
      </c>
      <c r="J118" s="31">
        <v>0.28663464999999999</v>
      </c>
      <c r="K118" s="31">
        <v>0.29151463999999999</v>
      </c>
      <c r="L118" s="31">
        <v>0.29426625000000001</v>
      </c>
      <c r="M118" s="31">
        <v>0.29678517999999998</v>
      </c>
      <c r="N118" s="31">
        <v>0.30130336000000002</v>
      </c>
      <c r="O118" s="31">
        <v>0.30511781999999998</v>
      </c>
      <c r="P118" s="31">
        <v>0.30576365999999999</v>
      </c>
      <c r="Q118" s="32">
        <v>0.30905262</v>
      </c>
      <c r="R118" s="32">
        <v>0.31221038000000001</v>
      </c>
      <c r="S118" s="33">
        <v>0.28785480000000002</v>
      </c>
      <c r="T118" s="33" t="s">
        <v>193</v>
      </c>
      <c r="U118" s="33">
        <v>0.37711405999999997</v>
      </c>
      <c r="V118" s="33">
        <v>0.37764520000000001</v>
      </c>
      <c r="W118" s="33">
        <v>0.37862600000000002</v>
      </c>
      <c r="X118" s="33">
        <v>0.37180752</v>
      </c>
      <c r="Y118" s="33">
        <v>0.36755110000000002</v>
      </c>
      <c r="Z118" s="33">
        <v>0.35577555999999999</v>
      </c>
      <c r="AA118" s="33">
        <v>0.34797966000000002</v>
      </c>
      <c r="AB118" s="33">
        <v>0.34976416999999999</v>
      </c>
      <c r="AC118" s="29">
        <v>0.33675933000000002</v>
      </c>
      <c r="AD118" s="29">
        <v>0.3144691</v>
      </c>
      <c r="AE118" s="29">
        <v>0.3125829</v>
      </c>
      <c r="AF118" s="29">
        <v>0.32583617999999998</v>
      </c>
      <c r="AG118" s="29">
        <v>0.31082785000000002</v>
      </c>
      <c r="AH118" s="29">
        <v>0.31197098000000001</v>
      </c>
      <c r="AI118" s="29">
        <v>0.31339315000000001</v>
      </c>
      <c r="AJ118" s="29">
        <v>0.32090934999999998</v>
      </c>
      <c r="AK118" s="3">
        <f t="shared" si="2"/>
        <v>0.32014392228571426</v>
      </c>
      <c r="AM118" s="11" t="s">
        <v>99</v>
      </c>
      <c r="AO118" s="2">
        <f>SUM(A140:R144)/56</f>
        <v>0.25902181267857144</v>
      </c>
      <c r="AP118" s="2">
        <f>((AK118-AK$7)*100)/AK$7</f>
        <v>-4.3692078534736183</v>
      </c>
      <c r="AR118" s="11" t="s">
        <v>99</v>
      </c>
      <c r="AS118" s="2"/>
      <c r="AT118" s="1">
        <f>((AO118-AO$7)*100)/AO$7</f>
        <v>-7.4357413685215388</v>
      </c>
    </row>
    <row r="119" spans="1:47" x14ac:dyDescent="0.25">
      <c r="A119" s="29">
        <v>0.32752102999999999</v>
      </c>
      <c r="B119" s="30">
        <v>0.32015093999999999</v>
      </c>
      <c r="C119" s="29">
        <v>0.29644597</v>
      </c>
      <c r="D119" s="29">
        <v>0.26547113</v>
      </c>
      <c r="E119" s="31">
        <v>0.25525635000000002</v>
      </c>
      <c r="F119" s="31">
        <v>0.24689695</v>
      </c>
      <c r="G119" s="31">
        <v>0.22874900000000001</v>
      </c>
      <c r="H119" s="31">
        <v>0.22713268</v>
      </c>
      <c r="I119" s="31">
        <v>0.22631396000000001</v>
      </c>
      <c r="J119" s="31">
        <v>0.2211794</v>
      </c>
      <c r="K119" s="31">
        <v>0.22993970999999999</v>
      </c>
      <c r="L119" s="31">
        <v>0.23745114</v>
      </c>
      <c r="M119" s="31">
        <v>0.24387128999999999</v>
      </c>
      <c r="N119" s="31">
        <v>0.25345007000000003</v>
      </c>
      <c r="O119" s="31">
        <v>0.26392337999999999</v>
      </c>
      <c r="P119" s="31">
        <v>0.26794980000000002</v>
      </c>
      <c r="Q119" s="32">
        <v>0.27641060000000001</v>
      </c>
      <c r="R119" s="32">
        <v>0.27301997</v>
      </c>
      <c r="S119" s="33">
        <v>0.24759758000000001</v>
      </c>
      <c r="T119" s="33" t="s">
        <v>193</v>
      </c>
      <c r="U119" s="33">
        <v>0.33071402</v>
      </c>
      <c r="V119" s="33">
        <v>0.31732993999999998</v>
      </c>
      <c r="W119" s="33">
        <v>0.32272561999999999</v>
      </c>
      <c r="X119" s="33">
        <v>0.32875114999999999</v>
      </c>
      <c r="Y119" s="33">
        <v>0.32340451999999997</v>
      </c>
      <c r="Z119" s="33">
        <v>0.32375720000000002</v>
      </c>
      <c r="AA119" s="33">
        <v>0.32637727</v>
      </c>
      <c r="AB119" s="33">
        <v>0.33330512000000001</v>
      </c>
      <c r="AC119" s="29">
        <v>0.32566287999999999</v>
      </c>
      <c r="AD119" s="29">
        <v>0.27697189999999999</v>
      </c>
      <c r="AE119" s="29">
        <v>0.26836112000000001</v>
      </c>
      <c r="AF119" s="29">
        <v>0.27792704000000001</v>
      </c>
      <c r="AG119" s="29">
        <v>0.27898057999999998</v>
      </c>
      <c r="AH119" s="29">
        <v>0.29151644999999998</v>
      </c>
      <c r="AI119" s="29">
        <v>0.30568296</v>
      </c>
      <c r="AJ119" s="29">
        <v>0.31846625000000001</v>
      </c>
      <c r="AK119" s="3">
        <f t="shared" si="2"/>
        <v>0.28167614200000002</v>
      </c>
      <c r="AM119" s="11" t="s">
        <v>102</v>
      </c>
      <c r="AO119" s="2">
        <f>SUM(E117:R121)/68</f>
        <v>0.24294459551470585</v>
      </c>
      <c r="AP119" s="2">
        <f>((AK119-AK$8)*100)/AK$8</f>
        <v>-6.8244709763026901</v>
      </c>
      <c r="AR119" s="11" t="s">
        <v>102</v>
      </c>
      <c r="AS119" s="2"/>
      <c r="AT119" s="1">
        <f>((AO119-AO$8)*100)/AO$8</f>
        <v>-6.9438903653220718</v>
      </c>
    </row>
    <row r="120" spans="1:47" x14ac:dyDescent="0.25">
      <c r="A120" s="29">
        <v>0.28721616</v>
      </c>
      <c r="B120" s="30">
        <v>0.25780544</v>
      </c>
      <c r="C120" s="29">
        <v>0.20618091999999999</v>
      </c>
      <c r="D120" s="29">
        <v>0.19229805</v>
      </c>
      <c r="E120" s="31" t="s">
        <v>193</v>
      </c>
      <c r="F120" s="31">
        <v>0.25501119999999999</v>
      </c>
      <c r="G120" s="31">
        <v>0.20575805</v>
      </c>
      <c r="H120" s="31">
        <v>0.18454298</v>
      </c>
      <c r="I120" s="31">
        <v>0.18289542</v>
      </c>
      <c r="J120" s="31">
        <v>0.18089588000000001</v>
      </c>
      <c r="K120" s="31">
        <v>0.18547815000000001</v>
      </c>
      <c r="L120" s="31">
        <v>0.19163811</v>
      </c>
      <c r="M120" s="31">
        <v>0.19276182</v>
      </c>
      <c r="N120" s="31">
        <v>0.19590440000000001</v>
      </c>
      <c r="O120" s="31">
        <v>0.20402965000000001</v>
      </c>
      <c r="P120" s="31">
        <v>0.21317263</v>
      </c>
      <c r="Q120" s="32">
        <v>0.21921210999999999</v>
      </c>
      <c r="R120" s="32">
        <v>0.2088815</v>
      </c>
      <c r="S120" s="33">
        <v>0.20165522</v>
      </c>
      <c r="T120" s="33" t="s">
        <v>193</v>
      </c>
      <c r="U120" s="33">
        <v>0.30392390000000002</v>
      </c>
      <c r="V120" s="33">
        <v>0.25288876999999998</v>
      </c>
      <c r="W120" s="33">
        <v>0.2467963</v>
      </c>
      <c r="X120" s="33">
        <v>0.25784656</v>
      </c>
      <c r="Y120" s="33">
        <v>0.26680818000000001</v>
      </c>
      <c r="Z120" s="33">
        <v>0.27328619999999998</v>
      </c>
      <c r="AA120" s="33">
        <v>0.28141037000000002</v>
      </c>
      <c r="AB120" s="33">
        <v>0.29492846</v>
      </c>
      <c r="AC120" s="29">
        <v>0.34236169999999999</v>
      </c>
      <c r="AD120" s="29">
        <v>0.22808695000000001</v>
      </c>
      <c r="AE120" s="29">
        <v>0.19975068000000001</v>
      </c>
      <c r="AF120" s="29">
        <v>0.22607508000000001</v>
      </c>
      <c r="AG120" s="29">
        <v>0.25687399999999999</v>
      </c>
      <c r="AH120" s="29">
        <v>0.28079730000000003</v>
      </c>
      <c r="AI120" s="29">
        <v>0.30211934000000001</v>
      </c>
      <c r="AJ120" s="29">
        <v>0.30651873000000002</v>
      </c>
      <c r="AK120" s="3">
        <f t="shared" si="2"/>
        <v>0.23781794735294118</v>
      </c>
      <c r="AM120" s="12" t="s">
        <v>105</v>
      </c>
      <c r="AO120" s="2">
        <f>SUM(S140:Z144)/35</f>
        <v>0.25922289942857152</v>
      </c>
      <c r="AP120" s="2">
        <f>((AK120-AK$9)*100)/AK$9</f>
        <v>-8.6262931917665853</v>
      </c>
      <c r="AR120" s="12" t="s">
        <v>105</v>
      </c>
      <c r="AS120" s="2"/>
      <c r="AT120" s="1">
        <f>((AO120-AO$9)*100)/AO$9</f>
        <v>-7.0446200842431574</v>
      </c>
    </row>
    <row r="121" spans="1:47" x14ac:dyDescent="0.25">
      <c r="A121" s="29">
        <v>0.19938438999999999</v>
      </c>
      <c r="B121" s="30">
        <v>0.18530426999999999</v>
      </c>
      <c r="C121" s="29">
        <v>0.15527284</v>
      </c>
      <c r="D121" s="29" t="s">
        <v>193</v>
      </c>
      <c r="E121" s="31" t="s">
        <v>193</v>
      </c>
      <c r="F121" s="31">
        <v>0.21689504000000001</v>
      </c>
      <c r="G121" s="31">
        <v>0.15473836999999999</v>
      </c>
      <c r="H121" s="31">
        <v>0.14052566999999999</v>
      </c>
      <c r="I121" s="31">
        <v>0.13065067</v>
      </c>
      <c r="J121" s="31">
        <v>0.11827293999999999</v>
      </c>
      <c r="K121" s="31">
        <v>0.10440834</v>
      </c>
      <c r="L121" s="31">
        <v>9.9193594999999996E-2</v>
      </c>
      <c r="M121" s="31">
        <v>0.11886315</v>
      </c>
      <c r="N121" s="31">
        <v>0.13142303</v>
      </c>
      <c r="O121" s="31">
        <v>0.14141597</v>
      </c>
      <c r="P121" s="31">
        <v>0.14869370000000001</v>
      </c>
      <c r="Q121" s="32">
        <v>0.14556917999999999</v>
      </c>
      <c r="R121" s="32">
        <v>0.15207103</v>
      </c>
      <c r="S121" s="33">
        <v>0.17855315999999999</v>
      </c>
      <c r="T121" s="33" t="s">
        <v>193</v>
      </c>
      <c r="U121" s="33" t="s">
        <v>193</v>
      </c>
      <c r="V121" s="33">
        <v>0.20456092000000001</v>
      </c>
      <c r="W121" s="33">
        <v>0.18018550999999999</v>
      </c>
      <c r="X121" s="33">
        <v>0.19148281</v>
      </c>
      <c r="Y121" s="33">
        <v>0.21173111999999999</v>
      </c>
      <c r="Z121" s="33">
        <v>0.20785271999999999</v>
      </c>
      <c r="AA121" s="33">
        <v>0.19731282999999999</v>
      </c>
      <c r="AB121" s="33">
        <v>0.23844118</v>
      </c>
      <c r="AC121" s="29" t="s">
        <v>193</v>
      </c>
      <c r="AD121" s="29">
        <v>0.19403812000000001</v>
      </c>
      <c r="AE121" s="29">
        <v>0.16071072</v>
      </c>
      <c r="AF121" s="29">
        <v>0.14272234</v>
      </c>
      <c r="AG121" s="29">
        <v>0.14172013</v>
      </c>
      <c r="AH121" s="29">
        <v>0.19068871000000001</v>
      </c>
      <c r="AI121" s="29">
        <v>0.21378754</v>
      </c>
      <c r="AJ121" s="29">
        <v>0.20643558000000001</v>
      </c>
      <c r="AK121" s="3">
        <f t="shared" si="2"/>
        <v>0.16783566370967742</v>
      </c>
      <c r="AM121" s="12" t="s">
        <v>108</v>
      </c>
      <c r="AO121" s="2">
        <f>SUM(S117:AB121)/44</f>
        <v>0.30441428090909084</v>
      </c>
      <c r="AP121" s="2">
        <f>((AK121-AK$10)*100)/AK$10</f>
        <v>-9.7195572552856522</v>
      </c>
      <c r="AR121" s="12" t="s">
        <v>108</v>
      </c>
      <c r="AS121" s="2"/>
      <c r="AT121" s="1">
        <f>((AO121-AO$10)*100)/AO$10</f>
        <v>-5.8079620661642535</v>
      </c>
    </row>
    <row r="122" spans="1:47" x14ac:dyDescent="0.25">
      <c r="A122" s="29">
        <v>0.16729836000000001</v>
      </c>
      <c r="B122" s="30">
        <v>0.17064061999999999</v>
      </c>
      <c r="C122" s="29" t="s">
        <v>193</v>
      </c>
      <c r="D122" s="29" t="s">
        <v>193</v>
      </c>
      <c r="E122" s="34" t="s">
        <v>193</v>
      </c>
      <c r="F122" s="34">
        <v>0.18273934999999999</v>
      </c>
      <c r="G122" s="34">
        <v>0.14056593000000001</v>
      </c>
      <c r="H122" s="34">
        <v>0.1348123</v>
      </c>
      <c r="I122" s="34">
        <v>0.12918468</v>
      </c>
      <c r="J122" s="34">
        <v>0.11946904999999999</v>
      </c>
      <c r="K122" s="34">
        <v>0.11312729000000001</v>
      </c>
      <c r="L122" s="34">
        <v>0.10243214</v>
      </c>
      <c r="M122" s="34">
        <v>9.7956589999999996E-2</v>
      </c>
      <c r="N122" s="34">
        <v>9.9583425000000003E-2</v>
      </c>
      <c r="O122" s="34">
        <v>0.10220735</v>
      </c>
      <c r="P122" s="34">
        <v>0.105546325</v>
      </c>
      <c r="Q122" s="34">
        <v>0.11227137600000001</v>
      </c>
      <c r="R122" s="34">
        <v>0.13375690000000001</v>
      </c>
      <c r="S122" s="35">
        <v>0.15793255</v>
      </c>
      <c r="T122" s="35" t="s">
        <v>193</v>
      </c>
      <c r="U122" s="35" t="s">
        <v>193</v>
      </c>
      <c r="V122" s="35">
        <v>0.21384386999999999</v>
      </c>
      <c r="W122" s="35">
        <v>0.16731134</v>
      </c>
      <c r="X122" s="35">
        <v>0.13139585000000001</v>
      </c>
      <c r="Y122" s="35">
        <v>0.1319149</v>
      </c>
      <c r="Z122" s="35">
        <v>0.13901487000000001</v>
      </c>
      <c r="AA122" s="35">
        <v>0.18855232</v>
      </c>
      <c r="AB122" s="35">
        <v>0.23775470000000001</v>
      </c>
      <c r="AC122" s="36" t="s">
        <v>193</v>
      </c>
      <c r="AD122" s="29">
        <v>0.18632565000000001</v>
      </c>
      <c r="AE122" s="29">
        <v>0.17526048</v>
      </c>
      <c r="AF122" s="29">
        <v>0.16126246999999999</v>
      </c>
      <c r="AG122" s="29">
        <v>0.15609184000000001</v>
      </c>
      <c r="AH122" s="29">
        <v>0.16001981000000001</v>
      </c>
      <c r="AI122" s="29">
        <v>0.1653038</v>
      </c>
      <c r="AJ122" s="29">
        <v>0.16080501999999999</v>
      </c>
      <c r="AK122" s="3">
        <f t="shared" si="2"/>
        <v>0.14814603853333333</v>
      </c>
      <c r="AM122" s="14" t="s">
        <v>99</v>
      </c>
      <c r="AO122" s="7">
        <f>(SUM(B131:O139)+SUM(P131:R135))/140</f>
        <v>0.12117190457857145</v>
      </c>
      <c r="AP122" s="2">
        <f>((AK122-AK$11)*100)/AK$11</f>
        <v>-9.6180482178629223</v>
      </c>
      <c r="AR122" s="14" t="s">
        <v>99</v>
      </c>
      <c r="AS122" s="2"/>
      <c r="AT122" s="1">
        <f>((AO122-AO$11)*100)/AO$11</f>
        <v>-11.121629709883566</v>
      </c>
      <c r="AU122">
        <f>SUM(AT122:AT125)/4</f>
        <v>-11.490479082865811</v>
      </c>
    </row>
    <row r="123" spans="1:47" x14ac:dyDescent="0.25">
      <c r="A123" s="29">
        <v>0.15351929</v>
      </c>
      <c r="B123" s="30">
        <v>0.15275944999999999</v>
      </c>
      <c r="C123" s="29" t="s">
        <v>193</v>
      </c>
      <c r="D123" s="29" t="s">
        <v>193</v>
      </c>
      <c r="E123" s="34" t="s">
        <v>193</v>
      </c>
      <c r="F123" s="34">
        <v>0.18499278999999999</v>
      </c>
      <c r="G123" s="34">
        <v>0.1338097</v>
      </c>
      <c r="H123" s="34">
        <v>0.12134309</v>
      </c>
      <c r="I123" s="34">
        <v>0.11683905</v>
      </c>
      <c r="J123" s="34">
        <v>0.11098412000000001</v>
      </c>
      <c r="K123" s="34">
        <v>0.10904081</v>
      </c>
      <c r="L123" s="34">
        <v>0.10171720400000001</v>
      </c>
      <c r="M123" s="34">
        <v>9.7948489999999999E-2</v>
      </c>
      <c r="N123" s="34">
        <v>9.9113389999999996E-2</v>
      </c>
      <c r="O123" s="34">
        <v>0.10462645</v>
      </c>
      <c r="P123" s="34">
        <v>0.11149019</v>
      </c>
      <c r="Q123" s="34">
        <v>0.120346904</v>
      </c>
      <c r="R123" s="34">
        <v>0.12892993</v>
      </c>
      <c r="S123" s="35">
        <v>0.13579035</v>
      </c>
      <c r="T123" s="35" t="s">
        <v>193</v>
      </c>
      <c r="U123" s="35" t="s">
        <v>193</v>
      </c>
      <c r="V123" s="35">
        <v>0.24959174000000001</v>
      </c>
      <c r="W123" s="35">
        <v>0.17225937999999999</v>
      </c>
      <c r="X123" s="35">
        <v>0.12784797000000001</v>
      </c>
      <c r="Y123" s="35">
        <v>0.13502096999999999</v>
      </c>
      <c r="Z123" s="35">
        <v>0.15890361</v>
      </c>
      <c r="AA123" s="35">
        <v>0.19636487999999999</v>
      </c>
      <c r="AB123" s="35">
        <v>0.23228272999999999</v>
      </c>
      <c r="AC123" s="36" t="s">
        <v>193</v>
      </c>
      <c r="AD123" s="29">
        <v>0.19680884000000001</v>
      </c>
      <c r="AE123" s="29">
        <v>0.17828089999999999</v>
      </c>
      <c r="AF123" s="29">
        <v>0.15699002000000001</v>
      </c>
      <c r="AG123" s="29">
        <v>0.1573687</v>
      </c>
      <c r="AH123" s="29">
        <v>0.15919833999999999</v>
      </c>
      <c r="AI123" s="29">
        <v>0.16227527</v>
      </c>
      <c r="AJ123" s="29">
        <v>0.15992223</v>
      </c>
      <c r="AK123" s="3">
        <f t="shared" si="2"/>
        <v>0.14754555960000001</v>
      </c>
      <c r="AM123" s="14" t="s">
        <v>102</v>
      </c>
      <c r="AO123" s="2">
        <f>SUM(E122:R130)/126</f>
        <v>0.12122463013492062</v>
      </c>
      <c r="AP123" s="2">
        <f>((AK123-AK$12)*100)/AK$12</f>
        <v>-9.9168134916195765</v>
      </c>
      <c r="AR123" s="14" t="s">
        <v>102</v>
      </c>
      <c r="AS123" s="2"/>
      <c r="AT123" s="1">
        <f>((AO123-AO$12)*100)/AO$12</f>
        <v>-11.707113717530659</v>
      </c>
    </row>
    <row r="124" spans="1:47" x14ac:dyDescent="0.25">
      <c r="A124" s="29">
        <v>0.15429807000000001</v>
      </c>
      <c r="B124" s="30">
        <v>0.13923480999999999</v>
      </c>
      <c r="C124" s="29" t="s">
        <v>193</v>
      </c>
      <c r="D124" s="29" t="s">
        <v>193</v>
      </c>
      <c r="E124" s="34" t="s">
        <v>193</v>
      </c>
      <c r="F124" s="34">
        <v>0.168573</v>
      </c>
      <c r="G124" s="34">
        <v>0.12658320000000001</v>
      </c>
      <c r="H124" s="34">
        <v>0.111303255</v>
      </c>
      <c r="I124" s="34">
        <v>9.6158599999999997E-2</v>
      </c>
      <c r="J124" s="34">
        <v>9.4186779999999998E-2</v>
      </c>
      <c r="K124" s="34">
        <v>9.9236615E-2</v>
      </c>
      <c r="L124" s="34">
        <v>9.7452596000000002E-2</v>
      </c>
      <c r="M124" s="34">
        <v>9.6268735999999994E-2</v>
      </c>
      <c r="N124" s="34">
        <v>0.10052978999999999</v>
      </c>
      <c r="O124" s="34">
        <v>0.11120737</v>
      </c>
      <c r="P124" s="34">
        <v>0.11836968</v>
      </c>
      <c r="Q124" s="34">
        <v>0.12525481999999999</v>
      </c>
      <c r="R124" s="34">
        <v>0.12790012000000001</v>
      </c>
      <c r="S124" s="35">
        <v>0.11879951</v>
      </c>
      <c r="T124" s="35" t="s">
        <v>193</v>
      </c>
      <c r="U124" s="35" t="s">
        <v>193</v>
      </c>
      <c r="V124" s="35" t="s">
        <v>193</v>
      </c>
      <c r="W124" s="35">
        <v>0.15688110999999999</v>
      </c>
      <c r="X124" s="35">
        <v>0.1384206</v>
      </c>
      <c r="Y124" s="35">
        <v>0.14238949000000001</v>
      </c>
      <c r="Z124" s="35">
        <v>0.16119887999999999</v>
      </c>
      <c r="AA124" s="35">
        <v>0.20585123999999999</v>
      </c>
      <c r="AB124" s="35" t="s">
        <v>193</v>
      </c>
      <c r="AC124" s="36" t="s">
        <v>193</v>
      </c>
      <c r="AD124" s="29">
        <v>0.22687083</v>
      </c>
      <c r="AE124" s="29">
        <v>0.20167843999999999</v>
      </c>
      <c r="AF124" s="29">
        <v>0.15786534999999999</v>
      </c>
      <c r="AG124" s="29">
        <v>0.15813439000000001</v>
      </c>
      <c r="AH124" s="29">
        <v>0.16321626</v>
      </c>
      <c r="AI124" s="29">
        <v>0.16625715999999999</v>
      </c>
      <c r="AJ124" s="29">
        <v>0.16393584</v>
      </c>
      <c r="AK124" s="3">
        <f t="shared" si="2"/>
        <v>0.14028773364285713</v>
      </c>
      <c r="AM124" s="15" t="s">
        <v>105</v>
      </c>
      <c r="AO124" s="2">
        <f>(SUM(S131:AB139)+SUM(P136:R139))/67</f>
        <v>0.14507834014925375</v>
      </c>
      <c r="AP124" s="2">
        <f>((AK124-AK$13)*100)/AK$13</f>
        <v>-9.9556430024868963</v>
      </c>
      <c r="AR124" s="15" t="s">
        <v>105</v>
      </c>
      <c r="AS124" s="2"/>
      <c r="AT124" s="1">
        <f>((AO124-AO$13)*100)/AO$13</f>
        <v>-12.452261156197032</v>
      </c>
    </row>
    <row r="125" spans="1:47" x14ac:dyDescent="0.25">
      <c r="A125" s="29">
        <v>0.17192784</v>
      </c>
      <c r="B125" s="30">
        <v>0.13169139999999999</v>
      </c>
      <c r="C125" s="29" t="s">
        <v>193</v>
      </c>
      <c r="D125" s="29" t="s">
        <v>193</v>
      </c>
      <c r="E125" s="34">
        <v>0.16449433999999999</v>
      </c>
      <c r="F125" s="34">
        <v>0.17976220000000001</v>
      </c>
      <c r="G125" s="34">
        <v>0.12870651</v>
      </c>
      <c r="H125" s="34">
        <v>0.107869856</v>
      </c>
      <c r="I125" s="34">
        <v>8.4602700000000003E-2</v>
      </c>
      <c r="J125" s="34">
        <v>8.7359519999999996E-2</v>
      </c>
      <c r="K125" s="34">
        <v>8.3022479999999996E-2</v>
      </c>
      <c r="L125" s="34">
        <v>8.4124260000000006E-2</v>
      </c>
      <c r="M125" s="34">
        <v>9.7682685000000005E-2</v>
      </c>
      <c r="N125" s="34">
        <v>0.10746607</v>
      </c>
      <c r="O125" s="34">
        <v>0.11904112</v>
      </c>
      <c r="P125" s="34">
        <v>0.12808037999999999</v>
      </c>
      <c r="Q125" s="34">
        <v>0.13296237999999999</v>
      </c>
      <c r="R125" s="34">
        <v>0.15081074999999999</v>
      </c>
      <c r="S125" s="35">
        <v>0.12473533000000001</v>
      </c>
      <c r="T125" s="35" t="s">
        <v>193</v>
      </c>
      <c r="U125" s="35" t="s">
        <v>193</v>
      </c>
      <c r="V125" s="35" t="s">
        <v>193</v>
      </c>
      <c r="W125" s="35">
        <v>0.15616384</v>
      </c>
      <c r="X125" s="35">
        <v>0.15017991999999999</v>
      </c>
      <c r="Y125" s="35">
        <v>0.15438314</v>
      </c>
      <c r="Z125" s="35">
        <v>0.16553113</v>
      </c>
      <c r="AA125" s="35">
        <v>0.22591041000000001</v>
      </c>
      <c r="AB125" s="35" t="s">
        <v>193</v>
      </c>
      <c r="AC125" s="36" t="s">
        <v>193</v>
      </c>
      <c r="AD125" s="29" t="s">
        <v>193</v>
      </c>
      <c r="AE125" s="29">
        <v>0.16589951999999999</v>
      </c>
      <c r="AF125" s="29">
        <v>0.15973557999999999</v>
      </c>
      <c r="AG125" s="29">
        <v>0.16065283</v>
      </c>
      <c r="AH125" s="29">
        <v>0.17004620000000001</v>
      </c>
      <c r="AI125" s="29">
        <v>0.17688535</v>
      </c>
      <c r="AJ125" s="29">
        <v>0.17733979</v>
      </c>
      <c r="AK125" s="3">
        <f>AVERAGE(A125:AJ125)</f>
        <v>0.14096669753571428</v>
      </c>
      <c r="AM125" s="15" t="s">
        <v>108</v>
      </c>
      <c r="AO125" s="2">
        <f>SUM(S122:AB130)/54</f>
        <v>0.17578194724074075</v>
      </c>
      <c r="AP125" s="1">
        <f>((AK125-AK$14)*100)/AK$14</f>
        <v>-10.31911314931833</v>
      </c>
      <c r="AR125" s="15" t="s">
        <v>108</v>
      </c>
      <c r="AS125" s="2"/>
      <c r="AT125" s="1">
        <f>((AO125-AO$14)*100)/AO$14</f>
        <v>-10.680911747851985</v>
      </c>
    </row>
    <row r="126" spans="1:47" x14ac:dyDescent="0.25">
      <c r="A126" s="29">
        <v>0.18562815999999999</v>
      </c>
      <c r="B126" s="30">
        <v>0.14889546000000001</v>
      </c>
      <c r="C126" s="29" t="s">
        <v>193</v>
      </c>
      <c r="D126" s="29" t="s">
        <v>193</v>
      </c>
      <c r="E126" s="34">
        <v>0.17451332999999999</v>
      </c>
      <c r="F126" s="34">
        <v>0.16306034999999999</v>
      </c>
      <c r="G126" s="34">
        <v>0.12521055</v>
      </c>
      <c r="H126" s="34">
        <v>8.9213059999999997E-2</v>
      </c>
      <c r="I126" s="34">
        <v>8.2101480000000004E-2</v>
      </c>
      <c r="J126" s="34">
        <v>7.3061324999999996E-2</v>
      </c>
      <c r="K126" s="34">
        <v>7.8215850000000003E-2</v>
      </c>
      <c r="L126" s="34">
        <v>8.7772175999999993E-2</v>
      </c>
      <c r="M126" s="34">
        <v>0.10339539</v>
      </c>
      <c r="N126" s="34">
        <v>0.11696549000000001</v>
      </c>
      <c r="O126" s="34">
        <v>0.13010103000000001</v>
      </c>
      <c r="P126" s="34">
        <v>0.14144008</v>
      </c>
      <c r="Q126" s="34">
        <v>0.14781237999999999</v>
      </c>
      <c r="R126" s="34">
        <v>0.16949669000000001</v>
      </c>
      <c r="S126" s="35" t="s">
        <v>193</v>
      </c>
      <c r="T126" s="35" t="s">
        <v>193</v>
      </c>
      <c r="U126" s="35" t="s">
        <v>193</v>
      </c>
      <c r="V126" s="35" t="s">
        <v>193</v>
      </c>
      <c r="W126" s="35">
        <v>0.16833337000000001</v>
      </c>
      <c r="X126" s="35">
        <v>0.15662523</v>
      </c>
      <c r="Y126" s="35">
        <v>0.16531024999999999</v>
      </c>
      <c r="Z126" s="35">
        <v>0.17720727999999999</v>
      </c>
      <c r="AA126" s="35">
        <v>0.23957534</v>
      </c>
      <c r="AB126" s="35" t="s">
        <v>193</v>
      </c>
      <c r="AC126" s="36" t="s">
        <v>193</v>
      </c>
      <c r="AD126" s="29" t="s">
        <v>193</v>
      </c>
      <c r="AE126" s="29">
        <v>0.15818695999999999</v>
      </c>
      <c r="AF126" s="29">
        <v>0.16574707999999999</v>
      </c>
      <c r="AG126" s="29">
        <v>0.17031376000000001</v>
      </c>
      <c r="AH126" s="29">
        <v>0.1826448</v>
      </c>
      <c r="AI126" s="29">
        <v>0.19507854999999999</v>
      </c>
      <c r="AJ126" s="29">
        <v>0.20220668999999999</v>
      </c>
      <c r="AK126" s="3">
        <f t="shared" si="2"/>
        <v>0.14807822633333337</v>
      </c>
      <c r="AM126" s="16" t="s">
        <v>117</v>
      </c>
      <c r="AO126" s="7">
        <f>(SUM(AC117:AJ139)+SUM(A117:D130))/173</f>
        <v>0.2024486181560694</v>
      </c>
      <c r="AP126" s="2">
        <f>((AK126-AK$15)*100)/AK$15</f>
        <v>-10.885713399124263</v>
      </c>
      <c r="AR126" s="16" t="s">
        <v>117</v>
      </c>
      <c r="AS126" s="2"/>
      <c r="AT126" s="1">
        <f>((AO126-AO$15)*100)/AO$15</f>
        <v>-8.0154779896574073</v>
      </c>
    </row>
    <row r="127" spans="1:47" x14ac:dyDescent="0.25">
      <c r="A127" s="29">
        <v>0.22005702999999999</v>
      </c>
      <c r="B127" s="30">
        <v>0.16276457999999999</v>
      </c>
      <c r="C127" s="29" t="s">
        <v>193</v>
      </c>
      <c r="D127" s="29" t="s">
        <v>193</v>
      </c>
      <c r="E127" s="34">
        <v>0.13724065999999999</v>
      </c>
      <c r="F127" s="34">
        <v>0.14740223999999999</v>
      </c>
      <c r="G127" s="34">
        <v>0.113505885</v>
      </c>
      <c r="H127" s="34">
        <v>9.8736459999999998E-2</v>
      </c>
      <c r="I127" s="34">
        <v>7.7438999999999994E-2</v>
      </c>
      <c r="J127" s="34">
        <v>7.1630230000000003E-2</v>
      </c>
      <c r="K127" s="34">
        <v>7.1359320000000004E-2</v>
      </c>
      <c r="L127" s="34">
        <v>7.7614359999999993E-2</v>
      </c>
      <c r="M127" s="34">
        <v>9.5692479999999996E-2</v>
      </c>
      <c r="N127" s="34">
        <v>0.12156302500000001</v>
      </c>
      <c r="O127" s="34">
        <v>0.13867260000000001</v>
      </c>
      <c r="P127" s="34">
        <v>0.15331676999999999</v>
      </c>
      <c r="Q127" s="34">
        <v>0.16703053000000001</v>
      </c>
      <c r="R127" s="34">
        <v>0.20894459000000001</v>
      </c>
      <c r="S127" s="35" t="s">
        <v>193</v>
      </c>
      <c r="T127" s="35" t="s">
        <v>193</v>
      </c>
      <c r="U127" s="35" t="s">
        <v>193</v>
      </c>
      <c r="V127" s="35" t="s">
        <v>193</v>
      </c>
      <c r="W127" s="35">
        <v>0.1595239</v>
      </c>
      <c r="X127" s="35">
        <v>0.16106011000000001</v>
      </c>
      <c r="Y127" s="35">
        <v>0.18112333</v>
      </c>
      <c r="Z127" s="35">
        <v>0.19052744999999999</v>
      </c>
      <c r="AA127" s="35">
        <v>0.22992030999999999</v>
      </c>
      <c r="AB127" s="35" t="s">
        <v>193</v>
      </c>
      <c r="AC127" s="36" t="s">
        <v>193</v>
      </c>
      <c r="AD127" s="29" t="s">
        <v>193</v>
      </c>
      <c r="AE127" s="29">
        <v>0.14694173999999999</v>
      </c>
      <c r="AF127" s="29">
        <v>0.15190614999999999</v>
      </c>
      <c r="AG127" s="29">
        <v>0.16215555000000001</v>
      </c>
      <c r="AH127" s="29">
        <v>0.19197420000000001</v>
      </c>
      <c r="AI127" s="29">
        <v>0.20382664</v>
      </c>
      <c r="AJ127" s="29">
        <v>0.215727</v>
      </c>
      <c r="AK127" s="3">
        <f t="shared" si="2"/>
        <v>0.15028356074074076</v>
      </c>
      <c r="AM127" t="s">
        <v>118</v>
      </c>
      <c r="AO127" s="2">
        <f>((SUM(A113:Z146)+SUM(AA113:AJ139))/895)</f>
        <v>0.24640318459776522</v>
      </c>
      <c r="AP127" s="2">
        <f>((AK127-AK$16)*100)/AK$16</f>
        <v>-11.357837190302826</v>
      </c>
      <c r="AR127" t="s">
        <v>118</v>
      </c>
      <c r="AT127" s="1">
        <f>((AO127-AO$16)*100)/AO$16</f>
        <v>-6.8089937515782548</v>
      </c>
    </row>
    <row r="128" spans="1:47" x14ac:dyDescent="0.25">
      <c r="A128" s="29">
        <v>0.25460612999999999</v>
      </c>
      <c r="B128" s="30">
        <v>0.15099957999999999</v>
      </c>
      <c r="C128" s="29">
        <v>9.1957259999999999E-2</v>
      </c>
      <c r="D128" s="29">
        <v>0.112732254</v>
      </c>
      <c r="E128" s="34">
        <v>0.13199762000000001</v>
      </c>
      <c r="F128" s="34">
        <v>0.12821577000000001</v>
      </c>
      <c r="G128" s="34">
        <v>0.10836481000000001</v>
      </c>
      <c r="H128" s="34">
        <v>0.10171936500000001</v>
      </c>
      <c r="I128" s="34">
        <v>7.9959080000000002E-2</v>
      </c>
      <c r="J128" s="34">
        <v>8.3070874000000003E-2</v>
      </c>
      <c r="K128" s="34">
        <v>7.9919299999999999E-2</v>
      </c>
      <c r="L128" s="34">
        <v>8.6818314999999993E-2</v>
      </c>
      <c r="M128" s="34">
        <v>0.10711236</v>
      </c>
      <c r="N128" s="34">
        <v>0.13880523</v>
      </c>
      <c r="O128" s="34">
        <v>0.17595930000000001</v>
      </c>
      <c r="P128" s="34">
        <v>0.20179369999999999</v>
      </c>
      <c r="Q128" s="34">
        <v>0.20247164000000001</v>
      </c>
      <c r="R128" s="34">
        <v>0.22560111999999999</v>
      </c>
      <c r="S128" s="35" t="s">
        <v>193</v>
      </c>
      <c r="T128" s="35" t="s">
        <v>193</v>
      </c>
      <c r="U128" s="35" t="s">
        <v>193</v>
      </c>
      <c r="V128" s="35" t="s">
        <v>193</v>
      </c>
      <c r="W128" s="35">
        <v>0.14251180999999999</v>
      </c>
      <c r="X128" s="35">
        <v>0.16889768999999999</v>
      </c>
      <c r="Y128" s="35">
        <v>0.235096</v>
      </c>
      <c r="Z128" s="35">
        <v>0.24908547</v>
      </c>
      <c r="AA128" s="35">
        <v>0.22646336</v>
      </c>
      <c r="AB128" s="35" t="s">
        <v>193</v>
      </c>
      <c r="AC128" s="36" t="s">
        <v>193</v>
      </c>
      <c r="AD128" s="29" t="s">
        <v>193</v>
      </c>
      <c r="AE128" s="29">
        <v>0.13721041</v>
      </c>
      <c r="AF128" s="29">
        <v>0.16705039999999999</v>
      </c>
      <c r="AG128" s="29">
        <v>0.16449138999999999</v>
      </c>
      <c r="AH128" s="29">
        <v>0.18564579</v>
      </c>
      <c r="AI128" s="29">
        <v>0.19918758</v>
      </c>
      <c r="AJ128" s="29">
        <v>0.22793862000000001</v>
      </c>
      <c r="AK128" s="3">
        <f t="shared" si="2"/>
        <v>0.15743731820689652</v>
      </c>
      <c r="AM128" t="s">
        <v>119</v>
      </c>
      <c r="AP128" s="2">
        <f>((AK128-AK$17)*100)/AK$17</f>
        <v>-11.874314622382668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0.15722138999999999</v>
      </c>
      <c r="B129" s="30">
        <v>0.14030000000000001</v>
      </c>
      <c r="C129" s="29">
        <v>9.2091456000000002E-2</v>
      </c>
      <c r="D129" s="29">
        <v>9.9515036000000001E-2</v>
      </c>
      <c r="E129" s="34">
        <v>0.101644926</v>
      </c>
      <c r="F129" s="34">
        <v>0.10580072</v>
      </c>
      <c r="G129" s="34">
        <v>0.10514914</v>
      </c>
      <c r="H129" s="34">
        <v>0.10020426</v>
      </c>
      <c r="I129" s="34">
        <v>9.9523529999999999E-2</v>
      </c>
      <c r="J129" s="34">
        <v>0.10756963999999999</v>
      </c>
      <c r="K129" s="34">
        <v>0.11589231999999999</v>
      </c>
      <c r="L129" s="34">
        <v>0.12399404999999999</v>
      </c>
      <c r="M129" s="34">
        <v>0.14562206999999999</v>
      </c>
      <c r="N129" s="34">
        <v>0.1765446</v>
      </c>
      <c r="O129" s="34">
        <v>0.20146728</v>
      </c>
      <c r="P129" s="34">
        <v>0.22171272</v>
      </c>
      <c r="Q129" s="34">
        <v>0.23381884</v>
      </c>
      <c r="R129" s="34">
        <v>0.20456561000000001</v>
      </c>
      <c r="S129" s="35" t="s">
        <v>193</v>
      </c>
      <c r="T129" s="35" t="s">
        <v>193</v>
      </c>
      <c r="U129" s="35" t="s">
        <v>193</v>
      </c>
      <c r="V129" s="35" t="s">
        <v>193</v>
      </c>
      <c r="W129" s="35">
        <v>0.15164506</v>
      </c>
      <c r="X129" s="35">
        <v>0.18923767</v>
      </c>
      <c r="Y129" s="35">
        <v>0.23052633</v>
      </c>
      <c r="Z129" s="35">
        <v>0.26101774</v>
      </c>
      <c r="AA129" s="35">
        <v>0.24557578999999999</v>
      </c>
      <c r="AB129" s="35" t="s">
        <v>193</v>
      </c>
      <c r="AC129" s="36" t="s">
        <v>193</v>
      </c>
      <c r="AD129" s="29" t="s">
        <v>193</v>
      </c>
      <c r="AE129" s="29">
        <v>0.13013250000000001</v>
      </c>
      <c r="AF129" s="29">
        <v>0.14474550999999999</v>
      </c>
      <c r="AG129" s="29">
        <v>0.11931896</v>
      </c>
      <c r="AH129" s="29">
        <v>0.12495884</v>
      </c>
      <c r="AI129" s="29">
        <v>0.17824403999999999</v>
      </c>
      <c r="AJ129" s="29">
        <v>0.22195867999999999</v>
      </c>
      <c r="AK129" s="3">
        <f t="shared" si="2"/>
        <v>0.15620685200000001</v>
      </c>
      <c r="AM129" t="s">
        <v>120</v>
      </c>
      <c r="AP129" s="2">
        <f>((AK129-AK$18)*100)/AK$18</f>
        <v>-12.337173810720341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193</v>
      </c>
      <c r="B130" s="30" t="s">
        <v>193</v>
      </c>
      <c r="C130" s="29">
        <v>8.5740805000000003E-2</v>
      </c>
      <c r="D130" s="29">
        <v>8.8889309999999999E-2</v>
      </c>
      <c r="E130" s="34">
        <v>9.2053270000000006E-2</v>
      </c>
      <c r="F130" s="34">
        <v>9.1527923999999997E-2</v>
      </c>
      <c r="G130" s="34">
        <v>9.3567504999999995E-2</v>
      </c>
      <c r="H130" s="34">
        <v>9.372722E-2</v>
      </c>
      <c r="I130" s="34">
        <v>9.4511659999999997E-2</v>
      </c>
      <c r="J130" s="34">
        <v>9.8493049999999999E-2</v>
      </c>
      <c r="K130" s="34">
        <v>0.10360687</v>
      </c>
      <c r="L130" s="34">
        <v>0.10839086000000001</v>
      </c>
      <c r="M130" s="34">
        <v>0.1189185</v>
      </c>
      <c r="N130" s="34">
        <v>0.13040178999999999</v>
      </c>
      <c r="O130" s="34">
        <v>0.14630721999999999</v>
      </c>
      <c r="P130" s="34">
        <v>0.17691130999999999</v>
      </c>
      <c r="Q130" s="34">
        <v>0.20761046</v>
      </c>
      <c r="R130" s="34">
        <v>0.21660560000000001</v>
      </c>
      <c r="S130" s="35" t="s">
        <v>193</v>
      </c>
      <c r="T130" s="35" t="s">
        <v>193</v>
      </c>
      <c r="U130" s="35" t="s">
        <v>193</v>
      </c>
      <c r="V130" s="35">
        <v>0.10753444600000001</v>
      </c>
      <c r="W130" s="35">
        <v>0.11449493500000001</v>
      </c>
      <c r="X130" s="35">
        <v>0.11888617999999999</v>
      </c>
      <c r="Y130" s="35">
        <v>0.144317</v>
      </c>
      <c r="Z130" s="35">
        <v>0.17895232</v>
      </c>
      <c r="AA130" s="35">
        <v>0.22255015</v>
      </c>
      <c r="AB130" s="35" t="s">
        <v>193</v>
      </c>
      <c r="AC130" s="36" t="s">
        <v>193</v>
      </c>
      <c r="AD130" s="29" t="s">
        <v>193</v>
      </c>
      <c r="AE130" s="29">
        <v>0.14704974000000001</v>
      </c>
      <c r="AF130" s="29">
        <v>0.1166715</v>
      </c>
      <c r="AG130" s="29">
        <v>0.11319122500000001</v>
      </c>
      <c r="AH130" s="29">
        <v>0.11293092</v>
      </c>
      <c r="AI130" s="29">
        <v>0.12512276</v>
      </c>
      <c r="AJ130" s="29">
        <v>0.14385566</v>
      </c>
      <c r="AK130" s="3">
        <f t="shared" si="2"/>
        <v>0.12831500678571428</v>
      </c>
      <c r="AM130" t="s">
        <v>121</v>
      </c>
      <c r="AO130" s="2">
        <f>SUM(U145:W146)/6</f>
        <v>0.51471830833333332</v>
      </c>
      <c r="AP130" s="2">
        <f>((AK130-AK$19)*100)/AK$19</f>
        <v>-12.566311000571821</v>
      </c>
      <c r="AR130" t="s">
        <v>124</v>
      </c>
      <c r="AT130" s="1">
        <f>((AO130-AO$19)*100)/AO$19</f>
        <v>-4.0867781354279495</v>
      </c>
    </row>
    <row r="131" spans="1:46" x14ac:dyDescent="0.25">
      <c r="A131" t="s">
        <v>193</v>
      </c>
      <c r="B131" s="37" t="s">
        <v>193</v>
      </c>
      <c r="C131" s="34">
        <v>8.9922174999999993E-2</v>
      </c>
      <c r="D131" s="34">
        <v>8.2939840000000001E-2</v>
      </c>
      <c r="E131" s="34">
        <v>8.5195779999999999E-2</v>
      </c>
      <c r="F131" s="34">
        <v>8.3192854999999996E-2</v>
      </c>
      <c r="G131" s="34">
        <v>9.0607179999999996E-2</v>
      </c>
      <c r="H131" s="34">
        <v>9.7508139999999993E-2</v>
      </c>
      <c r="I131" s="34">
        <v>0.10598630000000001</v>
      </c>
      <c r="J131" s="34">
        <v>0.11419461</v>
      </c>
      <c r="K131" s="34">
        <v>0.11547375</v>
      </c>
      <c r="L131" s="34">
        <v>0.11625004999999999</v>
      </c>
      <c r="M131" s="34">
        <v>0.12146865599999999</v>
      </c>
      <c r="N131" s="34">
        <v>0.13024794000000001</v>
      </c>
      <c r="O131" s="34">
        <v>0.14418307999999999</v>
      </c>
      <c r="P131" s="34">
        <v>0.17469968</v>
      </c>
      <c r="Q131" s="34">
        <v>0.19587246999999999</v>
      </c>
      <c r="R131" s="34">
        <v>0.19240572</v>
      </c>
      <c r="S131" s="35" t="s">
        <v>193</v>
      </c>
      <c r="T131" s="35" t="s">
        <v>193</v>
      </c>
      <c r="U131" s="35" t="s">
        <v>193</v>
      </c>
      <c r="V131" s="35">
        <v>0.15745751999999999</v>
      </c>
      <c r="W131" s="35">
        <v>0.118620485</v>
      </c>
      <c r="X131" s="35">
        <v>0.121680945</v>
      </c>
      <c r="Y131" s="35">
        <v>0.13682985</v>
      </c>
      <c r="Z131" s="35">
        <v>0.16857667000000001</v>
      </c>
      <c r="AA131" s="35">
        <v>0.21090951999999999</v>
      </c>
      <c r="AB131" s="35" t="s">
        <v>193</v>
      </c>
      <c r="AC131" s="36" t="s">
        <v>193</v>
      </c>
      <c r="AD131" s="29" t="s">
        <v>193</v>
      </c>
      <c r="AE131" s="29">
        <v>0.23134150000000001</v>
      </c>
      <c r="AF131" s="29">
        <v>0.116604455</v>
      </c>
      <c r="AG131" s="29">
        <v>9.9589730000000001E-2</v>
      </c>
      <c r="AH131" s="29">
        <v>0.11754033</v>
      </c>
      <c r="AI131" s="29">
        <v>0.12087175999999999</v>
      </c>
      <c r="AJ131" s="29">
        <v>0.12979172</v>
      </c>
      <c r="AK131" s="3">
        <f t="shared" si="2"/>
        <v>0.13107009682142859</v>
      </c>
      <c r="AP131" s="2">
        <f>((AK131-AK$20)*100)/AK$20</f>
        <v>-11.856369108946591</v>
      </c>
    </row>
    <row r="132" spans="1:46" x14ac:dyDescent="0.25">
      <c r="A132" t="s">
        <v>193</v>
      </c>
      <c r="B132" s="37">
        <v>9.2274220000000004E-2</v>
      </c>
      <c r="C132" s="34">
        <v>8.2952860000000003E-2</v>
      </c>
      <c r="D132" s="34">
        <v>8.2507709999999998E-2</v>
      </c>
      <c r="E132" s="34">
        <v>7.8319676000000005E-2</v>
      </c>
      <c r="F132" s="34">
        <v>8.4121600000000005E-2</v>
      </c>
      <c r="G132" s="34">
        <v>0.10181289</v>
      </c>
      <c r="H132" s="34">
        <v>0.12053954</v>
      </c>
      <c r="I132" s="34">
        <v>0.15092834999999999</v>
      </c>
      <c r="J132" s="34">
        <v>0.17832366999999999</v>
      </c>
      <c r="K132" s="34">
        <v>0.19190304</v>
      </c>
      <c r="L132" s="34">
        <v>0.20296196999999999</v>
      </c>
      <c r="M132" s="34">
        <v>0.19826931</v>
      </c>
      <c r="N132" s="34">
        <v>0.18550707</v>
      </c>
      <c r="O132" s="34">
        <v>0.17241662999999999</v>
      </c>
      <c r="P132" s="34">
        <v>0.17740233</v>
      </c>
      <c r="Q132" s="34">
        <v>0.17920382000000001</v>
      </c>
      <c r="R132" s="34">
        <v>0.17814541</v>
      </c>
      <c r="S132" s="35" t="s">
        <v>193</v>
      </c>
      <c r="T132" s="35" t="s">
        <v>193</v>
      </c>
      <c r="U132" s="35">
        <v>0.12434273999999999</v>
      </c>
      <c r="V132" s="35">
        <v>0.14895615000000001</v>
      </c>
      <c r="W132" s="35">
        <v>0.17582352000000001</v>
      </c>
      <c r="X132" s="35">
        <v>0.14815502999999999</v>
      </c>
      <c r="Y132" s="35">
        <v>0.13758497</v>
      </c>
      <c r="Z132" s="35">
        <v>0.14834718</v>
      </c>
      <c r="AA132" s="35">
        <v>0.17509463</v>
      </c>
      <c r="AB132" s="35" t="s">
        <v>193</v>
      </c>
      <c r="AC132" s="36" t="s">
        <v>193</v>
      </c>
      <c r="AD132" s="29" t="s">
        <v>193</v>
      </c>
      <c r="AE132" s="29">
        <v>0.17364296000000001</v>
      </c>
      <c r="AF132" s="29">
        <v>0.14237596</v>
      </c>
      <c r="AG132" s="29">
        <v>0.10848362</v>
      </c>
      <c r="AH132" s="29">
        <v>0.12576151999999999</v>
      </c>
      <c r="AI132" s="29">
        <v>0.12994528</v>
      </c>
      <c r="AJ132" s="29">
        <v>0.13797356</v>
      </c>
      <c r="AK132" s="3">
        <f t="shared" si="2"/>
        <v>0.14446924053333329</v>
      </c>
      <c r="AP132" s="2">
        <f>((AK132-AK$21)*100)/AK$21</f>
        <v>-12.210045880696009</v>
      </c>
    </row>
    <row r="133" spans="1:46" x14ac:dyDescent="0.25">
      <c r="A133" t="s">
        <v>193</v>
      </c>
      <c r="B133" s="37">
        <v>9.5063924999999994E-2</v>
      </c>
      <c r="C133" s="34">
        <v>7.9153723999999995E-2</v>
      </c>
      <c r="D133" s="34">
        <v>7.1531659999999997E-2</v>
      </c>
      <c r="E133" s="34">
        <v>6.8200155999999998E-2</v>
      </c>
      <c r="F133" s="34">
        <v>8.1355594000000003E-2</v>
      </c>
      <c r="G133" s="34">
        <v>9.6256759999999997E-2</v>
      </c>
      <c r="H133" s="34">
        <v>0.11267516</v>
      </c>
      <c r="I133" s="34">
        <v>0.13542994999999999</v>
      </c>
      <c r="J133" s="34">
        <v>0.15805913999999999</v>
      </c>
      <c r="K133" s="34">
        <v>0.18319663</v>
      </c>
      <c r="L133" s="34">
        <v>0.19576930000000001</v>
      </c>
      <c r="M133" s="34">
        <v>0.20377861999999999</v>
      </c>
      <c r="N133" s="34">
        <v>0.19026308</v>
      </c>
      <c r="O133" s="34">
        <v>0.16322653000000001</v>
      </c>
      <c r="P133" s="34">
        <v>0.15986486999999999</v>
      </c>
      <c r="Q133" s="34">
        <v>0.16643974</v>
      </c>
      <c r="R133" s="34">
        <v>0.20578009</v>
      </c>
      <c r="S133" s="35" t="s">
        <v>193</v>
      </c>
      <c r="T133" s="35" t="s">
        <v>193</v>
      </c>
      <c r="U133" s="35">
        <v>0.13859146999999999</v>
      </c>
      <c r="V133" s="35">
        <v>0.15996942</v>
      </c>
      <c r="W133" s="35">
        <v>0.15063524</v>
      </c>
      <c r="X133" s="35">
        <v>0.15497863000000001</v>
      </c>
      <c r="Y133" s="35">
        <v>0.14001542</v>
      </c>
      <c r="Z133" s="35" t="s">
        <v>193</v>
      </c>
      <c r="AA133" s="35" t="s">
        <v>193</v>
      </c>
      <c r="AB133" s="35" t="s">
        <v>193</v>
      </c>
      <c r="AC133" s="36" t="s">
        <v>193</v>
      </c>
      <c r="AD133" s="29" t="s">
        <v>193</v>
      </c>
      <c r="AE133" s="29" t="s">
        <v>193</v>
      </c>
      <c r="AF133" s="29">
        <v>0.19986308</v>
      </c>
      <c r="AG133" s="29">
        <v>0.11999391</v>
      </c>
      <c r="AH133" s="29">
        <v>0.18681793999999999</v>
      </c>
      <c r="AI133" s="29">
        <v>0.18646119999999999</v>
      </c>
      <c r="AJ133" s="29">
        <v>0.12951303</v>
      </c>
      <c r="AK133" s="3">
        <f t="shared" si="2"/>
        <v>0.14566238033333337</v>
      </c>
      <c r="AP133" s="2">
        <f>((AK133-AK$22)*100)/AK$22</f>
        <v>-12.673074707984904</v>
      </c>
    </row>
    <row r="134" spans="1:46" x14ac:dyDescent="0.25">
      <c r="A134" t="s">
        <v>193</v>
      </c>
      <c r="B134" s="37">
        <v>9.5319730000000005E-2</v>
      </c>
      <c r="C134" s="34">
        <v>6.9359735000000006E-2</v>
      </c>
      <c r="D134" s="34">
        <v>7.5252280000000005E-2</v>
      </c>
      <c r="E134" s="34">
        <v>6.6544779999999998E-2</v>
      </c>
      <c r="F134" s="34">
        <v>7.445831E-2</v>
      </c>
      <c r="G134" s="34">
        <v>8.7842576000000006E-2</v>
      </c>
      <c r="H134" s="34">
        <v>9.1543235000000001E-2</v>
      </c>
      <c r="I134" s="34">
        <v>0.10081771</v>
      </c>
      <c r="J134" s="34">
        <v>0.11117283</v>
      </c>
      <c r="K134" s="34">
        <v>0.12801356999999999</v>
      </c>
      <c r="L134" s="34">
        <v>0.13167433000000001</v>
      </c>
      <c r="M134" s="34">
        <v>0.14434733999999999</v>
      </c>
      <c r="N134" s="34">
        <v>0.15994263</v>
      </c>
      <c r="O134" s="34">
        <v>0.1420051</v>
      </c>
      <c r="P134" s="34">
        <v>0.13856882000000001</v>
      </c>
      <c r="Q134" s="34">
        <v>0.18004576999999999</v>
      </c>
      <c r="R134" s="34">
        <v>0.21721161999999999</v>
      </c>
      <c r="S134" s="35" t="s">
        <v>193</v>
      </c>
      <c r="T134" s="35">
        <v>0.19005301999999999</v>
      </c>
      <c r="U134" s="35">
        <v>0.14444517000000001</v>
      </c>
      <c r="V134" s="35">
        <v>0.13060923999999999</v>
      </c>
      <c r="W134" s="35">
        <v>0.13717615999999999</v>
      </c>
      <c r="X134" s="35">
        <v>0.12835347999999999</v>
      </c>
      <c r="Y134" s="35">
        <v>0.10433536</v>
      </c>
      <c r="Z134" s="35" t="s">
        <v>193</v>
      </c>
      <c r="AA134" s="35" t="s">
        <v>193</v>
      </c>
      <c r="AB134" s="35" t="s">
        <v>193</v>
      </c>
      <c r="AC134" s="36" t="s">
        <v>193</v>
      </c>
      <c r="AD134" s="29" t="s">
        <v>193</v>
      </c>
      <c r="AE134" s="29" t="s">
        <v>193</v>
      </c>
      <c r="AF134" s="29">
        <v>0.21420122999999999</v>
      </c>
      <c r="AG134" s="29">
        <v>0.16958670000000001</v>
      </c>
      <c r="AH134" s="29">
        <v>0.16645166</v>
      </c>
      <c r="AI134" s="29">
        <v>0.17858894</v>
      </c>
      <c r="AJ134" s="29">
        <v>0.1576583</v>
      </c>
      <c r="AK134" s="3">
        <f t="shared" si="2"/>
        <v>0.13341355807142857</v>
      </c>
      <c r="AP134" s="2">
        <f>((AK134-AK$23)*100)/AK$23</f>
        <v>-11.94541592624712</v>
      </c>
    </row>
    <row r="135" spans="1:46" x14ac:dyDescent="0.25">
      <c r="A135" t="s">
        <v>193</v>
      </c>
      <c r="B135" s="37">
        <v>0.11846910400000001</v>
      </c>
      <c r="C135" s="34">
        <v>7.7765495000000004E-2</v>
      </c>
      <c r="D135" s="34">
        <v>7.4927900000000006E-2</v>
      </c>
      <c r="E135" s="34">
        <v>6.6997299999999996E-2</v>
      </c>
      <c r="F135" s="34">
        <v>7.3469430000000002E-2</v>
      </c>
      <c r="G135" s="34">
        <v>8.7071800000000005E-2</v>
      </c>
      <c r="H135" s="34">
        <v>0.10093538000000001</v>
      </c>
      <c r="I135" s="34">
        <v>0.111251</v>
      </c>
      <c r="J135" s="34">
        <v>0.12099818</v>
      </c>
      <c r="K135" s="34">
        <v>0.12900132</v>
      </c>
      <c r="L135" s="34">
        <v>0.13289097</v>
      </c>
      <c r="M135" s="34">
        <v>0.14275046</v>
      </c>
      <c r="N135" s="34">
        <v>0.14110383000000001</v>
      </c>
      <c r="O135" s="34">
        <v>0.13526346</v>
      </c>
      <c r="P135" s="34">
        <v>0.1538292</v>
      </c>
      <c r="Q135" s="34">
        <v>0.22758639</v>
      </c>
      <c r="R135" s="34" t="s">
        <v>193</v>
      </c>
      <c r="S135" s="35">
        <v>0.17663708</v>
      </c>
      <c r="T135" s="35">
        <v>0.13848284</v>
      </c>
      <c r="U135" s="35">
        <v>0.11221455</v>
      </c>
      <c r="V135" s="35">
        <v>0.11999246500000001</v>
      </c>
      <c r="W135" s="35">
        <v>0.12353313</v>
      </c>
      <c r="X135" s="35">
        <v>0.12203139</v>
      </c>
      <c r="Y135" s="35">
        <v>0.11275293</v>
      </c>
      <c r="Z135" s="35" t="s">
        <v>193</v>
      </c>
      <c r="AA135" s="35" t="s">
        <v>193</v>
      </c>
      <c r="AB135" s="35" t="s">
        <v>193</v>
      </c>
      <c r="AC135" s="36" t="s">
        <v>193</v>
      </c>
      <c r="AD135" s="29" t="s">
        <v>193</v>
      </c>
      <c r="AE135" s="29" t="s">
        <v>193</v>
      </c>
      <c r="AF135" s="29">
        <v>0.20733910999999999</v>
      </c>
      <c r="AG135" s="29">
        <v>0.17261003999999999</v>
      </c>
      <c r="AH135" s="29">
        <v>0.20758192</v>
      </c>
      <c r="AI135" s="29">
        <v>0.19297871999999999</v>
      </c>
      <c r="AJ135" s="29">
        <v>0.19039217999999999</v>
      </c>
      <c r="AK135" s="3">
        <f t="shared" si="2"/>
        <v>0.13467348478571431</v>
      </c>
      <c r="AP135" s="2">
        <f>((AK135-AK$24)*100)/AK$24</f>
        <v>-11.872613942113942</v>
      </c>
    </row>
    <row r="136" spans="1:46" x14ac:dyDescent="0.25">
      <c r="A136" t="s">
        <v>193</v>
      </c>
      <c r="B136" s="37">
        <v>0.14710346999999999</v>
      </c>
      <c r="C136" s="34">
        <v>0.12093548</v>
      </c>
      <c r="D136" s="34">
        <v>9.2650570000000002E-2</v>
      </c>
      <c r="E136" s="34">
        <v>7.9172300000000001E-2</v>
      </c>
      <c r="F136" s="34">
        <v>8.5919270000000006E-2</v>
      </c>
      <c r="G136" s="34">
        <v>9.4905174999999994E-2</v>
      </c>
      <c r="H136" s="34">
        <v>0.10386482</v>
      </c>
      <c r="I136" s="34">
        <v>0.1125741</v>
      </c>
      <c r="J136" s="34">
        <v>0.11433048</v>
      </c>
      <c r="K136" s="34">
        <v>0.118230276</v>
      </c>
      <c r="L136" s="34">
        <v>0.12648359000000001</v>
      </c>
      <c r="M136" s="34">
        <v>0.13635385</v>
      </c>
      <c r="N136" s="34">
        <v>0.13873400999999999</v>
      </c>
      <c r="O136" s="34">
        <v>0.13638544</v>
      </c>
      <c r="P136" s="38">
        <v>0.15163036999999999</v>
      </c>
      <c r="Q136" s="38" t="s">
        <v>193</v>
      </c>
      <c r="R136" s="38">
        <v>0.20853187000000001</v>
      </c>
      <c r="S136" s="35">
        <v>0.13862932</v>
      </c>
      <c r="T136" s="35">
        <v>0.12589537000000001</v>
      </c>
      <c r="U136" s="35">
        <v>0.115622155</v>
      </c>
      <c r="V136" s="35">
        <v>0.12106562999999999</v>
      </c>
      <c r="W136" s="35">
        <v>0.12575135000000001</v>
      </c>
      <c r="X136" s="35">
        <v>0.12324006</v>
      </c>
      <c r="Y136" s="35">
        <v>0.13519824</v>
      </c>
      <c r="Z136" s="35" t="s">
        <v>193</v>
      </c>
      <c r="AA136" s="35" t="s">
        <v>193</v>
      </c>
      <c r="AB136" s="35" t="s">
        <v>193</v>
      </c>
      <c r="AC136" s="36" t="s">
        <v>193</v>
      </c>
      <c r="AD136" s="29" t="s">
        <v>193</v>
      </c>
      <c r="AE136" s="29" t="s">
        <v>193</v>
      </c>
      <c r="AF136" s="29">
        <v>0.20476447</v>
      </c>
      <c r="AG136" s="29">
        <v>0.17764173</v>
      </c>
      <c r="AH136" s="29" t="s">
        <v>193</v>
      </c>
      <c r="AI136" s="29">
        <v>0.20179707999999999</v>
      </c>
      <c r="AJ136" s="29">
        <v>0.19588116</v>
      </c>
      <c r="AK136" s="3">
        <f t="shared" si="2"/>
        <v>0.13456635688888888</v>
      </c>
      <c r="AP136" s="2">
        <f>((AK136-AK$25)*100)/AK$25</f>
        <v>-10.871950116197404</v>
      </c>
    </row>
    <row r="137" spans="1:46" x14ac:dyDescent="0.25">
      <c r="A137" t="s">
        <v>193</v>
      </c>
      <c r="B137" s="37">
        <v>0.15698071</v>
      </c>
      <c r="C137" s="34">
        <v>0.13483326000000001</v>
      </c>
      <c r="D137" s="34">
        <v>0.10609324000000001</v>
      </c>
      <c r="E137" s="34">
        <v>8.7674269999999999E-2</v>
      </c>
      <c r="F137" s="34">
        <v>8.7564859999999994E-2</v>
      </c>
      <c r="G137" s="34">
        <v>9.5393813999999993E-2</v>
      </c>
      <c r="H137" s="34">
        <v>0.10401259</v>
      </c>
      <c r="I137" s="34">
        <v>0.11188752</v>
      </c>
      <c r="J137" s="34">
        <v>0.11140320500000001</v>
      </c>
      <c r="K137" s="34">
        <v>0.11456266</v>
      </c>
      <c r="L137" s="34">
        <v>0.12356646</v>
      </c>
      <c r="M137" s="34">
        <v>0.12829246999999999</v>
      </c>
      <c r="N137" s="34">
        <v>0.12328496999999999</v>
      </c>
      <c r="O137" s="34">
        <v>0.12809960000000001</v>
      </c>
      <c r="P137" s="38" t="s">
        <v>193</v>
      </c>
      <c r="Q137" s="38">
        <v>0.18589905000000001</v>
      </c>
      <c r="R137" s="38">
        <v>0.18205589999999999</v>
      </c>
      <c r="S137" s="35">
        <v>0.15925396999999999</v>
      </c>
      <c r="T137" s="35">
        <v>0.13363774</v>
      </c>
      <c r="U137" s="35">
        <v>0.11862973</v>
      </c>
      <c r="V137" s="35">
        <v>0.12114218</v>
      </c>
      <c r="W137" s="35">
        <v>0.12891511999999999</v>
      </c>
      <c r="X137" s="35">
        <v>0.13154492000000001</v>
      </c>
      <c r="Y137" s="35">
        <v>0.15623787</v>
      </c>
      <c r="Z137" s="35" t="s">
        <v>193</v>
      </c>
      <c r="AA137" s="35" t="s">
        <v>193</v>
      </c>
      <c r="AB137" s="35" t="s">
        <v>193</v>
      </c>
      <c r="AC137" s="36" t="s">
        <v>193</v>
      </c>
      <c r="AD137" s="29" t="s">
        <v>193</v>
      </c>
      <c r="AE137" s="29" t="s">
        <v>193</v>
      </c>
      <c r="AF137" s="29">
        <v>0.22912017000000001</v>
      </c>
      <c r="AG137" s="29">
        <v>0.19363259999999999</v>
      </c>
      <c r="AH137" s="29" t="s">
        <v>193</v>
      </c>
      <c r="AI137" s="29" t="s">
        <v>193</v>
      </c>
      <c r="AJ137" s="29" t="s">
        <v>193</v>
      </c>
      <c r="AK137" s="3">
        <f t="shared" si="2"/>
        <v>0.13414875515999999</v>
      </c>
      <c r="AP137" s="2">
        <f>((AK137-AK$26)*100)/AK$26</f>
        <v>-10.136556295899053</v>
      </c>
    </row>
    <row r="138" spans="1:46" x14ac:dyDescent="0.25">
      <c r="A138" t="s">
        <v>193</v>
      </c>
      <c r="B138" s="37" t="s">
        <v>193</v>
      </c>
      <c r="C138" s="34">
        <v>0.14859758000000001</v>
      </c>
      <c r="D138" s="34">
        <v>0.11003245</v>
      </c>
      <c r="E138" s="34">
        <v>8.7431709999999996E-2</v>
      </c>
      <c r="F138" s="34">
        <v>8.7049989999999994E-2</v>
      </c>
      <c r="G138" s="34">
        <v>0.10118139</v>
      </c>
      <c r="H138" s="34">
        <v>0.11028881</v>
      </c>
      <c r="I138" s="34">
        <v>0.11763846999999999</v>
      </c>
      <c r="J138" s="34">
        <v>0.12113721</v>
      </c>
      <c r="K138" s="34">
        <v>0.1217041</v>
      </c>
      <c r="L138" s="34">
        <v>0.12822128999999999</v>
      </c>
      <c r="M138" s="34">
        <v>0.12662955000000001</v>
      </c>
      <c r="N138" s="34">
        <v>0.12049192</v>
      </c>
      <c r="O138" s="34">
        <v>0.13347176999999999</v>
      </c>
      <c r="P138" s="38" t="s">
        <v>193</v>
      </c>
      <c r="Q138" s="38">
        <v>0.1862608</v>
      </c>
      <c r="R138" s="38">
        <v>0.17089276</v>
      </c>
      <c r="S138" s="35">
        <v>0.1575182</v>
      </c>
      <c r="T138" s="35">
        <v>0.13222618</v>
      </c>
      <c r="U138" s="35">
        <v>0.12066267</v>
      </c>
      <c r="V138" s="35">
        <v>0.12927069999999999</v>
      </c>
      <c r="W138" s="35">
        <v>0.14120251</v>
      </c>
      <c r="X138" s="35">
        <v>0.14514253999999999</v>
      </c>
      <c r="Y138" s="35">
        <v>0.1730652</v>
      </c>
      <c r="Z138" s="35" t="s">
        <v>193</v>
      </c>
      <c r="AA138" s="35" t="s">
        <v>193</v>
      </c>
      <c r="AB138" s="35" t="s">
        <v>193</v>
      </c>
      <c r="AC138" s="36" t="s">
        <v>193</v>
      </c>
      <c r="AD138" s="29" t="s">
        <v>193</v>
      </c>
      <c r="AE138" s="29" t="s">
        <v>193</v>
      </c>
      <c r="AF138" s="29">
        <v>0.20206366000000001</v>
      </c>
      <c r="AG138" s="29">
        <v>0.21690439</v>
      </c>
      <c r="AH138" s="29" t="s">
        <v>193</v>
      </c>
      <c r="AI138" s="29" t="s">
        <v>193</v>
      </c>
      <c r="AJ138" s="29" t="s">
        <v>193</v>
      </c>
      <c r="AK138" s="3">
        <f t="shared" si="2"/>
        <v>0.13704524375000002</v>
      </c>
      <c r="AP138" s="2">
        <f>((AK138-AK$27)*100)/AK$27</f>
        <v>-9.8793830046567273</v>
      </c>
    </row>
    <row r="139" spans="1:46" x14ac:dyDescent="0.25">
      <c r="A139" t="s">
        <v>193</v>
      </c>
      <c r="B139" s="37" t="s">
        <v>193</v>
      </c>
      <c r="C139" s="34">
        <v>0.21586916</v>
      </c>
      <c r="D139" s="34">
        <v>0.12205923</v>
      </c>
      <c r="E139" s="34">
        <v>8.1428500000000001E-2</v>
      </c>
      <c r="F139" s="34">
        <v>6.2230220000000003E-2</v>
      </c>
      <c r="G139" s="34">
        <v>6.2757300000000002E-2</v>
      </c>
      <c r="H139" s="34">
        <v>8.9236184999999996E-2</v>
      </c>
      <c r="I139" s="34">
        <v>0.10937483000000001</v>
      </c>
      <c r="J139" s="34">
        <v>0.11841712</v>
      </c>
      <c r="K139" s="34">
        <v>0.12386327</v>
      </c>
      <c r="L139" s="34">
        <v>0.13291109000000001</v>
      </c>
      <c r="M139" s="34">
        <v>0.13443214000000001</v>
      </c>
      <c r="N139" s="34">
        <v>0.14421913</v>
      </c>
      <c r="O139" s="34">
        <v>0.15988493000000001</v>
      </c>
      <c r="P139" s="38" t="s">
        <v>193</v>
      </c>
      <c r="Q139" s="38">
        <v>0.19630912</v>
      </c>
      <c r="R139" s="38">
        <v>0.16744951999999999</v>
      </c>
      <c r="S139" s="35">
        <v>0.16094954</v>
      </c>
      <c r="T139" s="35">
        <v>0.11554834999999999</v>
      </c>
      <c r="U139" s="35">
        <v>0.11193732000000001</v>
      </c>
      <c r="V139" s="35">
        <v>0.12661621000000001</v>
      </c>
      <c r="W139" s="35">
        <v>0.14736035</v>
      </c>
      <c r="X139" s="35">
        <v>0.15705663</v>
      </c>
      <c r="Y139" s="35">
        <v>0.16071314</v>
      </c>
      <c r="Z139" s="35" t="s">
        <v>193</v>
      </c>
      <c r="AA139" s="35" t="s">
        <v>193</v>
      </c>
      <c r="AB139" s="35" t="s">
        <v>193</v>
      </c>
      <c r="AC139" s="36" t="s">
        <v>193</v>
      </c>
      <c r="AD139" s="29" t="s">
        <v>193</v>
      </c>
      <c r="AE139" s="29" t="s">
        <v>193</v>
      </c>
      <c r="AF139" s="29" t="s">
        <v>193</v>
      </c>
      <c r="AG139" s="29" t="s">
        <v>193</v>
      </c>
      <c r="AH139" s="29" t="s">
        <v>193</v>
      </c>
      <c r="AI139" s="29" t="s">
        <v>193</v>
      </c>
      <c r="AJ139" s="29" t="s">
        <v>193</v>
      </c>
      <c r="AK139" s="3">
        <f t="shared" si="2"/>
        <v>0.13184651295454544</v>
      </c>
      <c r="AP139" s="2">
        <f>((AK139-AK$28)*100)/AK$28</f>
        <v>-9.916845735804463</v>
      </c>
    </row>
    <row r="140" spans="1:46" x14ac:dyDescent="0.25">
      <c r="A140" s="32" t="s">
        <v>193</v>
      </c>
      <c r="B140" s="39" t="s">
        <v>193</v>
      </c>
      <c r="C140" s="32">
        <v>0.19923078999999999</v>
      </c>
      <c r="D140" s="32">
        <v>0.16588423999999999</v>
      </c>
      <c r="E140" s="32">
        <v>0.17016627000000001</v>
      </c>
      <c r="F140" s="32">
        <v>0.17906839999999999</v>
      </c>
      <c r="G140" s="32">
        <v>0.18986500000000001</v>
      </c>
      <c r="H140" s="32">
        <v>0.18844722</v>
      </c>
      <c r="I140" s="32">
        <v>0.18471841999999999</v>
      </c>
      <c r="J140" s="32">
        <v>0.16909978000000001</v>
      </c>
      <c r="K140" s="32">
        <v>0.14490269</v>
      </c>
      <c r="L140" s="32">
        <v>0.12817482999999999</v>
      </c>
      <c r="M140" s="32">
        <v>0.14411107000000001</v>
      </c>
      <c r="N140" s="32">
        <v>0.18264751000000001</v>
      </c>
      <c r="O140" s="32">
        <v>0.18818610999999999</v>
      </c>
      <c r="P140" s="32" t="s">
        <v>193</v>
      </c>
      <c r="Q140" s="32" t="s">
        <v>193</v>
      </c>
      <c r="R140" s="32" t="s">
        <v>193</v>
      </c>
      <c r="S140" s="33">
        <v>0.21500868000000001</v>
      </c>
      <c r="T140" s="33">
        <v>0.18143147000000001</v>
      </c>
      <c r="U140" s="33">
        <v>0.17520696999999999</v>
      </c>
      <c r="V140" s="33">
        <v>0.15737876000000001</v>
      </c>
      <c r="W140" s="33">
        <v>0.12444294</v>
      </c>
      <c r="X140" s="33">
        <v>0.17024806000000001</v>
      </c>
      <c r="Y140" s="33">
        <v>0.16764313</v>
      </c>
      <c r="Z140" s="33" t="s">
        <v>193</v>
      </c>
      <c r="AA140" s="40" t="s">
        <v>193</v>
      </c>
      <c r="AB140" s="40">
        <v>7.6684243999999999E-2</v>
      </c>
      <c r="AC140" s="40">
        <v>0.10341636</v>
      </c>
      <c r="AD140" s="40" t="s">
        <v>193</v>
      </c>
      <c r="AE140" s="40" t="s">
        <v>193</v>
      </c>
      <c r="AF140" s="40" t="s">
        <v>193</v>
      </c>
      <c r="AG140" s="40" t="s">
        <v>193</v>
      </c>
      <c r="AH140" s="40" t="s">
        <v>193</v>
      </c>
      <c r="AI140" s="40" t="s">
        <v>193</v>
      </c>
      <c r="AJ140" s="40" t="s">
        <v>193</v>
      </c>
      <c r="AK140" s="3">
        <f t="shared" si="2"/>
        <v>0.16390740654545458</v>
      </c>
      <c r="AP140" s="2">
        <f>((AK140-AK$29)*100)/AK$29</f>
        <v>-10.590508082196541</v>
      </c>
    </row>
    <row r="141" spans="1:46" x14ac:dyDescent="0.25">
      <c r="A141" s="31" t="s">
        <v>193</v>
      </c>
      <c r="B141" s="41" t="s">
        <v>193</v>
      </c>
      <c r="C141" s="31" t="s">
        <v>193</v>
      </c>
      <c r="D141" s="31">
        <v>0.24350158999999999</v>
      </c>
      <c r="E141" s="31">
        <v>0.22811144999999999</v>
      </c>
      <c r="F141" s="31">
        <v>0.23160581</v>
      </c>
      <c r="G141" s="31">
        <v>0.23343715000000001</v>
      </c>
      <c r="H141" s="31">
        <v>0.24275179</v>
      </c>
      <c r="I141" s="31">
        <v>0.24996218000000001</v>
      </c>
      <c r="J141" s="31">
        <v>0.25631110000000001</v>
      </c>
      <c r="K141" s="31">
        <v>0.24758647</v>
      </c>
      <c r="L141" s="31">
        <v>0.23133011000000001</v>
      </c>
      <c r="M141" s="31">
        <v>0.20574329999999999</v>
      </c>
      <c r="N141" s="31">
        <v>0.20944723000000001</v>
      </c>
      <c r="O141" s="31" t="s">
        <v>193</v>
      </c>
      <c r="P141" s="31" t="s">
        <v>193</v>
      </c>
      <c r="Q141" s="31" t="s">
        <v>193</v>
      </c>
      <c r="R141" s="31" t="s">
        <v>193</v>
      </c>
      <c r="S141" s="33">
        <v>0.28234379999999998</v>
      </c>
      <c r="T141" s="33">
        <v>0.26051777999999998</v>
      </c>
      <c r="U141" s="33">
        <v>0.24940786000000001</v>
      </c>
      <c r="V141" s="33">
        <v>0.24478744</v>
      </c>
      <c r="W141" s="33">
        <v>0.24174196000000001</v>
      </c>
      <c r="X141" s="33">
        <v>0.20126021999999999</v>
      </c>
      <c r="Y141" s="33">
        <v>0.20086709</v>
      </c>
      <c r="Z141" s="33">
        <v>0.17871904</v>
      </c>
      <c r="AA141" s="40">
        <v>0.16110405</v>
      </c>
      <c r="AB141" s="40">
        <v>0.12387275</v>
      </c>
      <c r="AC141" s="40">
        <v>0.11456957</v>
      </c>
      <c r="AD141" s="40">
        <v>9.5614649999999995E-2</v>
      </c>
      <c r="AE141" s="40" t="s">
        <v>193</v>
      </c>
      <c r="AF141" s="40" t="s">
        <v>193</v>
      </c>
      <c r="AG141" s="40" t="s">
        <v>193</v>
      </c>
      <c r="AH141" s="40" t="s">
        <v>193</v>
      </c>
      <c r="AI141" s="40" t="s">
        <v>193</v>
      </c>
      <c r="AJ141" s="40" t="s">
        <v>193</v>
      </c>
      <c r="AK141" s="3">
        <f t="shared" si="2"/>
        <v>0.21454758217391301</v>
      </c>
      <c r="AP141" s="2">
        <f>((AK141-AK$30)*100)/AK$30</f>
        <v>-10.201394175075226</v>
      </c>
    </row>
    <row r="142" spans="1:46" x14ac:dyDescent="0.25">
      <c r="A142" s="31" t="s">
        <v>193</v>
      </c>
      <c r="B142" s="41" t="s">
        <v>193</v>
      </c>
      <c r="C142" s="31" t="s">
        <v>193</v>
      </c>
      <c r="D142" s="31">
        <v>0.30015619999999998</v>
      </c>
      <c r="E142" s="31">
        <v>0.27739185</v>
      </c>
      <c r="F142" s="31">
        <v>0.27938400000000002</v>
      </c>
      <c r="G142" s="31">
        <v>0.28256807</v>
      </c>
      <c r="H142" s="31">
        <v>0.2830299</v>
      </c>
      <c r="I142" s="31">
        <v>0.28888710000000001</v>
      </c>
      <c r="J142" s="31">
        <v>0.29188940000000002</v>
      </c>
      <c r="K142" s="31">
        <v>0.29416606000000001</v>
      </c>
      <c r="L142" s="31">
        <v>0.28544900000000001</v>
      </c>
      <c r="M142" s="31">
        <v>0.25397205</v>
      </c>
      <c r="N142" s="31">
        <v>0.22623470000000001</v>
      </c>
      <c r="O142" s="31" t="s">
        <v>193</v>
      </c>
      <c r="P142" s="31" t="s">
        <v>193</v>
      </c>
      <c r="Q142" s="31" t="s">
        <v>193</v>
      </c>
      <c r="R142" s="31" t="s">
        <v>193</v>
      </c>
      <c r="S142" s="33">
        <v>0.30700690000000003</v>
      </c>
      <c r="T142" s="33">
        <v>0.29943773000000001</v>
      </c>
      <c r="U142" s="33">
        <v>0.29630025999999998</v>
      </c>
      <c r="V142" s="33">
        <v>0.28406614000000002</v>
      </c>
      <c r="W142" s="33">
        <v>0.28548053000000001</v>
      </c>
      <c r="X142" s="33">
        <v>0.28037465</v>
      </c>
      <c r="Y142" s="33">
        <v>0.23187599</v>
      </c>
      <c r="Z142" s="33" t="s">
        <v>193</v>
      </c>
      <c r="AA142" s="40">
        <v>0.16165608000000001</v>
      </c>
      <c r="AB142" s="40">
        <v>0.13423134</v>
      </c>
      <c r="AC142" s="40" t="s">
        <v>193</v>
      </c>
      <c r="AD142" s="40" t="s">
        <v>193</v>
      </c>
      <c r="AE142" s="40" t="s">
        <v>193</v>
      </c>
      <c r="AF142" s="40" t="s">
        <v>193</v>
      </c>
      <c r="AG142" s="40" t="s">
        <v>193</v>
      </c>
      <c r="AH142" s="40" t="s">
        <v>193</v>
      </c>
      <c r="AI142" s="40" t="s">
        <v>193</v>
      </c>
      <c r="AJ142" s="40" t="s">
        <v>193</v>
      </c>
      <c r="AK142" s="3">
        <f t="shared" si="2"/>
        <v>0.26717789749999998</v>
      </c>
      <c r="AP142" s="2">
        <f>((AK142-AK$31)*100)/AK$31</f>
        <v>-8.0362571509876464</v>
      </c>
    </row>
    <row r="143" spans="1:46" x14ac:dyDescent="0.25">
      <c r="A143" s="31" t="s">
        <v>193</v>
      </c>
      <c r="B143" s="41" t="s">
        <v>193</v>
      </c>
      <c r="C143" s="31" t="s">
        <v>193</v>
      </c>
      <c r="D143" s="31">
        <v>0.31528666999999999</v>
      </c>
      <c r="E143" s="31">
        <v>0.30573</v>
      </c>
      <c r="F143" s="31">
        <v>0.30676283999999998</v>
      </c>
      <c r="G143" s="31">
        <v>0.30939411999999999</v>
      </c>
      <c r="H143" s="31">
        <v>0.31227811999999999</v>
      </c>
      <c r="I143" s="31">
        <v>0.31419232000000002</v>
      </c>
      <c r="J143" s="31">
        <v>0.31668102999999997</v>
      </c>
      <c r="K143" s="31">
        <v>0.31785279999999999</v>
      </c>
      <c r="L143" s="31">
        <v>0.31259197</v>
      </c>
      <c r="M143" s="31">
        <v>0.28837875000000002</v>
      </c>
      <c r="N143" s="31">
        <v>0.25303133999999999</v>
      </c>
      <c r="O143" s="31" t="s">
        <v>193</v>
      </c>
      <c r="P143" s="31" t="s">
        <v>193</v>
      </c>
      <c r="Q143" s="31" t="s">
        <v>193</v>
      </c>
      <c r="R143" s="31" t="s">
        <v>193</v>
      </c>
      <c r="S143" s="33" t="s">
        <v>193</v>
      </c>
      <c r="T143" s="33">
        <v>0.32543495</v>
      </c>
      <c r="U143" s="33">
        <v>0.3160559</v>
      </c>
      <c r="V143" s="33">
        <v>0.31491532999999999</v>
      </c>
      <c r="W143" s="33">
        <v>0.31107390000000001</v>
      </c>
      <c r="X143" s="33">
        <v>0.31760593999999998</v>
      </c>
      <c r="Y143" s="33">
        <v>0.28967293999999999</v>
      </c>
      <c r="Z143" s="33">
        <v>0.26353672</v>
      </c>
      <c r="AA143" s="40" t="s">
        <v>193</v>
      </c>
      <c r="AB143" s="40" t="s">
        <v>193</v>
      </c>
      <c r="AC143" s="40" t="s">
        <v>193</v>
      </c>
      <c r="AD143" s="40" t="s">
        <v>193</v>
      </c>
      <c r="AE143" s="40" t="s">
        <v>193</v>
      </c>
      <c r="AF143" s="40" t="s">
        <v>193</v>
      </c>
      <c r="AG143" s="40" t="s">
        <v>193</v>
      </c>
      <c r="AH143" s="40" t="s">
        <v>193</v>
      </c>
      <c r="AI143" s="40" t="s">
        <v>193</v>
      </c>
      <c r="AJ143" s="40" t="s">
        <v>193</v>
      </c>
      <c r="AK143" s="3">
        <f t="shared" si="2"/>
        <v>0.3050264244444445</v>
      </c>
      <c r="AP143" s="2">
        <f>((AK143-AK$32)*100)/AK$32</f>
        <v>-6.2895122965756078</v>
      </c>
    </row>
    <row r="144" spans="1:46" x14ac:dyDescent="0.25">
      <c r="A144" s="31" t="s">
        <v>193</v>
      </c>
      <c r="B144" s="41" t="s">
        <v>193</v>
      </c>
      <c r="C144" s="31" t="s">
        <v>193</v>
      </c>
      <c r="D144" s="31" t="s">
        <v>193</v>
      </c>
      <c r="E144" s="31">
        <v>0.33660393999999999</v>
      </c>
      <c r="F144" s="31">
        <v>0.33586240000000001</v>
      </c>
      <c r="G144" s="31">
        <v>0.33753612999999999</v>
      </c>
      <c r="H144" s="31">
        <v>0.33591238000000001</v>
      </c>
      <c r="I144" s="31">
        <v>0.33442110000000003</v>
      </c>
      <c r="J144" s="31">
        <v>0.33525008000000001</v>
      </c>
      <c r="K144" s="31">
        <v>0.33782464000000001</v>
      </c>
      <c r="L144" s="31">
        <v>0.33069789999999999</v>
      </c>
      <c r="M144" s="31">
        <v>0.31371367</v>
      </c>
      <c r="N144" s="31">
        <v>0.27780047000000002</v>
      </c>
      <c r="O144" s="31" t="s">
        <v>193</v>
      </c>
      <c r="P144" s="31" t="s">
        <v>193</v>
      </c>
      <c r="Q144" s="31" t="s">
        <v>193</v>
      </c>
      <c r="R144" s="31" t="s">
        <v>193</v>
      </c>
      <c r="S144" s="33" t="s">
        <v>193</v>
      </c>
      <c r="T144" s="33" t="s">
        <v>193</v>
      </c>
      <c r="U144" s="33">
        <v>0.32858589999999999</v>
      </c>
      <c r="V144" s="33">
        <v>0.32252819999999999</v>
      </c>
      <c r="W144" s="33">
        <v>0.31973784999999999</v>
      </c>
      <c r="X144" s="33">
        <v>0.32879278000000001</v>
      </c>
      <c r="Y144" s="33">
        <v>0.31447002000000002</v>
      </c>
      <c r="Z144" s="33">
        <v>0.28484365</v>
      </c>
      <c r="AA144" s="40" t="s">
        <v>193</v>
      </c>
      <c r="AB144" s="40" t="s">
        <v>193</v>
      </c>
      <c r="AC144" s="40" t="s">
        <v>193</v>
      </c>
      <c r="AD144" s="40" t="s">
        <v>193</v>
      </c>
      <c r="AE144" s="40" t="s">
        <v>193</v>
      </c>
      <c r="AF144" s="40" t="s">
        <v>193</v>
      </c>
      <c r="AG144" s="40" t="s">
        <v>193</v>
      </c>
      <c r="AH144" s="40" t="s">
        <v>193</v>
      </c>
      <c r="AI144" s="40" t="s">
        <v>193</v>
      </c>
      <c r="AJ144" s="40" t="s">
        <v>193</v>
      </c>
      <c r="AK144" s="3">
        <f t="shared" si="2"/>
        <v>0.32341131937499995</v>
      </c>
      <c r="AP144" s="2">
        <f>((AK144-AK$33)*100)/AK$33</f>
        <v>-5.4917861330451663</v>
      </c>
    </row>
    <row r="145" spans="1:47" x14ac:dyDescent="0.25">
      <c r="A145" s="27" t="s">
        <v>193</v>
      </c>
      <c r="B145" s="28" t="s">
        <v>193</v>
      </c>
      <c r="C145" s="27" t="s">
        <v>193</v>
      </c>
      <c r="D145" s="27" t="s">
        <v>193</v>
      </c>
      <c r="E145" s="27">
        <v>0.36257797000000003</v>
      </c>
      <c r="F145" s="27">
        <v>0.38339218000000003</v>
      </c>
      <c r="G145" s="27">
        <v>0.36666130000000002</v>
      </c>
      <c r="H145" s="27">
        <v>0.36271547999999998</v>
      </c>
      <c r="I145" s="27">
        <v>0.37256076999999999</v>
      </c>
      <c r="J145" s="27">
        <v>0.38302478000000001</v>
      </c>
      <c r="K145" s="27">
        <v>0.35163870000000003</v>
      </c>
      <c r="L145" s="27">
        <v>0.34265640000000003</v>
      </c>
      <c r="M145" s="27">
        <v>0.31479126000000002</v>
      </c>
      <c r="N145" s="27" t="s">
        <v>193</v>
      </c>
      <c r="O145" s="27" t="s">
        <v>193</v>
      </c>
      <c r="P145" s="27" t="s">
        <v>193</v>
      </c>
      <c r="Q145" s="27" t="s">
        <v>193</v>
      </c>
      <c r="R145" s="27" t="s">
        <v>193</v>
      </c>
      <c r="S145" s="27" t="s">
        <v>193</v>
      </c>
      <c r="T145" s="27" t="s">
        <v>193</v>
      </c>
      <c r="U145" s="27">
        <v>0.33630532000000002</v>
      </c>
      <c r="V145" s="27">
        <v>0.34282750000000001</v>
      </c>
      <c r="W145" s="27">
        <v>0.33658137999999999</v>
      </c>
      <c r="X145" s="27">
        <v>0.43540925000000003</v>
      </c>
      <c r="Y145" s="27">
        <v>0.44227749999999999</v>
      </c>
      <c r="Z145" s="27" t="s">
        <v>193</v>
      </c>
      <c r="AA145" s="27" t="s">
        <v>193</v>
      </c>
      <c r="AB145" s="27" t="s">
        <v>193</v>
      </c>
      <c r="AC145" s="27" t="s">
        <v>193</v>
      </c>
      <c r="AD145" s="27" t="s">
        <v>193</v>
      </c>
      <c r="AE145" s="27" t="s">
        <v>193</v>
      </c>
      <c r="AF145" s="27" t="s">
        <v>193</v>
      </c>
      <c r="AG145" s="27" t="s">
        <v>193</v>
      </c>
      <c r="AH145" s="27" t="s">
        <v>193</v>
      </c>
      <c r="AI145" s="27" t="s">
        <v>193</v>
      </c>
      <c r="AJ145" s="27" t="s">
        <v>193</v>
      </c>
      <c r="AK145" s="3">
        <f t="shared" si="2"/>
        <v>0.36667284214285717</v>
      </c>
      <c r="AP145" s="2">
        <f>((AK145-AK$34)*100)/AK$34</f>
        <v>-11.382883892872368</v>
      </c>
    </row>
    <row r="146" spans="1:47" x14ac:dyDescent="0.25">
      <c r="A146" s="27" t="s">
        <v>193</v>
      </c>
      <c r="B146" s="28" t="s">
        <v>193</v>
      </c>
      <c r="C146" s="27" t="s">
        <v>193</v>
      </c>
      <c r="D146" s="27" t="s">
        <v>193</v>
      </c>
      <c r="E146" s="27" t="s">
        <v>193</v>
      </c>
      <c r="F146" s="27" t="s">
        <v>193</v>
      </c>
      <c r="G146" s="27">
        <v>0.55896294000000002</v>
      </c>
      <c r="H146" s="27">
        <v>0.55796409999999996</v>
      </c>
      <c r="I146" s="27">
        <v>0.53288539999999995</v>
      </c>
      <c r="J146" s="27">
        <v>0.37611433999999999</v>
      </c>
      <c r="K146" s="27">
        <v>0.57602240000000005</v>
      </c>
      <c r="L146" s="27">
        <v>0.52893979999999996</v>
      </c>
      <c r="M146" s="27" t="s">
        <v>193</v>
      </c>
      <c r="N146" s="27" t="s">
        <v>193</v>
      </c>
      <c r="O146" s="27" t="s">
        <v>193</v>
      </c>
      <c r="P146" s="27" t="s">
        <v>193</v>
      </c>
      <c r="Q146" s="27" t="s">
        <v>193</v>
      </c>
      <c r="R146" s="27" t="s">
        <v>193</v>
      </c>
      <c r="S146" s="27" t="s">
        <v>193</v>
      </c>
      <c r="T146" s="27" t="s">
        <v>193</v>
      </c>
      <c r="U146" s="27">
        <v>0.73003333999999998</v>
      </c>
      <c r="V146" s="27">
        <v>0.68369716000000003</v>
      </c>
      <c r="W146" s="27">
        <v>0.65886515000000001</v>
      </c>
      <c r="X146" s="27">
        <v>0.51689790000000002</v>
      </c>
      <c r="Y146" s="27">
        <v>0.64619819999999994</v>
      </c>
      <c r="Z146" s="27">
        <v>0.40870366000000002</v>
      </c>
      <c r="AA146" s="27" t="s">
        <v>193</v>
      </c>
      <c r="AB146" s="27" t="s">
        <v>193</v>
      </c>
      <c r="AC146" s="27" t="s">
        <v>193</v>
      </c>
      <c r="AD146" s="27" t="s">
        <v>193</v>
      </c>
      <c r="AE146" s="27" t="s">
        <v>193</v>
      </c>
      <c r="AF146" s="27" t="s">
        <v>193</v>
      </c>
      <c r="AG146" s="27" t="s">
        <v>193</v>
      </c>
      <c r="AH146" s="27" t="s">
        <v>193</v>
      </c>
      <c r="AI146" s="27" t="s">
        <v>193</v>
      </c>
      <c r="AJ146" s="27" t="s">
        <v>193</v>
      </c>
      <c r="AK146" s="3">
        <f t="shared" si="2"/>
        <v>0.56460703249999999</v>
      </c>
      <c r="AP146" s="2">
        <f>((AK146-AK$35)*100)/AK$35</f>
        <v>-1.4166771728069356</v>
      </c>
    </row>
    <row r="147" spans="1:47" x14ac:dyDescent="0.25">
      <c r="A147" s="25" t="s">
        <v>193</v>
      </c>
      <c r="B147" s="26" t="s">
        <v>193</v>
      </c>
      <c r="C147" s="25" t="s">
        <v>193</v>
      </c>
      <c r="D147" s="25" t="s">
        <v>193</v>
      </c>
      <c r="E147" s="25" t="s">
        <v>193</v>
      </c>
      <c r="F147" s="25" t="s">
        <v>193</v>
      </c>
      <c r="G147" s="25" t="s">
        <v>193</v>
      </c>
      <c r="H147" s="25" t="s">
        <v>193</v>
      </c>
      <c r="I147" s="25" t="s">
        <v>193</v>
      </c>
      <c r="J147" s="25">
        <v>0.64240129999999995</v>
      </c>
      <c r="K147" s="25" t="s">
        <v>193</v>
      </c>
      <c r="L147" s="25" t="s">
        <v>193</v>
      </c>
      <c r="M147" s="25" t="s">
        <v>193</v>
      </c>
      <c r="N147" s="25" t="s">
        <v>193</v>
      </c>
      <c r="O147" s="25" t="s">
        <v>193</v>
      </c>
      <c r="P147" s="25" t="s">
        <v>193</v>
      </c>
      <c r="Q147" s="25" t="s">
        <v>193</v>
      </c>
      <c r="R147" s="25" t="s">
        <v>193</v>
      </c>
      <c r="S147" s="25" t="s">
        <v>193</v>
      </c>
      <c r="T147" s="25">
        <v>0.64482170000000005</v>
      </c>
      <c r="U147" s="25">
        <v>0.70067389999999996</v>
      </c>
      <c r="V147" s="25" t="s">
        <v>193</v>
      </c>
      <c r="W147" s="25" t="s">
        <v>193</v>
      </c>
      <c r="X147" s="25">
        <v>0.67825042999999996</v>
      </c>
      <c r="Y147" s="25">
        <v>0.63985360000000002</v>
      </c>
      <c r="Z147" s="25">
        <v>0.76685804000000002</v>
      </c>
      <c r="AA147" s="25">
        <v>0.78521110000000005</v>
      </c>
      <c r="AB147" s="25">
        <v>0.79269725000000002</v>
      </c>
      <c r="AC147" s="25" t="s">
        <v>193</v>
      </c>
      <c r="AD147" s="25" t="s">
        <v>193</v>
      </c>
      <c r="AE147" s="25" t="s">
        <v>193</v>
      </c>
      <c r="AF147" s="25" t="s">
        <v>193</v>
      </c>
      <c r="AG147" s="25" t="s">
        <v>193</v>
      </c>
      <c r="AH147" s="25" t="s">
        <v>193</v>
      </c>
      <c r="AI147" s="25" t="s">
        <v>193</v>
      </c>
      <c r="AJ147" s="25" t="s">
        <v>193</v>
      </c>
      <c r="AK147" s="3">
        <f t="shared" si="2"/>
        <v>0.70634591499999988</v>
      </c>
      <c r="AP147" s="22">
        <f>((AK147-AK$36)*100)/AK$36</f>
        <v>-1.8566332066851579</v>
      </c>
    </row>
    <row r="148" spans="1:47" x14ac:dyDescent="0.25">
      <c r="A148" s="25">
        <v>1.1114058</v>
      </c>
      <c r="B148" s="26">
        <v>1.1619807</v>
      </c>
      <c r="C148" s="25">
        <v>1.2085364000000001</v>
      </c>
      <c r="D148" s="25">
        <v>1.2184550999999999</v>
      </c>
      <c r="E148" s="25">
        <v>1.2367157</v>
      </c>
      <c r="F148" s="25">
        <v>1.2284683000000001</v>
      </c>
      <c r="G148" s="25">
        <v>1.2200146000000001</v>
      </c>
      <c r="H148" s="25">
        <v>1.1483127</v>
      </c>
      <c r="I148" s="25">
        <v>1.1868436</v>
      </c>
      <c r="J148" s="25">
        <v>1.0997192</v>
      </c>
      <c r="K148" s="25">
        <v>1.2032689000000001</v>
      </c>
      <c r="L148" s="25">
        <v>1.2052065999999999</v>
      </c>
      <c r="M148" s="25">
        <v>1.2076188000000001</v>
      </c>
      <c r="N148" s="25">
        <v>1.1054183</v>
      </c>
      <c r="O148" s="25">
        <v>1.2437164000000001</v>
      </c>
      <c r="P148" s="25">
        <v>1.2368326999999999</v>
      </c>
      <c r="Q148" s="25">
        <v>1.0902513</v>
      </c>
      <c r="R148" s="25">
        <v>1.0859456999999999</v>
      </c>
      <c r="S148" s="25">
        <v>1.2401804000000001</v>
      </c>
      <c r="T148" s="25">
        <v>1.1279655</v>
      </c>
      <c r="U148" s="25" t="s">
        <v>193</v>
      </c>
      <c r="V148" s="25" t="s">
        <v>193</v>
      </c>
      <c r="W148" s="25" t="s">
        <v>193</v>
      </c>
      <c r="X148" s="25" t="s">
        <v>193</v>
      </c>
      <c r="Y148" s="25">
        <v>0.88103739999999997</v>
      </c>
      <c r="Z148" s="25">
        <v>0.82978225000000005</v>
      </c>
      <c r="AA148" s="25">
        <v>0.88040125000000002</v>
      </c>
      <c r="AB148" s="25">
        <v>0.94419425999999995</v>
      </c>
      <c r="AC148" s="25">
        <v>0.96055800000000002</v>
      </c>
      <c r="AD148" s="25">
        <v>1.0527451999999999</v>
      </c>
      <c r="AE148" s="25">
        <v>1.1563870999999999</v>
      </c>
      <c r="AF148" s="25">
        <v>1.1507947000000001</v>
      </c>
      <c r="AG148" s="25">
        <v>1.1509643000000001</v>
      </c>
      <c r="AH148" s="25">
        <v>1.1487065999999999</v>
      </c>
      <c r="AI148" s="25">
        <v>1.1448704000000001</v>
      </c>
      <c r="AJ148" s="25">
        <v>1.1405696999999999</v>
      </c>
      <c r="AK148" s="3">
        <f t="shared" si="2"/>
        <v>1.1252458706249999</v>
      </c>
      <c r="AP148" s="22">
        <f>((AK148-AK$37)*100)/AK$37</f>
        <v>8.6423072769356732</v>
      </c>
    </row>
    <row r="149" spans="1:47" x14ac:dyDescent="0.25">
      <c r="AK149" s="17">
        <f>SUM(A113:AJ146)/867</f>
        <v>0.25548096800345976</v>
      </c>
      <c r="AP149" s="23">
        <f>((AK149-AK$38)*100)/AK$38</f>
        <v>-6.8873805727859825</v>
      </c>
      <c r="AQ149" s="24" t="s">
        <v>125</v>
      </c>
    </row>
    <row r="150" spans="1:47" x14ac:dyDescent="0.25">
      <c r="A150" s="25" t="s">
        <v>193</v>
      </c>
      <c r="B150" s="26" t="s">
        <v>193</v>
      </c>
      <c r="C150" s="25" t="s">
        <v>193</v>
      </c>
      <c r="D150" s="25" t="s">
        <v>193</v>
      </c>
      <c r="E150" s="25" t="s">
        <v>193</v>
      </c>
      <c r="F150" s="25" t="s">
        <v>193</v>
      </c>
      <c r="G150" s="25" t="s">
        <v>193</v>
      </c>
      <c r="H150" s="25" t="s">
        <v>193</v>
      </c>
      <c r="I150" s="25" t="s">
        <v>193</v>
      </c>
      <c r="J150" s="25" t="s">
        <v>193</v>
      </c>
      <c r="K150" s="25" t="s">
        <v>193</v>
      </c>
      <c r="L150" s="25" t="s">
        <v>193</v>
      </c>
      <c r="M150" s="25" t="s">
        <v>193</v>
      </c>
      <c r="N150" s="25" t="s">
        <v>193</v>
      </c>
      <c r="O150" s="25" t="s">
        <v>193</v>
      </c>
      <c r="P150" s="25" t="s">
        <v>193</v>
      </c>
      <c r="Q150" s="25" t="s">
        <v>193</v>
      </c>
      <c r="R150" s="25" t="s">
        <v>193</v>
      </c>
      <c r="S150" s="25" t="s">
        <v>193</v>
      </c>
      <c r="T150" s="25" t="s">
        <v>193</v>
      </c>
      <c r="U150" s="25" t="s">
        <v>193</v>
      </c>
      <c r="V150" s="25" t="s">
        <v>193</v>
      </c>
      <c r="W150" s="25" t="s">
        <v>193</v>
      </c>
      <c r="X150" s="25" t="s">
        <v>193</v>
      </c>
      <c r="Y150" s="25" t="s">
        <v>193</v>
      </c>
      <c r="Z150" s="25" t="s">
        <v>193</v>
      </c>
      <c r="AA150" s="25" t="s">
        <v>193</v>
      </c>
      <c r="AB150" s="25" t="s">
        <v>193</v>
      </c>
      <c r="AC150" s="25" t="s">
        <v>193</v>
      </c>
      <c r="AD150" s="25" t="s">
        <v>193</v>
      </c>
      <c r="AE150" s="25" t="s">
        <v>193</v>
      </c>
      <c r="AF150" s="25" t="s">
        <v>193</v>
      </c>
      <c r="AG150" s="25" t="s">
        <v>193</v>
      </c>
      <c r="AH150" s="25" t="s">
        <v>193</v>
      </c>
      <c r="AI150" s="25" t="s">
        <v>193</v>
      </c>
      <c r="AJ150" s="25" t="s">
        <v>193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193</v>
      </c>
      <c r="B151" s="26">
        <v>0.7513396</v>
      </c>
      <c r="C151" s="25">
        <v>0.89805820000000003</v>
      </c>
      <c r="D151" s="25">
        <v>1.0849667000000001</v>
      </c>
      <c r="E151" s="25">
        <v>1.2385648</v>
      </c>
      <c r="F151" s="25">
        <v>0.94957983000000001</v>
      </c>
      <c r="G151" s="25">
        <v>1.1523118999999999</v>
      </c>
      <c r="H151" s="25">
        <v>0.69390629999999998</v>
      </c>
      <c r="I151" s="25">
        <v>0.70251529999999995</v>
      </c>
      <c r="J151" s="25">
        <v>0.68489080000000002</v>
      </c>
      <c r="K151" s="25">
        <v>1.0287805000000001</v>
      </c>
      <c r="L151" s="25">
        <v>0.59514449999999997</v>
      </c>
      <c r="M151" s="25">
        <v>0.95989959999999996</v>
      </c>
      <c r="N151" s="25">
        <v>0.62604800000000005</v>
      </c>
      <c r="O151" s="25">
        <v>0.83551365</v>
      </c>
      <c r="P151" s="25">
        <v>0.69088059999999996</v>
      </c>
      <c r="Q151" s="25">
        <v>0.67486763000000005</v>
      </c>
      <c r="R151" s="25">
        <v>0.66049754999999999</v>
      </c>
      <c r="S151" s="25">
        <v>0.94250929999999999</v>
      </c>
      <c r="T151" s="25">
        <v>1.2753227</v>
      </c>
      <c r="U151" s="25">
        <v>0.95389193000000005</v>
      </c>
      <c r="V151" s="25">
        <v>1.2015225</v>
      </c>
      <c r="W151" s="25">
        <v>1.2424822</v>
      </c>
      <c r="X151" s="25">
        <v>1.1284183000000001</v>
      </c>
      <c r="Y151" s="25">
        <v>1.0596795000000001</v>
      </c>
      <c r="Z151" s="25">
        <v>1.1773425</v>
      </c>
      <c r="AA151" s="25">
        <v>1.2034974000000001</v>
      </c>
      <c r="AB151" s="25">
        <v>0.93111069999999996</v>
      </c>
      <c r="AC151" s="25">
        <v>1.0458548000000001</v>
      </c>
      <c r="AD151" s="25">
        <v>0.79500895999999999</v>
      </c>
      <c r="AE151" s="25">
        <v>0.69298815999999996</v>
      </c>
      <c r="AF151" s="25">
        <v>0.83698810000000001</v>
      </c>
      <c r="AG151" s="25">
        <v>1.01664</v>
      </c>
      <c r="AH151" s="25">
        <v>1.2917962999999999</v>
      </c>
      <c r="AI151" s="25">
        <v>0.58752070000000001</v>
      </c>
      <c r="AJ151" s="25" t="s">
        <v>193</v>
      </c>
      <c r="AK151" s="3">
        <f>AVERAGE(A151:AJ151)</f>
        <v>0.92971586794117655</v>
      </c>
      <c r="AM151" s="6" t="s">
        <v>94</v>
      </c>
      <c r="AO151" s="2">
        <f>SUM(A184:AJ185)/40</f>
        <v>0.93017000774999992</v>
      </c>
      <c r="AP151" s="2">
        <f>((AK151-AK$3)*100)/AK$3</f>
        <v>-2.3182514952593465</v>
      </c>
      <c r="AR151" s="6" t="s">
        <v>94</v>
      </c>
      <c r="AS151" s="2"/>
      <c r="AT151" s="2">
        <f>((AO151-AO$3)*100)/AO$3</f>
        <v>-4.3555761980192829</v>
      </c>
    </row>
    <row r="152" spans="1:47" x14ac:dyDescent="0.25">
      <c r="A152" s="27">
        <v>0.47006047000000001</v>
      </c>
      <c r="B152" s="28">
        <v>0.45622146000000002</v>
      </c>
      <c r="C152" s="27">
        <v>0.51378570000000001</v>
      </c>
      <c r="D152" s="27">
        <v>0.44167807999999997</v>
      </c>
      <c r="E152" s="27">
        <v>0.39022604</v>
      </c>
      <c r="F152" s="27">
        <v>0.42993851999999999</v>
      </c>
      <c r="G152" s="27">
        <v>0.41246447000000003</v>
      </c>
      <c r="H152" s="27">
        <v>0.57893510000000004</v>
      </c>
      <c r="I152" s="27">
        <v>0.66128003999999996</v>
      </c>
      <c r="J152" s="27">
        <v>0.68360460000000001</v>
      </c>
      <c r="K152" s="27">
        <v>0.58353600000000005</v>
      </c>
      <c r="L152" s="27">
        <v>0.69620190000000004</v>
      </c>
      <c r="M152" s="27">
        <v>0.69779829999999998</v>
      </c>
      <c r="N152" s="27">
        <v>0.69703596999999995</v>
      </c>
      <c r="O152" s="27">
        <v>0.59318599999999999</v>
      </c>
      <c r="P152" s="27">
        <v>0.67873806000000003</v>
      </c>
      <c r="Q152" s="27">
        <v>0.49799818000000001</v>
      </c>
      <c r="R152" s="27">
        <v>0.46293362999999998</v>
      </c>
      <c r="S152" s="27">
        <v>0.57208369999999997</v>
      </c>
      <c r="T152" s="27">
        <v>0.66259175999999997</v>
      </c>
      <c r="U152" s="27">
        <v>0.67299730000000002</v>
      </c>
      <c r="V152" s="27">
        <v>0.63894280000000003</v>
      </c>
      <c r="W152" s="27">
        <v>0.66748684999999996</v>
      </c>
      <c r="X152" s="27">
        <v>0.88464290000000001</v>
      </c>
      <c r="Y152" s="27">
        <v>0.76002420000000004</v>
      </c>
      <c r="Z152" s="27">
        <v>0.52501209999999998</v>
      </c>
      <c r="AA152" s="27">
        <v>0.54175569999999995</v>
      </c>
      <c r="AB152" s="27">
        <v>0.50896573000000001</v>
      </c>
      <c r="AC152" s="27">
        <v>0.55686533000000005</v>
      </c>
      <c r="AD152" s="27">
        <v>0.56342720000000002</v>
      </c>
      <c r="AE152" s="27">
        <v>0.54400724</v>
      </c>
      <c r="AF152" s="27">
        <v>0.52960149999999995</v>
      </c>
      <c r="AG152" s="27">
        <v>0.48633194000000002</v>
      </c>
      <c r="AH152" s="27">
        <v>0.49485584999999999</v>
      </c>
      <c r="AI152" s="27">
        <v>0.5378117</v>
      </c>
      <c r="AJ152" s="27">
        <v>0.49493379999999998</v>
      </c>
      <c r="AK152" s="3">
        <f t="shared" si="2"/>
        <v>0.57188778111111094</v>
      </c>
      <c r="AM152" s="6" t="s">
        <v>116</v>
      </c>
      <c r="AO152" s="2">
        <f>SUM(A150:AJ151)/34</f>
        <v>0.92971586794117655</v>
      </c>
      <c r="AP152" s="2">
        <f>((AK152-AK$4)*100)/AK$4</f>
        <v>-16.51046316398531</v>
      </c>
      <c r="AR152" s="6" t="s">
        <v>116</v>
      </c>
      <c r="AS152" s="2"/>
      <c r="AT152" s="1">
        <f>((AO152-AO$4)*100)/AO$4</f>
        <v>-2.3182514952593465</v>
      </c>
    </row>
    <row r="153" spans="1:47" x14ac:dyDescent="0.25">
      <c r="A153" s="27">
        <v>0.34852295999999999</v>
      </c>
      <c r="B153" s="28">
        <v>0.33961930000000001</v>
      </c>
      <c r="C153" s="27">
        <v>0.33274972000000003</v>
      </c>
      <c r="D153" s="27">
        <v>0.32824486000000003</v>
      </c>
      <c r="E153" s="27">
        <v>0.31455502000000002</v>
      </c>
      <c r="F153" s="27">
        <v>0.30711435999999998</v>
      </c>
      <c r="G153" s="27">
        <v>0.30696094000000002</v>
      </c>
      <c r="H153" s="27">
        <v>0.31304939999999998</v>
      </c>
      <c r="I153" s="27">
        <v>0.32590332999999999</v>
      </c>
      <c r="J153" s="27">
        <v>0.33949732999999999</v>
      </c>
      <c r="K153" s="27">
        <v>0.34001576999999999</v>
      </c>
      <c r="L153" s="27">
        <v>0.33573737999999997</v>
      </c>
      <c r="M153" s="27">
        <v>0.33456814000000001</v>
      </c>
      <c r="N153" s="27">
        <v>0.33166005999999998</v>
      </c>
      <c r="O153" s="27">
        <v>0.32879573000000001</v>
      </c>
      <c r="P153" s="27">
        <v>0.32008957999999998</v>
      </c>
      <c r="Q153" s="27">
        <v>0.31605800000000001</v>
      </c>
      <c r="R153" s="27">
        <v>0.31171520000000003</v>
      </c>
      <c r="S153" s="27">
        <v>0.29902153999999997</v>
      </c>
      <c r="T153" s="27">
        <v>0.31260507999999998</v>
      </c>
      <c r="U153" s="27">
        <v>0.33397892000000001</v>
      </c>
      <c r="V153" s="27">
        <v>0.36898807</v>
      </c>
      <c r="W153" s="27">
        <v>0.37809953000000002</v>
      </c>
      <c r="X153" s="27">
        <v>0.38339912999999998</v>
      </c>
      <c r="Y153" s="27">
        <v>0.38739476</v>
      </c>
      <c r="Z153" s="27">
        <v>0.39200132999999998</v>
      </c>
      <c r="AA153" s="27">
        <v>0.38626650000000001</v>
      </c>
      <c r="AB153" s="27">
        <v>0.37586215000000001</v>
      </c>
      <c r="AC153" s="27">
        <v>0.37189206000000002</v>
      </c>
      <c r="AD153" s="27">
        <v>0.37671840000000001</v>
      </c>
      <c r="AE153" s="27">
        <v>0.38454598000000001</v>
      </c>
      <c r="AF153" s="27">
        <v>0.37998270000000001</v>
      </c>
      <c r="AG153" s="27">
        <v>0.37046567000000002</v>
      </c>
      <c r="AH153" s="27">
        <v>0.36890325000000002</v>
      </c>
      <c r="AI153" s="27">
        <v>0.3598596</v>
      </c>
      <c r="AJ153" s="27">
        <v>0.35369499999999998</v>
      </c>
      <c r="AK153" s="3">
        <f t="shared" si="2"/>
        <v>0.34607046527777779</v>
      </c>
      <c r="AM153" s="10" t="s">
        <v>94</v>
      </c>
      <c r="AO153" s="2">
        <f>SUM(A182:AJ183)/26</f>
        <v>0.39612890192307698</v>
      </c>
      <c r="AP153" s="2">
        <f>((AK153-AK$5)*100)/AK$5</f>
        <v>-6.7655184041266825</v>
      </c>
      <c r="AR153" s="10" t="s">
        <v>94</v>
      </c>
      <c r="AS153" s="2"/>
      <c r="AT153" s="1">
        <f>((AO153-AO$5)*100)/AO$5</f>
        <v>-18.681558776272318</v>
      </c>
    </row>
    <row r="154" spans="1:47" x14ac:dyDescent="0.25">
      <c r="A154" s="29">
        <v>0.32383691999999997</v>
      </c>
      <c r="B154" s="30">
        <v>0.31743505999999999</v>
      </c>
      <c r="C154" s="29">
        <v>0.31379509999999999</v>
      </c>
      <c r="D154" s="29">
        <v>0.31196236999999999</v>
      </c>
      <c r="E154" s="31">
        <v>0.30689855999999999</v>
      </c>
      <c r="F154" s="31">
        <v>0.29902485000000001</v>
      </c>
      <c r="G154" s="31">
        <v>0.29616599999999998</v>
      </c>
      <c r="H154" s="31">
        <v>0.29805467000000002</v>
      </c>
      <c r="I154" s="31">
        <v>0.3158318</v>
      </c>
      <c r="J154" s="31">
        <v>0.32406386999999998</v>
      </c>
      <c r="K154" s="31">
        <v>0.32141614000000002</v>
      </c>
      <c r="L154" s="31">
        <v>0.31353345999999999</v>
      </c>
      <c r="M154" s="31">
        <v>0.31166533000000002</v>
      </c>
      <c r="N154" s="31">
        <v>0.30918306000000001</v>
      </c>
      <c r="O154" s="31">
        <v>0.30869663000000003</v>
      </c>
      <c r="P154" s="31">
        <v>0.30444310000000002</v>
      </c>
      <c r="Q154" s="32">
        <v>0.30446659999999998</v>
      </c>
      <c r="R154" s="32">
        <v>0.30100213999999997</v>
      </c>
      <c r="S154" s="33">
        <v>0.28539407</v>
      </c>
      <c r="T154" s="33" t="s">
        <v>193</v>
      </c>
      <c r="U154" s="33">
        <v>0.36109669999999999</v>
      </c>
      <c r="V154" s="33">
        <v>0.37034436999999998</v>
      </c>
      <c r="W154" s="33">
        <v>0.37462922999999998</v>
      </c>
      <c r="X154" s="33">
        <v>0.37148740000000002</v>
      </c>
      <c r="Y154" s="33">
        <v>0.36895442000000001</v>
      </c>
      <c r="Z154" s="33">
        <v>0.36439082</v>
      </c>
      <c r="AA154" s="33">
        <v>0.35397489999999998</v>
      </c>
      <c r="AB154" s="33">
        <v>0.34496745000000001</v>
      </c>
      <c r="AC154" s="29">
        <v>0.34094514999999997</v>
      </c>
      <c r="AD154" s="29">
        <v>0.34153786000000003</v>
      </c>
      <c r="AE154" s="29">
        <v>0.35089029999999999</v>
      </c>
      <c r="AF154" s="29">
        <v>0.3495933</v>
      </c>
      <c r="AG154" s="29">
        <v>0.33341098000000002</v>
      </c>
      <c r="AH154" s="29">
        <v>0.32840288000000001</v>
      </c>
      <c r="AI154" s="29">
        <v>0.32638800000000001</v>
      </c>
      <c r="AJ154" s="29">
        <v>0.32465252</v>
      </c>
      <c r="AK154" s="3">
        <f t="shared" si="2"/>
        <v>0.32778674314285716</v>
      </c>
      <c r="AM154" s="10" t="s">
        <v>116</v>
      </c>
      <c r="AO154" s="2">
        <f>SUM(A152:AJ153)/72</f>
        <v>0.45897912319444445</v>
      </c>
      <c r="AP154" s="2">
        <f>((AK154-AK$6)*100)/AK$6</f>
        <v>-6.9965074418283129</v>
      </c>
      <c r="AR154" s="10" t="s">
        <v>116</v>
      </c>
      <c r="AS154" s="2"/>
      <c r="AT154" s="1">
        <f>((AO154-AO$6)*100)/AO$6</f>
        <v>-13.085657939336961</v>
      </c>
    </row>
    <row r="155" spans="1:47" x14ac:dyDescent="0.25">
      <c r="A155" s="29">
        <v>0.31227096999999998</v>
      </c>
      <c r="B155" s="30">
        <v>0.31370172000000002</v>
      </c>
      <c r="C155" s="29">
        <v>0.31234722999999998</v>
      </c>
      <c r="D155" s="29">
        <v>0.30262333000000002</v>
      </c>
      <c r="E155" s="31">
        <v>0.29190529999999998</v>
      </c>
      <c r="F155" s="31">
        <v>0.26967766999999998</v>
      </c>
      <c r="G155" s="31">
        <v>0.25801697000000001</v>
      </c>
      <c r="H155" s="31">
        <v>0.2387717</v>
      </c>
      <c r="I155" s="31">
        <v>0.27019837000000002</v>
      </c>
      <c r="J155" s="31">
        <v>0.27067999999999998</v>
      </c>
      <c r="K155" s="31">
        <v>0.26991685999999998</v>
      </c>
      <c r="L155" s="31">
        <v>0.27080998000000001</v>
      </c>
      <c r="M155" s="31">
        <v>0.27343535000000002</v>
      </c>
      <c r="N155" s="31">
        <v>0.27942654</v>
      </c>
      <c r="O155" s="31">
        <v>0.28512746</v>
      </c>
      <c r="P155" s="31">
        <v>0.28656130000000002</v>
      </c>
      <c r="Q155" s="32">
        <v>0.28981894000000002</v>
      </c>
      <c r="R155" s="32">
        <v>0.28469866999999999</v>
      </c>
      <c r="S155" s="33">
        <v>0.26040595999999999</v>
      </c>
      <c r="T155" s="33" t="s">
        <v>193</v>
      </c>
      <c r="U155" s="33">
        <v>0.35698469999999999</v>
      </c>
      <c r="V155" s="33">
        <v>0.3572168</v>
      </c>
      <c r="W155" s="33">
        <v>0.35825646</v>
      </c>
      <c r="X155" s="33">
        <v>0.35408341999999998</v>
      </c>
      <c r="Y155" s="33">
        <v>0.34795195000000001</v>
      </c>
      <c r="Z155" s="33">
        <v>0.33898306</v>
      </c>
      <c r="AA155" s="33">
        <v>0.33146256000000002</v>
      </c>
      <c r="AB155" s="33">
        <v>0.33440900000000001</v>
      </c>
      <c r="AC155" s="29">
        <v>0.32458702</v>
      </c>
      <c r="AD155" s="29">
        <v>0.30331652999999997</v>
      </c>
      <c r="AE155" s="29">
        <v>0.30357972</v>
      </c>
      <c r="AF155" s="29">
        <v>0.3131601</v>
      </c>
      <c r="AG155" s="29">
        <v>0.30347249999999998</v>
      </c>
      <c r="AH155" s="29">
        <v>0.30340010000000001</v>
      </c>
      <c r="AI155" s="29">
        <v>0.3053244</v>
      </c>
      <c r="AJ155" s="29">
        <v>0.30801213</v>
      </c>
      <c r="AK155" s="3">
        <f t="shared" si="2"/>
        <v>0.30241699342857137</v>
      </c>
      <c r="AM155" s="11" t="s">
        <v>99</v>
      </c>
      <c r="AO155" s="2">
        <f>SUM(A177:R181)/56</f>
        <v>0.2383679985714286</v>
      </c>
      <c r="AP155" s="2">
        <f>((AK155-AK$7)*100)/AK$7</f>
        <v>-9.6644520574874768</v>
      </c>
      <c r="AR155" s="11" t="s">
        <v>99</v>
      </c>
      <c r="AS155" s="2"/>
      <c r="AT155" s="1">
        <f>((AO155-AO$7)*100)/AO$7</f>
        <v>-14.816606211408226</v>
      </c>
    </row>
    <row r="156" spans="1:47" x14ac:dyDescent="0.25">
      <c r="A156" s="29">
        <v>0.30478197000000001</v>
      </c>
      <c r="B156" s="30">
        <v>0.2983904</v>
      </c>
      <c r="C156" s="29">
        <v>0.26815388000000001</v>
      </c>
      <c r="D156" s="29">
        <v>0.23808260000000001</v>
      </c>
      <c r="E156" s="31">
        <v>0.22703724</v>
      </c>
      <c r="F156" s="31">
        <v>0.22280768000000001</v>
      </c>
      <c r="G156" s="31">
        <v>0.20627519999999999</v>
      </c>
      <c r="H156" s="31">
        <v>0.20591609999999999</v>
      </c>
      <c r="I156" s="31">
        <v>0.20484147999999999</v>
      </c>
      <c r="J156" s="31">
        <v>0.20891483</v>
      </c>
      <c r="K156" s="31">
        <v>0.20733227000000001</v>
      </c>
      <c r="L156" s="31">
        <v>0.21112608999999999</v>
      </c>
      <c r="M156" s="31">
        <v>0.21860557999999999</v>
      </c>
      <c r="N156" s="31">
        <v>0.22789666</v>
      </c>
      <c r="O156" s="31">
        <v>0.23666497</v>
      </c>
      <c r="P156" s="31">
        <v>0.24152222000000001</v>
      </c>
      <c r="Q156" s="32">
        <v>0.24801691000000001</v>
      </c>
      <c r="R156" s="32">
        <v>0.24531314000000001</v>
      </c>
      <c r="S156" s="33">
        <v>0.221638</v>
      </c>
      <c r="T156" s="33" t="s">
        <v>193</v>
      </c>
      <c r="U156" s="33">
        <v>0.29724835999999999</v>
      </c>
      <c r="V156" s="33">
        <v>0.28805157999999997</v>
      </c>
      <c r="W156" s="33">
        <v>0.2943672</v>
      </c>
      <c r="X156" s="33">
        <v>0.29856880000000002</v>
      </c>
      <c r="Y156" s="33">
        <v>0.29573524000000001</v>
      </c>
      <c r="Z156" s="33">
        <v>0.29776924999999999</v>
      </c>
      <c r="AA156" s="33">
        <v>0.30209229999999998</v>
      </c>
      <c r="AB156" s="33">
        <v>0.31150021999999999</v>
      </c>
      <c r="AC156" s="29">
        <v>0.30559817</v>
      </c>
      <c r="AD156" s="29">
        <v>0.26492431999999999</v>
      </c>
      <c r="AE156" s="29">
        <v>0.25420743000000001</v>
      </c>
      <c r="AF156" s="29">
        <v>0.26721042</v>
      </c>
      <c r="AG156" s="29">
        <v>0.26714996000000002</v>
      </c>
      <c r="AH156" s="29">
        <v>0.27781479999999997</v>
      </c>
      <c r="AI156" s="29">
        <v>0.29218086999999998</v>
      </c>
      <c r="AJ156" s="29">
        <v>0.30171216000000001</v>
      </c>
      <c r="AK156" s="3">
        <f t="shared" si="2"/>
        <v>0.25884138000000001</v>
      </c>
      <c r="AM156" s="11" t="s">
        <v>102</v>
      </c>
      <c r="AO156" s="2">
        <f>SUM(E154:R158)/68</f>
        <v>0.22409495582352956</v>
      </c>
      <c r="AP156" s="2">
        <f>((AK156-AK$8)*100)/AK$8</f>
        <v>-14.377972008989444</v>
      </c>
      <c r="AR156" s="11" t="s">
        <v>102</v>
      </c>
      <c r="AS156" s="2"/>
      <c r="AT156" s="1">
        <f>((AO156-AO$8)*100)/AO$8</f>
        <v>-14.163948642231137</v>
      </c>
    </row>
    <row r="157" spans="1:47" x14ac:dyDescent="0.25">
      <c r="A157" s="29">
        <v>0.25867978000000003</v>
      </c>
      <c r="B157" s="30">
        <v>0.23004377000000001</v>
      </c>
      <c r="C157" s="29">
        <v>0.18423900000000001</v>
      </c>
      <c r="D157" s="29">
        <v>0.17369907000000001</v>
      </c>
      <c r="E157" s="31" t="s">
        <v>193</v>
      </c>
      <c r="F157" s="31">
        <v>0.23211270000000001</v>
      </c>
      <c r="G157" s="31">
        <v>0.18477513000000001</v>
      </c>
      <c r="H157" s="31">
        <v>0.1666842</v>
      </c>
      <c r="I157" s="31">
        <v>0.16620251999999999</v>
      </c>
      <c r="J157" s="31">
        <v>0.16419432</v>
      </c>
      <c r="K157" s="31">
        <v>0.16803001000000001</v>
      </c>
      <c r="L157" s="31">
        <v>0.17191723</v>
      </c>
      <c r="M157" s="31">
        <v>0.1712929</v>
      </c>
      <c r="N157" s="31">
        <v>0.1754107</v>
      </c>
      <c r="O157" s="31">
        <v>0.18420186999999999</v>
      </c>
      <c r="P157" s="31">
        <v>0.19029966000000001</v>
      </c>
      <c r="Q157" s="32">
        <v>0.19491665</v>
      </c>
      <c r="R157" s="32">
        <v>0.18639697</v>
      </c>
      <c r="S157" s="33">
        <v>0.18001321000000001</v>
      </c>
      <c r="T157" s="33" t="s">
        <v>193</v>
      </c>
      <c r="U157" s="33">
        <v>0.27021366000000002</v>
      </c>
      <c r="V157" s="33">
        <v>0.23171356000000001</v>
      </c>
      <c r="W157" s="33">
        <v>0.22644391999999999</v>
      </c>
      <c r="X157" s="33">
        <v>0.23539731</v>
      </c>
      <c r="Y157" s="33">
        <v>0.24250387000000001</v>
      </c>
      <c r="Z157" s="33">
        <v>0.24849734000000001</v>
      </c>
      <c r="AA157" s="33">
        <v>0.25544519999999998</v>
      </c>
      <c r="AB157" s="33">
        <v>0.26712217999999999</v>
      </c>
      <c r="AC157" s="29">
        <v>0.31610023999999998</v>
      </c>
      <c r="AD157" s="29">
        <v>0.21215851999999999</v>
      </c>
      <c r="AE157" s="29">
        <v>0.18437545</v>
      </c>
      <c r="AF157" s="29">
        <v>0.20602825</v>
      </c>
      <c r="AG157" s="29">
        <v>0.23789589</v>
      </c>
      <c r="AH157" s="29">
        <v>0.25999559999999999</v>
      </c>
      <c r="AI157" s="29">
        <v>0.28127565999999998</v>
      </c>
      <c r="AJ157" s="29">
        <v>0.27758777000000001</v>
      </c>
      <c r="AK157" s="3">
        <f t="shared" si="2"/>
        <v>0.21576070911764708</v>
      </c>
      <c r="AM157" s="12" t="s">
        <v>105</v>
      </c>
      <c r="AO157" s="2">
        <f>SUM(S177:Z181)/35</f>
        <v>0.23614707942857141</v>
      </c>
      <c r="AP157" s="2">
        <f>((AK157-AK$9)*100)/AK$9</f>
        <v>-17.101059885972486</v>
      </c>
      <c r="AR157" s="12" t="s">
        <v>105</v>
      </c>
      <c r="AS157" s="2"/>
      <c r="AT157" s="1">
        <f>((AO157-AO$9)*100)/AO$9</f>
        <v>-15.319435386811314</v>
      </c>
    </row>
    <row r="158" spans="1:47" x14ac:dyDescent="0.25">
      <c r="A158" s="29">
        <v>0.17872779999999999</v>
      </c>
      <c r="B158" s="30">
        <v>0.16712476000000001</v>
      </c>
      <c r="C158" s="29">
        <v>0.13926643</v>
      </c>
      <c r="D158" s="29" t="s">
        <v>193</v>
      </c>
      <c r="E158" s="31" t="s">
        <v>193</v>
      </c>
      <c r="F158" s="31">
        <v>0.19610401999999999</v>
      </c>
      <c r="G158" s="31">
        <v>0.13863644999999999</v>
      </c>
      <c r="H158" s="31">
        <v>0.12714500000000001</v>
      </c>
      <c r="I158" s="31">
        <v>0.11887555</v>
      </c>
      <c r="J158" s="31">
        <v>0.107173696</v>
      </c>
      <c r="K158" s="31">
        <v>9.4194609999999998E-2</v>
      </c>
      <c r="L158" s="31">
        <v>8.7454249999999997E-2</v>
      </c>
      <c r="M158" s="31">
        <v>0.10679451</v>
      </c>
      <c r="N158" s="31">
        <v>0.11767202</v>
      </c>
      <c r="O158" s="31">
        <v>0.12604903000000001</v>
      </c>
      <c r="P158" s="31">
        <v>0.13196041999999999</v>
      </c>
      <c r="Q158" s="32">
        <v>0.12925088000000001</v>
      </c>
      <c r="R158" s="32">
        <v>0.13495001000000001</v>
      </c>
      <c r="S158" s="33">
        <v>0.15849927</v>
      </c>
      <c r="T158" s="33" t="s">
        <v>193</v>
      </c>
      <c r="U158" s="33" t="s">
        <v>193</v>
      </c>
      <c r="V158" s="33">
        <v>0.18543375000000001</v>
      </c>
      <c r="W158" s="33">
        <v>0.16394135000000001</v>
      </c>
      <c r="X158" s="33">
        <v>0.17381695</v>
      </c>
      <c r="Y158" s="33">
        <v>0.19185066000000001</v>
      </c>
      <c r="Z158" s="33">
        <v>0.18795307</v>
      </c>
      <c r="AA158" s="33">
        <v>0.17856090999999999</v>
      </c>
      <c r="AB158" s="33">
        <v>0.21401709999999999</v>
      </c>
      <c r="AC158" s="29" t="s">
        <v>193</v>
      </c>
      <c r="AD158" s="29">
        <v>0.17858177</v>
      </c>
      <c r="AE158" s="29">
        <v>0.14821021000000001</v>
      </c>
      <c r="AF158" s="29">
        <v>0.13017654000000001</v>
      </c>
      <c r="AG158" s="29">
        <v>0.12878469000000001</v>
      </c>
      <c r="AH158" s="29">
        <v>0.16930121000000001</v>
      </c>
      <c r="AI158" s="29">
        <v>0.18863084999999999</v>
      </c>
      <c r="AJ158" s="29">
        <v>0.18283112000000001</v>
      </c>
      <c r="AK158" s="3">
        <f t="shared" si="2"/>
        <v>0.1510312543870968</v>
      </c>
      <c r="AM158" s="12" t="s">
        <v>108</v>
      </c>
      <c r="AO158" s="2">
        <f>SUM(S154:AB158)/44</f>
        <v>0.28303153477272724</v>
      </c>
      <c r="AP158" s="2">
        <f>((AK158-AK$10)*100)/AK$10</f>
        <v>-18.758813157000819</v>
      </c>
      <c r="AR158" s="12" t="s">
        <v>108</v>
      </c>
      <c r="AS158" s="2"/>
      <c r="AT158" s="1">
        <f>((AO158-AO$10)*100)/AO$10</f>
        <v>-12.424223396582645</v>
      </c>
    </row>
    <row r="159" spans="1:47" x14ac:dyDescent="0.25">
      <c r="A159" s="29">
        <v>0.15182929000000001</v>
      </c>
      <c r="B159" s="30">
        <v>0.15399724000000001</v>
      </c>
      <c r="C159" s="29" t="s">
        <v>193</v>
      </c>
      <c r="D159" s="29" t="s">
        <v>193</v>
      </c>
      <c r="E159" s="34" t="s">
        <v>193</v>
      </c>
      <c r="F159" s="34">
        <v>0.16503899999999999</v>
      </c>
      <c r="G159" s="34">
        <v>0.12640108</v>
      </c>
      <c r="H159" s="34">
        <v>0.12082409</v>
      </c>
      <c r="I159" s="34">
        <v>0.11501934</v>
      </c>
      <c r="J159" s="34">
        <v>0.10733297999999999</v>
      </c>
      <c r="K159" s="34">
        <v>0.10201591</v>
      </c>
      <c r="L159" s="34">
        <v>9.1556470000000001E-2</v>
      </c>
      <c r="M159" s="34">
        <v>8.7265654999999998E-2</v>
      </c>
      <c r="N159" s="34">
        <v>8.8681270000000006E-2</v>
      </c>
      <c r="O159" s="34">
        <v>9.0425920000000007E-2</v>
      </c>
      <c r="P159" s="34">
        <v>9.3375970000000003E-2</v>
      </c>
      <c r="Q159" s="34">
        <v>9.8912020000000003E-2</v>
      </c>
      <c r="R159" s="34">
        <v>0.11957026</v>
      </c>
      <c r="S159" s="35">
        <v>0.14040965999999999</v>
      </c>
      <c r="T159" s="35" t="s">
        <v>193</v>
      </c>
      <c r="U159" s="35" t="s">
        <v>193</v>
      </c>
      <c r="V159" s="35">
        <v>0.19375456999999999</v>
      </c>
      <c r="W159" s="35">
        <v>0.15296872</v>
      </c>
      <c r="X159" s="35">
        <v>0.11875295</v>
      </c>
      <c r="Y159" s="35">
        <v>0.11858050000000001</v>
      </c>
      <c r="Z159" s="35">
        <v>0.12460262</v>
      </c>
      <c r="AA159" s="35">
        <v>0.17090923999999999</v>
      </c>
      <c r="AB159" s="35">
        <v>0.21385008</v>
      </c>
      <c r="AC159" s="36" t="s">
        <v>193</v>
      </c>
      <c r="AD159" s="29">
        <v>0.17104341000000001</v>
      </c>
      <c r="AE159" s="29">
        <v>0.1607383</v>
      </c>
      <c r="AF159" s="29">
        <v>0.14702989999999999</v>
      </c>
      <c r="AG159" s="29">
        <v>0.14264209999999999</v>
      </c>
      <c r="AH159" s="29">
        <v>0.14560793</v>
      </c>
      <c r="AI159" s="29">
        <v>0.14974919</v>
      </c>
      <c r="AJ159" s="29">
        <v>0.14580703</v>
      </c>
      <c r="AK159" s="3">
        <f t="shared" si="2"/>
        <v>0.13362308983333337</v>
      </c>
      <c r="AM159" s="14" t="s">
        <v>99</v>
      </c>
      <c r="AO159" s="7">
        <f>(SUM(B168:O176)+SUM(P168:R172))/140</f>
        <v>0.10766601250000003</v>
      </c>
      <c r="AP159" s="2">
        <f>((AK159-AK$11)*100)/AK$11</f>
        <v>-18.478308418762619</v>
      </c>
      <c r="AR159" s="14" t="s">
        <v>99</v>
      </c>
      <c r="AS159" s="2"/>
      <c r="AT159" s="1">
        <f>((AO159-AO$11)*100)/AO$11</f>
        <v>-21.028065376075951</v>
      </c>
      <c r="AU159">
        <f>SUM(AT159:AT162)/4</f>
        <v>-21.941555495392805</v>
      </c>
    </row>
    <row r="160" spans="1:47" x14ac:dyDescent="0.25">
      <c r="A160" s="29">
        <v>0.14054812</v>
      </c>
      <c r="B160" s="30">
        <v>0.13685728999999999</v>
      </c>
      <c r="C160" s="29" t="s">
        <v>193</v>
      </c>
      <c r="D160" s="29" t="s">
        <v>193</v>
      </c>
      <c r="E160" s="34" t="s">
        <v>193</v>
      </c>
      <c r="F160" s="34">
        <v>0.16746818999999999</v>
      </c>
      <c r="G160" s="34">
        <v>0.12008407</v>
      </c>
      <c r="H160" s="34">
        <v>0.10852168</v>
      </c>
      <c r="I160" s="34">
        <v>0.10343463999999999</v>
      </c>
      <c r="J160" s="34">
        <v>9.7298460000000003E-2</v>
      </c>
      <c r="K160" s="34">
        <v>9.6090880000000004E-2</v>
      </c>
      <c r="L160" s="34">
        <v>8.9369599999999993E-2</v>
      </c>
      <c r="M160" s="34">
        <v>8.7376159999999994E-2</v>
      </c>
      <c r="N160" s="34">
        <v>8.8045949999999998E-2</v>
      </c>
      <c r="O160" s="34">
        <v>9.2561363999999993E-2</v>
      </c>
      <c r="P160" s="34">
        <v>9.8612119999999998E-2</v>
      </c>
      <c r="Q160" s="34">
        <v>0.107495405</v>
      </c>
      <c r="R160" s="34">
        <v>0.11473762</v>
      </c>
      <c r="S160" s="35">
        <v>0.120170474</v>
      </c>
      <c r="T160" s="35" t="s">
        <v>193</v>
      </c>
      <c r="U160" s="35" t="s">
        <v>193</v>
      </c>
      <c r="V160" s="35">
        <v>0.2248597</v>
      </c>
      <c r="W160" s="35">
        <v>0.15737308999999999</v>
      </c>
      <c r="X160" s="35">
        <v>0.11594181000000001</v>
      </c>
      <c r="Y160" s="35">
        <v>0.12232456</v>
      </c>
      <c r="Z160" s="35">
        <v>0.14438307</v>
      </c>
      <c r="AA160" s="35">
        <v>0.17658997000000001</v>
      </c>
      <c r="AB160" s="35">
        <v>0.20948934999999999</v>
      </c>
      <c r="AC160" s="36" t="s">
        <v>193</v>
      </c>
      <c r="AD160" s="29">
        <v>0.18034974000000001</v>
      </c>
      <c r="AE160" s="29">
        <v>0.16372402</v>
      </c>
      <c r="AF160" s="29">
        <v>0.14405156999999999</v>
      </c>
      <c r="AG160" s="29">
        <v>0.143703</v>
      </c>
      <c r="AH160" s="29">
        <v>0.14576418999999999</v>
      </c>
      <c r="AI160" s="29">
        <v>0.14748304000000001</v>
      </c>
      <c r="AJ160" s="29">
        <v>0.14515523999999999</v>
      </c>
      <c r="AK160" s="3">
        <f t="shared" si="2"/>
        <v>0.13299547910000001</v>
      </c>
      <c r="AM160" s="14" t="s">
        <v>102</v>
      </c>
      <c r="AO160" s="2">
        <f>SUM(E159:R167)/126</f>
        <v>0.10674789141269839</v>
      </c>
      <c r="AP160" s="2">
        <f>((AK160-AK$12)*100)/AK$12</f>
        <v>-18.800290696537434</v>
      </c>
      <c r="AR160" s="14" t="s">
        <v>102</v>
      </c>
      <c r="AS160" s="2"/>
      <c r="AT160" s="1">
        <f>((AO160-AO$12)*100)/AO$12</f>
        <v>-22.251118218262764</v>
      </c>
    </row>
    <row r="161" spans="1:46" x14ac:dyDescent="0.25">
      <c r="A161" s="29">
        <v>0.14113402</v>
      </c>
      <c r="B161" s="30">
        <v>0.12518146999999999</v>
      </c>
      <c r="C161" s="29" t="s">
        <v>193</v>
      </c>
      <c r="D161" s="29" t="s">
        <v>193</v>
      </c>
      <c r="E161" s="34" t="s">
        <v>193</v>
      </c>
      <c r="F161" s="34">
        <v>0.15185573999999999</v>
      </c>
      <c r="G161" s="34">
        <v>0.114338495</v>
      </c>
      <c r="H161" s="34">
        <v>9.9707900000000002E-2</v>
      </c>
      <c r="I161" s="34">
        <v>8.4980810000000004E-2</v>
      </c>
      <c r="J161" s="34">
        <v>8.2634109999999997E-2</v>
      </c>
      <c r="K161" s="34">
        <v>8.7745205000000007E-2</v>
      </c>
      <c r="L161" s="34">
        <v>8.5900544999999995E-2</v>
      </c>
      <c r="M161" s="34">
        <v>8.5026589999999999E-2</v>
      </c>
      <c r="N161" s="34">
        <v>8.8907440000000004E-2</v>
      </c>
      <c r="O161" s="34">
        <v>9.8124569999999994E-2</v>
      </c>
      <c r="P161" s="34">
        <v>0.10559753</v>
      </c>
      <c r="Q161" s="34">
        <v>0.11155814</v>
      </c>
      <c r="R161" s="34">
        <v>0.115069725</v>
      </c>
      <c r="S161" s="35">
        <v>0.10516776</v>
      </c>
      <c r="T161" s="35" t="s">
        <v>193</v>
      </c>
      <c r="U161" s="35" t="s">
        <v>193</v>
      </c>
      <c r="V161" s="35" t="s">
        <v>193</v>
      </c>
      <c r="W161" s="35">
        <v>0.14308923000000001</v>
      </c>
      <c r="X161" s="35">
        <v>0.12523313</v>
      </c>
      <c r="Y161" s="35">
        <v>0.12902598000000001</v>
      </c>
      <c r="Z161" s="35">
        <v>0.14586753</v>
      </c>
      <c r="AA161" s="35">
        <v>0.18113162999999999</v>
      </c>
      <c r="AB161" s="35" t="s">
        <v>193</v>
      </c>
      <c r="AC161" s="36" t="s">
        <v>193</v>
      </c>
      <c r="AD161" s="29">
        <v>0.20793268000000001</v>
      </c>
      <c r="AE161" s="29">
        <v>0.18232216000000001</v>
      </c>
      <c r="AF161" s="29">
        <v>0.144589</v>
      </c>
      <c r="AG161" s="29">
        <v>0.14457676</v>
      </c>
      <c r="AH161" s="29">
        <v>0.14913754000000001</v>
      </c>
      <c r="AI161" s="29">
        <v>0.15196155</v>
      </c>
      <c r="AJ161" s="29">
        <v>0.15014213000000001</v>
      </c>
      <c r="AK161" s="3">
        <f t="shared" si="2"/>
        <v>0.12635497749999997</v>
      </c>
      <c r="AM161" s="15" t="s">
        <v>105</v>
      </c>
      <c r="AO161" s="2">
        <f>(SUM(S168:AB176)+SUM(P173:R176))/67</f>
        <v>0.12604167700000005</v>
      </c>
      <c r="AP161" s="2">
        <f>((AK161-AK$13)*100)/AK$13</f>
        <v>-18.898449586564897</v>
      </c>
      <c r="AR161" s="15" t="s">
        <v>105</v>
      </c>
      <c r="AS161" s="2"/>
      <c r="AT161" s="1">
        <f>((AO161-AO$13)*100)/AO$13</f>
        <v>-23.939963677012532</v>
      </c>
    </row>
    <row r="162" spans="1:46" x14ac:dyDescent="0.25">
      <c r="A162" s="29">
        <v>0.15608387000000001</v>
      </c>
      <c r="B162" s="30">
        <v>0.1171663</v>
      </c>
      <c r="C162" s="29" t="s">
        <v>193</v>
      </c>
      <c r="D162" s="29" t="s">
        <v>193</v>
      </c>
      <c r="E162" s="34">
        <v>0.14998855</v>
      </c>
      <c r="F162" s="34">
        <v>0.15963206999999999</v>
      </c>
      <c r="G162" s="34">
        <v>0.11459052</v>
      </c>
      <c r="H162" s="34">
        <v>9.3019450000000004E-2</v>
      </c>
      <c r="I162" s="34">
        <v>7.3112590000000005E-2</v>
      </c>
      <c r="J162" s="34">
        <v>7.6792799999999994E-2</v>
      </c>
      <c r="K162" s="34">
        <v>7.2357389999999994E-2</v>
      </c>
      <c r="L162" s="34">
        <v>7.3460449999999997E-2</v>
      </c>
      <c r="M162" s="34">
        <v>8.6668179999999997E-2</v>
      </c>
      <c r="N162" s="34">
        <v>9.5622769999999996E-2</v>
      </c>
      <c r="O162" s="34">
        <v>0.10641945999999999</v>
      </c>
      <c r="P162" s="34">
        <v>0.11468775</v>
      </c>
      <c r="Q162" s="34">
        <v>0.11939318</v>
      </c>
      <c r="R162" s="34">
        <v>0.13543469999999999</v>
      </c>
      <c r="S162" s="35">
        <v>0.11038115599999999</v>
      </c>
      <c r="T162" s="35" t="s">
        <v>193</v>
      </c>
      <c r="U162" s="35" t="s">
        <v>193</v>
      </c>
      <c r="V162" s="35" t="s">
        <v>193</v>
      </c>
      <c r="W162" s="35">
        <v>0.14199123</v>
      </c>
      <c r="X162" s="35">
        <v>0.13569626000000001</v>
      </c>
      <c r="Y162" s="35">
        <v>0.13947171</v>
      </c>
      <c r="Z162" s="35">
        <v>0.14941177</v>
      </c>
      <c r="AA162" s="35">
        <v>0.19832348999999999</v>
      </c>
      <c r="AB162" s="35" t="s">
        <v>193</v>
      </c>
      <c r="AC162" s="36" t="s">
        <v>193</v>
      </c>
      <c r="AD162" s="29" t="s">
        <v>193</v>
      </c>
      <c r="AE162" s="29">
        <v>0.14923030000000001</v>
      </c>
      <c r="AF162" s="29">
        <v>0.14640273000000001</v>
      </c>
      <c r="AG162" s="29">
        <v>0.14653915000000001</v>
      </c>
      <c r="AH162" s="29">
        <v>0.15448268000000001</v>
      </c>
      <c r="AI162" s="29">
        <v>0.16111075999999999</v>
      </c>
      <c r="AJ162" s="29">
        <v>0.16153345</v>
      </c>
      <c r="AK162" s="3">
        <f t="shared" si="2"/>
        <v>0.12639302557142859</v>
      </c>
      <c r="AM162" s="15" t="s">
        <v>108</v>
      </c>
      <c r="AO162" s="2">
        <f>SUM(S159:AB167)/54</f>
        <v>0.15636511964814817</v>
      </c>
      <c r="AP162" s="1">
        <f>((AK162-AK$14)*100)/AK$14</f>
        <v>-19.590663446486424</v>
      </c>
      <c r="AR162" s="15" t="s">
        <v>108</v>
      </c>
      <c r="AS162" s="2"/>
      <c r="AT162" s="1">
        <f>((AO162-AO$14)*100)/AO$14</f>
        <v>-20.54707471021997</v>
      </c>
    </row>
    <row r="163" spans="1:46" x14ac:dyDescent="0.25">
      <c r="A163" s="29">
        <v>0.16680987</v>
      </c>
      <c r="B163" s="30">
        <v>0.13288829999999999</v>
      </c>
      <c r="C163" s="29" t="s">
        <v>193</v>
      </c>
      <c r="D163" s="29" t="s">
        <v>193</v>
      </c>
      <c r="E163" s="34">
        <v>0.15479395000000001</v>
      </c>
      <c r="F163" s="34">
        <v>0.14217046</v>
      </c>
      <c r="G163" s="34">
        <v>0.10900781</v>
      </c>
      <c r="H163" s="34">
        <v>7.6527540000000005E-2</v>
      </c>
      <c r="I163" s="34">
        <v>7.0872459999999998E-2</v>
      </c>
      <c r="J163" s="34">
        <v>6.2485600000000002E-2</v>
      </c>
      <c r="K163" s="34">
        <v>6.5627740000000004E-2</v>
      </c>
      <c r="L163" s="34">
        <v>7.6772740000000006E-2</v>
      </c>
      <c r="M163" s="34">
        <v>9.1270274999999998E-2</v>
      </c>
      <c r="N163" s="34">
        <v>0.10394107</v>
      </c>
      <c r="O163" s="34">
        <v>0.116314165</v>
      </c>
      <c r="P163" s="34">
        <v>0.12666352</v>
      </c>
      <c r="Q163" s="34">
        <v>0.13346559</v>
      </c>
      <c r="R163" s="34">
        <v>0.15112613</v>
      </c>
      <c r="S163" s="35" t="s">
        <v>193</v>
      </c>
      <c r="T163" s="35" t="s">
        <v>193</v>
      </c>
      <c r="U163" s="35" t="s">
        <v>193</v>
      </c>
      <c r="V163" s="35" t="s">
        <v>193</v>
      </c>
      <c r="W163" s="35">
        <v>0.15221043000000001</v>
      </c>
      <c r="X163" s="35">
        <v>0.14111707000000001</v>
      </c>
      <c r="Y163" s="35">
        <v>0.14936252</v>
      </c>
      <c r="Z163" s="35">
        <v>0.15857031999999999</v>
      </c>
      <c r="AA163" s="35">
        <v>0.20962168</v>
      </c>
      <c r="AB163" s="35" t="s">
        <v>193</v>
      </c>
      <c r="AC163" s="36" t="s">
        <v>193</v>
      </c>
      <c r="AD163" s="29" t="s">
        <v>193</v>
      </c>
      <c r="AE163" s="29">
        <v>0.14569423000000001</v>
      </c>
      <c r="AF163" s="29">
        <v>0.14771435999999999</v>
      </c>
      <c r="AG163" s="29">
        <v>0.15126158000000001</v>
      </c>
      <c r="AH163" s="29">
        <v>0.16297566999999999</v>
      </c>
      <c r="AI163" s="29">
        <v>0.17475154000000001</v>
      </c>
      <c r="AJ163" s="29">
        <v>0.18172257999999999</v>
      </c>
      <c r="AK163" s="3">
        <f t="shared" si="2"/>
        <v>0.13169404444444444</v>
      </c>
      <c r="AM163" s="16" t="s">
        <v>117</v>
      </c>
      <c r="AO163" s="7">
        <f>(SUM(AC154:AJ176)+SUM(A154:D167))/173</f>
        <v>0.1860595122774566</v>
      </c>
      <c r="AP163" s="2">
        <f>((AK163-AK$15)*100)/AK$15</f>
        <v>-20.745803681949699</v>
      </c>
      <c r="AR163" s="16" t="s">
        <v>117</v>
      </c>
      <c r="AS163" s="2"/>
      <c r="AT163" s="1">
        <f>((AO163-AO$15)*100)/AO$15</f>
        <v>-15.462029535190389</v>
      </c>
    </row>
    <row r="164" spans="1:46" x14ac:dyDescent="0.25">
      <c r="A164" s="29">
        <v>0.19769347000000001</v>
      </c>
      <c r="B164" s="30">
        <v>0.14627034999999999</v>
      </c>
      <c r="C164" s="29" t="s">
        <v>193</v>
      </c>
      <c r="D164" s="29" t="s">
        <v>193</v>
      </c>
      <c r="E164" s="34">
        <v>0.12008716999999999</v>
      </c>
      <c r="F164" s="34">
        <v>0.12756867999999999</v>
      </c>
      <c r="G164" s="34">
        <v>9.9309936000000001E-2</v>
      </c>
      <c r="H164" s="34">
        <v>8.7404599999999999E-2</v>
      </c>
      <c r="I164" s="34">
        <v>6.7346945000000005E-2</v>
      </c>
      <c r="J164" s="34">
        <v>6.2158529999999997E-2</v>
      </c>
      <c r="K164" s="34">
        <v>6.1291628000000001E-2</v>
      </c>
      <c r="L164" s="34">
        <v>6.6938885000000004E-2</v>
      </c>
      <c r="M164" s="34">
        <v>8.1641980000000003E-2</v>
      </c>
      <c r="N164" s="34">
        <v>0.1074956</v>
      </c>
      <c r="O164" s="34">
        <v>0.12299309999999999</v>
      </c>
      <c r="P164" s="34">
        <v>0.13602934999999999</v>
      </c>
      <c r="Q164" s="34">
        <v>0.14882426000000001</v>
      </c>
      <c r="R164" s="34">
        <v>0.18388477</v>
      </c>
      <c r="S164" s="35" t="s">
        <v>193</v>
      </c>
      <c r="T164" s="35" t="s">
        <v>193</v>
      </c>
      <c r="U164" s="35" t="s">
        <v>193</v>
      </c>
      <c r="V164" s="35" t="s">
        <v>193</v>
      </c>
      <c r="W164" s="35">
        <v>0.14382222</v>
      </c>
      <c r="X164" s="35">
        <v>0.14409946000000001</v>
      </c>
      <c r="Y164" s="35">
        <v>0.16120182999999999</v>
      </c>
      <c r="Z164" s="35">
        <v>0.16747735</v>
      </c>
      <c r="AA164" s="35">
        <v>0.19759077999999999</v>
      </c>
      <c r="AB164" s="35" t="s">
        <v>193</v>
      </c>
      <c r="AC164" s="36" t="s">
        <v>193</v>
      </c>
      <c r="AD164" s="29" t="s">
        <v>193</v>
      </c>
      <c r="AE164" s="29">
        <v>0.12994032999999999</v>
      </c>
      <c r="AF164" s="29">
        <v>0.1340865</v>
      </c>
      <c r="AG164" s="29">
        <v>0.1431781</v>
      </c>
      <c r="AH164" s="29">
        <v>0.17056903000000001</v>
      </c>
      <c r="AI164" s="29">
        <v>0.18186963</v>
      </c>
      <c r="AJ164" s="29">
        <v>0.19313452</v>
      </c>
      <c r="AK164" s="3">
        <f t="shared" si="2"/>
        <v>0.13273737051851855</v>
      </c>
      <c r="AM164" t="s">
        <v>118</v>
      </c>
      <c r="AO164" s="2">
        <f>((SUM(A150:Z183)+SUM(AA150:AJ176))/895)</f>
        <v>0.22554421069050268</v>
      </c>
      <c r="AP164" s="2">
        <f>((AK164-AK$16)*100)/AK$16</f>
        <v>-21.707154458951344</v>
      </c>
      <c r="AR164" t="s">
        <v>118</v>
      </c>
      <c r="AT164" s="1">
        <f>((AO164-AO$16)*100)/AO$16</f>
        <v>-14.697969581580576</v>
      </c>
    </row>
    <row r="165" spans="1:46" x14ac:dyDescent="0.25">
      <c r="A165" s="29">
        <v>0.23099115000000001</v>
      </c>
      <c r="B165" s="30">
        <v>0.13303518</v>
      </c>
      <c r="C165" s="29">
        <v>8.2763030000000001E-2</v>
      </c>
      <c r="D165" s="29">
        <v>0.10045513</v>
      </c>
      <c r="E165" s="34">
        <v>0.1155055</v>
      </c>
      <c r="F165" s="34">
        <v>0.11173747000000001</v>
      </c>
      <c r="G165" s="34">
        <v>9.519068E-2</v>
      </c>
      <c r="H165" s="34">
        <v>9.0240799999999996E-2</v>
      </c>
      <c r="I165" s="34">
        <v>7.0910929999999997E-2</v>
      </c>
      <c r="J165" s="34">
        <v>7.1765739999999995E-2</v>
      </c>
      <c r="K165" s="34">
        <v>6.8552225999999994E-2</v>
      </c>
      <c r="L165" s="34">
        <v>7.4186619999999995E-2</v>
      </c>
      <c r="M165" s="34">
        <v>9.2529564999999994E-2</v>
      </c>
      <c r="N165" s="34">
        <v>0.11987630000000001</v>
      </c>
      <c r="O165" s="34">
        <v>0.15081511</v>
      </c>
      <c r="P165" s="34">
        <v>0.17500183999999999</v>
      </c>
      <c r="Q165" s="34">
        <v>0.1765332</v>
      </c>
      <c r="R165" s="34">
        <v>0.19600145999999999</v>
      </c>
      <c r="S165" s="35" t="s">
        <v>193</v>
      </c>
      <c r="T165" s="35" t="s">
        <v>193</v>
      </c>
      <c r="U165" s="35" t="s">
        <v>193</v>
      </c>
      <c r="V165" s="35" t="s">
        <v>193</v>
      </c>
      <c r="W165" s="35">
        <v>0.123751655</v>
      </c>
      <c r="X165" s="35">
        <v>0.14423452</v>
      </c>
      <c r="Y165" s="35">
        <v>0.20394365</v>
      </c>
      <c r="Z165" s="35">
        <v>0.21796879999999999</v>
      </c>
      <c r="AA165" s="35">
        <v>0.19705407</v>
      </c>
      <c r="AB165" s="35" t="s">
        <v>193</v>
      </c>
      <c r="AC165" s="36" t="s">
        <v>193</v>
      </c>
      <c r="AD165" s="29" t="s">
        <v>193</v>
      </c>
      <c r="AE165" s="29">
        <v>0.120967925</v>
      </c>
      <c r="AF165" s="29">
        <v>0.14644057999999999</v>
      </c>
      <c r="AG165" s="29">
        <v>0.14395346000000001</v>
      </c>
      <c r="AH165" s="29">
        <v>0.1631156</v>
      </c>
      <c r="AI165" s="29">
        <v>0.17643131000000001</v>
      </c>
      <c r="AJ165" s="29">
        <v>0.20491409999999999</v>
      </c>
      <c r="AK165" s="3">
        <f t="shared" si="2"/>
        <v>0.1378919862413793</v>
      </c>
      <c r="AM165" t="s">
        <v>119</v>
      </c>
      <c r="AP165" s="2">
        <f>((AK165-AK$17)*100)/AK$17</f>
        <v>-22.814832378984075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0.13190947</v>
      </c>
      <c r="B166" s="30">
        <v>0.12471459999999999</v>
      </c>
      <c r="C166" s="29">
        <v>8.3672620000000003E-2</v>
      </c>
      <c r="D166" s="29">
        <v>8.9079775E-2</v>
      </c>
      <c r="E166" s="34">
        <v>9.0123884000000001E-2</v>
      </c>
      <c r="F166" s="34">
        <v>9.397134E-2</v>
      </c>
      <c r="G166" s="34">
        <v>9.2669249999999995E-2</v>
      </c>
      <c r="H166" s="34">
        <v>8.8960059999999994E-2</v>
      </c>
      <c r="I166" s="34">
        <v>8.7117710000000001E-2</v>
      </c>
      <c r="J166" s="34">
        <v>9.3330250000000003E-2</v>
      </c>
      <c r="K166" s="34">
        <v>0.10037321</v>
      </c>
      <c r="L166" s="34">
        <v>0.10709006</v>
      </c>
      <c r="M166" s="34">
        <v>0.12519114000000001</v>
      </c>
      <c r="N166" s="34">
        <v>0.15060947999999999</v>
      </c>
      <c r="O166" s="34">
        <v>0.17331326</v>
      </c>
      <c r="P166" s="34">
        <v>0.19292809999999999</v>
      </c>
      <c r="Q166" s="34">
        <v>0.20590248999999999</v>
      </c>
      <c r="R166" s="34">
        <v>0.17976755</v>
      </c>
      <c r="S166" s="35" t="s">
        <v>193</v>
      </c>
      <c r="T166" s="35" t="s">
        <v>193</v>
      </c>
      <c r="U166" s="35" t="s">
        <v>193</v>
      </c>
      <c r="V166" s="35" t="s">
        <v>193</v>
      </c>
      <c r="W166" s="35">
        <v>0.13408149999999999</v>
      </c>
      <c r="X166" s="35">
        <v>0.16115546</v>
      </c>
      <c r="Y166" s="35">
        <v>0.19987658</v>
      </c>
      <c r="Z166" s="35">
        <v>0.23055049999999999</v>
      </c>
      <c r="AA166" s="35">
        <v>0.21708717999999999</v>
      </c>
      <c r="AB166" s="35" t="s">
        <v>193</v>
      </c>
      <c r="AC166" s="36" t="s">
        <v>193</v>
      </c>
      <c r="AD166" s="29" t="s">
        <v>193</v>
      </c>
      <c r="AE166" s="29">
        <v>0.11489497999999999</v>
      </c>
      <c r="AF166" s="29">
        <v>0.12603083000000001</v>
      </c>
      <c r="AG166" s="29">
        <v>0.105125554</v>
      </c>
      <c r="AH166" s="29">
        <v>0.10770386</v>
      </c>
      <c r="AI166" s="29">
        <v>0.15310251999999999</v>
      </c>
      <c r="AJ166" s="29">
        <v>0.20043804000000001</v>
      </c>
      <c r="AK166" s="3">
        <f t="shared" si="2"/>
        <v>0.1365783190689655</v>
      </c>
      <c r="AM166" t="s">
        <v>120</v>
      </c>
      <c r="AP166" s="2">
        <f>((AK166-AK$18)*100)/AK$18</f>
        <v>-23.352648795670614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193</v>
      </c>
      <c r="B167" s="30" t="s">
        <v>193</v>
      </c>
      <c r="C167" s="29">
        <v>7.8095800000000007E-2</v>
      </c>
      <c r="D167" s="29">
        <v>7.8808463999999995E-2</v>
      </c>
      <c r="E167" s="34">
        <v>7.9581739999999998E-2</v>
      </c>
      <c r="F167" s="34">
        <v>8.1391715000000003E-2</v>
      </c>
      <c r="G167" s="34">
        <v>8.3546380000000003E-2</v>
      </c>
      <c r="H167" s="34">
        <v>8.3708666000000001E-2</v>
      </c>
      <c r="I167" s="34">
        <v>8.3195989999999997E-2</v>
      </c>
      <c r="J167" s="34">
        <v>8.6089659999999998E-2</v>
      </c>
      <c r="K167" s="34">
        <v>9.0121709999999994E-2</v>
      </c>
      <c r="L167" s="34">
        <v>9.3880179999999994E-2</v>
      </c>
      <c r="M167" s="34">
        <v>0.10294535</v>
      </c>
      <c r="N167" s="34">
        <v>0.112772964</v>
      </c>
      <c r="O167" s="34">
        <v>0.12574585999999999</v>
      </c>
      <c r="P167" s="34">
        <v>0.15226848000000001</v>
      </c>
      <c r="Q167" s="34">
        <v>0.17983015999999999</v>
      </c>
      <c r="R167" s="34">
        <v>0.19080299000000001</v>
      </c>
      <c r="S167" s="35" t="s">
        <v>193</v>
      </c>
      <c r="T167" s="35" t="s">
        <v>193</v>
      </c>
      <c r="U167" s="35" t="s">
        <v>193</v>
      </c>
      <c r="V167" s="35">
        <v>9.7207230000000006E-2</v>
      </c>
      <c r="W167" s="35">
        <v>0.101875536</v>
      </c>
      <c r="X167" s="35">
        <v>0.10472647</v>
      </c>
      <c r="Y167" s="35">
        <v>0.12614578000000001</v>
      </c>
      <c r="Z167" s="35">
        <v>0.15423702</v>
      </c>
      <c r="AA167" s="35">
        <v>0.19499561000000001</v>
      </c>
      <c r="AB167" s="35" t="s">
        <v>193</v>
      </c>
      <c r="AC167" s="36" t="s">
        <v>193</v>
      </c>
      <c r="AD167" s="29" t="s">
        <v>193</v>
      </c>
      <c r="AE167" s="29">
        <v>0.12878974000000001</v>
      </c>
      <c r="AF167" s="29">
        <v>0.10246595999999999</v>
      </c>
      <c r="AG167" s="29">
        <v>9.3210614999999997E-2</v>
      </c>
      <c r="AH167" s="29">
        <v>9.9496483999999996E-2</v>
      </c>
      <c r="AI167" s="29">
        <v>0.10760821</v>
      </c>
      <c r="AJ167" s="29">
        <v>0.12049889</v>
      </c>
      <c r="AK167" s="3">
        <f t="shared" si="2"/>
        <v>0.1119301305</v>
      </c>
      <c r="AM167" t="s">
        <v>121</v>
      </c>
      <c r="AO167" s="2">
        <f>SUM(U182:W183)/6</f>
        <v>0.45530108166666666</v>
      </c>
      <c r="AP167" s="2">
        <f>((AK167-AK$19)*100)/AK$19</f>
        <v>-23.730945701886764</v>
      </c>
      <c r="AR167" t="s">
        <v>124</v>
      </c>
      <c r="AT167" s="1">
        <f>((AO167-AO$19)*100)/AO$19</f>
        <v>-15.158654833015595</v>
      </c>
    </row>
    <row r="168" spans="1:46" x14ac:dyDescent="0.25">
      <c r="A168" t="s">
        <v>193</v>
      </c>
      <c r="B168" s="37" t="s">
        <v>193</v>
      </c>
      <c r="C168" s="34">
        <v>8.0479770000000006E-2</v>
      </c>
      <c r="D168" s="34">
        <v>7.3239589999999993E-2</v>
      </c>
      <c r="E168" s="34">
        <v>7.4951044999999994E-2</v>
      </c>
      <c r="F168" s="34">
        <v>7.4985369999999996E-2</v>
      </c>
      <c r="G168" s="34">
        <v>8.1308340000000007E-2</v>
      </c>
      <c r="H168" s="34">
        <v>8.6987086000000005E-2</v>
      </c>
      <c r="I168" s="34">
        <v>9.3696854999999996E-2</v>
      </c>
      <c r="J168" s="34">
        <v>0.10050718</v>
      </c>
      <c r="K168" s="34">
        <v>0.10121334999999999</v>
      </c>
      <c r="L168" s="34">
        <v>0.101407334</v>
      </c>
      <c r="M168" s="34">
        <v>0.10583103000000001</v>
      </c>
      <c r="N168" s="34">
        <v>0.11352618</v>
      </c>
      <c r="O168" s="34">
        <v>0.12510507000000001</v>
      </c>
      <c r="P168" s="34">
        <v>0.15214570999999999</v>
      </c>
      <c r="Q168" s="34">
        <v>0.17227534999999999</v>
      </c>
      <c r="R168" s="34">
        <v>0.17090622999999999</v>
      </c>
      <c r="S168" s="35" t="s">
        <v>193</v>
      </c>
      <c r="T168" s="35" t="s">
        <v>193</v>
      </c>
      <c r="U168" s="35" t="s">
        <v>193</v>
      </c>
      <c r="V168" s="35">
        <v>0.13962991999999999</v>
      </c>
      <c r="W168" s="35">
        <v>0.10581678</v>
      </c>
      <c r="X168" s="35">
        <v>0.1082688</v>
      </c>
      <c r="Y168" s="35">
        <v>0.11993787</v>
      </c>
      <c r="Z168" s="35">
        <v>0.14578758</v>
      </c>
      <c r="AA168" s="35">
        <v>0.18209866999999999</v>
      </c>
      <c r="AB168" s="35" t="s">
        <v>193</v>
      </c>
      <c r="AC168" s="36" t="s">
        <v>193</v>
      </c>
      <c r="AD168" s="29" t="s">
        <v>193</v>
      </c>
      <c r="AE168" s="29">
        <v>0.20737258</v>
      </c>
      <c r="AF168" s="29">
        <v>0.10194332</v>
      </c>
      <c r="AG168" s="29">
        <v>8.9993320000000002E-2</v>
      </c>
      <c r="AH168" s="29">
        <v>0.103487246</v>
      </c>
      <c r="AI168" s="29">
        <v>0.10767104500000001</v>
      </c>
      <c r="AJ168" s="29">
        <v>0.11079095</v>
      </c>
      <c r="AK168" s="3">
        <f t="shared" si="2"/>
        <v>0.11540584182142856</v>
      </c>
      <c r="AP168" s="2">
        <f>((AK168-AK$20)*100)/AK$20</f>
        <v>-22.390459983880696</v>
      </c>
    </row>
    <row r="169" spans="1:46" x14ac:dyDescent="0.25">
      <c r="A169" t="s">
        <v>193</v>
      </c>
      <c r="B169" s="37">
        <v>8.2275409999999993E-2</v>
      </c>
      <c r="C169" s="34">
        <v>7.4379764000000001E-2</v>
      </c>
      <c r="D169" s="34">
        <v>7.329165E-2</v>
      </c>
      <c r="E169" s="34">
        <v>7.1274390000000007E-2</v>
      </c>
      <c r="F169" s="34">
        <v>7.701935E-2</v>
      </c>
      <c r="G169" s="34">
        <v>9.0379920000000002E-2</v>
      </c>
      <c r="H169" s="34">
        <v>0.10601655</v>
      </c>
      <c r="I169" s="34">
        <v>0.13063263999999999</v>
      </c>
      <c r="J169" s="34">
        <v>0.15458952000000001</v>
      </c>
      <c r="K169" s="34">
        <v>0.16737984</v>
      </c>
      <c r="L169" s="34">
        <v>0.17685960000000001</v>
      </c>
      <c r="M169" s="34">
        <v>0.17175626999999999</v>
      </c>
      <c r="N169" s="34">
        <v>0.16017833000000001</v>
      </c>
      <c r="O169" s="34">
        <v>0.14998890000000001</v>
      </c>
      <c r="P169" s="34">
        <v>0.15480378</v>
      </c>
      <c r="Q169" s="34">
        <v>0.15827732999999999</v>
      </c>
      <c r="R169" s="34">
        <v>0.15803113999999999</v>
      </c>
      <c r="S169" s="35" t="s">
        <v>193</v>
      </c>
      <c r="T169" s="35" t="s">
        <v>193</v>
      </c>
      <c r="U169" s="35">
        <v>0.108804226</v>
      </c>
      <c r="V169" s="35">
        <v>0.12744726000000001</v>
      </c>
      <c r="W169" s="35">
        <v>0.1499384</v>
      </c>
      <c r="X169" s="35">
        <v>0.12457628499999999</v>
      </c>
      <c r="Y169" s="35">
        <v>0.12076016000000001</v>
      </c>
      <c r="Z169" s="35">
        <v>0.12791686999999999</v>
      </c>
      <c r="AA169" s="35">
        <v>0.15320186</v>
      </c>
      <c r="AB169" s="35" t="s">
        <v>193</v>
      </c>
      <c r="AC169" s="36" t="s">
        <v>193</v>
      </c>
      <c r="AD169" s="29" t="s">
        <v>193</v>
      </c>
      <c r="AE169" s="29">
        <v>0.15852831000000001</v>
      </c>
      <c r="AF169" s="29">
        <v>0.12560634000000001</v>
      </c>
      <c r="AG169" s="29">
        <v>9.7553275999999994E-2</v>
      </c>
      <c r="AH169" s="29">
        <v>0.11059626</v>
      </c>
      <c r="AI169" s="29">
        <v>0.1153542</v>
      </c>
      <c r="AJ169" s="29">
        <v>0.116144255</v>
      </c>
      <c r="AK169" s="3">
        <f t="shared" si="2"/>
        <v>0.12645206953333332</v>
      </c>
      <c r="AO169" s="49"/>
      <c r="AP169" s="2">
        <f>((AK169-AK$21)*100)/AK$21</f>
        <v>-23.158581427850777</v>
      </c>
    </row>
    <row r="170" spans="1:46" x14ac:dyDescent="0.25">
      <c r="A170" t="s">
        <v>193</v>
      </c>
      <c r="B170" s="37">
        <v>8.5260169999999996E-2</v>
      </c>
      <c r="C170" s="34">
        <v>7.0812420000000001E-2</v>
      </c>
      <c r="D170" s="34">
        <v>6.4771585000000007E-2</v>
      </c>
      <c r="E170" s="34">
        <v>6.1387631999999998E-2</v>
      </c>
      <c r="F170" s="34">
        <v>7.3156020000000002E-2</v>
      </c>
      <c r="G170" s="34">
        <v>8.5616596000000003E-2</v>
      </c>
      <c r="H170" s="34">
        <v>9.9054020000000007E-2</v>
      </c>
      <c r="I170" s="34">
        <v>0.118440114</v>
      </c>
      <c r="J170" s="34">
        <v>0.13702555999999999</v>
      </c>
      <c r="K170" s="34">
        <v>0.15996961000000001</v>
      </c>
      <c r="L170" s="34">
        <v>0.17159323000000001</v>
      </c>
      <c r="M170" s="34">
        <v>0.17961861000000001</v>
      </c>
      <c r="N170" s="34">
        <v>0.16592506000000001</v>
      </c>
      <c r="O170" s="34">
        <v>0.14250272999999999</v>
      </c>
      <c r="P170" s="34">
        <v>0.13940664999999999</v>
      </c>
      <c r="Q170" s="34">
        <v>0.13844290000000001</v>
      </c>
      <c r="R170" s="34">
        <v>0.17577209999999999</v>
      </c>
      <c r="S170" s="35" t="s">
        <v>193</v>
      </c>
      <c r="T170" s="35" t="s">
        <v>193</v>
      </c>
      <c r="U170" s="35">
        <v>0.11980514</v>
      </c>
      <c r="V170" s="35">
        <v>0.13253339</v>
      </c>
      <c r="W170" s="35">
        <v>0.12641044000000001</v>
      </c>
      <c r="X170" s="35">
        <v>0.13020071</v>
      </c>
      <c r="Y170" s="35">
        <v>0.122476056</v>
      </c>
      <c r="Z170" s="35" t="s">
        <v>193</v>
      </c>
      <c r="AA170" s="35" t="s">
        <v>193</v>
      </c>
      <c r="AB170" s="35" t="s">
        <v>193</v>
      </c>
      <c r="AC170" s="36" t="s">
        <v>193</v>
      </c>
      <c r="AD170" s="29" t="s">
        <v>193</v>
      </c>
      <c r="AE170" s="29" t="s">
        <v>193</v>
      </c>
      <c r="AF170" s="29">
        <v>0.17782547000000001</v>
      </c>
      <c r="AG170" s="29">
        <v>0.106908895</v>
      </c>
      <c r="AH170" s="29">
        <v>0.16513633999999999</v>
      </c>
      <c r="AI170" s="29">
        <v>0.16425124999999999</v>
      </c>
      <c r="AJ170" s="29">
        <v>0.11810819</v>
      </c>
      <c r="AK170" s="3">
        <f t="shared" si="2"/>
        <v>0.12712632918518518</v>
      </c>
      <c r="AP170" s="2">
        <f>((AK170-AK$22)*100)/AK$22</f>
        <v>-23.785733653411221</v>
      </c>
    </row>
    <row r="171" spans="1:46" x14ac:dyDescent="0.25">
      <c r="A171" t="s">
        <v>193</v>
      </c>
      <c r="B171" s="37">
        <v>8.5008269999999997E-2</v>
      </c>
      <c r="C171" s="34">
        <v>6.1814809999999998E-2</v>
      </c>
      <c r="D171" s="34">
        <v>6.7337683999999995E-2</v>
      </c>
      <c r="E171" s="34">
        <v>5.9034240000000002E-2</v>
      </c>
      <c r="F171" s="34">
        <v>6.5978620000000002E-2</v>
      </c>
      <c r="G171" s="34">
        <v>7.7457263999999998E-2</v>
      </c>
      <c r="H171" s="34">
        <v>8.0205254000000004E-2</v>
      </c>
      <c r="I171" s="34">
        <v>8.8334949999999995E-2</v>
      </c>
      <c r="J171" s="34">
        <v>9.7158560000000005E-2</v>
      </c>
      <c r="K171" s="34">
        <v>0.11230047</v>
      </c>
      <c r="L171" s="34">
        <v>0.11591240999999999</v>
      </c>
      <c r="M171" s="34">
        <v>0.12756888999999999</v>
      </c>
      <c r="N171" s="34">
        <v>0.14071064</v>
      </c>
      <c r="O171" s="34">
        <v>0.12584384000000001</v>
      </c>
      <c r="P171" s="34">
        <v>0.122989826</v>
      </c>
      <c r="Q171" s="34">
        <v>0.16003932000000001</v>
      </c>
      <c r="R171" s="34">
        <v>0.19206074000000001</v>
      </c>
      <c r="S171" s="35" t="s">
        <v>193</v>
      </c>
      <c r="T171" s="35">
        <v>0.16173786000000001</v>
      </c>
      <c r="U171" s="35">
        <v>0.12305061</v>
      </c>
      <c r="V171" s="35">
        <v>0.11080282</v>
      </c>
      <c r="W171" s="35">
        <v>0.115624055</v>
      </c>
      <c r="X171" s="35">
        <v>0.10928247000000001</v>
      </c>
      <c r="Y171" s="35">
        <v>8.9230959999999998E-2</v>
      </c>
      <c r="Z171" s="35" t="s">
        <v>193</v>
      </c>
      <c r="AA171" s="35" t="s">
        <v>193</v>
      </c>
      <c r="AB171" s="35" t="s">
        <v>193</v>
      </c>
      <c r="AC171" s="36" t="s">
        <v>193</v>
      </c>
      <c r="AD171" s="29" t="s">
        <v>193</v>
      </c>
      <c r="AE171" s="29" t="s">
        <v>193</v>
      </c>
      <c r="AF171" s="29">
        <v>0.19399749999999999</v>
      </c>
      <c r="AG171" s="29">
        <v>0.15423112</v>
      </c>
      <c r="AH171" s="29">
        <v>0.14883958</v>
      </c>
      <c r="AI171" s="29">
        <v>0.16000276999999999</v>
      </c>
      <c r="AJ171" s="29">
        <v>0.14212211999999999</v>
      </c>
      <c r="AK171" s="3">
        <f t="shared" si="2"/>
        <v>0.11745277332142859</v>
      </c>
      <c r="AP171" s="2">
        <f>((AK171-AK$23)*100)/AK$23</f>
        <v>-22.479729551999423</v>
      </c>
    </row>
    <row r="172" spans="1:46" x14ac:dyDescent="0.25">
      <c r="A172" t="s">
        <v>193</v>
      </c>
      <c r="B172" s="37">
        <v>0.10576761</v>
      </c>
      <c r="C172" s="34">
        <v>6.8643759999999998E-2</v>
      </c>
      <c r="D172" s="34">
        <v>6.6564545000000003E-2</v>
      </c>
      <c r="E172" s="34">
        <v>5.870976E-2</v>
      </c>
      <c r="F172" s="34">
        <v>6.3800480000000007E-2</v>
      </c>
      <c r="G172" s="34">
        <v>7.4368489999999995E-2</v>
      </c>
      <c r="H172" s="34">
        <v>8.6824659999999998E-2</v>
      </c>
      <c r="I172" s="34">
        <v>9.6702925999999995E-2</v>
      </c>
      <c r="J172" s="34">
        <v>0.10816123</v>
      </c>
      <c r="K172" s="34">
        <v>0.1155096</v>
      </c>
      <c r="L172" s="34">
        <v>0.11809776</v>
      </c>
      <c r="M172" s="34">
        <v>0.12599062999999999</v>
      </c>
      <c r="N172" s="34">
        <v>0.12479538</v>
      </c>
      <c r="O172" s="34">
        <v>0.12080431</v>
      </c>
      <c r="P172" s="34">
        <v>0.13696791</v>
      </c>
      <c r="Q172" s="34">
        <v>0.20262925000000001</v>
      </c>
      <c r="R172" s="34" t="s">
        <v>193</v>
      </c>
      <c r="S172" s="35">
        <v>0.1503854</v>
      </c>
      <c r="T172" s="35">
        <v>0.11748662999999999</v>
      </c>
      <c r="U172" s="35">
        <v>9.4943860000000005E-2</v>
      </c>
      <c r="V172" s="35">
        <v>0.10117258</v>
      </c>
      <c r="W172" s="35">
        <v>0.10379822599999999</v>
      </c>
      <c r="X172" s="35">
        <v>0.10296810000000001</v>
      </c>
      <c r="Y172" s="35">
        <v>9.1601685000000002E-2</v>
      </c>
      <c r="Z172" s="35" t="s">
        <v>193</v>
      </c>
      <c r="AA172" s="35" t="s">
        <v>193</v>
      </c>
      <c r="AB172" s="35" t="s">
        <v>193</v>
      </c>
      <c r="AC172" s="36" t="s">
        <v>193</v>
      </c>
      <c r="AD172" s="29" t="s">
        <v>193</v>
      </c>
      <c r="AE172" s="29" t="s">
        <v>193</v>
      </c>
      <c r="AF172" s="29">
        <v>0.18798722000000001</v>
      </c>
      <c r="AG172" s="29">
        <v>0.15816872000000001</v>
      </c>
      <c r="AH172" s="29">
        <v>0.18375187000000001</v>
      </c>
      <c r="AI172" s="29">
        <v>0.17689626</v>
      </c>
      <c r="AJ172" s="29">
        <v>0.16785267000000001</v>
      </c>
      <c r="AK172" s="3">
        <f t="shared" si="2"/>
        <v>0.11826255435714285</v>
      </c>
      <c r="AP172" s="2">
        <f>((AK172-AK$24)*100)/AK$24</f>
        <v>-22.611568263738803</v>
      </c>
    </row>
    <row r="173" spans="1:46" x14ac:dyDescent="0.25">
      <c r="A173" t="s">
        <v>193</v>
      </c>
      <c r="B173" s="37">
        <v>0.13516538</v>
      </c>
      <c r="C173" s="34">
        <v>0.10793928</v>
      </c>
      <c r="D173" s="34">
        <v>8.1607625000000003E-2</v>
      </c>
      <c r="E173" s="34">
        <v>6.7710619999999999E-2</v>
      </c>
      <c r="F173" s="34">
        <v>7.5073689999999998E-2</v>
      </c>
      <c r="G173" s="34">
        <v>8.4326399999999996E-2</v>
      </c>
      <c r="H173" s="34">
        <v>9.3055269999999995E-2</v>
      </c>
      <c r="I173" s="34">
        <v>0.10040217999999999</v>
      </c>
      <c r="J173" s="34">
        <v>0.10263522999999999</v>
      </c>
      <c r="K173" s="34">
        <v>0.10592132999999999</v>
      </c>
      <c r="L173" s="34">
        <v>0.11503650999999999</v>
      </c>
      <c r="M173" s="34">
        <v>0.12301804</v>
      </c>
      <c r="N173" s="34">
        <v>0.12636489000000001</v>
      </c>
      <c r="O173" s="34">
        <v>0.12238754</v>
      </c>
      <c r="P173" s="38">
        <v>0.13612758</v>
      </c>
      <c r="Q173" s="38" t="s">
        <v>193</v>
      </c>
      <c r="R173" s="38">
        <v>0.18708503000000001</v>
      </c>
      <c r="S173" s="35">
        <v>0.11823841</v>
      </c>
      <c r="T173" s="35">
        <v>0.10548162</v>
      </c>
      <c r="U173" s="35">
        <v>9.835141E-2</v>
      </c>
      <c r="V173" s="35">
        <v>0.104978584</v>
      </c>
      <c r="W173" s="35">
        <v>0.10920121000000001</v>
      </c>
      <c r="X173" s="35">
        <v>0.10497508999999999</v>
      </c>
      <c r="Y173" s="35">
        <v>0.111686856</v>
      </c>
      <c r="Z173" s="35" t="s">
        <v>193</v>
      </c>
      <c r="AA173" s="35" t="s">
        <v>193</v>
      </c>
      <c r="AB173" s="35" t="s">
        <v>193</v>
      </c>
      <c r="AC173" s="36" t="s">
        <v>193</v>
      </c>
      <c r="AD173" s="29" t="s">
        <v>193</v>
      </c>
      <c r="AE173" s="29" t="s">
        <v>193</v>
      </c>
      <c r="AF173" s="29">
        <v>0.18868760000000001</v>
      </c>
      <c r="AG173" s="29">
        <v>0.1629062</v>
      </c>
      <c r="AH173" s="29" t="s">
        <v>193</v>
      </c>
      <c r="AI173" s="29">
        <v>0.18557710999999999</v>
      </c>
      <c r="AJ173" s="29">
        <v>0.17469202</v>
      </c>
      <c r="AK173" s="3">
        <f t="shared" si="2"/>
        <v>0.11957898907407409</v>
      </c>
      <c r="AP173" s="2">
        <f>((AK173-AK$25)*100)/AK$25</f>
        <v>-20.798613043757168</v>
      </c>
    </row>
    <row r="174" spans="1:46" x14ac:dyDescent="0.25">
      <c r="A174" t="s">
        <v>193</v>
      </c>
      <c r="B174" s="37">
        <v>0.14326220000000001</v>
      </c>
      <c r="C174" s="34">
        <v>0.12459488000000001</v>
      </c>
      <c r="D174" s="34">
        <v>9.7419409999999998E-2</v>
      </c>
      <c r="E174" s="34">
        <v>7.893058E-2</v>
      </c>
      <c r="F174" s="34">
        <v>7.7992240000000004E-2</v>
      </c>
      <c r="G174" s="34">
        <v>8.4147386000000005E-2</v>
      </c>
      <c r="H174" s="34">
        <v>9.2099109999999998E-2</v>
      </c>
      <c r="I174" s="34">
        <v>0.10002401499999999</v>
      </c>
      <c r="J174" s="34">
        <v>0.100094765</v>
      </c>
      <c r="K174" s="34">
        <v>0.10286025</v>
      </c>
      <c r="L174" s="34">
        <v>0.111685015</v>
      </c>
      <c r="M174" s="34">
        <v>0.11632513</v>
      </c>
      <c r="N174" s="34">
        <v>0.11295573</v>
      </c>
      <c r="O174" s="34">
        <v>0.11763402000000001</v>
      </c>
      <c r="P174" s="38" t="s">
        <v>193</v>
      </c>
      <c r="Q174" s="38">
        <v>0.17093207999999999</v>
      </c>
      <c r="R174" s="38">
        <v>0.16432284999999999</v>
      </c>
      <c r="S174" s="35">
        <v>0.14281099</v>
      </c>
      <c r="T174" s="35">
        <v>0.11704164</v>
      </c>
      <c r="U174" s="35">
        <v>0.10278289</v>
      </c>
      <c r="V174" s="35">
        <v>0.10568341000000001</v>
      </c>
      <c r="W174" s="35">
        <v>0.11185488</v>
      </c>
      <c r="X174" s="35">
        <v>0.113204286</v>
      </c>
      <c r="Y174" s="35">
        <v>0.13195232000000001</v>
      </c>
      <c r="Z174" s="35" t="s">
        <v>193</v>
      </c>
      <c r="AA174" s="35" t="s">
        <v>193</v>
      </c>
      <c r="AB174" s="35" t="s">
        <v>193</v>
      </c>
      <c r="AC174" s="36" t="s">
        <v>193</v>
      </c>
      <c r="AD174" s="29" t="s">
        <v>193</v>
      </c>
      <c r="AE174" s="29" t="s">
        <v>193</v>
      </c>
      <c r="AF174" s="29">
        <v>0.21015544</v>
      </c>
      <c r="AG174" s="29">
        <v>0.17743874000000001</v>
      </c>
      <c r="AH174" s="29" t="s">
        <v>193</v>
      </c>
      <c r="AI174" s="29" t="s">
        <v>193</v>
      </c>
      <c r="AJ174" s="29" t="s">
        <v>193</v>
      </c>
      <c r="AK174" s="3">
        <f t="shared" si="2"/>
        <v>0.12032817028000002</v>
      </c>
      <c r="AP174" s="2">
        <f>((AK174-AK$26)*100)/AK$26</f>
        <v>-19.394676878831987</v>
      </c>
    </row>
    <row r="175" spans="1:46" x14ac:dyDescent="0.25">
      <c r="A175" t="s">
        <v>193</v>
      </c>
      <c r="B175" s="37" t="s">
        <v>193</v>
      </c>
      <c r="C175" s="34">
        <v>0.13781357999999999</v>
      </c>
      <c r="D175" s="34">
        <v>0.10137082</v>
      </c>
      <c r="E175" s="34">
        <v>7.9328560000000006E-2</v>
      </c>
      <c r="F175" s="34">
        <v>7.7030989999999994E-2</v>
      </c>
      <c r="G175" s="34">
        <v>9.0422870000000002E-2</v>
      </c>
      <c r="H175" s="34">
        <v>9.9346030000000002E-2</v>
      </c>
      <c r="I175" s="34">
        <v>0.105586685</v>
      </c>
      <c r="J175" s="34">
        <v>0.109328315</v>
      </c>
      <c r="K175" s="34">
        <v>0.11080366</v>
      </c>
      <c r="L175" s="34">
        <v>0.11625736</v>
      </c>
      <c r="M175" s="34">
        <v>0.11572060000000001</v>
      </c>
      <c r="N175" s="34">
        <v>0.10918674</v>
      </c>
      <c r="O175" s="34">
        <v>0.12250358</v>
      </c>
      <c r="P175" s="38" t="s">
        <v>193</v>
      </c>
      <c r="Q175" s="38">
        <v>0.17066933000000001</v>
      </c>
      <c r="R175" s="38">
        <v>0.15505224000000001</v>
      </c>
      <c r="S175" s="35">
        <v>0.14156434000000001</v>
      </c>
      <c r="T175" s="35">
        <v>0.116729</v>
      </c>
      <c r="U175" s="35">
        <v>0.10578665</v>
      </c>
      <c r="V175" s="35">
        <v>0.11232144400000001</v>
      </c>
      <c r="W175" s="35">
        <v>0.123369046</v>
      </c>
      <c r="X175" s="35">
        <v>0.12465610000000001</v>
      </c>
      <c r="Y175" s="35">
        <v>0.14669266</v>
      </c>
      <c r="Z175" s="35" t="s">
        <v>193</v>
      </c>
      <c r="AA175" s="35" t="s">
        <v>193</v>
      </c>
      <c r="AB175" s="35" t="s">
        <v>193</v>
      </c>
      <c r="AC175" s="36" t="s">
        <v>193</v>
      </c>
      <c r="AD175" s="29" t="s">
        <v>193</v>
      </c>
      <c r="AE175" s="29" t="s">
        <v>193</v>
      </c>
      <c r="AF175" s="29">
        <v>0.18118194000000001</v>
      </c>
      <c r="AG175" s="29">
        <v>0.19908686</v>
      </c>
      <c r="AH175" s="29" t="s">
        <v>193</v>
      </c>
      <c r="AI175" s="29" t="s">
        <v>193</v>
      </c>
      <c r="AJ175" s="29" t="s">
        <v>193</v>
      </c>
      <c r="AK175" s="3">
        <f t="shared" si="2"/>
        <v>0.12299205833333333</v>
      </c>
      <c r="AP175" s="2">
        <f>((AK175-AK$27)*100)/AK$27</f>
        <v>-19.120723352157562</v>
      </c>
    </row>
    <row r="176" spans="1:46" x14ac:dyDescent="0.25">
      <c r="A176" t="s">
        <v>193</v>
      </c>
      <c r="B176" s="37" t="s">
        <v>193</v>
      </c>
      <c r="C176" s="34">
        <v>0.19751389999999999</v>
      </c>
      <c r="D176" s="34">
        <v>0.11248068</v>
      </c>
      <c r="E176" s="34">
        <v>7.4154239999999996E-2</v>
      </c>
      <c r="F176" s="34">
        <v>5.5330966000000002E-2</v>
      </c>
      <c r="G176" s="34">
        <v>5.4782707E-2</v>
      </c>
      <c r="H176" s="34">
        <v>7.8446046000000005E-2</v>
      </c>
      <c r="I176" s="34">
        <v>9.6468694999999993E-2</v>
      </c>
      <c r="J176" s="34">
        <v>0.10586763</v>
      </c>
      <c r="K176" s="34">
        <v>0.11274996</v>
      </c>
      <c r="L176" s="34">
        <v>0.12135213</v>
      </c>
      <c r="M176" s="34">
        <v>0.12295064</v>
      </c>
      <c r="N176" s="34">
        <v>0.13047919999999999</v>
      </c>
      <c r="O176" s="34">
        <v>0.14674748000000001</v>
      </c>
      <c r="P176" s="38" t="s">
        <v>193</v>
      </c>
      <c r="Q176" s="38">
        <v>0.17996756999999999</v>
      </c>
      <c r="R176" s="38">
        <v>0.15269266000000001</v>
      </c>
      <c r="S176" s="35">
        <v>0.14501030000000001</v>
      </c>
      <c r="T176" s="35">
        <v>0.10249142999999999</v>
      </c>
      <c r="U176" s="35">
        <v>9.9738629999999995E-2</v>
      </c>
      <c r="V176" s="35">
        <v>0.11117049</v>
      </c>
      <c r="W176" s="35">
        <v>0.13004157999999999</v>
      </c>
      <c r="X176" s="35">
        <v>0.13635058999999999</v>
      </c>
      <c r="Y176" s="35">
        <v>0.13608149</v>
      </c>
      <c r="Z176" s="35" t="s">
        <v>193</v>
      </c>
      <c r="AA176" s="35" t="s">
        <v>193</v>
      </c>
      <c r="AB176" s="35" t="s">
        <v>193</v>
      </c>
      <c r="AC176" s="36" t="s">
        <v>193</v>
      </c>
      <c r="AD176" s="29" t="s">
        <v>193</v>
      </c>
      <c r="AE176" s="29" t="s">
        <v>193</v>
      </c>
      <c r="AF176" s="29" t="s">
        <v>193</v>
      </c>
      <c r="AG176" s="29" t="s">
        <v>193</v>
      </c>
      <c r="AH176" s="29" t="s">
        <v>193</v>
      </c>
      <c r="AI176" s="29" t="s">
        <v>193</v>
      </c>
      <c r="AJ176" s="29" t="s">
        <v>193</v>
      </c>
      <c r="AK176" s="3">
        <f t="shared" si="2"/>
        <v>0.11831222790909091</v>
      </c>
      <c r="AP176" s="2">
        <f>((AK176-AK$28)*100)/AK$28</f>
        <v>-19.164045834494999</v>
      </c>
    </row>
    <row r="177" spans="1:42" x14ac:dyDescent="0.25">
      <c r="A177" s="32" t="s">
        <v>193</v>
      </c>
      <c r="B177" s="39" t="s">
        <v>193</v>
      </c>
      <c r="C177" s="32">
        <v>0.17810466999999999</v>
      </c>
      <c r="D177" s="32">
        <v>0.14936442999999999</v>
      </c>
      <c r="E177" s="32">
        <v>0.15765904</v>
      </c>
      <c r="F177" s="32">
        <v>0.16263992999999999</v>
      </c>
      <c r="G177" s="32">
        <v>0.17051393000000001</v>
      </c>
      <c r="H177" s="32">
        <v>0.16946464999999999</v>
      </c>
      <c r="I177" s="32">
        <v>0.16582350000000001</v>
      </c>
      <c r="J177" s="32">
        <v>0.15191145</v>
      </c>
      <c r="K177" s="32">
        <v>0.1299071</v>
      </c>
      <c r="L177" s="32">
        <v>0.11504097000000001</v>
      </c>
      <c r="M177" s="32">
        <v>0.13045023</v>
      </c>
      <c r="N177" s="32">
        <v>0.16643466000000001</v>
      </c>
      <c r="O177" s="32">
        <v>0.17113575</v>
      </c>
      <c r="P177" s="32" t="s">
        <v>193</v>
      </c>
      <c r="Q177" s="32" t="s">
        <v>193</v>
      </c>
      <c r="R177" s="32" t="s">
        <v>193</v>
      </c>
      <c r="S177" s="33">
        <v>0.19789265</v>
      </c>
      <c r="T177" s="33">
        <v>0.16466306</v>
      </c>
      <c r="U177" s="33">
        <v>0.15766795</v>
      </c>
      <c r="V177" s="33">
        <v>0.13726849999999999</v>
      </c>
      <c r="W177" s="33">
        <v>0.10640226</v>
      </c>
      <c r="X177" s="33">
        <v>0.14929998</v>
      </c>
      <c r="Y177" s="33">
        <v>0.14425994</v>
      </c>
      <c r="Z177" s="33" t="s">
        <v>193</v>
      </c>
      <c r="AA177" s="40" t="s">
        <v>193</v>
      </c>
      <c r="AB177" s="40">
        <v>6.1254985999999997E-2</v>
      </c>
      <c r="AC177" s="40">
        <v>8.7549600000000005E-2</v>
      </c>
      <c r="AD177" s="40" t="s">
        <v>193</v>
      </c>
      <c r="AE177" s="40" t="s">
        <v>193</v>
      </c>
      <c r="AF177" s="40" t="s">
        <v>193</v>
      </c>
      <c r="AG177" s="40" t="s">
        <v>193</v>
      </c>
      <c r="AH177" s="40" t="s">
        <v>193</v>
      </c>
      <c r="AI177" s="40" t="s">
        <v>193</v>
      </c>
      <c r="AJ177" s="40" t="s">
        <v>193</v>
      </c>
      <c r="AK177" s="3">
        <f t="shared" si="2"/>
        <v>0.14657769254545452</v>
      </c>
      <c r="AP177" s="2">
        <f>((AK177-AK$29)*100)/AK$29</f>
        <v>-20.043655785995767</v>
      </c>
    </row>
    <row r="178" spans="1:42" x14ac:dyDescent="0.25">
      <c r="A178" s="31" t="s">
        <v>193</v>
      </c>
      <c r="B178" s="41" t="s">
        <v>193</v>
      </c>
      <c r="C178" s="31" t="s">
        <v>193</v>
      </c>
      <c r="D178" s="31">
        <v>0.22440483999999999</v>
      </c>
      <c r="E178" s="31">
        <v>0.21333373999999999</v>
      </c>
      <c r="F178" s="31">
        <v>0.21651909</v>
      </c>
      <c r="G178" s="31">
        <v>0.21413716999999999</v>
      </c>
      <c r="H178" s="31">
        <v>0.22124073999999999</v>
      </c>
      <c r="I178" s="31">
        <v>0.22691069999999999</v>
      </c>
      <c r="J178" s="31">
        <v>0.23229869</v>
      </c>
      <c r="K178" s="31">
        <v>0.22388598000000001</v>
      </c>
      <c r="L178" s="31">
        <v>0.20804338</v>
      </c>
      <c r="M178" s="31">
        <v>0.18656318</v>
      </c>
      <c r="N178" s="31">
        <v>0.19174848</v>
      </c>
      <c r="O178" s="31" t="s">
        <v>193</v>
      </c>
      <c r="P178" s="31" t="s">
        <v>193</v>
      </c>
      <c r="Q178" s="31" t="s">
        <v>193</v>
      </c>
      <c r="R178" s="31" t="s">
        <v>193</v>
      </c>
      <c r="S178" s="33">
        <v>0.2606484</v>
      </c>
      <c r="T178" s="33">
        <v>0.24383025</v>
      </c>
      <c r="U178" s="33">
        <v>0.22882723999999999</v>
      </c>
      <c r="V178" s="33">
        <v>0.22328882999999999</v>
      </c>
      <c r="W178" s="33">
        <v>0.21587700000000001</v>
      </c>
      <c r="X178" s="33">
        <v>0.17596339999999999</v>
      </c>
      <c r="Y178" s="33">
        <v>0.17462527999999999</v>
      </c>
      <c r="Z178" s="33">
        <v>0.15309600000000001</v>
      </c>
      <c r="AA178" s="40">
        <v>0.13503725999999999</v>
      </c>
      <c r="AB178" s="40">
        <v>0.10252861000000001</v>
      </c>
      <c r="AC178" s="40">
        <v>9.8059220000000002E-2</v>
      </c>
      <c r="AD178" s="40">
        <v>8.3105769999999995E-2</v>
      </c>
      <c r="AE178" s="40" t="s">
        <v>193</v>
      </c>
      <c r="AF178" s="40" t="s">
        <v>193</v>
      </c>
      <c r="AG178" s="40" t="s">
        <v>193</v>
      </c>
      <c r="AH178" s="40" t="s">
        <v>193</v>
      </c>
      <c r="AI178" s="40" t="s">
        <v>193</v>
      </c>
      <c r="AJ178" s="40" t="s">
        <v>193</v>
      </c>
      <c r="AK178" s="3">
        <f t="shared" si="2"/>
        <v>0.19365101086956518</v>
      </c>
      <c r="AP178" s="2">
        <f>((AK178-AK$30)*100)/AK$30</f>
        <v>-18.947626365799618</v>
      </c>
    </row>
    <row r="179" spans="1:42" x14ac:dyDescent="0.25">
      <c r="A179" s="31" t="s">
        <v>193</v>
      </c>
      <c r="B179" s="41" t="s">
        <v>193</v>
      </c>
      <c r="C179" s="31" t="s">
        <v>193</v>
      </c>
      <c r="D179" s="31">
        <v>0.28462616000000002</v>
      </c>
      <c r="E179" s="31">
        <v>0.25674847000000001</v>
      </c>
      <c r="F179" s="31">
        <v>0.26025122000000001</v>
      </c>
      <c r="G179" s="31">
        <v>0.26102113999999998</v>
      </c>
      <c r="H179" s="31">
        <v>0.25974518000000002</v>
      </c>
      <c r="I179" s="31">
        <v>0.26421177000000001</v>
      </c>
      <c r="J179" s="31">
        <v>0.26630777</v>
      </c>
      <c r="K179" s="31">
        <v>0.2698584</v>
      </c>
      <c r="L179" s="31">
        <v>0.25911837999999998</v>
      </c>
      <c r="M179" s="31">
        <v>0.22956760000000001</v>
      </c>
      <c r="N179" s="31">
        <v>0.20601973000000001</v>
      </c>
      <c r="O179" s="31" t="s">
        <v>193</v>
      </c>
      <c r="P179" s="31" t="s">
        <v>193</v>
      </c>
      <c r="Q179" s="31" t="s">
        <v>193</v>
      </c>
      <c r="R179" s="31" t="s">
        <v>193</v>
      </c>
      <c r="S179" s="33">
        <v>0.28749441999999997</v>
      </c>
      <c r="T179" s="33">
        <v>0.27839285000000003</v>
      </c>
      <c r="U179" s="33">
        <v>0.27496532000000001</v>
      </c>
      <c r="V179" s="33">
        <v>0.26084146000000002</v>
      </c>
      <c r="W179" s="33">
        <v>0.26122212</v>
      </c>
      <c r="X179" s="33">
        <v>0.24713388</v>
      </c>
      <c r="Y179" s="33">
        <v>0.20204005</v>
      </c>
      <c r="Z179" s="33" t="s">
        <v>193</v>
      </c>
      <c r="AA179" s="40">
        <v>0.13705513999999999</v>
      </c>
      <c r="AB179" s="40">
        <v>0.11381129</v>
      </c>
      <c r="AC179" s="40" t="s">
        <v>193</v>
      </c>
      <c r="AD179" s="40" t="s">
        <v>193</v>
      </c>
      <c r="AE179" s="40" t="s">
        <v>193</v>
      </c>
      <c r="AF179" s="40" t="s">
        <v>193</v>
      </c>
      <c r="AG179" s="40" t="s">
        <v>193</v>
      </c>
      <c r="AH179" s="40" t="s">
        <v>193</v>
      </c>
      <c r="AI179" s="40" t="s">
        <v>193</v>
      </c>
      <c r="AJ179" s="40" t="s">
        <v>193</v>
      </c>
      <c r="AK179" s="3">
        <f t="shared" ref="AK179:AK185" si="3">AVERAGE(A179:AJ179)</f>
        <v>0.24402161750000001</v>
      </c>
      <c r="AP179" s="2">
        <f>((AK179-AK$31)*100)/AK$31</f>
        <v>-16.006744976462528</v>
      </c>
    </row>
    <row r="180" spans="1:42" x14ac:dyDescent="0.25">
      <c r="A180" s="31" t="s">
        <v>193</v>
      </c>
      <c r="B180" s="41" t="s">
        <v>193</v>
      </c>
      <c r="C180" s="31" t="s">
        <v>193</v>
      </c>
      <c r="D180" s="31">
        <v>0.29682204000000001</v>
      </c>
      <c r="E180" s="31">
        <v>0.28347223999999999</v>
      </c>
      <c r="F180" s="31">
        <v>0.28743481999999998</v>
      </c>
      <c r="G180" s="31">
        <v>0.28735822</v>
      </c>
      <c r="H180" s="31">
        <v>0.28992970000000001</v>
      </c>
      <c r="I180" s="31">
        <v>0.29075230000000002</v>
      </c>
      <c r="J180" s="31">
        <v>0.29260175999999999</v>
      </c>
      <c r="K180" s="31">
        <v>0.29310560000000002</v>
      </c>
      <c r="L180" s="31">
        <v>0.28698859999999998</v>
      </c>
      <c r="M180" s="31">
        <v>0.26379936999999998</v>
      </c>
      <c r="N180" s="31">
        <v>0.22981488999999999</v>
      </c>
      <c r="O180" s="31" t="s">
        <v>193</v>
      </c>
      <c r="P180" s="31" t="s">
        <v>193</v>
      </c>
      <c r="Q180" s="31" t="s">
        <v>193</v>
      </c>
      <c r="R180" s="31" t="s">
        <v>193</v>
      </c>
      <c r="S180" s="33" t="s">
        <v>193</v>
      </c>
      <c r="T180" s="33">
        <v>0.30729810000000002</v>
      </c>
      <c r="U180" s="33">
        <v>0.29430374999999998</v>
      </c>
      <c r="V180" s="33">
        <v>0.29316340000000002</v>
      </c>
      <c r="W180" s="33">
        <v>0.29168159999999999</v>
      </c>
      <c r="X180" s="33">
        <v>0.28667517999999997</v>
      </c>
      <c r="Y180" s="33">
        <v>0.25457247999999999</v>
      </c>
      <c r="Z180" s="33">
        <v>0.22698386000000001</v>
      </c>
      <c r="AA180" s="40" t="s">
        <v>193</v>
      </c>
      <c r="AB180" s="40" t="s">
        <v>193</v>
      </c>
      <c r="AC180" s="40" t="s">
        <v>193</v>
      </c>
      <c r="AD180" s="40" t="s">
        <v>193</v>
      </c>
      <c r="AE180" s="40" t="s">
        <v>193</v>
      </c>
      <c r="AF180" s="40" t="s">
        <v>193</v>
      </c>
      <c r="AG180" s="40" t="s">
        <v>193</v>
      </c>
      <c r="AH180" s="40" t="s">
        <v>193</v>
      </c>
      <c r="AI180" s="40" t="s">
        <v>193</v>
      </c>
      <c r="AJ180" s="40" t="s">
        <v>193</v>
      </c>
      <c r="AK180" s="3">
        <f t="shared" si="3"/>
        <v>0.28093099500000002</v>
      </c>
      <c r="AP180" s="2">
        <f>((AK180-AK$32)*100)/AK$32</f>
        <v>-13.692131426294976</v>
      </c>
    </row>
    <row r="181" spans="1:42" x14ac:dyDescent="0.25">
      <c r="A181" s="31" t="s">
        <v>193</v>
      </c>
      <c r="B181" s="41" t="s">
        <v>193</v>
      </c>
      <c r="C181" s="31" t="s">
        <v>193</v>
      </c>
      <c r="D181" s="31" t="s">
        <v>193</v>
      </c>
      <c r="E181" s="31">
        <v>0.31390386999999997</v>
      </c>
      <c r="F181" s="31">
        <v>0.3137027</v>
      </c>
      <c r="G181" s="31">
        <v>0.31717287999999999</v>
      </c>
      <c r="H181" s="31">
        <v>0.31342324999999999</v>
      </c>
      <c r="I181" s="31">
        <v>0.31676388</v>
      </c>
      <c r="J181" s="31">
        <v>0.31343019999999999</v>
      </c>
      <c r="K181" s="31">
        <v>0.31544146000000001</v>
      </c>
      <c r="L181" s="31">
        <v>0.30668962</v>
      </c>
      <c r="M181" s="31">
        <v>0.28787309999999999</v>
      </c>
      <c r="N181" s="31">
        <v>0.25311529999999999</v>
      </c>
      <c r="O181" s="31" t="s">
        <v>193</v>
      </c>
      <c r="P181" s="31" t="s">
        <v>193</v>
      </c>
      <c r="Q181" s="31" t="s">
        <v>193</v>
      </c>
      <c r="R181" s="31" t="s">
        <v>193</v>
      </c>
      <c r="S181" s="33" t="s">
        <v>193</v>
      </c>
      <c r="T181" s="33" t="s">
        <v>193</v>
      </c>
      <c r="U181" s="33">
        <v>0.3127897</v>
      </c>
      <c r="V181" s="33">
        <v>0.30678830000000001</v>
      </c>
      <c r="W181" s="33">
        <v>0.30512666999999999</v>
      </c>
      <c r="X181" s="33">
        <v>0.30639509999999998</v>
      </c>
      <c r="Y181" s="33">
        <v>0.28476253000000001</v>
      </c>
      <c r="Z181" s="33">
        <v>0.24890627000000001</v>
      </c>
      <c r="AA181" s="40" t="s">
        <v>193</v>
      </c>
      <c r="AB181" s="40" t="s">
        <v>193</v>
      </c>
      <c r="AC181" s="40" t="s">
        <v>193</v>
      </c>
      <c r="AD181" s="40" t="s">
        <v>193</v>
      </c>
      <c r="AE181" s="40" t="s">
        <v>193</v>
      </c>
      <c r="AF181" s="40" t="s">
        <v>193</v>
      </c>
      <c r="AG181" s="40" t="s">
        <v>193</v>
      </c>
      <c r="AH181" s="40" t="s">
        <v>193</v>
      </c>
      <c r="AI181" s="40" t="s">
        <v>193</v>
      </c>
      <c r="AJ181" s="40" t="s">
        <v>193</v>
      </c>
      <c r="AK181" s="3">
        <f t="shared" si="3"/>
        <v>0.30101780187499999</v>
      </c>
      <c r="AP181" s="2">
        <f>((AK181-AK$33)*100)/AK$33</f>
        <v>-12.035686158601878</v>
      </c>
    </row>
    <row r="182" spans="1:42" x14ac:dyDescent="0.25">
      <c r="A182" s="27" t="s">
        <v>193</v>
      </c>
      <c r="B182" s="28" t="s">
        <v>193</v>
      </c>
      <c r="C182" s="27" t="s">
        <v>193</v>
      </c>
      <c r="D182" s="27" t="s">
        <v>193</v>
      </c>
      <c r="E182" s="27">
        <v>0.33463483999999999</v>
      </c>
      <c r="F182" s="27">
        <v>0.3489372</v>
      </c>
      <c r="G182" s="27">
        <v>0.33692070000000002</v>
      </c>
      <c r="H182" s="27">
        <v>0.32762697000000002</v>
      </c>
      <c r="I182" s="27">
        <v>0.34288334999999998</v>
      </c>
      <c r="J182" s="27">
        <v>0.36086089999999998</v>
      </c>
      <c r="K182" s="27">
        <v>0.33508120000000002</v>
      </c>
      <c r="L182" s="27">
        <v>0.31809275999999997</v>
      </c>
      <c r="M182" s="27">
        <v>0.28673916999999999</v>
      </c>
      <c r="N182" s="27" t="s">
        <v>193</v>
      </c>
      <c r="O182" s="27" t="s">
        <v>193</v>
      </c>
      <c r="P182" s="27" t="s">
        <v>193</v>
      </c>
      <c r="Q182" s="27" t="s">
        <v>193</v>
      </c>
      <c r="R182" s="27" t="s">
        <v>193</v>
      </c>
      <c r="S182" s="27" t="s">
        <v>193</v>
      </c>
      <c r="T182" s="27" t="s">
        <v>193</v>
      </c>
      <c r="U182" s="27">
        <v>0.32584336000000003</v>
      </c>
      <c r="V182" s="27">
        <v>0.32859060000000001</v>
      </c>
      <c r="W182" s="27">
        <v>0.33142817000000002</v>
      </c>
      <c r="X182" s="27">
        <v>0.35303753999999998</v>
      </c>
      <c r="Y182" s="27">
        <v>0.31173023999999999</v>
      </c>
      <c r="Z182" s="27" t="s">
        <v>193</v>
      </c>
      <c r="AA182" s="27" t="s">
        <v>193</v>
      </c>
      <c r="AB182" s="27" t="s">
        <v>193</v>
      </c>
      <c r="AC182" s="27" t="s">
        <v>193</v>
      </c>
      <c r="AD182" s="27" t="s">
        <v>193</v>
      </c>
      <c r="AE182" s="27" t="s">
        <v>193</v>
      </c>
      <c r="AF182" s="27" t="s">
        <v>193</v>
      </c>
      <c r="AG182" s="27" t="s">
        <v>193</v>
      </c>
      <c r="AH182" s="27" t="s">
        <v>193</v>
      </c>
      <c r="AI182" s="27" t="s">
        <v>193</v>
      </c>
      <c r="AJ182" s="27" t="s">
        <v>193</v>
      </c>
      <c r="AK182" s="3">
        <f t="shared" si="3"/>
        <v>0.33160050000000002</v>
      </c>
      <c r="AP182" s="2">
        <f>((AK182-AK$34)*100)/AK$34</f>
        <v>-19.859131540936755</v>
      </c>
    </row>
    <row r="183" spans="1:42" x14ac:dyDescent="0.25">
      <c r="A183" s="27" t="s">
        <v>193</v>
      </c>
      <c r="B183" s="28" t="s">
        <v>193</v>
      </c>
      <c r="C183" s="27" t="s">
        <v>193</v>
      </c>
      <c r="D183" s="27" t="s">
        <v>193</v>
      </c>
      <c r="E183" s="27" t="s">
        <v>193</v>
      </c>
      <c r="F183" s="27" t="s">
        <v>193</v>
      </c>
      <c r="G183" s="27">
        <v>0.41091073</v>
      </c>
      <c r="H183" s="27">
        <v>0.51273179999999996</v>
      </c>
      <c r="I183" s="27">
        <v>0.40746664999999999</v>
      </c>
      <c r="J183" s="27">
        <v>0.35242783999999999</v>
      </c>
      <c r="K183" s="27">
        <v>0.41195690000000001</v>
      </c>
      <c r="L183" s="27">
        <v>0.52769739999999998</v>
      </c>
      <c r="M183" s="27" t="s">
        <v>193</v>
      </c>
      <c r="N183" s="27" t="s">
        <v>193</v>
      </c>
      <c r="O183" s="27" t="s">
        <v>193</v>
      </c>
      <c r="P183" s="27" t="s">
        <v>193</v>
      </c>
      <c r="Q183" s="27" t="s">
        <v>193</v>
      </c>
      <c r="R183" s="27" t="s">
        <v>193</v>
      </c>
      <c r="S183" s="27" t="s">
        <v>193</v>
      </c>
      <c r="T183" s="27" t="s">
        <v>193</v>
      </c>
      <c r="U183" s="27">
        <v>0.54236185999999997</v>
      </c>
      <c r="V183" s="27">
        <v>0.47021380000000002</v>
      </c>
      <c r="W183" s="27">
        <v>0.73336869999999998</v>
      </c>
      <c r="X183" s="27">
        <v>0.37548143</v>
      </c>
      <c r="Y183" s="27">
        <v>0.53368179999999998</v>
      </c>
      <c r="Z183" s="27">
        <v>0.37864554</v>
      </c>
      <c r="AA183" s="27" t="s">
        <v>193</v>
      </c>
      <c r="AB183" s="27" t="s">
        <v>193</v>
      </c>
      <c r="AC183" s="27" t="s">
        <v>193</v>
      </c>
      <c r="AD183" s="27" t="s">
        <v>193</v>
      </c>
      <c r="AE183" s="27" t="s">
        <v>193</v>
      </c>
      <c r="AF183" s="27" t="s">
        <v>193</v>
      </c>
      <c r="AG183" s="27" t="s">
        <v>193</v>
      </c>
      <c r="AH183" s="27" t="s">
        <v>193</v>
      </c>
      <c r="AI183" s="27" t="s">
        <v>193</v>
      </c>
      <c r="AJ183" s="27" t="s">
        <v>193</v>
      </c>
      <c r="AK183" s="3">
        <f t="shared" si="3"/>
        <v>0.47141203749999994</v>
      </c>
      <c r="AP183" s="2">
        <f>((AK183-AK$35)*100)/AK$35</f>
        <v>-17.689007748079479</v>
      </c>
    </row>
    <row r="184" spans="1:42" x14ac:dyDescent="0.25">
      <c r="A184" s="25" t="s">
        <v>193</v>
      </c>
      <c r="B184" s="26" t="s">
        <v>193</v>
      </c>
      <c r="C184" s="25" t="s">
        <v>193</v>
      </c>
      <c r="D184" s="25" t="s">
        <v>193</v>
      </c>
      <c r="E184" s="25" t="s">
        <v>193</v>
      </c>
      <c r="F184" s="25" t="s">
        <v>193</v>
      </c>
      <c r="G184" s="25" t="s">
        <v>193</v>
      </c>
      <c r="H184" s="25" t="s">
        <v>193</v>
      </c>
      <c r="I184" s="25" t="s">
        <v>193</v>
      </c>
      <c r="J184" s="25">
        <v>0.63142770000000004</v>
      </c>
      <c r="K184" s="25" t="s">
        <v>193</v>
      </c>
      <c r="L184" s="25" t="s">
        <v>193</v>
      </c>
      <c r="M184" s="25" t="s">
        <v>193</v>
      </c>
      <c r="N184" s="25" t="s">
        <v>193</v>
      </c>
      <c r="O184" s="25" t="s">
        <v>193</v>
      </c>
      <c r="P184" s="25" t="s">
        <v>193</v>
      </c>
      <c r="Q184" s="25" t="s">
        <v>193</v>
      </c>
      <c r="R184" s="25" t="s">
        <v>193</v>
      </c>
      <c r="S184" s="25" t="s">
        <v>193</v>
      </c>
      <c r="T184" s="25">
        <v>0.71579689999999996</v>
      </c>
      <c r="U184" s="25">
        <v>0.74064034000000001</v>
      </c>
      <c r="V184" s="25" t="s">
        <v>193</v>
      </c>
      <c r="W184" s="25" t="s">
        <v>193</v>
      </c>
      <c r="X184" s="25">
        <v>0.55970929999999997</v>
      </c>
      <c r="Y184" s="25">
        <v>0.66703033</v>
      </c>
      <c r="Z184" s="25">
        <v>0.71828669999999994</v>
      </c>
      <c r="AA184" s="25">
        <v>0.62814104999999998</v>
      </c>
      <c r="AB184" s="25">
        <v>0.63141049999999999</v>
      </c>
      <c r="AC184" s="25" t="s">
        <v>193</v>
      </c>
      <c r="AD184" s="25" t="s">
        <v>193</v>
      </c>
      <c r="AE184" s="25" t="s">
        <v>193</v>
      </c>
      <c r="AF184" s="25" t="s">
        <v>193</v>
      </c>
      <c r="AG184" s="25" t="s">
        <v>193</v>
      </c>
      <c r="AH184" s="25" t="s">
        <v>193</v>
      </c>
      <c r="AI184" s="25" t="s">
        <v>193</v>
      </c>
      <c r="AJ184" s="25" t="s">
        <v>193</v>
      </c>
      <c r="AK184" s="3">
        <f t="shared" si="3"/>
        <v>0.66155535250000008</v>
      </c>
      <c r="AP184" s="22">
        <f>((AK184-AK$36)*100)/AK$36</f>
        <v>-8.0800663871777143</v>
      </c>
    </row>
    <row r="185" spans="1:42" x14ac:dyDescent="0.25">
      <c r="A185" s="25">
        <v>0.86022609999999999</v>
      </c>
      <c r="B185" s="26">
        <v>0.89693093000000002</v>
      </c>
      <c r="C185" s="25">
        <v>1.0926123999999999</v>
      </c>
      <c r="D185" s="25">
        <v>0.97599740000000001</v>
      </c>
      <c r="E185" s="25">
        <v>0.89855059999999998</v>
      </c>
      <c r="F185" s="25">
        <v>0.89734714999999998</v>
      </c>
      <c r="G185" s="25">
        <v>0.94654380000000005</v>
      </c>
      <c r="H185" s="25">
        <v>1.2075441</v>
      </c>
      <c r="I185" s="25">
        <v>1.2178323</v>
      </c>
      <c r="J185" s="25">
        <v>1.2274111999999999</v>
      </c>
      <c r="K185" s="25">
        <v>1.2122687999999999</v>
      </c>
      <c r="L185" s="25">
        <v>1.2085060000000001</v>
      </c>
      <c r="M185" s="25">
        <v>1.1619813000000001</v>
      </c>
      <c r="N185" s="25">
        <v>1.1495061</v>
      </c>
      <c r="O185" s="25">
        <v>1.1073092</v>
      </c>
      <c r="P185" s="25">
        <v>1.1207199999999999</v>
      </c>
      <c r="Q185" s="25">
        <v>1.1163367</v>
      </c>
      <c r="R185" s="25">
        <v>1.0331078</v>
      </c>
      <c r="S185" s="25">
        <v>0.98690219999999995</v>
      </c>
      <c r="T185" s="25">
        <v>1.1504999</v>
      </c>
      <c r="U185" s="25" t="s">
        <v>193</v>
      </c>
      <c r="V185" s="25" t="s">
        <v>193</v>
      </c>
      <c r="W185" s="25" t="s">
        <v>193</v>
      </c>
      <c r="X185" s="25" t="s">
        <v>193</v>
      </c>
      <c r="Y185" s="25">
        <v>0.89354840000000002</v>
      </c>
      <c r="Z185" s="25">
        <v>0.84411999999999998</v>
      </c>
      <c r="AA185" s="25">
        <v>0.8565218</v>
      </c>
      <c r="AB185" s="25">
        <v>0.96888949999999996</v>
      </c>
      <c r="AC185" s="25">
        <v>0.96810733999999998</v>
      </c>
      <c r="AD185" s="25">
        <v>0.82439890000000005</v>
      </c>
      <c r="AE185" s="25">
        <v>0.89651126000000003</v>
      </c>
      <c r="AF185" s="25">
        <v>0.83324489999999996</v>
      </c>
      <c r="AG185" s="25">
        <v>0.83535199999999998</v>
      </c>
      <c r="AH185" s="25">
        <v>0.83645930000000002</v>
      </c>
      <c r="AI185" s="25">
        <v>0.84038824000000001</v>
      </c>
      <c r="AJ185" s="25">
        <v>0.84868186999999995</v>
      </c>
      <c r="AK185" s="3">
        <f t="shared" si="3"/>
        <v>0.99732367156250001</v>
      </c>
      <c r="AP185" s="22">
        <f>((AK185-AK$37)*100)/AK$37</f>
        <v>-3.70856040531599</v>
      </c>
    </row>
    <row r="186" spans="1:42" x14ac:dyDescent="0.25">
      <c r="AK186" s="17">
        <f>SUM(A150:AJ185)/867</f>
        <v>0.27668658679815444</v>
      </c>
      <c r="AP186" s="23">
        <f>((AK186-AK$38)*100)/AK$38</f>
        <v>0.84122139697891796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568C8-00BB-448A-8BF8-6D7C32195CC5}">
  <dimension ref="A1:AY275"/>
  <sheetViews>
    <sheetView zoomScale="45" zoomScaleNormal="45" workbookViewId="0">
      <selection activeCell="A2" sqref="A2:AJ111"/>
    </sheetView>
  </sheetViews>
  <sheetFormatPr defaultRowHeight="15" x14ac:dyDescent="0.25"/>
  <cols>
    <col min="37" max="37" width="12.7109375" style="3" customWidth="1"/>
    <col min="38" max="40" width="8.85546875" style="2"/>
    <col min="41" max="41" width="12" style="2" customWidth="1"/>
    <col min="42" max="42" width="8.85546875" style="2"/>
    <col min="46" max="46" width="13" style="1" bestFit="1" customWidth="1"/>
    <col min="51" max="51" width="12.5703125" style="1" bestFit="1" customWidth="1"/>
  </cols>
  <sheetData>
    <row r="1" spans="1:49" x14ac:dyDescent="0.25">
      <c r="A1" t="s">
        <v>244</v>
      </c>
      <c r="AK1" s="1"/>
      <c r="AL1" s="1"/>
    </row>
    <row r="2" spans="1:49" x14ac:dyDescent="0.25">
      <c r="A2" s="25" t="s">
        <v>193</v>
      </c>
      <c r="B2" s="26" t="s">
        <v>193</v>
      </c>
      <c r="C2" s="25" t="s">
        <v>193</v>
      </c>
      <c r="D2" s="25" t="s">
        <v>193</v>
      </c>
      <c r="E2" s="25" t="s">
        <v>193</v>
      </c>
      <c r="F2" s="25" t="s">
        <v>193</v>
      </c>
      <c r="G2" s="25" t="s">
        <v>193</v>
      </c>
      <c r="H2" s="25" t="s">
        <v>193</v>
      </c>
      <c r="I2" s="25" t="s">
        <v>193</v>
      </c>
      <c r="J2" s="25" t="s">
        <v>193</v>
      </c>
      <c r="K2" s="25" t="s">
        <v>193</v>
      </c>
      <c r="L2" s="25" t="s">
        <v>193</v>
      </c>
      <c r="M2" s="25" t="s">
        <v>193</v>
      </c>
      <c r="N2" s="25" t="s">
        <v>193</v>
      </c>
      <c r="O2" s="25" t="s">
        <v>193</v>
      </c>
      <c r="P2" s="25" t="s">
        <v>193</v>
      </c>
      <c r="Q2" s="25" t="s">
        <v>193</v>
      </c>
      <c r="R2" s="25" t="s">
        <v>193</v>
      </c>
      <c r="S2" s="25" t="s">
        <v>193</v>
      </c>
      <c r="T2" s="25" t="s">
        <v>193</v>
      </c>
      <c r="U2" s="25" t="s">
        <v>193</v>
      </c>
      <c r="V2" s="25" t="s">
        <v>193</v>
      </c>
      <c r="W2" s="25" t="s">
        <v>193</v>
      </c>
      <c r="X2" s="25" t="s">
        <v>193</v>
      </c>
      <c r="Y2" s="25" t="s">
        <v>193</v>
      </c>
      <c r="Z2" s="25" t="s">
        <v>193</v>
      </c>
      <c r="AA2" s="25" t="s">
        <v>193</v>
      </c>
      <c r="AB2" s="25" t="s">
        <v>193</v>
      </c>
      <c r="AC2" s="25" t="s">
        <v>193</v>
      </c>
      <c r="AD2" s="25" t="s">
        <v>193</v>
      </c>
      <c r="AE2" s="25" t="s">
        <v>193</v>
      </c>
      <c r="AF2" s="25" t="s">
        <v>193</v>
      </c>
      <c r="AG2" s="25" t="s">
        <v>193</v>
      </c>
      <c r="AH2" s="25" t="s">
        <v>193</v>
      </c>
      <c r="AI2" s="25" t="s">
        <v>193</v>
      </c>
      <c r="AJ2" s="25" t="s">
        <v>193</v>
      </c>
      <c r="AK2" s="3" t="s">
        <v>0</v>
      </c>
      <c r="AL2" s="4">
        <v>-76.463800000000006</v>
      </c>
      <c r="AO2" s="5"/>
      <c r="AQ2" s="2"/>
      <c r="AR2" s="2"/>
      <c r="AS2" s="2"/>
    </row>
    <row r="3" spans="1:49" x14ac:dyDescent="0.25">
      <c r="A3" s="25" t="s">
        <v>193</v>
      </c>
      <c r="B3" s="26">
        <v>0.11860316</v>
      </c>
      <c r="C3" s="25">
        <v>0.10284683</v>
      </c>
      <c r="D3" s="25">
        <v>0.10053574</v>
      </c>
      <c r="E3" s="25">
        <v>6.2943750000000007E-2</v>
      </c>
      <c r="F3" s="25">
        <v>0.19048147000000001</v>
      </c>
      <c r="G3" s="25">
        <v>0.19141689000000001</v>
      </c>
      <c r="H3" s="25">
        <v>2.137837E-7</v>
      </c>
      <c r="I3" s="25">
        <v>5.8639799999999999E-2</v>
      </c>
      <c r="J3" s="25">
        <v>9.8170913999999998E-2</v>
      </c>
      <c r="K3" s="25">
        <v>6.7946783999999996E-2</v>
      </c>
      <c r="L3" s="25">
        <v>9.694709E-2</v>
      </c>
      <c r="M3" s="25">
        <v>9.868507E-2</v>
      </c>
      <c r="N3" s="25">
        <v>9.7649710000000001E-2</v>
      </c>
      <c r="O3" s="25">
        <v>7.3555685999999995E-2</v>
      </c>
      <c r="P3" s="25">
        <v>5.8701120000000002E-2</v>
      </c>
      <c r="Q3" s="25">
        <v>0.18715145</v>
      </c>
      <c r="R3" s="25">
        <v>5.6110800000000001E-8</v>
      </c>
      <c r="S3" s="25">
        <v>4.9594447999999998E-8</v>
      </c>
      <c r="T3" s="25">
        <v>7.9990060000000002E-2</v>
      </c>
      <c r="U3" s="25">
        <v>7.1444720000000003E-2</v>
      </c>
      <c r="V3" s="25">
        <v>9.1257790000000005E-2</v>
      </c>
      <c r="W3" s="25">
        <v>7.4594385999999999E-2</v>
      </c>
      <c r="X3" s="25">
        <v>9.7829650000000004E-2</v>
      </c>
      <c r="Y3" s="25">
        <v>9.9802810000000006E-2</v>
      </c>
      <c r="Z3" s="25">
        <v>0.106842354</v>
      </c>
      <c r="AA3" s="25">
        <v>0.10557649</v>
      </c>
      <c r="AB3" s="25">
        <v>0.10402546999999999</v>
      </c>
      <c r="AC3" s="25">
        <v>0.10828413000000001</v>
      </c>
      <c r="AD3" s="25">
        <v>0.1140494</v>
      </c>
      <c r="AE3" s="25">
        <v>0.12330644</v>
      </c>
      <c r="AF3" s="25">
        <v>0.12686570999999999</v>
      </c>
      <c r="AG3" s="25">
        <v>4.8162017000000001E-2</v>
      </c>
      <c r="AH3" s="25">
        <v>7.2251099999999999E-2</v>
      </c>
      <c r="AI3" s="25">
        <v>0.108210586</v>
      </c>
      <c r="AJ3" s="25" t="s">
        <v>193</v>
      </c>
      <c r="AK3" s="3">
        <f>AVERAGE(A3:AJ3)</f>
        <v>9.2257908720263154E-2</v>
      </c>
      <c r="AL3" s="4">
        <v>-66.4435</v>
      </c>
      <c r="AM3" s="6" t="s">
        <v>94</v>
      </c>
      <c r="AO3" s="2">
        <f>SUM(A36:AJ37)/40</f>
        <v>5.4006554027418829E-2</v>
      </c>
      <c r="AV3" s="2"/>
      <c r="AW3" s="2"/>
    </row>
    <row r="4" spans="1:49" x14ac:dyDescent="0.25">
      <c r="A4" s="27">
        <v>0.17800973</v>
      </c>
      <c r="B4" s="28">
        <v>0.18546994</v>
      </c>
      <c r="C4" s="27">
        <v>0.16980561999999999</v>
      </c>
      <c r="D4" s="27">
        <v>0.1687544</v>
      </c>
      <c r="E4" s="27">
        <v>0.16618651000000001</v>
      </c>
      <c r="F4" s="27">
        <v>0.15016953999999999</v>
      </c>
      <c r="G4" s="27">
        <v>0.14745268</v>
      </c>
      <c r="H4" s="27">
        <v>0.13883469000000001</v>
      </c>
      <c r="I4" s="27">
        <v>0.14350119</v>
      </c>
      <c r="J4" s="27">
        <v>0.15191578999999999</v>
      </c>
      <c r="K4" s="27">
        <v>0.15305184999999999</v>
      </c>
      <c r="L4" s="27">
        <v>0.15430079999999999</v>
      </c>
      <c r="M4" s="27">
        <v>0.15140128</v>
      </c>
      <c r="N4" s="27">
        <v>0.15236479</v>
      </c>
      <c r="O4" s="27">
        <v>0.15173243</v>
      </c>
      <c r="P4" s="27">
        <v>0.1485004</v>
      </c>
      <c r="Q4" s="27">
        <v>0.14444833000000001</v>
      </c>
      <c r="R4" s="27">
        <v>0.12906775000000001</v>
      </c>
      <c r="S4" s="27">
        <v>0.12427716</v>
      </c>
      <c r="T4" s="27">
        <v>0.14734331000000001</v>
      </c>
      <c r="U4" s="27">
        <v>0.13898450000000001</v>
      </c>
      <c r="V4" s="27">
        <v>0.12706656999999999</v>
      </c>
      <c r="W4" s="27">
        <v>0.16663692999999999</v>
      </c>
      <c r="X4" s="27">
        <v>0.24220707</v>
      </c>
      <c r="Y4" s="27">
        <v>0.24810639000000001</v>
      </c>
      <c r="Z4" s="27">
        <v>0.24031348999999999</v>
      </c>
      <c r="AA4" s="27">
        <v>0.24661158</v>
      </c>
      <c r="AB4" s="27">
        <v>0.24996151</v>
      </c>
      <c r="AC4" s="27">
        <v>0.16929430000000001</v>
      </c>
      <c r="AD4" s="27">
        <v>0.18735640000000001</v>
      </c>
      <c r="AE4" s="27">
        <v>0.2161209</v>
      </c>
      <c r="AF4" s="27">
        <v>0.18824853</v>
      </c>
      <c r="AG4" s="27">
        <v>0.23701108000000001</v>
      </c>
      <c r="AH4" s="27">
        <v>0.24106095999999999</v>
      </c>
      <c r="AI4" s="27">
        <v>0.17715107999999999</v>
      </c>
      <c r="AJ4" s="27">
        <v>0.17221026</v>
      </c>
      <c r="AK4" s="3">
        <f t="shared" ref="AK4:AK67" si="0">AVERAGE(A4:AJ4)</f>
        <v>0.17513693722222223</v>
      </c>
      <c r="AL4" s="9">
        <v>-59.441600000000001</v>
      </c>
      <c r="AM4" s="6" t="s">
        <v>116</v>
      </c>
      <c r="AO4" s="2">
        <f>SUM(A2:AJ3)/34</f>
        <v>9.2257908720263154E-2</v>
      </c>
      <c r="AT4" s="44">
        <f>AVERAGE(A2:AJ3)</f>
        <v>9.2257908720263154E-2</v>
      </c>
      <c r="AV4" s="22" t="s">
        <v>95</v>
      </c>
      <c r="AW4" s="2" t="s">
        <v>96</v>
      </c>
    </row>
    <row r="5" spans="1:49" x14ac:dyDescent="0.25">
      <c r="A5" s="27">
        <v>0.23185836000000001</v>
      </c>
      <c r="B5" s="28">
        <v>0.22691622</v>
      </c>
      <c r="C5" s="27">
        <v>0.22187256999999999</v>
      </c>
      <c r="D5" s="27">
        <v>0.22125095</v>
      </c>
      <c r="E5" s="27">
        <v>0.21838136</v>
      </c>
      <c r="F5" s="27">
        <v>0.20991902000000001</v>
      </c>
      <c r="G5" s="27">
        <v>0.20346005</v>
      </c>
      <c r="H5" s="27">
        <v>0.20512817999999999</v>
      </c>
      <c r="I5" s="27">
        <v>0.21473248</v>
      </c>
      <c r="J5" s="27">
        <v>0.22651847</v>
      </c>
      <c r="K5" s="27">
        <v>0.22548777</v>
      </c>
      <c r="L5" s="27">
        <v>0.22429177</v>
      </c>
      <c r="M5" s="27">
        <v>0.22693267</v>
      </c>
      <c r="N5" s="27">
        <v>0.22397959000000001</v>
      </c>
      <c r="O5" s="27">
        <v>0.22086357000000001</v>
      </c>
      <c r="P5" s="27">
        <v>0.2165977</v>
      </c>
      <c r="Q5" s="27">
        <v>0.20910771</v>
      </c>
      <c r="R5" s="27">
        <v>0.19975603</v>
      </c>
      <c r="S5" s="27">
        <v>0.17406685999999999</v>
      </c>
      <c r="T5" s="27">
        <v>0.19008489000000001</v>
      </c>
      <c r="U5" s="27">
        <v>0.20554802999999999</v>
      </c>
      <c r="V5" s="27">
        <v>0.22878216000000001</v>
      </c>
      <c r="W5" s="27">
        <v>0.23302428</v>
      </c>
      <c r="X5" s="27">
        <v>0.23556991999999999</v>
      </c>
      <c r="Y5" s="27">
        <v>0.23713690000000001</v>
      </c>
      <c r="Z5" s="27">
        <v>0.23844635</v>
      </c>
      <c r="AA5" s="27">
        <v>0.239454</v>
      </c>
      <c r="AB5" s="27">
        <v>0.23809601</v>
      </c>
      <c r="AC5" s="27">
        <v>0.23518232999999999</v>
      </c>
      <c r="AD5" s="27">
        <v>0.23853098</v>
      </c>
      <c r="AE5" s="27">
        <v>0.23905559000000001</v>
      </c>
      <c r="AF5" s="27">
        <v>0.23895011999999999</v>
      </c>
      <c r="AG5" s="27">
        <v>0.23901080999999999</v>
      </c>
      <c r="AH5" s="27">
        <v>0.23944186000000001</v>
      </c>
      <c r="AI5" s="27">
        <v>0.23717796999999999</v>
      </c>
      <c r="AJ5" s="27">
        <v>0.23427915999999999</v>
      </c>
      <c r="AK5" s="3">
        <f t="shared" si="0"/>
        <v>0.22358035250000002</v>
      </c>
      <c r="AL5" s="1">
        <v>-53.663899999999998</v>
      </c>
      <c r="AM5" s="10" t="s">
        <v>94</v>
      </c>
      <c r="AO5" s="2">
        <f>SUM(A34:AJ35)/26</f>
        <v>0.18533130615384616</v>
      </c>
      <c r="AV5" s="10" t="s">
        <v>97</v>
      </c>
      <c r="AW5" s="2" t="s">
        <v>98</v>
      </c>
    </row>
    <row r="6" spans="1:49" x14ac:dyDescent="0.25">
      <c r="A6" s="29">
        <v>0.21603316</v>
      </c>
      <c r="B6" s="30">
        <v>0.21400179999999999</v>
      </c>
      <c r="C6" s="29">
        <v>0.21048613999999999</v>
      </c>
      <c r="D6" s="29">
        <v>0.21130256</v>
      </c>
      <c r="E6" s="31">
        <v>0.21079226000000001</v>
      </c>
      <c r="F6" s="31">
        <v>0.20860909</v>
      </c>
      <c r="G6" s="31">
        <v>0.20790485</v>
      </c>
      <c r="H6" s="31">
        <v>0.20493196999999999</v>
      </c>
      <c r="I6" s="31">
        <v>0.20821983999999999</v>
      </c>
      <c r="J6" s="31">
        <v>0.20805034</v>
      </c>
      <c r="K6" s="31">
        <v>0.20774870000000001</v>
      </c>
      <c r="L6" s="31">
        <v>0.20721969000000001</v>
      </c>
      <c r="M6" s="31">
        <v>0.20720780999999999</v>
      </c>
      <c r="N6" s="31">
        <v>0.20737295</v>
      </c>
      <c r="O6" s="31">
        <v>0.20974699999999999</v>
      </c>
      <c r="P6" s="31">
        <v>0.20680862999999999</v>
      </c>
      <c r="Q6" s="32">
        <v>0.20397429</v>
      </c>
      <c r="R6" s="32">
        <v>0.20168343</v>
      </c>
      <c r="S6" s="33">
        <v>0.18509990000000001</v>
      </c>
      <c r="T6" s="33" t="s">
        <v>193</v>
      </c>
      <c r="U6" s="33">
        <v>0.21387027</v>
      </c>
      <c r="V6" s="33">
        <v>0.2171035</v>
      </c>
      <c r="W6" s="33">
        <v>0.21954174000000001</v>
      </c>
      <c r="X6" s="33">
        <v>0.22145255999999999</v>
      </c>
      <c r="Y6" s="33">
        <v>0.22311059999999999</v>
      </c>
      <c r="Z6" s="33">
        <v>0.22488928</v>
      </c>
      <c r="AA6" s="33">
        <v>0.22762320999999999</v>
      </c>
      <c r="AB6" s="33">
        <v>0.22592660000000001</v>
      </c>
      <c r="AC6" s="29">
        <v>0.22411369</v>
      </c>
      <c r="AD6" s="29">
        <v>0.22398219</v>
      </c>
      <c r="AE6" s="29">
        <v>0.22531994999999999</v>
      </c>
      <c r="AF6" s="29">
        <v>0.22526205999999999</v>
      </c>
      <c r="AG6" s="29">
        <v>0.22215977000000001</v>
      </c>
      <c r="AH6" s="29">
        <v>0.22313537999999999</v>
      </c>
      <c r="AI6" s="29">
        <v>0.22416576999999999</v>
      </c>
      <c r="AJ6" s="29">
        <v>0.22285566000000001</v>
      </c>
      <c r="AK6" s="3">
        <f t="shared" si="0"/>
        <v>0.21433447542857148</v>
      </c>
      <c r="AL6" s="1">
        <v>-48.590400000000002</v>
      </c>
      <c r="AM6" s="10" t="s">
        <v>116</v>
      </c>
      <c r="AO6" s="2">
        <f>SUM(A4:AJ5)/72</f>
        <v>0.19935864486111113</v>
      </c>
      <c r="AV6" s="11" t="s">
        <v>100</v>
      </c>
      <c r="AW6" s="2" t="s">
        <v>101</v>
      </c>
    </row>
    <row r="7" spans="1:49" x14ac:dyDescent="0.25">
      <c r="A7" s="29">
        <v>0.20511304999999999</v>
      </c>
      <c r="B7" s="30">
        <v>0.20320949999999999</v>
      </c>
      <c r="C7" s="29">
        <v>0.19885410000000001</v>
      </c>
      <c r="D7" s="29">
        <v>0.19565009</v>
      </c>
      <c r="E7" s="31">
        <v>0.19072942000000001</v>
      </c>
      <c r="F7" s="31">
        <v>0.1768903</v>
      </c>
      <c r="G7" s="31">
        <v>0.16769234999999999</v>
      </c>
      <c r="H7" s="31">
        <v>0.15567943000000001</v>
      </c>
      <c r="I7" s="31">
        <v>0.16028294000000001</v>
      </c>
      <c r="J7" s="31">
        <v>0.16877872999999999</v>
      </c>
      <c r="K7" s="31">
        <v>0.17399310000000001</v>
      </c>
      <c r="L7" s="31">
        <v>0.17691411000000001</v>
      </c>
      <c r="M7" s="31">
        <v>0.17999757999999999</v>
      </c>
      <c r="N7" s="31">
        <v>0.18282841</v>
      </c>
      <c r="O7" s="31">
        <v>0.18504232000000001</v>
      </c>
      <c r="P7" s="31">
        <v>0.18726397</v>
      </c>
      <c r="Q7" s="32">
        <v>0.18796507000000001</v>
      </c>
      <c r="R7" s="32">
        <v>0.18378375</v>
      </c>
      <c r="S7" s="33">
        <v>0.18441835000000001</v>
      </c>
      <c r="T7" s="33" t="s">
        <v>193</v>
      </c>
      <c r="U7" s="33">
        <v>0.19561376999999999</v>
      </c>
      <c r="V7" s="33">
        <v>0.19941660999999999</v>
      </c>
      <c r="W7" s="33">
        <v>0.20097313999999999</v>
      </c>
      <c r="X7" s="33">
        <v>0.20222047000000001</v>
      </c>
      <c r="Y7" s="33">
        <v>0.20405680000000001</v>
      </c>
      <c r="Z7" s="33">
        <v>0.20725684999999999</v>
      </c>
      <c r="AA7" s="33">
        <v>0.20834130000000001</v>
      </c>
      <c r="AB7" s="33">
        <v>0.20754285</v>
      </c>
      <c r="AC7" s="29">
        <v>0.20423516999999999</v>
      </c>
      <c r="AD7" s="29">
        <v>0.20122266999999999</v>
      </c>
      <c r="AE7" s="29">
        <v>0.20361710999999999</v>
      </c>
      <c r="AF7" s="29">
        <v>0.20523801</v>
      </c>
      <c r="AG7" s="29">
        <v>0.20588200000000001</v>
      </c>
      <c r="AH7" s="29">
        <v>0.20677899</v>
      </c>
      <c r="AI7" s="29">
        <v>0.20739757</v>
      </c>
      <c r="AJ7" s="29">
        <v>0.20704478000000001</v>
      </c>
      <c r="AK7" s="3">
        <f t="shared" si="0"/>
        <v>0.19234070457142863</v>
      </c>
      <c r="AL7" s="1">
        <v>-43.982999999999997</v>
      </c>
      <c r="AM7" s="11" t="s">
        <v>99</v>
      </c>
      <c r="AO7" s="2">
        <f>SUM(A29:R33)/56</f>
        <v>0.12541732580619069</v>
      </c>
      <c r="AV7" s="14" t="s">
        <v>103</v>
      </c>
      <c r="AW7" s="2" t="s">
        <v>104</v>
      </c>
    </row>
    <row r="8" spans="1:49" x14ac:dyDescent="0.25">
      <c r="A8" s="29">
        <v>0.18626535999999999</v>
      </c>
      <c r="B8" s="30">
        <v>0.17785375</v>
      </c>
      <c r="C8" s="29">
        <v>0.16022413999999999</v>
      </c>
      <c r="D8" s="29">
        <v>0.14174592</v>
      </c>
      <c r="E8" s="31">
        <v>0.12679283</v>
      </c>
      <c r="F8" s="31">
        <v>0.12186675499999999</v>
      </c>
      <c r="G8" s="31">
        <v>0.10859157999999999</v>
      </c>
      <c r="H8" s="31">
        <v>0.11298245</v>
      </c>
      <c r="I8" s="31">
        <v>0.11475933000000001</v>
      </c>
      <c r="J8" s="31">
        <v>0.120318934</v>
      </c>
      <c r="K8" s="31">
        <v>0.12285160000000001</v>
      </c>
      <c r="L8" s="31">
        <v>0.12373612</v>
      </c>
      <c r="M8" s="31">
        <v>0.12676439</v>
      </c>
      <c r="N8" s="31">
        <v>0.13069</v>
      </c>
      <c r="O8" s="31">
        <v>0.13464536999999999</v>
      </c>
      <c r="P8" s="31">
        <v>0.13664791000000001</v>
      </c>
      <c r="Q8" s="32">
        <v>0.13725657999999999</v>
      </c>
      <c r="R8" s="32">
        <v>0.12878582</v>
      </c>
      <c r="S8" s="33">
        <v>0.13307218000000001</v>
      </c>
      <c r="T8" s="33" t="s">
        <v>193</v>
      </c>
      <c r="U8" s="33">
        <v>0.14634775</v>
      </c>
      <c r="V8" s="33">
        <v>0.16203202</v>
      </c>
      <c r="W8" s="33">
        <v>0.17144613</v>
      </c>
      <c r="X8" s="33">
        <v>0.17701516</v>
      </c>
      <c r="Y8" s="33">
        <v>0.17977170000000001</v>
      </c>
      <c r="Z8" s="33">
        <v>0.1821738</v>
      </c>
      <c r="AA8" s="33">
        <v>0.18290505000000001</v>
      </c>
      <c r="AB8" s="33">
        <v>0.18187837000000001</v>
      </c>
      <c r="AC8" s="29">
        <v>0.17832819999999999</v>
      </c>
      <c r="AD8" s="29">
        <v>0.17410919999999999</v>
      </c>
      <c r="AE8" s="29">
        <v>0.17588706000000001</v>
      </c>
      <c r="AF8" s="29">
        <v>0.18200690999999999</v>
      </c>
      <c r="AG8" s="29">
        <v>0.18574409</v>
      </c>
      <c r="AH8" s="29">
        <v>0.18936164999999999</v>
      </c>
      <c r="AI8" s="29">
        <v>0.19137066999999999</v>
      </c>
      <c r="AJ8" s="29">
        <v>0.19077826000000001</v>
      </c>
      <c r="AK8" s="3">
        <f t="shared" si="0"/>
        <v>0.15420020111428573</v>
      </c>
      <c r="AL8" s="1">
        <v>-39.709000000000003</v>
      </c>
      <c r="AM8" s="11" t="s">
        <v>102</v>
      </c>
      <c r="AO8" s="2">
        <f>SUM(E6:R10)/68</f>
        <v>0.12260780786171344</v>
      </c>
      <c r="AV8" s="24" t="s">
        <v>106</v>
      </c>
      <c r="AW8" s="2" t="s">
        <v>107</v>
      </c>
    </row>
    <row r="9" spans="1:49" x14ac:dyDescent="0.25">
      <c r="A9" s="29">
        <v>0.13204715</v>
      </c>
      <c r="B9" s="30">
        <v>0.11030959999999999</v>
      </c>
      <c r="C9" s="29">
        <v>8.3551644999999994E-2</v>
      </c>
      <c r="D9" s="29">
        <v>8.6050390000000004E-2</v>
      </c>
      <c r="E9" s="31" t="s">
        <v>193</v>
      </c>
      <c r="F9" s="31">
        <v>0.12613104</v>
      </c>
      <c r="G9" s="31">
        <v>8.2197049999999994E-2</v>
      </c>
      <c r="H9" s="31">
        <v>7.194064E-2</v>
      </c>
      <c r="I9" s="31">
        <v>7.4791899999999994E-2</v>
      </c>
      <c r="J9" s="31">
        <v>7.4052445999999994E-2</v>
      </c>
      <c r="K9" s="31">
        <v>7.3130875999999997E-2</v>
      </c>
      <c r="L9" s="31">
        <v>7.0919090000000004E-2</v>
      </c>
      <c r="M9" s="31">
        <v>7.0262364999999993E-2</v>
      </c>
      <c r="N9" s="31">
        <v>7.2584990000000002E-2</v>
      </c>
      <c r="O9" s="31">
        <v>7.6779134999999998E-2</v>
      </c>
      <c r="P9" s="31">
        <v>8.0410969999999998E-2</v>
      </c>
      <c r="Q9" s="32">
        <v>8.0226794000000004E-2</v>
      </c>
      <c r="R9" s="32">
        <v>6.5262130000000002E-2</v>
      </c>
      <c r="S9" s="33">
        <v>6.3657610000000003E-2</v>
      </c>
      <c r="T9" s="33" t="s">
        <v>193</v>
      </c>
      <c r="U9" s="33">
        <v>0.10555635400000001</v>
      </c>
      <c r="V9" s="33">
        <v>0.1071792</v>
      </c>
      <c r="W9" s="33">
        <v>0.12123931</v>
      </c>
      <c r="X9" s="33">
        <v>0.13276247999999999</v>
      </c>
      <c r="Y9" s="33">
        <v>0.13618749999999999</v>
      </c>
      <c r="Z9" s="33">
        <v>0.13359682000000001</v>
      </c>
      <c r="AA9" s="33">
        <v>0.124810934</v>
      </c>
      <c r="AB9" s="33">
        <v>0.12775610000000001</v>
      </c>
      <c r="AC9" s="29">
        <v>0.14809559999999999</v>
      </c>
      <c r="AD9" s="29">
        <v>0.10987738499999999</v>
      </c>
      <c r="AE9" s="29">
        <v>0.1023278</v>
      </c>
      <c r="AF9" s="29">
        <v>0.120645024</v>
      </c>
      <c r="AG9" s="29">
        <v>0.13802478000000001</v>
      </c>
      <c r="AH9" s="29">
        <v>0.14847088</v>
      </c>
      <c r="AI9" s="29">
        <v>0.15221100000000001</v>
      </c>
      <c r="AJ9" s="29">
        <v>0.14710476</v>
      </c>
      <c r="AK9" s="3">
        <f t="shared" si="0"/>
        <v>0.10441622788235294</v>
      </c>
      <c r="AL9" s="1">
        <v>-35.685299999999998</v>
      </c>
      <c r="AM9" s="12" t="s">
        <v>105</v>
      </c>
      <c r="AO9" s="2">
        <f>SUM(S29:Z33)/35</f>
        <v>0.14871991794596739</v>
      </c>
      <c r="AV9" s="42" t="s">
        <v>109</v>
      </c>
      <c r="AW9" s="2" t="s">
        <v>110</v>
      </c>
    </row>
    <row r="10" spans="1:49" x14ac:dyDescent="0.25">
      <c r="A10" s="29">
        <v>6.3075880000000001E-2</v>
      </c>
      <c r="B10" s="30">
        <v>5.4209396E-2</v>
      </c>
      <c r="C10" s="29">
        <v>2.6585845E-2</v>
      </c>
      <c r="D10" s="29" t="s">
        <v>193</v>
      </c>
      <c r="E10" s="31" t="s">
        <v>193</v>
      </c>
      <c r="F10" s="31">
        <v>8.7248205999999995E-2</v>
      </c>
      <c r="G10" s="31">
        <v>3.2123525E-2</v>
      </c>
      <c r="H10" s="31">
        <v>2.4963290999999999E-2</v>
      </c>
      <c r="I10" s="31">
        <v>1.8630296000000001E-2</v>
      </c>
      <c r="J10" s="31">
        <v>6.5078266E-4</v>
      </c>
      <c r="K10" s="31">
        <v>2.2484320000000001E-10</v>
      </c>
      <c r="L10" s="31">
        <v>8.3353599999999999E-11</v>
      </c>
      <c r="M10" s="31">
        <v>2.3672813000000001E-9</v>
      </c>
      <c r="N10" s="31">
        <v>3.9481719999999998E-3</v>
      </c>
      <c r="O10" s="31">
        <v>1.0334668E-2</v>
      </c>
      <c r="P10" s="31">
        <v>9.4915169999999997E-3</v>
      </c>
      <c r="Q10" s="32">
        <v>9.2610359999999992E-9</v>
      </c>
      <c r="R10" s="32">
        <v>6.4490399999999996E-3</v>
      </c>
      <c r="S10" s="33">
        <v>3.853794E-2</v>
      </c>
      <c r="T10" s="33" t="s">
        <v>193</v>
      </c>
      <c r="U10" s="33" t="s">
        <v>193</v>
      </c>
      <c r="V10" s="33">
        <v>4.858287E-2</v>
      </c>
      <c r="W10" s="33">
        <v>6.0395049999999999E-2</v>
      </c>
      <c r="X10" s="33">
        <v>7.3764899999999994E-2</v>
      </c>
      <c r="Y10" s="33">
        <v>7.7239810000000006E-2</v>
      </c>
      <c r="Z10" s="33">
        <v>5.9926514E-2</v>
      </c>
      <c r="AA10" s="33">
        <v>3.4644300000000003E-2</v>
      </c>
      <c r="AB10" s="33">
        <v>7.5481610000000005E-2</v>
      </c>
      <c r="AC10" s="29" t="s">
        <v>193</v>
      </c>
      <c r="AD10" s="29">
        <v>6.7344909999999994E-2</v>
      </c>
      <c r="AE10" s="29">
        <v>5.1636260000000003E-2</v>
      </c>
      <c r="AF10" s="29">
        <v>2.6917512000000001E-2</v>
      </c>
      <c r="AG10" s="29">
        <v>1.8457115999999999E-9</v>
      </c>
      <c r="AH10" s="29">
        <v>3.6600865000000003E-2</v>
      </c>
      <c r="AI10" s="29">
        <v>5.3446914999999998E-2</v>
      </c>
      <c r="AJ10" s="29">
        <v>5.0209301999999997E-2</v>
      </c>
      <c r="AK10" s="3">
        <f t="shared" si="0"/>
        <v>3.5239980336845993E-2</v>
      </c>
      <c r="AL10" s="1">
        <v>-31.855</v>
      </c>
      <c r="AM10" s="12" t="s">
        <v>108</v>
      </c>
      <c r="AO10" s="2">
        <f>SUM(S6:AB10)/44</f>
        <v>0.15469134686363634</v>
      </c>
      <c r="AV10" s="43" t="s">
        <v>111</v>
      </c>
      <c r="AW10" s="2" t="s">
        <v>112</v>
      </c>
    </row>
    <row r="11" spans="1:49" x14ac:dyDescent="0.25">
      <c r="A11" s="29">
        <v>4.1965082000000001E-2</v>
      </c>
      <c r="B11" s="30">
        <v>4.4160258000000001E-2</v>
      </c>
      <c r="C11" s="29" t="s">
        <v>193</v>
      </c>
      <c r="D11" s="29" t="s">
        <v>193</v>
      </c>
      <c r="E11" s="34" t="s">
        <v>193</v>
      </c>
      <c r="F11" s="34">
        <v>6.7286260000000001E-2</v>
      </c>
      <c r="G11" s="34">
        <v>3.8785300000000002E-2</v>
      </c>
      <c r="H11" s="34">
        <v>3.5065909999999999E-2</v>
      </c>
      <c r="I11" s="34">
        <v>2.7976576E-2</v>
      </c>
      <c r="J11" s="34">
        <v>1.3625287999999999E-2</v>
      </c>
      <c r="K11" s="34">
        <v>1.1699802E-3</v>
      </c>
      <c r="L11" s="34">
        <v>8.0798035000000004E-9</v>
      </c>
      <c r="M11" s="34">
        <v>2.549473E-9</v>
      </c>
      <c r="N11" s="34">
        <v>1.8334207000000001E-9</v>
      </c>
      <c r="O11" s="34">
        <v>9.09257E-10</v>
      </c>
      <c r="P11" s="34">
        <v>5.0640313999999996E-10</v>
      </c>
      <c r="Q11" s="34">
        <v>7.8363576999999997E-10</v>
      </c>
      <c r="R11" s="34">
        <v>3.6859823999999997E-8</v>
      </c>
      <c r="S11" s="35">
        <v>1.717335E-2</v>
      </c>
      <c r="T11" s="35" t="s">
        <v>193</v>
      </c>
      <c r="U11" s="35" t="s">
        <v>193</v>
      </c>
      <c r="V11" s="35">
        <v>7.2808616000000007E-2</v>
      </c>
      <c r="W11" s="35">
        <v>4.8645195000000002E-2</v>
      </c>
      <c r="X11" s="35">
        <v>3.2596823E-3</v>
      </c>
      <c r="Y11" s="35">
        <v>3.8890782000000001E-10</v>
      </c>
      <c r="Z11" s="35">
        <v>2.2479066E-10</v>
      </c>
      <c r="AA11" s="35">
        <v>4.5008548000000002E-2</v>
      </c>
      <c r="AB11" s="35">
        <v>7.1969285999999993E-2</v>
      </c>
      <c r="AC11" s="36" t="s">
        <v>193</v>
      </c>
      <c r="AD11" s="29">
        <v>6.6611009999999998E-2</v>
      </c>
      <c r="AE11" s="29">
        <v>6.1423606999999998E-2</v>
      </c>
      <c r="AF11" s="29">
        <v>5.1275868000000002E-2</v>
      </c>
      <c r="AG11" s="29">
        <v>3.9855870000000002E-2</v>
      </c>
      <c r="AH11" s="29">
        <v>3.2896936000000002E-2</v>
      </c>
      <c r="AI11" s="29">
        <v>3.1249178999999998E-2</v>
      </c>
      <c r="AJ11" s="29">
        <v>3.007255E-2</v>
      </c>
      <c r="AK11" s="3">
        <f t="shared" si="0"/>
        <v>2.8076146787850521E-2</v>
      </c>
      <c r="AL11" s="13">
        <v>-28.178599999999999</v>
      </c>
      <c r="AM11" s="14" t="s">
        <v>99</v>
      </c>
      <c r="AO11" s="7">
        <f>(SUM(B20:O28)+SUM(P20:R24))/140</f>
        <v>7.4716053112786939E-3</v>
      </c>
      <c r="AV11" s="16" t="s">
        <v>113</v>
      </c>
      <c r="AW11" s="2" t="s">
        <v>114</v>
      </c>
    </row>
    <row r="12" spans="1:49" x14ac:dyDescent="0.25">
      <c r="A12" s="29">
        <v>2.1748838999999999E-2</v>
      </c>
      <c r="B12" s="30">
        <v>1.7961364E-2</v>
      </c>
      <c r="C12" s="29" t="s">
        <v>193</v>
      </c>
      <c r="D12" s="29" t="s">
        <v>193</v>
      </c>
      <c r="E12" s="34" t="s">
        <v>193</v>
      </c>
      <c r="F12" s="34">
        <v>7.3840160000000002E-2</v>
      </c>
      <c r="G12" s="34">
        <v>2.8863171E-2</v>
      </c>
      <c r="H12" s="34">
        <v>1.7521696E-2</v>
      </c>
      <c r="I12" s="34">
        <v>1.4118706999999999E-2</v>
      </c>
      <c r="J12" s="34">
        <v>7.4049485999999999E-3</v>
      </c>
      <c r="K12" s="34">
        <v>4.248323E-3</v>
      </c>
      <c r="L12" s="34">
        <v>1.2464675E-8</v>
      </c>
      <c r="M12" s="34">
        <v>3.4810035000000002E-9</v>
      </c>
      <c r="N12" s="34">
        <v>2.1664093E-9</v>
      </c>
      <c r="O12" s="34">
        <v>2.2331972E-9</v>
      </c>
      <c r="P12" s="34">
        <v>3.3792537999999999E-9</v>
      </c>
      <c r="Q12" s="34">
        <v>8.9915354999999996E-9</v>
      </c>
      <c r="R12" s="34">
        <v>3.5221460000000003E-8</v>
      </c>
      <c r="S12" s="35">
        <v>1.7220632000000001E-8</v>
      </c>
      <c r="T12" s="35" t="s">
        <v>193</v>
      </c>
      <c r="U12" s="35" t="s">
        <v>193</v>
      </c>
      <c r="V12" s="35">
        <v>8.0499775999999995E-2</v>
      </c>
      <c r="W12" s="35">
        <v>4.2908109999999999E-2</v>
      </c>
      <c r="X12" s="35">
        <v>2.7875729999999998E-3</v>
      </c>
      <c r="Y12" s="35">
        <v>1.3253335999999999E-3</v>
      </c>
      <c r="Z12" s="35">
        <v>1.9341074E-2</v>
      </c>
      <c r="AA12" s="35">
        <v>5.084325E-2</v>
      </c>
      <c r="AB12" s="35">
        <v>6.7483189999999998E-2</v>
      </c>
      <c r="AC12" s="36" t="s">
        <v>193</v>
      </c>
      <c r="AD12" s="29">
        <v>7.4184890000000003E-2</v>
      </c>
      <c r="AE12" s="29">
        <v>5.1970479999999999E-2</v>
      </c>
      <c r="AF12" s="29">
        <v>3.7121580000000001E-2</v>
      </c>
      <c r="AG12" s="29">
        <v>3.5522400000000003E-2</v>
      </c>
      <c r="AH12" s="29">
        <v>3.2790373999999997E-2</v>
      </c>
      <c r="AI12" s="29">
        <v>3.3579826E-2</v>
      </c>
      <c r="AJ12" s="29">
        <v>2.93408E-2</v>
      </c>
      <c r="AK12" s="3">
        <f t="shared" si="0"/>
        <v>2.4846865011938876E-2</v>
      </c>
      <c r="AL12" s="13">
        <v>-24.624300000000002</v>
      </c>
      <c r="AM12" s="14" t="s">
        <v>102</v>
      </c>
      <c r="AO12" s="2">
        <f>SUM(E11:R19)/126</f>
        <v>9.5486667133923894E-3</v>
      </c>
      <c r="AV12" s="3" t="s">
        <v>115</v>
      </c>
      <c r="AW12" s="2" t="s">
        <v>116</v>
      </c>
    </row>
    <row r="13" spans="1:49" x14ac:dyDescent="0.25">
      <c r="A13" s="29">
        <v>1.7201127E-2</v>
      </c>
      <c r="B13" s="30">
        <v>1.7724833000000001E-9</v>
      </c>
      <c r="C13" s="29" t="s">
        <v>193</v>
      </c>
      <c r="D13" s="29" t="s">
        <v>193</v>
      </c>
      <c r="E13" s="34" t="s">
        <v>193</v>
      </c>
      <c r="F13" s="34">
        <v>4.8443407000000001E-2</v>
      </c>
      <c r="G13" s="34">
        <v>1.6415744999999999E-2</v>
      </c>
      <c r="H13" s="34">
        <v>1.2806967E-8</v>
      </c>
      <c r="I13" s="34">
        <v>1.2698513999999999E-9</v>
      </c>
      <c r="J13" s="34">
        <v>1.0792331E-9</v>
      </c>
      <c r="K13" s="34">
        <v>2.3446550000000001E-9</v>
      </c>
      <c r="L13" s="34">
        <v>1.99153E-9</v>
      </c>
      <c r="M13" s="34">
        <v>1.618244E-9</v>
      </c>
      <c r="N13" s="34">
        <v>2.0418977999999999E-9</v>
      </c>
      <c r="O13" s="34">
        <v>5.127272E-9</v>
      </c>
      <c r="P13" s="34">
        <v>1.1269555E-8</v>
      </c>
      <c r="Q13" s="34">
        <v>2.8509482999999999E-8</v>
      </c>
      <c r="R13" s="34">
        <v>3.2996493000000001E-8</v>
      </c>
      <c r="S13" s="35">
        <v>1.2080724000000001E-9</v>
      </c>
      <c r="T13" s="35" t="s">
        <v>193</v>
      </c>
      <c r="U13" s="35" t="s">
        <v>193</v>
      </c>
      <c r="V13" s="35" t="s">
        <v>193</v>
      </c>
      <c r="W13" s="35">
        <v>2.4376869999999998E-2</v>
      </c>
      <c r="X13" s="35">
        <v>1.3667250000000001E-2</v>
      </c>
      <c r="Y13" s="35">
        <v>1.0302291999999999E-2</v>
      </c>
      <c r="Z13" s="35">
        <v>2.2199407000000001E-2</v>
      </c>
      <c r="AA13" s="35">
        <v>3.3814594000000003E-2</v>
      </c>
      <c r="AB13" s="35" t="s">
        <v>193</v>
      </c>
      <c r="AC13" s="36" t="s">
        <v>193</v>
      </c>
      <c r="AD13" s="29">
        <v>8.4679014999999996E-2</v>
      </c>
      <c r="AE13" s="29">
        <v>4.668253E-2</v>
      </c>
      <c r="AF13" s="29">
        <v>3.0764186999999998E-2</v>
      </c>
      <c r="AG13" s="29">
        <v>3.0214946999999999E-2</v>
      </c>
      <c r="AH13" s="29">
        <v>3.3321629999999998E-2</v>
      </c>
      <c r="AI13" s="29">
        <v>3.5172269999999999E-2</v>
      </c>
      <c r="AJ13" s="29">
        <v>3.0973297E-2</v>
      </c>
      <c r="AK13" s="3">
        <f t="shared" si="0"/>
        <v>1.7079595429847751E-2</v>
      </c>
      <c r="AL13" s="13">
        <v>-21.168500000000002</v>
      </c>
      <c r="AM13" s="15" t="s">
        <v>105</v>
      </c>
      <c r="AO13" s="2">
        <f>(SUM(S20:AB28)+SUM(P25:R28))/67</f>
        <v>1.4373906719933762E-2</v>
      </c>
    </row>
    <row r="14" spans="1:49" x14ac:dyDescent="0.25">
      <c r="A14" s="29">
        <v>2.4386086000000001E-2</v>
      </c>
      <c r="B14" s="30">
        <v>4.1139203000000001E-10</v>
      </c>
      <c r="C14" s="29" t="s">
        <v>193</v>
      </c>
      <c r="D14" s="29" t="s">
        <v>193</v>
      </c>
      <c r="E14" s="34">
        <v>5.4334267999999998E-2</v>
      </c>
      <c r="F14" s="34">
        <v>4.6658039999999998E-2</v>
      </c>
      <c r="G14" s="34">
        <v>1.3900553E-2</v>
      </c>
      <c r="H14" s="34">
        <v>4.9135960000000002E-10</v>
      </c>
      <c r="I14" s="34">
        <v>1.7497330000000001E-10</v>
      </c>
      <c r="J14" s="34">
        <v>1.9805405E-10</v>
      </c>
      <c r="K14" s="34">
        <v>1.3621028999999999E-10</v>
      </c>
      <c r="L14" s="34">
        <v>1.3632935000000001E-10</v>
      </c>
      <c r="M14" s="34">
        <v>5.8070779999999997E-10</v>
      </c>
      <c r="N14" s="34">
        <v>1.5728347999999999E-9</v>
      </c>
      <c r="O14" s="34">
        <v>6.2283379999999998E-9</v>
      </c>
      <c r="P14" s="34">
        <v>2.1529377000000001E-8</v>
      </c>
      <c r="Q14" s="34">
        <v>3.065039E-4</v>
      </c>
      <c r="R14" s="34">
        <v>1.5690969999999999E-2</v>
      </c>
      <c r="S14" s="35">
        <v>1.1534547E-10</v>
      </c>
      <c r="T14" s="35" t="s">
        <v>193</v>
      </c>
      <c r="U14" s="35" t="s">
        <v>193</v>
      </c>
      <c r="V14" s="35" t="s">
        <v>193</v>
      </c>
      <c r="W14" s="35">
        <v>3.1351533000000001E-2</v>
      </c>
      <c r="X14" s="35">
        <v>2.5409846999999999E-2</v>
      </c>
      <c r="Y14" s="35">
        <v>2.4844370000000001E-2</v>
      </c>
      <c r="Z14" s="35">
        <v>2.9856272E-2</v>
      </c>
      <c r="AA14" s="35">
        <v>4.6599227999999999E-2</v>
      </c>
      <c r="AB14" s="35" t="s">
        <v>193</v>
      </c>
      <c r="AC14" s="36" t="s">
        <v>193</v>
      </c>
      <c r="AD14" s="29" t="s">
        <v>193</v>
      </c>
      <c r="AE14" s="29">
        <v>1.8527268E-2</v>
      </c>
      <c r="AF14" s="29">
        <v>3.0082214999999999E-2</v>
      </c>
      <c r="AG14" s="29">
        <v>3.0691369E-2</v>
      </c>
      <c r="AH14" s="29">
        <v>3.6711298000000003E-2</v>
      </c>
      <c r="AI14" s="29">
        <v>4.1551836000000002E-2</v>
      </c>
      <c r="AJ14" s="29">
        <v>3.959062E-2</v>
      </c>
      <c r="AK14" s="3">
        <f t="shared" si="0"/>
        <v>1.8231868159818636E-2</v>
      </c>
      <c r="AL14" s="13">
        <v>-17.791599999999999</v>
      </c>
      <c r="AM14" s="15" t="s">
        <v>108</v>
      </c>
      <c r="AO14" s="2">
        <f>SUM(S11:AB19)/54</f>
        <v>3.0418174367038218E-2</v>
      </c>
    </row>
    <row r="15" spans="1:49" x14ac:dyDescent="0.25">
      <c r="A15" s="29">
        <v>3.3610503999999999E-2</v>
      </c>
      <c r="B15" s="30">
        <v>9.9796920000000001E-3</v>
      </c>
      <c r="C15" s="29" t="s">
        <v>193</v>
      </c>
      <c r="D15" s="29" t="s">
        <v>193</v>
      </c>
      <c r="E15" s="34">
        <v>3.7254351999999998E-2</v>
      </c>
      <c r="F15" s="34">
        <v>2.5424044999999999E-2</v>
      </c>
      <c r="G15" s="34">
        <v>6.6057504000000004E-10</v>
      </c>
      <c r="H15" s="34">
        <v>8.7100599999999999E-11</v>
      </c>
      <c r="I15" s="34">
        <v>5.9444810000000001E-11</v>
      </c>
      <c r="J15" s="34">
        <v>4.9927034999999997E-11</v>
      </c>
      <c r="K15" s="34">
        <v>7.5185869999999995E-11</v>
      </c>
      <c r="L15" s="34">
        <v>1.8023009999999999E-10</v>
      </c>
      <c r="M15" s="34">
        <v>4.9120710000000001E-10</v>
      </c>
      <c r="N15" s="34">
        <v>1.7223412E-9</v>
      </c>
      <c r="O15" s="34">
        <v>7.9504520000000002E-9</v>
      </c>
      <c r="P15" s="34">
        <v>4.1219867E-3</v>
      </c>
      <c r="Q15" s="34">
        <v>1.2561018E-2</v>
      </c>
      <c r="R15" s="34">
        <v>3.2703860000000001E-2</v>
      </c>
      <c r="S15" s="35" t="s">
        <v>193</v>
      </c>
      <c r="T15" s="35" t="s">
        <v>193</v>
      </c>
      <c r="U15" s="35" t="s">
        <v>193</v>
      </c>
      <c r="V15" s="35" t="s">
        <v>193</v>
      </c>
      <c r="W15" s="35">
        <v>4.5229286E-2</v>
      </c>
      <c r="X15" s="35">
        <v>3.0082273999999999E-2</v>
      </c>
      <c r="Y15" s="35">
        <v>3.4882891999999999E-2</v>
      </c>
      <c r="Z15" s="35">
        <v>3.2059600000000001E-2</v>
      </c>
      <c r="AA15" s="35">
        <v>5.8614871999999998E-2</v>
      </c>
      <c r="AB15" s="35" t="s">
        <v>193</v>
      </c>
      <c r="AC15" s="36" t="s">
        <v>193</v>
      </c>
      <c r="AD15" s="29" t="s">
        <v>193</v>
      </c>
      <c r="AE15" s="29">
        <v>3.4939329999999998E-2</v>
      </c>
      <c r="AF15" s="29">
        <v>2.5473142000000001E-2</v>
      </c>
      <c r="AG15" s="29">
        <v>2.1380719999999999E-2</v>
      </c>
      <c r="AH15" s="29">
        <v>3.0663097E-2</v>
      </c>
      <c r="AI15" s="29">
        <v>4.1756550000000003E-2</v>
      </c>
      <c r="AJ15" s="29">
        <v>4.4960609999999998E-2</v>
      </c>
      <c r="AK15" s="3">
        <f t="shared" si="0"/>
        <v>2.0581401554683843E-2</v>
      </c>
      <c r="AL15" s="13">
        <v>-14.477499999999999</v>
      </c>
      <c r="AM15" s="16" t="s">
        <v>117</v>
      </c>
      <c r="AO15" s="7">
        <f>(SUM(AC6:AJ28)+SUM(A6:D19))/173</f>
        <v>7.5925653091796955E-2</v>
      </c>
      <c r="AT15" s="44">
        <f>AVERAGE(AC6:AJ28)+AVERAGE(A6:D19)</f>
        <v>0.15664672548152828</v>
      </c>
    </row>
    <row r="16" spans="1:49" x14ac:dyDescent="0.25">
      <c r="A16" s="29">
        <v>5.849145E-2</v>
      </c>
      <c r="B16" s="30">
        <v>2.4035643999999998E-2</v>
      </c>
      <c r="C16" s="29" t="s">
        <v>193</v>
      </c>
      <c r="D16" s="29" t="s">
        <v>193</v>
      </c>
      <c r="E16" s="34">
        <v>5.5360740000000002E-3</v>
      </c>
      <c r="F16" s="34">
        <v>1.4375861E-2</v>
      </c>
      <c r="G16" s="34">
        <v>1.8950888E-10</v>
      </c>
      <c r="H16" s="34">
        <v>9.3058469999999995E-11</v>
      </c>
      <c r="I16" s="34">
        <v>5.4358874999999997E-11</v>
      </c>
      <c r="J16" s="34">
        <v>4.6550929999999997E-11</v>
      </c>
      <c r="K16" s="34">
        <v>4.5075619999999999E-11</v>
      </c>
      <c r="L16" s="34">
        <v>5.032095E-11</v>
      </c>
      <c r="M16" s="34">
        <v>8.3753774999999996E-11</v>
      </c>
      <c r="N16" s="34">
        <v>2.2200261999999999E-9</v>
      </c>
      <c r="O16" s="34">
        <v>2.6051158E-8</v>
      </c>
      <c r="P16" s="34">
        <v>1.281771E-2</v>
      </c>
      <c r="Q16" s="34">
        <v>1.8882973000000001E-2</v>
      </c>
      <c r="R16" s="34">
        <v>5.0410427000000001E-2</v>
      </c>
      <c r="S16" s="35" t="s">
        <v>193</v>
      </c>
      <c r="T16" s="35" t="s">
        <v>193</v>
      </c>
      <c r="U16" s="35" t="s">
        <v>193</v>
      </c>
      <c r="V16" s="35" t="s">
        <v>193</v>
      </c>
      <c r="W16" s="35">
        <v>3.167143E-2</v>
      </c>
      <c r="X16" s="35">
        <v>2.7236039E-2</v>
      </c>
      <c r="Y16" s="35">
        <v>3.5064347000000003E-2</v>
      </c>
      <c r="Z16" s="35">
        <v>2.8593322000000001E-2</v>
      </c>
      <c r="AA16" s="35">
        <v>5.7579279999999997E-2</v>
      </c>
      <c r="AB16" s="35" t="s">
        <v>193</v>
      </c>
      <c r="AC16" s="36" t="s">
        <v>193</v>
      </c>
      <c r="AD16" s="29" t="s">
        <v>193</v>
      </c>
      <c r="AE16" s="29">
        <v>1.9007709000000001E-2</v>
      </c>
      <c r="AF16" s="29">
        <v>3.1066894999999999E-3</v>
      </c>
      <c r="AG16" s="29">
        <v>1.0582822E-2</v>
      </c>
      <c r="AH16" s="29">
        <v>3.2454117999999997E-2</v>
      </c>
      <c r="AI16" s="29">
        <v>4.2449463E-2</v>
      </c>
      <c r="AJ16" s="29">
        <v>5.2696180000000002E-2</v>
      </c>
      <c r="AK16" s="3">
        <f t="shared" si="0"/>
        <v>1.9444132123474508E-2</v>
      </c>
      <c r="AL16" s="13">
        <v>-11.212300000000001</v>
      </c>
      <c r="AM16" t="s">
        <v>118</v>
      </c>
      <c r="AO16" s="2">
        <f>((SUM(A2:Z35)+SUM(AA2:AJ28))/895)</f>
        <v>7.561055950474195E-2</v>
      </c>
    </row>
    <row r="17" spans="1:45" x14ac:dyDescent="0.25">
      <c r="A17" s="29">
        <v>9.5781535000000001E-2</v>
      </c>
      <c r="B17" s="30">
        <v>3.6322470000000003E-2</v>
      </c>
      <c r="C17" s="29">
        <v>1.3540863999999999E-10</v>
      </c>
      <c r="D17" s="29">
        <v>8.7507480000000004E-10</v>
      </c>
      <c r="E17" s="34">
        <v>3.0249457E-3</v>
      </c>
      <c r="F17" s="34">
        <v>5.0891640000000002E-3</v>
      </c>
      <c r="G17" s="34">
        <v>2.126477E-10</v>
      </c>
      <c r="H17" s="34">
        <v>1.3030780000000001E-10</v>
      </c>
      <c r="I17" s="34">
        <v>5.9451596000000003E-11</v>
      </c>
      <c r="J17" s="34">
        <v>6.0622370000000004E-11</v>
      </c>
      <c r="K17" s="34">
        <v>5.4236056999999997E-11</v>
      </c>
      <c r="L17" s="34">
        <v>5.8920790000000005E-11</v>
      </c>
      <c r="M17" s="34">
        <v>8.756102E-11</v>
      </c>
      <c r="N17" s="34">
        <v>2.6359187000000002E-10</v>
      </c>
      <c r="O17" s="34">
        <v>1.2910588000000001E-2</v>
      </c>
      <c r="P17" s="34">
        <v>3.0719768000000001E-2</v>
      </c>
      <c r="Q17" s="34">
        <v>3.4223860000000002E-2</v>
      </c>
      <c r="R17" s="34">
        <v>6.0149603000000003E-2</v>
      </c>
      <c r="S17" s="35" t="s">
        <v>193</v>
      </c>
      <c r="T17" s="35" t="s">
        <v>193</v>
      </c>
      <c r="U17" s="35" t="s">
        <v>193</v>
      </c>
      <c r="V17" s="35" t="s">
        <v>193</v>
      </c>
      <c r="W17" s="35">
        <v>1.7418952000000001E-9</v>
      </c>
      <c r="X17" s="35">
        <v>1.1780591999999999E-2</v>
      </c>
      <c r="Y17" s="35">
        <v>5.2796487000000003E-2</v>
      </c>
      <c r="Z17" s="35">
        <v>6.4780580000000004E-2</v>
      </c>
      <c r="AA17" s="35">
        <v>5.3570270000000003E-2</v>
      </c>
      <c r="AB17" s="35" t="s">
        <v>193</v>
      </c>
      <c r="AC17" s="36" t="s">
        <v>193</v>
      </c>
      <c r="AD17" s="29" t="s">
        <v>193</v>
      </c>
      <c r="AE17" s="29">
        <v>2.5765202000000001E-4</v>
      </c>
      <c r="AF17" s="29">
        <v>1.6462734E-2</v>
      </c>
      <c r="AG17" s="29">
        <v>1.9249632999999999E-2</v>
      </c>
      <c r="AH17" s="29">
        <v>3.3497069999999997E-2</v>
      </c>
      <c r="AI17" s="29">
        <v>4.1784189999999999E-2</v>
      </c>
      <c r="AJ17" s="29">
        <v>6.4044909999999997E-2</v>
      </c>
      <c r="AK17" s="3">
        <f t="shared" si="0"/>
        <v>2.1946415703438544E-2</v>
      </c>
      <c r="AL17" s="13">
        <v>-7.9836</v>
      </c>
      <c r="AM17" t="s">
        <v>119</v>
      </c>
    </row>
    <row r="18" spans="1:45" x14ac:dyDescent="0.25">
      <c r="A18" s="29">
        <v>4.5547746E-2</v>
      </c>
      <c r="B18" s="30">
        <v>1.6782114000000001E-2</v>
      </c>
      <c r="C18" s="29">
        <v>1.12684105E-10</v>
      </c>
      <c r="D18" s="29">
        <v>2.0171289999999999E-10</v>
      </c>
      <c r="E18" s="34">
        <v>1.7880259999999999E-10</v>
      </c>
      <c r="F18" s="34">
        <v>2.191635E-10</v>
      </c>
      <c r="G18" s="34">
        <v>2.2440285999999999E-10</v>
      </c>
      <c r="H18" s="34">
        <v>1.2759E-10</v>
      </c>
      <c r="I18" s="34">
        <v>1.0911054E-10</v>
      </c>
      <c r="J18" s="34">
        <v>1.2089963999999999E-10</v>
      </c>
      <c r="K18" s="34">
        <v>1.363375E-10</v>
      </c>
      <c r="L18" s="34">
        <v>1.5627910999999999E-10</v>
      </c>
      <c r="M18" s="34">
        <v>4.0676468000000001E-10</v>
      </c>
      <c r="N18" s="34">
        <v>1.5981873000000001E-2</v>
      </c>
      <c r="O18" s="34">
        <v>3.142056E-2</v>
      </c>
      <c r="P18" s="34">
        <v>4.4446390000000002E-2</v>
      </c>
      <c r="Q18" s="34">
        <v>5.5771250000000001E-2</v>
      </c>
      <c r="R18" s="34">
        <v>4.2251660000000003E-2</v>
      </c>
      <c r="S18" s="35" t="s">
        <v>193</v>
      </c>
      <c r="T18" s="35" t="s">
        <v>193</v>
      </c>
      <c r="U18" s="35" t="s">
        <v>193</v>
      </c>
      <c r="V18" s="35" t="s">
        <v>193</v>
      </c>
      <c r="W18" s="35">
        <v>3.5316353000000001E-10</v>
      </c>
      <c r="X18" s="35">
        <v>2.4557248E-2</v>
      </c>
      <c r="Y18" s="35">
        <v>4.8876006E-2</v>
      </c>
      <c r="Z18" s="35">
        <v>7.6558000000000001E-2</v>
      </c>
      <c r="AA18" s="35">
        <v>6.7608719999999997E-2</v>
      </c>
      <c r="AB18" s="35" t="s">
        <v>193</v>
      </c>
      <c r="AC18" s="36" t="s">
        <v>193</v>
      </c>
      <c r="AD18" s="29" t="s">
        <v>193</v>
      </c>
      <c r="AE18" s="29">
        <v>2.6300591999999998E-10</v>
      </c>
      <c r="AF18" s="29">
        <v>1.3357002E-2</v>
      </c>
      <c r="AG18" s="29">
        <v>2.0892786E-2</v>
      </c>
      <c r="AH18" s="29">
        <v>2.8050869999999999E-2</v>
      </c>
      <c r="AI18" s="29">
        <v>4.4755853999999998E-2</v>
      </c>
      <c r="AJ18" s="29">
        <v>6.5752930000000001E-2</v>
      </c>
      <c r="AK18" s="3">
        <f t="shared" si="0"/>
        <v>2.2159000400341963E-2</v>
      </c>
      <c r="AL18" s="13">
        <v>-4.7801999999999998</v>
      </c>
      <c r="AM18" t="s">
        <v>120</v>
      </c>
    </row>
    <row r="19" spans="1:45" x14ac:dyDescent="0.25">
      <c r="A19" s="29" t="s">
        <v>193</v>
      </c>
      <c r="B19" s="30" t="s">
        <v>193</v>
      </c>
      <c r="C19" s="29">
        <v>8.9996024999999999E-11</v>
      </c>
      <c r="D19" s="29">
        <v>3.031671E-10</v>
      </c>
      <c r="E19" s="34">
        <v>1.5432705E-2</v>
      </c>
      <c r="F19" s="34">
        <v>1.8329014999999999E-10</v>
      </c>
      <c r="G19" s="34">
        <v>1.3354600000000001E-10</v>
      </c>
      <c r="H19" s="34">
        <v>9.1035550000000006E-11</v>
      </c>
      <c r="I19" s="34">
        <v>8.668335E-11</v>
      </c>
      <c r="J19" s="34">
        <v>9.0124569999999996E-11</v>
      </c>
      <c r="K19" s="34">
        <v>9.6255780000000006E-11</v>
      </c>
      <c r="L19" s="34">
        <v>1.0233335000000001E-10</v>
      </c>
      <c r="M19" s="34">
        <v>1.2868281E-10</v>
      </c>
      <c r="N19" s="34">
        <v>1.8000802E-10</v>
      </c>
      <c r="O19" s="34">
        <v>1.8794158000000001E-6</v>
      </c>
      <c r="P19" s="34">
        <v>2.0740333999999999E-2</v>
      </c>
      <c r="Q19" s="34">
        <v>4.2444496999999998E-2</v>
      </c>
      <c r="R19" s="34">
        <v>4.8778519999999999E-2</v>
      </c>
      <c r="S19" s="35" t="s">
        <v>193</v>
      </c>
      <c r="T19" s="35" t="s">
        <v>193</v>
      </c>
      <c r="U19" s="35" t="s">
        <v>193</v>
      </c>
      <c r="V19" s="35">
        <v>9.9060905000000004E-11</v>
      </c>
      <c r="W19" s="35">
        <v>1.0299781E-10</v>
      </c>
      <c r="X19" s="35">
        <v>1.1989873999999999E-10</v>
      </c>
      <c r="Y19" s="35">
        <v>3.4529919999999999E-10</v>
      </c>
      <c r="Z19" s="35">
        <v>2.2620752000000001E-2</v>
      </c>
      <c r="AA19" s="35">
        <v>5.1944749999999998E-2</v>
      </c>
      <c r="AB19" s="35" t="s">
        <v>193</v>
      </c>
      <c r="AC19" s="36" t="s">
        <v>193</v>
      </c>
      <c r="AD19" s="29" t="s">
        <v>193</v>
      </c>
      <c r="AE19" s="29">
        <v>4.657741E-3</v>
      </c>
      <c r="AF19" s="29">
        <v>6.0345030000000001E-3</v>
      </c>
      <c r="AG19" s="29">
        <v>3.5878338000000003E-2</v>
      </c>
      <c r="AH19" s="29">
        <v>2.1507426999999999E-2</v>
      </c>
      <c r="AI19" s="29">
        <v>2.6441310999999999E-2</v>
      </c>
      <c r="AJ19" s="29">
        <v>4.5589923999999997E-2</v>
      </c>
      <c r="AK19" s="3">
        <f t="shared" si="0"/>
        <v>1.2216881556006405E-2</v>
      </c>
      <c r="AL19" s="13">
        <v>-1.5918000000000001</v>
      </c>
      <c r="AM19" t="s">
        <v>121</v>
      </c>
      <c r="AO19" s="2">
        <f>SUM(U34:W35)/6</f>
        <v>0.19083717166666667</v>
      </c>
    </row>
    <row r="20" spans="1:45" x14ac:dyDescent="0.25">
      <c r="A20" t="s">
        <v>193</v>
      </c>
      <c r="B20" s="37" t="s">
        <v>193</v>
      </c>
      <c r="C20" s="34">
        <v>1.6878378999999999E-10</v>
      </c>
      <c r="D20" s="34">
        <v>8.7408617000000002E-4</v>
      </c>
      <c r="E20" s="34">
        <v>3.2515189999999999E-10</v>
      </c>
      <c r="F20" s="34">
        <v>1.2099612E-10</v>
      </c>
      <c r="G20" s="34">
        <v>9.9812130000000004E-11</v>
      </c>
      <c r="H20" s="34">
        <v>9.6090705000000001E-11</v>
      </c>
      <c r="I20" s="34">
        <v>1.1378148E-10</v>
      </c>
      <c r="J20" s="34">
        <v>1.3408273E-10</v>
      </c>
      <c r="K20" s="34">
        <v>1.2724055000000001E-10</v>
      </c>
      <c r="L20" s="34">
        <v>1.2263211000000001E-10</v>
      </c>
      <c r="M20" s="34">
        <v>1.3690620999999999E-10</v>
      </c>
      <c r="N20" s="34">
        <v>1.7745244E-10</v>
      </c>
      <c r="O20" s="34">
        <v>4.0914852E-10</v>
      </c>
      <c r="P20" s="34">
        <v>1.9624064E-2</v>
      </c>
      <c r="Q20" s="34">
        <v>3.3406039999999998E-2</v>
      </c>
      <c r="R20" s="34">
        <v>3.2262510000000001E-2</v>
      </c>
      <c r="S20" s="35" t="s">
        <v>193</v>
      </c>
      <c r="T20" s="35" t="s">
        <v>193</v>
      </c>
      <c r="U20" s="35" t="s">
        <v>193</v>
      </c>
      <c r="V20" s="35">
        <v>5.5811840000000003E-3</v>
      </c>
      <c r="W20" s="35">
        <v>1.2157386000000001E-10</v>
      </c>
      <c r="X20" s="35">
        <v>1.3530391000000001E-10</v>
      </c>
      <c r="Y20" s="35">
        <v>2.6368246000000001E-10</v>
      </c>
      <c r="Z20" s="35">
        <v>1.9292790000000001E-2</v>
      </c>
      <c r="AA20" s="35">
        <v>5.3602825999999999E-2</v>
      </c>
      <c r="AB20" s="35" t="s">
        <v>193</v>
      </c>
      <c r="AC20" s="36" t="s">
        <v>193</v>
      </c>
      <c r="AD20" s="29" t="s">
        <v>193</v>
      </c>
      <c r="AE20" s="29">
        <v>6.2301736000000003E-2</v>
      </c>
      <c r="AF20" s="29">
        <v>1.9384464000000001E-2</v>
      </c>
      <c r="AG20" s="29">
        <v>1.0158884E-2</v>
      </c>
      <c r="AH20" s="29">
        <v>4.9800796999999997E-10</v>
      </c>
      <c r="AI20" s="29">
        <v>3.6656160000000002E-10</v>
      </c>
      <c r="AJ20" s="29">
        <v>2.5619313000000001E-2</v>
      </c>
      <c r="AK20" s="19">
        <f t="shared" si="0"/>
        <v>1.0075282163828874E-2</v>
      </c>
      <c r="AL20" s="13">
        <v>1.5918000000000001</v>
      </c>
      <c r="AP20" s="7"/>
      <c r="AQ20" s="7"/>
      <c r="AR20" s="7"/>
      <c r="AS20" s="8"/>
    </row>
    <row r="21" spans="1:45" x14ac:dyDescent="0.25">
      <c r="A21" t="s">
        <v>193</v>
      </c>
      <c r="B21" s="37">
        <v>2.3496624000000002E-10</v>
      </c>
      <c r="C21" s="34">
        <v>9.8534430000000006E-11</v>
      </c>
      <c r="D21" s="34">
        <v>1.4343886000000001E-10</v>
      </c>
      <c r="E21" s="34">
        <v>8.7402750000000001E-11</v>
      </c>
      <c r="F21" s="34">
        <v>8.6852989999999997E-11</v>
      </c>
      <c r="G21" s="34">
        <v>1.1666548E-10</v>
      </c>
      <c r="H21" s="34">
        <v>1.8512170999999999E-10</v>
      </c>
      <c r="I21" s="34">
        <v>8.047373E-3</v>
      </c>
      <c r="J21" s="34">
        <v>2.2618039999999999E-2</v>
      </c>
      <c r="K21" s="34">
        <v>2.8838507999999999E-2</v>
      </c>
      <c r="L21" s="34">
        <v>3.4649882E-2</v>
      </c>
      <c r="M21" s="34">
        <v>3.3004314E-2</v>
      </c>
      <c r="N21" s="34">
        <v>2.7330395E-2</v>
      </c>
      <c r="O21" s="34">
        <v>2.0424543E-2</v>
      </c>
      <c r="P21" s="34">
        <v>2.4935484000000001E-2</v>
      </c>
      <c r="Q21" s="34">
        <v>2.6004817E-2</v>
      </c>
      <c r="R21" s="34">
        <v>2.6866337000000001E-2</v>
      </c>
      <c r="S21" s="35" t="s">
        <v>193</v>
      </c>
      <c r="T21" s="35" t="s">
        <v>193</v>
      </c>
      <c r="U21" s="35">
        <v>1.4883454E-10</v>
      </c>
      <c r="V21" s="35">
        <v>2.9064532999999999E-3</v>
      </c>
      <c r="W21" s="35">
        <v>2.0784896000000001E-2</v>
      </c>
      <c r="X21" s="35">
        <v>1.5274711E-2</v>
      </c>
      <c r="Y21" s="35">
        <v>1.1015530000000001E-2</v>
      </c>
      <c r="Z21" s="35">
        <v>6.9012133999999999E-3</v>
      </c>
      <c r="AA21" s="35">
        <v>2.7710523000000001E-2</v>
      </c>
      <c r="AB21" s="35" t="s">
        <v>193</v>
      </c>
      <c r="AC21" s="36" t="s">
        <v>193</v>
      </c>
      <c r="AD21" s="29" t="s">
        <v>193</v>
      </c>
      <c r="AE21" s="29">
        <v>5.7967085000000002E-2</v>
      </c>
      <c r="AF21" s="29">
        <v>1.6382109999999998E-2</v>
      </c>
      <c r="AG21" s="29">
        <v>3.1270317000000002E-10</v>
      </c>
      <c r="AH21" s="29">
        <v>2.5656313E-9</v>
      </c>
      <c r="AI21" s="29">
        <v>6.1956455000000004E-4</v>
      </c>
      <c r="AJ21" s="29">
        <v>4.0534183000000001E-2</v>
      </c>
      <c r="AK21" s="3">
        <f t="shared" si="0"/>
        <v>1.5093865541005053E-2</v>
      </c>
      <c r="AL21" s="13">
        <v>4.7801999999999998</v>
      </c>
      <c r="AO21"/>
    </row>
    <row r="22" spans="1:45" x14ac:dyDescent="0.25">
      <c r="A22" t="s">
        <v>193</v>
      </c>
      <c r="B22" s="37">
        <v>1.2670743999999999E-10</v>
      </c>
      <c r="C22" s="34">
        <v>5.9023833999999997E-11</v>
      </c>
      <c r="D22" s="34">
        <v>5.2824170000000001E-11</v>
      </c>
      <c r="E22" s="34">
        <v>4.5284006000000003E-11</v>
      </c>
      <c r="F22" s="34">
        <v>5.6943887000000001E-11</v>
      </c>
      <c r="G22" s="34">
        <v>7.8282053999999997E-11</v>
      </c>
      <c r="H22" s="34">
        <v>1.1237305499999999E-10</v>
      </c>
      <c r="I22" s="34">
        <v>2.1519514E-10</v>
      </c>
      <c r="J22" s="34">
        <v>4.0193438000000001E-3</v>
      </c>
      <c r="K22" s="34">
        <v>1.8022436999999999E-2</v>
      </c>
      <c r="L22" s="34">
        <v>2.5336887999999998E-2</v>
      </c>
      <c r="M22" s="34">
        <v>3.0982236999999999E-2</v>
      </c>
      <c r="N22" s="34">
        <v>2.7618349E-2</v>
      </c>
      <c r="O22" s="34">
        <v>2.3232381999999999E-2</v>
      </c>
      <c r="P22" s="34">
        <v>2.7235387E-2</v>
      </c>
      <c r="Q22" s="34">
        <v>5.2892773999999997E-2</v>
      </c>
      <c r="R22" s="34">
        <v>6.1502113999999997E-2</v>
      </c>
      <c r="S22" s="35" t="s">
        <v>193</v>
      </c>
      <c r="T22" s="35" t="s">
        <v>193</v>
      </c>
      <c r="U22" s="35">
        <v>2.2974279999999999E-10</v>
      </c>
      <c r="V22" s="35">
        <v>9.7787829999999992E-3</v>
      </c>
      <c r="W22" s="35">
        <v>3.3085481000000002E-3</v>
      </c>
      <c r="X22" s="35">
        <v>8.2640330000000005E-3</v>
      </c>
      <c r="Y22" s="35">
        <v>2.2725138999999998E-2</v>
      </c>
      <c r="Z22" s="35" t="s">
        <v>193</v>
      </c>
      <c r="AA22" s="35" t="s">
        <v>193</v>
      </c>
      <c r="AB22" s="35" t="s">
        <v>193</v>
      </c>
      <c r="AC22" s="36" t="s">
        <v>193</v>
      </c>
      <c r="AD22" s="29" t="s">
        <v>193</v>
      </c>
      <c r="AE22" s="29" t="s">
        <v>193</v>
      </c>
      <c r="AF22" s="29">
        <v>4.5794290000000001E-2</v>
      </c>
      <c r="AG22" s="29">
        <v>1.0573282E-9</v>
      </c>
      <c r="AH22" s="29">
        <v>4.9753501999999998E-2</v>
      </c>
      <c r="AI22" s="29">
        <v>5.5462190000000001E-2</v>
      </c>
      <c r="AJ22" s="29">
        <v>1.2622364000000001E-2</v>
      </c>
      <c r="AK22" s="3">
        <f t="shared" si="0"/>
        <v>1.7724102330877949E-2</v>
      </c>
      <c r="AL22" s="13">
        <v>7.9836</v>
      </c>
      <c r="AO22"/>
    </row>
    <row r="23" spans="1:45" x14ac:dyDescent="0.25">
      <c r="A23" t="s">
        <v>193</v>
      </c>
      <c r="B23" s="37">
        <v>1.1522774E-10</v>
      </c>
      <c r="C23" s="34">
        <v>4.7488512999999997E-11</v>
      </c>
      <c r="D23" s="34">
        <v>5.0220054000000001E-11</v>
      </c>
      <c r="E23" s="34">
        <v>3.9043165E-11</v>
      </c>
      <c r="F23" s="34">
        <v>4.6161487999999998E-11</v>
      </c>
      <c r="G23" s="34">
        <v>5.9080549999999999E-11</v>
      </c>
      <c r="H23" s="34">
        <v>6.3560227000000006E-11</v>
      </c>
      <c r="I23" s="34">
        <v>7.5655159999999998E-11</v>
      </c>
      <c r="J23" s="34">
        <v>9.6800554000000001E-11</v>
      </c>
      <c r="K23" s="34">
        <v>1.5307226000000001E-10</v>
      </c>
      <c r="L23" s="34">
        <v>1.6510214E-10</v>
      </c>
      <c r="M23" s="34">
        <v>2.8269794999999998E-10</v>
      </c>
      <c r="N23" s="34">
        <v>9.4131140000000004E-4</v>
      </c>
      <c r="O23" s="34">
        <v>3.9196780000000001E-10</v>
      </c>
      <c r="P23" s="34">
        <v>2.3054212999999999E-3</v>
      </c>
      <c r="Q23" s="34">
        <v>3.2012489999999998E-2</v>
      </c>
      <c r="R23" s="34">
        <v>5.8013997999999997E-2</v>
      </c>
      <c r="S23" s="35" t="s">
        <v>193</v>
      </c>
      <c r="T23" s="35">
        <v>2.6606355000000002E-2</v>
      </c>
      <c r="U23" s="35">
        <v>3.7719947000000002E-10</v>
      </c>
      <c r="V23" s="35">
        <v>1.9620026E-10</v>
      </c>
      <c r="W23" s="35">
        <v>2.9209445999999999E-10</v>
      </c>
      <c r="X23" s="35">
        <v>1.6841353E-10</v>
      </c>
      <c r="Y23" s="35">
        <v>8.4115250000000001E-11</v>
      </c>
      <c r="Z23" s="35" t="s">
        <v>193</v>
      </c>
      <c r="AA23" s="35" t="s">
        <v>193</v>
      </c>
      <c r="AB23" s="35" t="s">
        <v>193</v>
      </c>
      <c r="AC23" s="36" t="s">
        <v>193</v>
      </c>
      <c r="AD23" s="29" t="s">
        <v>193</v>
      </c>
      <c r="AE23" s="29" t="s">
        <v>193</v>
      </c>
      <c r="AF23" s="29">
        <v>7.5645569999999995E-2</v>
      </c>
      <c r="AG23" s="29">
        <v>4.6551454999999999E-2</v>
      </c>
      <c r="AH23" s="29">
        <v>3.3219997000000001E-2</v>
      </c>
      <c r="AI23" s="29">
        <v>4.4066044999999998E-2</v>
      </c>
      <c r="AJ23" s="29">
        <v>3.1609762E-2</v>
      </c>
      <c r="AK23" s="3">
        <f t="shared" si="0"/>
        <v>1.2534728835860733E-2</v>
      </c>
      <c r="AL23" s="13">
        <v>11.212300000000001</v>
      </c>
      <c r="AO23" s="20"/>
    </row>
    <row r="24" spans="1:45" x14ac:dyDescent="0.25">
      <c r="A24" t="s">
        <v>193</v>
      </c>
      <c r="B24" s="37">
        <v>2.4382426999999999E-10</v>
      </c>
      <c r="C24" s="34">
        <v>5.7518239999999997E-11</v>
      </c>
      <c r="D24" s="34">
        <v>4.8847023999999999E-11</v>
      </c>
      <c r="E24" s="34">
        <v>3.7754574000000003E-11</v>
      </c>
      <c r="F24" s="34">
        <v>4.4925310000000001E-11</v>
      </c>
      <c r="G24" s="34">
        <v>6.9234950000000004E-11</v>
      </c>
      <c r="H24" s="34">
        <v>1.1834637E-10</v>
      </c>
      <c r="I24" s="34">
        <v>4.1138160000000002E-10</v>
      </c>
      <c r="J24" s="34">
        <v>9.4916409999999992E-10</v>
      </c>
      <c r="K24" s="34">
        <v>1.7000452000000001E-9</v>
      </c>
      <c r="L24" s="34">
        <v>1.8629970000000002E-9</v>
      </c>
      <c r="M24" s="34">
        <v>1.4825143E-9</v>
      </c>
      <c r="N24" s="34">
        <v>4.3627024000000002E-10</v>
      </c>
      <c r="O24" s="34">
        <v>2.2135823999999999E-10</v>
      </c>
      <c r="P24" s="34">
        <v>1.4730482E-2</v>
      </c>
      <c r="Q24" s="34">
        <v>7.0477020000000001E-2</v>
      </c>
      <c r="R24" s="34" t="s">
        <v>193</v>
      </c>
      <c r="S24" s="35">
        <v>1.6556345E-2</v>
      </c>
      <c r="T24" s="35">
        <v>1.1372160999999999E-9</v>
      </c>
      <c r="U24" s="35">
        <v>1.0353593999999999E-10</v>
      </c>
      <c r="V24" s="35">
        <v>1.5916657E-10</v>
      </c>
      <c r="W24" s="35">
        <v>1.6766751999999999E-10</v>
      </c>
      <c r="X24" s="35">
        <v>1.1666562E-10</v>
      </c>
      <c r="Y24" s="35">
        <v>9.6967619999999998E-11</v>
      </c>
      <c r="Z24" s="35" t="s">
        <v>193</v>
      </c>
      <c r="AA24" s="35" t="s">
        <v>193</v>
      </c>
      <c r="AB24" s="35" t="s">
        <v>193</v>
      </c>
      <c r="AC24" s="36" t="s">
        <v>193</v>
      </c>
      <c r="AD24" s="29" t="s">
        <v>193</v>
      </c>
      <c r="AE24" s="29" t="s">
        <v>193</v>
      </c>
      <c r="AF24" s="29">
        <v>7.7486194999999994E-2</v>
      </c>
      <c r="AG24" s="29">
        <v>5.4029557999999998E-2</v>
      </c>
      <c r="AH24" s="29">
        <v>6.0886186000000002E-2</v>
      </c>
      <c r="AI24" s="29">
        <v>6.7682919999999994E-2</v>
      </c>
      <c r="AJ24" s="29">
        <v>6.2605019999999997E-2</v>
      </c>
      <c r="AK24" s="3">
        <f t="shared" si="0"/>
        <v>1.5159061980907171E-2</v>
      </c>
      <c r="AL24" s="13">
        <v>14.477499999999999</v>
      </c>
    </row>
    <row r="25" spans="1:45" x14ac:dyDescent="0.25">
      <c r="A25" t="s">
        <v>193</v>
      </c>
      <c r="B25" s="37">
        <v>2.4898200999999998E-2</v>
      </c>
      <c r="C25" s="34">
        <v>3.8988834999999999E-3</v>
      </c>
      <c r="D25" s="34">
        <v>6.2059940000000002E-10</v>
      </c>
      <c r="E25" s="34">
        <v>8.5927849999999994E-11</v>
      </c>
      <c r="F25" s="34">
        <v>9.6524164000000006E-11</v>
      </c>
      <c r="G25" s="34">
        <v>1.5898752E-10</v>
      </c>
      <c r="H25" s="34">
        <v>3.0156165999999999E-10</v>
      </c>
      <c r="I25" s="34">
        <v>6.3236210000000002E-10</v>
      </c>
      <c r="J25" s="34">
        <v>6.3690436000000003E-10</v>
      </c>
      <c r="K25" s="34">
        <v>6.4442889999999998E-10</v>
      </c>
      <c r="L25" s="34">
        <v>9.5235989999999998E-10</v>
      </c>
      <c r="M25" s="34">
        <v>2.1542065999999999E-9</v>
      </c>
      <c r="N25" s="34">
        <v>3.3983781999999998E-9</v>
      </c>
      <c r="O25" s="34">
        <v>7.0620820000000003E-10</v>
      </c>
      <c r="P25" s="38">
        <v>1.5168773E-2</v>
      </c>
      <c r="Q25" s="38" t="s">
        <v>193</v>
      </c>
      <c r="R25" s="38">
        <v>5.5697568000000003E-2</v>
      </c>
      <c r="S25" s="35">
        <v>9.4094389999999994E-9</v>
      </c>
      <c r="T25" s="35">
        <v>2.3039110000000001E-9</v>
      </c>
      <c r="U25" s="35">
        <v>2.1956136E-10</v>
      </c>
      <c r="V25" s="35">
        <v>6.1319550000000003E-10</v>
      </c>
      <c r="W25" s="35">
        <v>1.4476228000000001E-9</v>
      </c>
      <c r="X25" s="35">
        <v>2.8471930000000001E-10</v>
      </c>
      <c r="Y25" s="35">
        <v>1.1729416E-9</v>
      </c>
      <c r="Z25" s="35" t="s">
        <v>193</v>
      </c>
      <c r="AA25" s="35" t="s">
        <v>193</v>
      </c>
      <c r="AB25" s="35" t="s">
        <v>193</v>
      </c>
      <c r="AC25" s="36" t="s">
        <v>193</v>
      </c>
      <c r="AD25" s="29" t="s">
        <v>193</v>
      </c>
      <c r="AE25" s="29" t="s">
        <v>193</v>
      </c>
      <c r="AF25" s="29">
        <v>8.3831559999999999E-2</v>
      </c>
      <c r="AG25" s="29">
        <v>6.4140929999999999E-2</v>
      </c>
      <c r="AH25" s="29" t="s">
        <v>193</v>
      </c>
      <c r="AI25" s="29">
        <v>8.3353559999999993E-2</v>
      </c>
      <c r="AJ25" s="29">
        <v>6.3192955999999995E-2</v>
      </c>
      <c r="AK25" s="3">
        <f t="shared" si="0"/>
        <v>1.4599350271845902E-2</v>
      </c>
      <c r="AL25" s="13">
        <v>17.791599999999999</v>
      </c>
    </row>
    <row r="26" spans="1:45" x14ac:dyDescent="0.25">
      <c r="A26" t="s">
        <v>193</v>
      </c>
      <c r="B26" s="37">
        <v>4.6088852E-2</v>
      </c>
      <c r="C26" s="34">
        <v>2.6133664000000001E-2</v>
      </c>
      <c r="D26" s="34">
        <v>1.0450894E-8</v>
      </c>
      <c r="E26" s="34">
        <v>2.2003059000000001E-10</v>
      </c>
      <c r="F26" s="34">
        <v>1.6447944E-10</v>
      </c>
      <c r="G26" s="34">
        <v>3.3083613999999999E-10</v>
      </c>
      <c r="H26" s="34">
        <v>7.0925427E-10</v>
      </c>
      <c r="I26" s="34">
        <v>1.3552695000000001E-9</v>
      </c>
      <c r="J26" s="34">
        <v>8.5606682999999996E-10</v>
      </c>
      <c r="K26" s="34">
        <v>7.3000234000000004E-10</v>
      </c>
      <c r="L26" s="34">
        <v>1.5968848000000001E-9</v>
      </c>
      <c r="M26" s="34">
        <v>1.9339520000000001E-9</v>
      </c>
      <c r="N26" s="34">
        <v>9.0528899999999997E-10</v>
      </c>
      <c r="O26" s="34">
        <v>2.9042541999999999E-9</v>
      </c>
      <c r="P26" s="38" t="s">
        <v>193</v>
      </c>
      <c r="Q26" s="38">
        <v>5.2911310000000003E-2</v>
      </c>
      <c r="R26" s="38">
        <v>5.5322613999999999E-2</v>
      </c>
      <c r="S26" s="35">
        <v>4.0296579999999999E-2</v>
      </c>
      <c r="T26" s="35">
        <v>8.2869080000000008E-3</v>
      </c>
      <c r="U26" s="35">
        <v>2.8033673E-9</v>
      </c>
      <c r="V26" s="35">
        <v>6.2434253E-9</v>
      </c>
      <c r="W26" s="35">
        <v>2.2950633E-8</v>
      </c>
      <c r="X26" s="35">
        <v>2.5189943000000001E-8</v>
      </c>
      <c r="Y26" s="35">
        <v>2.4216272E-2</v>
      </c>
      <c r="Z26" s="35" t="s">
        <v>193</v>
      </c>
      <c r="AA26" s="35" t="s">
        <v>193</v>
      </c>
      <c r="AB26" s="35" t="s">
        <v>193</v>
      </c>
      <c r="AC26" s="36" t="s">
        <v>193</v>
      </c>
      <c r="AD26" s="29" t="s">
        <v>193</v>
      </c>
      <c r="AE26" s="29" t="s">
        <v>193</v>
      </c>
      <c r="AF26" s="29">
        <v>0.10017332</v>
      </c>
      <c r="AG26" s="29">
        <v>7.8931790000000002E-2</v>
      </c>
      <c r="AH26" s="29" t="s">
        <v>193</v>
      </c>
      <c r="AI26" s="29" t="s">
        <v>193</v>
      </c>
      <c r="AJ26" s="29" t="s">
        <v>193</v>
      </c>
      <c r="AK26" s="3">
        <f t="shared" si="0"/>
        <v>1.7294455573783268E-2</v>
      </c>
      <c r="AL26" s="13">
        <v>21.168500000000002</v>
      </c>
    </row>
    <row r="27" spans="1:45" x14ac:dyDescent="0.25">
      <c r="A27" t="s">
        <v>193</v>
      </c>
      <c r="B27" s="37" t="s">
        <v>193</v>
      </c>
      <c r="C27" s="34">
        <v>3.9199589999999999E-2</v>
      </c>
      <c r="D27" s="34">
        <v>1.2601333000000001E-7</v>
      </c>
      <c r="E27" s="34">
        <v>4.1376214E-10</v>
      </c>
      <c r="F27" s="34">
        <v>2.3455920000000002E-10</v>
      </c>
      <c r="G27" s="34">
        <v>6.8562266999999996E-10</v>
      </c>
      <c r="H27" s="34">
        <v>2.4555327000000001E-9</v>
      </c>
      <c r="I27" s="34">
        <v>6.0219800000000003E-9</v>
      </c>
      <c r="J27" s="34">
        <v>5.3551345999999997E-9</v>
      </c>
      <c r="K27" s="34">
        <v>4.6268829999999998E-9</v>
      </c>
      <c r="L27" s="34">
        <v>9.1087929999999992E-9</v>
      </c>
      <c r="M27" s="34">
        <v>3.5082556999999999E-9</v>
      </c>
      <c r="N27" s="34">
        <v>7.2309200000000005E-10</v>
      </c>
      <c r="O27" s="34">
        <v>8.6684060000000006E-9</v>
      </c>
      <c r="P27" s="38" t="s">
        <v>193</v>
      </c>
      <c r="Q27" s="38">
        <v>5.9358864999999997E-2</v>
      </c>
      <c r="R27" s="38">
        <v>5.3105289999999999E-2</v>
      </c>
      <c r="S27" s="35">
        <v>4.9461853E-2</v>
      </c>
      <c r="T27" s="35">
        <v>1.4606982500000001E-2</v>
      </c>
      <c r="U27" s="35">
        <v>4.5786386000000001E-8</v>
      </c>
      <c r="V27" s="35">
        <v>4.9339010000000001E-3</v>
      </c>
      <c r="W27" s="35">
        <v>1.1920617999999999E-2</v>
      </c>
      <c r="X27" s="35">
        <v>1.5338665E-2</v>
      </c>
      <c r="Y27" s="35">
        <v>5.0389666E-2</v>
      </c>
      <c r="Z27" s="35" t="s">
        <v>193</v>
      </c>
      <c r="AA27" s="35" t="s">
        <v>193</v>
      </c>
      <c r="AB27" s="35" t="s">
        <v>193</v>
      </c>
      <c r="AC27" s="36" t="s">
        <v>193</v>
      </c>
      <c r="AD27" s="29" t="s">
        <v>193</v>
      </c>
      <c r="AE27" s="29" t="s">
        <v>193</v>
      </c>
      <c r="AF27" s="29">
        <v>3.7480096999999997E-2</v>
      </c>
      <c r="AG27" s="29">
        <v>0.11165501999999999</v>
      </c>
      <c r="AH27" s="29" t="s">
        <v>193</v>
      </c>
      <c r="AI27" s="29" t="s">
        <v>193</v>
      </c>
      <c r="AJ27" s="29" t="s">
        <v>193</v>
      </c>
      <c r="AK27" s="3">
        <f t="shared" si="0"/>
        <v>1.8643781712572374E-2</v>
      </c>
      <c r="AL27" s="13">
        <v>24.624300000000002</v>
      </c>
    </row>
    <row r="28" spans="1:45" x14ac:dyDescent="0.25">
      <c r="A28" t="s">
        <v>193</v>
      </c>
      <c r="B28" s="37" t="s">
        <v>193</v>
      </c>
      <c r="C28" s="34">
        <v>8.7570295000000006E-2</v>
      </c>
      <c r="D28" s="34">
        <v>1.1092306E-2</v>
      </c>
      <c r="E28" s="34">
        <v>2.1654778E-10</v>
      </c>
      <c r="F28" s="34">
        <v>3.3741557999999999E-11</v>
      </c>
      <c r="G28" s="34">
        <v>3.2593789999999998E-11</v>
      </c>
      <c r="H28" s="34">
        <v>5.1950107000000003E-11</v>
      </c>
      <c r="I28" s="34">
        <v>8.2701776E-11</v>
      </c>
      <c r="J28" s="34">
        <v>1.750542E-10</v>
      </c>
      <c r="K28" s="34">
        <v>5.6621429999999998E-9</v>
      </c>
      <c r="L28" s="34">
        <v>1.8826486999999999E-8</v>
      </c>
      <c r="M28" s="34">
        <v>8.8465980000000006E-9</v>
      </c>
      <c r="N28" s="34">
        <v>7.1182330000000003E-9</v>
      </c>
      <c r="O28" s="34">
        <v>1.893367E-2</v>
      </c>
      <c r="P28" s="38" t="s">
        <v>193</v>
      </c>
      <c r="Q28" s="38">
        <v>7.6369196E-2</v>
      </c>
      <c r="R28" s="38">
        <v>3.6771792999999997E-2</v>
      </c>
      <c r="S28" s="35">
        <v>2.3559282000000001E-2</v>
      </c>
      <c r="T28" s="35">
        <v>1.9522419999999999E-8</v>
      </c>
      <c r="U28" s="35">
        <v>1.5189616999999999E-8</v>
      </c>
      <c r="V28" s="35">
        <v>9.8856300000000003E-4</v>
      </c>
      <c r="W28" s="35">
        <v>1.735739E-2</v>
      </c>
      <c r="X28" s="35">
        <v>2.5143961999999999E-2</v>
      </c>
      <c r="Y28" s="35">
        <v>2.1536211999999999E-2</v>
      </c>
      <c r="Z28" s="35" t="s">
        <v>193</v>
      </c>
      <c r="AA28" s="35" t="s">
        <v>193</v>
      </c>
      <c r="AB28" s="35" t="s">
        <v>193</v>
      </c>
      <c r="AC28" s="36" t="s">
        <v>193</v>
      </c>
      <c r="AD28" s="29" t="s">
        <v>193</v>
      </c>
      <c r="AE28" s="29" t="s">
        <v>193</v>
      </c>
      <c r="AF28" s="29" t="s">
        <v>193</v>
      </c>
      <c r="AG28" s="29" t="s">
        <v>193</v>
      </c>
      <c r="AH28" s="29" t="s">
        <v>193</v>
      </c>
      <c r="AI28" s="29" t="s">
        <v>193</v>
      </c>
      <c r="AJ28" s="29" t="s">
        <v>193</v>
      </c>
      <c r="AK28" s="3">
        <f t="shared" si="0"/>
        <v>1.4514670216276691E-2</v>
      </c>
      <c r="AL28" s="13">
        <v>28.178599999999999</v>
      </c>
    </row>
    <row r="29" spans="1:45" x14ac:dyDescent="0.25">
      <c r="A29" s="32" t="s">
        <v>193</v>
      </c>
      <c r="B29" s="39" t="s">
        <v>193</v>
      </c>
      <c r="C29" s="32">
        <v>2.2706173E-2</v>
      </c>
      <c r="D29" s="32">
        <v>7.2817460000000001E-2</v>
      </c>
      <c r="E29" s="32">
        <v>8.3732890000000004E-2</v>
      </c>
      <c r="F29" s="32">
        <v>7.9001909999999995E-2</v>
      </c>
      <c r="G29" s="32">
        <v>6.7218624000000005E-2</v>
      </c>
      <c r="H29" s="32">
        <v>5.6594949999999998E-2</v>
      </c>
      <c r="I29" s="32">
        <v>2.9113152999999999E-2</v>
      </c>
      <c r="J29" s="32">
        <v>3.1291943000000002E-3</v>
      </c>
      <c r="K29" s="32">
        <v>3.1212485E-10</v>
      </c>
      <c r="L29" s="32">
        <v>9.1699649999999996E-11</v>
      </c>
      <c r="M29" s="32">
        <v>4.4285683E-10</v>
      </c>
      <c r="N29" s="32">
        <v>2.9088300000000001E-2</v>
      </c>
      <c r="O29" s="32">
        <v>4.1101430000000001E-2</v>
      </c>
      <c r="P29" s="32" t="s">
        <v>193</v>
      </c>
      <c r="Q29" s="32" t="s">
        <v>193</v>
      </c>
      <c r="R29" s="32" t="s">
        <v>193</v>
      </c>
      <c r="S29" s="33">
        <v>9.1288629999999996E-2</v>
      </c>
      <c r="T29" s="33">
        <v>8.5492460000000006E-2</v>
      </c>
      <c r="U29" s="33">
        <v>7.4092720000000001E-2</v>
      </c>
      <c r="V29" s="33">
        <v>2.9540278E-2</v>
      </c>
      <c r="W29" s="33">
        <v>1.0886010000000001E-10</v>
      </c>
      <c r="X29" s="33">
        <v>3.8038053000000002E-2</v>
      </c>
      <c r="Y29" s="33">
        <v>3.1736340000000002E-2</v>
      </c>
      <c r="Z29" s="33" t="s">
        <v>193</v>
      </c>
      <c r="AA29" s="40" t="s">
        <v>193</v>
      </c>
      <c r="AB29" s="40">
        <v>1.0745674E-10</v>
      </c>
      <c r="AC29" s="40">
        <v>1.3493021999999999E-8</v>
      </c>
      <c r="AD29" s="40" t="s">
        <v>193</v>
      </c>
      <c r="AE29" s="40" t="s">
        <v>193</v>
      </c>
      <c r="AF29" s="40" t="s">
        <v>193</v>
      </c>
      <c r="AG29" s="40" t="s">
        <v>193</v>
      </c>
      <c r="AH29" s="40" t="s">
        <v>193</v>
      </c>
      <c r="AI29" s="40" t="s">
        <v>193</v>
      </c>
      <c r="AJ29" s="40" t="s">
        <v>193</v>
      </c>
      <c r="AK29" s="3">
        <f t="shared" si="0"/>
        <v>3.7940571811637284E-2</v>
      </c>
      <c r="AL29" s="1">
        <v>31.855</v>
      </c>
    </row>
    <row r="30" spans="1:45" x14ac:dyDescent="0.25">
      <c r="A30" s="31" t="s">
        <v>193</v>
      </c>
      <c r="B30" s="41" t="s">
        <v>193</v>
      </c>
      <c r="C30" s="31" t="s">
        <v>193</v>
      </c>
      <c r="D30" s="31">
        <v>0.12234512</v>
      </c>
      <c r="E30" s="31">
        <v>0.12558106999999999</v>
      </c>
      <c r="F30" s="31">
        <v>0.12657396000000001</v>
      </c>
      <c r="G30" s="31">
        <v>0.12818693</v>
      </c>
      <c r="H30" s="31">
        <v>0.12744006999999999</v>
      </c>
      <c r="I30" s="31">
        <v>0.12139584</v>
      </c>
      <c r="J30" s="31">
        <v>0.10973629999999999</v>
      </c>
      <c r="K30" s="31">
        <v>9.4599135000000001E-2</v>
      </c>
      <c r="L30" s="31">
        <v>7.3726269999999997E-2</v>
      </c>
      <c r="M30" s="31">
        <v>4.406119E-2</v>
      </c>
      <c r="N30" s="31">
        <v>5.2250035E-2</v>
      </c>
      <c r="O30" s="31" t="s">
        <v>193</v>
      </c>
      <c r="P30" s="31" t="s">
        <v>193</v>
      </c>
      <c r="Q30" s="31" t="s">
        <v>193</v>
      </c>
      <c r="R30" s="31" t="s">
        <v>193</v>
      </c>
      <c r="S30" s="33">
        <v>0.16107424000000001</v>
      </c>
      <c r="T30" s="33">
        <v>0.15720874000000001</v>
      </c>
      <c r="U30" s="33">
        <v>0.14794429000000001</v>
      </c>
      <c r="V30" s="33">
        <v>0.13418131999999999</v>
      </c>
      <c r="W30" s="33">
        <v>0.10264815400000001</v>
      </c>
      <c r="X30" s="33">
        <v>5.9998790000000003E-2</v>
      </c>
      <c r="Y30" s="33">
        <v>7.9718960000000005E-2</v>
      </c>
      <c r="Z30" s="33">
        <v>4.1804563000000003E-2</v>
      </c>
      <c r="AA30" s="40">
        <v>1.6107665E-2</v>
      </c>
      <c r="AB30" s="40">
        <v>5.6722479999999997E-8</v>
      </c>
      <c r="AC30" s="40">
        <v>4.681795E-8</v>
      </c>
      <c r="AD30" s="40">
        <v>2.6399930999999999E-9</v>
      </c>
      <c r="AE30" s="40" t="s">
        <v>193</v>
      </c>
      <c r="AF30" s="40" t="s">
        <v>193</v>
      </c>
      <c r="AG30" s="40" t="s">
        <v>193</v>
      </c>
      <c r="AH30" s="40" t="s">
        <v>193</v>
      </c>
      <c r="AI30" s="40" t="s">
        <v>193</v>
      </c>
      <c r="AJ30" s="40" t="s">
        <v>193</v>
      </c>
      <c r="AK30" s="3">
        <f t="shared" si="0"/>
        <v>8.8112293399148833E-2</v>
      </c>
      <c r="AL30" s="1">
        <v>35.685299999999998</v>
      </c>
    </row>
    <row r="31" spans="1:45" x14ac:dyDescent="0.25">
      <c r="A31" s="31" t="s">
        <v>193</v>
      </c>
      <c r="B31" s="41" t="s">
        <v>193</v>
      </c>
      <c r="C31" s="31" t="s">
        <v>193</v>
      </c>
      <c r="D31" s="31">
        <v>0.1768989</v>
      </c>
      <c r="E31" s="31">
        <v>0.16640402000000001</v>
      </c>
      <c r="F31" s="31">
        <v>0.15940182</v>
      </c>
      <c r="G31" s="31">
        <v>0.16113031</v>
      </c>
      <c r="H31" s="31">
        <v>0.16223331999999999</v>
      </c>
      <c r="I31" s="31">
        <v>0.16005216999999999</v>
      </c>
      <c r="J31" s="31">
        <v>0.15298511000000001</v>
      </c>
      <c r="K31" s="31">
        <v>0.14321838000000001</v>
      </c>
      <c r="L31" s="31">
        <v>0.12911095</v>
      </c>
      <c r="M31" s="31">
        <v>0.10069129</v>
      </c>
      <c r="N31" s="31">
        <v>6.7979159999999997E-2</v>
      </c>
      <c r="O31" s="31" t="s">
        <v>193</v>
      </c>
      <c r="P31" s="31" t="s">
        <v>193</v>
      </c>
      <c r="Q31" s="31" t="s">
        <v>193</v>
      </c>
      <c r="R31" s="31" t="s">
        <v>193</v>
      </c>
      <c r="S31" s="33">
        <v>0.19374839999999999</v>
      </c>
      <c r="T31" s="33">
        <v>0.18534028999999999</v>
      </c>
      <c r="U31" s="33">
        <v>0.18567681</v>
      </c>
      <c r="V31" s="33">
        <v>0.17824382999999999</v>
      </c>
      <c r="W31" s="33">
        <v>0.1710265</v>
      </c>
      <c r="X31" s="33">
        <v>0.14542994000000001</v>
      </c>
      <c r="Y31" s="33">
        <v>0.11292116000000001</v>
      </c>
      <c r="Z31" s="33" t="s">
        <v>193</v>
      </c>
      <c r="AA31" s="40">
        <v>3.6356587000000003E-2</v>
      </c>
      <c r="AB31" s="40">
        <v>1.5249611E-2</v>
      </c>
      <c r="AC31" s="40" t="s">
        <v>193</v>
      </c>
      <c r="AD31" s="40" t="s">
        <v>193</v>
      </c>
      <c r="AE31" s="40" t="s">
        <v>193</v>
      </c>
      <c r="AF31" s="40" t="s">
        <v>193</v>
      </c>
      <c r="AG31" s="40" t="s">
        <v>193</v>
      </c>
      <c r="AH31" s="40" t="s">
        <v>193</v>
      </c>
      <c r="AI31" s="40" t="s">
        <v>193</v>
      </c>
      <c r="AJ31" s="40" t="s">
        <v>193</v>
      </c>
      <c r="AK31" s="3">
        <f t="shared" si="0"/>
        <v>0.14020492790000003</v>
      </c>
      <c r="AL31" s="1">
        <v>39.709000000000003</v>
      </c>
    </row>
    <row r="32" spans="1:45" x14ac:dyDescent="0.25">
      <c r="A32" s="31" t="s">
        <v>193</v>
      </c>
      <c r="B32" s="41" t="s">
        <v>193</v>
      </c>
      <c r="C32" s="31" t="s">
        <v>193</v>
      </c>
      <c r="D32" s="31">
        <v>0.20047875000000001</v>
      </c>
      <c r="E32" s="31">
        <v>0.17715560999999999</v>
      </c>
      <c r="F32" s="31">
        <v>0.18084702</v>
      </c>
      <c r="G32" s="31">
        <v>0.18302149000000001</v>
      </c>
      <c r="H32" s="31">
        <v>0.18511236</v>
      </c>
      <c r="I32" s="31">
        <v>0.18510968999999999</v>
      </c>
      <c r="J32" s="31">
        <v>0.18409376</v>
      </c>
      <c r="K32" s="31">
        <v>0.17930545000000001</v>
      </c>
      <c r="L32" s="31">
        <v>0.16677075999999999</v>
      </c>
      <c r="M32" s="31">
        <v>0.14278078</v>
      </c>
      <c r="N32" s="31">
        <v>0.11235398000000001</v>
      </c>
      <c r="O32" s="31" t="s">
        <v>193</v>
      </c>
      <c r="P32" s="31" t="s">
        <v>193</v>
      </c>
      <c r="Q32" s="31" t="s">
        <v>193</v>
      </c>
      <c r="R32" s="31" t="s">
        <v>193</v>
      </c>
      <c r="S32" s="33" t="s">
        <v>193</v>
      </c>
      <c r="T32" s="33">
        <v>0.22138754999999999</v>
      </c>
      <c r="U32" s="33">
        <v>0.20941387</v>
      </c>
      <c r="V32" s="33">
        <v>0.21673732000000001</v>
      </c>
      <c r="W32" s="33">
        <v>0.21643626999999999</v>
      </c>
      <c r="X32" s="33">
        <v>0.21026966999999999</v>
      </c>
      <c r="Y32" s="33">
        <v>0.18146730999999999</v>
      </c>
      <c r="Z32" s="33">
        <v>0.16497263000000001</v>
      </c>
      <c r="AA32" s="40" t="s">
        <v>193</v>
      </c>
      <c r="AB32" s="40" t="s">
        <v>193</v>
      </c>
      <c r="AC32" s="40" t="s">
        <v>193</v>
      </c>
      <c r="AD32" s="40" t="s">
        <v>193</v>
      </c>
      <c r="AE32" s="40" t="s">
        <v>193</v>
      </c>
      <c r="AF32" s="40" t="s">
        <v>193</v>
      </c>
      <c r="AG32" s="40" t="s">
        <v>193</v>
      </c>
      <c r="AH32" s="40" t="s">
        <v>193</v>
      </c>
      <c r="AI32" s="40" t="s">
        <v>193</v>
      </c>
      <c r="AJ32" s="40" t="s">
        <v>193</v>
      </c>
      <c r="AK32" s="3">
        <f t="shared" si="0"/>
        <v>0.18431745944444444</v>
      </c>
      <c r="AL32" s="1">
        <v>43.982999999999997</v>
      </c>
    </row>
    <row r="33" spans="1:50" x14ac:dyDescent="0.25">
      <c r="A33" s="31" t="s">
        <v>193</v>
      </c>
      <c r="B33" s="41" t="s">
        <v>193</v>
      </c>
      <c r="C33" s="31" t="s">
        <v>193</v>
      </c>
      <c r="D33" s="31" t="s">
        <v>193</v>
      </c>
      <c r="E33" s="31">
        <v>0.19447880000000001</v>
      </c>
      <c r="F33" s="31">
        <v>0.19848009999999999</v>
      </c>
      <c r="G33" s="31">
        <v>0.20149255999999999</v>
      </c>
      <c r="H33" s="31">
        <v>0.19821875</v>
      </c>
      <c r="I33" s="31">
        <v>0.20404637</v>
      </c>
      <c r="J33" s="31">
        <v>0.20829280999999999</v>
      </c>
      <c r="K33" s="31">
        <v>0.2079309</v>
      </c>
      <c r="L33" s="31">
        <v>0.19683376999999999</v>
      </c>
      <c r="M33" s="31">
        <v>0.17178851000000001</v>
      </c>
      <c r="N33" s="31">
        <v>0.15427258999999999</v>
      </c>
      <c r="O33" s="31" t="s">
        <v>193</v>
      </c>
      <c r="P33" s="31" t="s">
        <v>193</v>
      </c>
      <c r="Q33" s="31" t="s">
        <v>193</v>
      </c>
      <c r="R33" s="31" t="s">
        <v>193</v>
      </c>
      <c r="S33" s="33" t="s">
        <v>193</v>
      </c>
      <c r="T33" s="33" t="s">
        <v>193</v>
      </c>
      <c r="U33" s="33">
        <v>0.23493849999999999</v>
      </c>
      <c r="V33" s="33">
        <v>0.23873684000000001</v>
      </c>
      <c r="W33" s="33">
        <v>0.23666190000000001</v>
      </c>
      <c r="X33" s="33">
        <v>0.23717323000000001</v>
      </c>
      <c r="Y33" s="33">
        <v>0.23036151999999999</v>
      </c>
      <c r="Z33" s="33">
        <v>0.19948605</v>
      </c>
      <c r="AA33" s="40" t="s">
        <v>193</v>
      </c>
      <c r="AB33" s="40" t="s">
        <v>193</v>
      </c>
      <c r="AC33" s="40" t="s">
        <v>193</v>
      </c>
      <c r="AD33" s="40" t="s">
        <v>193</v>
      </c>
      <c r="AE33" s="40" t="s">
        <v>193</v>
      </c>
      <c r="AF33" s="40" t="s">
        <v>193</v>
      </c>
      <c r="AG33" s="40" t="s">
        <v>193</v>
      </c>
      <c r="AH33" s="40" t="s">
        <v>193</v>
      </c>
      <c r="AI33" s="40" t="s">
        <v>193</v>
      </c>
      <c r="AJ33" s="40" t="s">
        <v>193</v>
      </c>
      <c r="AK33" s="3">
        <f t="shared" si="0"/>
        <v>0.20707457499999998</v>
      </c>
      <c r="AL33" s="1">
        <v>48.590400000000002</v>
      </c>
    </row>
    <row r="34" spans="1:50" x14ac:dyDescent="0.25">
      <c r="A34" s="27" t="s">
        <v>193</v>
      </c>
      <c r="B34" s="28" t="s">
        <v>193</v>
      </c>
      <c r="C34" s="27" t="s">
        <v>193</v>
      </c>
      <c r="D34" s="27" t="s">
        <v>193</v>
      </c>
      <c r="E34" s="27">
        <v>0.19158776</v>
      </c>
      <c r="F34" s="27">
        <v>0.19591251000000001</v>
      </c>
      <c r="G34" s="27">
        <v>0.19234641999999999</v>
      </c>
      <c r="H34" s="27">
        <v>0.14960124999999999</v>
      </c>
      <c r="I34" s="27">
        <v>0.18733140000000001</v>
      </c>
      <c r="J34" s="27">
        <v>0.22069146000000001</v>
      </c>
      <c r="K34" s="27">
        <v>0.21776693999999999</v>
      </c>
      <c r="L34" s="27">
        <v>0.20397818000000001</v>
      </c>
      <c r="M34" s="27">
        <v>0.14455467</v>
      </c>
      <c r="N34" s="27" t="s">
        <v>193</v>
      </c>
      <c r="O34" s="27" t="s">
        <v>193</v>
      </c>
      <c r="P34" s="27" t="s">
        <v>193</v>
      </c>
      <c r="Q34" s="27" t="s">
        <v>193</v>
      </c>
      <c r="R34" s="27" t="s">
        <v>193</v>
      </c>
      <c r="S34" s="27" t="s">
        <v>193</v>
      </c>
      <c r="T34" s="27" t="s">
        <v>193</v>
      </c>
      <c r="U34" s="27">
        <v>0.22506237000000001</v>
      </c>
      <c r="V34" s="27">
        <v>0.23189698</v>
      </c>
      <c r="W34" s="27">
        <v>0.21454714</v>
      </c>
      <c r="X34" s="27">
        <v>0.19025880000000001</v>
      </c>
      <c r="Y34" s="27">
        <v>0.18997864</v>
      </c>
      <c r="Z34" s="27" t="s">
        <v>193</v>
      </c>
      <c r="AA34" s="27" t="s">
        <v>193</v>
      </c>
      <c r="AB34" s="27" t="s">
        <v>193</v>
      </c>
      <c r="AC34" s="27" t="s">
        <v>193</v>
      </c>
      <c r="AD34" s="27" t="s">
        <v>193</v>
      </c>
      <c r="AE34" s="27" t="s">
        <v>193</v>
      </c>
      <c r="AF34" s="27" t="s">
        <v>193</v>
      </c>
      <c r="AG34" s="27" t="s">
        <v>193</v>
      </c>
      <c r="AH34" s="27" t="s">
        <v>193</v>
      </c>
      <c r="AI34" s="27" t="s">
        <v>193</v>
      </c>
      <c r="AJ34" s="27" t="s">
        <v>193</v>
      </c>
      <c r="AK34" s="3">
        <f t="shared" si="0"/>
        <v>0.19682246571428572</v>
      </c>
      <c r="AL34" s="1">
        <v>53.663899999999998</v>
      </c>
    </row>
    <row r="35" spans="1:50" x14ac:dyDescent="0.25">
      <c r="A35" s="27" t="s">
        <v>193</v>
      </c>
      <c r="B35" s="28" t="s">
        <v>193</v>
      </c>
      <c r="C35" s="27" t="s">
        <v>193</v>
      </c>
      <c r="D35" s="27" t="s">
        <v>193</v>
      </c>
      <c r="E35" s="27" t="s">
        <v>193</v>
      </c>
      <c r="F35" s="27" t="s">
        <v>193</v>
      </c>
      <c r="G35" s="27">
        <v>0.17650933999999999</v>
      </c>
      <c r="H35" s="27">
        <v>0.17668454</v>
      </c>
      <c r="I35" s="27">
        <v>0.17499977</v>
      </c>
      <c r="J35" s="27">
        <v>0.21057065</v>
      </c>
      <c r="K35" s="27">
        <v>0.16179279999999999</v>
      </c>
      <c r="L35" s="27">
        <v>0.11900511</v>
      </c>
      <c r="M35" s="27" t="s">
        <v>193</v>
      </c>
      <c r="N35" s="27" t="s">
        <v>193</v>
      </c>
      <c r="O35" s="27" t="s">
        <v>193</v>
      </c>
      <c r="P35" s="27" t="s">
        <v>193</v>
      </c>
      <c r="Q35" s="27" t="s">
        <v>193</v>
      </c>
      <c r="R35" s="27" t="s">
        <v>193</v>
      </c>
      <c r="S35" s="27" t="s">
        <v>193</v>
      </c>
      <c r="T35" s="27" t="s">
        <v>193</v>
      </c>
      <c r="U35" s="27">
        <v>0.16274989000000001</v>
      </c>
      <c r="V35" s="27">
        <v>0.16241263</v>
      </c>
      <c r="W35" s="27">
        <v>0.14835402</v>
      </c>
      <c r="X35" s="27">
        <v>0.1702552</v>
      </c>
      <c r="Y35" s="27">
        <v>0.17861521</v>
      </c>
      <c r="Z35" s="27">
        <v>0.22115028</v>
      </c>
      <c r="AA35" s="27" t="s">
        <v>193</v>
      </c>
      <c r="AB35" s="27" t="s">
        <v>193</v>
      </c>
      <c r="AC35" s="27" t="s">
        <v>193</v>
      </c>
      <c r="AD35" s="27" t="s">
        <v>193</v>
      </c>
      <c r="AE35" s="27" t="s">
        <v>193</v>
      </c>
      <c r="AF35" s="27" t="s">
        <v>193</v>
      </c>
      <c r="AG35" s="27" t="s">
        <v>193</v>
      </c>
      <c r="AH35" s="27" t="s">
        <v>193</v>
      </c>
      <c r="AI35" s="27" t="s">
        <v>193</v>
      </c>
      <c r="AJ35" s="27" t="s">
        <v>193</v>
      </c>
      <c r="AK35" s="3">
        <f t="shared" si="0"/>
        <v>0.17192495333333332</v>
      </c>
      <c r="AL35" s="9">
        <v>59.441600000000001</v>
      </c>
    </row>
    <row r="36" spans="1:50" x14ac:dyDescent="0.25">
      <c r="A36" s="25" t="s">
        <v>193</v>
      </c>
      <c r="B36" s="26" t="s">
        <v>193</v>
      </c>
      <c r="C36" s="25" t="s">
        <v>193</v>
      </c>
      <c r="D36" s="25" t="s">
        <v>193</v>
      </c>
      <c r="E36" s="25" t="s">
        <v>193</v>
      </c>
      <c r="F36" s="25" t="s">
        <v>193</v>
      </c>
      <c r="G36" s="25" t="s">
        <v>193</v>
      </c>
      <c r="H36" s="25" t="s">
        <v>193</v>
      </c>
      <c r="I36" s="25" t="s">
        <v>193</v>
      </c>
      <c r="J36" s="25">
        <v>0.15806087999999999</v>
      </c>
      <c r="K36" s="25" t="s">
        <v>193</v>
      </c>
      <c r="L36" s="25" t="s">
        <v>193</v>
      </c>
      <c r="M36" s="25" t="s">
        <v>193</v>
      </c>
      <c r="N36" s="25" t="s">
        <v>193</v>
      </c>
      <c r="O36" s="25" t="s">
        <v>193</v>
      </c>
      <c r="P36" s="25" t="s">
        <v>193</v>
      </c>
      <c r="Q36" s="25" t="s">
        <v>193</v>
      </c>
      <c r="R36" s="25" t="s">
        <v>193</v>
      </c>
      <c r="S36" s="25" t="s">
        <v>193</v>
      </c>
      <c r="T36" s="25">
        <v>0.15716875</v>
      </c>
      <c r="U36" s="25">
        <v>0.17096971</v>
      </c>
      <c r="V36" s="25" t="s">
        <v>193</v>
      </c>
      <c r="W36" s="25" t="s">
        <v>193</v>
      </c>
      <c r="X36" s="25">
        <v>7.4170663999999997E-2</v>
      </c>
      <c r="Y36" s="25">
        <v>0.14397009999999999</v>
      </c>
      <c r="Z36" s="25">
        <v>0.14426844</v>
      </c>
      <c r="AA36" s="25">
        <v>0.15032951999999999</v>
      </c>
      <c r="AB36" s="25">
        <v>0.1440717</v>
      </c>
      <c r="AC36" s="25" t="s">
        <v>193</v>
      </c>
      <c r="AD36" s="25" t="s">
        <v>193</v>
      </c>
      <c r="AE36" s="25" t="s">
        <v>193</v>
      </c>
      <c r="AF36" s="25" t="s">
        <v>193</v>
      </c>
      <c r="AG36" s="25" t="s">
        <v>193</v>
      </c>
      <c r="AH36" s="25" t="s">
        <v>193</v>
      </c>
      <c r="AI36" s="25" t="s">
        <v>193</v>
      </c>
      <c r="AJ36" s="25" t="s">
        <v>193</v>
      </c>
      <c r="AK36" s="3">
        <f t="shared" si="0"/>
        <v>0.14287622049999998</v>
      </c>
      <c r="AL36" s="4">
        <v>66.4435</v>
      </c>
    </row>
    <row r="37" spans="1:50" x14ac:dyDescent="0.25">
      <c r="A37" s="25">
        <v>2.2008403999999999E-2</v>
      </c>
      <c r="B37" s="26">
        <v>1.9696496000000001E-2</v>
      </c>
      <c r="C37" s="25">
        <v>1.7753435000000001E-2</v>
      </c>
      <c r="D37" s="25">
        <v>1.2798711000000001E-2</v>
      </c>
      <c r="E37" s="25">
        <v>4.6076956000000004E-3</v>
      </c>
      <c r="F37" s="25">
        <v>2.1273139999999999E-4</v>
      </c>
      <c r="G37" s="25">
        <v>8.190289E-8</v>
      </c>
      <c r="H37" s="25">
        <v>4.1509430000000003E-8</v>
      </c>
      <c r="I37" s="25">
        <v>2.6973432999999998E-8</v>
      </c>
      <c r="J37" s="25">
        <v>2.1562144000000001E-8</v>
      </c>
      <c r="K37" s="25">
        <v>2.2649072E-8</v>
      </c>
      <c r="L37" s="25">
        <v>1.9421734999999998E-8</v>
      </c>
      <c r="M37" s="25">
        <v>1.6764385000000001E-8</v>
      </c>
      <c r="N37" s="25">
        <v>1.6657955000000002E-8</v>
      </c>
      <c r="O37" s="25">
        <v>2.6655709E-8</v>
      </c>
      <c r="P37" s="25">
        <v>6.2056419999999999E-3</v>
      </c>
      <c r="Q37" s="25">
        <v>1.6543347E-2</v>
      </c>
      <c r="R37" s="25">
        <v>2.3671721999999999E-2</v>
      </c>
      <c r="S37" s="25">
        <v>3.7092894000000001E-2</v>
      </c>
      <c r="T37" s="25">
        <v>4.2111177E-2</v>
      </c>
      <c r="U37" s="25" t="s">
        <v>193</v>
      </c>
      <c r="V37" s="25" t="s">
        <v>193</v>
      </c>
      <c r="W37" s="25" t="s">
        <v>193</v>
      </c>
      <c r="X37" s="25" t="s">
        <v>193</v>
      </c>
      <c r="Y37" s="25">
        <v>5.5426540000000003E-2</v>
      </c>
      <c r="Z37" s="25">
        <v>9.0671204000000005E-2</v>
      </c>
      <c r="AA37" s="25">
        <v>8.9152029999999993E-2</v>
      </c>
      <c r="AB37" s="25">
        <v>8.4285520000000003E-2</v>
      </c>
      <c r="AC37" s="25">
        <v>7.6833903999999995E-2</v>
      </c>
      <c r="AD37" s="25">
        <v>6.2603824000000002E-2</v>
      </c>
      <c r="AE37" s="25">
        <v>7.1015164000000006E-2</v>
      </c>
      <c r="AF37" s="25">
        <v>6.448951E-2</v>
      </c>
      <c r="AG37" s="25">
        <v>5.4190285999999997E-2</v>
      </c>
      <c r="AH37" s="25">
        <v>6.4766586000000001E-2</v>
      </c>
      <c r="AI37" s="25">
        <v>6.2770149999999997E-2</v>
      </c>
      <c r="AJ37" s="25">
        <v>3.8345150000000001E-2</v>
      </c>
      <c r="AK37" s="3">
        <f t="shared" si="0"/>
        <v>3.1789137409273527E-2</v>
      </c>
      <c r="AL37" s="4">
        <v>76.463800000000006</v>
      </c>
    </row>
    <row r="38" spans="1:50" x14ac:dyDescent="0.25">
      <c r="AK38" s="17">
        <f>SUM(A2:AJ35)/867</f>
        <v>7.8130524497721926E-2</v>
      </c>
      <c r="AP38" s="2" t="s">
        <v>123</v>
      </c>
    </row>
    <row r="39" spans="1:50" x14ac:dyDescent="0.25">
      <c r="A39" s="25" t="s">
        <v>193</v>
      </c>
      <c r="B39" s="26" t="s">
        <v>193</v>
      </c>
      <c r="C39" s="25" t="s">
        <v>193</v>
      </c>
      <c r="D39" s="25" t="s">
        <v>193</v>
      </c>
      <c r="E39" s="25" t="s">
        <v>193</v>
      </c>
      <c r="F39" s="25" t="s">
        <v>193</v>
      </c>
      <c r="G39" s="25" t="s">
        <v>193</v>
      </c>
      <c r="H39" s="25" t="s">
        <v>193</v>
      </c>
      <c r="I39" s="25" t="s">
        <v>193</v>
      </c>
      <c r="J39" s="25" t="s">
        <v>193</v>
      </c>
      <c r="K39" s="25" t="s">
        <v>193</v>
      </c>
      <c r="L39" s="25" t="s">
        <v>193</v>
      </c>
      <c r="M39" s="25" t="s">
        <v>193</v>
      </c>
      <c r="N39" s="25" t="s">
        <v>193</v>
      </c>
      <c r="O39" s="25" t="s">
        <v>193</v>
      </c>
      <c r="P39" s="25" t="s">
        <v>193</v>
      </c>
      <c r="Q39" s="25" t="s">
        <v>193</v>
      </c>
      <c r="R39" s="25" t="s">
        <v>193</v>
      </c>
      <c r="S39" s="25" t="s">
        <v>193</v>
      </c>
      <c r="T39" s="25" t="s">
        <v>193</v>
      </c>
      <c r="U39" s="25" t="s">
        <v>193</v>
      </c>
      <c r="V39" s="25" t="s">
        <v>193</v>
      </c>
      <c r="W39" s="25" t="s">
        <v>193</v>
      </c>
      <c r="X39" s="25" t="s">
        <v>193</v>
      </c>
      <c r="Y39" s="25" t="s">
        <v>193</v>
      </c>
      <c r="Z39" s="25" t="s">
        <v>193</v>
      </c>
      <c r="AA39" s="25" t="s">
        <v>193</v>
      </c>
      <c r="AB39" s="25" t="s">
        <v>193</v>
      </c>
      <c r="AC39" s="25" t="s">
        <v>193</v>
      </c>
      <c r="AD39" s="25" t="s">
        <v>193</v>
      </c>
      <c r="AE39" s="25" t="s">
        <v>193</v>
      </c>
      <c r="AF39" s="25" t="s">
        <v>193</v>
      </c>
      <c r="AG39" s="25" t="s">
        <v>193</v>
      </c>
      <c r="AH39" s="25" t="s">
        <v>193</v>
      </c>
      <c r="AI39" s="25" t="s">
        <v>193</v>
      </c>
      <c r="AJ39" s="25" t="s">
        <v>193</v>
      </c>
      <c r="AK39" s="3" t="s">
        <v>0</v>
      </c>
      <c r="AL39" s="4">
        <v>-76.463800000000006</v>
      </c>
      <c r="AP39" s="2" t="s">
        <v>0</v>
      </c>
      <c r="AR39" s="2"/>
      <c r="AS39" s="2"/>
      <c r="AT39" s="1" t="s">
        <v>122</v>
      </c>
      <c r="AX39" s="2"/>
    </row>
    <row r="40" spans="1:50" x14ac:dyDescent="0.25">
      <c r="A40" s="25" t="s">
        <v>193</v>
      </c>
      <c r="B40" s="26">
        <v>0.10866902000000001</v>
      </c>
      <c r="C40" s="25">
        <v>9.8485044999999993E-2</v>
      </c>
      <c r="D40" s="25">
        <v>9.5585610000000001E-2</v>
      </c>
      <c r="E40" s="25">
        <v>9.4204075999999998E-2</v>
      </c>
      <c r="F40" s="25">
        <v>0.25781717999999998</v>
      </c>
      <c r="G40" s="25">
        <v>0.18138981000000001</v>
      </c>
      <c r="H40" s="25">
        <v>0.17222694999999999</v>
      </c>
      <c r="I40" s="25">
        <v>0.18797538</v>
      </c>
      <c r="J40" s="25">
        <v>9.1751799999999994E-2</v>
      </c>
      <c r="K40" s="25">
        <v>0.116824396</v>
      </c>
      <c r="L40" s="25">
        <v>8.000815E-2</v>
      </c>
      <c r="M40" s="25">
        <v>7.7106229999999998E-2</v>
      </c>
      <c r="N40" s="25">
        <v>7.7526529999999996E-2</v>
      </c>
      <c r="O40" s="25">
        <v>0.18138646</v>
      </c>
      <c r="P40" s="25">
        <v>6.6720024000000003E-2</v>
      </c>
      <c r="Q40" s="25">
        <v>4.9854076999999997E-2</v>
      </c>
      <c r="R40" s="25">
        <v>0.17637922</v>
      </c>
      <c r="S40" s="25">
        <v>0.18101360999999999</v>
      </c>
      <c r="T40" s="25">
        <v>0.20704368000000001</v>
      </c>
      <c r="U40" s="25">
        <v>0.10396379</v>
      </c>
      <c r="V40" s="25">
        <v>0.1065603</v>
      </c>
      <c r="W40" s="25">
        <v>8.0556020000000006E-2</v>
      </c>
      <c r="X40" s="25">
        <v>0.10401592</v>
      </c>
      <c r="Y40" s="25">
        <v>6.3778470000000004E-2</v>
      </c>
      <c r="Z40" s="25">
        <v>7.8405249999999996E-2</v>
      </c>
      <c r="AA40" s="25">
        <v>8.8085874999999994E-2</v>
      </c>
      <c r="AB40" s="25">
        <v>8.6207904000000002E-2</v>
      </c>
      <c r="AC40" s="25">
        <v>0.10229858999999999</v>
      </c>
      <c r="AD40" s="25">
        <v>0.12750586999999999</v>
      </c>
      <c r="AE40" s="25">
        <v>0.12507422000000001</v>
      </c>
      <c r="AF40" s="25">
        <v>0.12784295000000001</v>
      </c>
      <c r="AG40" s="25">
        <v>0.10248166</v>
      </c>
      <c r="AH40" s="25">
        <v>5.274997E-2</v>
      </c>
      <c r="AI40" s="25">
        <v>0.10668724</v>
      </c>
      <c r="AJ40" s="25" t="s">
        <v>193</v>
      </c>
      <c r="AK40" s="3">
        <f>AVERAGE(A40:AJ40)</f>
        <v>0.11641709638235292</v>
      </c>
      <c r="AL40" s="4">
        <v>-66.4435</v>
      </c>
      <c r="AM40" s="6" t="s">
        <v>94</v>
      </c>
      <c r="AO40" s="2">
        <f>SUM(A73:AJ74)/40</f>
        <v>3.8161067174595213E-2</v>
      </c>
      <c r="AP40" s="2">
        <f>((AK40-AK$3)*100)/AK$3</f>
        <v>26.186576302464513</v>
      </c>
      <c r="AQ40" s="2"/>
      <c r="AR40" s="6" t="s">
        <v>94</v>
      </c>
      <c r="AS40" s="2"/>
      <c r="AT40" s="2">
        <f>((AO40-AO$3)*100)/AO$3</f>
        <v>-29.339933158443973</v>
      </c>
      <c r="AU40" s="2"/>
    </row>
    <row r="41" spans="1:50" x14ac:dyDescent="0.25">
      <c r="A41" s="27">
        <v>0.18881171999999999</v>
      </c>
      <c r="B41" s="28">
        <v>0.1871806</v>
      </c>
      <c r="C41" s="27">
        <v>0.18233521</v>
      </c>
      <c r="D41" s="27">
        <v>0.18285219999999999</v>
      </c>
      <c r="E41" s="27">
        <v>0.17455076</v>
      </c>
      <c r="F41" s="27">
        <v>0.16374150000000001</v>
      </c>
      <c r="G41" s="27">
        <v>0.16776973000000001</v>
      </c>
      <c r="H41" s="27">
        <v>0.15814511000000001</v>
      </c>
      <c r="I41" s="27">
        <v>0.16690503000000001</v>
      </c>
      <c r="J41" s="27">
        <v>0.16569011</v>
      </c>
      <c r="K41" s="27">
        <v>0.16650105000000001</v>
      </c>
      <c r="L41" s="27">
        <v>0.17036182999999999</v>
      </c>
      <c r="M41" s="27">
        <v>0.16849042</v>
      </c>
      <c r="N41" s="27">
        <v>0.16964850000000001</v>
      </c>
      <c r="O41" s="27">
        <v>0.16446683000000001</v>
      </c>
      <c r="P41" s="27">
        <v>0.16597791000000001</v>
      </c>
      <c r="Q41" s="27">
        <v>0.15980278000000001</v>
      </c>
      <c r="R41" s="27">
        <v>0.14983676000000001</v>
      </c>
      <c r="S41" s="27">
        <v>0.14368618999999999</v>
      </c>
      <c r="T41" s="27">
        <v>0.15918013</v>
      </c>
      <c r="U41" s="27">
        <v>0.15767758000000001</v>
      </c>
      <c r="V41" s="27">
        <v>0.14981237</v>
      </c>
      <c r="W41" s="27">
        <v>0.14467648999999999</v>
      </c>
      <c r="X41" s="27">
        <v>0.15244948999999999</v>
      </c>
      <c r="Y41" s="27">
        <v>0.23472577</v>
      </c>
      <c r="Z41" s="27">
        <v>0.2391276</v>
      </c>
      <c r="AA41" s="27">
        <v>0.23830608</v>
      </c>
      <c r="AB41" s="27">
        <v>0.23601857000000001</v>
      </c>
      <c r="AC41" s="27">
        <v>0.23662944</v>
      </c>
      <c r="AD41" s="27">
        <v>0.23894598</v>
      </c>
      <c r="AE41" s="27">
        <v>0.23731641000000001</v>
      </c>
      <c r="AF41" s="27">
        <v>0.23322329999999999</v>
      </c>
      <c r="AG41" s="27">
        <v>0.18365213</v>
      </c>
      <c r="AH41" s="27">
        <v>0.18800280999999999</v>
      </c>
      <c r="AI41" s="27">
        <v>0.18121333000000001</v>
      </c>
      <c r="AJ41" s="27">
        <v>0.18137998999999999</v>
      </c>
      <c r="AK41" s="3">
        <f t="shared" si="0"/>
        <v>0.18303032527777777</v>
      </c>
      <c r="AL41" s="9">
        <v>-59.441600000000001</v>
      </c>
      <c r="AM41" s="6" t="s">
        <v>116</v>
      </c>
      <c r="AO41" s="2">
        <f>SUM(A39:AJ40)/34</f>
        <v>0.11641709638235292</v>
      </c>
      <c r="AP41" s="2">
        <f>((AK41-AK$4)*100)/AK$4</f>
        <v>4.5069807550305736</v>
      </c>
      <c r="AQ41" s="2"/>
      <c r="AR41" s="6" t="s">
        <v>116</v>
      </c>
      <c r="AS41" s="2"/>
      <c r="AT41" s="1">
        <f>((AO41-AO$4)*100)/AO$4</f>
        <v>26.186576302464513</v>
      </c>
    </row>
    <row r="42" spans="1:50" x14ac:dyDescent="0.25">
      <c r="A42" s="27">
        <v>0.22583115000000001</v>
      </c>
      <c r="B42" s="28">
        <v>0.22605802</v>
      </c>
      <c r="C42" s="27">
        <v>0.21985367</v>
      </c>
      <c r="D42" s="27">
        <v>0.21808630000000001</v>
      </c>
      <c r="E42" s="27">
        <v>0.21445924</v>
      </c>
      <c r="F42" s="27">
        <v>0.20916599</v>
      </c>
      <c r="G42" s="27">
        <v>0.20026635000000001</v>
      </c>
      <c r="H42" s="27">
        <v>0.20298225</v>
      </c>
      <c r="I42" s="27">
        <v>0.21303216</v>
      </c>
      <c r="J42" s="27">
        <v>0.22236718</v>
      </c>
      <c r="K42" s="27">
        <v>0.2197481</v>
      </c>
      <c r="L42" s="27">
        <v>0.21898667999999999</v>
      </c>
      <c r="M42" s="27">
        <v>0.21874808000000001</v>
      </c>
      <c r="N42" s="27">
        <v>0.22158090999999999</v>
      </c>
      <c r="O42" s="27">
        <v>0.21878270999999999</v>
      </c>
      <c r="P42" s="27">
        <v>0.21433430000000001</v>
      </c>
      <c r="Q42" s="27">
        <v>0.21024957</v>
      </c>
      <c r="R42" s="27">
        <v>0.20058495000000001</v>
      </c>
      <c r="S42" s="27">
        <v>0.17796782</v>
      </c>
      <c r="T42" s="27">
        <v>0.18837978</v>
      </c>
      <c r="U42" s="27">
        <v>0.21125746000000001</v>
      </c>
      <c r="V42" s="27">
        <v>0.22605707</v>
      </c>
      <c r="W42" s="27">
        <v>0.22794809999999999</v>
      </c>
      <c r="X42" s="27">
        <v>0.22990406999999999</v>
      </c>
      <c r="Y42" s="27">
        <v>0.23178821999999999</v>
      </c>
      <c r="Z42" s="27">
        <v>0.23327349</v>
      </c>
      <c r="AA42" s="27">
        <v>0.23428562</v>
      </c>
      <c r="AB42" s="27">
        <v>0.23403393</v>
      </c>
      <c r="AC42" s="27">
        <v>0.23622235999999999</v>
      </c>
      <c r="AD42" s="27">
        <v>0.2343296</v>
      </c>
      <c r="AE42" s="27">
        <v>0.23346616000000001</v>
      </c>
      <c r="AF42" s="27">
        <v>0.23312495999999999</v>
      </c>
      <c r="AG42" s="27">
        <v>0.23315826000000001</v>
      </c>
      <c r="AH42" s="27">
        <v>0.23323192000000001</v>
      </c>
      <c r="AI42" s="27">
        <v>0.23118258999999999</v>
      </c>
      <c r="AJ42" s="27">
        <v>0.22854455000000001</v>
      </c>
      <c r="AK42" s="3">
        <f t="shared" si="0"/>
        <v>0.22036871027777774</v>
      </c>
      <c r="AL42" s="21">
        <v>-53.663899999999998</v>
      </c>
      <c r="AM42" s="10" t="s">
        <v>94</v>
      </c>
      <c r="AO42" s="2">
        <f>SUM(A71:AJ72)/26</f>
        <v>0.17962744692307692</v>
      </c>
      <c r="AP42" s="2">
        <f>((AK42-AK$5)*100)/AK$5</f>
        <v>-1.4364599511141225</v>
      </c>
      <c r="AQ42" s="2"/>
      <c r="AR42" s="10" t="s">
        <v>94</v>
      </c>
      <c r="AS42" s="2"/>
      <c r="AT42" s="1">
        <f>((AO42-AO$5)*100)/AO$5</f>
        <v>-3.0776555505600265</v>
      </c>
    </row>
    <row r="43" spans="1:50" x14ac:dyDescent="0.25">
      <c r="A43" s="29">
        <v>0.21279022</v>
      </c>
      <c r="B43" s="30">
        <v>0.21277566000000001</v>
      </c>
      <c r="C43" s="29">
        <v>0.2086191</v>
      </c>
      <c r="D43" s="29">
        <v>0.20755406000000001</v>
      </c>
      <c r="E43" s="31">
        <v>0.20533925</v>
      </c>
      <c r="F43" s="31">
        <v>0.20209310999999999</v>
      </c>
      <c r="G43" s="31">
        <v>0.20009577000000001</v>
      </c>
      <c r="H43" s="31">
        <v>0.19897308999999999</v>
      </c>
      <c r="I43" s="31">
        <v>0.20196317</v>
      </c>
      <c r="J43" s="31">
        <v>0.20121527</v>
      </c>
      <c r="K43" s="31">
        <v>0.20126492000000001</v>
      </c>
      <c r="L43" s="31">
        <v>0.20139754000000001</v>
      </c>
      <c r="M43" s="31">
        <v>0.20143538999999999</v>
      </c>
      <c r="N43" s="31">
        <v>0.20192292000000001</v>
      </c>
      <c r="O43" s="31">
        <v>0.20205021000000001</v>
      </c>
      <c r="P43" s="31">
        <v>0.20387085999999999</v>
      </c>
      <c r="Q43" s="32">
        <v>0.20070615</v>
      </c>
      <c r="R43" s="32">
        <v>0.19764528000000001</v>
      </c>
      <c r="S43" s="33">
        <v>0.1879439</v>
      </c>
      <c r="T43" s="33" t="s">
        <v>193</v>
      </c>
      <c r="U43" s="33">
        <v>0.20804835999999999</v>
      </c>
      <c r="V43" s="33">
        <v>0.21137248</v>
      </c>
      <c r="W43" s="33">
        <v>0.21326930999999999</v>
      </c>
      <c r="X43" s="33">
        <v>0.21475140000000001</v>
      </c>
      <c r="Y43" s="33">
        <v>0.21649858</v>
      </c>
      <c r="Z43" s="33">
        <v>0.21849740000000001</v>
      </c>
      <c r="AA43" s="33">
        <v>0.22164136000000001</v>
      </c>
      <c r="AB43" s="33">
        <v>0.22013952000000001</v>
      </c>
      <c r="AC43" s="29">
        <v>0.21851282</v>
      </c>
      <c r="AD43" s="29">
        <v>0.21857335</v>
      </c>
      <c r="AE43" s="29">
        <v>0.21898392</v>
      </c>
      <c r="AF43" s="29">
        <v>0.21732496000000001</v>
      </c>
      <c r="AG43" s="29">
        <v>0.21680363</v>
      </c>
      <c r="AH43" s="29">
        <v>0.21725744999999999</v>
      </c>
      <c r="AI43" s="29">
        <v>0.21622243999999999</v>
      </c>
      <c r="AJ43" s="29">
        <v>0.2151149</v>
      </c>
      <c r="AK43" s="3">
        <f t="shared" si="0"/>
        <v>0.2089333642857143</v>
      </c>
      <c r="AL43" s="1">
        <v>-48.590400000000002</v>
      </c>
      <c r="AM43" s="10" t="s">
        <v>116</v>
      </c>
      <c r="AO43" s="2">
        <f>SUM(A41:AJ42)/72</f>
        <v>0.20169951777777775</v>
      </c>
      <c r="AP43" s="2">
        <f>((AK43-AK$6)*100)/AK$6</f>
        <v>-2.5199451147825931</v>
      </c>
      <c r="AQ43" s="2"/>
      <c r="AR43" s="10" t="s">
        <v>116</v>
      </c>
      <c r="AS43" s="2"/>
      <c r="AT43" s="1">
        <f>((AO43-AO$6)*100)/AO$6</f>
        <v>1.174201860319356</v>
      </c>
    </row>
    <row r="44" spans="1:50" x14ac:dyDescent="0.25">
      <c r="A44" s="29">
        <v>0.19916038</v>
      </c>
      <c r="B44" s="30">
        <v>0.19654050000000001</v>
      </c>
      <c r="C44" s="29">
        <v>0.19190715</v>
      </c>
      <c r="D44" s="29">
        <v>0.18771489</v>
      </c>
      <c r="E44" s="31">
        <v>0.17930072999999999</v>
      </c>
      <c r="F44" s="31">
        <v>0.16029942</v>
      </c>
      <c r="G44" s="31">
        <v>0.15264727</v>
      </c>
      <c r="H44" s="31">
        <v>0.14338872</v>
      </c>
      <c r="I44" s="31">
        <v>0.14959778000000001</v>
      </c>
      <c r="J44" s="31">
        <v>0.15673425999999999</v>
      </c>
      <c r="K44" s="31">
        <v>0.16153319999999999</v>
      </c>
      <c r="L44" s="31">
        <v>0.16458057000000001</v>
      </c>
      <c r="M44" s="31">
        <v>0.16812079999999999</v>
      </c>
      <c r="N44" s="31">
        <v>0.17183019999999999</v>
      </c>
      <c r="O44" s="31">
        <v>0.17490075999999999</v>
      </c>
      <c r="P44" s="31">
        <v>0.17553668</v>
      </c>
      <c r="Q44" s="32">
        <v>0.17652382</v>
      </c>
      <c r="R44" s="32">
        <v>0.17026939999999999</v>
      </c>
      <c r="S44" s="33">
        <v>0.17072134</v>
      </c>
      <c r="T44" s="33" t="s">
        <v>193</v>
      </c>
      <c r="U44" s="33">
        <v>0.18997543</v>
      </c>
      <c r="V44" s="33">
        <v>0.19366778000000001</v>
      </c>
      <c r="W44" s="33">
        <v>0.19518471000000001</v>
      </c>
      <c r="X44" s="33">
        <v>0.19610131</v>
      </c>
      <c r="Y44" s="33">
        <v>0.19810275999999999</v>
      </c>
      <c r="Z44" s="33">
        <v>0.20103583</v>
      </c>
      <c r="AA44" s="33">
        <v>0.20229611</v>
      </c>
      <c r="AB44" s="33">
        <v>0.20145490999999999</v>
      </c>
      <c r="AC44" s="29">
        <v>0.19805047000000001</v>
      </c>
      <c r="AD44" s="29">
        <v>0.19558476</v>
      </c>
      <c r="AE44" s="29">
        <v>0.19789691000000001</v>
      </c>
      <c r="AF44" s="29">
        <v>0.19943579</v>
      </c>
      <c r="AG44" s="29">
        <v>0.19834184999999999</v>
      </c>
      <c r="AH44" s="29">
        <v>0.20216170999999999</v>
      </c>
      <c r="AI44" s="29">
        <v>0.20229316</v>
      </c>
      <c r="AJ44" s="29">
        <v>0.20092045</v>
      </c>
      <c r="AK44" s="3">
        <f t="shared" si="0"/>
        <v>0.18353748028571432</v>
      </c>
      <c r="AL44" s="1">
        <v>-43.982999999999997</v>
      </c>
      <c r="AM44" s="11" t="s">
        <v>99</v>
      </c>
      <c r="AO44" s="2">
        <f>SUM(A66:R70)/56</f>
        <v>0.11578122631047308</v>
      </c>
      <c r="AP44" s="2">
        <f>((AK44-AK$7)*100)/AK$7</f>
        <v>-4.5768909422108832</v>
      </c>
      <c r="AR44" s="11" t="s">
        <v>99</v>
      </c>
      <c r="AS44" s="2"/>
      <c r="AT44" s="1">
        <f>((AO44-AO$7)*100)/AO$7</f>
        <v>-7.6832283209485954</v>
      </c>
    </row>
    <row r="45" spans="1:50" x14ac:dyDescent="0.25">
      <c r="A45" s="29">
        <v>0.17792844999999999</v>
      </c>
      <c r="B45" s="30">
        <v>0.16555823</v>
      </c>
      <c r="C45" s="29">
        <v>0.14543916000000001</v>
      </c>
      <c r="D45" s="29">
        <v>0.12768969999999999</v>
      </c>
      <c r="E45" s="31">
        <v>0.111370966</v>
      </c>
      <c r="F45" s="31">
        <v>0.1113439</v>
      </c>
      <c r="G45" s="31">
        <v>9.8664500000000002E-2</v>
      </c>
      <c r="H45" s="31">
        <v>0.10312889</v>
      </c>
      <c r="I45" s="31">
        <v>0.105572894</v>
      </c>
      <c r="J45" s="31">
        <v>0.11071237</v>
      </c>
      <c r="K45" s="31">
        <v>0.11280341000000001</v>
      </c>
      <c r="L45" s="31">
        <v>0.113145255</v>
      </c>
      <c r="M45" s="31">
        <v>0.11522902</v>
      </c>
      <c r="N45" s="31">
        <v>0.11907276</v>
      </c>
      <c r="O45" s="31">
        <v>0.12256172</v>
      </c>
      <c r="P45" s="31">
        <v>0.12396027</v>
      </c>
      <c r="Q45" s="32">
        <v>0.12453128400000001</v>
      </c>
      <c r="R45" s="32">
        <v>0.11531582999999999</v>
      </c>
      <c r="S45" s="33">
        <v>0.12045356</v>
      </c>
      <c r="T45" s="33" t="s">
        <v>193</v>
      </c>
      <c r="U45" s="33">
        <v>0.13029946000000001</v>
      </c>
      <c r="V45" s="33">
        <v>0.14916099999999999</v>
      </c>
      <c r="W45" s="33">
        <v>0.15916643999999999</v>
      </c>
      <c r="X45" s="33">
        <v>0.16467153000000001</v>
      </c>
      <c r="Y45" s="33">
        <v>0.16669903999999999</v>
      </c>
      <c r="Z45" s="33">
        <v>0.16915262</v>
      </c>
      <c r="AA45" s="33">
        <v>0.17028805999999999</v>
      </c>
      <c r="AB45" s="33">
        <v>0.16921575</v>
      </c>
      <c r="AC45" s="29">
        <v>0.16803535999999999</v>
      </c>
      <c r="AD45" s="29">
        <v>0.16809180000000001</v>
      </c>
      <c r="AE45" s="29">
        <v>0.17103351999999999</v>
      </c>
      <c r="AF45" s="29">
        <v>0.17738519999999999</v>
      </c>
      <c r="AG45" s="29">
        <v>0.18070902999999999</v>
      </c>
      <c r="AH45" s="29">
        <v>0.1834636</v>
      </c>
      <c r="AI45" s="29">
        <v>0.18550104000000001</v>
      </c>
      <c r="AJ45" s="29">
        <v>0.18437278000000001</v>
      </c>
      <c r="AK45" s="3">
        <f t="shared" si="0"/>
        <v>0.14347795425714285</v>
      </c>
      <c r="AL45" s="1">
        <v>-39.709000000000003</v>
      </c>
      <c r="AM45" s="11" t="s">
        <v>102</v>
      </c>
      <c r="AO45" s="2">
        <f>SUM(E43:R47)/68</f>
        <v>0.11405185880654789</v>
      </c>
      <c r="AP45" s="2">
        <f>((AK45-AK$8)*100)/AK$8</f>
        <v>-6.9534584129342756</v>
      </c>
      <c r="AR45" s="11" t="s">
        <v>102</v>
      </c>
      <c r="AS45" s="2"/>
      <c r="AT45" s="1">
        <f>((AO45-AO$8)*100)/AO$8</f>
        <v>-6.9783068504214727</v>
      </c>
    </row>
    <row r="46" spans="1:50" x14ac:dyDescent="0.25">
      <c r="A46" s="29">
        <v>0.11945639</v>
      </c>
      <c r="B46" s="30">
        <v>9.9117780000000003E-2</v>
      </c>
      <c r="C46" s="29">
        <v>7.4040449999999994E-2</v>
      </c>
      <c r="D46" s="29">
        <v>7.493358E-2</v>
      </c>
      <c r="E46" s="31" t="s">
        <v>193</v>
      </c>
      <c r="F46" s="31">
        <v>0.11670551</v>
      </c>
      <c r="G46" s="31">
        <v>7.3949959999999995E-2</v>
      </c>
      <c r="H46" s="31">
        <v>6.3904150000000007E-2</v>
      </c>
      <c r="I46" s="31">
        <v>6.7461750000000001E-2</v>
      </c>
      <c r="J46" s="31">
        <v>6.7329739999999999E-2</v>
      </c>
      <c r="K46" s="31">
        <v>6.5742239999999993E-2</v>
      </c>
      <c r="L46" s="31">
        <v>6.2127670000000003E-2</v>
      </c>
      <c r="M46" s="31">
        <v>6.1379139999999999E-2</v>
      </c>
      <c r="N46" s="31">
        <v>6.3044295E-2</v>
      </c>
      <c r="O46" s="31">
        <v>6.7013589999999998E-2</v>
      </c>
      <c r="P46" s="31">
        <v>6.9507054999999998E-2</v>
      </c>
      <c r="Q46" s="32">
        <v>6.9241300000000006E-2</v>
      </c>
      <c r="R46" s="32">
        <v>5.4823663000000002E-2</v>
      </c>
      <c r="S46" s="33">
        <v>5.2798792999999997E-2</v>
      </c>
      <c r="T46" s="33" t="s">
        <v>193</v>
      </c>
      <c r="U46" s="33">
        <v>9.7779119999999997E-2</v>
      </c>
      <c r="V46" s="33">
        <v>0.10149343</v>
      </c>
      <c r="W46" s="33">
        <v>0.11404692</v>
      </c>
      <c r="X46" s="33">
        <v>0.1245854</v>
      </c>
      <c r="Y46" s="33">
        <v>0.12684504999999999</v>
      </c>
      <c r="Z46" s="33">
        <v>0.12364652</v>
      </c>
      <c r="AA46" s="33">
        <v>0.11474381</v>
      </c>
      <c r="AB46" s="33">
        <v>0.116817795</v>
      </c>
      <c r="AC46" s="29">
        <v>0.13825372999999999</v>
      </c>
      <c r="AD46" s="29">
        <v>0.104422696</v>
      </c>
      <c r="AE46" s="29">
        <v>9.7512100000000004E-2</v>
      </c>
      <c r="AF46" s="29">
        <v>0.11297565</v>
      </c>
      <c r="AG46" s="29">
        <v>0.12942445</v>
      </c>
      <c r="AH46" s="29">
        <v>0.13758430999999999</v>
      </c>
      <c r="AI46" s="29">
        <v>0.13958298</v>
      </c>
      <c r="AJ46" s="29">
        <v>0.13372651999999999</v>
      </c>
      <c r="AK46" s="3">
        <f t="shared" si="0"/>
        <v>9.517698638235296E-2</v>
      </c>
      <c r="AL46" s="1">
        <v>-35.685299999999998</v>
      </c>
      <c r="AM46" s="12" t="s">
        <v>105</v>
      </c>
      <c r="AO46" s="2">
        <f>SUM(S66:Z70)/35</f>
        <v>0.13564097668832012</v>
      </c>
      <c r="AP46" s="2">
        <f>((AK46-AK$9)*100)/AK$9</f>
        <v>-8.8484727780148784</v>
      </c>
      <c r="AR46" s="12" t="s">
        <v>105</v>
      </c>
      <c r="AS46" s="2"/>
      <c r="AT46" s="1">
        <f>((AO46-AO$9)*100)/AO$9</f>
        <v>-8.7943440517490661</v>
      </c>
    </row>
    <row r="47" spans="1:50" x14ac:dyDescent="0.25">
      <c r="A47" s="29">
        <v>5.5150579999999998E-2</v>
      </c>
      <c r="B47" s="30">
        <v>4.4980909999999999E-2</v>
      </c>
      <c r="C47" s="29">
        <v>1.9542420000000001E-2</v>
      </c>
      <c r="D47" s="29" t="s">
        <v>193</v>
      </c>
      <c r="E47" s="31" t="s">
        <v>193</v>
      </c>
      <c r="F47" s="31">
        <v>7.9291180000000003E-2</v>
      </c>
      <c r="G47" s="31">
        <v>2.4941074000000001E-2</v>
      </c>
      <c r="H47" s="31">
        <v>1.8457095999999999E-2</v>
      </c>
      <c r="I47" s="31">
        <v>1.3665887E-2</v>
      </c>
      <c r="J47" s="31">
        <v>5.0470219999999999E-8</v>
      </c>
      <c r="K47" s="31">
        <v>1.5223407000000001E-10</v>
      </c>
      <c r="L47" s="31">
        <v>6.9936625999999997E-11</v>
      </c>
      <c r="M47" s="31">
        <v>1.167543E-9</v>
      </c>
      <c r="N47" s="31">
        <v>4.2054538E-8</v>
      </c>
      <c r="O47" s="31">
        <v>1.9146178E-3</v>
      </c>
      <c r="P47" s="31">
        <v>2.3088814000000002E-3</v>
      </c>
      <c r="Q47" s="32">
        <v>3.6607893999999999E-9</v>
      </c>
      <c r="R47" s="32">
        <v>6.789307E-5</v>
      </c>
      <c r="S47" s="33">
        <v>2.7284557000000001E-2</v>
      </c>
      <c r="T47" s="33" t="s">
        <v>193</v>
      </c>
      <c r="U47" s="33" t="s">
        <v>193</v>
      </c>
      <c r="V47" s="33">
        <v>4.2665750000000002E-2</v>
      </c>
      <c r="W47" s="33">
        <v>5.5750710000000002E-2</v>
      </c>
      <c r="X47" s="33">
        <v>6.6344410000000006E-2</v>
      </c>
      <c r="Y47" s="33">
        <v>6.8100099999999997E-2</v>
      </c>
      <c r="Z47" s="33">
        <v>5.1169876000000003E-2</v>
      </c>
      <c r="AA47" s="33">
        <v>2.6479082000000001E-2</v>
      </c>
      <c r="AB47" s="33">
        <v>6.5554970000000004E-2</v>
      </c>
      <c r="AC47" s="29" t="s">
        <v>193</v>
      </c>
      <c r="AD47" s="29">
        <v>6.2436745000000002E-2</v>
      </c>
      <c r="AE47" s="29">
        <v>4.5921225000000003E-2</v>
      </c>
      <c r="AF47" s="29">
        <v>2.1179343E-2</v>
      </c>
      <c r="AG47" s="29">
        <v>9.3143560000000009E-10</v>
      </c>
      <c r="AH47" s="29">
        <v>2.7585719000000002E-2</v>
      </c>
      <c r="AI47" s="29">
        <v>4.3971247999999998E-2</v>
      </c>
      <c r="AJ47" s="29">
        <v>4.2000186000000002E-2</v>
      </c>
      <c r="AK47" s="3">
        <f t="shared" si="0"/>
        <v>2.9250469637957955E-2</v>
      </c>
      <c r="AL47" s="1">
        <v>-31.855</v>
      </c>
      <c r="AM47" s="12" t="s">
        <v>108</v>
      </c>
      <c r="AO47" s="2">
        <f>SUM(S43:AB47)/44</f>
        <v>0.14627082370454544</v>
      </c>
      <c r="AP47" s="2">
        <f>((AK47-AK$10)*100)/AK$10</f>
        <v>-16.996350853878212</v>
      </c>
      <c r="AR47" s="12" t="s">
        <v>108</v>
      </c>
      <c r="AS47" s="2"/>
      <c r="AT47" s="1">
        <f>((AO47-AO$10)*100)/AO$10</f>
        <v>-5.4434351564045533</v>
      </c>
    </row>
    <row r="48" spans="1:50" x14ac:dyDescent="0.25">
      <c r="A48" s="29">
        <v>3.4082162999999999E-2</v>
      </c>
      <c r="B48" s="30">
        <v>3.4610700000000001E-2</v>
      </c>
      <c r="C48" s="29" t="s">
        <v>193</v>
      </c>
      <c r="D48" s="29" t="s">
        <v>193</v>
      </c>
      <c r="E48" s="34" t="s">
        <v>193</v>
      </c>
      <c r="F48" s="34">
        <v>5.99424E-2</v>
      </c>
      <c r="G48" s="34">
        <v>3.125849E-2</v>
      </c>
      <c r="H48" s="34">
        <v>2.6886034999999999E-2</v>
      </c>
      <c r="I48" s="34">
        <v>2.1537944999999999E-2</v>
      </c>
      <c r="J48" s="34">
        <v>7.7416565999999997E-3</v>
      </c>
      <c r="K48" s="34">
        <v>5.8271880000000002E-8</v>
      </c>
      <c r="L48" s="34">
        <v>4.8426454000000002E-9</v>
      </c>
      <c r="M48" s="34">
        <v>1.6728103E-9</v>
      </c>
      <c r="N48" s="34">
        <v>1.0049590999999999E-9</v>
      </c>
      <c r="O48" s="34">
        <v>5.3815209999999999E-10</v>
      </c>
      <c r="P48" s="34">
        <v>3.2772779999999999E-10</v>
      </c>
      <c r="Q48" s="34">
        <v>5.0083650000000002E-10</v>
      </c>
      <c r="R48" s="34">
        <v>1.6186099999999999E-8</v>
      </c>
      <c r="S48" s="35">
        <v>7.8112692999999997E-3</v>
      </c>
      <c r="T48" s="35" t="s">
        <v>193</v>
      </c>
      <c r="U48" s="35" t="s">
        <v>193</v>
      </c>
      <c r="V48" s="35">
        <v>6.7680870000000004E-2</v>
      </c>
      <c r="W48" s="35">
        <v>4.4773865000000003E-2</v>
      </c>
      <c r="X48" s="35">
        <v>8.4380525000000005E-5</v>
      </c>
      <c r="Y48" s="35">
        <v>2.3434159999999998E-10</v>
      </c>
      <c r="Z48" s="35">
        <v>1.5346377E-10</v>
      </c>
      <c r="AA48" s="35">
        <v>3.7253764000000002E-2</v>
      </c>
      <c r="AB48" s="35">
        <v>6.0642590000000003E-2</v>
      </c>
      <c r="AC48" s="36" t="s">
        <v>193</v>
      </c>
      <c r="AD48" s="29">
        <v>6.1309601999999998E-2</v>
      </c>
      <c r="AE48" s="29">
        <v>5.5787745999999999E-2</v>
      </c>
      <c r="AF48" s="29">
        <v>4.3796750000000002E-2</v>
      </c>
      <c r="AG48" s="29">
        <v>3.2629613000000002E-2</v>
      </c>
      <c r="AH48" s="29">
        <v>2.6021425000000001E-2</v>
      </c>
      <c r="AI48" s="29">
        <v>2.5540775000000002E-2</v>
      </c>
      <c r="AJ48" s="29">
        <v>2.3808732999999999E-2</v>
      </c>
      <c r="AK48" s="3">
        <f t="shared" si="0"/>
        <v>2.3440028538597221E-2</v>
      </c>
      <c r="AL48" s="13">
        <v>-28.178599999999999</v>
      </c>
      <c r="AM48" s="14" t="s">
        <v>99</v>
      </c>
      <c r="AO48" s="7">
        <f>(SUM(B57:O65)+SUM(P57:R61))/140</f>
        <v>6.105369318954966E-3</v>
      </c>
      <c r="AP48" s="2">
        <f>((AK48-AK$11)*100)/AK$11</f>
        <v>-16.512658536389697</v>
      </c>
      <c r="AR48" s="14" t="s">
        <v>99</v>
      </c>
      <c r="AS48" s="2"/>
      <c r="AT48" s="1">
        <f>((AO48-AO$11)*100)/AO$11</f>
        <v>-18.285708832362154</v>
      </c>
      <c r="AU48">
        <f>SUM(AT48:AT51)/4</f>
        <v>-22.892951768101163</v>
      </c>
    </row>
    <row r="49" spans="1:46" x14ac:dyDescent="0.25">
      <c r="A49" s="29">
        <v>1.6242117E-2</v>
      </c>
      <c r="B49" s="30">
        <v>1.1271455999999999E-2</v>
      </c>
      <c r="C49" s="29" t="s">
        <v>193</v>
      </c>
      <c r="D49" s="29" t="s">
        <v>193</v>
      </c>
      <c r="E49" s="34" t="s">
        <v>193</v>
      </c>
      <c r="F49" s="34">
        <v>6.6841890000000001E-2</v>
      </c>
      <c r="G49" s="34">
        <v>2.1884048E-2</v>
      </c>
      <c r="H49" s="34">
        <v>7.9312315000000001E-3</v>
      </c>
      <c r="I49" s="34">
        <v>5.1515450000000004E-3</v>
      </c>
      <c r="J49" s="34">
        <v>5.7687355000000003E-8</v>
      </c>
      <c r="K49" s="34">
        <v>3.0488905999999999E-8</v>
      </c>
      <c r="L49" s="34">
        <v>4.6382290000000001E-9</v>
      </c>
      <c r="M49" s="34">
        <v>1.5948378E-9</v>
      </c>
      <c r="N49" s="34">
        <v>1.0489822999999999E-9</v>
      </c>
      <c r="O49" s="34">
        <v>1.1399030000000001E-9</v>
      </c>
      <c r="P49" s="34">
        <v>1.7675009E-9</v>
      </c>
      <c r="Q49" s="34">
        <v>4.7383460000000003E-9</v>
      </c>
      <c r="R49" s="34">
        <v>1.431043E-8</v>
      </c>
      <c r="S49" s="35">
        <v>6.3119240000000003E-9</v>
      </c>
      <c r="T49" s="35" t="s">
        <v>193</v>
      </c>
      <c r="U49" s="35" t="s">
        <v>193</v>
      </c>
      <c r="V49" s="35">
        <v>7.2028170000000002E-2</v>
      </c>
      <c r="W49" s="35">
        <v>3.8758005999999998E-2</v>
      </c>
      <c r="X49" s="35">
        <v>1.8879436999999999E-5</v>
      </c>
      <c r="Y49" s="35">
        <v>5.8934862E-8</v>
      </c>
      <c r="Z49" s="35">
        <v>1.4275347000000001E-2</v>
      </c>
      <c r="AA49" s="35">
        <v>4.3359532999999999E-2</v>
      </c>
      <c r="AB49" s="35">
        <v>5.7017125000000002E-2</v>
      </c>
      <c r="AC49" s="36" t="s">
        <v>193</v>
      </c>
      <c r="AD49" s="29">
        <v>6.7957020000000007E-2</v>
      </c>
      <c r="AE49" s="29">
        <v>4.7356777000000003E-2</v>
      </c>
      <c r="AF49" s="29">
        <v>3.1904123999999999E-2</v>
      </c>
      <c r="AG49" s="29">
        <v>2.8701264000000001E-2</v>
      </c>
      <c r="AH49" s="29">
        <v>2.5383348E-2</v>
      </c>
      <c r="AI49" s="29">
        <v>2.6850487999999999E-2</v>
      </c>
      <c r="AJ49" s="29">
        <v>2.3784366000000001E-2</v>
      </c>
      <c r="AK49" s="3">
        <f t="shared" si="0"/>
        <v>2.0223897253275867E-2</v>
      </c>
      <c r="AL49" s="13">
        <v>-24.624300000000002</v>
      </c>
      <c r="AM49" s="14" t="s">
        <v>102</v>
      </c>
      <c r="AO49" s="2">
        <f>SUM(E48:R56)/126</f>
        <v>7.0964305732327789E-3</v>
      </c>
      <c r="AP49" s="2">
        <f>((AK49-AK$12)*100)/AK$12</f>
        <v>-18.605839233407039</v>
      </c>
      <c r="AR49" s="14" t="s">
        <v>102</v>
      </c>
      <c r="AS49" s="2"/>
      <c r="AT49" s="1">
        <f>((AO49-AO$12)*100)/AO$12</f>
        <v>-25.68145075919605</v>
      </c>
    </row>
    <row r="50" spans="1:46" x14ac:dyDescent="0.25">
      <c r="A50" s="29">
        <v>1.2355487E-2</v>
      </c>
      <c r="B50" s="30">
        <v>8.1574130000000002E-10</v>
      </c>
      <c r="C50" s="29" t="s">
        <v>193</v>
      </c>
      <c r="D50" s="29" t="s">
        <v>193</v>
      </c>
      <c r="E50" s="34" t="s">
        <v>193</v>
      </c>
      <c r="F50" s="34">
        <v>4.1647730000000001E-2</v>
      </c>
      <c r="G50" s="34">
        <v>9.3280234999999993E-3</v>
      </c>
      <c r="H50" s="34">
        <v>5.1028360000000001E-9</v>
      </c>
      <c r="I50" s="34">
        <v>5.8020777E-10</v>
      </c>
      <c r="J50" s="34">
        <v>5.1083027000000005E-10</v>
      </c>
      <c r="K50" s="34">
        <v>1.1070208E-9</v>
      </c>
      <c r="L50" s="34">
        <v>9.1884506E-10</v>
      </c>
      <c r="M50" s="34">
        <v>7.0039720000000002E-10</v>
      </c>
      <c r="N50" s="34">
        <v>8.8226079999999996E-10</v>
      </c>
      <c r="O50" s="34">
        <v>1.9060127000000002E-9</v>
      </c>
      <c r="P50" s="34">
        <v>4.4621976999999998E-9</v>
      </c>
      <c r="Q50" s="34">
        <v>1.1561328E-8</v>
      </c>
      <c r="R50" s="34">
        <v>1.5872719999999999E-8</v>
      </c>
      <c r="S50" s="35">
        <v>2.9478549999999998E-10</v>
      </c>
      <c r="T50" s="35" t="s">
        <v>193</v>
      </c>
      <c r="U50" s="35" t="s">
        <v>193</v>
      </c>
      <c r="V50" s="35" t="s">
        <v>193</v>
      </c>
      <c r="W50" s="35">
        <v>2.0020570000000001E-2</v>
      </c>
      <c r="X50" s="35">
        <v>9.1157410000000001E-3</v>
      </c>
      <c r="Y50" s="35">
        <v>6.0042000000000003E-3</v>
      </c>
      <c r="Z50" s="35">
        <v>1.6554367E-2</v>
      </c>
      <c r="AA50" s="35">
        <v>2.3575849999999999E-2</v>
      </c>
      <c r="AB50" s="35" t="s">
        <v>193</v>
      </c>
      <c r="AC50" s="36" t="s">
        <v>193</v>
      </c>
      <c r="AD50" s="29">
        <v>7.8274670000000005E-2</v>
      </c>
      <c r="AE50" s="29">
        <v>3.8896630000000001E-2</v>
      </c>
      <c r="AF50" s="29">
        <v>2.6795221000000001E-2</v>
      </c>
      <c r="AG50" s="29">
        <v>2.4682757999999999E-2</v>
      </c>
      <c r="AH50" s="29">
        <v>2.7208725E-2</v>
      </c>
      <c r="AI50" s="29">
        <v>2.8698781999999999E-2</v>
      </c>
      <c r="AJ50" s="29">
        <v>2.5060939000000001E-2</v>
      </c>
      <c r="AK50" s="3">
        <f t="shared" si="0"/>
        <v>1.3864990650542253E-2</v>
      </c>
      <c r="AL50" s="13">
        <v>-21.168500000000002</v>
      </c>
      <c r="AM50" s="15" t="s">
        <v>105</v>
      </c>
      <c r="AO50" s="2">
        <f>(SUM(S57:AB65)+SUM(P62:R65))/67</f>
        <v>1.0469624854726092E-2</v>
      </c>
      <c r="AP50" s="2">
        <f>((AK50-AK$13)*100)/AK$13</f>
        <v>-18.82131688955441</v>
      </c>
      <c r="AR50" s="15" t="s">
        <v>105</v>
      </c>
      <c r="AS50" s="2"/>
      <c r="AT50" s="1">
        <f>((AO50-AO$13)*100)/AO$13</f>
        <v>-27.162287478832766</v>
      </c>
    </row>
    <row r="51" spans="1:46" x14ac:dyDescent="0.25">
      <c r="A51" s="29">
        <v>1.8744105E-2</v>
      </c>
      <c r="B51" s="30">
        <v>2.4553190000000002E-10</v>
      </c>
      <c r="C51" s="29" t="s">
        <v>193</v>
      </c>
      <c r="D51" s="29" t="s">
        <v>193</v>
      </c>
      <c r="E51" s="34">
        <v>5.0081210000000001E-2</v>
      </c>
      <c r="F51" s="34">
        <v>3.8284550000000001E-2</v>
      </c>
      <c r="G51" s="34">
        <v>5.5582924000000004E-3</v>
      </c>
      <c r="H51" s="34">
        <v>1.7408807999999999E-10</v>
      </c>
      <c r="I51" s="34">
        <v>7.2340244999999998E-11</v>
      </c>
      <c r="J51" s="34">
        <v>1.312806E-10</v>
      </c>
      <c r="K51" s="34">
        <v>6.6413069999999995E-11</v>
      </c>
      <c r="L51" s="34">
        <v>1.04056645E-10</v>
      </c>
      <c r="M51" s="34">
        <v>3.3364989000000001E-10</v>
      </c>
      <c r="N51" s="34">
        <v>7.7082374000000005E-10</v>
      </c>
      <c r="O51" s="34">
        <v>2.4301473999999999E-9</v>
      </c>
      <c r="P51" s="34">
        <v>7.3761649999999998E-9</v>
      </c>
      <c r="Q51" s="34">
        <v>2.3551192999999999E-8</v>
      </c>
      <c r="R51" s="34">
        <v>1.031932E-2</v>
      </c>
      <c r="S51" s="35">
        <v>9.6784809999999999E-11</v>
      </c>
      <c r="T51" s="35" t="s">
        <v>193</v>
      </c>
      <c r="U51" s="35" t="s">
        <v>193</v>
      </c>
      <c r="V51" s="35" t="s">
        <v>193</v>
      </c>
      <c r="W51" s="35">
        <v>2.6780295999999999E-2</v>
      </c>
      <c r="X51" s="35">
        <v>1.9655612999999999E-2</v>
      </c>
      <c r="Y51" s="35">
        <v>1.8977310000000001E-2</v>
      </c>
      <c r="Z51" s="35">
        <v>2.2480634999999999E-2</v>
      </c>
      <c r="AA51" s="35">
        <v>3.4213717999999997E-2</v>
      </c>
      <c r="AB51" s="35" t="s">
        <v>193</v>
      </c>
      <c r="AC51" s="36" t="s">
        <v>193</v>
      </c>
      <c r="AD51" s="29" t="s">
        <v>193</v>
      </c>
      <c r="AE51" s="29">
        <v>1.2978190000000001E-2</v>
      </c>
      <c r="AF51" s="29">
        <v>2.5159627E-2</v>
      </c>
      <c r="AG51" s="29">
        <v>2.5666764000000002E-2</v>
      </c>
      <c r="AH51" s="29">
        <v>3.0907817000000001E-2</v>
      </c>
      <c r="AI51" s="29">
        <v>3.5042410000000003E-2</v>
      </c>
      <c r="AJ51" s="29">
        <v>3.3696561999999999E-2</v>
      </c>
      <c r="AK51" s="3">
        <f t="shared" si="0"/>
        <v>1.459094481258837E-2</v>
      </c>
      <c r="AL51" s="13">
        <v>-17.791599999999999</v>
      </c>
      <c r="AM51" s="15" t="s">
        <v>108</v>
      </c>
      <c r="AO51" s="2">
        <f>SUM(S48:AB56)/54</f>
        <v>2.4199981656888019E-2</v>
      </c>
      <c r="AP51" s="1">
        <f>((AK51-AK$14)*100)/AK$14</f>
        <v>-19.970105725394212</v>
      </c>
      <c r="AR51" s="15" t="s">
        <v>108</v>
      </c>
      <c r="AS51" s="2"/>
      <c r="AT51" s="1">
        <f>((AO51-AO$14)*100)/AO$14</f>
        <v>-20.442360002013682</v>
      </c>
    </row>
    <row r="52" spans="1:46" x14ac:dyDescent="0.25">
      <c r="A52" s="29">
        <v>2.6047577999999998E-2</v>
      </c>
      <c r="B52" s="30">
        <v>5.5055140000000004E-3</v>
      </c>
      <c r="C52" s="29" t="s">
        <v>193</v>
      </c>
      <c r="D52" s="29" t="s">
        <v>193</v>
      </c>
      <c r="E52" s="34">
        <v>2.9211814999999999E-2</v>
      </c>
      <c r="F52" s="34">
        <v>1.6589409999999999E-2</v>
      </c>
      <c r="G52" s="34">
        <v>2.7332250000000001E-10</v>
      </c>
      <c r="H52" s="34">
        <v>6.8095089999999999E-11</v>
      </c>
      <c r="I52" s="34">
        <v>5.1989288000000002E-11</v>
      </c>
      <c r="J52" s="34">
        <v>4.2425643000000001E-11</v>
      </c>
      <c r="K52" s="34">
        <v>5.3143358000000003E-11</v>
      </c>
      <c r="L52" s="34">
        <v>1.1827674000000001E-10</v>
      </c>
      <c r="M52" s="34">
        <v>3.0005717E-10</v>
      </c>
      <c r="N52" s="34">
        <v>9.2397510000000004E-10</v>
      </c>
      <c r="O52" s="34">
        <v>3.7507759999999997E-9</v>
      </c>
      <c r="P52" s="34">
        <v>1.4577476E-7</v>
      </c>
      <c r="Q52" s="34">
        <v>7.1129026000000001E-3</v>
      </c>
      <c r="R52" s="34">
        <v>2.5511974E-2</v>
      </c>
      <c r="S52" s="35" t="s">
        <v>193</v>
      </c>
      <c r="T52" s="35" t="s">
        <v>193</v>
      </c>
      <c r="U52" s="35" t="s">
        <v>193</v>
      </c>
      <c r="V52" s="35" t="s">
        <v>193</v>
      </c>
      <c r="W52" s="35">
        <v>3.9080563999999998E-2</v>
      </c>
      <c r="X52" s="35">
        <v>2.32745E-2</v>
      </c>
      <c r="Y52" s="35">
        <v>2.8246244E-2</v>
      </c>
      <c r="Z52" s="35">
        <v>2.5321241000000001E-2</v>
      </c>
      <c r="AA52" s="35">
        <v>4.6498362000000001E-2</v>
      </c>
      <c r="AB52" s="35" t="s">
        <v>193</v>
      </c>
      <c r="AC52" s="36" t="s">
        <v>193</v>
      </c>
      <c r="AD52" s="29" t="s">
        <v>193</v>
      </c>
      <c r="AE52" s="29">
        <v>3.0730627E-2</v>
      </c>
      <c r="AF52" s="29">
        <v>1.8308076999999999E-2</v>
      </c>
      <c r="AG52" s="29">
        <v>1.30731445E-2</v>
      </c>
      <c r="AH52" s="29">
        <v>2.1716338000000002E-2</v>
      </c>
      <c r="AI52" s="29">
        <v>3.1966460000000002E-2</v>
      </c>
      <c r="AJ52" s="29">
        <v>3.5935665999999998E-2</v>
      </c>
      <c r="AK52" s="3">
        <f t="shared" si="0"/>
        <v>1.5708539572474846E-2</v>
      </c>
      <c r="AL52" s="13">
        <v>-14.477499999999999</v>
      </c>
      <c r="AM52" s="16" t="s">
        <v>117</v>
      </c>
      <c r="AO52" s="7">
        <f>(SUM(AC43:AJ65)+SUM(A43:D56))/173</f>
        <v>7.0135355858544829E-2</v>
      </c>
      <c r="AP52" s="2">
        <f>((AK52-AK$15)*100)/AK$15</f>
        <v>-23.676045429957849</v>
      </c>
      <c r="AR52" s="16" t="s">
        <v>117</v>
      </c>
      <c r="AS52" s="2"/>
      <c r="AT52" s="1">
        <f>((AO52-AO$15)*100)/AO$15</f>
        <v>-7.6262725409176797</v>
      </c>
    </row>
    <row r="53" spans="1:46" x14ac:dyDescent="0.25">
      <c r="A53" s="29">
        <v>5.0610214000000001E-2</v>
      </c>
      <c r="B53" s="30">
        <v>1.9581718000000001E-2</v>
      </c>
      <c r="C53" s="29" t="s">
        <v>193</v>
      </c>
      <c r="D53" s="29" t="s">
        <v>193</v>
      </c>
      <c r="E53" s="34">
        <v>7.7421179999999997E-4</v>
      </c>
      <c r="F53" s="34">
        <v>8.173484E-3</v>
      </c>
      <c r="G53" s="34">
        <v>1.4644053E-10</v>
      </c>
      <c r="H53" s="34">
        <v>8.3043960000000003E-11</v>
      </c>
      <c r="I53" s="34">
        <v>4.9316819999999997E-11</v>
      </c>
      <c r="J53" s="34">
        <v>4.1595217000000002E-11</v>
      </c>
      <c r="K53" s="34">
        <v>3.9737216999999999E-11</v>
      </c>
      <c r="L53" s="34">
        <v>4.3855218000000003E-11</v>
      </c>
      <c r="M53" s="34">
        <v>6.54495E-11</v>
      </c>
      <c r="N53" s="34">
        <v>9.9478280000000002E-10</v>
      </c>
      <c r="O53" s="34">
        <v>6.5333756000000003E-9</v>
      </c>
      <c r="P53" s="34">
        <v>5.8313979999999998E-3</v>
      </c>
      <c r="Q53" s="34">
        <v>1.1716508E-2</v>
      </c>
      <c r="R53" s="34">
        <v>4.0967464000000002E-2</v>
      </c>
      <c r="S53" s="35" t="s">
        <v>193</v>
      </c>
      <c r="T53" s="35" t="s">
        <v>193</v>
      </c>
      <c r="U53" s="35" t="s">
        <v>193</v>
      </c>
      <c r="V53" s="35" t="s">
        <v>193</v>
      </c>
      <c r="W53" s="35">
        <v>2.5757378000000001E-2</v>
      </c>
      <c r="X53" s="35">
        <v>2.0705570999999999E-2</v>
      </c>
      <c r="Y53" s="35">
        <v>2.3642374000000001E-2</v>
      </c>
      <c r="Z53" s="35">
        <v>1.9206066000000001E-2</v>
      </c>
      <c r="AA53" s="35">
        <v>4.4202350000000001E-2</v>
      </c>
      <c r="AB53" s="35" t="s">
        <v>193</v>
      </c>
      <c r="AC53" s="36" t="s">
        <v>193</v>
      </c>
      <c r="AD53" s="29" t="s">
        <v>193</v>
      </c>
      <c r="AE53" s="29">
        <v>8.9230409999999996E-3</v>
      </c>
      <c r="AF53" s="29">
        <v>3.0489669999999999E-9</v>
      </c>
      <c r="AG53" s="29">
        <v>5.5044643000000002E-3</v>
      </c>
      <c r="AH53" s="29">
        <v>2.5679500000000001E-2</v>
      </c>
      <c r="AI53" s="29">
        <v>3.5454140000000002E-2</v>
      </c>
      <c r="AJ53" s="29">
        <v>4.4762317000000003E-2</v>
      </c>
      <c r="AK53" s="3">
        <f t="shared" si="0"/>
        <v>1.4499711486909775E-2</v>
      </c>
      <c r="AL53" s="13">
        <v>-11.212300000000001</v>
      </c>
      <c r="AM53" t="s">
        <v>118</v>
      </c>
      <c r="AO53" s="2">
        <f>((SUM(A39:Z72)+SUM(AA39:AJ65))/895)</f>
        <v>7.2026891699967427E-2</v>
      </c>
      <c r="AP53" s="2">
        <f>((AK53-AK$16)*100)/AK$16</f>
        <v>-25.428857431982959</v>
      </c>
      <c r="AR53" t="s">
        <v>118</v>
      </c>
      <c r="AT53" s="1">
        <f>((AO53-AO$16)*100)/AO$16</f>
        <v>-4.7396393152596259</v>
      </c>
    </row>
    <row r="54" spans="1:46" x14ac:dyDescent="0.25">
      <c r="A54" s="29">
        <v>8.5217290000000001E-2</v>
      </c>
      <c r="B54" s="30">
        <v>3.2497856999999998E-2</v>
      </c>
      <c r="C54" s="29">
        <v>1.2471231E-10</v>
      </c>
      <c r="D54" s="29">
        <v>5.2261680000000001E-10</v>
      </c>
      <c r="E54" s="34">
        <v>3.8299649999999998E-6</v>
      </c>
      <c r="F54" s="34">
        <v>1.4986983E-3</v>
      </c>
      <c r="G54" s="34">
        <v>1.7187556999999999E-10</v>
      </c>
      <c r="H54" s="34">
        <v>1.1689280000000001E-10</v>
      </c>
      <c r="I54" s="34">
        <v>5.4595522999999998E-11</v>
      </c>
      <c r="J54" s="34">
        <v>5.4047287000000001E-11</v>
      </c>
      <c r="K54" s="34">
        <v>4.8362644000000003E-11</v>
      </c>
      <c r="L54" s="34">
        <v>5.2254989999999999E-11</v>
      </c>
      <c r="M54" s="34">
        <v>7.4602344999999996E-11</v>
      </c>
      <c r="N54" s="34">
        <v>1.6620543999999999E-10</v>
      </c>
      <c r="O54" s="34">
        <v>4.8180656000000001E-3</v>
      </c>
      <c r="P54" s="34">
        <v>2.1051799999999999E-2</v>
      </c>
      <c r="Q54" s="34">
        <v>2.3942303000000002E-2</v>
      </c>
      <c r="R54" s="34">
        <v>4.7232040000000003E-2</v>
      </c>
      <c r="S54" s="35" t="s">
        <v>193</v>
      </c>
      <c r="T54" s="35" t="s">
        <v>193</v>
      </c>
      <c r="U54" s="35" t="s">
        <v>193</v>
      </c>
      <c r="V54" s="35" t="s">
        <v>193</v>
      </c>
      <c r="W54" s="35">
        <v>5.1674525999999998E-10</v>
      </c>
      <c r="X54" s="35">
        <v>2.9821728999999998E-3</v>
      </c>
      <c r="Y54" s="35">
        <v>4.1203607000000003E-2</v>
      </c>
      <c r="Z54" s="35">
        <v>5.1603135000000001E-2</v>
      </c>
      <c r="AA54" s="35">
        <v>4.2343800000000001E-2</v>
      </c>
      <c r="AB54" s="35" t="s">
        <v>193</v>
      </c>
      <c r="AC54" s="36" t="s">
        <v>193</v>
      </c>
      <c r="AD54" s="29" t="s">
        <v>193</v>
      </c>
      <c r="AE54" s="29">
        <v>1.3721410000000001E-9</v>
      </c>
      <c r="AF54" s="29">
        <v>1.1073871000000001E-2</v>
      </c>
      <c r="AG54" s="29">
        <v>1.393367E-2</v>
      </c>
      <c r="AH54" s="29">
        <v>2.7640020000000001E-2</v>
      </c>
      <c r="AI54" s="29">
        <v>3.5311464000000001E-2</v>
      </c>
      <c r="AJ54" s="29">
        <v>5.5251636E-2</v>
      </c>
      <c r="AK54" s="3">
        <f t="shared" si="0"/>
        <v>1.7158802173794896E-2</v>
      </c>
      <c r="AL54" s="13">
        <v>-7.9836</v>
      </c>
      <c r="AM54" t="s">
        <v>119</v>
      </c>
      <c r="AP54" s="2">
        <f>((AK54-AK$17)*100)/AK$17</f>
        <v>-21.815013414211091</v>
      </c>
      <c r="AR54" t="s">
        <v>119</v>
      </c>
      <c r="AT54" s="1" t="e">
        <f>((AO54-AO$17)*100)/AO$17</f>
        <v>#DIV/0!</v>
      </c>
    </row>
    <row r="55" spans="1:46" x14ac:dyDescent="0.25">
      <c r="A55" s="29">
        <v>4.0418441999999999E-2</v>
      </c>
      <c r="B55" s="30">
        <v>1.4844718999999999E-2</v>
      </c>
      <c r="C55" s="29">
        <v>1.0882068E-10</v>
      </c>
      <c r="D55" s="29">
        <v>1.7378761E-10</v>
      </c>
      <c r="E55" s="34">
        <v>1.4950205000000001E-10</v>
      </c>
      <c r="F55" s="34">
        <v>1.9473033000000001E-10</v>
      </c>
      <c r="G55" s="34">
        <v>1.9092936E-10</v>
      </c>
      <c r="H55" s="34">
        <v>1.14540016E-10</v>
      </c>
      <c r="I55" s="34">
        <v>9.3916645000000006E-11</v>
      </c>
      <c r="J55" s="34">
        <v>1.0100343E-10</v>
      </c>
      <c r="K55" s="34">
        <v>1.1147311E-10</v>
      </c>
      <c r="L55" s="34">
        <v>1.2367206E-10</v>
      </c>
      <c r="M55" s="34">
        <v>2.2034284E-10</v>
      </c>
      <c r="N55" s="34">
        <v>8.018028E-3</v>
      </c>
      <c r="O55" s="34">
        <v>2.2057053E-2</v>
      </c>
      <c r="P55" s="34">
        <v>3.5081340000000003E-2</v>
      </c>
      <c r="Q55" s="34">
        <v>4.4973735000000001E-2</v>
      </c>
      <c r="R55" s="34">
        <v>3.3600789999999998E-2</v>
      </c>
      <c r="S55" s="35" t="s">
        <v>193</v>
      </c>
      <c r="T55" s="35" t="s">
        <v>193</v>
      </c>
      <c r="U55" s="35" t="s">
        <v>193</v>
      </c>
      <c r="V55" s="35" t="s">
        <v>193</v>
      </c>
      <c r="W55" s="35">
        <v>2.4962423999999998E-10</v>
      </c>
      <c r="X55" s="35">
        <v>1.5169168E-2</v>
      </c>
      <c r="Y55" s="35">
        <v>3.8549124999999997E-2</v>
      </c>
      <c r="Z55" s="35">
        <v>6.1538897000000002E-2</v>
      </c>
      <c r="AA55" s="35">
        <v>5.6460015000000002E-2</v>
      </c>
      <c r="AB55" s="35" t="s">
        <v>193</v>
      </c>
      <c r="AC55" s="36" t="s">
        <v>193</v>
      </c>
      <c r="AD55" s="29" t="s">
        <v>193</v>
      </c>
      <c r="AE55" s="29">
        <v>2.0164935999999999E-10</v>
      </c>
      <c r="AF55" s="29">
        <v>8.8039520000000003E-3</v>
      </c>
      <c r="AG55" s="29">
        <v>1.7313487999999998E-2</v>
      </c>
      <c r="AH55" s="29">
        <v>2.4124670000000001E-2</v>
      </c>
      <c r="AI55" s="29">
        <v>3.8383063000000002E-2</v>
      </c>
      <c r="AJ55" s="29">
        <v>5.7772797000000001E-2</v>
      </c>
      <c r="AK55" s="3">
        <f t="shared" si="0"/>
        <v>1.7831354621861781E-2</v>
      </c>
      <c r="AL55" s="13">
        <v>-4.7801999999999998</v>
      </c>
      <c r="AM55" t="s">
        <v>120</v>
      </c>
      <c r="AP55" s="2">
        <f>((AK55-AK$18)*100)/AK$18</f>
        <v>-19.529968411451431</v>
      </c>
      <c r="AR55" t="s">
        <v>120</v>
      </c>
      <c r="AT55" s="1" t="e">
        <f>((AO55-AO$18)*100)/AO$18</f>
        <v>#DIV/0!</v>
      </c>
    </row>
    <row r="56" spans="1:46" x14ac:dyDescent="0.25">
      <c r="A56" s="29" t="s">
        <v>193</v>
      </c>
      <c r="B56" s="30" t="s">
        <v>193</v>
      </c>
      <c r="C56" s="29">
        <v>8.8426319999999994E-11</v>
      </c>
      <c r="D56" s="29">
        <v>2.8861969999999999E-10</v>
      </c>
      <c r="E56" s="34">
        <v>1.404943E-2</v>
      </c>
      <c r="F56" s="34">
        <v>1.7667764000000001E-10</v>
      </c>
      <c r="G56" s="34">
        <v>1.2594521E-10</v>
      </c>
      <c r="H56" s="34">
        <v>8.4170046000000006E-11</v>
      </c>
      <c r="I56" s="34">
        <v>7.6943449999999996E-11</v>
      </c>
      <c r="J56" s="34">
        <v>7.8507326000000003E-11</v>
      </c>
      <c r="K56" s="34">
        <v>8.2406914999999999E-11</v>
      </c>
      <c r="L56" s="34">
        <v>8.6310449999999998E-11</v>
      </c>
      <c r="M56" s="34">
        <v>1.0568031E-10</v>
      </c>
      <c r="N56" s="34">
        <v>1.3904793000000001E-10</v>
      </c>
      <c r="O56" s="34">
        <v>2.3886118000000002E-10</v>
      </c>
      <c r="P56" s="34">
        <v>1.3229453E-2</v>
      </c>
      <c r="Q56" s="34">
        <v>3.4031554999999998E-2</v>
      </c>
      <c r="R56" s="34">
        <v>4.0278155000000003E-2</v>
      </c>
      <c r="S56" s="35" t="s">
        <v>193</v>
      </c>
      <c r="T56" s="35" t="s">
        <v>193</v>
      </c>
      <c r="U56" s="35" t="s">
        <v>193</v>
      </c>
      <c r="V56" s="35">
        <v>9.2108189999999995E-11</v>
      </c>
      <c r="W56" s="35">
        <v>9.4153260000000001E-11</v>
      </c>
      <c r="X56" s="35">
        <v>1.0331170999999999E-10</v>
      </c>
      <c r="Y56" s="35">
        <v>2.2784848E-10</v>
      </c>
      <c r="Z56" s="35">
        <v>1.5318126E-2</v>
      </c>
      <c r="AA56" s="35">
        <v>4.4614147E-2</v>
      </c>
      <c r="AB56" s="35" t="s">
        <v>193</v>
      </c>
      <c r="AC56" s="36" t="s">
        <v>193</v>
      </c>
      <c r="AD56" s="29" t="s">
        <v>193</v>
      </c>
      <c r="AE56" s="29">
        <v>7.4443063999999996E-4</v>
      </c>
      <c r="AF56" s="29">
        <v>2.8539443999999999E-3</v>
      </c>
      <c r="AG56" s="29">
        <v>3.2103742999999997E-2</v>
      </c>
      <c r="AH56" s="29">
        <v>1.8785592E-2</v>
      </c>
      <c r="AI56" s="29">
        <v>2.3402099999999999E-2</v>
      </c>
      <c r="AJ56" s="29">
        <v>4.057906E-2</v>
      </c>
      <c r="AK56" s="19">
        <f>AVERAGE(A56:AJ56)</f>
        <v>9.9996335046077887E-3</v>
      </c>
      <c r="AL56" s="13">
        <v>-1.5918000000000001</v>
      </c>
      <c r="AM56" t="s">
        <v>121</v>
      </c>
      <c r="AO56" s="2">
        <f>SUM(U71:W72)/6</f>
        <v>0.19361061999999998</v>
      </c>
      <c r="AP56" s="2">
        <f>((AK56-AK$19)*100)/AK$19</f>
        <v>-18.149050895140345</v>
      </c>
      <c r="AR56" t="s">
        <v>124</v>
      </c>
      <c r="AT56" s="1">
        <f>((AO56-AO$19)*100)/AO$19</f>
        <v>1.4533061400520393</v>
      </c>
    </row>
    <row r="57" spans="1:46" x14ac:dyDescent="0.25">
      <c r="A57" t="s">
        <v>193</v>
      </c>
      <c r="B57" s="37" t="s">
        <v>193</v>
      </c>
      <c r="C57" s="34">
        <v>1.6481598000000001E-10</v>
      </c>
      <c r="D57" s="34">
        <v>5.3191570000000001E-4</v>
      </c>
      <c r="E57" s="34">
        <v>3.0741162000000001E-10</v>
      </c>
      <c r="F57" s="34">
        <v>1.1830754E-10</v>
      </c>
      <c r="G57" s="34">
        <v>9.5558450000000001E-11</v>
      </c>
      <c r="H57" s="34">
        <v>8.8795845999999999E-11</v>
      </c>
      <c r="I57" s="34">
        <v>1.0095666E-10</v>
      </c>
      <c r="J57" s="34">
        <v>1.15848005E-10</v>
      </c>
      <c r="K57" s="34">
        <v>1.0895287499999999E-10</v>
      </c>
      <c r="L57" s="34">
        <v>1.03450956E-10</v>
      </c>
      <c r="M57" s="34">
        <v>1.1348248999999999E-10</v>
      </c>
      <c r="N57" s="34">
        <v>1.4195557000000001E-10</v>
      </c>
      <c r="O57" s="34">
        <v>2.3210915E-10</v>
      </c>
      <c r="P57" s="34">
        <v>1.3534493999999999E-2</v>
      </c>
      <c r="Q57" s="34">
        <v>2.7556395000000001E-2</v>
      </c>
      <c r="R57" s="34">
        <v>2.7009996000000001E-2</v>
      </c>
      <c r="S57" s="35" t="s">
        <v>193</v>
      </c>
      <c r="T57" s="35" t="s">
        <v>193</v>
      </c>
      <c r="U57" s="35" t="s">
        <v>193</v>
      </c>
      <c r="V57" s="35">
        <v>3.8328279999999999E-3</v>
      </c>
      <c r="W57" s="35">
        <v>1.11740915E-10</v>
      </c>
      <c r="X57" s="35">
        <v>1.2227394000000001E-10</v>
      </c>
      <c r="Y57" s="35">
        <v>2.0144458000000001E-10</v>
      </c>
      <c r="Z57" s="35">
        <v>1.3233289000000001E-2</v>
      </c>
      <c r="AA57" s="35">
        <v>4.5834004999999997E-2</v>
      </c>
      <c r="AB57" s="35" t="s">
        <v>193</v>
      </c>
      <c r="AC57" s="36" t="s">
        <v>193</v>
      </c>
      <c r="AD57" s="29" t="s">
        <v>193</v>
      </c>
      <c r="AE57" s="29">
        <v>5.410678E-2</v>
      </c>
      <c r="AF57" s="29">
        <v>1.6510164000000001E-2</v>
      </c>
      <c r="AG57" s="29">
        <v>7.8264630000000005E-3</v>
      </c>
      <c r="AH57" s="29">
        <v>3.3398645000000001E-10</v>
      </c>
      <c r="AI57" s="29">
        <v>2.9454214000000002E-10</v>
      </c>
      <c r="AJ57" s="29">
        <v>2.3466089999999998E-2</v>
      </c>
      <c r="AK57" s="3">
        <f t="shared" si="0"/>
        <v>8.3372293734154702E-3</v>
      </c>
      <c r="AL57" s="13">
        <v>1.5918000000000001</v>
      </c>
      <c r="AP57" s="2">
        <f>((AK57-AK$20)*100)/AK$20</f>
        <v>-17.25066119391834</v>
      </c>
    </row>
    <row r="58" spans="1:46" x14ac:dyDescent="0.25">
      <c r="A58" t="s">
        <v>193</v>
      </c>
      <c r="B58" s="37">
        <v>2.1344865000000001E-10</v>
      </c>
      <c r="C58" s="34">
        <v>9.530791E-11</v>
      </c>
      <c r="D58" s="34">
        <v>1.3950048E-10</v>
      </c>
      <c r="E58" s="34">
        <v>8.5310195999999997E-11</v>
      </c>
      <c r="F58" s="34">
        <v>8.3850336E-11</v>
      </c>
      <c r="G58" s="34">
        <v>1.090386E-10</v>
      </c>
      <c r="H58" s="34">
        <v>1.5701579E-10</v>
      </c>
      <c r="I58" s="34">
        <v>3.241453E-3</v>
      </c>
      <c r="J58" s="34">
        <v>1.6673759999999999E-2</v>
      </c>
      <c r="K58" s="34">
        <v>2.2131072000000002E-2</v>
      </c>
      <c r="L58" s="34">
        <v>2.7530793000000001E-2</v>
      </c>
      <c r="M58" s="34">
        <v>2.5328236E-2</v>
      </c>
      <c r="N58" s="34">
        <v>2.0074746000000001E-2</v>
      </c>
      <c r="O58" s="34">
        <v>1.456473E-2</v>
      </c>
      <c r="P58" s="34">
        <v>1.9322690999999999E-2</v>
      </c>
      <c r="Q58" s="34">
        <v>2.1753511999999999E-2</v>
      </c>
      <c r="R58" s="34">
        <v>2.3542652000000001E-2</v>
      </c>
      <c r="S58" s="35" t="s">
        <v>193</v>
      </c>
      <c r="T58" s="35" t="s">
        <v>193</v>
      </c>
      <c r="U58" s="35">
        <v>1.2768367E-10</v>
      </c>
      <c r="V58" s="35">
        <v>4.913631E-10</v>
      </c>
      <c r="W58" s="35">
        <v>1.3761481000000001E-2</v>
      </c>
      <c r="X58" s="35">
        <v>9.5003499999999994E-3</v>
      </c>
      <c r="Y58" s="35">
        <v>5.4472614999999999E-3</v>
      </c>
      <c r="Z58" s="35">
        <v>6.5177650000000002E-4</v>
      </c>
      <c r="AA58" s="35">
        <v>1.9955112000000001E-2</v>
      </c>
      <c r="AB58" s="35" t="s">
        <v>193</v>
      </c>
      <c r="AC58" s="36" t="s">
        <v>193</v>
      </c>
      <c r="AD58" s="29" t="s">
        <v>193</v>
      </c>
      <c r="AE58" s="29">
        <v>5.1184439999999998E-2</v>
      </c>
      <c r="AF58" s="29">
        <v>1.2644603000000001E-2</v>
      </c>
      <c r="AG58" s="29">
        <v>2.4753558000000001E-10</v>
      </c>
      <c r="AH58" s="29">
        <v>1.1416753000000001E-9</v>
      </c>
      <c r="AI58" s="29">
        <v>2.1141967999999998E-9</v>
      </c>
      <c r="AJ58" s="29">
        <v>3.6725203999999997E-2</v>
      </c>
      <c r="AK58" s="3">
        <f t="shared" si="0"/>
        <v>1.1467795933530882E-2</v>
      </c>
      <c r="AL58" s="13">
        <v>4.7801999999999998</v>
      </c>
      <c r="AP58" s="2">
        <f>((AK58-AK$21)*100)/AK$21</f>
        <v>-24.023465676326158</v>
      </c>
    </row>
    <row r="59" spans="1:46" x14ac:dyDescent="0.25">
      <c r="A59" t="s">
        <v>193</v>
      </c>
      <c r="B59" s="37">
        <v>1.1684058000000001E-10</v>
      </c>
      <c r="C59" s="34">
        <v>5.5869424E-11</v>
      </c>
      <c r="D59" s="34">
        <v>5.0975533000000001E-11</v>
      </c>
      <c r="E59" s="34">
        <v>4.3856046999999997E-11</v>
      </c>
      <c r="F59" s="34">
        <v>5.4464093000000003E-11</v>
      </c>
      <c r="G59" s="34">
        <v>7.2436674999999997E-11</v>
      </c>
      <c r="H59" s="34">
        <v>9.9272195000000004E-11</v>
      </c>
      <c r="I59" s="34">
        <v>1.718456E-10</v>
      </c>
      <c r="J59" s="34">
        <v>1.3057695E-5</v>
      </c>
      <c r="K59" s="34">
        <v>1.1992648999999999E-2</v>
      </c>
      <c r="L59" s="34">
        <v>1.8632688000000001E-2</v>
      </c>
      <c r="M59" s="34">
        <v>2.3927297E-2</v>
      </c>
      <c r="N59" s="34">
        <v>2.1066548000000001E-2</v>
      </c>
      <c r="O59" s="34">
        <v>1.8201139000000002E-2</v>
      </c>
      <c r="P59" s="34">
        <v>2.2981887999999999E-2</v>
      </c>
      <c r="Q59" s="34">
        <v>4.6126912999999999E-2</v>
      </c>
      <c r="R59" s="34">
        <v>5.3701687999999997E-2</v>
      </c>
      <c r="S59" s="35" t="s">
        <v>193</v>
      </c>
      <c r="T59" s="35" t="s">
        <v>193</v>
      </c>
      <c r="U59" s="35">
        <v>1.7373769000000001E-10</v>
      </c>
      <c r="V59" s="35">
        <v>8.9902109999999999E-4</v>
      </c>
      <c r="W59" s="35">
        <v>3.0296482000000002E-10</v>
      </c>
      <c r="X59" s="35">
        <v>9.3556293999999996E-4</v>
      </c>
      <c r="Y59" s="35">
        <v>1.6614673999999999E-2</v>
      </c>
      <c r="Z59" s="35" t="s">
        <v>193</v>
      </c>
      <c r="AA59" s="35" t="s">
        <v>193</v>
      </c>
      <c r="AB59" s="35" t="s">
        <v>193</v>
      </c>
      <c r="AC59" s="36" t="s">
        <v>193</v>
      </c>
      <c r="AD59" s="29" t="s">
        <v>193</v>
      </c>
      <c r="AE59" s="29" t="s">
        <v>193</v>
      </c>
      <c r="AF59" s="29">
        <v>3.8830124000000001E-2</v>
      </c>
      <c r="AG59" s="29">
        <v>6.33869E-10</v>
      </c>
      <c r="AH59" s="29">
        <v>3.9786334999999999E-2</v>
      </c>
      <c r="AI59" s="29">
        <v>4.5380869999999997E-2</v>
      </c>
      <c r="AJ59" s="29">
        <v>1.1087754E-2</v>
      </c>
      <c r="AK59" s="3">
        <f t="shared" si="0"/>
        <v>1.3710304093004878E-2</v>
      </c>
      <c r="AL59" s="13">
        <v>7.9836</v>
      </c>
      <c r="AP59" s="2">
        <f>((AK59-AK$22)*100)/AK$22</f>
        <v>-22.645988851466143</v>
      </c>
    </row>
    <row r="60" spans="1:46" x14ac:dyDescent="0.25">
      <c r="A60" t="s">
        <v>193</v>
      </c>
      <c r="B60" s="37">
        <v>1.0253718E-10</v>
      </c>
      <c r="C60" s="34">
        <v>4.4393689999999999E-11</v>
      </c>
      <c r="D60" s="34">
        <v>4.7962456999999998E-11</v>
      </c>
      <c r="E60" s="34">
        <v>3.689714E-11</v>
      </c>
      <c r="F60" s="34">
        <v>4.2923690000000003E-11</v>
      </c>
      <c r="G60" s="34">
        <v>5.4314476999999997E-11</v>
      </c>
      <c r="H60" s="34">
        <v>5.7209800000000003E-11</v>
      </c>
      <c r="I60" s="34">
        <v>6.66805E-11</v>
      </c>
      <c r="J60" s="34">
        <v>8.1411176E-11</v>
      </c>
      <c r="K60" s="34">
        <v>1.1787234000000001E-10</v>
      </c>
      <c r="L60" s="34">
        <v>1.2629015000000001E-10</v>
      </c>
      <c r="M60" s="34">
        <v>1.9083969E-10</v>
      </c>
      <c r="N60" s="34">
        <v>4.5727377000000001E-10</v>
      </c>
      <c r="O60" s="34">
        <v>2.5862766999999998E-10</v>
      </c>
      <c r="P60" s="34">
        <v>1.624953E-5</v>
      </c>
      <c r="Q60" s="34">
        <v>2.8108424E-2</v>
      </c>
      <c r="R60" s="34">
        <v>4.6956779999999997E-2</v>
      </c>
      <c r="S60" s="35" t="s">
        <v>193</v>
      </c>
      <c r="T60" s="35">
        <v>1.6654123999999999E-2</v>
      </c>
      <c r="U60" s="35">
        <v>2.0042931E-10</v>
      </c>
      <c r="V60" s="35">
        <v>1.2932133E-10</v>
      </c>
      <c r="W60" s="35">
        <v>1.5710856000000001E-10</v>
      </c>
      <c r="X60" s="35">
        <v>1.2228097999999999E-10</v>
      </c>
      <c r="Y60" s="35">
        <v>7.0776499999999996E-11</v>
      </c>
      <c r="Z60" s="35" t="s">
        <v>193</v>
      </c>
      <c r="AA60" s="35" t="s">
        <v>193</v>
      </c>
      <c r="AB60" s="35" t="s">
        <v>193</v>
      </c>
      <c r="AC60" s="36" t="s">
        <v>193</v>
      </c>
      <c r="AD60" s="29" t="s">
        <v>193</v>
      </c>
      <c r="AE60" s="29" t="s">
        <v>193</v>
      </c>
      <c r="AF60" s="29">
        <v>6.8153580000000005E-2</v>
      </c>
      <c r="AG60" s="29">
        <v>4.1575982999999997E-2</v>
      </c>
      <c r="AH60" s="29">
        <v>2.6781900000000001E-2</v>
      </c>
      <c r="AI60" s="29">
        <v>3.8157972999999998E-2</v>
      </c>
      <c r="AJ60" s="29">
        <v>2.6991965E-2</v>
      </c>
      <c r="AK60" s="3">
        <f t="shared" si="0"/>
        <v>1.0478463603398228E-2</v>
      </c>
      <c r="AL60" s="13">
        <v>11.212300000000001</v>
      </c>
      <c r="AP60" s="2">
        <f>((AK60-AK$23)*100)/AK$23</f>
        <v>-16.404544999647026</v>
      </c>
    </row>
    <row r="61" spans="1:46" x14ac:dyDescent="0.25">
      <c r="A61" t="s">
        <v>193</v>
      </c>
      <c r="B61" s="37">
        <v>2.0300538999999999E-10</v>
      </c>
      <c r="C61" s="34">
        <v>5.2715002999999998E-11</v>
      </c>
      <c r="D61" s="34">
        <v>4.5396634000000002E-11</v>
      </c>
      <c r="E61" s="34">
        <v>3.4950137000000001E-11</v>
      </c>
      <c r="F61" s="34">
        <v>3.9752013999999998E-11</v>
      </c>
      <c r="G61" s="34">
        <v>5.6568965000000002E-11</v>
      </c>
      <c r="H61" s="34">
        <v>8.7966250000000001E-11</v>
      </c>
      <c r="I61" s="34">
        <v>2.4366133999999999E-10</v>
      </c>
      <c r="J61" s="34">
        <v>5.7282730000000004E-10</v>
      </c>
      <c r="K61" s="34">
        <v>9.2902039999999999E-10</v>
      </c>
      <c r="L61" s="34">
        <v>7.7272449999999998E-10</v>
      </c>
      <c r="M61" s="34">
        <v>5.0865470000000005E-10</v>
      </c>
      <c r="N61" s="34">
        <v>2.2505656E-10</v>
      </c>
      <c r="O61" s="34">
        <v>1.6572108999999999E-10</v>
      </c>
      <c r="P61" s="34">
        <v>1.0643379999999999E-2</v>
      </c>
      <c r="Q61" s="34">
        <v>6.0550409999999999E-2</v>
      </c>
      <c r="R61" s="34" t="s">
        <v>193</v>
      </c>
      <c r="S61" s="35">
        <v>7.862618E-3</v>
      </c>
      <c r="T61" s="35">
        <v>3.1768012999999999E-10</v>
      </c>
      <c r="U61" s="35">
        <v>8.0267889999999995E-11</v>
      </c>
      <c r="V61" s="35">
        <v>1.0057163000000001E-10</v>
      </c>
      <c r="W61" s="35">
        <v>1.0561196E-10</v>
      </c>
      <c r="X61" s="35">
        <v>8.9626080000000004E-11</v>
      </c>
      <c r="Y61" s="35">
        <v>7.0740589999999998E-11</v>
      </c>
      <c r="Z61" s="35" t="s">
        <v>193</v>
      </c>
      <c r="AA61" s="35" t="s">
        <v>193</v>
      </c>
      <c r="AB61" s="35" t="s">
        <v>193</v>
      </c>
      <c r="AC61" s="36" t="s">
        <v>193</v>
      </c>
      <c r="AD61" s="29" t="s">
        <v>193</v>
      </c>
      <c r="AE61" s="29" t="s">
        <v>193</v>
      </c>
      <c r="AF61" s="29">
        <v>7.1111104999999994E-2</v>
      </c>
      <c r="AG61" s="29">
        <v>4.9946424000000003E-2</v>
      </c>
      <c r="AH61" s="29">
        <v>5.3685169999999997E-2</v>
      </c>
      <c r="AI61" s="29">
        <v>6.1956547000000001E-2</v>
      </c>
      <c r="AJ61" s="29">
        <v>5.5170003000000002E-2</v>
      </c>
      <c r="AK61" s="3">
        <f t="shared" si="0"/>
        <v>1.3247345060804234E-2</v>
      </c>
      <c r="AL61" s="13">
        <v>14.477499999999999</v>
      </c>
      <c r="AP61" s="2">
        <f>((AK61-AK$24)*100)/AK$24</f>
        <v>-12.611050225342067</v>
      </c>
    </row>
    <row r="62" spans="1:46" x14ac:dyDescent="0.25">
      <c r="A62" t="s">
        <v>193</v>
      </c>
      <c r="B62" s="37">
        <v>2.2023601E-2</v>
      </c>
      <c r="C62" s="34">
        <v>2.1074980000000001E-4</v>
      </c>
      <c r="D62" s="34">
        <v>1.5479562E-10</v>
      </c>
      <c r="E62" s="34">
        <v>5.4711533999999998E-11</v>
      </c>
      <c r="F62" s="34">
        <v>8.0813740000000004E-11</v>
      </c>
      <c r="G62" s="34">
        <v>1.2367835E-10</v>
      </c>
      <c r="H62" s="34">
        <v>2.1613063999999999E-10</v>
      </c>
      <c r="I62" s="34">
        <v>3.9168863000000002E-10</v>
      </c>
      <c r="J62" s="34">
        <v>4.0624973000000001E-10</v>
      </c>
      <c r="K62" s="34">
        <v>4.4117961999999998E-10</v>
      </c>
      <c r="L62" s="34">
        <v>6.0735217000000003E-10</v>
      </c>
      <c r="M62" s="34">
        <v>1.2385443999999999E-9</v>
      </c>
      <c r="N62" s="34">
        <v>2.0846421999999998E-9</v>
      </c>
      <c r="O62" s="34">
        <v>3.4336473000000002E-10</v>
      </c>
      <c r="P62" s="38">
        <v>9.7610219999999994E-3</v>
      </c>
      <c r="Q62" s="38" t="s">
        <v>193</v>
      </c>
      <c r="R62" s="38">
        <v>4.7994729999999999E-2</v>
      </c>
      <c r="S62" s="35">
        <v>9.8402640000000005E-10</v>
      </c>
      <c r="T62" s="35">
        <v>3.5149170000000002E-10</v>
      </c>
      <c r="U62" s="35">
        <v>1.2782789999999999E-10</v>
      </c>
      <c r="V62" s="35">
        <v>2.9277125E-10</v>
      </c>
      <c r="W62" s="35">
        <v>6.1836074999999995E-10</v>
      </c>
      <c r="X62" s="35">
        <v>1.5398150000000001E-10</v>
      </c>
      <c r="Y62" s="35">
        <v>3.0450306000000002E-10</v>
      </c>
      <c r="Z62" s="35" t="s">
        <v>193</v>
      </c>
      <c r="AA62" s="35" t="s">
        <v>193</v>
      </c>
      <c r="AB62" s="35" t="s">
        <v>193</v>
      </c>
      <c r="AC62" s="36" t="s">
        <v>193</v>
      </c>
      <c r="AD62" s="29" t="s">
        <v>193</v>
      </c>
      <c r="AE62" s="29" t="s">
        <v>193</v>
      </c>
      <c r="AF62" s="29">
        <v>7.7742285999999994E-2</v>
      </c>
      <c r="AG62" s="29">
        <v>5.9013615999999998E-2</v>
      </c>
      <c r="AH62" s="29" t="s">
        <v>193</v>
      </c>
      <c r="AI62" s="29">
        <v>7.8744980000000006E-2</v>
      </c>
      <c r="AJ62" s="29">
        <v>5.7087052999999999E-2</v>
      </c>
      <c r="AK62" s="3">
        <f t="shared" si="0"/>
        <v>1.3058446176893109E-2</v>
      </c>
      <c r="AL62" s="13">
        <v>17.791599999999999</v>
      </c>
      <c r="AP62" s="2">
        <f>((AK62-AK$25)*100)/AK$25</f>
        <v>-10.554607337042578</v>
      </c>
    </row>
    <row r="63" spans="1:46" x14ac:dyDescent="0.25">
      <c r="A63" t="s">
        <v>193</v>
      </c>
      <c r="B63" s="37">
        <v>4.2841564999999998E-2</v>
      </c>
      <c r="C63" s="34">
        <v>2.3618182000000001E-2</v>
      </c>
      <c r="D63" s="34">
        <v>8.4969409999999993E-9</v>
      </c>
      <c r="E63" s="34">
        <v>1.6482865E-10</v>
      </c>
      <c r="F63" s="34">
        <v>1.2993132999999999E-10</v>
      </c>
      <c r="G63" s="34">
        <v>2.3602717000000002E-10</v>
      </c>
      <c r="H63" s="34">
        <v>4.8439580000000001E-10</v>
      </c>
      <c r="I63" s="34">
        <v>9.0433010000000005E-10</v>
      </c>
      <c r="J63" s="34">
        <v>5.7305850000000002E-10</v>
      </c>
      <c r="K63" s="34">
        <v>5.3214955000000003E-10</v>
      </c>
      <c r="L63" s="34">
        <v>1.0121787999999999E-9</v>
      </c>
      <c r="M63" s="34">
        <v>1.2692239999999999E-9</v>
      </c>
      <c r="N63" s="34">
        <v>6.7407796000000002E-10</v>
      </c>
      <c r="O63" s="34">
        <v>2.5794147000000001E-9</v>
      </c>
      <c r="P63" s="38" t="s">
        <v>193</v>
      </c>
      <c r="Q63" s="38">
        <v>4.8485074000000003E-2</v>
      </c>
      <c r="R63" s="38">
        <v>4.9811902999999998E-2</v>
      </c>
      <c r="S63" s="35">
        <v>3.3283383E-2</v>
      </c>
      <c r="T63" s="35">
        <v>6.4642773999999995E-4</v>
      </c>
      <c r="U63" s="35">
        <v>1.0679424999999999E-9</v>
      </c>
      <c r="V63" s="35">
        <v>2.1653124000000002E-9</v>
      </c>
      <c r="W63" s="35">
        <v>6.5648783999999997E-9</v>
      </c>
      <c r="X63" s="35">
        <v>4.9144499999999997E-9</v>
      </c>
      <c r="Y63" s="35">
        <v>8.1436119999999997E-3</v>
      </c>
      <c r="Z63" s="35" t="s">
        <v>193</v>
      </c>
      <c r="AA63" s="35" t="s">
        <v>193</v>
      </c>
      <c r="AB63" s="35" t="s">
        <v>193</v>
      </c>
      <c r="AC63" s="36" t="s">
        <v>193</v>
      </c>
      <c r="AD63" s="29" t="s">
        <v>193</v>
      </c>
      <c r="AE63" s="29" t="s">
        <v>193</v>
      </c>
      <c r="AF63" s="29">
        <v>9.270014E-2</v>
      </c>
      <c r="AG63" s="29">
        <v>7.3680170000000003E-2</v>
      </c>
      <c r="AH63" s="29" t="s">
        <v>193</v>
      </c>
      <c r="AI63" s="29" t="s">
        <v>193</v>
      </c>
      <c r="AJ63" s="29" t="s">
        <v>193</v>
      </c>
      <c r="AK63" s="3">
        <f t="shared" si="0"/>
        <v>1.4928419540365634E-2</v>
      </c>
      <c r="AL63" s="13">
        <v>21.168500000000002</v>
      </c>
      <c r="AP63" s="2">
        <f>((AK63-AK$26)*100)/AK$26</f>
        <v>-13.680893413056127</v>
      </c>
    </row>
    <row r="64" spans="1:46" x14ac:dyDescent="0.25">
      <c r="A64" t="s">
        <v>193</v>
      </c>
      <c r="B64" s="37" t="s">
        <v>193</v>
      </c>
      <c r="C64" s="34">
        <v>3.6116919999999997E-2</v>
      </c>
      <c r="D64" s="34">
        <v>9.9303699999999997E-8</v>
      </c>
      <c r="E64" s="34">
        <v>3.2324202000000002E-10</v>
      </c>
      <c r="F64" s="34">
        <v>1.8038434999999999E-10</v>
      </c>
      <c r="G64" s="34">
        <v>4.7687439999999998E-10</v>
      </c>
      <c r="H64" s="34">
        <v>1.5928541E-9</v>
      </c>
      <c r="I64" s="34">
        <v>3.8792579999999999E-9</v>
      </c>
      <c r="J64" s="34">
        <v>4.123771E-9</v>
      </c>
      <c r="K64" s="34">
        <v>3.125727E-9</v>
      </c>
      <c r="L64" s="34">
        <v>5.6090133000000001E-9</v>
      </c>
      <c r="M64" s="34">
        <v>2.6158632999999999E-9</v>
      </c>
      <c r="N64" s="34">
        <v>5.4915179999999996E-10</v>
      </c>
      <c r="O64" s="34">
        <v>6.8224090000000003E-9</v>
      </c>
      <c r="P64" s="38" t="s">
        <v>193</v>
      </c>
      <c r="Q64" s="38">
        <v>5.3708587000000002E-2</v>
      </c>
      <c r="R64" s="38">
        <v>4.8082024000000001E-2</v>
      </c>
      <c r="S64" s="35">
        <v>4.2379334999999997E-2</v>
      </c>
      <c r="T64" s="35">
        <v>6.6531906E-3</v>
      </c>
      <c r="U64" s="35">
        <v>1.1659904000000001E-8</v>
      </c>
      <c r="V64" s="35">
        <v>5.1042549999999998E-8</v>
      </c>
      <c r="W64" s="35">
        <v>4.2331779999999998E-3</v>
      </c>
      <c r="X64" s="35">
        <v>5.0900913999999998E-3</v>
      </c>
      <c r="Y64" s="35">
        <v>3.2449838000000002E-2</v>
      </c>
      <c r="Z64" s="35" t="s">
        <v>193</v>
      </c>
      <c r="AA64" s="35" t="s">
        <v>193</v>
      </c>
      <c r="AB64" s="35" t="s">
        <v>193</v>
      </c>
      <c r="AC64" s="36" t="s">
        <v>193</v>
      </c>
      <c r="AD64" s="29" t="s">
        <v>193</v>
      </c>
      <c r="AE64" s="29" t="s">
        <v>193</v>
      </c>
      <c r="AF64" s="29">
        <v>3.2725049999999999E-2</v>
      </c>
      <c r="AG64" s="29">
        <v>0.105034605</v>
      </c>
      <c r="AH64" s="29" t="s">
        <v>193</v>
      </c>
      <c r="AI64" s="29" t="s">
        <v>193</v>
      </c>
      <c r="AJ64" s="29" t="s">
        <v>193</v>
      </c>
      <c r="AK64" s="3">
        <f t="shared" si="0"/>
        <v>1.5269708762695927E-2</v>
      </c>
      <c r="AL64" s="13">
        <v>24.624300000000002</v>
      </c>
      <c r="AP64" s="2">
        <f>((AK64-AK$27)*100)/AK$27</f>
        <v>-18.09757806594116</v>
      </c>
    </row>
    <row r="65" spans="1:46" x14ac:dyDescent="0.25">
      <c r="A65" t="s">
        <v>193</v>
      </c>
      <c r="B65" s="37" t="s">
        <v>193</v>
      </c>
      <c r="C65" s="34">
        <v>8.094411E-2</v>
      </c>
      <c r="D65" s="34">
        <v>1.0169743E-2</v>
      </c>
      <c r="E65" s="34">
        <v>1.930269E-10</v>
      </c>
      <c r="F65" s="34">
        <v>3.1496708000000001E-11</v>
      </c>
      <c r="G65" s="34">
        <v>2.9993610000000001E-11</v>
      </c>
      <c r="H65" s="34">
        <v>4.6606673E-11</v>
      </c>
      <c r="I65" s="34">
        <v>6.9889739999999996E-11</v>
      </c>
      <c r="J65" s="34">
        <v>1.1654396E-10</v>
      </c>
      <c r="K65" s="34">
        <v>3.9020306999999998E-9</v>
      </c>
      <c r="L65" s="34">
        <v>1.4094878999999999E-8</v>
      </c>
      <c r="M65" s="34">
        <v>7.0769619999999997E-9</v>
      </c>
      <c r="N65" s="34">
        <v>4.7013774999999998E-9</v>
      </c>
      <c r="O65" s="34">
        <v>1.3111085999999999E-2</v>
      </c>
      <c r="P65" s="38" t="s">
        <v>193</v>
      </c>
      <c r="Q65" s="38">
        <v>6.9806800000000002E-2</v>
      </c>
      <c r="R65" s="38">
        <v>3.3767133999999997E-2</v>
      </c>
      <c r="S65" s="35">
        <v>1.8049474999999999E-2</v>
      </c>
      <c r="T65" s="35">
        <v>9.0963360000000004E-9</v>
      </c>
      <c r="U65" s="35">
        <v>7.1779858000000003E-9</v>
      </c>
      <c r="V65" s="35">
        <v>4.8988702999999997E-8</v>
      </c>
      <c r="W65" s="35">
        <v>1.0255255E-2</v>
      </c>
      <c r="X65" s="35">
        <v>1.5199379000000001E-2</v>
      </c>
      <c r="Y65" s="35">
        <v>8.4821749999999998E-3</v>
      </c>
      <c r="Z65" s="35" t="s">
        <v>193</v>
      </c>
      <c r="AA65" s="35" t="s">
        <v>193</v>
      </c>
      <c r="AB65" s="35" t="s">
        <v>193</v>
      </c>
      <c r="AC65" s="36" t="s">
        <v>193</v>
      </c>
      <c r="AD65" s="29" t="s">
        <v>193</v>
      </c>
      <c r="AE65" s="29" t="s">
        <v>193</v>
      </c>
      <c r="AF65" s="29" t="s">
        <v>193</v>
      </c>
      <c r="AG65" s="29" t="s">
        <v>193</v>
      </c>
      <c r="AH65" s="29" t="s">
        <v>193</v>
      </c>
      <c r="AI65" s="29" t="s">
        <v>193</v>
      </c>
      <c r="AJ65" s="29" t="s">
        <v>193</v>
      </c>
      <c r="AK65" s="3">
        <f t="shared" si="0"/>
        <v>1.1808420569355981E-2</v>
      </c>
      <c r="AL65" s="13">
        <v>28.178599999999999</v>
      </c>
      <c r="AP65" s="2">
        <f>((AK65-AK$28)*100)/AK$28</f>
        <v>-18.644926867755721</v>
      </c>
    </row>
    <row r="66" spans="1:46" x14ac:dyDescent="0.25">
      <c r="A66" s="32" t="s">
        <v>193</v>
      </c>
      <c r="B66" s="39" t="s">
        <v>193</v>
      </c>
      <c r="C66" s="32">
        <v>1.4316199999999999E-2</v>
      </c>
      <c r="D66" s="32">
        <v>6.5006375000000005E-2</v>
      </c>
      <c r="E66" s="32">
        <v>7.1538640000000001E-2</v>
      </c>
      <c r="F66" s="32">
        <v>7.2162519999999994E-2</v>
      </c>
      <c r="G66" s="32">
        <v>5.7851479999999997E-2</v>
      </c>
      <c r="H66" s="32">
        <v>4.7773744999999999E-2</v>
      </c>
      <c r="I66" s="32">
        <v>2.0910555000000001E-2</v>
      </c>
      <c r="J66" s="32">
        <v>1.4829245E-8</v>
      </c>
      <c r="K66" s="32">
        <v>1.9785708E-10</v>
      </c>
      <c r="L66" s="32">
        <v>8.0633603999999997E-11</v>
      </c>
      <c r="M66" s="32">
        <v>2.7875610000000003E-10</v>
      </c>
      <c r="N66" s="32">
        <v>2.119277E-2</v>
      </c>
      <c r="O66" s="32">
        <v>3.4808553999999998E-2</v>
      </c>
      <c r="P66" s="32" t="s">
        <v>193</v>
      </c>
      <c r="Q66" s="32" t="s">
        <v>193</v>
      </c>
      <c r="R66" s="32" t="s">
        <v>193</v>
      </c>
      <c r="S66" s="33">
        <v>8.5281625E-2</v>
      </c>
      <c r="T66" s="33">
        <v>7.6990719999999999E-2</v>
      </c>
      <c r="U66" s="33">
        <v>6.4046069999999997E-2</v>
      </c>
      <c r="V66" s="33">
        <v>2.2240702000000001E-2</v>
      </c>
      <c r="W66" s="33">
        <v>9.1203879999999996E-11</v>
      </c>
      <c r="X66" s="33">
        <v>2.7480899999999999E-2</v>
      </c>
      <c r="Y66" s="33">
        <v>1.8371688000000001E-2</v>
      </c>
      <c r="Z66" s="33" t="s">
        <v>193</v>
      </c>
      <c r="AA66" s="40" t="s">
        <v>193</v>
      </c>
      <c r="AB66" s="40">
        <v>4.6433635E-11</v>
      </c>
      <c r="AC66" s="40">
        <v>1.0940906000000001E-9</v>
      </c>
      <c r="AD66" s="40" t="s">
        <v>193</v>
      </c>
      <c r="AE66" s="40" t="s">
        <v>193</v>
      </c>
      <c r="AF66" s="40" t="s">
        <v>193</v>
      </c>
      <c r="AG66" s="40" t="s">
        <v>193</v>
      </c>
      <c r="AH66" s="40" t="s">
        <v>193</v>
      </c>
      <c r="AI66" s="40" t="s">
        <v>193</v>
      </c>
      <c r="AJ66" s="40" t="s">
        <v>193</v>
      </c>
      <c r="AK66" s="3">
        <f t="shared" si="0"/>
        <v>3.1816934573555444E-2</v>
      </c>
      <c r="AL66" s="1">
        <v>31.855</v>
      </c>
      <c r="AP66" s="2">
        <f>((AK66-AK$29)*100)/AK$29</f>
        <v>-16.140076297436227</v>
      </c>
    </row>
    <row r="67" spans="1:46" x14ac:dyDescent="0.25">
      <c r="A67" s="31" t="s">
        <v>193</v>
      </c>
      <c r="B67" s="41" t="s">
        <v>193</v>
      </c>
      <c r="C67" s="31" t="s">
        <v>193</v>
      </c>
      <c r="D67" s="31">
        <v>0.11465593</v>
      </c>
      <c r="E67" s="31">
        <v>0.11947031</v>
      </c>
      <c r="F67" s="31">
        <v>0.117574625</v>
      </c>
      <c r="G67" s="31">
        <v>0.11921068999999999</v>
      </c>
      <c r="H67" s="31">
        <v>0.117789835</v>
      </c>
      <c r="I67" s="31">
        <v>0.11165107000000001</v>
      </c>
      <c r="J67" s="31">
        <v>0.10040945599999999</v>
      </c>
      <c r="K67" s="31">
        <v>8.4265300000000001E-2</v>
      </c>
      <c r="L67" s="31">
        <v>6.3734170000000007E-2</v>
      </c>
      <c r="M67" s="31">
        <v>3.548548E-2</v>
      </c>
      <c r="N67" s="31">
        <v>4.5081396000000003E-2</v>
      </c>
      <c r="O67" s="31" t="s">
        <v>193</v>
      </c>
      <c r="P67" s="31" t="s">
        <v>193</v>
      </c>
      <c r="Q67" s="31" t="s">
        <v>193</v>
      </c>
      <c r="R67" s="31" t="s">
        <v>193</v>
      </c>
      <c r="S67" s="33">
        <v>0.15099287</v>
      </c>
      <c r="T67" s="33">
        <v>0.14631009</v>
      </c>
      <c r="U67" s="33">
        <v>0.13828339000000001</v>
      </c>
      <c r="V67" s="33">
        <v>0.12307693</v>
      </c>
      <c r="W67" s="33">
        <v>9.0312703999999994E-2</v>
      </c>
      <c r="X67" s="33">
        <v>4.6607003000000001E-2</v>
      </c>
      <c r="Y67" s="33">
        <v>6.1156599999999998E-2</v>
      </c>
      <c r="Z67" s="33">
        <v>2.4951986999999998E-2</v>
      </c>
      <c r="AA67" s="40">
        <v>1.7427979999999999E-8</v>
      </c>
      <c r="AB67" s="40">
        <v>2.6407389999999998E-9</v>
      </c>
      <c r="AC67" s="40">
        <v>4.4970786999999999E-9</v>
      </c>
      <c r="AD67" s="40">
        <v>1.4011433999999999E-10</v>
      </c>
      <c r="AE67" s="40" t="s">
        <v>193</v>
      </c>
      <c r="AF67" s="40" t="s">
        <v>193</v>
      </c>
      <c r="AG67" s="40" t="s">
        <v>193</v>
      </c>
      <c r="AH67" s="40" t="s">
        <v>193</v>
      </c>
      <c r="AI67" s="40" t="s">
        <v>193</v>
      </c>
      <c r="AJ67" s="40" t="s">
        <v>193</v>
      </c>
      <c r="AK67" s="3">
        <f t="shared" si="0"/>
        <v>7.8739993943735306E-2</v>
      </c>
      <c r="AL67" s="1">
        <v>35.685299999999998</v>
      </c>
      <c r="AP67" s="2">
        <f>((AK67-AK$30)*100)/AK$30</f>
        <v>-10.636767122786141</v>
      </c>
    </row>
    <row r="68" spans="1:46" x14ac:dyDescent="0.25">
      <c r="A68" s="31" t="s">
        <v>193</v>
      </c>
      <c r="B68" s="41" t="s">
        <v>193</v>
      </c>
      <c r="C68" s="31" t="s">
        <v>193</v>
      </c>
      <c r="D68" s="31">
        <v>0.1685912</v>
      </c>
      <c r="E68" s="31">
        <v>0.15687765000000001</v>
      </c>
      <c r="F68" s="31">
        <v>0.14936699000000001</v>
      </c>
      <c r="G68" s="31">
        <v>0.15045417999999999</v>
      </c>
      <c r="H68" s="31">
        <v>0.15075601999999999</v>
      </c>
      <c r="I68" s="31">
        <v>0.14848913</v>
      </c>
      <c r="J68" s="31">
        <v>0.14183960000000001</v>
      </c>
      <c r="K68" s="31">
        <v>0.13252502999999999</v>
      </c>
      <c r="L68" s="31">
        <v>0.11895158</v>
      </c>
      <c r="M68" s="31">
        <v>9.0153730000000001E-2</v>
      </c>
      <c r="N68" s="31">
        <v>5.8455176999999997E-2</v>
      </c>
      <c r="O68" s="31" t="s">
        <v>193</v>
      </c>
      <c r="P68" s="31" t="s">
        <v>193</v>
      </c>
      <c r="Q68" s="31" t="s">
        <v>193</v>
      </c>
      <c r="R68" s="31" t="s">
        <v>193</v>
      </c>
      <c r="S68" s="33">
        <v>0.18221667</v>
      </c>
      <c r="T68" s="33">
        <v>0.17453967000000001</v>
      </c>
      <c r="U68" s="33">
        <v>0.17323326999999999</v>
      </c>
      <c r="V68" s="33">
        <v>0.16496582000000001</v>
      </c>
      <c r="W68" s="33">
        <v>0.15647971999999999</v>
      </c>
      <c r="X68" s="33">
        <v>0.12839185</v>
      </c>
      <c r="Y68" s="33">
        <v>9.2955165000000006E-2</v>
      </c>
      <c r="Z68" s="33" t="s">
        <v>193</v>
      </c>
      <c r="AA68" s="40">
        <v>1.01537155E-2</v>
      </c>
      <c r="AB68" s="40">
        <v>1.8729300000000001E-8</v>
      </c>
      <c r="AC68" s="40" t="s">
        <v>193</v>
      </c>
      <c r="AD68" s="40" t="s">
        <v>193</v>
      </c>
      <c r="AE68" s="40" t="s">
        <v>193</v>
      </c>
      <c r="AF68" s="40" t="s">
        <v>193</v>
      </c>
      <c r="AG68" s="40" t="s">
        <v>193</v>
      </c>
      <c r="AH68" s="40" t="s">
        <v>193</v>
      </c>
      <c r="AI68" s="40" t="s">
        <v>193</v>
      </c>
      <c r="AJ68" s="40" t="s">
        <v>193</v>
      </c>
      <c r="AK68" s="3">
        <f t="shared" ref="AK68:AK111" si="1">AVERAGE(A68:AJ68)</f>
        <v>0.12746980931146498</v>
      </c>
      <c r="AL68" s="1">
        <v>39.709000000000003</v>
      </c>
      <c r="AP68" s="2">
        <f>((AK68-AK$31)*100)/AK$31</f>
        <v>-9.0832175297135489</v>
      </c>
    </row>
    <row r="69" spans="1:46" x14ac:dyDescent="0.25">
      <c r="A69" s="31" t="s">
        <v>193</v>
      </c>
      <c r="B69" s="41" t="s">
        <v>193</v>
      </c>
      <c r="C69" s="31" t="s">
        <v>193</v>
      </c>
      <c r="D69" s="31">
        <v>0.19148683999999999</v>
      </c>
      <c r="E69" s="31">
        <v>0.16530506</v>
      </c>
      <c r="F69" s="31">
        <v>0.16947820999999999</v>
      </c>
      <c r="G69" s="31">
        <v>0.17117877000000001</v>
      </c>
      <c r="H69" s="31">
        <v>0.17296027999999999</v>
      </c>
      <c r="I69" s="31">
        <v>0.17298226</v>
      </c>
      <c r="J69" s="31">
        <v>0.17208739000000001</v>
      </c>
      <c r="K69" s="31">
        <v>0.16711200000000001</v>
      </c>
      <c r="L69" s="31">
        <v>0.15503296</v>
      </c>
      <c r="M69" s="31">
        <v>0.13207849999999999</v>
      </c>
      <c r="N69" s="31">
        <v>9.9678260000000005E-2</v>
      </c>
      <c r="O69" s="31" t="s">
        <v>193</v>
      </c>
      <c r="P69" s="31" t="s">
        <v>193</v>
      </c>
      <c r="Q69" s="31" t="s">
        <v>193</v>
      </c>
      <c r="R69" s="31" t="s">
        <v>193</v>
      </c>
      <c r="S69" s="33" t="s">
        <v>193</v>
      </c>
      <c r="T69" s="33">
        <v>0.21095252</v>
      </c>
      <c r="U69" s="33">
        <v>0.19587028000000001</v>
      </c>
      <c r="V69" s="33">
        <v>0.2032079</v>
      </c>
      <c r="W69" s="33">
        <v>0.20116629</v>
      </c>
      <c r="X69" s="33">
        <v>0.18999373999999999</v>
      </c>
      <c r="Y69" s="33">
        <v>0.15730973000000001</v>
      </c>
      <c r="Z69" s="33">
        <v>0.140462</v>
      </c>
      <c r="AA69" s="40" t="s">
        <v>193</v>
      </c>
      <c r="AB69" s="40" t="s">
        <v>193</v>
      </c>
      <c r="AC69" s="40" t="s">
        <v>193</v>
      </c>
      <c r="AD69" s="40" t="s">
        <v>193</v>
      </c>
      <c r="AE69" s="40" t="s">
        <v>193</v>
      </c>
      <c r="AF69" s="40" t="s">
        <v>193</v>
      </c>
      <c r="AG69" s="40" t="s">
        <v>193</v>
      </c>
      <c r="AH69" s="40" t="s">
        <v>193</v>
      </c>
      <c r="AI69" s="40" t="s">
        <v>193</v>
      </c>
      <c r="AJ69" s="40" t="s">
        <v>193</v>
      </c>
      <c r="AK69" s="3">
        <f t="shared" si="1"/>
        <v>0.17046349944444442</v>
      </c>
      <c r="AL69" s="1">
        <v>43.982999999999997</v>
      </c>
      <c r="AP69" s="2">
        <f>((AK69-AK$32)*100)/AK$32</f>
        <v>-7.5163579412159711</v>
      </c>
    </row>
    <row r="70" spans="1:46" x14ac:dyDescent="0.25">
      <c r="A70" s="31" t="s">
        <v>193</v>
      </c>
      <c r="B70" s="41" t="s">
        <v>193</v>
      </c>
      <c r="C70" s="31" t="s">
        <v>193</v>
      </c>
      <c r="D70" s="31" t="s">
        <v>193</v>
      </c>
      <c r="E70" s="31">
        <v>0.18100185999999999</v>
      </c>
      <c r="F70" s="31">
        <v>0.18630524000000001</v>
      </c>
      <c r="G70" s="31">
        <v>0.19011159</v>
      </c>
      <c r="H70" s="31">
        <v>0.18701235999999999</v>
      </c>
      <c r="I70" s="31">
        <v>0.19245936</v>
      </c>
      <c r="J70" s="31">
        <v>0.19738307999999999</v>
      </c>
      <c r="K70" s="31">
        <v>0.19652288000000001</v>
      </c>
      <c r="L70" s="31">
        <v>0.18359893999999999</v>
      </c>
      <c r="M70" s="31">
        <v>0.15819233999999999</v>
      </c>
      <c r="N70" s="31">
        <v>0.14043109000000001</v>
      </c>
      <c r="O70" s="31" t="s">
        <v>193</v>
      </c>
      <c r="P70" s="31" t="s">
        <v>193</v>
      </c>
      <c r="Q70" s="31" t="s">
        <v>193</v>
      </c>
      <c r="R70" s="31" t="s">
        <v>193</v>
      </c>
      <c r="S70" s="33" t="s">
        <v>193</v>
      </c>
      <c r="T70" s="33" t="s">
        <v>193</v>
      </c>
      <c r="U70" s="33">
        <v>0.22659312000000001</v>
      </c>
      <c r="V70" s="33">
        <v>0.23089050999999999</v>
      </c>
      <c r="W70" s="33">
        <v>0.23038648</v>
      </c>
      <c r="X70" s="33">
        <v>0.2288434</v>
      </c>
      <c r="Y70" s="33">
        <v>0.20979306</v>
      </c>
      <c r="Z70" s="33">
        <v>0.17307971</v>
      </c>
      <c r="AA70" s="40" t="s">
        <v>193</v>
      </c>
      <c r="AB70" s="40" t="s">
        <v>193</v>
      </c>
      <c r="AC70" s="40" t="s">
        <v>193</v>
      </c>
      <c r="AD70" s="40" t="s">
        <v>193</v>
      </c>
      <c r="AE70" s="40" t="s">
        <v>193</v>
      </c>
      <c r="AF70" s="40" t="s">
        <v>193</v>
      </c>
      <c r="AG70" s="40" t="s">
        <v>193</v>
      </c>
      <c r="AH70" s="40" t="s">
        <v>193</v>
      </c>
      <c r="AI70" s="40" t="s">
        <v>193</v>
      </c>
      <c r="AJ70" s="40" t="s">
        <v>193</v>
      </c>
      <c r="AK70" s="3">
        <f t="shared" si="1"/>
        <v>0.19453781375000004</v>
      </c>
      <c r="AL70" s="1">
        <v>48.590400000000002</v>
      </c>
      <c r="AP70" s="2">
        <f>((AK70-AK$33)*100)/AK$33</f>
        <v>-6.0542252712579243</v>
      </c>
    </row>
    <row r="71" spans="1:46" x14ac:dyDescent="0.25">
      <c r="A71" s="27" t="s">
        <v>193</v>
      </c>
      <c r="B71" s="28" t="s">
        <v>193</v>
      </c>
      <c r="C71" s="27" t="s">
        <v>193</v>
      </c>
      <c r="D71" s="27" t="s">
        <v>193</v>
      </c>
      <c r="E71" s="27">
        <v>0.16892149000000001</v>
      </c>
      <c r="F71" s="27">
        <v>0.18007006</v>
      </c>
      <c r="G71" s="27">
        <v>0.17808224</v>
      </c>
      <c r="H71" s="27">
        <v>0.1374059</v>
      </c>
      <c r="I71" s="27">
        <v>0.17423712</v>
      </c>
      <c r="J71" s="27">
        <v>0.21082696000000001</v>
      </c>
      <c r="K71" s="27">
        <v>0.20700307000000001</v>
      </c>
      <c r="L71" s="27">
        <v>0.19254482000000001</v>
      </c>
      <c r="M71" s="27">
        <v>0.12445245000000001</v>
      </c>
      <c r="N71" s="27" t="s">
        <v>193</v>
      </c>
      <c r="O71" s="27" t="s">
        <v>193</v>
      </c>
      <c r="P71" s="27" t="s">
        <v>193</v>
      </c>
      <c r="Q71" s="27" t="s">
        <v>193</v>
      </c>
      <c r="R71" s="27" t="s">
        <v>193</v>
      </c>
      <c r="S71" s="27" t="s">
        <v>193</v>
      </c>
      <c r="T71" s="27" t="s">
        <v>193</v>
      </c>
      <c r="U71" s="27">
        <v>0.2283789</v>
      </c>
      <c r="V71" s="27">
        <v>0.23238043</v>
      </c>
      <c r="W71" s="27">
        <v>0.21231700000000001</v>
      </c>
      <c r="X71" s="27">
        <v>0.20414929000000001</v>
      </c>
      <c r="Y71" s="27">
        <v>0.19263232999999999</v>
      </c>
      <c r="Z71" s="27" t="s">
        <v>193</v>
      </c>
      <c r="AA71" s="27" t="s">
        <v>193</v>
      </c>
      <c r="AB71" s="27" t="s">
        <v>193</v>
      </c>
      <c r="AC71" s="27" t="s">
        <v>193</v>
      </c>
      <c r="AD71" s="27" t="s">
        <v>193</v>
      </c>
      <c r="AE71" s="27" t="s">
        <v>193</v>
      </c>
      <c r="AF71" s="27" t="s">
        <v>193</v>
      </c>
      <c r="AG71" s="27" t="s">
        <v>193</v>
      </c>
      <c r="AH71" s="27" t="s">
        <v>193</v>
      </c>
      <c r="AI71" s="27" t="s">
        <v>193</v>
      </c>
      <c r="AJ71" s="27" t="s">
        <v>193</v>
      </c>
      <c r="AK71" s="3">
        <f t="shared" si="1"/>
        <v>0.18881443285714286</v>
      </c>
      <c r="AL71" s="21">
        <v>53.663899999999998</v>
      </c>
      <c r="AP71" s="2">
        <f>((AK71-AK$34)*100)/AK$34</f>
        <v>-4.0686579289010592</v>
      </c>
    </row>
    <row r="72" spans="1:46" x14ac:dyDescent="0.25">
      <c r="A72" s="27" t="s">
        <v>193</v>
      </c>
      <c r="B72" s="28" t="s">
        <v>193</v>
      </c>
      <c r="C72" s="27" t="s">
        <v>193</v>
      </c>
      <c r="D72" s="27" t="s">
        <v>193</v>
      </c>
      <c r="E72" s="27" t="s">
        <v>193</v>
      </c>
      <c r="F72" s="27" t="s">
        <v>193</v>
      </c>
      <c r="G72" s="27">
        <v>0.17021576999999999</v>
      </c>
      <c r="H72" s="27">
        <v>0.17047071</v>
      </c>
      <c r="I72" s="27">
        <v>0.16885728999999999</v>
      </c>
      <c r="J72" s="27">
        <v>0.20359278</v>
      </c>
      <c r="K72" s="27">
        <v>0.15882963999999999</v>
      </c>
      <c r="L72" s="27">
        <v>0.11008747000000001</v>
      </c>
      <c r="M72" s="27" t="s">
        <v>193</v>
      </c>
      <c r="N72" s="27" t="s">
        <v>193</v>
      </c>
      <c r="O72" s="27" t="s">
        <v>193</v>
      </c>
      <c r="P72" s="27" t="s">
        <v>193</v>
      </c>
      <c r="Q72" s="27" t="s">
        <v>193</v>
      </c>
      <c r="R72" s="27" t="s">
        <v>193</v>
      </c>
      <c r="S72" s="27" t="s">
        <v>193</v>
      </c>
      <c r="T72" s="27" t="s">
        <v>193</v>
      </c>
      <c r="U72" s="27">
        <v>0.1649349</v>
      </c>
      <c r="V72" s="27">
        <v>0.17281125</v>
      </c>
      <c r="W72" s="27">
        <v>0.15084123999999999</v>
      </c>
      <c r="X72" s="27">
        <v>0.19328930999999999</v>
      </c>
      <c r="Y72" s="27">
        <v>0.17473638</v>
      </c>
      <c r="Z72" s="27">
        <v>0.18824482000000001</v>
      </c>
      <c r="AA72" s="27" t="s">
        <v>193</v>
      </c>
      <c r="AB72" s="27" t="s">
        <v>193</v>
      </c>
      <c r="AC72" s="27" t="s">
        <v>193</v>
      </c>
      <c r="AD72" s="27" t="s">
        <v>193</v>
      </c>
      <c r="AE72" s="27" t="s">
        <v>193</v>
      </c>
      <c r="AF72" s="27" t="s">
        <v>193</v>
      </c>
      <c r="AG72" s="27" t="s">
        <v>193</v>
      </c>
      <c r="AH72" s="27" t="s">
        <v>193</v>
      </c>
      <c r="AI72" s="27" t="s">
        <v>193</v>
      </c>
      <c r="AJ72" s="27" t="s">
        <v>193</v>
      </c>
      <c r="AK72" s="3">
        <f>AVERAGE(A72:AJ72)</f>
        <v>0.16890929666666668</v>
      </c>
      <c r="AL72" s="9">
        <v>59.441600000000001</v>
      </c>
      <c r="AP72" s="2">
        <f>((AK72-AK$35)*100)/AK$35</f>
        <v>-1.7540540847609232</v>
      </c>
    </row>
    <row r="73" spans="1:46" x14ac:dyDescent="0.25">
      <c r="A73" s="25" t="s">
        <v>193</v>
      </c>
      <c r="B73" s="26" t="s">
        <v>193</v>
      </c>
      <c r="C73" s="25" t="s">
        <v>193</v>
      </c>
      <c r="D73" s="25" t="s">
        <v>193</v>
      </c>
      <c r="E73" s="25" t="s">
        <v>193</v>
      </c>
      <c r="F73" s="25" t="s">
        <v>193</v>
      </c>
      <c r="G73" s="25" t="s">
        <v>193</v>
      </c>
      <c r="H73" s="25" t="s">
        <v>193</v>
      </c>
      <c r="I73" s="25" t="s">
        <v>193</v>
      </c>
      <c r="J73" s="25">
        <v>0.13205961999999999</v>
      </c>
      <c r="K73" s="25" t="s">
        <v>193</v>
      </c>
      <c r="L73" s="25" t="s">
        <v>193</v>
      </c>
      <c r="M73" s="25" t="s">
        <v>193</v>
      </c>
      <c r="N73" s="25" t="s">
        <v>193</v>
      </c>
      <c r="O73" s="25" t="s">
        <v>193</v>
      </c>
      <c r="P73" s="25" t="s">
        <v>193</v>
      </c>
      <c r="Q73" s="25" t="s">
        <v>193</v>
      </c>
      <c r="R73" s="25" t="s">
        <v>193</v>
      </c>
      <c r="S73" s="25" t="s">
        <v>193</v>
      </c>
      <c r="T73" s="25">
        <v>0.14679326000000001</v>
      </c>
      <c r="U73" s="25">
        <v>0.18826145</v>
      </c>
      <c r="V73" s="25" t="s">
        <v>193</v>
      </c>
      <c r="W73" s="25" t="s">
        <v>193</v>
      </c>
      <c r="X73" s="25">
        <v>1.5030473500000001E-2</v>
      </c>
      <c r="Y73" s="25">
        <v>0.12079268</v>
      </c>
      <c r="Z73" s="25">
        <v>0.11759412</v>
      </c>
      <c r="AA73" s="25">
        <v>0.1138851</v>
      </c>
      <c r="AB73" s="25">
        <v>0.109603226</v>
      </c>
      <c r="AC73" s="25" t="s">
        <v>193</v>
      </c>
      <c r="AD73" s="25" t="s">
        <v>193</v>
      </c>
      <c r="AE73" s="25" t="s">
        <v>193</v>
      </c>
      <c r="AF73" s="25" t="s">
        <v>193</v>
      </c>
      <c r="AG73" s="25" t="s">
        <v>193</v>
      </c>
      <c r="AH73" s="25" t="s">
        <v>193</v>
      </c>
      <c r="AI73" s="25" t="s">
        <v>193</v>
      </c>
      <c r="AJ73" s="25" t="s">
        <v>193</v>
      </c>
      <c r="AK73" s="3">
        <f t="shared" si="1"/>
        <v>0.1180024911875</v>
      </c>
      <c r="AL73" s="4">
        <v>66.4435</v>
      </c>
      <c r="AP73" s="22">
        <f>((AK73-AK$36)*100)/AK$36</f>
        <v>-17.409285621815553</v>
      </c>
    </row>
    <row r="74" spans="1:46" x14ac:dyDescent="0.25">
      <c r="A74" s="25">
        <v>1.330307E-2</v>
      </c>
      <c r="B74" s="26">
        <v>8.6817030000000002E-4</v>
      </c>
      <c r="C74" s="25">
        <v>6.2244470000000001E-3</v>
      </c>
      <c r="D74" s="25">
        <v>5.2902753999999998E-3</v>
      </c>
      <c r="E74" s="25">
        <v>3.2395923000000001E-7</v>
      </c>
      <c r="F74" s="25">
        <v>2.6653763999999999E-8</v>
      </c>
      <c r="G74" s="25">
        <v>2.123316E-8</v>
      </c>
      <c r="H74" s="25">
        <v>1.8273706000000001E-8</v>
      </c>
      <c r="I74" s="25">
        <v>1.6314356000000001E-8</v>
      </c>
      <c r="J74" s="25">
        <v>1.5973404E-8</v>
      </c>
      <c r="K74" s="25">
        <v>1.2927329E-8</v>
      </c>
      <c r="L74" s="25">
        <v>1.1359833E-8</v>
      </c>
      <c r="M74" s="25">
        <v>1.1551902E-8</v>
      </c>
      <c r="N74" s="25">
        <v>1.1354204999999999E-8</v>
      </c>
      <c r="O74" s="25">
        <v>2.1192920000000001E-8</v>
      </c>
      <c r="P74" s="25">
        <v>1.0052499E-4</v>
      </c>
      <c r="Q74" s="25">
        <v>9.2590399999999996E-3</v>
      </c>
      <c r="R74" s="25">
        <v>1.4975834E-2</v>
      </c>
      <c r="S74" s="25">
        <v>3.1337783000000001E-2</v>
      </c>
      <c r="T74" s="25">
        <v>5.64915E-2</v>
      </c>
      <c r="U74" s="25" t="s">
        <v>193</v>
      </c>
      <c r="V74" s="25" t="s">
        <v>193</v>
      </c>
      <c r="W74" s="25" t="s">
        <v>193</v>
      </c>
      <c r="X74" s="25" t="s">
        <v>193</v>
      </c>
      <c r="Y74" s="25">
        <v>5.1438559999999996E-3</v>
      </c>
      <c r="Z74" s="25">
        <v>6.1284789999999999E-2</v>
      </c>
      <c r="AA74" s="25">
        <v>5.6166515E-2</v>
      </c>
      <c r="AB74" s="25">
        <v>7.5761170000000003E-2</v>
      </c>
      <c r="AC74" s="25">
        <v>6.3842040000000003E-2</v>
      </c>
      <c r="AD74" s="25">
        <v>2.8014076999999998E-2</v>
      </c>
      <c r="AE74" s="25">
        <v>4.6792269999999997E-2</v>
      </c>
      <c r="AF74" s="25">
        <v>2.7415436000000001E-2</v>
      </c>
      <c r="AG74" s="25">
        <v>1.1611351000000001E-2</v>
      </c>
      <c r="AH74" s="25">
        <v>2.5192248E-2</v>
      </c>
      <c r="AI74" s="25">
        <v>2.7603934E-2</v>
      </c>
      <c r="AJ74" s="25">
        <v>1.5743935000000001E-2</v>
      </c>
      <c r="AK74" s="3">
        <f t="shared" si="1"/>
        <v>1.8200711171369031E-2</v>
      </c>
      <c r="AL74" s="4">
        <v>76.463800000000006</v>
      </c>
      <c r="AP74" s="22">
        <f>((AK74-AK$37)*100)/AK$37</f>
        <v>-42.745501593699991</v>
      </c>
    </row>
    <row r="75" spans="1:46" x14ac:dyDescent="0.25">
      <c r="AK75" s="17">
        <f>SUM(A39:AJ72)/867</f>
        <v>7.4364731062914136E-2</v>
      </c>
      <c r="AL75" s="4"/>
      <c r="AP75" s="23">
        <f>((AK75-AK$38)*100)/AK$38</f>
        <v>-4.8198747659982635</v>
      </c>
      <c r="AQ75" s="24" t="s">
        <v>125</v>
      </c>
    </row>
    <row r="76" spans="1:46" x14ac:dyDescent="0.25">
      <c r="A76" s="25" t="s">
        <v>193</v>
      </c>
      <c r="B76" s="26" t="s">
        <v>193</v>
      </c>
      <c r="C76" s="25" t="s">
        <v>193</v>
      </c>
      <c r="D76" s="25" t="s">
        <v>193</v>
      </c>
      <c r="E76" s="25" t="s">
        <v>193</v>
      </c>
      <c r="F76" s="25" t="s">
        <v>193</v>
      </c>
      <c r="G76" s="25" t="s">
        <v>193</v>
      </c>
      <c r="H76" s="25" t="s">
        <v>193</v>
      </c>
      <c r="I76" s="25" t="s">
        <v>193</v>
      </c>
      <c r="J76" s="25" t="s">
        <v>193</v>
      </c>
      <c r="K76" s="25" t="s">
        <v>193</v>
      </c>
      <c r="L76" s="25" t="s">
        <v>193</v>
      </c>
      <c r="M76" s="25" t="s">
        <v>193</v>
      </c>
      <c r="N76" s="25" t="s">
        <v>193</v>
      </c>
      <c r="O76" s="25" t="s">
        <v>193</v>
      </c>
      <c r="P76" s="25" t="s">
        <v>193</v>
      </c>
      <c r="Q76" s="25" t="s">
        <v>193</v>
      </c>
      <c r="R76" s="25" t="s">
        <v>193</v>
      </c>
      <c r="S76" s="25" t="s">
        <v>193</v>
      </c>
      <c r="T76" s="25" t="s">
        <v>193</v>
      </c>
      <c r="U76" s="25" t="s">
        <v>193</v>
      </c>
      <c r="V76" s="25" t="s">
        <v>193</v>
      </c>
      <c r="W76" s="25" t="s">
        <v>193</v>
      </c>
      <c r="X76" s="25" t="s">
        <v>193</v>
      </c>
      <c r="Y76" s="25" t="s">
        <v>193</v>
      </c>
      <c r="Z76" s="25" t="s">
        <v>193</v>
      </c>
      <c r="AA76" s="25" t="s">
        <v>193</v>
      </c>
      <c r="AB76" s="25" t="s">
        <v>193</v>
      </c>
      <c r="AC76" s="25" t="s">
        <v>193</v>
      </c>
      <c r="AD76" s="25" t="s">
        <v>193</v>
      </c>
      <c r="AE76" s="25" t="s">
        <v>193</v>
      </c>
      <c r="AF76" s="25" t="s">
        <v>193</v>
      </c>
      <c r="AG76" s="25" t="s">
        <v>193</v>
      </c>
      <c r="AH76" s="25" t="s">
        <v>193</v>
      </c>
      <c r="AI76" s="25" t="s">
        <v>193</v>
      </c>
      <c r="AJ76" s="25" t="s">
        <v>193</v>
      </c>
      <c r="AK76" s="3" t="s">
        <v>0</v>
      </c>
      <c r="AP76" s="2" t="s">
        <v>0</v>
      </c>
      <c r="AR76" s="2"/>
      <c r="AS76" s="2"/>
      <c r="AT76" s="1" t="s">
        <v>126</v>
      </c>
    </row>
    <row r="77" spans="1:46" x14ac:dyDescent="0.25">
      <c r="A77" s="25" t="s">
        <v>193</v>
      </c>
      <c r="B77" s="26">
        <v>9.9028969999999994E-2</v>
      </c>
      <c r="C77" s="25">
        <v>0.101672225</v>
      </c>
      <c r="D77" s="25">
        <v>9.7789100000000004E-2</v>
      </c>
      <c r="E77" s="25">
        <v>9.8508780000000004E-2</v>
      </c>
      <c r="F77" s="25">
        <v>9.0103799999999998E-2</v>
      </c>
      <c r="G77" s="25">
        <v>8.4937659999999998E-2</v>
      </c>
      <c r="H77" s="25">
        <v>7.8171924000000004E-2</v>
      </c>
      <c r="I77" s="25">
        <v>8.5432739999999993E-2</v>
      </c>
      <c r="J77" s="25">
        <v>9.373099E-2</v>
      </c>
      <c r="K77" s="25">
        <v>0.17942315</v>
      </c>
      <c r="L77" s="25">
        <v>9.3794520000000006E-2</v>
      </c>
      <c r="M77" s="25">
        <v>9.1918655000000002E-2</v>
      </c>
      <c r="N77" s="25">
        <v>9.2489450000000001E-2</v>
      </c>
      <c r="O77" s="25">
        <v>0.1784511</v>
      </c>
      <c r="P77" s="25">
        <v>0.17404696</v>
      </c>
      <c r="Q77" s="25">
        <v>6.9558579999999995E-2</v>
      </c>
      <c r="R77" s="25">
        <v>6.1411917000000003E-2</v>
      </c>
      <c r="S77" s="25">
        <v>5.5327673000000001E-2</v>
      </c>
      <c r="T77" s="25">
        <v>9.5849729999999994E-2</v>
      </c>
      <c r="U77" s="25">
        <v>8.6255529999999997E-2</v>
      </c>
      <c r="V77" s="25">
        <v>8.6191599999999993E-2</v>
      </c>
      <c r="W77" s="25">
        <v>8.3222069999999995E-2</v>
      </c>
      <c r="X77" s="25">
        <v>9.7547665000000006E-2</v>
      </c>
      <c r="Y77" s="25">
        <v>7.1373740000000005E-2</v>
      </c>
      <c r="Z77" s="25">
        <v>8.9258870000000004E-2</v>
      </c>
      <c r="AA77" s="25">
        <v>9.6935560000000004E-2</v>
      </c>
      <c r="AB77" s="25">
        <v>0.106001474</v>
      </c>
      <c r="AC77" s="25">
        <v>0.10587381</v>
      </c>
      <c r="AD77" s="25">
        <v>0.115140006</v>
      </c>
      <c r="AE77" s="25">
        <v>0.124653034</v>
      </c>
      <c r="AF77" s="25">
        <v>0.12477597999999999</v>
      </c>
      <c r="AG77" s="25">
        <v>9.4506580000000007E-2</v>
      </c>
      <c r="AH77" s="25">
        <v>7.3175450000000003E-2</v>
      </c>
      <c r="AI77" s="25">
        <v>0.16331528000000001</v>
      </c>
      <c r="AJ77" s="25" t="s">
        <v>193</v>
      </c>
      <c r="AK77" s="3">
        <f t="shared" si="1"/>
        <v>0.10117278155882353</v>
      </c>
      <c r="AM77" s="6" t="s">
        <v>94</v>
      </c>
      <c r="AO77" s="2">
        <f>SUM(A110:AJ111)/40</f>
        <v>2.3209527638684595E-2</v>
      </c>
      <c r="AP77" s="2">
        <f>((AK77-AK$3)*100)/AK$3</f>
        <v>9.6629903736397527</v>
      </c>
      <c r="AR77" s="6" t="s">
        <v>94</v>
      </c>
      <c r="AS77" s="2"/>
      <c r="AT77" s="2">
        <f>((AO77-AO$3)*100)/AO$3</f>
        <v>-57.024609222611673</v>
      </c>
    </row>
    <row r="78" spans="1:46" x14ac:dyDescent="0.25">
      <c r="A78" s="27">
        <v>0.19193952</v>
      </c>
      <c r="B78" s="28">
        <v>0.1894073</v>
      </c>
      <c r="C78" s="27">
        <v>0.18540645</v>
      </c>
      <c r="D78" s="27">
        <v>0.18568324</v>
      </c>
      <c r="E78" s="27">
        <v>0.1830601</v>
      </c>
      <c r="F78" s="27">
        <v>0.17177519999999999</v>
      </c>
      <c r="G78" s="27">
        <v>0.16667354000000001</v>
      </c>
      <c r="H78" s="27">
        <v>0.16582768000000001</v>
      </c>
      <c r="I78" s="27">
        <v>0.17184034000000001</v>
      </c>
      <c r="J78" s="27">
        <v>0.17526364</v>
      </c>
      <c r="K78" s="27">
        <v>0.17641614</v>
      </c>
      <c r="L78" s="27">
        <v>0.17462912</v>
      </c>
      <c r="M78" s="27">
        <v>0.17335016</v>
      </c>
      <c r="N78" s="27">
        <v>0.16918834999999999</v>
      </c>
      <c r="O78" s="27">
        <v>0.16961287</v>
      </c>
      <c r="P78" s="27">
        <v>0.16840002000000001</v>
      </c>
      <c r="Q78" s="27">
        <v>0.16466631000000001</v>
      </c>
      <c r="R78" s="27">
        <v>0.15394008000000001</v>
      </c>
      <c r="S78" s="27">
        <v>0.14983126999999999</v>
      </c>
      <c r="T78" s="27">
        <v>0.16187489999999999</v>
      </c>
      <c r="U78" s="27">
        <v>0.16107057</v>
      </c>
      <c r="V78" s="27">
        <v>0.16062851</v>
      </c>
      <c r="W78" s="27">
        <v>0.15893831999999999</v>
      </c>
      <c r="X78" s="27">
        <v>0.16656348000000001</v>
      </c>
      <c r="Y78" s="27">
        <v>0.1796857</v>
      </c>
      <c r="Z78" s="27">
        <v>0.22988142</v>
      </c>
      <c r="AA78" s="27">
        <v>0.23027696</v>
      </c>
      <c r="AB78" s="27">
        <v>0.22628968999999999</v>
      </c>
      <c r="AC78" s="27">
        <v>0.18965603</v>
      </c>
      <c r="AD78" s="27">
        <v>0.19792074000000001</v>
      </c>
      <c r="AE78" s="27">
        <v>0.21185412000000001</v>
      </c>
      <c r="AF78" s="27">
        <v>0.20504652000000001</v>
      </c>
      <c r="AG78" s="27">
        <v>0.19516142</v>
      </c>
      <c r="AH78" s="27">
        <v>0.19517957</v>
      </c>
      <c r="AI78" s="27">
        <v>0.18685811999999999</v>
      </c>
      <c r="AJ78" s="27">
        <v>0.18521497000000001</v>
      </c>
      <c r="AK78" s="3">
        <f t="shared" si="1"/>
        <v>0.18136145472222218</v>
      </c>
      <c r="AM78" s="6" t="s">
        <v>116</v>
      </c>
      <c r="AO78" s="2">
        <f>SUM(A76:AJ77)/34</f>
        <v>0.10117278155882353</v>
      </c>
      <c r="AP78" s="2">
        <f>((AK78-AK$4)*100)/AK$4</f>
        <v>3.5540860761439341</v>
      </c>
      <c r="AR78" s="6" t="s">
        <v>116</v>
      </c>
      <c r="AS78" s="2"/>
      <c r="AT78" s="1">
        <f>((AO78-AO$4)*100)/AO$4</f>
        <v>9.6629903736397527</v>
      </c>
    </row>
    <row r="79" spans="1:46" x14ac:dyDescent="0.25">
      <c r="A79" s="27">
        <v>0.22166350000000001</v>
      </c>
      <c r="B79" s="28">
        <v>0.21955820000000001</v>
      </c>
      <c r="C79" s="27">
        <v>0.21889533</v>
      </c>
      <c r="D79" s="27">
        <v>0.21634932000000001</v>
      </c>
      <c r="E79" s="27">
        <v>0.21187144999999999</v>
      </c>
      <c r="F79" s="27">
        <v>0.20584533999999999</v>
      </c>
      <c r="G79" s="27">
        <v>0.2016367</v>
      </c>
      <c r="H79" s="27">
        <v>0.20116845999999999</v>
      </c>
      <c r="I79" s="27">
        <v>0.21286629000000001</v>
      </c>
      <c r="J79" s="27">
        <v>0.21772905000000001</v>
      </c>
      <c r="K79" s="27">
        <v>0.21500791999999999</v>
      </c>
      <c r="L79" s="27">
        <v>0.21383447999999999</v>
      </c>
      <c r="M79" s="27">
        <v>0.21390943000000001</v>
      </c>
      <c r="N79" s="27">
        <v>0.21700159999999999</v>
      </c>
      <c r="O79" s="27">
        <v>0.21555075000000001</v>
      </c>
      <c r="P79" s="27">
        <v>0.21081050000000001</v>
      </c>
      <c r="Q79" s="27">
        <v>0.20741497</v>
      </c>
      <c r="R79" s="27">
        <v>0.19938814999999999</v>
      </c>
      <c r="S79" s="27">
        <v>0.17640217</v>
      </c>
      <c r="T79" s="27">
        <v>0.18871452</v>
      </c>
      <c r="U79" s="27">
        <v>0.2102319</v>
      </c>
      <c r="V79" s="27">
        <v>0.22118302000000001</v>
      </c>
      <c r="W79" s="27">
        <v>0.22462519</v>
      </c>
      <c r="X79" s="27">
        <v>0.22612199999999999</v>
      </c>
      <c r="Y79" s="27">
        <v>0.22799604000000001</v>
      </c>
      <c r="Z79" s="27">
        <v>0.22921178</v>
      </c>
      <c r="AA79" s="27">
        <v>0.23019923</v>
      </c>
      <c r="AB79" s="27">
        <v>0.23030844</v>
      </c>
      <c r="AC79" s="27">
        <v>0.23044269000000001</v>
      </c>
      <c r="AD79" s="27">
        <v>0.23051308000000001</v>
      </c>
      <c r="AE79" s="27">
        <v>0.22932764999999999</v>
      </c>
      <c r="AF79" s="27">
        <v>0.22892103</v>
      </c>
      <c r="AG79" s="27">
        <v>0.22866555999999999</v>
      </c>
      <c r="AH79" s="27">
        <v>0.22830576999999999</v>
      </c>
      <c r="AI79" s="27">
        <v>0.22659670000000001</v>
      </c>
      <c r="AJ79" s="27">
        <v>0.22415009</v>
      </c>
      <c r="AK79" s="3">
        <f t="shared" si="1"/>
        <v>0.21701161944444447</v>
      </c>
      <c r="AM79" s="10" t="s">
        <v>94</v>
      </c>
      <c r="AO79" s="2">
        <f>SUM(A108:AJ109)/26</f>
        <v>0.1729323244615385</v>
      </c>
      <c r="AP79" s="2">
        <f>((AK79-AK$5)*100)/AK$5</f>
        <v>-2.9379741923233404</v>
      </c>
      <c r="AR79" s="10" t="s">
        <v>94</v>
      </c>
      <c r="AS79" s="2"/>
      <c r="AT79" s="1">
        <f>((AO79-AO$5)*100)/AO$5</f>
        <v>-6.6901712126364066</v>
      </c>
    </row>
    <row r="80" spans="1:46" x14ac:dyDescent="0.25">
      <c r="A80" s="29">
        <v>0.20837720000000001</v>
      </c>
      <c r="B80" s="30">
        <v>0.20598269</v>
      </c>
      <c r="C80" s="29">
        <v>0.20548204</v>
      </c>
      <c r="D80" s="29">
        <v>0.20304261000000001</v>
      </c>
      <c r="E80" s="31">
        <v>0.19953008</v>
      </c>
      <c r="F80" s="31">
        <v>0.19613818999999999</v>
      </c>
      <c r="G80" s="31">
        <v>0.19332097000000001</v>
      </c>
      <c r="H80" s="31">
        <v>0.19409969999999999</v>
      </c>
      <c r="I80" s="31">
        <v>0.19683117999999999</v>
      </c>
      <c r="J80" s="31">
        <v>0.19533478000000001</v>
      </c>
      <c r="K80" s="31">
        <v>0.19564839000000001</v>
      </c>
      <c r="L80" s="31">
        <v>0.19625713</v>
      </c>
      <c r="M80" s="31">
        <v>0.19659418000000001</v>
      </c>
      <c r="N80" s="31">
        <v>0.19718316</v>
      </c>
      <c r="O80" s="31">
        <v>0.19792003999999999</v>
      </c>
      <c r="P80" s="31">
        <v>0.19852464</v>
      </c>
      <c r="Q80" s="32">
        <v>0.19777606</v>
      </c>
      <c r="R80" s="32">
        <v>0.19432297000000001</v>
      </c>
      <c r="S80" s="33">
        <v>0.1854836</v>
      </c>
      <c r="T80" s="33" t="s">
        <v>193</v>
      </c>
      <c r="U80" s="33">
        <v>0.20356495999999999</v>
      </c>
      <c r="V80" s="33">
        <v>0.20689602000000001</v>
      </c>
      <c r="W80" s="33">
        <v>0.20878367</v>
      </c>
      <c r="X80" s="33">
        <v>0.21004310000000001</v>
      </c>
      <c r="Y80" s="33">
        <v>0.21173210000000001</v>
      </c>
      <c r="Z80" s="33">
        <v>0.21386806999999999</v>
      </c>
      <c r="AA80" s="33">
        <v>0.21647910000000001</v>
      </c>
      <c r="AB80" s="33">
        <v>0.21602276000000001</v>
      </c>
      <c r="AC80" s="29">
        <v>0.2146023</v>
      </c>
      <c r="AD80" s="29">
        <v>0.21440334999999999</v>
      </c>
      <c r="AE80" s="29">
        <v>0.21217704000000001</v>
      </c>
      <c r="AF80" s="29">
        <v>0.2116507</v>
      </c>
      <c r="AG80" s="29">
        <v>0.21278383000000001</v>
      </c>
      <c r="AH80" s="29">
        <v>0.21236331999999999</v>
      </c>
      <c r="AI80" s="29">
        <v>0.21205336</v>
      </c>
      <c r="AJ80" s="29">
        <v>0.21065496</v>
      </c>
      <c r="AK80" s="3">
        <f t="shared" si="1"/>
        <v>0.20416937857142856</v>
      </c>
      <c r="AM80" s="10" t="s">
        <v>116</v>
      </c>
      <c r="AO80" s="2">
        <f>SUM(A78:AJ79)/72</f>
        <v>0.19918653708333334</v>
      </c>
      <c r="AP80" s="2">
        <f>((AK80-AK$6)*100)/AK$6</f>
        <v>-4.7426326711171196</v>
      </c>
      <c r="AR80" s="10" t="s">
        <v>116</v>
      </c>
      <c r="AS80" s="2"/>
      <c r="AT80" s="1">
        <f>((AO80-AO$6)*100)/AO$6</f>
        <v>-8.6330732182542211E-2</v>
      </c>
    </row>
    <row r="81" spans="1:47" x14ac:dyDescent="0.25">
      <c r="A81" s="29">
        <v>0.19519618</v>
      </c>
      <c r="B81" s="30">
        <v>0.19206140999999999</v>
      </c>
      <c r="C81" s="29">
        <v>0.18623129999999999</v>
      </c>
      <c r="D81" s="29">
        <v>0.18075868</v>
      </c>
      <c r="E81" s="31">
        <v>0.16808745</v>
      </c>
      <c r="F81" s="31">
        <v>0.14830958999999999</v>
      </c>
      <c r="G81" s="31">
        <v>0.14220094999999999</v>
      </c>
      <c r="H81" s="31">
        <v>0.13421712999999999</v>
      </c>
      <c r="I81" s="31">
        <v>0.14076669999999999</v>
      </c>
      <c r="J81" s="31">
        <v>0.14672199</v>
      </c>
      <c r="K81" s="31">
        <v>0.15133279999999999</v>
      </c>
      <c r="L81" s="31">
        <v>0.15415499999999999</v>
      </c>
      <c r="M81" s="31">
        <v>0.1578676</v>
      </c>
      <c r="N81" s="31">
        <v>0.16204028000000001</v>
      </c>
      <c r="O81" s="31">
        <v>0.16590945000000001</v>
      </c>
      <c r="P81" s="31">
        <v>0.16620313</v>
      </c>
      <c r="Q81" s="32">
        <v>0.16489291</v>
      </c>
      <c r="R81" s="32">
        <v>0.15727653</v>
      </c>
      <c r="S81" s="33">
        <v>0.15890177</v>
      </c>
      <c r="T81" s="33" t="s">
        <v>193</v>
      </c>
      <c r="U81" s="33">
        <v>0.18591605</v>
      </c>
      <c r="V81" s="33">
        <v>0.18955556000000001</v>
      </c>
      <c r="W81" s="33">
        <v>0.19109209999999999</v>
      </c>
      <c r="X81" s="33">
        <v>0.19197907</v>
      </c>
      <c r="Y81" s="33">
        <v>0.19400194000000001</v>
      </c>
      <c r="Z81" s="33">
        <v>0.19670927999999999</v>
      </c>
      <c r="AA81" s="33">
        <v>0.19819754000000001</v>
      </c>
      <c r="AB81" s="33">
        <v>0.19740877000000001</v>
      </c>
      <c r="AC81" s="29">
        <v>0.19415948</v>
      </c>
      <c r="AD81" s="29">
        <v>0.19172210000000001</v>
      </c>
      <c r="AE81" s="29">
        <v>0.19256255</v>
      </c>
      <c r="AF81" s="29">
        <v>0.19489119999999999</v>
      </c>
      <c r="AG81" s="29">
        <v>0.19414665</v>
      </c>
      <c r="AH81" s="29">
        <v>0.19717687</v>
      </c>
      <c r="AI81" s="29">
        <v>0.19836906000000001</v>
      </c>
      <c r="AJ81" s="29">
        <v>0.19649836000000001</v>
      </c>
      <c r="AK81" s="3">
        <f t="shared" si="1"/>
        <v>0.17650049799999995</v>
      </c>
      <c r="AM81" s="11" t="s">
        <v>99</v>
      </c>
      <c r="AO81" s="2">
        <f>SUM(A103:R107)/56</f>
        <v>0.10945266377160721</v>
      </c>
      <c r="AP81" s="2">
        <f>((AK81-AK$7)*100)/AK$7</f>
        <v>-8.2354936812380135</v>
      </c>
      <c r="AR81" s="11" t="s">
        <v>99</v>
      </c>
      <c r="AS81" s="2"/>
      <c r="AT81" s="1">
        <f>((AO81-AO$7)*100)/AO$7</f>
        <v>-12.729231732507129</v>
      </c>
    </row>
    <row r="82" spans="1:47" x14ac:dyDescent="0.25">
      <c r="A82" s="29">
        <v>0.16977333999999999</v>
      </c>
      <c r="B82" s="30">
        <v>0.15508537999999999</v>
      </c>
      <c r="C82" s="29">
        <v>0.13493204</v>
      </c>
      <c r="D82" s="29">
        <v>0.11819500500000001</v>
      </c>
      <c r="E82" s="31">
        <v>0.10240317</v>
      </c>
      <c r="F82" s="31">
        <v>0.10440104</v>
      </c>
      <c r="G82" s="31">
        <v>9.1533939999999994E-2</v>
      </c>
      <c r="H82" s="31">
        <v>9.5590410000000001E-2</v>
      </c>
      <c r="I82" s="31">
        <v>9.9322900000000006E-2</v>
      </c>
      <c r="J82" s="31">
        <v>0.10430653400000001</v>
      </c>
      <c r="K82" s="31">
        <v>0.10610272</v>
      </c>
      <c r="L82" s="31">
        <v>0.10570729500000001</v>
      </c>
      <c r="M82" s="31">
        <v>0.10746943</v>
      </c>
      <c r="N82" s="31">
        <v>0.11078892999999999</v>
      </c>
      <c r="O82" s="31">
        <v>0.11445494000000001</v>
      </c>
      <c r="P82" s="31">
        <v>0.11587981999999999</v>
      </c>
      <c r="Q82" s="32">
        <v>0.11519422999999999</v>
      </c>
      <c r="R82" s="32">
        <v>0.105140634</v>
      </c>
      <c r="S82" s="33">
        <v>0.10800257000000001</v>
      </c>
      <c r="T82" s="33" t="s">
        <v>193</v>
      </c>
      <c r="U82" s="33">
        <v>0.122619905</v>
      </c>
      <c r="V82" s="33">
        <v>0.14079759999999999</v>
      </c>
      <c r="W82" s="33">
        <v>0.15067643</v>
      </c>
      <c r="X82" s="33">
        <v>0.15572563</v>
      </c>
      <c r="Y82" s="33">
        <v>0.15752593000000001</v>
      </c>
      <c r="Z82" s="33">
        <v>0.16032752</v>
      </c>
      <c r="AA82" s="33">
        <v>0.16185077</v>
      </c>
      <c r="AB82" s="33">
        <v>0.16014412</v>
      </c>
      <c r="AC82" s="29">
        <v>0.16063206999999999</v>
      </c>
      <c r="AD82" s="29">
        <v>0.16357577000000001</v>
      </c>
      <c r="AE82" s="29">
        <v>0.16690632999999999</v>
      </c>
      <c r="AF82" s="29">
        <v>0.17409575999999999</v>
      </c>
      <c r="AG82" s="29">
        <v>0.17697537999999999</v>
      </c>
      <c r="AH82" s="29">
        <v>0.17876068000000001</v>
      </c>
      <c r="AI82" s="29">
        <v>0.17987365999999999</v>
      </c>
      <c r="AJ82" s="29">
        <v>0.17803279</v>
      </c>
      <c r="AK82" s="3">
        <f t="shared" si="1"/>
        <v>0.13579441922857144</v>
      </c>
      <c r="AM82" s="11" t="s">
        <v>102</v>
      </c>
      <c r="AO82" s="2">
        <f>SUM(E80:R84)/68</f>
        <v>0.10773950913520015</v>
      </c>
      <c r="AP82" s="2">
        <f>((AK82-AK$8)*100)/AK$8</f>
        <v>-11.93628915702439</v>
      </c>
      <c r="AR82" s="11" t="s">
        <v>102</v>
      </c>
      <c r="AS82" s="2"/>
      <c r="AT82" s="1">
        <f>((AO82-AO$8)*100)/AO$8</f>
        <v>-12.126714428564696</v>
      </c>
    </row>
    <row r="83" spans="1:47" x14ac:dyDescent="0.25">
      <c r="A83" s="29">
        <v>0.11128774</v>
      </c>
      <c r="B83" s="30">
        <v>9.1426276000000001E-2</v>
      </c>
      <c r="C83" s="29">
        <v>6.6139699999999996E-2</v>
      </c>
      <c r="D83" s="29">
        <v>6.7237519999999995E-2</v>
      </c>
      <c r="E83" s="31" t="s">
        <v>193</v>
      </c>
      <c r="F83" s="31">
        <v>0.11018413000000001</v>
      </c>
      <c r="G83" s="31">
        <v>6.7875359999999996E-2</v>
      </c>
      <c r="H83" s="31">
        <v>5.8582532999999999E-2</v>
      </c>
      <c r="I83" s="31">
        <v>6.2692230000000002E-2</v>
      </c>
      <c r="J83" s="31">
        <v>6.2991469999999994E-2</v>
      </c>
      <c r="K83" s="31">
        <v>5.9969122999999999E-2</v>
      </c>
      <c r="L83" s="31">
        <v>5.6183080000000003E-2</v>
      </c>
      <c r="M83" s="31">
        <v>5.4486795999999997E-2</v>
      </c>
      <c r="N83" s="31">
        <v>5.5940293000000002E-2</v>
      </c>
      <c r="O83" s="31">
        <v>5.917948E-2</v>
      </c>
      <c r="P83" s="31">
        <v>6.2306390000000003E-2</v>
      </c>
      <c r="Q83" s="32">
        <v>6.1044689999999999E-2</v>
      </c>
      <c r="R83" s="32">
        <v>4.6229727999999998E-2</v>
      </c>
      <c r="S83" s="33">
        <v>4.2669989999999998E-2</v>
      </c>
      <c r="T83" s="33" t="s">
        <v>193</v>
      </c>
      <c r="U83" s="33">
        <v>9.2140929999999996E-2</v>
      </c>
      <c r="V83" s="33">
        <v>9.8216310000000001E-2</v>
      </c>
      <c r="W83" s="33">
        <v>0.10988587</v>
      </c>
      <c r="X83" s="33">
        <v>0.119109415</v>
      </c>
      <c r="Y83" s="33">
        <v>0.12116826</v>
      </c>
      <c r="Z83" s="33">
        <v>0.11763933</v>
      </c>
      <c r="AA83" s="33">
        <v>0.108620256</v>
      </c>
      <c r="AB83" s="33">
        <v>0.10952938</v>
      </c>
      <c r="AC83" s="29">
        <v>0.1321232</v>
      </c>
      <c r="AD83" s="29">
        <v>0.10127176</v>
      </c>
      <c r="AE83" s="29">
        <v>9.4252593999999995E-2</v>
      </c>
      <c r="AF83" s="29">
        <v>0.10811867</v>
      </c>
      <c r="AG83" s="29">
        <v>0.12397864</v>
      </c>
      <c r="AH83" s="29">
        <v>0.13022225000000001</v>
      </c>
      <c r="AI83" s="29">
        <v>0.13061865</v>
      </c>
      <c r="AJ83" s="29">
        <v>0.12466120999999999</v>
      </c>
      <c r="AK83" s="3">
        <f t="shared" si="1"/>
        <v>8.8764213352941185E-2</v>
      </c>
      <c r="AM83" s="12" t="s">
        <v>105</v>
      </c>
      <c r="AO83" s="2">
        <f>SUM(S103:Z107)/35</f>
        <v>0.12387237860216579</v>
      </c>
      <c r="AP83" s="2">
        <f>((AK83-AK$9)*100)/AK$9</f>
        <v>-14.990021040644253</v>
      </c>
      <c r="AR83" s="12" t="s">
        <v>105</v>
      </c>
      <c r="AS83" s="2"/>
      <c r="AT83" s="1">
        <f>((AO83-AO$9)*100)/AO$9</f>
        <v>-16.707606948000841</v>
      </c>
    </row>
    <row r="84" spans="1:47" x14ac:dyDescent="0.25">
      <c r="A84" s="29">
        <v>4.9697329999999998E-2</v>
      </c>
      <c r="B84" s="30">
        <v>3.8303416E-2</v>
      </c>
      <c r="C84" s="29">
        <v>1.4592566499999999E-2</v>
      </c>
      <c r="D84" s="29" t="s">
        <v>193</v>
      </c>
      <c r="E84" s="31" t="s">
        <v>193</v>
      </c>
      <c r="F84" s="31">
        <v>7.434702E-2</v>
      </c>
      <c r="G84" s="31">
        <v>2.0276532999999999E-2</v>
      </c>
      <c r="H84" s="31">
        <v>1.5055647E-2</v>
      </c>
      <c r="I84" s="31">
        <v>1.1182601E-2</v>
      </c>
      <c r="J84" s="31">
        <v>3.4948208000000003E-8</v>
      </c>
      <c r="K84" s="31">
        <v>1.2377874000000001E-10</v>
      </c>
      <c r="L84" s="31">
        <v>6.2677265999999996E-11</v>
      </c>
      <c r="M84" s="31">
        <v>7.1728209999999998E-10</v>
      </c>
      <c r="N84" s="31">
        <v>1.8751232000000001E-8</v>
      </c>
      <c r="O84" s="31">
        <v>5.874614E-8</v>
      </c>
      <c r="P84" s="31">
        <v>4.1221115999999998E-7</v>
      </c>
      <c r="Q84" s="32">
        <v>2.0040065000000001E-9</v>
      </c>
      <c r="R84" s="32">
        <v>1.6629127E-8</v>
      </c>
      <c r="S84" s="33">
        <v>1.8605012000000001E-2</v>
      </c>
      <c r="T84" s="33" t="s">
        <v>193</v>
      </c>
      <c r="U84" s="33" t="s">
        <v>193</v>
      </c>
      <c r="V84" s="33">
        <v>3.8936287E-2</v>
      </c>
      <c r="W84" s="33">
        <v>5.2642606000000002E-2</v>
      </c>
      <c r="X84" s="33">
        <v>6.2075708E-2</v>
      </c>
      <c r="Y84" s="33">
        <v>6.2828675E-2</v>
      </c>
      <c r="Z84" s="33">
        <v>4.6199261999999998E-2</v>
      </c>
      <c r="AA84" s="33">
        <v>2.1592165999999999E-2</v>
      </c>
      <c r="AB84" s="33">
        <v>5.8546599999999997E-2</v>
      </c>
      <c r="AC84" s="29" t="s">
        <v>193</v>
      </c>
      <c r="AD84" s="29">
        <v>5.9760027E-2</v>
      </c>
      <c r="AE84" s="29">
        <v>4.2604274999999997E-2</v>
      </c>
      <c r="AF84" s="29">
        <v>1.8775417999999999E-2</v>
      </c>
      <c r="AG84" s="29">
        <v>6.2983530000000002E-10</v>
      </c>
      <c r="AH84" s="29">
        <v>2.1742227999999999E-2</v>
      </c>
      <c r="AI84" s="29">
        <v>3.7153671999999999E-2</v>
      </c>
      <c r="AJ84" s="29">
        <v>3.6292993000000003E-2</v>
      </c>
      <c r="AK84" s="3">
        <f t="shared" si="1"/>
        <v>2.5845502816885385E-2</v>
      </c>
      <c r="AM84" s="12" t="s">
        <v>108</v>
      </c>
      <c r="AO84" s="2">
        <f>SUM(S80:AB84)/44</f>
        <v>0.14033436345454547</v>
      </c>
      <c r="AP84" s="2">
        <f>((AK84-AK$10)*100)/AK$10</f>
        <v>-26.658577644375104</v>
      </c>
      <c r="AR84" s="12" t="s">
        <v>108</v>
      </c>
      <c r="AS84" s="2"/>
      <c r="AT84" s="1">
        <f>((AO84-AO$10)*100)/AO$10</f>
        <v>-9.2810513969775208</v>
      </c>
    </row>
    <row r="85" spans="1:47" x14ac:dyDescent="0.25">
      <c r="A85" s="29">
        <v>2.8684609999999999E-2</v>
      </c>
      <c r="B85" s="30">
        <v>2.8699137E-2</v>
      </c>
      <c r="C85" s="29" t="s">
        <v>193</v>
      </c>
      <c r="D85" s="29" t="s">
        <v>193</v>
      </c>
      <c r="E85" s="34" t="s">
        <v>193</v>
      </c>
      <c r="F85" s="34">
        <v>5.5465675999999998E-2</v>
      </c>
      <c r="G85" s="34">
        <v>2.7120115E-2</v>
      </c>
      <c r="H85" s="34">
        <v>2.2439634E-2</v>
      </c>
      <c r="I85" s="34">
        <v>1.7503214999999999E-2</v>
      </c>
      <c r="J85" s="34">
        <v>4.5067780000000003E-3</v>
      </c>
      <c r="K85" s="34">
        <v>3.4577179999999997E-8</v>
      </c>
      <c r="L85" s="34">
        <v>3.2550977000000002E-9</v>
      </c>
      <c r="M85" s="34">
        <v>1.2276756999999999E-9</v>
      </c>
      <c r="N85" s="34">
        <v>7.065383E-10</v>
      </c>
      <c r="O85" s="34">
        <v>3.4671907000000001E-10</v>
      </c>
      <c r="P85" s="34">
        <v>2.4402214000000002E-10</v>
      </c>
      <c r="Q85" s="34">
        <v>3.6418335000000001E-10</v>
      </c>
      <c r="R85" s="34">
        <v>8.5730320000000003E-9</v>
      </c>
      <c r="S85" s="35">
        <v>9.0278090000000004E-4</v>
      </c>
      <c r="T85" s="35" t="s">
        <v>193</v>
      </c>
      <c r="U85" s="35" t="s">
        <v>193</v>
      </c>
      <c r="V85" s="35">
        <v>6.4168030000000001E-2</v>
      </c>
      <c r="W85" s="35">
        <v>4.2266298000000001E-2</v>
      </c>
      <c r="X85" s="35">
        <v>6.4128833999999998E-8</v>
      </c>
      <c r="Y85" s="35">
        <v>1.8365709E-10</v>
      </c>
      <c r="Z85" s="35">
        <v>1.2864139999999999E-10</v>
      </c>
      <c r="AA85" s="35">
        <v>3.2188029999999999E-2</v>
      </c>
      <c r="AB85" s="35">
        <v>5.3022901999999997E-2</v>
      </c>
      <c r="AC85" s="36" t="s">
        <v>193</v>
      </c>
      <c r="AD85" s="29">
        <v>5.8612949999999997E-2</v>
      </c>
      <c r="AE85" s="29">
        <v>5.2468389999999997E-2</v>
      </c>
      <c r="AF85" s="29">
        <v>3.9038290000000003E-2</v>
      </c>
      <c r="AG85" s="29">
        <v>2.8833257000000001E-2</v>
      </c>
      <c r="AH85" s="29">
        <v>2.2808673000000002E-2</v>
      </c>
      <c r="AI85" s="29">
        <v>2.1448847E-2</v>
      </c>
      <c r="AJ85" s="29">
        <v>1.9927759E-2</v>
      </c>
      <c r="AK85" s="3">
        <f t="shared" si="1"/>
        <v>2.0670182854519357E-2</v>
      </c>
      <c r="AM85" s="14" t="s">
        <v>99</v>
      </c>
      <c r="AO85" s="7">
        <f>(SUM(B94:O102)+SUM(P94:R98))/140</f>
        <v>5.3034935118064118E-3</v>
      </c>
      <c r="AP85" s="2">
        <f>((AK85-AK$11)*100)/AK$11</f>
        <v>-26.378135109822011</v>
      </c>
      <c r="AR85" s="14" t="s">
        <v>99</v>
      </c>
      <c r="AS85" s="2"/>
      <c r="AT85" s="1">
        <f>((AO85-AO$11)*100)/AO$11</f>
        <v>-29.018018339371174</v>
      </c>
      <c r="AU85">
        <f>SUM(AT85:AT88)/4</f>
        <v>-36.465335639915736</v>
      </c>
    </row>
    <row r="86" spans="1:47" x14ac:dyDescent="0.25">
      <c r="A86" s="29">
        <v>1.2695981E-2</v>
      </c>
      <c r="B86" s="30">
        <v>6.5977659999999997E-3</v>
      </c>
      <c r="C86" s="29" t="s">
        <v>193</v>
      </c>
      <c r="D86" s="29" t="s">
        <v>193</v>
      </c>
      <c r="E86" s="34" t="s">
        <v>193</v>
      </c>
      <c r="F86" s="34">
        <v>6.2571875999999998E-2</v>
      </c>
      <c r="G86" s="34">
        <v>1.7317938000000001E-2</v>
      </c>
      <c r="H86" s="34">
        <v>3.7473466000000001E-3</v>
      </c>
      <c r="I86" s="34">
        <v>3.2429125999999998E-4</v>
      </c>
      <c r="J86" s="34">
        <v>2.2547692999999999E-8</v>
      </c>
      <c r="K86" s="34">
        <v>1.2676629999999999E-8</v>
      </c>
      <c r="L86" s="34">
        <v>2.5598584999999998E-9</v>
      </c>
      <c r="M86" s="34">
        <v>1.0232937E-9</v>
      </c>
      <c r="N86" s="34">
        <v>6.8570815999999997E-10</v>
      </c>
      <c r="O86" s="34">
        <v>7.2839894999999996E-10</v>
      </c>
      <c r="P86" s="34">
        <v>1.1263495E-9</v>
      </c>
      <c r="Q86" s="34">
        <v>2.9049118999999998E-9</v>
      </c>
      <c r="R86" s="34">
        <v>7.4923569999999998E-9</v>
      </c>
      <c r="S86" s="35">
        <v>3.1909963999999999E-9</v>
      </c>
      <c r="T86" s="35" t="s">
        <v>193</v>
      </c>
      <c r="U86" s="35" t="s">
        <v>193</v>
      </c>
      <c r="V86" s="35">
        <v>6.6189595000000004E-2</v>
      </c>
      <c r="W86" s="35">
        <v>3.6043745000000002E-2</v>
      </c>
      <c r="X86" s="35">
        <v>7.2975890000000002E-8</v>
      </c>
      <c r="Y86" s="35">
        <v>3.7408376999999998E-8</v>
      </c>
      <c r="Z86" s="35">
        <v>1.1332327499999999E-2</v>
      </c>
      <c r="AA86" s="35">
        <v>3.8419515000000001E-2</v>
      </c>
      <c r="AB86" s="35">
        <v>4.9798033999999998E-2</v>
      </c>
      <c r="AC86" s="36" t="s">
        <v>193</v>
      </c>
      <c r="AD86" s="29">
        <v>6.4737624999999993E-2</v>
      </c>
      <c r="AE86" s="29">
        <v>4.4362117E-2</v>
      </c>
      <c r="AF86" s="29">
        <v>2.8719011999999999E-2</v>
      </c>
      <c r="AG86" s="29">
        <v>2.4740174E-2</v>
      </c>
      <c r="AH86" s="29">
        <v>2.1614076999999999E-2</v>
      </c>
      <c r="AI86" s="29">
        <v>2.2828762999999998E-2</v>
      </c>
      <c r="AJ86" s="29">
        <v>1.9995933E-2</v>
      </c>
      <c r="AK86" s="3">
        <f t="shared" si="1"/>
        <v>1.7734542722682139E-2</v>
      </c>
      <c r="AM86" s="14" t="s">
        <v>102</v>
      </c>
      <c r="AO86" s="2">
        <f>SUM(E85:R93)/126</f>
        <v>5.6351742334063816E-3</v>
      </c>
      <c r="AP86" s="2">
        <f>((AK86-AK$12)*100)/AK$12</f>
        <v>-28.624626430092</v>
      </c>
      <c r="AR86" s="14" t="s">
        <v>102</v>
      </c>
      <c r="AS86" s="2"/>
      <c r="AT86" s="1">
        <f>((AO86-AO$12)*100)/AO$12</f>
        <v>-40.984700769764821</v>
      </c>
    </row>
    <row r="87" spans="1:47" x14ac:dyDescent="0.25">
      <c r="A87" s="29">
        <v>9.4115599999999994E-3</v>
      </c>
      <c r="B87" s="30">
        <v>5.1815785000000004E-10</v>
      </c>
      <c r="C87" s="29" t="s">
        <v>193</v>
      </c>
      <c r="D87" s="29" t="s">
        <v>193</v>
      </c>
      <c r="E87" s="34" t="s">
        <v>193</v>
      </c>
      <c r="F87" s="34">
        <v>3.7387136000000001E-2</v>
      </c>
      <c r="G87" s="34">
        <v>4.6877265000000003E-3</v>
      </c>
      <c r="H87" s="34">
        <v>3.0049228000000001E-9</v>
      </c>
      <c r="I87" s="34">
        <v>3.8041112000000001E-10</v>
      </c>
      <c r="J87" s="34">
        <v>3.3998576000000001E-10</v>
      </c>
      <c r="K87" s="34">
        <v>6.8861229999999997E-10</v>
      </c>
      <c r="L87" s="34">
        <v>5.7116720000000004E-10</v>
      </c>
      <c r="M87" s="34">
        <v>4.3752832E-10</v>
      </c>
      <c r="N87" s="34">
        <v>5.3565212999999998E-10</v>
      </c>
      <c r="O87" s="34">
        <v>1.0910605999999999E-9</v>
      </c>
      <c r="P87" s="34">
        <v>2.494239E-9</v>
      </c>
      <c r="Q87" s="34">
        <v>6.1149199999999998E-9</v>
      </c>
      <c r="R87" s="34">
        <v>8.7973339999999999E-9</v>
      </c>
      <c r="S87" s="35">
        <v>1.8535475E-10</v>
      </c>
      <c r="T87" s="35" t="s">
        <v>193</v>
      </c>
      <c r="U87" s="35" t="s">
        <v>193</v>
      </c>
      <c r="V87" s="35" t="s">
        <v>193</v>
      </c>
      <c r="W87" s="35">
        <v>1.7396546999999998E-2</v>
      </c>
      <c r="X87" s="35">
        <v>6.4187300000000001E-3</v>
      </c>
      <c r="Y87" s="35">
        <v>3.4817746000000002E-3</v>
      </c>
      <c r="Z87" s="35">
        <v>1.3217794E-2</v>
      </c>
      <c r="AA87" s="35">
        <v>1.7175091E-2</v>
      </c>
      <c r="AB87" s="35" t="s">
        <v>193</v>
      </c>
      <c r="AC87" s="36" t="s">
        <v>193</v>
      </c>
      <c r="AD87" s="29">
        <v>7.4003369999999999E-2</v>
      </c>
      <c r="AE87" s="29">
        <v>3.415497E-2</v>
      </c>
      <c r="AF87" s="29">
        <v>2.3935398E-2</v>
      </c>
      <c r="AG87" s="29">
        <v>2.1439244999999999E-2</v>
      </c>
      <c r="AH87" s="29">
        <v>2.3415443000000001E-2</v>
      </c>
      <c r="AI87" s="29">
        <v>2.4755304999999998E-2</v>
      </c>
      <c r="AJ87" s="29">
        <v>2.1440733E-2</v>
      </c>
      <c r="AK87" s="3">
        <f t="shared" si="1"/>
        <v>1.1868601723548065E-2</v>
      </c>
      <c r="AM87" s="15" t="s">
        <v>105</v>
      </c>
      <c r="AO87" s="2">
        <f>(SUM(S94:AB102)+SUM(P99:R102))/67</f>
        <v>8.1382437015098275E-3</v>
      </c>
      <c r="AP87" s="2">
        <f>((AK87-AK$13)*100)/AK$13</f>
        <v>-30.510053517972217</v>
      </c>
      <c r="AR87" s="15" t="s">
        <v>105</v>
      </c>
      <c r="AS87" s="2"/>
      <c r="AT87" s="1">
        <f>((AO87-AO$13)*100)/AO$13</f>
        <v>-43.381824718371831</v>
      </c>
    </row>
    <row r="88" spans="1:47" x14ac:dyDescent="0.25">
      <c r="A88" s="29">
        <v>1.5304763000000001E-2</v>
      </c>
      <c r="B88" s="30">
        <v>1.9441604999999999E-10</v>
      </c>
      <c r="C88" s="29" t="s">
        <v>193</v>
      </c>
      <c r="D88" s="29" t="s">
        <v>193</v>
      </c>
      <c r="E88" s="34">
        <v>4.7482938000000002E-2</v>
      </c>
      <c r="F88" s="34">
        <v>3.2296497E-2</v>
      </c>
      <c r="G88" s="34">
        <v>7.7506879999999992E-9</v>
      </c>
      <c r="H88" s="34">
        <v>1.09109055E-10</v>
      </c>
      <c r="I88" s="34">
        <v>6.0612070000000004E-11</v>
      </c>
      <c r="J88" s="34">
        <v>1.0075325E-10</v>
      </c>
      <c r="K88" s="34">
        <v>5.7152965999999997E-11</v>
      </c>
      <c r="L88" s="34">
        <v>8.5025599999999996E-11</v>
      </c>
      <c r="M88" s="34">
        <v>2.3132045E-10</v>
      </c>
      <c r="N88" s="34">
        <v>4.9166937E-10</v>
      </c>
      <c r="O88" s="34">
        <v>1.3934547E-9</v>
      </c>
      <c r="P88" s="34">
        <v>3.9699289999999998E-9</v>
      </c>
      <c r="Q88" s="34">
        <v>1.1736957000000001E-8</v>
      </c>
      <c r="R88" s="34">
        <v>5.8041443000000003E-3</v>
      </c>
      <c r="S88" s="35">
        <v>8.5134589999999995E-11</v>
      </c>
      <c r="T88" s="35" t="s">
        <v>193</v>
      </c>
      <c r="U88" s="35" t="s">
        <v>193</v>
      </c>
      <c r="V88" s="35" t="s">
        <v>193</v>
      </c>
      <c r="W88" s="35">
        <v>2.3989285999999999E-2</v>
      </c>
      <c r="X88" s="35">
        <v>1.6159929999999999E-2</v>
      </c>
      <c r="Y88" s="35">
        <v>1.5233763000000001E-2</v>
      </c>
      <c r="Z88" s="35">
        <v>1.8615946000000001E-2</v>
      </c>
      <c r="AA88" s="35">
        <v>2.6414818999999999E-2</v>
      </c>
      <c r="AB88" s="35" t="s">
        <v>193</v>
      </c>
      <c r="AC88" s="36" t="s">
        <v>193</v>
      </c>
      <c r="AD88" s="29" t="s">
        <v>193</v>
      </c>
      <c r="AE88" s="29">
        <v>9.8067199999999997E-3</v>
      </c>
      <c r="AF88" s="29">
        <v>2.2540101999999999E-2</v>
      </c>
      <c r="AG88" s="29">
        <v>2.2575749999999999E-2</v>
      </c>
      <c r="AH88" s="29">
        <v>2.7355988000000001E-2</v>
      </c>
      <c r="AI88" s="29">
        <v>3.1182246E-2</v>
      </c>
      <c r="AJ88" s="29">
        <v>3.0011715000000001E-2</v>
      </c>
      <c r="AK88" s="3">
        <f t="shared" si="1"/>
        <v>1.2313379770222219E-2</v>
      </c>
      <c r="AM88" s="15" t="s">
        <v>108</v>
      </c>
      <c r="AO88" s="2">
        <f>SUM(S85:AB93)/54</f>
        <v>2.0539325099859212E-2</v>
      </c>
      <c r="AP88" s="1">
        <f>((AK88-AK$14)*100)/AK$14</f>
        <v>-32.462325515496111</v>
      </c>
      <c r="AR88" s="15" t="s">
        <v>108</v>
      </c>
      <c r="AS88" s="2"/>
      <c r="AT88" s="1">
        <f>((AO88-AO$14)*100)/AO$14</f>
        <v>-32.476798732155132</v>
      </c>
    </row>
    <row r="89" spans="1:47" x14ac:dyDescent="0.25">
      <c r="A89" s="29">
        <v>2.1790396E-2</v>
      </c>
      <c r="B89" s="30">
        <v>2.9359274000000002E-3</v>
      </c>
      <c r="C89" s="29" t="s">
        <v>193</v>
      </c>
      <c r="D89" s="29" t="s">
        <v>193</v>
      </c>
      <c r="E89" s="34">
        <v>2.4042656999999999E-2</v>
      </c>
      <c r="F89" s="34">
        <v>1.1351566E-2</v>
      </c>
      <c r="G89" s="34">
        <v>1.8825476E-10</v>
      </c>
      <c r="H89" s="34">
        <v>6.0212919999999997E-11</v>
      </c>
      <c r="I89" s="34">
        <v>4.7864494E-11</v>
      </c>
      <c r="J89" s="34">
        <v>3.8381561999999998E-11</v>
      </c>
      <c r="K89" s="34">
        <v>4.4826923000000003E-11</v>
      </c>
      <c r="L89" s="34">
        <v>9.4760319999999995E-11</v>
      </c>
      <c r="M89" s="34">
        <v>2.2487791999999999E-10</v>
      </c>
      <c r="N89" s="34">
        <v>6.0379109999999998E-10</v>
      </c>
      <c r="O89" s="34">
        <v>2.1006850000000002E-9</v>
      </c>
      <c r="P89" s="34">
        <v>8.8470409999999996E-9</v>
      </c>
      <c r="Q89" s="34">
        <v>3.0489352000000001E-3</v>
      </c>
      <c r="R89" s="34">
        <v>2.0108300999999999E-2</v>
      </c>
      <c r="S89" s="35" t="s">
        <v>193</v>
      </c>
      <c r="T89" s="35" t="s">
        <v>193</v>
      </c>
      <c r="U89" s="35" t="s">
        <v>193</v>
      </c>
      <c r="V89" s="35" t="s">
        <v>193</v>
      </c>
      <c r="W89" s="35">
        <v>3.5754996999999997E-2</v>
      </c>
      <c r="X89" s="35">
        <v>1.9260006E-2</v>
      </c>
      <c r="Y89" s="35">
        <v>2.4078425000000001E-2</v>
      </c>
      <c r="Z89" s="35">
        <v>2.1485744000000001E-2</v>
      </c>
      <c r="AA89" s="35">
        <v>3.8747984999999999E-2</v>
      </c>
      <c r="AB89" s="35" t="s">
        <v>193</v>
      </c>
      <c r="AC89" s="36" t="s">
        <v>193</v>
      </c>
      <c r="AD89" s="29" t="s">
        <v>193</v>
      </c>
      <c r="AE89" s="29">
        <v>2.8102273000000001E-2</v>
      </c>
      <c r="AF89" s="29">
        <v>1.3296941E-2</v>
      </c>
      <c r="AG89" s="29">
        <v>8.4414980000000004E-3</v>
      </c>
      <c r="AH89" s="29">
        <v>1.6644803999999999E-2</v>
      </c>
      <c r="AI89" s="29">
        <v>2.6265371999999999E-2</v>
      </c>
      <c r="AJ89" s="29">
        <v>3.0563636000000002E-2</v>
      </c>
      <c r="AK89" s="3">
        <f t="shared" si="1"/>
        <v>1.2811832438914669E-2</v>
      </c>
      <c r="AM89" s="16" t="s">
        <v>117</v>
      </c>
      <c r="AO89" s="7">
        <f>(SUM(AC80:AJ102)+SUM(A80:D93))/173</f>
        <v>6.6241006498341359E-2</v>
      </c>
      <c r="AP89" s="2">
        <f>((AK89-AK$15)*100)/AK$15</f>
        <v>-37.750437428305275</v>
      </c>
      <c r="AR89" s="16" t="s">
        <v>117</v>
      </c>
      <c r="AS89" s="2"/>
      <c r="AT89" s="1">
        <f>((AO89-AO$15)*100)/AO$15</f>
        <v>-12.75543403195557</v>
      </c>
    </row>
    <row r="90" spans="1:47" x14ac:dyDescent="0.25">
      <c r="A90" s="29">
        <v>4.5796942E-2</v>
      </c>
      <c r="B90" s="30">
        <v>1.7066722999999999E-2</v>
      </c>
      <c r="C90" s="29" t="s">
        <v>193</v>
      </c>
      <c r="D90" s="29" t="s">
        <v>193</v>
      </c>
      <c r="E90" s="34">
        <v>1.3594205E-9</v>
      </c>
      <c r="F90" s="34">
        <v>4.4287173000000001E-3</v>
      </c>
      <c r="G90" s="34">
        <v>1.2827796000000001E-10</v>
      </c>
      <c r="H90" s="34">
        <v>7.7337509999999998E-11</v>
      </c>
      <c r="I90" s="34">
        <v>4.6263853999999999E-11</v>
      </c>
      <c r="J90" s="34">
        <v>3.8415130000000001E-11</v>
      </c>
      <c r="K90" s="34">
        <v>3.6399782000000002E-11</v>
      </c>
      <c r="L90" s="34">
        <v>3.9868515000000003E-11</v>
      </c>
      <c r="M90" s="34">
        <v>5.7575992999999997E-11</v>
      </c>
      <c r="N90" s="34">
        <v>6.0583716000000001E-10</v>
      </c>
      <c r="O90" s="34">
        <v>3.0600133999999999E-9</v>
      </c>
      <c r="P90" s="34">
        <v>8.9768954999999999E-4</v>
      </c>
      <c r="Q90" s="34">
        <v>6.2436056000000004E-3</v>
      </c>
      <c r="R90" s="34">
        <v>3.3358752999999998E-2</v>
      </c>
      <c r="S90" s="35" t="s">
        <v>193</v>
      </c>
      <c r="T90" s="35" t="s">
        <v>193</v>
      </c>
      <c r="U90" s="35" t="s">
        <v>193</v>
      </c>
      <c r="V90" s="35" t="s">
        <v>193</v>
      </c>
      <c r="W90" s="35">
        <v>2.1882533999999999E-2</v>
      </c>
      <c r="X90" s="35">
        <v>1.6490463E-2</v>
      </c>
      <c r="Y90" s="35">
        <v>1.8855396999999999E-2</v>
      </c>
      <c r="Z90" s="35">
        <v>1.3732453E-2</v>
      </c>
      <c r="AA90" s="35">
        <v>3.5874743000000001E-2</v>
      </c>
      <c r="AB90" s="35" t="s">
        <v>193</v>
      </c>
      <c r="AC90" s="36" t="s">
        <v>193</v>
      </c>
      <c r="AD90" s="29" t="s">
        <v>193</v>
      </c>
      <c r="AE90" s="29">
        <v>3.0116825000000001E-3</v>
      </c>
      <c r="AF90" s="29">
        <v>6.3297195000000004E-10</v>
      </c>
      <c r="AG90" s="29">
        <v>2.4286220000000001E-3</v>
      </c>
      <c r="AH90" s="29">
        <v>2.161047E-2</v>
      </c>
      <c r="AI90" s="29">
        <v>3.1015762999999998E-2</v>
      </c>
      <c r="AJ90" s="29">
        <v>3.9959689999999999E-2</v>
      </c>
      <c r="AK90" s="3">
        <f t="shared" si="1"/>
        <v>1.1579787186384508E-2</v>
      </c>
      <c r="AM90" t="s">
        <v>118</v>
      </c>
      <c r="AO90" s="2">
        <f>((SUM(A76:Z109)+SUM(AA76:AJ102))/895)</f>
        <v>6.7944165102958837E-2</v>
      </c>
      <c r="AP90" s="2">
        <f>((AK90-AK$16)*100)/AK$16</f>
        <v>-40.445852183834603</v>
      </c>
      <c r="AR90" t="s">
        <v>118</v>
      </c>
      <c r="AT90" s="1">
        <f>((AO90-AO$16)*100)/AO$16</f>
        <v>-10.139317116549458</v>
      </c>
    </row>
    <row r="91" spans="1:47" x14ac:dyDescent="0.25">
      <c r="A91" s="29">
        <v>7.8206755000000003E-2</v>
      </c>
      <c r="B91" s="30">
        <v>3.0250510000000001E-2</v>
      </c>
      <c r="C91" s="29">
        <v>1.1983739E-10</v>
      </c>
      <c r="D91" s="29">
        <v>4.0118044999999999E-10</v>
      </c>
      <c r="E91" s="34">
        <v>6.2570539999999998E-10</v>
      </c>
      <c r="F91" s="34">
        <v>1.3338323E-5</v>
      </c>
      <c r="G91" s="34">
        <v>1.5309233E-10</v>
      </c>
      <c r="H91" s="34">
        <v>1.0939549E-10</v>
      </c>
      <c r="I91" s="34">
        <v>5.1762546E-11</v>
      </c>
      <c r="J91" s="34">
        <v>4.9947706E-11</v>
      </c>
      <c r="K91" s="34">
        <v>4.4451626000000001E-11</v>
      </c>
      <c r="L91" s="34">
        <v>4.7824564000000001E-11</v>
      </c>
      <c r="M91" s="34">
        <v>6.6689805999999996E-11</v>
      </c>
      <c r="N91" s="34">
        <v>1.3179222000000001E-10</v>
      </c>
      <c r="O91" s="34">
        <v>7.0780389999999997E-5</v>
      </c>
      <c r="P91" s="34">
        <v>1.4484007E-2</v>
      </c>
      <c r="Q91" s="34">
        <v>1.7206559999999999E-2</v>
      </c>
      <c r="R91" s="34">
        <v>3.8889159999999999E-2</v>
      </c>
      <c r="S91" s="35" t="s">
        <v>193</v>
      </c>
      <c r="T91" s="35" t="s">
        <v>193</v>
      </c>
      <c r="U91" s="35" t="s">
        <v>193</v>
      </c>
      <c r="V91" s="35" t="s">
        <v>193</v>
      </c>
      <c r="W91" s="35">
        <v>3.0101732000000001E-10</v>
      </c>
      <c r="X91" s="35">
        <v>6.8121540000000005E-8</v>
      </c>
      <c r="Y91" s="35">
        <v>3.4354485999999997E-2</v>
      </c>
      <c r="Z91" s="35">
        <v>4.3825740000000002E-2</v>
      </c>
      <c r="AA91" s="35">
        <v>3.5808180000000002E-2</v>
      </c>
      <c r="AB91" s="35" t="s">
        <v>193</v>
      </c>
      <c r="AC91" s="36" t="s">
        <v>193</v>
      </c>
      <c r="AD91" s="29" t="s">
        <v>193</v>
      </c>
      <c r="AE91" s="29">
        <v>7.5102029999999995E-10</v>
      </c>
      <c r="AF91" s="29">
        <v>7.9674099999999994E-3</v>
      </c>
      <c r="AG91" s="29">
        <v>1.074425E-2</v>
      </c>
      <c r="AH91" s="29">
        <v>2.3769910000000002E-2</v>
      </c>
      <c r="AI91" s="29">
        <v>3.1507640000000003E-2</v>
      </c>
      <c r="AJ91" s="29">
        <v>4.9882467999999999E-2</v>
      </c>
      <c r="AK91" s="3">
        <f t="shared" si="1"/>
        <v>1.4378664334077836E-2</v>
      </c>
      <c r="AM91" t="s">
        <v>119</v>
      </c>
      <c r="AP91" s="2">
        <f>((AK91-AK$17)*100)/AK$17</f>
        <v>-34.482858028498022</v>
      </c>
      <c r="AR91" t="s">
        <v>119</v>
      </c>
      <c r="AT91" s="1" t="e">
        <f>((AO91-AO$17)*100)/AO$17</f>
        <v>#DIV/0!</v>
      </c>
    </row>
    <row r="92" spans="1:47" x14ac:dyDescent="0.25">
      <c r="A92" s="29">
        <v>3.7297576999999998E-2</v>
      </c>
      <c r="B92" s="30">
        <v>1.3899041000000001E-2</v>
      </c>
      <c r="C92" s="29">
        <v>1.073687E-10</v>
      </c>
      <c r="D92" s="29">
        <v>1.6142835999999999E-10</v>
      </c>
      <c r="E92" s="34">
        <v>1.3584345000000001E-10</v>
      </c>
      <c r="F92" s="34">
        <v>1.8255894E-10</v>
      </c>
      <c r="G92" s="34">
        <v>1.7509522999999999E-10</v>
      </c>
      <c r="H92" s="34">
        <v>1.07617824E-10</v>
      </c>
      <c r="I92" s="34">
        <v>8.5839044000000002E-11</v>
      </c>
      <c r="J92" s="34">
        <v>9.0275675999999996E-11</v>
      </c>
      <c r="K92" s="34">
        <v>9.8223149999999994E-11</v>
      </c>
      <c r="L92" s="34">
        <v>1.06966165E-10</v>
      </c>
      <c r="M92" s="34">
        <v>1.711582E-10</v>
      </c>
      <c r="N92" s="34">
        <v>2.6100736999999999E-3</v>
      </c>
      <c r="O92" s="34">
        <v>1.5849972E-2</v>
      </c>
      <c r="P92" s="34">
        <v>2.8597510999999999E-2</v>
      </c>
      <c r="Q92" s="34">
        <v>3.8059750000000003E-2</v>
      </c>
      <c r="R92" s="34">
        <v>2.7179016E-2</v>
      </c>
      <c r="S92" s="35" t="s">
        <v>193</v>
      </c>
      <c r="T92" s="35" t="s">
        <v>193</v>
      </c>
      <c r="U92" s="35" t="s">
        <v>193</v>
      </c>
      <c r="V92" s="35" t="s">
        <v>193</v>
      </c>
      <c r="W92" s="35">
        <v>2.1865890000000001E-10</v>
      </c>
      <c r="X92" s="35">
        <v>9.8093E-3</v>
      </c>
      <c r="Y92" s="35">
        <v>3.2663770000000002E-2</v>
      </c>
      <c r="Z92" s="35">
        <v>5.3119380000000001E-2</v>
      </c>
      <c r="AA92" s="35">
        <v>4.9787484E-2</v>
      </c>
      <c r="AB92" s="35" t="s">
        <v>193</v>
      </c>
      <c r="AC92" s="36" t="s">
        <v>193</v>
      </c>
      <c r="AD92" s="29" t="s">
        <v>193</v>
      </c>
      <c r="AE92" s="29">
        <v>1.7793091999999999E-10</v>
      </c>
      <c r="AF92" s="29">
        <v>6.2529923999999999E-3</v>
      </c>
      <c r="AG92" s="29">
        <v>1.5069236999999999E-2</v>
      </c>
      <c r="AH92" s="29">
        <v>2.1793684000000001E-2</v>
      </c>
      <c r="AI92" s="29">
        <v>3.4688324E-2</v>
      </c>
      <c r="AJ92" s="29">
        <v>5.286312E-2</v>
      </c>
      <c r="AK92" s="3">
        <f t="shared" si="1"/>
        <v>1.5156559790309122E-2</v>
      </c>
      <c r="AM92" t="s">
        <v>120</v>
      </c>
      <c r="AP92" s="2">
        <f>((AK92-AK$18)*100)/AK$18</f>
        <v>-31.60088669850278</v>
      </c>
      <c r="AR92" t="s">
        <v>120</v>
      </c>
      <c r="AT92" s="1" t="e">
        <f>((AO92-AO$18)*100)/AO$18</f>
        <v>#DIV/0!</v>
      </c>
    </row>
    <row r="93" spans="1:47" x14ac:dyDescent="0.25">
      <c r="A93" s="29" t="s">
        <v>193</v>
      </c>
      <c r="B93" s="30" t="s">
        <v>193</v>
      </c>
      <c r="C93" s="29">
        <v>8.8098589999999999E-11</v>
      </c>
      <c r="D93" s="29">
        <v>2.8614144000000001E-10</v>
      </c>
      <c r="E93" s="34">
        <v>1.3047479000000001E-2</v>
      </c>
      <c r="F93" s="34">
        <v>1.7377182999999999E-10</v>
      </c>
      <c r="G93" s="34">
        <v>1.2195997000000001E-10</v>
      </c>
      <c r="H93" s="34">
        <v>8.042879E-11</v>
      </c>
      <c r="I93" s="34">
        <v>7.1522479999999999E-11</v>
      </c>
      <c r="J93" s="34">
        <v>7.1955504000000005E-11</v>
      </c>
      <c r="K93" s="34">
        <v>7.4605249999999999E-11</v>
      </c>
      <c r="L93" s="34">
        <v>7.7220159999999995E-11</v>
      </c>
      <c r="M93" s="34">
        <v>9.3087269999999999E-11</v>
      </c>
      <c r="N93" s="34">
        <v>1.1924070000000001E-10</v>
      </c>
      <c r="O93" s="34">
        <v>1.8591350000000001E-10</v>
      </c>
      <c r="P93" s="34">
        <v>8.4285539999999996E-3</v>
      </c>
      <c r="Q93" s="34">
        <v>2.8690477999999998E-2</v>
      </c>
      <c r="R93" s="34">
        <v>3.4769565000000002E-2</v>
      </c>
      <c r="S93" s="35" t="s">
        <v>193</v>
      </c>
      <c r="T93" s="35" t="s">
        <v>193</v>
      </c>
      <c r="U93" s="35" t="s">
        <v>193</v>
      </c>
      <c r="V93" s="35">
        <v>8.8923540000000003E-11</v>
      </c>
      <c r="W93" s="35">
        <v>8.9753773999999995E-11</v>
      </c>
      <c r="X93" s="35">
        <v>9.5295354999999997E-11</v>
      </c>
      <c r="Y93" s="35">
        <v>1.9032356000000001E-10</v>
      </c>
      <c r="Z93" s="35">
        <v>1.1068376E-2</v>
      </c>
      <c r="AA93" s="35">
        <v>4.0088907E-2</v>
      </c>
      <c r="AB93" s="35" t="s">
        <v>193</v>
      </c>
      <c r="AC93" s="36" t="s">
        <v>193</v>
      </c>
      <c r="AD93" s="29" t="s">
        <v>193</v>
      </c>
      <c r="AE93" s="29">
        <v>2.2441703999999998E-9</v>
      </c>
      <c r="AF93" s="29">
        <v>1.0668553999999999E-3</v>
      </c>
      <c r="AG93" s="29">
        <v>2.9353694999999999E-2</v>
      </c>
      <c r="AH93" s="29">
        <v>1.7171032999999999E-2</v>
      </c>
      <c r="AI93" s="29">
        <v>2.1623396999999999E-2</v>
      </c>
      <c r="AJ93" s="29">
        <v>3.7514157999999999E-2</v>
      </c>
      <c r="AK93" s="3">
        <f t="shared" si="1"/>
        <v>8.6722321983004318E-3</v>
      </c>
      <c r="AM93" t="s">
        <v>121</v>
      </c>
      <c r="AO93" s="2">
        <f>SUM(U108:W109)/6</f>
        <v>0.19569654666666669</v>
      </c>
      <c r="AP93" s="2">
        <f>((AK93-AK$19)*100)/AK$19</f>
        <v>-29.01435477994999</v>
      </c>
      <c r="AR93" t="s">
        <v>124</v>
      </c>
      <c r="AT93" s="1">
        <f>((AO93-AO$19)*100)/AO$19</f>
        <v>2.5463461638845954</v>
      </c>
    </row>
    <row r="94" spans="1:47" x14ac:dyDescent="0.25">
      <c r="A94" t="s">
        <v>193</v>
      </c>
      <c r="B94" s="37" t="s">
        <v>193</v>
      </c>
      <c r="C94" s="34">
        <v>1.6390002000000001E-10</v>
      </c>
      <c r="D94" s="34">
        <v>4.9636760000000004E-4</v>
      </c>
      <c r="E94" s="34">
        <v>3.0343977E-10</v>
      </c>
      <c r="F94" s="34">
        <v>1.1735901000000001E-10</v>
      </c>
      <c r="G94" s="34">
        <v>9.3387199999999999E-11</v>
      </c>
      <c r="H94" s="34">
        <v>8.4918579999999997E-11</v>
      </c>
      <c r="I94" s="34">
        <v>9.3921449999999994E-11</v>
      </c>
      <c r="J94" s="34">
        <v>1.0596410599999999E-10</v>
      </c>
      <c r="K94" s="34">
        <v>9.8838529999999996E-11</v>
      </c>
      <c r="L94" s="34">
        <v>9.3055699999999999E-11</v>
      </c>
      <c r="M94" s="34">
        <v>1.0107425E-10</v>
      </c>
      <c r="N94" s="34">
        <v>1.2410270999999999E-10</v>
      </c>
      <c r="O94" s="34">
        <v>1.9005152E-10</v>
      </c>
      <c r="P94" s="34">
        <v>9.6512070000000002E-3</v>
      </c>
      <c r="Q94" s="34">
        <v>2.3405425000000001E-2</v>
      </c>
      <c r="R94" s="34">
        <v>2.3534757999999999E-2</v>
      </c>
      <c r="S94" s="35" t="s">
        <v>193</v>
      </c>
      <c r="T94" s="35" t="s">
        <v>193</v>
      </c>
      <c r="U94" s="35" t="s">
        <v>193</v>
      </c>
      <c r="V94" s="35">
        <v>2.5186685000000001E-3</v>
      </c>
      <c r="W94" s="35">
        <v>1.0656000399999999E-10</v>
      </c>
      <c r="X94" s="35">
        <v>1.15243565E-10</v>
      </c>
      <c r="Y94" s="35">
        <v>1.7452012999999999E-10</v>
      </c>
      <c r="Z94" s="35">
        <v>9.5041210000000008E-3</v>
      </c>
      <c r="AA94" s="35">
        <v>4.0894758000000003E-2</v>
      </c>
      <c r="AB94" s="35" t="s">
        <v>193</v>
      </c>
      <c r="AC94" s="36" t="s">
        <v>193</v>
      </c>
      <c r="AD94" s="29" t="s">
        <v>193</v>
      </c>
      <c r="AE94" s="29">
        <v>4.8841339999999997E-2</v>
      </c>
      <c r="AF94" s="29">
        <v>1.4575772000000001E-2</v>
      </c>
      <c r="AG94" s="29">
        <v>6.4190402999999997E-3</v>
      </c>
      <c r="AH94" s="29">
        <v>2.8076263999999999E-10</v>
      </c>
      <c r="AI94" s="29">
        <v>2.66071E-10</v>
      </c>
      <c r="AJ94" s="29">
        <v>2.2283707E-2</v>
      </c>
      <c r="AK94" s="3">
        <f t="shared" si="1"/>
        <v>7.2187559611846487E-3</v>
      </c>
      <c r="AP94" s="2">
        <f>((AK94-AK$20)*100)/AK$20</f>
        <v>-28.35182336529888</v>
      </c>
    </row>
    <row r="95" spans="1:47" x14ac:dyDescent="0.25">
      <c r="A95" t="s">
        <v>193</v>
      </c>
      <c r="B95" s="37">
        <v>2.0775804999999999E-10</v>
      </c>
      <c r="C95" s="34">
        <v>9.3826429999999995E-11</v>
      </c>
      <c r="D95" s="34">
        <v>1.377116E-10</v>
      </c>
      <c r="E95" s="34">
        <v>8.4327969999999999E-11</v>
      </c>
      <c r="F95" s="34">
        <v>8.2434094000000005E-11</v>
      </c>
      <c r="G95" s="34">
        <v>1.04923445E-10</v>
      </c>
      <c r="H95" s="34">
        <v>1.431634E-10</v>
      </c>
      <c r="I95" s="34">
        <v>5.0129280000000003E-4</v>
      </c>
      <c r="J95" s="34">
        <v>1.2982802E-2</v>
      </c>
      <c r="K95" s="34">
        <v>1.8010069E-2</v>
      </c>
      <c r="L95" s="34">
        <v>2.2758463E-2</v>
      </c>
      <c r="M95" s="34">
        <v>2.04897E-2</v>
      </c>
      <c r="N95" s="34">
        <v>1.5660482999999999E-2</v>
      </c>
      <c r="O95" s="34">
        <v>1.1012559E-2</v>
      </c>
      <c r="P95" s="34">
        <v>1.5866155E-2</v>
      </c>
      <c r="Q95" s="34">
        <v>1.8814139000000001E-2</v>
      </c>
      <c r="R95" s="34">
        <v>2.1174538999999999E-2</v>
      </c>
      <c r="S95" s="35" t="s">
        <v>193</v>
      </c>
      <c r="T95" s="35" t="s">
        <v>193</v>
      </c>
      <c r="U95" s="35">
        <v>1.16035896E-10</v>
      </c>
      <c r="V95" s="35">
        <v>2.4722919999999999E-10</v>
      </c>
      <c r="W95" s="35">
        <v>9.2812090000000003E-3</v>
      </c>
      <c r="X95" s="35">
        <v>5.8677900000000003E-3</v>
      </c>
      <c r="Y95" s="35">
        <v>1.8525245000000001E-3</v>
      </c>
      <c r="Z95" s="35">
        <v>1.1869281E-9</v>
      </c>
      <c r="AA95" s="35">
        <v>1.5261416E-2</v>
      </c>
      <c r="AB95" s="35" t="s">
        <v>193</v>
      </c>
      <c r="AC95" s="36" t="s">
        <v>193</v>
      </c>
      <c r="AD95" s="29" t="s">
        <v>193</v>
      </c>
      <c r="AE95" s="29">
        <v>4.8190142999999998E-2</v>
      </c>
      <c r="AF95" s="29">
        <v>1.0466283999999999E-2</v>
      </c>
      <c r="AG95" s="29">
        <v>2.1968224000000001E-10</v>
      </c>
      <c r="AH95" s="29">
        <v>7.8181495000000004E-10</v>
      </c>
      <c r="AI95" s="29">
        <v>1.3738695E-9</v>
      </c>
      <c r="AJ95" s="29">
        <v>3.4599843999999998E-2</v>
      </c>
      <c r="AK95" s="3">
        <f t="shared" si="1"/>
        <v>9.4263139026568299E-3</v>
      </c>
      <c r="AP95" s="2">
        <f>((AK95-AK$21)*100)/AK$21</f>
        <v>-37.548708930468173</v>
      </c>
    </row>
    <row r="96" spans="1:47" x14ac:dyDescent="0.25">
      <c r="A96" t="s">
        <v>193</v>
      </c>
      <c r="B96" s="37">
        <v>1.1314836999999999E-10</v>
      </c>
      <c r="C96" s="34">
        <v>5.4284705000000001E-11</v>
      </c>
      <c r="D96" s="34">
        <v>4.9953798000000001E-11</v>
      </c>
      <c r="E96" s="34">
        <v>4.2944096000000002E-11</v>
      </c>
      <c r="F96" s="34">
        <v>5.3008114999999997E-11</v>
      </c>
      <c r="G96" s="34">
        <v>6.8985684999999996E-11</v>
      </c>
      <c r="H96" s="34">
        <v>9.1749990000000001E-11</v>
      </c>
      <c r="I96" s="34">
        <v>1.5145846E-10</v>
      </c>
      <c r="J96" s="34">
        <v>2.7805244E-10</v>
      </c>
      <c r="K96" s="34">
        <v>8.2213430000000007E-3</v>
      </c>
      <c r="L96" s="34">
        <v>1.4479956E-2</v>
      </c>
      <c r="M96" s="34">
        <v>1.9720669999999999E-2</v>
      </c>
      <c r="N96" s="34">
        <v>1.7101174E-2</v>
      </c>
      <c r="O96" s="34">
        <v>1.5111292E-2</v>
      </c>
      <c r="P96" s="34">
        <v>2.0176159999999999E-2</v>
      </c>
      <c r="Q96" s="34">
        <v>4.1608634999999998E-2</v>
      </c>
      <c r="R96" s="34">
        <v>4.8327967999999999E-2</v>
      </c>
      <c r="S96" s="35" t="s">
        <v>193</v>
      </c>
      <c r="T96" s="35" t="s">
        <v>193</v>
      </c>
      <c r="U96" s="35">
        <v>1.489228E-10</v>
      </c>
      <c r="V96" s="35">
        <v>2.7237024E-10</v>
      </c>
      <c r="W96" s="35">
        <v>2.0057611000000001E-10</v>
      </c>
      <c r="X96" s="35">
        <v>2.7803550000000002E-10</v>
      </c>
      <c r="Y96" s="35">
        <v>1.1716773999999999E-2</v>
      </c>
      <c r="Z96" s="35" t="s">
        <v>193</v>
      </c>
      <c r="AA96" s="35" t="s">
        <v>193</v>
      </c>
      <c r="AB96" s="35" t="s">
        <v>193</v>
      </c>
      <c r="AC96" s="36" t="s">
        <v>193</v>
      </c>
      <c r="AD96" s="29" t="s">
        <v>193</v>
      </c>
      <c r="AE96" s="29" t="s">
        <v>193</v>
      </c>
      <c r="AF96" s="29">
        <v>3.464967E-2</v>
      </c>
      <c r="AG96" s="29">
        <v>4.7829957000000004E-10</v>
      </c>
      <c r="AH96" s="29">
        <v>3.4260220000000001E-2</v>
      </c>
      <c r="AI96" s="29">
        <v>3.8623392999999999E-2</v>
      </c>
      <c r="AJ96" s="29">
        <v>1.0395911000000001E-2</v>
      </c>
      <c r="AK96" s="3">
        <f t="shared" si="1"/>
        <v>1.1644191417844067E-2</v>
      </c>
      <c r="AP96" s="2">
        <f>((AK96-AK$22)*100)/AK$22</f>
        <v>-34.303068214866933</v>
      </c>
    </row>
    <row r="97" spans="1:45" x14ac:dyDescent="0.25">
      <c r="A97" t="s">
        <v>193</v>
      </c>
      <c r="B97" s="37">
        <v>9.7358649999999997E-11</v>
      </c>
      <c r="C97" s="34">
        <v>4.2789701999999998E-11</v>
      </c>
      <c r="D97" s="34">
        <v>4.6607061999999998E-11</v>
      </c>
      <c r="E97" s="34">
        <v>3.5573319999999997E-11</v>
      </c>
      <c r="F97" s="34">
        <v>4.0954604E-11</v>
      </c>
      <c r="G97" s="34">
        <v>5.1499773000000001E-11</v>
      </c>
      <c r="H97" s="34">
        <v>5.3572313E-11</v>
      </c>
      <c r="I97" s="34">
        <v>6.1764159999999999E-11</v>
      </c>
      <c r="J97" s="34">
        <v>7.3854874000000005E-11</v>
      </c>
      <c r="K97" s="34">
        <v>1.0327646400000001E-10</v>
      </c>
      <c r="L97" s="34">
        <v>1.1039731E-10</v>
      </c>
      <c r="M97" s="34">
        <v>1.589307E-10</v>
      </c>
      <c r="N97" s="34">
        <v>3.1605757000000002E-10</v>
      </c>
      <c r="O97" s="34">
        <v>2.1224043000000001E-10</v>
      </c>
      <c r="P97" s="34">
        <v>5.5942156000000004E-10</v>
      </c>
      <c r="Q97" s="34">
        <v>2.5306084999999999E-2</v>
      </c>
      <c r="R97" s="34">
        <v>4.0104913999999998E-2</v>
      </c>
      <c r="S97" s="35" t="s">
        <v>193</v>
      </c>
      <c r="T97" s="35">
        <v>1.0212598E-2</v>
      </c>
      <c r="U97" s="35">
        <v>1.5505376E-10</v>
      </c>
      <c r="V97" s="35">
        <v>1.0590476E-10</v>
      </c>
      <c r="W97" s="35">
        <v>1.2014988E-10</v>
      </c>
      <c r="X97" s="35">
        <v>1.0154541E-10</v>
      </c>
      <c r="Y97" s="35">
        <v>6.2421889999999995E-11</v>
      </c>
      <c r="Z97" s="35" t="s">
        <v>193</v>
      </c>
      <c r="AA97" s="35" t="s">
        <v>193</v>
      </c>
      <c r="AB97" s="35" t="s">
        <v>193</v>
      </c>
      <c r="AC97" s="36" t="s">
        <v>193</v>
      </c>
      <c r="AD97" s="29" t="s">
        <v>193</v>
      </c>
      <c r="AE97" s="29" t="s">
        <v>193</v>
      </c>
      <c r="AF97" s="29">
        <v>6.3057820000000001E-2</v>
      </c>
      <c r="AG97" s="29">
        <v>3.7901869999999997E-2</v>
      </c>
      <c r="AH97" s="29">
        <v>2.3061359999999999E-2</v>
      </c>
      <c r="AI97" s="29">
        <v>3.4400970000000003E-2</v>
      </c>
      <c r="AJ97" s="29">
        <v>2.435375E-2</v>
      </c>
      <c r="AK97" s="3">
        <f t="shared" si="1"/>
        <v>9.2285489110490778E-3</v>
      </c>
      <c r="AP97" s="2">
        <f>((AK97-AK$23)*100)/AK$23</f>
        <v>-26.376158336612527</v>
      </c>
      <c r="AS97" t="s">
        <v>127</v>
      </c>
    </row>
    <row r="98" spans="1:45" x14ac:dyDescent="0.25">
      <c r="A98" t="s">
        <v>193</v>
      </c>
      <c r="B98" s="37">
        <v>1.8955260000000001E-10</v>
      </c>
      <c r="C98" s="34">
        <v>5.046196E-11</v>
      </c>
      <c r="D98" s="34">
        <v>4.3490087000000002E-11</v>
      </c>
      <c r="E98" s="34">
        <v>3.3319357999999999E-11</v>
      </c>
      <c r="F98" s="34">
        <v>3.7065958000000001E-11</v>
      </c>
      <c r="G98" s="34">
        <v>5.0618079999999999E-11</v>
      </c>
      <c r="H98" s="34">
        <v>7.3832544E-11</v>
      </c>
      <c r="I98" s="34">
        <v>1.5698923999999999E-10</v>
      </c>
      <c r="J98" s="34">
        <v>4.2921059999999999E-10</v>
      </c>
      <c r="K98" s="34">
        <v>6.8472765999999999E-10</v>
      </c>
      <c r="L98" s="34">
        <v>2.6157340000000001E-10</v>
      </c>
      <c r="M98" s="34">
        <v>2.9226273999999999E-10</v>
      </c>
      <c r="N98" s="34">
        <v>1.7066515999999999E-10</v>
      </c>
      <c r="O98" s="34">
        <v>1.4345117999999999E-10</v>
      </c>
      <c r="P98" s="34">
        <v>8.0270519999999998E-3</v>
      </c>
      <c r="Q98" s="34">
        <v>5.2829564000000002E-2</v>
      </c>
      <c r="R98" s="34" t="s">
        <v>193</v>
      </c>
      <c r="S98" s="35">
        <v>1.6982312E-3</v>
      </c>
      <c r="T98" s="35">
        <v>1.7923474000000001E-10</v>
      </c>
      <c r="U98" s="35">
        <v>6.9127605999999999E-11</v>
      </c>
      <c r="V98" s="35">
        <v>8.1803563999999994E-11</v>
      </c>
      <c r="W98" s="35">
        <v>8.4248889999999999E-11</v>
      </c>
      <c r="X98" s="35">
        <v>7.5668780000000002E-11</v>
      </c>
      <c r="Y98" s="35">
        <v>5.8149530000000001E-11</v>
      </c>
      <c r="Z98" s="35" t="s">
        <v>193</v>
      </c>
      <c r="AA98" s="35" t="s">
        <v>193</v>
      </c>
      <c r="AB98" s="35" t="s">
        <v>193</v>
      </c>
      <c r="AC98" s="36" t="s">
        <v>193</v>
      </c>
      <c r="AD98" s="29" t="s">
        <v>193</v>
      </c>
      <c r="AE98" s="29" t="s">
        <v>193</v>
      </c>
      <c r="AF98" s="29">
        <v>6.6708799999999999E-2</v>
      </c>
      <c r="AG98" s="29">
        <v>4.7221930000000002E-2</v>
      </c>
      <c r="AH98" s="29">
        <v>4.8893772000000002E-2</v>
      </c>
      <c r="AI98" s="29">
        <v>5.4674239999999999E-2</v>
      </c>
      <c r="AJ98" s="29">
        <v>5.0248142000000003E-2</v>
      </c>
      <c r="AK98" s="3">
        <f t="shared" si="1"/>
        <v>1.1796490513051917E-2</v>
      </c>
      <c r="AP98" s="2">
        <f>((AK98-AK$24)*100)/AK$24</f>
        <v>-22.181923077367259</v>
      </c>
    </row>
    <row r="99" spans="1:45" x14ac:dyDescent="0.25">
      <c r="A99" t="s">
        <v>193</v>
      </c>
      <c r="B99" s="37">
        <v>2.0580557999999999E-2</v>
      </c>
      <c r="C99" s="34">
        <v>7.7431839999999993E-9</v>
      </c>
      <c r="D99" s="34">
        <v>1.1698063000000001E-10</v>
      </c>
      <c r="E99" s="34">
        <v>4.8296319999999999E-11</v>
      </c>
      <c r="F99" s="34">
        <v>6.9935569999999995E-11</v>
      </c>
      <c r="G99" s="34">
        <v>1.080179E-10</v>
      </c>
      <c r="H99" s="34">
        <v>1.7404926999999999E-10</v>
      </c>
      <c r="I99" s="34">
        <v>3.1311473E-10</v>
      </c>
      <c r="J99" s="34">
        <v>3.330007E-10</v>
      </c>
      <c r="K99" s="34">
        <v>3.4261147E-10</v>
      </c>
      <c r="L99" s="34">
        <v>4.5451476000000002E-10</v>
      </c>
      <c r="M99" s="34">
        <v>9.8758049999999997E-10</v>
      </c>
      <c r="N99" s="34">
        <v>1.6981746E-9</v>
      </c>
      <c r="O99" s="34">
        <v>2.4982840000000001E-10</v>
      </c>
      <c r="P99" s="38">
        <v>6.5539359999999998E-3</v>
      </c>
      <c r="Q99" s="38" t="s">
        <v>193</v>
      </c>
      <c r="R99" s="38">
        <v>3.9762730000000003E-2</v>
      </c>
      <c r="S99" s="35">
        <v>3.7013365000000002E-10</v>
      </c>
      <c r="T99" s="35">
        <v>1.5370591000000001E-10</v>
      </c>
      <c r="U99" s="35">
        <v>9.4043279999999999E-11</v>
      </c>
      <c r="V99" s="35">
        <v>1.8651229E-10</v>
      </c>
      <c r="W99" s="35">
        <v>3.2728690000000001E-10</v>
      </c>
      <c r="X99" s="35">
        <v>1.0720502E-10</v>
      </c>
      <c r="Y99" s="35">
        <v>1.4835219999999999E-10</v>
      </c>
      <c r="Z99" s="35" t="s">
        <v>193</v>
      </c>
      <c r="AA99" s="35" t="s">
        <v>193</v>
      </c>
      <c r="AB99" s="35" t="s">
        <v>193</v>
      </c>
      <c r="AC99" s="36" t="s">
        <v>193</v>
      </c>
      <c r="AD99" s="29" t="s">
        <v>193</v>
      </c>
      <c r="AE99" s="29" t="s">
        <v>193</v>
      </c>
      <c r="AF99" s="29">
        <v>7.3580794000000005E-2</v>
      </c>
      <c r="AG99" s="29">
        <v>5.5106691999999999E-2</v>
      </c>
      <c r="AH99" s="29" t="s">
        <v>193</v>
      </c>
      <c r="AI99" s="29">
        <v>7.4778269999999994E-2</v>
      </c>
      <c r="AJ99" s="29">
        <v>5.3703162999999998E-2</v>
      </c>
      <c r="AK99" s="3">
        <f t="shared" si="1"/>
        <v>1.2002450260241781E-2</v>
      </c>
      <c r="AP99" s="2">
        <f>((AK99-AK$25)*100)/AK$25</f>
        <v>-17.787777971271158</v>
      </c>
    </row>
    <row r="100" spans="1:45" x14ac:dyDescent="0.25">
      <c r="A100" t="s">
        <v>193</v>
      </c>
      <c r="B100" s="37">
        <v>4.0737756E-2</v>
      </c>
      <c r="C100" s="34">
        <v>2.230215E-2</v>
      </c>
      <c r="D100" s="34">
        <v>9.042833E-9</v>
      </c>
      <c r="E100" s="34">
        <v>1.4934719999999999E-10</v>
      </c>
      <c r="F100" s="34">
        <v>1.12397175E-10</v>
      </c>
      <c r="G100" s="34">
        <v>2.0787332000000001E-10</v>
      </c>
      <c r="H100" s="34">
        <v>3.7376346000000002E-10</v>
      </c>
      <c r="I100" s="34">
        <v>7.1630699999999995E-10</v>
      </c>
      <c r="J100" s="34">
        <v>4.9470020000000002E-10</v>
      </c>
      <c r="K100" s="34">
        <v>4.1569250000000001E-10</v>
      </c>
      <c r="L100" s="34">
        <v>7.8613016000000004E-10</v>
      </c>
      <c r="M100" s="34">
        <v>1.0328516000000001E-9</v>
      </c>
      <c r="N100" s="34">
        <v>5.9475109999999998E-10</v>
      </c>
      <c r="O100" s="34">
        <v>2.4090984999999998E-9</v>
      </c>
      <c r="P100" s="38" t="s">
        <v>193</v>
      </c>
      <c r="Q100" s="38">
        <v>4.5224763000000001E-2</v>
      </c>
      <c r="R100" s="38">
        <v>4.4577956000000002E-2</v>
      </c>
      <c r="S100" s="35">
        <v>2.7387317000000001E-2</v>
      </c>
      <c r="T100" s="35">
        <v>2.0596193E-8</v>
      </c>
      <c r="U100" s="35">
        <v>4.7231149999999996E-10</v>
      </c>
      <c r="V100" s="35">
        <v>8.9536289999999999E-10</v>
      </c>
      <c r="W100" s="35">
        <v>2.3313928999999998E-9</v>
      </c>
      <c r="X100" s="35">
        <v>1.6020784E-9</v>
      </c>
      <c r="Y100" s="35">
        <v>1.5520797E-6</v>
      </c>
      <c r="Z100" s="35" t="s">
        <v>193</v>
      </c>
      <c r="AA100" s="35" t="s">
        <v>193</v>
      </c>
      <c r="AB100" s="35" t="s">
        <v>193</v>
      </c>
      <c r="AC100" s="36" t="s">
        <v>193</v>
      </c>
      <c r="AD100" s="29" t="s">
        <v>193</v>
      </c>
      <c r="AE100" s="29" t="s">
        <v>193</v>
      </c>
      <c r="AF100" s="29">
        <v>8.7488874999999994E-2</v>
      </c>
      <c r="AG100" s="29">
        <v>7.0010959999999997E-2</v>
      </c>
      <c r="AH100" s="29" t="s">
        <v>193</v>
      </c>
      <c r="AI100" s="29" t="s">
        <v>193</v>
      </c>
      <c r="AJ100" s="29" t="s">
        <v>193</v>
      </c>
      <c r="AK100" s="3">
        <f t="shared" si="1"/>
        <v>1.3509254852511357E-2</v>
      </c>
      <c r="AP100" s="2">
        <f>((AK100-AK$26)*100)/AK$26</f>
        <v>-21.886787387571257</v>
      </c>
    </row>
    <row r="101" spans="1:45" x14ac:dyDescent="0.25">
      <c r="A101" t="s">
        <v>193</v>
      </c>
      <c r="B101" s="37" t="s">
        <v>193</v>
      </c>
      <c r="C101" s="34">
        <v>3.4402772999999998E-2</v>
      </c>
      <c r="D101" s="34">
        <v>1.09101684E-7</v>
      </c>
      <c r="E101" s="34">
        <v>2.9562605000000002E-10</v>
      </c>
      <c r="F101" s="34">
        <v>1.6000281999999999E-10</v>
      </c>
      <c r="G101" s="34">
        <v>4.1740669999999999E-10</v>
      </c>
      <c r="H101" s="34">
        <v>1.3172153999999999E-9</v>
      </c>
      <c r="I101" s="34">
        <v>2.7865556999999998E-9</v>
      </c>
      <c r="J101" s="34">
        <v>3.4717773000000002E-9</v>
      </c>
      <c r="K101" s="34">
        <v>2.5997418000000001E-9</v>
      </c>
      <c r="L101" s="34">
        <v>4.3318000000000003E-9</v>
      </c>
      <c r="M101" s="34">
        <v>2.2248136999999998E-9</v>
      </c>
      <c r="N101" s="34">
        <v>5.0954080000000003E-10</v>
      </c>
      <c r="O101" s="34">
        <v>7.0141337000000004E-9</v>
      </c>
      <c r="P101" s="38" t="s">
        <v>193</v>
      </c>
      <c r="Q101" s="38">
        <v>5.0336952999999997E-2</v>
      </c>
      <c r="R101" s="38">
        <v>4.4384878000000003E-2</v>
      </c>
      <c r="S101" s="35">
        <v>3.6932350000000003E-2</v>
      </c>
      <c r="T101" s="35">
        <v>1.1165971E-3</v>
      </c>
      <c r="U101" s="35">
        <v>4.2149545999999996E-9</v>
      </c>
      <c r="V101" s="35">
        <v>1.4965233E-8</v>
      </c>
      <c r="W101" s="35">
        <v>6.9396987000000002E-7</v>
      </c>
      <c r="X101" s="35">
        <v>5.0030311999999999E-8</v>
      </c>
      <c r="Y101" s="35">
        <v>2.0343624000000001E-2</v>
      </c>
      <c r="Z101" s="35" t="s">
        <v>193</v>
      </c>
      <c r="AA101" s="35" t="s">
        <v>193</v>
      </c>
      <c r="AB101" s="35" t="s">
        <v>193</v>
      </c>
      <c r="AC101" s="36" t="s">
        <v>193</v>
      </c>
      <c r="AD101" s="29" t="s">
        <v>193</v>
      </c>
      <c r="AE101" s="29" t="s">
        <v>193</v>
      </c>
      <c r="AF101" s="29">
        <v>2.9119756E-2</v>
      </c>
      <c r="AG101" s="29">
        <v>9.9632579999999998E-2</v>
      </c>
      <c r="AH101" s="29" t="s">
        <v>193</v>
      </c>
      <c r="AI101" s="29" t="s">
        <v>193</v>
      </c>
      <c r="AJ101" s="29" t="s">
        <v>193</v>
      </c>
      <c r="AK101" s="3">
        <f t="shared" si="1"/>
        <v>1.3177933687944482E-2</v>
      </c>
      <c r="AP101" s="2">
        <f>((AK101-AK$27)*100)/AK$27</f>
        <v>-29.317271082089615</v>
      </c>
    </row>
    <row r="102" spans="1:45" x14ac:dyDescent="0.25">
      <c r="A102" t="s">
        <v>193</v>
      </c>
      <c r="B102" s="37" t="s">
        <v>193</v>
      </c>
      <c r="C102" s="34">
        <v>7.7057819999999999E-2</v>
      </c>
      <c r="D102" s="34">
        <v>1.0032806E-2</v>
      </c>
      <c r="E102" s="34">
        <v>1.9080156999999999E-10</v>
      </c>
      <c r="F102" s="34">
        <v>3.0585368000000003E-11</v>
      </c>
      <c r="G102" s="34">
        <v>2.8864574000000002E-11</v>
      </c>
      <c r="H102" s="34">
        <v>4.4147845000000001E-11</v>
      </c>
      <c r="I102" s="34">
        <v>6.4485790000000001E-11</v>
      </c>
      <c r="J102" s="34">
        <v>9.8412874999999998E-11</v>
      </c>
      <c r="K102" s="34">
        <v>3.2901510000000002E-9</v>
      </c>
      <c r="L102" s="34">
        <v>1.1951166000000001E-8</v>
      </c>
      <c r="M102" s="34">
        <v>6.2181349999999998E-9</v>
      </c>
      <c r="N102" s="34">
        <v>4.2215530000000003E-9</v>
      </c>
      <c r="O102" s="34">
        <v>1.2002258999999999E-2</v>
      </c>
      <c r="P102" s="38" t="s">
        <v>193</v>
      </c>
      <c r="Q102" s="38">
        <v>6.5457219999999997E-2</v>
      </c>
      <c r="R102" s="38">
        <v>3.1214055000000001E-2</v>
      </c>
      <c r="S102" s="35">
        <v>1.3445281E-2</v>
      </c>
      <c r="T102" s="35">
        <v>5.1608398000000001E-9</v>
      </c>
      <c r="U102" s="35">
        <v>3.7708706999999996E-9</v>
      </c>
      <c r="V102" s="35">
        <v>1.6066069999999999E-8</v>
      </c>
      <c r="W102" s="35">
        <v>3.0889162000000002E-3</v>
      </c>
      <c r="X102" s="35">
        <v>6.5948120000000002E-3</v>
      </c>
      <c r="Y102" s="35">
        <v>3.0478019000000001E-5</v>
      </c>
      <c r="Z102" s="35" t="s">
        <v>193</v>
      </c>
      <c r="AA102" s="35" t="s">
        <v>193</v>
      </c>
      <c r="AB102" s="35" t="s">
        <v>193</v>
      </c>
      <c r="AC102" s="36" t="s">
        <v>193</v>
      </c>
      <c r="AD102" s="29" t="s">
        <v>193</v>
      </c>
      <c r="AE102" s="29" t="s">
        <v>193</v>
      </c>
      <c r="AF102" s="29" t="s">
        <v>193</v>
      </c>
      <c r="AG102" s="29" t="s">
        <v>193</v>
      </c>
      <c r="AH102" s="29" t="s">
        <v>193</v>
      </c>
      <c r="AI102" s="29" t="s">
        <v>193</v>
      </c>
      <c r="AJ102" s="29" t="s">
        <v>193</v>
      </c>
      <c r="AK102" s="3">
        <f t="shared" si="1"/>
        <v>9.9510771979583433E-3</v>
      </c>
      <c r="AP102" s="2">
        <f>((AK102-AK$28)*100)/AK$28</f>
        <v>-31.441244963325133</v>
      </c>
    </row>
    <row r="103" spans="1:45" x14ac:dyDescent="0.25">
      <c r="A103" s="32" t="s">
        <v>193</v>
      </c>
      <c r="B103" s="39" t="s">
        <v>193</v>
      </c>
      <c r="C103" s="32">
        <v>9.5925090000000008E-3</v>
      </c>
      <c r="D103" s="32">
        <v>6.0885895000000002E-2</v>
      </c>
      <c r="E103" s="32">
        <v>6.8033374999999993E-2</v>
      </c>
      <c r="F103" s="32">
        <v>6.8733855999999996E-2</v>
      </c>
      <c r="G103" s="32">
        <v>5.4210655000000003E-2</v>
      </c>
      <c r="H103" s="32">
        <v>4.3201059999999999E-2</v>
      </c>
      <c r="I103" s="32">
        <v>1.6485019E-2</v>
      </c>
      <c r="J103" s="32">
        <v>7.7519669999999999E-9</v>
      </c>
      <c r="K103" s="32">
        <v>1.5904357000000001E-10</v>
      </c>
      <c r="L103" s="32">
        <v>7.4865940000000004E-11</v>
      </c>
      <c r="M103" s="32">
        <v>2.2412834E-10</v>
      </c>
      <c r="N103" s="32">
        <v>1.8078968000000001E-2</v>
      </c>
      <c r="O103" s="32">
        <v>3.1346912999999997E-2</v>
      </c>
      <c r="P103" s="32" t="s">
        <v>193</v>
      </c>
      <c r="Q103" s="32" t="s">
        <v>193</v>
      </c>
      <c r="R103" s="32" t="s">
        <v>193</v>
      </c>
      <c r="S103" s="33">
        <v>8.0391980000000002E-2</v>
      </c>
      <c r="T103" s="33">
        <v>7.025853E-2</v>
      </c>
      <c r="U103" s="33">
        <v>5.6995299999999999E-2</v>
      </c>
      <c r="V103" s="33">
        <v>1.5402156E-2</v>
      </c>
      <c r="W103" s="33">
        <v>7.5801789999999999E-11</v>
      </c>
      <c r="X103" s="33">
        <v>1.8348380000000001E-2</v>
      </c>
      <c r="Y103" s="33">
        <v>7.76475E-3</v>
      </c>
      <c r="Z103" s="33" t="s">
        <v>193</v>
      </c>
      <c r="AA103" s="40" t="s">
        <v>193</v>
      </c>
      <c r="AB103" s="40">
        <v>3.8315778000000002E-11</v>
      </c>
      <c r="AC103" s="40">
        <v>5.9418550000000001E-10</v>
      </c>
      <c r="AD103" s="40" t="s">
        <v>193</v>
      </c>
      <c r="AE103" s="40" t="s">
        <v>193</v>
      </c>
      <c r="AF103" s="40" t="s">
        <v>193</v>
      </c>
      <c r="AG103" s="40" t="s">
        <v>193</v>
      </c>
      <c r="AH103" s="40" t="s">
        <v>193</v>
      </c>
      <c r="AI103" s="40" t="s">
        <v>193</v>
      </c>
      <c r="AJ103" s="40" t="s">
        <v>193</v>
      </c>
      <c r="AK103" s="3">
        <f t="shared" si="1"/>
        <v>2.8169516132650355E-2</v>
      </c>
      <c r="AP103" s="2">
        <f>((AK103-AK$29)*100)/AK$29</f>
        <v>-25.753580434941973</v>
      </c>
    </row>
    <row r="104" spans="1:45" x14ac:dyDescent="0.25">
      <c r="A104" s="31" t="s">
        <v>193</v>
      </c>
      <c r="B104" s="41" t="s">
        <v>193</v>
      </c>
      <c r="C104" s="31" t="s">
        <v>193</v>
      </c>
      <c r="D104" s="31">
        <v>0.11012782</v>
      </c>
      <c r="E104" s="31">
        <v>0.11475958</v>
      </c>
      <c r="F104" s="31">
        <v>0.11314954000000001</v>
      </c>
      <c r="G104" s="31">
        <v>0.11387768400000001</v>
      </c>
      <c r="H104" s="31">
        <v>0.11194688999999999</v>
      </c>
      <c r="I104" s="31">
        <v>0.10525904</v>
      </c>
      <c r="J104" s="31">
        <v>9.4663343999999996E-2</v>
      </c>
      <c r="K104" s="31">
        <v>7.7501840000000002E-2</v>
      </c>
      <c r="L104" s="31">
        <v>5.6593176000000002E-2</v>
      </c>
      <c r="M104" s="31">
        <v>3.0843275E-2</v>
      </c>
      <c r="N104" s="31">
        <v>3.9901994000000003E-2</v>
      </c>
      <c r="O104" s="31" t="s">
        <v>193</v>
      </c>
      <c r="P104" s="31" t="s">
        <v>193</v>
      </c>
      <c r="Q104" s="31" t="s">
        <v>193</v>
      </c>
      <c r="R104" s="31" t="s">
        <v>193</v>
      </c>
      <c r="S104" s="33">
        <v>0.14292927</v>
      </c>
      <c r="T104" s="33">
        <v>0.13871310000000001</v>
      </c>
      <c r="U104" s="33">
        <v>0.13021372000000001</v>
      </c>
      <c r="V104" s="33">
        <v>0.11408328</v>
      </c>
      <c r="W104" s="33">
        <v>7.9046759999999994E-2</v>
      </c>
      <c r="X104" s="33">
        <v>3.4421470000000003E-2</v>
      </c>
      <c r="Y104" s="33">
        <v>4.5675423E-2</v>
      </c>
      <c r="Z104" s="33">
        <v>1.2302502E-2</v>
      </c>
      <c r="AA104" s="40">
        <v>4.3461137000000004E-9</v>
      </c>
      <c r="AB104" s="40">
        <v>1.0670916E-9</v>
      </c>
      <c r="AC104" s="40">
        <v>1.983256E-9</v>
      </c>
      <c r="AD104" s="40">
        <v>1.1039559999999999E-10</v>
      </c>
      <c r="AE104" s="40" t="s">
        <v>193</v>
      </c>
      <c r="AF104" s="40" t="s">
        <v>193</v>
      </c>
      <c r="AG104" s="40" t="s">
        <v>193</v>
      </c>
      <c r="AH104" s="40" t="s">
        <v>193</v>
      </c>
      <c r="AI104" s="40" t="s">
        <v>193</v>
      </c>
      <c r="AJ104" s="40" t="s">
        <v>193</v>
      </c>
      <c r="AK104" s="3">
        <f t="shared" si="1"/>
        <v>7.2435205022037263E-2</v>
      </c>
      <c r="AP104" s="2">
        <f>((AK104-AK$30)*100)/AK$30</f>
        <v>-17.792169256217555</v>
      </c>
    </row>
    <row r="105" spans="1:45" x14ac:dyDescent="0.25">
      <c r="A105" s="31" t="s">
        <v>193</v>
      </c>
      <c r="B105" s="41" t="s">
        <v>193</v>
      </c>
      <c r="C105" s="31" t="s">
        <v>193</v>
      </c>
      <c r="D105" s="31">
        <v>0.15975929999999999</v>
      </c>
      <c r="E105" s="31">
        <v>0.1491152</v>
      </c>
      <c r="F105" s="31">
        <v>0.14238328</v>
      </c>
      <c r="G105" s="31">
        <v>0.14326206999999999</v>
      </c>
      <c r="H105" s="31">
        <v>0.14318449999999999</v>
      </c>
      <c r="I105" s="31">
        <v>0.14080596000000001</v>
      </c>
      <c r="J105" s="31">
        <v>0.13441938</v>
      </c>
      <c r="K105" s="31">
        <v>0.12539038</v>
      </c>
      <c r="L105" s="31">
        <v>0.11246246999999999</v>
      </c>
      <c r="M105" s="31">
        <v>8.3532960000000003E-2</v>
      </c>
      <c r="N105" s="31">
        <v>5.3424359999999997E-2</v>
      </c>
      <c r="O105" s="31" t="s">
        <v>193</v>
      </c>
      <c r="P105" s="31" t="s">
        <v>193</v>
      </c>
      <c r="Q105" s="31" t="s">
        <v>193</v>
      </c>
      <c r="R105" s="31" t="s">
        <v>193</v>
      </c>
      <c r="S105" s="33">
        <v>0.17246544</v>
      </c>
      <c r="T105" s="33">
        <v>0.16492933000000001</v>
      </c>
      <c r="U105" s="33">
        <v>0.1633346</v>
      </c>
      <c r="V105" s="33">
        <v>0.15362054</v>
      </c>
      <c r="W105" s="33">
        <v>0.14358151</v>
      </c>
      <c r="X105" s="33">
        <v>0.11441809999999999</v>
      </c>
      <c r="Y105" s="33">
        <v>7.5134309999999996E-2</v>
      </c>
      <c r="Z105" s="33" t="s">
        <v>193</v>
      </c>
      <c r="AA105" s="40">
        <v>2.4855866999999999E-4</v>
      </c>
      <c r="AB105" s="40">
        <v>7.2742647000000003E-9</v>
      </c>
      <c r="AC105" s="40" t="s">
        <v>193</v>
      </c>
      <c r="AD105" s="40" t="s">
        <v>193</v>
      </c>
      <c r="AE105" s="40" t="s">
        <v>193</v>
      </c>
      <c r="AF105" s="40" t="s">
        <v>193</v>
      </c>
      <c r="AG105" s="40" t="s">
        <v>193</v>
      </c>
      <c r="AH105" s="40" t="s">
        <v>193</v>
      </c>
      <c r="AI105" s="40" t="s">
        <v>193</v>
      </c>
      <c r="AJ105" s="40" t="s">
        <v>193</v>
      </c>
      <c r="AK105" s="3">
        <f t="shared" si="1"/>
        <v>0.11877361279721328</v>
      </c>
      <c r="AP105" s="2">
        <f>((AK105-AK$31)*100)/AK$31</f>
        <v>-15.285707445370569</v>
      </c>
    </row>
    <row r="106" spans="1:45" x14ac:dyDescent="0.25">
      <c r="A106" s="31" t="s">
        <v>193</v>
      </c>
      <c r="B106" s="41" t="s">
        <v>193</v>
      </c>
      <c r="C106" s="31" t="s">
        <v>193</v>
      </c>
      <c r="D106" s="31">
        <v>0.18265957999999999</v>
      </c>
      <c r="E106" s="31">
        <v>0.15649421999999999</v>
      </c>
      <c r="F106" s="31">
        <v>0.16145003999999999</v>
      </c>
      <c r="G106" s="31">
        <v>0.16290715</v>
      </c>
      <c r="H106" s="31">
        <v>0.16457342</v>
      </c>
      <c r="I106" s="31">
        <v>0.16461097</v>
      </c>
      <c r="J106" s="31">
        <v>0.16367377</v>
      </c>
      <c r="K106" s="31">
        <v>0.15871489</v>
      </c>
      <c r="L106" s="31">
        <v>0.14736989</v>
      </c>
      <c r="M106" s="31">
        <v>0.12466159</v>
      </c>
      <c r="N106" s="31">
        <v>9.1841939999999997E-2</v>
      </c>
      <c r="O106" s="31" t="s">
        <v>193</v>
      </c>
      <c r="P106" s="31" t="s">
        <v>193</v>
      </c>
      <c r="Q106" s="31" t="s">
        <v>193</v>
      </c>
      <c r="R106" s="31" t="s">
        <v>193</v>
      </c>
      <c r="S106" s="33" t="s">
        <v>193</v>
      </c>
      <c r="T106" s="33">
        <v>0.19980876</v>
      </c>
      <c r="U106" s="33">
        <v>0.18305590999999999</v>
      </c>
      <c r="V106" s="33">
        <v>0.18962235999999999</v>
      </c>
      <c r="W106" s="33">
        <v>0.18707272</v>
      </c>
      <c r="X106" s="33">
        <v>0.1722784</v>
      </c>
      <c r="Y106" s="33">
        <v>0.13796753</v>
      </c>
      <c r="Z106" s="33">
        <v>0.11751366000000001</v>
      </c>
      <c r="AA106" s="40" t="s">
        <v>193</v>
      </c>
      <c r="AB106" s="40" t="s">
        <v>193</v>
      </c>
      <c r="AC106" s="40" t="s">
        <v>193</v>
      </c>
      <c r="AD106" s="40" t="s">
        <v>193</v>
      </c>
      <c r="AE106" s="40" t="s">
        <v>193</v>
      </c>
      <c r="AF106" s="40" t="s">
        <v>193</v>
      </c>
      <c r="AG106" s="40" t="s">
        <v>193</v>
      </c>
      <c r="AH106" s="40" t="s">
        <v>193</v>
      </c>
      <c r="AI106" s="40" t="s">
        <v>193</v>
      </c>
      <c r="AJ106" s="40" t="s">
        <v>193</v>
      </c>
      <c r="AK106" s="3">
        <f t="shared" si="1"/>
        <v>0.15923760000000003</v>
      </c>
      <c r="AP106" s="2">
        <f>((AK106-AK$32)*100)/AK$32</f>
        <v>-13.606882126109049</v>
      </c>
    </row>
    <row r="107" spans="1:45" x14ac:dyDescent="0.25">
      <c r="A107" s="31" t="s">
        <v>193</v>
      </c>
      <c r="B107" s="41" t="s">
        <v>193</v>
      </c>
      <c r="C107" s="31" t="s">
        <v>193</v>
      </c>
      <c r="D107" s="31" t="s">
        <v>193</v>
      </c>
      <c r="E107" s="31">
        <v>0.1718326</v>
      </c>
      <c r="F107" s="31">
        <v>0.17688091</v>
      </c>
      <c r="G107" s="31">
        <v>0.18103646000000001</v>
      </c>
      <c r="H107" s="31">
        <v>0.17811452</v>
      </c>
      <c r="I107" s="31">
        <v>0.18348022999999999</v>
      </c>
      <c r="J107" s="31">
        <v>0.18881616000000001</v>
      </c>
      <c r="K107" s="31">
        <v>0.18773153000000001</v>
      </c>
      <c r="L107" s="31">
        <v>0.17455572999999999</v>
      </c>
      <c r="M107" s="31">
        <v>0.14993488999999999</v>
      </c>
      <c r="N107" s="31">
        <v>0.13107637999999999</v>
      </c>
      <c r="O107" s="31" t="s">
        <v>193</v>
      </c>
      <c r="P107" s="31" t="s">
        <v>193</v>
      </c>
      <c r="Q107" s="31" t="s">
        <v>193</v>
      </c>
      <c r="R107" s="31" t="s">
        <v>193</v>
      </c>
      <c r="S107" s="33" t="s">
        <v>193</v>
      </c>
      <c r="T107" s="33" t="s">
        <v>193</v>
      </c>
      <c r="U107" s="33">
        <v>0.21723528</v>
      </c>
      <c r="V107" s="33">
        <v>0.22165503</v>
      </c>
      <c r="W107" s="33">
        <v>0.22293830000000001</v>
      </c>
      <c r="X107" s="33">
        <v>0.21389775999999999</v>
      </c>
      <c r="Y107" s="33">
        <v>0.18858438999999999</v>
      </c>
      <c r="Z107" s="33">
        <v>0.1498727</v>
      </c>
      <c r="AA107" s="40" t="s">
        <v>193</v>
      </c>
      <c r="AB107" s="40" t="s">
        <v>193</v>
      </c>
      <c r="AC107" s="40" t="s">
        <v>193</v>
      </c>
      <c r="AD107" s="40" t="s">
        <v>193</v>
      </c>
      <c r="AE107" s="40" t="s">
        <v>193</v>
      </c>
      <c r="AF107" s="40" t="s">
        <v>193</v>
      </c>
      <c r="AG107" s="40" t="s">
        <v>193</v>
      </c>
      <c r="AH107" s="40" t="s">
        <v>193</v>
      </c>
      <c r="AI107" s="40" t="s">
        <v>193</v>
      </c>
      <c r="AJ107" s="40" t="s">
        <v>193</v>
      </c>
      <c r="AK107" s="3">
        <f t="shared" si="1"/>
        <v>0.18360267937499999</v>
      </c>
      <c r="AP107" s="2">
        <f>((AK107-AK$33)*100)/AK$33</f>
        <v>-11.334996401658673</v>
      </c>
    </row>
    <row r="108" spans="1:45" x14ac:dyDescent="0.25">
      <c r="A108" s="27" t="s">
        <v>193</v>
      </c>
      <c r="B108" s="28" t="s">
        <v>193</v>
      </c>
      <c r="C108" s="27" t="s">
        <v>193</v>
      </c>
      <c r="D108" s="27" t="s">
        <v>193</v>
      </c>
      <c r="E108" s="27">
        <v>0.15303512</v>
      </c>
      <c r="F108" s="27">
        <v>0.16894302</v>
      </c>
      <c r="G108" s="27">
        <v>0.1680122</v>
      </c>
      <c r="H108" s="27">
        <v>0.12893899</v>
      </c>
      <c r="I108" s="27">
        <v>0.16549385999999999</v>
      </c>
      <c r="J108" s="27">
        <v>0.20269777</v>
      </c>
      <c r="K108" s="27">
        <v>0.19797337000000001</v>
      </c>
      <c r="L108" s="27">
        <v>0.18463619000000001</v>
      </c>
      <c r="M108" s="27">
        <v>0.11278344</v>
      </c>
      <c r="N108" s="27" t="s">
        <v>193</v>
      </c>
      <c r="O108" s="27" t="s">
        <v>193</v>
      </c>
      <c r="P108" s="27" t="s">
        <v>193</v>
      </c>
      <c r="Q108" s="27" t="s">
        <v>193</v>
      </c>
      <c r="R108" s="27" t="s">
        <v>193</v>
      </c>
      <c r="S108" s="27" t="s">
        <v>193</v>
      </c>
      <c r="T108" s="27" t="s">
        <v>193</v>
      </c>
      <c r="U108" s="27">
        <v>0.22945419</v>
      </c>
      <c r="V108" s="27">
        <v>0.23109108</v>
      </c>
      <c r="W108" s="27">
        <v>0.21395214000000001</v>
      </c>
      <c r="X108" s="27">
        <v>0.20344660000000001</v>
      </c>
      <c r="Y108" s="27">
        <v>0.18479222000000001</v>
      </c>
      <c r="Z108" s="27" t="s">
        <v>193</v>
      </c>
      <c r="AA108" s="27" t="s">
        <v>193</v>
      </c>
      <c r="AB108" s="27" t="s">
        <v>193</v>
      </c>
      <c r="AC108" s="27" t="s">
        <v>193</v>
      </c>
      <c r="AD108" s="27" t="s">
        <v>193</v>
      </c>
      <c r="AE108" s="27" t="s">
        <v>193</v>
      </c>
      <c r="AF108" s="27" t="s">
        <v>193</v>
      </c>
      <c r="AG108" s="27" t="s">
        <v>193</v>
      </c>
      <c r="AH108" s="27" t="s">
        <v>193</v>
      </c>
      <c r="AI108" s="27" t="s">
        <v>193</v>
      </c>
      <c r="AJ108" s="27" t="s">
        <v>193</v>
      </c>
      <c r="AK108" s="3">
        <f t="shared" si="1"/>
        <v>0.18180358499999999</v>
      </c>
      <c r="AP108" s="2">
        <f>((AK108-AK$34)*100)/AK$34</f>
        <v>-7.6306739984081142</v>
      </c>
    </row>
    <row r="109" spans="1:45" x14ac:dyDescent="0.25">
      <c r="A109" s="27" t="s">
        <v>193</v>
      </c>
      <c r="B109" s="28" t="s">
        <v>193</v>
      </c>
      <c r="C109" s="27" t="s">
        <v>193</v>
      </c>
      <c r="D109" s="27" t="s">
        <v>193</v>
      </c>
      <c r="E109" s="27" t="s">
        <v>193</v>
      </c>
      <c r="F109" s="27" t="s">
        <v>193</v>
      </c>
      <c r="G109" s="27">
        <v>0.16509496000000001</v>
      </c>
      <c r="H109" s="27">
        <v>0.16383152000000001</v>
      </c>
      <c r="I109" s="27">
        <v>0.16247887999999999</v>
      </c>
      <c r="J109" s="27">
        <v>0.19749538999999999</v>
      </c>
      <c r="K109" s="27">
        <v>0.15228468000000001</v>
      </c>
      <c r="L109" s="27">
        <v>0.107792296</v>
      </c>
      <c r="M109" s="27" t="s">
        <v>193</v>
      </c>
      <c r="N109" s="27" t="s">
        <v>193</v>
      </c>
      <c r="O109" s="27" t="s">
        <v>193</v>
      </c>
      <c r="P109" s="27" t="s">
        <v>193</v>
      </c>
      <c r="Q109" s="27" t="s">
        <v>193</v>
      </c>
      <c r="R109" s="27" t="s">
        <v>193</v>
      </c>
      <c r="S109" s="27" t="s">
        <v>193</v>
      </c>
      <c r="T109" s="27" t="s">
        <v>193</v>
      </c>
      <c r="U109" s="27">
        <v>0.16706443000000001</v>
      </c>
      <c r="V109" s="27">
        <v>0.17604262000000001</v>
      </c>
      <c r="W109" s="27">
        <v>0.15657482</v>
      </c>
      <c r="X109" s="27">
        <v>0.19906767</v>
      </c>
      <c r="Y109" s="27">
        <v>0.16014903999999999</v>
      </c>
      <c r="Z109" s="27">
        <v>0.14311394</v>
      </c>
      <c r="AA109" s="27" t="s">
        <v>193</v>
      </c>
      <c r="AB109" s="27" t="s">
        <v>193</v>
      </c>
      <c r="AC109" s="27" t="s">
        <v>193</v>
      </c>
      <c r="AD109" s="27" t="s">
        <v>193</v>
      </c>
      <c r="AE109" s="27" t="s">
        <v>193</v>
      </c>
      <c r="AF109" s="27" t="s">
        <v>193</v>
      </c>
      <c r="AG109" s="27" t="s">
        <v>193</v>
      </c>
      <c r="AH109" s="27" t="s">
        <v>193</v>
      </c>
      <c r="AI109" s="27" t="s">
        <v>193</v>
      </c>
      <c r="AJ109" s="27" t="s">
        <v>193</v>
      </c>
      <c r="AK109" s="3">
        <f t="shared" si="1"/>
        <v>0.16258252049999999</v>
      </c>
      <c r="AP109" s="2">
        <f>((AK109-AK$35)*100)/AK$35</f>
        <v>-5.4340179550434069</v>
      </c>
    </row>
    <row r="110" spans="1:45" x14ac:dyDescent="0.25">
      <c r="A110" s="25" t="s">
        <v>193</v>
      </c>
      <c r="B110" s="26" t="s">
        <v>193</v>
      </c>
      <c r="C110" s="25" t="s">
        <v>193</v>
      </c>
      <c r="D110" s="25" t="s">
        <v>193</v>
      </c>
      <c r="E110" s="25" t="s">
        <v>193</v>
      </c>
      <c r="F110" s="25" t="s">
        <v>193</v>
      </c>
      <c r="G110" s="25" t="s">
        <v>193</v>
      </c>
      <c r="H110" s="25" t="s">
        <v>193</v>
      </c>
      <c r="I110" s="25" t="s">
        <v>193</v>
      </c>
      <c r="J110" s="25">
        <v>0.10974048</v>
      </c>
      <c r="K110" s="25" t="s">
        <v>193</v>
      </c>
      <c r="L110" s="25" t="s">
        <v>193</v>
      </c>
      <c r="M110" s="25" t="s">
        <v>193</v>
      </c>
      <c r="N110" s="25" t="s">
        <v>193</v>
      </c>
      <c r="O110" s="25" t="s">
        <v>193</v>
      </c>
      <c r="P110" s="25" t="s">
        <v>193</v>
      </c>
      <c r="Q110" s="25" t="s">
        <v>193</v>
      </c>
      <c r="R110" s="25" t="s">
        <v>193</v>
      </c>
      <c r="S110" s="25" t="s">
        <v>193</v>
      </c>
      <c r="T110" s="25">
        <v>0.14734547000000001</v>
      </c>
      <c r="U110" s="25">
        <v>0.1609236</v>
      </c>
      <c r="V110" s="25" t="s">
        <v>193</v>
      </c>
      <c r="W110" s="25" t="s">
        <v>193</v>
      </c>
      <c r="X110" s="25">
        <v>1.5316322000000001E-9</v>
      </c>
      <c r="Y110" s="25">
        <v>9.1963924000000002E-2</v>
      </c>
      <c r="Z110" s="25">
        <v>6.7044090000000001E-2</v>
      </c>
      <c r="AA110" s="25">
        <v>6.8935109999999994E-2</v>
      </c>
      <c r="AB110" s="25">
        <v>6.5943109999999999E-2</v>
      </c>
      <c r="AC110" s="25" t="s">
        <v>193</v>
      </c>
      <c r="AD110" s="25" t="s">
        <v>193</v>
      </c>
      <c r="AE110" s="25" t="s">
        <v>193</v>
      </c>
      <c r="AF110" s="25" t="s">
        <v>193</v>
      </c>
      <c r="AG110" s="25" t="s">
        <v>193</v>
      </c>
      <c r="AH110" s="25" t="s">
        <v>193</v>
      </c>
      <c r="AI110" s="25" t="s">
        <v>193</v>
      </c>
      <c r="AJ110" s="25" t="s">
        <v>193</v>
      </c>
      <c r="AK110" s="3">
        <f t="shared" si="1"/>
        <v>8.8986973191454016E-2</v>
      </c>
      <c r="AP110" s="22">
        <f>((AK110-AK$36)*100)/AK$36</f>
        <v>-37.717436197541332</v>
      </c>
    </row>
    <row r="111" spans="1:45" x14ac:dyDescent="0.25">
      <c r="A111" s="25">
        <v>6.9217263000000003E-9</v>
      </c>
      <c r="B111" s="26">
        <v>1.0408844000000001E-8</v>
      </c>
      <c r="C111" s="25">
        <v>1.2913071000000001E-8</v>
      </c>
      <c r="D111" s="25">
        <v>1.5211413999999999E-8</v>
      </c>
      <c r="E111" s="25">
        <v>9.5591294999999997E-9</v>
      </c>
      <c r="F111" s="25">
        <v>8.9607530000000006E-9</v>
      </c>
      <c r="G111" s="25">
        <v>8.8892220000000007E-9</v>
      </c>
      <c r="H111" s="25">
        <v>8.4384670000000008E-9</v>
      </c>
      <c r="I111" s="25">
        <v>8.3616839999999992E-9</v>
      </c>
      <c r="J111" s="25">
        <v>7.7542399999999999E-9</v>
      </c>
      <c r="K111" s="25">
        <v>6.5088471999999998E-9</v>
      </c>
      <c r="L111" s="25">
        <v>5.8187089999999997E-9</v>
      </c>
      <c r="M111" s="25">
        <v>5.6698759999999998E-9</v>
      </c>
      <c r="N111" s="25">
        <v>3.6573982000000001E-9</v>
      </c>
      <c r="O111" s="25">
        <v>8.5638029999999999E-9</v>
      </c>
      <c r="P111" s="25">
        <v>2.5314733000000002E-7</v>
      </c>
      <c r="Q111" s="25">
        <v>8.2305360000000001E-4</v>
      </c>
      <c r="R111" s="25">
        <v>4.816628E-4</v>
      </c>
      <c r="S111" s="25">
        <v>2.2287048E-2</v>
      </c>
      <c r="T111" s="25">
        <v>4.4568299999999998E-2</v>
      </c>
      <c r="U111" s="25" t="s">
        <v>193</v>
      </c>
      <c r="V111" s="25" t="s">
        <v>193</v>
      </c>
      <c r="W111" s="25" t="s">
        <v>193</v>
      </c>
      <c r="X111" s="25" t="s">
        <v>193</v>
      </c>
      <c r="Y111" s="25">
        <v>2.2701854000000002E-9</v>
      </c>
      <c r="Z111" s="25">
        <v>3.2816034000000001E-2</v>
      </c>
      <c r="AA111" s="25">
        <v>1.3559425E-2</v>
      </c>
      <c r="AB111" s="25">
        <v>5.5927919999999999E-2</v>
      </c>
      <c r="AC111" s="25">
        <v>3.0418526000000001E-2</v>
      </c>
      <c r="AD111" s="25">
        <v>2.3063692999999999E-4</v>
      </c>
      <c r="AE111" s="25">
        <v>1.5086775E-2</v>
      </c>
      <c r="AF111" s="25">
        <v>2.8313656000000001E-4</v>
      </c>
      <c r="AG111" s="25">
        <v>8.6082030000000002E-9</v>
      </c>
      <c r="AH111" s="25">
        <v>1.8684732999999999E-6</v>
      </c>
      <c r="AI111" s="25">
        <v>5.3594259999999998E-7</v>
      </c>
      <c r="AJ111" s="25">
        <v>6.0469489999999998E-9</v>
      </c>
      <c r="AK111" s="3">
        <f t="shared" si="1"/>
        <v>6.7651662504922376E-3</v>
      </c>
      <c r="AP111" s="22">
        <f>((AK111-AK$37)*100)/AK$37</f>
        <v>-78.718622769176804</v>
      </c>
    </row>
    <row r="112" spans="1:45" x14ac:dyDescent="0.25">
      <c r="A112" t="s">
        <v>89</v>
      </c>
      <c r="AK112" s="17">
        <f>SUM(A76:AJ109)/867</f>
        <v>7.0138727037176191E-2</v>
      </c>
      <c r="AP112" s="23">
        <f>((AK112-AK$38)*100)/AK$38</f>
        <v>-10.2287774361207</v>
      </c>
      <c r="AQ112" s="24" t="s">
        <v>125</v>
      </c>
    </row>
    <row r="113" spans="1:47" x14ac:dyDescent="0.25">
      <c r="A113" s="25" t="s">
        <v>193</v>
      </c>
      <c r="B113" s="26" t="s">
        <v>193</v>
      </c>
      <c r="C113" s="25" t="s">
        <v>193</v>
      </c>
      <c r="D113" s="25" t="s">
        <v>193</v>
      </c>
      <c r="E113" s="25" t="s">
        <v>193</v>
      </c>
      <c r="F113" s="25" t="s">
        <v>193</v>
      </c>
      <c r="G113" s="25" t="s">
        <v>193</v>
      </c>
      <c r="H113" s="25" t="s">
        <v>193</v>
      </c>
      <c r="I113" s="25" t="s">
        <v>193</v>
      </c>
      <c r="J113" s="25" t="s">
        <v>193</v>
      </c>
      <c r="K113" s="25" t="s">
        <v>193</v>
      </c>
      <c r="L113" s="25" t="s">
        <v>193</v>
      </c>
      <c r="M113" s="25" t="s">
        <v>193</v>
      </c>
      <c r="N113" s="25" t="s">
        <v>193</v>
      </c>
      <c r="O113" s="25" t="s">
        <v>193</v>
      </c>
      <c r="P113" s="25" t="s">
        <v>193</v>
      </c>
      <c r="Q113" s="25" t="s">
        <v>193</v>
      </c>
      <c r="R113" s="25" t="s">
        <v>193</v>
      </c>
      <c r="S113" s="25" t="s">
        <v>193</v>
      </c>
      <c r="T113" s="25" t="s">
        <v>193</v>
      </c>
      <c r="U113" s="25" t="s">
        <v>193</v>
      </c>
      <c r="V113" s="25" t="s">
        <v>193</v>
      </c>
      <c r="W113" s="25" t="s">
        <v>193</v>
      </c>
      <c r="X113" s="25" t="s">
        <v>193</v>
      </c>
      <c r="Y113" s="25" t="s">
        <v>193</v>
      </c>
      <c r="Z113" s="25" t="s">
        <v>193</v>
      </c>
      <c r="AA113" s="25" t="s">
        <v>193</v>
      </c>
      <c r="AB113" s="25" t="s">
        <v>193</v>
      </c>
      <c r="AC113" s="25" t="s">
        <v>193</v>
      </c>
      <c r="AD113" s="25" t="s">
        <v>193</v>
      </c>
      <c r="AE113" s="25" t="s">
        <v>193</v>
      </c>
      <c r="AF113" s="25" t="s">
        <v>193</v>
      </c>
      <c r="AG113" s="25" t="s">
        <v>193</v>
      </c>
      <c r="AH113" s="25" t="s">
        <v>193</v>
      </c>
      <c r="AI113" s="25" t="s">
        <v>193</v>
      </c>
      <c r="AJ113" s="25" t="s">
        <v>193</v>
      </c>
      <c r="AK113" s="3" t="s">
        <v>0</v>
      </c>
      <c r="AP113" s="2" t="s">
        <v>0</v>
      </c>
      <c r="AR113" s="2"/>
      <c r="AS113" s="2"/>
      <c r="AT113" s="1" t="s">
        <v>128</v>
      </c>
    </row>
    <row r="114" spans="1:47" x14ac:dyDescent="0.25">
      <c r="A114" s="25" t="s">
        <v>193</v>
      </c>
      <c r="B114" s="26">
        <v>0.11046789999999999</v>
      </c>
      <c r="C114" s="25">
        <v>0.10323037</v>
      </c>
      <c r="D114" s="25">
        <v>0.112347394</v>
      </c>
      <c r="E114" s="25">
        <v>0.18473132</v>
      </c>
      <c r="F114" s="25">
        <v>6.0789405999999997E-2</v>
      </c>
      <c r="G114" s="25">
        <v>6.5620949999999997E-2</v>
      </c>
      <c r="H114" s="25">
        <v>5.484994E-2</v>
      </c>
      <c r="I114" s="25">
        <v>8.0071379999999998E-2</v>
      </c>
      <c r="J114" s="25">
        <v>0.18629925</v>
      </c>
      <c r="K114" s="25">
        <v>7.9859899999999998E-2</v>
      </c>
      <c r="L114" s="25">
        <v>0.11597631</v>
      </c>
      <c r="M114" s="25">
        <v>0.16706057999999999</v>
      </c>
      <c r="N114" s="25">
        <v>0.12056833</v>
      </c>
      <c r="O114" s="25">
        <v>6.9586880000000004E-2</v>
      </c>
      <c r="P114" s="25">
        <v>0.19942296000000001</v>
      </c>
      <c r="Q114" s="25">
        <v>0.17340595</v>
      </c>
      <c r="R114" s="25">
        <v>4.9956347999999998E-2</v>
      </c>
      <c r="S114" s="25">
        <v>2.5114740999999999E-2</v>
      </c>
      <c r="T114" s="25">
        <v>0.107646875</v>
      </c>
      <c r="U114" s="25">
        <v>8.0789230000000004E-2</v>
      </c>
      <c r="V114" s="25">
        <v>7.6640529999999998E-2</v>
      </c>
      <c r="W114" s="25">
        <v>0.11122582</v>
      </c>
      <c r="X114" s="25">
        <v>0.10164063399999999</v>
      </c>
      <c r="Y114" s="25">
        <v>9.8125829999999997E-2</v>
      </c>
      <c r="Z114" s="25">
        <v>7.3336509999999994E-2</v>
      </c>
      <c r="AA114" s="25">
        <v>8.6596809999999996E-2</v>
      </c>
      <c r="AB114" s="25">
        <v>9.2040159999999996E-2</v>
      </c>
      <c r="AC114" s="25">
        <v>0.104708225</v>
      </c>
      <c r="AD114" s="25">
        <v>0.13387874999999999</v>
      </c>
      <c r="AE114" s="25">
        <v>0.12477642</v>
      </c>
      <c r="AF114" s="25">
        <v>0.124777466</v>
      </c>
      <c r="AG114" s="25">
        <v>5.9360639999999999E-2</v>
      </c>
      <c r="AH114" s="25">
        <v>0.10178242999999999</v>
      </c>
      <c r="AI114" s="25">
        <v>0.107603066</v>
      </c>
      <c r="AJ114" s="25" t="s">
        <v>193</v>
      </c>
      <c r="AK114" s="3">
        <f>AVERAGE(A114:AJ114)</f>
        <v>0.10424380308823528</v>
      </c>
      <c r="AM114" s="6" t="s">
        <v>94</v>
      </c>
      <c r="AO114" s="2">
        <f>SUM(A147:AJ148)/40</f>
        <v>3.5330423787187579E-2</v>
      </c>
      <c r="AP114" s="2">
        <f>((AK114-AK$3)*100)/AK$3</f>
        <v>12.99172562464511</v>
      </c>
      <c r="AR114" s="6" t="s">
        <v>94</v>
      </c>
      <c r="AS114" s="2"/>
      <c r="AT114" s="2">
        <f>((AO114-AO$3)*100)/AO$3</f>
        <v>-34.581229216641894</v>
      </c>
    </row>
    <row r="115" spans="1:47" x14ac:dyDescent="0.25">
      <c r="A115" s="27">
        <v>0.18961409000000001</v>
      </c>
      <c r="B115" s="28">
        <v>0.18811106999999999</v>
      </c>
      <c r="C115" s="27">
        <v>0.1831805</v>
      </c>
      <c r="D115" s="27">
        <v>0.18368403999999999</v>
      </c>
      <c r="E115" s="27">
        <v>0.18086857000000001</v>
      </c>
      <c r="F115" s="27">
        <v>0.16551286000000001</v>
      </c>
      <c r="G115" s="27">
        <v>0.16881129</v>
      </c>
      <c r="H115" s="27">
        <v>0.16023229</v>
      </c>
      <c r="I115" s="27">
        <v>0.16774017999999999</v>
      </c>
      <c r="J115" s="27">
        <v>0.16581000000000001</v>
      </c>
      <c r="K115" s="27">
        <v>0.16670203</v>
      </c>
      <c r="L115" s="27">
        <v>0.17142930000000001</v>
      </c>
      <c r="M115" s="27">
        <v>0.17159392000000001</v>
      </c>
      <c r="N115" s="27">
        <v>0.17183381</v>
      </c>
      <c r="O115" s="27">
        <v>0.16521250000000001</v>
      </c>
      <c r="P115" s="27">
        <v>0.16492515999999999</v>
      </c>
      <c r="Q115" s="27">
        <v>0.16074537</v>
      </c>
      <c r="R115" s="27">
        <v>0.15102555000000001</v>
      </c>
      <c r="S115" s="27">
        <v>0.14493375</v>
      </c>
      <c r="T115" s="27">
        <v>0.15918444000000001</v>
      </c>
      <c r="U115" s="27">
        <v>0.16157920000000001</v>
      </c>
      <c r="V115" s="27">
        <v>0.15195423</v>
      </c>
      <c r="W115" s="27">
        <v>0.14675762000000001</v>
      </c>
      <c r="X115" s="27">
        <v>0.16107062</v>
      </c>
      <c r="Y115" s="27">
        <v>0.16815864</v>
      </c>
      <c r="Z115" s="27">
        <v>0.19270654000000001</v>
      </c>
      <c r="AA115" s="27">
        <v>0.19847512</v>
      </c>
      <c r="AB115" s="27">
        <v>0.18884216000000001</v>
      </c>
      <c r="AC115" s="27">
        <v>0.18054977</v>
      </c>
      <c r="AD115" s="27">
        <v>0.19372322</v>
      </c>
      <c r="AE115" s="27">
        <v>0.21343365</v>
      </c>
      <c r="AF115" s="27">
        <v>0.23016721000000001</v>
      </c>
      <c r="AG115" s="27">
        <v>0.19043694</v>
      </c>
      <c r="AH115" s="27">
        <v>0.19198644000000001</v>
      </c>
      <c r="AI115" s="27">
        <v>0.18294489999999999</v>
      </c>
      <c r="AJ115" s="27">
        <v>0.18197094999999999</v>
      </c>
      <c r="AK115" s="3">
        <f t="shared" ref="AK115:AK178" si="2">AVERAGE(A115:AJ115)</f>
        <v>0.1754418869444444</v>
      </c>
      <c r="AM115" s="6" t="s">
        <v>116</v>
      </c>
      <c r="AO115" s="2">
        <f>SUM(A113:AJ114)/34</f>
        <v>0.10424380308823528</v>
      </c>
      <c r="AP115" s="2">
        <f>((AK115-AK$4)*100)/AK$4</f>
        <v>0.17412073492825489</v>
      </c>
      <c r="AR115" s="6" t="s">
        <v>116</v>
      </c>
      <c r="AS115" s="2"/>
      <c r="AT115" s="1">
        <f>((AO115-AO$4)*100)/AO$4</f>
        <v>12.99172562464511</v>
      </c>
    </row>
    <row r="116" spans="1:47" x14ac:dyDescent="0.25">
      <c r="A116" s="27">
        <v>0.22495028</v>
      </c>
      <c r="B116" s="28">
        <v>0.22580028999999999</v>
      </c>
      <c r="C116" s="27">
        <v>0.21914059999999999</v>
      </c>
      <c r="D116" s="27">
        <v>0.21859881</v>
      </c>
      <c r="E116" s="27">
        <v>0.21424209</v>
      </c>
      <c r="F116" s="27">
        <v>0.20995866999999999</v>
      </c>
      <c r="G116" s="27">
        <v>0.20090543999999999</v>
      </c>
      <c r="H116" s="27">
        <v>0.20174329999999999</v>
      </c>
      <c r="I116" s="27">
        <v>0.21228730000000001</v>
      </c>
      <c r="J116" s="27">
        <v>0.22204322000000001</v>
      </c>
      <c r="K116" s="27">
        <v>0.21894279999999999</v>
      </c>
      <c r="L116" s="27">
        <v>0.21809687</v>
      </c>
      <c r="M116" s="27">
        <v>0.2181631</v>
      </c>
      <c r="N116" s="27">
        <v>0.22109537000000001</v>
      </c>
      <c r="O116" s="27">
        <v>0.21933274</v>
      </c>
      <c r="P116" s="27">
        <v>0.2138091</v>
      </c>
      <c r="Q116" s="27">
        <v>0.2101315</v>
      </c>
      <c r="R116" s="27">
        <v>0.20070645000000001</v>
      </c>
      <c r="S116" s="27">
        <v>0.17800713000000001</v>
      </c>
      <c r="T116" s="27">
        <v>0.18861327</v>
      </c>
      <c r="U116" s="27">
        <v>0.21106954</v>
      </c>
      <c r="V116" s="27">
        <v>0.22494268000000001</v>
      </c>
      <c r="W116" s="27">
        <v>0.22731005000000001</v>
      </c>
      <c r="X116" s="27">
        <v>0.22955297</v>
      </c>
      <c r="Y116" s="27">
        <v>0.23124750999999999</v>
      </c>
      <c r="Z116" s="27">
        <v>0.23238204000000001</v>
      </c>
      <c r="AA116" s="27">
        <v>0.23343047</v>
      </c>
      <c r="AB116" s="27">
        <v>0.23331091000000001</v>
      </c>
      <c r="AC116" s="27">
        <v>0.23553552</v>
      </c>
      <c r="AD116" s="27">
        <v>0.23345416999999999</v>
      </c>
      <c r="AE116" s="27">
        <v>0.23268862000000001</v>
      </c>
      <c r="AF116" s="27">
        <v>0.23224764000000001</v>
      </c>
      <c r="AG116" s="27">
        <v>0.23237447</v>
      </c>
      <c r="AH116" s="27">
        <v>0.23219329</v>
      </c>
      <c r="AI116" s="27">
        <v>0.23018941000000001</v>
      </c>
      <c r="AJ116" s="27">
        <v>0.22761097999999999</v>
      </c>
      <c r="AK116" s="3">
        <f t="shared" si="2"/>
        <v>0.2198919055555556</v>
      </c>
      <c r="AM116" s="10" t="s">
        <v>94</v>
      </c>
      <c r="AO116" s="2">
        <f>SUM(A145:AJ146)/26</f>
        <v>0.17900634461538459</v>
      </c>
      <c r="AP116" s="2">
        <f>((AK116-AK$5)*100)/AK$5</f>
        <v>-1.649718726713441</v>
      </c>
      <c r="AR116" s="10" t="s">
        <v>94</v>
      </c>
      <c r="AS116" s="2"/>
      <c r="AT116" s="1">
        <f>((AO116-AO$5)*100)/AO$5</f>
        <v>-3.4127863606654398</v>
      </c>
    </row>
    <row r="117" spans="1:47" x14ac:dyDescent="0.25">
      <c r="A117" s="29">
        <v>0.21189566000000001</v>
      </c>
      <c r="B117" s="30">
        <v>0.21160287999999999</v>
      </c>
      <c r="C117" s="29">
        <v>0.20786194999999999</v>
      </c>
      <c r="D117" s="29">
        <v>0.20724034</v>
      </c>
      <c r="E117" s="31">
        <v>0.20446586999999999</v>
      </c>
      <c r="F117" s="31">
        <v>0.20092805</v>
      </c>
      <c r="G117" s="31">
        <v>0.19814225999999999</v>
      </c>
      <c r="H117" s="31">
        <v>0.19789709</v>
      </c>
      <c r="I117" s="31">
        <v>0.20082749999999999</v>
      </c>
      <c r="J117" s="31">
        <v>0.19984805999999999</v>
      </c>
      <c r="K117" s="31">
        <v>0.19985066000000001</v>
      </c>
      <c r="L117" s="31">
        <v>0.20042308</v>
      </c>
      <c r="M117" s="31">
        <v>0.20064235999999999</v>
      </c>
      <c r="N117" s="31">
        <v>0.20110779000000001</v>
      </c>
      <c r="O117" s="31">
        <v>0.20150003999999999</v>
      </c>
      <c r="P117" s="31">
        <v>0.20270678</v>
      </c>
      <c r="Q117" s="32">
        <v>0.2006124</v>
      </c>
      <c r="R117" s="32">
        <v>0.1970315</v>
      </c>
      <c r="S117" s="33">
        <v>0.1878349</v>
      </c>
      <c r="T117" s="33" t="s">
        <v>193</v>
      </c>
      <c r="U117" s="33">
        <v>0.2071325</v>
      </c>
      <c r="V117" s="33">
        <v>0.21048579000000001</v>
      </c>
      <c r="W117" s="33">
        <v>0.21242469999999999</v>
      </c>
      <c r="X117" s="33">
        <v>0.213973</v>
      </c>
      <c r="Y117" s="33">
        <v>0.21560802000000001</v>
      </c>
      <c r="Z117" s="33">
        <v>0.21761022999999999</v>
      </c>
      <c r="AA117" s="33">
        <v>0.22057180000000001</v>
      </c>
      <c r="AB117" s="33">
        <v>0.21921360000000001</v>
      </c>
      <c r="AC117" s="29">
        <v>0.21783612999999999</v>
      </c>
      <c r="AD117" s="29">
        <v>0.21764671999999999</v>
      </c>
      <c r="AE117" s="29">
        <v>0.21762066999999999</v>
      </c>
      <c r="AF117" s="29">
        <v>0.21536858</v>
      </c>
      <c r="AG117" s="29">
        <v>0.21594985999999999</v>
      </c>
      <c r="AH117" s="29">
        <v>0.21615519</v>
      </c>
      <c r="AI117" s="29">
        <v>0.21535652999999999</v>
      </c>
      <c r="AJ117" s="29">
        <v>0.21418614999999999</v>
      </c>
      <c r="AK117" s="3">
        <f t="shared" si="2"/>
        <v>0.20798738971428574</v>
      </c>
      <c r="AM117" s="10" t="s">
        <v>116</v>
      </c>
      <c r="AO117" s="2">
        <f>SUM(A115:AJ116)/72</f>
        <v>0.19766689624999992</v>
      </c>
      <c r="AP117" s="2">
        <f>((AK117-AK$6)*100)/AK$6</f>
        <v>-2.9612994837132285</v>
      </c>
      <c r="AR117" s="10" t="s">
        <v>116</v>
      </c>
      <c r="AS117" s="2"/>
      <c r="AT117" s="1">
        <f>((AO117-AO$6)*100)/AO$6</f>
        <v>-0.84859556117559631</v>
      </c>
    </row>
    <row r="118" spans="1:47" x14ac:dyDescent="0.25">
      <c r="A118" s="29">
        <v>0.19813384000000001</v>
      </c>
      <c r="B118" s="30">
        <v>0.19566633</v>
      </c>
      <c r="C118" s="29">
        <v>0.19048176999999999</v>
      </c>
      <c r="D118" s="29">
        <v>0.18650581999999999</v>
      </c>
      <c r="E118" s="31">
        <v>0.17695132</v>
      </c>
      <c r="F118" s="31">
        <v>0.1573666</v>
      </c>
      <c r="G118" s="31">
        <v>0.14998035000000001</v>
      </c>
      <c r="H118" s="31">
        <v>0.14113877999999999</v>
      </c>
      <c r="I118" s="31">
        <v>0.14770862000000001</v>
      </c>
      <c r="J118" s="31">
        <v>0.15450174999999999</v>
      </c>
      <c r="K118" s="31">
        <v>0.15963915000000001</v>
      </c>
      <c r="L118" s="31">
        <v>0.16246368</v>
      </c>
      <c r="M118" s="31">
        <v>0.16602032</v>
      </c>
      <c r="N118" s="31">
        <v>0.16997899999999999</v>
      </c>
      <c r="O118" s="31">
        <v>0.17336757</v>
      </c>
      <c r="P118" s="31">
        <v>0.17332159999999999</v>
      </c>
      <c r="Q118" s="32">
        <v>0.17358096000000001</v>
      </c>
      <c r="R118" s="32">
        <v>0.16677062000000001</v>
      </c>
      <c r="S118" s="33">
        <v>0.16748826</v>
      </c>
      <c r="T118" s="33" t="s">
        <v>193</v>
      </c>
      <c r="U118" s="33">
        <v>0.18915069000000001</v>
      </c>
      <c r="V118" s="33">
        <v>0.19280919999999999</v>
      </c>
      <c r="W118" s="33">
        <v>0.19436929</v>
      </c>
      <c r="X118" s="33">
        <v>0.19526051</v>
      </c>
      <c r="Y118" s="33">
        <v>0.19723560000000001</v>
      </c>
      <c r="Z118" s="33">
        <v>0.20004731000000001</v>
      </c>
      <c r="AA118" s="33">
        <v>0.20128292</v>
      </c>
      <c r="AB118" s="33">
        <v>0.20053038000000001</v>
      </c>
      <c r="AC118" s="29">
        <v>0.19700053000000001</v>
      </c>
      <c r="AD118" s="29">
        <v>0.19458136000000001</v>
      </c>
      <c r="AE118" s="29">
        <v>0.1968666</v>
      </c>
      <c r="AF118" s="29">
        <v>0.19832817999999999</v>
      </c>
      <c r="AG118" s="29">
        <v>0.19710949</v>
      </c>
      <c r="AH118" s="29">
        <v>0.20114873</v>
      </c>
      <c r="AI118" s="29">
        <v>0.2014388</v>
      </c>
      <c r="AJ118" s="29">
        <v>0.19986439</v>
      </c>
      <c r="AK118" s="3">
        <f t="shared" si="2"/>
        <v>0.1819454377142857</v>
      </c>
      <c r="AM118" s="11" t="s">
        <v>99</v>
      </c>
      <c r="AO118" s="2">
        <f>SUM(A140:R144)/56</f>
        <v>0.11371426349559431</v>
      </c>
      <c r="AP118" s="2">
        <f>((AK118-AK$7)*100)/AK$7</f>
        <v>-5.4046109898087051</v>
      </c>
      <c r="AR118" s="11" t="s">
        <v>99</v>
      </c>
      <c r="AS118" s="2"/>
      <c r="AT118" s="1">
        <f>((AO118-AO$7)*100)/AO$7</f>
        <v>-9.3312963223927312</v>
      </c>
    </row>
    <row r="119" spans="1:47" x14ac:dyDescent="0.25">
      <c r="A119" s="29">
        <v>0.17626240000000001</v>
      </c>
      <c r="B119" s="30">
        <v>0.16341242</v>
      </c>
      <c r="C119" s="29">
        <v>0.14314829000000001</v>
      </c>
      <c r="D119" s="29">
        <v>0.12575217999999999</v>
      </c>
      <c r="E119" s="31">
        <v>0.10934856</v>
      </c>
      <c r="F119" s="31">
        <v>0.1096206</v>
      </c>
      <c r="G119" s="31">
        <v>9.6621159999999998E-2</v>
      </c>
      <c r="H119" s="31">
        <v>0.101429835</v>
      </c>
      <c r="I119" s="31">
        <v>0.10430383</v>
      </c>
      <c r="J119" s="31">
        <v>0.10876818000000001</v>
      </c>
      <c r="K119" s="31">
        <v>0.1109068</v>
      </c>
      <c r="L119" s="31">
        <v>0.11107403</v>
      </c>
      <c r="M119" s="31">
        <v>0.11321585000000001</v>
      </c>
      <c r="N119" s="31">
        <v>0.11718592999999999</v>
      </c>
      <c r="O119" s="31">
        <v>0.1207785</v>
      </c>
      <c r="P119" s="31">
        <v>0.12192842</v>
      </c>
      <c r="Q119" s="32">
        <v>0.1222282</v>
      </c>
      <c r="R119" s="32">
        <v>0.11221997</v>
      </c>
      <c r="S119" s="33">
        <v>0.11600986000000001</v>
      </c>
      <c r="T119" s="33" t="s">
        <v>193</v>
      </c>
      <c r="U119" s="33">
        <v>0.12886913</v>
      </c>
      <c r="V119" s="33">
        <v>0.14750258999999999</v>
      </c>
      <c r="W119" s="33">
        <v>0.15756207999999999</v>
      </c>
      <c r="X119" s="33">
        <v>0.16309913000000001</v>
      </c>
      <c r="Y119" s="33">
        <v>0.16476550000000001</v>
      </c>
      <c r="Z119" s="33">
        <v>0.1672022</v>
      </c>
      <c r="AA119" s="33">
        <v>0.16828987000000001</v>
      </c>
      <c r="AB119" s="33">
        <v>0.16707786999999999</v>
      </c>
      <c r="AC119" s="29">
        <v>0.16624783000000001</v>
      </c>
      <c r="AD119" s="29">
        <v>0.16679791999999999</v>
      </c>
      <c r="AE119" s="29">
        <v>0.16984648999999999</v>
      </c>
      <c r="AF119" s="29">
        <v>0.17648522999999999</v>
      </c>
      <c r="AG119" s="29">
        <v>0.17973828</v>
      </c>
      <c r="AH119" s="29">
        <v>0.18239953</v>
      </c>
      <c r="AI119" s="29">
        <v>0.18412787</v>
      </c>
      <c r="AJ119" s="29">
        <v>0.18284734</v>
      </c>
      <c r="AK119" s="3">
        <f t="shared" si="2"/>
        <v>0.14163068214285715</v>
      </c>
      <c r="AM119" s="11" t="s">
        <v>102</v>
      </c>
      <c r="AO119" s="2">
        <f>SUM(E117:R121)/68</f>
        <v>0.11248576180304723</v>
      </c>
      <c r="AP119" s="2">
        <f>((AK119-AK$8)*100)/AK$8</f>
        <v>-8.1514283902344964</v>
      </c>
      <c r="AR119" s="11" t="s">
        <v>102</v>
      </c>
      <c r="AS119" s="2"/>
      <c r="AT119" s="1">
        <f>((AO119-AO$8)*100)/AO$8</f>
        <v>-8.2556292581975139</v>
      </c>
    </row>
    <row r="120" spans="1:47" x14ac:dyDescent="0.25">
      <c r="A120" s="29">
        <v>0.11754918</v>
      </c>
      <c r="B120" s="30">
        <v>9.6918740000000003E-2</v>
      </c>
      <c r="C120" s="29">
        <v>7.1647649999999993E-2</v>
      </c>
      <c r="D120" s="29">
        <v>7.3457549999999996E-2</v>
      </c>
      <c r="E120" s="31" t="s">
        <v>193</v>
      </c>
      <c r="F120" s="31">
        <v>0.11488319</v>
      </c>
      <c r="G120" s="31">
        <v>7.2034470000000003E-2</v>
      </c>
      <c r="H120" s="31">
        <v>6.2222090000000001E-2</v>
      </c>
      <c r="I120" s="31">
        <v>6.5926656E-2</v>
      </c>
      <c r="J120" s="31">
        <v>6.5985024000000003E-2</v>
      </c>
      <c r="K120" s="31">
        <v>6.3427739999999996E-2</v>
      </c>
      <c r="L120" s="31">
        <v>6.0649139999999997E-2</v>
      </c>
      <c r="M120" s="31">
        <v>5.9650130000000003E-2</v>
      </c>
      <c r="N120" s="31">
        <v>6.1198026000000003E-2</v>
      </c>
      <c r="O120" s="31">
        <v>6.4074500000000006E-2</v>
      </c>
      <c r="P120" s="31">
        <v>6.7453949999999999E-2</v>
      </c>
      <c r="Q120" s="32">
        <v>6.68049E-2</v>
      </c>
      <c r="R120" s="32">
        <v>5.2545099999999997E-2</v>
      </c>
      <c r="S120" s="33">
        <v>4.9376900000000001E-2</v>
      </c>
      <c r="T120" s="33" t="s">
        <v>193</v>
      </c>
      <c r="U120" s="33">
        <v>9.6309859999999997E-2</v>
      </c>
      <c r="V120" s="33">
        <v>0.10026336</v>
      </c>
      <c r="W120" s="33">
        <v>0.112398</v>
      </c>
      <c r="X120" s="33">
        <v>0.12239323000000001</v>
      </c>
      <c r="Y120" s="33">
        <v>0.12497340999999999</v>
      </c>
      <c r="Z120" s="33">
        <v>0.12182426</v>
      </c>
      <c r="AA120" s="33">
        <v>0.113057055</v>
      </c>
      <c r="AB120" s="33">
        <v>0.11523403</v>
      </c>
      <c r="AC120" s="29">
        <v>0.13642836999999999</v>
      </c>
      <c r="AD120" s="29">
        <v>0.10306731</v>
      </c>
      <c r="AE120" s="29">
        <v>9.6402829999999995E-2</v>
      </c>
      <c r="AF120" s="29">
        <v>0.11131453500000001</v>
      </c>
      <c r="AG120" s="29">
        <v>0.12754760000000001</v>
      </c>
      <c r="AH120" s="29">
        <v>0.13536390000000001</v>
      </c>
      <c r="AI120" s="29">
        <v>0.13703734000000001</v>
      </c>
      <c r="AJ120" s="29">
        <v>0.13135437999999999</v>
      </c>
      <c r="AK120" s="3">
        <f t="shared" si="2"/>
        <v>9.325807076470588E-2</v>
      </c>
      <c r="AM120" s="12" t="s">
        <v>105</v>
      </c>
      <c r="AO120" s="2">
        <f>SUM(S140:Z144)/35</f>
        <v>0.13340180603108315</v>
      </c>
      <c r="AP120" s="2">
        <f>((AK120-AK$9)*100)/AK$9</f>
        <v>-10.686228897503456</v>
      </c>
      <c r="AR120" s="12" t="s">
        <v>105</v>
      </c>
      <c r="AS120" s="2"/>
      <c r="AT120" s="1">
        <f>((AO120-AO$9)*100)/AO$9</f>
        <v>-10.299973350206924</v>
      </c>
    </row>
    <row r="121" spans="1:47" x14ac:dyDescent="0.25">
      <c r="A121" s="29">
        <v>5.3793794999999998E-2</v>
      </c>
      <c r="B121" s="30">
        <v>4.3681190000000002E-2</v>
      </c>
      <c r="C121" s="29">
        <v>1.8521374E-2</v>
      </c>
      <c r="D121" s="29" t="s">
        <v>193</v>
      </c>
      <c r="E121" s="31" t="s">
        <v>193</v>
      </c>
      <c r="F121" s="31">
        <v>7.7850450000000002E-2</v>
      </c>
      <c r="G121" s="31">
        <v>2.3622687999999999E-2</v>
      </c>
      <c r="H121" s="31">
        <v>1.7331394999999999E-2</v>
      </c>
      <c r="I121" s="31">
        <v>1.2741809E-2</v>
      </c>
      <c r="J121" s="31">
        <v>4.1555959999999999E-8</v>
      </c>
      <c r="K121" s="31">
        <v>1.4084336E-10</v>
      </c>
      <c r="L121" s="31">
        <v>6.7884230000000001E-11</v>
      </c>
      <c r="M121" s="31">
        <v>1.0239998999999999E-9</v>
      </c>
      <c r="N121" s="31">
        <v>3.231049E-8</v>
      </c>
      <c r="O121" s="31">
        <v>9.044379E-4</v>
      </c>
      <c r="P121" s="31">
        <v>1.3216496E-3</v>
      </c>
      <c r="Q121" s="32">
        <v>3.1887345999999998E-9</v>
      </c>
      <c r="R121" s="32">
        <v>7.5381930000000001E-7</v>
      </c>
      <c r="S121" s="33">
        <v>2.4483876000000002E-2</v>
      </c>
      <c r="T121" s="33" t="s">
        <v>193</v>
      </c>
      <c r="U121" s="33" t="s">
        <v>193</v>
      </c>
      <c r="V121" s="33">
        <v>4.1395559999999998E-2</v>
      </c>
      <c r="W121" s="33">
        <v>5.4742100000000002E-2</v>
      </c>
      <c r="X121" s="33">
        <v>6.4694849999999998E-2</v>
      </c>
      <c r="Y121" s="33">
        <v>6.6368540000000004E-2</v>
      </c>
      <c r="Z121" s="33">
        <v>4.9557905999999999E-2</v>
      </c>
      <c r="AA121" s="33">
        <v>2.5503073000000001E-2</v>
      </c>
      <c r="AB121" s="33">
        <v>6.4488015999999995E-2</v>
      </c>
      <c r="AC121" s="29" t="s">
        <v>193</v>
      </c>
      <c r="AD121" s="29">
        <v>6.1535813000000002E-2</v>
      </c>
      <c r="AE121" s="29">
        <v>4.4570262999999999E-2</v>
      </c>
      <c r="AF121" s="29">
        <v>2.0024255000000001E-2</v>
      </c>
      <c r="AG121" s="29">
        <v>7.8929296000000002E-10</v>
      </c>
      <c r="AH121" s="29">
        <v>2.5821754999999998E-2</v>
      </c>
      <c r="AI121" s="29">
        <v>4.2084336E-2</v>
      </c>
      <c r="AJ121" s="29">
        <v>4.0682073999999999E-2</v>
      </c>
      <c r="AK121" s="3">
        <f t="shared" si="2"/>
        <v>2.8249098012790491E-2</v>
      </c>
      <c r="AM121" s="12" t="s">
        <v>108</v>
      </c>
      <c r="AO121" s="2">
        <f>SUM(S117:AB121)/44</f>
        <v>0.14478343081818185</v>
      </c>
      <c r="AP121" s="2">
        <f>((AK121-AK$10)*100)/AK$10</f>
        <v>-19.837929128314581</v>
      </c>
      <c r="AR121" s="12" t="s">
        <v>108</v>
      </c>
      <c r="AS121" s="2"/>
      <c r="AT121" s="1">
        <f>((AO121-AO$10)*100)/AO$10</f>
        <v>-6.4049581610977411</v>
      </c>
    </row>
    <row r="122" spans="1:47" x14ac:dyDescent="0.25">
      <c r="A122" s="29">
        <v>3.2155823E-2</v>
      </c>
      <c r="B122" s="30">
        <v>3.3296260000000001E-2</v>
      </c>
      <c r="C122" s="29" t="s">
        <v>193</v>
      </c>
      <c r="D122" s="29" t="s">
        <v>193</v>
      </c>
      <c r="E122" s="34" t="s">
        <v>193</v>
      </c>
      <c r="F122" s="34">
        <v>5.8541950000000002E-2</v>
      </c>
      <c r="G122" s="34">
        <v>2.9907808000000001E-2</v>
      </c>
      <c r="H122" s="34">
        <v>2.4984721000000001E-2</v>
      </c>
      <c r="I122" s="34">
        <v>1.9788033999999999E-2</v>
      </c>
      <c r="J122" s="34">
        <v>6.2321182000000001E-3</v>
      </c>
      <c r="K122" s="34">
        <v>4.6329640000000003E-8</v>
      </c>
      <c r="L122" s="34">
        <v>4.2770907E-9</v>
      </c>
      <c r="M122" s="34">
        <v>1.5348711E-9</v>
      </c>
      <c r="N122" s="34">
        <v>9.0274740000000001E-10</v>
      </c>
      <c r="O122" s="34">
        <v>4.2867326000000003E-10</v>
      </c>
      <c r="P122" s="34">
        <v>2.879418E-10</v>
      </c>
      <c r="Q122" s="34">
        <v>4.4047474E-10</v>
      </c>
      <c r="R122" s="34">
        <v>1.330602E-8</v>
      </c>
      <c r="S122" s="35">
        <v>5.7658437000000003E-3</v>
      </c>
      <c r="T122" s="35" t="s">
        <v>193</v>
      </c>
      <c r="U122" s="35" t="s">
        <v>193</v>
      </c>
      <c r="V122" s="35">
        <v>6.6636353999999995E-2</v>
      </c>
      <c r="W122" s="35">
        <v>4.3834295000000002E-2</v>
      </c>
      <c r="X122" s="35">
        <v>1.1272251E-5</v>
      </c>
      <c r="Y122" s="35">
        <v>2.1047736000000001E-10</v>
      </c>
      <c r="Z122" s="35">
        <v>1.4392557E-10</v>
      </c>
      <c r="AA122" s="35">
        <v>3.6162449999999999E-2</v>
      </c>
      <c r="AB122" s="35">
        <v>5.9332824999999999E-2</v>
      </c>
      <c r="AC122" s="36" t="s">
        <v>193</v>
      </c>
      <c r="AD122" s="29">
        <v>6.0357439999999998E-2</v>
      </c>
      <c r="AE122" s="29">
        <v>5.4540989999999998E-2</v>
      </c>
      <c r="AF122" s="29">
        <v>4.1591752000000003E-2</v>
      </c>
      <c r="AG122" s="29">
        <v>3.1151254E-2</v>
      </c>
      <c r="AH122" s="29">
        <v>2.5381219E-2</v>
      </c>
      <c r="AI122" s="29">
        <v>2.4505366000000001E-2</v>
      </c>
      <c r="AJ122" s="29">
        <v>2.2864302999999999E-2</v>
      </c>
      <c r="AK122" s="3">
        <f t="shared" si="2"/>
        <v>2.2568071533762064E-2</v>
      </c>
      <c r="AM122" s="14" t="s">
        <v>99</v>
      </c>
      <c r="AO122" s="7">
        <f>(SUM(B131:O139)+SUM(P131:R135))/140</f>
        <v>5.9214272247539437E-3</v>
      </c>
      <c r="AP122" s="2">
        <f>((AK122-AK$11)*100)/AK$11</f>
        <v>-19.618344695618926</v>
      </c>
      <c r="AR122" s="14" t="s">
        <v>99</v>
      </c>
      <c r="AS122" s="2"/>
      <c r="AT122" s="1">
        <f>((AO122-AO$11)*100)/AO$11</f>
        <v>-20.747590670838743</v>
      </c>
      <c r="AU122">
        <f>SUM(AT122:AT125)/4</f>
        <v>-26.330706887848958</v>
      </c>
    </row>
    <row r="123" spans="1:47" x14ac:dyDescent="0.25">
      <c r="A123" s="29">
        <v>1.5231776000000001E-2</v>
      </c>
      <c r="B123" s="30">
        <v>1.0085838E-2</v>
      </c>
      <c r="C123" s="29" t="s">
        <v>193</v>
      </c>
      <c r="D123" s="29" t="s">
        <v>193</v>
      </c>
      <c r="E123" s="34" t="s">
        <v>193</v>
      </c>
      <c r="F123" s="34">
        <v>6.5665319999999999E-2</v>
      </c>
      <c r="G123" s="34">
        <v>2.0173488E-2</v>
      </c>
      <c r="H123" s="34">
        <v>6.4752055000000001E-3</v>
      </c>
      <c r="I123" s="34">
        <v>3.1299234999999999E-3</v>
      </c>
      <c r="J123" s="34">
        <v>3.4268446000000003E-8</v>
      </c>
      <c r="K123" s="34">
        <v>2.1961574000000002E-8</v>
      </c>
      <c r="L123" s="34">
        <v>3.7556286999999998E-9</v>
      </c>
      <c r="M123" s="34">
        <v>1.3995904E-9</v>
      </c>
      <c r="N123" s="34">
        <v>9.2759356000000004E-10</v>
      </c>
      <c r="O123" s="34">
        <v>9.8904310000000009E-10</v>
      </c>
      <c r="P123" s="34">
        <v>1.5479444000000001E-9</v>
      </c>
      <c r="Q123" s="34">
        <v>4.2138515000000004E-9</v>
      </c>
      <c r="R123" s="34">
        <v>1.2078123E-8</v>
      </c>
      <c r="S123" s="35">
        <v>5.3300466000000004E-9</v>
      </c>
      <c r="T123" s="35" t="s">
        <v>193</v>
      </c>
      <c r="U123" s="35" t="s">
        <v>193</v>
      </c>
      <c r="V123" s="35">
        <v>7.0206110000000002E-2</v>
      </c>
      <c r="W123" s="35">
        <v>3.7731513000000001E-2</v>
      </c>
      <c r="X123" s="35">
        <v>1.77798E-6</v>
      </c>
      <c r="Y123" s="35">
        <v>4.8844530000000001E-8</v>
      </c>
      <c r="Z123" s="35">
        <v>1.3617548E-2</v>
      </c>
      <c r="AA123" s="35">
        <v>4.2205359999999997E-2</v>
      </c>
      <c r="AB123" s="35">
        <v>5.5781018000000002E-2</v>
      </c>
      <c r="AC123" s="36" t="s">
        <v>193</v>
      </c>
      <c r="AD123" s="29">
        <v>6.6834316000000005E-2</v>
      </c>
      <c r="AE123" s="29">
        <v>4.630074E-2</v>
      </c>
      <c r="AF123" s="29">
        <v>3.0776735E-2</v>
      </c>
      <c r="AG123" s="29">
        <v>2.7252103999999999E-2</v>
      </c>
      <c r="AH123" s="29">
        <v>2.4214784E-2</v>
      </c>
      <c r="AI123" s="29">
        <v>2.5678644E-2</v>
      </c>
      <c r="AJ123" s="29">
        <v>2.2718238000000002E-2</v>
      </c>
      <c r="AK123" s="3">
        <f t="shared" si="2"/>
        <v>1.9469352476545708E-2</v>
      </c>
      <c r="AM123" s="14" t="s">
        <v>102</v>
      </c>
      <c r="AO123" s="2">
        <f>SUM(E122:R130)/126</f>
        <v>6.7110874430175212E-3</v>
      </c>
      <c r="AP123" s="2">
        <f>((AK123-AK$12)*100)/AK$12</f>
        <v>-21.642619834773051</v>
      </c>
      <c r="AR123" s="14" t="s">
        <v>102</v>
      </c>
      <c r="AS123" s="2"/>
      <c r="AT123" s="1">
        <f>((AO123-AO$12)*100)/AO$12</f>
        <v>-29.71702076893153</v>
      </c>
    </row>
    <row r="124" spans="1:47" x14ac:dyDescent="0.25">
      <c r="A124" s="29">
        <v>1.1358263E-2</v>
      </c>
      <c r="B124" s="30">
        <v>6.9024300000000001E-10</v>
      </c>
      <c r="C124" s="29" t="s">
        <v>193</v>
      </c>
      <c r="D124" s="29" t="s">
        <v>193</v>
      </c>
      <c r="E124" s="34" t="s">
        <v>193</v>
      </c>
      <c r="F124" s="34">
        <v>4.0328164E-2</v>
      </c>
      <c r="G124" s="34">
        <v>7.5502987000000002E-3</v>
      </c>
      <c r="H124" s="34">
        <v>4.6773447000000002E-9</v>
      </c>
      <c r="I124" s="34">
        <v>5.3334714E-10</v>
      </c>
      <c r="J124" s="34">
        <v>4.5369293999999998E-10</v>
      </c>
      <c r="K124" s="34">
        <v>9.431535999999999E-10</v>
      </c>
      <c r="L124" s="34">
        <v>7.9682139999999998E-10</v>
      </c>
      <c r="M124" s="34">
        <v>6.0397350000000001E-10</v>
      </c>
      <c r="N124" s="34">
        <v>7.4852759999999996E-10</v>
      </c>
      <c r="O124" s="34">
        <v>1.5625713999999999E-9</v>
      </c>
      <c r="P124" s="34">
        <v>3.701872E-9</v>
      </c>
      <c r="Q124" s="34">
        <v>9.2596469999999998E-9</v>
      </c>
      <c r="R124" s="34">
        <v>1.4092714000000001E-8</v>
      </c>
      <c r="S124" s="35">
        <v>2.5476274000000001E-10</v>
      </c>
      <c r="T124" s="35" t="s">
        <v>193</v>
      </c>
      <c r="U124" s="35" t="s">
        <v>193</v>
      </c>
      <c r="V124" s="35" t="s">
        <v>193</v>
      </c>
      <c r="W124" s="35">
        <v>1.9032574999999999E-2</v>
      </c>
      <c r="X124" s="35">
        <v>8.3038450000000007E-3</v>
      </c>
      <c r="Y124" s="35">
        <v>5.5529684999999999E-3</v>
      </c>
      <c r="Z124" s="35">
        <v>1.5949129999999999E-2</v>
      </c>
      <c r="AA124" s="35">
        <v>2.2204974999999998E-2</v>
      </c>
      <c r="AB124" s="35" t="s">
        <v>193</v>
      </c>
      <c r="AC124" s="36" t="s">
        <v>193</v>
      </c>
      <c r="AD124" s="29">
        <v>7.6777845999999997E-2</v>
      </c>
      <c r="AE124" s="29">
        <v>3.7319669999999999E-2</v>
      </c>
      <c r="AF124" s="29">
        <v>2.5832105000000001E-2</v>
      </c>
      <c r="AG124" s="29">
        <v>2.3676895999999999E-2</v>
      </c>
      <c r="AH124" s="29">
        <v>2.6079249999999998E-2</v>
      </c>
      <c r="AI124" s="29">
        <v>2.7606621000000001E-2</v>
      </c>
      <c r="AJ124" s="29">
        <v>2.3926497000000001E-2</v>
      </c>
      <c r="AK124" s="3">
        <f t="shared" si="2"/>
        <v>1.3267826518523965E-2</v>
      </c>
      <c r="AM124" s="15" t="s">
        <v>105</v>
      </c>
      <c r="AO124" s="2">
        <f>(SUM(S131:AB139)+SUM(P136:R139))/67</f>
        <v>9.873321145950428E-3</v>
      </c>
      <c r="AP124" s="2">
        <f>((AK124-AK$13)*100)/AK$13</f>
        <v>-22.317676826597783</v>
      </c>
      <c r="AR124" s="15" t="s">
        <v>105</v>
      </c>
      <c r="AS124" s="2"/>
      <c r="AT124" s="1">
        <f>((AO124-AO$13)*100)/AO$13</f>
        <v>-31.310802704333078</v>
      </c>
    </row>
    <row r="125" spans="1:47" x14ac:dyDescent="0.25">
      <c r="A125" s="29">
        <v>1.753182E-2</v>
      </c>
      <c r="B125" s="30">
        <v>2.2413751000000001E-10</v>
      </c>
      <c r="C125" s="29" t="s">
        <v>193</v>
      </c>
      <c r="D125" s="29" t="s">
        <v>193</v>
      </c>
      <c r="E125" s="34">
        <v>4.9383629999999998E-2</v>
      </c>
      <c r="F125" s="34">
        <v>3.6381938000000003E-2</v>
      </c>
      <c r="G125" s="34">
        <v>2.084145E-5</v>
      </c>
      <c r="H125" s="34">
        <v>1.4745930000000001E-10</v>
      </c>
      <c r="I125" s="34">
        <v>6.8882503999999997E-11</v>
      </c>
      <c r="J125" s="34">
        <v>1.1854828000000001E-10</v>
      </c>
      <c r="K125" s="34">
        <v>6.3833959999999999E-11</v>
      </c>
      <c r="L125" s="34">
        <v>9.7962469999999995E-11</v>
      </c>
      <c r="M125" s="34">
        <v>3.0269093000000002E-10</v>
      </c>
      <c r="N125" s="34">
        <v>6.7922830000000002E-10</v>
      </c>
      <c r="O125" s="34">
        <v>2.0222108E-9</v>
      </c>
      <c r="P125" s="34">
        <v>6.1737664000000004E-9</v>
      </c>
      <c r="Q125" s="34">
        <v>1.9838662000000001E-8</v>
      </c>
      <c r="R125" s="34">
        <v>9.2625429999999998E-3</v>
      </c>
      <c r="S125" s="35">
        <v>9.5015159999999996E-11</v>
      </c>
      <c r="T125" s="35" t="s">
        <v>193</v>
      </c>
      <c r="U125" s="35" t="s">
        <v>193</v>
      </c>
      <c r="V125" s="35" t="s">
        <v>193</v>
      </c>
      <c r="W125" s="35">
        <v>2.5920427999999999E-2</v>
      </c>
      <c r="X125" s="35">
        <v>1.8721116999999999E-2</v>
      </c>
      <c r="Y125" s="35">
        <v>1.7870859999999999E-2</v>
      </c>
      <c r="Z125" s="35">
        <v>2.1456419000000001E-2</v>
      </c>
      <c r="AA125" s="35">
        <v>3.2912217000000001E-2</v>
      </c>
      <c r="AB125" s="35" t="s">
        <v>193</v>
      </c>
      <c r="AC125" s="36" t="s">
        <v>193</v>
      </c>
      <c r="AD125" s="29" t="s">
        <v>193</v>
      </c>
      <c r="AE125" s="29">
        <v>1.1888386000000001E-2</v>
      </c>
      <c r="AF125" s="29">
        <v>2.436468E-2</v>
      </c>
      <c r="AG125" s="29">
        <v>2.4708628999999999E-2</v>
      </c>
      <c r="AH125" s="29">
        <v>2.9851084999999999E-2</v>
      </c>
      <c r="AI125" s="29">
        <v>3.3867652999999998E-2</v>
      </c>
      <c r="AJ125" s="29">
        <v>3.2474826999999998E-2</v>
      </c>
      <c r="AK125" s="3">
        <f>AVERAGE(A125:AJ125)</f>
        <v>1.3807753688657056E-2</v>
      </c>
      <c r="AM125" s="15" t="s">
        <v>108</v>
      </c>
      <c r="AO125" s="2">
        <f>SUM(S122:AB130)/54</f>
        <v>2.3255481097880656E-2</v>
      </c>
      <c r="AP125" s="1">
        <f>((AK125-AK$14)*100)/AK$14</f>
        <v>-24.265831852118819</v>
      </c>
      <c r="AR125" s="15" t="s">
        <v>108</v>
      </c>
      <c r="AS125" s="2"/>
      <c r="AT125" s="1">
        <f>((AO125-AO$14)*100)/AO$14</f>
        <v>-23.547413407292481</v>
      </c>
    </row>
    <row r="126" spans="1:47" x14ac:dyDescent="0.25">
      <c r="A126" s="29">
        <v>2.457933E-2</v>
      </c>
      <c r="B126" s="30">
        <v>4.6158455999999997E-3</v>
      </c>
      <c r="C126" s="29" t="s">
        <v>193</v>
      </c>
      <c r="D126" s="29" t="s">
        <v>193</v>
      </c>
      <c r="E126" s="34">
        <v>2.7732795000000001E-2</v>
      </c>
      <c r="F126" s="34">
        <v>1.5173439E-2</v>
      </c>
      <c r="G126" s="34">
        <v>2.4442749999999998E-10</v>
      </c>
      <c r="H126" s="34">
        <v>6.5728304999999999E-11</v>
      </c>
      <c r="I126" s="34">
        <v>5.1035161999999998E-11</v>
      </c>
      <c r="J126" s="34">
        <v>4.1407534E-11</v>
      </c>
      <c r="K126" s="34">
        <v>4.9916488000000002E-11</v>
      </c>
      <c r="L126" s="34">
        <v>1.1118794000000001E-10</v>
      </c>
      <c r="M126" s="34">
        <v>2.8985755000000002E-10</v>
      </c>
      <c r="N126" s="34">
        <v>8.4956869999999999E-10</v>
      </c>
      <c r="O126" s="34">
        <v>3.2906599999999999E-9</v>
      </c>
      <c r="P126" s="34">
        <v>1.7867937999999998E-8</v>
      </c>
      <c r="Q126" s="34">
        <v>6.6002266999999996E-3</v>
      </c>
      <c r="R126" s="34">
        <v>2.4920633000000001E-2</v>
      </c>
      <c r="S126" s="35" t="s">
        <v>193</v>
      </c>
      <c r="T126" s="35" t="s">
        <v>193</v>
      </c>
      <c r="U126" s="35" t="s">
        <v>193</v>
      </c>
      <c r="V126" s="35" t="s">
        <v>193</v>
      </c>
      <c r="W126" s="35">
        <v>3.8167275000000001E-2</v>
      </c>
      <c r="X126" s="35">
        <v>2.2295201000000001E-2</v>
      </c>
      <c r="Y126" s="35">
        <v>2.7236880000000002E-2</v>
      </c>
      <c r="Z126" s="35">
        <v>2.1146417000000001E-2</v>
      </c>
      <c r="AA126" s="35">
        <v>4.5073061999999997E-2</v>
      </c>
      <c r="AB126" s="35" t="s">
        <v>193</v>
      </c>
      <c r="AC126" s="36" t="s">
        <v>193</v>
      </c>
      <c r="AD126" s="29" t="s">
        <v>193</v>
      </c>
      <c r="AE126" s="29">
        <v>2.9778292000000001E-2</v>
      </c>
      <c r="AF126" s="29">
        <v>1.6293180000000001E-2</v>
      </c>
      <c r="AG126" s="29">
        <v>1.1410231999999999E-2</v>
      </c>
      <c r="AH126" s="29">
        <v>1.9968929E-2</v>
      </c>
      <c r="AI126" s="29">
        <v>2.9994264E-2</v>
      </c>
      <c r="AJ126" s="29">
        <v>3.4178766999999999E-2</v>
      </c>
      <c r="AK126" s="3">
        <f t="shared" si="2"/>
        <v>1.4783881154138045E-2</v>
      </c>
      <c r="AM126" s="16" t="s">
        <v>117</v>
      </c>
      <c r="AO126" s="7">
        <f>(SUM(AC117:AJ139)+SUM(A117:D130))/173</f>
        <v>6.9012920076771206E-2</v>
      </c>
      <c r="AP126" s="2">
        <f>((AK126-AK$15)*100)/AK$15</f>
        <v>-28.168734695458184</v>
      </c>
      <c r="AR126" s="16" t="s">
        <v>117</v>
      </c>
      <c r="AS126" s="2"/>
      <c r="AT126" s="1">
        <f>((AO126-AO$15)*100)/AO$15</f>
        <v>-9.1046079072484183</v>
      </c>
    </row>
    <row r="127" spans="1:47" x14ac:dyDescent="0.25">
      <c r="A127" s="29">
        <v>4.9237530000000002E-2</v>
      </c>
      <c r="B127" s="30">
        <v>1.8687203999999999E-2</v>
      </c>
      <c r="C127" s="29" t="s">
        <v>193</v>
      </c>
      <c r="D127" s="29" t="s">
        <v>193</v>
      </c>
      <c r="E127" s="34">
        <v>2.8707556000000001E-4</v>
      </c>
      <c r="F127" s="34">
        <v>7.2316469999999999E-3</v>
      </c>
      <c r="G127" s="34">
        <v>1.4166651E-10</v>
      </c>
      <c r="H127" s="34">
        <v>8.1714815000000002E-11</v>
      </c>
      <c r="I127" s="34">
        <v>4.8645259999999999E-11</v>
      </c>
      <c r="J127" s="34">
        <v>4.1021773E-11</v>
      </c>
      <c r="K127" s="34">
        <v>3.9131302E-11</v>
      </c>
      <c r="L127" s="34">
        <v>4.3100984999999998E-11</v>
      </c>
      <c r="M127" s="34">
        <v>6.2989359999999999E-11</v>
      </c>
      <c r="N127" s="34">
        <v>8.6760730000000003E-10</v>
      </c>
      <c r="O127" s="34">
        <v>5.0768327000000002E-9</v>
      </c>
      <c r="P127" s="34">
        <v>4.6238750000000004E-3</v>
      </c>
      <c r="Q127" s="34">
        <v>1.0532435E-2</v>
      </c>
      <c r="R127" s="34">
        <v>4.0131774000000002E-2</v>
      </c>
      <c r="S127" s="35" t="s">
        <v>193</v>
      </c>
      <c r="T127" s="35" t="s">
        <v>193</v>
      </c>
      <c r="U127" s="35" t="s">
        <v>193</v>
      </c>
      <c r="V127" s="35" t="s">
        <v>193</v>
      </c>
      <c r="W127" s="35">
        <v>2.4535827E-2</v>
      </c>
      <c r="X127" s="35">
        <v>1.9542904999999999E-2</v>
      </c>
      <c r="Y127" s="35">
        <v>2.2155194E-2</v>
      </c>
      <c r="Z127" s="35">
        <v>1.7770428000000001E-2</v>
      </c>
      <c r="AA127" s="35">
        <v>4.2444639999999999E-2</v>
      </c>
      <c r="AB127" s="35" t="s">
        <v>193</v>
      </c>
      <c r="AC127" s="36" t="s">
        <v>193</v>
      </c>
      <c r="AD127" s="29" t="s">
        <v>193</v>
      </c>
      <c r="AE127" s="29">
        <v>6.1142719999999996E-3</v>
      </c>
      <c r="AF127" s="29">
        <v>9.3420090000000002E-10</v>
      </c>
      <c r="AG127" s="29">
        <v>4.7470773999999999E-3</v>
      </c>
      <c r="AH127" s="29">
        <v>2.4753404999999999E-2</v>
      </c>
      <c r="AI127" s="29">
        <v>3.4401905000000003E-2</v>
      </c>
      <c r="AJ127" s="29">
        <v>4.350801E-2</v>
      </c>
      <c r="AK127" s="3">
        <f t="shared" si="2"/>
        <v>1.3729822640626329E-2</v>
      </c>
      <c r="AM127" t="s">
        <v>118</v>
      </c>
      <c r="AO127" s="2">
        <f>((SUM(A113:Z146)+SUM(AA113:AJ139))/895)</f>
        <v>7.0411369853720499E-2</v>
      </c>
      <c r="AP127" s="2">
        <f>((AK127-AK$16)*100)/AK$16</f>
        <v>-29.388349382533811</v>
      </c>
      <c r="AR127" t="s">
        <v>118</v>
      </c>
      <c r="AT127" s="1">
        <f>((AO127-AO$16)*100)/AO$16</f>
        <v>-6.8762745376793335</v>
      </c>
    </row>
    <row r="128" spans="1:47" x14ac:dyDescent="0.25">
      <c r="A128" s="29">
        <v>8.3164859999999993E-2</v>
      </c>
      <c r="B128" s="30">
        <v>3.1758743999999998E-2</v>
      </c>
      <c r="C128" s="29">
        <v>1.2188115999999999E-10</v>
      </c>
      <c r="D128" s="29">
        <v>4.6544811999999998E-10</v>
      </c>
      <c r="E128" s="34">
        <v>2.1175738000000001E-7</v>
      </c>
      <c r="F128" s="34">
        <v>9.626519E-4</v>
      </c>
      <c r="G128" s="34">
        <v>1.6693501999999999E-10</v>
      </c>
      <c r="H128" s="34">
        <v>1.1502513500000001E-10</v>
      </c>
      <c r="I128" s="34">
        <v>5.3929454999999997E-11</v>
      </c>
      <c r="J128" s="34">
        <v>5.3294802999999998E-11</v>
      </c>
      <c r="K128" s="34">
        <v>4.7762346000000002E-11</v>
      </c>
      <c r="L128" s="34">
        <v>5.1690274000000001E-11</v>
      </c>
      <c r="M128" s="34">
        <v>7.3581426000000002E-11</v>
      </c>
      <c r="N128" s="34">
        <v>1.5992832E-10</v>
      </c>
      <c r="O128" s="34">
        <v>4.1279816000000004E-3</v>
      </c>
      <c r="P128" s="34">
        <v>2.0157805000000001E-2</v>
      </c>
      <c r="Q128" s="34">
        <v>2.2928242000000001E-2</v>
      </c>
      <c r="R128" s="34">
        <v>4.5513209999999998E-2</v>
      </c>
      <c r="S128" s="35" t="s">
        <v>193</v>
      </c>
      <c r="T128" s="35" t="s">
        <v>193</v>
      </c>
      <c r="U128" s="35" t="s">
        <v>193</v>
      </c>
      <c r="V128" s="35" t="s">
        <v>193</v>
      </c>
      <c r="W128" s="35">
        <v>4.3553079999999999E-10</v>
      </c>
      <c r="X128" s="35">
        <v>1.8540148E-3</v>
      </c>
      <c r="Y128" s="35">
        <v>3.9795039999999997E-2</v>
      </c>
      <c r="Z128" s="35">
        <v>4.9951095000000001E-2</v>
      </c>
      <c r="AA128" s="35">
        <v>4.0876556000000001E-2</v>
      </c>
      <c r="AB128" s="35" t="s">
        <v>193</v>
      </c>
      <c r="AC128" s="36" t="s">
        <v>193</v>
      </c>
      <c r="AD128" s="29" t="s">
        <v>193</v>
      </c>
      <c r="AE128" s="29">
        <v>1.0541793E-9</v>
      </c>
      <c r="AF128" s="29">
        <v>1.0256394E-2</v>
      </c>
      <c r="AG128" s="29">
        <v>1.3158843E-2</v>
      </c>
      <c r="AH128" s="29">
        <v>2.6716407000000001E-2</v>
      </c>
      <c r="AI128" s="29">
        <v>3.4381635000000001E-2</v>
      </c>
      <c r="AJ128" s="29">
        <v>5.3917587000000003E-2</v>
      </c>
      <c r="AK128" s="3">
        <f t="shared" si="2"/>
        <v>1.6535216581260902E-2</v>
      </c>
      <c r="AM128" t="s">
        <v>119</v>
      </c>
      <c r="AP128" s="2">
        <f>((AK128-AK$17)*100)/AK$17</f>
        <v>-24.65641403725812</v>
      </c>
      <c r="AR128" t="s">
        <v>119</v>
      </c>
      <c r="AT128" s="1" t="e">
        <f>((AO128-AO$17)*100)/AO$17</f>
        <v>#DIV/0!</v>
      </c>
    </row>
    <row r="129" spans="1:46" x14ac:dyDescent="0.25">
      <c r="A129" s="29">
        <v>3.9581489999999997E-2</v>
      </c>
      <c r="B129" s="30">
        <v>1.4444946E-2</v>
      </c>
      <c r="C129" s="29">
        <v>1.0754972E-10</v>
      </c>
      <c r="D129" s="29">
        <v>1.6762113E-10</v>
      </c>
      <c r="E129" s="34">
        <v>1.445795E-10</v>
      </c>
      <c r="F129" s="34">
        <v>1.9015022000000001E-10</v>
      </c>
      <c r="G129" s="34">
        <v>1.8603608999999999E-10</v>
      </c>
      <c r="H129" s="34">
        <v>1.1245422599999999E-10</v>
      </c>
      <c r="I129" s="34">
        <v>9.1755880000000001E-11</v>
      </c>
      <c r="J129" s="34">
        <v>9.8550089999999999E-11</v>
      </c>
      <c r="K129" s="34">
        <v>1.0890068E-10</v>
      </c>
      <c r="L129" s="34">
        <v>1.209057E-10</v>
      </c>
      <c r="M129" s="34">
        <v>2.1170957000000001E-10</v>
      </c>
      <c r="N129" s="34">
        <v>7.2829640000000003E-3</v>
      </c>
      <c r="O129" s="34">
        <v>2.1104314999999998E-2</v>
      </c>
      <c r="P129" s="34">
        <v>3.4044329999999998E-2</v>
      </c>
      <c r="Q129" s="34">
        <v>4.3762072999999999E-2</v>
      </c>
      <c r="R129" s="34">
        <v>3.2364315999999997E-2</v>
      </c>
      <c r="S129" s="35" t="s">
        <v>193</v>
      </c>
      <c r="T129" s="35" t="s">
        <v>193</v>
      </c>
      <c r="U129" s="35" t="s">
        <v>193</v>
      </c>
      <c r="V129" s="35" t="s">
        <v>193</v>
      </c>
      <c r="W129" s="35">
        <v>2.3916779999999998E-10</v>
      </c>
      <c r="X129" s="35">
        <v>1.4016083E-2</v>
      </c>
      <c r="Y129" s="35">
        <v>3.7160140000000001E-2</v>
      </c>
      <c r="Z129" s="35">
        <v>5.9505884000000002E-2</v>
      </c>
      <c r="AA129" s="35">
        <v>5.5076559999999997E-2</v>
      </c>
      <c r="AB129" s="35" t="s">
        <v>193</v>
      </c>
      <c r="AC129" s="36" t="s">
        <v>193</v>
      </c>
      <c r="AD129" s="29" t="s">
        <v>193</v>
      </c>
      <c r="AE129" s="29">
        <v>1.9173631E-10</v>
      </c>
      <c r="AF129" s="29">
        <v>8.0309119999999994E-3</v>
      </c>
      <c r="AG129" s="29">
        <v>1.6716012999999998E-2</v>
      </c>
      <c r="AH129" s="29">
        <v>2.3487601E-2</v>
      </c>
      <c r="AI129" s="29">
        <v>3.7457644999999998E-2</v>
      </c>
      <c r="AJ129" s="29">
        <v>5.6614934999999998E-2</v>
      </c>
      <c r="AK129" s="3">
        <f t="shared" si="2"/>
        <v>1.7263800309348858E-2</v>
      </c>
      <c r="AM129" t="s">
        <v>120</v>
      </c>
      <c r="AP129" s="2">
        <f>((AK129-AK$18)*100)/AK$18</f>
        <v>-22.091249616645886</v>
      </c>
      <c r="AR129" t="s">
        <v>120</v>
      </c>
      <c r="AT129" s="1" t="e">
        <f>((AO129-AO$18)*100)/AO$18</f>
        <v>#DIV/0!</v>
      </c>
    </row>
    <row r="130" spans="1:46" x14ac:dyDescent="0.25">
      <c r="A130" s="29" t="s">
        <v>193</v>
      </c>
      <c r="B130" s="30" t="s">
        <v>193</v>
      </c>
      <c r="C130" s="29">
        <v>8.7811716E-11</v>
      </c>
      <c r="D130" s="29">
        <v>2.8139369999999999E-10</v>
      </c>
      <c r="E130" s="34">
        <v>1.3670846E-2</v>
      </c>
      <c r="F130" s="34">
        <v>1.7474645E-10</v>
      </c>
      <c r="G130" s="34">
        <v>1.2454283000000001E-10</v>
      </c>
      <c r="H130" s="34">
        <v>8.2998365000000004E-11</v>
      </c>
      <c r="I130" s="34">
        <v>7.5453864999999997E-11</v>
      </c>
      <c r="J130" s="34">
        <v>7.6875416000000001E-11</v>
      </c>
      <c r="K130" s="34">
        <v>8.0639383999999999E-11</v>
      </c>
      <c r="L130" s="34">
        <v>8.4477830000000003E-11</v>
      </c>
      <c r="M130" s="34">
        <v>1.0328204000000001E-10</v>
      </c>
      <c r="N130" s="34">
        <v>1.3519043E-10</v>
      </c>
      <c r="O130" s="34">
        <v>2.2683153E-10</v>
      </c>
      <c r="P130" s="34">
        <v>1.2322401E-2</v>
      </c>
      <c r="Q130" s="34">
        <v>3.2993235000000003E-2</v>
      </c>
      <c r="R130" s="34">
        <v>3.9302304000000003E-2</v>
      </c>
      <c r="S130" s="35" t="s">
        <v>193</v>
      </c>
      <c r="T130" s="35" t="s">
        <v>193</v>
      </c>
      <c r="U130" s="35" t="s">
        <v>193</v>
      </c>
      <c r="V130" s="35">
        <v>9.0809410000000003E-11</v>
      </c>
      <c r="W130" s="35">
        <v>9.2781680000000002E-11</v>
      </c>
      <c r="X130" s="35">
        <v>1.01038865E-10</v>
      </c>
      <c r="Y130" s="35">
        <v>2.1646947999999999E-10</v>
      </c>
      <c r="Z130" s="35">
        <v>1.4248495E-2</v>
      </c>
      <c r="AA130" s="35">
        <v>4.3733325000000003E-2</v>
      </c>
      <c r="AB130" s="35" t="s">
        <v>193</v>
      </c>
      <c r="AC130" s="36" t="s">
        <v>193</v>
      </c>
      <c r="AD130" s="29" t="s">
        <v>193</v>
      </c>
      <c r="AE130" s="29">
        <v>2.6181666000000002E-4</v>
      </c>
      <c r="AF130" s="29">
        <v>2.3130067000000001E-3</v>
      </c>
      <c r="AG130" s="29">
        <v>3.1402289999999999E-2</v>
      </c>
      <c r="AH130" s="29">
        <v>1.8424566999999999E-2</v>
      </c>
      <c r="AI130" s="29">
        <v>2.3017084E-2</v>
      </c>
      <c r="AJ130" s="29">
        <v>3.9907258000000001E-2</v>
      </c>
      <c r="AK130" s="3">
        <f t="shared" si="2"/>
        <v>9.6998796569765355E-3</v>
      </c>
      <c r="AM130" t="s">
        <v>121</v>
      </c>
      <c r="AO130" s="2">
        <f>SUM(U145:W146)/6</f>
        <v>0.19536674499999998</v>
      </c>
      <c r="AP130" s="2">
        <f>((AK130-AK$19)*100)/AK$19</f>
        <v>-20.602654511227463</v>
      </c>
      <c r="AR130" t="s">
        <v>124</v>
      </c>
      <c r="AT130" s="1">
        <f>((AO130-AO$19)*100)/AO$19</f>
        <v>2.373527805811896</v>
      </c>
    </row>
    <row r="131" spans="1:46" x14ac:dyDescent="0.25">
      <c r="A131" t="s">
        <v>193</v>
      </c>
      <c r="B131" s="37" t="s">
        <v>193</v>
      </c>
      <c r="C131" s="34">
        <v>1.6297293000000001E-10</v>
      </c>
      <c r="D131" s="34">
        <v>3.8828004999999998E-4</v>
      </c>
      <c r="E131" s="34">
        <v>3.0057595000000001E-10</v>
      </c>
      <c r="F131" s="34">
        <v>1.1759553E-10</v>
      </c>
      <c r="G131" s="34">
        <v>9.4786269999999995E-11</v>
      </c>
      <c r="H131" s="34">
        <v>8.7662654999999999E-11</v>
      </c>
      <c r="I131" s="34">
        <v>9.9134464999999997E-11</v>
      </c>
      <c r="J131" s="34">
        <v>1.1349867599999999E-10</v>
      </c>
      <c r="K131" s="34">
        <v>1.067634E-10</v>
      </c>
      <c r="L131" s="34">
        <v>1.0097247000000001E-10</v>
      </c>
      <c r="M131" s="34">
        <v>1.106673E-10</v>
      </c>
      <c r="N131" s="34">
        <v>1.3846869999999999E-10</v>
      </c>
      <c r="O131" s="34">
        <v>2.2247652E-10</v>
      </c>
      <c r="P131" s="34">
        <v>1.2842226999999999E-2</v>
      </c>
      <c r="Q131" s="34">
        <v>2.6944464000000001E-2</v>
      </c>
      <c r="R131" s="34">
        <v>2.6540979999999999E-2</v>
      </c>
      <c r="S131" s="35" t="s">
        <v>193</v>
      </c>
      <c r="T131" s="35" t="s">
        <v>193</v>
      </c>
      <c r="U131" s="35" t="s">
        <v>193</v>
      </c>
      <c r="V131" s="35">
        <v>3.4331893999999998E-3</v>
      </c>
      <c r="W131" s="35">
        <v>1.0994162E-10</v>
      </c>
      <c r="X131" s="35">
        <v>1.2030313E-10</v>
      </c>
      <c r="Y131" s="35">
        <v>1.9616085000000001E-10</v>
      </c>
      <c r="Z131" s="35">
        <v>1.23711545E-2</v>
      </c>
      <c r="AA131" s="35">
        <v>4.4787053E-2</v>
      </c>
      <c r="AB131" s="35" t="s">
        <v>193</v>
      </c>
      <c r="AC131" s="36" t="s">
        <v>193</v>
      </c>
      <c r="AD131" s="29" t="s">
        <v>193</v>
      </c>
      <c r="AE131" s="29">
        <v>5.2742579999999997E-2</v>
      </c>
      <c r="AF131" s="29">
        <v>1.5990026000000001E-2</v>
      </c>
      <c r="AG131" s="29">
        <v>7.5041544999999996E-3</v>
      </c>
      <c r="AH131" s="29">
        <v>3.2038909999999999E-10</v>
      </c>
      <c r="AI131" s="29">
        <v>2.8942776E-10</v>
      </c>
      <c r="AJ131" s="29">
        <v>2.3245024E-2</v>
      </c>
      <c r="AK131" s="3">
        <f t="shared" si="2"/>
        <v>8.0996119693499038E-3</v>
      </c>
      <c r="AP131" s="2">
        <f>((AK131-AK$20)*100)/AK$20</f>
        <v>-19.609080543389599</v>
      </c>
    </row>
    <row r="132" spans="1:46" x14ac:dyDescent="0.25">
      <c r="A132" t="s">
        <v>193</v>
      </c>
      <c r="B132" s="37">
        <v>2.0659036000000001E-10</v>
      </c>
      <c r="C132" s="34">
        <v>9.4324900000000002E-11</v>
      </c>
      <c r="D132" s="34">
        <v>1.3825861000000001E-10</v>
      </c>
      <c r="E132" s="34">
        <v>8.4874724999999994E-11</v>
      </c>
      <c r="F132" s="34">
        <v>8.3335165000000001E-11</v>
      </c>
      <c r="G132" s="34">
        <v>1.07943855E-10</v>
      </c>
      <c r="H132" s="34">
        <v>1.5357332999999999E-10</v>
      </c>
      <c r="I132" s="34">
        <v>2.6059821000000002E-3</v>
      </c>
      <c r="J132" s="34">
        <v>1.5861394000000001E-2</v>
      </c>
      <c r="K132" s="34">
        <v>2.1249232999999999E-2</v>
      </c>
      <c r="L132" s="34">
        <v>2.6495177000000002E-2</v>
      </c>
      <c r="M132" s="34">
        <v>2.4276450000000002E-2</v>
      </c>
      <c r="N132" s="34">
        <v>1.9115554E-2</v>
      </c>
      <c r="O132" s="34">
        <v>1.3839366000000001E-2</v>
      </c>
      <c r="P132" s="34">
        <v>1.8684082000000001E-2</v>
      </c>
      <c r="Q132" s="34">
        <v>2.142929E-2</v>
      </c>
      <c r="R132" s="34">
        <v>2.3410984999999999E-2</v>
      </c>
      <c r="S132" s="35" t="s">
        <v>193</v>
      </c>
      <c r="T132" s="35" t="s">
        <v>193</v>
      </c>
      <c r="U132" s="35">
        <v>1.2484383000000001E-10</v>
      </c>
      <c r="V132" s="35">
        <v>3.0696157000000001E-10</v>
      </c>
      <c r="W132" s="35">
        <v>1.2700184E-2</v>
      </c>
      <c r="X132" s="35">
        <v>8.6653790000000008E-3</v>
      </c>
      <c r="Y132" s="35">
        <v>4.9232496000000004E-3</v>
      </c>
      <c r="Z132" s="35">
        <v>1.9486269999999999E-4</v>
      </c>
      <c r="AA132" s="35">
        <v>1.884545E-2</v>
      </c>
      <c r="AB132" s="35" t="s">
        <v>193</v>
      </c>
      <c r="AC132" s="36" t="s">
        <v>193</v>
      </c>
      <c r="AD132" s="29" t="s">
        <v>193</v>
      </c>
      <c r="AE132" s="29">
        <v>5.0327339999999998E-2</v>
      </c>
      <c r="AF132" s="29">
        <v>1.1949526E-2</v>
      </c>
      <c r="AG132" s="29">
        <v>2.3694707000000002E-10</v>
      </c>
      <c r="AH132" s="29">
        <v>1.0140331E-9</v>
      </c>
      <c r="AI132" s="29">
        <v>1.8715665000000001E-9</v>
      </c>
      <c r="AJ132" s="29">
        <v>3.6252390000000002E-2</v>
      </c>
      <c r="AK132" s="3">
        <f t="shared" si="2"/>
        <v>1.1027529960775101E-2</v>
      </c>
      <c r="AP132" s="2">
        <f>((AK132-AK$21)*100)/AK$21</f>
        <v>-26.940319358106507</v>
      </c>
    </row>
    <row r="133" spans="1:46" x14ac:dyDescent="0.25">
      <c r="A133" t="s">
        <v>193</v>
      </c>
      <c r="B133" s="37">
        <v>1.140719E-10</v>
      </c>
      <c r="C133" s="34">
        <v>5.5126754000000001E-11</v>
      </c>
      <c r="D133" s="34">
        <v>5.0573402999999999E-11</v>
      </c>
      <c r="E133" s="34">
        <v>4.3600259999999998E-11</v>
      </c>
      <c r="F133" s="34">
        <v>5.4171202000000001E-11</v>
      </c>
      <c r="G133" s="34">
        <v>7.1772270000000006E-11</v>
      </c>
      <c r="H133" s="34">
        <v>9.7832699999999994E-11</v>
      </c>
      <c r="I133" s="34">
        <v>1.6786642000000001E-10</v>
      </c>
      <c r="J133" s="34">
        <v>2.9783809999999998E-6</v>
      </c>
      <c r="K133" s="34">
        <v>1.1305957E-2</v>
      </c>
      <c r="L133" s="34">
        <v>1.7842336E-2</v>
      </c>
      <c r="M133" s="34">
        <v>2.3202859999999999E-2</v>
      </c>
      <c r="N133" s="34">
        <v>2.0330722999999998E-2</v>
      </c>
      <c r="O133" s="34">
        <v>1.7630027999999999E-2</v>
      </c>
      <c r="P133" s="34">
        <v>2.2503809999999999E-2</v>
      </c>
      <c r="Q133" s="34">
        <v>4.5415879999999999E-2</v>
      </c>
      <c r="R133" s="34">
        <v>5.2866086E-2</v>
      </c>
      <c r="S133" s="35" t="s">
        <v>193</v>
      </c>
      <c r="T133" s="35" t="s">
        <v>193</v>
      </c>
      <c r="U133" s="35">
        <v>1.6789002000000001E-10</v>
      </c>
      <c r="V133" s="35">
        <v>2.1574328999999999E-4</v>
      </c>
      <c r="W133" s="35">
        <v>2.7359281999999998E-10</v>
      </c>
      <c r="X133" s="35">
        <v>4.1071621999999998E-4</v>
      </c>
      <c r="Y133" s="35">
        <v>1.605707E-2</v>
      </c>
      <c r="Z133" s="35" t="s">
        <v>193</v>
      </c>
      <c r="AA133" s="35" t="s">
        <v>193</v>
      </c>
      <c r="AB133" s="35" t="s">
        <v>193</v>
      </c>
      <c r="AC133" s="36" t="s">
        <v>193</v>
      </c>
      <c r="AD133" s="29" t="s">
        <v>193</v>
      </c>
      <c r="AE133" s="29" t="s">
        <v>193</v>
      </c>
      <c r="AF133" s="29">
        <v>3.7355979999999997E-2</v>
      </c>
      <c r="AG133" s="29">
        <v>5.7355979999999997E-10</v>
      </c>
      <c r="AH133" s="29">
        <v>3.7633199999999999E-2</v>
      </c>
      <c r="AI133" s="29">
        <v>4.2573340000000001E-2</v>
      </c>
      <c r="AJ133" s="29">
        <v>1.0992009000000001E-2</v>
      </c>
      <c r="AK133" s="3">
        <f t="shared" si="2"/>
        <v>1.3197730317076205E-2</v>
      </c>
      <c r="AP133" s="2">
        <f>((AK133-AK$22)*100)/AK$22</f>
        <v>-25.5379478706583</v>
      </c>
    </row>
    <row r="134" spans="1:46" x14ac:dyDescent="0.25">
      <c r="A134" t="s">
        <v>193</v>
      </c>
      <c r="B134" s="37">
        <v>9.9286760000000004E-11</v>
      </c>
      <c r="C134" s="34">
        <v>4.3654062999999999E-11</v>
      </c>
      <c r="D134" s="34">
        <v>4.7547250000000002E-11</v>
      </c>
      <c r="E134" s="34">
        <v>3.6569476999999998E-11</v>
      </c>
      <c r="F134" s="34">
        <v>4.2478460000000001E-11</v>
      </c>
      <c r="G134" s="34">
        <v>5.3679235E-11</v>
      </c>
      <c r="H134" s="34">
        <v>5.6296699999999997E-11</v>
      </c>
      <c r="I134" s="34">
        <v>6.5418959999999999E-11</v>
      </c>
      <c r="J134" s="34">
        <v>7.9273740000000002E-11</v>
      </c>
      <c r="K134" s="34">
        <v>1.1360351499999999E-10</v>
      </c>
      <c r="L134" s="34">
        <v>1.2180040000000001E-10</v>
      </c>
      <c r="M134" s="34">
        <v>1.8280677E-10</v>
      </c>
      <c r="N134" s="34">
        <v>4.2238731999999998E-10</v>
      </c>
      <c r="O134" s="34">
        <v>2.4970406000000002E-10</v>
      </c>
      <c r="P134" s="34">
        <v>9.8837139999999999E-6</v>
      </c>
      <c r="Q134" s="34">
        <v>2.7845091999999998E-2</v>
      </c>
      <c r="R134" s="34">
        <v>4.5360274999999999E-2</v>
      </c>
      <c r="S134" s="35" t="s">
        <v>193</v>
      </c>
      <c r="T134" s="35">
        <v>1.5229234499999999E-2</v>
      </c>
      <c r="U134" s="35">
        <v>1.8878878E-10</v>
      </c>
      <c r="V134" s="35">
        <v>1.2331425999999999E-10</v>
      </c>
      <c r="W134" s="35">
        <v>1.4894008E-10</v>
      </c>
      <c r="X134" s="35">
        <v>1.1874567999999999E-10</v>
      </c>
      <c r="Y134" s="35">
        <v>7.0180735999999995E-11</v>
      </c>
      <c r="Z134" s="35" t="s">
        <v>193</v>
      </c>
      <c r="AA134" s="35" t="s">
        <v>193</v>
      </c>
      <c r="AB134" s="35" t="s">
        <v>193</v>
      </c>
      <c r="AC134" s="36" t="s">
        <v>193</v>
      </c>
      <c r="AD134" s="29" t="s">
        <v>193</v>
      </c>
      <c r="AE134" s="29" t="s">
        <v>193</v>
      </c>
      <c r="AF134" s="29">
        <v>6.6361619999999996E-2</v>
      </c>
      <c r="AG134" s="29">
        <v>4.0147122E-2</v>
      </c>
      <c r="AH134" s="29">
        <v>2.5470840000000002E-2</v>
      </c>
      <c r="AI134" s="29">
        <v>3.6833044000000002E-2</v>
      </c>
      <c r="AJ134" s="29">
        <v>2.6383927000000001E-2</v>
      </c>
      <c r="AK134" s="3">
        <f t="shared" si="2"/>
        <v>1.0130037159945581E-2</v>
      </c>
      <c r="AP134" s="2">
        <f>((AK134-AK$23)*100)/AK$23</f>
        <v>-19.184233719005913</v>
      </c>
    </row>
    <row r="135" spans="1:46" x14ac:dyDescent="0.25">
      <c r="A135" t="s">
        <v>193</v>
      </c>
      <c r="B135" s="37">
        <v>1.9310564000000001E-10</v>
      </c>
      <c r="C135" s="34">
        <v>5.1556315E-11</v>
      </c>
      <c r="D135" s="34">
        <v>4.4766166000000001E-11</v>
      </c>
      <c r="E135" s="34">
        <v>3.4507365999999997E-11</v>
      </c>
      <c r="F135" s="34">
        <v>3.8976388E-11</v>
      </c>
      <c r="G135" s="34">
        <v>5.4559709999999998E-11</v>
      </c>
      <c r="H135" s="34">
        <v>8.2693206000000003E-11</v>
      </c>
      <c r="I135" s="34">
        <v>2.1245875E-10</v>
      </c>
      <c r="J135" s="34">
        <v>5.3409315999999998E-10</v>
      </c>
      <c r="K135" s="34">
        <v>8.5471547000000001E-10</v>
      </c>
      <c r="L135" s="34">
        <v>3.3490051999999999E-10</v>
      </c>
      <c r="M135" s="34">
        <v>4.0329695E-10</v>
      </c>
      <c r="N135" s="34">
        <v>2.035469E-10</v>
      </c>
      <c r="O135" s="34">
        <v>1.6071242000000001E-10</v>
      </c>
      <c r="P135" s="34">
        <v>1.0221665E-2</v>
      </c>
      <c r="Q135" s="34">
        <v>5.8411459999999998E-2</v>
      </c>
      <c r="R135" s="34" t="s">
        <v>193</v>
      </c>
      <c r="S135" s="35">
        <v>6.5792654999999997E-3</v>
      </c>
      <c r="T135" s="35">
        <v>2.7151777999999999E-10</v>
      </c>
      <c r="U135" s="35">
        <v>7.7756499999999994E-11</v>
      </c>
      <c r="V135" s="35">
        <v>9.5014294999999995E-11</v>
      </c>
      <c r="W135" s="35">
        <v>1.0016634E-10</v>
      </c>
      <c r="X135" s="35">
        <v>8.736294E-11</v>
      </c>
      <c r="Y135" s="35">
        <v>6.9224690000000001E-11</v>
      </c>
      <c r="Z135" s="35" t="s">
        <v>193</v>
      </c>
      <c r="AA135" s="35" t="s">
        <v>193</v>
      </c>
      <c r="AB135" s="35" t="s">
        <v>193</v>
      </c>
      <c r="AC135" s="36" t="s">
        <v>193</v>
      </c>
      <c r="AD135" s="29" t="s">
        <v>193</v>
      </c>
      <c r="AE135" s="29" t="s">
        <v>193</v>
      </c>
      <c r="AF135" s="29">
        <v>6.9781300000000004E-2</v>
      </c>
      <c r="AG135" s="29">
        <v>4.9286887000000001E-2</v>
      </c>
      <c r="AH135" s="29">
        <v>5.2446470000000002E-2</v>
      </c>
      <c r="AI135" s="29">
        <v>5.7110227999999999E-2</v>
      </c>
      <c r="AJ135" s="29">
        <v>5.3218059999999998E-2</v>
      </c>
      <c r="AK135" s="3">
        <f t="shared" si="2"/>
        <v>1.2751976407318982E-2</v>
      </c>
      <c r="AP135" s="2">
        <f>((AK135-AK$24)*100)/AK$24</f>
        <v>-15.878855674710689</v>
      </c>
    </row>
    <row r="136" spans="1:46" x14ac:dyDescent="0.25">
      <c r="A136" t="s">
        <v>193</v>
      </c>
      <c r="B136" s="37">
        <v>2.1425834000000001E-2</v>
      </c>
      <c r="C136" s="34">
        <v>8.2421195000000003E-7</v>
      </c>
      <c r="D136" s="34">
        <v>1.3671085E-10</v>
      </c>
      <c r="E136" s="34">
        <v>5.2205695000000003E-11</v>
      </c>
      <c r="F136" s="34">
        <v>7.5780730000000004E-11</v>
      </c>
      <c r="G136" s="34">
        <v>1.1751068E-10</v>
      </c>
      <c r="H136" s="34">
        <v>2.0021357000000001E-10</v>
      </c>
      <c r="I136" s="34">
        <v>3.6588393000000001E-10</v>
      </c>
      <c r="J136" s="34">
        <v>3.8314818000000003E-10</v>
      </c>
      <c r="K136" s="34">
        <v>4.0497044999999999E-10</v>
      </c>
      <c r="L136" s="34">
        <v>5.397947E-10</v>
      </c>
      <c r="M136" s="34">
        <v>1.1756708E-9</v>
      </c>
      <c r="N136" s="34">
        <v>2.0017112000000001E-9</v>
      </c>
      <c r="O136" s="34">
        <v>2.9309285999999999E-10</v>
      </c>
      <c r="P136" s="38">
        <v>8.8689890000000007E-3</v>
      </c>
      <c r="Q136" s="38" t="s">
        <v>193</v>
      </c>
      <c r="R136" s="38">
        <v>4.6032286999999998E-2</v>
      </c>
      <c r="S136" s="35">
        <v>7.2478795E-10</v>
      </c>
      <c r="T136" s="35">
        <v>2.5815390999999998E-10</v>
      </c>
      <c r="U136" s="35">
        <v>1.1811921E-10</v>
      </c>
      <c r="V136" s="35">
        <v>2.7293125999999999E-10</v>
      </c>
      <c r="W136" s="35">
        <v>5.5214520000000002E-10</v>
      </c>
      <c r="X136" s="35">
        <v>1.4488855000000001E-10</v>
      </c>
      <c r="Y136" s="35">
        <v>2.8340099999999998E-10</v>
      </c>
      <c r="Z136" s="35" t="s">
        <v>193</v>
      </c>
      <c r="AA136" s="35" t="s">
        <v>193</v>
      </c>
      <c r="AB136" s="35" t="s">
        <v>193</v>
      </c>
      <c r="AC136" s="36" t="s">
        <v>193</v>
      </c>
      <c r="AD136" s="29" t="s">
        <v>193</v>
      </c>
      <c r="AE136" s="29" t="s">
        <v>193</v>
      </c>
      <c r="AF136" s="29">
        <v>7.6456345999999994E-2</v>
      </c>
      <c r="AG136" s="29">
        <v>5.7145689999999999E-2</v>
      </c>
      <c r="AH136" s="29" t="s">
        <v>193</v>
      </c>
      <c r="AI136" s="29">
        <v>7.7191435000000003E-2</v>
      </c>
      <c r="AJ136" s="29">
        <v>5.5859899999999997E-2</v>
      </c>
      <c r="AK136" s="3">
        <f t="shared" si="2"/>
        <v>1.2703011604187806E-2</v>
      </c>
      <c r="AP136" s="2">
        <f>((AK136-AK$25)*100)/AK$25</f>
        <v>-12.989199055762693</v>
      </c>
    </row>
    <row r="137" spans="1:46" x14ac:dyDescent="0.25">
      <c r="A137" t="s">
        <v>193</v>
      </c>
      <c r="B137" s="37">
        <v>4.1648525999999998E-2</v>
      </c>
      <c r="C137" s="34">
        <v>2.3046449E-2</v>
      </c>
      <c r="D137" s="34">
        <v>8.1281675000000005E-9</v>
      </c>
      <c r="E137" s="34">
        <v>1.568409E-10</v>
      </c>
      <c r="F137" s="34">
        <v>1.2244892999999999E-10</v>
      </c>
      <c r="G137" s="34">
        <v>2.2198924999999999E-10</v>
      </c>
      <c r="H137" s="34">
        <v>4.3341016999999999E-10</v>
      </c>
      <c r="I137" s="34">
        <v>8.2293849999999999E-10</v>
      </c>
      <c r="J137" s="34">
        <v>5.4485004999999995E-10</v>
      </c>
      <c r="K137" s="34">
        <v>4.7411863000000001E-10</v>
      </c>
      <c r="L137" s="34">
        <v>9.0853169999999999E-10</v>
      </c>
      <c r="M137" s="34">
        <v>1.1810286E-9</v>
      </c>
      <c r="N137" s="34">
        <v>6.4010003000000002E-10</v>
      </c>
      <c r="O137" s="34">
        <v>2.4604569999999999E-9</v>
      </c>
      <c r="P137" s="38" t="s">
        <v>193</v>
      </c>
      <c r="Q137" s="38">
        <v>4.7223556999999999E-2</v>
      </c>
      <c r="R137" s="38">
        <v>4.8304832999999998E-2</v>
      </c>
      <c r="S137" s="35">
        <v>3.2095578E-2</v>
      </c>
      <c r="T137" s="35">
        <v>1.4807215000000001E-4</v>
      </c>
      <c r="U137" s="35">
        <v>9.0117885000000003E-10</v>
      </c>
      <c r="V137" s="35">
        <v>1.7503952E-9</v>
      </c>
      <c r="W137" s="35">
        <v>5.3360690000000003E-9</v>
      </c>
      <c r="X137" s="35">
        <v>4.1578566999999997E-9</v>
      </c>
      <c r="Y137" s="35">
        <v>7.1158519999999998E-3</v>
      </c>
      <c r="Z137" s="35" t="s">
        <v>193</v>
      </c>
      <c r="AA137" s="35" t="s">
        <v>193</v>
      </c>
      <c r="AB137" s="35" t="s">
        <v>193</v>
      </c>
      <c r="AC137" s="36" t="s">
        <v>193</v>
      </c>
      <c r="AD137" s="29" t="s">
        <v>193</v>
      </c>
      <c r="AE137" s="29" t="s">
        <v>193</v>
      </c>
      <c r="AF137" s="29">
        <v>9.0858900000000006E-2</v>
      </c>
      <c r="AG137" s="29">
        <v>7.2307794999999994E-2</v>
      </c>
      <c r="AH137" s="29" t="s">
        <v>193</v>
      </c>
      <c r="AI137" s="29" t="s">
        <v>193</v>
      </c>
      <c r="AJ137" s="29" t="s">
        <v>193</v>
      </c>
      <c r="AK137" s="3">
        <f t="shared" si="2"/>
        <v>1.450998361561524E-2</v>
      </c>
      <c r="AP137" s="2">
        <f>((AK137-AK$26)*100)/AK$26</f>
        <v>-16.100373592499896</v>
      </c>
    </row>
    <row r="138" spans="1:46" x14ac:dyDescent="0.25">
      <c r="A138" t="s">
        <v>193</v>
      </c>
      <c r="B138" s="37" t="s">
        <v>193</v>
      </c>
      <c r="C138" s="34">
        <v>3.5095517E-2</v>
      </c>
      <c r="D138" s="34">
        <v>8.6926504999999999E-8</v>
      </c>
      <c r="E138" s="34">
        <v>3.0067572999999999E-10</v>
      </c>
      <c r="F138" s="34">
        <v>1.6801005000000001E-10</v>
      </c>
      <c r="G138" s="34">
        <v>4.3049216999999998E-10</v>
      </c>
      <c r="H138" s="34">
        <v>1.4147921999999999E-9</v>
      </c>
      <c r="I138" s="34">
        <v>3.1995630000000002E-9</v>
      </c>
      <c r="J138" s="34">
        <v>3.8132733000000002E-9</v>
      </c>
      <c r="K138" s="34">
        <v>2.8127836000000002E-9</v>
      </c>
      <c r="L138" s="34">
        <v>4.7023249999999999E-9</v>
      </c>
      <c r="M138" s="34">
        <v>2.4193971E-9</v>
      </c>
      <c r="N138" s="34">
        <v>5.2993464999999998E-10</v>
      </c>
      <c r="O138" s="34">
        <v>6.1676432999999998E-9</v>
      </c>
      <c r="P138" s="38" t="s">
        <v>193</v>
      </c>
      <c r="Q138" s="38">
        <v>5.2343889999999997E-2</v>
      </c>
      <c r="R138" s="38">
        <v>4.6921419999999998E-2</v>
      </c>
      <c r="S138" s="35">
        <v>4.1137862999999997E-2</v>
      </c>
      <c r="T138" s="35">
        <v>5.5575933999999997E-3</v>
      </c>
      <c r="U138" s="35">
        <v>9.1751759999999993E-9</v>
      </c>
      <c r="V138" s="35">
        <v>3.8728401999999997E-8</v>
      </c>
      <c r="W138" s="35">
        <v>3.0209818000000001E-3</v>
      </c>
      <c r="X138" s="35">
        <v>2.7799600000000002E-3</v>
      </c>
      <c r="Y138" s="35">
        <v>2.9226096E-2</v>
      </c>
      <c r="Z138" s="35" t="s">
        <v>193</v>
      </c>
      <c r="AA138" s="35" t="s">
        <v>193</v>
      </c>
      <c r="AB138" s="35" t="s">
        <v>193</v>
      </c>
      <c r="AC138" s="36" t="s">
        <v>193</v>
      </c>
      <c r="AD138" s="29" t="s">
        <v>193</v>
      </c>
      <c r="AE138" s="29" t="s">
        <v>193</v>
      </c>
      <c r="AF138" s="29">
        <v>3.1599093000000002E-2</v>
      </c>
      <c r="AG138" s="29">
        <v>0.10301033</v>
      </c>
      <c r="AH138" s="29" t="s">
        <v>193</v>
      </c>
      <c r="AI138" s="29" t="s">
        <v>193</v>
      </c>
      <c r="AJ138" s="29" t="s">
        <v>193</v>
      </c>
      <c r="AK138" s="3">
        <f t="shared" si="2"/>
        <v>1.4612204374540546E-2</v>
      </c>
      <c r="AP138" s="2">
        <f>((AK138-AK$27)*100)/AK$27</f>
        <v>-21.624246626493953</v>
      </c>
    </row>
    <row r="139" spans="1:46" x14ac:dyDescent="0.25">
      <c r="A139" t="s">
        <v>193</v>
      </c>
      <c r="B139" s="37" t="s">
        <v>193</v>
      </c>
      <c r="C139" s="34">
        <v>7.9327490000000001E-2</v>
      </c>
      <c r="D139" s="34">
        <v>9.6272295000000008E-3</v>
      </c>
      <c r="E139" s="34">
        <v>1.8427837000000001E-10</v>
      </c>
      <c r="F139" s="34">
        <v>3.0973584999999999E-11</v>
      </c>
      <c r="G139" s="34">
        <v>2.9504812000000001E-11</v>
      </c>
      <c r="H139" s="34">
        <v>4.5509787E-11</v>
      </c>
      <c r="I139" s="34">
        <v>6.7084414000000004E-11</v>
      </c>
      <c r="J139" s="34">
        <v>1.05247595E-10</v>
      </c>
      <c r="K139" s="34">
        <v>3.4171704999999998E-9</v>
      </c>
      <c r="L139" s="34">
        <v>1.2408762999999999E-8</v>
      </c>
      <c r="M139" s="34">
        <v>5.9678547000000001E-9</v>
      </c>
      <c r="N139" s="34">
        <v>4.5273590000000001E-9</v>
      </c>
      <c r="O139" s="34">
        <v>1.2195274000000001E-2</v>
      </c>
      <c r="P139" s="38" t="s">
        <v>193</v>
      </c>
      <c r="Q139" s="38">
        <v>6.7887489999999995E-2</v>
      </c>
      <c r="R139" s="38">
        <v>3.2844577E-2</v>
      </c>
      <c r="S139" s="35">
        <v>1.6761030999999999E-2</v>
      </c>
      <c r="T139" s="35">
        <v>7.9110570000000005E-9</v>
      </c>
      <c r="U139" s="35">
        <v>6.0798310000000004E-9</v>
      </c>
      <c r="V139" s="35">
        <v>3.5673579999999997E-8</v>
      </c>
      <c r="W139" s="35">
        <v>8.5937730000000007E-3</v>
      </c>
      <c r="X139" s="35">
        <v>1.3436002000000001E-2</v>
      </c>
      <c r="Y139" s="35">
        <v>6.8000049999999996E-3</v>
      </c>
      <c r="Z139" s="35" t="s">
        <v>193</v>
      </c>
      <c r="AA139" s="35" t="s">
        <v>193</v>
      </c>
      <c r="AB139" s="35" t="s">
        <v>193</v>
      </c>
      <c r="AC139" s="36" t="s">
        <v>193</v>
      </c>
      <c r="AD139" s="29" t="s">
        <v>193</v>
      </c>
      <c r="AE139" s="29" t="s">
        <v>193</v>
      </c>
      <c r="AF139" s="29" t="s">
        <v>193</v>
      </c>
      <c r="AG139" s="29" t="s">
        <v>193</v>
      </c>
      <c r="AH139" s="29" t="s">
        <v>193</v>
      </c>
      <c r="AI139" s="29" t="s">
        <v>193</v>
      </c>
      <c r="AJ139" s="29" t="s">
        <v>193</v>
      </c>
      <c r="AK139" s="3">
        <f t="shared" si="2"/>
        <v>1.1248770361282443E-2</v>
      </c>
      <c r="AP139" s="2">
        <f>((AK139-AK$28)*100)/AK$28</f>
        <v>-22.500682456649145</v>
      </c>
    </row>
    <row r="140" spans="1:46" x14ac:dyDescent="0.25">
      <c r="A140" s="32" t="s">
        <v>193</v>
      </c>
      <c r="B140" s="39" t="s">
        <v>193</v>
      </c>
      <c r="C140" s="32">
        <v>1.2135007E-2</v>
      </c>
      <c r="D140" s="32">
        <v>6.2925294000000007E-2</v>
      </c>
      <c r="E140" s="32">
        <v>7.0516385000000001E-2</v>
      </c>
      <c r="F140" s="32">
        <v>7.069338E-2</v>
      </c>
      <c r="G140" s="32">
        <v>5.6285469999999997E-2</v>
      </c>
      <c r="H140" s="32">
        <v>4.5698839999999998E-2</v>
      </c>
      <c r="I140" s="32">
        <v>1.8875685999999999E-2</v>
      </c>
      <c r="J140" s="32">
        <v>1.0255648E-8</v>
      </c>
      <c r="K140" s="32">
        <v>1.7611827E-10</v>
      </c>
      <c r="L140" s="32">
        <v>7.7837639999999994E-11</v>
      </c>
      <c r="M140" s="32">
        <v>2.4368034999999999E-10</v>
      </c>
      <c r="N140" s="32">
        <v>1.9695712000000001E-2</v>
      </c>
      <c r="O140" s="32">
        <v>3.2559739999999997E-2</v>
      </c>
      <c r="P140" s="32" t="s">
        <v>193</v>
      </c>
      <c r="Q140" s="32" t="s">
        <v>193</v>
      </c>
      <c r="R140" s="32" t="s">
        <v>193</v>
      </c>
      <c r="S140" s="33">
        <v>8.4113270000000004E-2</v>
      </c>
      <c r="T140" s="33">
        <v>7.4851360000000006E-2</v>
      </c>
      <c r="U140" s="33">
        <v>6.2155099999999998E-2</v>
      </c>
      <c r="V140" s="33">
        <v>2.0776043000000001E-2</v>
      </c>
      <c r="W140" s="33">
        <v>8.7910170000000004E-11</v>
      </c>
      <c r="X140" s="33">
        <v>2.5687043999999999E-2</v>
      </c>
      <c r="Y140" s="33">
        <v>1.6184594E-2</v>
      </c>
      <c r="Z140" s="33" t="s">
        <v>193</v>
      </c>
      <c r="AA140" s="40" t="s">
        <v>193</v>
      </c>
      <c r="AB140" s="40">
        <v>4.1130917999999998E-11</v>
      </c>
      <c r="AC140" s="40">
        <v>6.2342664000000001E-10</v>
      </c>
      <c r="AD140" s="40" t="s">
        <v>193</v>
      </c>
      <c r="AE140" s="40" t="s">
        <v>193</v>
      </c>
      <c r="AF140" s="40" t="s">
        <v>193</v>
      </c>
      <c r="AG140" s="40" t="s">
        <v>193</v>
      </c>
      <c r="AH140" s="40" t="s">
        <v>193</v>
      </c>
      <c r="AI140" s="40" t="s">
        <v>193</v>
      </c>
      <c r="AJ140" s="40" t="s">
        <v>193</v>
      </c>
      <c r="AK140" s="3">
        <f t="shared" si="2"/>
        <v>3.0597860750261455E-2</v>
      </c>
      <c r="AP140" s="2">
        <f>((AK140-AK$29)*100)/AK$29</f>
        <v>-19.353190294100006</v>
      </c>
    </row>
    <row r="141" spans="1:46" x14ac:dyDescent="0.25">
      <c r="A141" s="31" t="s">
        <v>193</v>
      </c>
      <c r="B141" s="41" t="s">
        <v>193</v>
      </c>
      <c r="C141" s="31" t="s">
        <v>193</v>
      </c>
      <c r="D141" s="31">
        <v>0.11297371</v>
      </c>
      <c r="E141" s="31">
        <v>0.11756741</v>
      </c>
      <c r="F141" s="31">
        <v>0.11613724</v>
      </c>
      <c r="G141" s="31">
        <v>0.11729322</v>
      </c>
      <c r="H141" s="31">
        <v>0.115769625</v>
      </c>
      <c r="I141" s="31">
        <v>0.10928983</v>
      </c>
      <c r="J141" s="31">
        <v>9.8293220000000001E-2</v>
      </c>
      <c r="K141" s="31">
        <v>8.1659899999999994E-2</v>
      </c>
      <c r="L141" s="31">
        <v>5.9968088000000003E-2</v>
      </c>
      <c r="M141" s="31">
        <v>3.3383306000000001E-2</v>
      </c>
      <c r="N141" s="31">
        <v>4.2393572999999997E-2</v>
      </c>
      <c r="O141" s="31" t="s">
        <v>193</v>
      </c>
      <c r="P141" s="31" t="s">
        <v>193</v>
      </c>
      <c r="Q141" s="31" t="s">
        <v>193</v>
      </c>
      <c r="R141" s="31" t="s">
        <v>193</v>
      </c>
      <c r="S141" s="33">
        <v>0.14908041</v>
      </c>
      <c r="T141" s="33">
        <v>0.1445321</v>
      </c>
      <c r="U141" s="33">
        <v>0.13650122000000001</v>
      </c>
      <c r="V141" s="33">
        <v>0.12104701</v>
      </c>
      <c r="W141" s="33">
        <v>8.7910799999999997E-2</v>
      </c>
      <c r="X141" s="33">
        <v>4.4338610000000001E-2</v>
      </c>
      <c r="Y141" s="33">
        <v>5.744722E-2</v>
      </c>
      <c r="Z141" s="33">
        <v>2.2744960000000002E-2</v>
      </c>
      <c r="AA141" s="40">
        <v>9.7653070000000003E-9</v>
      </c>
      <c r="AB141" s="40">
        <v>1.3896210999999999E-9</v>
      </c>
      <c r="AC141" s="40">
        <v>2.1297706E-9</v>
      </c>
      <c r="AD141" s="40">
        <v>1.12588765E-10</v>
      </c>
      <c r="AE141" s="40" t="s">
        <v>193</v>
      </c>
      <c r="AF141" s="40" t="s">
        <v>193</v>
      </c>
      <c r="AG141" s="40" t="s">
        <v>193</v>
      </c>
      <c r="AH141" s="40" t="s">
        <v>193</v>
      </c>
      <c r="AI141" s="40" t="s">
        <v>193</v>
      </c>
      <c r="AJ141" s="40" t="s">
        <v>193</v>
      </c>
      <c r="AK141" s="3">
        <f t="shared" si="2"/>
        <v>7.6883976756403807E-2</v>
      </c>
      <c r="AP141" s="2">
        <f>((AK141-AK$30)*100)/AK$30</f>
        <v>-12.743189638568063</v>
      </c>
    </row>
    <row r="142" spans="1:46" x14ac:dyDescent="0.25">
      <c r="A142" s="31" t="s">
        <v>193</v>
      </c>
      <c r="B142" s="41" t="s">
        <v>193</v>
      </c>
      <c r="C142" s="31" t="s">
        <v>193</v>
      </c>
      <c r="D142" s="31">
        <v>0.16675947999999999</v>
      </c>
      <c r="E142" s="31">
        <v>0.15520184000000001</v>
      </c>
      <c r="F142" s="31">
        <v>0.1474414</v>
      </c>
      <c r="G142" s="31">
        <v>0.14835904999999999</v>
      </c>
      <c r="H142" s="31">
        <v>0.14839295999999999</v>
      </c>
      <c r="I142" s="31">
        <v>0.14596263000000001</v>
      </c>
      <c r="J142" s="31">
        <v>0.13938639999999999</v>
      </c>
      <c r="K142" s="31">
        <v>0.13006796000000001</v>
      </c>
      <c r="L142" s="31">
        <v>0.11664927</v>
      </c>
      <c r="M142" s="31">
        <v>8.7587869999999998E-2</v>
      </c>
      <c r="N142" s="31">
        <v>5.6646794E-2</v>
      </c>
      <c r="O142" s="31" t="s">
        <v>193</v>
      </c>
      <c r="P142" s="31" t="s">
        <v>193</v>
      </c>
      <c r="Q142" s="31" t="s">
        <v>193</v>
      </c>
      <c r="R142" s="31" t="s">
        <v>193</v>
      </c>
      <c r="S142" s="33">
        <v>0.18000688000000001</v>
      </c>
      <c r="T142" s="33">
        <v>0.17248835000000001</v>
      </c>
      <c r="U142" s="33">
        <v>0.17122034999999999</v>
      </c>
      <c r="V142" s="33">
        <v>0.16251007000000001</v>
      </c>
      <c r="W142" s="33">
        <v>0.15354954000000001</v>
      </c>
      <c r="X142" s="33">
        <v>0.12568351999999999</v>
      </c>
      <c r="Y142" s="33">
        <v>8.8264460000000003E-2</v>
      </c>
      <c r="Z142" s="33" t="s">
        <v>193</v>
      </c>
      <c r="AA142" s="40">
        <v>5.5441780000000003E-3</v>
      </c>
      <c r="AB142" s="40">
        <v>1.0029163000000001E-8</v>
      </c>
      <c r="AC142" s="40" t="s">
        <v>193</v>
      </c>
      <c r="AD142" s="40" t="s">
        <v>193</v>
      </c>
      <c r="AE142" s="40" t="s">
        <v>193</v>
      </c>
      <c r="AF142" s="40" t="s">
        <v>193</v>
      </c>
      <c r="AG142" s="40" t="s">
        <v>193</v>
      </c>
      <c r="AH142" s="40" t="s">
        <v>193</v>
      </c>
      <c r="AI142" s="40" t="s">
        <v>193</v>
      </c>
      <c r="AJ142" s="40" t="s">
        <v>193</v>
      </c>
      <c r="AK142" s="3">
        <f t="shared" si="2"/>
        <v>0.12508615060145817</v>
      </c>
      <c r="AP142" s="2">
        <f>((AK142-AK$31)*100)/AK$31</f>
        <v>-10.783342301153064</v>
      </c>
    </row>
    <row r="143" spans="1:46" x14ac:dyDescent="0.25">
      <c r="A143" s="31" t="s">
        <v>193</v>
      </c>
      <c r="B143" s="41" t="s">
        <v>193</v>
      </c>
      <c r="C143" s="31" t="s">
        <v>193</v>
      </c>
      <c r="D143" s="31">
        <v>0.18936338</v>
      </c>
      <c r="E143" s="31">
        <v>0.16306728000000001</v>
      </c>
      <c r="F143" s="31">
        <v>0.16742744000000001</v>
      </c>
      <c r="G143" s="31">
        <v>0.16897286</v>
      </c>
      <c r="H143" s="31">
        <v>0.17070524000000001</v>
      </c>
      <c r="I143" s="31">
        <v>0.17061059000000001</v>
      </c>
      <c r="J143" s="31">
        <v>0.16960368000000001</v>
      </c>
      <c r="K143" s="31">
        <v>0.16451863999999999</v>
      </c>
      <c r="L143" s="31">
        <v>0.15277797000000001</v>
      </c>
      <c r="M143" s="31">
        <v>0.12977947000000001</v>
      </c>
      <c r="N143" s="31">
        <v>9.7128234999999993E-2</v>
      </c>
      <c r="O143" s="31" t="s">
        <v>193</v>
      </c>
      <c r="P143" s="31" t="s">
        <v>193</v>
      </c>
      <c r="Q143" s="31" t="s">
        <v>193</v>
      </c>
      <c r="R143" s="31" t="s">
        <v>193</v>
      </c>
      <c r="S143" s="33" t="s">
        <v>193</v>
      </c>
      <c r="T143" s="33">
        <v>0.20897868</v>
      </c>
      <c r="U143" s="33">
        <v>0.19345525999999999</v>
      </c>
      <c r="V143" s="33">
        <v>0.20061725</v>
      </c>
      <c r="W143" s="33">
        <v>0.19849612999999999</v>
      </c>
      <c r="X143" s="33">
        <v>0.18719970999999999</v>
      </c>
      <c r="Y143" s="33">
        <v>0.1532644</v>
      </c>
      <c r="Z143" s="33">
        <v>0.1368162</v>
      </c>
      <c r="AA143" s="40" t="s">
        <v>193</v>
      </c>
      <c r="AB143" s="40" t="s">
        <v>193</v>
      </c>
      <c r="AC143" s="40" t="s">
        <v>193</v>
      </c>
      <c r="AD143" s="40" t="s">
        <v>193</v>
      </c>
      <c r="AE143" s="40" t="s">
        <v>193</v>
      </c>
      <c r="AF143" s="40" t="s">
        <v>193</v>
      </c>
      <c r="AG143" s="40" t="s">
        <v>193</v>
      </c>
      <c r="AH143" s="40" t="s">
        <v>193</v>
      </c>
      <c r="AI143" s="40" t="s">
        <v>193</v>
      </c>
      <c r="AJ143" s="40" t="s">
        <v>193</v>
      </c>
      <c r="AK143" s="3">
        <f t="shared" si="2"/>
        <v>0.1679323563888889</v>
      </c>
      <c r="AP143" s="2">
        <f>((AK143-AK$32)*100)/AK$32</f>
        <v>-8.8896098638415832</v>
      </c>
    </row>
    <row r="144" spans="1:46" x14ac:dyDescent="0.25">
      <c r="A144" s="31" t="s">
        <v>193</v>
      </c>
      <c r="B144" s="41" t="s">
        <v>193</v>
      </c>
      <c r="C144" s="31" t="s">
        <v>193</v>
      </c>
      <c r="D144" s="31" t="s">
        <v>193</v>
      </c>
      <c r="E144" s="31">
        <v>0.17812183000000001</v>
      </c>
      <c r="F144" s="31">
        <v>0.18391033000000001</v>
      </c>
      <c r="G144" s="31">
        <v>0.18781716000000001</v>
      </c>
      <c r="H144" s="31">
        <v>0.18477884</v>
      </c>
      <c r="I144" s="31">
        <v>0.19004434000000001</v>
      </c>
      <c r="J144" s="31">
        <v>0.19515896999999999</v>
      </c>
      <c r="K144" s="31">
        <v>0.19410156000000001</v>
      </c>
      <c r="L144" s="31">
        <v>0.18104972999999999</v>
      </c>
      <c r="M144" s="31">
        <v>0.1556922</v>
      </c>
      <c r="N144" s="31">
        <v>0.13679870999999999</v>
      </c>
      <c r="O144" s="31" t="s">
        <v>193</v>
      </c>
      <c r="P144" s="31" t="s">
        <v>193</v>
      </c>
      <c r="Q144" s="31" t="s">
        <v>193</v>
      </c>
      <c r="R144" s="31" t="s">
        <v>193</v>
      </c>
      <c r="S144" s="33" t="s">
        <v>193</v>
      </c>
      <c r="T144" s="33" t="s">
        <v>193</v>
      </c>
      <c r="U144" s="33">
        <v>0.22541416</v>
      </c>
      <c r="V144" s="33">
        <v>0.22946601999999999</v>
      </c>
      <c r="W144" s="33">
        <v>0.23014139</v>
      </c>
      <c r="X144" s="33">
        <v>0.22640178</v>
      </c>
      <c r="Y144" s="33">
        <v>0.2068141</v>
      </c>
      <c r="Z144" s="33">
        <v>0.17090522</v>
      </c>
      <c r="AA144" s="40" t="s">
        <v>193</v>
      </c>
      <c r="AB144" s="40" t="s">
        <v>193</v>
      </c>
      <c r="AC144" s="40" t="s">
        <v>193</v>
      </c>
      <c r="AD144" s="40" t="s">
        <v>193</v>
      </c>
      <c r="AE144" s="40" t="s">
        <v>193</v>
      </c>
      <c r="AF144" s="40" t="s">
        <v>193</v>
      </c>
      <c r="AG144" s="40" t="s">
        <v>193</v>
      </c>
      <c r="AH144" s="40" t="s">
        <v>193</v>
      </c>
      <c r="AI144" s="40" t="s">
        <v>193</v>
      </c>
      <c r="AJ144" s="40" t="s">
        <v>193</v>
      </c>
      <c r="AK144" s="3">
        <f t="shared" si="2"/>
        <v>0.19228852125000001</v>
      </c>
      <c r="AP144" s="2">
        <f>((AK144-AK$33)*100)/AK$33</f>
        <v>-7.1404486765214772</v>
      </c>
    </row>
    <row r="145" spans="1:47" x14ac:dyDescent="0.25">
      <c r="A145" s="27" t="s">
        <v>193</v>
      </c>
      <c r="B145" s="28" t="s">
        <v>193</v>
      </c>
      <c r="C145" s="27" t="s">
        <v>193</v>
      </c>
      <c r="D145" s="27" t="s">
        <v>193</v>
      </c>
      <c r="E145" s="27">
        <v>0.16495086</v>
      </c>
      <c r="F145" s="27">
        <v>0.17700034000000001</v>
      </c>
      <c r="G145" s="27">
        <v>0.17470625000000001</v>
      </c>
      <c r="H145" s="27">
        <v>0.13472339999999999</v>
      </c>
      <c r="I145" s="27">
        <v>0.17167662</v>
      </c>
      <c r="J145" s="27">
        <v>0.20872238000000001</v>
      </c>
      <c r="K145" s="27">
        <v>0.20477371</v>
      </c>
      <c r="L145" s="27">
        <v>0.19084129</v>
      </c>
      <c r="M145" s="27">
        <v>0.11991509</v>
      </c>
      <c r="N145" s="27" t="s">
        <v>193</v>
      </c>
      <c r="O145" s="27" t="s">
        <v>193</v>
      </c>
      <c r="P145" s="27" t="s">
        <v>193</v>
      </c>
      <c r="Q145" s="27" t="s">
        <v>193</v>
      </c>
      <c r="R145" s="27" t="s">
        <v>193</v>
      </c>
      <c r="S145" s="27" t="s">
        <v>193</v>
      </c>
      <c r="T145" s="27" t="s">
        <v>193</v>
      </c>
      <c r="U145" s="27">
        <v>0.22937545000000001</v>
      </c>
      <c r="V145" s="27">
        <v>0.23309304</v>
      </c>
      <c r="W145" s="27">
        <v>0.2132059</v>
      </c>
      <c r="X145" s="27">
        <v>0.20471745999999999</v>
      </c>
      <c r="Y145" s="27">
        <v>0.19634670000000001</v>
      </c>
      <c r="Z145" s="27" t="s">
        <v>193</v>
      </c>
      <c r="AA145" s="27" t="s">
        <v>193</v>
      </c>
      <c r="AB145" s="27" t="s">
        <v>193</v>
      </c>
      <c r="AC145" s="27" t="s">
        <v>193</v>
      </c>
      <c r="AD145" s="27" t="s">
        <v>193</v>
      </c>
      <c r="AE145" s="27" t="s">
        <v>193</v>
      </c>
      <c r="AF145" s="27" t="s">
        <v>193</v>
      </c>
      <c r="AG145" s="27" t="s">
        <v>193</v>
      </c>
      <c r="AH145" s="27" t="s">
        <v>193</v>
      </c>
      <c r="AI145" s="27" t="s">
        <v>193</v>
      </c>
      <c r="AJ145" s="27" t="s">
        <v>193</v>
      </c>
      <c r="AK145" s="3">
        <f t="shared" si="2"/>
        <v>0.187432035</v>
      </c>
      <c r="AP145" s="2">
        <f>((AK145-AK$34)*100)/AK$34</f>
        <v>-4.7710156867545761</v>
      </c>
    </row>
    <row r="146" spans="1:47" x14ac:dyDescent="0.25">
      <c r="A146" s="27" t="s">
        <v>193</v>
      </c>
      <c r="B146" s="28" t="s">
        <v>193</v>
      </c>
      <c r="C146" s="27" t="s">
        <v>193</v>
      </c>
      <c r="D146" s="27" t="s">
        <v>193</v>
      </c>
      <c r="E146" s="27" t="s">
        <v>193</v>
      </c>
      <c r="F146" s="27" t="s">
        <v>193</v>
      </c>
      <c r="G146" s="27">
        <v>0.17031020999999999</v>
      </c>
      <c r="H146" s="27">
        <v>0.16876525000000001</v>
      </c>
      <c r="I146" s="27">
        <v>0.16785906</v>
      </c>
      <c r="J146" s="27">
        <v>0.20221439999999999</v>
      </c>
      <c r="K146" s="27">
        <v>0.15765016000000001</v>
      </c>
      <c r="L146" s="27">
        <v>0.11448348</v>
      </c>
      <c r="M146" s="27" t="s">
        <v>193</v>
      </c>
      <c r="N146" s="27" t="s">
        <v>193</v>
      </c>
      <c r="O146" s="27" t="s">
        <v>193</v>
      </c>
      <c r="P146" s="27" t="s">
        <v>193</v>
      </c>
      <c r="Q146" s="27" t="s">
        <v>193</v>
      </c>
      <c r="R146" s="27" t="s">
        <v>193</v>
      </c>
      <c r="S146" s="27" t="s">
        <v>193</v>
      </c>
      <c r="T146" s="27" t="s">
        <v>193</v>
      </c>
      <c r="U146" s="27">
        <v>0.16615221999999999</v>
      </c>
      <c r="V146" s="27">
        <v>0.17449944000000001</v>
      </c>
      <c r="W146" s="27">
        <v>0.15587442000000001</v>
      </c>
      <c r="X146" s="27">
        <v>0.19364917000000001</v>
      </c>
      <c r="Y146" s="27">
        <v>0.17519257999999999</v>
      </c>
      <c r="Z146" s="27">
        <v>0.18346608</v>
      </c>
      <c r="AA146" s="27" t="s">
        <v>193</v>
      </c>
      <c r="AB146" s="27" t="s">
        <v>193</v>
      </c>
      <c r="AC146" s="27" t="s">
        <v>193</v>
      </c>
      <c r="AD146" s="27" t="s">
        <v>193</v>
      </c>
      <c r="AE146" s="27" t="s">
        <v>193</v>
      </c>
      <c r="AF146" s="27" t="s">
        <v>193</v>
      </c>
      <c r="AG146" s="27" t="s">
        <v>193</v>
      </c>
      <c r="AH146" s="27" t="s">
        <v>193</v>
      </c>
      <c r="AI146" s="27" t="s">
        <v>193</v>
      </c>
      <c r="AJ146" s="27" t="s">
        <v>193</v>
      </c>
      <c r="AK146" s="3">
        <f t="shared" si="2"/>
        <v>0.16917637249999998</v>
      </c>
      <c r="AP146" s="2">
        <f>((AK146-AK$35)*100)/AK$35</f>
        <v>-1.5987096579309898</v>
      </c>
    </row>
    <row r="147" spans="1:47" x14ac:dyDescent="0.25">
      <c r="A147" s="25" t="s">
        <v>193</v>
      </c>
      <c r="B147" s="26" t="s">
        <v>193</v>
      </c>
      <c r="C147" s="25" t="s">
        <v>193</v>
      </c>
      <c r="D147" s="25" t="s">
        <v>193</v>
      </c>
      <c r="E147" s="25" t="s">
        <v>193</v>
      </c>
      <c r="F147" s="25" t="s">
        <v>193</v>
      </c>
      <c r="G147" s="25" t="s">
        <v>193</v>
      </c>
      <c r="H147" s="25" t="s">
        <v>193</v>
      </c>
      <c r="I147" s="25" t="s">
        <v>193</v>
      </c>
      <c r="J147" s="25">
        <v>0.12955602999999999</v>
      </c>
      <c r="K147" s="25" t="s">
        <v>193</v>
      </c>
      <c r="L147" s="25" t="s">
        <v>193</v>
      </c>
      <c r="M147" s="25" t="s">
        <v>193</v>
      </c>
      <c r="N147" s="25" t="s">
        <v>193</v>
      </c>
      <c r="O147" s="25" t="s">
        <v>193</v>
      </c>
      <c r="P147" s="25" t="s">
        <v>193</v>
      </c>
      <c r="Q147" s="25" t="s">
        <v>193</v>
      </c>
      <c r="R147" s="25" t="s">
        <v>193</v>
      </c>
      <c r="S147" s="25" t="s">
        <v>193</v>
      </c>
      <c r="T147" s="25">
        <v>0.15068734</v>
      </c>
      <c r="U147" s="25">
        <v>0.16398657999999999</v>
      </c>
      <c r="V147" s="25" t="s">
        <v>193</v>
      </c>
      <c r="W147" s="25" t="s">
        <v>193</v>
      </c>
      <c r="X147" s="25">
        <v>1.7384666999999999E-2</v>
      </c>
      <c r="Y147" s="25">
        <v>0.10310972</v>
      </c>
      <c r="Z147" s="25">
        <v>0.10207721</v>
      </c>
      <c r="AA147" s="25">
        <v>0.10360445</v>
      </c>
      <c r="AB147" s="25">
        <v>0.10478117000000001</v>
      </c>
      <c r="AC147" s="25" t="s">
        <v>193</v>
      </c>
      <c r="AD147" s="25" t="s">
        <v>193</v>
      </c>
      <c r="AE147" s="25" t="s">
        <v>193</v>
      </c>
      <c r="AF147" s="25" t="s">
        <v>193</v>
      </c>
      <c r="AG147" s="25" t="s">
        <v>193</v>
      </c>
      <c r="AH147" s="25" t="s">
        <v>193</v>
      </c>
      <c r="AI147" s="25" t="s">
        <v>193</v>
      </c>
      <c r="AJ147" s="25" t="s">
        <v>193</v>
      </c>
      <c r="AK147" s="3">
        <f t="shared" si="2"/>
        <v>0.109398395875</v>
      </c>
      <c r="AP147" s="22">
        <f>((AK147-AK$36)*100)/AK$36</f>
        <v>-23.43134813326056</v>
      </c>
    </row>
    <row r="148" spans="1:47" x14ac:dyDescent="0.25">
      <c r="A148" s="25">
        <v>1.3905028999999999E-2</v>
      </c>
      <c r="B148" s="26">
        <v>2.8190441999999998E-4</v>
      </c>
      <c r="C148" s="25">
        <v>5.1474505999999998E-3</v>
      </c>
      <c r="D148" s="25">
        <v>5.3882612999999998E-3</v>
      </c>
      <c r="E148" s="25">
        <v>3.0679233999999997E-7</v>
      </c>
      <c r="F148" s="25">
        <v>2.7371833000000002E-8</v>
      </c>
      <c r="G148" s="25">
        <v>2.1755834E-8</v>
      </c>
      <c r="H148" s="25">
        <v>1.7556240999999999E-8</v>
      </c>
      <c r="I148" s="25">
        <v>1.6391969999999999E-8</v>
      </c>
      <c r="J148" s="25">
        <v>1.5049716000000001E-8</v>
      </c>
      <c r="K148" s="25">
        <v>1.2747695E-8</v>
      </c>
      <c r="L148" s="25">
        <v>1.182023E-8</v>
      </c>
      <c r="M148" s="25">
        <v>1.1924771999999999E-8</v>
      </c>
      <c r="N148" s="25">
        <v>1.0443652000000001E-8</v>
      </c>
      <c r="O148" s="25">
        <v>2.0913220000000001E-8</v>
      </c>
      <c r="P148" s="25">
        <v>1.358784E-4</v>
      </c>
      <c r="Q148" s="25">
        <v>9.7300760000000007E-3</v>
      </c>
      <c r="R148" s="25">
        <v>1.3978849999999999E-2</v>
      </c>
      <c r="S148" s="25">
        <v>3.3591351999999998E-2</v>
      </c>
      <c r="T148" s="25">
        <v>5.7516873000000003E-2</v>
      </c>
      <c r="U148" s="25" t="s">
        <v>193</v>
      </c>
      <c r="V148" s="25" t="s">
        <v>193</v>
      </c>
      <c r="W148" s="25" t="s">
        <v>193</v>
      </c>
      <c r="X148" s="25" t="s">
        <v>193</v>
      </c>
      <c r="Y148" s="25">
        <v>5.7320779999999998E-3</v>
      </c>
      <c r="Z148" s="25">
        <v>5.9255919999999997E-2</v>
      </c>
      <c r="AA148" s="25">
        <v>5.0986129999999998E-2</v>
      </c>
      <c r="AB148" s="25">
        <v>7.4615559999999997E-2</v>
      </c>
      <c r="AC148" s="25">
        <v>6.0766729999999998E-2</v>
      </c>
      <c r="AD148" s="25">
        <v>2.4991887000000001E-2</v>
      </c>
      <c r="AE148" s="25">
        <v>3.9377842000000003E-2</v>
      </c>
      <c r="AF148" s="25">
        <v>2.2874517E-2</v>
      </c>
      <c r="AG148" s="25">
        <v>7.4999749999999999E-3</v>
      </c>
      <c r="AH148" s="25">
        <v>2.0586443999999999E-2</v>
      </c>
      <c r="AI148" s="25">
        <v>2.173831E-2</v>
      </c>
      <c r="AJ148" s="25">
        <v>9.9282439999999993E-3</v>
      </c>
      <c r="AK148" s="3">
        <f t="shared" si="2"/>
        <v>1.681343076523447E-2</v>
      </c>
      <c r="AP148" s="22">
        <f>((AK148-AK$37)*100)/AK$37</f>
        <v>-47.109509299457571</v>
      </c>
    </row>
    <row r="149" spans="1:47" x14ac:dyDescent="0.25">
      <c r="AK149" s="17">
        <f>SUM(A113:AJ146)/867</f>
        <v>7.2691718824879833E-2</v>
      </c>
      <c r="AP149" s="23">
        <f>((AK149-AK$38)*100)/AK$38</f>
        <v>-6.961179011412721</v>
      </c>
      <c r="AQ149" s="24" t="s">
        <v>125</v>
      </c>
    </row>
    <row r="150" spans="1:47" x14ac:dyDescent="0.25">
      <c r="A150" s="25" t="s">
        <v>193</v>
      </c>
      <c r="B150" s="26" t="s">
        <v>193</v>
      </c>
      <c r="C150" s="25" t="s">
        <v>193</v>
      </c>
      <c r="D150" s="25" t="s">
        <v>193</v>
      </c>
      <c r="E150" s="25" t="s">
        <v>193</v>
      </c>
      <c r="F150" s="25" t="s">
        <v>193</v>
      </c>
      <c r="G150" s="25" t="s">
        <v>193</v>
      </c>
      <c r="H150" s="25" t="s">
        <v>193</v>
      </c>
      <c r="I150" s="25" t="s">
        <v>193</v>
      </c>
      <c r="J150" s="25" t="s">
        <v>193</v>
      </c>
      <c r="K150" s="25" t="s">
        <v>193</v>
      </c>
      <c r="L150" s="25" t="s">
        <v>193</v>
      </c>
      <c r="M150" s="25" t="s">
        <v>193</v>
      </c>
      <c r="N150" s="25" t="s">
        <v>193</v>
      </c>
      <c r="O150" s="25" t="s">
        <v>193</v>
      </c>
      <c r="P150" s="25" t="s">
        <v>193</v>
      </c>
      <c r="Q150" s="25" t="s">
        <v>193</v>
      </c>
      <c r="R150" s="25" t="s">
        <v>193</v>
      </c>
      <c r="S150" s="25" t="s">
        <v>193</v>
      </c>
      <c r="T150" s="25" t="s">
        <v>193</v>
      </c>
      <c r="U150" s="25" t="s">
        <v>193</v>
      </c>
      <c r="V150" s="25" t="s">
        <v>193</v>
      </c>
      <c r="W150" s="25" t="s">
        <v>193</v>
      </c>
      <c r="X150" s="25" t="s">
        <v>193</v>
      </c>
      <c r="Y150" s="25" t="s">
        <v>193</v>
      </c>
      <c r="Z150" s="25" t="s">
        <v>193</v>
      </c>
      <c r="AA150" s="25" t="s">
        <v>193</v>
      </c>
      <c r="AB150" s="25" t="s">
        <v>193</v>
      </c>
      <c r="AC150" s="25" t="s">
        <v>193</v>
      </c>
      <c r="AD150" s="25" t="s">
        <v>193</v>
      </c>
      <c r="AE150" s="25" t="s">
        <v>193</v>
      </c>
      <c r="AF150" s="25" t="s">
        <v>193</v>
      </c>
      <c r="AG150" s="25" t="s">
        <v>193</v>
      </c>
      <c r="AH150" s="25" t="s">
        <v>193</v>
      </c>
      <c r="AI150" s="25" t="s">
        <v>193</v>
      </c>
      <c r="AJ150" s="25" t="s">
        <v>193</v>
      </c>
      <c r="AK150" s="3" t="s">
        <v>0</v>
      </c>
      <c r="AP150" s="2" t="s">
        <v>0</v>
      </c>
      <c r="AR150" s="2"/>
      <c r="AS150" s="2"/>
      <c r="AT150" s="1" t="s">
        <v>129</v>
      </c>
    </row>
    <row r="151" spans="1:47" x14ac:dyDescent="0.25">
      <c r="A151" s="25" t="s">
        <v>193</v>
      </c>
      <c r="B151" s="26">
        <v>0.1018396</v>
      </c>
      <c r="C151" s="25">
        <v>0.12853074</v>
      </c>
      <c r="D151" s="25">
        <v>0.102989204</v>
      </c>
      <c r="E151" s="25">
        <v>0.10612439999999999</v>
      </c>
      <c r="F151" s="25">
        <v>0.108018875</v>
      </c>
      <c r="G151" s="25">
        <v>0.11322156</v>
      </c>
      <c r="H151" s="25">
        <v>0.14762963000000001</v>
      </c>
      <c r="I151" s="25">
        <v>0.17183204999999999</v>
      </c>
      <c r="J151" s="25">
        <v>0.17364030999999999</v>
      </c>
      <c r="K151" s="25">
        <v>9.248866E-2</v>
      </c>
      <c r="L151" s="25">
        <v>0.17724783999999999</v>
      </c>
      <c r="M151" s="25">
        <v>9.4164416000000001E-2</v>
      </c>
      <c r="N151" s="25">
        <v>0.18246180000000001</v>
      </c>
      <c r="O151" s="25">
        <v>0.1030296</v>
      </c>
      <c r="P151" s="25">
        <v>0.21636900000000001</v>
      </c>
      <c r="Q151" s="25">
        <v>0.21476665</v>
      </c>
      <c r="R151" s="25">
        <v>0.21099728000000001</v>
      </c>
      <c r="S151" s="25">
        <v>7.5039270000000005E-2</v>
      </c>
      <c r="T151" s="25">
        <v>7.6145850000000001E-2</v>
      </c>
      <c r="U151" s="25">
        <v>8.7343565999999997E-2</v>
      </c>
      <c r="V151" s="25">
        <v>7.5328454000000003E-2</v>
      </c>
      <c r="W151" s="25">
        <v>7.8422850000000002E-2</v>
      </c>
      <c r="X151" s="25">
        <v>8.9969980000000005E-2</v>
      </c>
      <c r="Y151" s="25">
        <v>7.8562480000000004E-2</v>
      </c>
      <c r="Z151" s="25">
        <v>7.5985120000000003E-2</v>
      </c>
      <c r="AA151" s="25">
        <v>9.2296649999999994E-2</v>
      </c>
      <c r="AB151" s="25">
        <v>9.6021629999999997E-2</v>
      </c>
      <c r="AC151" s="25">
        <v>0.10256498</v>
      </c>
      <c r="AD151" s="25">
        <v>0.11853608</v>
      </c>
      <c r="AE151" s="25">
        <v>0.12392458000000001</v>
      </c>
      <c r="AF151" s="25">
        <v>0.12173834</v>
      </c>
      <c r="AG151" s="25">
        <v>0.12892414999999999</v>
      </c>
      <c r="AH151" s="25">
        <v>7.7751360000000005E-2</v>
      </c>
      <c r="AI151" s="25">
        <v>0.18452276000000001</v>
      </c>
      <c r="AJ151" s="25" t="s">
        <v>193</v>
      </c>
      <c r="AK151" s="3">
        <f>AVERAGE(A151:AJ151)</f>
        <v>0.12142440338235294</v>
      </c>
      <c r="AM151" s="6" t="s">
        <v>94</v>
      </c>
      <c r="AO151" s="2">
        <f>SUM(A184:AJ185)/40</f>
        <v>1.7756273792871698E-2</v>
      </c>
      <c r="AP151" s="2">
        <f>((AK151-AK$3)*100)/AK$3</f>
        <v>31.614086062286578</v>
      </c>
      <c r="AR151" s="6" t="s">
        <v>94</v>
      </c>
      <c r="AS151" s="2"/>
      <c r="AT151" s="2">
        <f>((AO151-AO$3)*100)/AO$3</f>
        <v>-67.122001926179294</v>
      </c>
    </row>
    <row r="152" spans="1:47" x14ac:dyDescent="0.25">
      <c r="A152" s="27">
        <v>0.19714329</v>
      </c>
      <c r="B152" s="28">
        <v>0.19960212999999999</v>
      </c>
      <c r="C152" s="27">
        <v>0.19060671000000001</v>
      </c>
      <c r="D152" s="27">
        <v>0.1903494</v>
      </c>
      <c r="E152" s="27">
        <v>0.18517264999999999</v>
      </c>
      <c r="F152" s="27">
        <v>0.1784628</v>
      </c>
      <c r="G152" s="27">
        <v>0.17772841</v>
      </c>
      <c r="H152" s="27">
        <v>0.16703351</v>
      </c>
      <c r="I152" s="27">
        <v>0.17352395000000001</v>
      </c>
      <c r="J152" s="27">
        <v>0.17628033000000001</v>
      </c>
      <c r="K152" s="27">
        <v>0.17886394</v>
      </c>
      <c r="L152" s="27">
        <v>0.17773621000000001</v>
      </c>
      <c r="M152" s="27">
        <v>0.17769963999999999</v>
      </c>
      <c r="N152" s="27">
        <v>0.17817432999999999</v>
      </c>
      <c r="O152" s="27">
        <v>0.17717615</v>
      </c>
      <c r="P152" s="27">
        <v>0.17523639999999999</v>
      </c>
      <c r="Q152" s="27">
        <v>0.16996829999999999</v>
      </c>
      <c r="R152" s="27">
        <v>0.16063111999999999</v>
      </c>
      <c r="S152" s="27">
        <v>0.15669005999999999</v>
      </c>
      <c r="T152" s="27">
        <v>0.17029232</v>
      </c>
      <c r="U152" s="27">
        <v>0.16965553</v>
      </c>
      <c r="V152" s="27">
        <v>0.16694919999999999</v>
      </c>
      <c r="W152" s="27">
        <v>0.17540728999999999</v>
      </c>
      <c r="X152" s="27">
        <v>0.17355533000000001</v>
      </c>
      <c r="Y152" s="27">
        <v>0.18319476000000001</v>
      </c>
      <c r="Z152" s="27">
        <v>0.20191281999999999</v>
      </c>
      <c r="AA152" s="27">
        <v>0.21532915999999999</v>
      </c>
      <c r="AB152" s="27">
        <v>0.20067637999999999</v>
      </c>
      <c r="AC152" s="27">
        <v>0.19666019000000001</v>
      </c>
      <c r="AD152" s="27">
        <v>0.20370927</v>
      </c>
      <c r="AE152" s="27">
        <v>0.20888017</v>
      </c>
      <c r="AF152" s="27">
        <v>0.20648000999999999</v>
      </c>
      <c r="AG152" s="27">
        <v>0.20495078</v>
      </c>
      <c r="AH152" s="27">
        <v>0.20401052</v>
      </c>
      <c r="AI152" s="27">
        <v>0.19134833000000001</v>
      </c>
      <c r="AJ152" s="27">
        <v>0.19096278</v>
      </c>
      <c r="AK152" s="3">
        <f t="shared" si="2"/>
        <v>0.18477928249999998</v>
      </c>
      <c r="AM152" s="6" t="s">
        <v>116</v>
      </c>
      <c r="AO152" s="2">
        <f>SUM(A150:AJ151)/34</f>
        <v>0.12142440338235294</v>
      </c>
      <c r="AP152" s="2">
        <f>((AK152-AK$4)*100)/AK$4</f>
        <v>5.505603461332127</v>
      </c>
      <c r="AR152" s="6" t="s">
        <v>116</v>
      </c>
      <c r="AS152" s="2"/>
      <c r="AT152" s="1">
        <f>((AO152-AO$4)*100)/AO$4</f>
        <v>31.614086062286578</v>
      </c>
    </row>
    <row r="153" spans="1:47" x14ac:dyDescent="0.25">
      <c r="A153" s="27">
        <v>0.21806014000000001</v>
      </c>
      <c r="B153" s="28">
        <v>0.21641759999999999</v>
      </c>
      <c r="C153" s="27">
        <v>0.21492559</v>
      </c>
      <c r="D153" s="27">
        <v>0.21115254999999999</v>
      </c>
      <c r="E153" s="27">
        <v>0.21013567999999999</v>
      </c>
      <c r="F153" s="27">
        <v>0.20355919</v>
      </c>
      <c r="G153" s="27">
        <v>0.20306273999999999</v>
      </c>
      <c r="H153" s="27">
        <v>0.20024210000000001</v>
      </c>
      <c r="I153" s="27">
        <v>0.21324462999999999</v>
      </c>
      <c r="J153" s="27">
        <v>0.21233184999999999</v>
      </c>
      <c r="K153" s="27">
        <v>0.21164636000000001</v>
      </c>
      <c r="L153" s="27">
        <v>0.21076718</v>
      </c>
      <c r="M153" s="27">
        <v>0.21111134000000001</v>
      </c>
      <c r="N153" s="27">
        <v>0.21115196</v>
      </c>
      <c r="O153" s="27">
        <v>0.21082566999999999</v>
      </c>
      <c r="P153" s="27">
        <v>0.21099424</v>
      </c>
      <c r="Q153" s="27">
        <v>0.20588948000000001</v>
      </c>
      <c r="R153" s="27">
        <v>0.2008607</v>
      </c>
      <c r="S153" s="27">
        <v>0.17929563000000001</v>
      </c>
      <c r="T153" s="27">
        <v>0.19151524</v>
      </c>
      <c r="U153" s="27">
        <v>0.20427293999999999</v>
      </c>
      <c r="V153" s="27">
        <v>0.21721715</v>
      </c>
      <c r="W153" s="27">
        <v>0.22107577</v>
      </c>
      <c r="X153" s="27">
        <v>0.22277851000000001</v>
      </c>
      <c r="Y153" s="27">
        <v>0.22448932999999999</v>
      </c>
      <c r="Z153" s="27">
        <v>0.22584713000000001</v>
      </c>
      <c r="AA153" s="27">
        <v>0.2267816</v>
      </c>
      <c r="AB153" s="27">
        <v>0.22657859999999999</v>
      </c>
      <c r="AC153" s="27">
        <v>0.22674902999999999</v>
      </c>
      <c r="AD153" s="27">
        <v>0.22663505</v>
      </c>
      <c r="AE153" s="27">
        <v>0.22599185999999999</v>
      </c>
      <c r="AF153" s="27">
        <v>0.22502195999999999</v>
      </c>
      <c r="AG153" s="27">
        <v>0.22480205</v>
      </c>
      <c r="AH153" s="27">
        <v>0.22457936000000001</v>
      </c>
      <c r="AI153" s="27">
        <v>0.22275907</v>
      </c>
      <c r="AJ153" s="27">
        <v>0.22053186999999999</v>
      </c>
      <c r="AK153" s="3">
        <f t="shared" si="2"/>
        <v>0.21425836527777775</v>
      </c>
      <c r="AM153" s="10" t="s">
        <v>94</v>
      </c>
      <c r="AO153" s="2">
        <f>SUM(A182:AJ183)/26</f>
        <v>0.16720676538461537</v>
      </c>
      <c r="AP153" s="2">
        <f>((AK153-AK$5)*100)/AK$5</f>
        <v>-4.1694125257371493</v>
      </c>
      <c r="AR153" s="10" t="s">
        <v>94</v>
      </c>
      <c r="AS153" s="2"/>
      <c r="AT153" s="1">
        <f>((AO153-AO$5)*100)/AO$5</f>
        <v>-9.7795354413492035</v>
      </c>
    </row>
    <row r="154" spans="1:47" x14ac:dyDescent="0.25">
      <c r="A154" s="29">
        <v>0.20509963</v>
      </c>
      <c r="B154" s="30">
        <v>0.20261419</v>
      </c>
      <c r="C154" s="29">
        <v>0.19993849</v>
      </c>
      <c r="D154" s="29">
        <v>0.1974929</v>
      </c>
      <c r="E154" s="31">
        <v>0.19396015999999999</v>
      </c>
      <c r="F154" s="31">
        <v>0.19018309999999999</v>
      </c>
      <c r="G154" s="31">
        <v>0.18799859999999999</v>
      </c>
      <c r="H154" s="31">
        <v>0.18991474999999999</v>
      </c>
      <c r="I154" s="31">
        <v>0.19277358</v>
      </c>
      <c r="J154" s="31">
        <v>0.19091636000000001</v>
      </c>
      <c r="K154" s="31">
        <v>0.19038748999999999</v>
      </c>
      <c r="L154" s="31">
        <v>0.19106271999999999</v>
      </c>
      <c r="M154" s="31">
        <v>0.19255133999999999</v>
      </c>
      <c r="N154" s="31">
        <v>0.19330343999999999</v>
      </c>
      <c r="O154" s="31">
        <v>0.19376607000000001</v>
      </c>
      <c r="P154" s="31">
        <v>0.1933019</v>
      </c>
      <c r="Q154" s="32">
        <v>0.19397315000000001</v>
      </c>
      <c r="R154" s="32">
        <v>0.19110522999999999</v>
      </c>
      <c r="S154" s="33">
        <v>0.18295173000000001</v>
      </c>
      <c r="T154" s="33" t="s">
        <v>193</v>
      </c>
      <c r="U154" s="33">
        <v>0.19963054</v>
      </c>
      <c r="V154" s="33">
        <v>0.20277971</v>
      </c>
      <c r="W154" s="33">
        <v>0.20452036000000001</v>
      </c>
      <c r="X154" s="33">
        <v>0.20567526999999999</v>
      </c>
      <c r="Y154" s="33">
        <v>0.20736811999999999</v>
      </c>
      <c r="Z154" s="33">
        <v>0.20964131</v>
      </c>
      <c r="AA154" s="33">
        <v>0.21121353000000001</v>
      </c>
      <c r="AB154" s="33">
        <v>0.21181723</v>
      </c>
      <c r="AC154" s="29">
        <v>0.21066654000000001</v>
      </c>
      <c r="AD154" s="29">
        <v>0.21056137999999999</v>
      </c>
      <c r="AE154" s="29">
        <v>0.20839235</v>
      </c>
      <c r="AF154" s="29">
        <v>0.20793676</v>
      </c>
      <c r="AG154" s="29">
        <v>0.20901566999999999</v>
      </c>
      <c r="AH154" s="29">
        <v>0.20881657000000001</v>
      </c>
      <c r="AI154" s="29">
        <v>0.20841286000000001</v>
      </c>
      <c r="AJ154" s="29">
        <v>0.20718892999999999</v>
      </c>
      <c r="AK154" s="3">
        <f t="shared" si="2"/>
        <v>0.19991234171428576</v>
      </c>
      <c r="AM154" s="10" t="s">
        <v>116</v>
      </c>
      <c r="AO154" s="2">
        <f>SUM(A152:AJ153)/72</f>
        <v>0.19951882388888886</v>
      </c>
      <c r="AP154" s="2">
        <f>((AK154-AK$6)*100)/AK$6</f>
        <v>-6.7287979152434563</v>
      </c>
      <c r="AR154" s="10" t="s">
        <v>116</v>
      </c>
      <c r="AS154" s="2"/>
      <c r="AT154" s="1">
        <f>((AO154-AO$6)*100)/AO$6</f>
        <v>8.0347169238298211E-2</v>
      </c>
    </row>
    <row r="155" spans="1:47" x14ac:dyDescent="0.25">
      <c r="A155" s="29">
        <v>0.19138195999999999</v>
      </c>
      <c r="B155" s="30">
        <v>0.18777362</v>
      </c>
      <c r="C155" s="29">
        <v>0.18036756000000001</v>
      </c>
      <c r="D155" s="29">
        <v>0.17359821</v>
      </c>
      <c r="E155" s="31">
        <v>0.15881175</v>
      </c>
      <c r="F155" s="31">
        <v>0.13983190000000001</v>
      </c>
      <c r="G155" s="31">
        <v>0.13471605</v>
      </c>
      <c r="H155" s="31">
        <v>0.12804744000000001</v>
      </c>
      <c r="I155" s="31">
        <v>0.13557495</v>
      </c>
      <c r="J155" s="31">
        <v>0.13871744</v>
      </c>
      <c r="K155" s="31">
        <v>0.14139247999999999</v>
      </c>
      <c r="L155" s="31">
        <v>0.14396471</v>
      </c>
      <c r="M155" s="31">
        <v>0.14794649000000001</v>
      </c>
      <c r="N155" s="31">
        <v>0.15264312999999999</v>
      </c>
      <c r="O155" s="31">
        <v>0.1569556</v>
      </c>
      <c r="P155" s="31">
        <v>0.15790825</v>
      </c>
      <c r="Q155" s="32">
        <v>0.15653044999999999</v>
      </c>
      <c r="R155" s="32">
        <v>0.14831145000000001</v>
      </c>
      <c r="S155" s="33">
        <v>0.15073027</v>
      </c>
      <c r="T155" s="33" t="s">
        <v>193</v>
      </c>
      <c r="U155" s="33">
        <v>0.18029276</v>
      </c>
      <c r="V155" s="33">
        <v>0.18499376000000001</v>
      </c>
      <c r="W155" s="33">
        <v>0.18689035000000001</v>
      </c>
      <c r="X155" s="33">
        <v>0.18743166</v>
      </c>
      <c r="Y155" s="33">
        <v>0.18959619999999999</v>
      </c>
      <c r="Z155" s="33">
        <v>0.19262014</v>
      </c>
      <c r="AA155" s="33">
        <v>0.19417632000000001</v>
      </c>
      <c r="AB155" s="33">
        <v>0.19325395000000001</v>
      </c>
      <c r="AC155" s="29">
        <v>0.18982524000000001</v>
      </c>
      <c r="AD155" s="29">
        <v>0.18789485</v>
      </c>
      <c r="AE155" s="29">
        <v>0.18900907</v>
      </c>
      <c r="AF155" s="29">
        <v>0.19121578</v>
      </c>
      <c r="AG155" s="29">
        <v>0.19101654000000001</v>
      </c>
      <c r="AH155" s="29">
        <v>0.19286940999999999</v>
      </c>
      <c r="AI155" s="29">
        <v>0.19457899000000001</v>
      </c>
      <c r="AJ155" s="29">
        <v>0.1934796</v>
      </c>
      <c r="AK155" s="3">
        <f t="shared" si="2"/>
        <v>0.17040995228571432</v>
      </c>
      <c r="AM155" s="11" t="s">
        <v>99</v>
      </c>
      <c r="AO155" s="2">
        <f>SUM(A177:R181)/56</f>
        <v>0.10310261998423471</v>
      </c>
      <c r="AP155" s="2">
        <f>((AK155-AK$7)*100)/AK$7</f>
        <v>-11.40203387243494</v>
      </c>
      <c r="AR155" s="11" t="s">
        <v>99</v>
      </c>
      <c r="AS155" s="2"/>
      <c r="AT155" s="1">
        <f>((AO155-AO$7)*100)/AO$7</f>
        <v>-17.792362959834779</v>
      </c>
    </row>
    <row r="156" spans="1:47" x14ac:dyDescent="0.25">
      <c r="A156" s="29">
        <v>0.16214877</v>
      </c>
      <c r="B156" s="30">
        <v>0.14682451999999999</v>
      </c>
      <c r="C156" s="29">
        <v>0.12720994999999999</v>
      </c>
      <c r="D156" s="29">
        <v>0.11109093</v>
      </c>
      <c r="E156" s="31">
        <v>9.6045160000000004E-2</v>
      </c>
      <c r="F156" s="31">
        <v>9.899442E-2</v>
      </c>
      <c r="G156" s="31">
        <v>8.4635230000000006E-2</v>
      </c>
      <c r="H156" s="31">
        <v>8.8820233999999998E-2</v>
      </c>
      <c r="I156" s="31">
        <v>9.3909359999999997E-2</v>
      </c>
      <c r="J156" s="31">
        <v>9.8864720000000003E-2</v>
      </c>
      <c r="K156" s="31">
        <v>9.8198495999999996E-2</v>
      </c>
      <c r="L156" s="31">
        <v>9.8152295000000001E-2</v>
      </c>
      <c r="M156" s="31">
        <v>9.987414E-2</v>
      </c>
      <c r="N156" s="31">
        <v>0.10324274</v>
      </c>
      <c r="O156" s="31">
        <v>0.10679652000000001</v>
      </c>
      <c r="P156" s="31">
        <v>0.10839316</v>
      </c>
      <c r="Q156" s="32">
        <v>0.10747584</v>
      </c>
      <c r="R156" s="32">
        <v>9.7524189999999997E-2</v>
      </c>
      <c r="S156" s="33">
        <v>0.1005095</v>
      </c>
      <c r="T156" s="33" t="s">
        <v>193</v>
      </c>
      <c r="U156" s="33">
        <v>0.114878155</v>
      </c>
      <c r="V156" s="33">
        <v>0.13285524000000001</v>
      </c>
      <c r="W156" s="33">
        <v>0.14278368999999999</v>
      </c>
      <c r="X156" s="33">
        <v>0.14751945</v>
      </c>
      <c r="Y156" s="33">
        <v>0.1489596</v>
      </c>
      <c r="Z156" s="33">
        <v>0.15188581000000001</v>
      </c>
      <c r="AA156" s="33">
        <v>0.15324273999999999</v>
      </c>
      <c r="AB156" s="33">
        <v>0.15116599999999999</v>
      </c>
      <c r="AC156" s="29">
        <v>0.15426444</v>
      </c>
      <c r="AD156" s="29">
        <v>0.15903200000000001</v>
      </c>
      <c r="AE156" s="29">
        <v>0.16067559000000001</v>
      </c>
      <c r="AF156" s="29">
        <v>0.17014307000000001</v>
      </c>
      <c r="AG156" s="29">
        <v>0.17252243</v>
      </c>
      <c r="AH156" s="29">
        <v>0.17343708999999999</v>
      </c>
      <c r="AI156" s="29">
        <v>0.17416180000000001</v>
      </c>
      <c r="AJ156" s="29">
        <v>0.17127216000000001</v>
      </c>
      <c r="AK156" s="3">
        <f t="shared" si="2"/>
        <v>0.12878598399999999</v>
      </c>
      <c r="AM156" s="11" t="s">
        <v>102</v>
      </c>
      <c r="AO156" s="2">
        <f>SUM(E154:R158)/68</f>
        <v>0.10229557246778204</v>
      </c>
      <c r="AP156" s="2">
        <f>((AK156-AK$8)*100)/AK$8</f>
        <v>-16.481312560318873</v>
      </c>
      <c r="AR156" s="11" t="s">
        <v>102</v>
      </c>
      <c r="AS156" s="2"/>
      <c r="AT156" s="1">
        <f>((AO156-AO$8)*100)/AO$8</f>
        <v>-16.566836768536884</v>
      </c>
    </row>
    <row r="157" spans="1:47" x14ac:dyDescent="0.25">
      <c r="A157" s="29">
        <v>0.10485431000000001</v>
      </c>
      <c r="B157" s="30">
        <v>8.5602460000000005E-2</v>
      </c>
      <c r="C157" s="29">
        <v>6.0995389999999997E-2</v>
      </c>
      <c r="D157" s="29">
        <v>6.2152617E-2</v>
      </c>
      <c r="E157" s="31" t="s">
        <v>193</v>
      </c>
      <c r="F157" s="31">
        <v>0.10480478999999999</v>
      </c>
      <c r="G157" s="31">
        <v>6.273012E-2</v>
      </c>
      <c r="H157" s="31">
        <v>5.3743616000000001E-2</v>
      </c>
      <c r="I157" s="31">
        <v>5.8138889999999999E-2</v>
      </c>
      <c r="J157" s="31">
        <v>5.8134742000000003E-2</v>
      </c>
      <c r="K157" s="31">
        <v>5.6215941999999998E-2</v>
      </c>
      <c r="L157" s="31">
        <v>5.1100989999999999E-2</v>
      </c>
      <c r="M157" s="31">
        <v>4.7085000000000002E-2</v>
      </c>
      <c r="N157" s="31">
        <v>4.9086794000000003E-2</v>
      </c>
      <c r="O157" s="31">
        <v>5.1433699999999999E-2</v>
      </c>
      <c r="P157" s="31">
        <v>5.4217964E-2</v>
      </c>
      <c r="Q157" s="32">
        <v>5.3442124000000001E-2</v>
      </c>
      <c r="R157" s="32">
        <v>3.8936476999999997E-2</v>
      </c>
      <c r="S157" s="33">
        <v>3.5212266999999998E-2</v>
      </c>
      <c r="T157" s="33" t="s">
        <v>193</v>
      </c>
      <c r="U157" s="33">
        <v>8.5367719999999994E-2</v>
      </c>
      <c r="V157" s="33">
        <v>9.4234979999999996E-2</v>
      </c>
      <c r="W157" s="33">
        <v>0.10514279</v>
      </c>
      <c r="X157" s="33">
        <v>0.113560684</v>
      </c>
      <c r="Y157" s="33">
        <v>0.115003854</v>
      </c>
      <c r="Z157" s="33">
        <v>0.1113151</v>
      </c>
      <c r="AA157" s="33">
        <v>0.10224706</v>
      </c>
      <c r="AB157" s="33">
        <v>0.10332227500000001</v>
      </c>
      <c r="AC157" s="29">
        <v>0.125969</v>
      </c>
      <c r="AD157" s="29">
        <v>9.747778E-2</v>
      </c>
      <c r="AE157" s="29">
        <v>8.6043685999999994E-2</v>
      </c>
      <c r="AF157" s="29">
        <v>0.10182977</v>
      </c>
      <c r="AG157" s="29">
        <v>0.11816412</v>
      </c>
      <c r="AH157" s="29">
        <v>0.12353139</v>
      </c>
      <c r="AI157" s="29">
        <v>0.1227697</v>
      </c>
      <c r="AJ157" s="29">
        <v>0.11676650500000001</v>
      </c>
      <c r="AK157" s="3">
        <f t="shared" si="2"/>
        <v>8.2665723735294128E-2</v>
      </c>
      <c r="AM157" s="12" t="s">
        <v>105</v>
      </c>
      <c r="AO157" s="2">
        <f>SUM(S177:Z181)/35</f>
        <v>0.11452906854984642</v>
      </c>
      <c r="AP157" s="2">
        <f>((AK157-AK$9)*100)/AK$9</f>
        <v>-20.830578338422047</v>
      </c>
      <c r="AR157" s="12" t="s">
        <v>105</v>
      </c>
      <c r="AS157" s="2"/>
      <c r="AT157" s="1">
        <f>((AO157-AO$9)*100)/AO$9</f>
        <v>-22.990094311740492</v>
      </c>
    </row>
    <row r="158" spans="1:47" x14ac:dyDescent="0.25">
      <c r="A158" s="29">
        <v>4.5047690000000001E-2</v>
      </c>
      <c r="B158" s="30">
        <v>3.3274776999999998E-2</v>
      </c>
      <c r="C158" s="29">
        <v>1.1797337E-2</v>
      </c>
      <c r="D158" s="29" t="s">
        <v>193</v>
      </c>
      <c r="E158" s="31" t="s">
        <v>193</v>
      </c>
      <c r="F158" s="31">
        <v>7.0456409999999997E-2</v>
      </c>
      <c r="G158" s="31">
        <v>1.6879492999999999E-2</v>
      </c>
      <c r="H158" s="31">
        <v>1.2756089E-2</v>
      </c>
      <c r="I158" s="31">
        <v>9.4592229999999992E-3</v>
      </c>
      <c r="J158" s="31">
        <v>2.4875672999999999E-8</v>
      </c>
      <c r="K158" s="31">
        <v>1.0647875000000001E-10</v>
      </c>
      <c r="L158" s="31">
        <v>5.7711629999999998E-11</v>
      </c>
      <c r="M158" s="31">
        <v>4.8909142999999997E-10</v>
      </c>
      <c r="N158" s="31">
        <v>9.7353580000000008E-9</v>
      </c>
      <c r="O158" s="31">
        <v>1.7592424999999999E-8</v>
      </c>
      <c r="P158" s="31">
        <v>1.6233487E-8</v>
      </c>
      <c r="Q158" s="32">
        <v>1.112579E-9</v>
      </c>
      <c r="R158" s="32">
        <v>8.6063725000000007E-9</v>
      </c>
      <c r="S158" s="33">
        <v>1.3048574E-2</v>
      </c>
      <c r="T158" s="33" t="s">
        <v>193</v>
      </c>
      <c r="U158" s="33" t="s">
        <v>193</v>
      </c>
      <c r="V158" s="33">
        <v>3.4756049999999997E-2</v>
      </c>
      <c r="W158" s="33">
        <v>4.8846173999999999E-2</v>
      </c>
      <c r="X158" s="33">
        <v>5.6878023E-2</v>
      </c>
      <c r="Y158" s="33">
        <v>5.6777729999999998E-2</v>
      </c>
      <c r="Z158" s="33">
        <v>4.074792E-2</v>
      </c>
      <c r="AA158" s="33">
        <v>1.7270199999999999E-2</v>
      </c>
      <c r="AB158" s="33">
        <v>5.3507767999999997E-2</v>
      </c>
      <c r="AC158" s="29" t="s">
        <v>193</v>
      </c>
      <c r="AD158" s="29">
        <v>5.6710379999999998E-2</v>
      </c>
      <c r="AE158" s="29">
        <v>3.9792609999999999E-2</v>
      </c>
      <c r="AF158" s="29">
        <v>1.61887E-2</v>
      </c>
      <c r="AG158" s="29">
        <v>4.2242680000000002E-10</v>
      </c>
      <c r="AH158" s="29">
        <v>1.6363062000000001E-2</v>
      </c>
      <c r="AI158" s="29">
        <v>3.0331352999999998E-2</v>
      </c>
      <c r="AJ158" s="29">
        <v>3.0725229999999999E-2</v>
      </c>
      <c r="AK158" s="3">
        <f t="shared" si="2"/>
        <v>2.2955318459083968E-2</v>
      </c>
      <c r="AM158" s="12" t="s">
        <v>108</v>
      </c>
      <c r="AO158" s="2">
        <f>SUM(S154:AB158)/44</f>
        <v>0.13469596736363643</v>
      </c>
      <c r="AP158" s="2">
        <f>((AK158-AK$10)*100)/AK$10</f>
        <v>-34.86001342888806</v>
      </c>
      <c r="AR158" s="12" t="s">
        <v>108</v>
      </c>
      <c r="AS158" s="2"/>
      <c r="AT158" s="1">
        <f>((AO158-AO$10)*100)/AO$10</f>
        <v>-12.925984488082747</v>
      </c>
    </row>
    <row r="159" spans="1:47" x14ac:dyDescent="0.25">
      <c r="A159" s="29">
        <v>2.5327638E-2</v>
      </c>
      <c r="B159" s="30">
        <v>2.3252037999999999E-2</v>
      </c>
      <c r="C159" s="29" t="s">
        <v>193</v>
      </c>
      <c r="D159" s="29" t="s">
        <v>193</v>
      </c>
      <c r="E159" s="34" t="s">
        <v>193</v>
      </c>
      <c r="F159" s="34">
        <v>5.203613E-2</v>
      </c>
      <c r="G159" s="34">
        <v>2.3843428E-2</v>
      </c>
      <c r="H159" s="34">
        <v>1.8779589999999999E-2</v>
      </c>
      <c r="I159" s="34">
        <v>1.3126517000000001E-2</v>
      </c>
      <c r="J159" s="34">
        <v>1.6371255999999999E-3</v>
      </c>
      <c r="K159" s="34">
        <v>2.2842263000000001E-8</v>
      </c>
      <c r="L159" s="34">
        <v>2.3479116000000001E-9</v>
      </c>
      <c r="M159" s="34">
        <v>8.8473855999999998E-10</v>
      </c>
      <c r="N159" s="34">
        <v>4.7870769999999998E-10</v>
      </c>
      <c r="O159" s="34">
        <v>2.4064664000000002E-10</v>
      </c>
      <c r="P159" s="34">
        <v>1.6795253E-10</v>
      </c>
      <c r="Q159" s="34">
        <v>2.5365330000000002E-10</v>
      </c>
      <c r="R159" s="34">
        <v>5.4087325999999998E-9</v>
      </c>
      <c r="S159" s="35">
        <v>4.7655294999999997E-8</v>
      </c>
      <c r="T159" s="35" t="s">
        <v>193</v>
      </c>
      <c r="U159" s="35" t="s">
        <v>193</v>
      </c>
      <c r="V159" s="35">
        <v>5.9849146999999998E-2</v>
      </c>
      <c r="W159" s="35">
        <v>3.8755341999999998E-2</v>
      </c>
      <c r="X159" s="35">
        <v>3.9364179999999999E-8</v>
      </c>
      <c r="Y159" s="35">
        <v>1.4001933000000001E-10</v>
      </c>
      <c r="Z159" s="35">
        <v>1.08696795E-10</v>
      </c>
      <c r="AA159" s="35">
        <v>2.8141533999999999E-2</v>
      </c>
      <c r="AB159" s="35">
        <v>4.7399096000000002E-2</v>
      </c>
      <c r="AC159" s="36" t="s">
        <v>193</v>
      </c>
      <c r="AD159" s="29">
        <v>5.5710929999999999E-2</v>
      </c>
      <c r="AE159" s="29">
        <v>4.8970430000000002E-2</v>
      </c>
      <c r="AF159" s="29">
        <v>3.3570148000000001E-2</v>
      </c>
      <c r="AG159" s="29">
        <v>2.4269346000000001E-2</v>
      </c>
      <c r="AH159" s="29">
        <v>1.9030935999999998E-2</v>
      </c>
      <c r="AI159" s="29">
        <v>1.7277213E-2</v>
      </c>
      <c r="AJ159" s="29">
        <v>1.6336376E-2</v>
      </c>
      <c r="AK159" s="3">
        <f t="shared" si="2"/>
        <v>1.8243769483093239E-2</v>
      </c>
      <c r="AM159" s="14" t="s">
        <v>99</v>
      </c>
      <c r="AO159" s="7">
        <f>(SUM(B168:O176)+SUM(P168:R172))/140</f>
        <v>4.738970552123082E-3</v>
      </c>
      <c r="AP159" s="2">
        <f>((AK159-AK$11)*100)/AK$11</f>
        <v>-35.020394283634666</v>
      </c>
      <c r="AR159" s="14" t="s">
        <v>99</v>
      </c>
      <c r="AS159" s="2"/>
      <c r="AT159" s="1">
        <f>((AO159-AO$11)*100)/AO$11</f>
        <v>-36.573596239493384</v>
      </c>
      <c r="AU159">
        <f>SUM(AT159:AT162)/4</f>
        <v>-45.646391322096655</v>
      </c>
    </row>
    <row r="160" spans="1:47" x14ac:dyDescent="0.25">
      <c r="A160" s="29">
        <v>1.0612890999999999E-2</v>
      </c>
      <c r="B160" s="30">
        <v>2.9259997000000001E-3</v>
      </c>
      <c r="C160" s="29" t="s">
        <v>193</v>
      </c>
      <c r="D160" s="29" t="s">
        <v>193</v>
      </c>
      <c r="E160" s="34" t="s">
        <v>193</v>
      </c>
      <c r="F160" s="34">
        <v>5.8777287999999997E-2</v>
      </c>
      <c r="G160" s="34">
        <v>1.3910182E-2</v>
      </c>
      <c r="H160" s="34">
        <v>4.41507E-4</v>
      </c>
      <c r="I160" s="34">
        <v>4.2649847999999999E-8</v>
      </c>
      <c r="J160" s="34">
        <v>9.5705819999999992E-9</v>
      </c>
      <c r="K160" s="34">
        <v>6.3570135999999997E-9</v>
      </c>
      <c r="L160" s="34">
        <v>1.5791246E-9</v>
      </c>
      <c r="M160" s="34">
        <v>7.057222E-10</v>
      </c>
      <c r="N160" s="34">
        <v>4.6875580000000005E-10</v>
      </c>
      <c r="O160" s="34">
        <v>4.6250590000000003E-10</v>
      </c>
      <c r="P160" s="34">
        <v>7.1417040000000005E-10</v>
      </c>
      <c r="Q160" s="34">
        <v>1.8692259000000001E-9</v>
      </c>
      <c r="R160" s="34">
        <v>4.8692930000000004E-9</v>
      </c>
      <c r="S160" s="35">
        <v>2.0477760000000001E-9</v>
      </c>
      <c r="T160" s="35" t="s">
        <v>193</v>
      </c>
      <c r="U160" s="35" t="s">
        <v>193</v>
      </c>
      <c r="V160" s="35">
        <v>6.0221235999999997E-2</v>
      </c>
      <c r="W160" s="35">
        <v>3.2872602000000001E-2</v>
      </c>
      <c r="X160" s="35">
        <v>4.5559220000000002E-8</v>
      </c>
      <c r="Y160" s="35">
        <v>2.5223052E-8</v>
      </c>
      <c r="Z160" s="35">
        <v>8.8988399999999999E-3</v>
      </c>
      <c r="AA160" s="35">
        <v>3.3834814999999997E-2</v>
      </c>
      <c r="AB160" s="35">
        <v>4.3031822999999997E-2</v>
      </c>
      <c r="AC160" s="36" t="s">
        <v>193</v>
      </c>
      <c r="AD160" s="29">
        <v>6.1347533000000003E-2</v>
      </c>
      <c r="AE160" s="29">
        <v>4.106576E-2</v>
      </c>
      <c r="AF160" s="29">
        <v>2.5715798000000002E-2</v>
      </c>
      <c r="AG160" s="29">
        <v>2.1357805000000001E-2</v>
      </c>
      <c r="AH160" s="29">
        <v>1.8697755E-2</v>
      </c>
      <c r="AI160" s="29">
        <v>1.8840513999999999E-2</v>
      </c>
      <c r="AJ160" s="29">
        <v>1.6134173000000002E-2</v>
      </c>
      <c r="AK160" s="3">
        <f t="shared" si="2"/>
        <v>1.5622888792542977E-2</v>
      </c>
      <c r="AM160" s="14" t="s">
        <v>102</v>
      </c>
      <c r="AO160" s="2">
        <f>SUM(E159:R167)/126</f>
        <v>4.7233175675546364E-3</v>
      </c>
      <c r="AP160" s="2">
        <f>((AK160-AK$12)*100)/AK$12</f>
        <v>-37.123299921192448</v>
      </c>
      <c r="AR160" s="14" t="s">
        <v>102</v>
      </c>
      <c r="AS160" s="2"/>
      <c r="AT160" s="1">
        <f>((AO160-AO$12)*100)/AO$12</f>
        <v>-50.5342713351803</v>
      </c>
    </row>
    <row r="161" spans="1:46" x14ac:dyDescent="0.25">
      <c r="A161" s="29">
        <v>6.9193630000000004E-3</v>
      </c>
      <c r="B161" s="30">
        <v>3.4778940000000001E-10</v>
      </c>
      <c r="C161" s="29" t="s">
        <v>193</v>
      </c>
      <c r="D161" s="29" t="s">
        <v>193</v>
      </c>
      <c r="E161" s="34" t="s">
        <v>193</v>
      </c>
      <c r="F161" s="34">
        <v>3.3831859999999998E-2</v>
      </c>
      <c r="G161" s="34">
        <v>2.4229398000000001E-3</v>
      </c>
      <c r="H161" s="34">
        <v>2.2069805999999999E-9</v>
      </c>
      <c r="I161" s="34">
        <v>3.0292450000000001E-10</v>
      </c>
      <c r="J161" s="34">
        <v>2.3681734000000001E-10</v>
      </c>
      <c r="K161" s="34">
        <v>4.7775109999999997E-10</v>
      </c>
      <c r="L161" s="34">
        <v>3.8235011999999999E-10</v>
      </c>
      <c r="M161" s="34">
        <v>2.9442698000000003E-10</v>
      </c>
      <c r="N161" s="34">
        <v>3.4274866000000001E-10</v>
      </c>
      <c r="O161" s="34">
        <v>6.495393E-10</v>
      </c>
      <c r="P161" s="34">
        <v>1.4252034000000001E-9</v>
      </c>
      <c r="Q161" s="34">
        <v>3.2286214E-9</v>
      </c>
      <c r="R161" s="34">
        <v>6.5516862999999998E-9</v>
      </c>
      <c r="S161" s="35">
        <v>1.2650661000000001E-10</v>
      </c>
      <c r="T161" s="35" t="s">
        <v>193</v>
      </c>
      <c r="U161" s="35" t="s">
        <v>193</v>
      </c>
      <c r="V161" s="35" t="s">
        <v>193</v>
      </c>
      <c r="W161" s="35">
        <v>1.4453804000000001E-2</v>
      </c>
      <c r="X161" s="35">
        <v>3.8313269999999998E-3</v>
      </c>
      <c r="Y161" s="35">
        <v>1.2020476999999999E-3</v>
      </c>
      <c r="Z161" s="35">
        <v>1.0753212999999999E-2</v>
      </c>
      <c r="AA161" s="35">
        <v>1.2338826000000001E-2</v>
      </c>
      <c r="AB161" s="35" t="s">
        <v>193</v>
      </c>
      <c r="AC161" s="36" t="s">
        <v>193</v>
      </c>
      <c r="AD161" s="29">
        <v>6.9752980000000006E-2</v>
      </c>
      <c r="AE161" s="29">
        <v>2.9623967000000001E-2</v>
      </c>
      <c r="AF161" s="29">
        <v>2.1318630000000002E-2</v>
      </c>
      <c r="AG161" s="29">
        <v>1.8469454999999999E-2</v>
      </c>
      <c r="AH161" s="29">
        <v>1.9794216E-2</v>
      </c>
      <c r="AI161" s="29">
        <v>2.1092122000000001E-2</v>
      </c>
      <c r="AJ161" s="29">
        <v>1.8398874999999999E-2</v>
      </c>
      <c r="AK161" s="3">
        <f t="shared" si="2"/>
        <v>1.0150130074048061E-2</v>
      </c>
      <c r="AM161" s="15" t="s">
        <v>105</v>
      </c>
      <c r="AO161" s="2">
        <f>(SUM(S168:AB176)+SUM(P173:R176))/67</f>
        <v>6.742179334459285E-3</v>
      </c>
      <c r="AP161" s="2">
        <f>((AK161-AK$13)*100)/AK$13</f>
        <v>-40.571601266912786</v>
      </c>
      <c r="AR161" s="15" t="s">
        <v>105</v>
      </c>
      <c r="AS161" s="2"/>
      <c r="AT161" s="1">
        <f>((AO161-AO$13)*100)/AO$13</f>
        <v>-53.094315513337669</v>
      </c>
    </row>
    <row r="162" spans="1:46" x14ac:dyDescent="0.25">
      <c r="A162" s="29">
        <v>1.1839274E-2</v>
      </c>
      <c r="B162" s="30">
        <v>1.6166475E-10</v>
      </c>
      <c r="C162" s="29" t="s">
        <v>193</v>
      </c>
      <c r="D162" s="29" t="s">
        <v>193</v>
      </c>
      <c r="E162" s="34">
        <v>4.5446116000000002E-2</v>
      </c>
      <c r="F162" s="34">
        <v>2.646194E-2</v>
      </c>
      <c r="G162" s="34">
        <v>2.7448025999999999E-9</v>
      </c>
      <c r="H162" s="34">
        <v>8.5045560000000002E-11</v>
      </c>
      <c r="I162" s="34">
        <v>5.2301649999999999E-11</v>
      </c>
      <c r="J162" s="34">
        <v>7.5494610000000001E-11</v>
      </c>
      <c r="K162" s="34">
        <v>5.0704794999999999E-11</v>
      </c>
      <c r="L162" s="34">
        <v>7.0966365000000003E-11</v>
      </c>
      <c r="M162" s="34">
        <v>1.788563E-10</v>
      </c>
      <c r="N162" s="34">
        <v>3.4567932000000001E-10</v>
      </c>
      <c r="O162" s="34">
        <v>8.7239044000000002E-10</v>
      </c>
      <c r="P162" s="34">
        <v>2.3906931999999999E-9</v>
      </c>
      <c r="Q162" s="34">
        <v>7.367501E-9</v>
      </c>
      <c r="R162" s="34">
        <v>2.9231673000000001E-3</v>
      </c>
      <c r="S162" s="35">
        <v>8.1066819999999997E-11</v>
      </c>
      <c r="T162" s="35" t="s">
        <v>193</v>
      </c>
      <c r="U162" s="35" t="s">
        <v>193</v>
      </c>
      <c r="V162" s="35" t="s">
        <v>193</v>
      </c>
      <c r="W162" s="35">
        <v>2.0931516000000001E-2</v>
      </c>
      <c r="X162" s="35">
        <v>1.3132990000000001E-2</v>
      </c>
      <c r="Y162" s="35">
        <v>1.2031576E-2</v>
      </c>
      <c r="Z162" s="35">
        <v>1.5603885E-2</v>
      </c>
      <c r="AA162" s="35">
        <v>2.1215359999999999E-2</v>
      </c>
      <c r="AB162" s="35" t="s">
        <v>193</v>
      </c>
      <c r="AC162" s="36" t="s">
        <v>193</v>
      </c>
      <c r="AD162" s="29" t="s">
        <v>193</v>
      </c>
      <c r="AE162" s="29">
        <v>6.4128509999999998E-3</v>
      </c>
      <c r="AF162" s="29">
        <v>2.0173610000000002E-2</v>
      </c>
      <c r="AG162" s="29">
        <v>1.972003E-2</v>
      </c>
      <c r="AH162" s="29">
        <v>2.4096029000000001E-2</v>
      </c>
      <c r="AI162" s="29">
        <v>2.7805324999999999E-2</v>
      </c>
      <c r="AJ162" s="29">
        <v>2.6670550000000001E-2</v>
      </c>
      <c r="AK162" s="3">
        <f t="shared" si="2"/>
        <v>1.0516579777755979E-2</v>
      </c>
      <c r="AM162" s="15" t="s">
        <v>108</v>
      </c>
      <c r="AO162" s="2">
        <f>SUM(S159:AB167)/54</f>
        <v>1.7525923266679833E-2</v>
      </c>
      <c r="AP162" s="1">
        <f>((AK162-AK$14)*100)/AK$14</f>
        <v>-42.317596389087782</v>
      </c>
      <c r="AR162" s="15" t="s">
        <v>108</v>
      </c>
      <c r="AS162" s="2"/>
      <c r="AT162" s="1">
        <f>((AO162-AO$14)*100)/AO$14</f>
        <v>-42.383382200375259</v>
      </c>
    </row>
    <row r="163" spans="1:46" x14ac:dyDescent="0.25">
      <c r="A163" s="29">
        <v>1.8048814999999999E-2</v>
      </c>
      <c r="B163" s="30">
        <v>6.7193739999999997E-4</v>
      </c>
      <c r="C163" s="29" t="s">
        <v>193</v>
      </c>
      <c r="D163" s="29" t="s">
        <v>193</v>
      </c>
      <c r="E163" s="34">
        <v>1.9693921999999999E-2</v>
      </c>
      <c r="F163" s="34">
        <v>7.3014335000000001E-3</v>
      </c>
      <c r="G163" s="34">
        <v>1.5159680000000001E-10</v>
      </c>
      <c r="H163" s="34">
        <v>5.5207436000000002E-11</v>
      </c>
      <c r="I163" s="34">
        <v>4.4993819999999999E-11</v>
      </c>
      <c r="J163" s="34">
        <v>3.5741753000000001E-11</v>
      </c>
      <c r="K163" s="34">
        <v>3.9576866000000001E-11</v>
      </c>
      <c r="L163" s="34">
        <v>7.8479250000000003E-11</v>
      </c>
      <c r="M163" s="34">
        <v>1.8386589999999999E-10</v>
      </c>
      <c r="N163" s="34">
        <v>4.4222319999999999E-10</v>
      </c>
      <c r="O163" s="34">
        <v>1.3552137000000001E-9</v>
      </c>
      <c r="P163" s="34">
        <v>5.1929224999999999E-9</v>
      </c>
      <c r="Q163" s="34">
        <v>8.3737633999999997E-4</v>
      </c>
      <c r="R163" s="34">
        <v>1.7402377E-2</v>
      </c>
      <c r="S163" s="35" t="s">
        <v>193</v>
      </c>
      <c r="T163" s="35" t="s">
        <v>193</v>
      </c>
      <c r="U163" s="35" t="s">
        <v>193</v>
      </c>
      <c r="V163" s="35" t="s">
        <v>193</v>
      </c>
      <c r="W163" s="35">
        <v>3.2656137000000002E-2</v>
      </c>
      <c r="X163" s="35">
        <v>1.5917971999999999E-2</v>
      </c>
      <c r="Y163" s="35">
        <v>2.0450388999999999E-2</v>
      </c>
      <c r="Z163" s="35">
        <v>1.7583979999999999E-2</v>
      </c>
      <c r="AA163" s="35">
        <v>3.2481245999999998E-2</v>
      </c>
      <c r="AB163" s="35" t="s">
        <v>193</v>
      </c>
      <c r="AC163" s="36" t="s">
        <v>193</v>
      </c>
      <c r="AD163" s="29" t="s">
        <v>193</v>
      </c>
      <c r="AE163" s="29">
        <v>2.3560448000000001E-2</v>
      </c>
      <c r="AF163" s="29">
        <v>7.8637935000000006E-3</v>
      </c>
      <c r="AG163" s="29">
        <v>4.2033084000000004E-3</v>
      </c>
      <c r="AH163" s="29">
        <v>1.2303737E-2</v>
      </c>
      <c r="AI163" s="29">
        <v>2.128012E-2</v>
      </c>
      <c r="AJ163" s="29">
        <v>2.5929756000000002E-2</v>
      </c>
      <c r="AK163" s="3">
        <f t="shared" si="2"/>
        <v>1.0303213174808194E-2</v>
      </c>
      <c r="AM163" s="16" t="s">
        <v>117</v>
      </c>
      <c r="AO163" s="7">
        <f>(SUM(AC154:AJ176)+SUM(A154:D167))/173</f>
        <v>6.276730114286691E-2</v>
      </c>
      <c r="AP163" s="2">
        <f>((AK163-AK$15)*100)/AK$15</f>
        <v>-49.939205318777596</v>
      </c>
      <c r="AR163" s="16" t="s">
        <v>117</v>
      </c>
      <c r="AS163" s="2"/>
      <c r="AT163" s="1">
        <f>((AO163-AO$15)*100)/AO$15</f>
        <v>-17.330574599103027</v>
      </c>
    </row>
    <row r="164" spans="1:46" x14ac:dyDescent="0.25">
      <c r="A164" s="29">
        <v>4.1722710000000003E-2</v>
      </c>
      <c r="B164" s="30">
        <v>1.472767E-2</v>
      </c>
      <c r="C164" s="29" t="s">
        <v>193</v>
      </c>
      <c r="D164" s="29" t="s">
        <v>193</v>
      </c>
      <c r="E164" s="34">
        <v>7.8041423000000002E-10</v>
      </c>
      <c r="F164" s="34">
        <v>1.5062448E-3</v>
      </c>
      <c r="G164" s="34">
        <v>1.1705080999999999E-10</v>
      </c>
      <c r="H164" s="34">
        <v>7.3668814000000003E-11</v>
      </c>
      <c r="I164" s="34">
        <v>4.4140319999999999E-11</v>
      </c>
      <c r="J164" s="34">
        <v>3.6441100000000001E-11</v>
      </c>
      <c r="K164" s="34">
        <v>3.4367550000000001E-11</v>
      </c>
      <c r="L164" s="34">
        <v>3.7486731999999998E-11</v>
      </c>
      <c r="M164" s="34">
        <v>5.2443451999999998E-11</v>
      </c>
      <c r="N164" s="34">
        <v>3.412948E-10</v>
      </c>
      <c r="O164" s="34">
        <v>1.6293719999999999E-9</v>
      </c>
      <c r="P164" s="34">
        <v>2.1102105000000001E-9</v>
      </c>
      <c r="Q164" s="34">
        <v>1.8435412E-3</v>
      </c>
      <c r="R164" s="34">
        <v>2.8868390000000001E-2</v>
      </c>
      <c r="S164" s="35" t="s">
        <v>193</v>
      </c>
      <c r="T164" s="35" t="s">
        <v>193</v>
      </c>
      <c r="U164" s="35" t="s">
        <v>193</v>
      </c>
      <c r="V164" s="35" t="s">
        <v>193</v>
      </c>
      <c r="W164" s="35">
        <v>1.8239506999999999E-2</v>
      </c>
      <c r="X164" s="35">
        <v>1.2446324E-2</v>
      </c>
      <c r="Y164" s="35">
        <v>1.4620331E-2</v>
      </c>
      <c r="Z164" s="35">
        <v>9.3918690000000006E-3</v>
      </c>
      <c r="AA164" s="35">
        <v>2.9012993000000001E-2</v>
      </c>
      <c r="AB164" s="35" t="s">
        <v>193</v>
      </c>
      <c r="AC164" s="36" t="s">
        <v>193</v>
      </c>
      <c r="AD164" s="29" t="s">
        <v>193</v>
      </c>
      <c r="AE164" s="29">
        <v>9.6107574999999996E-9</v>
      </c>
      <c r="AF164" s="29">
        <v>4.3134389999999998E-10</v>
      </c>
      <c r="AG164" s="29">
        <v>3.6291060000000002E-4</v>
      </c>
      <c r="AH164" s="29">
        <v>1.8516398999999999E-2</v>
      </c>
      <c r="AI164" s="29">
        <v>2.7313529999999999E-2</v>
      </c>
      <c r="AJ164" s="29">
        <v>3.6072575000000003E-2</v>
      </c>
      <c r="AK164" s="3">
        <f t="shared" si="2"/>
        <v>9.4312966629256176E-3</v>
      </c>
      <c r="AM164" t="s">
        <v>118</v>
      </c>
      <c r="AO164" s="2">
        <f>((SUM(A150:Z183)+SUM(AA150:AJ176))/895)</f>
        <v>6.59459322966542E-2</v>
      </c>
      <c r="AP164" s="2">
        <f>((AK164-AK$16)*100)/AK$16</f>
        <v>-51.495409499201024</v>
      </c>
      <c r="AR164" t="s">
        <v>118</v>
      </c>
      <c r="AT164" s="1">
        <f>((AO164-AO$16)*100)/AO$16</f>
        <v>-12.782113069116528</v>
      </c>
    </row>
    <row r="165" spans="1:46" x14ac:dyDescent="0.25">
      <c r="A165" s="29">
        <v>7.2066959999999999E-2</v>
      </c>
      <c r="B165" s="30">
        <v>2.8311599E-2</v>
      </c>
      <c r="C165" s="29">
        <v>1.1368243E-10</v>
      </c>
      <c r="D165" s="29">
        <v>3.113412E-10</v>
      </c>
      <c r="E165" s="34">
        <v>4.3097739999999999E-10</v>
      </c>
      <c r="F165" s="34">
        <v>4.2780166000000001E-10</v>
      </c>
      <c r="G165" s="34">
        <v>1.4080583000000001E-10</v>
      </c>
      <c r="H165" s="34">
        <v>1.043074E-10</v>
      </c>
      <c r="I165" s="34">
        <v>4.9902925999999999E-11</v>
      </c>
      <c r="J165" s="34">
        <v>4.7358149999999997E-11</v>
      </c>
      <c r="K165" s="34">
        <v>4.1909712000000002E-11</v>
      </c>
      <c r="L165" s="34">
        <v>4.5361156000000001E-11</v>
      </c>
      <c r="M165" s="34">
        <v>6.2543559999999998E-11</v>
      </c>
      <c r="N165" s="34">
        <v>1.1682989E-10</v>
      </c>
      <c r="O165" s="34">
        <v>4.6987203E-10</v>
      </c>
      <c r="P165" s="34">
        <v>1.0689651999999999E-2</v>
      </c>
      <c r="Q165" s="34">
        <v>1.3417505999999999E-2</v>
      </c>
      <c r="R165" s="34">
        <v>3.2830949999999998E-2</v>
      </c>
      <c r="S165" s="35" t="s">
        <v>193</v>
      </c>
      <c r="T165" s="35" t="s">
        <v>193</v>
      </c>
      <c r="U165" s="35" t="s">
        <v>193</v>
      </c>
      <c r="V165" s="35" t="s">
        <v>193</v>
      </c>
      <c r="W165" s="35">
        <v>1.995415E-10</v>
      </c>
      <c r="X165" s="35">
        <v>5.8258454000000003E-10</v>
      </c>
      <c r="Y165" s="35">
        <v>2.8391066999999999E-2</v>
      </c>
      <c r="Z165" s="35">
        <v>3.7933375999999998E-2</v>
      </c>
      <c r="AA165" s="35">
        <v>3.0760195000000001E-2</v>
      </c>
      <c r="AB165" s="35" t="s">
        <v>193</v>
      </c>
      <c r="AC165" s="36" t="s">
        <v>193</v>
      </c>
      <c r="AD165" s="29" t="s">
        <v>193</v>
      </c>
      <c r="AE165" s="29">
        <v>4.4310106000000002E-10</v>
      </c>
      <c r="AF165" s="29">
        <v>5.4576405999999999E-3</v>
      </c>
      <c r="AG165" s="29">
        <v>8.2652799999999998E-3</v>
      </c>
      <c r="AH165" s="29">
        <v>2.0809735999999999E-2</v>
      </c>
      <c r="AI165" s="29">
        <v>2.8537516999999998E-2</v>
      </c>
      <c r="AJ165" s="29">
        <v>4.563619E-2</v>
      </c>
      <c r="AK165" s="3">
        <f t="shared" si="2"/>
        <v>1.2520954213376567E-2</v>
      </c>
      <c r="AM165" t="s">
        <v>119</v>
      </c>
      <c r="AP165" s="2">
        <f>((AK165-AK$17)*100)/AK$17</f>
        <v>-42.947612117750985</v>
      </c>
      <c r="AR165" t="s">
        <v>119</v>
      </c>
      <c r="AT165" s="1" t="e">
        <f>((AO165-AO$17)*100)/AO$17</f>
        <v>#DIV/0!</v>
      </c>
    </row>
    <row r="166" spans="1:46" x14ac:dyDescent="0.25">
      <c r="A166" s="29">
        <v>3.4777805000000002E-2</v>
      </c>
      <c r="B166" s="30">
        <v>1.2910326E-2</v>
      </c>
      <c r="C166" s="29">
        <v>1.0471831E-10</v>
      </c>
      <c r="D166" s="29">
        <v>1.4935767E-10</v>
      </c>
      <c r="E166" s="34">
        <v>1.2497810000000001E-10</v>
      </c>
      <c r="F166" s="34">
        <v>1.7149983999999999E-10</v>
      </c>
      <c r="G166" s="34">
        <v>1.6363316E-10</v>
      </c>
      <c r="H166" s="34">
        <v>1.024542E-10</v>
      </c>
      <c r="I166" s="34">
        <v>8.0234375000000002E-11</v>
      </c>
      <c r="J166" s="34">
        <v>8.3527579999999994E-11</v>
      </c>
      <c r="K166" s="34">
        <v>9.063976E-11</v>
      </c>
      <c r="L166" s="34">
        <v>9.8249790000000005E-11</v>
      </c>
      <c r="M166" s="34">
        <v>1.5088546E-10</v>
      </c>
      <c r="N166" s="34">
        <v>2.3330063000000001E-4</v>
      </c>
      <c r="O166" s="34">
        <v>1.2166853E-2</v>
      </c>
      <c r="P166" s="34">
        <v>2.4266293000000001E-2</v>
      </c>
      <c r="Q166" s="34">
        <v>3.3876200000000002E-2</v>
      </c>
      <c r="R166" s="34">
        <v>2.2982156E-2</v>
      </c>
      <c r="S166" s="35" t="s">
        <v>193</v>
      </c>
      <c r="T166" s="35" t="s">
        <v>193</v>
      </c>
      <c r="U166" s="35" t="s">
        <v>193</v>
      </c>
      <c r="V166" s="35" t="s">
        <v>193</v>
      </c>
      <c r="W166" s="35">
        <v>1.8960317E-10</v>
      </c>
      <c r="X166" s="35">
        <v>5.3540812999999998E-3</v>
      </c>
      <c r="Y166" s="35">
        <v>2.7543515000000001E-2</v>
      </c>
      <c r="Z166" s="35">
        <v>4.6620729999999999E-2</v>
      </c>
      <c r="AA166" s="35">
        <v>4.4720188000000001E-2</v>
      </c>
      <c r="AB166" s="35" t="s">
        <v>193</v>
      </c>
      <c r="AC166" s="36" t="s">
        <v>193</v>
      </c>
      <c r="AD166" s="29" t="s">
        <v>193</v>
      </c>
      <c r="AE166" s="29">
        <v>1.5836087000000001E-10</v>
      </c>
      <c r="AF166" s="29">
        <v>4.1306214000000003E-3</v>
      </c>
      <c r="AG166" s="29">
        <v>1.3245019E-2</v>
      </c>
      <c r="AH166" s="29">
        <v>1.9955081999999999E-2</v>
      </c>
      <c r="AI166" s="29">
        <v>3.1897812999999997E-2</v>
      </c>
      <c r="AJ166" s="29">
        <v>4.9055300000000003E-2</v>
      </c>
      <c r="AK166" s="3">
        <f t="shared" si="2"/>
        <v>1.3232251206832494E-2</v>
      </c>
      <c r="AM166" t="s">
        <v>120</v>
      </c>
      <c r="AP166" s="2">
        <f>((AK166-AK$18)*100)/AK$18</f>
        <v>-40.284981417174883</v>
      </c>
      <c r="AR166" t="s">
        <v>120</v>
      </c>
      <c r="AT166" s="1" t="e">
        <f>((AO166-AO$18)*100)/AO$18</f>
        <v>#DIV/0!</v>
      </c>
    </row>
    <row r="167" spans="1:46" x14ac:dyDescent="0.25">
      <c r="A167" s="29" t="s">
        <v>193</v>
      </c>
      <c r="B167" s="30" t="s">
        <v>193</v>
      </c>
      <c r="C167" s="29">
        <v>8.6857640000000006E-11</v>
      </c>
      <c r="D167" s="29">
        <v>2.7601368000000002E-10</v>
      </c>
      <c r="E167" s="34">
        <v>1.2156953999999999E-2</v>
      </c>
      <c r="F167" s="34">
        <v>1.6916550000000001E-10</v>
      </c>
      <c r="G167" s="34">
        <v>1.1824116999999999E-10</v>
      </c>
      <c r="H167" s="34">
        <v>7.7455949999999998E-11</v>
      </c>
      <c r="I167" s="34">
        <v>6.7578935999999994E-11</v>
      </c>
      <c r="J167" s="34">
        <v>6.74419E-11</v>
      </c>
      <c r="K167" s="34">
        <v>6.9511190000000003E-11</v>
      </c>
      <c r="L167" s="34">
        <v>7.1620244000000006E-11</v>
      </c>
      <c r="M167" s="34">
        <v>8.5759030000000005E-11</v>
      </c>
      <c r="N167" s="34">
        <v>1.083486E-10</v>
      </c>
      <c r="O167" s="34">
        <v>1.6194529E-10</v>
      </c>
      <c r="P167" s="34">
        <v>5.3297053000000002E-3</v>
      </c>
      <c r="Q167" s="34">
        <v>2.4786832000000002E-2</v>
      </c>
      <c r="R167" s="34">
        <v>3.1310387000000002E-2</v>
      </c>
      <c r="S167" s="35" t="s">
        <v>193</v>
      </c>
      <c r="T167" s="35" t="s">
        <v>193</v>
      </c>
      <c r="U167" s="35" t="s">
        <v>193</v>
      </c>
      <c r="V167" s="35">
        <v>8.528237E-11</v>
      </c>
      <c r="W167" s="35">
        <v>8.4603394000000005E-11</v>
      </c>
      <c r="X167" s="35">
        <v>8.8111329999999999E-11</v>
      </c>
      <c r="Y167" s="35">
        <v>1.6517189999999999E-10</v>
      </c>
      <c r="Z167" s="35">
        <v>7.3342546999999999E-3</v>
      </c>
      <c r="AA167" s="35">
        <v>3.6442559999999999E-2</v>
      </c>
      <c r="AB167" s="35" t="s">
        <v>193</v>
      </c>
      <c r="AC167" s="36" t="s">
        <v>193</v>
      </c>
      <c r="AD167" s="29" t="s">
        <v>193</v>
      </c>
      <c r="AE167" s="29">
        <v>3.2271285999999999E-10</v>
      </c>
      <c r="AF167" s="29">
        <v>8.3657030000000004E-5</v>
      </c>
      <c r="AG167" s="29">
        <v>2.6736736000000001E-2</v>
      </c>
      <c r="AH167" s="29">
        <v>1.5935103999999999E-2</v>
      </c>
      <c r="AI167" s="29">
        <v>2.0242268000000001E-2</v>
      </c>
      <c r="AJ167" s="29">
        <v>3.5237106999999997E-2</v>
      </c>
      <c r="AK167" s="3">
        <f t="shared" si="2"/>
        <v>7.699841683422178E-3</v>
      </c>
      <c r="AM167" t="s">
        <v>121</v>
      </c>
      <c r="AO167" s="2">
        <f>SUM(U182:W183)/6</f>
        <v>0.19955031000000001</v>
      </c>
      <c r="AP167" s="2">
        <f>((AK167-AK$19)*100)/AK$19</f>
        <v>-36.973755142640577</v>
      </c>
      <c r="AR167" t="s">
        <v>124</v>
      </c>
      <c r="AT167" s="1">
        <f>((AO167-AO$19)*100)/AO$19</f>
        <v>4.5657448479442424</v>
      </c>
    </row>
    <row r="168" spans="1:46" x14ac:dyDescent="0.25">
      <c r="A168" t="s">
        <v>193</v>
      </c>
      <c r="B168" s="37" t="s">
        <v>193</v>
      </c>
      <c r="C168" s="34">
        <v>1.6051664E-10</v>
      </c>
      <c r="D168" s="34">
        <v>2.7016920000000002E-4</v>
      </c>
      <c r="E168" s="34">
        <v>2.9080500000000001E-10</v>
      </c>
      <c r="F168" s="34">
        <v>1.1577260000000001E-10</v>
      </c>
      <c r="G168" s="34">
        <v>9.150413E-11</v>
      </c>
      <c r="H168" s="34">
        <v>8.1924080000000003E-11</v>
      </c>
      <c r="I168" s="34">
        <v>8.8925284000000002E-11</v>
      </c>
      <c r="J168" s="34">
        <v>9.9455284000000003E-11</v>
      </c>
      <c r="K168" s="34">
        <v>9.2414160000000005E-11</v>
      </c>
      <c r="L168" s="34">
        <v>8.6249349999999999E-11</v>
      </c>
      <c r="M168" s="34">
        <v>9.3250940000000001E-11</v>
      </c>
      <c r="N168" s="34">
        <v>1.1394677E-10</v>
      </c>
      <c r="O168" s="34">
        <v>1.6968459E-10</v>
      </c>
      <c r="P168" s="34">
        <v>7.1939430000000004E-3</v>
      </c>
      <c r="Q168" s="34">
        <v>2.0909770000000001E-2</v>
      </c>
      <c r="R168" s="34">
        <v>2.1504615000000001E-2</v>
      </c>
      <c r="S168" s="35" t="s">
        <v>193</v>
      </c>
      <c r="T168" s="35" t="s">
        <v>193</v>
      </c>
      <c r="U168" s="35" t="s">
        <v>193</v>
      </c>
      <c r="V168" s="35">
        <v>9.0521489999999998E-4</v>
      </c>
      <c r="W168" s="35">
        <v>1.0016147600000001E-10</v>
      </c>
      <c r="X168" s="35">
        <v>1.0792177999999999E-10</v>
      </c>
      <c r="Y168" s="35">
        <v>1.5679938999999999E-10</v>
      </c>
      <c r="Z168" s="35">
        <v>6.3588404999999999E-3</v>
      </c>
      <c r="AA168" s="35">
        <v>3.7056457000000001E-2</v>
      </c>
      <c r="AB168" s="35" t="s">
        <v>193</v>
      </c>
      <c r="AC168" s="36" t="s">
        <v>193</v>
      </c>
      <c r="AD168" s="29" t="s">
        <v>193</v>
      </c>
      <c r="AE168" s="29">
        <v>4.4744100000000002E-2</v>
      </c>
      <c r="AF168" s="29">
        <v>1.2941252E-2</v>
      </c>
      <c r="AG168" s="29">
        <v>5.5036944999999997E-3</v>
      </c>
      <c r="AH168" s="29">
        <v>2.4930882000000001E-10</v>
      </c>
      <c r="AI168" s="29">
        <v>2.4533278E-10</v>
      </c>
      <c r="AJ168" s="29">
        <v>2.1041553000000001E-2</v>
      </c>
      <c r="AK168" s="3">
        <f t="shared" si="2"/>
        <v>6.3724861229990382E-3</v>
      </c>
      <c r="AP168" s="2">
        <f>((AK168-AK$20)*100)/AK$20</f>
        <v>-36.751288754206712</v>
      </c>
    </row>
    <row r="169" spans="1:46" x14ac:dyDescent="0.25">
      <c r="A169" t="s">
        <v>193</v>
      </c>
      <c r="B169" s="37">
        <v>1.9334477999999999E-10</v>
      </c>
      <c r="C169" s="34">
        <v>9.1563980000000002E-11</v>
      </c>
      <c r="D169" s="34">
        <v>1.3509255000000001E-10</v>
      </c>
      <c r="E169" s="34">
        <v>8.3149069999999998E-11</v>
      </c>
      <c r="F169" s="34">
        <v>8.1098774E-11</v>
      </c>
      <c r="G169" s="34">
        <v>1.0172574599999999E-10</v>
      </c>
      <c r="H169" s="34">
        <v>1.3415065999999999E-10</v>
      </c>
      <c r="I169" s="34">
        <v>4.1330770000000001E-7</v>
      </c>
      <c r="J169" s="34">
        <v>1.0454887499999999E-2</v>
      </c>
      <c r="K169" s="34">
        <v>1.5264505500000001E-2</v>
      </c>
      <c r="L169" s="34">
        <v>1.9494017999999998E-2</v>
      </c>
      <c r="M169" s="34">
        <v>1.7180586000000001E-2</v>
      </c>
      <c r="N169" s="34">
        <v>1.2585966000000001E-2</v>
      </c>
      <c r="O169" s="34">
        <v>8.6495619999999995E-3</v>
      </c>
      <c r="P169" s="34">
        <v>1.3571036E-2</v>
      </c>
      <c r="Q169" s="34">
        <v>1.7230057999999999E-2</v>
      </c>
      <c r="R169" s="34">
        <v>2.001557E-2</v>
      </c>
      <c r="S169" s="35" t="s">
        <v>193</v>
      </c>
      <c r="T169" s="35" t="s">
        <v>193</v>
      </c>
      <c r="U169" s="35">
        <v>1.0644191E-10</v>
      </c>
      <c r="V169" s="35">
        <v>2.0071922E-10</v>
      </c>
      <c r="W169" s="35">
        <v>5.3067260000000003E-3</v>
      </c>
      <c r="X169" s="35">
        <v>2.8580092E-3</v>
      </c>
      <c r="Y169" s="35">
        <v>1.7790889E-4</v>
      </c>
      <c r="Z169" s="35">
        <v>6.4353499999999999E-10</v>
      </c>
      <c r="AA169" s="35">
        <v>1.1798288000000001E-2</v>
      </c>
      <c r="AB169" s="35" t="s">
        <v>193</v>
      </c>
      <c r="AC169" s="36" t="s">
        <v>193</v>
      </c>
      <c r="AD169" s="29" t="s">
        <v>193</v>
      </c>
      <c r="AE169" s="29">
        <v>4.5195649999999997E-2</v>
      </c>
      <c r="AF169" s="29">
        <v>8.7955175000000007E-3</v>
      </c>
      <c r="AG169" s="29">
        <v>1.9812438E-10</v>
      </c>
      <c r="AH169" s="29">
        <v>5.7800164999999998E-10</v>
      </c>
      <c r="AI169" s="29">
        <v>1.0000662999999999E-9</v>
      </c>
      <c r="AJ169" s="29">
        <v>3.2443013E-2</v>
      </c>
      <c r="AK169" s="3">
        <f t="shared" si="2"/>
        <v>8.0340572814904671E-3</v>
      </c>
      <c r="AO169" s="49"/>
      <c r="AP169" s="2">
        <f>((AK169-AK$21)*100)/AK$21</f>
        <v>-46.772698751922867</v>
      </c>
    </row>
    <row r="170" spans="1:46" x14ac:dyDescent="0.25">
      <c r="A170" t="s">
        <v>193</v>
      </c>
      <c r="B170" s="37">
        <v>1.0687258E-10</v>
      </c>
      <c r="C170" s="34">
        <v>5.2442409999999997E-11</v>
      </c>
      <c r="D170" s="34">
        <v>4.8869543999999997E-11</v>
      </c>
      <c r="E170" s="34">
        <v>4.2184433000000003E-11</v>
      </c>
      <c r="F170" s="34">
        <v>5.2006507000000003E-11</v>
      </c>
      <c r="G170" s="34">
        <v>6.6676483999999996E-11</v>
      </c>
      <c r="H170" s="34">
        <v>8.7066339999999997E-11</v>
      </c>
      <c r="I170" s="34">
        <v>1.4016300000000001E-10</v>
      </c>
      <c r="J170" s="34">
        <v>2.3702384000000002E-10</v>
      </c>
      <c r="K170" s="34">
        <v>6.0001079999999997E-3</v>
      </c>
      <c r="L170" s="34">
        <v>1.2014698000000001E-2</v>
      </c>
      <c r="M170" s="34">
        <v>1.716846E-2</v>
      </c>
      <c r="N170" s="34">
        <v>1.4507969000000001E-2</v>
      </c>
      <c r="O170" s="34">
        <v>1.31096635E-2</v>
      </c>
      <c r="P170" s="34">
        <v>1.8249944000000001E-2</v>
      </c>
      <c r="Q170" s="34">
        <v>3.8730945000000003E-2</v>
      </c>
      <c r="R170" s="34">
        <v>4.4868749999999999E-2</v>
      </c>
      <c r="S170" s="35" t="s">
        <v>193</v>
      </c>
      <c r="T170" s="35" t="s">
        <v>193</v>
      </c>
      <c r="U170" s="35">
        <v>1.3205069999999999E-10</v>
      </c>
      <c r="V170" s="35">
        <v>1.9820270000000001E-10</v>
      </c>
      <c r="W170" s="35">
        <v>1.5939708000000001E-10</v>
      </c>
      <c r="X170" s="35">
        <v>2.1075931000000001E-10</v>
      </c>
      <c r="Y170" s="35">
        <v>8.8585339999999995E-3</v>
      </c>
      <c r="Z170" s="35" t="s">
        <v>193</v>
      </c>
      <c r="AA170" s="35" t="s">
        <v>193</v>
      </c>
      <c r="AB170" s="35" t="s">
        <v>193</v>
      </c>
      <c r="AC170" s="36" t="s">
        <v>193</v>
      </c>
      <c r="AD170" s="29" t="s">
        <v>193</v>
      </c>
      <c r="AE170" s="29" t="s">
        <v>193</v>
      </c>
      <c r="AF170" s="29">
        <v>3.1054778000000002E-2</v>
      </c>
      <c r="AG170" s="29">
        <v>3.75012E-10</v>
      </c>
      <c r="AH170" s="29">
        <v>2.8866438000000001E-2</v>
      </c>
      <c r="AI170" s="29">
        <v>3.2279212000000002E-2</v>
      </c>
      <c r="AJ170" s="29">
        <v>9.7668254999999995E-3</v>
      </c>
      <c r="AK170" s="3">
        <f t="shared" si="2"/>
        <v>1.0202826922545443E-2</v>
      </c>
      <c r="AP170" s="2">
        <f>((AK170-AK$22)*100)/AK$22</f>
        <v>-42.435296682017892</v>
      </c>
    </row>
    <row r="171" spans="1:46" x14ac:dyDescent="0.25">
      <c r="A171" t="s">
        <v>193</v>
      </c>
      <c r="B171" s="37">
        <v>9.0332819999999999E-11</v>
      </c>
      <c r="C171" s="34">
        <v>4.1074834999999999E-11</v>
      </c>
      <c r="D171" s="34">
        <v>4.5476712999999997E-11</v>
      </c>
      <c r="E171" s="34">
        <v>3.4532509999999997E-11</v>
      </c>
      <c r="F171" s="34">
        <v>3.9550039999999999E-11</v>
      </c>
      <c r="G171" s="34">
        <v>4.9536183999999999E-11</v>
      </c>
      <c r="H171" s="34">
        <v>5.1027106E-11</v>
      </c>
      <c r="I171" s="34">
        <v>5.8403456000000005E-11</v>
      </c>
      <c r="J171" s="34">
        <v>6.8812249999999999E-11</v>
      </c>
      <c r="K171" s="34">
        <v>9.4556419999999996E-11</v>
      </c>
      <c r="L171" s="34">
        <v>1.0119773E-10</v>
      </c>
      <c r="M171" s="34">
        <v>1.4188456999999999E-10</v>
      </c>
      <c r="N171" s="34">
        <v>2.5926209999999999E-10</v>
      </c>
      <c r="O171" s="34">
        <v>1.8975863999999999E-10</v>
      </c>
      <c r="P171" s="34">
        <v>4.5068027E-10</v>
      </c>
      <c r="Q171" s="34">
        <v>2.3683236999999999E-2</v>
      </c>
      <c r="R171" s="34">
        <v>3.5116731999999998E-2</v>
      </c>
      <c r="S171" s="35" t="s">
        <v>193</v>
      </c>
      <c r="T171" s="35">
        <v>5.4171905000000003E-3</v>
      </c>
      <c r="U171" s="35">
        <v>1.3139063000000001E-10</v>
      </c>
      <c r="V171" s="35">
        <v>9.176049E-11</v>
      </c>
      <c r="W171" s="35">
        <v>1.02038995E-10</v>
      </c>
      <c r="X171" s="35">
        <v>9.0190799999999997E-11</v>
      </c>
      <c r="Y171" s="35">
        <v>5.8551780000000001E-11</v>
      </c>
      <c r="Z171" s="35" t="s">
        <v>193</v>
      </c>
      <c r="AA171" s="35" t="s">
        <v>193</v>
      </c>
      <c r="AB171" s="35" t="s">
        <v>193</v>
      </c>
      <c r="AC171" s="36" t="s">
        <v>193</v>
      </c>
      <c r="AD171" s="29" t="s">
        <v>193</v>
      </c>
      <c r="AE171" s="29" t="s">
        <v>193</v>
      </c>
      <c r="AF171" s="29">
        <v>5.4036019999999997E-2</v>
      </c>
      <c r="AG171" s="29">
        <v>3.4190115E-2</v>
      </c>
      <c r="AH171" s="29">
        <v>1.985723E-2</v>
      </c>
      <c r="AI171" s="29">
        <v>3.1727906E-2</v>
      </c>
      <c r="AJ171" s="29">
        <v>2.1979072999999998E-2</v>
      </c>
      <c r="AK171" s="3">
        <f t="shared" si="2"/>
        <v>8.0716966317863677E-3</v>
      </c>
      <c r="AP171" s="2">
        <f>((AK171-AK$23)*100)/AK$23</f>
        <v>-35.6053350855587</v>
      </c>
    </row>
    <row r="172" spans="1:46" x14ac:dyDescent="0.25">
      <c r="A172" t="s">
        <v>193</v>
      </c>
      <c r="B172" s="37">
        <v>1.6751152999999999E-10</v>
      </c>
      <c r="C172" s="34">
        <v>4.8130888000000002E-11</v>
      </c>
      <c r="D172" s="34">
        <v>4.1894443000000003E-11</v>
      </c>
      <c r="E172" s="34">
        <v>3.2086764000000002E-11</v>
      </c>
      <c r="F172" s="34">
        <v>3.5079522999999999E-11</v>
      </c>
      <c r="G172" s="34">
        <v>4.6146006999999999E-11</v>
      </c>
      <c r="H172" s="34">
        <v>6.3403574000000004E-11</v>
      </c>
      <c r="I172" s="34">
        <v>9.5181869999999995E-11</v>
      </c>
      <c r="J172" s="34">
        <v>3.562995E-10</v>
      </c>
      <c r="K172" s="34">
        <v>5.2492966E-10</v>
      </c>
      <c r="L172" s="34">
        <v>1.8182107000000001E-10</v>
      </c>
      <c r="M172" s="34">
        <v>1.8773572E-10</v>
      </c>
      <c r="N172" s="34">
        <v>1.4036332999999999E-10</v>
      </c>
      <c r="O172" s="34">
        <v>1.3081637000000001E-10</v>
      </c>
      <c r="P172" s="34">
        <v>6.3200180000000002E-3</v>
      </c>
      <c r="Q172" s="34">
        <v>4.6045754000000001E-2</v>
      </c>
      <c r="R172" s="34" t="s">
        <v>193</v>
      </c>
      <c r="S172" s="35">
        <v>4.6455810000000002E-7</v>
      </c>
      <c r="T172" s="35">
        <v>1.3102340999999999E-10</v>
      </c>
      <c r="U172" s="35">
        <v>6.2120569999999994E-11</v>
      </c>
      <c r="V172" s="35">
        <v>7.0920485000000001E-11</v>
      </c>
      <c r="W172" s="35">
        <v>7.2974650000000003E-11</v>
      </c>
      <c r="X172" s="35">
        <v>6.8034830000000006E-11</v>
      </c>
      <c r="Y172" s="35">
        <v>5.2206526999999998E-11</v>
      </c>
      <c r="Z172" s="35" t="s">
        <v>193</v>
      </c>
      <c r="AA172" s="35" t="s">
        <v>193</v>
      </c>
      <c r="AB172" s="35" t="s">
        <v>193</v>
      </c>
      <c r="AC172" s="36" t="s">
        <v>193</v>
      </c>
      <c r="AD172" s="29" t="s">
        <v>193</v>
      </c>
      <c r="AE172" s="29" t="s">
        <v>193</v>
      </c>
      <c r="AF172" s="29">
        <v>6.2562569999999998E-2</v>
      </c>
      <c r="AG172" s="29">
        <v>4.4920754E-2</v>
      </c>
      <c r="AH172" s="29">
        <v>4.5207246999999999E-2</v>
      </c>
      <c r="AI172" s="29">
        <v>5.1977339999999997E-2</v>
      </c>
      <c r="AJ172" s="29">
        <v>4.5570060000000003E-2</v>
      </c>
      <c r="AK172" s="3">
        <f t="shared" si="2"/>
        <v>1.0807293216670741E-2</v>
      </c>
      <c r="AP172" s="2">
        <f>((AK172-AK$24)*100)/AK$24</f>
        <v>-28.707374966323641</v>
      </c>
    </row>
    <row r="173" spans="1:46" x14ac:dyDescent="0.25">
      <c r="A173" t="s">
        <v>193</v>
      </c>
      <c r="B173" s="37">
        <v>1.7591372000000001E-2</v>
      </c>
      <c r="C173" s="34">
        <v>3.2725810000000002E-9</v>
      </c>
      <c r="D173" s="34">
        <v>8.3172524000000005E-11</v>
      </c>
      <c r="E173" s="34">
        <v>4.2432034E-11</v>
      </c>
      <c r="F173" s="34">
        <v>6.1442120000000006E-11</v>
      </c>
      <c r="G173" s="34">
        <v>9.3935350000000005E-11</v>
      </c>
      <c r="H173" s="34">
        <v>1.5172724000000001E-10</v>
      </c>
      <c r="I173" s="34">
        <v>2.534974E-10</v>
      </c>
      <c r="J173" s="34">
        <v>2.7732324999999998E-10</v>
      </c>
      <c r="K173" s="34">
        <v>2.7370214000000002E-10</v>
      </c>
      <c r="L173" s="34">
        <v>3.730376E-10</v>
      </c>
      <c r="M173" s="34">
        <v>7.4350375999999996E-10</v>
      </c>
      <c r="N173" s="34">
        <v>1.2801795000000001E-9</v>
      </c>
      <c r="O173" s="34">
        <v>1.8219881E-10</v>
      </c>
      <c r="P173" s="38">
        <v>3.8655339999999999E-3</v>
      </c>
      <c r="Q173" s="38" t="s">
        <v>193</v>
      </c>
      <c r="R173" s="38">
        <v>3.3285387E-2</v>
      </c>
      <c r="S173" s="35">
        <v>2.0750731999999999E-10</v>
      </c>
      <c r="T173" s="35">
        <v>1.02333524E-10</v>
      </c>
      <c r="U173" s="35">
        <v>7.6755660000000004E-11</v>
      </c>
      <c r="V173" s="35">
        <v>1.3531021999999999E-10</v>
      </c>
      <c r="W173" s="35">
        <v>2.2196803E-10</v>
      </c>
      <c r="X173" s="35">
        <v>8.7660039999999995E-11</v>
      </c>
      <c r="Y173" s="35">
        <v>1.07352786E-10</v>
      </c>
      <c r="Z173" s="35" t="s">
        <v>193</v>
      </c>
      <c r="AA173" s="35" t="s">
        <v>193</v>
      </c>
      <c r="AB173" s="35" t="s">
        <v>193</v>
      </c>
      <c r="AC173" s="36" t="s">
        <v>193</v>
      </c>
      <c r="AD173" s="29" t="s">
        <v>193</v>
      </c>
      <c r="AE173" s="29" t="s">
        <v>193</v>
      </c>
      <c r="AF173" s="29">
        <v>7.0393869999999997E-2</v>
      </c>
      <c r="AG173" s="29">
        <v>5.2608839999999997E-2</v>
      </c>
      <c r="AH173" s="29" t="s">
        <v>193</v>
      </c>
      <c r="AI173" s="29">
        <v>7.2158299999999995E-2</v>
      </c>
      <c r="AJ173" s="29">
        <v>5.0681773999999999E-2</v>
      </c>
      <c r="AK173" s="3">
        <f t="shared" si="2"/>
        <v>1.1132780926948901E-2</v>
      </c>
      <c r="AP173" s="2">
        <f>((AK173-AK$25)*100)/AK$25</f>
        <v>-23.744682334131692</v>
      </c>
    </row>
    <row r="174" spans="1:46" x14ac:dyDescent="0.25">
      <c r="A174" t="s">
        <v>193</v>
      </c>
      <c r="B174" s="37">
        <v>3.8686690000000003E-2</v>
      </c>
      <c r="C174" s="34">
        <v>2.0725528E-2</v>
      </c>
      <c r="D174" s="34">
        <v>8.2406240000000001E-9</v>
      </c>
      <c r="E174" s="34">
        <v>1.3748845000000001E-10</v>
      </c>
      <c r="F174" s="34">
        <v>9.7799049999999995E-11</v>
      </c>
      <c r="G174" s="34">
        <v>1.6683000000000001E-10</v>
      </c>
      <c r="H174" s="34">
        <v>3.0306820000000001E-10</v>
      </c>
      <c r="I174" s="34">
        <v>5.1279403000000001E-10</v>
      </c>
      <c r="J174" s="34">
        <v>4.0544365000000002E-10</v>
      </c>
      <c r="K174" s="34">
        <v>3.2412539999999998E-10</v>
      </c>
      <c r="L174" s="34">
        <v>6.0363750000000003E-10</v>
      </c>
      <c r="M174" s="34">
        <v>7.4275849999999996E-10</v>
      </c>
      <c r="N174" s="34">
        <v>5.0664882999999996E-10</v>
      </c>
      <c r="O174" s="34">
        <v>2.1543219999999999E-9</v>
      </c>
      <c r="P174" s="38" t="s">
        <v>193</v>
      </c>
      <c r="Q174" s="38">
        <v>4.1381979999999999E-2</v>
      </c>
      <c r="R174" s="38">
        <v>3.9875823999999997E-2</v>
      </c>
      <c r="S174" s="35">
        <v>2.3144471999999999E-2</v>
      </c>
      <c r="T174" s="35">
        <v>9.656891E-9</v>
      </c>
      <c r="U174" s="35">
        <v>3.1822472E-10</v>
      </c>
      <c r="V174" s="35">
        <v>5.5394879999999996E-10</v>
      </c>
      <c r="W174" s="35">
        <v>1.2123506E-9</v>
      </c>
      <c r="X174" s="35">
        <v>8.6421874999999995E-10</v>
      </c>
      <c r="Y174" s="35">
        <v>7.7498665000000004E-9</v>
      </c>
      <c r="Z174" s="35" t="s">
        <v>193</v>
      </c>
      <c r="AA174" s="35" t="s">
        <v>193</v>
      </c>
      <c r="AB174" s="35" t="s">
        <v>193</v>
      </c>
      <c r="AC174" s="36" t="s">
        <v>193</v>
      </c>
      <c r="AD174" s="29" t="s">
        <v>193</v>
      </c>
      <c r="AE174" s="29" t="s">
        <v>193</v>
      </c>
      <c r="AF174" s="29">
        <v>8.3144836E-2</v>
      </c>
      <c r="AG174" s="29">
        <v>6.6511883999999993E-2</v>
      </c>
      <c r="AH174" s="29" t="s">
        <v>193</v>
      </c>
      <c r="AI174" s="29" t="s">
        <v>193</v>
      </c>
      <c r="AJ174" s="29" t="s">
        <v>193</v>
      </c>
      <c r="AK174" s="3">
        <f t="shared" si="2"/>
        <v>1.25388499420416E-2</v>
      </c>
      <c r="AP174" s="2">
        <f>((AK174-AK$26)*100)/AK$26</f>
        <v>-27.4978626037278</v>
      </c>
    </row>
    <row r="175" spans="1:46" x14ac:dyDescent="0.25">
      <c r="A175" t="s">
        <v>193</v>
      </c>
      <c r="B175" s="37" t="s">
        <v>193</v>
      </c>
      <c r="C175" s="34">
        <v>3.3277027000000001E-2</v>
      </c>
      <c r="D175" s="34">
        <v>1.0424506E-7</v>
      </c>
      <c r="E175" s="34">
        <v>2.6757185000000001E-10</v>
      </c>
      <c r="F175" s="34">
        <v>1.3123945000000001E-10</v>
      </c>
      <c r="G175" s="34">
        <v>3.1951447000000002E-10</v>
      </c>
      <c r="H175" s="34">
        <v>9.2323109999999996E-10</v>
      </c>
      <c r="I175" s="34">
        <v>2.1464668000000002E-9</v>
      </c>
      <c r="J175" s="34">
        <v>2.7504011999999999E-9</v>
      </c>
      <c r="K175" s="34">
        <v>1.9207804000000002E-9</v>
      </c>
      <c r="L175" s="34">
        <v>3.0167153000000001E-9</v>
      </c>
      <c r="M175" s="34">
        <v>1.7625948000000001E-9</v>
      </c>
      <c r="N175" s="34">
        <v>4.3610860000000003E-10</v>
      </c>
      <c r="O175" s="34">
        <v>5.8075647E-9</v>
      </c>
      <c r="P175" s="38" t="s">
        <v>193</v>
      </c>
      <c r="Q175" s="38">
        <v>4.711941E-2</v>
      </c>
      <c r="R175" s="38">
        <v>4.1212565999999999E-2</v>
      </c>
      <c r="S175" s="35">
        <v>3.2863297E-2</v>
      </c>
      <c r="T175" s="35">
        <v>1.9043253999999999E-7</v>
      </c>
      <c r="U175" s="35">
        <v>2.2014122E-9</v>
      </c>
      <c r="V175" s="35">
        <v>6.7422639999999999E-9</v>
      </c>
      <c r="W175" s="35">
        <v>2.0759189999999998E-8</v>
      </c>
      <c r="X175" s="35">
        <v>1.2313636E-8</v>
      </c>
      <c r="Y175" s="35">
        <v>1.0001572E-2</v>
      </c>
      <c r="Z175" s="35" t="s">
        <v>193</v>
      </c>
      <c r="AA175" s="35" t="s">
        <v>193</v>
      </c>
      <c r="AB175" s="35" t="s">
        <v>193</v>
      </c>
      <c r="AC175" s="36" t="s">
        <v>193</v>
      </c>
      <c r="AD175" s="29" t="s">
        <v>193</v>
      </c>
      <c r="AE175" s="29" t="s">
        <v>193</v>
      </c>
      <c r="AF175" s="29">
        <v>2.6230040999999999E-2</v>
      </c>
      <c r="AG175" s="29">
        <v>9.5635440000000002E-2</v>
      </c>
      <c r="AH175" s="29" t="s">
        <v>193</v>
      </c>
      <c r="AI175" s="29" t="s">
        <v>193</v>
      </c>
      <c r="AJ175" s="29" t="s">
        <v>193</v>
      </c>
      <c r="AK175" s="3">
        <f t="shared" si="2"/>
        <v>1.1930821215678787E-2</v>
      </c>
      <c r="AP175" s="2">
        <f>((AK175-AK$27)*100)/AK$27</f>
        <v>-36.006431529750877</v>
      </c>
    </row>
    <row r="176" spans="1:46" x14ac:dyDescent="0.25">
      <c r="A176" t="s">
        <v>193</v>
      </c>
      <c r="B176" s="37" t="s">
        <v>193</v>
      </c>
      <c r="C176" s="34">
        <v>7.3626720000000007E-2</v>
      </c>
      <c r="D176" s="34">
        <v>9.5168070000000004E-3</v>
      </c>
      <c r="E176" s="34">
        <v>1.7960361000000001E-10</v>
      </c>
      <c r="F176" s="34">
        <v>2.9762977000000002E-11</v>
      </c>
      <c r="G176" s="34">
        <v>2.7205512E-11</v>
      </c>
      <c r="H176" s="34">
        <v>4.1038380000000003E-11</v>
      </c>
      <c r="I176" s="34">
        <v>5.8631250000000006E-11</v>
      </c>
      <c r="J176" s="34">
        <v>8.1688660000000006E-11</v>
      </c>
      <c r="K176" s="34">
        <v>2.5294222E-9</v>
      </c>
      <c r="L176" s="34">
        <v>8.3533699999999992E-9</v>
      </c>
      <c r="M176" s="34">
        <v>4.1617304999999996E-9</v>
      </c>
      <c r="N176" s="34">
        <v>2.9101920000000001E-9</v>
      </c>
      <c r="O176" s="34">
        <v>9.8901849999999993E-3</v>
      </c>
      <c r="P176" s="38" t="s">
        <v>193</v>
      </c>
      <c r="Q176" s="38">
        <v>6.1379379999999997E-2</v>
      </c>
      <c r="R176" s="38">
        <v>2.8868042E-2</v>
      </c>
      <c r="S176" s="35">
        <v>9.3252969999999998E-3</v>
      </c>
      <c r="T176" s="35">
        <v>3.2647502E-9</v>
      </c>
      <c r="U176" s="35">
        <v>2.5327329999999999E-9</v>
      </c>
      <c r="V176" s="35">
        <v>7.169082E-9</v>
      </c>
      <c r="W176" s="35">
        <v>2.0287936000000001E-5</v>
      </c>
      <c r="X176" s="35">
        <v>6.4504639999999995E-4</v>
      </c>
      <c r="Y176" s="35">
        <v>1.6867475000000001E-8</v>
      </c>
      <c r="Z176" s="35" t="s">
        <v>193</v>
      </c>
      <c r="AA176" s="35" t="s">
        <v>193</v>
      </c>
      <c r="AB176" s="35" t="s">
        <v>193</v>
      </c>
      <c r="AC176" s="36" t="s">
        <v>193</v>
      </c>
      <c r="AD176" s="29" t="s">
        <v>193</v>
      </c>
      <c r="AE176" s="29" t="s">
        <v>193</v>
      </c>
      <c r="AF176" s="29" t="s">
        <v>193</v>
      </c>
      <c r="AG176" s="29" t="s">
        <v>193</v>
      </c>
      <c r="AH176" s="29" t="s">
        <v>193</v>
      </c>
      <c r="AI176" s="29" t="s">
        <v>193</v>
      </c>
      <c r="AJ176" s="29" t="s">
        <v>193</v>
      </c>
      <c r="AK176" s="3">
        <f t="shared" si="2"/>
        <v>8.7850824337584229E-3</v>
      </c>
      <c r="AP176" s="2">
        <f>((AK176-AK$28)*100)/AK$28</f>
        <v>-39.474460646671339</v>
      </c>
    </row>
    <row r="177" spans="1:42" x14ac:dyDescent="0.25">
      <c r="A177" s="32" t="s">
        <v>193</v>
      </c>
      <c r="B177" s="39" t="s">
        <v>193</v>
      </c>
      <c r="C177" s="32">
        <v>5.5993170000000004E-3</v>
      </c>
      <c r="D177" s="32">
        <v>5.6220630000000001E-2</v>
      </c>
      <c r="E177" s="32">
        <v>6.4612760000000005E-2</v>
      </c>
      <c r="F177" s="32">
        <v>6.0186366999999998E-2</v>
      </c>
      <c r="G177" s="32">
        <v>4.8672954999999997E-2</v>
      </c>
      <c r="H177" s="32">
        <v>3.7383659999999999E-2</v>
      </c>
      <c r="I177" s="32">
        <v>1.1441969999999999E-2</v>
      </c>
      <c r="J177" s="32">
        <v>3.7593484000000002E-9</v>
      </c>
      <c r="K177" s="32">
        <v>1.2624133999999999E-10</v>
      </c>
      <c r="L177" s="32">
        <v>6.8306166000000004E-11</v>
      </c>
      <c r="M177" s="32">
        <v>1.6324757000000001E-10</v>
      </c>
      <c r="N177" s="32">
        <v>1.3624732000000001E-2</v>
      </c>
      <c r="O177" s="32">
        <v>2.585927E-2</v>
      </c>
      <c r="P177" s="32" t="s">
        <v>193</v>
      </c>
      <c r="Q177" s="32" t="s">
        <v>193</v>
      </c>
      <c r="R177" s="32" t="s">
        <v>193</v>
      </c>
      <c r="S177" s="33">
        <v>7.6520324000000001E-2</v>
      </c>
      <c r="T177" s="33">
        <v>6.5024250000000006E-2</v>
      </c>
      <c r="U177" s="33">
        <v>5.0147171999999997E-2</v>
      </c>
      <c r="V177" s="33">
        <v>5.5502179999999997E-5</v>
      </c>
      <c r="W177" s="33">
        <v>6.4625194000000005E-11</v>
      </c>
      <c r="X177" s="33">
        <v>1.1407568999999999E-2</v>
      </c>
      <c r="Y177" s="33">
        <v>8.9279660000000005E-4</v>
      </c>
      <c r="Z177" s="33" t="s">
        <v>193</v>
      </c>
      <c r="AA177" s="40" t="s">
        <v>193</v>
      </c>
      <c r="AB177" s="40">
        <v>3.1084114000000001E-11</v>
      </c>
      <c r="AC177" s="40">
        <v>2.8644744999999999E-10</v>
      </c>
      <c r="AD177" s="40" t="s">
        <v>193</v>
      </c>
      <c r="AE177" s="40" t="s">
        <v>193</v>
      </c>
      <c r="AF177" s="40" t="s">
        <v>193</v>
      </c>
      <c r="AG177" s="40" t="s">
        <v>193</v>
      </c>
      <c r="AH177" s="40" t="s">
        <v>193</v>
      </c>
      <c r="AI177" s="40" t="s">
        <v>193</v>
      </c>
      <c r="AJ177" s="40" t="s">
        <v>193</v>
      </c>
      <c r="AK177" s="3">
        <f t="shared" si="2"/>
        <v>2.3984058149059097E-2</v>
      </c>
      <c r="AP177" s="2">
        <f>((AK177-AK$29)*100)/AK$29</f>
        <v>-36.785195889687117</v>
      </c>
    </row>
    <row r="178" spans="1:42" x14ac:dyDescent="0.25">
      <c r="A178" s="31" t="s">
        <v>193</v>
      </c>
      <c r="B178" s="41" t="s">
        <v>193</v>
      </c>
      <c r="C178" s="31" t="s">
        <v>193</v>
      </c>
      <c r="D178" s="31">
        <v>0.105585806</v>
      </c>
      <c r="E178" s="31">
        <v>0.11038308600000001</v>
      </c>
      <c r="F178" s="31">
        <v>0.110022694</v>
      </c>
      <c r="G178" s="31">
        <v>0.108585164</v>
      </c>
      <c r="H178" s="31">
        <v>0.10615906999999999</v>
      </c>
      <c r="I178" s="31">
        <v>9.9146919999999999E-2</v>
      </c>
      <c r="J178" s="31">
        <v>8.8059999999999999E-2</v>
      </c>
      <c r="K178" s="31">
        <v>6.9799109999999998E-2</v>
      </c>
      <c r="L178" s="31">
        <v>4.9611374999999999E-2</v>
      </c>
      <c r="M178" s="31">
        <v>2.5282276999999999E-2</v>
      </c>
      <c r="N178" s="31">
        <v>3.4758511999999998E-2</v>
      </c>
      <c r="O178" s="31" t="s">
        <v>193</v>
      </c>
      <c r="P178" s="31" t="s">
        <v>193</v>
      </c>
      <c r="Q178" s="31" t="s">
        <v>193</v>
      </c>
      <c r="R178" s="31" t="s">
        <v>193</v>
      </c>
      <c r="S178" s="33">
        <v>0.13604158</v>
      </c>
      <c r="T178" s="33">
        <v>0.13216016999999999</v>
      </c>
      <c r="U178" s="33">
        <v>0.122989506</v>
      </c>
      <c r="V178" s="33">
        <v>0.10577687</v>
      </c>
      <c r="W178" s="33">
        <v>6.8489655999999996E-2</v>
      </c>
      <c r="X178" s="33">
        <v>2.3603674000000002E-2</v>
      </c>
      <c r="Y178" s="33">
        <v>3.5220670000000003E-2</v>
      </c>
      <c r="Z178" s="33">
        <v>5.0103194000000002E-3</v>
      </c>
      <c r="AA178" s="40">
        <v>1.1780329E-9</v>
      </c>
      <c r="AB178" s="40">
        <v>3.6266306999999999E-10</v>
      </c>
      <c r="AC178" s="40">
        <v>7.1536100000000001E-10</v>
      </c>
      <c r="AD178" s="40">
        <v>7.501086E-11</v>
      </c>
      <c r="AE178" s="40" t="s">
        <v>193</v>
      </c>
      <c r="AF178" s="40" t="s">
        <v>193</v>
      </c>
      <c r="AG178" s="40" t="s">
        <v>193</v>
      </c>
      <c r="AH178" s="40" t="s">
        <v>193</v>
      </c>
      <c r="AI178" s="40" t="s">
        <v>193</v>
      </c>
      <c r="AJ178" s="40" t="s">
        <v>193</v>
      </c>
      <c r="AK178" s="3">
        <f t="shared" si="2"/>
        <v>6.6812454857872502E-2</v>
      </c>
      <c r="AP178" s="2">
        <f>((AK178-AK$30)*100)/AK$30</f>
        <v>-24.173515090326873</v>
      </c>
    </row>
    <row r="179" spans="1:42" x14ac:dyDescent="0.25">
      <c r="A179" s="31" t="s">
        <v>193</v>
      </c>
      <c r="B179" s="41" t="s">
        <v>193</v>
      </c>
      <c r="C179" s="31" t="s">
        <v>193</v>
      </c>
      <c r="D179" s="31">
        <v>0.15533712999999999</v>
      </c>
      <c r="E179" s="31">
        <v>0.14400092</v>
      </c>
      <c r="F179" s="31">
        <v>0.13666460999999999</v>
      </c>
      <c r="G179" s="31">
        <v>0.13714937999999999</v>
      </c>
      <c r="H179" s="31">
        <v>0.13657527</v>
      </c>
      <c r="I179" s="31">
        <v>0.13370007</v>
      </c>
      <c r="J179" s="31">
        <v>0.12733912</v>
      </c>
      <c r="K179" s="31">
        <v>0.11848478</v>
      </c>
      <c r="L179" s="31">
        <v>0.10495482</v>
      </c>
      <c r="M179" s="31">
        <v>7.5726113999999997E-2</v>
      </c>
      <c r="N179" s="31">
        <v>4.6428339999999998E-2</v>
      </c>
      <c r="O179" s="31" t="s">
        <v>193</v>
      </c>
      <c r="P179" s="31" t="s">
        <v>193</v>
      </c>
      <c r="Q179" s="31" t="s">
        <v>193</v>
      </c>
      <c r="R179" s="31" t="s">
        <v>193</v>
      </c>
      <c r="S179" s="33">
        <v>0.16507322999999999</v>
      </c>
      <c r="T179" s="33">
        <v>0.15730785</v>
      </c>
      <c r="U179" s="33">
        <v>0.1554941</v>
      </c>
      <c r="V179" s="33">
        <v>0.14524648000000001</v>
      </c>
      <c r="W179" s="33">
        <v>0.13334988</v>
      </c>
      <c r="X179" s="33">
        <v>0.10315872</v>
      </c>
      <c r="Y179" s="33">
        <v>6.3578700000000002E-2</v>
      </c>
      <c r="Z179" s="33" t="s">
        <v>193</v>
      </c>
      <c r="AA179" s="40">
        <v>9.8087069999999996E-9</v>
      </c>
      <c r="AB179" s="40">
        <v>2.5829956000000001E-9</v>
      </c>
      <c r="AC179" s="40" t="s">
        <v>193</v>
      </c>
      <c r="AD179" s="40" t="s">
        <v>193</v>
      </c>
      <c r="AE179" s="40" t="s">
        <v>193</v>
      </c>
      <c r="AF179" s="40" t="s">
        <v>193</v>
      </c>
      <c r="AG179" s="40" t="s">
        <v>193</v>
      </c>
      <c r="AH179" s="40" t="s">
        <v>193</v>
      </c>
      <c r="AI179" s="40" t="s">
        <v>193</v>
      </c>
      <c r="AJ179" s="40" t="s">
        <v>193</v>
      </c>
      <c r="AK179" s="3">
        <f t="shared" ref="AK179:AK185" si="3">AVERAGE(A179:AJ179)</f>
        <v>0.11197847631958516</v>
      </c>
      <c r="AP179" s="2">
        <f>((AK179-AK$31)*100)/AK$31</f>
        <v>-20.132282083941547</v>
      </c>
    </row>
    <row r="180" spans="1:42" x14ac:dyDescent="0.25">
      <c r="A180" s="31" t="s">
        <v>193</v>
      </c>
      <c r="B180" s="41" t="s">
        <v>193</v>
      </c>
      <c r="C180" s="31" t="s">
        <v>193</v>
      </c>
      <c r="D180" s="31">
        <v>0.17665586</v>
      </c>
      <c r="E180" s="31">
        <v>0.15014150000000001</v>
      </c>
      <c r="F180" s="31">
        <v>0.15472042999999999</v>
      </c>
      <c r="G180" s="31">
        <v>0.15544699000000001</v>
      </c>
      <c r="H180" s="31">
        <v>0.15679683999999999</v>
      </c>
      <c r="I180" s="31">
        <v>0.15670704999999999</v>
      </c>
      <c r="J180" s="31">
        <v>0.15577626</v>
      </c>
      <c r="K180" s="31">
        <v>0.15060678</v>
      </c>
      <c r="L180" s="31">
        <v>0.13957399000000001</v>
      </c>
      <c r="M180" s="31">
        <v>0.11593318</v>
      </c>
      <c r="N180" s="31">
        <v>8.1742815999999996E-2</v>
      </c>
      <c r="O180" s="31" t="s">
        <v>193</v>
      </c>
      <c r="P180" s="31" t="s">
        <v>193</v>
      </c>
      <c r="Q180" s="31" t="s">
        <v>193</v>
      </c>
      <c r="R180" s="31" t="s">
        <v>193</v>
      </c>
      <c r="S180" s="33" t="s">
        <v>193</v>
      </c>
      <c r="T180" s="33">
        <v>0.19086223999999999</v>
      </c>
      <c r="U180" s="33">
        <v>0.17400104</v>
      </c>
      <c r="V180" s="33">
        <v>0.17952219999999999</v>
      </c>
      <c r="W180" s="33">
        <v>0.17679094000000001</v>
      </c>
      <c r="X180" s="33">
        <v>0.15966242999999999</v>
      </c>
      <c r="Y180" s="33">
        <v>0.12544340000000001</v>
      </c>
      <c r="Z180" s="33">
        <v>9.7721500000000003E-2</v>
      </c>
      <c r="AA180" s="40" t="s">
        <v>193</v>
      </c>
      <c r="AB180" s="40" t="s">
        <v>193</v>
      </c>
      <c r="AC180" s="40" t="s">
        <v>193</v>
      </c>
      <c r="AD180" s="40" t="s">
        <v>193</v>
      </c>
      <c r="AE180" s="40" t="s">
        <v>193</v>
      </c>
      <c r="AF180" s="40" t="s">
        <v>193</v>
      </c>
      <c r="AG180" s="40" t="s">
        <v>193</v>
      </c>
      <c r="AH180" s="40" t="s">
        <v>193</v>
      </c>
      <c r="AI180" s="40" t="s">
        <v>193</v>
      </c>
      <c r="AJ180" s="40" t="s">
        <v>193</v>
      </c>
      <c r="AK180" s="3">
        <f t="shared" si="3"/>
        <v>0.14989474699999999</v>
      </c>
      <c r="AP180" s="2">
        <f>((AK180-AK$32)*100)/AK$32</f>
        <v>-18.675774149773304</v>
      </c>
    </row>
    <row r="181" spans="1:42" x14ac:dyDescent="0.25">
      <c r="A181" s="31" t="s">
        <v>193</v>
      </c>
      <c r="B181" s="41" t="s">
        <v>193</v>
      </c>
      <c r="C181" s="31" t="s">
        <v>193</v>
      </c>
      <c r="D181" s="31" t="s">
        <v>193</v>
      </c>
      <c r="E181" s="31">
        <v>0.16437209999999999</v>
      </c>
      <c r="F181" s="31">
        <v>0.16832384</v>
      </c>
      <c r="G181" s="31">
        <v>0.17191137000000001</v>
      </c>
      <c r="H181" s="31">
        <v>0.1690372</v>
      </c>
      <c r="I181" s="31">
        <v>0.17419857999999999</v>
      </c>
      <c r="J181" s="31">
        <v>0.17976975000000001</v>
      </c>
      <c r="K181" s="31">
        <v>0.17901416000000001</v>
      </c>
      <c r="L181" s="31">
        <v>0.16603725</v>
      </c>
      <c r="M181" s="31">
        <v>0.14071552000000001</v>
      </c>
      <c r="N181" s="31">
        <v>0.11890902</v>
      </c>
      <c r="O181" s="31" t="s">
        <v>193</v>
      </c>
      <c r="P181" s="31" t="s">
        <v>193</v>
      </c>
      <c r="Q181" s="31" t="s">
        <v>193</v>
      </c>
      <c r="R181" s="31" t="s">
        <v>193</v>
      </c>
      <c r="S181" s="33" t="s">
        <v>193</v>
      </c>
      <c r="T181" s="33" t="s">
        <v>193</v>
      </c>
      <c r="U181" s="33">
        <v>0.21002775000000001</v>
      </c>
      <c r="V181" s="33">
        <v>0.21403991999999999</v>
      </c>
      <c r="W181" s="33">
        <v>0.21475250000000001</v>
      </c>
      <c r="X181" s="33">
        <v>0.20301652000000001</v>
      </c>
      <c r="Y181" s="33">
        <v>0.17501486999999999</v>
      </c>
      <c r="Z181" s="33">
        <v>0.13111307</v>
      </c>
      <c r="AA181" s="40" t="s">
        <v>193</v>
      </c>
      <c r="AB181" s="40" t="s">
        <v>193</v>
      </c>
      <c r="AC181" s="40" t="s">
        <v>193</v>
      </c>
      <c r="AD181" s="40" t="s">
        <v>193</v>
      </c>
      <c r="AE181" s="40" t="s">
        <v>193</v>
      </c>
      <c r="AF181" s="40" t="s">
        <v>193</v>
      </c>
      <c r="AG181" s="40" t="s">
        <v>193</v>
      </c>
      <c r="AH181" s="40" t="s">
        <v>193</v>
      </c>
      <c r="AI181" s="40" t="s">
        <v>193</v>
      </c>
      <c r="AJ181" s="40" t="s">
        <v>193</v>
      </c>
      <c r="AK181" s="3">
        <f t="shared" si="3"/>
        <v>0.17376583874999998</v>
      </c>
      <c r="AP181" s="2">
        <f>((AK181-AK$33)*100)/AK$33</f>
        <v>-16.085381920981849</v>
      </c>
    </row>
    <row r="182" spans="1:42" x14ac:dyDescent="0.25">
      <c r="A182" s="27" t="s">
        <v>193</v>
      </c>
      <c r="B182" s="28" t="s">
        <v>193</v>
      </c>
      <c r="C182" s="27" t="s">
        <v>193</v>
      </c>
      <c r="D182" s="27" t="s">
        <v>193</v>
      </c>
      <c r="E182" s="27">
        <v>0.13894887</v>
      </c>
      <c r="F182" s="27">
        <v>0.15887784999999999</v>
      </c>
      <c r="G182" s="27">
        <v>0.15670994999999999</v>
      </c>
      <c r="H182" s="27">
        <v>0.11940036</v>
      </c>
      <c r="I182" s="27">
        <v>0.15071307</v>
      </c>
      <c r="J182" s="27">
        <v>0.19385484</v>
      </c>
      <c r="K182" s="27">
        <v>0.18746507000000001</v>
      </c>
      <c r="L182" s="27">
        <v>0.176619</v>
      </c>
      <c r="M182" s="27">
        <v>9.9932530000000006E-2</v>
      </c>
      <c r="N182" s="27" t="s">
        <v>193</v>
      </c>
      <c r="O182" s="27" t="s">
        <v>193</v>
      </c>
      <c r="P182" s="27" t="s">
        <v>193</v>
      </c>
      <c r="Q182" s="27" t="s">
        <v>193</v>
      </c>
      <c r="R182" s="27" t="s">
        <v>193</v>
      </c>
      <c r="S182" s="27" t="s">
        <v>193</v>
      </c>
      <c r="T182" s="27" t="s">
        <v>193</v>
      </c>
      <c r="U182" s="27">
        <v>0.23118333999999999</v>
      </c>
      <c r="V182" s="27">
        <v>0.23025835</v>
      </c>
      <c r="W182" s="27">
        <v>0.21659100000000001</v>
      </c>
      <c r="X182" s="27">
        <v>0.20406964</v>
      </c>
      <c r="Y182" s="27">
        <v>0.18042931000000001</v>
      </c>
      <c r="Z182" s="27" t="s">
        <v>193</v>
      </c>
      <c r="AA182" s="27" t="s">
        <v>193</v>
      </c>
      <c r="AB182" s="27" t="s">
        <v>193</v>
      </c>
      <c r="AC182" s="27" t="s">
        <v>193</v>
      </c>
      <c r="AD182" s="27" t="s">
        <v>193</v>
      </c>
      <c r="AE182" s="27" t="s">
        <v>193</v>
      </c>
      <c r="AF182" s="27" t="s">
        <v>193</v>
      </c>
      <c r="AG182" s="27" t="s">
        <v>193</v>
      </c>
      <c r="AH182" s="27" t="s">
        <v>193</v>
      </c>
      <c r="AI182" s="27" t="s">
        <v>193</v>
      </c>
      <c r="AJ182" s="27" t="s">
        <v>193</v>
      </c>
      <c r="AK182" s="3">
        <f t="shared" si="3"/>
        <v>0.17464665571428575</v>
      </c>
      <c r="AP182" s="2">
        <f>((AK182-AK$34)*100)/AK$34</f>
        <v>-11.266909963515616</v>
      </c>
    </row>
    <row r="183" spans="1:42" x14ac:dyDescent="0.25">
      <c r="A183" s="27" t="s">
        <v>193</v>
      </c>
      <c r="B183" s="28" t="s">
        <v>193</v>
      </c>
      <c r="C183" s="27" t="s">
        <v>193</v>
      </c>
      <c r="D183" s="27" t="s">
        <v>193</v>
      </c>
      <c r="E183" s="27" t="s">
        <v>193</v>
      </c>
      <c r="F183" s="27" t="s">
        <v>193</v>
      </c>
      <c r="G183" s="27">
        <v>0.15489418999999999</v>
      </c>
      <c r="H183" s="27">
        <v>0.15553180999999999</v>
      </c>
      <c r="I183" s="27">
        <v>0.15728259</v>
      </c>
      <c r="J183" s="27">
        <v>0.19082291000000001</v>
      </c>
      <c r="K183" s="27">
        <v>0.14244804999999999</v>
      </c>
      <c r="L183" s="27">
        <v>0.10840995</v>
      </c>
      <c r="M183" s="27" t="s">
        <v>193</v>
      </c>
      <c r="N183" s="27" t="s">
        <v>193</v>
      </c>
      <c r="O183" s="27" t="s">
        <v>193</v>
      </c>
      <c r="P183" s="27" t="s">
        <v>193</v>
      </c>
      <c r="Q183" s="27" t="s">
        <v>193</v>
      </c>
      <c r="R183" s="27" t="s">
        <v>193</v>
      </c>
      <c r="S183" s="27" t="s">
        <v>193</v>
      </c>
      <c r="T183" s="27" t="s">
        <v>193</v>
      </c>
      <c r="U183" s="27">
        <v>0.1753229</v>
      </c>
      <c r="V183" s="27">
        <v>0.18292864</v>
      </c>
      <c r="W183" s="27">
        <v>0.16101762999999999</v>
      </c>
      <c r="X183" s="27">
        <v>0.19180188000000001</v>
      </c>
      <c r="Y183" s="27">
        <v>0.14548665</v>
      </c>
      <c r="Z183" s="27">
        <v>0.13637552</v>
      </c>
      <c r="AA183" s="27" t="s">
        <v>193</v>
      </c>
      <c r="AB183" s="27" t="s">
        <v>193</v>
      </c>
      <c r="AC183" s="27" t="s">
        <v>193</v>
      </c>
      <c r="AD183" s="27" t="s">
        <v>193</v>
      </c>
      <c r="AE183" s="27" t="s">
        <v>193</v>
      </c>
      <c r="AF183" s="27" t="s">
        <v>193</v>
      </c>
      <c r="AG183" s="27" t="s">
        <v>193</v>
      </c>
      <c r="AH183" s="27" t="s">
        <v>193</v>
      </c>
      <c r="AI183" s="27" t="s">
        <v>193</v>
      </c>
      <c r="AJ183" s="27" t="s">
        <v>193</v>
      </c>
      <c r="AK183" s="3">
        <f t="shared" si="3"/>
        <v>0.15852689333333336</v>
      </c>
      <c r="AP183" s="2">
        <f>((AK183-AK$35)*100)/AK$35</f>
        <v>-7.792969979188185</v>
      </c>
    </row>
    <row r="184" spans="1:42" x14ac:dyDescent="0.25">
      <c r="A184" s="25" t="s">
        <v>193</v>
      </c>
      <c r="B184" s="26" t="s">
        <v>193</v>
      </c>
      <c r="C184" s="25" t="s">
        <v>193</v>
      </c>
      <c r="D184" s="25" t="s">
        <v>193</v>
      </c>
      <c r="E184" s="25" t="s">
        <v>193</v>
      </c>
      <c r="F184" s="25" t="s">
        <v>193</v>
      </c>
      <c r="G184" s="25" t="s">
        <v>193</v>
      </c>
      <c r="H184" s="25" t="s">
        <v>193</v>
      </c>
      <c r="I184" s="25" t="s">
        <v>193</v>
      </c>
      <c r="J184" s="25">
        <v>9.5492795000000005E-2</v>
      </c>
      <c r="K184" s="25" t="s">
        <v>193</v>
      </c>
      <c r="L184" s="25" t="s">
        <v>193</v>
      </c>
      <c r="M184" s="25" t="s">
        <v>193</v>
      </c>
      <c r="N184" s="25" t="s">
        <v>193</v>
      </c>
      <c r="O184" s="25" t="s">
        <v>193</v>
      </c>
      <c r="P184" s="25" t="s">
        <v>193</v>
      </c>
      <c r="Q184" s="25" t="s">
        <v>193</v>
      </c>
      <c r="R184" s="25" t="s">
        <v>193</v>
      </c>
      <c r="S184" s="25" t="s">
        <v>193</v>
      </c>
      <c r="T184" s="25">
        <v>0.13003990000000001</v>
      </c>
      <c r="U184" s="25">
        <v>0.15682562999999999</v>
      </c>
      <c r="V184" s="25" t="s">
        <v>193</v>
      </c>
      <c r="W184" s="25" t="s">
        <v>193</v>
      </c>
      <c r="X184" s="25">
        <v>2.6770210000000001E-10</v>
      </c>
      <c r="Y184" s="25">
        <v>5.4441385000000002E-2</v>
      </c>
      <c r="Z184" s="25">
        <v>6.3014500000000001E-2</v>
      </c>
      <c r="AA184" s="25">
        <v>6.7761929999999998E-2</v>
      </c>
      <c r="AB184" s="25">
        <v>5.1290702000000001E-2</v>
      </c>
      <c r="AC184" s="25" t="s">
        <v>193</v>
      </c>
      <c r="AD184" s="25" t="s">
        <v>193</v>
      </c>
      <c r="AE184" s="25" t="s">
        <v>193</v>
      </c>
      <c r="AF184" s="25" t="s">
        <v>193</v>
      </c>
      <c r="AG184" s="25" t="s">
        <v>193</v>
      </c>
      <c r="AH184" s="25" t="s">
        <v>193</v>
      </c>
      <c r="AI184" s="25" t="s">
        <v>193</v>
      </c>
      <c r="AJ184" s="25" t="s">
        <v>193</v>
      </c>
      <c r="AK184" s="3">
        <f t="shared" si="3"/>
        <v>7.7358355283462757E-2</v>
      </c>
      <c r="AP184" s="22">
        <f>((AK184-AK$36)*100)/AK$36</f>
        <v>-45.85638182984917</v>
      </c>
    </row>
    <row r="185" spans="1:42" x14ac:dyDescent="0.25">
      <c r="A185" s="25">
        <v>2.6450568000000002E-9</v>
      </c>
      <c r="B185" s="26">
        <v>9.0391009999999998E-9</v>
      </c>
      <c r="C185" s="25">
        <v>8.9781569999999998E-9</v>
      </c>
      <c r="D185" s="25">
        <v>8.7348290000000002E-9</v>
      </c>
      <c r="E185" s="25">
        <v>4.0016025999999999E-9</v>
      </c>
      <c r="F185" s="25">
        <v>4.7918300000000004E-9</v>
      </c>
      <c r="G185" s="25">
        <v>4.0955728000000002E-9</v>
      </c>
      <c r="H185" s="25">
        <v>3.7356353999999999E-9</v>
      </c>
      <c r="I185" s="25">
        <v>3.5902620000000002E-9</v>
      </c>
      <c r="J185" s="25">
        <v>4.1499971999999999E-9</v>
      </c>
      <c r="K185" s="25">
        <v>2.8479031999999998E-9</v>
      </c>
      <c r="L185" s="25">
        <v>2.7649785E-9</v>
      </c>
      <c r="M185" s="25">
        <v>2.4023719E-9</v>
      </c>
      <c r="N185" s="25">
        <v>1.7059850999999999E-9</v>
      </c>
      <c r="O185" s="25">
        <v>4.3256057000000002E-9</v>
      </c>
      <c r="P185" s="25">
        <v>2.1882897000000002E-6</v>
      </c>
      <c r="Q185" s="25">
        <v>9.0529200000000008E-3</v>
      </c>
      <c r="R185" s="25">
        <v>1.0873509E-7</v>
      </c>
      <c r="S185" s="25">
        <v>1.2502121999999999E-2</v>
      </c>
      <c r="T185" s="25">
        <v>1.9551010000000001E-2</v>
      </c>
      <c r="U185" s="25" t="s">
        <v>193</v>
      </c>
      <c r="V185" s="25" t="s">
        <v>193</v>
      </c>
      <c r="W185" s="25" t="s">
        <v>193</v>
      </c>
      <c r="X185" s="25" t="s">
        <v>193</v>
      </c>
      <c r="Y185" s="25">
        <v>7.7331435999999997E-10</v>
      </c>
      <c r="Z185" s="25">
        <v>5.6020332999999999E-4</v>
      </c>
      <c r="AA185" s="25">
        <v>7.898391E-4</v>
      </c>
      <c r="AB185" s="25">
        <v>3.7222723999999999E-2</v>
      </c>
      <c r="AC185" s="25">
        <v>6.1717300000000003E-3</v>
      </c>
      <c r="AD185" s="25">
        <v>2.6664266000000002E-3</v>
      </c>
      <c r="AE185" s="25">
        <v>2.8647363999999998E-3</v>
      </c>
      <c r="AF185" s="25">
        <v>1.2601413000000001E-8</v>
      </c>
      <c r="AG185" s="25">
        <v>4.5721195999999996E-9</v>
      </c>
      <c r="AH185" s="25">
        <v>6.9397305999999998E-9</v>
      </c>
      <c r="AI185" s="25">
        <v>5.9525522E-9</v>
      </c>
      <c r="AJ185" s="25">
        <v>2.3443578000000001E-9</v>
      </c>
      <c r="AK185" s="3">
        <f t="shared" si="3"/>
        <v>2.8557534202239298E-3</v>
      </c>
      <c r="AP185" s="22">
        <f>((AK185-AK$37)*100)/AK$37</f>
        <v>-91.016574676257648</v>
      </c>
    </row>
    <row r="186" spans="1:42" x14ac:dyDescent="0.25">
      <c r="AK186" s="17">
        <f>SUM(A150:AJ185)/867</f>
        <v>6.8894879322099936E-2</v>
      </c>
      <c r="AP186" s="23">
        <f>((AK186-AK$38)*100)/AK$38</f>
        <v>-11.820789934529719</v>
      </c>
    </row>
    <row r="187" spans="1:42" x14ac:dyDescent="0.25">
      <c r="AK187" s="18"/>
    </row>
    <row r="188" spans="1:42" x14ac:dyDescent="0.25">
      <c r="AK188" s="18"/>
    </row>
    <row r="189" spans="1:42" x14ac:dyDescent="0.25">
      <c r="AK189" s="18"/>
    </row>
    <row r="190" spans="1:42" x14ac:dyDescent="0.25">
      <c r="AK190" s="18"/>
    </row>
    <row r="191" spans="1:42" x14ac:dyDescent="0.25">
      <c r="AK191" s="18"/>
    </row>
    <row r="192" spans="1:42" x14ac:dyDescent="0.25">
      <c r="AK192" s="18"/>
    </row>
    <row r="193" spans="37:37" x14ac:dyDescent="0.25">
      <c r="AK193" s="18"/>
    </row>
    <row r="194" spans="37:37" x14ac:dyDescent="0.25">
      <c r="AK194" s="18"/>
    </row>
    <row r="195" spans="37:37" x14ac:dyDescent="0.25">
      <c r="AK195" s="18"/>
    </row>
    <row r="196" spans="37:37" x14ac:dyDescent="0.25">
      <c r="AK196" s="18"/>
    </row>
    <row r="197" spans="37:37" x14ac:dyDescent="0.25">
      <c r="AK197" s="18"/>
    </row>
    <row r="198" spans="37:37" x14ac:dyDescent="0.25">
      <c r="AK198" s="2"/>
    </row>
    <row r="199" spans="37:37" x14ac:dyDescent="0.25">
      <c r="AK199" s="2"/>
    </row>
    <row r="200" spans="37:37" x14ac:dyDescent="0.25">
      <c r="AK200" s="2"/>
    </row>
    <row r="201" spans="37:37" x14ac:dyDescent="0.25">
      <c r="AK201" s="2"/>
    </row>
    <row r="202" spans="37:37" x14ac:dyDescent="0.25">
      <c r="AK202" s="2"/>
    </row>
    <row r="203" spans="37:37" x14ac:dyDescent="0.25">
      <c r="AK203" s="2"/>
    </row>
    <row r="204" spans="37:37" x14ac:dyDescent="0.25">
      <c r="AK204" s="2"/>
    </row>
    <row r="205" spans="37:37" x14ac:dyDescent="0.25">
      <c r="AK205" s="2"/>
    </row>
    <row r="206" spans="37:37" x14ac:dyDescent="0.25">
      <c r="AK206" s="2"/>
    </row>
    <row r="207" spans="37:37" x14ac:dyDescent="0.25">
      <c r="AK207" s="2"/>
    </row>
    <row r="208" spans="37:37" x14ac:dyDescent="0.25">
      <c r="AK208" s="2"/>
    </row>
    <row r="209" spans="37:37" x14ac:dyDescent="0.25">
      <c r="AK209" s="2"/>
    </row>
    <row r="210" spans="37:37" x14ac:dyDescent="0.25">
      <c r="AK210" s="2"/>
    </row>
    <row r="211" spans="37:37" x14ac:dyDescent="0.25">
      <c r="AK211" s="2"/>
    </row>
    <row r="212" spans="37:37" x14ac:dyDescent="0.25">
      <c r="AK212" s="2"/>
    </row>
    <row r="213" spans="37:37" x14ac:dyDescent="0.25">
      <c r="AK213" s="2"/>
    </row>
    <row r="214" spans="37:37" x14ac:dyDescent="0.25">
      <c r="AK214" s="2"/>
    </row>
    <row r="215" spans="37:37" x14ac:dyDescent="0.25">
      <c r="AK215" s="2"/>
    </row>
    <row r="216" spans="37:37" x14ac:dyDescent="0.25">
      <c r="AK216" s="2"/>
    </row>
    <row r="217" spans="37:37" x14ac:dyDescent="0.25">
      <c r="AK217" s="2"/>
    </row>
    <row r="218" spans="37:37" x14ac:dyDescent="0.25">
      <c r="AK218" s="2"/>
    </row>
    <row r="219" spans="37:37" x14ac:dyDescent="0.25">
      <c r="AK219" s="2"/>
    </row>
    <row r="220" spans="37:37" x14ac:dyDescent="0.25">
      <c r="AK220" s="2"/>
    </row>
    <row r="221" spans="37:37" x14ac:dyDescent="0.25">
      <c r="AK221" s="2"/>
    </row>
    <row r="222" spans="37:37" x14ac:dyDescent="0.25">
      <c r="AK222" s="2"/>
    </row>
    <row r="223" spans="37:37" x14ac:dyDescent="0.25">
      <c r="AK223" s="2"/>
    </row>
    <row r="224" spans="37:37" x14ac:dyDescent="0.25">
      <c r="AK224" s="2"/>
    </row>
    <row r="225" spans="37:37" x14ac:dyDescent="0.25">
      <c r="AK225" s="2"/>
    </row>
    <row r="226" spans="37:37" x14ac:dyDescent="0.25">
      <c r="AK226" s="2"/>
    </row>
    <row r="227" spans="37:37" x14ac:dyDescent="0.25">
      <c r="AK227" s="2"/>
    </row>
    <row r="228" spans="37:37" x14ac:dyDescent="0.25">
      <c r="AK228" s="2"/>
    </row>
    <row r="229" spans="37:37" x14ac:dyDescent="0.25">
      <c r="AK229" s="2"/>
    </row>
    <row r="230" spans="37:37" x14ac:dyDescent="0.25">
      <c r="AK230" s="2"/>
    </row>
    <row r="231" spans="37:37" x14ac:dyDescent="0.25">
      <c r="AK231" s="2"/>
    </row>
    <row r="232" spans="37:37" x14ac:dyDescent="0.25">
      <c r="AK232" s="2"/>
    </row>
    <row r="233" spans="37:37" x14ac:dyDescent="0.25">
      <c r="AK233" s="2"/>
    </row>
    <row r="234" spans="37:37" x14ac:dyDescent="0.25">
      <c r="AK234" s="2"/>
    </row>
    <row r="235" spans="37:37" x14ac:dyDescent="0.25">
      <c r="AK235" s="2"/>
    </row>
    <row r="236" spans="37:37" x14ac:dyDescent="0.25">
      <c r="AK236" s="2"/>
    </row>
    <row r="237" spans="37:37" x14ac:dyDescent="0.25">
      <c r="AK237" s="2"/>
    </row>
    <row r="238" spans="37:37" x14ac:dyDescent="0.25">
      <c r="AK238" s="2"/>
    </row>
    <row r="239" spans="37:37" x14ac:dyDescent="0.25">
      <c r="AK239" s="2"/>
    </row>
    <row r="240" spans="37:37" x14ac:dyDescent="0.25">
      <c r="AK240" s="2"/>
    </row>
    <row r="241" spans="37:37" x14ac:dyDescent="0.25">
      <c r="AK241" s="2"/>
    </row>
    <row r="242" spans="37:37" x14ac:dyDescent="0.25">
      <c r="AK242" s="2"/>
    </row>
    <row r="243" spans="37:37" x14ac:dyDescent="0.25">
      <c r="AK243" s="2"/>
    </row>
    <row r="244" spans="37:37" x14ac:dyDescent="0.25">
      <c r="AK244" s="2"/>
    </row>
    <row r="245" spans="37:37" x14ac:dyDescent="0.25">
      <c r="AK245" s="2"/>
    </row>
    <row r="246" spans="37:37" x14ac:dyDescent="0.25">
      <c r="AK246" s="2"/>
    </row>
    <row r="247" spans="37:37" x14ac:dyDescent="0.25">
      <c r="AK247" s="2"/>
    </row>
    <row r="248" spans="37:37" x14ac:dyDescent="0.25">
      <c r="AK248" s="2"/>
    </row>
    <row r="249" spans="37:37" x14ac:dyDescent="0.25">
      <c r="AK249" s="2"/>
    </row>
    <row r="250" spans="37:37" x14ac:dyDescent="0.25">
      <c r="AK250" s="2"/>
    </row>
    <row r="251" spans="37:37" x14ac:dyDescent="0.25">
      <c r="AK251" s="2"/>
    </row>
    <row r="252" spans="37:37" x14ac:dyDescent="0.25">
      <c r="AK252" s="2"/>
    </row>
    <row r="253" spans="37:37" x14ac:dyDescent="0.25">
      <c r="AK253" s="2"/>
    </row>
    <row r="254" spans="37:37" x14ac:dyDescent="0.25">
      <c r="AK254" s="2"/>
    </row>
    <row r="255" spans="37:37" x14ac:dyDescent="0.25">
      <c r="AK255" s="2"/>
    </row>
    <row r="256" spans="37:37" x14ac:dyDescent="0.25">
      <c r="AK256" s="2"/>
    </row>
    <row r="257" spans="37:37" x14ac:dyDescent="0.25">
      <c r="AK257" s="2"/>
    </row>
    <row r="258" spans="37:37" x14ac:dyDescent="0.25">
      <c r="AK258" s="2"/>
    </row>
    <row r="259" spans="37:37" x14ac:dyDescent="0.25">
      <c r="AK259" s="2"/>
    </row>
    <row r="260" spans="37:37" x14ac:dyDescent="0.25">
      <c r="AK260" s="2"/>
    </row>
    <row r="261" spans="37:37" x14ac:dyDescent="0.25">
      <c r="AK261" s="2"/>
    </row>
    <row r="262" spans="37:37" x14ac:dyDescent="0.25">
      <c r="AK262" s="2"/>
    </row>
    <row r="263" spans="37:37" x14ac:dyDescent="0.25">
      <c r="AK263" s="2"/>
    </row>
    <row r="264" spans="37:37" x14ac:dyDescent="0.25">
      <c r="AK264" s="2"/>
    </row>
    <row r="265" spans="37:37" x14ac:dyDescent="0.25">
      <c r="AK265" s="2"/>
    </row>
    <row r="266" spans="37:37" x14ac:dyDescent="0.25">
      <c r="AK266" s="2"/>
    </row>
    <row r="267" spans="37:37" x14ac:dyDescent="0.25">
      <c r="AK267" s="2"/>
    </row>
    <row r="268" spans="37:37" x14ac:dyDescent="0.25">
      <c r="AK268" s="2"/>
    </row>
    <row r="269" spans="37:37" x14ac:dyDescent="0.25">
      <c r="AK269" s="2"/>
    </row>
    <row r="270" spans="37:37" x14ac:dyDescent="0.25">
      <c r="AK270" s="2"/>
    </row>
    <row r="271" spans="37:37" x14ac:dyDescent="0.25">
      <c r="AK271" s="2"/>
    </row>
    <row r="272" spans="37:37" x14ac:dyDescent="0.25">
      <c r="AK272" s="2"/>
    </row>
    <row r="273" spans="37:37" x14ac:dyDescent="0.25">
      <c r="AK273" s="2"/>
    </row>
    <row r="274" spans="37:37" x14ac:dyDescent="0.25">
      <c r="AK274" s="2"/>
    </row>
    <row r="275" spans="37:37" x14ac:dyDescent="0.25">
      <c r="AK275" s="2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89A10-3135-4DF4-8D98-D63D904AB483}">
  <dimension ref="A1:BD145"/>
  <sheetViews>
    <sheetView topLeftCell="A76" zoomScale="50" zoomScaleNormal="50" workbookViewId="0">
      <selection activeCell="W110" sqref="W110"/>
    </sheetView>
  </sheetViews>
  <sheetFormatPr defaultColWidth="8.85546875" defaultRowHeight="15" x14ac:dyDescent="0.25"/>
  <cols>
    <col min="1" max="14" width="8.85546875" style="52"/>
    <col min="15" max="15" width="13.140625" style="52" bestFit="1" customWidth="1"/>
    <col min="16" max="20" width="8.85546875" style="52"/>
    <col min="21" max="21" width="8.85546875" style="8"/>
    <col min="22" max="35" width="8.85546875" style="53"/>
    <col min="36" max="36" width="13.140625" style="53" bestFit="1" customWidth="1"/>
    <col min="37" max="38" width="8.85546875" style="53"/>
    <col min="39" max="39" width="8.85546875" style="8"/>
    <col min="40" max="53" width="8.85546875" style="54"/>
    <col min="54" max="54" width="13.140625" style="54" bestFit="1" customWidth="1"/>
    <col min="55" max="56" width="8.85546875" style="54"/>
    <col min="57" max="16384" width="8.85546875" style="8"/>
  </cols>
  <sheetData>
    <row r="1" spans="1:56" x14ac:dyDescent="0.25">
      <c r="A1" s="52" t="s">
        <v>207</v>
      </c>
      <c r="B1" s="52" t="s">
        <v>229</v>
      </c>
      <c r="C1" s="52" t="s">
        <v>230</v>
      </c>
      <c r="D1" s="52" t="s">
        <v>235</v>
      </c>
      <c r="E1" s="52" t="s">
        <v>231</v>
      </c>
      <c r="F1" s="52" t="s">
        <v>232</v>
      </c>
      <c r="G1" s="52" t="s">
        <v>233</v>
      </c>
      <c r="H1" s="52" t="s">
        <v>200</v>
      </c>
      <c r="I1" s="52" t="s">
        <v>234</v>
      </c>
      <c r="J1" s="52" t="s">
        <v>236</v>
      </c>
      <c r="K1" s="52" t="s">
        <v>237</v>
      </c>
      <c r="L1" s="52" t="s">
        <v>238</v>
      </c>
      <c r="M1" s="52" t="s">
        <v>239</v>
      </c>
      <c r="N1" s="52" t="s">
        <v>240</v>
      </c>
      <c r="O1" s="52" t="s">
        <v>241</v>
      </c>
      <c r="P1" s="52" t="s">
        <v>242</v>
      </c>
      <c r="Q1" s="52" t="s">
        <v>243</v>
      </c>
      <c r="R1" s="52" t="s">
        <v>246</v>
      </c>
      <c r="S1" s="52" t="s">
        <v>245</v>
      </c>
      <c r="T1" s="52" t="s">
        <v>247</v>
      </c>
      <c r="V1" s="53" t="s">
        <v>208</v>
      </c>
      <c r="W1" s="53" t="s">
        <v>229</v>
      </c>
      <c r="X1" s="53" t="s">
        <v>230</v>
      </c>
      <c r="Y1" s="53" t="s">
        <v>235</v>
      </c>
      <c r="Z1" s="53" t="s">
        <v>231</v>
      </c>
      <c r="AA1" s="53" t="s">
        <v>232</v>
      </c>
      <c r="AB1" s="53" t="s">
        <v>233</v>
      </c>
      <c r="AC1" s="53" t="s">
        <v>200</v>
      </c>
      <c r="AD1" s="53" t="s">
        <v>234</v>
      </c>
      <c r="AE1" s="53" t="s">
        <v>236</v>
      </c>
      <c r="AF1" s="53" t="s">
        <v>237</v>
      </c>
      <c r="AG1" s="53" t="s">
        <v>238</v>
      </c>
      <c r="AH1" s="53" t="s">
        <v>239</v>
      </c>
      <c r="AI1" s="53" t="s">
        <v>240</v>
      </c>
      <c r="AJ1" s="53" t="s">
        <v>241</v>
      </c>
      <c r="AK1" s="53" t="s">
        <v>242</v>
      </c>
      <c r="AL1" s="53" t="s">
        <v>243</v>
      </c>
      <c r="AN1" s="54" t="s">
        <v>209</v>
      </c>
      <c r="AO1" s="54" t="s">
        <v>229</v>
      </c>
      <c r="AP1" s="54" t="s">
        <v>230</v>
      </c>
      <c r="AQ1" s="54" t="s">
        <v>235</v>
      </c>
      <c r="AR1" s="54" t="s">
        <v>231</v>
      </c>
      <c r="AS1" s="54" t="s">
        <v>232</v>
      </c>
      <c r="AT1" s="54" t="s">
        <v>233</v>
      </c>
      <c r="AU1" s="54" t="s">
        <v>200</v>
      </c>
      <c r="AV1" s="54" t="s">
        <v>234</v>
      </c>
      <c r="AW1" s="54" t="s">
        <v>236</v>
      </c>
      <c r="AX1" s="54" t="s">
        <v>237</v>
      </c>
      <c r="AY1" s="54" t="s">
        <v>238</v>
      </c>
      <c r="AZ1" s="54" t="s">
        <v>239</v>
      </c>
      <c r="BA1" s="54" t="s">
        <v>240</v>
      </c>
      <c r="BB1" s="54" t="s">
        <v>241</v>
      </c>
      <c r="BC1" s="54" t="s">
        <v>242</v>
      </c>
      <c r="BD1" s="54" t="s">
        <v>243</v>
      </c>
    </row>
    <row r="2" spans="1:56" x14ac:dyDescent="0.25">
      <c r="A2" s="52" t="s">
        <v>205</v>
      </c>
      <c r="B2" s="52" t="str" cm="1">
        <f t="array" ref="B2:B37">TRANSPOSE(Fe!A34:AJ34)</f>
        <v>NA</v>
      </c>
      <c r="C2" s="52" t="str" cm="1">
        <f t="array" ref="C2:C37">TRANSPOSE('PO4'!A34:AJ34)</f>
        <v>NA</v>
      </c>
      <c r="D2" s="52" t="str" cm="1">
        <f t="array" ref="D2:D37">TRANSPOSE(surface_T!A34:AJ34)</f>
        <v>NaN</v>
      </c>
      <c r="E2" s="52" t="str" cm="1">
        <f t="array" ref="E2:E37">TRANSPOSE(surface_ph!A34:AJ34)</f>
        <v>NaN</v>
      </c>
      <c r="F2" s="52" t="str" cm="1">
        <f t="array" ref="F2:F37">TRANSPOSE(surface_Alk!A34:AJ34)</f>
        <v>NaN</v>
      </c>
      <c r="G2" s="52" t="str" cm="1">
        <f t="array" ref="G2:G37">TRANSPOSE(surface_oxugen!A34:AJ34)</f>
        <v>NaN</v>
      </c>
      <c r="H2" s="52" t="str" cm="1">
        <f t="array" ref="H2:H37">TRANSPOSE(Surface_sal!A34:AJ34)</f>
        <v>NaN</v>
      </c>
      <c r="I2" s="52" t="str" cm="1">
        <f t="array" ref="I2:I37">TRANSPOSE(picophyto!A34:AJ34)</f>
        <v>NA</v>
      </c>
      <c r="J2" s="52" t="str" cm="1">
        <f t="array" ref="J2:J37">TRANSPOSE(nanophyto!A34:AJ34)</f>
        <v>NA</v>
      </c>
      <c r="K2" s="52" t="str" cm="1">
        <f t="array" ref="K2:K37">TRANSPOSE(microphyto!A34:AJ34)</f>
        <v>NA</v>
      </c>
      <c r="L2" s="52" t="str" cm="1">
        <f t="array" ref="L2:L37">TRANSPOSE(total_phyto!A34:AJ34)</f>
        <v>NA</v>
      </c>
      <c r="M2" s="52" t="str" cm="1">
        <f t="array" ref="M2:M37">TRANSPOSE(nanozoo!A34:AJ34)</f>
        <v>NA</v>
      </c>
      <c r="N2" s="52" t="str" cm="1">
        <f t="array" ref="N2:N37">TRANSPOSE(microzoo!A34:AJ34)</f>
        <v>NA</v>
      </c>
      <c r="O2" s="52" t="str" cm="1">
        <f t="array" ref="O2:O37">TRANSPOSE(mesozoo!A34:AJ34)</f>
        <v>NA</v>
      </c>
      <c r="P2" s="52" t="str" cm="1">
        <f t="array" ref="P2:P37">TRANSPOSE(total_zoo!A34:AJ34)</f>
        <v>NA</v>
      </c>
      <c r="Q2" s="52" t="str" cm="1">
        <f t="array" ref="Q2:Q37">TRANSPOSE(foram!A34:AJ34)</f>
        <v>NaN</v>
      </c>
      <c r="R2" s="52" t="str" cm="1">
        <f t="array" ref="R2:R37">TRANSPOSE(nanophyto_6!A34:AJ34)</f>
        <v>NaN</v>
      </c>
      <c r="S2" s="52" t="str" cm="1">
        <f t="array" ref="S2:S37">TRANSPOSE(nanophyto_19!A34:AJ34)</f>
        <v>NaN</v>
      </c>
      <c r="T2" s="52" t="str" cm="1">
        <f t="array" ref="T2:T37">TRANSPOSE(microphyto_60!A34:AJ34)</f>
        <v>NaN</v>
      </c>
      <c r="V2" s="53" t="s">
        <v>205</v>
      </c>
      <c r="W2" s="53" t="str" cm="1">
        <f t="array" ref="W2:W37">TRANSPOSE(Fe!A145:AJ145)</f>
        <v>NA</v>
      </c>
      <c r="X2" s="53" t="str" cm="1">
        <f t="array" ref="X2:X37">TRANSPOSE('PO4'!A145:AJ145)</f>
        <v>NA</v>
      </c>
      <c r="Y2" s="53" t="str" cm="1">
        <f t="array" ref="Y2:Y37">TRANSPOSE(surface_T!A145:AJ145)</f>
        <v>NaN</v>
      </c>
      <c r="Z2" s="53" t="str" cm="1">
        <f t="array" ref="Z2:Z37">TRANSPOSE(surface_ph!A145:AJ145)</f>
        <v>NaN</v>
      </c>
      <c r="AA2" s="53" t="str" cm="1">
        <f t="array" ref="AA2:AA37">TRANSPOSE(surface_Alk!A145:AJ145)</f>
        <v>NaN</v>
      </c>
      <c r="AB2" s="53" t="str" cm="1">
        <f t="array" ref="AB2:AB37">TRANSPOSE(surface_oxugen!A145:AJ145)</f>
        <v>NaN</v>
      </c>
      <c r="AC2" s="53" t="str" cm="1">
        <f t="array" ref="AC2:AC37">TRANSPOSE(Surface_sal!A145:AJ145)</f>
        <v>NaN</v>
      </c>
      <c r="AD2" s="53" t="str" cm="1">
        <f t="array" ref="AD2:AD37">TRANSPOSE(picophyto!A145:AJ145)</f>
        <v>NA</v>
      </c>
      <c r="AE2" s="53" t="str" cm="1">
        <f t="array" ref="AE2:AE37">TRANSPOSE(nanophyto!A145:AJ145)</f>
        <v>NA</v>
      </c>
      <c r="AF2" s="53" t="str" cm="1">
        <f t="array" ref="AF2:AF37">TRANSPOSE(microphyto!A145:AJ145)</f>
        <v>NA</v>
      </c>
      <c r="AG2" s="53" t="str" cm="1">
        <f t="array" ref="AG2:AG37">TRANSPOSE(total_phyto!A145:AJ145)</f>
        <v>NA</v>
      </c>
      <c r="AH2" s="53" t="str" cm="1">
        <f t="array" ref="AH2:AH37">TRANSPOSE(nanozoo!A145:AJ145)</f>
        <v>NA</v>
      </c>
      <c r="AI2" s="53" t="str" cm="1">
        <f t="array" ref="AI2:AI37">TRANSPOSE(microzoo!A145:AJ145)</f>
        <v>NA</v>
      </c>
      <c r="AJ2" s="53" t="str" cm="1">
        <f t="array" ref="AJ2:AJ37">TRANSPOSE(mesozoo!A145:AJ145)</f>
        <v>NA</v>
      </c>
      <c r="AK2" s="53" t="str" cm="1">
        <f t="array" ref="AK2:AK37">TRANSPOSE(total_zoo!A145:AJ145)</f>
        <v>NA</v>
      </c>
      <c r="AL2" s="53" t="str" cm="1">
        <f t="array" ref="AL2:AL37">TRANSPOSE(foram!A145:AJ145)</f>
        <v>NaN</v>
      </c>
      <c r="AM2" s="55"/>
      <c r="AN2" s="54" t="s">
        <v>205</v>
      </c>
      <c r="AO2" s="54" t="str" cm="1">
        <f t="array" ref="AO2:AO37">TRANSPOSE(Fe!A182:AJ182)</f>
        <v>NA</v>
      </c>
      <c r="AP2" s="54" t="str" cm="1">
        <f t="array" ref="AP2:AP37">TRANSPOSE('PO4'!A182:AJ182)</f>
        <v>NA</v>
      </c>
      <c r="AQ2" s="54" t="str" cm="1">
        <f t="array" ref="AQ2:AQ37">TRANSPOSE(surface_T!A182:AJ182)</f>
        <v>NaN</v>
      </c>
      <c r="AR2" s="54" t="str" cm="1">
        <f t="array" ref="AR2:AR37">TRANSPOSE(surface_ph!A182:AJ182)</f>
        <v>NaN</v>
      </c>
      <c r="AS2" s="54" t="str" cm="1">
        <f t="array" ref="AS2:AS37">TRANSPOSE(surface_Alk!A182:AJ182)</f>
        <v>NaN</v>
      </c>
      <c r="AT2" s="54" t="str" cm="1">
        <f t="array" ref="AT2:AT37">TRANSPOSE(surface_oxugen!A182:AJ182)</f>
        <v>NaN</v>
      </c>
      <c r="AU2" s="54" t="str" cm="1">
        <f t="array" ref="AU2:AU37">TRANSPOSE(Surface_sal!A182:AJ182)</f>
        <v>NaN</v>
      </c>
      <c r="AV2" s="54" t="str" cm="1">
        <f t="array" ref="AV2:AV37">TRANSPOSE(picophyto!A182:AJ182)</f>
        <v>NA</v>
      </c>
      <c r="AW2" s="54" t="str" cm="1">
        <f t="array" ref="AW2:AW37">TRANSPOSE(nanophyto!A182:AJ182)</f>
        <v>NA</v>
      </c>
      <c r="AX2" s="54" t="str" cm="1">
        <f t="array" ref="AX2:AX37">TRANSPOSE(microphyto!A182:AJ182)</f>
        <v>NA</v>
      </c>
      <c r="AY2" s="54" t="str" cm="1">
        <f t="array" ref="AY2:AY37">TRANSPOSE(total_phyto!A182:AJ182)</f>
        <v>NA</v>
      </c>
      <c r="AZ2" s="54" t="str" cm="1">
        <f t="array" ref="AZ2:AZ37">TRANSPOSE(nanozoo!A182:AJ182)</f>
        <v>NA</v>
      </c>
      <c r="BA2" s="54" t="str" cm="1">
        <f t="array" ref="BA2:BA37">TRANSPOSE(microzoo!A182:AJ182)</f>
        <v>NA</v>
      </c>
      <c r="BB2" s="54" t="str" cm="1">
        <f t="array" ref="BB2:BB37">TRANSPOSE(mesozoo!A182:AJ182)</f>
        <v>NA</v>
      </c>
      <c r="BC2" s="54" t="str" cm="1">
        <f t="array" ref="BC2:BC37">TRANSPOSE(total_zoo!A182:AJ182)</f>
        <v>NA</v>
      </c>
      <c r="BD2" s="54" t="str" cm="1">
        <f t="array" ref="BD2:BD37">TRANSPOSE(foram!A182:AJ182)</f>
        <v>NaN</v>
      </c>
    </row>
    <row r="3" spans="1:56" x14ac:dyDescent="0.25">
      <c r="A3" s="52" t="s">
        <v>205</v>
      </c>
      <c r="B3" s="52" t="str">
        <v>NA</v>
      </c>
      <c r="C3" s="52" t="str">
        <v>NA</v>
      </c>
      <c r="D3" s="52" t="str">
        <v>NaN</v>
      </c>
      <c r="E3" s="52" t="str">
        <v>NaN</v>
      </c>
      <c r="F3" s="52" t="str">
        <v>NaN</v>
      </c>
      <c r="G3" s="52" t="str">
        <v>NaN</v>
      </c>
      <c r="H3" s="52" t="str">
        <v>NaN</v>
      </c>
      <c r="I3" s="52" t="str">
        <v>NA</v>
      </c>
      <c r="J3" s="52" t="str">
        <v>NA</v>
      </c>
      <c r="K3" s="52" t="str">
        <v>NA</v>
      </c>
      <c r="L3" s="52" t="str">
        <v>NA</v>
      </c>
      <c r="M3" s="52" t="str">
        <v>NA</v>
      </c>
      <c r="N3" s="52" t="str">
        <v>NA</v>
      </c>
      <c r="O3" s="52" t="str">
        <v>NA</v>
      </c>
      <c r="P3" s="52" t="str">
        <v>NA</v>
      </c>
      <c r="Q3" s="52" t="str">
        <v>NaN</v>
      </c>
      <c r="R3" s="52" t="str">
        <v>NaN</v>
      </c>
      <c r="S3" s="52" t="str">
        <v>NaN</v>
      </c>
      <c r="T3" s="52" t="str">
        <v>NaN</v>
      </c>
      <c r="V3" s="53" t="s">
        <v>205</v>
      </c>
      <c r="W3" s="53" t="str">
        <v>NA</v>
      </c>
      <c r="X3" s="53" t="str">
        <v>NA</v>
      </c>
      <c r="Y3" s="53" t="str">
        <v>NaN</v>
      </c>
      <c r="Z3" s="53" t="str">
        <v>NaN</v>
      </c>
      <c r="AA3" s="53" t="str">
        <v>NaN</v>
      </c>
      <c r="AB3" s="53" t="str">
        <v>NaN</v>
      </c>
      <c r="AC3" s="53" t="str">
        <v>NaN</v>
      </c>
      <c r="AD3" s="53" t="str">
        <v>NA</v>
      </c>
      <c r="AE3" s="53" t="str">
        <v>NA</v>
      </c>
      <c r="AF3" s="53" t="str">
        <v>NA</v>
      </c>
      <c r="AG3" s="53" t="str">
        <v>NA</v>
      </c>
      <c r="AH3" s="53" t="str">
        <v>NA</v>
      </c>
      <c r="AI3" s="53" t="str">
        <v>NA</v>
      </c>
      <c r="AJ3" s="53" t="str">
        <v>NA</v>
      </c>
      <c r="AK3" s="53" t="str">
        <v>NA</v>
      </c>
      <c r="AL3" s="53" t="str">
        <v>NaN</v>
      </c>
      <c r="AM3" s="56"/>
      <c r="AN3" s="54" t="s">
        <v>205</v>
      </c>
      <c r="AO3" s="54" t="str">
        <v>NA</v>
      </c>
      <c r="AP3" s="54" t="str">
        <v>NA</v>
      </c>
      <c r="AQ3" s="54" t="str">
        <v>NaN</v>
      </c>
      <c r="AR3" s="54" t="str">
        <v>NaN</v>
      </c>
      <c r="AS3" s="54" t="str">
        <v>NaN</v>
      </c>
      <c r="AT3" s="54" t="str">
        <v>NaN</v>
      </c>
      <c r="AU3" s="54" t="str">
        <v>NaN</v>
      </c>
      <c r="AV3" s="54" t="str">
        <v>NA</v>
      </c>
      <c r="AW3" s="54" t="str">
        <v>NA</v>
      </c>
      <c r="AX3" s="54" t="str">
        <v>NA</v>
      </c>
      <c r="AY3" s="54" t="str">
        <v>NA</v>
      </c>
      <c r="AZ3" s="54" t="str">
        <v>NA</v>
      </c>
      <c r="BA3" s="54" t="str">
        <v>NA</v>
      </c>
      <c r="BB3" s="54" t="str">
        <v>NA</v>
      </c>
      <c r="BC3" s="54" t="str">
        <v>NA</v>
      </c>
      <c r="BD3" s="54" t="str">
        <v>NaN</v>
      </c>
    </row>
    <row r="4" spans="1:56" x14ac:dyDescent="0.25">
      <c r="A4" s="52" t="s">
        <v>205</v>
      </c>
      <c r="B4" s="52" t="str">
        <v>NA</v>
      </c>
      <c r="C4" s="52" t="str">
        <v>NA</v>
      </c>
      <c r="D4" s="52" t="str">
        <v>NaN</v>
      </c>
      <c r="E4" s="52" t="str">
        <v>NaN</v>
      </c>
      <c r="F4" s="52" t="str">
        <v>NaN</v>
      </c>
      <c r="G4" s="52" t="str">
        <v>NaN</v>
      </c>
      <c r="H4" s="52" t="str">
        <v>NaN</v>
      </c>
      <c r="I4" s="52" t="str">
        <v>NA</v>
      </c>
      <c r="J4" s="52" t="str">
        <v>NA</v>
      </c>
      <c r="K4" s="52" t="str">
        <v>NA</v>
      </c>
      <c r="L4" s="52" t="str">
        <v>NA</v>
      </c>
      <c r="M4" s="52" t="str">
        <v>NA</v>
      </c>
      <c r="N4" s="52" t="str">
        <v>NA</v>
      </c>
      <c r="O4" s="52" t="str">
        <v>NA</v>
      </c>
      <c r="P4" s="52" t="str">
        <v>NA</v>
      </c>
      <c r="Q4" s="52" t="str">
        <v>NaN</v>
      </c>
      <c r="R4" s="52" t="str">
        <v>NaN</v>
      </c>
      <c r="S4" s="52" t="str">
        <v>NaN</v>
      </c>
      <c r="T4" s="52" t="str">
        <v>NaN</v>
      </c>
      <c r="V4" s="53" t="s">
        <v>205</v>
      </c>
      <c r="W4" s="53" t="str">
        <v>NA</v>
      </c>
      <c r="X4" s="53" t="str">
        <v>NA</v>
      </c>
      <c r="Y4" s="53" t="str">
        <v>NaN</v>
      </c>
      <c r="Z4" s="53" t="str">
        <v>NaN</v>
      </c>
      <c r="AA4" s="53" t="str">
        <v>NaN</v>
      </c>
      <c r="AB4" s="53" t="str">
        <v>NaN</v>
      </c>
      <c r="AC4" s="53" t="str">
        <v>NaN</v>
      </c>
      <c r="AD4" s="53" t="str">
        <v>NA</v>
      </c>
      <c r="AE4" s="53" t="str">
        <v>NA</v>
      </c>
      <c r="AF4" s="53" t="str">
        <v>NA</v>
      </c>
      <c r="AG4" s="53" t="str">
        <v>NA</v>
      </c>
      <c r="AH4" s="53" t="str">
        <v>NA</v>
      </c>
      <c r="AI4" s="53" t="str">
        <v>NA</v>
      </c>
      <c r="AJ4" s="53" t="str">
        <v>NA</v>
      </c>
      <c r="AK4" s="53" t="str">
        <v>NA</v>
      </c>
      <c r="AL4" s="53" t="str">
        <v>NaN</v>
      </c>
      <c r="AM4" s="55"/>
      <c r="AN4" s="54" t="s">
        <v>205</v>
      </c>
      <c r="AO4" s="54" t="str">
        <v>NA</v>
      </c>
      <c r="AP4" s="54" t="str">
        <v>NA</v>
      </c>
      <c r="AQ4" s="54" t="str">
        <v>NaN</v>
      </c>
      <c r="AR4" s="54" t="str">
        <v>NaN</v>
      </c>
      <c r="AS4" s="54" t="str">
        <v>NaN</v>
      </c>
      <c r="AT4" s="54" t="str">
        <v>NaN</v>
      </c>
      <c r="AU4" s="54" t="str">
        <v>NaN</v>
      </c>
      <c r="AV4" s="54" t="str">
        <v>NA</v>
      </c>
      <c r="AW4" s="54" t="str">
        <v>NA</v>
      </c>
      <c r="AX4" s="54" t="str">
        <v>NA</v>
      </c>
      <c r="AY4" s="54" t="str">
        <v>NA</v>
      </c>
      <c r="AZ4" s="54" t="str">
        <v>NA</v>
      </c>
      <c r="BA4" s="54" t="str">
        <v>NA</v>
      </c>
      <c r="BB4" s="54" t="str">
        <v>NA</v>
      </c>
      <c r="BC4" s="54" t="str">
        <v>NA</v>
      </c>
      <c r="BD4" s="54" t="str">
        <v>NaN</v>
      </c>
    </row>
    <row r="5" spans="1:56" x14ac:dyDescent="0.25">
      <c r="A5" s="52" t="s">
        <v>205</v>
      </c>
      <c r="B5" s="52" t="str">
        <v>NA</v>
      </c>
      <c r="C5" s="52" t="str">
        <v>NA</v>
      </c>
      <c r="D5" s="52" t="str">
        <v>NaN</v>
      </c>
      <c r="E5" s="52" t="str">
        <v>NaN</v>
      </c>
      <c r="F5" s="52" t="str">
        <v>NaN</v>
      </c>
      <c r="G5" s="52" t="str">
        <v>NaN</v>
      </c>
      <c r="H5" s="52" t="str">
        <v>NaN</v>
      </c>
      <c r="I5" s="52" t="str">
        <v>NA</v>
      </c>
      <c r="J5" s="52" t="str">
        <v>NA</v>
      </c>
      <c r="K5" s="52" t="str">
        <v>NA</v>
      </c>
      <c r="L5" s="52" t="str">
        <v>NA</v>
      </c>
      <c r="M5" s="52" t="str">
        <v>NA</v>
      </c>
      <c r="N5" s="52" t="str">
        <v>NA</v>
      </c>
      <c r="O5" s="52" t="str">
        <v>NA</v>
      </c>
      <c r="P5" s="52" t="str">
        <v>NA</v>
      </c>
      <c r="Q5" s="52" t="str">
        <v>NaN</v>
      </c>
      <c r="R5" s="52" t="str">
        <v>NaN</v>
      </c>
      <c r="S5" s="52" t="str">
        <v>NaN</v>
      </c>
      <c r="T5" s="52" t="str">
        <v>NaN</v>
      </c>
      <c r="V5" s="53" t="s">
        <v>205</v>
      </c>
      <c r="W5" s="53" t="str">
        <v>NA</v>
      </c>
      <c r="X5" s="53" t="str">
        <v>NA</v>
      </c>
      <c r="Y5" s="53" t="str">
        <v>NaN</v>
      </c>
      <c r="Z5" s="53" t="str">
        <v>NaN</v>
      </c>
      <c r="AA5" s="53" t="str">
        <v>NaN</v>
      </c>
      <c r="AB5" s="53" t="str">
        <v>NaN</v>
      </c>
      <c r="AC5" s="53" t="str">
        <v>NaN</v>
      </c>
      <c r="AD5" s="53" t="str">
        <v>NA</v>
      </c>
      <c r="AE5" s="53" t="str">
        <v>NA</v>
      </c>
      <c r="AF5" s="53" t="str">
        <v>NA</v>
      </c>
      <c r="AG5" s="53" t="str">
        <v>NA</v>
      </c>
      <c r="AH5" s="53" t="str">
        <v>NA</v>
      </c>
      <c r="AI5" s="53" t="str">
        <v>NA</v>
      </c>
      <c r="AJ5" s="53" t="str">
        <v>NA</v>
      </c>
      <c r="AK5" s="53" t="str">
        <v>NA</v>
      </c>
      <c r="AL5" s="53" t="str">
        <v>NaN</v>
      </c>
      <c r="AM5" s="55"/>
      <c r="AN5" s="54" t="s">
        <v>205</v>
      </c>
      <c r="AO5" s="54" t="str">
        <v>NA</v>
      </c>
      <c r="AP5" s="54" t="str">
        <v>NA</v>
      </c>
      <c r="AQ5" s="54" t="str">
        <v>NaN</v>
      </c>
      <c r="AR5" s="54" t="str">
        <v>NaN</v>
      </c>
      <c r="AS5" s="54" t="str">
        <v>NaN</v>
      </c>
      <c r="AT5" s="54" t="str">
        <v>NaN</v>
      </c>
      <c r="AU5" s="54" t="str">
        <v>NaN</v>
      </c>
      <c r="AV5" s="54" t="str">
        <v>NA</v>
      </c>
      <c r="AW5" s="54" t="str">
        <v>NA</v>
      </c>
      <c r="AX5" s="54" t="str">
        <v>NA</v>
      </c>
      <c r="AY5" s="54" t="str">
        <v>NA</v>
      </c>
      <c r="AZ5" s="54" t="str">
        <v>NA</v>
      </c>
      <c r="BA5" s="54" t="str">
        <v>NA</v>
      </c>
      <c r="BB5" s="54" t="str">
        <v>NA</v>
      </c>
      <c r="BC5" s="54" t="str">
        <v>NA</v>
      </c>
      <c r="BD5" s="54" t="str">
        <v>NaN</v>
      </c>
    </row>
    <row r="6" spans="1:56" x14ac:dyDescent="0.25">
      <c r="A6" s="52" t="s">
        <v>205</v>
      </c>
      <c r="B6" s="52">
        <v>3.7599999999999998E-4</v>
      </c>
      <c r="C6" s="52">
        <v>8.1918699999999997E-2</v>
      </c>
      <c r="D6" s="52">
        <v>6.4845766999999999</v>
      </c>
      <c r="E6" s="52">
        <v>8.195487</v>
      </c>
      <c r="F6" s="52">
        <v>2.1703243000000001E-3</v>
      </c>
      <c r="G6" s="52">
        <v>3.071285E-4</v>
      </c>
      <c r="H6" s="52">
        <v>33.03436</v>
      </c>
      <c r="I6" s="52">
        <v>0.24809218</v>
      </c>
      <c r="J6" s="52">
        <v>0.68494943000000008</v>
      </c>
      <c r="K6" s="52">
        <v>0.1915877602672563</v>
      </c>
      <c r="L6" s="52">
        <v>1.124629370323194</v>
      </c>
      <c r="M6" s="52">
        <v>0.32279859999999999</v>
      </c>
      <c r="N6" s="52">
        <v>0.77973866000000003</v>
      </c>
      <c r="O6" s="52">
        <v>0.13517202007221951</v>
      </c>
      <c r="P6" s="52">
        <v>1.2912148260722189</v>
      </c>
      <c r="Q6" s="52">
        <v>3.3298693999999997E-2</v>
      </c>
      <c r="R6" s="52">
        <v>0.38934708000000001</v>
      </c>
      <c r="S6" s="52">
        <v>0.29560235000000001</v>
      </c>
      <c r="T6" s="52">
        <v>0.19158776</v>
      </c>
      <c r="V6" s="53" t="s">
        <v>205</v>
      </c>
      <c r="W6" s="53">
        <v>3.8620000000000001E-4</v>
      </c>
      <c r="X6" s="53">
        <v>6.0484099999999999E-2</v>
      </c>
      <c r="Y6" s="53">
        <v>8.2310295</v>
      </c>
      <c r="Z6" s="53">
        <v>7.9301890000000004</v>
      </c>
      <c r="AA6" s="53">
        <v>2.1668823999999999E-3</v>
      </c>
      <c r="AB6" s="53">
        <v>2.9567975000000001E-4</v>
      </c>
      <c r="AC6" s="53">
        <v>32.883069999999996</v>
      </c>
      <c r="AD6" s="53">
        <v>0.25193258600000001</v>
      </c>
      <c r="AE6" s="53">
        <v>0.63074560999999996</v>
      </c>
      <c r="AF6" s="53">
        <v>0.16495086019590971</v>
      </c>
      <c r="AG6" s="53">
        <v>1.0476290562433559</v>
      </c>
      <c r="AH6" s="53">
        <v>0.30609892999999999</v>
      </c>
      <c r="AI6" s="53">
        <v>0.73258786999999992</v>
      </c>
      <c r="AJ6" s="53">
        <v>0.1082691600676739</v>
      </c>
      <c r="AK6" s="53">
        <v>1.195954059067674</v>
      </c>
      <c r="AL6" s="53">
        <v>1.5434801E-2</v>
      </c>
      <c r="AM6" s="55"/>
      <c r="AN6" s="54" t="s">
        <v>205</v>
      </c>
      <c r="AO6" s="54">
        <v>4.0319999999999999E-4</v>
      </c>
      <c r="AP6" s="54">
        <v>4.4956599999999999E-2</v>
      </c>
      <c r="AQ6" s="54">
        <v>9.9657040000000006</v>
      </c>
      <c r="AR6" s="54">
        <v>7.700367</v>
      </c>
      <c r="AS6" s="54">
        <v>2.162176E-3</v>
      </c>
      <c r="AT6" s="54">
        <v>2.8515904E-4</v>
      </c>
      <c r="AU6" s="54">
        <v>32.700420000000001</v>
      </c>
      <c r="AV6" s="54">
        <v>0.25574836999999989</v>
      </c>
      <c r="AW6" s="54">
        <v>0.57409357999999999</v>
      </c>
      <c r="AX6" s="54">
        <v>0.1389488701530775</v>
      </c>
      <c r="AY6" s="54">
        <v>0.96879082019359286</v>
      </c>
      <c r="AZ6" s="54">
        <v>0.28846000999999999</v>
      </c>
      <c r="BA6" s="54">
        <v>0.69545644000000006</v>
      </c>
      <c r="BB6" s="54">
        <v>6.7063410061762238E-2</v>
      </c>
      <c r="BC6" s="54">
        <v>1.1081724700617619</v>
      </c>
      <c r="BD6" s="54">
        <v>1.3472463E-4</v>
      </c>
    </row>
    <row r="7" spans="1:56" x14ac:dyDescent="0.25">
      <c r="A7" s="52" t="s">
        <v>205</v>
      </c>
      <c r="B7" s="52">
        <v>3.2630000000000002E-4</v>
      </c>
      <c r="C7" s="52">
        <v>0.21220829999999999</v>
      </c>
      <c r="D7" s="52">
        <v>7.8582844999999999</v>
      </c>
      <c r="E7" s="52">
        <v>8.1941369999999996</v>
      </c>
      <c r="F7" s="52">
        <v>2.208088E-3</v>
      </c>
      <c r="G7" s="52">
        <v>2.9782075E-4</v>
      </c>
      <c r="H7" s="52">
        <v>33.643970000000003</v>
      </c>
      <c r="I7" s="52">
        <v>0.24350490399999999</v>
      </c>
      <c r="J7" s="52">
        <v>0.71859203999999999</v>
      </c>
      <c r="K7" s="52">
        <v>0.19669007259999999</v>
      </c>
      <c r="L7" s="52">
        <v>1.1587870166751379</v>
      </c>
      <c r="M7" s="52">
        <v>0.35939320000000002</v>
      </c>
      <c r="N7" s="52">
        <v>0.80840679999999998</v>
      </c>
      <c r="O7" s="52">
        <v>0.27743328011659307</v>
      </c>
      <c r="P7" s="52">
        <v>1.5438199671165931</v>
      </c>
      <c r="Q7" s="52">
        <v>6.9728529999999997E-2</v>
      </c>
      <c r="R7" s="52">
        <v>0.41656305999999999</v>
      </c>
      <c r="S7" s="52">
        <v>0.30202898</v>
      </c>
      <c r="T7" s="52">
        <v>0.19591251000000001</v>
      </c>
      <c r="V7" s="53" t="s">
        <v>205</v>
      </c>
      <c r="W7" s="53">
        <v>3.211E-4</v>
      </c>
      <c r="X7" s="53">
        <v>0.1710111</v>
      </c>
      <c r="Y7" s="53">
        <v>9.5259199999999993</v>
      </c>
      <c r="Z7" s="53">
        <v>7.9541459999999997</v>
      </c>
      <c r="AA7" s="53">
        <v>2.2118763999999999E-3</v>
      </c>
      <c r="AB7" s="53">
        <v>2.8751409999999998E-4</v>
      </c>
      <c r="AC7" s="53">
        <v>33.596443000000001</v>
      </c>
      <c r="AD7" s="53">
        <v>0.24770550799999999</v>
      </c>
      <c r="AE7" s="53">
        <v>0.65764533999999997</v>
      </c>
      <c r="AF7" s="53">
        <v>0.17700034214149399</v>
      </c>
      <c r="AG7" s="53">
        <v>1.0823511902166041</v>
      </c>
      <c r="AH7" s="53">
        <v>0.34033513999999998</v>
      </c>
      <c r="AI7" s="53">
        <v>0.75392200999999992</v>
      </c>
      <c r="AJ7" s="53">
        <v>0.25525063011197452</v>
      </c>
      <c r="AK7" s="53">
        <v>1.446349094111975</v>
      </c>
      <c r="AL7" s="53">
        <v>5.4037195000000003E-2</v>
      </c>
      <c r="AM7" s="55"/>
      <c r="AN7" s="54" t="s">
        <v>205</v>
      </c>
      <c r="AO7" s="54">
        <v>3.2210000000000002E-4</v>
      </c>
      <c r="AP7" s="54">
        <v>0.1374206</v>
      </c>
      <c r="AQ7" s="54">
        <v>11.193211</v>
      </c>
      <c r="AR7" s="54">
        <v>7.7237267000000003</v>
      </c>
      <c r="AS7" s="54">
        <v>2.2156185000000001E-3</v>
      </c>
      <c r="AT7" s="54">
        <v>2.7773412999999999E-4</v>
      </c>
      <c r="AU7" s="54">
        <v>33.532425000000003</v>
      </c>
      <c r="AV7" s="54">
        <v>0.25105607499999999</v>
      </c>
      <c r="AW7" s="54">
        <v>0.59618075000000004</v>
      </c>
      <c r="AX7" s="54">
        <v>0.1588778525576654</v>
      </c>
      <c r="AY7" s="54">
        <v>1.006114677633154</v>
      </c>
      <c r="AZ7" s="54">
        <v>0.32078076</v>
      </c>
      <c r="BA7" s="54">
        <v>0.70258401999999998</v>
      </c>
      <c r="BB7" s="54">
        <v>0.22640072010515941</v>
      </c>
      <c r="BC7" s="54">
        <v>1.362490693105159</v>
      </c>
      <c r="BD7" s="54">
        <v>3.8865405999999998E-2</v>
      </c>
    </row>
    <row r="8" spans="1:56" x14ac:dyDescent="0.25">
      <c r="A8" s="52" t="s">
        <v>205</v>
      </c>
      <c r="B8" s="52">
        <v>3.2160000000000001E-4</v>
      </c>
      <c r="C8" s="52">
        <v>0.19839480000000001</v>
      </c>
      <c r="D8" s="52">
        <v>7.8227725000000001</v>
      </c>
      <c r="E8" s="52">
        <v>8.1942590000000006</v>
      </c>
      <c r="F8" s="52">
        <v>2.212075E-3</v>
      </c>
      <c r="G8" s="52">
        <v>2.9766512999999999E-4</v>
      </c>
      <c r="H8" s="52">
        <v>33.732692999999998</v>
      </c>
      <c r="I8" s="52">
        <v>0.24229569000000001</v>
      </c>
      <c r="J8" s="52">
        <v>0.68687644000000003</v>
      </c>
      <c r="K8" s="52">
        <v>0.192346421312028</v>
      </c>
      <c r="L8" s="52">
        <v>1.1215185513854931</v>
      </c>
      <c r="M8" s="52">
        <v>0.33803013999999998</v>
      </c>
      <c r="N8" s="52">
        <v>0.78166258</v>
      </c>
      <c r="O8" s="52">
        <v>0.21746029009991641</v>
      </c>
      <c r="P8" s="52">
        <v>1.4186787180999161</v>
      </c>
      <c r="Q8" s="52">
        <v>5.6104099999999997E-2</v>
      </c>
      <c r="R8" s="52">
        <v>0.39524673999999999</v>
      </c>
      <c r="S8" s="52">
        <v>0.29162969999999999</v>
      </c>
      <c r="T8" s="52">
        <v>0.19234641999999999</v>
      </c>
      <c r="V8" s="53" t="s">
        <v>205</v>
      </c>
      <c r="W8" s="53">
        <v>3.1639999999999999E-4</v>
      </c>
      <c r="X8" s="53">
        <v>0.16086639999999999</v>
      </c>
      <c r="Y8" s="53">
        <v>9.4383599999999994</v>
      </c>
      <c r="Z8" s="53">
        <v>7.9498329999999999</v>
      </c>
      <c r="AA8" s="53">
        <v>2.2165892000000002E-3</v>
      </c>
      <c r="AB8" s="53">
        <v>2.8764454E-4</v>
      </c>
      <c r="AC8" s="53">
        <v>33.693607</v>
      </c>
      <c r="AD8" s="53">
        <v>0.24621675700000001</v>
      </c>
      <c r="AE8" s="53">
        <v>0.6332373</v>
      </c>
      <c r="AF8" s="53">
        <v>0.17470625160822811</v>
      </c>
      <c r="AG8" s="53">
        <v>1.0541603086818481</v>
      </c>
      <c r="AH8" s="53">
        <v>0.32291822999999997</v>
      </c>
      <c r="AI8" s="53">
        <v>0.73453002000000001</v>
      </c>
      <c r="AJ8" s="53">
        <v>0.20454359009776929</v>
      </c>
      <c r="AK8" s="53">
        <v>1.341287547097769</v>
      </c>
      <c r="AL8" s="53">
        <v>4.3257568000000003E-2</v>
      </c>
      <c r="AM8" s="55"/>
      <c r="AN8" s="54" t="s">
        <v>205</v>
      </c>
      <c r="AO8" s="54">
        <v>3.1629999999999999E-4</v>
      </c>
      <c r="AP8" s="54">
        <v>0.1277731</v>
      </c>
      <c r="AQ8" s="54">
        <v>11.057734999999999</v>
      </c>
      <c r="AR8" s="54">
        <v>7.7201599999999999</v>
      </c>
      <c r="AS8" s="54">
        <v>2.2210026999999999E-3</v>
      </c>
      <c r="AT8" s="54">
        <v>2.7815004999999997E-4</v>
      </c>
      <c r="AU8" s="54">
        <v>33.639515000000003</v>
      </c>
      <c r="AV8" s="54">
        <v>0.24972918999999999</v>
      </c>
      <c r="AW8" s="54">
        <v>0.57877692000000003</v>
      </c>
      <c r="AX8" s="54">
        <v>0.1567099519656539</v>
      </c>
      <c r="AY8" s="54">
        <v>0.98521606203913759</v>
      </c>
      <c r="AZ8" s="54">
        <v>0.30707263000000001</v>
      </c>
      <c r="BA8" s="54">
        <v>0.68937727999999998</v>
      </c>
      <c r="BB8" s="54">
        <v>0.18268038009288159</v>
      </c>
      <c r="BC8" s="54">
        <v>1.275554180092882</v>
      </c>
      <c r="BD8" s="54">
        <v>2.9938241000000001E-2</v>
      </c>
    </row>
    <row r="9" spans="1:56" x14ac:dyDescent="0.25">
      <c r="A9" s="52" t="s">
        <v>205</v>
      </c>
      <c r="B9" s="52">
        <v>2.6929999999999999E-4</v>
      </c>
      <c r="C9" s="52">
        <v>0.1068467</v>
      </c>
      <c r="D9" s="52">
        <v>8.9417439999999999</v>
      </c>
      <c r="E9" s="52">
        <v>8.1959095000000008</v>
      </c>
      <c r="F9" s="52">
        <v>2.2088937000000002E-3</v>
      </c>
      <c r="G9" s="52">
        <v>2.9141657000000002E-4</v>
      </c>
      <c r="H9" s="52">
        <v>33.694240000000001</v>
      </c>
      <c r="I9" s="52">
        <v>0.26129961699999998</v>
      </c>
      <c r="J9" s="52">
        <v>0.66285332999999991</v>
      </c>
      <c r="K9" s="52">
        <v>0.14960125050678089</v>
      </c>
      <c r="L9" s="52">
        <v>1.073754197564847</v>
      </c>
      <c r="M9" s="52">
        <v>0.35750348999999998</v>
      </c>
      <c r="N9" s="52">
        <v>0.76602676000000003</v>
      </c>
      <c r="O9" s="52">
        <v>0.22876350009346269</v>
      </c>
      <c r="P9" s="52">
        <v>1.4255859660934631</v>
      </c>
      <c r="Q9" s="52">
        <v>3.9767534E-2</v>
      </c>
      <c r="R9" s="52">
        <v>0.39698117999999999</v>
      </c>
      <c r="S9" s="52">
        <v>0.26587214999999997</v>
      </c>
      <c r="T9" s="52">
        <v>0.14960124999999999</v>
      </c>
      <c r="V9" s="53" t="s">
        <v>205</v>
      </c>
      <c r="W9" s="53">
        <v>2.6929999999999999E-4</v>
      </c>
      <c r="X9" s="53">
        <v>8.6255299999999993E-2</v>
      </c>
      <c r="Y9" s="53">
        <v>10.490837000000001</v>
      </c>
      <c r="Z9" s="53">
        <v>7.9441689999999996</v>
      </c>
      <c r="AA9" s="53">
        <v>2.2139617000000002E-3</v>
      </c>
      <c r="AB9" s="53">
        <v>2.8195417999999999E-4</v>
      </c>
      <c r="AC9" s="53">
        <v>33.656140000000001</v>
      </c>
      <c r="AD9" s="53">
        <v>0.26396978300000001</v>
      </c>
      <c r="AE9" s="53">
        <v>0.60381421000000002</v>
      </c>
      <c r="AF9" s="53">
        <v>0.13472340057841509</v>
      </c>
      <c r="AG9" s="53">
        <v>1.002507393636036</v>
      </c>
      <c r="AH9" s="53">
        <v>0.33749514000000003</v>
      </c>
      <c r="AI9" s="53">
        <v>0.71621412000000007</v>
      </c>
      <c r="AJ9" s="53">
        <v>0.20353755008876551</v>
      </c>
      <c r="AK9" s="53">
        <v>1.3300928910887651</v>
      </c>
      <c r="AL9" s="53">
        <v>2.6268143000000001E-2</v>
      </c>
      <c r="AM9" s="55"/>
      <c r="AN9" s="54" t="s">
        <v>205</v>
      </c>
      <c r="AO9" s="54">
        <v>2.7389999999999999E-4</v>
      </c>
      <c r="AP9" s="54">
        <v>6.8702399999999997E-2</v>
      </c>
      <c r="AQ9" s="54">
        <v>12.054660999999999</v>
      </c>
      <c r="AR9" s="54">
        <v>7.7164035000000002</v>
      </c>
      <c r="AS9" s="54">
        <v>2.2185260000000002E-3</v>
      </c>
      <c r="AT9" s="54">
        <v>2.7295618000000002E-4</v>
      </c>
      <c r="AU9" s="54">
        <v>33.602159999999998</v>
      </c>
      <c r="AV9" s="54">
        <v>0.26608441500000002</v>
      </c>
      <c r="AW9" s="54">
        <v>0.54384662000000006</v>
      </c>
      <c r="AX9" s="54">
        <v>0.1194003606108112</v>
      </c>
      <c r="AY9" s="54">
        <v>0.92933139566717504</v>
      </c>
      <c r="AZ9" s="54">
        <v>0.31680617</v>
      </c>
      <c r="BA9" s="54">
        <v>0.66943587000000004</v>
      </c>
      <c r="BB9" s="54">
        <v>0.17003074008152791</v>
      </c>
      <c r="BC9" s="54">
        <v>1.247018275081528</v>
      </c>
      <c r="BD9" s="54">
        <v>1.134282E-2</v>
      </c>
    </row>
    <row r="10" spans="1:56" x14ac:dyDescent="0.25">
      <c r="A10" s="52" t="s">
        <v>205</v>
      </c>
      <c r="B10" s="52">
        <v>3.0059999999999999E-4</v>
      </c>
      <c r="C10" s="52">
        <v>0.20034840000000001</v>
      </c>
      <c r="D10" s="52">
        <v>8.2010070000000006</v>
      </c>
      <c r="E10" s="52">
        <v>8.1849629999999998</v>
      </c>
      <c r="F10" s="52">
        <v>2.2157604999999999E-3</v>
      </c>
      <c r="G10" s="52">
        <v>2.9409869999999998E-4</v>
      </c>
      <c r="H10" s="52">
        <v>33.78604</v>
      </c>
      <c r="I10" s="52">
        <v>0.24363694299999999</v>
      </c>
      <c r="J10" s="52">
        <v>0.68962624000000006</v>
      </c>
      <c r="K10" s="52">
        <v>0.18733140125709849</v>
      </c>
      <c r="L10" s="52">
        <v>1.1205945843292691</v>
      </c>
      <c r="M10" s="52">
        <v>0.3451996</v>
      </c>
      <c r="N10" s="52">
        <v>0.78153598000000002</v>
      </c>
      <c r="O10" s="52">
        <v>0.24514277010803551</v>
      </c>
      <c r="P10" s="52">
        <v>1.4594039301080359</v>
      </c>
      <c r="Q10" s="52">
        <v>5.9939355E-2</v>
      </c>
      <c r="R10" s="52">
        <v>0.39969589999999999</v>
      </c>
      <c r="S10" s="52">
        <v>0.28993034000000001</v>
      </c>
      <c r="T10" s="52">
        <v>0.18733140000000001</v>
      </c>
      <c r="V10" s="53" t="s">
        <v>205</v>
      </c>
      <c r="W10" s="53">
        <v>2.9550000000000003E-4</v>
      </c>
      <c r="X10" s="53">
        <v>0.1655259</v>
      </c>
      <c r="Y10" s="53">
        <v>9.7458270000000002</v>
      </c>
      <c r="Z10" s="53">
        <v>7.9383172999999996</v>
      </c>
      <c r="AA10" s="53">
        <v>2.2209276999999999E-3</v>
      </c>
      <c r="AB10" s="53">
        <v>2.8468455999999999E-4</v>
      </c>
      <c r="AC10" s="53">
        <v>33.754322000000002</v>
      </c>
      <c r="AD10" s="53">
        <v>0.247237128</v>
      </c>
      <c r="AE10" s="53">
        <v>0.63952456999999996</v>
      </c>
      <c r="AF10" s="53">
        <v>0.17167662163529249</v>
      </c>
      <c r="AG10" s="53">
        <v>1.0584383197081511</v>
      </c>
      <c r="AH10" s="53">
        <v>0.330656644</v>
      </c>
      <c r="AI10" s="53">
        <v>0.73594895999999999</v>
      </c>
      <c r="AJ10" s="53">
        <v>0.23573600010723081</v>
      </c>
      <c r="AK10" s="53">
        <v>1.389858011107231</v>
      </c>
      <c r="AL10" s="53">
        <v>4.8532020000000002E-2</v>
      </c>
      <c r="AM10" s="55"/>
      <c r="AN10" s="54" t="s">
        <v>205</v>
      </c>
      <c r="AO10" s="54">
        <v>2.8949999999999999E-4</v>
      </c>
      <c r="AP10" s="54">
        <v>0.1248832</v>
      </c>
      <c r="AQ10" s="54">
        <v>11.3846855</v>
      </c>
      <c r="AR10" s="54">
        <v>7.7141919999999997</v>
      </c>
      <c r="AS10" s="54">
        <v>2.2259256999999999E-3</v>
      </c>
      <c r="AT10" s="54">
        <v>2.7536237000000001E-4</v>
      </c>
      <c r="AU10" s="54">
        <v>33.706580000000002</v>
      </c>
      <c r="AV10" s="54">
        <v>0.25354297499999989</v>
      </c>
      <c r="AW10" s="54">
        <v>0.58393125000000001</v>
      </c>
      <c r="AX10" s="54">
        <v>0.150713072011358</v>
      </c>
      <c r="AY10" s="54">
        <v>0.98818729708291431</v>
      </c>
      <c r="AZ10" s="54">
        <v>0.31673509999999999</v>
      </c>
      <c r="BA10" s="54">
        <v>0.68597930000000007</v>
      </c>
      <c r="BB10" s="54">
        <v>0.2237500101008757</v>
      </c>
      <c r="BC10" s="54">
        <v>1.3347584001008761</v>
      </c>
      <c r="BD10" s="54">
        <v>3.4224025999999998E-2</v>
      </c>
    </row>
    <row r="11" spans="1:56" x14ac:dyDescent="0.25">
      <c r="A11" s="52" t="s">
        <v>205</v>
      </c>
      <c r="B11" s="52">
        <v>3.4600000000000001E-4</v>
      </c>
      <c r="C11" s="52">
        <v>0.31604719999999997</v>
      </c>
      <c r="D11" s="52">
        <v>7.3741440000000003</v>
      </c>
      <c r="E11" s="52">
        <v>8.169867</v>
      </c>
      <c r="F11" s="52">
        <v>2.2194646000000002E-3</v>
      </c>
      <c r="G11" s="52">
        <v>2.9763727999999998E-4</v>
      </c>
      <c r="H11" s="52">
        <v>33.846584</v>
      </c>
      <c r="I11" s="52">
        <v>0.22853979399999999</v>
      </c>
      <c r="J11" s="52">
        <v>0.71598655</v>
      </c>
      <c r="K11" s="52">
        <v>0.27558548300000002</v>
      </c>
      <c r="L11" s="52">
        <v>1.2201118270903579</v>
      </c>
      <c r="M11" s="52">
        <v>0.33425331000000003</v>
      </c>
      <c r="N11" s="52">
        <v>0.77681646000000004</v>
      </c>
      <c r="O11" s="52">
        <v>0.30341777013848309</v>
      </c>
      <c r="P11" s="52">
        <v>1.5288509181384831</v>
      </c>
      <c r="Q11" s="52">
        <v>9.2257539999999999E-2</v>
      </c>
      <c r="R11" s="52">
        <v>0.40148531999999998</v>
      </c>
      <c r="S11" s="52">
        <v>0.31450123000000002</v>
      </c>
      <c r="T11" s="52">
        <v>0.22069146000000001</v>
      </c>
      <c r="V11" s="53" t="s">
        <v>205</v>
      </c>
      <c r="W11" s="53">
        <v>3.346E-4</v>
      </c>
      <c r="X11" s="53">
        <v>0.26293119999999998</v>
      </c>
      <c r="Y11" s="53">
        <v>8.9276250000000008</v>
      </c>
      <c r="Z11" s="53">
        <v>7.9321631999999997</v>
      </c>
      <c r="AA11" s="53">
        <v>2.2245011999999999E-3</v>
      </c>
      <c r="AB11" s="53">
        <v>2.8824345999999999E-4</v>
      </c>
      <c r="AC11" s="53">
        <v>33.820659999999997</v>
      </c>
      <c r="AD11" s="53">
        <v>0.23104698400000001</v>
      </c>
      <c r="AE11" s="53">
        <v>0.68041395999999998</v>
      </c>
      <c r="AF11" s="53">
        <v>0.25603809300000002</v>
      </c>
      <c r="AG11" s="53">
        <v>1.1674990370910761</v>
      </c>
      <c r="AH11" s="53">
        <v>0.32509468499999999</v>
      </c>
      <c r="AI11" s="53">
        <v>0.74101945999999996</v>
      </c>
      <c r="AJ11" s="53">
        <v>0.30692187015064631</v>
      </c>
      <c r="AK11" s="53">
        <v>1.4883479031506459</v>
      </c>
      <c r="AL11" s="53">
        <v>8.3169653999999996E-2</v>
      </c>
      <c r="AM11" s="55"/>
      <c r="AN11" s="54" t="s">
        <v>205</v>
      </c>
      <c r="AO11" s="54">
        <v>3.2699999999999998E-4</v>
      </c>
      <c r="AP11" s="54">
        <v>0.21885189999999999</v>
      </c>
      <c r="AQ11" s="54">
        <v>10.540711999999999</v>
      </c>
      <c r="AR11" s="54">
        <v>7.7106079999999997</v>
      </c>
      <c r="AS11" s="54">
        <v>2.2299448E-3</v>
      </c>
      <c r="AT11" s="54">
        <v>2.7879652999999999E-4</v>
      </c>
      <c r="AU11" s="54">
        <v>33.785550000000001</v>
      </c>
      <c r="AV11" s="54">
        <v>0.233579025</v>
      </c>
      <c r="AW11" s="54">
        <v>0.63745324000000003</v>
      </c>
      <c r="AX11" s="54">
        <v>0.23193335700000001</v>
      </c>
      <c r="AY11" s="54">
        <v>1.102965622091447</v>
      </c>
      <c r="AZ11" s="54">
        <v>0.31316944000000002</v>
      </c>
      <c r="BA11" s="54">
        <v>0.70015004999999997</v>
      </c>
      <c r="BB11" s="54">
        <v>0.2978887001543668</v>
      </c>
      <c r="BC11" s="54">
        <v>1.4434299751543671</v>
      </c>
      <c r="BD11" s="54">
        <v>7.1303754999999996E-2</v>
      </c>
    </row>
    <row r="12" spans="1:56" x14ac:dyDescent="0.25">
      <c r="A12" s="52" t="s">
        <v>205</v>
      </c>
      <c r="B12" s="52">
        <v>3.4650000000000002E-4</v>
      </c>
      <c r="C12" s="52">
        <v>0.27209630000000001</v>
      </c>
      <c r="D12" s="52">
        <v>6.8137034999999999</v>
      </c>
      <c r="E12" s="52">
        <v>8.1789149999999999</v>
      </c>
      <c r="F12" s="52">
        <v>2.216048E-3</v>
      </c>
      <c r="G12" s="52">
        <v>3.0223757000000001E-4</v>
      </c>
      <c r="H12" s="52">
        <v>33.821429999999999</v>
      </c>
      <c r="I12" s="52">
        <v>0.22436911000000001</v>
      </c>
      <c r="J12" s="52">
        <v>0.67281740999999995</v>
      </c>
      <c r="K12" s="52">
        <v>0.24849744300000001</v>
      </c>
      <c r="L12" s="52">
        <v>1.145683963084158</v>
      </c>
      <c r="M12" s="52">
        <v>0.29996855</v>
      </c>
      <c r="N12" s="52">
        <v>0.73196329999999998</v>
      </c>
      <c r="O12" s="52">
        <v>0.17572720009183401</v>
      </c>
      <c r="P12" s="52">
        <v>1.290035361091834</v>
      </c>
      <c r="Q12" s="52">
        <v>6.7007385000000003E-2</v>
      </c>
      <c r="R12" s="52">
        <v>0.37083023999999998</v>
      </c>
      <c r="S12" s="52">
        <v>0.30198717000000003</v>
      </c>
      <c r="T12" s="52">
        <v>0.21776693999999999</v>
      </c>
      <c r="V12" s="53" t="s">
        <v>205</v>
      </c>
      <c r="W12" s="53">
        <v>3.367E-4</v>
      </c>
      <c r="X12" s="53">
        <v>0.22700400000000001</v>
      </c>
      <c r="Y12" s="53">
        <v>8.3885889999999996</v>
      </c>
      <c r="Z12" s="53">
        <v>7.9337343999999996</v>
      </c>
      <c r="AA12" s="53">
        <v>2.2215387000000001E-3</v>
      </c>
      <c r="AB12" s="53">
        <v>2.9222006999999998E-4</v>
      </c>
      <c r="AC12" s="53">
        <v>33.797516000000002</v>
      </c>
      <c r="AD12" s="53">
        <v>0.226769518</v>
      </c>
      <c r="AE12" s="53">
        <v>0.63519966000000005</v>
      </c>
      <c r="AF12" s="53">
        <v>0.226489567</v>
      </c>
      <c r="AG12" s="53">
        <v>1.0884587450836589</v>
      </c>
      <c r="AH12" s="53">
        <v>0.29120842000000002</v>
      </c>
      <c r="AI12" s="53">
        <v>0.70011481000000009</v>
      </c>
      <c r="AJ12" s="53">
        <v>0.17689313009445509</v>
      </c>
      <c r="AK12" s="53">
        <v>1.249341387094455</v>
      </c>
      <c r="AL12" s="53">
        <v>5.6624115000000003E-2</v>
      </c>
      <c r="AM12" s="55"/>
      <c r="AN12" s="54" t="s">
        <v>205</v>
      </c>
      <c r="AO12" s="54">
        <v>3.301E-4</v>
      </c>
      <c r="AP12" s="54">
        <v>0.188529</v>
      </c>
      <c r="AQ12" s="54">
        <v>10.005713999999999</v>
      </c>
      <c r="AR12" s="54">
        <v>7.7095722999999996</v>
      </c>
      <c r="AS12" s="54">
        <v>2.2275011999999999E-3</v>
      </c>
      <c r="AT12" s="54">
        <v>2.8248850000000002E-4</v>
      </c>
      <c r="AU12" s="54">
        <v>33.765633000000001</v>
      </c>
      <c r="AV12" s="54">
        <v>0.22990527499999999</v>
      </c>
      <c r="AW12" s="54">
        <v>0.59965581999999995</v>
      </c>
      <c r="AX12" s="54">
        <v>0.20026540500000001</v>
      </c>
      <c r="AY12" s="54">
        <v>1.0298265000832689</v>
      </c>
      <c r="AZ12" s="54">
        <v>0.2835664</v>
      </c>
      <c r="BA12" s="54">
        <v>0.66840365000000002</v>
      </c>
      <c r="BB12" s="54">
        <v>0.17203513009505991</v>
      </c>
      <c r="BC12" s="54">
        <v>1.2123372110950601</v>
      </c>
      <c r="BD12" s="54">
        <v>4.6119574000000003E-2</v>
      </c>
    </row>
    <row r="13" spans="1:56" x14ac:dyDescent="0.25">
      <c r="A13" s="52" t="s">
        <v>205</v>
      </c>
      <c r="B13" s="52">
        <v>3.4610000000000001E-4</v>
      </c>
      <c r="C13" s="52">
        <v>0.24356340000000001</v>
      </c>
      <c r="D13" s="52">
        <v>6.5219398000000002</v>
      </c>
      <c r="E13" s="52">
        <v>8.1810899999999993</v>
      </c>
      <c r="F13" s="52">
        <v>2.2125425999999998E-3</v>
      </c>
      <c r="G13" s="52">
        <v>3.0353534000000001E-4</v>
      </c>
      <c r="H13" s="52">
        <v>33.794670000000004</v>
      </c>
      <c r="I13" s="52">
        <v>0.22203648300000001</v>
      </c>
      <c r="J13" s="52">
        <v>0.66290545999999995</v>
      </c>
      <c r="K13" s="52">
        <v>0.203978211478795</v>
      </c>
      <c r="L13" s="52">
        <v>1.0889201545557761</v>
      </c>
      <c r="M13" s="52">
        <v>0.28318227499999998</v>
      </c>
      <c r="N13" s="52">
        <v>0.71936531999999997</v>
      </c>
      <c r="O13" s="52">
        <v>7.3134124071628739E-2</v>
      </c>
      <c r="P13" s="52">
        <v>1.1403862260716291</v>
      </c>
      <c r="Q13" s="52">
        <v>5.1619746000000001E-2</v>
      </c>
      <c r="R13" s="52">
        <v>0.36691671999999997</v>
      </c>
      <c r="S13" s="52">
        <v>0.29598873999999997</v>
      </c>
      <c r="T13" s="52">
        <v>0.20397818000000001</v>
      </c>
      <c r="V13" s="53" t="s">
        <v>205</v>
      </c>
      <c r="W13" s="53">
        <v>3.3819999999999998E-4</v>
      </c>
      <c r="X13" s="53">
        <v>0.20398740000000001</v>
      </c>
      <c r="Y13" s="53">
        <v>8.0955480000000009</v>
      </c>
      <c r="Z13" s="53">
        <v>7.9319654000000002</v>
      </c>
      <c r="AA13" s="53">
        <v>2.2181280000000002E-3</v>
      </c>
      <c r="AB13" s="53">
        <v>2.9343016999999999E-4</v>
      </c>
      <c r="AC13" s="53">
        <v>33.766939999999998</v>
      </c>
      <c r="AD13" s="53">
        <v>0.22463619400000001</v>
      </c>
      <c r="AE13" s="53">
        <v>0.61855837000000002</v>
      </c>
      <c r="AF13" s="53">
        <v>0.19084129117961149</v>
      </c>
      <c r="AG13" s="53">
        <v>1.034035855256241</v>
      </c>
      <c r="AH13" s="53">
        <v>0.27078808399999998</v>
      </c>
      <c r="AI13" s="53">
        <v>0.68216578000000005</v>
      </c>
      <c r="AJ13" s="53">
        <v>7.0445650071018967E-2</v>
      </c>
      <c r="AK13" s="53">
        <v>1.084905223071019</v>
      </c>
      <c r="AL13" s="53">
        <v>3.9661519999999999E-2</v>
      </c>
      <c r="AM13" s="55"/>
      <c r="AN13" s="54" t="s">
        <v>205</v>
      </c>
      <c r="AO13" s="54">
        <v>3.3409999999999999E-4</v>
      </c>
      <c r="AP13" s="54">
        <v>0.1721877</v>
      </c>
      <c r="AQ13" s="54">
        <v>9.7070910000000001</v>
      </c>
      <c r="AR13" s="54">
        <v>7.7063329999999999</v>
      </c>
      <c r="AS13" s="54">
        <v>2.224232E-3</v>
      </c>
      <c r="AT13" s="54">
        <v>2.8369042999999998E-4</v>
      </c>
      <c r="AU13" s="54">
        <v>33.731437999999997</v>
      </c>
      <c r="AV13" s="54">
        <v>0.22703580000000001</v>
      </c>
      <c r="AW13" s="54">
        <v>0.57220614000000003</v>
      </c>
      <c r="AX13" s="54">
        <v>0.17661900128960939</v>
      </c>
      <c r="AY13" s="54">
        <v>0.97586094136664525</v>
      </c>
      <c r="AZ13" s="54">
        <v>0.25788890599999997</v>
      </c>
      <c r="BA13" s="54">
        <v>0.64838174999999998</v>
      </c>
      <c r="BB13" s="54">
        <v>5.7623090068879453E-2</v>
      </c>
      <c r="BC13" s="54">
        <v>1.035293293068879</v>
      </c>
      <c r="BD13" s="54">
        <v>2.7104880000000001E-2</v>
      </c>
    </row>
    <row r="14" spans="1:56" x14ac:dyDescent="0.25">
      <c r="A14" s="52" t="s">
        <v>205</v>
      </c>
      <c r="B14" s="52">
        <v>3.2959999999999999E-4</v>
      </c>
      <c r="C14" s="52">
        <v>0.17074790000000001</v>
      </c>
      <c r="D14" s="52">
        <v>6.8336496000000002</v>
      </c>
      <c r="E14" s="52">
        <v>8.190277</v>
      </c>
      <c r="F14" s="52">
        <v>2.2080664E-3</v>
      </c>
      <c r="G14" s="52">
        <v>3.0132409999999998E-4</v>
      </c>
      <c r="H14" s="52">
        <v>33.730476000000003</v>
      </c>
      <c r="I14" s="52">
        <v>0.23181449700000001</v>
      </c>
      <c r="J14" s="52">
        <v>0.60988942000000002</v>
      </c>
      <c r="K14" s="52">
        <v>0.1445546703668775</v>
      </c>
      <c r="L14" s="52">
        <v>0.98625858743026973</v>
      </c>
      <c r="M14" s="52">
        <v>0.26670281000000001</v>
      </c>
      <c r="N14" s="52">
        <v>0.63520781000000004</v>
      </c>
      <c r="O14" s="52">
        <v>1.0784986760000001E-9</v>
      </c>
      <c r="P14" s="52">
        <v>0.91380269560059013</v>
      </c>
      <c r="Q14" s="52">
        <v>1.5285254000000001E-9</v>
      </c>
      <c r="R14" s="52">
        <v>0.34313870000000002</v>
      </c>
      <c r="S14" s="52">
        <v>0.26675072</v>
      </c>
      <c r="T14" s="52">
        <v>0.14455467</v>
      </c>
      <c r="V14" s="53" t="s">
        <v>205</v>
      </c>
      <c r="W14" s="53">
        <v>3.2499999999999999E-4</v>
      </c>
      <c r="X14" s="53">
        <v>0.13844960000000001</v>
      </c>
      <c r="Y14" s="53">
        <v>8.3848439999999993</v>
      </c>
      <c r="Z14" s="53">
        <v>7.9372319999999998</v>
      </c>
      <c r="AA14" s="53">
        <v>2.2131677000000001E-3</v>
      </c>
      <c r="AB14" s="53">
        <v>2.9151094999999998E-4</v>
      </c>
      <c r="AC14" s="53">
        <v>33.692467000000001</v>
      </c>
      <c r="AD14" s="53">
        <v>0.23510816700000001</v>
      </c>
      <c r="AE14" s="53">
        <v>0.55732994999999996</v>
      </c>
      <c r="AF14" s="53">
        <v>0.1199150903820999</v>
      </c>
      <c r="AG14" s="53">
        <v>0.91235320744389237</v>
      </c>
      <c r="AH14" s="53">
        <v>0.25420482</v>
      </c>
      <c r="AI14" s="53">
        <v>0.58354267000000004</v>
      </c>
      <c r="AJ14" s="53">
        <v>8.3443859300000002E-10</v>
      </c>
      <c r="AK14" s="53">
        <v>0.85842919874726775</v>
      </c>
      <c r="AL14" s="53">
        <v>8.2567639999999998E-10</v>
      </c>
      <c r="AM14" s="55"/>
      <c r="AN14" s="54" t="s">
        <v>205</v>
      </c>
      <c r="AO14" s="54">
        <v>3.2499999999999999E-4</v>
      </c>
      <c r="AP14" s="54">
        <v>0.1179096</v>
      </c>
      <c r="AQ14" s="54">
        <v>9.9618179999999992</v>
      </c>
      <c r="AR14" s="54">
        <v>7.7083700000000004</v>
      </c>
      <c r="AS14" s="54">
        <v>2.2191635999999999E-3</v>
      </c>
      <c r="AT14" s="54">
        <v>2.8198930000000001E-4</v>
      </c>
      <c r="AU14" s="54">
        <v>33.648679999999999</v>
      </c>
      <c r="AV14" s="54">
        <v>0.23615239399999999</v>
      </c>
      <c r="AW14" s="54">
        <v>0.50801258999999999</v>
      </c>
      <c r="AX14" s="54">
        <v>9.993253039556331E-2</v>
      </c>
      <c r="AY14" s="54">
        <v>0.84409751445655545</v>
      </c>
      <c r="AZ14" s="54">
        <v>0.24148955999999999</v>
      </c>
      <c r="BA14" s="54">
        <v>0.53014983000000004</v>
      </c>
      <c r="BB14" s="54">
        <v>6.6703520000000003E-10</v>
      </c>
      <c r="BC14" s="54">
        <v>0.82409712842773153</v>
      </c>
      <c r="BD14" s="54">
        <v>5.5288795999999995E-10</v>
      </c>
    </row>
    <row r="15" spans="1:56" x14ac:dyDescent="0.25">
      <c r="A15" s="52" t="s">
        <v>205</v>
      </c>
      <c r="B15" s="52" t="str">
        <v>NA</v>
      </c>
      <c r="C15" s="52" t="str">
        <v>NA</v>
      </c>
      <c r="D15" s="52" t="str">
        <v>NaN</v>
      </c>
      <c r="E15" s="52" t="str">
        <v>NaN</v>
      </c>
      <c r="F15" s="52" t="str">
        <v>NaN</v>
      </c>
      <c r="G15" s="52" t="str">
        <v>NaN</v>
      </c>
      <c r="H15" s="52" t="str">
        <v>NaN</v>
      </c>
      <c r="I15" s="52" t="str">
        <v>NA</v>
      </c>
      <c r="J15" s="52" t="str">
        <v>NA</v>
      </c>
      <c r="K15" s="52" t="str">
        <v>NA</v>
      </c>
      <c r="L15" s="52" t="str">
        <v>NA</v>
      </c>
      <c r="M15" s="52" t="str">
        <v>NA</v>
      </c>
      <c r="N15" s="52" t="str">
        <v>NA</v>
      </c>
      <c r="O15" s="52" t="str">
        <v>NA</v>
      </c>
      <c r="P15" s="52" t="str">
        <v>NA</v>
      </c>
      <c r="Q15" s="52" t="str">
        <v>NaN</v>
      </c>
      <c r="R15" s="52" t="str">
        <v>NaN</v>
      </c>
      <c r="S15" s="52" t="str">
        <v>NaN</v>
      </c>
      <c r="T15" s="52" t="str">
        <v>NaN</v>
      </c>
      <c r="V15" s="53" t="s">
        <v>205</v>
      </c>
      <c r="W15" s="53" t="str">
        <v>NA</v>
      </c>
      <c r="X15" s="53" t="str">
        <v>NA</v>
      </c>
      <c r="Y15" s="53" t="str">
        <v>NaN</v>
      </c>
      <c r="Z15" s="53" t="str">
        <v>NaN</v>
      </c>
      <c r="AA15" s="53" t="str">
        <v>NaN</v>
      </c>
      <c r="AB15" s="53" t="str">
        <v>NaN</v>
      </c>
      <c r="AC15" s="53" t="str">
        <v>NaN</v>
      </c>
      <c r="AD15" s="53" t="str">
        <v>NA</v>
      </c>
      <c r="AE15" s="53" t="str">
        <v>NA</v>
      </c>
      <c r="AF15" s="53" t="str">
        <v>NA</v>
      </c>
      <c r="AG15" s="53" t="str">
        <v>NA</v>
      </c>
      <c r="AH15" s="53" t="str">
        <v>NA</v>
      </c>
      <c r="AI15" s="53" t="str">
        <v>NA</v>
      </c>
      <c r="AJ15" s="53" t="str">
        <v>NA</v>
      </c>
      <c r="AK15" s="53" t="str">
        <v>NA</v>
      </c>
      <c r="AL15" s="53" t="str">
        <v>NaN</v>
      </c>
      <c r="AM15" s="55"/>
      <c r="AN15" s="54" t="s">
        <v>205</v>
      </c>
      <c r="AO15" s="54" t="str">
        <v>NA</v>
      </c>
      <c r="AP15" s="54" t="str">
        <v>NA</v>
      </c>
      <c r="AQ15" s="54" t="str">
        <v>NaN</v>
      </c>
      <c r="AR15" s="54" t="str">
        <v>NaN</v>
      </c>
      <c r="AS15" s="54" t="str">
        <v>NaN</v>
      </c>
      <c r="AT15" s="54" t="str">
        <v>NaN</v>
      </c>
      <c r="AU15" s="54" t="str">
        <v>NaN</v>
      </c>
      <c r="AV15" s="54" t="str">
        <v>NA</v>
      </c>
      <c r="AW15" s="54" t="str">
        <v>NA</v>
      </c>
      <c r="AX15" s="54" t="str">
        <v>NA</v>
      </c>
      <c r="AY15" s="54" t="str">
        <v>NA</v>
      </c>
      <c r="AZ15" s="54" t="str">
        <v>NA</v>
      </c>
      <c r="BA15" s="54" t="str">
        <v>NA</v>
      </c>
      <c r="BB15" s="54" t="str">
        <v>NA</v>
      </c>
      <c r="BC15" s="54" t="str">
        <v>NA</v>
      </c>
      <c r="BD15" s="54" t="str">
        <v>NaN</v>
      </c>
    </row>
    <row r="16" spans="1:56" x14ac:dyDescent="0.25">
      <c r="A16" s="52" t="s">
        <v>205</v>
      </c>
      <c r="B16" s="52" t="str">
        <v>NA</v>
      </c>
      <c r="C16" s="52" t="str">
        <v>NA</v>
      </c>
      <c r="D16" s="52" t="str">
        <v>NaN</v>
      </c>
      <c r="E16" s="52" t="str">
        <v>NaN</v>
      </c>
      <c r="F16" s="52" t="str">
        <v>NaN</v>
      </c>
      <c r="G16" s="52" t="str">
        <v>NaN</v>
      </c>
      <c r="H16" s="52" t="str">
        <v>NaN</v>
      </c>
      <c r="I16" s="52" t="str">
        <v>NA</v>
      </c>
      <c r="J16" s="52" t="str">
        <v>NA</v>
      </c>
      <c r="K16" s="52" t="str">
        <v>NA</v>
      </c>
      <c r="L16" s="52" t="str">
        <v>NA</v>
      </c>
      <c r="M16" s="52" t="str">
        <v>NA</v>
      </c>
      <c r="N16" s="52" t="str">
        <v>NA</v>
      </c>
      <c r="O16" s="52" t="str">
        <v>NA</v>
      </c>
      <c r="P16" s="52" t="str">
        <v>NA</v>
      </c>
      <c r="Q16" s="52" t="str">
        <v>NaN</v>
      </c>
      <c r="R16" s="52" t="str">
        <v>NaN</v>
      </c>
      <c r="S16" s="52" t="str">
        <v>NaN</v>
      </c>
      <c r="T16" s="52" t="str">
        <v>NaN</v>
      </c>
      <c r="V16" s="53" t="s">
        <v>205</v>
      </c>
      <c r="W16" s="53" t="str">
        <v>NA</v>
      </c>
      <c r="X16" s="53" t="str">
        <v>NA</v>
      </c>
      <c r="Y16" s="53" t="str">
        <v>NaN</v>
      </c>
      <c r="Z16" s="53" t="str">
        <v>NaN</v>
      </c>
      <c r="AA16" s="53" t="str">
        <v>NaN</v>
      </c>
      <c r="AB16" s="53" t="str">
        <v>NaN</v>
      </c>
      <c r="AC16" s="53" t="str">
        <v>NaN</v>
      </c>
      <c r="AD16" s="53" t="str">
        <v>NA</v>
      </c>
      <c r="AE16" s="53" t="str">
        <v>NA</v>
      </c>
      <c r="AF16" s="53" t="str">
        <v>NA</v>
      </c>
      <c r="AG16" s="53" t="str">
        <v>NA</v>
      </c>
      <c r="AH16" s="53" t="str">
        <v>NA</v>
      </c>
      <c r="AI16" s="53" t="str">
        <v>NA</v>
      </c>
      <c r="AJ16" s="53" t="str">
        <v>NA</v>
      </c>
      <c r="AK16" s="53" t="str">
        <v>NA</v>
      </c>
      <c r="AL16" s="53" t="str">
        <v>NaN</v>
      </c>
      <c r="AM16" s="55"/>
      <c r="AN16" s="54" t="s">
        <v>205</v>
      </c>
      <c r="AO16" s="54" t="str">
        <v>NA</v>
      </c>
      <c r="AP16" s="54" t="str">
        <v>NA</v>
      </c>
      <c r="AQ16" s="54" t="str">
        <v>NaN</v>
      </c>
      <c r="AR16" s="54" t="str">
        <v>NaN</v>
      </c>
      <c r="AS16" s="54" t="str">
        <v>NaN</v>
      </c>
      <c r="AT16" s="54" t="str">
        <v>NaN</v>
      </c>
      <c r="AU16" s="54" t="str">
        <v>NaN</v>
      </c>
      <c r="AV16" s="54" t="str">
        <v>NA</v>
      </c>
      <c r="AW16" s="54" t="str">
        <v>NA</v>
      </c>
      <c r="AX16" s="54" t="str">
        <v>NA</v>
      </c>
      <c r="AY16" s="54" t="str">
        <v>NA</v>
      </c>
      <c r="AZ16" s="54" t="str">
        <v>NA</v>
      </c>
      <c r="BA16" s="54" t="str">
        <v>NA</v>
      </c>
      <c r="BB16" s="54" t="str">
        <v>NA</v>
      </c>
      <c r="BC16" s="54" t="str">
        <v>NA</v>
      </c>
      <c r="BD16" s="54" t="str">
        <v>NaN</v>
      </c>
    </row>
    <row r="17" spans="1:56" x14ac:dyDescent="0.25">
      <c r="A17" s="52" t="s">
        <v>205</v>
      </c>
      <c r="B17" s="52" t="str">
        <v>NA</v>
      </c>
      <c r="C17" s="52" t="str">
        <v>NA</v>
      </c>
      <c r="D17" s="52" t="str">
        <v>NaN</v>
      </c>
      <c r="E17" s="52" t="str">
        <v>NaN</v>
      </c>
      <c r="F17" s="52" t="str">
        <v>NaN</v>
      </c>
      <c r="G17" s="52" t="str">
        <v>NaN</v>
      </c>
      <c r="H17" s="52" t="str">
        <v>NaN</v>
      </c>
      <c r="I17" s="52" t="str">
        <v>NA</v>
      </c>
      <c r="J17" s="52" t="str">
        <v>NA</v>
      </c>
      <c r="K17" s="52" t="str">
        <v>NA</v>
      </c>
      <c r="L17" s="52" t="str">
        <v>NA</v>
      </c>
      <c r="M17" s="52" t="str">
        <v>NA</v>
      </c>
      <c r="N17" s="52" t="str">
        <v>NA</v>
      </c>
      <c r="O17" s="52" t="str">
        <v>NA</v>
      </c>
      <c r="P17" s="52" t="str">
        <v>NA</v>
      </c>
      <c r="Q17" s="52" t="str">
        <v>NaN</v>
      </c>
      <c r="R17" s="52" t="str">
        <v>NaN</v>
      </c>
      <c r="S17" s="52" t="str">
        <v>NaN</v>
      </c>
      <c r="T17" s="52" t="str">
        <v>NaN</v>
      </c>
      <c r="V17" s="53" t="s">
        <v>205</v>
      </c>
      <c r="W17" s="53" t="str">
        <v>NA</v>
      </c>
      <c r="X17" s="53" t="str">
        <v>NA</v>
      </c>
      <c r="Y17" s="53" t="str">
        <v>NaN</v>
      </c>
      <c r="Z17" s="53" t="str">
        <v>NaN</v>
      </c>
      <c r="AA17" s="53" t="str">
        <v>NaN</v>
      </c>
      <c r="AB17" s="53" t="str">
        <v>NaN</v>
      </c>
      <c r="AC17" s="53" t="str">
        <v>NaN</v>
      </c>
      <c r="AD17" s="53" t="str">
        <v>NA</v>
      </c>
      <c r="AE17" s="53" t="str">
        <v>NA</v>
      </c>
      <c r="AF17" s="53" t="str">
        <v>NA</v>
      </c>
      <c r="AG17" s="53" t="str">
        <v>NA</v>
      </c>
      <c r="AH17" s="53" t="str">
        <v>NA</v>
      </c>
      <c r="AI17" s="53" t="str">
        <v>NA</v>
      </c>
      <c r="AJ17" s="53" t="str">
        <v>NA</v>
      </c>
      <c r="AK17" s="53" t="str">
        <v>NA</v>
      </c>
      <c r="AL17" s="53" t="str">
        <v>NaN</v>
      </c>
      <c r="AM17" s="55"/>
      <c r="AN17" s="54" t="s">
        <v>205</v>
      </c>
      <c r="AO17" s="54" t="str">
        <v>NA</v>
      </c>
      <c r="AP17" s="54" t="str">
        <v>NA</v>
      </c>
      <c r="AQ17" s="54" t="str">
        <v>NaN</v>
      </c>
      <c r="AR17" s="54" t="str">
        <v>NaN</v>
      </c>
      <c r="AS17" s="54" t="str">
        <v>NaN</v>
      </c>
      <c r="AT17" s="54" t="str">
        <v>NaN</v>
      </c>
      <c r="AU17" s="54" t="str">
        <v>NaN</v>
      </c>
      <c r="AV17" s="54" t="str">
        <v>NA</v>
      </c>
      <c r="AW17" s="54" t="str">
        <v>NA</v>
      </c>
      <c r="AX17" s="54" t="str">
        <v>NA</v>
      </c>
      <c r="AY17" s="54" t="str">
        <v>NA</v>
      </c>
      <c r="AZ17" s="54" t="str">
        <v>NA</v>
      </c>
      <c r="BA17" s="54" t="str">
        <v>NA</v>
      </c>
      <c r="BB17" s="54" t="str">
        <v>NA</v>
      </c>
      <c r="BC17" s="54" t="str">
        <v>NA</v>
      </c>
      <c r="BD17" s="54" t="str">
        <v>NaN</v>
      </c>
    </row>
    <row r="18" spans="1:56" x14ac:dyDescent="0.25">
      <c r="A18" s="52" t="s">
        <v>205</v>
      </c>
      <c r="B18" s="52" t="str">
        <v>NA</v>
      </c>
      <c r="C18" s="52" t="str">
        <v>NA</v>
      </c>
      <c r="D18" s="52" t="str">
        <v>NaN</v>
      </c>
      <c r="E18" s="52" t="str">
        <v>NaN</v>
      </c>
      <c r="F18" s="52" t="str">
        <v>NaN</v>
      </c>
      <c r="G18" s="52" t="str">
        <v>NaN</v>
      </c>
      <c r="H18" s="52" t="str">
        <v>NaN</v>
      </c>
      <c r="I18" s="52" t="str">
        <v>NA</v>
      </c>
      <c r="J18" s="52" t="str">
        <v>NA</v>
      </c>
      <c r="K18" s="52" t="str">
        <v>NA</v>
      </c>
      <c r="L18" s="52" t="str">
        <v>NA</v>
      </c>
      <c r="M18" s="52" t="str">
        <v>NA</v>
      </c>
      <c r="N18" s="52" t="str">
        <v>NA</v>
      </c>
      <c r="O18" s="52" t="str">
        <v>NA</v>
      </c>
      <c r="P18" s="52" t="str">
        <v>NA</v>
      </c>
      <c r="Q18" s="52" t="str">
        <v>NaN</v>
      </c>
      <c r="R18" s="52" t="str">
        <v>NaN</v>
      </c>
      <c r="S18" s="52" t="str">
        <v>NaN</v>
      </c>
      <c r="T18" s="52" t="str">
        <v>NaN</v>
      </c>
      <c r="V18" s="53" t="s">
        <v>205</v>
      </c>
      <c r="W18" s="53" t="str">
        <v>NA</v>
      </c>
      <c r="X18" s="53" t="str">
        <v>NA</v>
      </c>
      <c r="Y18" s="53" t="str">
        <v>NaN</v>
      </c>
      <c r="Z18" s="53" t="str">
        <v>NaN</v>
      </c>
      <c r="AA18" s="53" t="str">
        <v>NaN</v>
      </c>
      <c r="AB18" s="53" t="str">
        <v>NaN</v>
      </c>
      <c r="AC18" s="53" t="str">
        <v>NaN</v>
      </c>
      <c r="AD18" s="53" t="str">
        <v>NA</v>
      </c>
      <c r="AE18" s="53" t="str">
        <v>NA</v>
      </c>
      <c r="AF18" s="53" t="str">
        <v>NA</v>
      </c>
      <c r="AG18" s="53" t="str">
        <v>NA</v>
      </c>
      <c r="AH18" s="53" t="str">
        <v>NA</v>
      </c>
      <c r="AI18" s="53" t="str">
        <v>NA</v>
      </c>
      <c r="AJ18" s="53" t="str">
        <v>NA</v>
      </c>
      <c r="AK18" s="53" t="str">
        <v>NA</v>
      </c>
      <c r="AL18" s="53" t="str">
        <v>NaN</v>
      </c>
      <c r="AM18" s="55"/>
      <c r="AN18" s="54" t="s">
        <v>205</v>
      </c>
      <c r="AO18" s="54" t="str">
        <v>NA</v>
      </c>
      <c r="AP18" s="54" t="str">
        <v>NA</v>
      </c>
      <c r="AQ18" s="54" t="str">
        <v>NaN</v>
      </c>
      <c r="AR18" s="54" t="str">
        <v>NaN</v>
      </c>
      <c r="AS18" s="54" t="str">
        <v>NaN</v>
      </c>
      <c r="AT18" s="54" t="str">
        <v>NaN</v>
      </c>
      <c r="AU18" s="54" t="str">
        <v>NaN</v>
      </c>
      <c r="AV18" s="54" t="str">
        <v>NA</v>
      </c>
      <c r="AW18" s="54" t="str">
        <v>NA</v>
      </c>
      <c r="AX18" s="54" t="str">
        <v>NA</v>
      </c>
      <c r="AY18" s="54" t="str">
        <v>NA</v>
      </c>
      <c r="AZ18" s="54" t="str">
        <v>NA</v>
      </c>
      <c r="BA18" s="54" t="str">
        <v>NA</v>
      </c>
      <c r="BB18" s="54" t="str">
        <v>NA</v>
      </c>
      <c r="BC18" s="54" t="str">
        <v>NA</v>
      </c>
      <c r="BD18" s="54" t="str">
        <v>NaN</v>
      </c>
    </row>
    <row r="19" spans="1:56" x14ac:dyDescent="0.25">
      <c r="A19" s="52" t="s">
        <v>205</v>
      </c>
      <c r="B19" s="52" t="str">
        <v>NA</v>
      </c>
      <c r="C19" s="52" t="str">
        <v>NA</v>
      </c>
      <c r="D19" s="52" t="str">
        <v>NaN</v>
      </c>
      <c r="E19" s="52" t="str">
        <v>NaN</v>
      </c>
      <c r="F19" s="52" t="str">
        <v>NaN</v>
      </c>
      <c r="G19" s="52" t="str">
        <v>NaN</v>
      </c>
      <c r="H19" s="52" t="str">
        <v>NaN</v>
      </c>
      <c r="I19" s="52" t="str">
        <v>NA</v>
      </c>
      <c r="J19" s="52" t="str">
        <v>NA</v>
      </c>
      <c r="K19" s="52" t="str">
        <v>NA</v>
      </c>
      <c r="L19" s="52" t="str">
        <v>NA</v>
      </c>
      <c r="M19" s="52" t="str">
        <v>NA</v>
      </c>
      <c r="N19" s="52" t="str">
        <v>NA</v>
      </c>
      <c r="O19" s="52" t="str">
        <v>NA</v>
      </c>
      <c r="P19" s="52" t="str">
        <v>NA</v>
      </c>
      <c r="Q19" s="52" t="str">
        <v>NaN</v>
      </c>
      <c r="R19" s="52" t="str">
        <v>NaN</v>
      </c>
      <c r="S19" s="52" t="str">
        <v>NaN</v>
      </c>
      <c r="T19" s="52" t="str">
        <v>NaN</v>
      </c>
      <c r="V19" s="53" t="s">
        <v>205</v>
      </c>
      <c r="W19" s="53" t="str">
        <v>NA</v>
      </c>
      <c r="X19" s="53" t="str">
        <v>NA</v>
      </c>
      <c r="Y19" s="53" t="str">
        <v>NaN</v>
      </c>
      <c r="Z19" s="53" t="str">
        <v>NaN</v>
      </c>
      <c r="AA19" s="53" t="str">
        <v>NaN</v>
      </c>
      <c r="AB19" s="53" t="str">
        <v>NaN</v>
      </c>
      <c r="AC19" s="53" t="str">
        <v>NaN</v>
      </c>
      <c r="AD19" s="53" t="str">
        <v>NA</v>
      </c>
      <c r="AE19" s="53" t="str">
        <v>NA</v>
      </c>
      <c r="AF19" s="53" t="str">
        <v>NA</v>
      </c>
      <c r="AG19" s="53" t="str">
        <v>NA</v>
      </c>
      <c r="AH19" s="53" t="str">
        <v>NA</v>
      </c>
      <c r="AI19" s="53" t="str">
        <v>NA</v>
      </c>
      <c r="AJ19" s="53" t="str">
        <v>NA</v>
      </c>
      <c r="AK19" s="53" t="str">
        <v>NA</v>
      </c>
      <c r="AL19" s="53" t="str">
        <v>NaN</v>
      </c>
      <c r="AM19" s="55"/>
      <c r="AN19" s="54" t="s">
        <v>205</v>
      </c>
      <c r="AO19" s="54" t="str">
        <v>NA</v>
      </c>
      <c r="AP19" s="54" t="str">
        <v>NA</v>
      </c>
      <c r="AQ19" s="54" t="str">
        <v>NaN</v>
      </c>
      <c r="AR19" s="54" t="str">
        <v>NaN</v>
      </c>
      <c r="AS19" s="54" t="str">
        <v>NaN</v>
      </c>
      <c r="AT19" s="54" t="str">
        <v>NaN</v>
      </c>
      <c r="AU19" s="54" t="str">
        <v>NaN</v>
      </c>
      <c r="AV19" s="54" t="str">
        <v>NA</v>
      </c>
      <c r="AW19" s="54" t="str">
        <v>NA</v>
      </c>
      <c r="AX19" s="54" t="str">
        <v>NA</v>
      </c>
      <c r="AY19" s="54" t="str">
        <v>NA</v>
      </c>
      <c r="AZ19" s="54" t="str">
        <v>NA</v>
      </c>
      <c r="BA19" s="54" t="str">
        <v>NA</v>
      </c>
      <c r="BB19" s="54" t="str">
        <v>NA</v>
      </c>
      <c r="BC19" s="54" t="str">
        <v>NA</v>
      </c>
      <c r="BD19" s="54" t="str">
        <v>NaN</v>
      </c>
    </row>
    <row r="20" spans="1:56" x14ac:dyDescent="0.25">
      <c r="A20" s="52" t="s">
        <v>205</v>
      </c>
      <c r="B20" s="52" t="str">
        <v>NA</v>
      </c>
      <c r="C20" s="52" t="str">
        <v>NA</v>
      </c>
      <c r="D20" s="52" t="str">
        <v>NaN</v>
      </c>
      <c r="E20" s="52" t="str">
        <v>NaN</v>
      </c>
      <c r="F20" s="52" t="str">
        <v>NaN</v>
      </c>
      <c r="G20" s="52" t="str">
        <v>NaN</v>
      </c>
      <c r="H20" s="52" t="str">
        <v>NaN</v>
      </c>
      <c r="I20" s="52" t="str">
        <v>NA</v>
      </c>
      <c r="J20" s="52" t="str">
        <v>NA</v>
      </c>
      <c r="K20" s="52" t="str">
        <v>NA</v>
      </c>
      <c r="L20" s="52" t="str">
        <v>NA</v>
      </c>
      <c r="M20" s="52" t="str">
        <v>NA</v>
      </c>
      <c r="N20" s="52" t="str">
        <v>NA</v>
      </c>
      <c r="O20" s="52" t="str">
        <v>NA</v>
      </c>
      <c r="P20" s="52" t="str">
        <v>NA</v>
      </c>
      <c r="Q20" s="52" t="str">
        <v>NaN</v>
      </c>
      <c r="R20" s="52" t="str">
        <v>NaN</v>
      </c>
      <c r="S20" s="52" t="str">
        <v>NaN</v>
      </c>
      <c r="T20" s="52" t="str">
        <v>NaN</v>
      </c>
      <c r="V20" s="53" t="s">
        <v>205</v>
      </c>
      <c r="W20" s="53" t="str">
        <v>NA</v>
      </c>
      <c r="X20" s="53" t="str">
        <v>NA</v>
      </c>
      <c r="Y20" s="53" t="str">
        <v>NaN</v>
      </c>
      <c r="Z20" s="53" t="str">
        <v>NaN</v>
      </c>
      <c r="AA20" s="53" t="str">
        <v>NaN</v>
      </c>
      <c r="AB20" s="53" t="str">
        <v>NaN</v>
      </c>
      <c r="AC20" s="53" t="str">
        <v>NaN</v>
      </c>
      <c r="AD20" s="53" t="str">
        <v>NA</v>
      </c>
      <c r="AE20" s="53" t="str">
        <v>NA</v>
      </c>
      <c r="AF20" s="53" t="str">
        <v>NA</v>
      </c>
      <c r="AG20" s="53" t="str">
        <v>NA</v>
      </c>
      <c r="AH20" s="53" t="str">
        <v>NA</v>
      </c>
      <c r="AI20" s="53" t="str">
        <v>NA</v>
      </c>
      <c r="AJ20" s="53" t="str">
        <v>NA</v>
      </c>
      <c r="AK20" s="53" t="str">
        <v>NA</v>
      </c>
      <c r="AL20" s="53" t="str">
        <v>NaN</v>
      </c>
      <c r="AM20" s="55"/>
      <c r="AN20" s="54" t="s">
        <v>205</v>
      </c>
      <c r="AO20" s="54" t="str">
        <v>NA</v>
      </c>
      <c r="AP20" s="54" t="str">
        <v>NA</v>
      </c>
      <c r="AQ20" s="54" t="str">
        <v>NaN</v>
      </c>
      <c r="AR20" s="54" t="str">
        <v>NaN</v>
      </c>
      <c r="AS20" s="54" t="str">
        <v>NaN</v>
      </c>
      <c r="AT20" s="54" t="str">
        <v>NaN</v>
      </c>
      <c r="AU20" s="54" t="str">
        <v>NaN</v>
      </c>
      <c r="AV20" s="54" t="str">
        <v>NA</v>
      </c>
      <c r="AW20" s="54" t="str">
        <v>NA</v>
      </c>
      <c r="AX20" s="54" t="str">
        <v>NA</v>
      </c>
      <c r="AY20" s="54" t="str">
        <v>NA</v>
      </c>
      <c r="AZ20" s="54" t="str">
        <v>NA</v>
      </c>
      <c r="BA20" s="54" t="str">
        <v>NA</v>
      </c>
      <c r="BB20" s="54" t="str">
        <v>NA</v>
      </c>
      <c r="BC20" s="54" t="str">
        <v>NA</v>
      </c>
      <c r="BD20" s="54" t="str">
        <v>NaN</v>
      </c>
    </row>
    <row r="21" spans="1:56" x14ac:dyDescent="0.25">
      <c r="A21" s="52" t="s">
        <v>205</v>
      </c>
      <c r="B21" s="52" t="str">
        <v>NA</v>
      </c>
      <c r="C21" s="52" t="str">
        <v>NA</v>
      </c>
      <c r="D21" s="52" t="str">
        <v>NaN</v>
      </c>
      <c r="E21" s="52" t="str">
        <v>NaN</v>
      </c>
      <c r="F21" s="52" t="str">
        <v>NaN</v>
      </c>
      <c r="G21" s="52" t="str">
        <v>NaN</v>
      </c>
      <c r="H21" s="52" t="str">
        <v>NaN</v>
      </c>
      <c r="I21" s="52" t="str">
        <v>NA</v>
      </c>
      <c r="J21" s="52" t="str">
        <v>NA</v>
      </c>
      <c r="K21" s="52" t="str">
        <v>NA</v>
      </c>
      <c r="L21" s="52" t="str">
        <v>NA</v>
      </c>
      <c r="M21" s="52" t="str">
        <v>NA</v>
      </c>
      <c r="N21" s="52" t="str">
        <v>NA</v>
      </c>
      <c r="O21" s="52" t="str">
        <v>NA</v>
      </c>
      <c r="P21" s="52" t="str">
        <v>NA</v>
      </c>
      <c r="Q21" s="52" t="str">
        <v>NaN</v>
      </c>
      <c r="R21" s="52" t="str">
        <v>NaN</v>
      </c>
      <c r="S21" s="52" t="str">
        <v>NaN</v>
      </c>
      <c r="T21" s="52" t="str">
        <v>NaN</v>
      </c>
      <c r="V21" s="53" t="s">
        <v>205</v>
      </c>
      <c r="W21" s="53" t="str">
        <v>NA</v>
      </c>
      <c r="X21" s="53" t="str">
        <v>NA</v>
      </c>
      <c r="Y21" s="53" t="str">
        <v>NaN</v>
      </c>
      <c r="Z21" s="53" t="str">
        <v>NaN</v>
      </c>
      <c r="AA21" s="53" t="str">
        <v>NaN</v>
      </c>
      <c r="AB21" s="53" t="str">
        <v>NaN</v>
      </c>
      <c r="AC21" s="53" t="str">
        <v>NaN</v>
      </c>
      <c r="AD21" s="53" t="str">
        <v>NA</v>
      </c>
      <c r="AE21" s="53" t="str">
        <v>NA</v>
      </c>
      <c r="AF21" s="53" t="str">
        <v>NA</v>
      </c>
      <c r="AG21" s="53" t="str">
        <v>NA</v>
      </c>
      <c r="AH21" s="53" t="str">
        <v>NA</v>
      </c>
      <c r="AI21" s="53" t="str">
        <v>NA</v>
      </c>
      <c r="AJ21" s="53" t="str">
        <v>NA</v>
      </c>
      <c r="AK21" s="53" t="str">
        <v>NA</v>
      </c>
      <c r="AL21" s="53" t="str">
        <v>NaN</v>
      </c>
      <c r="AM21" s="55"/>
      <c r="AN21" s="54" t="s">
        <v>205</v>
      </c>
      <c r="AO21" s="54" t="str">
        <v>NA</v>
      </c>
      <c r="AP21" s="54" t="str">
        <v>NA</v>
      </c>
      <c r="AQ21" s="54" t="str">
        <v>NaN</v>
      </c>
      <c r="AR21" s="54" t="str">
        <v>NaN</v>
      </c>
      <c r="AS21" s="54" t="str">
        <v>NaN</v>
      </c>
      <c r="AT21" s="54" t="str">
        <v>NaN</v>
      </c>
      <c r="AU21" s="54" t="str">
        <v>NaN</v>
      </c>
      <c r="AV21" s="54" t="str">
        <v>NA</v>
      </c>
      <c r="AW21" s="54" t="str">
        <v>NA</v>
      </c>
      <c r="AX21" s="54" t="str">
        <v>NA</v>
      </c>
      <c r="AY21" s="54" t="str">
        <v>NA</v>
      </c>
      <c r="AZ21" s="54" t="str">
        <v>NA</v>
      </c>
      <c r="BA21" s="54" t="str">
        <v>NA</v>
      </c>
      <c r="BB21" s="54" t="str">
        <v>NA</v>
      </c>
      <c r="BC21" s="54" t="str">
        <v>NA</v>
      </c>
      <c r="BD21" s="54" t="str">
        <v>NaN</v>
      </c>
    </row>
    <row r="22" spans="1:56" x14ac:dyDescent="0.25">
      <c r="A22" s="52" t="s">
        <v>205</v>
      </c>
      <c r="B22" s="52">
        <v>7.4609999999999998E-4</v>
      </c>
      <c r="C22" s="52">
        <v>0.88255110000000003</v>
      </c>
      <c r="D22" s="52">
        <v>7.6682644</v>
      </c>
      <c r="E22" s="52">
        <v>8.1180219999999998</v>
      </c>
      <c r="F22" s="52">
        <v>2.3029245999999998E-3</v>
      </c>
      <c r="G22" s="52">
        <v>2.8273011999999998E-4</v>
      </c>
      <c r="H22" s="52">
        <v>35.356735</v>
      </c>
      <c r="I22" s="52">
        <v>0.186407502</v>
      </c>
      <c r="J22" s="52">
        <v>0.65362308000000002</v>
      </c>
      <c r="K22" s="52">
        <v>0.36206739999999998</v>
      </c>
      <c r="L22" s="52">
        <v>1.202097982190381</v>
      </c>
      <c r="M22" s="52">
        <v>0.25351227999999998</v>
      </c>
      <c r="N22" s="52">
        <v>0.62600789000000001</v>
      </c>
      <c r="O22" s="52">
        <v>0.1836683601491178</v>
      </c>
      <c r="P22" s="52">
        <v>1.1806282751491179</v>
      </c>
      <c r="Q22" s="52">
        <v>0.10623340000000001</v>
      </c>
      <c r="R22" s="52">
        <v>0.36140925000000002</v>
      </c>
      <c r="S22" s="52">
        <v>0.29221383000000001</v>
      </c>
      <c r="T22" s="52">
        <v>0.22506237000000001</v>
      </c>
      <c r="V22" s="53" t="s">
        <v>205</v>
      </c>
      <c r="W22" s="53">
        <v>7.5069999999999998E-4</v>
      </c>
      <c r="X22" s="53">
        <v>0.76157640000000004</v>
      </c>
      <c r="Y22" s="53">
        <v>8.9119430000000008</v>
      </c>
      <c r="Z22" s="53">
        <v>7.9217234000000003</v>
      </c>
      <c r="AA22" s="53">
        <v>2.3053696E-3</v>
      </c>
      <c r="AB22" s="53">
        <v>2.7656962999999998E-4</v>
      </c>
      <c r="AC22" s="53">
        <v>35.389792999999997</v>
      </c>
      <c r="AD22" s="53">
        <v>0.19081573499999999</v>
      </c>
      <c r="AE22" s="53">
        <v>0.62207732000000004</v>
      </c>
      <c r="AF22" s="53">
        <v>0.38492277000000003</v>
      </c>
      <c r="AG22" s="53">
        <v>1.197815825223755</v>
      </c>
      <c r="AH22" s="53">
        <v>0.24928902999999999</v>
      </c>
      <c r="AI22" s="53">
        <v>0.61615979999999992</v>
      </c>
      <c r="AJ22" s="53">
        <v>0.22467956020231661</v>
      </c>
      <c r="AK22" s="53">
        <v>1.2070959932023171</v>
      </c>
      <c r="AL22" s="53">
        <v>0.10782947399999999</v>
      </c>
      <c r="AM22" s="55"/>
      <c r="AN22" s="54" t="s">
        <v>205</v>
      </c>
      <c r="AO22" s="54">
        <v>7.5829999999999995E-4</v>
      </c>
      <c r="AP22" s="54">
        <v>0.60676870000000005</v>
      </c>
      <c r="AQ22" s="54">
        <v>10.219483</v>
      </c>
      <c r="AR22" s="54">
        <v>7.7123946999999999</v>
      </c>
      <c r="AS22" s="54">
        <v>2.3094631999999999E-3</v>
      </c>
      <c r="AT22" s="54">
        <v>2.7086242000000003E-4</v>
      </c>
      <c r="AU22" s="54">
        <v>35.426803999999997</v>
      </c>
      <c r="AV22" s="54">
        <v>0.19472562500000001</v>
      </c>
      <c r="AW22" s="54">
        <v>0.60549759000000003</v>
      </c>
      <c r="AX22" s="54">
        <v>0.40318394000000002</v>
      </c>
      <c r="AY22" s="54">
        <v>1.2034071552778269</v>
      </c>
      <c r="AZ22" s="54">
        <v>0.247063845</v>
      </c>
      <c r="BA22" s="54">
        <v>0.60817684999999999</v>
      </c>
      <c r="BB22" s="54">
        <v>0.269077000296854</v>
      </c>
      <c r="BC22" s="54">
        <v>1.2503843632968541</v>
      </c>
      <c r="BD22" s="54">
        <v>0.10913038</v>
      </c>
    </row>
    <row r="23" spans="1:56" x14ac:dyDescent="0.25">
      <c r="A23" s="52" t="s">
        <v>205</v>
      </c>
      <c r="B23" s="52">
        <v>7.1500000000000003E-4</v>
      </c>
      <c r="C23" s="52">
        <v>0.76287970000000005</v>
      </c>
      <c r="D23" s="52">
        <v>7.4892573000000002</v>
      </c>
      <c r="E23" s="52">
        <v>8.1453740000000003</v>
      </c>
      <c r="F23" s="52">
        <v>2.3039332999999999E-3</v>
      </c>
      <c r="G23" s="52">
        <v>2.9085450000000001E-4</v>
      </c>
      <c r="H23" s="52">
        <v>35.383395999999998</v>
      </c>
      <c r="I23" s="52">
        <v>0.19529585499999999</v>
      </c>
      <c r="J23" s="52">
        <v>0.66409110999999998</v>
      </c>
      <c r="K23" s="52">
        <v>0.37196175999999997</v>
      </c>
      <c r="L23" s="52">
        <v>1.2313487251827011</v>
      </c>
      <c r="M23" s="52">
        <v>0.26651084000000003</v>
      </c>
      <c r="N23" s="52">
        <v>0.6571176700000001</v>
      </c>
      <c r="O23" s="52">
        <v>0.21779965015335101</v>
      </c>
      <c r="P23" s="52">
        <v>1.264392919653351</v>
      </c>
      <c r="Q23" s="52">
        <v>0.11150451</v>
      </c>
      <c r="R23" s="52">
        <v>0.36341074000000001</v>
      </c>
      <c r="S23" s="52">
        <v>0.30068036999999997</v>
      </c>
      <c r="T23" s="52">
        <v>0.23189698</v>
      </c>
      <c r="V23" s="53" t="s">
        <v>205</v>
      </c>
      <c r="W23" s="53">
        <v>7.1900000000000002E-4</v>
      </c>
      <c r="X23" s="53">
        <v>0.63860209999999995</v>
      </c>
      <c r="Y23" s="53">
        <v>8.7905370000000005</v>
      </c>
      <c r="Z23" s="53">
        <v>7.9340840000000004</v>
      </c>
      <c r="AA23" s="53">
        <v>2.307075E-3</v>
      </c>
      <c r="AB23" s="53">
        <v>2.83503E-4</v>
      </c>
      <c r="AC23" s="53">
        <v>35.420216000000003</v>
      </c>
      <c r="AD23" s="53">
        <v>0.19631718400000001</v>
      </c>
      <c r="AE23" s="53">
        <v>0.63424229999999993</v>
      </c>
      <c r="AF23" s="53">
        <v>0.38852835000000002</v>
      </c>
      <c r="AG23" s="53">
        <v>1.2190878342119711</v>
      </c>
      <c r="AH23" s="53">
        <v>0.26062439999999998</v>
      </c>
      <c r="AI23" s="53">
        <v>0.63968884000000004</v>
      </c>
      <c r="AJ23" s="53">
        <v>0.25067574019933597</v>
      </c>
      <c r="AK23" s="53">
        <v>1.275419508199336</v>
      </c>
      <c r="AL23" s="53">
        <v>0.11116676</v>
      </c>
      <c r="AM23" s="55"/>
      <c r="AN23" s="54" t="s">
        <v>205</v>
      </c>
      <c r="AO23" s="54">
        <v>7.2650000000000004E-4</v>
      </c>
      <c r="AP23" s="54">
        <v>0.49170570000000002</v>
      </c>
      <c r="AQ23" s="54">
        <v>10.137197499999999</v>
      </c>
      <c r="AR23" s="54">
        <v>7.7154784000000003</v>
      </c>
      <c r="AS23" s="54">
        <v>2.3117560999999999E-3</v>
      </c>
      <c r="AT23" s="54">
        <v>2.7627887999999998E-4</v>
      </c>
      <c r="AU23" s="54">
        <v>35.455283999999999</v>
      </c>
      <c r="AV23" s="54">
        <v>0.199049435</v>
      </c>
      <c r="AW23" s="54">
        <v>0.61001035000000003</v>
      </c>
      <c r="AX23" s="54">
        <v>0.39314833999999999</v>
      </c>
      <c r="AY23" s="54">
        <v>1.2022081252365151</v>
      </c>
      <c r="AZ23" s="54">
        <v>0.25492341000000002</v>
      </c>
      <c r="BA23" s="54">
        <v>0.61999559999999998</v>
      </c>
      <c r="BB23" s="54">
        <v>0.27713580025775542</v>
      </c>
      <c r="BC23" s="54">
        <v>1.284705790257755</v>
      </c>
      <c r="BD23" s="54">
        <v>0.107974894</v>
      </c>
    </row>
    <row r="24" spans="1:56" x14ac:dyDescent="0.25">
      <c r="A24" s="52" t="s">
        <v>205</v>
      </c>
      <c r="B24" s="52">
        <v>7.0859999999999999E-4</v>
      </c>
      <c r="C24" s="52">
        <v>0.70057709999999995</v>
      </c>
      <c r="D24" s="52">
        <v>7.6449164999999999</v>
      </c>
      <c r="E24" s="52">
        <v>8.1512139999999995</v>
      </c>
      <c r="F24" s="52">
        <v>2.3053527999999999E-3</v>
      </c>
      <c r="G24" s="52">
        <v>2.8973223999999997E-4</v>
      </c>
      <c r="H24" s="52">
        <v>35.421314000000002</v>
      </c>
      <c r="I24" s="52">
        <v>0.186330146</v>
      </c>
      <c r="J24" s="52">
        <v>0.73038236000000001</v>
      </c>
      <c r="K24" s="52">
        <v>0.33563302</v>
      </c>
      <c r="L24" s="52">
        <v>1.25234552617205</v>
      </c>
      <c r="M24" s="52">
        <v>0.24501998</v>
      </c>
      <c r="N24" s="52">
        <v>0.60333764000000001</v>
      </c>
      <c r="O24" s="52">
        <v>0.15177077012604079</v>
      </c>
      <c r="P24" s="52">
        <v>1.121922040126041</v>
      </c>
      <c r="Q24" s="52">
        <v>0.10369899</v>
      </c>
      <c r="R24" s="52">
        <v>0.43336545999999998</v>
      </c>
      <c r="S24" s="52">
        <v>0.29701689999999997</v>
      </c>
      <c r="T24" s="52">
        <v>0.21454714</v>
      </c>
      <c r="V24" s="53" t="s">
        <v>205</v>
      </c>
      <c r="W24" s="53">
        <v>7.1049999999999998E-4</v>
      </c>
      <c r="X24" s="53">
        <v>0.56729850000000004</v>
      </c>
      <c r="Y24" s="53">
        <v>8.8267520000000008</v>
      </c>
      <c r="Z24" s="53">
        <v>7.9347066999999996</v>
      </c>
      <c r="AA24" s="53">
        <v>2.3085881999999999E-3</v>
      </c>
      <c r="AB24" s="53">
        <v>2.8334378E-4</v>
      </c>
      <c r="AC24" s="53">
        <v>35.453667000000003</v>
      </c>
      <c r="AD24" s="53">
        <v>0.17904920599999999</v>
      </c>
      <c r="AE24" s="53">
        <v>0.62744883000000007</v>
      </c>
      <c r="AF24" s="53">
        <v>0.34484314999999999</v>
      </c>
      <c r="AG24" s="53">
        <v>1.151341186192947</v>
      </c>
      <c r="AH24" s="53">
        <v>0.29715630999999998</v>
      </c>
      <c r="AI24" s="53">
        <v>0.59221221999999996</v>
      </c>
      <c r="AJ24" s="53">
        <v>0.1855564401539348</v>
      </c>
      <c r="AK24" s="53">
        <v>1.1863657941539349</v>
      </c>
      <c r="AL24" s="53">
        <v>0.10420816400000001</v>
      </c>
      <c r="AM24" s="55"/>
      <c r="AN24" s="54" t="s">
        <v>205</v>
      </c>
      <c r="AO24" s="54">
        <v>7.1509999999999998E-4</v>
      </c>
      <c r="AP24" s="54">
        <v>0.4260697</v>
      </c>
      <c r="AQ24" s="54">
        <v>9.9833029999999994</v>
      </c>
      <c r="AR24" s="54">
        <v>7.7121009999999997</v>
      </c>
      <c r="AS24" s="54">
        <v>2.3121463999999999E-3</v>
      </c>
      <c r="AT24" s="54">
        <v>2.7751844000000001E-4</v>
      </c>
      <c r="AU24" s="54">
        <v>35.460872999999999</v>
      </c>
      <c r="AV24" s="54">
        <v>0.19266960699999999</v>
      </c>
      <c r="AW24" s="54">
        <v>0.60656279000000002</v>
      </c>
      <c r="AX24" s="54">
        <v>0.34864508999999999</v>
      </c>
      <c r="AY24" s="54">
        <v>1.1478774871935971</v>
      </c>
      <c r="AZ24" s="54">
        <v>0.25039145000000002</v>
      </c>
      <c r="BA24" s="54">
        <v>0.59617142000000012</v>
      </c>
      <c r="BB24" s="54">
        <v>0.21583772017785019</v>
      </c>
      <c r="BC24" s="54">
        <v>1.1683800741778501</v>
      </c>
      <c r="BD24" s="54">
        <v>9.7061549999999996E-2</v>
      </c>
    </row>
    <row r="25" spans="1:56" x14ac:dyDescent="0.25">
      <c r="A25" s="52" t="s">
        <v>205</v>
      </c>
      <c r="B25" s="52">
        <v>7.0259999999999995E-4</v>
      </c>
      <c r="C25" s="52">
        <v>0.63126530000000003</v>
      </c>
      <c r="D25" s="52">
        <v>7.7839200000000002</v>
      </c>
      <c r="E25" s="52">
        <v>8.1583769999999998</v>
      </c>
      <c r="F25" s="52">
        <v>2.3068322E-3</v>
      </c>
      <c r="G25" s="52">
        <v>2.8860510000000003E-4</v>
      </c>
      <c r="H25" s="52">
        <v>35.458748</v>
      </c>
      <c r="I25" s="52">
        <v>0.154687927</v>
      </c>
      <c r="J25" s="52">
        <v>0.93595515000000007</v>
      </c>
      <c r="K25" s="52">
        <v>0.28932556999999998</v>
      </c>
      <c r="L25" s="52">
        <v>1.3799686471613071</v>
      </c>
      <c r="M25" s="52">
        <v>0.266837934</v>
      </c>
      <c r="N25" s="52">
        <v>0.55406138000000005</v>
      </c>
      <c r="O25" s="52">
        <v>9.1413760103385464E-2</v>
      </c>
      <c r="P25" s="52">
        <v>1.022257574103385</v>
      </c>
      <c r="Q25" s="52">
        <v>8.6363629999999997E-2</v>
      </c>
      <c r="R25" s="52">
        <v>0.66743330000000001</v>
      </c>
      <c r="S25" s="52">
        <v>0.26852185000000001</v>
      </c>
      <c r="T25" s="52">
        <v>0.19025880000000001</v>
      </c>
      <c r="V25" s="53" t="s">
        <v>205</v>
      </c>
      <c r="W25" s="53">
        <v>6.8789999999999997E-4</v>
      </c>
      <c r="X25" s="53">
        <v>0.47052949999999999</v>
      </c>
      <c r="Y25" s="53">
        <v>8.5941639999999992</v>
      </c>
      <c r="Z25" s="53">
        <v>7.9377522000000003</v>
      </c>
      <c r="AA25" s="53">
        <v>2.3075498000000002E-3</v>
      </c>
      <c r="AB25" s="53">
        <v>2.8567592E-4</v>
      </c>
      <c r="AC25" s="53">
        <v>35.430022999999998</v>
      </c>
      <c r="AD25" s="53">
        <v>0.17449731299999999</v>
      </c>
      <c r="AE25" s="53">
        <v>0.71574503</v>
      </c>
      <c r="AF25" s="53">
        <v>0.31340833000000001</v>
      </c>
      <c r="AG25" s="53">
        <v>1.203650673163227</v>
      </c>
      <c r="AH25" s="53">
        <v>0.25577308399999998</v>
      </c>
      <c r="AI25" s="53">
        <v>0.57049737999999994</v>
      </c>
      <c r="AJ25" s="53">
        <v>0.14553900012273829</v>
      </c>
      <c r="AK25" s="53">
        <v>1.096203713122738</v>
      </c>
      <c r="AL25" s="53">
        <v>9.1365089999999996E-2</v>
      </c>
      <c r="AM25" s="55"/>
      <c r="AN25" s="54" t="s">
        <v>205</v>
      </c>
      <c r="AO25" s="54">
        <v>6.847E-4</v>
      </c>
      <c r="AP25" s="54">
        <v>0.32704430000000001</v>
      </c>
      <c r="AQ25" s="54">
        <v>9.6372710000000001</v>
      </c>
      <c r="AR25" s="54">
        <v>7.7105030000000001</v>
      </c>
      <c r="AS25" s="54">
        <v>2.3086477999999999E-3</v>
      </c>
      <c r="AT25" s="54">
        <v>2.8031900000000001E-4</v>
      </c>
      <c r="AU25" s="54">
        <v>35.375749999999996</v>
      </c>
      <c r="AV25" s="54">
        <v>0.20037462</v>
      </c>
      <c r="AW25" s="54">
        <v>0.63779344000000004</v>
      </c>
      <c r="AX25" s="54">
        <v>0.28916549000000003</v>
      </c>
      <c r="AY25" s="54">
        <v>1.127333550145857</v>
      </c>
      <c r="AZ25" s="54">
        <v>0.26032047000000003</v>
      </c>
      <c r="BA25" s="54">
        <v>0.58385727999999992</v>
      </c>
      <c r="BB25" s="54">
        <v>0.1572105701178029</v>
      </c>
      <c r="BC25" s="54">
        <v>1.1344343961178029</v>
      </c>
      <c r="BD25" s="54">
        <v>8.2858970000000004E-2</v>
      </c>
    </row>
    <row r="26" spans="1:56" x14ac:dyDescent="0.25">
      <c r="A26" s="52" t="s">
        <v>205</v>
      </c>
      <c r="B26" s="52">
        <v>6.715E-4</v>
      </c>
      <c r="C26" s="52">
        <v>0.48497190000000001</v>
      </c>
      <c r="D26" s="52">
        <v>7.9861420000000001</v>
      </c>
      <c r="E26" s="52">
        <v>8.1783780000000004</v>
      </c>
      <c r="F26" s="52">
        <v>2.3049148999999998E-3</v>
      </c>
      <c r="G26" s="52">
        <v>2.8833054000000001E-4</v>
      </c>
      <c r="H26" s="52">
        <v>35.437379999999997</v>
      </c>
      <c r="I26" s="52">
        <v>0.15503446700000001</v>
      </c>
      <c r="J26" s="52">
        <v>0.75185081000000009</v>
      </c>
      <c r="K26" s="52">
        <v>0.27649877</v>
      </c>
      <c r="L26" s="52">
        <v>1.183384047144538</v>
      </c>
      <c r="M26" s="52">
        <v>0.25463027999999999</v>
      </c>
      <c r="N26" s="52">
        <v>0.55907649999999998</v>
      </c>
      <c r="O26" s="52">
        <v>8.7263170096844256E-2</v>
      </c>
      <c r="P26" s="52">
        <v>1.0025855150968439</v>
      </c>
      <c r="Q26" s="52">
        <v>8.0256530000000006E-2</v>
      </c>
      <c r="R26" s="52">
        <v>0.48698476000000002</v>
      </c>
      <c r="S26" s="52">
        <v>0.26486605000000002</v>
      </c>
      <c r="T26" s="52">
        <v>0.18997864</v>
      </c>
      <c r="V26" s="53" t="s">
        <v>205</v>
      </c>
      <c r="W26" s="53">
        <v>6.6310000000000002E-4</v>
      </c>
      <c r="X26" s="53">
        <v>0.34431800000000001</v>
      </c>
      <c r="Y26" s="53">
        <v>8.9763680000000008</v>
      </c>
      <c r="Z26" s="53">
        <v>7.9446645</v>
      </c>
      <c r="AA26" s="53">
        <v>2.3064218000000002E-3</v>
      </c>
      <c r="AB26" s="53">
        <v>2.8348126000000002E-4</v>
      </c>
      <c r="AC26" s="53">
        <v>35.41677</v>
      </c>
      <c r="AD26" s="53">
        <v>0.18740854200000001</v>
      </c>
      <c r="AE26" s="53">
        <v>0.71901559999999998</v>
      </c>
      <c r="AF26" s="53">
        <v>0.26483548400000001</v>
      </c>
      <c r="AG26" s="53">
        <v>1.17125962613124</v>
      </c>
      <c r="AH26" s="53">
        <v>0.23755193999999999</v>
      </c>
      <c r="AI26" s="53">
        <v>0.56457381999999989</v>
      </c>
      <c r="AJ26" s="53">
        <v>9.9656530095304341E-2</v>
      </c>
      <c r="AK26" s="53">
        <v>1.022693144095304</v>
      </c>
      <c r="AL26" s="53">
        <v>7.4343294000000004E-2</v>
      </c>
      <c r="AM26" s="55"/>
      <c r="AN26" s="54" t="s">
        <v>205</v>
      </c>
      <c r="AO26" s="54">
        <v>6.6850000000000004E-4</v>
      </c>
      <c r="AP26" s="54">
        <v>0.23041049999999999</v>
      </c>
      <c r="AQ26" s="54">
        <v>10.076325000000001</v>
      </c>
      <c r="AR26" s="54">
        <v>7.7130765999999999</v>
      </c>
      <c r="AS26" s="54">
        <v>2.307613E-3</v>
      </c>
      <c r="AT26" s="54">
        <v>2.7768157E-4</v>
      </c>
      <c r="AU26" s="54">
        <v>35.355139999999999</v>
      </c>
      <c r="AV26" s="54">
        <v>0.202976448</v>
      </c>
      <c r="AW26" s="54">
        <v>0.57030997000000005</v>
      </c>
      <c r="AX26" s="54">
        <v>0.20633565100000001</v>
      </c>
      <c r="AY26" s="54">
        <v>0.97962206911558614</v>
      </c>
      <c r="AZ26" s="54">
        <v>0.26490248</v>
      </c>
      <c r="BA26" s="54">
        <v>0.58632784999999998</v>
      </c>
      <c r="BB26" s="54">
        <v>5.8415953077915347E-2</v>
      </c>
      <c r="BC26" s="54">
        <v>0.97500189707791518</v>
      </c>
      <c r="BD26" s="54">
        <v>5.2144415999999999E-2</v>
      </c>
    </row>
    <row r="27" spans="1:56" x14ac:dyDescent="0.25">
      <c r="A27" s="52" t="s">
        <v>205</v>
      </c>
      <c r="B27" s="52" t="str">
        <v>NA</v>
      </c>
      <c r="C27" s="52" t="str">
        <v>NA</v>
      </c>
      <c r="D27" s="52" t="str">
        <v>NaN</v>
      </c>
      <c r="E27" s="52" t="str">
        <v>NaN</v>
      </c>
      <c r="F27" s="52" t="str">
        <v>NaN</v>
      </c>
      <c r="G27" s="52" t="str">
        <v>NaN</v>
      </c>
      <c r="H27" s="52" t="str">
        <v>NaN</v>
      </c>
      <c r="I27" s="52" t="str">
        <v>NA</v>
      </c>
      <c r="J27" s="52" t="str">
        <v>NA</v>
      </c>
      <c r="K27" s="52" t="str">
        <v>NA</v>
      </c>
      <c r="L27" s="52" t="str">
        <v>NA</v>
      </c>
      <c r="M27" s="52" t="str">
        <v>NA</v>
      </c>
      <c r="N27" s="52" t="str">
        <v>NA</v>
      </c>
      <c r="O27" s="52" t="str">
        <v>NA</v>
      </c>
      <c r="P27" s="52" t="str">
        <v>NA</v>
      </c>
      <c r="Q27" s="52" t="str">
        <v>NaN</v>
      </c>
      <c r="R27" s="52" t="str">
        <v>NaN</v>
      </c>
      <c r="S27" s="52" t="str">
        <v>NaN</v>
      </c>
      <c r="T27" s="52" t="str">
        <v>NaN</v>
      </c>
      <c r="V27" s="53" t="s">
        <v>205</v>
      </c>
      <c r="W27" s="53" t="str">
        <v>NA</v>
      </c>
      <c r="X27" s="53" t="str">
        <v>NA</v>
      </c>
      <c r="Y27" s="53" t="str">
        <v>NaN</v>
      </c>
      <c r="Z27" s="53" t="str">
        <v>NaN</v>
      </c>
      <c r="AA27" s="53" t="str">
        <v>NaN</v>
      </c>
      <c r="AB27" s="53" t="str">
        <v>NaN</v>
      </c>
      <c r="AC27" s="53" t="str">
        <v>NaN</v>
      </c>
      <c r="AD27" s="53" t="str">
        <v>NA</v>
      </c>
      <c r="AE27" s="53" t="str">
        <v>NA</v>
      </c>
      <c r="AF27" s="53" t="str">
        <v>NA</v>
      </c>
      <c r="AG27" s="53" t="str">
        <v>NA</v>
      </c>
      <c r="AH27" s="53" t="str">
        <v>NA</v>
      </c>
      <c r="AI27" s="53" t="str">
        <v>NA</v>
      </c>
      <c r="AJ27" s="53" t="str">
        <v>NA</v>
      </c>
      <c r="AK27" s="53" t="str">
        <v>NA</v>
      </c>
      <c r="AL27" s="53" t="str">
        <v>NaN</v>
      </c>
      <c r="AM27" s="55"/>
      <c r="AN27" s="54" t="s">
        <v>205</v>
      </c>
      <c r="AO27" s="54" t="str">
        <v>NA</v>
      </c>
      <c r="AP27" s="54" t="str">
        <v>NA</v>
      </c>
      <c r="AQ27" s="54" t="str">
        <v>NaN</v>
      </c>
      <c r="AR27" s="54" t="str">
        <v>NaN</v>
      </c>
      <c r="AS27" s="54" t="str">
        <v>NaN</v>
      </c>
      <c r="AT27" s="54" t="str">
        <v>NaN</v>
      </c>
      <c r="AU27" s="54" t="str">
        <v>NaN</v>
      </c>
      <c r="AV27" s="54" t="str">
        <v>NA</v>
      </c>
      <c r="AW27" s="54" t="str">
        <v>NA</v>
      </c>
      <c r="AX27" s="54" t="str">
        <v>NA</v>
      </c>
      <c r="AY27" s="54" t="str">
        <v>NA</v>
      </c>
      <c r="AZ27" s="54" t="str">
        <v>NA</v>
      </c>
      <c r="BA27" s="54" t="str">
        <v>NA</v>
      </c>
      <c r="BB27" s="54" t="str">
        <v>NA</v>
      </c>
      <c r="BC27" s="54" t="str">
        <v>NA</v>
      </c>
      <c r="BD27" s="54" t="str">
        <v>NaN</v>
      </c>
    </row>
    <row r="28" spans="1:56" x14ac:dyDescent="0.25">
      <c r="A28" s="52" t="s">
        <v>205</v>
      </c>
      <c r="B28" s="52" t="str">
        <v>NA</v>
      </c>
      <c r="C28" s="52" t="str">
        <v>NA</v>
      </c>
      <c r="D28" s="52" t="str">
        <v>NaN</v>
      </c>
      <c r="E28" s="52" t="str">
        <v>NaN</v>
      </c>
      <c r="F28" s="52" t="str">
        <v>NaN</v>
      </c>
      <c r="G28" s="52" t="str">
        <v>NaN</v>
      </c>
      <c r="H28" s="52" t="str">
        <v>NaN</v>
      </c>
      <c r="I28" s="52" t="str">
        <v>NA</v>
      </c>
      <c r="J28" s="52" t="str">
        <v>NA</v>
      </c>
      <c r="K28" s="52" t="str">
        <v>NA</v>
      </c>
      <c r="L28" s="52" t="str">
        <v>NA</v>
      </c>
      <c r="M28" s="52" t="str">
        <v>NA</v>
      </c>
      <c r="N28" s="52" t="str">
        <v>NA</v>
      </c>
      <c r="O28" s="52" t="str">
        <v>NA</v>
      </c>
      <c r="P28" s="52" t="str">
        <v>NA</v>
      </c>
      <c r="Q28" s="52" t="str">
        <v>NaN</v>
      </c>
      <c r="R28" s="52" t="str">
        <v>NaN</v>
      </c>
      <c r="S28" s="52" t="str">
        <v>NaN</v>
      </c>
      <c r="T28" s="52" t="str">
        <v>NaN</v>
      </c>
      <c r="V28" s="53" t="s">
        <v>205</v>
      </c>
      <c r="W28" s="53" t="str">
        <v>NA</v>
      </c>
      <c r="X28" s="53" t="str">
        <v>NA</v>
      </c>
      <c r="Y28" s="53" t="str">
        <v>NaN</v>
      </c>
      <c r="Z28" s="53" t="str">
        <v>NaN</v>
      </c>
      <c r="AA28" s="53" t="str">
        <v>NaN</v>
      </c>
      <c r="AB28" s="53" t="str">
        <v>NaN</v>
      </c>
      <c r="AC28" s="53" t="str">
        <v>NaN</v>
      </c>
      <c r="AD28" s="53" t="str">
        <v>NA</v>
      </c>
      <c r="AE28" s="53" t="str">
        <v>NA</v>
      </c>
      <c r="AF28" s="53" t="str">
        <v>NA</v>
      </c>
      <c r="AG28" s="53" t="str">
        <v>NA</v>
      </c>
      <c r="AH28" s="53" t="str">
        <v>NA</v>
      </c>
      <c r="AI28" s="53" t="str">
        <v>NA</v>
      </c>
      <c r="AJ28" s="53" t="str">
        <v>NA</v>
      </c>
      <c r="AK28" s="53" t="str">
        <v>NA</v>
      </c>
      <c r="AL28" s="53" t="str">
        <v>NaN</v>
      </c>
      <c r="AM28" s="55"/>
      <c r="AN28" s="54" t="s">
        <v>205</v>
      </c>
      <c r="AO28" s="54" t="str">
        <v>NA</v>
      </c>
      <c r="AP28" s="54" t="str">
        <v>NA</v>
      </c>
      <c r="AQ28" s="54" t="str">
        <v>NaN</v>
      </c>
      <c r="AR28" s="54" t="str">
        <v>NaN</v>
      </c>
      <c r="AS28" s="54" t="str">
        <v>NaN</v>
      </c>
      <c r="AT28" s="54" t="str">
        <v>NaN</v>
      </c>
      <c r="AU28" s="54" t="str">
        <v>NaN</v>
      </c>
      <c r="AV28" s="54" t="str">
        <v>NA</v>
      </c>
      <c r="AW28" s="54" t="str">
        <v>NA</v>
      </c>
      <c r="AX28" s="54" t="str">
        <v>NA</v>
      </c>
      <c r="AY28" s="54" t="str">
        <v>NA</v>
      </c>
      <c r="AZ28" s="54" t="str">
        <v>NA</v>
      </c>
      <c r="BA28" s="54" t="str">
        <v>NA</v>
      </c>
      <c r="BB28" s="54" t="str">
        <v>NA</v>
      </c>
      <c r="BC28" s="54" t="str">
        <v>NA</v>
      </c>
      <c r="BD28" s="54" t="str">
        <v>NaN</v>
      </c>
    </row>
    <row r="29" spans="1:56" x14ac:dyDescent="0.25">
      <c r="A29" s="52" t="s">
        <v>205</v>
      </c>
      <c r="B29" s="52" t="str">
        <v>NA</v>
      </c>
      <c r="C29" s="52" t="str">
        <v>NA</v>
      </c>
      <c r="D29" s="52" t="str">
        <v>NaN</v>
      </c>
      <c r="E29" s="52" t="str">
        <v>NaN</v>
      </c>
      <c r="F29" s="52" t="str">
        <v>NaN</v>
      </c>
      <c r="G29" s="52" t="str">
        <v>NaN</v>
      </c>
      <c r="H29" s="52" t="str">
        <v>NaN</v>
      </c>
      <c r="I29" s="52" t="str">
        <v>NA</v>
      </c>
      <c r="J29" s="52" t="str">
        <v>NA</v>
      </c>
      <c r="K29" s="52" t="str">
        <v>NA</v>
      </c>
      <c r="L29" s="52" t="str">
        <v>NA</v>
      </c>
      <c r="M29" s="52" t="str">
        <v>NA</v>
      </c>
      <c r="N29" s="52" t="str">
        <v>NA</v>
      </c>
      <c r="O29" s="52" t="str">
        <v>NA</v>
      </c>
      <c r="P29" s="52" t="str">
        <v>NA</v>
      </c>
      <c r="Q29" s="52" t="str">
        <v>NaN</v>
      </c>
      <c r="R29" s="52" t="str">
        <v>NaN</v>
      </c>
      <c r="S29" s="52" t="str">
        <v>NaN</v>
      </c>
      <c r="T29" s="52" t="str">
        <v>NaN</v>
      </c>
      <c r="V29" s="53" t="s">
        <v>205</v>
      </c>
      <c r="W29" s="53" t="str">
        <v>NA</v>
      </c>
      <c r="X29" s="53" t="str">
        <v>NA</v>
      </c>
      <c r="Y29" s="53" t="str">
        <v>NaN</v>
      </c>
      <c r="Z29" s="53" t="str">
        <v>NaN</v>
      </c>
      <c r="AA29" s="53" t="str">
        <v>NaN</v>
      </c>
      <c r="AB29" s="53" t="str">
        <v>NaN</v>
      </c>
      <c r="AC29" s="53" t="str">
        <v>NaN</v>
      </c>
      <c r="AD29" s="53" t="str">
        <v>NA</v>
      </c>
      <c r="AE29" s="53" t="str">
        <v>NA</v>
      </c>
      <c r="AF29" s="53" t="str">
        <v>NA</v>
      </c>
      <c r="AG29" s="53" t="str">
        <v>NA</v>
      </c>
      <c r="AH29" s="53" t="str">
        <v>NA</v>
      </c>
      <c r="AI29" s="53" t="str">
        <v>NA</v>
      </c>
      <c r="AJ29" s="53" t="str">
        <v>NA</v>
      </c>
      <c r="AK29" s="53" t="str">
        <v>NA</v>
      </c>
      <c r="AL29" s="53" t="str">
        <v>NaN</v>
      </c>
      <c r="AM29" s="55"/>
      <c r="AN29" s="54" t="s">
        <v>205</v>
      </c>
      <c r="AO29" s="54" t="str">
        <v>NA</v>
      </c>
      <c r="AP29" s="54" t="str">
        <v>NA</v>
      </c>
      <c r="AQ29" s="54" t="str">
        <v>NaN</v>
      </c>
      <c r="AR29" s="54" t="str">
        <v>NaN</v>
      </c>
      <c r="AS29" s="54" t="str">
        <v>NaN</v>
      </c>
      <c r="AT29" s="54" t="str">
        <v>NaN</v>
      </c>
      <c r="AU29" s="54" t="str">
        <v>NaN</v>
      </c>
      <c r="AV29" s="54" t="str">
        <v>NA</v>
      </c>
      <c r="AW29" s="54" t="str">
        <v>NA</v>
      </c>
      <c r="AX29" s="54" t="str">
        <v>NA</v>
      </c>
      <c r="AY29" s="54" t="str">
        <v>NA</v>
      </c>
      <c r="AZ29" s="54" t="str">
        <v>NA</v>
      </c>
      <c r="BA29" s="54" t="str">
        <v>NA</v>
      </c>
      <c r="BB29" s="54" t="str">
        <v>NA</v>
      </c>
      <c r="BC29" s="54" t="str">
        <v>NA</v>
      </c>
      <c r="BD29" s="54" t="str">
        <v>NaN</v>
      </c>
    </row>
    <row r="30" spans="1:56" x14ac:dyDescent="0.25">
      <c r="A30" s="52" t="s">
        <v>205</v>
      </c>
      <c r="B30" s="52" t="str">
        <v>NA</v>
      </c>
      <c r="C30" s="52" t="str">
        <v>NA</v>
      </c>
      <c r="D30" s="52" t="str">
        <v>NaN</v>
      </c>
      <c r="E30" s="52" t="str">
        <v>NaN</v>
      </c>
      <c r="F30" s="52" t="str">
        <v>NaN</v>
      </c>
      <c r="G30" s="52" t="str">
        <v>NaN</v>
      </c>
      <c r="H30" s="52" t="str">
        <v>NaN</v>
      </c>
      <c r="I30" s="52" t="str">
        <v>NA</v>
      </c>
      <c r="J30" s="52" t="str">
        <v>NA</v>
      </c>
      <c r="K30" s="52" t="str">
        <v>NA</v>
      </c>
      <c r="L30" s="52" t="str">
        <v>NA</v>
      </c>
      <c r="M30" s="52" t="str">
        <v>NA</v>
      </c>
      <c r="N30" s="52" t="str">
        <v>NA</v>
      </c>
      <c r="O30" s="52" t="str">
        <v>NA</v>
      </c>
      <c r="P30" s="52" t="str">
        <v>NA</v>
      </c>
      <c r="Q30" s="52" t="str">
        <v>NaN</v>
      </c>
      <c r="R30" s="52" t="str">
        <v>NaN</v>
      </c>
      <c r="S30" s="52" t="str">
        <v>NaN</v>
      </c>
      <c r="T30" s="52" t="str">
        <v>NaN</v>
      </c>
      <c r="V30" s="53" t="s">
        <v>205</v>
      </c>
      <c r="W30" s="53" t="str">
        <v>NA</v>
      </c>
      <c r="X30" s="53" t="str">
        <v>NA</v>
      </c>
      <c r="Y30" s="53" t="str">
        <v>NaN</v>
      </c>
      <c r="Z30" s="53" t="str">
        <v>NaN</v>
      </c>
      <c r="AA30" s="53" t="str">
        <v>NaN</v>
      </c>
      <c r="AB30" s="53" t="str">
        <v>NaN</v>
      </c>
      <c r="AC30" s="53" t="str">
        <v>NaN</v>
      </c>
      <c r="AD30" s="53" t="str">
        <v>NA</v>
      </c>
      <c r="AE30" s="53" t="str">
        <v>NA</v>
      </c>
      <c r="AF30" s="53" t="str">
        <v>NA</v>
      </c>
      <c r="AG30" s="53" t="str">
        <v>NA</v>
      </c>
      <c r="AH30" s="53" t="str">
        <v>NA</v>
      </c>
      <c r="AI30" s="53" t="str">
        <v>NA</v>
      </c>
      <c r="AJ30" s="53" t="str">
        <v>NA</v>
      </c>
      <c r="AK30" s="53" t="str">
        <v>NA</v>
      </c>
      <c r="AL30" s="53" t="str">
        <v>NaN</v>
      </c>
      <c r="AM30" s="55"/>
      <c r="AN30" s="54" t="s">
        <v>205</v>
      </c>
      <c r="AO30" s="54" t="str">
        <v>NA</v>
      </c>
      <c r="AP30" s="54" t="str">
        <v>NA</v>
      </c>
      <c r="AQ30" s="54" t="str">
        <v>NaN</v>
      </c>
      <c r="AR30" s="54" t="str">
        <v>NaN</v>
      </c>
      <c r="AS30" s="54" t="str">
        <v>NaN</v>
      </c>
      <c r="AT30" s="54" t="str">
        <v>NaN</v>
      </c>
      <c r="AU30" s="54" t="str">
        <v>NaN</v>
      </c>
      <c r="AV30" s="54" t="str">
        <v>NA</v>
      </c>
      <c r="AW30" s="54" t="str">
        <v>NA</v>
      </c>
      <c r="AX30" s="54" t="str">
        <v>NA</v>
      </c>
      <c r="AY30" s="54" t="str">
        <v>NA</v>
      </c>
      <c r="AZ30" s="54" t="str">
        <v>NA</v>
      </c>
      <c r="BA30" s="54" t="str">
        <v>NA</v>
      </c>
      <c r="BB30" s="54" t="str">
        <v>NA</v>
      </c>
      <c r="BC30" s="54" t="str">
        <v>NA</v>
      </c>
      <c r="BD30" s="54" t="str">
        <v>NaN</v>
      </c>
    </row>
    <row r="31" spans="1:56" x14ac:dyDescent="0.25">
      <c r="A31" s="52" t="s">
        <v>205</v>
      </c>
      <c r="B31" s="52" t="str">
        <v>NA</v>
      </c>
      <c r="C31" s="52" t="str">
        <v>NA</v>
      </c>
      <c r="D31" s="52" t="str">
        <v>NaN</v>
      </c>
      <c r="E31" s="52" t="str">
        <v>NaN</v>
      </c>
      <c r="F31" s="52" t="str">
        <v>NaN</v>
      </c>
      <c r="G31" s="52" t="str">
        <v>NaN</v>
      </c>
      <c r="H31" s="52" t="str">
        <v>NaN</v>
      </c>
      <c r="I31" s="52" t="str">
        <v>NA</v>
      </c>
      <c r="J31" s="52" t="str">
        <v>NA</v>
      </c>
      <c r="K31" s="52" t="str">
        <v>NA</v>
      </c>
      <c r="L31" s="52" t="str">
        <v>NA</v>
      </c>
      <c r="M31" s="52" t="str">
        <v>NA</v>
      </c>
      <c r="N31" s="52" t="str">
        <v>NA</v>
      </c>
      <c r="O31" s="52" t="str">
        <v>NA</v>
      </c>
      <c r="P31" s="52" t="str">
        <v>NA</v>
      </c>
      <c r="Q31" s="52" t="str">
        <v>NaN</v>
      </c>
      <c r="R31" s="52" t="str">
        <v>NaN</v>
      </c>
      <c r="S31" s="52" t="str">
        <v>NaN</v>
      </c>
      <c r="T31" s="52" t="str">
        <v>NaN</v>
      </c>
      <c r="V31" s="53" t="s">
        <v>205</v>
      </c>
      <c r="W31" s="53" t="str">
        <v>NA</v>
      </c>
      <c r="X31" s="53" t="str">
        <v>NA</v>
      </c>
      <c r="Y31" s="53" t="str">
        <v>NaN</v>
      </c>
      <c r="Z31" s="53" t="str">
        <v>NaN</v>
      </c>
      <c r="AA31" s="53" t="str">
        <v>NaN</v>
      </c>
      <c r="AB31" s="53" t="str">
        <v>NaN</v>
      </c>
      <c r="AC31" s="53" t="str">
        <v>NaN</v>
      </c>
      <c r="AD31" s="53" t="str">
        <v>NA</v>
      </c>
      <c r="AE31" s="53" t="str">
        <v>NA</v>
      </c>
      <c r="AF31" s="53" t="str">
        <v>NA</v>
      </c>
      <c r="AG31" s="53" t="str">
        <v>NA</v>
      </c>
      <c r="AH31" s="53" t="str">
        <v>NA</v>
      </c>
      <c r="AI31" s="53" t="str">
        <v>NA</v>
      </c>
      <c r="AJ31" s="53" t="str">
        <v>NA</v>
      </c>
      <c r="AK31" s="53" t="str">
        <v>NA</v>
      </c>
      <c r="AL31" s="53" t="str">
        <v>NaN</v>
      </c>
      <c r="AM31" s="55"/>
      <c r="AN31" s="54" t="s">
        <v>205</v>
      </c>
      <c r="AO31" s="54" t="str">
        <v>NA</v>
      </c>
      <c r="AP31" s="54" t="str">
        <v>NA</v>
      </c>
      <c r="AQ31" s="54" t="str">
        <v>NaN</v>
      </c>
      <c r="AR31" s="54" t="str">
        <v>NaN</v>
      </c>
      <c r="AS31" s="54" t="str">
        <v>NaN</v>
      </c>
      <c r="AT31" s="54" t="str">
        <v>NaN</v>
      </c>
      <c r="AU31" s="54" t="str">
        <v>NaN</v>
      </c>
      <c r="AV31" s="54" t="str">
        <v>NA</v>
      </c>
      <c r="AW31" s="54" t="str">
        <v>NA</v>
      </c>
      <c r="AX31" s="54" t="str">
        <v>NA</v>
      </c>
      <c r="AY31" s="54" t="str">
        <v>NA</v>
      </c>
      <c r="AZ31" s="54" t="str">
        <v>NA</v>
      </c>
      <c r="BA31" s="54" t="str">
        <v>NA</v>
      </c>
      <c r="BB31" s="54" t="str">
        <v>NA</v>
      </c>
      <c r="BC31" s="54" t="str">
        <v>NA</v>
      </c>
      <c r="BD31" s="54" t="str">
        <v>NaN</v>
      </c>
    </row>
    <row r="32" spans="1:56" x14ac:dyDescent="0.25">
      <c r="A32" s="52" t="s">
        <v>205</v>
      </c>
      <c r="B32" s="52" t="str">
        <v>NA</v>
      </c>
      <c r="C32" s="52" t="str">
        <v>NA</v>
      </c>
      <c r="D32" s="52" t="str">
        <v>NaN</v>
      </c>
      <c r="E32" s="52" t="str">
        <v>NaN</v>
      </c>
      <c r="F32" s="52" t="str">
        <v>NaN</v>
      </c>
      <c r="G32" s="52" t="str">
        <v>NaN</v>
      </c>
      <c r="H32" s="52" t="str">
        <v>NaN</v>
      </c>
      <c r="I32" s="52" t="str">
        <v>NA</v>
      </c>
      <c r="J32" s="52" t="str">
        <v>NA</v>
      </c>
      <c r="K32" s="52" t="str">
        <v>NA</v>
      </c>
      <c r="L32" s="52" t="str">
        <v>NA</v>
      </c>
      <c r="M32" s="52" t="str">
        <v>NA</v>
      </c>
      <c r="N32" s="52" t="str">
        <v>NA</v>
      </c>
      <c r="O32" s="52" t="str">
        <v>NA</v>
      </c>
      <c r="P32" s="52" t="str">
        <v>NA</v>
      </c>
      <c r="Q32" s="52" t="str">
        <v>NaN</v>
      </c>
      <c r="R32" s="52" t="str">
        <v>NaN</v>
      </c>
      <c r="S32" s="52" t="str">
        <v>NaN</v>
      </c>
      <c r="T32" s="52" t="str">
        <v>NaN</v>
      </c>
      <c r="V32" s="53" t="s">
        <v>205</v>
      </c>
      <c r="W32" s="53" t="str">
        <v>NA</v>
      </c>
      <c r="X32" s="53" t="str">
        <v>NA</v>
      </c>
      <c r="Y32" s="53" t="str">
        <v>NaN</v>
      </c>
      <c r="Z32" s="53" t="str">
        <v>NaN</v>
      </c>
      <c r="AA32" s="53" t="str">
        <v>NaN</v>
      </c>
      <c r="AB32" s="53" t="str">
        <v>NaN</v>
      </c>
      <c r="AC32" s="53" t="str">
        <v>NaN</v>
      </c>
      <c r="AD32" s="53" t="str">
        <v>NA</v>
      </c>
      <c r="AE32" s="53" t="str">
        <v>NA</v>
      </c>
      <c r="AF32" s="53" t="str">
        <v>NA</v>
      </c>
      <c r="AG32" s="53" t="str">
        <v>NA</v>
      </c>
      <c r="AH32" s="53" t="str">
        <v>NA</v>
      </c>
      <c r="AI32" s="53" t="str">
        <v>NA</v>
      </c>
      <c r="AJ32" s="53" t="str">
        <v>NA</v>
      </c>
      <c r="AK32" s="53" t="str">
        <v>NA</v>
      </c>
      <c r="AL32" s="53" t="str">
        <v>NaN</v>
      </c>
      <c r="AM32" s="55"/>
      <c r="AN32" s="54" t="s">
        <v>205</v>
      </c>
      <c r="AO32" s="54" t="str">
        <v>NA</v>
      </c>
      <c r="AP32" s="54" t="str">
        <v>NA</v>
      </c>
      <c r="AQ32" s="54" t="str">
        <v>NaN</v>
      </c>
      <c r="AR32" s="54" t="str">
        <v>NaN</v>
      </c>
      <c r="AS32" s="54" t="str">
        <v>NaN</v>
      </c>
      <c r="AT32" s="54" t="str">
        <v>NaN</v>
      </c>
      <c r="AU32" s="54" t="str">
        <v>NaN</v>
      </c>
      <c r="AV32" s="54" t="str">
        <v>NA</v>
      </c>
      <c r="AW32" s="54" t="str">
        <v>NA</v>
      </c>
      <c r="AX32" s="54" t="str">
        <v>NA</v>
      </c>
      <c r="AY32" s="54" t="str">
        <v>NA</v>
      </c>
      <c r="AZ32" s="54" t="str">
        <v>NA</v>
      </c>
      <c r="BA32" s="54" t="str">
        <v>NA</v>
      </c>
      <c r="BB32" s="54" t="str">
        <v>NA</v>
      </c>
      <c r="BC32" s="54" t="str">
        <v>NA</v>
      </c>
      <c r="BD32" s="54" t="str">
        <v>NaN</v>
      </c>
    </row>
    <row r="33" spans="1:56" x14ac:dyDescent="0.25">
      <c r="A33" s="52" t="s">
        <v>205</v>
      </c>
      <c r="B33" s="52" t="str">
        <v>NA</v>
      </c>
      <c r="C33" s="52" t="str">
        <v>NA</v>
      </c>
      <c r="D33" s="52" t="str">
        <v>NaN</v>
      </c>
      <c r="E33" s="52" t="str">
        <v>NaN</v>
      </c>
      <c r="F33" s="52" t="str">
        <v>NaN</v>
      </c>
      <c r="G33" s="52" t="str">
        <v>NaN</v>
      </c>
      <c r="H33" s="52" t="str">
        <v>NaN</v>
      </c>
      <c r="I33" s="52" t="str">
        <v>NA</v>
      </c>
      <c r="J33" s="52" t="str">
        <v>NA</v>
      </c>
      <c r="K33" s="52" t="str">
        <v>NA</v>
      </c>
      <c r="L33" s="52" t="str">
        <v>NA</v>
      </c>
      <c r="M33" s="52" t="str">
        <v>NA</v>
      </c>
      <c r="N33" s="52" t="str">
        <v>NA</v>
      </c>
      <c r="O33" s="52" t="str">
        <v>NA</v>
      </c>
      <c r="P33" s="52" t="str">
        <v>NA</v>
      </c>
      <c r="Q33" s="52" t="str">
        <v>NaN</v>
      </c>
      <c r="R33" s="52" t="str">
        <v>NaN</v>
      </c>
      <c r="S33" s="52" t="str">
        <v>NaN</v>
      </c>
      <c r="T33" s="52" t="str">
        <v>NaN</v>
      </c>
      <c r="V33" s="53" t="s">
        <v>205</v>
      </c>
      <c r="W33" s="53" t="str">
        <v>NA</v>
      </c>
      <c r="X33" s="53" t="str">
        <v>NA</v>
      </c>
      <c r="Y33" s="53" t="str">
        <v>NaN</v>
      </c>
      <c r="Z33" s="53" t="str">
        <v>NaN</v>
      </c>
      <c r="AA33" s="53" t="str">
        <v>NaN</v>
      </c>
      <c r="AB33" s="53" t="str">
        <v>NaN</v>
      </c>
      <c r="AC33" s="53" t="str">
        <v>NaN</v>
      </c>
      <c r="AD33" s="53" t="str">
        <v>NA</v>
      </c>
      <c r="AE33" s="53" t="str">
        <v>NA</v>
      </c>
      <c r="AF33" s="53" t="str">
        <v>NA</v>
      </c>
      <c r="AG33" s="53" t="str">
        <v>NA</v>
      </c>
      <c r="AH33" s="53" t="str">
        <v>NA</v>
      </c>
      <c r="AI33" s="53" t="str">
        <v>NA</v>
      </c>
      <c r="AJ33" s="53" t="str">
        <v>NA</v>
      </c>
      <c r="AK33" s="53" t="str">
        <v>NA</v>
      </c>
      <c r="AL33" s="53" t="str">
        <v>NaN</v>
      </c>
      <c r="AM33" s="55"/>
      <c r="AN33" s="54" t="s">
        <v>205</v>
      </c>
      <c r="AO33" s="54" t="str">
        <v>NA</v>
      </c>
      <c r="AP33" s="54" t="str">
        <v>NA</v>
      </c>
      <c r="AQ33" s="54" t="str">
        <v>NaN</v>
      </c>
      <c r="AR33" s="54" t="str">
        <v>NaN</v>
      </c>
      <c r="AS33" s="54" t="str">
        <v>NaN</v>
      </c>
      <c r="AT33" s="54" t="str">
        <v>NaN</v>
      </c>
      <c r="AU33" s="54" t="str">
        <v>NaN</v>
      </c>
      <c r="AV33" s="54" t="str">
        <v>NA</v>
      </c>
      <c r="AW33" s="54" t="str">
        <v>NA</v>
      </c>
      <c r="AX33" s="54" t="str">
        <v>NA</v>
      </c>
      <c r="AY33" s="54" t="str">
        <v>NA</v>
      </c>
      <c r="AZ33" s="54" t="str">
        <v>NA</v>
      </c>
      <c r="BA33" s="54" t="str">
        <v>NA</v>
      </c>
      <c r="BB33" s="54" t="str">
        <v>NA</v>
      </c>
      <c r="BC33" s="54" t="str">
        <v>NA</v>
      </c>
      <c r="BD33" s="54" t="str">
        <v>NaN</v>
      </c>
    </row>
    <row r="34" spans="1:56" x14ac:dyDescent="0.25">
      <c r="A34" s="52" t="s">
        <v>205</v>
      </c>
      <c r="B34" s="52" t="str">
        <v>NA</v>
      </c>
      <c r="C34" s="52" t="str">
        <v>NA</v>
      </c>
      <c r="D34" s="52" t="str">
        <v>NaN</v>
      </c>
      <c r="E34" s="52" t="str">
        <v>NaN</v>
      </c>
      <c r="F34" s="52" t="str">
        <v>NaN</v>
      </c>
      <c r="G34" s="52" t="str">
        <v>NaN</v>
      </c>
      <c r="H34" s="52" t="str">
        <v>NaN</v>
      </c>
      <c r="I34" s="52" t="str">
        <v>NA</v>
      </c>
      <c r="J34" s="52" t="str">
        <v>NA</v>
      </c>
      <c r="K34" s="52" t="str">
        <v>NA</v>
      </c>
      <c r="L34" s="52" t="str">
        <v>NA</v>
      </c>
      <c r="M34" s="52" t="str">
        <v>NA</v>
      </c>
      <c r="N34" s="52" t="str">
        <v>NA</v>
      </c>
      <c r="O34" s="52" t="str">
        <v>NA</v>
      </c>
      <c r="P34" s="52" t="str">
        <v>NA</v>
      </c>
      <c r="Q34" s="52" t="str">
        <v>NaN</v>
      </c>
      <c r="R34" s="52" t="str">
        <v>NaN</v>
      </c>
      <c r="S34" s="52" t="str">
        <v>NaN</v>
      </c>
      <c r="T34" s="52" t="str">
        <v>NaN</v>
      </c>
      <c r="V34" s="53" t="s">
        <v>205</v>
      </c>
      <c r="W34" s="53" t="str">
        <v>NA</v>
      </c>
      <c r="X34" s="53" t="str">
        <v>NA</v>
      </c>
      <c r="Y34" s="53" t="str">
        <v>NaN</v>
      </c>
      <c r="Z34" s="53" t="str">
        <v>NaN</v>
      </c>
      <c r="AA34" s="53" t="str">
        <v>NaN</v>
      </c>
      <c r="AB34" s="53" t="str">
        <v>NaN</v>
      </c>
      <c r="AC34" s="53" t="str">
        <v>NaN</v>
      </c>
      <c r="AD34" s="53" t="str">
        <v>NA</v>
      </c>
      <c r="AE34" s="53" t="str">
        <v>NA</v>
      </c>
      <c r="AF34" s="53" t="str">
        <v>NA</v>
      </c>
      <c r="AG34" s="53" t="str">
        <v>NA</v>
      </c>
      <c r="AH34" s="53" t="str">
        <v>NA</v>
      </c>
      <c r="AI34" s="53" t="str">
        <v>NA</v>
      </c>
      <c r="AJ34" s="53" t="str">
        <v>NA</v>
      </c>
      <c r="AK34" s="53" t="str">
        <v>NA</v>
      </c>
      <c r="AL34" s="53" t="str">
        <v>NaN</v>
      </c>
      <c r="AM34" s="55"/>
      <c r="AN34" s="54" t="s">
        <v>205</v>
      </c>
      <c r="AO34" s="54" t="str">
        <v>NA</v>
      </c>
      <c r="AP34" s="54" t="str">
        <v>NA</v>
      </c>
      <c r="AQ34" s="54" t="str">
        <v>NaN</v>
      </c>
      <c r="AR34" s="54" t="str">
        <v>NaN</v>
      </c>
      <c r="AS34" s="54" t="str">
        <v>NaN</v>
      </c>
      <c r="AT34" s="54" t="str">
        <v>NaN</v>
      </c>
      <c r="AU34" s="54" t="str">
        <v>NaN</v>
      </c>
      <c r="AV34" s="54" t="str">
        <v>NA</v>
      </c>
      <c r="AW34" s="54" t="str">
        <v>NA</v>
      </c>
      <c r="AX34" s="54" t="str">
        <v>NA</v>
      </c>
      <c r="AY34" s="54" t="str">
        <v>NA</v>
      </c>
      <c r="AZ34" s="54" t="str">
        <v>NA</v>
      </c>
      <c r="BA34" s="54" t="str">
        <v>NA</v>
      </c>
      <c r="BB34" s="54" t="str">
        <v>NA</v>
      </c>
      <c r="BC34" s="54" t="str">
        <v>NA</v>
      </c>
      <c r="BD34" s="54" t="str">
        <v>NaN</v>
      </c>
    </row>
    <row r="35" spans="1:56" x14ac:dyDescent="0.25">
      <c r="A35" s="52" t="s">
        <v>205</v>
      </c>
      <c r="B35" s="52" t="str">
        <v>NA</v>
      </c>
      <c r="C35" s="52" t="str">
        <v>NA</v>
      </c>
      <c r="D35" s="52" t="str">
        <v>NaN</v>
      </c>
      <c r="E35" s="52" t="str">
        <v>NaN</v>
      </c>
      <c r="F35" s="52" t="str">
        <v>NaN</v>
      </c>
      <c r="G35" s="52" t="str">
        <v>NaN</v>
      </c>
      <c r="H35" s="52" t="str">
        <v>NaN</v>
      </c>
      <c r="I35" s="52" t="str">
        <v>NA</v>
      </c>
      <c r="J35" s="52" t="str">
        <v>NA</v>
      </c>
      <c r="K35" s="52" t="str">
        <v>NA</v>
      </c>
      <c r="L35" s="52" t="str">
        <v>NA</v>
      </c>
      <c r="M35" s="52" t="str">
        <v>NA</v>
      </c>
      <c r="N35" s="52" t="str">
        <v>NA</v>
      </c>
      <c r="O35" s="52" t="str">
        <v>NA</v>
      </c>
      <c r="P35" s="52" t="str">
        <v>NA</v>
      </c>
      <c r="Q35" s="52" t="str">
        <v>NaN</v>
      </c>
      <c r="R35" s="52" t="str">
        <v>NaN</v>
      </c>
      <c r="S35" s="52" t="str">
        <v>NaN</v>
      </c>
      <c r="T35" s="52" t="str">
        <v>NaN</v>
      </c>
      <c r="V35" s="53" t="s">
        <v>205</v>
      </c>
      <c r="W35" s="53" t="str">
        <v>NA</v>
      </c>
      <c r="X35" s="53" t="str">
        <v>NA</v>
      </c>
      <c r="Y35" s="53" t="str">
        <v>NaN</v>
      </c>
      <c r="Z35" s="53" t="str">
        <v>NaN</v>
      </c>
      <c r="AA35" s="53" t="str">
        <v>NaN</v>
      </c>
      <c r="AB35" s="53" t="str">
        <v>NaN</v>
      </c>
      <c r="AC35" s="53" t="str">
        <v>NaN</v>
      </c>
      <c r="AD35" s="53" t="str">
        <v>NA</v>
      </c>
      <c r="AE35" s="53" t="str">
        <v>NA</v>
      </c>
      <c r="AF35" s="53" t="str">
        <v>NA</v>
      </c>
      <c r="AG35" s="53" t="str">
        <v>NA</v>
      </c>
      <c r="AH35" s="53" t="str">
        <v>NA</v>
      </c>
      <c r="AI35" s="53" t="str">
        <v>NA</v>
      </c>
      <c r="AJ35" s="53" t="str">
        <v>NA</v>
      </c>
      <c r="AK35" s="53" t="str">
        <v>NA</v>
      </c>
      <c r="AL35" s="53" t="str">
        <v>NaN</v>
      </c>
      <c r="AM35" s="55"/>
      <c r="AN35" s="54" t="s">
        <v>205</v>
      </c>
      <c r="AO35" s="54" t="str">
        <v>NA</v>
      </c>
      <c r="AP35" s="54" t="str">
        <v>NA</v>
      </c>
      <c r="AQ35" s="54" t="str">
        <v>NaN</v>
      </c>
      <c r="AR35" s="54" t="str">
        <v>NaN</v>
      </c>
      <c r="AS35" s="54" t="str">
        <v>NaN</v>
      </c>
      <c r="AT35" s="54" t="str">
        <v>NaN</v>
      </c>
      <c r="AU35" s="54" t="str">
        <v>NaN</v>
      </c>
      <c r="AV35" s="54" t="str">
        <v>NA</v>
      </c>
      <c r="AW35" s="54" t="str">
        <v>NA</v>
      </c>
      <c r="AX35" s="54" t="str">
        <v>NA</v>
      </c>
      <c r="AY35" s="54" t="str">
        <v>NA</v>
      </c>
      <c r="AZ35" s="54" t="str">
        <v>NA</v>
      </c>
      <c r="BA35" s="54" t="str">
        <v>NA</v>
      </c>
      <c r="BB35" s="54" t="str">
        <v>NA</v>
      </c>
      <c r="BC35" s="54" t="str">
        <v>NA</v>
      </c>
      <c r="BD35" s="54" t="str">
        <v>NaN</v>
      </c>
    </row>
    <row r="36" spans="1:56" x14ac:dyDescent="0.25">
      <c r="A36" s="52" t="s">
        <v>205</v>
      </c>
      <c r="B36" s="52" t="str">
        <v>NA</v>
      </c>
      <c r="C36" s="52" t="str">
        <v>NA</v>
      </c>
      <c r="D36" s="52" t="str">
        <v>NaN</v>
      </c>
      <c r="E36" s="52" t="str">
        <v>NaN</v>
      </c>
      <c r="F36" s="52" t="str">
        <v>NaN</v>
      </c>
      <c r="G36" s="52" t="str">
        <v>NaN</v>
      </c>
      <c r="H36" s="52" t="str">
        <v>NaN</v>
      </c>
      <c r="I36" s="52" t="str">
        <v>NA</v>
      </c>
      <c r="J36" s="52" t="str">
        <v>NA</v>
      </c>
      <c r="K36" s="52" t="str">
        <v>NA</v>
      </c>
      <c r="L36" s="52" t="str">
        <v>NA</v>
      </c>
      <c r="M36" s="52" t="str">
        <v>NA</v>
      </c>
      <c r="N36" s="52" t="str">
        <v>NA</v>
      </c>
      <c r="O36" s="52" t="str">
        <v>NA</v>
      </c>
      <c r="P36" s="52" t="str">
        <v>NA</v>
      </c>
      <c r="Q36" s="52" t="str">
        <v>NaN</v>
      </c>
      <c r="R36" s="52" t="str">
        <v>NaN</v>
      </c>
      <c r="S36" s="52" t="str">
        <v>NaN</v>
      </c>
      <c r="T36" s="52" t="str">
        <v>NaN</v>
      </c>
      <c r="V36" s="53" t="s">
        <v>205</v>
      </c>
      <c r="W36" s="53" t="str">
        <v>NA</v>
      </c>
      <c r="X36" s="53" t="str">
        <v>NA</v>
      </c>
      <c r="Y36" s="53" t="str">
        <v>NaN</v>
      </c>
      <c r="Z36" s="53" t="str">
        <v>NaN</v>
      </c>
      <c r="AA36" s="53" t="str">
        <v>NaN</v>
      </c>
      <c r="AB36" s="53" t="str">
        <v>NaN</v>
      </c>
      <c r="AC36" s="53" t="str">
        <v>NaN</v>
      </c>
      <c r="AD36" s="53" t="str">
        <v>NA</v>
      </c>
      <c r="AE36" s="53" t="str">
        <v>NA</v>
      </c>
      <c r="AF36" s="53" t="str">
        <v>NA</v>
      </c>
      <c r="AG36" s="53" t="str">
        <v>NA</v>
      </c>
      <c r="AH36" s="53" t="str">
        <v>NA</v>
      </c>
      <c r="AI36" s="53" t="str">
        <v>NA</v>
      </c>
      <c r="AJ36" s="53" t="str">
        <v>NA</v>
      </c>
      <c r="AK36" s="53" t="str">
        <v>NA</v>
      </c>
      <c r="AL36" s="53" t="str">
        <v>NaN</v>
      </c>
      <c r="AM36" s="55"/>
      <c r="AN36" s="54" t="s">
        <v>205</v>
      </c>
      <c r="AO36" s="54" t="str">
        <v>NA</v>
      </c>
      <c r="AP36" s="54" t="str">
        <v>NA</v>
      </c>
      <c r="AQ36" s="54" t="str">
        <v>NaN</v>
      </c>
      <c r="AR36" s="54" t="str">
        <v>NaN</v>
      </c>
      <c r="AS36" s="54" t="str">
        <v>NaN</v>
      </c>
      <c r="AT36" s="54" t="str">
        <v>NaN</v>
      </c>
      <c r="AU36" s="54" t="str">
        <v>NaN</v>
      </c>
      <c r="AV36" s="54" t="str">
        <v>NA</v>
      </c>
      <c r="AW36" s="54" t="str">
        <v>NA</v>
      </c>
      <c r="AX36" s="54" t="str">
        <v>NA</v>
      </c>
      <c r="AY36" s="54" t="str">
        <v>NA</v>
      </c>
      <c r="AZ36" s="54" t="str">
        <v>NA</v>
      </c>
      <c r="BA36" s="54" t="str">
        <v>NA</v>
      </c>
      <c r="BB36" s="54" t="str">
        <v>NA</v>
      </c>
      <c r="BC36" s="54" t="str">
        <v>NA</v>
      </c>
      <c r="BD36" s="54" t="str">
        <v>NaN</v>
      </c>
    </row>
    <row r="37" spans="1:56" x14ac:dyDescent="0.25">
      <c r="A37" s="52" t="s">
        <v>205</v>
      </c>
      <c r="B37" s="52" t="str">
        <v>NA</v>
      </c>
      <c r="C37" s="52" t="str">
        <v>NA</v>
      </c>
      <c r="D37" s="52" t="str">
        <v>NaN</v>
      </c>
      <c r="E37" s="52" t="str">
        <v>NaN</v>
      </c>
      <c r="F37" s="52" t="str">
        <v>NaN</v>
      </c>
      <c r="G37" s="52" t="str">
        <v>NaN</v>
      </c>
      <c r="H37" s="52" t="str">
        <v>NaN</v>
      </c>
      <c r="I37" s="52" t="str">
        <v>NA</v>
      </c>
      <c r="J37" s="52" t="str">
        <v>NA</v>
      </c>
      <c r="K37" s="52" t="str">
        <v>NA</v>
      </c>
      <c r="L37" s="52" t="str">
        <v>NA</v>
      </c>
      <c r="M37" s="52" t="str">
        <v>NA</v>
      </c>
      <c r="N37" s="52" t="str">
        <v>NA</v>
      </c>
      <c r="O37" s="52" t="str">
        <v>NA</v>
      </c>
      <c r="P37" s="52" t="str">
        <v>NA</v>
      </c>
      <c r="Q37" s="52" t="str">
        <v>NaN</v>
      </c>
      <c r="R37" s="52" t="str">
        <v>NaN</v>
      </c>
      <c r="S37" s="52" t="str">
        <v>NaN</v>
      </c>
      <c r="T37" s="52" t="str">
        <v>NaN</v>
      </c>
      <c r="V37" s="53" t="s">
        <v>205</v>
      </c>
      <c r="W37" s="53" t="str">
        <v>NA</v>
      </c>
      <c r="X37" s="53" t="str">
        <v>NA</v>
      </c>
      <c r="Y37" s="53" t="str">
        <v>NaN</v>
      </c>
      <c r="Z37" s="53" t="str">
        <v>NaN</v>
      </c>
      <c r="AA37" s="53" t="str">
        <v>NaN</v>
      </c>
      <c r="AB37" s="53" t="str">
        <v>NaN</v>
      </c>
      <c r="AC37" s="53" t="str">
        <v>NaN</v>
      </c>
      <c r="AD37" s="53" t="str">
        <v>NA</v>
      </c>
      <c r="AE37" s="53" t="str">
        <v>NA</v>
      </c>
      <c r="AF37" s="53" t="str">
        <v>NA</v>
      </c>
      <c r="AG37" s="53" t="str">
        <v>NA</v>
      </c>
      <c r="AH37" s="53" t="str">
        <v>NA</v>
      </c>
      <c r="AI37" s="53" t="str">
        <v>NA</v>
      </c>
      <c r="AJ37" s="53" t="str">
        <v>NA</v>
      </c>
      <c r="AK37" s="53" t="str">
        <v>NA</v>
      </c>
      <c r="AL37" s="53" t="str">
        <v>NaN</v>
      </c>
      <c r="AM37" s="55"/>
      <c r="AN37" s="54" t="s">
        <v>205</v>
      </c>
      <c r="AO37" s="54" t="str">
        <v>NA</v>
      </c>
      <c r="AP37" s="54" t="str">
        <v>NA</v>
      </c>
      <c r="AQ37" s="54" t="str">
        <v>NaN</v>
      </c>
      <c r="AR37" s="54" t="str">
        <v>NaN</v>
      </c>
      <c r="AS37" s="54" t="str">
        <v>NaN</v>
      </c>
      <c r="AT37" s="54" t="str">
        <v>NaN</v>
      </c>
      <c r="AU37" s="54" t="str">
        <v>NaN</v>
      </c>
      <c r="AV37" s="54" t="str">
        <v>NA</v>
      </c>
      <c r="AW37" s="54" t="str">
        <v>NA</v>
      </c>
      <c r="AX37" s="54" t="str">
        <v>NA</v>
      </c>
      <c r="AY37" s="54" t="str">
        <v>NA</v>
      </c>
      <c r="AZ37" s="54" t="str">
        <v>NA</v>
      </c>
      <c r="BA37" s="54" t="str">
        <v>NA</v>
      </c>
      <c r="BB37" s="54" t="str">
        <v>NA</v>
      </c>
      <c r="BC37" s="54" t="str">
        <v>NA</v>
      </c>
      <c r="BD37" s="54" t="str">
        <v>NaN</v>
      </c>
    </row>
    <row r="38" spans="1:56" x14ac:dyDescent="0.25">
      <c r="A38" s="52" t="s">
        <v>205</v>
      </c>
      <c r="B38" s="52" t="str" cm="1">
        <f t="array" ref="B38:B73">TRANSPOSE(Fe!A35:AJ35)</f>
        <v>NA</v>
      </c>
      <c r="C38" s="52" t="str" cm="1">
        <f t="array" ref="C38:C73">TRANSPOSE('PO4'!A35:AJ35)</f>
        <v>NA</v>
      </c>
      <c r="D38" s="52" t="str" cm="1">
        <f t="array" ref="D38:D73">TRANSPOSE(surface_T!A35:AJ35)</f>
        <v>NaN</v>
      </c>
      <c r="E38" s="52" t="str" cm="1">
        <f t="array" ref="E38:E73">TRANSPOSE(surface_ph!A35:AJ35)</f>
        <v>NaN</v>
      </c>
      <c r="F38" s="52" t="str" cm="1">
        <f t="array" ref="F38:F73">TRANSPOSE(surface_Alk!A35:AJ35)</f>
        <v>NaN</v>
      </c>
      <c r="G38" s="52" t="str" cm="1">
        <f t="array" ref="G38:G73">TRANSPOSE(surface_oxugen!A35:AJ35)</f>
        <v>NaN</v>
      </c>
      <c r="H38" s="52" t="str" cm="1">
        <f t="array" ref="H38:H73">TRANSPOSE(Surface_sal!A35:AJ35)</f>
        <v>NaN</v>
      </c>
      <c r="I38" s="52" t="str" cm="1">
        <f t="array" ref="I38:I73">TRANSPOSE(picophyto!A35:AJ35)</f>
        <v>NA</v>
      </c>
      <c r="J38" s="52" t="str" cm="1">
        <f t="array" ref="J38:J73">TRANSPOSE(nanophyto!A35:AJ35)</f>
        <v>NA</v>
      </c>
      <c r="K38" s="52" t="str" cm="1">
        <f t="array" ref="K38:K73">TRANSPOSE(microphyto!A35:AJ35)</f>
        <v>NA</v>
      </c>
      <c r="L38" s="52" t="str" cm="1">
        <f t="array" ref="L38:L73">TRANSPOSE(total_phyto!A35:AJ35)</f>
        <v>NA</v>
      </c>
      <c r="M38" s="52" t="str" cm="1">
        <f t="array" ref="M38:M73">TRANSPOSE(nanozoo!A35:AJ35)</f>
        <v>NA</v>
      </c>
      <c r="N38" s="52" t="str" cm="1">
        <f t="array" ref="N38:N73">TRANSPOSE(microzoo!A35:AJ35)</f>
        <v>NA</v>
      </c>
      <c r="O38" s="52" t="str" cm="1">
        <f t="array" ref="O38:O73">TRANSPOSE(mesozoo!A35:AJ35)</f>
        <v>NA</v>
      </c>
      <c r="P38" s="52" t="str" cm="1">
        <f t="array" ref="P38:P73">TRANSPOSE(total_zoo!A35:AJ35)</f>
        <v>NA</v>
      </c>
      <c r="Q38" s="52" t="str" cm="1">
        <f t="array" ref="Q38:Q73">TRANSPOSE(foram!A35:AJ35)</f>
        <v>NaN</v>
      </c>
      <c r="R38" s="52" t="str" cm="1">
        <f t="array" ref="R38:R73">TRANSPOSE(nanophyto_6!A35:AJ35)</f>
        <v>NaN</v>
      </c>
      <c r="S38" s="52" t="str" cm="1">
        <f t="array" ref="S38:S73">TRANSPOSE(nanophyto_19!A35:AJ35)</f>
        <v>NaN</v>
      </c>
      <c r="T38" s="52" t="str" cm="1">
        <f t="array" ref="T38:T73">TRANSPOSE(microphyto_60!A35:AJ35)</f>
        <v>NaN</v>
      </c>
      <c r="V38" s="53" t="s">
        <v>205</v>
      </c>
      <c r="W38" s="53" t="str" cm="1">
        <f t="array" ref="W38:W73">TRANSPOSE(Fe!A146:AJ146)</f>
        <v>NA</v>
      </c>
      <c r="X38" s="53" t="str" cm="1">
        <f t="array" ref="X38:X73">TRANSPOSE('PO4'!A146:AJ146)</f>
        <v>NA</v>
      </c>
      <c r="Y38" s="53" t="str" cm="1">
        <f t="array" ref="Y38:Y73">TRANSPOSE(surface_T!A146:AJ146)</f>
        <v>NaN</v>
      </c>
      <c r="Z38" s="53" t="str" cm="1">
        <f t="array" ref="Z38:Z73">TRANSPOSE(surface_ph!A146:AJ146)</f>
        <v>NaN</v>
      </c>
      <c r="AA38" s="53" t="str" cm="1">
        <f t="array" ref="AA38:AA73">TRANSPOSE(surface_Alk!A146:AJ146)</f>
        <v>NaN</v>
      </c>
      <c r="AB38" s="53" t="str" cm="1">
        <f t="array" ref="AB38:AB73">TRANSPOSE(surface_oxugen!A146:AJ146)</f>
        <v>NaN</v>
      </c>
      <c r="AC38" s="53" t="str" cm="1">
        <f t="array" ref="AC38:AC73">TRANSPOSE(Surface_sal!A146:AJ146)</f>
        <v>NaN</v>
      </c>
      <c r="AD38" s="53" t="str" cm="1">
        <f t="array" ref="AD38:AD73">TRANSPOSE(picophyto!A146:AJ146)</f>
        <v>NA</v>
      </c>
      <c r="AE38" s="53" t="str" cm="1">
        <f t="array" ref="AE38:AE73">TRANSPOSE(nanophyto!A146:AJ146)</f>
        <v>NA</v>
      </c>
      <c r="AF38" s="53" t="str" cm="1">
        <f t="array" ref="AF38:AF73">TRANSPOSE(microphyto!A146:AJ146)</f>
        <v>NA</v>
      </c>
      <c r="AG38" s="53" t="str" cm="1">
        <f t="array" ref="AG38:AG73">TRANSPOSE(total_phyto!A146:AJ146)</f>
        <v>NA</v>
      </c>
      <c r="AH38" s="53" t="str" cm="1">
        <f t="array" ref="AH38:AH73">TRANSPOSE(nanozoo!A146:AJ146)</f>
        <v>NA</v>
      </c>
      <c r="AI38" s="53" t="str" cm="1">
        <f t="array" ref="AI38:AI73">TRANSPOSE(microzoo!A146:AJ146)</f>
        <v>NA</v>
      </c>
      <c r="AJ38" s="53" t="str" cm="1">
        <f t="array" ref="AJ38:AJ73">TRANSPOSE(mesozoo!A146:AJ146)</f>
        <v>NA</v>
      </c>
      <c r="AK38" s="53" t="str" cm="1">
        <f t="array" ref="AK38:AK73">TRANSPOSE(total_zoo!A146:AJ146)</f>
        <v>NA</v>
      </c>
      <c r="AL38" s="53" t="str" cm="1">
        <f t="array" ref="AL38:AL73">TRANSPOSE(foram!A146:AJ146)</f>
        <v>NaN</v>
      </c>
      <c r="AN38" s="54" t="s">
        <v>205</v>
      </c>
      <c r="AO38" s="54" t="str" cm="1">
        <f t="array" ref="AO38:AO73">TRANSPOSE(Fe!A183:AJ183)</f>
        <v>NA</v>
      </c>
      <c r="AP38" s="54" t="str" cm="1">
        <f t="array" ref="AP38:AP73">TRANSPOSE('PO4'!A183:AJ183)</f>
        <v>NA</v>
      </c>
      <c r="AQ38" s="54" t="str" cm="1">
        <f t="array" ref="AQ38:AQ73">TRANSPOSE(surface_T!A183:AJ183)</f>
        <v>NaN</v>
      </c>
      <c r="AR38" s="54" t="str" cm="1">
        <f t="array" ref="AR38:AR73">TRANSPOSE(surface_ph!A183:AJ183)</f>
        <v>NaN</v>
      </c>
      <c r="AS38" s="54" t="str" cm="1">
        <f t="array" ref="AS38:AS73">TRANSPOSE(surface_Alk!A183:AJ183)</f>
        <v>NaN</v>
      </c>
      <c r="AT38" s="54" t="str" cm="1">
        <f t="array" ref="AT38:AT73">TRANSPOSE(surface_oxugen!A183:AJ183)</f>
        <v>NaN</v>
      </c>
      <c r="AU38" s="54" t="str" cm="1">
        <f t="array" ref="AU38:AU73">TRANSPOSE(Surface_sal!A183:AJ183)</f>
        <v>NaN</v>
      </c>
      <c r="AV38" s="54" t="str" cm="1">
        <f t="array" ref="AV38:AV73">TRANSPOSE(picophyto!A183:AJ183)</f>
        <v>NA</v>
      </c>
      <c r="AW38" s="54" t="str" cm="1">
        <f t="array" ref="AW38:AW73">TRANSPOSE(nanophyto!A183:AJ183)</f>
        <v>NA</v>
      </c>
      <c r="AX38" s="54" t="str" cm="1">
        <f t="array" ref="AX38:AX73">TRANSPOSE(microphyto!A183:AJ183)</f>
        <v>NA</v>
      </c>
      <c r="AY38" s="54" t="str" cm="1">
        <f t="array" ref="AY38:AY73">TRANSPOSE(total_phyto!A183:AJ183)</f>
        <v>NA</v>
      </c>
      <c r="AZ38" s="54" t="str" cm="1">
        <f t="array" ref="AZ38:AZ73">TRANSPOSE(nanozoo!A183:AJ183)</f>
        <v>NA</v>
      </c>
      <c r="BA38" s="54" t="str" cm="1">
        <f t="array" ref="BA38:BA73">TRANSPOSE(microzoo!A183:AJ183)</f>
        <v>NA</v>
      </c>
      <c r="BB38" s="54" t="str" cm="1">
        <f t="array" ref="BB38:BB73">TRANSPOSE(mesozoo!A183:AJ183)</f>
        <v>NA</v>
      </c>
      <c r="BC38" s="54" t="str" cm="1">
        <f t="array" ref="BC38:BC73">TRANSPOSE(total_zoo!A183:AJ183)</f>
        <v>NA</v>
      </c>
      <c r="BD38" s="54" t="str" cm="1">
        <f t="array" ref="BD38:BD73">TRANSPOSE(foram!A183:AJ183)</f>
        <v>NaN</v>
      </c>
    </row>
    <row r="39" spans="1:56" x14ac:dyDescent="0.25">
      <c r="A39" s="52" t="s">
        <v>205</v>
      </c>
      <c r="B39" s="52" t="str">
        <v>NA</v>
      </c>
      <c r="C39" s="52" t="str">
        <v>NA</v>
      </c>
      <c r="D39" s="52" t="str">
        <v>NaN</v>
      </c>
      <c r="E39" s="52" t="str">
        <v>NaN</v>
      </c>
      <c r="F39" s="52" t="str">
        <v>NaN</v>
      </c>
      <c r="G39" s="52" t="str">
        <v>NaN</v>
      </c>
      <c r="H39" s="52" t="str">
        <v>NaN</v>
      </c>
      <c r="I39" s="52" t="str">
        <v>NA</v>
      </c>
      <c r="J39" s="52" t="str">
        <v>NA</v>
      </c>
      <c r="K39" s="52" t="str">
        <v>NA</v>
      </c>
      <c r="L39" s="52" t="str">
        <v>NA</v>
      </c>
      <c r="M39" s="52" t="str">
        <v>NA</v>
      </c>
      <c r="N39" s="52" t="str">
        <v>NA</v>
      </c>
      <c r="O39" s="52" t="str">
        <v>NA</v>
      </c>
      <c r="P39" s="52" t="str">
        <v>NA</v>
      </c>
      <c r="Q39" s="52" t="str">
        <v>NaN</v>
      </c>
      <c r="R39" s="52" t="str">
        <v>NaN</v>
      </c>
      <c r="S39" s="52" t="str">
        <v>NaN</v>
      </c>
      <c r="T39" s="52" t="str">
        <v>NaN</v>
      </c>
      <c r="V39" s="53" t="s">
        <v>205</v>
      </c>
      <c r="W39" s="53" t="str">
        <v>NA</v>
      </c>
      <c r="X39" s="53" t="str">
        <v>NA</v>
      </c>
      <c r="Y39" s="53" t="str">
        <v>NaN</v>
      </c>
      <c r="Z39" s="53" t="str">
        <v>NaN</v>
      </c>
      <c r="AA39" s="53" t="str">
        <v>NaN</v>
      </c>
      <c r="AB39" s="53" t="str">
        <v>NaN</v>
      </c>
      <c r="AC39" s="53" t="str">
        <v>NaN</v>
      </c>
      <c r="AD39" s="53" t="str">
        <v>NA</v>
      </c>
      <c r="AE39" s="53" t="str">
        <v>NA</v>
      </c>
      <c r="AF39" s="53" t="str">
        <v>NA</v>
      </c>
      <c r="AG39" s="53" t="str">
        <v>NA</v>
      </c>
      <c r="AH39" s="53" t="str">
        <v>NA</v>
      </c>
      <c r="AI39" s="53" t="str">
        <v>NA</v>
      </c>
      <c r="AJ39" s="53" t="str">
        <v>NA</v>
      </c>
      <c r="AK39" s="53" t="str">
        <v>NA</v>
      </c>
      <c r="AL39" s="53" t="str">
        <v>NaN</v>
      </c>
      <c r="AN39" s="54" t="s">
        <v>205</v>
      </c>
      <c r="AO39" s="54" t="str">
        <v>NA</v>
      </c>
      <c r="AP39" s="54" t="str">
        <v>NA</v>
      </c>
      <c r="AQ39" s="54" t="str">
        <v>NaN</v>
      </c>
      <c r="AR39" s="54" t="str">
        <v>NaN</v>
      </c>
      <c r="AS39" s="54" t="str">
        <v>NaN</v>
      </c>
      <c r="AT39" s="54" t="str">
        <v>NaN</v>
      </c>
      <c r="AU39" s="54" t="str">
        <v>NaN</v>
      </c>
      <c r="AV39" s="54" t="str">
        <v>NA</v>
      </c>
      <c r="AW39" s="54" t="str">
        <v>NA</v>
      </c>
      <c r="AX39" s="54" t="str">
        <v>NA</v>
      </c>
      <c r="AY39" s="54" t="str">
        <v>NA</v>
      </c>
      <c r="AZ39" s="54" t="str">
        <v>NA</v>
      </c>
      <c r="BA39" s="54" t="str">
        <v>NA</v>
      </c>
      <c r="BB39" s="54" t="str">
        <v>NA</v>
      </c>
      <c r="BC39" s="54" t="str">
        <v>NA</v>
      </c>
      <c r="BD39" s="54" t="str">
        <v>NaN</v>
      </c>
    </row>
    <row r="40" spans="1:56" x14ac:dyDescent="0.25">
      <c r="A40" s="52" t="s">
        <v>205</v>
      </c>
      <c r="B40" s="52" t="str">
        <v>NA</v>
      </c>
      <c r="C40" s="52" t="str">
        <v>NA</v>
      </c>
      <c r="D40" s="52" t="str">
        <v>NaN</v>
      </c>
      <c r="E40" s="52" t="str">
        <v>NaN</v>
      </c>
      <c r="F40" s="52" t="str">
        <v>NaN</v>
      </c>
      <c r="G40" s="52" t="str">
        <v>NaN</v>
      </c>
      <c r="H40" s="52" t="str">
        <v>NaN</v>
      </c>
      <c r="I40" s="52" t="str">
        <v>NA</v>
      </c>
      <c r="J40" s="52" t="str">
        <v>NA</v>
      </c>
      <c r="K40" s="52" t="str">
        <v>NA</v>
      </c>
      <c r="L40" s="52" t="str">
        <v>NA</v>
      </c>
      <c r="M40" s="52" t="str">
        <v>NA</v>
      </c>
      <c r="N40" s="52" t="str">
        <v>NA</v>
      </c>
      <c r="O40" s="52" t="str">
        <v>NA</v>
      </c>
      <c r="P40" s="52" t="str">
        <v>NA</v>
      </c>
      <c r="Q40" s="52" t="str">
        <v>NaN</v>
      </c>
      <c r="R40" s="52" t="str">
        <v>NaN</v>
      </c>
      <c r="S40" s="52" t="str">
        <v>NaN</v>
      </c>
      <c r="T40" s="52" t="str">
        <v>NaN</v>
      </c>
      <c r="V40" s="53" t="s">
        <v>205</v>
      </c>
      <c r="W40" s="53" t="str">
        <v>NA</v>
      </c>
      <c r="X40" s="53" t="str">
        <v>NA</v>
      </c>
      <c r="Y40" s="53" t="str">
        <v>NaN</v>
      </c>
      <c r="Z40" s="53" t="str">
        <v>NaN</v>
      </c>
      <c r="AA40" s="53" t="str">
        <v>NaN</v>
      </c>
      <c r="AB40" s="53" t="str">
        <v>NaN</v>
      </c>
      <c r="AC40" s="53" t="str">
        <v>NaN</v>
      </c>
      <c r="AD40" s="53" t="str">
        <v>NA</v>
      </c>
      <c r="AE40" s="53" t="str">
        <v>NA</v>
      </c>
      <c r="AF40" s="53" t="str">
        <v>NA</v>
      </c>
      <c r="AG40" s="53" t="str">
        <v>NA</v>
      </c>
      <c r="AH40" s="53" t="str">
        <v>NA</v>
      </c>
      <c r="AI40" s="53" t="str">
        <v>NA</v>
      </c>
      <c r="AJ40" s="53" t="str">
        <v>NA</v>
      </c>
      <c r="AK40" s="53" t="str">
        <v>NA</v>
      </c>
      <c r="AL40" s="53" t="str">
        <v>NaN</v>
      </c>
      <c r="AN40" s="54" t="s">
        <v>205</v>
      </c>
      <c r="AO40" s="54" t="str">
        <v>NA</v>
      </c>
      <c r="AP40" s="54" t="str">
        <v>NA</v>
      </c>
      <c r="AQ40" s="54" t="str">
        <v>NaN</v>
      </c>
      <c r="AR40" s="54" t="str">
        <v>NaN</v>
      </c>
      <c r="AS40" s="54" t="str">
        <v>NaN</v>
      </c>
      <c r="AT40" s="54" t="str">
        <v>NaN</v>
      </c>
      <c r="AU40" s="54" t="str">
        <v>NaN</v>
      </c>
      <c r="AV40" s="54" t="str">
        <v>NA</v>
      </c>
      <c r="AW40" s="54" t="str">
        <v>NA</v>
      </c>
      <c r="AX40" s="54" t="str">
        <v>NA</v>
      </c>
      <c r="AY40" s="54" t="str">
        <v>NA</v>
      </c>
      <c r="AZ40" s="54" t="str">
        <v>NA</v>
      </c>
      <c r="BA40" s="54" t="str">
        <v>NA</v>
      </c>
      <c r="BB40" s="54" t="str">
        <v>NA</v>
      </c>
      <c r="BC40" s="54" t="str">
        <v>NA</v>
      </c>
      <c r="BD40" s="54" t="str">
        <v>NaN</v>
      </c>
    </row>
    <row r="41" spans="1:56" x14ac:dyDescent="0.25">
      <c r="A41" s="52" t="s">
        <v>205</v>
      </c>
      <c r="B41" s="52" t="str">
        <v>NA</v>
      </c>
      <c r="C41" s="52" t="str">
        <v>NA</v>
      </c>
      <c r="D41" s="52" t="str">
        <v>NaN</v>
      </c>
      <c r="E41" s="52" t="str">
        <v>NaN</v>
      </c>
      <c r="F41" s="52" t="str">
        <v>NaN</v>
      </c>
      <c r="G41" s="52" t="str">
        <v>NaN</v>
      </c>
      <c r="H41" s="52" t="str">
        <v>NaN</v>
      </c>
      <c r="I41" s="52" t="str">
        <v>NA</v>
      </c>
      <c r="J41" s="52" t="str">
        <v>NA</v>
      </c>
      <c r="K41" s="52" t="str">
        <v>NA</v>
      </c>
      <c r="L41" s="52" t="str">
        <v>NA</v>
      </c>
      <c r="M41" s="52" t="str">
        <v>NA</v>
      </c>
      <c r="N41" s="52" t="str">
        <v>NA</v>
      </c>
      <c r="O41" s="52" t="str">
        <v>NA</v>
      </c>
      <c r="P41" s="52" t="str">
        <v>NA</v>
      </c>
      <c r="Q41" s="52" t="str">
        <v>NaN</v>
      </c>
      <c r="R41" s="52" t="str">
        <v>NaN</v>
      </c>
      <c r="S41" s="52" t="str">
        <v>NaN</v>
      </c>
      <c r="T41" s="52" t="str">
        <v>NaN</v>
      </c>
      <c r="V41" s="53" t="s">
        <v>205</v>
      </c>
      <c r="W41" s="53" t="str">
        <v>NA</v>
      </c>
      <c r="X41" s="53" t="str">
        <v>NA</v>
      </c>
      <c r="Y41" s="53" t="str">
        <v>NaN</v>
      </c>
      <c r="Z41" s="53" t="str">
        <v>NaN</v>
      </c>
      <c r="AA41" s="53" t="str">
        <v>NaN</v>
      </c>
      <c r="AB41" s="53" t="str">
        <v>NaN</v>
      </c>
      <c r="AC41" s="53" t="str">
        <v>NaN</v>
      </c>
      <c r="AD41" s="53" t="str">
        <v>NA</v>
      </c>
      <c r="AE41" s="53" t="str">
        <v>NA</v>
      </c>
      <c r="AF41" s="53" t="str">
        <v>NA</v>
      </c>
      <c r="AG41" s="53" t="str">
        <v>NA</v>
      </c>
      <c r="AH41" s="53" t="str">
        <v>NA</v>
      </c>
      <c r="AI41" s="53" t="str">
        <v>NA</v>
      </c>
      <c r="AJ41" s="53" t="str">
        <v>NA</v>
      </c>
      <c r="AK41" s="53" t="str">
        <v>NA</v>
      </c>
      <c r="AL41" s="53" t="str">
        <v>NaN</v>
      </c>
      <c r="AN41" s="54" t="s">
        <v>205</v>
      </c>
      <c r="AO41" s="54" t="str">
        <v>NA</v>
      </c>
      <c r="AP41" s="54" t="str">
        <v>NA</v>
      </c>
      <c r="AQ41" s="54" t="str">
        <v>NaN</v>
      </c>
      <c r="AR41" s="54" t="str">
        <v>NaN</v>
      </c>
      <c r="AS41" s="54" t="str">
        <v>NaN</v>
      </c>
      <c r="AT41" s="54" t="str">
        <v>NaN</v>
      </c>
      <c r="AU41" s="54" t="str">
        <v>NaN</v>
      </c>
      <c r="AV41" s="54" t="str">
        <v>NA</v>
      </c>
      <c r="AW41" s="54" t="str">
        <v>NA</v>
      </c>
      <c r="AX41" s="54" t="str">
        <v>NA</v>
      </c>
      <c r="AY41" s="54" t="str">
        <v>NA</v>
      </c>
      <c r="AZ41" s="54" t="str">
        <v>NA</v>
      </c>
      <c r="BA41" s="54" t="str">
        <v>NA</v>
      </c>
      <c r="BB41" s="54" t="str">
        <v>NA</v>
      </c>
      <c r="BC41" s="54" t="str">
        <v>NA</v>
      </c>
      <c r="BD41" s="54" t="str">
        <v>NaN</v>
      </c>
    </row>
    <row r="42" spans="1:56" x14ac:dyDescent="0.25">
      <c r="A42" s="52" t="s">
        <v>205</v>
      </c>
      <c r="B42" s="52" t="str">
        <v>NA</v>
      </c>
      <c r="C42" s="52" t="str">
        <v>NA</v>
      </c>
      <c r="D42" s="52" t="str">
        <v>NaN</v>
      </c>
      <c r="E42" s="52" t="str">
        <v>NaN</v>
      </c>
      <c r="F42" s="52" t="str">
        <v>NaN</v>
      </c>
      <c r="G42" s="52" t="str">
        <v>NaN</v>
      </c>
      <c r="H42" s="52" t="str">
        <v>NaN</v>
      </c>
      <c r="I42" s="52" t="str">
        <v>NA</v>
      </c>
      <c r="J42" s="52" t="str">
        <v>NA</v>
      </c>
      <c r="K42" s="52" t="str">
        <v>NA</v>
      </c>
      <c r="L42" s="52" t="str">
        <v>NA</v>
      </c>
      <c r="M42" s="52" t="str">
        <v>NA</v>
      </c>
      <c r="N42" s="52" t="str">
        <v>NA</v>
      </c>
      <c r="O42" s="52" t="str">
        <v>NA</v>
      </c>
      <c r="P42" s="52" t="str">
        <v>NA</v>
      </c>
      <c r="Q42" s="52" t="str">
        <v>NaN</v>
      </c>
      <c r="R42" s="52" t="str">
        <v>NaN</v>
      </c>
      <c r="S42" s="52" t="str">
        <v>NaN</v>
      </c>
      <c r="T42" s="52" t="str">
        <v>NaN</v>
      </c>
      <c r="V42" s="53" t="s">
        <v>205</v>
      </c>
      <c r="W42" s="53" t="str">
        <v>NA</v>
      </c>
      <c r="X42" s="53" t="str">
        <v>NA</v>
      </c>
      <c r="Y42" s="53" t="str">
        <v>NaN</v>
      </c>
      <c r="Z42" s="53" t="str">
        <v>NaN</v>
      </c>
      <c r="AA42" s="53" t="str">
        <v>NaN</v>
      </c>
      <c r="AB42" s="53" t="str">
        <v>NaN</v>
      </c>
      <c r="AC42" s="53" t="str">
        <v>NaN</v>
      </c>
      <c r="AD42" s="53" t="str">
        <v>NA</v>
      </c>
      <c r="AE42" s="53" t="str">
        <v>NA</v>
      </c>
      <c r="AF42" s="53" t="str">
        <v>NA</v>
      </c>
      <c r="AG42" s="53" t="str">
        <v>NA</v>
      </c>
      <c r="AH42" s="53" t="str">
        <v>NA</v>
      </c>
      <c r="AI42" s="53" t="str">
        <v>NA</v>
      </c>
      <c r="AJ42" s="53" t="str">
        <v>NA</v>
      </c>
      <c r="AK42" s="53" t="str">
        <v>NA</v>
      </c>
      <c r="AL42" s="53" t="str">
        <v>NaN</v>
      </c>
      <c r="AN42" s="54" t="s">
        <v>205</v>
      </c>
      <c r="AO42" s="54" t="str">
        <v>NA</v>
      </c>
      <c r="AP42" s="54" t="str">
        <v>NA</v>
      </c>
      <c r="AQ42" s="54" t="str">
        <v>NaN</v>
      </c>
      <c r="AR42" s="54" t="str">
        <v>NaN</v>
      </c>
      <c r="AS42" s="54" t="str">
        <v>NaN</v>
      </c>
      <c r="AT42" s="54" t="str">
        <v>NaN</v>
      </c>
      <c r="AU42" s="54" t="str">
        <v>NaN</v>
      </c>
      <c r="AV42" s="54" t="str">
        <v>NA</v>
      </c>
      <c r="AW42" s="54" t="str">
        <v>NA</v>
      </c>
      <c r="AX42" s="54" t="str">
        <v>NA</v>
      </c>
      <c r="AY42" s="54" t="str">
        <v>NA</v>
      </c>
      <c r="AZ42" s="54" t="str">
        <v>NA</v>
      </c>
      <c r="BA42" s="54" t="str">
        <v>NA</v>
      </c>
      <c r="BB42" s="54" t="str">
        <v>NA</v>
      </c>
      <c r="BC42" s="54" t="str">
        <v>NA</v>
      </c>
      <c r="BD42" s="54" t="str">
        <v>NaN</v>
      </c>
    </row>
    <row r="43" spans="1:56" x14ac:dyDescent="0.25">
      <c r="A43" s="52" t="s">
        <v>205</v>
      </c>
      <c r="B43" s="52" t="str">
        <v>NA</v>
      </c>
      <c r="C43" s="52" t="str">
        <v>NA</v>
      </c>
      <c r="D43" s="52" t="str">
        <v>NaN</v>
      </c>
      <c r="E43" s="52" t="str">
        <v>NaN</v>
      </c>
      <c r="F43" s="52" t="str">
        <v>NaN</v>
      </c>
      <c r="G43" s="52" t="str">
        <v>NaN</v>
      </c>
      <c r="H43" s="52" t="str">
        <v>NaN</v>
      </c>
      <c r="I43" s="52" t="str">
        <v>NA</v>
      </c>
      <c r="J43" s="52" t="str">
        <v>NA</v>
      </c>
      <c r="K43" s="52" t="str">
        <v>NA</v>
      </c>
      <c r="L43" s="52" t="str">
        <v>NA</v>
      </c>
      <c r="M43" s="52" t="str">
        <v>NA</v>
      </c>
      <c r="N43" s="52" t="str">
        <v>NA</v>
      </c>
      <c r="O43" s="52" t="str">
        <v>NA</v>
      </c>
      <c r="P43" s="52" t="str">
        <v>NA</v>
      </c>
      <c r="Q43" s="52" t="str">
        <v>NaN</v>
      </c>
      <c r="R43" s="52" t="str">
        <v>NaN</v>
      </c>
      <c r="S43" s="52" t="str">
        <v>NaN</v>
      </c>
      <c r="T43" s="52" t="str">
        <v>NaN</v>
      </c>
      <c r="V43" s="53" t="s">
        <v>205</v>
      </c>
      <c r="W43" s="53" t="str">
        <v>NA</v>
      </c>
      <c r="X43" s="53" t="str">
        <v>NA</v>
      </c>
      <c r="Y43" s="53" t="str">
        <v>NaN</v>
      </c>
      <c r="Z43" s="53" t="str">
        <v>NaN</v>
      </c>
      <c r="AA43" s="53" t="str">
        <v>NaN</v>
      </c>
      <c r="AB43" s="53" t="str">
        <v>NaN</v>
      </c>
      <c r="AC43" s="53" t="str">
        <v>NaN</v>
      </c>
      <c r="AD43" s="53" t="str">
        <v>NA</v>
      </c>
      <c r="AE43" s="53" t="str">
        <v>NA</v>
      </c>
      <c r="AF43" s="53" t="str">
        <v>NA</v>
      </c>
      <c r="AG43" s="53" t="str">
        <v>NA</v>
      </c>
      <c r="AH43" s="53" t="str">
        <v>NA</v>
      </c>
      <c r="AI43" s="53" t="str">
        <v>NA</v>
      </c>
      <c r="AJ43" s="53" t="str">
        <v>NA</v>
      </c>
      <c r="AK43" s="53" t="str">
        <v>NA</v>
      </c>
      <c r="AL43" s="53" t="str">
        <v>NaN</v>
      </c>
      <c r="AN43" s="54" t="s">
        <v>205</v>
      </c>
      <c r="AO43" s="54" t="str">
        <v>NA</v>
      </c>
      <c r="AP43" s="54" t="str">
        <v>NA</v>
      </c>
      <c r="AQ43" s="54" t="str">
        <v>NaN</v>
      </c>
      <c r="AR43" s="54" t="str">
        <v>NaN</v>
      </c>
      <c r="AS43" s="54" t="str">
        <v>NaN</v>
      </c>
      <c r="AT43" s="54" t="str">
        <v>NaN</v>
      </c>
      <c r="AU43" s="54" t="str">
        <v>NaN</v>
      </c>
      <c r="AV43" s="54" t="str">
        <v>NA</v>
      </c>
      <c r="AW43" s="54" t="str">
        <v>NA</v>
      </c>
      <c r="AX43" s="54" t="str">
        <v>NA</v>
      </c>
      <c r="AY43" s="54" t="str">
        <v>NA</v>
      </c>
      <c r="AZ43" s="54" t="str">
        <v>NA</v>
      </c>
      <c r="BA43" s="54" t="str">
        <v>NA</v>
      </c>
      <c r="BB43" s="54" t="str">
        <v>NA</v>
      </c>
      <c r="BC43" s="54" t="str">
        <v>NA</v>
      </c>
      <c r="BD43" s="54" t="str">
        <v>NaN</v>
      </c>
    </row>
    <row r="44" spans="1:56" x14ac:dyDescent="0.25">
      <c r="A44" s="52" t="s">
        <v>205</v>
      </c>
      <c r="B44" s="52">
        <v>3.9350000000000002E-4</v>
      </c>
      <c r="C44" s="52">
        <v>0.36307400000000001</v>
      </c>
      <c r="D44" s="52">
        <v>3.3316933999999998</v>
      </c>
      <c r="E44" s="52">
        <v>8.177187</v>
      </c>
      <c r="F44" s="52">
        <v>2.2173098E-3</v>
      </c>
      <c r="G44" s="52">
        <v>3.2154139999999998E-4</v>
      </c>
      <c r="H44" s="52">
        <v>33.793599999999998</v>
      </c>
      <c r="I44" s="52">
        <v>0.1680013712</v>
      </c>
      <c r="J44" s="52">
        <v>0.8343993999999999</v>
      </c>
      <c r="K44" s="52">
        <v>0.1765093405373041</v>
      </c>
      <c r="L44" s="52">
        <v>1.17891011181151</v>
      </c>
      <c r="M44" s="52">
        <v>0.34405871999999998</v>
      </c>
      <c r="N44" s="52">
        <v>0.57528981000000001</v>
      </c>
      <c r="O44" s="52">
        <v>1.4070177239999999E-9</v>
      </c>
      <c r="P44" s="52">
        <v>0.9787718134070178</v>
      </c>
      <c r="Q44" s="52">
        <v>1.9706462000000001E-2</v>
      </c>
      <c r="R44" s="52">
        <v>0.5351707</v>
      </c>
      <c r="S44" s="52">
        <v>0.29922870000000001</v>
      </c>
      <c r="T44" s="52">
        <v>0.17650933999999999</v>
      </c>
      <c r="V44" s="53" t="s">
        <v>205</v>
      </c>
      <c r="W44" s="53">
        <v>3.8299999999999999E-4</v>
      </c>
      <c r="X44" s="53">
        <v>0.29394199999999998</v>
      </c>
      <c r="Y44" s="53">
        <v>4.9686956000000002</v>
      </c>
      <c r="Z44" s="53">
        <v>7.9385370000000002</v>
      </c>
      <c r="AA44" s="53">
        <v>2.2211639999999999E-3</v>
      </c>
      <c r="AB44" s="53">
        <v>3.1183650000000002E-4</v>
      </c>
      <c r="AC44" s="53">
        <v>33.761066</v>
      </c>
      <c r="AD44" s="53">
        <v>0.178135812</v>
      </c>
      <c r="AE44" s="53">
        <v>0.83855572</v>
      </c>
      <c r="AF44" s="53">
        <v>0.17031021051833439</v>
      </c>
      <c r="AG44" s="53">
        <v>1.187001742592328</v>
      </c>
      <c r="AH44" s="53">
        <v>0.25810661000000001</v>
      </c>
      <c r="AI44" s="53">
        <v>0.56200956999999996</v>
      </c>
      <c r="AJ44" s="53">
        <v>1.7593136069999999E-9</v>
      </c>
      <c r="AK44" s="53">
        <v>0.87077568075931355</v>
      </c>
      <c r="AL44" s="53">
        <v>1.7124303E-2</v>
      </c>
      <c r="AN44" s="54" t="s">
        <v>205</v>
      </c>
      <c r="AO44" s="54">
        <v>3.7439999999999999E-4</v>
      </c>
      <c r="AP44" s="54">
        <v>0.22622700000000001</v>
      </c>
      <c r="AQ44" s="54">
        <v>6.6298209999999997</v>
      </c>
      <c r="AR44" s="54">
        <v>7.7098236</v>
      </c>
      <c r="AS44" s="54">
        <v>2.2256490000000001E-3</v>
      </c>
      <c r="AT44" s="54">
        <v>3.0163180000000001E-4</v>
      </c>
      <c r="AU44" s="54">
        <v>33.716293</v>
      </c>
      <c r="AV44" s="54">
        <v>0.18461224400000001</v>
      </c>
      <c r="AW44" s="54">
        <v>0.68319934999999998</v>
      </c>
      <c r="AX44" s="54">
        <v>0.15489419048086819</v>
      </c>
      <c r="AY44" s="54">
        <v>1.0227057845524601</v>
      </c>
      <c r="AZ44" s="54">
        <v>0.28212124500000002</v>
      </c>
      <c r="BA44" s="54">
        <v>0.54068357</v>
      </c>
      <c r="BB44" s="54">
        <v>1.627490053E-9</v>
      </c>
      <c r="BC44" s="54">
        <v>0.83912605062749013</v>
      </c>
      <c r="BD44" s="54">
        <v>6.2971151999999999E-3</v>
      </c>
    </row>
    <row r="45" spans="1:56" x14ac:dyDescent="0.25">
      <c r="A45" s="52" t="s">
        <v>205</v>
      </c>
      <c r="B45" s="52">
        <v>3.8949999999999998E-4</v>
      </c>
      <c r="C45" s="52">
        <v>0.36776180000000003</v>
      </c>
      <c r="D45" s="52">
        <v>3.6548639999999999</v>
      </c>
      <c r="E45" s="52">
        <v>8.1734849999999994</v>
      </c>
      <c r="F45" s="52">
        <v>2.2168136E-3</v>
      </c>
      <c r="G45" s="52">
        <v>3.1898959999999998E-4</v>
      </c>
      <c r="H45" s="52">
        <v>33.795160000000003</v>
      </c>
      <c r="I45" s="52">
        <v>0.17380062130000001</v>
      </c>
      <c r="J45" s="52">
        <v>0.87639573000000004</v>
      </c>
      <c r="K45" s="52">
        <v>0.17668454062767699</v>
      </c>
      <c r="L45" s="52">
        <v>1.22688089200307</v>
      </c>
      <c r="M45" s="52">
        <v>0.35988408999999999</v>
      </c>
      <c r="N45" s="52">
        <v>0.57026566999999995</v>
      </c>
      <c r="O45" s="52">
        <v>1.6529536999999999E-9</v>
      </c>
      <c r="P45" s="52">
        <v>0.9857187376529537</v>
      </c>
      <c r="Q45" s="52">
        <v>2.3254919999999998E-2</v>
      </c>
      <c r="R45" s="52">
        <v>0.58062550000000002</v>
      </c>
      <c r="S45" s="52">
        <v>0.29577023000000002</v>
      </c>
      <c r="T45" s="52">
        <v>0.17668454</v>
      </c>
      <c r="V45" s="53" t="s">
        <v>205</v>
      </c>
      <c r="W45" s="53">
        <v>3.7290000000000001E-4</v>
      </c>
      <c r="X45" s="53">
        <v>0.28140029999999999</v>
      </c>
      <c r="Y45" s="53">
        <v>5.2802369999999996</v>
      </c>
      <c r="Z45" s="53">
        <v>7.9307499999999997</v>
      </c>
      <c r="AA45" s="53">
        <v>2.2207615000000001E-3</v>
      </c>
      <c r="AB45" s="53">
        <v>3.0940096E-4</v>
      </c>
      <c r="AC45" s="53">
        <v>33.76305</v>
      </c>
      <c r="AD45" s="53">
        <v>0.18460976900000001</v>
      </c>
      <c r="AE45" s="53">
        <v>0.83598233999999993</v>
      </c>
      <c r="AF45" s="53">
        <v>0.16876525052654939</v>
      </c>
      <c r="AG45" s="53">
        <v>1.189357359600316</v>
      </c>
      <c r="AH45" s="53">
        <v>0.24718207</v>
      </c>
      <c r="AI45" s="53">
        <v>0.5574415399999999</v>
      </c>
      <c r="AJ45" s="53">
        <v>1.81672095E-9</v>
      </c>
      <c r="AK45" s="53">
        <v>0.85193327581672107</v>
      </c>
      <c r="AL45" s="53">
        <v>1.7926040000000001E-2</v>
      </c>
      <c r="AN45" s="54" t="s">
        <v>205</v>
      </c>
      <c r="AO45" s="54">
        <v>3.6749999999999999E-4</v>
      </c>
      <c r="AP45" s="54">
        <v>0.23315959999999999</v>
      </c>
      <c r="AQ45" s="54">
        <v>6.9159775000000003</v>
      </c>
      <c r="AR45" s="54">
        <v>7.7015896000000001</v>
      </c>
      <c r="AS45" s="54">
        <v>2.2260117999999998E-3</v>
      </c>
      <c r="AT45" s="54">
        <v>2.9866411999999998E-4</v>
      </c>
      <c r="AU45" s="54">
        <v>33.724063999999998</v>
      </c>
      <c r="AV45" s="54">
        <v>0.19625789599999999</v>
      </c>
      <c r="AW45" s="54">
        <v>0.78082730000000011</v>
      </c>
      <c r="AX45" s="54">
        <v>0.15553181053241361</v>
      </c>
      <c r="AY45" s="54">
        <v>1.132617006605559</v>
      </c>
      <c r="AZ45" s="54">
        <v>0.25293906999999999</v>
      </c>
      <c r="BA45" s="54">
        <v>0.53067741000000002</v>
      </c>
      <c r="BB45" s="54">
        <v>1.8651556819999999E-9</v>
      </c>
      <c r="BC45" s="54">
        <v>0.82029967586515573</v>
      </c>
      <c r="BD45" s="54">
        <v>9.266013E-3</v>
      </c>
    </row>
    <row r="46" spans="1:56" x14ac:dyDescent="0.25">
      <c r="A46" s="52" t="s">
        <v>205</v>
      </c>
      <c r="B46" s="52">
        <v>3.7619999999999998E-4</v>
      </c>
      <c r="C46" s="52">
        <v>0.33140380000000003</v>
      </c>
      <c r="D46" s="52">
        <v>4.0829386999999997</v>
      </c>
      <c r="E46" s="52">
        <v>8.179786</v>
      </c>
      <c r="F46" s="52">
        <v>2.2165177000000001E-3</v>
      </c>
      <c r="G46" s="52">
        <v>3.1826005000000002E-4</v>
      </c>
      <c r="H46" s="52">
        <v>33.801383999999999</v>
      </c>
      <c r="I46" s="52">
        <v>0.17035338350000001</v>
      </c>
      <c r="J46" s="52">
        <v>0.80092895000000008</v>
      </c>
      <c r="K46" s="52">
        <v>0.1749997705375109</v>
      </c>
      <c r="L46" s="52">
        <v>1.1462821041111919</v>
      </c>
      <c r="M46" s="52">
        <v>0.28930371999999999</v>
      </c>
      <c r="N46" s="52">
        <v>0.57243904999999995</v>
      </c>
      <c r="O46" s="52">
        <v>1.551593527E-9</v>
      </c>
      <c r="P46" s="52">
        <v>0.90693425955159346</v>
      </c>
      <c r="Q46" s="52">
        <v>2.1143935999999999E-2</v>
      </c>
      <c r="R46" s="52">
        <v>0.50724950000000002</v>
      </c>
      <c r="S46" s="52">
        <v>0.29367945000000001</v>
      </c>
      <c r="T46" s="52">
        <v>0.17499977</v>
      </c>
      <c r="V46" s="53" t="s">
        <v>205</v>
      </c>
      <c r="W46" s="53">
        <v>3.6749999999999999E-4</v>
      </c>
      <c r="X46" s="53">
        <v>0.27891070000000001</v>
      </c>
      <c r="Y46" s="53">
        <v>5.6883520000000001</v>
      </c>
      <c r="Z46" s="53">
        <v>7.9265140000000001</v>
      </c>
      <c r="AA46" s="53">
        <v>2.2214182999999998E-3</v>
      </c>
      <c r="AB46" s="53">
        <v>3.0711353999999998E-4</v>
      </c>
      <c r="AC46" s="53">
        <v>33.778779999999998</v>
      </c>
      <c r="AD46" s="53">
        <v>0.18543269800000001</v>
      </c>
      <c r="AE46" s="53">
        <v>0.80778990000000006</v>
      </c>
      <c r="AF46" s="53">
        <v>0.16785906058931849</v>
      </c>
      <c r="AG46" s="53">
        <v>1.161081658663683</v>
      </c>
      <c r="AH46" s="53">
        <v>0.24362888999999999</v>
      </c>
      <c r="AI46" s="53">
        <v>0.55990275</v>
      </c>
      <c r="AJ46" s="53">
        <v>2.09990373E-9</v>
      </c>
      <c r="AK46" s="53">
        <v>0.84863622709990372</v>
      </c>
      <c r="AL46" s="53">
        <v>2.0399279999999999E-2</v>
      </c>
      <c r="AN46" s="54" t="s">
        <v>205</v>
      </c>
      <c r="AO46" s="54">
        <v>3.636E-4</v>
      </c>
      <c r="AP46" s="54">
        <v>0.2395429</v>
      </c>
      <c r="AQ46" s="54">
        <v>7.3130800000000002</v>
      </c>
      <c r="AR46" s="54">
        <v>7.6980614999999997</v>
      </c>
      <c r="AS46" s="54">
        <v>2.2269239999999999E-3</v>
      </c>
      <c r="AT46" s="54">
        <v>2.9629017999999998E-4</v>
      </c>
      <c r="AU46" s="54">
        <v>33.745773</v>
      </c>
      <c r="AV46" s="54">
        <v>0.19215607800000001</v>
      </c>
      <c r="AW46" s="54">
        <v>0.67886676999999995</v>
      </c>
      <c r="AX46" s="54">
        <v>0.15728259067191999</v>
      </c>
      <c r="AY46" s="54">
        <v>1.028305438746967</v>
      </c>
      <c r="AZ46" s="54">
        <v>0.30047401000000001</v>
      </c>
      <c r="BA46" s="54">
        <v>0.54300722999999995</v>
      </c>
      <c r="BB46" s="54">
        <v>2.6022351340000001E-9</v>
      </c>
      <c r="BC46" s="54">
        <v>0.82107606260223498</v>
      </c>
      <c r="BD46" s="54">
        <v>1.6244814E-2</v>
      </c>
    </row>
    <row r="47" spans="1:56" x14ac:dyDescent="0.25">
      <c r="A47" s="52" t="s">
        <v>205</v>
      </c>
      <c r="B47" s="52">
        <v>3.7050000000000001E-4</v>
      </c>
      <c r="C47" s="52">
        <v>0.31680380000000002</v>
      </c>
      <c r="D47" s="52">
        <v>4.4618549999999999</v>
      </c>
      <c r="E47" s="52">
        <v>8.1893569999999993</v>
      </c>
      <c r="F47" s="52">
        <v>2.2164149999999998E-3</v>
      </c>
      <c r="G47" s="52">
        <v>3.1717186000000002E-4</v>
      </c>
      <c r="H47" s="52">
        <v>33.800773999999997</v>
      </c>
      <c r="I47" s="52">
        <v>0.202514219</v>
      </c>
      <c r="J47" s="52">
        <v>0.70022987999999997</v>
      </c>
      <c r="K47" s="52">
        <v>0.21185928649999999</v>
      </c>
      <c r="L47" s="52">
        <v>1.114603385578423</v>
      </c>
      <c r="M47" s="52">
        <v>0.2866571</v>
      </c>
      <c r="N47" s="52">
        <v>0.74355915000000006</v>
      </c>
      <c r="O47" s="52">
        <v>4.4605774399999997E-9</v>
      </c>
      <c r="P47" s="52">
        <v>1.097775485460577</v>
      </c>
      <c r="Q47" s="52">
        <v>5.5529389999999998E-2</v>
      </c>
      <c r="R47" s="52">
        <v>0.39992349999999999</v>
      </c>
      <c r="S47" s="52">
        <v>0.30030637999999998</v>
      </c>
      <c r="T47" s="52">
        <v>0.21057065</v>
      </c>
      <c r="V47" s="53" t="s">
        <v>205</v>
      </c>
      <c r="W47" s="53">
        <v>3.6240000000000003E-4</v>
      </c>
      <c r="X47" s="53">
        <v>0.27323960000000003</v>
      </c>
      <c r="Y47" s="53">
        <v>6.1183139999999998</v>
      </c>
      <c r="Z47" s="53">
        <v>7.934266</v>
      </c>
      <c r="AA47" s="53">
        <v>2.2217068000000002E-3</v>
      </c>
      <c r="AB47" s="53">
        <v>3.0543741999999999E-4</v>
      </c>
      <c r="AC47" s="53">
        <v>33.785774000000004</v>
      </c>
      <c r="AD47" s="53">
        <v>0.205684284</v>
      </c>
      <c r="AE47" s="53">
        <v>0.65911063999999997</v>
      </c>
      <c r="AF47" s="53">
        <v>0.20968194979999999</v>
      </c>
      <c r="AG47" s="53">
        <v>1.0744768738807879</v>
      </c>
      <c r="AH47" s="53">
        <v>0.26569567999999999</v>
      </c>
      <c r="AI47" s="53">
        <v>0.71792675000000006</v>
      </c>
      <c r="AJ47" s="53">
        <v>1.0844002659999999E-8</v>
      </c>
      <c r="AK47" s="53">
        <v>1.058303240844003</v>
      </c>
      <c r="AL47" s="53">
        <v>5.4520417000000002E-2</v>
      </c>
      <c r="AN47" s="54" t="s">
        <v>205</v>
      </c>
      <c r="AO47" s="54">
        <v>3.567E-4</v>
      </c>
      <c r="AP47" s="54">
        <v>0.2332873</v>
      </c>
      <c r="AQ47" s="54">
        <v>7.7685329999999997</v>
      </c>
      <c r="AR47" s="54">
        <v>7.7059144999999996</v>
      </c>
      <c r="AS47" s="54">
        <v>2.2273691999999999E-3</v>
      </c>
      <c r="AT47" s="54">
        <v>2.9453516000000002E-4</v>
      </c>
      <c r="AU47" s="54">
        <v>33.758232</v>
      </c>
      <c r="AV47" s="54">
        <v>0.20867954</v>
      </c>
      <c r="AW47" s="54">
        <v>0.61946564000000004</v>
      </c>
      <c r="AX47" s="54">
        <v>0.19577615600000001</v>
      </c>
      <c r="AY47" s="54">
        <v>1.023921336081858</v>
      </c>
      <c r="AZ47" s="54">
        <v>0.25017982000000011</v>
      </c>
      <c r="BA47" s="54">
        <v>0.68593846999999997</v>
      </c>
      <c r="BB47" s="54">
        <v>1.201544183E-7</v>
      </c>
      <c r="BC47" s="54">
        <v>1.027248453654418</v>
      </c>
      <c r="BD47" s="54">
        <v>4.7012739999999997E-2</v>
      </c>
    </row>
    <row r="48" spans="1:56" x14ac:dyDescent="0.25">
      <c r="A48" s="52" t="s">
        <v>205</v>
      </c>
      <c r="B48" s="52">
        <v>3.6949999999999998E-4</v>
      </c>
      <c r="C48" s="52">
        <v>0.27328920000000001</v>
      </c>
      <c r="D48" s="52">
        <v>2.981026</v>
      </c>
      <c r="E48" s="52">
        <v>8.1977890000000002</v>
      </c>
      <c r="F48" s="52">
        <v>2.2076396000000002E-3</v>
      </c>
      <c r="G48" s="52">
        <v>3.2541820000000002E-4</v>
      </c>
      <c r="H48" s="52">
        <v>33.700389999999999</v>
      </c>
      <c r="I48" s="52">
        <v>0.176811886</v>
      </c>
      <c r="J48" s="52">
        <v>0.87877530000000004</v>
      </c>
      <c r="K48" s="52">
        <v>0.16179280024906989</v>
      </c>
      <c r="L48" s="52">
        <v>1.2173799863135879</v>
      </c>
      <c r="M48" s="52">
        <v>0.27770792999999999</v>
      </c>
      <c r="N48" s="52">
        <v>0.54643916999999997</v>
      </c>
      <c r="O48" s="52">
        <v>5.7281694999999995E-10</v>
      </c>
      <c r="P48" s="52">
        <v>0.84492653732642486</v>
      </c>
      <c r="Q48" s="52">
        <v>7.8208435000000008E-9</v>
      </c>
      <c r="R48" s="52">
        <v>0.5876557</v>
      </c>
      <c r="S48" s="52">
        <v>0.29111959999999998</v>
      </c>
      <c r="T48" s="52">
        <v>0.16179279999999999</v>
      </c>
      <c r="V48" s="53" t="s">
        <v>205</v>
      </c>
      <c r="W48" s="53">
        <v>3.656E-4</v>
      </c>
      <c r="X48" s="53">
        <v>0.23733460000000001</v>
      </c>
      <c r="Y48" s="53">
        <v>4.6465699999999996</v>
      </c>
      <c r="Z48" s="53">
        <v>7.943098</v>
      </c>
      <c r="AA48" s="53">
        <v>2.2123943E-3</v>
      </c>
      <c r="AB48" s="53">
        <v>3.1537896999999997E-4</v>
      </c>
      <c r="AC48" s="53">
        <v>33.678179999999998</v>
      </c>
      <c r="AD48" s="53">
        <v>0.190868119</v>
      </c>
      <c r="AE48" s="53">
        <v>0.85987256000000012</v>
      </c>
      <c r="AF48" s="53">
        <v>0.1576501603102696</v>
      </c>
      <c r="AG48" s="53">
        <v>1.2083908393768159</v>
      </c>
      <c r="AH48" s="53">
        <v>0.30809734999999999</v>
      </c>
      <c r="AI48" s="53">
        <v>0.54552323000000003</v>
      </c>
      <c r="AJ48" s="53">
        <v>8.4904631699999999E-10</v>
      </c>
      <c r="AK48" s="53">
        <v>0.83800359574040983</v>
      </c>
      <c r="AL48" s="53">
        <v>1.2504306999999999E-8</v>
      </c>
      <c r="AN48" s="54" t="s">
        <v>205</v>
      </c>
      <c r="AO48" s="54">
        <v>3.615E-4</v>
      </c>
      <c r="AP48" s="54">
        <v>0.2045324</v>
      </c>
      <c r="AQ48" s="54">
        <v>6.3214015999999997</v>
      </c>
      <c r="AR48" s="54">
        <v>7.7075750000000003</v>
      </c>
      <c r="AS48" s="54">
        <v>2.2181295999999999E-3</v>
      </c>
      <c r="AT48" s="54">
        <v>3.0365642000000002E-4</v>
      </c>
      <c r="AU48" s="54">
        <v>33.645572999999999</v>
      </c>
      <c r="AV48" s="54">
        <v>0.18525139900000001</v>
      </c>
      <c r="AW48" s="54">
        <v>0.68257367000000002</v>
      </c>
      <c r="AX48" s="54">
        <v>0.14244805033358821</v>
      </c>
      <c r="AY48" s="54">
        <v>1.0102731193999379</v>
      </c>
      <c r="AZ48" s="54">
        <v>0.29645500000000002</v>
      </c>
      <c r="BA48" s="54">
        <v>0.51591980000000004</v>
      </c>
      <c r="BB48" s="54">
        <v>9.0626088299999995E-10</v>
      </c>
      <c r="BC48" s="54">
        <v>0.89882493801471486</v>
      </c>
      <c r="BD48" s="54">
        <v>7.6784359999999994E-9</v>
      </c>
    </row>
    <row r="49" spans="1:56" x14ac:dyDescent="0.25">
      <c r="A49" s="52" t="s">
        <v>205</v>
      </c>
      <c r="B49" s="52">
        <v>3.4949999999999998E-4</v>
      </c>
      <c r="C49" s="52">
        <v>0.23379349999999999</v>
      </c>
      <c r="D49" s="52">
        <v>3.0332055000000002</v>
      </c>
      <c r="E49" s="52">
        <v>8.2084360000000007</v>
      </c>
      <c r="F49" s="52">
        <v>2.2039053E-3</v>
      </c>
      <c r="G49" s="52">
        <v>3.2484507999999999E-4</v>
      </c>
      <c r="H49" s="52">
        <v>33.640022000000002</v>
      </c>
      <c r="I49" s="52">
        <v>0.17741078939999999</v>
      </c>
      <c r="J49" s="52">
        <v>0.84372114999999992</v>
      </c>
      <c r="K49" s="52">
        <v>0.1190051101466508</v>
      </c>
      <c r="L49" s="52">
        <v>1.140137049601561</v>
      </c>
      <c r="M49" s="52">
        <v>0.36390454999999999</v>
      </c>
      <c r="N49" s="52">
        <v>0.45197243999999998</v>
      </c>
      <c r="O49" s="52">
        <v>2.4181401999999998E-10</v>
      </c>
      <c r="P49" s="52">
        <v>0.85292534672219034</v>
      </c>
      <c r="Q49" s="52">
        <v>1.5188746E-9</v>
      </c>
      <c r="R49" s="52">
        <v>0.57596754999999999</v>
      </c>
      <c r="S49" s="52">
        <v>0.26775359999999998</v>
      </c>
      <c r="T49" s="52">
        <v>0.11900511</v>
      </c>
      <c r="V49" s="53" t="s">
        <v>205</v>
      </c>
      <c r="W49" s="53">
        <v>3.4759999999999999E-4</v>
      </c>
      <c r="X49" s="53">
        <v>0.20078679999999999</v>
      </c>
      <c r="Y49" s="53">
        <v>4.7184476999999996</v>
      </c>
      <c r="Z49" s="53">
        <v>7.9539356000000003</v>
      </c>
      <c r="AA49" s="53">
        <v>2.2084785E-3</v>
      </c>
      <c r="AB49" s="53">
        <v>3.1469415999999998E-4</v>
      </c>
      <c r="AC49" s="53">
        <v>33.612810000000003</v>
      </c>
      <c r="AD49" s="53">
        <v>0.17989201699999999</v>
      </c>
      <c r="AE49" s="53">
        <v>0.78117327999999997</v>
      </c>
      <c r="AF49" s="53">
        <v>0.11448348016597271</v>
      </c>
      <c r="AG49" s="53">
        <v>1.0755487772222649</v>
      </c>
      <c r="AH49" s="53">
        <v>0.25601798999999997</v>
      </c>
      <c r="AI49" s="53">
        <v>0.44697353000000001</v>
      </c>
      <c r="AJ49" s="53">
        <v>2.8920303299999998E-10</v>
      </c>
      <c r="AK49" s="53">
        <v>0.73856431075660856</v>
      </c>
      <c r="AL49" s="53">
        <v>1.6811159E-9</v>
      </c>
      <c r="AN49" s="54" t="s">
        <v>205</v>
      </c>
      <c r="AO49" s="54">
        <v>3.4709999999999998E-4</v>
      </c>
      <c r="AP49" s="54">
        <v>0.17842520000000001</v>
      </c>
      <c r="AQ49" s="54">
        <v>6.4314064999999996</v>
      </c>
      <c r="AR49" s="54">
        <v>7.7149777000000004</v>
      </c>
      <c r="AS49" s="54">
        <v>2.2146434000000002E-3</v>
      </c>
      <c r="AT49" s="54">
        <v>3.0251520000000001E-4</v>
      </c>
      <c r="AU49" s="54">
        <v>33.581325999999997</v>
      </c>
      <c r="AV49" s="54">
        <v>0.188118865</v>
      </c>
      <c r="AW49" s="54">
        <v>0.76392631</v>
      </c>
      <c r="AX49" s="54">
        <v>0.1084099501967694</v>
      </c>
      <c r="AY49" s="54">
        <v>1.0604551252550469</v>
      </c>
      <c r="AZ49" s="54">
        <v>0.22864772</v>
      </c>
      <c r="BA49" s="54">
        <v>0.43550186000000002</v>
      </c>
      <c r="BB49" s="54">
        <v>3.62877864E-10</v>
      </c>
      <c r="BC49" s="54">
        <v>0.7067228710556428</v>
      </c>
      <c r="BD49" s="54">
        <v>2.0035349999999999E-9</v>
      </c>
    </row>
    <row r="50" spans="1:56" x14ac:dyDescent="0.25">
      <c r="A50" s="52" t="s">
        <v>205</v>
      </c>
      <c r="B50" s="52" t="str">
        <v>NA</v>
      </c>
      <c r="C50" s="52" t="str">
        <v>NA</v>
      </c>
      <c r="D50" s="52" t="str">
        <v>NaN</v>
      </c>
      <c r="E50" s="52" t="str">
        <v>NaN</v>
      </c>
      <c r="F50" s="52" t="str">
        <v>NaN</v>
      </c>
      <c r="G50" s="52" t="str">
        <v>NaN</v>
      </c>
      <c r="H50" s="52" t="str">
        <v>NaN</v>
      </c>
      <c r="I50" s="52" t="str">
        <v>NA</v>
      </c>
      <c r="J50" s="52" t="str">
        <v>NA</v>
      </c>
      <c r="K50" s="52" t="str">
        <v>NA</v>
      </c>
      <c r="L50" s="52" t="str">
        <v>NA</v>
      </c>
      <c r="M50" s="52" t="str">
        <v>NA</v>
      </c>
      <c r="N50" s="52" t="str">
        <v>NA</v>
      </c>
      <c r="O50" s="52" t="str">
        <v>NA</v>
      </c>
      <c r="P50" s="52" t="str">
        <v>NA</v>
      </c>
      <c r="Q50" s="52" t="str">
        <v>NaN</v>
      </c>
      <c r="R50" s="52" t="str">
        <v>NaN</v>
      </c>
      <c r="S50" s="52" t="str">
        <v>NaN</v>
      </c>
      <c r="T50" s="52" t="str">
        <v>NaN</v>
      </c>
      <c r="V50" s="53" t="s">
        <v>205</v>
      </c>
      <c r="W50" s="53" t="str">
        <v>NA</v>
      </c>
      <c r="X50" s="53" t="str">
        <v>NA</v>
      </c>
      <c r="Y50" s="53" t="str">
        <v>NaN</v>
      </c>
      <c r="Z50" s="53" t="str">
        <v>NaN</v>
      </c>
      <c r="AA50" s="53" t="str">
        <v>NaN</v>
      </c>
      <c r="AB50" s="53" t="str">
        <v>NaN</v>
      </c>
      <c r="AC50" s="53" t="str">
        <v>NaN</v>
      </c>
      <c r="AD50" s="53" t="str">
        <v>NA</v>
      </c>
      <c r="AE50" s="53" t="str">
        <v>NA</v>
      </c>
      <c r="AF50" s="53" t="str">
        <v>NA</v>
      </c>
      <c r="AG50" s="53" t="str">
        <v>NA</v>
      </c>
      <c r="AH50" s="53" t="str">
        <v>NA</v>
      </c>
      <c r="AI50" s="53" t="str">
        <v>NA</v>
      </c>
      <c r="AJ50" s="53" t="str">
        <v>NA</v>
      </c>
      <c r="AK50" s="53" t="str">
        <v>NA</v>
      </c>
      <c r="AL50" s="53" t="str">
        <v>NaN</v>
      </c>
      <c r="AN50" s="54" t="s">
        <v>205</v>
      </c>
      <c r="AO50" s="54" t="str">
        <v>NA</v>
      </c>
      <c r="AP50" s="54" t="str">
        <v>NA</v>
      </c>
      <c r="AQ50" s="54" t="str">
        <v>NaN</v>
      </c>
      <c r="AR50" s="54" t="str">
        <v>NaN</v>
      </c>
      <c r="AS50" s="54" t="str">
        <v>NaN</v>
      </c>
      <c r="AT50" s="54" t="str">
        <v>NaN</v>
      </c>
      <c r="AU50" s="54" t="str">
        <v>NaN</v>
      </c>
      <c r="AV50" s="54" t="str">
        <v>NA</v>
      </c>
      <c r="AW50" s="54" t="str">
        <v>NA</v>
      </c>
      <c r="AX50" s="54" t="str">
        <v>NA</v>
      </c>
      <c r="AY50" s="54" t="str">
        <v>NA</v>
      </c>
      <c r="AZ50" s="54" t="str">
        <v>NA</v>
      </c>
      <c r="BA50" s="54" t="str">
        <v>NA</v>
      </c>
      <c r="BB50" s="54" t="str">
        <v>NA</v>
      </c>
      <c r="BC50" s="54" t="str">
        <v>NA</v>
      </c>
      <c r="BD50" s="54" t="str">
        <v>NaN</v>
      </c>
    </row>
    <row r="51" spans="1:56" x14ac:dyDescent="0.25">
      <c r="A51" s="52" t="s">
        <v>205</v>
      </c>
      <c r="B51" s="52" t="str">
        <v>NA</v>
      </c>
      <c r="C51" s="52" t="str">
        <v>NA</v>
      </c>
      <c r="D51" s="52" t="str">
        <v>NaN</v>
      </c>
      <c r="E51" s="52" t="str">
        <v>NaN</v>
      </c>
      <c r="F51" s="52" t="str">
        <v>NaN</v>
      </c>
      <c r="G51" s="52" t="str">
        <v>NaN</v>
      </c>
      <c r="H51" s="52" t="str">
        <v>NaN</v>
      </c>
      <c r="I51" s="52" t="str">
        <v>NA</v>
      </c>
      <c r="J51" s="52" t="str">
        <v>NA</v>
      </c>
      <c r="K51" s="52" t="str">
        <v>NA</v>
      </c>
      <c r="L51" s="52" t="str">
        <v>NA</v>
      </c>
      <c r="M51" s="52" t="str">
        <v>NA</v>
      </c>
      <c r="N51" s="52" t="str">
        <v>NA</v>
      </c>
      <c r="O51" s="52" t="str">
        <v>NA</v>
      </c>
      <c r="P51" s="52" t="str">
        <v>NA</v>
      </c>
      <c r="Q51" s="52" t="str">
        <v>NaN</v>
      </c>
      <c r="R51" s="52" t="str">
        <v>NaN</v>
      </c>
      <c r="S51" s="52" t="str">
        <v>NaN</v>
      </c>
      <c r="T51" s="52" t="str">
        <v>NaN</v>
      </c>
      <c r="V51" s="53" t="s">
        <v>205</v>
      </c>
      <c r="W51" s="53" t="str">
        <v>NA</v>
      </c>
      <c r="X51" s="53" t="str">
        <v>NA</v>
      </c>
      <c r="Y51" s="53" t="str">
        <v>NaN</v>
      </c>
      <c r="Z51" s="53" t="str">
        <v>NaN</v>
      </c>
      <c r="AA51" s="53" t="str">
        <v>NaN</v>
      </c>
      <c r="AB51" s="53" t="str">
        <v>NaN</v>
      </c>
      <c r="AC51" s="53" t="str">
        <v>NaN</v>
      </c>
      <c r="AD51" s="53" t="str">
        <v>NA</v>
      </c>
      <c r="AE51" s="53" t="str">
        <v>NA</v>
      </c>
      <c r="AF51" s="53" t="str">
        <v>NA</v>
      </c>
      <c r="AG51" s="53" t="str">
        <v>NA</v>
      </c>
      <c r="AH51" s="53" t="str">
        <v>NA</v>
      </c>
      <c r="AI51" s="53" t="str">
        <v>NA</v>
      </c>
      <c r="AJ51" s="53" t="str">
        <v>NA</v>
      </c>
      <c r="AK51" s="53" t="str">
        <v>NA</v>
      </c>
      <c r="AL51" s="53" t="str">
        <v>NaN</v>
      </c>
      <c r="AN51" s="54" t="s">
        <v>205</v>
      </c>
      <c r="AO51" s="54" t="str">
        <v>NA</v>
      </c>
      <c r="AP51" s="54" t="str">
        <v>NA</v>
      </c>
      <c r="AQ51" s="54" t="str">
        <v>NaN</v>
      </c>
      <c r="AR51" s="54" t="str">
        <v>NaN</v>
      </c>
      <c r="AS51" s="54" t="str">
        <v>NaN</v>
      </c>
      <c r="AT51" s="54" t="str">
        <v>NaN</v>
      </c>
      <c r="AU51" s="54" t="str">
        <v>NaN</v>
      </c>
      <c r="AV51" s="54" t="str">
        <v>NA</v>
      </c>
      <c r="AW51" s="54" t="str">
        <v>NA</v>
      </c>
      <c r="AX51" s="54" t="str">
        <v>NA</v>
      </c>
      <c r="AY51" s="54" t="str">
        <v>NA</v>
      </c>
      <c r="AZ51" s="54" t="str">
        <v>NA</v>
      </c>
      <c r="BA51" s="54" t="str">
        <v>NA</v>
      </c>
      <c r="BB51" s="54" t="str">
        <v>NA</v>
      </c>
      <c r="BC51" s="54" t="str">
        <v>NA</v>
      </c>
      <c r="BD51" s="54" t="str">
        <v>NaN</v>
      </c>
    </row>
    <row r="52" spans="1:56" x14ac:dyDescent="0.25">
      <c r="A52" s="52" t="s">
        <v>205</v>
      </c>
      <c r="B52" s="52" t="str">
        <v>NA</v>
      </c>
      <c r="C52" s="52" t="str">
        <v>NA</v>
      </c>
      <c r="D52" s="52" t="str">
        <v>NaN</v>
      </c>
      <c r="E52" s="52" t="str">
        <v>NaN</v>
      </c>
      <c r="F52" s="52" t="str">
        <v>NaN</v>
      </c>
      <c r="G52" s="52" t="str">
        <v>NaN</v>
      </c>
      <c r="H52" s="52" t="str">
        <v>NaN</v>
      </c>
      <c r="I52" s="52" t="str">
        <v>NA</v>
      </c>
      <c r="J52" s="52" t="str">
        <v>NA</v>
      </c>
      <c r="K52" s="52" t="str">
        <v>NA</v>
      </c>
      <c r="L52" s="52" t="str">
        <v>NA</v>
      </c>
      <c r="M52" s="52" t="str">
        <v>NA</v>
      </c>
      <c r="N52" s="52" t="str">
        <v>NA</v>
      </c>
      <c r="O52" s="52" t="str">
        <v>NA</v>
      </c>
      <c r="P52" s="52" t="str">
        <v>NA</v>
      </c>
      <c r="Q52" s="52" t="str">
        <v>NaN</v>
      </c>
      <c r="R52" s="52" t="str">
        <v>NaN</v>
      </c>
      <c r="S52" s="52" t="str">
        <v>NaN</v>
      </c>
      <c r="T52" s="52" t="str">
        <v>NaN</v>
      </c>
      <c r="V52" s="53" t="s">
        <v>205</v>
      </c>
      <c r="W52" s="53" t="str">
        <v>NA</v>
      </c>
      <c r="X52" s="53" t="str">
        <v>NA</v>
      </c>
      <c r="Y52" s="53" t="str">
        <v>NaN</v>
      </c>
      <c r="Z52" s="53" t="str">
        <v>NaN</v>
      </c>
      <c r="AA52" s="53" t="str">
        <v>NaN</v>
      </c>
      <c r="AB52" s="53" t="str">
        <v>NaN</v>
      </c>
      <c r="AC52" s="53" t="str">
        <v>NaN</v>
      </c>
      <c r="AD52" s="53" t="str">
        <v>NA</v>
      </c>
      <c r="AE52" s="53" t="str">
        <v>NA</v>
      </c>
      <c r="AF52" s="53" t="str">
        <v>NA</v>
      </c>
      <c r="AG52" s="53" t="str">
        <v>NA</v>
      </c>
      <c r="AH52" s="53" t="str">
        <v>NA</v>
      </c>
      <c r="AI52" s="53" t="str">
        <v>NA</v>
      </c>
      <c r="AJ52" s="53" t="str">
        <v>NA</v>
      </c>
      <c r="AK52" s="53" t="str">
        <v>NA</v>
      </c>
      <c r="AL52" s="53" t="str">
        <v>NaN</v>
      </c>
      <c r="AN52" s="54" t="s">
        <v>205</v>
      </c>
      <c r="AO52" s="54" t="str">
        <v>NA</v>
      </c>
      <c r="AP52" s="54" t="str">
        <v>NA</v>
      </c>
      <c r="AQ52" s="54" t="str">
        <v>NaN</v>
      </c>
      <c r="AR52" s="54" t="str">
        <v>NaN</v>
      </c>
      <c r="AS52" s="54" t="str">
        <v>NaN</v>
      </c>
      <c r="AT52" s="54" t="str">
        <v>NaN</v>
      </c>
      <c r="AU52" s="54" t="str">
        <v>NaN</v>
      </c>
      <c r="AV52" s="54" t="str">
        <v>NA</v>
      </c>
      <c r="AW52" s="54" t="str">
        <v>NA</v>
      </c>
      <c r="AX52" s="54" t="str">
        <v>NA</v>
      </c>
      <c r="AY52" s="54" t="str">
        <v>NA</v>
      </c>
      <c r="AZ52" s="54" t="str">
        <v>NA</v>
      </c>
      <c r="BA52" s="54" t="str">
        <v>NA</v>
      </c>
      <c r="BB52" s="54" t="str">
        <v>NA</v>
      </c>
      <c r="BC52" s="54" t="str">
        <v>NA</v>
      </c>
      <c r="BD52" s="54" t="str">
        <v>NaN</v>
      </c>
    </row>
    <row r="53" spans="1:56" x14ac:dyDescent="0.25">
      <c r="A53" s="52" t="s">
        <v>205</v>
      </c>
      <c r="B53" s="52" t="str">
        <v>NA</v>
      </c>
      <c r="C53" s="52" t="str">
        <v>NA</v>
      </c>
      <c r="D53" s="52" t="str">
        <v>NaN</v>
      </c>
      <c r="E53" s="52" t="str">
        <v>NaN</v>
      </c>
      <c r="F53" s="52" t="str">
        <v>NaN</v>
      </c>
      <c r="G53" s="52" t="str">
        <v>NaN</v>
      </c>
      <c r="H53" s="52" t="str">
        <v>NaN</v>
      </c>
      <c r="I53" s="52" t="str">
        <v>NA</v>
      </c>
      <c r="J53" s="52" t="str">
        <v>NA</v>
      </c>
      <c r="K53" s="52" t="str">
        <v>NA</v>
      </c>
      <c r="L53" s="52" t="str">
        <v>NA</v>
      </c>
      <c r="M53" s="52" t="str">
        <v>NA</v>
      </c>
      <c r="N53" s="52" t="str">
        <v>NA</v>
      </c>
      <c r="O53" s="52" t="str">
        <v>NA</v>
      </c>
      <c r="P53" s="52" t="str">
        <v>NA</v>
      </c>
      <c r="Q53" s="52" t="str">
        <v>NaN</v>
      </c>
      <c r="R53" s="52" t="str">
        <v>NaN</v>
      </c>
      <c r="S53" s="52" t="str">
        <v>NaN</v>
      </c>
      <c r="T53" s="52" t="str">
        <v>NaN</v>
      </c>
      <c r="V53" s="53" t="s">
        <v>205</v>
      </c>
      <c r="W53" s="53" t="str">
        <v>NA</v>
      </c>
      <c r="X53" s="53" t="str">
        <v>NA</v>
      </c>
      <c r="Y53" s="53" t="str">
        <v>NaN</v>
      </c>
      <c r="Z53" s="53" t="str">
        <v>NaN</v>
      </c>
      <c r="AA53" s="53" t="str">
        <v>NaN</v>
      </c>
      <c r="AB53" s="53" t="str">
        <v>NaN</v>
      </c>
      <c r="AC53" s="53" t="str">
        <v>NaN</v>
      </c>
      <c r="AD53" s="53" t="str">
        <v>NA</v>
      </c>
      <c r="AE53" s="53" t="str">
        <v>NA</v>
      </c>
      <c r="AF53" s="53" t="str">
        <v>NA</v>
      </c>
      <c r="AG53" s="53" t="str">
        <v>NA</v>
      </c>
      <c r="AH53" s="53" t="str">
        <v>NA</v>
      </c>
      <c r="AI53" s="53" t="str">
        <v>NA</v>
      </c>
      <c r="AJ53" s="53" t="str">
        <v>NA</v>
      </c>
      <c r="AK53" s="53" t="str">
        <v>NA</v>
      </c>
      <c r="AL53" s="53" t="str">
        <v>NaN</v>
      </c>
      <c r="AN53" s="54" t="s">
        <v>205</v>
      </c>
      <c r="AO53" s="54" t="str">
        <v>NA</v>
      </c>
      <c r="AP53" s="54" t="str">
        <v>NA</v>
      </c>
      <c r="AQ53" s="54" t="str">
        <v>NaN</v>
      </c>
      <c r="AR53" s="54" t="str">
        <v>NaN</v>
      </c>
      <c r="AS53" s="54" t="str">
        <v>NaN</v>
      </c>
      <c r="AT53" s="54" t="str">
        <v>NaN</v>
      </c>
      <c r="AU53" s="54" t="str">
        <v>NaN</v>
      </c>
      <c r="AV53" s="54" t="str">
        <v>NA</v>
      </c>
      <c r="AW53" s="54" t="str">
        <v>NA</v>
      </c>
      <c r="AX53" s="54" t="str">
        <v>NA</v>
      </c>
      <c r="AY53" s="54" t="str">
        <v>NA</v>
      </c>
      <c r="AZ53" s="54" t="str">
        <v>NA</v>
      </c>
      <c r="BA53" s="54" t="str">
        <v>NA</v>
      </c>
      <c r="BB53" s="54" t="str">
        <v>NA</v>
      </c>
      <c r="BC53" s="54" t="str">
        <v>NA</v>
      </c>
      <c r="BD53" s="54" t="str">
        <v>NaN</v>
      </c>
    </row>
    <row r="54" spans="1:56" x14ac:dyDescent="0.25">
      <c r="A54" s="52" t="s">
        <v>205</v>
      </c>
      <c r="B54" s="52" t="str">
        <v>NA</v>
      </c>
      <c r="C54" s="52" t="str">
        <v>NA</v>
      </c>
      <c r="D54" s="52" t="str">
        <v>NaN</v>
      </c>
      <c r="E54" s="52" t="str">
        <v>NaN</v>
      </c>
      <c r="F54" s="52" t="str">
        <v>NaN</v>
      </c>
      <c r="G54" s="52" t="str">
        <v>NaN</v>
      </c>
      <c r="H54" s="52" t="str">
        <v>NaN</v>
      </c>
      <c r="I54" s="52" t="str">
        <v>NA</v>
      </c>
      <c r="J54" s="52" t="str">
        <v>NA</v>
      </c>
      <c r="K54" s="52" t="str">
        <v>NA</v>
      </c>
      <c r="L54" s="52" t="str">
        <v>NA</v>
      </c>
      <c r="M54" s="52" t="str">
        <v>NA</v>
      </c>
      <c r="N54" s="52" t="str">
        <v>NA</v>
      </c>
      <c r="O54" s="52" t="str">
        <v>NA</v>
      </c>
      <c r="P54" s="52" t="str">
        <v>NA</v>
      </c>
      <c r="Q54" s="52" t="str">
        <v>NaN</v>
      </c>
      <c r="R54" s="52" t="str">
        <v>NaN</v>
      </c>
      <c r="S54" s="52" t="str">
        <v>NaN</v>
      </c>
      <c r="T54" s="52" t="str">
        <v>NaN</v>
      </c>
      <c r="V54" s="53" t="s">
        <v>205</v>
      </c>
      <c r="W54" s="53" t="str">
        <v>NA</v>
      </c>
      <c r="X54" s="53" t="str">
        <v>NA</v>
      </c>
      <c r="Y54" s="53" t="str">
        <v>NaN</v>
      </c>
      <c r="Z54" s="53" t="str">
        <v>NaN</v>
      </c>
      <c r="AA54" s="53" t="str">
        <v>NaN</v>
      </c>
      <c r="AB54" s="53" t="str">
        <v>NaN</v>
      </c>
      <c r="AC54" s="53" t="str">
        <v>NaN</v>
      </c>
      <c r="AD54" s="53" t="str">
        <v>NA</v>
      </c>
      <c r="AE54" s="53" t="str">
        <v>NA</v>
      </c>
      <c r="AF54" s="53" t="str">
        <v>NA</v>
      </c>
      <c r="AG54" s="53" t="str">
        <v>NA</v>
      </c>
      <c r="AH54" s="53" t="str">
        <v>NA</v>
      </c>
      <c r="AI54" s="53" t="str">
        <v>NA</v>
      </c>
      <c r="AJ54" s="53" t="str">
        <v>NA</v>
      </c>
      <c r="AK54" s="53" t="str">
        <v>NA</v>
      </c>
      <c r="AL54" s="53" t="str">
        <v>NaN</v>
      </c>
      <c r="AN54" s="54" t="s">
        <v>205</v>
      </c>
      <c r="AO54" s="54" t="str">
        <v>NA</v>
      </c>
      <c r="AP54" s="54" t="str">
        <v>NA</v>
      </c>
      <c r="AQ54" s="54" t="str">
        <v>NaN</v>
      </c>
      <c r="AR54" s="54" t="str">
        <v>NaN</v>
      </c>
      <c r="AS54" s="54" t="str">
        <v>NaN</v>
      </c>
      <c r="AT54" s="54" t="str">
        <v>NaN</v>
      </c>
      <c r="AU54" s="54" t="str">
        <v>NaN</v>
      </c>
      <c r="AV54" s="54" t="str">
        <v>NA</v>
      </c>
      <c r="AW54" s="54" t="str">
        <v>NA</v>
      </c>
      <c r="AX54" s="54" t="str">
        <v>NA</v>
      </c>
      <c r="AY54" s="54" t="str">
        <v>NA</v>
      </c>
      <c r="AZ54" s="54" t="str">
        <v>NA</v>
      </c>
      <c r="BA54" s="54" t="str">
        <v>NA</v>
      </c>
      <c r="BB54" s="54" t="str">
        <v>NA</v>
      </c>
      <c r="BC54" s="54" t="str">
        <v>NA</v>
      </c>
      <c r="BD54" s="54" t="str">
        <v>NaN</v>
      </c>
    </row>
    <row r="55" spans="1:56" x14ac:dyDescent="0.25">
      <c r="A55" s="52" t="s">
        <v>205</v>
      </c>
      <c r="B55" s="52" t="str">
        <v>NA</v>
      </c>
      <c r="C55" s="52" t="str">
        <v>NA</v>
      </c>
      <c r="D55" s="52" t="str">
        <v>NaN</v>
      </c>
      <c r="E55" s="52" t="str">
        <v>NaN</v>
      </c>
      <c r="F55" s="52" t="str">
        <v>NaN</v>
      </c>
      <c r="G55" s="52" t="str">
        <v>NaN</v>
      </c>
      <c r="H55" s="52" t="str">
        <v>NaN</v>
      </c>
      <c r="I55" s="52" t="str">
        <v>NA</v>
      </c>
      <c r="J55" s="52" t="str">
        <v>NA</v>
      </c>
      <c r="K55" s="52" t="str">
        <v>NA</v>
      </c>
      <c r="L55" s="52" t="str">
        <v>NA</v>
      </c>
      <c r="M55" s="52" t="str">
        <v>NA</v>
      </c>
      <c r="N55" s="52" t="str">
        <v>NA</v>
      </c>
      <c r="O55" s="52" t="str">
        <v>NA</v>
      </c>
      <c r="P55" s="52" t="str">
        <v>NA</v>
      </c>
      <c r="Q55" s="52" t="str">
        <v>NaN</v>
      </c>
      <c r="R55" s="52" t="str">
        <v>NaN</v>
      </c>
      <c r="S55" s="52" t="str">
        <v>NaN</v>
      </c>
      <c r="T55" s="52" t="str">
        <v>NaN</v>
      </c>
      <c r="V55" s="53" t="s">
        <v>205</v>
      </c>
      <c r="W55" s="53" t="str">
        <v>NA</v>
      </c>
      <c r="X55" s="53" t="str">
        <v>NA</v>
      </c>
      <c r="Y55" s="53" t="str">
        <v>NaN</v>
      </c>
      <c r="Z55" s="53" t="str">
        <v>NaN</v>
      </c>
      <c r="AA55" s="53" t="str">
        <v>NaN</v>
      </c>
      <c r="AB55" s="53" t="str">
        <v>NaN</v>
      </c>
      <c r="AC55" s="53" t="str">
        <v>NaN</v>
      </c>
      <c r="AD55" s="53" t="str">
        <v>NA</v>
      </c>
      <c r="AE55" s="53" t="str">
        <v>NA</v>
      </c>
      <c r="AF55" s="53" t="str">
        <v>NA</v>
      </c>
      <c r="AG55" s="53" t="str">
        <v>NA</v>
      </c>
      <c r="AH55" s="53" t="str">
        <v>NA</v>
      </c>
      <c r="AI55" s="53" t="str">
        <v>NA</v>
      </c>
      <c r="AJ55" s="53" t="str">
        <v>NA</v>
      </c>
      <c r="AK55" s="53" t="str">
        <v>NA</v>
      </c>
      <c r="AL55" s="53" t="str">
        <v>NaN</v>
      </c>
      <c r="AN55" s="54" t="s">
        <v>205</v>
      </c>
      <c r="AO55" s="54" t="str">
        <v>NA</v>
      </c>
      <c r="AP55" s="54" t="str">
        <v>NA</v>
      </c>
      <c r="AQ55" s="54" t="str">
        <v>NaN</v>
      </c>
      <c r="AR55" s="54" t="str">
        <v>NaN</v>
      </c>
      <c r="AS55" s="54" t="str">
        <v>NaN</v>
      </c>
      <c r="AT55" s="54" t="str">
        <v>NaN</v>
      </c>
      <c r="AU55" s="54" t="str">
        <v>NaN</v>
      </c>
      <c r="AV55" s="54" t="str">
        <v>NA</v>
      </c>
      <c r="AW55" s="54" t="str">
        <v>NA</v>
      </c>
      <c r="AX55" s="54" t="str">
        <v>NA</v>
      </c>
      <c r="AY55" s="54" t="str">
        <v>NA</v>
      </c>
      <c r="AZ55" s="54" t="str">
        <v>NA</v>
      </c>
      <c r="BA55" s="54" t="str">
        <v>NA</v>
      </c>
      <c r="BB55" s="54" t="str">
        <v>NA</v>
      </c>
      <c r="BC55" s="54" t="str">
        <v>NA</v>
      </c>
      <c r="BD55" s="54" t="str">
        <v>NaN</v>
      </c>
    </row>
    <row r="56" spans="1:56" x14ac:dyDescent="0.25">
      <c r="A56" s="52" t="s">
        <v>205</v>
      </c>
      <c r="B56" s="52" t="str">
        <v>NA</v>
      </c>
      <c r="C56" s="52" t="str">
        <v>NA</v>
      </c>
      <c r="D56" s="52" t="str">
        <v>NaN</v>
      </c>
      <c r="E56" s="52" t="str">
        <v>NaN</v>
      </c>
      <c r="F56" s="52" t="str">
        <v>NaN</v>
      </c>
      <c r="G56" s="52" t="str">
        <v>NaN</v>
      </c>
      <c r="H56" s="52" t="str">
        <v>NaN</v>
      </c>
      <c r="I56" s="52" t="str">
        <v>NA</v>
      </c>
      <c r="J56" s="52" t="str">
        <v>NA</v>
      </c>
      <c r="K56" s="52" t="str">
        <v>NA</v>
      </c>
      <c r="L56" s="52" t="str">
        <v>NA</v>
      </c>
      <c r="M56" s="52" t="str">
        <v>NA</v>
      </c>
      <c r="N56" s="52" t="str">
        <v>NA</v>
      </c>
      <c r="O56" s="52" t="str">
        <v>NA</v>
      </c>
      <c r="P56" s="52" t="str">
        <v>NA</v>
      </c>
      <c r="Q56" s="52" t="str">
        <v>NaN</v>
      </c>
      <c r="R56" s="52" t="str">
        <v>NaN</v>
      </c>
      <c r="S56" s="52" t="str">
        <v>NaN</v>
      </c>
      <c r="T56" s="52" t="str">
        <v>NaN</v>
      </c>
      <c r="V56" s="53" t="s">
        <v>205</v>
      </c>
      <c r="W56" s="53" t="str">
        <v>NA</v>
      </c>
      <c r="X56" s="53" t="str">
        <v>NA</v>
      </c>
      <c r="Y56" s="53" t="str">
        <v>NaN</v>
      </c>
      <c r="Z56" s="53" t="str">
        <v>NaN</v>
      </c>
      <c r="AA56" s="53" t="str">
        <v>NaN</v>
      </c>
      <c r="AB56" s="53" t="str">
        <v>NaN</v>
      </c>
      <c r="AC56" s="53" t="str">
        <v>NaN</v>
      </c>
      <c r="AD56" s="53" t="str">
        <v>NA</v>
      </c>
      <c r="AE56" s="53" t="str">
        <v>NA</v>
      </c>
      <c r="AF56" s="53" t="str">
        <v>NA</v>
      </c>
      <c r="AG56" s="53" t="str">
        <v>NA</v>
      </c>
      <c r="AH56" s="53" t="str">
        <v>NA</v>
      </c>
      <c r="AI56" s="53" t="str">
        <v>NA</v>
      </c>
      <c r="AJ56" s="53" t="str">
        <v>NA</v>
      </c>
      <c r="AK56" s="53" t="str">
        <v>NA</v>
      </c>
      <c r="AL56" s="53" t="str">
        <v>NaN</v>
      </c>
      <c r="AN56" s="54" t="s">
        <v>205</v>
      </c>
      <c r="AO56" s="54" t="str">
        <v>NA</v>
      </c>
      <c r="AP56" s="54" t="str">
        <v>NA</v>
      </c>
      <c r="AQ56" s="54" t="str">
        <v>NaN</v>
      </c>
      <c r="AR56" s="54" t="str">
        <v>NaN</v>
      </c>
      <c r="AS56" s="54" t="str">
        <v>NaN</v>
      </c>
      <c r="AT56" s="54" t="str">
        <v>NaN</v>
      </c>
      <c r="AU56" s="54" t="str">
        <v>NaN</v>
      </c>
      <c r="AV56" s="54" t="str">
        <v>NA</v>
      </c>
      <c r="AW56" s="54" t="str">
        <v>NA</v>
      </c>
      <c r="AX56" s="54" t="str">
        <v>NA</v>
      </c>
      <c r="AY56" s="54" t="str">
        <v>NA</v>
      </c>
      <c r="AZ56" s="54" t="str">
        <v>NA</v>
      </c>
      <c r="BA56" s="54" t="str">
        <v>NA</v>
      </c>
      <c r="BB56" s="54" t="str">
        <v>NA</v>
      </c>
      <c r="BC56" s="54" t="str">
        <v>NA</v>
      </c>
      <c r="BD56" s="54" t="str">
        <v>NaN</v>
      </c>
    </row>
    <row r="57" spans="1:56" x14ac:dyDescent="0.25">
      <c r="A57" s="52" t="s">
        <v>205</v>
      </c>
      <c r="B57" s="52" t="str">
        <v>NA</v>
      </c>
      <c r="C57" s="52" t="str">
        <v>NA</v>
      </c>
      <c r="D57" s="52" t="str">
        <v>NaN</v>
      </c>
      <c r="E57" s="52" t="str">
        <v>NaN</v>
      </c>
      <c r="F57" s="52" t="str">
        <v>NaN</v>
      </c>
      <c r="G57" s="52" t="str">
        <v>NaN</v>
      </c>
      <c r="H57" s="52" t="str">
        <v>NaN</v>
      </c>
      <c r="I57" s="52" t="str">
        <v>NA</v>
      </c>
      <c r="J57" s="52" t="str">
        <v>NA</v>
      </c>
      <c r="K57" s="52" t="str">
        <v>NA</v>
      </c>
      <c r="L57" s="52" t="str">
        <v>NA</v>
      </c>
      <c r="M57" s="52" t="str">
        <v>NA</v>
      </c>
      <c r="N57" s="52" t="str">
        <v>NA</v>
      </c>
      <c r="O57" s="52" t="str">
        <v>NA</v>
      </c>
      <c r="P57" s="52" t="str">
        <v>NA</v>
      </c>
      <c r="Q57" s="52" t="str">
        <v>NaN</v>
      </c>
      <c r="R57" s="52" t="str">
        <v>NaN</v>
      </c>
      <c r="S57" s="52" t="str">
        <v>NaN</v>
      </c>
      <c r="T57" s="52" t="str">
        <v>NaN</v>
      </c>
      <c r="V57" s="53" t="s">
        <v>205</v>
      </c>
      <c r="W57" s="53" t="str">
        <v>NA</v>
      </c>
      <c r="X57" s="53" t="str">
        <v>NA</v>
      </c>
      <c r="Y57" s="53" t="str">
        <v>NaN</v>
      </c>
      <c r="Z57" s="53" t="str">
        <v>NaN</v>
      </c>
      <c r="AA57" s="53" t="str">
        <v>NaN</v>
      </c>
      <c r="AB57" s="53" t="str">
        <v>NaN</v>
      </c>
      <c r="AC57" s="53" t="str">
        <v>NaN</v>
      </c>
      <c r="AD57" s="53" t="str">
        <v>NA</v>
      </c>
      <c r="AE57" s="53" t="str">
        <v>NA</v>
      </c>
      <c r="AF57" s="53" t="str">
        <v>NA</v>
      </c>
      <c r="AG57" s="53" t="str">
        <v>NA</v>
      </c>
      <c r="AH57" s="53" t="str">
        <v>NA</v>
      </c>
      <c r="AI57" s="53" t="str">
        <v>NA</v>
      </c>
      <c r="AJ57" s="53" t="str">
        <v>NA</v>
      </c>
      <c r="AK57" s="53" t="str">
        <v>NA</v>
      </c>
      <c r="AL57" s="53" t="str">
        <v>NaN</v>
      </c>
      <c r="AN57" s="54" t="s">
        <v>205</v>
      </c>
      <c r="AO57" s="54" t="str">
        <v>NA</v>
      </c>
      <c r="AP57" s="54" t="str">
        <v>NA</v>
      </c>
      <c r="AQ57" s="54" t="str">
        <v>NaN</v>
      </c>
      <c r="AR57" s="54" t="str">
        <v>NaN</v>
      </c>
      <c r="AS57" s="54" t="str">
        <v>NaN</v>
      </c>
      <c r="AT57" s="54" t="str">
        <v>NaN</v>
      </c>
      <c r="AU57" s="54" t="str">
        <v>NaN</v>
      </c>
      <c r="AV57" s="54" t="str">
        <v>NA</v>
      </c>
      <c r="AW57" s="54" t="str">
        <v>NA</v>
      </c>
      <c r="AX57" s="54" t="str">
        <v>NA</v>
      </c>
      <c r="AY57" s="54" t="str">
        <v>NA</v>
      </c>
      <c r="AZ57" s="54" t="str">
        <v>NA</v>
      </c>
      <c r="BA57" s="54" t="str">
        <v>NA</v>
      </c>
      <c r="BB57" s="54" t="str">
        <v>NA</v>
      </c>
      <c r="BC57" s="54" t="str">
        <v>NA</v>
      </c>
      <c r="BD57" s="54" t="str">
        <v>NaN</v>
      </c>
    </row>
    <row r="58" spans="1:56" x14ac:dyDescent="0.25">
      <c r="A58" s="52" t="s">
        <v>205</v>
      </c>
      <c r="B58" s="52">
        <v>7.0759999999999996E-4</v>
      </c>
      <c r="C58" s="52">
        <v>0.80066170000000003</v>
      </c>
      <c r="D58" s="52">
        <v>4.8982834999999998</v>
      </c>
      <c r="E58" s="52">
        <v>8.1491810000000005</v>
      </c>
      <c r="F58" s="52">
        <v>2.2965232E-3</v>
      </c>
      <c r="G58" s="52">
        <v>3.0578890000000002E-4</v>
      </c>
      <c r="H58" s="52">
        <v>35.242348</v>
      </c>
      <c r="I58" s="52">
        <v>0.11245243352589</v>
      </c>
      <c r="J58" s="52">
        <v>0.82769090000000001</v>
      </c>
      <c r="K58" s="52">
        <v>0.206513844</v>
      </c>
      <c r="L58" s="52">
        <v>1.146657177646091</v>
      </c>
      <c r="M58" s="52">
        <v>0.38570241</v>
      </c>
      <c r="N58" s="52">
        <v>0.55695150000000004</v>
      </c>
      <c r="O58" s="52">
        <v>8.4816753049999993E-9</v>
      </c>
      <c r="P58" s="52">
        <v>1.061116458481675</v>
      </c>
      <c r="Q58" s="52">
        <v>5.4096396999999997E-2</v>
      </c>
      <c r="R58" s="52">
        <v>0.59342616999999998</v>
      </c>
      <c r="S58" s="52">
        <v>0.23426473</v>
      </c>
      <c r="T58" s="52">
        <v>0.16274989000000001</v>
      </c>
      <c r="V58" s="53" t="s">
        <v>205</v>
      </c>
      <c r="W58" s="53">
        <v>7.1509999999999998E-4</v>
      </c>
      <c r="X58" s="53">
        <v>0.72809679999999999</v>
      </c>
      <c r="Y58" s="53">
        <v>5.9336742999999998</v>
      </c>
      <c r="Z58" s="53">
        <v>7.9355900000000004</v>
      </c>
      <c r="AA58" s="53">
        <v>2.2970824999999999E-3</v>
      </c>
      <c r="AB58" s="53">
        <v>2.9925684999999999E-4</v>
      </c>
      <c r="AC58" s="53">
        <v>35.250613999999999</v>
      </c>
      <c r="AD58" s="53">
        <v>0.11546221843</v>
      </c>
      <c r="AE58" s="53">
        <v>0.96124736999999993</v>
      </c>
      <c r="AF58" s="53">
        <v>0.23474871999999999</v>
      </c>
      <c r="AG58" s="53">
        <v>1.3114583085629861</v>
      </c>
      <c r="AH58" s="53">
        <v>0.23380769600000001</v>
      </c>
      <c r="AI58" s="53">
        <v>0.57821255999999999</v>
      </c>
      <c r="AJ58" s="53">
        <v>3.3712268010000002E-8</v>
      </c>
      <c r="AK58" s="53">
        <v>0.89723336271226783</v>
      </c>
      <c r="AL58" s="53">
        <v>7.1306884000000001E-2</v>
      </c>
      <c r="AN58" s="54" t="s">
        <v>205</v>
      </c>
      <c r="AO58" s="54">
        <v>7.2389999999999998E-4</v>
      </c>
      <c r="AP58" s="54">
        <v>0.62888040000000001</v>
      </c>
      <c r="AQ58" s="54">
        <v>7.0847087000000002</v>
      </c>
      <c r="AR58" s="54">
        <v>7.7091193000000002</v>
      </c>
      <c r="AS58" s="54">
        <v>2.2990116999999999E-3</v>
      </c>
      <c r="AT58" s="54">
        <v>2.9247426000000002E-4</v>
      </c>
      <c r="AU58" s="54">
        <v>35.259632000000003</v>
      </c>
      <c r="AV58" s="54">
        <v>0.12707128200000001</v>
      </c>
      <c r="AW58" s="54">
        <v>0.77948044999999999</v>
      </c>
      <c r="AX58" s="54">
        <v>0.27307682</v>
      </c>
      <c r="AY58" s="54">
        <v>1.1796285521510901</v>
      </c>
      <c r="AZ58" s="54">
        <v>0.24342162000000001</v>
      </c>
      <c r="BA58" s="54">
        <v>0.59519491000000002</v>
      </c>
      <c r="BB58" s="54">
        <v>1.12141328605685E-4</v>
      </c>
      <c r="BC58" s="54">
        <v>0.89864390532860561</v>
      </c>
      <c r="BD58" s="54">
        <v>8.8978245999999997E-2</v>
      </c>
    </row>
    <row r="59" spans="1:56" x14ac:dyDescent="0.25">
      <c r="A59" s="52" t="s">
        <v>205</v>
      </c>
      <c r="B59" s="52">
        <v>6.6620000000000004E-4</v>
      </c>
      <c r="C59" s="52">
        <v>0.6475071</v>
      </c>
      <c r="D59" s="52">
        <v>5.3700900000000003</v>
      </c>
      <c r="E59" s="52">
        <v>8.1714120000000001</v>
      </c>
      <c r="F59" s="52">
        <v>2.2974277000000001E-3</v>
      </c>
      <c r="G59" s="52">
        <v>3.0655248000000001E-4</v>
      </c>
      <c r="H59" s="52">
        <v>35.273560000000003</v>
      </c>
      <c r="I59" s="52">
        <v>0.11756112649820501</v>
      </c>
      <c r="J59" s="52">
        <v>0.82370957</v>
      </c>
      <c r="K59" s="52">
        <v>0.20138339999999999</v>
      </c>
      <c r="L59" s="52">
        <v>1.142654096612234</v>
      </c>
      <c r="M59" s="52">
        <v>0.28984591999999998</v>
      </c>
      <c r="N59" s="52">
        <v>0.61121431999999998</v>
      </c>
      <c r="O59" s="52">
        <v>2.141381079E-8</v>
      </c>
      <c r="P59" s="52">
        <v>0.99387327941381087</v>
      </c>
      <c r="Q59" s="52">
        <v>6.6500480000000001E-2</v>
      </c>
      <c r="R59" s="52">
        <v>0.58322220000000002</v>
      </c>
      <c r="S59" s="52">
        <v>0.24048737000000001</v>
      </c>
      <c r="T59" s="52">
        <v>0.16241263</v>
      </c>
      <c r="V59" s="53" t="s">
        <v>205</v>
      </c>
      <c r="W59" s="53">
        <v>6.667E-4</v>
      </c>
      <c r="X59" s="53">
        <v>0.56600899999999998</v>
      </c>
      <c r="Y59" s="53">
        <v>6.364738</v>
      </c>
      <c r="Z59" s="53">
        <v>7.9548290000000001</v>
      </c>
      <c r="AA59" s="53">
        <v>2.2983614000000002E-3</v>
      </c>
      <c r="AB59" s="53">
        <v>3.0047770000000003E-4</v>
      </c>
      <c r="AC59" s="53">
        <v>35.270336</v>
      </c>
      <c r="AD59" s="53">
        <v>0.1326231893</v>
      </c>
      <c r="AE59" s="53">
        <v>0.93613528999999995</v>
      </c>
      <c r="AF59" s="53">
        <v>0.23178364000000001</v>
      </c>
      <c r="AG59" s="53">
        <v>1.3005421194253011</v>
      </c>
      <c r="AH59" s="53">
        <v>0.26476811</v>
      </c>
      <c r="AI59" s="53">
        <v>0.62584397000000003</v>
      </c>
      <c r="AJ59" s="53">
        <v>5.2992250085705649E-2</v>
      </c>
      <c r="AK59" s="53">
        <v>1.060051323085706</v>
      </c>
      <c r="AL59" s="53">
        <v>8.12055E-2</v>
      </c>
      <c r="AN59" s="54" t="s">
        <v>205</v>
      </c>
      <c r="AO59" s="54">
        <v>6.7080000000000004E-4</v>
      </c>
      <c r="AP59" s="54">
        <v>0.46187679999999998</v>
      </c>
      <c r="AQ59" s="54">
        <v>7.5735950000000001</v>
      </c>
      <c r="AR59" s="54">
        <v>7.7235703000000004</v>
      </c>
      <c r="AS59" s="54">
        <v>2.3013342E-3</v>
      </c>
      <c r="AT59" s="54">
        <v>2.9337409999999998E-4</v>
      </c>
      <c r="AU59" s="54">
        <v>35.281309999999998</v>
      </c>
      <c r="AV59" s="54">
        <v>0.14655288799999999</v>
      </c>
      <c r="AW59" s="54">
        <v>0.74089866999999998</v>
      </c>
      <c r="AX59" s="54">
        <v>0.24260551399999999</v>
      </c>
      <c r="AY59" s="54">
        <v>1.130057072127673</v>
      </c>
      <c r="AZ59" s="54">
        <v>0.30241379000000002</v>
      </c>
      <c r="BA59" s="54">
        <v>0.60763893000000002</v>
      </c>
      <c r="BB59" s="54">
        <v>9.2644600098754873E-2</v>
      </c>
      <c r="BC59" s="54">
        <v>1.0829083800987549</v>
      </c>
      <c r="BD59" s="54">
        <v>8.2469516000000007E-2</v>
      </c>
    </row>
    <row r="60" spans="1:56" x14ac:dyDescent="0.25">
      <c r="A60" s="52" t="s">
        <v>205</v>
      </c>
      <c r="B60" s="52">
        <v>6.7719999999999998E-4</v>
      </c>
      <c r="C60" s="52">
        <v>0.63437580000000005</v>
      </c>
      <c r="D60" s="52">
        <v>5.2730912999999999</v>
      </c>
      <c r="E60" s="52">
        <v>8.1666650000000001</v>
      </c>
      <c r="F60" s="52">
        <v>2.2949898000000002E-3</v>
      </c>
      <c r="G60" s="52">
        <v>3.051153E-4</v>
      </c>
      <c r="H60" s="52">
        <v>35.268999999999998</v>
      </c>
      <c r="I60" s="52">
        <v>0.1001647529413725</v>
      </c>
      <c r="J60" s="52">
        <v>1.10070125</v>
      </c>
      <c r="K60" s="52">
        <v>0.16062242400000001</v>
      </c>
      <c r="L60" s="52">
        <v>1.361488427051845</v>
      </c>
      <c r="M60" s="52">
        <v>0.23238579000000001</v>
      </c>
      <c r="N60" s="52">
        <v>0.49367136</v>
      </c>
      <c r="O60" s="52">
        <v>3.0919856879999999E-9</v>
      </c>
      <c r="P60" s="52">
        <v>0.76629053809198566</v>
      </c>
      <c r="Q60" s="52">
        <v>2.336595E-2</v>
      </c>
      <c r="R60" s="52">
        <v>0.88506620000000003</v>
      </c>
      <c r="S60" s="52">
        <v>0.21563504999999999</v>
      </c>
      <c r="T60" s="52">
        <v>0.14835402</v>
      </c>
      <c r="V60" s="53" t="s">
        <v>205</v>
      </c>
      <c r="W60" s="53">
        <v>6.7170000000000001E-4</v>
      </c>
      <c r="X60" s="53">
        <v>0.54253130000000005</v>
      </c>
      <c r="Y60" s="53">
        <v>6.1517644000000002</v>
      </c>
      <c r="Z60" s="53">
        <v>7.9412313000000001</v>
      </c>
      <c r="AA60" s="53">
        <v>2.2959370000000001E-3</v>
      </c>
      <c r="AB60" s="53">
        <v>2.9997225E-4</v>
      </c>
      <c r="AC60" s="53">
        <v>35.246723000000003</v>
      </c>
      <c r="AD60" s="53">
        <v>0.112580234686841</v>
      </c>
      <c r="AE60" s="53">
        <v>0.87924440000000004</v>
      </c>
      <c r="AF60" s="53">
        <v>0.19137498</v>
      </c>
      <c r="AG60" s="53">
        <v>1.1831996148038051</v>
      </c>
      <c r="AH60" s="53">
        <v>0.34799215999999999</v>
      </c>
      <c r="AI60" s="53">
        <v>0.53658739999999994</v>
      </c>
      <c r="AJ60" s="53">
        <v>8.4367243099999993E-9</v>
      </c>
      <c r="AK60" s="53">
        <v>0.83725119543672433</v>
      </c>
      <c r="AL60" s="53">
        <v>4.4826046000000001E-2</v>
      </c>
      <c r="AN60" s="54" t="s">
        <v>205</v>
      </c>
      <c r="AO60" s="54">
        <v>6.7730000000000004E-4</v>
      </c>
      <c r="AP60" s="54">
        <v>0.44467099999999998</v>
      </c>
      <c r="AQ60" s="54">
        <v>7.2996606999999996</v>
      </c>
      <c r="AR60" s="54">
        <v>7.7080874000000001</v>
      </c>
      <c r="AS60" s="54">
        <v>2.2990883E-3</v>
      </c>
      <c r="AT60" s="54">
        <v>2.931241E-4</v>
      </c>
      <c r="AU60" s="54">
        <v>35.238514000000002</v>
      </c>
      <c r="AV60" s="54">
        <v>0.1253359104</v>
      </c>
      <c r="AW60" s="54">
        <v>0.95545917999999996</v>
      </c>
      <c r="AX60" s="54">
        <v>0.20460487499999999</v>
      </c>
      <c r="AY60" s="54">
        <v>1.2853999655188451</v>
      </c>
      <c r="AZ60" s="54">
        <v>0.22984294</v>
      </c>
      <c r="BA60" s="54">
        <v>0.54553784000000005</v>
      </c>
      <c r="BB60" s="54">
        <v>1.8133117950000001E-8</v>
      </c>
      <c r="BC60" s="54">
        <v>0.86073883913311777</v>
      </c>
      <c r="BD60" s="54">
        <v>5.2353032000000001E-2</v>
      </c>
    </row>
    <row r="61" spans="1:56" x14ac:dyDescent="0.25">
      <c r="A61" s="52" t="s">
        <v>205</v>
      </c>
      <c r="B61" s="52">
        <v>6.3060000000000004E-4</v>
      </c>
      <c r="C61" s="52">
        <v>0.50850770000000001</v>
      </c>
      <c r="D61" s="52">
        <v>5.0050917000000004</v>
      </c>
      <c r="E61" s="52">
        <v>8.1764510000000001</v>
      </c>
      <c r="F61" s="52">
        <v>2.2896588999999998E-3</v>
      </c>
      <c r="G61" s="52">
        <v>3.0798258000000001E-4</v>
      </c>
      <c r="H61" s="52">
        <v>35.069029999999998</v>
      </c>
      <c r="I61" s="52">
        <v>0.11981230651999999</v>
      </c>
      <c r="J61" s="52">
        <v>0.88079902999999993</v>
      </c>
      <c r="K61" s="52">
        <v>0.194087078</v>
      </c>
      <c r="L61" s="52">
        <v>1.194698414629352</v>
      </c>
      <c r="M61" s="52">
        <v>0.24952827</v>
      </c>
      <c r="N61" s="52">
        <v>0.51772580000000001</v>
      </c>
      <c r="O61" s="52">
        <v>3.1797155530000001E-9</v>
      </c>
      <c r="P61" s="52">
        <v>0.82021636617971561</v>
      </c>
      <c r="Q61" s="52">
        <v>3.4510645999999999E-2</v>
      </c>
      <c r="R61" s="52">
        <v>0.63402639999999999</v>
      </c>
      <c r="S61" s="52">
        <v>0.24677262999999999</v>
      </c>
      <c r="T61" s="52">
        <v>0.1702552</v>
      </c>
      <c r="V61" s="53" t="s">
        <v>205</v>
      </c>
      <c r="W61" s="53">
        <v>6.0420000000000005E-4</v>
      </c>
      <c r="X61" s="53">
        <v>0.36506660000000002</v>
      </c>
      <c r="Y61" s="53">
        <v>5.4009055999999998</v>
      </c>
      <c r="Z61" s="53">
        <v>7.9371549999999997</v>
      </c>
      <c r="AA61" s="53">
        <v>2.2847024000000001E-3</v>
      </c>
      <c r="AB61" s="53">
        <v>3.0745844999999997E-4</v>
      </c>
      <c r="AC61" s="53">
        <v>34.925068000000003</v>
      </c>
      <c r="AD61" s="53">
        <v>0.16451832499999999</v>
      </c>
      <c r="AE61" s="53">
        <v>0.79986020000000002</v>
      </c>
      <c r="AF61" s="53">
        <v>0.222123933</v>
      </c>
      <c r="AG61" s="53">
        <v>1.186502458104892</v>
      </c>
      <c r="AH61" s="53">
        <v>0.25602702999999999</v>
      </c>
      <c r="AI61" s="53">
        <v>0.57351777999999998</v>
      </c>
      <c r="AJ61" s="53">
        <v>5.7601622899999997E-9</v>
      </c>
      <c r="AK61" s="53">
        <v>0.93381138176016221</v>
      </c>
      <c r="AL61" s="53">
        <v>5.2444875000000002E-2</v>
      </c>
      <c r="AN61" s="54" t="s">
        <v>205</v>
      </c>
      <c r="AO61" s="54">
        <v>5.9119999999999995E-4</v>
      </c>
      <c r="AP61" s="54">
        <v>0.25977929999999999</v>
      </c>
      <c r="AQ61" s="54">
        <v>6.0958209999999999</v>
      </c>
      <c r="AR61" s="54">
        <v>7.7014383999999998</v>
      </c>
      <c r="AS61" s="54">
        <v>2.2791221000000002E-3</v>
      </c>
      <c r="AT61" s="54">
        <v>3.0430159999999997E-4</v>
      </c>
      <c r="AU61" s="54">
        <v>34.736910000000002</v>
      </c>
      <c r="AV61" s="54">
        <v>0.19385118300000001</v>
      </c>
      <c r="AW61" s="54">
        <v>0.65386533000000002</v>
      </c>
      <c r="AX61" s="54">
        <v>0.20072689399999999</v>
      </c>
      <c r="AY61" s="54">
        <v>1.048443407096981</v>
      </c>
      <c r="AZ61" s="54">
        <v>0.25376342499999999</v>
      </c>
      <c r="BA61" s="54">
        <v>0.64272331999999999</v>
      </c>
      <c r="BB61" s="54">
        <v>5.1951510449999998E-9</v>
      </c>
      <c r="BC61" s="54">
        <v>0.98467849719515099</v>
      </c>
      <c r="BD61" s="54">
        <v>4.5554306000000003E-2</v>
      </c>
    </row>
    <row r="62" spans="1:56" x14ac:dyDescent="0.25">
      <c r="A62" s="52" t="s">
        <v>205</v>
      </c>
      <c r="B62" s="52">
        <v>6.2E-4</v>
      </c>
      <c r="C62" s="52">
        <v>0.45043309999999998</v>
      </c>
      <c r="D62" s="52">
        <v>4.7433490000000003</v>
      </c>
      <c r="E62" s="52">
        <v>8.180866</v>
      </c>
      <c r="F62" s="52">
        <v>2.2859172999999998E-3</v>
      </c>
      <c r="G62" s="52">
        <v>3.1015122999999999E-4</v>
      </c>
      <c r="H62" s="52">
        <v>35.025790000000001</v>
      </c>
      <c r="I62" s="52">
        <v>0.132980828</v>
      </c>
      <c r="J62" s="52">
        <v>0.81480710000000001</v>
      </c>
      <c r="K62" s="52">
        <v>0.199745695</v>
      </c>
      <c r="L62" s="52">
        <v>1.147533623105143</v>
      </c>
      <c r="M62" s="52">
        <v>0.27516517000000001</v>
      </c>
      <c r="N62" s="52">
        <v>0.54766329999999996</v>
      </c>
      <c r="O62" s="52">
        <v>3.2678494999999999E-9</v>
      </c>
      <c r="P62" s="52">
        <v>0.8849248032678495</v>
      </c>
      <c r="Q62" s="52">
        <v>3.791021E-2</v>
      </c>
      <c r="R62" s="52">
        <v>0.55045040000000001</v>
      </c>
      <c r="S62" s="52">
        <v>0.2643567</v>
      </c>
      <c r="T62" s="52">
        <v>0.17861521</v>
      </c>
      <c r="V62" s="53" t="s">
        <v>205</v>
      </c>
      <c r="W62" s="53">
        <v>6.089E-4</v>
      </c>
      <c r="X62" s="53">
        <v>0.33642630000000001</v>
      </c>
      <c r="Y62" s="53">
        <v>5.6183285999999999</v>
      </c>
      <c r="Z62" s="53">
        <v>7.9346059999999996</v>
      </c>
      <c r="AA62" s="53">
        <v>2.2869648000000001E-3</v>
      </c>
      <c r="AB62" s="53">
        <v>3.0507418E-4</v>
      </c>
      <c r="AC62" s="53">
        <v>34.965780000000002</v>
      </c>
      <c r="AD62" s="53">
        <v>0.15877177100000001</v>
      </c>
      <c r="AE62" s="53">
        <v>0.91613264999999999</v>
      </c>
      <c r="AF62" s="53">
        <v>0.17519658640739999</v>
      </c>
      <c r="AG62" s="53">
        <v>1.250101007502189</v>
      </c>
      <c r="AH62" s="53">
        <v>0.29900557999999999</v>
      </c>
      <c r="AI62" s="53">
        <v>0.53706109999999996</v>
      </c>
      <c r="AJ62" s="53">
        <v>2.406062138E-9</v>
      </c>
      <c r="AK62" s="53">
        <v>0.8241889234060622</v>
      </c>
      <c r="AL62" s="53">
        <v>2.2724464999999999E-2</v>
      </c>
      <c r="AN62" s="54" t="s">
        <v>205</v>
      </c>
      <c r="AO62" s="54">
        <v>5.9880000000000003E-4</v>
      </c>
      <c r="AP62" s="54">
        <v>0.22193489999999999</v>
      </c>
      <c r="AQ62" s="54">
        <v>6.5225309999999999</v>
      </c>
      <c r="AR62" s="54">
        <v>7.7028359999999996</v>
      </c>
      <c r="AS62" s="54">
        <v>2.2857464000000001E-3</v>
      </c>
      <c r="AT62" s="54">
        <v>3.0077385999999998E-4</v>
      </c>
      <c r="AU62" s="54">
        <v>34.835278000000002</v>
      </c>
      <c r="AV62" s="54">
        <v>0.18605574050000001</v>
      </c>
      <c r="AW62" s="54">
        <v>0.8042140499999999</v>
      </c>
      <c r="AX62" s="54">
        <v>0.14548665052870119</v>
      </c>
      <c r="AY62" s="54">
        <v>1.1357564411077981</v>
      </c>
      <c r="AZ62" s="54">
        <v>0.29377502</v>
      </c>
      <c r="BA62" s="54">
        <v>0.49537186999999999</v>
      </c>
      <c r="BB62" s="54">
        <v>8.9065318500000004E-10</v>
      </c>
      <c r="BC62" s="54">
        <v>0.78840625489065319</v>
      </c>
      <c r="BD62" s="54">
        <v>2.7944260000000001E-4</v>
      </c>
    </row>
    <row r="63" spans="1:56" x14ac:dyDescent="0.25">
      <c r="A63" s="52" t="s">
        <v>205</v>
      </c>
      <c r="B63" s="52">
        <v>5.1840000000000002E-4</v>
      </c>
      <c r="C63" s="52">
        <v>0.26701439999999999</v>
      </c>
      <c r="D63" s="52">
        <v>2.0642318999999998</v>
      </c>
      <c r="E63" s="52">
        <v>8.177861</v>
      </c>
      <c r="F63" s="52">
        <v>2.2405061999999998E-3</v>
      </c>
      <c r="G63" s="52">
        <v>3.294986E-4</v>
      </c>
      <c r="H63" s="52">
        <v>34.368690000000001</v>
      </c>
      <c r="I63" s="52">
        <v>0.21015801100000001</v>
      </c>
      <c r="J63" s="52">
        <v>0.7738837999999999</v>
      </c>
      <c r="K63" s="52">
        <v>0.22115028069723369</v>
      </c>
      <c r="L63" s="52">
        <v>1.2051920917762391</v>
      </c>
      <c r="M63" s="52">
        <v>0.31552933999999999</v>
      </c>
      <c r="N63" s="52">
        <v>0.77383298</v>
      </c>
      <c r="O63" s="52">
        <v>1.237712296E-9</v>
      </c>
      <c r="P63" s="52">
        <v>1.1395266442377121</v>
      </c>
      <c r="Q63" s="52">
        <v>3.9958026000000001E-2</v>
      </c>
      <c r="R63" s="52">
        <v>0.43986380000000003</v>
      </c>
      <c r="S63" s="52">
        <v>0.33401999999999998</v>
      </c>
      <c r="T63" s="52">
        <v>0.22115028</v>
      </c>
      <c r="V63" s="53" t="s">
        <v>205</v>
      </c>
      <c r="W63" s="53">
        <v>5.2820000000000005E-4</v>
      </c>
      <c r="X63" s="53">
        <v>0.1947094</v>
      </c>
      <c r="Y63" s="53">
        <v>3.5310790000000001</v>
      </c>
      <c r="Z63" s="53">
        <v>7.9253929999999997</v>
      </c>
      <c r="AA63" s="53">
        <v>2.2497617000000001E-3</v>
      </c>
      <c r="AB63" s="53">
        <v>3.2361865000000002E-4</v>
      </c>
      <c r="AC63" s="53">
        <v>34.389499999999998</v>
      </c>
      <c r="AD63" s="53">
        <v>0.21536822799999999</v>
      </c>
      <c r="AE63" s="53">
        <v>0.71556752999999995</v>
      </c>
      <c r="AF63" s="53">
        <v>0.18346608055167379</v>
      </c>
      <c r="AG63" s="53">
        <v>1.114401838624677</v>
      </c>
      <c r="AH63" s="53">
        <v>0.29909280599999999</v>
      </c>
      <c r="AI63" s="53">
        <v>0.69642514</v>
      </c>
      <c r="AJ63" s="53">
        <v>8.0154767499999997E-10</v>
      </c>
      <c r="AK63" s="53">
        <v>1.028602975801548</v>
      </c>
      <c r="AL63" s="53">
        <v>6.8032539999999999E-3</v>
      </c>
      <c r="AN63" s="54" t="s">
        <v>205</v>
      </c>
      <c r="AO63" s="54">
        <v>5.641E-4</v>
      </c>
      <c r="AP63" s="54">
        <v>0.15921660000000001</v>
      </c>
      <c r="AQ63" s="54">
        <v>5.2918086000000004</v>
      </c>
      <c r="AR63" s="54">
        <v>7.6983240000000004</v>
      </c>
      <c r="AS63" s="54">
        <v>2.2644802999999998E-3</v>
      </c>
      <c r="AT63" s="54">
        <v>3.1171726999999999E-4</v>
      </c>
      <c r="AU63" s="54">
        <v>34.499844000000003</v>
      </c>
      <c r="AV63" s="54">
        <v>0.216561066</v>
      </c>
      <c r="AW63" s="54">
        <v>0.64987543999999997</v>
      </c>
      <c r="AX63" s="54">
        <v>0.13637552046136539</v>
      </c>
      <c r="AY63" s="54">
        <v>1.002812026530324</v>
      </c>
      <c r="AZ63" s="54">
        <v>0.26507535999999998</v>
      </c>
      <c r="BA63" s="54">
        <v>0.58073058999999994</v>
      </c>
      <c r="BB63" s="54">
        <v>5.3312164199999997E-10</v>
      </c>
      <c r="BC63" s="54">
        <v>0.91967167129420135</v>
      </c>
      <c r="BD63" s="54">
        <v>1.6372603000000001E-9</v>
      </c>
    </row>
    <row r="64" spans="1:56" x14ac:dyDescent="0.25">
      <c r="A64" s="52" t="s">
        <v>205</v>
      </c>
      <c r="B64" s="52" t="str">
        <v>NA</v>
      </c>
      <c r="C64" s="52" t="str">
        <v>NA</v>
      </c>
      <c r="D64" s="52" t="str">
        <v>NaN</v>
      </c>
      <c r="E64" s="52" t="str">
        <v>NaN</v>
      </c>
      <c r="F64" s="52" t="str">
        <v>NaN</v>
      </c>
      <c r="G64" s="52" t="str">
        <v>NaN</v>
      </c>
      <c r="H64" s="52" t="str">
        <v>NaN</v>
      </c>
      <c r="I64" s="52" t="str">
        <v>NA</v>
      </c>
      <c r="J64" s="52" t="str">
        <v>NA</v>
      </c>
      <c r="K64" s="52" t="str">
        <v>NA</v>
      </c>
      <c r="L64" s="52" t="str">
        <v>NA</v>
      </c>
      <c r="M64" s="52" t="str">
        <v>NA</v>
      </c>
      <c r="N64" s="52" t="str">
        <v>NA</v>
      </c>
      <c r="O64" s="52" t="str">
        <v>NA</v>
      </c>
      <c r="P64" s="52" t="str">
        <v>NA</v>
      </c>
      <c r="Q64" s="52" t="str">
        <v>NaN</v>
      </c>
      <c r="R64" s="52" t="str">
        <v>NaN</v>
      </c>
      <c r="S64" s="52" t="str">
        <v>NaN</v>
      </c>
      <c r="T64" s="52" t="str">
        <v>NaN</v>
      </c>
      <c r="V64" s="53" t="s">
        <v>205</v>
      </c>
      <c r="W64" s="53" t="str">
        <v>NA</v>
      </c>
      <c r="X64" s="53" t="str">
        <v>NA</v>
      </c>
      <c r="Y64" s="53" t="str">
        <v>NaN</v>
      </c>
      <c r="Z64" s="53" t="str">
        <v>NaN</v>
      </c>
      <c r="AA64" s="53" t="str">
        <v>NaN</v>
      </c>
      <c r="AB64" s="53" t="str">
        <v>NaN</v>
      </c>
      <c r="AC64" s="53" t="str">
        <v>NaN</v>
      </c>
      <c r="AD64" s="53" t="str">
        <v>NA</v>
      </c>
      <c r="AE64" s="53" t="str">
        <v>NA</v>
      </c>
      <c r="AF64" s="53" t="str">
        <v>NA</v>
      </c>
      <c r="AG64" s="53" t="str">
        <v>NA</v>
      </c>
      <c r="AH64" s="53" t="str">
        <v>NA</v>
      </c>
      <c r="AI64" s="53" t="str">
        <v>NA</v>
      </c>
      <c r="AJ64" s="53" t="str">
        <v>NA</v>
      </c>
      <c r="AK64" s="53" t="str">
        <v>NA</v>
      </c>
      <c r="AL64" s="53" t="str">
        <v>NaN</v>
      </c>
      <c r="AN64" s="54" t="s">
        <v>205</v>
      </c>
      <c r="AO64" s="54" t="str">
        <v>NA</v>
      </c>
      <c r="AP64" s="54" t="str">
        <v>NA</v>
      </c>
      <c r="AQ64" s="54" t="str">
        <v>NaN</v>
      </c>
      <c r="AR64" s="54" t="str">
        <v>NaN</v>
      </c>
      <c r="AS64" s="54" t="str">
        <v>NaN</v>
      </c>
      <c r="AT64" s="54" t="str">
        <v>NaN</v>
      </c>
      <c r="AU64" s="54" t="str">
        <v>NaN</v>
      </c>
      <c r="AV64" s="54" t="str">
        <v>NA</v>
      </c>
      <c r="AW64" s="54" t="str">
        <v>NA</v>
      </c>
      <c r="AX64" s="54" t="str">
        <v>NA</v>
      </c>
      <c r="AY64" s="54" t="str">
        <v>NA</v>
      </c>
      <c r="AZ64" s="54" t="str">
        <v>NA</v>
      </c>
      <c r="BA64" s="54" t="str">
        <v>NA</v>
      </c>
      <c r="BB64" s="54" t="str">
        <v>NA</v>
      </c>
      <c r="BC64" s="54" t="str">
        <v>NA</v>
      </c>
      <c r="BD64" s="54" t="str">
        <v>NaN</v>
      </c>
    </row>
    <row r="65" spans="1:56" x14ac:dyDescent="0.25">
      <c r="A65" s="52" t="s">
        <v>205</v>
      </c>
      <c r="B65" s="52" t="str">
        <v>NA</v>
      </c>
      <c r="C65" s="52" t="str">
        <v>NA</v>
      </c>
      <c r="D65" s="52" t="str">
        <v>NaN</v>
      </c>
      <c r="E65" s="52" t="str">
        <v>NaN</v>
      </c>
      <c r="F65" s="52" t="str">
        <v>NaN</v>
      </c>
      <c r="G65" s="52" t="str">
        <v>NaN</v>
      </c>
      <c r="H65" s="52" t="str">
        <v>NaN</v>
      </c>
      <c r="I65" s="52" t="str">
        <v>NA</v>
      </c>
      <c r="J65" s="52" t="str">
        <v>NA</v>
      </c>
      <c r="K65" s="52" t="str">
        <v>NA</v>
      </c>
      <c r="L65" s="52" t="str">
        <v>NA</v>
      </c>
      <c r="M65" s="52" t="str">
        <v>NA</v>
      </c>
      <c r="N65" s="52" t="str">
        <v>NA</v>
      </c>
      <c r="O65" s="52" t="str">
        <v>NA</v>
      </c>
      <c r="P65" s="52" t="str">
        <v>NA</v>
      </c>
      <c r="Q65" s="52" t="str">
        <v>NaN</v>
      </c>
      <c r="R65" s="52" t="str">
        <v>NaN</v>
      </c>
      <c r="S65" s="52" t="str">
        <v>NaN</v>
      </c>
      <c r="T65" s="52" t="str">
        <v>NaN</v>
      </c>
      <c r="V65" s="53" t="s">
        <v>205</v>
      </c>
      <c r="W65" s="53" t="str">
        <v>NA</v>
      </c>
      <c r="X65" s="53" t="str">
        <v>NA</v>
      </c>
      <c r="Y65" s="53" t="str">
        <v>NaN</v>
      </c>
      <c r="Z65" s="53" t="str">
        <v>NaN</v>
      </c>
      <c r="AA65" s="53" t="str">
        <v>NaN</v>
      </c>
      <c r="AB65" s="53" t="str">
        <v>NaN</v>
      </c>
      <c r="AC65" s="53" t="str">
        <v>NaN</v>
      </c>
      <c r="AD65" s="53" t="str">
        <v>NA</v>
      </c>
      <c r="AE65" s="53" t="str">
        <v>NA</v>
      </c>
      <c r="AF65" s="53" t="str">
        <v>NA</v>
      </c>
      <c r="AG65" s="53" t="str">
        <v>NA</v>
      </c>
      <c r="AH65" s="53" t="str">
        <v>NA</v>
      </c>
      <c r="AI65" s="53" t="str">
        <v>NA</v>
      </c>
      <c r="AJ65" s="53" t="str">
        <v>NA</v>
      </c>
      <c r="AK65" s="53" t="str">
        <v>NA</v>
      </c>
      <c r="AL65" s="53" t="str">
        <v>NaN</v>
      </c>
      <c r="AN65" s="54" t="s">
        <v>205</v>
      </c>
      <c r="AO65" s="54" t="str">
        <v>NA</v>
      </c>
      <c r="AP65" s="54" t="str">
        <v>NA</v>
      </c>
      <c r="AQ65" s="54" t="str">
        <v>NaN</v>
      </c>
      <c r="AR65" s="54" t="str">
        <v>NaN</v>
      </c>
      <c r="AS65" s="54" t="str">
        <v>NaN</v>
      </c>
      <c r="AT65" s="54" t="str">
        <v>NaN</v>
      </c>
      <c r="AU65" s="54" t="str">
        <v>NaN</v>
      </c>
      <c r="AV65" s="54" t="str">
        <v>NA</v>
      </c>
      <c r="AW65" s="54" t="str">
        <v>NA</v>
      </c>
      <c r="AX65" s="54" t="str">
        <v>NA</v>
      </c>
      <c r="AY65" s="54" t="str">
        <v>NA</v>
      </c>
      <c r="AZ65" s="54" t="str">
        <v>NA</v>
      </c>
      <c r="BA65" s="54" t="str">
        <v>NA</v>
      </c>
      <c r="BB65" s="54" t="str">
        <v>NA</v>
      </c>
      <c r="BC65" s="54" t="str">
        <v>NA</v>
      </c>
      <c r="BD65" s="54" t="str">
        <v>NaN</v>
      </c>
    </row>
    <row r="66" spans="1:56" x14ac:dyDescent="0.25">
      <c r="A66" s="52" t="s">
        <v>205</v>
      </c>
      <c r="B66" s="52" t="str">
        <v>NA</v>
      </c>
      <c r="C66" s="52" t="str">
        <v>NA</v>
      </c>
      <c r="D66" s="52" t="str">
        <v>NaN</v>
      </c>
      <c r="E66" s="52" t="str">
        <v>NaN</v>
      </c>
      <c r="F66" s="52" t="str">
        <v>NaN</v>
      </c>
      <c r="G66" s="52" t="str">
        <v>NaN</v>
      </c>
      <c r="H66" s="52" t="str">
        <v>NaN</v>
      </c>
      <c r="I66" s="52" t="str">
        <v>NA</v>
      </c>
      <c r="J66" s="52" t="str">
        <v>NA</v>
      </c>
      <c r="K66" s="52" t="str">
        <v>NA</v>
      </c>
      <c r="L66" s="52" t="str">
        <v>NA</v>
      </c>
      <c r="M66" s="52" t="str">
        <v>NA</v>
      </c>
      <c r="N66" s="52" t="str">
        <v>NA</v>
      </c>
      <c r="O66" s="52" t="str">
        <v>NA</v>
      </c>
      <c r="P66" s="52" t="str">
        <v>NA</v>
      </c>
      <c r="Q66" s="52" t="str">
        <v>NaN</v>
      </c>
      <c r="R66" s="52" t="str">
        <v>NaN</v>
      </c>
      <c r="S66" s="52" t="str">
        <v>NaN</v>
      </c>
      <c r="T66" s="52" t="str">
        <v>NaN</v>
      </c>
      <c r="V66" s="53" t="s">
        <v>205</v>
      </c>
      <c r="W66" s="53" t="str">
        <v>NA</v>
      </c>
      <c r="X66" s="53" t="str">
        <v>NA</v>
      </c>
      <c r="Y66" s="53" t="str">
        <v>NaN</v>
      </c>
      <c r="Z66" s="53" t="str">
        <v>NaN</v>
      </c>
      <c r="AA66" s="53" t="str">
        <v>NaN</v>
      </c>
      <c r="AB66" s="53" t="str">
        <v>NaN</v>
      </c>
      <c r="AC66" s="53" t="str">
        <v>NaN</v>
      </c>
      <c r="AD66" s="53" t="str">
        <v>NA</v>
      </c>
      <c r="AE66" s="53" t="str">
        <v>NA</v>
      </c>
      <c r="AF66" s="53" t="str">
        <v>NA</v>
      </c>
      <c r="AG66" s="53" t="str">
        <v>NA</v>
      </c>
      <c r="AH66" s="53" t="str">
        <v>NA</v>
      </c>
      <c r="AI66" s="53" t="str">
        <v>NA</v>
      </c>
      <c r="AJ66" s="53" t="str">
        <v>NA</v>
      </c>
      <c r="AK66" s="53" t="str">
        <v>NA</v>
      </c>
      <c r="AL66" s="53" t="str">
        <v>NaN</v>
      </c>
      <c r="AN66" s="54" t="s">
        <v>205</v>
      </c>
      <c r="AO66" s="54" t="str">
        <v>NA</v>
      </c>
      <c r="AP66" s="54" t="str">
        <v>NA</v>
      </c>
      <c r="AQ66" s="54" t="str">
        <v>NaN</v>
      </c>
      <c r="AR66" s="54" t="str">
        <v>NaN</v>
      </c>
      <c r="AS66" s="54" t="str">
        <v>NaN</v>
      </c>
      <c r="AT66" s="54" t="str">
        <v>NaN</v>
      </c>
      <c r="AU66" s="54" t="str">
        <v>NaN</v>
      </c>
      <c r="AV66" s="54" t="str">
        <v>NA</v>
      </c>
      <c r="AW66" s="54" t="str">
        <v>NA</v>
      </c>
      <c r="AX66" s="54" t="str">
        <v>NA</v>
      </c>
      <c r="AY66" s="54" t="str">
        <v>NA</v>
      </c>
      <c r="AZ66" s="54" t="str">
        <v>NA</v>
      </c>
      <c r="BA66" s="54" t="str">
        <v>NA</v>
      </c>
      <c r="BB66" s="54" t="str">
        <v>NA</v>
      </c>
      <c r="BC66" s="54" t="str">
        <v>NA</v>
      </c>
      <c r="BD66" s="54" t="str">
        <v>NaN</v>
      </c>
    </row>
    <row r="67" spans="1:56" x14ac:dyDescent="0.25">
      <c r="A67" s="52" t="s">
        <v>205</v>
      </c>
      <c r="B67" s="52" t="str">
        <v>NA</v>
      </c>
      <c r="C67" s="52" t="str">
        <v>NA</v>
      </c>
      <c r="D67" s="52" t="str">
        <v>NaN</v>
      </c>
      <c r="E67" s="52" t="str">
        <v>NaN</v>
      </c>
      <c r="F67" s="52" t="str">
        <v>NaN</v>
      </c>
      <c r="G67" s="52" t="str">
        <v>NaN</v>
      </c>
      <c r="H67" s="52" t="str">
        <v>NaN</v>
      </c>
      <c r="I67" s="52" t="str">
        <v>NA</v>
      </c>
      <c r="J67" s="52" t="str">
        <v>NA</v>
      </c>
      <c r="K67" s="52" t="str">
        <v>NA</v>
      </c>
      <c r="L67" s="52" t="str">
        <v>NA</v>
      </c>
      <c r="M67" s="52" t="str">
        <v>NA</v>
      </c>
      <c r="N67" s="52" t="str">
        <v>NA</v>
      </c>
      <c r="O67" s="52" t="str">
        <v>NA</v>
      </c>
      <c r="P67" s="52" t="str">
        <v>NA</v>
      </c>
      <c r="Q67" s="52" t="str">
        <v>NaN</v>
      </c>
      <c r="R67" s="52" t="str">
        <v>NaN</v>
      </c>
      <c r="S67" s="52" t="str">
        <v>NaN</v>
      </c>
      <c r="T67" s="52" t="str">
        <v>NaN</v>
      </c>
      <c r="V67" s="53" t="s">
        <v>205</v>
      </c>
      <c r="W67" s="53" t="str">
        <v>NA</v>
      </c>
      <c r="X67" s="53" t="str">
        <v>NA</v>
      </c>
      <c r="Y67" s="53" t="str">
        <v>NaN</v>
      </c>
      <c r="Z67" s="53" t="str">
        <v>NaN</v>
      </c>
      <c r="AA67" s="53" t="str">
        <v>NaN</v>
      </c>
      <c r="AB67" s="53" t="str">
        <v>NaN</v>
      </c>
      <c r="AC67" s="53" t="str">
        <v>NaN</v>
      </c>
      <c r="AD67" s="53" t="str">
        <v>NA</v>
      </c>
      <c r="AE67" s="53" t="str">
        <v>NA</v>
      </c>
      <c r="AF67" s="53" t="str">
        <v>NA</v>
      </c>
      <c r="AG67" s="53" t="str">
        <v>NA</v>
      </c>
      <c r="AH67" s="53" t="str">
        <v>NA</v>
      </c>
      <c r="AI67" s="53" t="str">
        <v>NA</v>
      </c>
      <c r="AJ67" s="53" t="str">
        <v>NA</v>
      </c>
      <c r="AK67" s="53" t="str">
        <v>NA</v>
      </c>
      <c r="AL67" s="53" t="str">
        <v>NaN</v>
      </c>
      <c r="AN67" s="54" t="s">
        <v>205</v>
      </c>
      <c r="AO67" s="54" t="str">
        <v>NA</v>
      </c>
      <c r="AP67" s="54" t="str">
        <v>NA</v>
      </c>
      <c r="AQ67" s="54" t="str">
        <v>NaN</v>
      </c>
      <c r="AR67" s="54" t="str">
        <v>NaN</v>
      </c>
      <c r="AS67" s="54" t="str">
        <v>NaN</v>
      </c>
      <c r="AT67" s="54" t="str">
        <v>NaN</v>
      </c>
      <c r="AU67" s="54" t="str">
        <v>NaN</v>
      </c>
      <c r="AV67" s="54" t="str">
        <v>NA</v>
      </c>
      <c r="AW67" s="54" t="str">
        <v>NA</v>
      </c>
      <c r="AX67" s="54" t="str">
        <v>NA</v>
      </c>
      <c r="AY67" s="54" t="str">
        <v>NA</v>
      </c>
      <c r="AZ67" s="54" t="str">
        <v>NA</v>
      </c>
      <c r="BA67" s="54" t="str">
        <v>NA</v>
      </c>
      <c r="BB67" s="54" t="str">
        <v>NA</v>
      </c>
      <c r="BC67" s="54" t="str">
        <v>NA</v>
      </c>
      <c r="BD67" s="54" t="str">
        <v>NaN</v>
      </c>
    </row>
    <row r="68" spans="1:56" x14ac:dyDescent="0.25">
      <c r="A68" s="52" t="s">
        <v>205</v>
      </c>
      <c r="B68" s="52" t="str">
        <v>NA</v>
      </c>
      <c r="C68" s="52" t="str">
        <v>NA</v>
      </c>
      <c r="D68" s="52" t="str">
        <v>NaN</v>
      </c>
      <c r="E68" s="52" t="str">
        <v>NaN</v>
      </c>
      <c r="F68" s="52" t="str">
        <v>NaN</v>
      </c>
      <c r="G68" s="52" t="str">
        <v>NaN</v>
      </c>
      <c r="H68" s="52" t="str">
        <v>NaN</v>
      </c>
      <c r="I68" s="52" t="str">
        <v>NA</v>
      </c>
      <c r="J68" s="52" t="str">
        <v>NA</v>
      </c>
      <c r="K68" s="52" t="str">
        <v>NA</v>
      </c>
      <c r="L68" s="52" t="str">
        <v>NA</v>
      </c>
      <c r="M68" s="52" t="str">
        <v>NA</v>
      </c>
      <c r="N68" s="52" t="str">
        <v>NA</v>
      </c>
      <c r="O68" s="52" t="str">
        <v>NA</v>
      </c>
      <c r="P68" s="52" t="str">
        <v>NA</v>
      </c>
      <c r="Q68" s="52" t="str">
        <v>NaN</v>
      </c>
      <c r="R68" s="52" t="str">
        <v>NaN</v>
      </c>
      <c r="S68" s="52" t="str">
        <v>NaN</v>
      </c>
      <c r="T68" s="52" t="str">
        <v>NaN</v>
      </c>
      <c r="V68" s="53" t="s">
        <v>205</v>
      </c>
      <c r="W68" s="53" t="str">
        <v>NA</v>
      </c>
      <c r="X68" s="53" t="str">
        <v>NA</v>
      </c>
      <c r="Y68" s="53" t="str">
        <v>NaN</v>
      </c>
      <c r="Z68" s="53" t="str">
        <v>NaN</v>
      </c>
      <c r="AA68" s="53" t="str">
        <v>NaN</v>
      </c>
      <c r="AB68" s="53" t="str">
        <v>NaN</v>
      </c>
      <c r="AC68" s="53" t="str">
        <v>NaN</v>
      </c>
      <c r="AD68" s="53" t="str">
        <v>NA</v>
      </c>
      <c r="AE68" s="53" t="str">
        <v>NA</v>
      </c>
      <c r="AF68" s="53" t="str">
        <v>NA</v>
      </c>
      <c r="AG68" s="53" t="str">
        <v>NA</v>
      </c>
      <c r="AH68" s="53" t="str">
        <v>NA</v>
      </c>
      <c r="AI68" s="53" t="str">
        <v>NA</v>
      </c>
      <c r="AJ68" s="53" t="str">
        <v>NA</v>
      </c>
      <c r="AK68" s="53" t="str">
        <v>NA</v>
      </c>
      <c r="AL68" s="53" t="str">
        <v>NaN</v>
      </c>
      <c r="AN68" s="54" t="s">
        <v>205</v>
      </c>
      <c r="AO68" s="54" t="str">
        <v>NA</v>
      </c>
      <c r="AP68" s="54" t="str">
        <v>NA</v>
      </c>
      <c r="AQ68" s="54" t="str">
        <v>NaN</v>
      </c>
      <c r="AR68" s="54" t="str">
        <v>NaN</v>
      </c>
      <c r="AS68" s="54" t="str">
        <v>NaN</v>
      </c>
      <c r="AT68" s="54" t="str">
        <v>NaN</v>
      </c>
      <c r="AU68" s="54" t="str">
        <v>NaN</v>
      </c>
      <c r="AV68" s="54" t="str">
        <v>NA</v>
      </c>
      <c r="AW68" s="54" t="str">
        <v>NA</v>
      </c>
      <c r="AX68" s="54" t="str">
        <v>NA</v>
      </c>
      <c r="AY68" s="54" t="str">
        <v>NA</v>
      </c>
      <c r="AZ68" s="54" t="str">
        <v>NA</v>
      </c>
      <c r="BA68" s="54" t="str">
        <v>NA</v>
      </c>
      <c r="BB68" s="54" t="str">
        <v>NA</v>
      </c>
      <c r="BC68" s="54" t="str">
        <v>NA</v>
      </c>
      <c r="BD68" s="54" t="str">
        <v>NaN</v>
      </c>
    </row>
    <row r="69" spans="1:56" x14ac:dyDescent="0.25">
      <c r="A69" s="52" t="s">
        <v>205</v>
      </c>
      <c r="B69" s="52" t="str">
        <v>NA</v>
      </c>
      <c r="C69" s="52" t="str">
        <v>NA</v>
      </c>
      <c r="D69" s="52" t="str">
        <v>NaN</v>
      </c>
      <c r="E69" s="52" t="str">
        <v>NaN</v>
      </c>
      <c r="F69" s="52" t="str">
        <v>NaN</v>
      </c>
      <c r="G69" s="52" t="str">
        <v>NaN</v>
      </c>
      <c r="H69" s="52" t="str">
        <v>NaN</v>
      </c>
      <c r="I69" s="52" t="str">
        <v>NA</v>
      </c>
      <c r="J69" s="52" t="str">
        <v>NA</v>
      </c>
      <c r="K69" s="52" t="str">
        <v>NA</v>
      </c>
      <c r="L69" s="52" t="str">
        <v>NA</v>
      </c>
      <c r="M69" s="52" t="str">
        <v>NA</v>
      </c>
      <c r="N69" s="52" t="str">
        <v>NA</v>
      </c>
      <c r="O69" s="52" t="str">
        <v>NA</v>
      </c>
      <c r="P69" s="52" t="str">
        <v>NA</v>
      </c>
      <c r="Q69" s="52" t="str">
        <v>NaN</v>
      </c>
      <c r="R69" s="52" t="str">
        <v>NaN</v>
      </c>
      <c r="S69" s="52" t="str">
        <v>NaN</v>
      </c>
      <c r="T69" s="52" t="str">
        <v>NaN</v>
      </c>
      <c r="V69" s="53" t="s">
        <v>205</v>
      </c>
      <c r="W69" s="53" t="str">
        <v>NA</v>
      </c>
      <c r="X69" s="53" t="str">
        <v>NA</v>
      </c>
      <c r="Y69" s="53" t="str">
        <v>NaN</v>
      </c>
      <c r="Z69" s="53" t="str">
        <v>NaN</v>
      </c>
      <c r="AA69" s="53" t="str">
        <v>NaN</v>
      </c>
      <c r="AB69" s="53" t="str">
        <v>NaN</v>
      </c>
      <c r="AC69" s="53" t="str">
        <v>NaN</v>
      </c>
      <c r="AD69" s="53" t="str">
        <v>NA</v>
      </c>
      <c r="AE69" s="53" t="str">
        <v>NA</v>
      </c>
      <c r="AF69" s="53" t="str">
        <v>NA</v>
      </c>
      <c r="AG69" s="53" t="str">
        <v>NA</v>
      </c>
      <c r="AH69" s="53" t="str">
        <v>NA</v>
      </c>
      <c r="AI69" s="53" t="str">
        <v>NA</v>
      </c>
      <c r="AJ69" s="53" t="str">
        <v>NA</v>
      </c>
      <c r="AK69" s="53" t="str">
        <v>NA</v>
      </c>
      <c r="AL69" s="53" t="str">
        <v>NaN</v>
      </c>
      <c r="AN69" s="54" t="s">
        <v>205</v>
      </c>
      <c r="AO69" s="54" t="str">
        <v>NA</v>
      </c>
      <c r="AP69" s="54" t="str">
        <v>NA</v>
      </c>
      <c r="AQ69" s="54" t="str">
        <v>NaN</v>
      </c>
      <c r="AR69" s="54" t="str">
        <v>NaN</v>
      </c>
      <c r="AS69" s="54" t="str">
        <v>NaN</v>
      </c>
      <c r="AT69" s="54" t="str">
        <v>NaN</v>
      </c>
      <c r="AU69" s="54" t="str">
        <v>NaN</v>
      </c>
      <c r="AV69" s="54" t="str">
        <v>NA</v>
      </c>
      <c r="AW69" s="54" t="str">
        <v>NA</v>
      </c>
      <c r="AX69" s="54" t="str">
        <v>NA</v>
      </c>
      <c r="AY69" s="54" t="str">
        <v>NA</v>
      </c>
      <c r="AZ69" s="54" t="str">
        <v>NA</v>
      </c>
      <c r="BA69" s="54" t="str">
        <v>NA</v>
      </c>
      <c r="BB69" s="54" t="str">
        <v>NA</v>
      </c>
      <c r="BC69" s="54" t="str">
        <v>NA</v>
      </c>
      <c r="BD69" s="54" t="str">
        <v>NaN</v>
      </c>
    </row>
    <row r="70" spans="1:56" x14ac:dyDescent="0.25">
      <c r="A70" s="52" t="s">
        <v>205</v>
      </c>
      <c r="B70" s="52" t="str">
        <v>NA</v>
      </c>
      <c r="C70" s="52" t="str">
        <v>NA</v>
      </c>
      <c r="D70" s="52" t="str">
        <v>NaN</v>
      </c>
      <c r="E70" s="52" t="str">
        <v>NaN</v>
      </c>
      <c r="F70" s="52" t="str">
        <v>NaN</v>
      </c>
      <c r="G70" s="52" t="str">
        <v>NaN</v>
      </c>
      <c r="H70" s="52" t="str">
        <v>NaN</v>
      </c>
      <c r="I70" s="52" t="str">
        <v>NA</v>
      </c>
      <c r="J70" s="52" t="str">
        <v>NA</v>
      </c>
      <c r="K70" s="52" t="str">
        <v>NA</v>
      </c>
      <c r="L70" s="52" t="str">
        <v>NA</v>
      </c>
      <c r="M70" s="52" t="str">
        <v>NA</v>
      </c>
      <c r="N70" s="52" t="str">
        <v>NA</v>
      </c>
      <c r="O70" s="52" t="str">
        <v>NA</v>
      </c>
      <c r="P70" s="52" t="str">
        <v>NA</v>
      </c>
      <c r="Q70" s="52" t="str">
        <v>NaN</v>
      </c>
      <c r="R70" s="52" t="str">
        <v>NaN</v>
      </c>
      <c r="S70" s="52" t="str">
        <v>NaN</v>
      </c>
      <c r="T70" s="52" t="str">
        <v>NaN</v>
      </c>
      <c r="V70" s="53" t="s">
        <v>205</v>
      </c>
      <c r="W70" s="53" t="str">
        <v>NA</v>
      </c>
      <c r="X70" s="53" t="str">
        <v>NA</v>
      </c>
      <c r="Y70" s="53" t="str">
        <v>NaN</v>
      </c>
      <c r="Z70" s="53" t="str">
        <v>NaN</v>
      </c>
      <c r="AA70" s="53" t="str">
        <v>NaN</v>
      </c>
      <c r="AB70" s="53" t="str">
        <v>NaN</v>
      </c>
      <c r="AC70" s="53" t="str">
        <v>NaN</v>
      </c>
      <c r="AD70" s="53" t="str">
        <v>NA</v>
      </c>
      <c r="AE70" s="53" t="str">
        <v>NA</v>
      </c>
      <c r="AF70" s="53" t="str">
        <v>NA</v>
      </c>
      <c r="AG70" s="53" t="str">
        <v>NA</v>
      </c>
      <c r="AH70" s="53" t="str">
        <v>NA</v>
      </c>
      <c r="AI70" s="53" t="str">
        <v>NA</v>
      </c>
      <c r="AJ70" s="53" t="str">
        <v>NA</v>
      </c>
      <c r="AK70" s="53" t="str">
        <v>NA</v>
      </c>
      <c r="AL70" s="53" t="str">
        <v>NaN</v>
      </c>
      <c r="AN70" s="54" t="s">
        <v>205</v>
      </c>
      <c r="AO70" s="54" t="str">
        <v>NA</v>
      </c>
      <c r="AP70" s="54" t="str">
        <v>NA</v>
      </c>
      <c r="AQ70" s="54" t="str">
        <v>NaN</v>
      </c>
      <c r="AR70" s="54" t="str">
        <v>NaN</v>
      </c>
      <c r="AS70" s="54" t="str">
        <v>NaN</v>
      </c>
      <c r="AT70" s="54" t="str">
        <v>NaN</v>
      </c>
      <c r="AU70" s="54" t="str">
        <v>NaN</v>
      </c>
      <c r="AV70" s="54" t="str">
        <v>NA</v>
      </c>
      <c r="AW70" s="54" t="str">
        <v>NA</v>
      </c>
      <c r="AX70" s="54" t="str">
        <v>NA</v>
      </c>
      <c r="AY70" s="54" t="str">
        <v>NA</v>
      </c>
      <c r="AZ70" s="54" t="str">
        <v>NA</v>
      </c>
      <c r="BA70" s="54" t="str">
        <v>NA</v>
      </c>
      <c r="BB70" s="54" t="str">
        <v>NA</v>
      </c>
      <c r="BC70" s="54" t="str">
        <v>NA</v>
      </c>
      <c r="BD70" s="54" t="str">
        <v>NaN</v>
      </c>
    </row>
    <row r="71" spans="1:56" x14ac:dyDescent="0.25">
      <c r="A71" s="52" t="s">
        <v>205</v>
      </c>
      <c r="B71" s="52" t="str">
        <v>NA</v>
      </c>
      <c r="C71" s="52" t="str">
        <v>NA</v>
      </c>
      <c r="D71" s="52" t="str">
        <v>NaN</v>
      </c>
      <c r="E71" s="52" t="str">
        <v>NaN</v>
      </c>
      <c r="F71" s="52" t="str">
        <v>NaN</v>
      </c>
      <c r="G71" s="52" t="str">
        <v>NaN</v>
      </c>
      <c r="H71" s="52" t="str">
        <v>NaN</v>
      </c>
      <c r="I71" s="52" t="str">
        <v>NA</v>
      </c>
      <c r="J71" s="52" t="str">
        <v>NA</v>
      </c>
      <c r="K71" s="52" t="str">
        <v>NA</v>
      </c>
      <c r="L71" s="52" t="str">
        <v>NA</v>
      </c>
      <c r="M71" s="52" t="str">
        <v>NA</v>
      </c>
      <c r="N71" s="52" t="str">
        <v>NA</v>
      </c>
      <c r="O71" s="52" t="str">
        <v>NA</v>
      </c>
      <c r="P71" s="52" t="str">
        <v>NA</v>
      </c>
      <c r="Q71" s="52" t="str">
        <v>NaN</v>
      </c>
      <c r="R71" s="52" t="str">
        <v>NaN</v>
      </c>
      <c r="S71" s="52" t="str">
        <v>NaN</v>
      </c>
      <c r="T71" s="52" t="str">
        <v>NaN</v>
      </c>
      <c r="V71" s="53" t="s">
        <v>205</v>
      </c>
      <c r="W71" s="53" t="str">
        <v>NA</v>
      </c>
      <c r="X71" s="53" t="str">
        <v>NA</v>
      </c>
      <c r="Y71" s="53" t="str">
        <v>NaN</v>
      </c>
      <c r="Z71" s="53" t="str">
        <v>NaN</v>
      </c>
      <c r="AA71" s="53" t="str">
        <v>NaN</v>
      </c>
      <c r="AB71" s="53" t="str">
        <v>NaN</v>
      </c>
      <c r="AC71" s="53" t="str">
        <v>NaN</v>
      </c>
      <c r="AD71" s="53" t="str">
        <v>NA</v>
      </c>
      <c r="AE71" s="53" t="str">
        <v>NA</v>
      </c>
      <c r="AF71" s="53" t="str">
        <v>NA</v>
      </c>
      <c r="AG71" s="53" t="str">
        <v>NA</v>
      </c>
      <c r="AH71" s="53" t="str">
        <v>NA</v>
      </c>
      <c r="AI71" s="53" t="str">
        <v>NA</v>
      </c>
      <c r="AJ71" s="53" t="str">
        <v>NA</v>
      </c>
      <c r="AK71" s="53" t="str">
        <v>NA</v>
      </c>
      <c r="AL71" s="53" t="str">
        <v>NaN</v>
      </c>
      <c r="AN71" s="54" t="s">
        <v>205</v>
      </c>
      <c r="AO71" s="54" t="str">
        <v>NA</v>
      </c>
      <c r="AP71" s="54" t="str">
        <v>NA</v>
      </c>
      <c r="AQ71" s="54" t="str">
        <v>NaN</v>
      </c>
      <c r="AR71" s="54" t="str">
        <v>NaN</v>
      </c>
      <c r="AS71" s="54" t="str">
        <v>NaN</v>
      </c>
      <c r="AT71" s="54" t="str">
        <v>NaN</v>
      </c>
      <c r="AU71" s="54" t="str">
        <v>NaN</v>
      </c>
      <c r="AV71" s="54" t="str">
        <v>NA</v>
      </c>
      <c r="AW71" s="54" t="str">
        <v>NA</v>
      </c>
      <c r="AX71" s="54" t="str">
        <v>NA</v>
      </c>
      <c r="AY71" s="54" t="str">
        <v>NA</v>
      </c>
      <c r="AZ71" s="54" t="str">
        <v>NA</v>
      </c>
      <c r="BA71" s="54" t="str">
        <v>NA</v>
      </c>
      <c r="BB71" s="54" t="str">
        <v>NA</v>
      </c>
      <c r="BC71" s="54" t="str">
        <v>NA</v>
      </c>
      <c r="BD71" s="54" t="str">
        <v>NaN</v>
      </c>
    </row>
    <row r="72" spans="1:56" x14ac:dyDescent="0.25">
      <c r="A72" s="52" t="s">
        <v>205</v>
      </c>
      <c r="B72" s="52" t="str">
        <v>NA</v>
      </c>
      <c r="C72" s="52" t="str">
        <v>NA</v>
      </c>
      <c r="D72" s="52" t="str">
        <v>NaN</v>
      </c>
      <c r="E72" s="52" t="str">
        <v>NaN</v>
      </c>
      <c r="F72" s="52" t="str">
        <v>NaN</v>
      </c>
      <c r="G72" s="52" t="str">
        <v>NaN</v>
      </c>
      <c r="H72" s="52" t="str">
        <v>NaN</v>
      </c>
      <c r="I72" s="52" t="str">
        <v>NA</v>
      </c>
      <c r="J72" s="52" t="str">
        <v>NA</v>
      </c>
      <c r="K72" s="52" t="str">
        <v>NA</v>
      </c>
      <c r="L72" s="52" t="str">
        <v>NA</v>
      </c>
      <c r="M72" s="52" t="str">
        <v>NA</v>
      </c>
      <c r="N72" s="52" t="str">
        <v>NA</v>
      </c>
      <c r="O72" s="52" t="str">
        <v>NA</v>
      </c>
      <c r="P72" s="52" t="str">
        <v>NA</v>
      </c>
      <c r="Q72" s="52" t="str">
        <v>NaN</v>
      </c>
      <c r="R72" s="52" t="str">
        <v>NaN</v>
      </c>
      <c r="S72" s="52" t="str">
        <v>NaN</v>
      </c>
      <c r="T72" s="52" t="str">
        <v>NaN</v>
      </c>
      <c r="V72" s="53" t="s">
        <v>205</v>
      </c>
      <c r="W72" s="53" t="str">
        <v>NA</v>
      </c>
      <c r="X72" s="53" t="str">
        <v>NA</v>
      </c>
      <c r="Y72" s="53" t="str">
        <v>NaN</v>
      </c>
      <c r="Z72" s="53" t="str">
        <v>NaN</v>
      </c>
      <c r="AA72" s="53" t="str">
        <v>NaN</v>
      </c>
      <c r="AB72" s="53" t="str">
        <v>NaN</v>
      </c>
      <c r="AC72" s="53" t="str">
        <v>NaN</v>
      </c>
      <c r="AD72" s="53" t="str">
        <v>NA</v>
      </c>
      <c r="AE72" s="53" t="str">
        <v>NA</v>
      </c>
      <c r="AF72" s="53" t="str">
        <v>NA</v>
      </c>
      <c r="AG72" s="53" t="str">
        <v>NA</v>
      </c>
      <c r="AH72" s="53" t="str">
        <v>NA</v>
      </c>
      <c r="AI72" s="53" t="str">
        <v>NA</v>
      </c>
      <c r="AJ72" s="53" t="str">
        <v>NA</v>
      </c>
      <c r="AK72" s="53" t="str">
        <v>NA</v>
      </c>
      <c r="AL72" s="53" t="str">
        <v>NaN</v>
      </c>
      <c r="AN72" s="54" t="s">
        <v>205</v>
      </c>
      <c r="AO72" s="54" t="str">
        <v>NA</v>
      </c>
      <c r="AP72" s="54" t="str">
        <v>NA</v>
      </c>
      <c r="AQ72" s="54" t="str">
        <v>NaN</v>
      </c>
      <c r="AR72" s="54" t="str">
        <v>NaN</v>
      </c>
      <c r="AS72" s="54" t="str">
        <v>NaN</v>
      </c>
      <c r="AT72" s="54" t="str">
        <v>NaN</v>
      </c>
      <c r="AU72" s="54" t="str">
        <v>NaN</v>
      </c>
      <c r="AV72" s="54" t="str">
        <v>NA</v>
      </c>
      <c r="AW72" s="54" t="str">
        <v>NA</v>
      </c>
      <c r="AX72" s="54" t="str">
        <v>NA</v>
      </c>
      <c r="AY72" s="54" t="str">
        <v>NA</v>
      </c>
      <c r="AZ72" s="54" t="str">
        <v>NA</v>
      </c>
      <c r="BA72" s="54" t="str">
        <v>NA</v>
      </c>
      <c r="BB72" s="54" t="str">
        <v>NA</v>
      </c>
      <c r="BC72" s="54" t="str">
        <v>NA</v>
      </c>
      <c r="BD72" s="54" t="str">
        <v>NaN</v>
      </c>
    </row>
    <row r="73" spans="1:56" x14ac:dyDescent="0.25">
      <c r="A73" s="52" t="s">
        <v>205</v>
      </c>
      <c r="B73" s="52" t="str">
        <v>NA</v>
      </c>
      <c r="C73" s="52" t="str">
        <v>NA</v>
      </c>
      <c r="D73" s="52" t="str">
        <v>NaN</v>
      </c>
      <c r="E73" s="52" t="str">
        <v>NaN</v>
      </c>
      <c r="F73" s="52" t="str">
        <v>NaN</v>
      </c>
      <c r="G73" s="52" t="str">
        <v>NaN</v>
      </c>
      <c r="H73" s="52" t="str">
        <v>NaN</v>
      </c>
      <c r="I73" s="52" t="str">
        <v>NA</v>
      </c>
      <c r="J73" s="52" t="str">
        <v>NA</v>
      </c>
      <c r="K73" s="52" t="str">
        <v>NA</v>
      </c>
      <c r="L73" s="52" t="str">
        <v>NA</v>
      </c>
      <c r="M73" s="52" t="str">
        <v>NA</v>
      </c>
      <c r="N73" s="52" t="str">
        <v>NA</v>
      </c>
      <c r="O73" s="52" t="str">
        <v>NA</v>
      </c>
      <c r="P73" s="52" t="str">
        <v>NA</v>
      </c>
      <c r="Q73" s="52" t="str">
        <v>NaN</v>
      </c>
      <c r="R73" s="52" t="str">
        <v>NaN</v>
      </c>
      <c r="S73" s="52" t="str">
        <v>NaN</v>
      </c>
      <c r="T73" s="52" t="str">
        <v>NaN</v>
      </c>
      <c r="V73" s="53" t="s">
        <v>205</v>
      </c>
      <c r="W73" s="53" t="str">
        <v>NA</v>
      </c>
      <c r="X73" s="53" t="str">
        <v>NA</v>
      </c>
      <c r="Y73" s="53" t="str">
        <v>NaN</v>
      </c>
      <c r="Z73" s="53" t="str">
        <v>NaN</v>
      </c>
      <c r="AA73" s="53" t="str">
        <v>NaN</v>
      </c>
      <c r="AB73" s="53" t="str">
        <v>NaN</v>
      </c>
      <c r="AC73" s="53" t="str">
        <v>NaN</v>
      </c>
      <c r="AD73" s="53" t="str">
        <v>NA</v>
      </c>
      <c r="AE73" s="53" t="str">
        <v>NA</v>
      </c>
      <c r="AF73" s="53" t="str">
        <v>NA</v>
      </c>
      <c r="AG73" s="53" t="str">
        <v>NA</v>
      </c>
      <c r="AH73" s="53" t="str">
        <v>NA</v>
      </c>
      <c r="AI73" s="53" t="str">
        <v>NA</v>
      </c>
      <c r="AJ73" s="53" t="str">
        <v>NA</v>
      </c>
      <c r="AK73" s="53" t="str">
        <v>NA</v>
      </c>
      <c r="AL73" s="53" t="str">
        <v>NaN</v>
      </c>
      <c r="AN73" s="54" t="s">
        <v>205</v>
      </c>
      <c r="AO73" s="54" t="str">
        <v>NA</v>
      </c>
      <c r="AP73" s="54" t="str">
        <v>NA</v>
      </c>
      <c r="AQ73" s="54" t="str">
        <v>NaN</v>
      </c>
      <c r="AR73" s="54" t="str">
        <v>NaN</v>
      </c>
      <c r="AS73" s="54" t="str">
        <v>NaN</v>
      </c>
      <c r="AT73" s="54" t="str">
        <v>NaN</v>
      </c>
      <c r="AU73" s="54" t="str">
        <v>NaN</v>
      </c>
      <c r="AV73" s="54" t="str">
        <v>NA</v>
      </c>
      <c r="AW73" s="54" t="str">
        <v>NA</v>
      </c>
      <c r="AX73" s="54" t="str">
        <v>NA</v>
      </c>
      <c r="AY73" s="54" t="str">
        <v>NA</v>
      </c>
      <c r="AZ73" s="54" t="str">
        <v>NA</v>
      </c>
      <c r="BA73" s="54" t="str">
        <v>NA</v>
      </c>
      <c r="BB73" s="54" t="str">
        <v>NA</v>
      </c>
      <c r="BC73" s="54" t="str">
        <v>NA</v>
      </c>
      <c r="BD73" s="54" t="str">
        <v>NaN</v>
      </c>
    </row>
    <row r="74" spans="1:56" x14ac:dyDescent="0.25">
      <c r="A74" s="52" t="s">
        <v>206</v>
      </c>
      <c r="B74" s="52" cm="1">
        <f t="array" ref="B74:B109">TRANSPOSE(Fe!A4:AJ4)</f>
        <v>4.885E-4</v>
      </c>
      <c r="C74" s="52" cm="1">
        <f t="array" ref="C74:C109">TRANSPOSE('PO4'!A4:AJ4)</f>
        <v>1.4853171999999999</v>
      </c>
      <c r="D74" s="52" cm="1">
        <f t="array" ref="D74:D109">TRANSPOSE(surface_T!A4:AJ4)</f>
        <v>0.90658914999999995</v>
      </c>
      <c r="E74" s="52" cm="1">
        <f t="array" ref="E74:E109">TRANSPOSE(surface_ph!A4:AJ4)</f>
        <v>8.1474709999999995</v>
      </c>
      <c r="F74" s="52" cm="1">
        <f t="array" ref="F74:F109">TRANSPOSE(surface_Alk!A4:AJ4)</f>
        <v>2.3085497999999999E-3</v>
      </c>
      <c r="G74" s="52" cm="1">
        <f t="array" ref="G74:G109">TRANSPOSE(surface_oxugen!A4:AJ4)</f>
        <v>3.3044957999999998E-4</v>
      </c>
      <c r="H74" s="52" cm="1">
        <f t="array" ref="H74:H109">TRANSPOSE(Surface_sal!A4:AJ4)</f>
        <v>34.685383000000002</v>
      </c>
      <c r="I74" s="52" cm="1">
        <f t="array" ref="I74:I109">TRANSPOSE(picophyto!A4:AJ4)</f>
        <v>0.14635913055932689</v>
      </c>
      <c r="J74" s="52" cm="1">
        <f t="array" ref="J74:J109">TRANSPOSE(nanophyto!A4:AJ4)</f>
        <v>0.97583550000000008</v>
      </c>
      <c r="K74" s="52" cm="1">
        <f t="array" ref="K74:K109">TRANSPOSE(microphyto!A4:AJ4)</f>
        <v>0.17800973052010169</v>
      </c>
      <c r="L74" s="52" cm="1">
        <f t="array" ref="L74:L109">TRANSPOSE(total_phyto!A4:AJ4)</f>
        <v>1.300204361156851</v>
      </c>
      <c r="M74" s="52" cm="1">
        <f t="array" ref="M74:M109">TRANSPOSE(nanozoo!A4:AJ4)</f>
        <v>0.41033863999999998</v>
      </c>
      <c r="N74" s="52" cm="1">
        <f t="array" ref="N74:N109">TRANSPOSE(microzoo!A4:AJ4)</f>
        <v>0.58340615000000007</v>
      </c>
      <c r="O74" s="52" cm="1">
        <f t="array" ref="O74:O109">TRANSPOSE(mesozoo!A4:AJ4)</f>
        <v>1.0133917220000001E-9</v>
      </c>
      <c r="P74" s="52" cm="1">
        <f t="array" ref="P74:P109">TRANSPOSE(total_zoo!A4:AJ4)</f>
        <v>1.064158141013392</v>
      </c>
      <c r="Q74" s="52" cm="1">
        <f t="array" ref="Q74:Q109">TRANSPOSE(foram!A4:AJ4)</f>
        <v>1.851798E-2</v>
      </c>
      <c r="R74" s="52" cm="1">
        <f t="array" ref="R74:R109">TRANSPOSE(nanophyto_6!A4:AJ4)</f>
        <v>0.66486347000000001</v>
      </c>
      <c r="S74" s="52" cm="1">
        <f t="array" ref="S74:S109">TRANSPOSE(nanophyto_19!A4:AJ4)</f>
        <v>0.31097203000000001</v>
      </c>
      <c r="T74" s="52" cm="1">
        <f t="array" ref="T74:T109">TRANSPOSE(microphyto_60!A4:AJ4)</f>
        <v>0.17800973</v>
      </c>
      <c r="V74" s="53" t="s">
        <v>206</v>
      </c>
      <c r="W74" s="53" cm="1">
        <f t="array" ref="W74:W109">TRANSPOSE(Fe!A115:AJ115)</f>
        <v>4.751E-4</v>
      </c>
      <c r="X74" s="53" cm="1">
        <f t="array" ref="X74:X109">TRANSPOSE('PO4'!A115:AJ115)</f>
        <v>1.4108103999999999</v>
      </c>
      <c r="Y74" s="53" cm="1">
        <f t="array" ref="Y74:Y109">TRANSPOSE(surface_T!A115:AJ115)</f>
        <v>2.0402922999999999</v>
      </c>
      <c r="Z74" s="53" cm="1">
        <f t="array" ref="Z74:Z109">TRANSPOSE(surface_ph!A115:AJ115)</f>
        <v>7.9277905999999998</v>
      </c>
      <c r="AA74" s="53" cm="1">
        <f t="array" ref="AA74:AA109">TRANSPOSE(surface_Alk!A115:AJ115)</f>
        <v>2.3068464000000001E-3</v>
      </c>
      <c r="AB74" s="53" cm="1">
        <f t="array" ref="AB74:AB109">TRANSPOSE(surface_oxugen!A115:AJ115)</f>
        <v>3.278229E-4</v>
      </c>
      <c r="AC74" s="53" cm="1">
        <f t="array" ref="AC74:AC109">TRANSPOSE(Surface_sal!A115:AJ115)</f>
        <v>34.651294999999998</v>
      </c>
      <c r="AD74" s="53" cm="1">
        <f t="array" ref="AD74:AD109">TRANSPOSE(picophyto!A115:AJ115)</f>
        <v>0.15886664118751101</v>
      </c>
      <c r="AE74" s="53" cm="1">
        <f t="array" ref="AE74:AE109">TRANSPOSE(nanophyto!A115:AJ115)</f>
        <v>0.83146972000000008</v>
      </c>
      <c r="AF74" s="53" cm="1">
        <f t="array" ref="AF74:AF109">TRANSPOSE(microphyto!A115:AJ115)</f>
        <v>0.18961409079342889</v>
      </c>
      <c r="AG74" s="53" cm="1">
        <f t="array" ref="AG74:AG109">TRANSPOSE(total_phyto!A115:AJ115)</f>
        <v>1.179950452062563</v>
      </c>
      <c r="AH74" s="53" cm="1">
        <f t="array" ref="AH74:AH109">TRANSPOSE(nanozoo!A115:AJ115)</f>
        <v>0.33687666999999999</v>
      </c>
      <c r="AI74" s="53" cm="1">
        <f t="array" ref="AI74:AI109">TRANSPOSE(microzoo!A115:AJ115)</f>
        <v>0.64192274999999999</v>
      </c>
      <c r="AJ74" s="53" cm="1">
        <f t="array" ref="AJ74:AJ109">TRANSPOSE(mesozoo!A115:AJ115)</f>
        <v>2.1532368920000002E-9</v>
      </c>
      <c r="AK74" s="53" cm="1">
        <f t="array" ref="AK74:AK109">TRANSPOSE(total_zoo!A115:AJ115)</f>
        <v>1.067933982153237</v>
      </c>
      <c r="AL74" s="53" cm="1">
        <f t="array" ref="AL74:AL109">TRANSPOSE(foram!A115:AJ115)</f>
        <v>4.5262482E-2</v>
      </c>
      <c r="AN74" s="54" t="s">
        <v>206</v>
      </c>
      <c r="AO74" s="54" cm="1">
        <f t="array" ref="AO74:AO109">TRANSPOSE(Fe!A152:AJ152)</f>
        <v>4.5770000000000001E-4</v>
      </c>
      <c r="AP74" s="54" cm="1">
        <f t="array" ref="AP74:AP109">TRANSPOSE('PO4'!A152:AJ152)</f>
        <v>1.3204834000000001</v>
      </c>
      <c r="AQ74" s="54" cm="1">
        <f t="array" ref="AQ74:AQ109">TRANSPOSE(surface_T!A152:AJ152)</f>
        <v>3.3052391999999999</v>
      </c>
      <c r="AR74" s="54" cm="1">
        <f t="array" ref="AR74:AR109">TRANSPOSE(surface_ph!A152:AJ152)</f>
        <v>7.7043385999999998</v>
      </c>
      <c r="AS74" s="54" cm="1">
        <f t="array" ref="AS74:AS109">TRANSPOSE(surface_Alk!A152:AJ152)</f>
        <v>2.3062867000000001E-3</v>
      </c>
      <c r="AT74" s="54" cm="1">
        <f t="array" ref="AT74:AT109">TRANSPOSE(surface_oxugen!A152:AJ152)</f>
        <v>3.2257807000000001E-4</v>
      </c>
      <c r="AU74" s="54" cm="1">
        <f t="array" ref="AU74:AU109">TRANSPOSE(Surface_sal!A152:AJ152)</f>
        <v>34.611579999999996</v>
      </c>
      <c r="AV74" s="54" cm="1">
        <f t="array" ref="AV74:AV109">TRANSPOSE(picophyto!A152:AJ152)</f>
        <v>0.16723536429999999</v>
      </c>
      <c r="AW74" s="54" cm="1">
        <f t="array" ref="AW74:AW109">TRANSPOSE(nanophyto!A152:AJ152)</f>
        <v>0.77915471999999997</v>
      </c>
      <c r="AX74" s="54" cm="1">
        <f t="array" ref="AX74:AX109">TRANSPOSE(microphyto!A152:AJ152)</f>
        <v>0.19714329180597859</v>
      </c>
      <c r="AY74" s="54" cm="1">
        <f t="array" ref="AY74:AY109">TRANSPOSE(total_phyto!A152:AJ152)</f>
        <v>1.1435333761914921</v>
      </c>
      <c r="AZ74" s="54" cm="1">
        <f t="array" ref="AZ74:AZ109">TRANSPOSE(nanozoo!A152:AJ152)</f>
        <v>0.30272404500000011</v>
      </c>
      <c r="BA74" s="54" cm="1">
        <f t="array" ref="BA74:BA109">TRANSPOSE(microzoo!A152:AJ152)</f>
        <v>0.68461606999999991</v>
      </c>
      <c r="BB74" s="54" cm="1">
        <f t="array" ref="BB74:BB109">TRANSPOSE(mesozoo!A152:AJ152)</f>
        <v>5.2890868650000004E-9</v>
      </c>
      <c r="BC74" s="54" cm="1">
        <f t="array" ref="BC74:BC109">TRANSPOSE(total_zoo!A152:AJ152)</f>
        <v>1.017222051289087</v>
      </c>
      <c r="BD74" s="54" cm="1">
        <f t="array" ref="BD74:BD109">TRANSPOSE(foram!A152:AJ152)</f>
        <v>6.3045970000000007E-2</v>
      </c>
    </row>
    <row r="75" spans="1:56" x14ac:dyDescent="0.25">
      <c r="A75" s="52" t="s">
        <v>206</v>
      </c>
      <c r="B75" s="52">
        <v>4.6749999999999998E-4</v>
      </c>
      <c r="C75" s="52">
        <v>1.4115669</v>
      </c>
      <c r="D75" s="52">
        <v>1.0123035</v>
      </c>
      <c r="E75" s="52">
        <v>8.1591850000000008</v>
      </c>
      <c r="F75" s="52">
        <v>2.3067881999999998E-3</v>
      </c>
      <c r="G75" s="52">
        <v>3.3050898000000002E-4</v>
      </c>
      <c r="H75" s="52">
        <v>34.646782000000002</v>
      </c>
      <c r="I75" s="52">
        <v>0.163668410634522</v>
      </c>
      <c r="J75" s="52">
        <v>0.91481467999999988</v>
      </c>
      <c r="K75" s="52">
        <v>0.18546994048339269</v>
      </c>
      <c r="L75" s="52">
        <v>1.2639530311942031</v>
      </c>
      <c r="M75" s="52">
        <v>0.38368954</v>
      </c>
      <c r="N75" s="52">
        <v>0.62320794000000002</v>
      </c>
      <c r="O75" s="52">
        <v>1.1762744669999999E-9</v>
      </c>
      <c r="P75" s="52">
        <v>1.0593210091762739</v>
      </c>
      <c r="Q75" s="52">
        <v>3.0245049E-2</v>
      </c>
      <c r="R75" s="52">
        <v>0.59055274999999996</v>
      </c>
      <c r="S75" s="52">
        <v>0.32426192999999998</v>
      </c>
      <c r="T75" s="52">
        <v>0.18546994</v>
      </c>
      <c r="V75" s="53" t="s">
        <v>206</v>
      </c>
      <c r="W75" s="53">
        <v>4.5600000000000003E-4</v>
      </c>
      <c r="X75" s="53">
        <v>1.3446243</v>
      </c>
      <c r="Y75" s="53">
        <v>2.1232448000000002</v>
      </c>
      <c r="Z75" s="53">
        <v>7.9332924</v>
      </c>
      <c r="AA75" s="53">
        <v>2.3065427999999998E-3</v>
      </c>
      <c r="AB75" s="53">
        <v>3.2740029999999998E-4</v>
      </c>
      <c r="AC75" s="53">
        <v>34.633719999999997</v>
      </c>
      <c r="AD75" s="53">
        <v>0.15991081134092161</v>
      </c>
      <c r="AE75" s="53">
        <v>0.83356496000000002</v>
      </c>
      <c r="AF75" s="53">
        <v>0.1881110706863475</v>
      </c>
      <c r="AG75" s="53">
        <v>1.181586842106817</v>
      </c>
      <c r="AH75" s="53">
        <v>0.30655520000000003</v>
      </c>
      <c r="AI75" s="53">
        <v>0.63929388000000009</v>
      </c>
      <c r="AJ75" s="53">
        <v>2.0971021159999999E-9</v>
      </c>
      <c r="AK75" s="53">
        <v>1.018672780097102</v>
      </c>
      <c r="AL75" s="53">
        <v>4.3284830000000003E-2</v>
      </c>
      <c r="AN75" s="54" t="s">
        <v>206</v>
      </c>
      <c r="AO75" s="54">
        <v>4.4539999999999998E-4</v>
      </c>
      <c r="AP75" s="54">
        <v>1.2685711</v>
      </c>
      <c r="AQ75" s="54">
        <v>3.5156353</v>
      </c>
      <c r="AR75" s="54">
        <v>7.7026849999999998</v>
      </c>
      <c r="AS75" s="54">
        <v>2.3064247999999999E-3</v>
      </c>
      <c r="AT75" s="54">
        <v>3.2076157999999999E-4</v>
      </c>
      <c r="AU75" s="54">
        <v>34.614758000000002</v>
      </c>
      <c r="AV75" s="54">
        <v>0.17238106249999999</v>
      </c>
      <c r="AW75" s="54">
        <v>0.75404662</v>
      </c>
      <c r="AX75" s="54">
        <v>0.19960213191888901</v>
      </c>
      <c r="AY75" s="54">
        <v>1.1260298145038861</v>
      </c>
      <c r="AZ75" s="54">
        <v>0.27610057999999998</v>
      </c>
      <c r="BA75" s="54">
        <v>0.69805633999999994</v>
      </c>
      <c r="BB75" s="54">
        <v>5.7177667200000001E-9</v>
      </c>
      <c r="BC75" s="54">
        <v>0.98674438271776665</v>
      </c>
      <c r="BD75" s="54">
        <v>6.2130577999999999E-2</v>
      </c>
    </row>
    <row r="76" spans="1:56" x14ac:dyDescent="0.25">
      <c r="A76" s="52" t="s">
        <v>206</v>
      </c>
      <c r="B76" s="52">
        <v>4.7980000000000001E-4</v>
      </c>
      <c r="C76" s="52">
        <v>1.4386553</v>
      </c>
      <c r="D76" s="52">
        <v>1.6435645000000001</v>
      </c>
      <c r="E76" s="52">
        <v>8.1471269999999993</v>
      </c>
      <c r="F76" s="52">
        <v>2.3076186999999998E-3</v>
      </c>
      <c r="G76" s="52">
        <v>3.2614337000000002E-4</v>
      </c>
      <c r="H76" s="52">
        <v>34.702686</v>
      </c>
      <c r="I76" s="52">
        <v>0.14035134066357269</v>
      </c>
      <c r="J76" s="52">
        <v>1.1118583200000001</v>
      </c>
      <c r="K76" s="52">
        <v>0.16980562056854651</v>
      </c>
      <c r="L76" s="52">
        <v>1.422015281310367</v>
      </c>
      <c r="M76" s="52">
        <v>0.26602262399999999</v>
      </c>
      <c r="N76" s="52">
        <v>0.52171250999999996</v>
      </c>
      <c r="O76" s="52">
        <v>9.3124183800000002E-10</v>
      </c>
      <c r="P76" s="52">
        <v>0.81299852193124178</v>
      </c>
      <c r="Q76" s="52">
        <v>7.9194350000000007E-3</v>
      </c>
      <c r="R76" s="52">
        <v>0.81790859999999999</v>
      </c>
      <c r="S76" s="52">
        <v>0.29394972000000003</v>
      </c>
      <c r="T76" s="52">
        <v>0.16980561999999999</v>
      </c>
      <c r="V76" s="53" t="s">
        <v>206</v>
      </c>
      <c r="W76" s="53">
        <v>4.6660000000000001E-4</v>
      </c>
      <c r="X76" s="53">
        <v>1.3594602</v>
      </c>
      <c r="Y76" s="53">
        <v>2.8207004000000002</v>
      </c>
      <c r="Z76" s="53">
        <v>7.9258610000000003</v>
      </c>
      <c r="AA76" s="53">
        <v>2.3068564000000001E-3</v>
      </c>
      <c r="AB76" s="53">
        <v>3.2262220000000002E-4</v>
      </c>
      <c r="AC76" s="53">
        <v>34.680340000000001</v>
      </c>
      <c r="AD76" s="53">
        <v>0.16018836177029741</v>
      </c>
      <c r="AE76" s="53">
        <v>0.87968100000000016</v>
      </c>
      <c r="AF76" s="53">
        <v>0.18318050097401209</v>
      </c>
      <c r="AG76" s="53">
        <v>1.2230498628273789</v>
      </c>
      <c r="AH76" s="53">
        <v>0.27083344999999998</v>
      </c>
      <c r="AI76" s="53">
        <v>0.61063653000000007</v>
      </c>
      <c r="AJ76" s="53">
        <v>2.4248277999999999E-9</v>
      </c>
      <c r="AK76" s="53">
        <v>0.92676209642482787</v>
      </c>
      <c r="AL76" s="53">
        <v>4.2117767E-2</v>
      </c>
      <c r="AN76" s="54" t="s">
        <v>206</v>
      </c>
      <c r="AO76" s="54">
        <v>4.482E-4</v>
      </c>
      <c r="AP76" s="54">
        <v>1.2612097</v>
      </c>
      <c r="AQ76" s="54">
        <v>4.1113514999999996</v>
      </c>
      <c r="AR76" s="54">
        <v>7.7002949999999997</v>
      </c>
      <c r="AS76" s="54">
        <v>2.3070706999999998E-3</v>
      </c>
      <c r="AT76" s="54">
        <v>3.1534219999999999E-4</v>
      </c>
      <c r="AU76" s="54">
        <v>34.649970000000003</v>
      </c>
      <c r="AV76" s="54">
        <v>0.17112150700000001</v>
      </c>
      <c r="AW76" s="54">
        <v>0.80820415000000001</v>
      </c>
      <c r="AX76" s="54">
        <v>0.19060671335729421</v>
      </c>
      <c r="AY76" s="54">
        <v>1.169932370444223</v>
      </c>
      <c r="AZ76" s="54">
        <v>0.25968363</v>
      </c>
      <c r="BA76" s="54">
        <v>0.64238687999999988</v>
      </c>
      <c r="BB76" s="54">
        <v>5.9718207600000002E-9</v>
      </c>
      <c r="BC76" s="54">
        <v>1.0122661159718209</v>
      </c>
      <c r="BD76" s="54">
        <v>5.8042638000000001E-2</v>
      </c>
    </row>
    <row r="77" spans="1:56" x14ac:dyDescent="0.25">
      <c r="A77" s="52" t="s">
        <v>206</v>
      </c>
      <c r="B77" s="52">
        <v>4.8650000000000001E-4</v>
      </c>
      <c r="C77" s="52">
        <v>1.4511366000000001</v>
      </c>
      <c r="D77" s="52">
        <v>2.0604086000000001</v>
      </c>
      <c r="E77" s="52">
        <v>8.1419700000000006</v>
      </c>
      <c r="F77" s="52">
        <v>2.3077566E-3</v>
      </c>
      <c r="G77" s="52">
        <v>3.2450057999999999E-4</v>
      </c>
      <c r="H77" s="52">
        <v>34.728026999999997</v>
      </c>
      <c r="I77" s="52">
        <v>0.1370574007517418</v>
      </c>
      <c r="J77" s="52">
        <v>1.0836810400000001</v>
      </c>
      <c r="K77" s="52">
        <v>0.16875440068273209</v>
      </c>
      <c r="L77" s="52">
        <v>1.3894928415148311</v>
      </c>
      <c r="M77" s="52">
        <v>0.26047492999999999</v>
      </c>
      <c r="N77" s="52">
        <v>0.51337094999999999</v>
      </c>
      <c r="O77" s="52">
        <v>1.0443278700000001E-9</v>
      </c>
      <c r="P77" s="52">
        <v>0.80061437504432786</v>
      </c>
      <c r="Q77" s="52">
        <v>9.5906740000000004E-3</v>
      </c>
      <c r="R77" s="52">
        <v>0.79565759999999996</v>
      </c>
      <c r="S77" s="52">
        <v>0.28802344000000002</v>
      </c>
      <c r="T77" s="52">
        <v>0.1687544</v>
      </c>
      <c r="V77" s="53" t="s">
        <v>206</v>
      </c>
      <c r="W77" s="53">
        <v>4.7550000000000001E-4</v>
      </c>
      <c r="X77" s="53">
        <v>1.3707334</v>
      </c>
      <c r="Y77" s="53">
        <v>3.3613884000000001</v>
      </c>
      <c r="Z77" s="53">
        <v>7.9195010000000003</v>
      </c>
      <c r="AA77" s="53">
        <v>2.3066911000000001E-3</v>
      </c>
      <c r="AB77" s="53">
        <v>3.187474E-4</v>
      </c>
      <c r="AC77" s="53">
        <v>34.706237999999999</v>
      </c>
      <c r="AD77" s="53">
        <v>0.1549342329232723</v>
      </c>
      <c r="AE77" s="53">
        <v>0.78974600000000006</v>
      </c>
      <c r="AF77" s="53">
        <v>0.18368404147551359</v>
      </c>
      <c r="AG77" s="53">
        <v>1.1283642744856111</v>
      </c>
      <c r="AH77" s="53">
        <v>0.25643252</v>
      </c>
      <c r="AI77" s="53">
        <v>0.59814484000000001</v>
      </c>
      <c r="AJ77" s="53">
        <v>2.7420224969999999E-9</v>
      </c>
      <c r="AK77" s="53">
        <v>0.90464408974202248</v>
      </c>
      <c r="AL77" s="53">
        <v>4.1730950000000003E-2</v>
      </c>
      <c r="AN77" s="54" t="s">
        <v>206</v>
      </c>
      <c r="AO77" s="54">
        <v>4.5219999999999999E-4</v>
      </c>
      <c r="AP77" s="54">
        <v>1.2560416000000001</v>
      </c>
      <c r="AQ77" s="54">
        <v>4.7021139999999999</v>
      </c>
      <c r="AR77" s="54">
        <v>7.6985907999999998</v>
      </c>
      <c r="AS77" s="54">
        <v>2.3074183E-3</v>
      </c>
      <c r="AT77" s="54">
        <v>3.1058061999999999E-4</v>
      </c>
      <c r="AU77" s="54">
        <v>34.674861999999997</v>
      </c>
      <c r="AV77" s="54">
        <v>0.164997962</v>
      </c>
      <c r="AW77" s="54">
        <v>0.72290265999999992</v>
      </c>
      <c r="AX77" s="54">
        <v>0.19034964424867001</v>
      </c>
      <c r="AY77" s="54">
        <v>1.0782502663391671</v>
      </c>
      <c r="AZ77" s="54">
        <v>0.25195220000000002</v>
      </c>
      <c r="BA77" s="54">
        <v>0.62815237000000002</v>
      </c>
      <c r="BB77" s="54">
        <v>6.9516691160000003E-9</v>
      </c>
      <c r="BC77" s="54">
        <v>0.99081717195166918</v>
      </c>
      <c r="BD77" s="54">
        <v>5.6912160000000003E-2</v>
      </c>
    </row>
    <row r="78" spans="1:56" x14ac:dyDescent="0.25">
      <c r="A78" s="52" t="s">
        <v>206</v>
      </c>
      <c r="B78" s="52">
        <v>4.8879999999999996E-4</v>
      </c>
      <c r="C78" s="52">
        <v>1.4404452000000001</v>
      </c>
      <c r="D78" s="52">
        <v>2.5622015</v>
      </c>
      <c r="E78" s="52">
        <v>8.1415100000000002</v>
      </c>
      <c r="F78" s="52">
        <v>2.3073116E-3</v>
      </c>
      <c r="G78" s="52">
        <v>3.2261342999999999E-4</v>
      </c>
      <c r="H78" s="52">
        <v>34.748837000000002</v>
      </c>
      <c r="I78" s="52">
        <v>0.13910033084336659</v>
      </c>
      <c r="J78" s="52">
        <v>0.88274420000000009</v>
      </c>
      <c r="K78" s="52">
        <v>0.1661865107917774</v>
      </c>
      <c r="L78" s="52">
        <v>1.188031041717502</v>
      </c>
      <c r="M78" s="52">
        <v>0.38666437999999997</v>
      </c>
      <c r="N78" s="52">
        <v>0.48770861999999998</v>
      </c>
      <c r="O78" s="52">
        <v>9.9874905499999992E-10</v>
      </c>
      <c r="P78" s="52">
        <v>0.91309102599874903</v>
      </c>
      <c r="Q78" s="52">
        <v>5.931604E-3</v>
      </c>
      <c r="R78" s="52">
        <v>0.59321539999999995</v>
      </c>
      <c r="S78" s="52">
        <v>0.28952879999999998</v>
      </c>
      <c r="T78" s="52">
        <v>0.16618651000000001</v>
      </c>
      <c r="V78" s="53" t="s">
        <v>206</v>
      </c>
      <c r="W78" s="53">
        <v>4.7639999999999998E-4</v>
      </c>
      <c r="X78" s="53">
        <v>1.3484612</v>
      </c>
      <c r="Y78" s="53">
        <v>4.0209007000000003</v>
      </c>
      <c r="Z78" s="53">
        <v>7.9158400000000002</v>
      </c>
      <c r="AA78" s="53">
        <v>2.3063634999999998E-3</v>
      </c>
      <c r="AB78" s="53">
        <v>3.1396988E-4</v>
      </c>
      <c r="AC78" s="53">
        <v>34.731777000000001</v>
      </c>
      <c r="AD78" s="53">
        <v>0.14789394515580559</v>
      </c>
      <c r="AE78" s="53">
        <v>0.73916512999999995</v>
      </c>
      <c r="AF78" s="53">
        <v>0.18086857206557369</v>
      </c>
      <c r="AG78" s="53">
        <v>1.067927647311081</v>
      </c>
      <c r="AH78" s="53">
        <v>0.24462010000000001</v>
      </c>
      <c r="AI78" s="53">
        <v>0.57149139000000004</v>
      </c>
      <c r="AJ78" s="53">
        <v>2.74311189E-9</v>
      </c>
      <c r="AK78" s="53">
        <v>0.8493469287431118</v>
      </c>
      <c r="AL78" s="53">
        <v>3.6961567000000001E-2</v>
      </c>
      <c r="AN78" s="54" t="s">
        <v>206</v>
      </c>
      <c r="AO78" s="54">
        <v>4.5520000000000001E-4</v>
      </c>
      <c r="AP78" s="54">
        <v>1.240604</v>
      </c>
      <c r="AQ78" s="54">
        <v>5.4329685999999997</v>
      </c>
      <c r="AR78" s="54">
        <v>7.6962349999999997</v>
      </c>
      <c r="AS78" s="54">
        <v>2.3078101E-3</v>
      </c>
      <c r="AT78" s="54">
        <v>3.0444689999999997E-4</v>
      </c>
      <c r="AU78" s="54">
        <v>34.705868000000002</v>
      </c>
      <c r="AV78" s="54">
        <v>0.15521723670000001</v>
      </c>
      <c r="AW78" s="54">
        <v>0.66213521999999991</v>
      </c>
      <c r="AX78" s="54">
        <v>0.18590442804000001</v>
      </c>
      <c r="AY78" s="54">
        <v>1.0032568848339609</v>
      </c>
      <c r="AZ78" s="54">
        <v>0.27123731000000001</v>
      </c>
      <c r="BA78" s="54">
        <v>0.59431508</v>
      </c>
      <c r="BB78" s="54">
        <v>7.1970923839999996E-9</v>
      </c>
      <c r="BC78" s="54">
        <v>0.89336661319709243</v>
      </c>
      <c r="BD78" s="54">
        <v>5.1939760000000001E-2</v>
      </c>
    </row>
    <row r="79" spans="1:56" x14ac:dyDescent="0.25">
      <c r="A79" s="52" t="s">
        <v>206</v>
      </c>
      <c r="B79" s="52">
        <v>4.9310000000000001E-4</v>
      </c>
      <c r="C79" s="52">
        <v>1.4389243</v>
      </c>
      <c r="D79" s="52">
        <v>3.0253572000000002</v>
      </c>
      <c r="E79" s="52">
        <v>8.135313</v>
      </c>
      <c r="F79" s="52">
        <v>2.3072711000000001E-3</v>
      </c>
      <c r="G79" s="52">
        <v>3.1859633999999998E-4</v>
      </c>
      <c r="H79" s="52">
        <v>34.771476999999997</v>
      </c>
      <c r="I79" s="52">
        <v>0.1145076807670775</v>
      </c>
      <c r="J79" s="52">
        <v>0.84224292000000012</v>
      </c>
      <c r="K79" s="52">
        <v>0.15016954074886171</v>
      </c>
      <c r="L79" s="52">
        <v>1.106920141597997</v>
      </c>
      <c r="M79" s="52">
        <v>0.34112521000000001</v>
      </c>
      <c r="N79" s="52">
        <v>0.42559282999999998</v>
      </c>
      <c r="O79" s="52">
        <v>7.5353148499999998E-10</v>
      </c>
      <c r="P79" s="52">
        <v>0.82175295807003135</v>
      </c>
      <c r="Q79" s="52">
        <v>2.4246840000000001E-8</v>
      </c>
      <c r="R79" s="52">
        <v>0.58205949999999995</v>
      </c>
      <c r="S79" s="52">
        <v>0.26018342</v>
      </c>
      <c r="T79" s="52">
        <v>0.15016953999999999</v>
      </c>
      <c r="V79" s="53" t="s">
        <v>206</v>
      </c>
      <c r="W79" s="53">
        <v>4.7439999999999998E-4</v>
      </c>
      <c r="X79" s="53">
        <v>1.3245435999999999</v>
      </c>
      <c r="Y79" s="53">
        <v>4.5301166000000004</v>
      </c>
      <c r="Z79" s="53">
        <v>7.9142922999999996</v>
      </c>
      <c r="AA79" s="53">
        <v>2.3067840000000001E-3</v>
      </c>
      <c r="AB79" s="53">
        <v>3.0927404000000001E-4</v>
      </c>
      <c r="AC79" s="53">
        <v>34.758220000000001</v>
      </c>
      <c r="AD79" s="53">
        <v>0.12870574229600651</v>
      </c>
      <c r="AE79" s="53">
        <v>0.76413774999999995</v>
      </c>
      <c r="AF79" s="53">
        <v>0.165512861628721</v>
      </c>
      <c r="AG79" s="53">
        <v>1.0583563540141361</v>
      </c>
      <c r="AH79" s="53">
        <v>0.26455572999999999</v>
      </c>
      <c r="AI79" s="53">
        <v>0.48260597999999999</v>
      </c>
      <c r="AJ79" s="53">
        <v>1.9133044529999998E-9</v>
      </c>
      <c r="AK79" s="53">
        <v>0.80275194291330443</v>
      </c>
      <c r="AL79" s="53">
        <v>1.88083E-2</v>
      </c>
      <c r="AN79" s="54" t="s">
        <v>206</v>
      </c>
      <c r="AO79" s="54">
        <v>4.6000000000000001E-4</v>
      </c>
      <c r="AP79" s="54">
        <v>1.2321200000000001</v>
      </c>
      <c r="AQ79" s="54">
        <v>6.034116</v>
      </c>
      <c r="AR79" s="54">
        <v>7.6939149999999996</v>
      </c>
      <c r="AS79" s="54">
        <v>2.3082695000000001E-3</v>
      </c>
      <c r="AT79" s="54">
        <v>2.9899689999999998E-4</v>
      </c>
      <c r="AU79" s="54">
        <v>34.738242999999997</v>
      </c>
      <c r="AV79" s="54">
        <v>0.14912984300000001</v>
      </c>
      <c r="AW79" s="54">
        <v>0.68455144000000001</v>
      </c>
      <c r="AX79" s="54">
        <v>0.17982488250000001</v>
      </c>
      <c r="AY79" s="54">
        <v>1.0135061655971169</v>
      </c>
      <c r="AZ79" s="54">
        <v>0.22344063</v>
      </c>
      <c r="BA79" s="54">
        <v>0.55573311999999997</v>
      </c>
      <c r="BB79" s="54">
        <v>6.0315079400000003E-9</v>
      </c>
      <c r="BC79" s="54">
        <v>0.8715260520315079</v>
      </c>
      <c r="BD79" s="54">
        <v>4.3886336999999997E-2</v>
      </c>
    </row>
    <row r="80" spans="1:56" x14ac:dyDescent="0.25">
      <c r="A80" s="52" t="s">
        <v>206</v>
      </c>
      <c r="B80" s="52">
        <v>5.0460000000000001E-4</v>
      </c>
      <c r="C80" s="52">
        <v>1.4870931000000001</v>
      </c>
      <c r="D80" s="52">
        <v>2.728917</v>
      </c>
      <c r="E80" s="52">
        <v>8.1313530000000007</v>
      </c>
      <c r="F80" s="52">
        <v>2.3082925000000002E-3</v>
      </c>
      <c r="G80" s="52">
        <v>3.2092328E-4</v>
      </c>
      <c r="H80" s="52">
        <v>34.775654000000003</v>
      </c>
      <c r="I80" s="52">
        <v>0.11129760065398391</v>
      </c>
      <c r="J80" s="52">
        <v>1.16345919</v>
      </c>
      <c r="K80" s="52">
        <v>0.14745268073804521</v>
      </c>
      <c r="L80" s="52">
        <v>1.422209471473773</v>
      </c>
      <c r="M80" s="52">
        <v>0.27448893499999999</v>
      </c>
      <c r="N80" s="52">
        <v>0.41473731000000003</v>
      </c>
      <c r="O80" s="52">
        <v>6.4591879499999999E-10</v>
      </c>
      <c r="P80" s="52">
        <v>0.71306927927733488</v>
      </c>
      <c r="Q80" s="52">
        <v>1.8183579000000001E-8</v>
      </c>
      <c r="R80" s="52">
        <v>0.91452370000000005</v>
      </c>
      <c r="S80" s="52">
        <v>0.24893549000000001</v>
      </c>
      <c r="T80" s="52">
        <v>0.14745268</v>
      </c>
      <c r="V80" s="53" t="s">
        <v>206</v>
      </c>
      <c r="W80" s="53">
        <v>4.8099999999999998E-4</v>
      </c>
      <c r="X80" s="53">
        <v>1.3560391999999999</v>
      </c>
      <c r="Y80" s="53">
        <v>4.2916699999999999</v>
      </c>
      <c r="Z80" s="53">
        <v>7.9148540000000001</v>
      </c>
      <c r="AA80" s="53">
        <v>2.3077445000000002E-3</v>
      </c>
      <c r="AB80" s="53">
        <v>3.1103098E-4</v>
      </c>
      <c r="AC80" s="53">
        <v>34.764502999999998</v>
      </c>
      <c r="AD80" s="53">
        <v>0.13068189211092801</v>
      </c>
      <c r="AE80" s="53">
        <v>0.76422349000000001</v>
      </c>
      <c r="AF80" s="53">
        <v>0.16881129190101379</v>
      </c>
      <c r="AG80" s="53">
        <v>1.0637166741019799</v>
      </c>
      <c r="AH80" s="53">
        <v>0.30514044000000001</v>
      </c>
      <c r="AI80" s="53">
        <v>0.48508427999999998</v>
      </c>
      <c r="AJ80" s="53">
        <v>1.701578488E-9</v>
      </c>
      <c r="AK80" s="53">
        <v>0.86152908087157831</v>
      </c>
      <c r="AL80" s="53">
        <v>3.3199661000000002E-3</v>
      </c>
      <c r="AN80" s="54" t="s">
        <v>206</v>
      </c>
      <c r="AO80" s="54">
        <v>4.6720000000000003E-4</v>
      </c>
      <c r="AP80" s="54">
        <v>1.2562450999999999</v>
      </c>
      <c r="AQ80" s="54">
        <v>5.9035764000000004</v>
      </c>
      <c r="AR80" s="54">
        <v>7.6951384999999997</v>
      </c>
      <c r="AS80" s="54">
        <v>2.3086902E-3</v>
      </c>
      <c r="AT80" s="54">
        <v>3.0022864999999999E-4</v>
      </c>
      <c r="AU80" s="54">
        <v>34.74785</v>
      </c>
      <c r="AV80" s="54">
        <v>0.14274307550000001</v>
      </c>
      <c r="AW80" s="54">
        <v>0.66330072000000007</v>
      </c>
      <c r="AX80" s="54">
        <v>0.17772873672959999</v>
      </c>
      <c r="AY80" s="54">
        <v>0.98377253232730455</v>
      </c>
      <c r="AZ80" s="54">
        <v>0.22643747</v>
      </c>
      <c r="BA80" s="54">
        <v>0.54072443999999997</v>
      </c>
      <c r="BB80" s="54">
        <v>4.6689419479999997E-9</v>
      </c>
      <c r="BC80" s="54">
        <v>0.77330831266894184</v>
      </c>
      <c r="BD80" s="54">
        <v>3.891708E-2</v>
      </c>
    </row>
    <row r="81" spans="1:56" x14ac:dyDescent="0.25">
      <c r="A81" s="52" t="s">
        <v>206</v>
      </c>
      <c r="B81" s="52">
        <v>5.0710000000000002E-4</v>
      </c>
      <c r="C81" s="52">
        <v>1.5059313000000001</v>
      </c>
      <c r="D81" s="52">
        <v>2.5370680000000001</v>
      </c>
      <c r="E81" s="52">
        <v>8.1301590000000008</v>
      </c>
      <c r="F81" s="52">
        <v>2.3092970000000001E-3</v>
      </c>
      <c r="G81" s="52">
        <v>3.2233993999999998E-4</v>
      </c>
      <c r="H81" s="52">
        <v>34.777957999999998</v>
      </c>
      <c r="I81" s="52">
        <v>0.10098866056215861</v>
      </c>
      <c r="J81" s="52">
        <v>1.04646821</v>
      </c>
      <c r="K81" s="52">
        <v>0.138834690604901</v>
      </c>
      <c r="L81" s="52">
        <v>1.286291561246488</v>
      </c>
      <c r="M81" s="52">
        <v>0.24185349</v>
      </c>
      <c r="N81" s="52">
        <v>0.39306646000000001</v>
      </c>
      <c r="O81" s="52">
        <v>5.0435841400000003E-10</v>
      </c>
      <c r="P81" s="52">
        <v>0.65238041061370544</v>
      </c>
      <c r="Q81" s="52">
        <v>1.1382052999999999E-8</v>
      </c>
      <c r="R81" s="52">
        <v>0.80539079999999996</v>
      </c>
      <c r="S81" s="52">
        <v>0.24107740999999999</v>
      </c>
      <c r="T81" s="52">
        <v>0.13883469000000001</v>
      </c>
      <c r="V81" s="53" t="s">
        <v>206</v>
      </c>
      <c r="W81" s="53">
        <v>4.8500000000000003E-4</v>
      </c>
      <c r="X81" s="53">
        <v>1.3783829000000001</v>
      </c>
      <c r="Y81" s="53">
        <v>4.0774119999999998</v>
      </c>
      <c r="Z81" s="53">
        <v>7.9158406000000001</v>
      </c>
      <c r="AA81" s="53">
        <v>2.3083890000000001E-3</v>
      </c>
      <c r="AB81" s="53">
        <v>3.1273782999999999E-4</v>
      </c>
      <c r="AC81" s="53">
        <v>34.766483000000001</v>
      </c>
      <c r="AD81" s="53">
        <v>0.12524334156369851</v>
      </c>
      <c r="AE81" s="53">
        <v>0.97736350000000005</v>
      </c>
      <c r="AF81" s="53">
        <v>0.1602322914761562</v>
      </c>
      <c r="AG81" s="53">
        <v>1.262839133127718</v>
      </c>
      <c r="AH81" s="53">
        <v>0.32354901000000003</v>
      </c>
      <c r="AI81" s="53">
        <v>0.46901254999999997</v>
      </c>
      <c r="AJ81" s="53">
        <v>1.4206808539999999E-9</v>
      </c>
      <c r="AK81" s="53">
        <v>0.75832746083008085</v>
      </c>
      <c r="AL81" s="53">
        <v>1.1930781E-6</v>
      </c>
      <c r="AN81" s="54" t="s">
        <v>206</v>
      </c>
      <c r="AO81" s="54">
        <v>4.6329999999999999E-4</v>
      </c>
      <c r="AP81" s="54">
        <v>1.2536179000000001</v>
      </c>
      <c r="AQ81" s="54">
        <v>5.6747509999999997</v>
      </c>
      <c r="AR81" s="54">
        <v>7.7004123</v>
      </c>
      <c r="AS81" s="54">
        <v>2.3094444E-3</v>
      </c>
      <c r="AT81" s="54">
        <v>3.0272562000000002E-4</v>
      </c>
      <c r="AU81" s="54">
        <v>34.749299999999998</v>
      </c>
      <c r="AV81" s="54">
        <v>0.14686303361299999</v>
      </c>
      <c r="AW81" s="54">
        <v>0.84906951999999991</v>
      </c>
      <c r="AX81" s="54">
        <v>0.1670335153635216</v>
      </c>
      <c r="AY81" s="54">
        <v>1.162966069069824</v>
      </c>
      <c r="AZ81" s="54">
        <v>0.31149929999999998</v>
      </c>
      <c r="BA81" s="54">
        <v>0.50512632999999996</v>
      </c>
      <c r="BB81" s="54">
        <v>4.23697003E-9</v>
      </c>
      <c r="BC81" s="54">
        <v>0.79238099223697001</v>
      </c>
      <c r="BD81" s="54">
        <v>3.3405177000000001E-2</v>
      </c>
    </row>
    <row r="82" spans="1:56" x14ac:dyDescent="0.25">
      <c r="A82" s="52" t="s">
        <v>206</v>
      </c>
      <c r="B82" s="52">
        <v>5.0120000000000004E-4</v>
      </c>
      <c r="C82" s="52">
        <v>1.5193106999999999</v>
      </c>
      <c r="D82" s="52">
        <v>1.9683993</v>
      </c>
      <c r="E82" s="52">
        <v>8.1319409999999994</v>
      </c>
      <c r="F82" s="52">
        <v>2.3123919999999999E-3</v>
      </c>
      <c r="G82" s="52">
        <v>3.2532102000000003E-4</v>
      </c>
      <c r="H82" s="52">
        <v>34.768180000000001</v>
      </c>
      <c r="I82" s="52">
        <v>0.108333410549872</v>
      </c>
      <c r="J82" s="52">
        <v>0.98498218999999998</v>
      </c>
      <c r="K82" s="52">
        <v>0.14350119053138749</v>
      </c>
      <c r="L82" s="52">
        <v>1.236816791157938</v>
      </c>
      <c r="M82" s="52">
        <v>0.27328773000000001</v>
      </c>
      <c r="N82" s="52">
        <v>0.44252433000000002</v>
      </c>
      <c r="O82" s="52">
        <v>5.9329624500000003E-10</v>
      </c>
      <c r="P82" s="52">
        <v>0.73956155671620416</v>
      </c>
      <c r="Q82" s="52">
        <v>1.251388E-8</v>
      </c>
      <c r="R82" s="52">
        <v>0.73164474999999995</v>
      </c>
      <c r="S82" s="52">
        <v>0.25333744000000002</v>
      </c>
      <c r="T82" s="52">
        <v>0.14350119</v>
      </c>
      <c r="V82" s="53" t="s">
        <v>206</v>
      </c>
      <c r="W82" s="53">
        <v>4.8730000000000003E-4</v>
      </c>
      <c r="X82" s="53">
        <v>1.4179685</v>
      </c>
      <c r="Y82" s="53">
        <v>3.4432692999999999</v>
      </c>
      <c r="Z82" s="53">
        <v>7.9225390000000004</v>
      </c>
      <c r="AA82" s="53">
        <v>2.3105182000000002E-3</v>
      </c>
      <c r="AB82" s="53">
        <v>3.1763857000000002E-4</v>
      </c>
      <c r="AC82" s="53">
        <v>34.757739999999998</v>
      </c>
      <c r="AD82" s="53">
        <v>0.1282547414951033</v>
      </c>
      <c r="AE82" s="53">
        <v>1.0539128</v>
      </c>
      <c r="AF82" s="53">
        <v>0.16774018145643249</v>
      </c>
      <c r="AG82" s="53">
        <v>1.3499077230377681</v>
      </c>
      <c r="AH82" s="53">
        <v>0.24516141999999999</v>
      </c>
      <c r="AI82" s="53">
        <v>0.51754685</v>
      </c>
      <c r="AJ82" s="53">
        <v>1.680873646E-9</v>
      </c>
      <c r="AK82" s="53">
        <v>0.78030835136087362</v>
      </c>
      <c r="AL82" s="53">
        <v>1.0863055E-3</v>
      </c>
      <c r="AN82" s="54" t="s">
        <v>206</v>
      </c>
      <c r="AO82" s="54">
        <v>4.6759999999999998E-4</v>
      </c>
      <c r="AP82" s="54">
        <v>1.2995631999999999</v>
      </c>
      <c r="AQ82" s="54">
        <v>4.9793662999999997</v>
      </c>
      <c r="AR82" s="54">
        <v>7.7049409999999998</v>
      </c>
      <c r="AS82" s="54">
        <v>2.3107673000000001E-3</v>
      </c>
      <c r="AT82" s="54">
        <v>3.0799576999999999E-4</v>
      </c>
      <c r="AU82" s="54">
        <v>34.739716000000001</v>
      </c>
      <c r="AV82" s="54">
        <v>0.1482331390187</v>
      </c>
      <c r="AW82" s="54">
        <v>0.93259721999999989</v>
      </c>
      <c r="AX82" s="54">
        <v>0.1735239532984893</v>
      </c>
      <c r="AY82" s="54">
        <v>1.254354312408084</v>
      </c>
      <c r="AZ82" s="54">
        <v>0.234999716</v>
      </c>
      <c r="BA82" s="54">
        <v>0.54850964000000002</v>
      </c>
      <c r="BB82" s="54">
        <v>4.8865163460000001E-9</v>
      </c>
      <c r="BC82" s="54">
        <v>0.84142566788651629</v>
      </c>
      <c r="BD82" s="54">
        <v>4.062122E-2</v>
      </c>
    </row>
    <row r="83" spans="1:56" x14ac:dyDescent="0.25">
      <c r="A83" s="52" t="s">
        <v>206</v>
      </c>
      <c r="B83" s="52">
        <v>5.0509999999999997E-4</v>
      </c>
      <c r="C83" s="52">
        <v>1.5460995</v>
      </c>
      <c r="D83" s="52">
        <v>1.6618831000000001</v>
      </c>
      <c r="E83" s="52">
        <v>8.1303680000000007</v>
      </c>
      <c r="F83" s="52">
        <v>2.3133578000000001E-3</v>
      </c>
      <c r="G83" s="52">
        <v>3.2693407000000002E-4</v>
      </c>
      <c r="H83" s="52">
        <v>34.760629999999999</v>
      </c>
      <c r="I83" s="52">
        <v>0.1167865705561968</v>
      </c>
      <c r="J83" s="52">
        <v>0.96224359999999998</v>
      </c>
      <c r="K83" s="52">
        <v>0.15191579060059821</v>
      </c>
      <c r="L83" s="52">
        <v>1.2309459612345699</v>
      </c>
      <c r="M83" s="52">
        <v>0.41076209000000002</v>
      </c>
      <c r="N83" s="52">
        <v>0.48150344</v>
      </c>
      <c r="O83" s="52">
        <v>7.1972919400000004E-10</v>
      </c>
      <c r="P83" s="52">
        <v>0.96487378993319417</v>
      </c>
      <c r="Q83" s="52">
        <v>2.0096687000000001E-8</v>
      </c>
      <c r="R83" s="52">
        <v>0.70176309999999997</v>
      </c>
      <c r="S83" s="52">
        <v>0.2604805</v>
      </c>
      <c r="T83" s="52">
        <v>0.15191578999999999</v>
      </c>
      <c r="V83" s="53" t="s">
        <v>206</v>
      </c>
      <c r="W83" s="53">
        <v>4.8680000000000001E-4</v>
      </c>
      <c r="X83" s="53">
        <v>1.4334496000000001</v>
      </c>
      <c r="Y83" s="53">
        <v>3.0954570000000001</v>
      </c>
      <c r="Z83" s="53">
        <v>7.9262357000000003</v>
      </c>
      <c r="AA83" s="53">
        <v>2.3114753E-3</v>
      </c>
      <c r="AB83" s="53">
        <v>3.2131146999999998E-4</v>
      </c>
      <c r="AC83" s="53">
        <v>34.749504000000002</v>
      </c>
      <c r="AD83" s="53">
        <v>0.13359120126978749</v>
      </c>
      <c r="AE83" s="53">
        <v>1.08006114</v>
      </c>
      <c r="AF83" s="53">
        <v>0.16581000111044361</v>
      </c>
      <c r="AG83" s="53">
        <v>1.37946234246433</v>
      </c>
      <c r="AH83" s="53">
        <v>0.32266351999999998</v>
      </c>
      <c r="AI83" s="53">
        <v>0.52488597999999997</v>
      </c>
      <c r="AJ83" s="53">
        <v>1.7188624870000001E-9</v>
      </c>
      <c r="AK83" s="53">
        <v>0.82151447171886249</v>
      </c>
      <c r="AL83" s="53">
        <v>1.7622445E-2</v>
      </c>
      <c r="AN83" s="54" t="s">
        <v>206</v>
      </c>
      <c r="AO83" s="54">
        <v>4.6779999999999999E-4</v>
      </c>
      <c r="AP83" s="54">
        <v>1.3177122999999999</v>
      </c>
      <c r="AQ83" s="54">
        <v>4.6176696000000002</v>
      </c>
      <c r="AR83" s="54">
        <v>7.7064475999999997</v>
      </c>
      <c r="AS83" s="54">
        <v>2.3113939E-3</v>
      </c>
      <c r="AT83" s="54">
        <v>3.1139170000000002E-4</v>
      </c>
      <c r="AU83" s="54">
        <v>34.731907</v>
      </c>
      <c r="AV83" s="54">
        <v>0.154662301133</v>
      </c>
      <c r="AW83" s="54">
        <v>0.96354429999999991</v>
      </c>
      <c r="AX83" s="54">
        <v>0.17628033260714199</v>
      </c>
      <c r="AY83" s="54">
        <v>1.294486933829881</v>
      </c>
      <c r="AZ83" s="54">
        <v>0.24236439000000001</v>
      </c>
      <c r="BA83" s="54">
        <v>0.55891040000000003</v>
      </c>
      <c r="BB83" s="54">
        <v>4.7478189300000002E-9</v>
      </c>
      <c r="BC83" s="54">
        <v>0.84926410474781899</v>
      </c>
      <c r="BD83" s="54">
        <v>4.2378529999999998E-2</v>
      </c>
    </row>
    <row r="84" spans="1:56" x14ac:dyDescent="0.25">
      <c r="A84" s="52" t="s">
        <v>206</v>
      </c>
      <c r="B84" s="52">
        <v>4.9700000000000005E-4</v>
      </c>
      <c r="C84" s="52">
        <v>1.5321928</v>
      </c>
      <c r="D84" s="52">
        <v>1.4668123</v>
      </c>
      <c r="E84" s="52">
        <v>8.1354769999999998</v>
      </c>
      <c r="F84" s="52">
        <v>2.3141572999999999E-3</v>
      </c>
      <c r="G84" s="52">
        <v>3.2844165000000001E-4</v>
      </c>
      <c r="H84" s="52">
        <v>34.751728</v>
      </c>
      <c r="I84" s="52">
        <v>0.1179457165460939</v>
      </c>
      <c r="J84" s="52">
        <v>0.95392969999999999</v>
      </c>
      <c r="K84" s="52">
        <v>0.15305185052037079</v>
      </c>
      <c r="L84" s="52">
        <v>1.2249272671428759</v>
      </c>
      <c r="M84" s="52">
        <v>0.32384631000000003</v>
      </c>
      <c r="N84" s="52">
        <v>0.48928578</v>
      </c>
      <c r="O84" s="52">
        <v>7.1090912500000001E-10</v>
      </c>
      <c r="P84" s="52">
        <v>0.85238228927854209</v>
      </c>
      <c r="Q84" s="52">
        <v>1.9490487000000001E-8</v>
      </c>
      <c r="R84" s="52">
        <v>0.68530387000000004</v>
      </c>
      <c r="S84" s="52">
        <v>0.26862583000000001</v>
      </c>
      <c r="T84" s="52">
        <v>0.15305184999999999</v>
      </c>
      <c r="V84" s="53" t="s">
        <v>206</v>
      </c>
      <c r="W84" s="53">
        <v>4.841E-4</v>
      </c>
      <c r="X84" s="53">
        <v>1.4368069999999999</v>
      </c>
      <c r="Y84" s="53">
        <v>2.8534060000000001</v>
      </c>
      <c r="Z84" s="53">
        <v>7.9281974000000002</v>
      </c>
      <c r="AA84" s="53">
        <v>2.3120453000000001E-3</v>
      </c>
      <c r="AB84" s="53">
        <v>3.2367246000000001E-4</v>
      </c>
      <c r="AC84" s="53">
        <v>34.741900000000001</v>
      </c>
      <c r="AD84" s="53">
        <v>0.1354750111820798</v>
      </c>
      <c r="AE84" s="53">
        <v>1.0713937200000001</v>
      </c>
      <c r="AF84" s="53">
        <v>0.16670203097006001</v>
      </c>
      <c r="AG84" s="53">
        <v>1.3735707622351689</v>
      </c>
      <c r="AH84" s="53">
        <v>0.33764218000000001</v>
      </c>
      <c r="AI84" s="53">
        <v>0.53004402000000006</v>
      </c>
      <c r="AJ84" s="53">
        <v>1.667684187E-9</v>
      </c>
      <c r="AK84" s="53">
        <v>0.9018069636676842</v>
      </c>
      <c r="AL84" s="53">
        <v>1.8690253E-2</v>
      </c>
      <c r="AN84" s="54" t="s">
        <v>206</v>
      </c>
      <c r="AO84" s="54">
        <v>4.6519999999999998E-4</v>
      </c>
      <c r="AP84" s="54">
        <v>1.3222868000000001</v>
      </c>
      <c r="AQ84" s="54">
        <v>4.3614782999999999</v>
      </c>
      <c r="AR84" s="54">
        <v>7.7076197000000004</v>
      </c>
      <c r="AS84" s="54">
        <v>2.3117991999999999E-3</v>
      </c>
      <c r="AT84" s="54">
        <v>3.1397359999999999E-4</v>
      </c>
      <c r="AU84" s="54">
        <v>34.724845999999999</v>
      </c>
      <c r="AV84" s="54">
        <v>0.14760938808429999</v>
      </c>
      <c r="AW84" s="54">
        <v>0.86569165999999997</v>
      </c>
      <c r="AX84" s="54">
        <v>0.17886394247541229</v>
      </c>
      <c r="AY84" s="54">
        <v>1.192164990648287</v>
      </c>
      <c r="AZ84" s="54">
        <v>0.26454612999999999</v>
      </c>
      <c r="BA84" s="54">
        <v>0.58606895999999997</v>
      </c>
      <c r="BB84" s="54">
        <v>5.4179969360000004E-9</v>
      </c>
      <c r="BC84" s="54">
        <v>0.86492392041799704</v>
      </c>
      <c r="BD84" s="54">
        <v>4.7001064000000002E-2</v>
      </c>
    </row>
    <row r="85" spans="1:56" x14ac:dyDescent="0.25">
      <c r="A85" s="52" t="s">
        <v>206</v>
      </c>
      <c r="B85" s="52">
        <v>4.9870000000000003E-4</v>
      </c>
      <c r="C85" s="52">
        <v>1.5423157000000001</v>
      </c>
      <c r="D85" s="52">
        <v>1.4010506</v>
      </c>
      <c r="E85" s="52">
        <v>8.1351230000000001</v>
      </c>
      <c r="F85" s="52">
        <v>2.3141160000000002E-3</v>
      </c>
      <c r="G85" s="52">
        <v>3.2817894999999999E-4</v>
      </c>
      <c r="H85" s="52">
        <v>34.746605000000002</v>
      </c>
      <c r="I85" s="52">
        <v>0.1186034805301022</v>
      </c>
      <c r="J85" s="52">
        <v>0.94666359999999994</v>
      </c>
      <c r="K85" s="52">
        <v>0.15430080053291409</v>
      </c>
      <c r="L85" s="52">
        <v>1.2195678811398121</v>
      </c>
      <c r="M85" s="52">
        <v>0.34724806000000003</v>
      </c>
      <c r="N85" s="52">
        <v>0.48941013999999999</v>
      </c>
      <c r="O85" s="52">
        <v>7.0524752299999997E-10</v>
      </c>
      <c r="P85" s="52">
        <v>0.8844750599044584</v>
      </c>
      <c r="Q85" s="52">
        <v>2.0104531E-8</v>
      </c>
      <c r="R85" s="52">
        <v>0.67810159999999997</v>
      </c>
      <c r="S85" s="52">
        <v>0.26856200000000002</v>
      </c>
      <c r="T85" s="52">
        <v>0.15430079999999999</v>
      </c>
      <c r="V85" s="53" t="s">
        <v>206</v>
      </c>
      <c r="W85" s="53">
        <v>4.8569999999999999E-4</v>
      </c>
      <c r="X85" s="53">
        <v>1.448472</v>
      </c>
      <c r="Y85" s="53">
        <v>2.7317800000000001</v>
      </c>
      <c r="Z85" s="53">
        <v>7.927092</v>
      </c>
      <c r="AA85" s="53">
        <v>2.3121868999999998E-3</v>
      </c>
      <c r="AB85" s="53">
        <v>3.2434659999999998E-4</v>
      </c>
      <c r="AC85" s="53">
        <v>34.738106000000002</v>
      </c>
      <c r="AD85" s="53">
        <v>0.13477236117790489</v>
      </c>
      <c r="AE85" s="53">
        <v>1.0899316299999999</v>
      </c>
      <c r="AF85" s="53">
        <v>0.17142930110942109</v>
      </c>
      <c r="AG85" s="53">
        <v>1.3961332923713841</v>
      </c>
      <c r="AH85" s="53">
        <v>0.33265634999999999</v>
      </c>
      <c r="AI85" s="53">
        <v>0.53466099</v>
      </c>
      <c r="AJ85" s="53">
        <v>1.58278544E-9</v>
      </c>
      <c r="AK85" s="53">
        <v>0.88255288638278528</v>
      </c>
      <c r="AL85" s="53">
        <v>6.3748950000000002E-3</v>
      </c>
      <c r="AN85" s="54" t="s">
        <v>206</v>
      </c>
      <c r="AO85" s="54">
        <v>4.66E-4</v>
      </c>
      <c r="AP85" s="54">
        <v>1.3317308000000001</v>
      </c>
      <c r="AQ85" s="54">
        <v>4.2172179999999999</v>
      </c>
      <c r="AR85" s="54">
        <v>7.7062020000000002</v>
      </c>
      <c r="AS85" s="54">
        <v>2.3119796999999998E-3</v>
      </c>
      <c r="AT85" s="54">
        <v>3.1488731999999999E-4</v>
      </c>
      <c r="AU85" s="54">
        <v>34.721817000000001</v>
      </c>
      <c r="AV85" s="54">
        <v>0.15638637626863</v>
      </c>
      <c r="AW85" s="54">
        <v>0.98169180000000011</v>
      </c>
      <c r="AX85" s="54">
        <v>0.17773621191118449</v>
      </c>
      <c r="AY85" s="54">
        <v>1.315814388267893</v>
      </c>
      <c r="AZ85" s="54">
        <v>0.24935869499999999</v>
      </c>
      <c r="BA85" s="54">
        <v>0.56572782999999993</v>
      </c>
      <c r="BB85" s="54">
        <v>4.1600580900000002E-9</v>
      </c>
      <c r="BC85" s="54">
        <v>0.85998156416005811</v>
      </c>
      <c r="BD85" s="54">
        <v>4.1844867000000001E-2</v>
      </c>
    </row>
    <row r="86" spans="1:56" x14ac:dyDescent="0.25">
      <c r="A86" s="52" t="s">
        <v>206</v>
      </c>
      <c r="B86" s="52">
        <v>4.9529999999999995E-4</v>
      </c>
      <c r="C86" s="52">
        <v>1.5374000999999999</v>
      </c>
      <c r="D86" s="52">
        <v>1.3509154000000001</v>
      </c>
      <c r="E86" s="52">
        <v>8.1367580000000004</v>
      </c>
      <c r="F86" s="52">
        <v>2.3141800999999999E-3</v>
      </c>
      <c r="G86" s="52">
        <v>3.2844872000000001E-4</v>
      </c>
      <c r="H86" s="52">
        <v>34.743701999999999</v>
      </c>
      <c r="I86" s="52">
        <v>0.1182564655110067</v>
      </c>
      <c r="J86" s="52">
        <v>0.95356934999999998</v>
      </c>
      <c r="K86" s="52">
        <v>0.151401280479873</v>
      </c>
      <c r="L86" s="52">
        <v>1.2232270960664511</v>
      </c>
      <c r="M86" s="52">
        <v>0.37758578999999998</v>
      </c>
      <c r="N86" s="52">
        <v>0.48318223999999999</v>
      </c>
      <c r="O86" s="52">
        <v>6.5646204399999999E-10</v>
      </c>
      <c r="P86" s="52">
        <v>0.92114875642226302</v>
      </c>
      <c r="Q86" s="52">
        <v>1.6403488000000001E-8</v>
      </c>
      <c r="R86" s="52">
        <v>0.68708782999999995</v>
      </c>
      <c r="S86" s="52">
        <v>0.26648152000000003</v>
      </c>
      <c r="T86" s="52">
        <v>0.15140128</v>
      </c>
      <c r="V86" s="53" t="s">
        <v>206</v>
      </c>
      <c r="W86" s="53">
        <v>4.8799999999999999E-4</v>
      </c>
      <c r="X86" s="53">
        <v>1.4607148000000001</v>
      </c>
      <c r="Y86" s="53">
        <v>2.6420398</v>
      </c>
      <c r="Z86" s="53">
        <v>7.9253790000000004</v>
      </c>
      <c r="AA86" s="53">
        <v>2.3121492E-3</v>
      </c>
      <c r="AB86" s="53">
        <v>3.246546E-4</v>
      </c>
      <c r="AC86" s="53">
        <v>34.736400000000003</v>
      </c>
      <c r="AD86" s="53">
        <v>0.1335615510990808</v>
      </c>
      <c r="AE86" s="53">
        <v>1.1220063199999999</v>
      </c>
      <c r="AF86" s="53">
        <v>0.17159392109285951</v>
      </c>
      <c r="AG86" s="53">
        <v>1.427161792275971</v>
      </c>
      <c r="AH86" s="53">
        <v>0.31754115999999999</v>
      </c>
      <c r="AI86" s="53">
        <v>0.53216507000000002</v>
      </c>
      <c r="AJ86" s="53">
        <v>1.474561234E-9</v>
      </c>
      <c r="AK86" s="53">
        <v>0.82746450167456131</v>
      </c>
      <c r="AL86" s="53">
        <v>8.8550300000000005E-5</v>
      </c>
      <c r="AN86" s="54" t="s">
        <v>206</v>
      </c>
      <c r="AO86" s="54">
        <v>4.6729999999999997E-4</v>
      </c>
      <c r="AP86" s="54">
        <v>1.3416706</v>
      </c>
      <c r="AQ86" s="54">
        <v>4.1015306000000002</v>
      </c>
      <c r="AR86" s="54">
        <v>7.7046355999999996</v>
      </c>
      <c r="AS86" s="54">
        <v>2.3120733000000001E-3</v>
      </c>
      <c r="AT86" s="54">
        <v>3.1556066999999997E-4</v>
      </c>
      <c r="AU86" s="54">
        <v>34.720374999999997</v>
      </c>
      <c r="AV86" s="54">
        <v>0.15516698443582</v>
      </c>
      <c r="AW86" s="54">
        <v>0.9829524999999999</v>
      </c>
      <c r="AX86" s="54">
        <v>0.17769964177464609</v>
      </c>
      <c r="AY86" s="54">
        <v>1.3158191262981931</v>
      </c>
      <c r="AZ86" s="54">
        <v>0.24796373599999999</v>
      </c>
      <c r="BA86" s="54">
        <v>0.56321909999999997</v>
      </c>
      <c r="BB86" s="54">
        <v>3.7857300499999999E-9</v>
      </c>
      <c r="BC86" s="54">
        <v>0.85269624178573011</v>
      </c>
      <c r="BD86" s="54">
        <v>4.0218341999999997E-2</v>
      </c>
    </row>
    <row r="87" spans="1:56" x14ac:dyDescent="0.25">
      <c r="A87" s="52" t="s">
        <v>206</v>
      </c>
      <c r="B87" s="52">
        <v>4.9529999999999995E-4</v>
      </c>
      <c r="C87" s="52">
        <v>1.5398613000000001</v>
      </c>
      <c r="D87" s="52">
        <v>1.3891491</v>
      </c>
      <c r="E87" s="52">
        <v>8.1360930000000007</v>
      </c>
      <c r="F87" s="52">
        <v>2.3139300000000001E-3</v>
      </c>
      <c r="G87" s="52">
        <v>3.2793916999999999E-4</v>
      </c>
      <c r="H87" s="52">
        <v>34.742663999999998</v>
      </c>
      <c r="I87" s="52">
        <v>0.1185443505219296</v>
      </c>
      <c r="J87" s="52">
        <v>0.94893695</v>
      </c>
      <c r="K87" s="52">
        <v>0.15236479049296839</v>
      </c>
      <c r="L87" s="52">
        <v>1.2198460910907909</v>
      </c>
      <c r="M87" s="52">
        <v>0.36073830000000001</v>
      </c>
      <c r="N87" s="52">
        <v>0.48557509999999998</v>
      </c>
      <c r="O87" s="52">
        <v>6.7528044199999995E-10</v>
      </c>
      <c r="P87" s="52">
        <v>0.89958311250612433</v>
      </c>
      <c r="Q87" s="52">
        <v>1.7545290999999999E-8</v>
      </c>
      <c r="R87" s="52">
        <v>0.68155014999999997</v>
      </c>
      <c r="S87" s="52">
        <v>0.26738679999999998</v>
      </c>
      <c r="T87" s="52">
        <v>0.15236479</v>
      </c>
      <c r="V87" s="53" t="s">
        <v>206</v>
      </c>
      <c r="W87" s="53">
        <v>4.8710000000000002E-4</v>
      </c>
      <c r="X87" s="53">
        <v>1.4609382</v>
      </c>
      <c r="Y87" s="53">
        <v>2.6560779999999999</v>
      </c>
      <c r="Z87" s="53">
        <v>7.9248456999999997</v>
      </c>
      <c r="AA87" s="53">
        <v>2.3120742E-3</v>
      </c>
      <c r="AB87" s="53">
        <v>3.2453187000000002E-4</v>
      </c>
      <c r="AC87" s="53">
        <v>34.734780000000001</v>
      </c>
      <c r="AD87" s="53">
        <v>0.1342107811155725</v>
      </c>
      <c r="AE87" s="53">
        <v>1.1093241</v>
      </c>
      <c r="AF87" s="53">
        <v>0.1718338110859943</v>
      </c>
      <c r="AG87" s="53">
        <v>1.4153686922855251</v>
      </c>
      <c r="AH87" s="53">
        <v>0.32480205000000001</v>
      </c>
      <c r="AI87" s="53">
        <v>0.53414133999999991</v>
      </c>
      <c r="AJ87" s="53">
        <v>1.502146858E-9</v>
      </c>
      <c r="AK87" s="53">
        <v>0.86859701767114694</v>
      </c>
      <c r="AL87" s="53">
        <v>4.1640770000000001E-4</v>
      </c>
      <c r="AN87" s="54" t="s">
        <v>206</v>
      </c>
      <c r="AO87" s="54">
        <v>4.6640000000000001E-4</v>
      </c>
      <c r="AP87" s="54">
        <v>1.3419080999999999</v>
      </c>
      <c r="AQ87" s="54">
        <v>4.1033286999999996</v>
      </c>
      <c r="AR87" s="54">
        <v>7.7041472999999998</v>
      </c>
      <c r="AS87" s="54">
        <v>2.3120733000000001E-3</v>
      </c>
      <c r="AT87" s="54">
        <v>3.1569346999999999E-4</v>
      </c>
      <c r="AU87" s="54">
        <v>34.718887000000002</v>
      </c>
      <c r="AV87" s="54">
        <v>0.15848233849901999</v>
      </c>
      <c r="AW87" s="54">
        <v>0.98704272999999998</v>
      </c>
      <c r="AX87" s="54">
        <v>0.17817433174443939</v>
      </c>
      <c r="AY87" s="54">
        <v>1.3236994003310909</v>
      </c>
      <c r="AZ87" s="54">
        <v>0.28904289999999999</v>
      </c>
      <c r="BA87" s="54">
        <v>0.56944390999999994</v>
      </c>
      <c r="BB87" s="54">
        <v>4.0265409270000002E-9</v>
      </c>
      <c r="BC87" s="54">
        <v>0.86025228102654094</v>
      </c>
      <c r="BD87" s="54">
        <v>4.1842807000000003E-2</v>
      </c>
    </row>
    <row r="88" spans="1:56" x14ac:dyDescent="0.25">
      <c r="A88" s="52" t="s">
        <v>206</v>
      </c>
      <c r="B88" s="52">
        <v>4.8979999999999998E-4</v>
      </c>
      <c r="C88" s="52">
        <v>1.517161</v>
      </c>
      <c r="D88" s="52">
        <v>1.6457763999999999</v>
      </c>
      <c r="E88" s="52">
        <v>8.1392959999999999</v>
      </c>
      <c r="F88" s="52">
        <v>2.3134330000000002E-3</v>
      </c>
      <c r="G88" s="52">
        <v>3.2724110000000001E-4</v>
      </c>
      <c r="H88" s="52">
        <v>34.745894999999997</v>
      </c>
      <c r="I88" s="52">
        <v>0.1181713305718395</v>
      </c>
      <c r="J88" s="52">
        <v>0.93738186000000001</v>
      </c>
      <c r="K88" s="52">
        <v>0.1517324305132956</v>
      </c>
      <c r="L88" s="52">
        <v>1.207285621161228</v>
      </c>
      <c r="M88" s="52">
        <v>0.34516548000000002</v>
      </c>
      <c r="N88" s="52">
        <v>0.48585966000000003</v>
      </c>
      <c r="O88" s="52">
        <v>7.2086610799999996E-10</v>
      </c>
      <c r="P88" s="52">
        <v>0.87881077628987425</v>
      </c>
      <c r="Q88" s="52">
        <v>1.9419623E-8</v>
      </c>
      <c r="R88" s="52">
        <v>0.67134583000000003</v>
      </c>
      <c r="S88" s="52">
        <v>0.26603602999999998</v>
      </c>
      <c r="T88" s="52">
        <v>0.15173243</v>
      </c>
      <c r="V88" s="53" t="s">
        <v>206</v>
      </c>
      <c r="W88" s="53">
        <v>4.796E-4</v>
      </c>
      <c r="X88" s="53">
        <v>1.4320090000000001</v>
      </c>
      <c r="Y88" s="53">
        <v>2.9119730000000001</v>
      </c>
      <c r="Z88" s="53">
        <v>7.9263079999999997</v>
      </c>
      <c r="AA88" s="53">
        <v>2.3119030000000001E-3</v>
      </c>
      <c r="AB88" s="53">
        <v>3.2308442000000001E-4</v>
      </c>
      <c r="AC88" s="53">
        <v>34.737231999999999</v>
      </c>
      <c r="AD88" s="53">
        <v>0.13443649118341841</v>
      </c>
      <c r="AE88" s="53">
        <v>1.0865302400000001</v>
      </c>
      <c r="AF88" s="53">
        <v>0.16521250091587381</v>
      </c>
      <c r="AG88" s="53">
        <v>1.3861792321816899</v>
      </c>
      <c r="AH88" s="53">
        <v>0.32786062999999999</v>
      </c>
      <c r="AI88" s="53">
        <v>0.52790858000000007</v>
      </c>
      <c r="AJ88" s="53">
        <v>1.612459344E-9</v>
      </c>
      <c r="AK88" s="53">
        <v>0.88430396011245938</v>
      </c>
      <c r="AL88" s="53">
        <v>1.7352670000000001E-2</v>
      </c>
      <c r="AN88" s="54" t="s">
        <v>206</v>
      </c>
      <c r="AO88" s="54">
        <v>4.6289999999999998E-4</v>
      </c>
      <c r="AP88" s="54">
        <v>1.3247188000000001</v>
      </c>
      <c r="AQ88" s="54">
        <v>4.3658739999999998</v>
      </c>
      <c r="AR88" s="54">
        <v>7.7032309999999997</v>
      </c>
      <c r="AS88" s="54">
        <v>2.3119475000000001E-3</v>
      </c>
      <c r="AT88" s="54">
        <v>3.1342928000000002E-4</v>
      </c>
      <c r="AU88" s="54">
        <v>34.722244000000003</v>
      </c>
      <c r="AV88" s="54">
        <v>0.1558910998005</v>
      </c>
      <c r="AW88" s="54">
        <v>0.88266102000000002</v>
      </c>
      <c r="AX88" s="54">
        <v>0.17717615199973749</v>
      </c>
      <c r="AY88" s="54">
        <v>1.21572827188838</v>
      </c>
      <c r="AZ88" s="54">
        <v>0.35442472000000003</v>
      </c>
      <c r="BA88" s="54">
        <v>0.57098892000000001</v>
      </c>
      <c r="BB88" s="54">
        <v>4.627150324E-9</v>
      </c>
      <c r="BC88" s="54">
        <v>0.92240330762715039</v>
      </c>
      <c r="BD88" s="54">
        <v>4.2819164999999999E-2</v>
      </c>
    </row>
    <row r="89" spans="1:56" x14ac:dyDescent="0.25">
      <c r="A89" s="52" t="s">
        <v>206</v>
      </c>
      <c r="B89" s="52">
        <v>4.8899999999999996E-4</v>
      </c>
      <c r="C89" s="52">
        <v>1.4952160999999999</v>
      </c>
      <c r="D89" s="52">
        <v>2.1739410000000001</v>
      </c>
      <c r="E89" s="52">
        <v>8.1392209999999992</v>
      </c>
      <c r="F89" s="52">
        <v>2.3121525999999998E-3</v>
      </c>
      <c r="G89" s="52">
        <v>3.2430870000000001E-4</v>
      </c>
      <c r="H89" s="52">
        <v>34.759129999999999</v>
      </c>
      <c r="I89" s="52">
        <v>0.1133624246370067</v>
      </c>
      <c r="J89" s="52">
        <v>1.2183572199999999</v>
      </c>
      <c r="K89" s="52">
        <v>0.1485004005693811</v>
      </c>
      <c r="L89" s="52">
        <v>1.4802200452838929</v>
      </c>
      <c r="M89" s="52">
        <v>0.25417594999999998</v>
      </c>
      <c r="N89" s="52">
        <v>0.46145628000000011</v>
      </c>
      <c r="O89" s="52">
        <v>7.3459029399999997E-10</v>
      </c>
      <c r="P89" s="52">
        <v>0.7338785936872374</v>
      </c>
      <c r="Q89" s="52">
        <v>1.8696160999999999E-8</v>
      </c>
      <c r="R89" s="52">
        <v>0.96397100000000002</v>
      </c>
      <c r="S89" s="52">
        <v>0.25438622</v>
      </c>
      <c r="T89" s="52">
        <v>0.1485004</v>
      </c>
      <c r="V89" s="53" t="s">
        <v>206</v>
      </c>
      <c r="W89" s="53">
        <v>4.7530000000000001E-4</v>
      </c>
      <c r="X89" s="53">
        <v>1.4039505000000001</v>
      </c>
      <c r="Y89" s="53">
        <v>3.3767893</v>
      </c>
      <c r="Z89" s="53">
        <v>7.9238609999999996</v>
      </c>
      <c r="AA89" s="53">
        <v>2.3113869999999998E-3</v>
      </c>
      <c r="AB89" s="53">
        <v>3.1906167999999998E-4</v>
      </c>
      <c r="AC89" s="53">
        <v>34.747948000000001</v>
      </c>
      <c r="AD89" s="53">
        <v>0.1324100815063253</v>
      </c>
      <c r="AE89" s="53">
        <v>1.06858217</v>
      </c>
      <c r="AF89" s="53">
        <v>0.16492516113272579</v>
      </c>
      <c r="AG89" s="53">
        <v>1.365917412722697</v>
      </c>
      <c r="AH89" s="53">
        <v>0.32142502000000001</v>
      </c>
      <c r="AI89" s="53">
        <v>0.52609864000000006</v>
      </c>
      <c r="AJ89" s="53">
        <v>1.8163943000000001E-9</v>
      </c>
      <c r="AK89" s="53">
        <v>0.81004300531639417</v>
      </c>
      <c r="AL89" s="53">
        <v>1.5415544999999999E-2</v>
      </c>
      <c r="AN89" s="54" t="s">
        <v>206</v>
      </c>
      <c r="AO89" s="54">
        <v>4.6079999999999998E-4</v>
      </c>
      <c r="AP89" s="54">
        <v>1.3022916</v>
      </c>
      <c r="AQ89" s="54">
        <v>4.8282546999999996</v>
      </c>
      <c r="AR89" s="54">
        <v>7.7016450000000001</v>
      </c>
      <c r="AS89" s="54">
        <v>2.3116332000000001E-3</v>
      </c>
      <c r="AT89" s="54">
        <v>3.0945073000000002E-4</v>
      </c>
      <c r="AU89" s="54">
        <v>34.732570000000003</v>
      </c>
      <c r="AV89" s="54">
        <v>0.15376797502</v>
      </c>
      <c r="AW89" s="54">
        <v>0.95647126000000005</v>
      </c>
      <c r="AX89" s="54">
        <v>0.175236402726859</v>
      </c>
      <c r="AY89" s="54">
        <v>1.285475637836383</v>
      </c>
      <c r="AZ89" s="54">
        <v>0.24153469999999999</v>
      </c>
      <c r="BA89" s="54">
        <v>0.56075542999999994</v>
      </c>
      <c r="BB89" s="54">
        <v>5.1982497360000002E-9</v>
      </c>
      <c r="BC89" s="54">
        <v>0.85912127819824968</v>
      </c>
      <c r="BD89" s="54">
        <v>4.3124116999999997E-2</v>
      </c>
    </row>
    <row r="90" spans="1:56" x14ac:dyDescent="0.25">
      <c r="A90" s="52" t="s">
        <v>206</v>
      </c>
      <c r="B90" s="52">
        <v>4.8970000000000003E-4</v>
      </c>
      <c r="C90" s="52">
        <v>1.4711262000000001</v>
      </c>
      <c r="D90" s="52">
        <v>2.7923703</v>
      </c>
      <c r="E90" s="52">
        <v>8.1362310000000004</v>
      </c>
      <c r="F90" s="52">
        <v>2.3104467000000001E-3</v>
      </c>
      <c r="G90" s="52">
        <v>3.2031926E-4</v>
      </c>
      <c r="H90" s="52">
        <v>34.776600000000002</v>
      </c>
      <c r="I90" s="52">
        <v>0.1118881807041506</v>
      </c>
      <c r="J90" s="52">
        <v>1.0532848100000001</v>
      </c>
      <c r="K90" s="52">
        <v>0.14444833063687529</v>
      </c>
      <c r="L90" s="52">
        <v>1.3096213214204</v>
      </c>
      <c r="M90" s="52">
        <v>0.35933164000000001</v>
      </c>
      <c r="N90" s="52">
        <v>0.42426044000000002</v>
      </c>
      <c r="O90" s="52">
        <v>6.96873144E-10</v>
      </c>
      <c r="P90" s="52">
        <v>0.85535859370173506</v>
      </c>
      <c r="Q90" s="52">
        <v>1.7580335E-8</v>
      </c>
      <c r="R90" s="52">
        <v>0.80528575000000002</v>
      </c>
      <c r="S90" s="52">
        <v>0.24799905999999999</v>
      </c>
      <c r="T90" s="52">
        <v>0.14444833000000001</v>
      </c>
      <c r="V90" s="53" t="s">
        <v>206</v>
      </c>
      <c r="W90" s="53">
        <v>4.7249999999999999E-4</v>
      </c>
      <c r="X90" s="53">
        <v>1.3712863</v>
      </c>
      <c r="Y90" s="53">
        <v>3.9761796</v>
      </c>
      <c r="Z90" s="53">
        <v>7.9193259999999999</v>
      </c>
      <c r="AA90" s="53">
        <v>2.310402E-3</v>
      </c>
      <c r="AB90" s="53">
        <v>3.1376970000000001E-4</v>
      </c>
      <c r="AC90" s="53">
        <v>34.763686999999997</v>
      </c>
      <c r="AD90" s="53">
        <v>0.1220101918006566</v>
      </c>
      <c r="AE90" s="53">
        <v>0.83892739000000005</v>
      </c>
      <c r="AF90" s="53">
        <v>0.16074537130101471</v>
      </c>
      <c r="AG90" s="53">
        <v>1.12168295318706</v>
      </c>
      <c r="AH90" s="53">
        <v>0.29991807999999998</v>
      </c>
      <c r="AI90" s="53">
        <v>0.49137597</v>
      </c>
      <c r="AJ90" s="53">
        <v>1.7763131420000001E-9</v>
      </c>
      <c r="AK90" s="53">
        <v>0.85513918952631307</v>
      </c>
      <c r="AL90" s="53">
        <v>1.8469612999999999E-3</v>
      </c>
      <c r="AN90" s="54" t="s">
        <v>206</v>
      </c>
      <c r="AO90" s="54">
        <v>4.5600000000000003E-4</v>
      </c>
      <c r="AP90" s="54">
        <v>1.2646896000000001</v>
      </c>
      <c r="AQ90" s="54">
        <v>5.4003705999999996</v>
      </c>
      <c r="AR90" s="54">
        <v>7.7002220000000001</v>
      </c>
      <c r="AS90" s="54">
        <v>2.3112455000000001E-3</v>
      </c>
      <c r="AT90" s="54">
        <v>3.0460517000000003E-4</v>
      </c>
      <c r="AU90" s="54">
        <v>34.747382999999999</v>
      </c>
      <c r="AV90" s="54">
        <v>0.13954954780000001</v>
      </c>
      <c r="AW90" s="54">
        <v>0.77213880999999995</v>
      </c>
      <c r="AX90" s="54">
        <v>0.16996830326033421</v>
      </c>
      <c r="AY90" s="54">
        <v>1.0816566611509439</v>
      </c>
      <c r="AZ90" s="54">
        <v>0.26731138999999998</v>
      </c>
      <c r="BA90" s="54">
        <v>0.53616298000000007</v>
      </c>
      <c r="BB90" s="54">
        <v>5.3030257000000003E-9</v>
      </c>
      <c r="BC90" s="54">
        <v>0.86083399730302579</v>
      </c>
      <c r="BD90" s="54">
        <v>3.9436354999999999E-2</v>
      </c>
    </row>
    <row r="91" spans="1:56" x14ac:dyDescent="0.25">
      <c r="A91" s="52" t="s">
        <v>206</v>
      </c>
      <c r="B91" s="52">
        <v>4.8589999999999999E-4</v>
      </c>
      <c r="C91" s="52">
        <v>1.4293612</v>
      </c>
      <c r="D91" s="52">
        <v>3.3900855000000001</v>
      </c>
      <c r="E91" s="52">
        <v>8.1322799999999997</v>
      </c>
      <c r="F91" s="52">
        <v>2.3087885000000002E-3</v>
      </c>
      <c r="G91" s="52">
        <v>3.1535687999999999E-4</v>
      </c>
      <c r="H91" s="52">
        <v>34.795876</v>
      </c>
      <c r="I91" s="52">
        <v>9.3459890690163E-2</v>
      </c>
      <c r="J91" s="52">
        <v>0.91718222000000005</v>
      </c>
      <c r="K91" s="52">
        <v>0.129067750599375</v>
      </c>
      <c r="L91" s="52">
        <v>1.1397098613682</v>
      </c>
      <c r="M91" s="52">
        <v>0.25936324399999999</v>
      </c>
      <c r="N91" s="52">
        <v>0.37331882999999999</v>
      </c>
      <c r="O91" s="52">
        <v>5.7005738599999997E-10</v>
      </c>
      <c r="P91" s="52">
        <v>0.65987552237224234</v>
      </c>
      <c r="Q91" s="52">
        <v>1.2109182E-8</v>
      </c>
      <c r="R91" s="52">
        <v>0.69056183000000004</v>
      </c>
      <c r="S91" s="52">
        <v>0.22662039</v>
      </c>
      <c r="T91" s="52">
        <v>0.12906775000000001</v>
      </c>
      <c r="V91" s="53" t="s">
        <v>206</v>
      </c>
      <c r="W91" s="53">
        <v>4.685E-4</v>
      </c>
      <c r="X91" s="53">
        <v>1.3293089</v>
      </c>
      <c r="Y91" s="53">
        <v>4.5652632999999998</v>
      </c>
      <c r="Z91" s="53">
        <v>7.9160686</v>
      </c>
      <c r="AA91" s="53">
        <v>2.3093366000000001E-3</v>
      </c>
      <c r="AB91" s="53">
        <v>3.0857912000000002E-4</v>
      </c>
      <c r="AC91" s="53">
        <v>34.783123000000003</v>
      </c>
      <c r="AD91" s="53">
        <v>0.112392021885035</v>
      </c>
      <c r="AE91" s="53">
        <v>0.85493820000000009</v>
      </c>
      <c r="AF91" s="53">
        <v>0.15102555131879539</v>
      </c>
      <c r="AG91" s="53">
        <v>1.118355773289152</v>
      </c>
      <c r="AH91" s="53">
        <v>0.25546347000000003</v>
      </c>
      <c r="AI91" s="53">
        <v>0.44886011999999997</v>
      </c>
      <c r="AJ91" s="53">
        <v>1.542976323E-9</v>
      </c>
      <c r="AK91" s="53">
        <v>0.73092733702025225</v>
      </c>
      <c r="AL91" s="53">
        <v>2.3025954E-7</v>
      </c>
      <c r="AN91" s="54" t="s">
        <v>206</v>
      </c>
      <c r="AO91" s="54">
        <v>4.5340000000000002E-4</v>
      </c>
      <c r="AP91" s="54">
        <v>1.2247766</v>
      </c>
      <c r="AQ91" s="54">
        <v>6.0314680000000003</v>
      </c>
      <c r="AR91" s="54">
        <v>7.6975373999999999</v>
      </c>
      <c r="AS91" s="54">
        <v>2.3106433999999999E-3</v>
      </c>
      <c r="AT91" s="54">
        <v>2.9909499999999998E-4</v>
      </c>
      <c r="AU91" s="54">
        <v>34.769675999999997</v>
      </c>
      <c r="AV91" s="54">
        <v>0.130166022514</v>
      </c>
      <c r="AW91" s="54">
        <v>0.71725232999999999</v>
      </c>
      <c r="AX91" s="54">
        <v>0.160631123320503</v>
      </c>
      <c r="AY91" s="54">
        <v>1.0080494759262391</v>
      </c>
      <c r="AZ91" s="54">
        <v>0.24689550399999999</v>
      </c>
      <c r="BA91" s="54">
        <v>0.49377310000000002</v>
      </c>
      <c r="BB91" s="54">
        <v>4.2790691179999997E-9</v>
      </c>
      <c r="BC91" s="54">
        <v>0.71776607227906908</v>
      </c>
      <c r="BD91" s="54">
        <v>3.1220576E-2</v>
      </c>
    </row>
    <row r="92" spans="1:56" x14ac:dyDescent="0.25">
      <c r="A92" s="52" t="s">
        <v>206</v>
      </c>
      <c r="B92" s="52">
        <v>4.8050000000000002E-4</v>
      </c>
      <c r="C92" s="52">
        <v>1.4046348</v>
      </c>
      <c r="D92" s="52">
        <v>3.4225647000000001</v>
      </c>
      <c r="E92" s="52">
        <v>8.1343180000000004</v>
      </c>
      <c r="F92" s="52">
        <v>2.3085982999999999E-3</v>
      </c>
      <c r="G92" s="52">
        <v>3.1424810000000002E-4</v>
      </c>
      <c r="H92" s="52">
        <v>34.801940000000002</v>
      </c>
      <c r="I92" s="52">
        <v>9.1944920685732859E-2</v>
      </c>
      <c r="J92" s="52">
        <v>1.23112288</v>
      </c>
      <c r="K92" s="52">
        <v>0.1242771605709012</v>
      </c>
      <c r="L92" s="52">
        <v>1.4473449613331519</v>
      </c>
      <c r="M92" s="52">
        <v>0.22473029999999999</v>
      </c>
      <c r="N92" s="52">
        <v>0.36411302000000001</v>
      </c>
      <c r="O92" s="52">
        <v>5.4595317299999995E-10</v>
      </c>
      <c r="P92" s="52">
        <v>0.60544494829602113</v>
      </c>
      <c r="Q92" s="52">
        <v>1.102784E-8</v>
      </c>
      <c r="R92" s="52">
        <v>1.0128832999999999</v>
      </c>
      <c r="S92" s="52">
        <v>0.21823957999999999</v>
      </c>
      <c r="T92" s="52">
        <v>0.12427716</v>
      </c>
      <c r="V92" s="53" t="s">
        <v>206</v>
      </c>
      <c r="W92" s="53">
        <v>4.6779999999999999E-4</v>
      </c>
      <c r="X92" s="53">
        <v>1.3141970000000001</v>
      </c>
      <c r="Y92" s="53">
        <v>4.6463175000000003</v>
      </c>
      <c r="Z92" s="53">
        <v>7.9163819999999996</v>
      </c>
      <c r="AA92" s="53">
        <v>2.3087649999999999E-3</v>
      </c>
      <c r="AB92" s="53">
        <v>3.0687352000000002E-4</v>
      </c>
      <c r="AC92" s="53">
        <v>34.792270000000002</v>
      </c>
      <c r="AD92" s="53">
        <v>0.1087415756069873</v>
      </c>
      <c r="AE92" s="53">
        <v>0.93151030000000001</v>
      </c>
      <c r="AF92" s="53">
        <v>0.14493375115842561</v>
      </c>
      <c r="AG92" s="53">
        <v>1.1851856268499501</v>
      </c>
      <c r="AH92" s="53">
        <v>0.23209903000000001</v>
      </c>
      <c r="AI92" s="53">
        <v>0.41202899999999998</v>
      </c>
      <c r="AJ92" s="53">
        <v>1.1960973E-9</v>
      </c>
      <c r="AK92" s="53">
        <v>0.65878562353921133</v>
      </c>
      <c r="AL92" s="53">
        <v>4.5195879999999998E-8</v>
      </c>
      <c r="AN92" s="54" t="s">
        <v>206</v>
      </c>
      <c r="AO92" s="54">
        <v>4.5160000000000003E-4</v>
      </c>
      <c r="AP92" s="54">
        <v>1.2018534999999999</v>
      </c>
      <c r="AQ92" s="54">
        <v>6.1727204000000002</v>
      </c>
      <c r="AR92" s="54">
        <v>7.6984367000000002</v>
      </c>
      <c r="AS92" s="54">
        <v>2.3102127000000001E-3</v>
      </c>
      <c r="AT92" s="54">
        <v>2.9754089999999998E-4</v>
      </c>
      <c r="AU92" s="54">
        <v>34.780909999999999</v>
      </c>
      <c r="AV92" s="54">
        <v>0.13415479752566001</v>
      </c>
      <c r="AW92" s="54">
        <v>0.81647801999999992</v>
      </c>
      <c r="AX92" s="54">
        <v>0.15669006349582071</v>
      </c>
      <c r="AY92" s="54">
        <v>1.107322881113656</v>
      </c>
      <c r="AZ92" s="54">
        <v>0.20920921000000001</v>
      </c>
      <c r="BA92" s="54">
        <v>0.47034218999999999</v>
      </c>
      <c r="BB92" s="54">
        <v>3.3103232450000001E-9</v>
      </c>
      <c r="BC92" s="54">
        <v>0.70883759591406326</v>
      </c>
      <c r="BD92" s="54">
        <v>2.3154950000000001E-2</v>
      </c>
    </row>
    <row r="93" spans="1:56" x14ac:dyDescent="0.25">
      <c r="A93" s="52" t="s">
        <v>206</v>
      </c>
      <c r="B93" s="52">
        <v>4.662E-4</v>
      </c>
      <c r="C93" s="52">
        <v>1.4105563999999999</v>
      </c>
      <c r="D93" s="52">
        <v>2.3460969999999999</v>
      </c>
      <c r="E93" s="52">
        <v>8.1478040000000007</v>
      </c>
      <c r="F93" s="52">
        <v>2.3127333000000001E-3</v>
      </c>
      <c r="G93" s="52">
        <v>3.2103935000000002E-4</v>
      </c>
      <c r="H93" s="52">
        <v>34.772500000000001</v>
      </c>
      <c r="I93" s="52">
        <v>0.1139206207982284</v>
      </c>
      <c r="J93" s="52">
        <v>1.0458579100000001</v>
      </c>
      <c r="K93" s="52">
        <v>0.1473433105585647</v>
      </c>
      <c r="L93" s="52">
        <v>1.3071218414320369</v>
      </c>
      <c r="M93" s="52">
        <v>0.26897704500000003</v>
      </c>
      <c r="N93" s="52">
        <v>0.49834054999999999</v>
      </c>
      <c r="O93" s="52">
        <v>9.2034318000000005E-10</v>
      </c>
      <c r="P93" s="52">
        <v>0.78729644227671125</v>
      </c>
      <c r="Q93" s="52">
        <v>2.7202657999999999E-8</v>
      </c>
      <c r="R93" s="52">
        <v>0.79086285999999995</v>
      </c>
      <c r="S93" s="52">
        <v>0.25499505</v>
      </c>
      <c r="T93" s="52">
        <v>0.14734331000000001</v>
      </c>
      <c r="V93" s="53" t="s">
        <v>206</v>
      </c>
      <c r="W93" s="53">
        <v>4.5590000000000002E-4</v>
      </c>
      <c r="X93" s="53">
        <v>1.323823</v>
      </c>
      <c r="Y93" s="53">
        <v>3.5916182999999999</v>
      </c>
      <c r="Z93" s="53">
        <v>7.9365335000000004</v>
      </c>
      <c r="AA93" s="53">
        <v>2.3119174999999999E-3</v>
      </c>
      <c r="AB93" s="53">
        <v>3.1496686E-4</v>
      </c>
      <c r="AC93" s="53">
        <v>34.766902999999999</v>
      </c>
      <c r="AD93" s="53">
        <v>0.13201094179553891</v>
      </c>
      <c r="AE93" s="53">
        <v>1.0696158</v>
      </c>
      <c r="AF93" s="53">
        <v>0.1591844409443301</v>
      </c>
      <c r="AG93" s="53">
        <v>1.3608111828209111</v>
      </c>
      <c r="AH93" s="53">
        <v>0.31389574999999997</v>
      </c>
      <c r="AI93" s="53">
        <v>0.5253436600000001</v>
      </c>
      <c r="AJ93" s="53">
        <v>2.0040220399999999E-9</v>
      </c>
      <c r="AK93" s="53">
        <v>0.86738983900402211</v>
      </c>
      <c r="AL93" s="53">
        <v>1.8804468000000001E-2</v>
      </c>
      <c r="AN93" s="54" t="s">
        <v>206</v>
      </c>
      <c r="AO93" s="54">
        <v>4.4109999999999999E-4</v>
      </c>
      <c r="AP93" s="54">
        <v>1.2081052999999999</v>
      </c>
      <c r="AQ93" s="54">
        <v>5.1539716999999996</v>
      </c>
      <c r="AR93" s="54">
        <v>7.7128730000000001</v>
      </c>
      <c r="AS93" s="54">
        <v>2.3120493000000002E-3</v>
      </c>
      <c r="AT93" s="54">
        <v>3.0554557E-4</v>
      </c>
      <c r="AU93" s="54">
        <v>34.759010000000004</v>
      </c>
      <c r="AV93" s="54">
        <v>0.15061903469999999</v>
      </c>
      <c r="AW93" s="54">
        <v>0.93253043999999996</v>
      </c>
      <c r="AX93" s="54">
        <v>0.170292324736425</v>
      </c>
      <c r="AY93" s="54">
        <v>1.253441799523799</v>
      </c>
      <c r="AZ93" s="54">
        <v>0.238054934</v>
      </c>
      <c r="BA93" s="54">
        <v>0.55270445000000001</v>
      </c>
      <c r="BB93" s="54">
        <v>5.6756505670000002E-9</v>
      </c>
      <c r="BC93" s="54">
        <v>0.85949479967565068</v>
      </c>
      <c r="BD93" s="54">
        <v>4.1207682000000002E-2</v>
      </c>
    </row>
    <row r="94" spans="1:56" x14ac:dyDescent="0.25">
      <c r="A94" s="52" t="s">
        <v>206</v>
      </c>
      <c r="B94" s="52">
        <v>4.6549999999999998E-4</v>
      </c>
      <c r="C94" s="52">
        <v>1.4365121000000001</v>
      </c>
      <c r="D94" s="52">
        <v>1.7859594999999999</v>
      </c>
      <c r="E94" s="52">
        <v>8.1446159999999992</v>
      </c>
      <c r="F94" s="52">
        <v>2.3154623E-3</v>
      </c>
      <c r="G94" s="52">
        <v>3.2291790000000002E-4</v>
      </c>
      <c r="H94" s="52">
        <v>34.764583999999999</v>
      </c>
      <c r="I94" s="52">
        <v>0.10951564059227779</v>
      </c>
      <c r="J94" s="52">
        <v>1.0966113500000001</v>
      </c>
      <c r="K94" s="52">
        <v>0.13898450039685989</v>
      </c>
      <c r="L94" s="52">
        <v>1.3451114910610551</v>
      </c>
      <c r="M94" s="52">
        <v>0.26511171</v>
      </c>
      <c r="N94" s="52">
        <v>0.46090325999999998</v>
      </c>
      <c r="O94" s="52">
        <v>6.2039561000000004E-10</v>
      </c>
      <c r="P94" s="52">
        <v>0.74540423706337766</v>
      </c>
      <c r="Q94" s="52">
        <v>1.1864170999999999E-8</v>
      </c>
      <c r="R94" s="52">
        <v>0.84472895000000003</v>
      </c>
      <c r="S94" s="52">
        <v>0.25188240000000001</v>
      </c>
      <c r="T94" s="52">
        <v>0.13898450000000001</v>
      </c>
      <c r="V94" s="53" t="s">
        <v>206</v>
      </c>
      <c r="W94" s="53">
        <v>4.5570000000000002E-4</v>
      </c>
      <c r="X94" s="53">
        <v>1.3489958</v>
      </c>
      <c r="Y94" s="53">
        <v>2.9560960000000001</v>
      </c>
      <c r="Z94" s="53">
        <v>7.9407296000000001</v>
      </c>
      <c r="AA94" s="53">
        <v>2.3138043000000001E-3</v>
      </c>
      <c r="AB94" s="53">
        <v>3.1974393999999998E-4</v>
      </c>
      <c r="AC94" s="53">
        <v>34.756332</v>
      </c>
      <c r="AD94" s="53">
        <v>0.1282810713631807</v>
      </c>
      <c r="AE94" s="53">
        <v>1.1445788800000001</v>
      </c>
      <c r="AF94" s="53">
        <v>0.1615792008132485</v>
      </c>
      <c r="AG94" s="53">
        <v>1.434439152255798</v>
      </c>
      <c r="AH94" s="53">
        <v>0.26062896499999999</v>
      </c>
      <c r="AI94" s="53">
        <v>0.52788135000000003</v>
      </c>
      <c r="AJ94" s="53">
        <v>1.5297903600000001E-9</v>
      </c>
      <c r="AK94" s="53">
        <v>0.80499636602979041</v>
      </c>
      <c r="AL94" s="53">
        <v>5.0406979999999997E-3</v>
      </c>
      <c r="AN94" s="54" t="s">
        <v>206</v>
      </c>
      <c r="AO94" s="54">
        <v>4.3820000000000003E-4</v>
      </c>
      <c r="AP94" s="54">
        <v>1.2237891999999999</v>
      </c>
      <c r="AQ94" s="54">
        <v>4.4370694000000004</v>
      </c>
      <c r="AR94" s="54">
        <v>7.7164865000000002</v>
      </c>
      <c r="AS94" s="54">
        <v>2.3132946999999998E-3</v>
      </c>
      <c r="AT94" s="54">
        <v>3.1121415999999999E-4</v>
      </c>
      <c r="AU94" s="54">
        <v>34.746673999999999</v>
      </c>
      <c r="AV94" s="54">
        <v>0.147910243774</v>
      </c>
      <c r="AW94" s="54">
        <v>0.94781396000000018</v>
      </c>
      <c r="AX94" s="54">
        <v>0.16965553138254691</v>
      </c>
      <c r="AY94" s="54">
        <v>1.265379735240439</v>
      </c>
      <c r="AZ94" s="54">
        <v>0.24717633</v>
      </c>
      <c r="BA94" s="54">
        <v>0.56086104999999997</v>
      </c>
      <c r="BB94" s="54">
        <v>4.1493389000000001E-9</v>
      </c>
      <c r="BC94" s="54">
        <v>0.93037424714933892</v>
      </c>
      <c r="BD94" s="54">
        <v>3.8399546999999999E-2</v>
      </c>
    </row>
    <row r="95" spans="1:56" x14ac:dyDescent="0.25">
      <c r="A95" s="52" t="s">
        <v>206</v>
      </c>
      <c r="B95" s="52">
        <v>4.6789999999999999E-4</v>
      </c>
      <c r="C95" s="52">
        <v>1.4871144999999999</v>
      </c>
      <c r="D95" s="52">
        <v>0.88234352999999999</v>
      </c>
      <c r="E95" s="52">
        <v>8.1385590000000008</v>
      </c>
      <c r="F95" s="52">
        <v>2.3195117E-3</v>
      </c>
      <c r="G95" s="52">
        <v>3.2541185000000002E-4</v>
      </c>
      <c r="H95" s="52">
        <v>34.751797000000003</v>
      </c>
      <c r="I95" s="52">
        <v>0.1049925243958707</v>
      </c>
      <c r="J95" s="52">
        <v>1.1078050800000001</v>
      </c>
      <c r="K95" s="52">
        <v>0.1270665702732153</v>
      </c>
      <c r="L95" s="52">
        <v>1.3398641747357909</v>
      </c>
      <c r="M95" s="52">
        <v>0.27921035</v>
      </c>
      <c r="N95" s="52">
        <v>0.44232297999999998</v>
      </c>
      <c r="O95" s="52">
        <v>4.06225283E-10</v>
      </c>
      <c r="P95" s="52">
        <v>0.74385478696223339</v>
      </c>
      <c r="Q95" s="52">
        <v>5.7136126999999997E-9</v>
      </c>
      <c r="R95" s="52">
        <v>0.86038583999999996</v>
      </c>
      <c r="S95" s="52">
        <v>0.24741924000000001</v>
      </c>
      <c r="T95" s="52">
        <v>0.12706656999999999</v>
      </c>
      <c r="V95" s="53" t="s">
        <v>206</v>
      </c>
      <c r="W95" s="53">
        <v>4.5909999999999999E-4</v>
      </c>
      <c r="X95" s="53">
        <v>1.3989332999999999</v>
      </c>
      <c r="Y95" s="53">
        <v>1.9935814999999999</v>
      </c>
      <c r="Z95" s="53">
        <v>7.9413320000000001</v>
      </c>
      <c r="AA95" s="53">
        <v>2.3165265999999999E-3</v>
      </c>
      <c r="AB95" s="53">
        <v>3.2449437999999999E-4</v>
      </c>
      <c r="AC95" s="53">
        <v>34.742415999999999</v>
      </c>
      <c r="AD95" s="53">
        <v>0.12499605072864441</v>
      </c>
      <c r="AE95" s="53">
        <v>1.16557818</v>
      </c>
      <c r="AF95" s="53">
        <v>0.15195423046358261</v>
      </c>
      <c r="AG95" s="53">
        <v>1.4425284612664619</v>
      </c>
      <c r="AH95" s="53">
        <v>0.32895630999999997</v>
      </c>
      <c r="AI95" s="53">
        <v>0.48637766999999998</v>
      </c>
      <c r="AJ95" s="53">
        <v>8.0294190599999997E-10</v>
      </c>
      <c r="AK95" s="53">
        <v>0.82058426456037992</v>
      </c>
      <c r="AL95" s="53">
        <v>2.4953050000000001E-8</v>
      </c>
      <c r="AN95" s="54" t="s">
        <v>206</v>
      </c>
      <c r="AO95" s="54">
        <v>4.459E-4</v>
      </c>
      <c r="AP95" s="54">
        <v>1.2842091</v>
      </c>
      <c r="AQ95" s="54">
        <v>3.3820074</v>
      </c>
      <c r="AR95" s="54">
        <v>7.7178069999999996</v>
      </c>
      <c r="AS95" s="54">
        <v>2.3148013000000001E-3</v>
      </c>
      <c r="AT95" s="54">
        <v>3.1834479999999997E-4</v>
      </c>
      <c r="AU95" s="54">
        <v>34.730820000000001</v>
      </c>
      <c r="AV95" s="54">
        <v>0.14601843212226681</v>
      </c>
      <c r="AW95" s="54">
        <v>0.92496508</v>
      </c>
      <c r="AX95" s="54">
        <v>0.16694920087364051</v>
      </c>
      <c r="AY95" s="54">
        <v>1.2379327130765401</v>
      </c>
      <c r="AZ95" s="54">
        <v>0.37544649000000002</v>
      </c>
      <c r="BA95" s="54">
        <v>0.53936410000000001</v>
      </c>
      <c r="BB95" s="54">
        <v>2.0602431039999998E-9</v>
      </c>
      <c r="BC95" s="54">
        <v>0.85290351608164305</v>
      </c>
      <c r="BD95" s="54">
        <v>2.3750325999999999E-2</v>
      </c>
    </row>
    <row r="96" spans="1:56" x14ac:dyDescent="0.25">
      <c r="A96" s="52" t="s">
        <v>206</v>
      </c>
      <c r="B96" s="52">
        <v>4.9720000000000005E-4</v>
      </c>
      <c r="C96" s="52">
        <v>1.6072725000000001</v>
      </c>
      <c r="D96" s="52">
        <v>4.6289182999999998E-2</v>
      </c>
      <c r="E96" s="52">
        <v>8.1219210000000004</v>
      </c>
      <c r="F96" s="52">
        <v>2.3223850000000002E-3</v>
      </c>
      <c r="G96" s="52">
        <v>3.2515179999999998E-4</v>
      </c>
      <c r="H96" s="52">
        <v>34.740273000000002</v>
      </c>
      <c r="I96" s="52">
        <v>0.1411122703435766</v>
      </c>
      <c r="J96" s="52">
        <v>0.8894541600000001</v>
      </c>
      <c r="K96" s="52">
        <v>0.166636930377421</v>
      </c>
      <c r="L96" s="52">
        <v>1.197203360794556</v>
      </c>
      <c r="M96" s="52">
        <v>0.32548250000000001</v>
      </c>
      <c r="N96" s="52">
        <v>0.65616059000000004</v>
      </c>
      <c r="O96" s="52">
        <v>6.1698741E-10</v>
      </c>
      <c r="P96" s="52">
        <v>1.009061443616988</v>
      </c>
      <c r="Q96" s="52">
        <v>1.2255008E-2</v>
      </c>
      <c r="R96" s="52">
        <v>0.57774186000000005</v>
      </c>
      <c r="S96" s="52">
        <v>0.3117123</v>
      </c>
      <c r="T96" s="52">
        <v>0.16663692999999999</v>
      </c>
      <c r="V96" s="53" t="s">
        <v>206</v>
      </c>
      <c r="W96" s="53">
        <v>4.6509999999999998E-4</v>
      </c>
      <c r="X96" s="53">
        <v>1.4586524999999999</v>
      </c>
      <c r="Y96" s="53">
        <v>1.0210313</v>
      </c>
      <c r="Z96" s="53">
        <v>7.9404826000000002</v>
      </c>
      <c r="AA96" s="53">
        <v>2.3196833E-3</v>
      </c>
      <c r="AB96" s="53">
        <v>3.2721588000000001E-4</v>
      </c>
      <c r="AC96" s="53">
        <v>34.725098000000003</v>
      </c>
      <c r="AD96" s="53">
        <v>0.1167891704940089</v>
      </c>
      <c r="AE96" s="53">
        <v>1.0299164700000001</v>
      </c>
      <c r="AF96" s="53">
        <v>0.1467576203542291</v>
      </c>
      <c r="AG96" s="53">
        <v>1.293463260919125</v>
      </c>
      <c r="AH96" s="53">
        <v>0.29352382999999999</v>
      </c>
      <c r="AI96" s="53">
        <v>0.49864446000000001</v>
      </c>
      <c r="AJ96" s="53">
        <v>5.9576581000000005E-10</v>
      </c>
      <c r="AK96" s="53">
        <v>0.82289404868635674</v>
      </c>
      <c r="AL96" s="53">
        <v>1.155134E-8</v>
      </c>
      <c r="AN96" s="54" t="s">
        <v>206</v>
      </c>
      <c r="AO96" s="54">
        <v>4.5179999999999998E-4</v>
      </c>
      <c r="AP96" s="54">
        <v>1.3383213</v>
      </c>
      <c r="AQ96" s="54">
        <v>2.3413580000000001</v>
      </c>
      <c r="AR96" s="54">
        <v>7.7173634</v>
      </c>
      <c r="AS96" s="54">
        <v>2.3163480000000002E-3</v>
      </c>
      <c r="AT96" s="54">
        <v>3.2470265000000001E-4</v>
      </c>
      <c r="AU96" s="54">
        <v>34.710033000000003</v>
      </c>
      <c r="AV96" s="54">
        <v>0.1393728912000505</v>
      </c>
      <c r="AW96" s="54">
        <v>0.96397971999999998</v>
      </c>
      <c r="AX96" s="54">
        <v>0.17540729074401859</v>
      </c>
      <c r="AY96" s="54">
        <v>1.278759902023026</v>
      </c>
      <c r="AZ96" s="54">
        <v>0.28584216000000001</v>
      </c>
      <c r="BA96" s="54">
        <v>0.56371068999999996</v>
      </c>
      <c r="BB96" s="54">
        <v>1.4860381049999999E-9</v>
      </c>
      <c r="BC96" s="54">
        <v>0.82163702917822001</v>
      </c>
      <c r="BD96" s="54">
        <v>1.2193191000000001E-5</v>
      </c>
    </row>
    <row r="97" spans="1:56" x14ac:dyDescent="0.25">
      <c r="A97" s="52" t="s">
        <v>206</v>
      </c>
      <c r="B97" s="52">
        <v>5.0810000000000004E-4</v>
      </c>
      <c r="C97" s="52">
        <v>1.6523237</v>
      </c>
      <c r="D97" s="52">
        <v>-0.49053132999999999</v>
      </c>
      <c r="E97" s="52">
        <v>8.114331</v>
      </c>
      <c r="F97" s="52">
        <v>2.3232940000000001E-3</v>
      </c>
      <c r="G97" s="52">
        <v>3.2322793000000001E-4</v>
      </c>
      <c r="H97" s="52">
        <v>34.722484999999999</v>
      </c>
      <c r="I97" s="52">
        <v>0.20484260044764871</v>
      </c>
      <c r="J97" s="52">
        <v>0.83664403999999992</v>
      </c>
      <c r="K97" s="52">
        <v>0.24220707051176549</v>
      </c>
      <c r="L97" s="52">
        <v>1.2836937110392941</v>
      </c>
      <c r="M97" s="52">
        <v>0.32761645</v>
      </c>
      <c r="N97" s="52">
        <v>0.87987259999999989</v>
      </c>
      <c r="O97" s="52">
        <v>1.1862048799999999E-9</v>
      </c>
      <c r="P97" s="52">
        <v>1.2832313311862049</v>
      </c>
      <c r="Q97" s="52">
        <v>7.2833955000000006E-2</v>
      </c>
      <c r="R97" s="52">
        <v>0.47573053999999998</v>
      </c>
      <c r="S97" s="52">
        <v>0.3609135</v>
      </c>
      <c r="T97" s="52">
        <v>0.24220707</v>
      </c>
      <c r="V97" s="53" t="s">
        <v>206</v>
      </c>
      <c r="W97" s="53">
        <v>4.7550000000000001E-4</v>
      </c>
      <c r="X97" s="53">
        <v>1.5144073</v>
      </c>
      <c r="Y97" s="53">
        <v>0.32137611999999999</v>
      </c>
      <c r="Z97" s="53">
        <v>7.9382166999999999</v>
      </c>
      <c r="AA97" s="53">
        <v>2.3215843999999999E-3</v>
      </c>
      <c r="AB97" s="53">
        <v>3.2843070000000002E-4</v>
      </c>
      <c r="AC97" s="53">
        <v>34.713023999999997</v>
      </c>
      <c r="AD97" s="53">
        <v>0.13075322041295781</v>
      </c>
      <c r="AE97" s="53">
        <v>1.0650786400000001</v>
      </c>
      <c r="AF97" s="53">
        <v>0.16107062035850789</v>
      </c>
      <c r="AG97" s="53">
        <v>1.3569024808435559</v>
      </c>
      <c r="AH97" s="53">
        <v>0.41833606000000001</v>
      </c>
      <c r="AI97" s="53">
        <v>0.52991045000000003</v>
      </c>
      <c r="AJ97" s="53">
        <v>5.9407420599999996E-10</v>
      </c>
      <c r="AK97" s="53">
        <v>0.92635516029657416</v>
      </c>
      <c r="AL97" s="53">
        <v>1.5805052999999999E-8</v>
      </c>
      <c r="AN97" s="54" t="s">
        <v>206</v>
      </c>
      <c r="AO97" s="54">
        <v>4.5150000000000002E-4</v>
      </c>
      <c r="AP97" s="54">
        <v>1.3717461</v>
      </c>
      <c r="AQ97" s="54">
        <v>1.4448042999999999</v>
      </c>
      <c r="AR97" s="54">
        <v>7.7158318000000001</v>
      </c>
      <c r="AS97" s="54">
        <v>2.3180574999999998E-3</v>
      </c>
      <c r="AT97" s="54">
        <v>3.2851827999999999E-4</v>
      </c>
      <c r="AU97" s="54">
        <v>34.686672000000002</v>
      </c>
      <c r="AV97" s="54">
        <v>0.14150909076808529</v>
      </c>
      <c r="AW97" s="54">
        <v>1.1783134399999999</v>
      </c>
      <c r="AX97" s="54">
        <v>0.17355533050223951</v>
      </c>
      <c r="AY97" s="54">
        <v>1.493377861345671</v>
      </c>
      <c r="AZ97" s="54">
        <v>0.29053390000000001</v>
      </c>
      <c r="BA97" s="54">
        <v>0.57482221</v>
      </c>
      <c r="BB97" s="54">
        <v>1.071682463E-9</v>
      </c>
      <c r="BC97" s="54">
        <v>0.87018467990297244</v>
      </c>
      <c r="BD97" s="54">
        <v>1.2033577999999999E-5</v>
      </c>
    </row>
    <row r="98" spans="1:56" x14ac:dyDescent="0.25">
      <c r="A98" s="52" t="s">
        <v>206</v>
      </c>
      <c r="B98" s="52">
        <v>4.996E-4</v>
      </c>
      <c r="C98" s="52">
        <v>1.6175965000000001</v>
      </c>
      <c r="D98" s="52">
        <v>-0.77283999999999997</v>
      </c>
      <c r="E98" s="52">
        <v>8.1199700000000004</v>
      </c>
      <c r="F98" s="52">
        <v>2.3226674999999998E-3</v>
      </c>
      <c r="G98" s="52">
        <v>3.2210603E-4</v>
      </c>
      <c r="H98" s="52">
        <v>34.697547999999998</v>
      </c>
      <c r="I98" s="52">
        <v>0.21338011041755919</v>
      </c>
      <c r="J98" s="52">
        <v>0.84465394999999999</v>
      </c>
      <c r="K98" s="52">
        <v>0.24810639043362259</v>
      </c>
      <c r="L98" s="52">
        <v>1.3061404509289021</v>
      </c>
      <c r="M98" s="52">
        <v>0.33357029999999999</v>
      </c>
      <c r="N98" s="52">
        <v>0.92587516999999997</v>
      </c>
      <c r="O98" s="52">
        <v>1.29994725E-9</v>
      </c>
      <c r="P98" s="52">
        <v>1.336996603659947</v>
      </c>
      <c r="Q98" s="52">
        <v>7.7397949999999993E-2</v>
      </c>
      <c r="R98" s="52">
        <v>0.47542630000000002</v>
      </c>
      <c r="S98" s="52">
        <v>0.36922765000000002</v>
      </c>
      <c r="T98" s="52">
        <v>0.24810639000000001</v>
      </c>
      <c r="V98" s="53" t="s">
        <v>206</v>
      </c>
      <c r="W98" s="53">
        <v>4.8149999999999999E-4</v>
      </c>
      <c r="X98" s="53">
        <v>1.5464914999999999</v>
      </c>
      <c r="Y98" s="53">
        <v>-0.16662869999999999</v>
      </c>
      <c r="Z98" s="53">
        <v>7.9358300000000002</v>
      </c>
      <c r="AA98" s="53">
        <v>2.3227286999999998E-3</v>
      </c>
      <c r="AB98" s="53">
        <v>3.2361012000000001E-4</v>
      </c>
      <c r="AC98" s="53">
        <v>34.700386000000002</v>
      </c>
      <c r="AD98" s="53">
        <v>0.1399819603711232</v>
      </c>
      <c r="AE98" s="53">
        <v>1.0005174999999999</v>
      </c>
      <c r="AF98" s="53">
        <v>0.16815864033844491</v>
      </c>
      <c r="AG98" s="53">
        <v>1.3086581007809019</v>
      </c>
      <c r="AH98" s="53">
        <v>0.42003328000000001</v>
      </c>
      <c r="AI98" s="53">
        <v>0.57360568000000001</v>
      </c>
      <c r="AJ98" s="53">
        <v>6.0479798500000004E-10</v>
      </c>
      <c r="AK98" s="53">
        <v>1.3229012936047979</v>
      </c>
      <c r="AL98" s="53">
        <v>1.4243185E-2</v>
      </c>
      <c r="AN98" s="54" t="s">
        <v>206</v>
      </c>
      <c r="AO98" s="54">
        <v>4.6129999999999999E-4</v>
      </c>
      <c r="AP98" s="54">
        <v>1.4265743</v>
      </c>
      <c r="AQ98" s="54">
        <v>0.77069160000000003</v>
      </c>
      <c r="AR98" s="54">
        <v>7.7126400000000004</v>
      </c>
      <c r="AS98" s="54">
        <v>2.3187029E-3</v>
      </c>
      <c r="AT98" s="54">
        <v>3.3019233000000002E-4</v>
      </c>
      <c r="AU98" s="54">
        <v>34.664560000000002</v>
      </c>
      <c r="AV98" s="54">
        <v>0.15433165058678691</v>
      </c>
      <c r="AW98" s="54">
        <v>1.0728312200000001</v>
      </c>
      <c r="AX98" s="54">
        <v>0.1831947604345856</v>
      </c>
      <c r="AY98" s="54">
        <v>1.4103576310963759</v>
      </c>
      <c r="AZ98" s="54">
        <v>0.29059623000000001</v>
      </c>
      <c r="BA98" s="54">
        <v>0.6095005</v>
      </c>
      <c r="BB98" s="54">
        <v>1.034377743E-9</v>
      </c>
      <c r="BC98" s="54">
        <v>0.93826030203437749</v>
      </c>
      <c r="BD98" s="54">
        <v>2.2733831999999999E-2</v>
      </c>
    </row>
    <row r="99" spans="1:56" x14ac:dyDescent="0.25">
      <c r="A99" s="52" t="s">
        <v>206</v>
      </c>
      <c r="B99" s="52">
        <v>4.8959999999999997E-4</v>
      </c>
      <c r="C99" s="52">
        <v>1.5763898000000001</v>
      </c>
      <c r="D99" s="52">
        <v>-0.99283279999999996</v>
      </c>
      <c r="E99" s="52">
        <v>8.1265579999999993</v>
      </c>
      <c r="F99" s="52">
        <v>2.3214264999999999E-3</v>
      </c>
      <c r="G99" s="52">
        <v>3.2257934999999999E-4</v>
      </c>
      <c r="H99" s="52">
        <v>34.6663</v>
      </c>
      <c r="I99" s="52">
        <v>0.21067204036555731</v>
      </c>
      <c r="J99" s="52">
        <v>0.85864779000000002</v>
      </c>
      <c r="K99" s="52">
        <v>0.24031349035334379</v>
      </c>
      <c r="L99" s="52">
        <v>1.309633320793862</v>
      </c>
      <c r="M99" s="52">
        <v>0.33916753999999999</v>
      </c>
      <c r="N99" s="52">
        <v>0.90753753000000015</v>
      </c>
      <c r="O99" s="52">
        <v>1.0583223E-9</v>
      </c>
      <c r="P99" s="52">
        <v>1.319752970058323</v>
      </c>
      <c r="Q99" s="52">
        <v>7.0512585000000003E-2</v>
      </c>
      <c r="R99" s="52">
        <v>0.48756495</v>
      </c>
      <c r="S99" s="52">
        <v>0.37108284000000002</v>
      </c>
      <c r="T99" s="52">
        <v>0.24031348999999999</v>
      </c>
      <c r="V99" s="53" t="s">
        <v>206</v>
      </c>
      <c r="W99" s="53">
        <v>4.7449999999999999E-4</v>
      </c>
      <c r="X99" s="53">
        <v>1.5171551999999999</v>
      </c>
      <c r="Y99" s="53">
        <v>-0.46917456000000002</v>
      </c>
      <c r="Z99" s="53">
        <v>7.9381347</v>
      </c>
      <c r="AA99" s="53">
        <v>2.3207276000000001E-3</v>
      </c>
      <c r="AB99" s="53">
        <v>3.2387357000000002E-4</v>
      </c>
      <c r="AC99" s="53">
        <v>34.65934</v>
      </c>
      <c r="AD99" s="53">
        <v>0.16484745037888471</v>
      </c>
      <c r="AE99" s="53">
        <v>1.0044803600000001</v>
      </c>
      <c r="AF99" s="53">
        <v>0.1927065403293764</v>
      </c>
      <c r="AG99" s="53">
        <v>1.362034350780261</v>
      </c>
      <c r="AH99" s="53">
        <v>0.31914372499999999</v>
      </c>
      <c r="AI99" s="53">
        <v>0.6761338400000001</v>
      </c>
      <c r="AJ99" s="53">
        <v>7.5545698500000001E-10</v>
      </c>
      <c r="AK99" s="53">
        <v>1.3395971177554571</v>
      </c>
      <c r="AL99" s="53">
        <v>3.0305525E-2</v>
      </c>
      <c r="AN99" s="54" t="s">
        <v>206</v>
      </c>
      <c r="AO99" s="54">
        <v>4.6480000000000002E-4</v>
      </c>
      <c r="AP99" s="54">
        <v>1.4424131</v>
      </c>
      <c r="AQ99" s="54">
        <v>0.26584237999999999</v>
      </c>
      <c r="AR99" s="54">
        <v>7.7105823000000004</v>
      </c>
      <c r="AS99" s="54">
        <v>2.3172859E-3</v>
      </c>
      <c r="AT99" s="54">
        <v>3.3296626999999997E-4</v>
      </c>
      <c r="AU99" s="54">
        <v>34.632719999999999</v>
      </c>
      <c r="AV99" s="54">
        <v>0.17277658053850109</v>
      </c>
      <c r="AW99" s="54">
        <v>0.8565601599999999</v>
      </c>
      <c r="AX99" s="54">
        <v>0.2019128204155517</v>
      </c>
      <c r="AY99" s="54">
        <v>1.231249561028867</v>
      </c>
      <c r="AZ99" s="54">
        <v>0.317355096</v>
      </c>
      <c r="BA99" s="54">
        <v>0.71148860000000003</v>
      </c>
      <c r="BB99" s="54">
        <v>1.168703216E-9</v>
      </c>
      <c r="BC99" s="54">
        <v>1.257062452168703</v>
      </c>
      <c r="BD99" s="54">
        <v>4.2095892000000003E-2</v>
      </c>
    </row>
    <row r="100" spans="1:56" x14ac:dyDescent="0.25">
      <c r="A100" s="52" t="s">
        <v>206</v>
      </c>
      <c r="B100" s="52">
        <v>4.8899999999999996E-4</v>
      </c>
      <c r="C100" s="52">
        <v>1.5553520000000001</v>
      </c>
      <c r="D100" s="52">
        <v>-0.93042380000000002</v>
      </c>
      <c r="E100" s="52">
        <v>8.1280985000000001</v>
      </c>
      <c r="F100" s="52">
        <v>2.3193810000000001E-3</v>
      </c>
      <c r="G100" s="52">
        <v>3.2249467999999999E-4</v>
      </c>
      <c r="H100" s="52">
        <v>34.660007</v>
      </c>
      <c r="I100" s="52">
        <v>0.2143683403906709</v>
      </c>
      <c r="J100" s="52">
        <v>0.8463666700000001</v>
      </c>
      <c r="K100" s="52">
        <v>0.24661158037687819</v>
      </c>
      <c r="L100" s="52">
        <v>1.3073465908433299</v>
      </c>
      <c r="M100" s="52">
        <v>0.33429637499999998</v>
      </c>
      <c r="N100" s="52">
        <v>0.9227244</v>
      </c>
      <c r="O100" s="52">
        <v>1.1244761199999999E-9</v>
      </c>
      <c r="P100" s="52">
        <v>1.3291791834744759</v>
      </c>
      <c r="Q100" s="52">
        <v>7.2628109999999996E-2</v>
      </c>
      <c r="R100" s="52">
        <v>0.47637626999999999</v>
      </c>
      <c r="S100" s="52">
        <v>0.3699904</v>
      </c>
      <c r="T100" s="52">
        <v>0.24661158</v>
      </c>
      <c r="V100" s="53" t="s">
        <v>206</v>
      </c>
      <c r="W100" s="53">
        <v>4.7649999999999998E-4</v>
      </c>
      <c r="X100" s="53">
        <v>1.5053027000000001</v>
      </c>
      <c r="Y100" s="53">
        <v>-0.47694217999999999</v>
      </c>
      <c r="Z100" s="53">
        <v>7.9345080000000001</v>
      </c>
      <c r="AA100" s="53">
        <v>2.3180668E-3</v>
      </c>
      <c r="AB100" s="53">
        <v>3.232256E-4</v>
      </c>
      <c r="AC100" s="53">
        <v>34.638762999999997</v>
      </c>
      <c r="AD100" s="53">
        <v>0.16714805038022201</v>
      </c>
      <c r="AE100" s="53">
        <v>0.9081597400000001</v>
      </c>
      <c r="AF100" s="53">
        <v>0.1984751203398302</v>
      </c>
      <c r="AG100" s="53">
        <v>1.27378291079281</v>
      </c>
      <c r="AH100" s="53">
        <v>0.32777493000000002</v>
      </c>
      <c r="AI100" s="53">
        <v>0.69639691999999997</v>
      </c>
      <c r="AJ100" s="53">
        <v>7.9367815000000002E-10</v>
      </c>
      <c r="AK100" s="53">
        <v>1.332592172793678</v>
      </c>
      <c r="AL100" s="53">
        <v>3.4489407999999999E-2</v>
      </c>
      <c r="AN100" s="54" t="s">
        <v>206</v>
      </c>
      <c r="AO100" s="54">
        <v>4.64E-4</v>
      </c>
      <c r="AP100" s="54">
        <v>1.4354205</v>
      </c>
      <c r="AQ100" s="54">
        <v>5.4469200000000002E-2</v>
      </c>
      <c r="AR100" s="54">
        <v>7.7101502000000002</v>
      </c>
      <c r="AS100" s="54">
        <v>2.3153713000000002E-3</v>
      </c>
      <c r="AT100" s="54">
        <v>3.3364433E-4</v>
      </c>
      <c r="AU100" s="54">
        <v>34.606400000000001</v>
      </c>
      <c r="AV100" s="54">
        <v>0.18191671053887459</v>
      </c>
      <c r="AW100" s="54">
        <v>0.88254060000000001</v>
      </c>
      <c r="AX100" s="54">
        <v>0.21532916042071959</v>
      </c>
      <c r="AY100" s="54">
        <v>1.2797864710344999</v>
      </c>
      <c r="AZ100" s="54">
        <v>0.34252086999999998</v>
      </c>
      <c r="BA100" s="54">
        <v>0.78612414000000008</v>
      </c>
      <c r="BB100" s="54">
        <v>1.209262324E-9</v>
      </c>
      <c r="BC100" s="54">
        <v>1.2890343402092621</v>
      </c>
      <c r="BD100" s="54">
        <v>4.1935273000000002E-2</v>
      </c>
    </row>
    <row r="101" spans="1:56" x14ac:dyDescent="0.25">
      <c r="A101" s="52" t="s">
        <v>206</v>
      </c>
      <c r="B101" s="52">
        <v>5.019E-4</v>
      </c>
      <c r="C101" s="52">
        <v>1.5770636</v>
      </c>
      <c r="D101" s="52">
        <v>-0.75252790000000003</v>
      </c>
      <c r="E101" s="52">
        <v>8.1206399999999999</v>
      </c>
      <c r="F101" s="52">
        <v>2.3181186999999999E-3</v>
      </c>
      <c r="G101" s="52">
        <v>3.2112991999999998E-4</v>
      </c>
      <c r="H101" s="52">
        <v>34.684460000000001</v>
      </c>
      <c r="I101" s="52">
        <v>0.21408424041038479</v>
      </c>
      <c r="J101" s="52">
        <v>0.8376028499999999</v>
      </c>
      <c r="K101" s="52">
        <v>0.2499615104442538</v>
      </c>
      <c r="L101" s="52">
        <v>1.3016486009328541</v>
      </c>
      <c r="M101" s="52">
        <v>0.32961177400000002</v>
      </c>
      <c r="N101" s="52">
        <v>0.91587003999999994</v>
      </c>
      <c r="O101" s="52">
        <v>1.2208523250000001E-9</v>
      </c>
      <c r="P101" s="52">
        <v>1.3188489326809629</v>
      </c>
      <c r="Q101" s="52">
        <v>7.3521725999999996E-2</v>
      </c>
      <c r="R101" s="52">
        <v>0.4687038</v>
      </c>
      <c r="S101" s="52">
        <v>0.36889905000000001</v>
      </c>
      <c r="T101" s="52">
        <v>0.24996151</v>
      </c>
      <c r="V101" s="53" t="s">
        <v>206</v>
      </c>
      <c r="W101" s="53">
        <v>4.9089999999999995E-4</v>
      </c>
      <c r="X101" s="53">
        <v>1.5325397999999999</v>
      </c>
      <c r="Y101" s="53">
        <v>-0.25945531999999999</v>
      </c>
      <c r="Z101" s="53">
        <v>7.9254100000000003</v>
      </c>
      <c r="AA101" s="53">
        <v>2.3170665000000002E-3</v>
      </c>
      <c r="AB101" s="53">
        <v>3.2071749999999999E-4</v>
      </c>
      <c r="AC101" s="53">
        <v>34.665559999999999</v>
      </c>
      <c r="AD101" s="53">
        <v>0.1569777303736502</v>
      </c>
      <c r="AE101" s="53">
        <v>0.91656779999999993</v>
      </c>
      <c r="AF101" s="53">
        <v>0.18884216037946</v>
      </c>
      <c r="AG101" s="53">
        <v>1.262387690827685</v>
      </c>
      <c r="AH101" s="53">
        <v>0.34594628999999999</v>
      </c>
      <c r="AI101" s="53">
        <v>0.60749600000000004</v>
      </c>
      <c r="AJ101" s="53">
        <v>6.6593952999999995E-10</v>
      </c>
      <c r="AK101" s="53">
        <v>1.2882111606659401</v>
      </c>
      <c r="AL101" s="53">
        <v>2.0909405999999998E-2</v>
      </c>
      <c r="AN101" s="54" t="s">
        <v>206</v>
      </c>
      <c r="AO101" s="54">
        <v>4.7239999999999999E-4</v>
      </c>
      <c r="AP101" s="54">
        <v>1.442849</v>
      </c>
      <c r="AQ101" s="54">
        <v>0.34208230000000001</v>
      </c>
      <c r="AR101" s="54">
        <v>7.7066210000000002</v>
      </c>
      <c r="AS101" s="54">
        <v>2.3144796000000001E-3</v>
      </c>
      <c r="AT101" s="54">
        <v>3.3181779999999999E-4</v>
      </c>
      <c r="AU101" s="54">
        <v>34.621616000000003</v>
      </c>
      <c r="AV101" s="54">
        <v>0.1677748705257206</v>
      </c>
      <c r="AW101" s="54">
        <v>0.83610737000000002</v>
      </c>
      <c r="AX101" s="54">
        <v>0.20067638044984479</v>
      </c>
      <c r="AY101" s="54">
        <v>1.2045586210515959</v>
      </c>
      <c r="AZ101" s="54">
        <v>0.32220844500000001</v>
      </c>
      <c r="BA101" s="54">
        <v>0.68497640000000004</v>
      </c>
      <c r="BB101" s="54">
        <v>1.04274319E-9</v>
      </c>
      <c r="BC101" s="54">
        <v>1.214395555042743</v>
      </c>
      <c r="BD101" s="54">
        <v>3.5166387E-2</v>
      </c>
    </row>
    <row r="102" spans="1:56" x14ac:dyDescent="0.25">
      <c r="A102" s="52" t="s">
        <v>206</v>
      </c>
      <c r="B102" s="52">
        <v>5.1360000000000002E-4</v>
      </c>
      <c r="C102" s="52">
        <v>1.6027283999999999</v>
      </c>
      <c r="D102" s="52">
        <v>-0.53863090000000002</v>
      </c>
      <c r="E102" s="52">
        <v>8.107056</v>
      </c>
      <c r="F102" s="52">
        <v>2.3188192999999998E-3</v>
      </c>
      <c r="G102" s="52">
        <v>3.1299543000000001E-4</v>
      </c>
      <c r="H102" s="52">
        <v>34.719321999999998</v>
      </c>
      <c r="I102" s="52">
        <v>0.13741040029248541</v>
      </c>
      <c r="J102" s="52">
        <v>1.11664125</v>
      </c>
      <c r="K102" s="52">
        <v>0.1692943003421051</v>
      </c>
      <c r="L102" s="52">
        <v>1.423345950707936</v>
      </c>
      <c r="M102" s="52">
        <v>0.35613118999999999</v>
      </c>
      <c r="N102" s="52">
        <v>0.50784596999999998</v>
      </c>
      <c r="O102" s="52">
        <v>4.1491778999999998E-10</v>
      </c>
      <c r="P102" s="52">
        <v>0.88854796523305579</v>
      </c>
      <c r="Q102" s="52">
        <v>1.03322355E-8</v>
      </c>
      <c r="R102" s="52">
        <v>0.81045769999999995</v>
      </c>
      <c r="S102" s="52">
        <v>0.30618355000000003</v>
      </c>
      <c r="T102" s="52">
        <v>0.16929430000000001</v>
      </c>
      <c r="V102" s="53" t="s">
        <v>206</v>
      </c>
      <c r="W102" s="53">
        <v>4.9620000000000003E-4</v>
      </c>
      <c r="X102" s="53">
        <v>1.5399556000000001</v>
      </c>
      <c r="Y102" s="53">
        <v>-0.15943879</v>
      </c>
      <c r="Z102" s="53">
        <v>7.9231299999999996</v>
      </c>
      <c r="AA102" s="53">
        <v>2.3166263000000001E-3</v>
      </c>
      <c r="AB102" s="53">
        <v>3.2030075000000002E-4</v>
      </c>
      <c r="AC102" s="53">
        <v>34.678505000000001</v>
      </c>
      <c r="AD102" s="53">
        <v>0.1446386103705562</v>
      </c>
      <c r="AE102" s="53">
        <v>1.0193822800000001</v>
      </c>
      <c r="AF102" s="53">
        <v>0.18054977038850911</v>
      </c>
      <c r="AG102" s="53">
        <v>1.344570660833724</v>
      </c>
      <c r="AH102" s="53">
        <v>0.30073340999999998</v>
      </c>
      <c r="AI102" s="53">
        <v>0.57883054</v>
      </c>
      <c r="AJ102" s="53">
        <v>6.3534805600000005E-10</v>
      </c>
      <c r="AK102" s="53">
        <v>1.2648477776353479</v>
      </c>
      <c r="AL102" s="53">
        <v>9.9830950000000009E-3</v>
      </c>
      <c r="AN102" s="54" t="s">
        <v>206</v>
      </c>
      <c r="AO102" s="54">
        <v>4.7390000000000003E-4</v>
      </c>
      <c r="AP102" s="54">
        <v>1.4410498</v>
      </c>
      <c r="AQ102" s="54">
        <v>0.40649846000000001</v>
      </c>
      <c r="AR102" s="54">
        <v>7.7061640000000002</v>
      </c>
      <c r="AS102" s="54">
        <v>2.3137574999999998E-3</v>
      </c>
      <c r="AT102" s="54">
        <v>3.3178632000000001E-4</v>
      </c>
      <c r="AU102" s="54">
        <v>34.624347999999998</v>
      </c>
      <c r="AV102" s="54">
        <v>0.16810304052042879</v>
      </c>
      <c r="AW102" s="54">
        <v>0.88231930000000003</v>
      </c>
      <c r="AX102" s="54">
        <v>0.1966601904380148</v>
      </c>
      <c r="AY102" s="54">
        <v>1.247082531034426</v>
      </c>
      <c r="AZ102" s="54">
        <v>0.30252992000000001</v>
      </c>
      <c r="BA102" s="54">
        <v>0.67014690999999993</v>
      </c>
      <c r="BB102" s="54">
        <v>1.04132532E-9</v>
      </c>
      <c r="BC102" s="54">
        <v>0.97463983504132534</v>
      </c>
      <c r="BD102" s="54">
        <v>3.4070320000000001E-2</v>
      </c>
    </row>
    <row r="103" spans="1:56" x14ac:dyDescent="0.25">
      <c r="A103" s="52" t="s">
        <v>206</v>
      </c>
      <c r="B103" s="52">
        <v>5.0239999999999996E-4</v>
      </c>
      <c r="C103" s="52">
        <v>1.5595607</v>
      </c>
      <c r="D103" s="52">
        <v>-0.64526700000000003</v>
      </c>
      <c r="E103" s="52">
        <v>8.1156400000000009</v>
      </c>
      <c r="F103" s="52">
        <v>2.3163680000000001E-3</v>
      </c>
      <c r="G103" s="52">
        <v>3.1550892E-4</v>
      </c>
      <c r="H103" s="52">
        <v>34.680120000000002</v>
      </c>
      <c r="I103" s="52">
        <v>0.1491473503241216</v>
      </c>
      <c r="J103" s="52">
        <v>0.9771156299999999</v>
      </c>
      <c r="K103" s="52">
        <v>0.18735640035745149</v>
      </c>
      <c r="L103" s="52">
        <v>1.313619380755346</v>
      </c>
      <c r="M103" s="52">
        <v>0.31486220999999998</v>
      </c>
      <c r="N103" s="52">
        <v>0.61730246</v>
      </c>
      <c r="O103" s="52">
        <v>5.7273885600000004E-10</v>
      </c>
      <c r="P103" s="52">
        <v>0.9613814635727389</v>
      </c>
      <c r="Q103" s="52">
        <v>8.7062049999999998E-3</v>
      </c>
      <c r="R103" s="52">
        <v>0.65315025999999998</v>
      </c>
      <c r="S103" s="52">
        <v>0.32396536999999997</v>
      </c>
      <c r="T103" s="52">
        <v>0.18735640000000001</v>
      </c>
      <c r="V103" s="53" t="s">
        <v>206</v>
      </c>
      <c r="W103" s="53">
        <v>4.8990000000000004E-4</v>
      </c>
      <c r="X103" s="53">
        <v>1.5135362999999999</v>
      </c>
      <c r="Y103" s="53">
        <v>-0.26845297000000001</v>
      </c>
      <c r="Z103" s="53">
        <v>7.9252719999999997</v>
      </c>
      <c r="AA103" s="53">
        <v>2.3140503999999999E-3</v>
      </c>
      <c r="AB103" s="53">
        <v>3.2180289999999997E-4</v>
      </c>
      <c r="AC103" s="53">
        <v>34.642887000000002</v>
      </c>
      <c r="AD103" s="53">
        <v>0.16550550039413259</v>
      </c>
      <c r="AE103" s="53">
        <v>0.97955546000000004</v>
      </c>
      <c r="AF103" s="53">
        <v>0.1937232203926437</v>
      </c>
      <c r="AG103" s="53">
        <v>1.338784180861686</v>
      </c>
      <c r="AH103" s="53">
        <v>0.35736174999999998</v>
      </c>
      <c r="AI103" s="53">
        <v>0.64454317999999999</v>
      </c>
      <c r="AJ103" s="53">
        <v>7.7977854800000004E-10</v>
      </c>
      <c r="AK103" s="53">
        <v>1.326048504779779</v>
      </c>
      <c r="AL103" s="53">
        <v>2.2728900999999999E-2</v>
      </c>
      <c r="AN103" s="54" t="s">
        <v>206</v>
      </c>
      <c r="AO103" s="54">
        <v>4.6959999999999998E-4</v>
      </c>
      <c r="AP103" s="54">
        <v>1.4247392000000001</v>
      </c>
      <c r="AQ103" s="54">
        <v>0.28681508</v>
      </c>
      <c r="AR103" s="54">
        <v>7.7067139999999998</v>
      </c>
      <c r="AS103" s="54">
        <v>2.3117281999999999E-3</v>
      </c>
      <c r="AT103" s="54">
        <v>3.3317930000000001E-4</v>
      </c>
      <c r="AU103" s="54">
        <v>34.595672999999998</v>
      </c>
      <c r="AV103" s="54">
        <v>0.17617129054384861</v>
      </c>
      <c r="AW103" s="54">
        <v>0.89611297000000001</v>
      </c>
      <c r="AX103" s="54">
        <v>0.20370927043133871</v>
      </c>
      <c r="AY103" s="54">
        <v>1.275993531050815</v>
      </c>
      <c r="AZ103" s="54">
        <v>0.30446437500000001</v>
      </c>
      <c r="BA103" s="54">
        <v>0.71108949999999993</v>
      </c>
      <c r="BB103" s="54">
        <v>1.183074808E-9</v>
      </c>
      <c r="BC103" s="54">
        <v>1.0267841731830749</v>
      </c>
      <c r="BD103" s="54">
        <v>4.3074727E-2</v>
      </c>
    </row>
    <row r="104" spans="1:56" x14ac:dyDescent="0.25">
      <c r="A104" s="52" t="s">
        <v>206</v>
      </c>
      <c r="B104" s="52">
        <v>4.8149999999999999E-4</v>
      </c>
      <c r="C104" s="52">
        <v>1.4851981000000001</v>
      </c>
      <c r="D104" s="52">
        <v>-0.88858910000000002</v>
      </c>
      <c r="E104" s="52">
        <v>8.1333789999999997</v>
      </c>
      <c r="F104" s="52">
        <v>2.3110237E-3</v>
      </c>
      <c r="G104" s="52">
        <v>3.2130833E-4</v>
      </c>
      <c r="H104" s="52">
        <v>34.586742000000001</v>
      </c>
      <c r="I104" s="52">
        <v>0.18325160034560109</v>
      </c>
      <c r="J104" s="52">
        <v>0.89777334999999991</v>
      </c>
      <c r="K104" s="52">
        <v>0.21612090032833151</v>
      </c>
      <c r="L104" s="52">
        <v>1.297145850747184</v>
      </c>
      <c r="M104" s="52">
        <v>0.32113693399999999</v>
      </c>
      <c r="N104" s="52">
        <v>0.76940648999999994</v>
      </c>
      <c r="O104" s="52">
        <v>7.5028508E-10</v>
      </c>
      <c r="P104" s="52">
        <v>1.1429281907502851</v>
      </c>
      <c r="Q104" s="52">
        <v>4.1222259999999997E-2</v>
      </c>
      <c r="R104" s="52">
        <v>0.54955860000000001</v>
      </c>
      <c r="S104" s="52">
        <v>0.34821475000000002</v>
      </c>
      <c r="T104" s="52">
        <v>0.2161209</v>
      </c>
      <c r="V104" s="53" t="s">
        <v>206</v>
      </c>
      <c r="W104" s="53">
        <v>4.6799999999999999E-4</v>
      </c>
      <c r="X104" s="53">
        <v>1.4381923999999999</v>
      </c>
      <c r="Y104" s="53">
        <v>-0.50365150000000003</v>
      </c>
      <c r="Z104" s="53">
        <v>7.9356960000000001</v>
      </c>
      <c r="AA104" s="53">
        <v>2.3093363E-3</v>
      </c>
      <c r="AB104" s="53">
        <v>3.2716792000000002E-4</v>
      </c>
      <c r="AC104" s="53">
        <v>34.554409999999997</v>
      </c>
      <c r="AD104" s="53">
        <v>0.1847632004148114</v>
      </c>
      <c r="AE104" s="53">
        <v>0.89144059999999992</v>
      </c>
      <c r="AF104" s="53">
        <v>0.2134336503398844</v>
      </c>
      <c r="AG104" s="53">
        <v>1.289637450827674</v>
      </c>
      <c r="AH104" s="53">
        <v>0.32164724</v>
      </c>
      <c r="AI104" s="53">
        <v>0.78011757000000004</v>
      </c>
      <c r="AJ104" s="53">
        <v>9.5421696999999998E-10</v>
      </c>
      <c r="AK104" s="53">
        <v>1.3384575499542171</v>
      </c>
      <c r="AL104" s="53">
        <v>4.7066650000000002E-2</v>
      </c>
      <c r="AN104" s="54" t="s">
        <v>206</v>
      </c>
      <c r="AO104" s="54">
        <v>4.573E-4</v>
      </c>
      <c r="AP104" s="54">
        <v>1.3872263</v>
      </c>
      <c r="AQ104" s="54">
        <v>0.11426409</v>
      </c>
      <c r="AR104" s="54">
        <v>7.7077384000000002</v>
      </c>
      <c r="AS104" s="54">
        <v>2.309097E-3</v>
      </c>
      <c r="AT104" s="54">
        <v>3.3298319999999998E-4</v>
      </c>
      <c r="AU104" s="54">
        <v>34.543990000000001</v>
      </c>
      <c r="AV104" s="54">
        <v>0.1874761105660516</v>
      </c>
      <c r="AW104" s="54">
        <v>0.88669737999999998</v>
      </c>
      <c r="AX104" s="54">
        <v>0.2088801703841203</v>
      </c>
      <c r="AY104" s="54">
        <v>1.2830536610239409</v>
      </c>
      <c r="AZ104" s="54">
        <v>0.31793244999999998</v>
      </c>
      <c r="BA104" s="54">
        <v>0.75841424999999996</v>
      </c>
      <c r="BB104" s="54">
        <v>1.3084076580000001E-9</v>
      </c>
      <c r="BC104" s="54">
        <v>1.162144876308407</v>
      </c>
      <c r="BD104" s="54">
        <v>5.2832780000000003E-2</v>
      </c>
    </row>
    <row r="105" spans="1:56" x14ac:dyDescent="0.25">
      <c r="A105" s="52" t="s">
        <v>206</v>
      </c>
      <c r="B105" s="52">
        <v>5.1579999999999996E-4</v>
      </c>
      <c r="C105" s="52">
        <v>1.5955276</v>
      </c>
      <c r="D105" s="52">
        <v>-0.47560071999999998</v>
      </c>
      <c r="E105" s="52">
        <v>8.1068269999999991</v>
      </c>
      <c r="F105" s="52">
        <v>2.3156231999999998E-3</v>
      </c>
      <c r="G105" s="52">
        <v>3.1480853999999998E-4</v>
      </c>
      <c r="H105" s="52">
        <v>34.691369999999999</v>
      </c>
      <c r="I105" s="52">
        <v>0.152782780337959</v>
      </c>
      <c r="J105" s="52">
        <v>1.0606506499999999</v>
      </c>
      <c r="K105" s="52">
        <v>0.18824853041101611</v>
      </c>
      <c r="L105" s="52">
        <v>1.401681960825151</v>
      </c>
      <c r="M105" s="52">
        <v>0.29808647999999999</v>
      </c>
      <c r="N105" s="52">
        <v>0.59737521000000005</v>
      </c>
      <c r="O105" s="52">
        <v>6.0649150500000003E-10</v>
      </c>
      <c r="P105" s="52">
        <v>0.9234797846064916</v>
      </c>
      <c r="Q105" s="52">
        <v>1.0212338E-2</v>
      </c>
      <c r="R105" s="52">
        <v>0.7366007</v>
      </c>
      <c r="S105" s="52">
        <v>0.32404994999999998</v>
      </c>
      <c r="T105" s="52">
        <v>0.18824853</v>
      </c>
      <c r="V105" s="53" t="s">
        <v>206</v>
      </c>
      <c r="W105" s="53">
        <v>5.0770000000000003E-4</v>
      </c>
      <c r="X105" s="53">
        <v>1.5666183</v>
      </c>
      <c r="Y105" s="53">
        <v>-0.14708498</v>
      </c>
      <c r="Z105" s="53">
        <v>7.9223569999999999</v>
      </c>
      <c r="AA105" s="53">
        <v>2.3125606000000002E-3</v>
      </c>
      <c r="AB105" s="53">
        <v>3.2902212E-4</v>
      </c>
      <c r="AC105" s="53">
        <v>34.649273000000001</v>
      </c>
      <c r="AD105" s="53">
        <v>0.18792696048926449</v>
      </c>
      <c r="AE105" s="53">
        <v>0.86126544999999988</v>
      </c>
      <c r="AF105" s="53">
        <v>0.2301672105947305</v>
      </c>
      <c r="AG105" s="53">
        <v>1.2793596211643521</v>
      </c>
      <c r="AH105" s="53">
        <v>0.32220289000000002</v>
      </c>
      <c r="AI105" s="53">
        <v>0.83506246000000006</v>
      </c>
      <c r="AJ105" s="53">
        <v>1.315528074E-9</v>
      </c>
      <c r="AK105" s="53">
        <v>1.269392428315528</v>
      </c>
      <c r="AL105" s="53">
        <v>6.2604845000000006E-2</v>
      </c>
      <c r="AN105" s="54" t="s">
        <v>206</v>
      </c>
      <c r="AO105" s="54">
        <v>4.8460000000000002E-4</v>
      </c>
      <c r="AP105" s="54">
        <v>1.4727056999999999</v>
      </c>
      <c r="AQ105" s="54">
        <v>0.58837824999999999</v>
      </c>
      <c r="AR105" s="54">
        <v>7.7037915999999997</v>
      </c>
      <c r="AS105" s="54">
        <v>2.3110288E-3</v>
      </c>
      <c r="AT105" s="54">
        <v>3.3129311999999998E-4</v>
      </c>
      <c r="AU105" s="54">
        <v>34.612946000000001</v>
      </c>
      <c r="AV105" s="54">
        <v>0.17430164061074971</v>
      </c>
      <c r="AW105" s="54">
        <v>0.85866790000000015</v>
      </c>
      <c r="AX105" s="54">
        <v>0.20648001053851539</v>
      </c>
      <c r="AY105" s="54">
        <v>1.239449551228063</v>
      </c>
      <c r="AZ105" s="54">
        <v>0.30297182</v>
      </c>
      <c r="BA105" s="54">
        <v>0.71297787999999995</v>
      </c>
      <c r="BB105" s="54">
        <v>1.3977230300000001E-9</v>
      </c>
      <c r="BC105" s="54">
        <v>1.0767398893977229</v>
      </c>
      <c r="BD105" s="54">
        <v>4.7890894000000003E-2</v>
      </c>
    </row>
    <row r="106" spans="1:56" x14ac:dyDescent="0.25">
      <c r="A106" s="52" t="s">
        <v>206</v>
      </c>
      <c r="B106" s="52">
        <v>5.4460000000000001E-4</v>
      </c>
      <c r="C106" s="52">
        <v>1.7002462</v>
      </c>
      <c r="D106" s="52">
        <v>-0.35438520000000001</v>
      </c>
      <c r="E106" s="52">
        <v>8.0960029999999996</v>
      </c>
      <c r="F106" s="52">
        <v>2.3185535999999999E-3</v>
      </c>
      <c r="G106" s="52">
        <v>3.2161321999999999E-4</v>
      </c>
      <c r="H106" s="52">
        <v>34.740143000000003</v>
      </c>
      <c r="I106" s="52">
        <v>0.19103335040222999</v>
      </c>
      <c r="J106" s="52">
        <v>0.84350057999999994</v>
      </c>
      <c r="K106" s="52">
        <v>0.23701108065286369</v>
      </c>
      <c r="L106" s="52">
        <v>1.271545011139118</v>
      </c>
      <c r="M106" s="52">
        <v>0.32648677999999998</v>
      </c>
      <c r="N106" s="52">
        <v>0.83246833999999992</v>
      </c>
      <c r="O106" s="52">
        <v>1.0882320940000001E-9</v>
      </c>
      <c r="P106" s="52">
        <v>1.2344043457882321</v>
      </c>
      <c r="Q106" s="52">
        <v>6.8642369999999994E-2</v>
      </c>
      <c r="R106" s="52">
        <v>0.48929676</v>
      </c>
      <c r="S106" s="52">
        <v>0.35420382</v>
      </c>
      <c r="T106" s="52">
        <v>0.23701108000000001</v>
      </c>
      <c r="V106" s="53" t="s">
        <v>206</v>
      </c>
      <c r="W106" s="53">
        <v>5.1979999999999995E-4</v>
      </c>
      <c r="X106" s="53">
        <v>1.6039350000000001</v>
      </c>
      <c r="Y106" s="53">
        <v>0.20678920000000001</v>
      </c>
      <c r="Z106" s="53">
        <v>7.9197059999999997</v>
      </c>
      <c r="AA106" s="53">
        <v>2.3154540000000002E-3</v>
      </c>
      <c r="AB106" s="53">
        <v>3.2844459999999999E-4</v>
      </c>
      <c r="AC106" s="53">
        <v>34.710230000000003</v>
      </c>
      <c r="AD106" s="53">
        <v>0.15498859043578081</v>
      </c>
      <c r="AE106" s="53">
        <v>0.96492867000000004</v>
      </c>
      <c r="AF106" s="53">
        <v>0.19043694053589419</v>
      </c>
      <c r="AG106" s="53">
        <v>1.310354201051489</v>
      </c>
      <c r="AH106" s="53">
        <v>0.29272283500000001</v>
      </c>
      <c r="AI106" s="53">
        <v>0.61019968000000002</v>
      </c>
      <c r="AJ106" s="53">
        <v>8.8014290000000002E-10</v>
      </c>
      <c r="AK106" s="53">
        <v>0.92883161888014276</v>
      </c>
      <c r="AL106" s="53">
        <v>2.5280686E-2</v>
      </c>
      <c r="AN106" s="54" t="s">
        <v>206</v>
      </c>
      <c r="AO106" s="54">
        <v>5.017E-4</v>
      </c>
      <c r="AP106" s="54">
        <v>1.5204123</v>
      </c>
      <c r="AQ106" s="54">
        <v>1.1913164000000001</v>
      </c>
      <c r="AR106" s="54">
        <v>7.7013245000000001</v>
      </c>
      <c r="AS106" s="54">
        <v>2.3126865000000002E-3</v>
      </c>
      <c r="AT106" s="54">
        <v>3.2830013999999999E-4</v>
      </c>
      <c r="AU106" s="54">
        <v>34.665225999999997</v>
      </c>
      <c r="AV106" s="54">
        <v>0.16596052077010029</v>
      </c>
      <c r="AW106" s="54">
        <v>0.80854270000000006</v>
      </c>
      <c r="AX106" s="54">
        <v>0.2049507808166455</v>
      </c>
      <c r="AY106" s="54">
        <v>1.179454001670025</v>
      </c>
      <c r="AZ106" s="54">
        <v>0.32078953999999998</v>
      </c>
      <c r="BA106" s="54">
        <v>0.69129037999999998</v>
      </c>
      <c r="BB106" s="54">
        <v>1.69869798E-9</v>
      </c>
      <c r="BC106" s="54">
        <v>1.003533081698698</v>
      </c>
      <c r="BD106" s="54">
        <v>4.8499536000000003E-2</v>
      </c>
    </row>
    <row r="107" spans="1:56" x14ac:dyDescent="0.25">
      <c r="A107" s="52" t="s">
        <v>206</v>
      </c>
      <c r="B107" s="52">
        <v>5.4069999999999997E-4</v>
      </c>
      <c r="C107" s="52">
        <v>1.6949981000000001</v>
      </c>
      <c r="D107" s="52">
        <v>-0.38022666999999999</v>
      </c>
      <c r="E107" s="52">
        <v>8.1048480000000005</v>
      </c>
      <c r="F107" s="52">
        <v>2.3181975999999999E-3</v>
      </c>
      <c r="G107" s="52">
        <v>3.2493240000000003E-4</v>
      </c>
      <c r="H107" s="52">
        <v>34.740900000000003</v>
      </c>
      <c r="I107" s="52">
        <v>0.19776890045034751</v>
      </c>
      <c r="J107" s="52">
        <v>0.84477179999999996</v>
      </c>
      <c r="K107" s="52">
        <v>0.24106096077851311</v>
      </c>
      <c r="L107" s="52">
        <v>1.283601661312983</v>
      </c>
      <c r="M107" s="52">
        <v>0.32320474999999999</v>
      </c>
      <c r="N107" s="52">
        <v>0.86136746000000008</v>
      </c>
      <c r="O107" s="52">
        <v>1.3124415760000001E-9</v>
      </c>
      <c r="P107" s="52">
        <v>1.263673709012441</v>
      </c>
      <c r="Q107" s="52">
        <v>7.3975109999999997E-2</v>
      </c>
      <c r="R107" s="52">
        <v>0.48853874000000003</v>
      </c>
      <c r="S107" s="52">
        <v>0.35623305999999999</v>
      </c>
      <c r="T107" s="52">
        <v>0.24106095999999999</v>
      </c>
      <c r="V107" s="53" t="s">
        <v>206</v>
      </c>
      <c r="W107" s="53">
        <v>5.0929999999999997E-4</v>
      </c>
      <c r="X107" s="53">
        <v>1.5754566000000001</v>
      </c>
      <c r="Y107" s="53">
        <v>0.20910730999999999</v>
      </c>
      <c r="Z107" s="53">
        <v>7.9244839999999996</v>
      </c>
      <c r="AA107" s="53">
        <v>2.3155427000000001E-3</v>
      </c>
      <c r="AB107" s="53">
        <v>3.3136975000000002E-4</v>
      </c>
      <c r="AC107" s="53">
        <v>34.710075000000003</v>
      </c>
      <c r="AD107" s="53">
        <v>0.15699875045963821</v>
      </c>
      <c r="AE107" s="53">
        <v>1.0564089999999999</v>
      </c>
      <c r="AF107" s="53">
        <v>0.19198644050315841</v>
      </c>
      <c r="AG107" s="53">
        <v>1.405394191041808</v>
      </c>
      <c r="AH107" s="53">
        <v>0.30290041000000001</v>
      </c>
      <c r="AI107" s="53">
        <v>0.60917133999999995</v>
      </c>
      <c r="AJ107" s="53">
        <v>9.6082318199999999E-10</v>
      </c>
      <c r="AK107" s="53">
        <v>0.97297130696082312</v>
      </c>
      <c r="AL107" s="53">
        <v>2.55085E-2</v>
      </c>
      <c r="AN107" s="54" t="s">
        <v>206</v>
      </c>
      <c r="AO107" s="54">
        <v>4.9249999999999999E-4</v>
      </c>
      <c r="AP107" s="54">
        <v>1.4906197999999999</v>
      </c>
      <c r="AQ107" s="54">
        <v>1.3741585000000001</v>
      </c>
      <c r="AR107" s="54">
        <v>7.7030070000000004</v>
      </c>
      <c r="AS107" s="54">
        <v>2.3127849999999999E-3</v>
      </c>
      <c r="AT107" s="54">
        <v>3.2988286999999998E-4</v>
      </c>
      <c r="AU107" s="54">
        <v>34.667842999999998</v>
      </c>
      <c r="AV107" s="54">
        <v>0.1731383709254678</v>
      </c>
      <c r="AW107" s="54">
        <v>0.82110885</v>
      </c>
      <c r="AX107" s="54">
        <v>0.2040105208033601</v>
      </c>
      <c r="AY107" s="54">
        <v>1.198257741811527</v>
      </c>
      <c r="AZ107" s="54">
        <v>0.32964138999999998</v>
      </c>
      <c r="BA107" s="54">
        <v>0.70594000000000001</v>
      </c>
      <c r="BB107" s="54">
        <v>2.0827302340000001E-9</v>
      </c>
      <c r="BC107" s="54">
        <v>1.02197378808273</v>
      </c>
      <c r="BD107" s="54">
        <v>5.4504009999999999E-2</v>
      </c>
    </row>
    <row r="108" spans="1:56" x14ac:dyDescent="0.25">
      <c r="A108" s="52" t="s">
        <v>206</v>
      </c>
      <c r="B108" s="52">
        <v>5.5099999999999995E-4</v>
      </c>
      <c r="C108" s="52">
        <v>1.7258543</v>
      </c>
      <c r="D108" s="52">
        <v>4.9064204E-2</v>
      </c>
      <c r="E108" s="52">
        <v>8.1026629999999997</v>
      </c>
      <c r="F108" s="52">
        <v>2.3168920000000001E-3</v>
      </c>
      <c r="G108" s="52">
        <v>3.2598669999999997E-4</v>
      </c>
      <c r="H108" s="52">
        <v>34.759450000000001</v>
      </c>
      <c r="I108" s="52">
        <v>0.13864140034410849</v>
      </c>
      <c r="J108" s="52">
        <v>0.84621276000000001</v>
      </c>
      <c r="K108" s="52">
        <v>0.17715108056033191</v>
      </c>
      <c r="L108" s="52">
        <v>1.162005240985116</v>
      </c>
      <c r="M108" s="52">
        <v>0.323348735</v>
      </c>
      <c r="N108" s="52">
        <v>0.64261902000000004</v>
      </c>
      <c r="O108" s="52">
        <v>6.6840595999999996E-10</v>
      </c>
      <c r="P108" s="52">
        <v>0.99064717266840607</v>
      </c>
      <c r="Q108" s="52">
        <v>1.6136312999999999E-2</v>
      </c>
      <c r="R108" s="52">
        <v>0.53625210000000001</v>
      </c>
      <c r="S108" s="52">
        <v>0.30996066</v>
      </c>
      <c r="T108" s="52">
        <v>0.17715107999999999</v>
      </c>
      <c r="V108" s="53" t="s">
        <v>206</v>
      </c>
      <c r="W108" s="53">
        <v>5.1309999999999995E-4</v>
      </c>
      <c r="X108" s="53">
        <v>1.5769016</v>
      </c>
      <c r="Y108" s="53">
        <v>0.99697519999999995</v>
      </c>
      <c r="Z108" s="53">
        <v>7.9188833000000001</v>
      </c>
      <c r="AA108" s="53">
        <v>2.3142789000000002E-3</v>
      </c>
      <c r="AB108" s="53">
        <v>3.2778422000000001E-4</v>
      </c>
      <c r="AC108" s="53">
        <v>34.728549999999998</v>
      </c>
      <c r="AD108" s="53">
        <v>0.1376364705697585</v>
      </c>
      <c r="AE108" s="53">
        <v>1.0132149699999999</v>
      </c>
      <c r="AF108" s="53">
        <v>0.1829449006923495</v>
      </c>
      <c r="AG108" s="53">
        <v>1.333796341343743</v>
      </c>
      <c r="AH108" s="53">
        <v>0.30460125999999998</v>
      </c>
      <c r="AI108" s="53">
        <v>0.56051101999999997</v>
      </c>
      <c r="AJ108" s="53">
        <v>9.8588047299999997E-10</v>
      </c>
      <c r="AK108" s="53">
        <v>0.90951620502938046</v>
      </c>
      <c r="AL108" s="53">
        <v>3.3888817E-5</v>
      </c>
      <c r="AN108" s="54" t="s">
        <v>206</v>
      </c>
      <c r="AO108" s="54">
        <v>4.9950000000000005E-4</v>
      </c>
      <c r="AP108" s="54">
        <v>1.4977404000000001</v>
      </c>
      <c r="AQ108" s="54">
        <v>2.2087707999999999</v>
      </c>
      <c r="AR108" s="54">
        <v>7.7002350000000002</v>
      </c>
      <c r="AS108" s="54">
        <v>2.3123155999999999E-3</v>
      </c>
      <c r="AT108" s="54">
        <v>3.2519569999999999E-4</v>
      </c>
      <c r="AU108" s="54">
        <v>34.692349999999998</v>
      </c>
      <c r="AV108" s="54">
        <v>0.16320463116148209</v>
      </c>
      <c r="AW108" s="54">
        <v>0.84859701999999992</v>
      </c>
      <c r="AX108" s="54">
        <v>0.1913483310860703</v>
      </c>
      <c r="AY108" s="54">
        <v>1.203149982333314</v>
      </c>
      <c r="AZ108" s="54">
        <v>0.318142015</v>
      </c>
      <c r="BA108" s="54">
        <v>0.63176315999999999</v>
      </c>
      <c r="BB108" s="54">
        <v>2.2413125299999999E-9</v>
      </c>
      <c r="BC108" s="54">
        <v>0.94820750024131251</v>
      </c>
      <c r="BD108" s="54">
        <v>4.6844999999999998E-2</v>
      </c>
    </row>
    <row r="109" spans="1:56" x14ac:dyDescent="0.25">
      <c r="A109" s="52" t="s">
        <v>206</v>
      </c>
      <c r="B109" s="52">
        <v>5.0469999999999996E-4</v>
      </c>
      <c r="C109" s="52">
        <v>1.5556365000000001</v>
      </c>
      <c r="D109" s="52">
        <v>0.53911180000000003</v>
      </c>
      <c r="E109" s="52">
        <v>8.1366259999999997</v>
      </c>
      <c r="F109" s="52">
        <v>2.3118513999999999E-3</v>
      </c>
      <c r="G109" s="52">
        <v>3.3036470000000001E-4</v>
      </c>
      <c r="H109" s="52">
        <v>34.709919999999997</v>
      </c>
      <c r="I109" s="52">
        <v>0.13127473045805771</v>
      </c>
      <c r="J109" s="52">
        <v>1.16134783</v>
      </c>
      <c r="K109" s="52">
        <v>0.17221026049373769</v>
      </c>
      <c r="L109" s="52">
        <v>1.4648328210290089</v>
      </c>
      <c r="M109" s="52">
        <v>0.29246864</v>
      </c>
      <c r="N109" s="52">
        <v>0.56011348999999999</v>
      </c>
      <c r="O109" s="52">
        <v>7.9056033700000004E-10</v>
      </c>
      <c r="P109" s="52">
        <v>0.87921765779056016</v>
      </c>
      <c r="Q109" s="52">
        <v>6.9890576000000001E-3</v>
      </c>
      <c r="R109" s="52">
        <v>0.86428260000000001</v>
      </c>
      <c r="S109" s="52">
        <v>0.29706523000000001</v>
      </c>
      <c r="T109" s="52">
        <v>0.17221026</v>
      </c>
      <c r="V109" s="53" t="s">
        <v>206</v>
      </c>
      <c r="W109" s="53">
        <v>4.861E-4</v>
      </c>
      <c r="X109" s="53">
        <v>1.4635495000000001</v>
      </c>
      <c r="Y109" s="53">
        <v>1.638263</v>
      </c>
      <c r="Z109" s="53">
        <v>7.9263085999999996</v>
      </c>
      <c r="AA109" s="53">
        <v>2.3095646999999999E-3</v>
      </c>
      <c r="AB109" s="53">
        <v>3.2871716999999999E-4</v>
      </c>
      <c r="AC109" s="53">
        <v>34.675640000000001</v>
      </c>
      <c r="AD109" s="53">
        <v>0.14552227079833241</v>
      </c>
      <c r="AE109" s="53">
        <v>0.92831356000000009</v>
      </c>
      <c r="AF109" s="53">
        <v>0.18197095067746191</v>
      </c>
      <c r="AG109" s="53">
        <v>1.2558067815563201</v>
      </c>
      <c r="AH109" s="53">
        <v>0.32113480999999999</v>
      </c>
      <c r="AI109" s="53">
        <v>0.59776619999999991</v>
      </c>
      <c r="AJ109" s="53">
        <v>1.5100051139999999E-9</v>
      </c>
      <c r="AK109" s="53">
        <v>0.99369785151000511</v>
      </c>
      <c r="AL109" s="53">
        <v>3.0348584000000001E-2</v>
      </c>
      <c r="AN109" s="54" t="s">
        <v>206</v>
      </c>
      <c r="AO109" s="54">
        <v>4.7160000000000002E-4</v>
      </c>
      <c r="AP109" s="54">
        <v>1.3810610999999999</v>
      </c>
      <c r="AQ109" s="54">
        <v>2.9174733000000002</v>
      </c>
      <c r="AR109" s="54">
        <v>7.7036195000000003</v>
      </c>
      <c r="AS109" s="54">
        <v>2.3084793000000001E-3</v>
      </c>
      <c r="AT109" s="54">
        <v>3.2429920000000002E-4</v>
      </c>
      <c r="AU109" s="54">
        <v>34.639397000000002</v>
      </c>
      <c r="AV109" s="54">
        <v>0.15833139134285551</v>
      </c>
      <c r="AW109" s="54">
        <v>0.80341589999999996</v>
      </c>
      <c r="AX109" s="54">
        <v>0.1909627812861896</v>
      </c>
      <c r="AY109" s="54">
        <v>1.152710072714098</v>
      </c>
      <c r="AZ109" s="54">
        <v>0.30646378000000002</v>
      </c>
      <c r="BA109" s="54">
        <v>0.64866405000000005</v>
      </c>
      <c r="BB109" s="54">
        <v>3.5350920199999999E-9</v>
      </c>
      <c r="BC109" s="54">
        <v>0.95542903153509195</v>
      </c>
      <c r="BD109" s="54">
        <v>5.3353312999999999E-2</v>
      </c>
    </row>
    <row r="110" spans="1:56" x14ac:dyDescent="0.25">
      <c r="A110" s="52" t="s">
        <v>206</v>
      </c>
      <c r="B110" s="52" cm="1">
        <f t="array" ref="B110:B145">TRANSPOSE(Fe!A5:AJ5)</f>
        <v>4.2400000000000001E-4</v>
      </c>
      <c r="C110" s="52" cm="1">
        <f t="array" ref="C110:C145">TRANSPOSE('PO4'!A5:AJ5)</f>
        <v>1.1469815999999999</v>
      </c>
      <c r="D110" s="52" cm="1">
        <f t="array" ref="D110:D145">TRANSPOSE(surface_T!A5:AJ5)</f>
        <v>6.5217900000000002</v>
      </c>
      <c r="E110" s="52" cm="1">
        <f t="array" ref="E110:E145">TRANSPOSE(surface_ph!A5:AJ5)</f>
        <v>8.1532389999999992</v>
      </c>
      <c r="F110" s="52" cm="1">
        <f t="array" ref="F110:F145">TRANSPOSE(surface_Alk!A5:AJ5)</f>
        <v>2.3078056999999998E-3</v>
      </c>
      <c r="G110" s="52" cm="1">
        <f t="array" ref="G110:G145">TRANSPOSE(surface_oxugen!A5:AJ5)</f>
        <v>3.0138663999999999E-4</v>
      </c>
      <c r="H110" s="52" cm="1">
        <f t="array" ref="H110:H145">TRANSPOSE(Surface_sal!A5:AJ5)</f>
        <v>34.787323000000001</v>
      </c>
      <c r="I110" s="52" cm="1">
        <f t="array" ref="I110:I145">TRANSPOSE(picophyto!A5:AJ5)</f>
        <v>0.20982024299999999</v>
      </c>
      <c r="J110" s="52" cm="1">
        <f t="array" ref="J110:J145">TRANSPOSE(nanophyto!A5:AJ5)</f>
        <v>0.67725256999999994</v>
      </c>
      <c r="K110" s="52" cm="1">
        <f t="array" ref="K110:K145">TRANSPOSE(microphyto!A5:AJ5)</f>
        <v>0.30526407999999999</v>
      </c>
      <c r="L110" s="52" cm="1">
        <f t="array" ref="L110:L145">TRANSPOSE(total_phyto!A5:AJ5)</f>
        <v>1.192336893103493</v>
      </c>
      <c r="M110" s="52" cm="1">
        <f t="array" ref="M110:M145">TRANSPOSE(nanozoo!A5:AJ5)</f>
        <v>0.28795643999999998</v>
      </c>
      <c r="N110" s="52" cm="1">
        <f t="array" ref="N110:N145">TRANSPOSE(microzoo!A5:AJ5)</f>
        <v>0.72317413000000008</v>
      </c>
      <c r="O110" s="52" cm="1">
        <f t="array" ref="O110:O145">TRANSPOSE(mesozoo!A5:AJ5)</f>
        <v>0.21445489011604171</v>
      </c>
      <c r="P110" s="52" cm="1">
        <f t="array" ref="P110:P145">TRANSPOSE(total_zoo!A5:AJ5)</f>
        <v>1.3278769091160421</v>
      </c>
      <c r="Q110" s="52" cm="1">
        <f t="array" ref="Q110:Q145">TRANSPOSE(foram!A5:AJ5)</f>
        <v>9.13939E-2</v>
      </c>
      <c r="R110" s="52" cm="1">
        <f t="array" ref="R110:R145">TRANSPOSE(nanophyto_6!A5:AJ5)</f>
        <v>0.36801810000000001</v>
      </c>
      <c r="S110" s="52" cm="1">
        <f t="array" ref="S110:S145">TRANSPOSE(nanophyto_19!A5:AJ5)</f>
        <v>0.30923446999999998</v>
      </c>
      <c r="T110" s="52" cm="1">
        <f t="array" ref="T110:T145">TRANSPOSE(microphyto_60!A5:AJ5)</f>
        <v>0.23185836000000001</v>
      </c>
      <c r="V110" s="53" t="s">
        <v>206</v>
      </c>
      <c r="W110" s="53" cm="1">
        <f t="array" ref="W110:W145">TRANSPOSE(Fe!A116:AJ116)</f>
        <v>3.968E-4</v>
      </c>
      <c r="X110" s="53" cm="1">
        <f t="array" ref="X110:X145">TRANSPOSE('PO4'!A116:AJ116)</f>
        <v>1.0252422000000001</v>
      </c>
      <c r="Y110" s="53" cm="1">
        <f t="array" ref="Y110:Y145">TRANSPOSE(surface_T!A116:AJ116)</f>
        <v>7.8815980000000003</v>
      </c>
      <c r="Z110" s="53" cm="1">
        <f t="array" ref="Z110:Z145">TRANSPOSE(surface_ph!A116:AJ116)</f>
        <v>7.9266776999999999</v>
      </c>
      <c r="AA110" s="53" cm="1">
        <f t="array" ref="AA110:AA145">TRANSPOSE(surface_Alk!A116:AJ116)</f>
        <v>2.3098045000000001E-3</v>
      </c>
      <c r="AB110" s="53" cm="1">
        <f t="array" ref="AB110:AB145">TRANSPOSE(surface_oxugen!A116:AJ116)</f>
        <v>2.9313855E-4</v>
      </c>
      <c r="AC110" s="53" cm="1">
        <f t="array" ref="AC110:AC145">TRANSPOSE(Surface_sal!A116:AJ116)</f>
        <v>34.768622999999998</v>
      </c>
      <c r="AD110" s="53" cm="1">
        <f t="array" ref="AD110:AD145">TRANSPOSE(picophyto!A116:AJ116)</f>
        <v>0.21377798000000001</v>
      </c>
      <c r="AE110" s="53" cm="1">
        <f t="array" ref="AE110:AE145">TRANSPOSE(nanophyto!A116:AJ116)</f>
        <v>0.65781012999999999</v>
      </c>
      <c r="AF110" s="53" cm="1">
        <f t="array" ref="AF110:AF145">TRANSPOSE(microphyto!A116:AJ116)</f>
        <v>0.311399486</v>
      </c>
      <c r="AG110" s="53" cm="1">
        <f t="array" ref="AG110:AG145">TRANSPOSE(total_phyto!A116:AJ116)</f>
        <v>1.1829875961080989</v>
      </c>
      <c r="AH110" s="53" cm="1">
        <f t="array" ref="AH110:AH145">TRANSPOSE(nanozoo!A116:AJ116)</f>
        <v>0.28902959499999997</v>
      </c>
      <c r="AI110" s="53" cm="1">
        <f t="array" ref="AI110:AI145">TRANSPOSE(microzoo!A116:AJ116)</f>
        <v>0.70898267999999998</v>
      </c>
      <c r="AJ110" s="53" cm="1">
        <f t="array" ref="AJ110:AJ145">TRANSPOSE(mesozoo!A116:AJ116)</f>
        <v>0.27429694014522349</v>
      </c>
      <c r="AK110" s="53" cm="1">
        <f t="array" ref="AK110:AK145">TRANSPOSE(total_zoo!A116:AJ116)</f>
        <v>1.383432630145224</v>
      </c>
      <c r="AL110" s="53" cm="1">
        <f t="array" ref="AL110:AL145">TRANSPOSE(foram!A116:AJ116)</f>
        <v>9.2588569999999995E-2</v>
      </c>
      <c r="AN110" s="54" t="s">
        <v>206</v>
      </c>
      <c r="AO110" s="54" cm="1">
        <f t="array" ref="AO110:AO145">TRANSPOSE(Fe!A153:AJ153)</f>
        <v>3.7550000000000002E-4</v>
      </c>
      <c r="AP110" s="54" cm="1">
        <f t="array" ref="AP110:AP145">TRANSPOSE('PO4'!A153:AJ153)</f>
        <v>0.92109830000000004</v>
      </c>
      <c r="AQ110" s="54" cm="1">
        <f t="array" ref="AQ110:AQ145">TRANSPOSE(surface_T!A153:AJ153)</f>
        <v>9.2173979999999993</v>
      </c>
      <c r="AR110" s="54" cm="1">
        <f t="array" ref="AR110:AR145">TRANSPOSE(surface_ph!A153:AJ153)</f>
        <v>7.7092403999999997</v>
      </c>
      <c r="AS110" s="54" cm="1">
        <f t="array" ref="AS110:AS145">TRANSPOSE(surface_Alk!A153:AJ153)</f>
        <v>2.3125757000000001E-3</v>
      </c>
      <c r="AT110" s="54" cm="1">
        <f t="array" ref="AT110:AT145">TRANSPOSE(surface_oxugen!A153:AJ153)</f>
        <v>2.8512062E-4</v>
      </c>
      <c r="AU110" s="54" cm="1">
        <f t="array" ref="AU110:AU145">TRANSPOSE(Surface_sal!A153:AJ153)</f>
        <v>34.744723999999998</v>
      </c>
      <c r="AV110" s="54" cm="1">
        <f t="array" ref="AV110:AV145">TRANSPOSE(picophyto!A153:AJ153)</f>
        <v>0.21410978999999999</v>
      </c>
      <c r="AW110" s="54" cm="1">
        <f t="array" ref="AW110:AW145">TRANSPOSE(nanophyto!A153:AJ153)</f>
        <v>0.63774839000000005</v>
      </c>
      <c r="AX110" s="54" cm="1">
        <f t="array" ref="AX110:AX145">TRANSPOSE(microphyto!A153:AJ153)</f>
        <v>0.30953726999999998</v>
      </c>
      <c r="AY110" s="54" cm="1">
        <f t="array" ref="AY110:AY145">TRANSPOSE(total_phyto!A153:AJ153)</f>
        <v>1.161395450111941</v>
      </c>
      <c r="AZ110" s="54" cm="1">
        <f t="array" ref="AZ110:AZ145">TRANSPOSE(nanozoo!A153:AJ153)</f>
        <v>0.28506350000000003</v>
      </c>
      <c r="BA110" s="54" cm="1">
        <f t="array" ref="BA110:BA145">TRANSPOSE(microzoo!A153:AJ153)</f>
        <v>0.68525030000000009</v>
      </c>
      <c r="BB110" s="54" cm="1">
        <f t="array" ref="BB110:BB145">TRANSPOSE(mesozoo!A153:AJ153)</f>
        <v>0.30409184017925972</v>
      </c>
      <c r="BC110" s="54" cm="1">
        <f t="array" ref="BC110:BC145">TRANSPOSE(total_zoo!A153:AJ153)</f>
        <v>1.39902827017926</v>
      </c>
      <c r="BD110" s="54" cm="1">
        <f t="array" ref="BD110:BD145">TRANSPOSE(foram!A153:AJ153)</f>
        <v>9.2697390000000005E-2</v>
      </c>
    </row>
    <row r="111" spans="1:56" x14ac:dyDescent="0.25">
      <c r="A111" s="52" t="s">
        <v>206</v>
      </c>
      <c r="B111" s="52">
        <v>4.2079999999999998E-4</v>
      </c>
      <c r="C111" s="52">
        <v>1.1230134000000001</v>
      </c>
      <c r="D111" s="52">
        <v>6.9134754999999997</v>
      </c>
      <c r="E111" s="52">
        <v>8.1514740000000003</v>
      </c>
      <c r="F111" s="52">
        <v>2.3063605000000001E-3</v>
      </c>
      <c r="G111" s="52">
        <v>2.9844460000000002E-4</v>
      </c>
      <c r="H111" s="52">
        <v>34.793089999999999</v>
      </c>
      <c r="I111" s="52">
        <v>0.20733868699999999</v>
      </c>
      <c r="J111" s="52">
        <v>0.66580837999999998</v>
      </c>
      <c r="K111" s="52">
        <v>0.30036277</v>
      </c>
      <c r="L111" s="52">
        <v>1.1735098371047039</v>
      </c>
      <c r="M111" s="52">
        <v>0.28065494000000002</v>
      </c>
      <c r="N111" s="52">
        <v>0.70477983</v>
      </c>
      <c r="O111" s="52">
        <v>0.20454648011656471</v>
      </c>
      <c r="P111" s="52">
        <v>1.2906210206165649</v>
      </c>
      <c r="Q111" s="52">
        <v>8.9673180000000005E-2</v>
      </c>
      <c r="R111" s="52">
        <v>0.36224382999999999</v>
      </c>
      <c r="S111" s="52">
        <v>0.30356454999999999</v>
      </c>
      <c r="T111" s="52">
        <v>0.22691622</v>
      </c>
      <c r="V111" s="53" t="s">
        <v>206</v>
      </c>
      <c r="W111" s="53">
        <v>3.9429999999999999E-4</v>
      </c>
      <c r="X111" s="53">
        <v>1.0043392</v>
      </c>
      <c r="Y111" s="53">
        <v>8.2385979999999996</v>
      </c>
      <c r="Z111" s="53">
        <v>7.9250170000000004</v>
      </c>
      <c r="AA111" s="53">
        <v>2.3088162000000001E-3</v>
      </c>
      <c r="AB111" s="53">
        <v>2.9043530000000001E-4</v>
      </c>
      <c r="AC111" s="53">
        <v>34.77637</v>
      </c>
      <c r="AD111" s="53">
        <v>0.21005568499999999</v>
      </c>
      <c r="AE111" s="53">
        <v>0.64232924999999996</v>
      </c>
      <c r="AF111" s="53">
        <v>0.30956272000000001</v>
      </c>
      <c r="AG111" s="53">
        <v>1.1619476551085719</v>
      </c>
      <c r="AH111" s="53">
        <v>0.27950267000000001</v>
      </c>
      <c r="AI111" s="53">
        <v>0.68963584</v>
      </c>
      <c r="AJ111" s="53">
        <v>0.25282040014384832</v>
      </c>
      <c r="AK111" s="53">
        <v>1.326905279143848</v>
      </c>
      <c r="AL111" s="53">
        <v>8.94895E-2</v>
      </c>
      <c r="AN111" s="54" t="s">
        <v>206</v>
      </c>
      <c r="AO111" s="54">
        <v>3.703E-4</v>
      </c>
      <c r="AP111" s="54">
        <v>0.88608580000000003</v>
      </c>
      <c r="AQ111" s="54">
        <v>9.6918980000000001</v>
      </c>
      <c r="AR111" s="54">
        <v>7.7093185999999996</v>
      </c>
      <c r="AS111" s="54">
        <v>2.3122482999999999E-3</v>
      </c>
      <c r="AT111" s="54">
        <v>2.8204476000000001E-4</v>
      </c>
      <c r="AU111" s="54">
        <v>34.76023</v>
      </c>
      <c r="AV111" s="54">
        <v>0.21303074899999999</v>
      </c>
      <c r="AW111" s="54">
        <v>0.62324316999999996</v>
      </c>
      <c r="AX111" s="54">
        <v>0.31012751</v>
      </c>
      <c r="AY111" s="54">
        <v>1.146401429113914</v>
      </c>
      <c r="AZ111" s="54">
        <v>0.27851262999999998</v>
      </c>
      <c r="BA111" s="54">
        <v>0.67145723000000002</v>
      </c>
      <c r="BB111" s="54">
        <v>0.29984647018811922</v>
      </c>
      <c r="BC111" s="54">
        <v>1.3717823671881191</v>
      </c>
      <c r="BD111" s="54">
        <v>9.0469725000000001E-2</v>
      </c>
    </row>
    <row r="112" spans="1:56" x14ac:dyDescent="0.25">
      <c r="A112" s="52" t="s">
        <v>206</v>
      </c>
      <c r="B112" s="52">
        <v>4.1770000000000002E-4</v>
      </c>
      <c r="C112" s="52">
        <v>1.0869998999999999</v>
      </c>
      <c r="D112" s="52">
        <v>7.5211277000000001</v>
      </c>
      <c r="E112" s="52">
        <v>8.1479470000000003</v>
      </c>
      <c r="F112" s="52">
        <v>2.3047405000000002E-3</v>
      </c>
      <c r="G112" s="52">
        <v>2.9372822999999999E-4</v>
      </c>
      <c r="H112" s="52">
        <v>34.813046</v>
      </c>
      <c r="I112" s="52">
        <v>0.203899787</v>
      </c>
      <c r="J112" s="52">
        <v>0.65087097999999999</v>
      </c>
      <c r="K112" s="52">
        <v>0.29783166</v>
      </c>
      <c r="L112" s="52">
        <v>1.152602427107418</v>
      </c>
      <c r="M112" s="52">
        <v>0.27444117400000001</v>
      </c>
      <c r="N112" s="52">
        <v>0.68428197999999996</v>
      </c>
      <c r="O112" s="52">
        <v>0.20257196012156059</v>
      </c>
      <c r="P112" s="52">
        <v>1.2618495411215609</v>
      </c>
      <c r="Q112" s="52">
        <v>8.8983339999999994E-2</v>
      </c>
      <c r="R112" s="52">
        <v>0.35470267999999999</v>
      </c>
      <c r="S112" s="52">
        <v>0.2961683</v>
      </c>
      <c r="T112" s="52">
        <v>0.22187256999999999</v>
      </c>
      <c r="V112" s="53" t="s">
        <v>206</v>
      </c>
      <c r="W112" s="53">
        <v>3.9330000000000002E-4</v>
      </c>
      <c r="X112" s="53">
        <v>0.97650400000000004</v>
      </c>
      <c r="Y112" s="53">
        <v>8.8206869999999995</v>
      </c>
      <c r="Z112" s="53">
        <v>7.9220129999999997</v>
      </c>
      <c r="AA112" s="53">
        <v>2.307838E-3</v>
      </c>
      <c r="AB112" s="53">
        <v>2.8599469999999999E-4</v>
      </c>
      <c r="AC112" s="53">
        <v>34.797947000000001</v>
      </c>
      <c r="AD112" s="53">
        <v>0.206923736</v>
      </c>
      <c r="AE112" s="53">
        <v>0.62836310000000006</v>
      </c>
      <c r="AF112" s="53">
        <v>0.30297457</v>
      </c>
      <c r="AG112" s="53">
        <v>1.138261406111208</v>
      </c>
      <c r="AH112" s="53">
        <v>0.26950499999999999</v>
      </c>
      <c r="AI112" s="53">
        <v>0.66455653000000003</v>
      </c>
      <c r="AJ112" s="53">
        <v>0.23978317014833389</v>
      </c>
      <c r="AK112" s="53">
        <v>1.278353074148334</v>
      </c>
      <c r="AL112" s="53">
        <v>8.8010030000000003E-2</v>
      </c>
      <c r="AN112" s="54" t="s">
        <v>206</v>
      </c>
      <c r="AO112" s="54">
        <v>3.6519999999999999E-4</v>
      </c>
      <c r="AP112" s="54">
        <v>0.84725340000000005</v>
      </c>
      <c r="AQ112" s="54">
        <v>10.228027000000001</v>
      </c>
      <c r="AR112" s="54">
        <v>7.7093509999999998</v>
      </c>
      <c r="AS112" s="54">
        <v>2.3120055E-3</v>
      </c>
      <c r="AT112" s="54">
        <v>2.7850107E-4</v>
      </c>
      <c r="AU112" s="54">
        <v>34.779483999999997</v>
      </c>
      <c r="AV112" s="54">
        <v>0.211169257</v>
      </c>
      <c r="AW112" s="54">
        <v>0.61173867999999998</v>
      </c>
      <c r="AX112" s="54">
        <v>0.30956117999999999</v>
      </c>
      <c r="AY112" s="54">
        <v>1.132469117115656</v>
      </c>
      <c r="AZ112" s="54">
        <v>0.27383984</v>
      </c>
      <c r="BA112" s="54">
        <v>0.6584006</v>
      </c>
      <c r="BB112" s="54">
        <v>0.29871398020209639</v>
      </c>
      <c r="BC112" s="54">
        <v>1.3277679352020959</v>
      </c>
      <c r="BD112" s="54">
        <v>8.9715400000000001E-2</v>
      </c>
    </row>
    <row r="113" spans="1:56" x14ac:dyDescent="0.25">
      <c r="A113" s="52" t="s">
        <v>206</v>
      </c>
      <c r="B113" s="52">
        <v>4.1140000000000003E-4</v>
      </c>
      <c r="C113" s="52">
        <v>1.0527234999999999</v>
      </c>
      <c r="D113" s="52">
        <v>7.8518400000000002</v>
      </c>
      <c r="E113" s="52">
        <v>8.1501439999999992</v>
      </c>
      <c r="F113" s="52">
        <v>2.3040000000000001E-3</v>
      </c>
      <c r="G113" s="52">
        <v>2.9209427999999998E-4</v>
      </c>
      <c r="H113" s="52">
        <v>34.818047</v>
      </c>
      <c r="I113" s="52">
        <v>0.20556750400000001</v>
      </c>
      <c r="J113" s="52">
        <v>0.64741019999999994</v>
      </c>
      <c r="K113" s="52">
        <v>0.29976641999999998</v>
      </c>
      <c r="L113" s="52">
        <v>1.152744124108517</v>
      </c>
      <c r="M113" s="52">
        <v>0.27429381000000003</v>
      </c>
      <c r="N113" s="52">
        <v>0.68101593000000005</v>
      </c>
      <c r="O113" s="52">
        <v>0.21761079012954451</v>
      </c>
      <c r="P113" s="52">
        <v>1.274313166129545</v>
      </c>
      <c r="Q113" s="52">
        <v>8.9314329999999997E-2</v>
      </c>
      <c r="R113" s="52">
        <v>0.35254410000000003</v>
      </c>
      <c r="S113" s="52">
        <v>0.29486610000000002</v>
      </c>
      <c r="T113" s="52">
        <v>0.22125095</v>
      </c>
      <c r="V113" s="53" t="s">
        <v>206</v>
      </c>
      <c r="W113" s="53">
        <v>3.8680000000000002E-4</v>
      </c>
      <c r="X113" s="53">
        <v>0.93900459999999997</v>
      </c>
      <c r="Y113" s="53">
        <v>9.2130349999999996</v>
      </c>
      <c r="Z113" s="53">
        <v>7.923953</v>
      </c>
      <c r="AA113" s="53">
        <v>2.3073453999999998E-3</v>
      </c>
      <c r="AB113" s="53">
        <v>2.8408368000000002E-4</v>
      </c>
      <c r="AC113" s="53">
        <v>34.804929999999999</v>
      </c>
      <c r="AD113" s="53">
        <v>0.20776345600000001</v>
      </c>
      <c r="AE113" s="53">
        <v>0.62456317000000006</v>
      </c>
      <c r="AF113" s="53">
        <v>0.30448579999999997</v>
      </c>
      <c r="AG113" s="53">
        <v>1.1368124261124419</v>
      </c>
      <c r="AH113" s="53">
        <v>0.27086192999999997</v>
      </c>
      <c r="AI113" s="53">
        <v>0.66185019999999994</v>
      </c>
      <c r="AJ113" s="53">
        <v>0.25479016016142619</v>
      </c>
      <c r="AK113" s="53">
        <v>1.293282035161426</v>
      </c>
      <c r="AL113" s="53">
        <v>8.8971720000000004E-2</v>
      </c>
      <c r="AN113" s="54" t="s">
        <v>206</v>
      </c>
      <c r="AO113" s="54">
        <v>3.5609999999999998E-4</v>
      </c>
      <c r="AP113" s="54">
        <v>0.79527669999999995</v>
      </c>
      <c r="AQ113" s="54">
        <v>10.748919000000001</v>
      </c>
      <c r="AR113" s="54">
        <v>7.7110434000000003</v>
      </c>
      <c r="AS113" s="54">
        <v>2.3119757000000002E-3</v>
      </c>
      <c r="AT113" s="54">
        <v>2.7573132E-4</v>
      </c>
      <c r="AU113" s="54">
        <v>34.792149999999999</v>
      </c>
      <c r="AV113" s="54">
        <v>0.21223533999999999</v>
      </c>
      <c r="AW113" s="54">
        <v>0.60312929000000004</v>
      </c>
      <c r="AX113" s="54">
        <v>0.30797761000000001</v>
      </c>
      <c r="AY113" s="54">
        <v>1.12334224011742</v>
      </c>
      <c r="AZ113" s="54">
        <v>0.27169886999999998</v>
      </c>
      <c r="BA113" s="54">
        <v>0.64895689999999995</v>
      </c>
      <c r="BB113" s="54">
        <v>0.30953180022376547</v>
      </c>
      <c r="BC113" s="54">
        <v>1.332283211223765</v>
      </c>
      <c r="BD113" s="54">
        <v>8.8909039999999995E-2</v>
      </c>
    </row>
    <row r="114" spans="1:56" x14ac:dyDescent="0.25">
      <c r="A114" s="52" t="s">
        <v>206</v>
      </c>
      <c r="B114" s="52">
        <v>4.035E-4</v>
      </c>
      <c r="C114" s="52">
        <v>1.0016761999999999</v>
      </c>
      <c r="D114" s="52">
        <v>8.2991060000000001</v>
      </c>
      <c r="E114" s="52">
        <v>8.1530190000000005</v>
      </c>
      <c r="F114" s="52">
        <v>2.3032403999999999E-3</v>
      </c>
      <c r="G114" s="52">
        <v>2.8938374999999998E-4</v>
      </c>
      <c r="H114" s="52">
        <v>34.830719999999999</v>
      </c>
      <c r="I114" s="52">
        <v>0.20402885800000001</v>
      </c>
      <c r="J114" s="52">
        <v>0.63536512000000001</v>
      </c>
      <c r="K114" s="52">
        <v>0.297235735</v>
      </c>
      <c r="L114" s="52">
        <v>1.136629713109284</v>
      </c>
      <c r="M114" s="52">
        <v>0.269711164</v>
      </c>
      <c r="N114" s="52">
        <v>0.66747289999999992</v>
      </c>
      <c r="O114" s="52">
        <v>0.21576846013331849</v>
      </c>
      <c r="P114" s="52">
        <v>1.2528578691333181</v>
      </c>
      <c r="Q114" s="52">
        <v>8.7594345000000004E-2</v>
      </c>
      <c r="R114" s="52">
        <v>0.34584271999999999</v>
      </c>
      <c r="S114" s="52">
        <v>0.28952240000000001</v>
      </c>
      <c r="T114" s="52">
        <v>0.21838136</v>
      </c>
      <c r="V114" s="53" t="s">
        <v>206</v>
      </c>
      <c r="W114" s="53">
        <v>3.7839999999999998E-4</v>
      </c>
      <c r="X114" s="53">
        <v>0.88287249999999995</v>
      </c>
      <c r="Y114" s="53">
        <v>9.7487929999999992</v>
      </c>
      <c r="Z114" s="53">
        <v>7.9252434000000003</v>
      </c>
      <c r="AA114" s="53">
        <v>2.3069936E-3</v>
      </c>
      <c r="AB114" s="53">
        <v>2.8081523000000002E-4</v>
      </c>
      <c r="AC114" s="53">
        <v>34.822372000000001</v>
      </c>
      <c r="AD114" s="53">
        <v>0.20626560499999999</v>
      </c>
      <c r="AE114" s="53">
        <v>0.61046624000000005</v>
      </c>
      <c r="AF114" s="53">
        <v>0.30049414600000002</v>
      </c>
      <c r="AG114" s="53">
        <v>1.117225991113618</v>
      </c>
      <c r="AH114" s="53">
        <v>0.26357280999999999</v>
      </c>
      <c r="AI114" s="53">
        <v>0.64429495000000003</v>
      </c>
      <c r="AJ114" s="53">
        <v>0.24941760016774309</v>
      </c>
      <c r="AK114" s="53">
        <v>1.2568822566677429</v>
      </c>
      <c r="AL114" s="53">
        <v>8.6307259999999997E-2</v>
      </c>
      <c r="AN114" s="54" t="s">
        <v>206</v>
      </c>
      <c r="AO114" s="54">
        <v>3.4739999999999999E-4</v>
      </c>
      <c r="AP114" s="54">
        <v>0.73666719999999997</v>
      </c>
      <c r="AQ114" s="54">
        <v>11.310689</v>
      </c>
      <c r="AR114" s="54">
        <v>7.7116720000000001</v>
      </c>
      <c r="AS114" s="54">
        <v>2.3122170000000001E-3</v>
      </c>
      <c r="AT114" s="54">
        <v>2.7229992E-4</v>
      </c>
      <c r="AU114" s="54">
        <v>34.81353</v>
      </c>
      <c r="AV114" s="54">
        <v>0.20742436</v>
      </c>
      <c r="AW114" s="54">
        <v>0.58228946000000004</v>
      </c>
      <c r="AX114" s="54">
        <v>0.30080667500000002</v>
      </c>
      <c r="AY114" s="54">
        <v>1.090520495116402</v>
      </c>
      <c r="AZ114" s="54">
        <v>0.25856453499999998</v>
      </c>
      <c r="BA114" s="54">
        <v>0.62144273000000005</v>
      </c>
      <c r="BB114" s="54">
        <v>0.27724507022019779</v>
      </c>
      <c r="BC114" s="54">
        <v>1.274471805220198</v>
      </c>
      <c r="BD114" s="54">
        <v>8.3736554000000005E-2</v>
      </c>
    </row>
    <row r="115" spans="1:56" x14ac:dyDescent="0.25">
      <c r="A115" s="52" t="s">
        <v>206</v>
      </c>
      <c r="B115" s="52">
        <v>4.0119999999999999E-4</v>
      </c>
      <c r="C115" s="52">
        <v>0.96583989999999997</v>
      </c>
      <c r="D115" s="52">
        <v>8.6619949999999992</v>
      </c>
      <c r="E115" s="52">
        <v>8.1520960000000002</v>
      </c>
      <c r="F115" s="52">
        <v>2.3024361999999998E-3</v>
      </c>
      <c r="G115" s="52">
        <v>2.8635917E-4</v>
      </c>
      <c r="H115" s="52">
        <v>34.846739999999997</v>
      </c>
      <c r="I115" s="52">
        <v>0.19625543200000001</v>
      </c>
      <c r="J115" s="52">
        <v>0.61767143000000002</v>
      </c>
      <c r="K115" s="52">
        <v>0.280839756</v>
      </c>
      <c r="L115" s="52">
        <v>1.0947666181084881</v>
      </c>
      <c r="M115" s="52">
        <v>0.25669262999999998</v>
      </c>
      <c r="N115" s="52">
        <v>0.63412100000000005</v>
      </c>
      <c r="O115" s="52">
        <v>0.1725994001212123</v>
      </c>
      <c r="P115" s="52">
        <v>1.1568667241212121</v>
      </c>
      <c r="Q115" s="52">
        <v>8.2158789999999995E-2</v>
      </c>
      <c r="R115" s="52">
        <v>0.33651003000000002</v>
      </c>
      <c r="S115" s="52">
        <v>0.28116140000000001</v>
      </c>
      <c r="T115" s="52">
        <v>0.20991902000000001</v>
      </c>
      <c r="V115" s="53" t="s">
        <v>206</v>
      </c>
      <c r="W115" s="53">
        <v>3.7389999999999998E-4</v>
      </c>
      <c r="X115" s="53">
        <v>0.83526739999999999</v>
      </c>
      <c r="Y115" s="53">
        <v>10.180446</v>
      </c>
      <c r="Z115" s="53">
        <v>7.9247319999999997</v>
      </c>
      <c r="AA115" s="53">
        <v>2.3065815E-3</v>
      </c>
      <c r="AB115" s="53">
        <v>2.7761559999999998E-4</v>
      </c>
      <c r="AC115" s="53">
        <v>34.843235</v>
      </c>
      <c r="AD115" s="53">
        <v>0.200640505</v>
      </c>
      <c r="AE115" s="53">
        <v>0.59400969999999997</v>
      </c>
      <c r="AF115" s="53">
        <v>0.29055551000000002</v>
      </c>
      <c r="AG115" s="53">
        <v>1.0852057151132191</v>
      </c>
      <c r="AH115" s="53">
        <v>0.25341265000000002</v>
      </c>
      <c r="AI115" s="53">
        <v>0.62041397999999992</v>
      </c>
      <c r="AJ115" s="53">
        <v>0.22054374015986961</v>
      </c>
      <c r="AK115" s="53">
        <v>1.1923152501598699</v>
      </c>
      <c r="AL115" s="53">
        <v>8.2662719999999995E-2</v>
      </c>
      <c r="AN115" s="54" t="s">
        <v>206</v>
      </c>
      <c r="AO115" s="54">
        <v>3.4450000000000003E-4</v>
      </c>
      <c r="AP115" s="54">
        <v>0.68989690000000004</v>
      </c>
      <c r="AQ115" s="54">
        <v>11.819483999999999</v>
      </c>
      <c r="AR115" s="54">
        <v>7.7100840000000002</v>
      </c>
      <c r="AS115" s="54">
        <v>2.3123263000000001E-3</v>
      </c>
      <c r="AT115" s="54">
        <v>2.6867908000000003E-4</v>
      </c>
      <c r="AU115" s="54">
        <v>34.842747000000003</v>
      </c>
      <c r="AV115" s="54">
        <v>0.20329851500000001</v>
      </c>
      <c r="AW115" s="54">
        <v>0.56818189999999991</v>
      </c>
      <c r="AX115" s="54">
        <v>0.29212708999999998</v>
      </c>
      <c r="AY115" s="54">
        <v>1.0636075051179601</v>
      </c>
      <c r="AZ115" s="54">
        <v>0.24867876999999999</v>
      </c>
      <c r="BA115" s="54">
        <v>0.59971514999999997</v>
      </c>
      <c r="BB115" s="54">
        <v>0.25734994022001789</v>
      </c>
      <c r="BC115" s="54">
        <v>1.2078989122200181</v>
      </c>
      <c r="BD115" s="54">
        <v>8.1297259999999996E-2</v>
      </c>
    </row>
    <row r="116" spans="1:56" x14ac:dyDescent="0.25">
      <c r="A116" s="52" t="s">
        <v>206</v>
      </c>
      <c r="B116" s="52">
        <v>4.1290000000000001E-4</v>
      </c>
      <c r="C116" s="52">
        <v>1.0026419</v>
      </c>
      <c r="D116" s="52">
        <v>8.4533970000000007</v>
      </c>
      <c r="E116" s="52">
        <v>8.1468209999999992</v>
      </c>
      <c r="F116" s="52">
        <v>2.3021859999999999E-3</v>
      </c>
      <c r="G116" s="52">
        <v>2.870964E-4</v>
      </c>
      <c r="H116" s="52">
        <v>34.846375000000002</v>
      </c>
      <c r="I116" s="52">
        <v>0.18870879700000001</v>
      </c>
      <c r="J116" s="52">
        <v>0.61785854000000007</v>
      </c>
      <c r="K116" s="52">
        <v>0.27145121</v>
      </c>
      <c r="L116" s="52">
        <v>1.0780185471089001</v>
      </c>
      <c r="M116" s="52">
        <v>0.25703989399999999</v>
      </c>
      <c r="N116" s="52">
        <v>0.62819705999999997</v>
      </c>
      <c r="O116" s="52">
        <v>0.15298020011308741</v>
      </c>
      <c r="P116" s="52">
        <v>1.1312896361130871</v>
      </c>
      <c r="Q116" s="52">
        <v>8.1248509999999996E-2</v>
      </c>
      <c r="R116" s="52">
        <v>0.34149400000000002</v>
      </c>
      <c r="S116" s="52">
        <v>0.27636453999999999</v>
      </c>
      <c r="T116" s="52">
        <v>0.20346005</v>
      </c>
      <c r="V116" s="53" t="s">
        <v>206</v>
      </c>
      <c r="W116" s="53">
        <v>3.8640000000000001E-4</v>
      </c>
      <c r="X116" s="53">
        <v>0.87204999999999999</v>
      </c>
      <c r="Y116" s="53">
        <v>9.9949069999999995</v>
      </c>
      <c r="Z116" s="53">
        <v>7.9202393999999998</v>
      </c>
      <c r="AA116" s="53">
        <v>2.3061050000000001E-3</v>
      </c>
      <c r="AB116" s="53">
        <v>2.7803748E-4</v>
      </c>
      <c r="AC116" s="53">
        <v>34.844577999999998</v>
      </c>
      <c r="AD116" s="53">
        <v>0.19333431700000001</v>
      </c>
      <c r="AE116" s="53">
        <v>0.59671689999999999</v>
      </c>
      <c r="AF116" s="53">
        <v>0.27577252499999999</v>
      </c>
      <c r="AG116" s="53">
        <v>1.0658237421132599</v>
      </c>
      <c r="AH116" s="53">
        <v>0.24692309000000001</v>
      </c>
      <c r="AI116" s="53">
        <v>0.60692780999999996</v>
      </c>
      <c r="AJ116" s="53">
        <v>0.18979710014235079</v>
      </c>
      <c r="AK116" s="53">
        <v>1.140658542642351</v>
      </c>
      <c r="AL116" s="53">
        <v>8.1290743999999998E-2</v>
      </c>
      <c r="AN116" s="54" t="s">
        <v>206</v>
      </c>
      <c r="AO116" s="54">
        <v>3.5579999999999997E-4</v>
      </c>
      <c r="AP116" s="54">
        <v>0.72096930000000004</v>
      </c>
      <c r="AQ116" s="54">
        <v>11.653636000000001</v>
      </c>
      <c r="AR116" s="54">
        <v>7.7076169999999999</v>
      </c>
      <c r="AS116" s="54">
        <v>2.3117946E-3</v>
      </c>
      <c r="AT116" s="54">
        <v>2.6931553E-4</v>
      </c>
      <c r="AU116" s="54">
        <v>34.844833000000001</v>
      </c>
      <c r="AV116" s="54">
        <v>0.19835908099999999</v>
      </c>
      <c r="AW116" s="54">
        <v>0.56740716000000002</v>
      </c>
      <c r="AX116" s="54">
        <v>0.28847874400000001</v>
      </c>
      <c r="AY116" s="54">
        <v>1.0542449851185529</v>
      </c>
      <c r="AZ116" s="54">
        <v>0.24505604</v>
      </c>
      <c r="BA116" s="54">
        <v>0.59291077000000003</v>
      </c>
      <c r="BB116" s="54">
        <v>0.23471531020003469</v>
      </c>
      <c r="BC116" s="54">
        <v>1.180831026200035</v>
      </c>
      <c r="BD116" s="54">
        <v>8.12861E-2</v>
      </c>
    </row>
    <row r="117" spans="1:56" x14ac:dyDescent="0.25">
      <c r="A117" s="52" t="s">
        <v>206</v>
      </c>
      <c r="B117" s="52">
        <v>4.1730000000000001E-4</v>
      </c>
      <c r="C117" s="52">
        <v>1.0238696</v>
      </c>
      <c r="D117" s="52">
        <v>8.264348</v>
      </c>
      <c r="E117" s="52">
        <v>8.1462889999999994</v>
      </c>
      <c r="F117" s="52">
        <v>2.3024266E-3</v>
      </c>
      <c r="G117" s="52">
        <v>2.8883925000000002E-4</v>
      </c>
      <c r="H117" s="52">
        <v>34.842182000000001</v>
      </c>
      <c r="I117" s="52">
        <v>0.19034584700000001</v>
      </c>
      <c r="J117" s="52">
        <v>0.62736864999999997</v>
      </c>
      <c r="K117" s="52">
        <v>0.27302513499999997</v>
      </c>
      <c r="L117" s="52">
        <v>1.0907396321087219</v>
      </c>
      <c r="M117" s="52">
        <v>0.26084148000000001</v>
      </c>
      <c r="N117" s="52">
        <v>0.63770318000000004</v>
      </c>
      <c r="O117" s="52">
        <v>0.15995400011458749</v>
      </c>
      <c r="P117" s="52">
        <v>1.154292224114587</v>
      </c>
      <c r="Q117" s="52">
        <v>8.3575635999999995E-2</v>
      </c>
      <c r="R117" s="52">
        <v>0.34702495</v>
      </c>
      <c r="S117" s="52">
        <v>0.28034369999999997</v>
      </c>
      <c r="T117" s="52">
        <v>0.20512817999999999</v>
      </c>
      <c r="V117" s="53" t="s">
        <v>206</v>
      </c>
      <c r="W117" s="53">
        <v>3.9280000000000001E-4</v>
      </c>
      <c r="X117" s="53">
        <v>0.90039860000000005</v>
      </c>
      <c r="Y117" s="53">
        <v>9.7657939999999996</v>
      </c>
      <c r="Z117" s="53">
        <v>7.9204745000000001</v>
      </c>
      <c r="AA117" s="53">
        <v>2.3060676E-3</v>
      </c>
      <c r="AB117" s="53">
        <v>2.7988729999999998E-4</v>
      </c>
      <c r="AC117" s="53">
        <v>34.83963</v>
      </c>
      <c r="AD117" s="53">
        <v>0.195696384</v>
      </c>
      <c r="AE117" s="53">
        <v>0.60977724</v>
      </c>
      <c r="AF117" s="53">
        <v>0.27772886000000002</v>
      </c>
      <c r="AG117" s="53">
        <v>1.083202484113694</v>
      </c>
      <c r="AH117" s="53">
        <v>0.25439529</v>
      </c>
      <c r="AI117" s="53">
        <v>0.61968316000000001</v>
      </c>
      <c r="AJ117" s="53">
        <v>0.20356008014731949</v>
      </c>
      <c r="AK117" s="53">
        <v>1.164932715147319</v>
      </c>
      <c r="AL117" s="53">
        <v>8.4623840000000006E-2</v>
      </c>
      <c r="AN117" s="54" t="s">
        <v>206</v>
      </c>
      <c r="AO117" s="54">
        <v>3.6469999999999997E-4</v>
      </c>
      <c r="AP117" s="54">
        <v>0.76124610000000004</v>
      </c>
      <c r="AQ117" s="54">
        <v>11.331386</v>
      </c>
      <c r="AR117" s="54">
        <v>7.7074756999999998</v>
      </c>
      <c r="AS117" s="54">
        <v>2.3114862999999999E-3</v>
      </c>
      <c r="AT117" s="54">
        <v>2.7135445000000001E-4</v>
      </c>
      <c r="AU117" s="54">
        <v>34.836039999999997</v>
      </c>
      <c r="AV117" s="54">
        <v>0.197550851</v>
      </c>
      <c r="AW117" s="54">
        <v>0.57708617000000006</v>
      </c>
      <c r="AX117" s="54">
        <v>0.28255988399999998</v>
      </c>
      <c r="AY117" s="54">
        <v>1.0571969051178871</v>
      </c>
      <c r="AZ117" s="54">
        <v>0.24813094999999999</v>
      </c>
      <c r="BA117" s="54">
        <v>0.59535605999999996</v>
      </c>
      <c r="BB117" s="54">
        <v>0.23038822019080141</v>
      </c>
      <c r="BC117" s="54">
        <v>1.187555312190802</v>
      </c>
      <c r="BD117" s="54">
        <v>8.2594520000000005E-2</v>
      </c>
    </row>
    <row r="118" spans="1:56" x14ac:dyDescent="0.25">
      <c r="A118" s="52" t="s">
        <v>206</v>
      </c>
      <c r="B118" s="52">
        <v>4.1950000000000001E-4</v>
      </c>
      <c r="C118" s="52">
        <v>1.0629732999999999</v>
      </c>
      <c r="D118" s="52">
        <v>7.6900225000000004</v>
      </c>
      <c r="E118" s="52">
        <v>8.1493950000000002</v>
      </c>
      <c r="F118" s="52">
        <v>2.304094E-3</v>
      </c>
      <c r="G118" s="52">
        <v>2.9371656E-4</v>
      </c>
      <c r="H118" s="52">
        <v>34.825336</v>
      </c>
      <c r="I118" s="52">
        <v>0.202784087</v>
      </c>
      <c r="J118" s="52">
        <v>0.65760780000000008</v>
      </c>
      <c r="K118" s="52">
        <v>0.28549198999999997</v>
      </c>
      <c r="L118" s="52">
        <v>1.145883877107136</v>
      </c>
      <c r="M118" s="52">
        <v>0.27640512</v>
      </c>
      <c r="N118" s="52">
        <v>0.67661094999999993</v>
      </c>
      <c r="O118" s="52">
        <v>0.20037124012262539</v>
      </c>
      <c r="P118" s="52">
        <v>1.255986445122625</v>
      </c>
      <c r="Q118" s="52">
        <v>9.0241399999999999E-2</v>
      </c>
      <c r="R118" s="52">
        <v>0.3601163</v>
      </c>
      <c r="S118" s="52">
        <v>0.29749150000000002</v>
      </c>
      <c r="T118" s="52">
        <v>0.21473248</v>
      </c>
      <c r="V118" s="53" t="s">
        <v>206</v>
      </c>
      <c r="W118" s="53">
        <v>3.9770000000000002E-4</v>
      </c>
      <c r="X118" s="53">
        <v>0.94892270000000001</v>
      </c>
      <c r="Y118" s="53">
        <v>9.1310230000000008</v>
      </c>
      <c r="Z118" s="53">
        <v>7.9246186999999999</v>
      </c>
      <c r="AA118" s="53">
        <v>2.306963E-3</v>
      </c>
      <c r="AB118" s="53">
        <v>2.8505750000000003E-4</v>
      </c>
      <c r="AC118" s="53">
        <v>34.820267000000001</v>
      </c>
      <c r="AD118" s="53">
        <v>0.205788947</v>
      </c>
      <c r="AE118" s="53">
        <v>0.63570430999999994</v>
      </c>
      <c r="AF118" s="53">
        <v>0.29314747000000002</v>
      </c>
      <c r="AG118" s="53">
        <v>1.134640727112761</v>
      </c>
      <c r="AH118" s="53">
        <v>0.27242226000000003</v>
      </c>
      <c r="AI118" s="53">
        <v>0.65776583</v>
      </c>
      <c r="AJ118" s="53">
        <v>0.24605471015752639</v>
      </c>
      <c r="AK118" s="53">
        <v>1.2861964756575259</v>
      </c>
      <c r="AL118" s="53">
        <v>9.1736579999999998E-2</v>
      </c>
      <c r="AN118" s="54" t="s">
        <v>206</v>
      </c>
      <c r="AO118" s="54">
        <v>3.726E-4</v>
      </c>
      <c r="AP118" s="54">
        <v>0.82214620000000005</v>
      </c>
      <c r="AQ118" s="54">
        <v>10.619605999999999</v>
      </c>
      <c r="AR118" s="54">
        <v>7.7100489999999997</v>
      </c>
      <c r="AS118" s="54">
        <v>2.3115326E-3</v>
      </c>
      <c r="AT118" s="54">
        <v>2.7665102999999998E-4</v>
      </c>
      <c r="AU118" s="54">
        <v>34.811500000000002</v>
      </c>
      <c r="AV118" s="54">
        <v>0.20653680399999999</v>
      </c>
      <c r="AW118" s="54">
        <v>0.60346159999999993</v>
      </c>
      <c r="AX118" s="54">
        <v>0.30297994</v>
      </c>
      <c r="AY118" s="54">
        <v>1.112978344118039</v>
      </c>
      <c r="AZ118" s="54">
        <v>0.26542634999999998</v>
      </c>
      <c r="BA118" s="54">
        <v>0.63438370000000011</v>
      </c>
      <c r="BB118" s="54">
        <v>0.27706128020651782</v>
      </c>
      <c r="BC118" s="54">
        <v>1.296795587206518</v>
      </c>
      <c r="BD118" s="54">
        <v>8.9487869999999997E-2</v>
      </c>
    </row>
    <row r="119" spans="1:56" x14ac:dyDescent="0.25">
      <c r="A119" s="52" t="s">
        <v>206</v>
      </c>
      <c r="B119" s="52">
        <v>4.1530000000000001E-4</v>
      </c>
      <c r="C119" s="52">
        <v>1.0639738000000001</v>
      </c>
      <c r="D119" s="52">
        <v>7.5312013999999996</v>
      </c>
      <c r="E119" s="52">
        <v>8.1536779999999993</v>
      </c>
      <c r="F119" s="52">
        <v>2.3049799999999999E-3</v>
      </c>
      <c r="G119" s="52">
        <v>2.9572303E-4</v>
      </c>
      <c r="H119" s="52">
        <v>34.814804000000002</v>
      </c>
      <c r="I119" s="52">
        <v>0.21054829899999999</v>
      </c>
      <c r="J119" s="52">
        <v>0.66748063999999996</v>
      </c>
      <c r="K119" s="52">
        <v>0.30815413000000003</v>
      </c>
      <c r="L119" s="52">
        <v>1.186183069108534</v>
      </c>
      <c r="M119" s="52">
        <v>0.28895791500000001</v>
      </c>
      <c r="N119" s="52">
        <v>0.70832353999999997</v>
      </c>
      <c r="O119" s="52">
        <v>0.25282082013667978</v>
      </c>
      <c r="P119" s="52">
        <v>1.3585239551366799</v>
      </c>
      <c r="Q119" s="52">
        <v>9.5013365000000002E-2</v>
      </c>
      <c r="R119" s="52">
        <v>0.36388534</v>
      </c>
      <c r="S119" s="52">
        <v>0.30359530000000001</v>
      </c>
      <c r="T119" s="52">
        <v>0.22651847</v>
      </c>
      <c r="V119" s="53" t="s">
        <v>206</v>
      </c>
      <c r="W119" s="53">
        <v>3.9409999999999998E-4</v>
      </c>
      <c r="X119" s="53">
        <v>0.95121339999999999</v>
      </c>
      <c r="Y119" s="53">
        <v>8.9635829999999999</v>
      </c>
      <c r="Z119" s="53">
        <v>7.928547</v>
      </c>
      <c r="AA119" s="53">
        <v>2.3075413999999999E-3</v>
      </c>
      <c r="AB119" s="53">
        <v>2.8702403999999998E-4</v>
      </c>
      <c r="AC119" s="53">
        <v>34.809150000000002</v>
      </c>
      <c r="AD119" s="53">
        <v>0.21060503999999999</v>
      </c>
      <c r="AE119" s="53">
        <v>0.63827953000000015</v>
      </c>
      <c r="AF119" s="53">
        <v>0.31328414999999998</v>
      </c>
      <c r="AG119" s="53">
        <v>1.1621687201141691</v>
      </c>
      <c r="AH119" s="53">
        <v>0.28175507999999999</v>
      </c>
      <c r="AI119" s="53">
        <v>0.68140009000000001</v>
      </c>
      <c r="AJ119" s="53">
        <v>0.28450766016941609</v>
      </c>
      <c r="AK119" s="53">
        <v>1.359488587169416</v>
      </c>
      <c r="AL119" s="53">
        <v>9.3661240000000007E-2</v>
      </c>
      <c r="AN119" s="54" t="s">
        <v>206</v>
      </c>
      <c r="AO119" s="54">
        <v>3.6749999999999999E-4</v>
      </c>
      <c r="AP119" s="54">
        <v>0.81550639999999996</v>
      </c>
      <c r="AQ119" s="54">
        <v>10.527974</v>
      </c>
      <c r="AR119" s="54">
        <v>7.7133320000000003</v>
      </c>
      <c r="AS119" s="54">
        <v>2.3118064000000002E-3</v>
      </c>
      <c r="AT119" s="54">
        <v>2.7810950000000002E-4</v>
      </c>
      <c r="AU119" s="54">
        <v>34.801600000000001</v>
      </c>
      <c r="AV119" s="54">
        <v>0.21379854400000001</v>
      </c>
      <c r="AW119" s="54">
        <v>0.62099766999999995</v>
      </c>
      <c r="AX119" s="54">
        <v>0.31219053000000002</v>
      </c>
      <c r="AY119" s="54">
        <v>1.14698674412012</v>
      </c>
      <c r="AZ119" s="54">
        <v>0.28181008600000002</v>
      </c>
      <c r="BA119" s="54">
        <v>0.66396975000000003</v>
      </c>
      <c r="BB119" s="54">
        <v>0.33626622023928537</v>
      </c>
      <c r="BC119" s="54">
        <v>1.4025275122392851</v>
      </c>
      <c r="BD119" s="54">
        <v>9.5345269999999996E-2</v>
      </c>
    </row>
    <row r="120" spans="1:56" x14ac:dyDescent="0.25">
      <c r="A120" s="52" t="s">
        <v>206</v>
      </c>
      <c r="B120" s="52">
        <v>4.057E-4</v>
      </c>
      <c r="C120" s="52">
        <v>1.0305253000000001</v>
      </c>
      <c r="D120" s="52">
        <v>7.6476470000000001</v>
      </c>
      <c r="E120" s="52">
        <v>8.1589364999999994</v>
      </c>
      <c r="F120" s="52">
        <v>2.3051094999999998E-3</v>
      </c>
      <c r="G120" s="52">
        <v>2.9546071999999999E-4</v>
      </c>
      <c r="H120" s="52">
        <v>34.813395999999997</v>
      </c>
      <c r="I120" s="52">
        <v>0.21440640799999999</v>
      </c>
      <c r="J120" s="52">
        <v>0.67168877000000005</v>
      </c>
      <c r="K120" s="52">
        <v>0.31269275000000002</v>
      </c>
      <c r="L120" s="52">
        <v>1.1987879281089051</v>
      </c>
      <c r="M120" s="52">
        <v>0.29618525000000001</v>
      </c>
      <c r="N120" s="52">
        <v>0.72058255000000004</v>
      </c>
      <c r="O120" s="52">
        <v>0.28676918014660863</v>
      </c>
      <c r="P120" s="52">
        <v>1.415574096146609</v>
      </c>
      <c r="Q120" s="52">
        <v>9.6913600000000003E-2</v>
      </c>
      <c r="R120" s="52">
        <v>0.36817575000000002</v>
      </c>
      <c r="S120" s="52">
        <v>0.30351302000000002</v>
      </c>
      <c r="T120" s="52">
        <v>0.22548777</v>
      </c>
      <c r="V120" s="53" t="s">
        <v>206</v>
      </c>
      <c r="W120" s="53">
        <v>3.8630000000000001E-4</v>
      </c>
      <c r="X120" s="53">
        <v>0.92710440000000005</v>
      </c>
      <c r="Y120" s="53">
        <v>9.0113070000000004</v>
      </c>
      <c r="Z120" s="53">
        <v>7.9320463999999999</v>
      </c>
      <c r="AA120" s="53">
        <v>2.3078263999999999E-3</v>
      </c>
      <c r="AB120" s="53">
        <v>2.8722885000000001E-4</v>
      </c>
      <c r="AC120" s="53">
        <v>34.806426999999999</v>
      </c>
      <c r="AD120" s="53">
        <v>0.21434745299999999</v>
      </c>
      <c r="AE120" s="53">
        <v>0.64632252000000001</v>
      </c>
      <c r="AF120" s="53">
        <v>0.31307164999999998</v>
      </c>
      <c r="AG120" s="53">
        <v>1.1737416231139191</v>
      </c>
      <c r="AH120" s="53">
        <v>0.28897207000000003</v>
      </c>
      <c r="AI120" s="53">
        <v>0.69243239999999995</v>
      </c>
      <c r="AJ120" s="53">
        <v>0.31200778017916342</v>
      </c>
      <c r="AK120" s="53">
        <v>1.409932155179163</v>
      </c>
      <c r="AL120" s="53">
        <v>9.5847080000000001E-2</v>
      </c>
      <c r="AN120" s="54" t="s">
        <v>206</v>
      </c>
      <c r="AO120" s="54">
        <v>3.615E-4</v>
      </c>
      <c r="AP120" s="54">
        <v>0.80019770000000001</v>
      </c>
      <c r="AQ120" s="54">
        <v>10.526903000000001</v>
      </c>
      <c r="AR120" s="54">
        <v>7.715325</v>
      </c>
      <c r="AS120" s="54">
        <v>2.3120580000000001E-3</v>
      </c>
      <c r="AT120" s="54">
        <v>2.7842829999999999E-4</v>
      </c>
      <c r="AU120" s="54">
        <v>34.797203000000003</v>
      </c>
      <c r="AV120" s="54">
        <v>0.214516293</v>
      </c>
      <c r="AW120" s="54">
        <v>0.62147953999999994</v>
      </c>
      <c r="AX120" s="54">
        <v>0.30990068999999998</v>
      </c>
      <c r="AY120" s="54">
        <v>1.145896523118294</v>
      </c>
      <c r="AZ120" s="54">
        <v>0.28291724000000001</v>
      </c>
      <c r="BA120" s="54">
        <v>0.66537231999999991</v>
      </c>
      <c r="BB120" s="54">
        <v>0.33739662023575989</v>
      </c>
      <c r="BC120" s="54">
        <v>1.4155054782357599</v>
      </c>
      <c r="BD120" s="54">
        <v>9.45357E-2</v>
      </c>
    </row>
    <row r="121" spans="1:56" x14ac:dyDescent="0.25">
      <c r="A121" s="52" t="s">
        <v>206</v>
      </c>
      <c r="B121" s="52">
        <v>3.9839999999999998E-4</v>
      </c>
      <c r="C121" s="52">
        <v>0.9960656</v>
      </c>
      <c r="D121" s="52">
        <v>7.8359303000000002</v>
      </c>
      <c r="E121" s="52">
        <v>8.1615149999999996</v>
      </c>
      <c r="F121" s="52">
        <v>2.3047684000000001E-3</v>
      </c>
      <c r="G121" s="52">
        <v>2.9394403000000002E-4</v>
      </c>
      <c r="H121" s="52">
        <v>34.818916000000002</v>
      </c>
      <c r="I121" s="52">
        <v>0.21397915300000001</v>
      </c>
      <c r="J121" s="52">
        <v>0.66211033999999991</v>
      </c>
      <c r="K121" s="52">
        <v>0.31085648999999999</v>
      </c>
      <c r="L121" s="52">
        <v>1.1869459831083271</v>
      </c>
      <c r="M121" s="52">
        <v>0.29126817999999999</v>
      </c>
      <c r="N121" s="52">
        <v>0.71202409</v>
      </c>
      <c r="O121" s="52">
        <v>0.27805594014502372</v>
      </c>
      <c r="P121" s="52">
        <v>1.3900025311450239</v>
      </c>
      <c r="Q121" s="52">
        <v>9.4017013999999996E-2</v>
      </c>
      <c r="R121" s="52">
        <v>0.36228874</v>
      </c>
      <c r="S121" s="52">
        <v>0.29982160000000002</v>
      </c>
      <c r="T121" s="52">
        <v>0.22429177</v>
      </c>
      <c r="V121" s="53" t="s">
        <v>206</v>
      </c>
      <c r="W121" s="53">
        <v>3.7990000000000002E-4</v>
      </c>
      <c r="X121" s="53">
        <v>0.89887260000000002</v>
      </c>
      <c r="Y121" s="53">
        <v>9.1495300000000004</v>
      </c>
      <c r="Z121" s="53">
        <v>7.9332614000000001</v>
      </c>
      <c r="AA121" s="53">
        <v>2.3078109999999999E-3</v>
      </c>
      <c r="AB121" s="53">
        <v>2.8611012000000002E-4</v>
      </c>
      <c r="AC121" s="53">
        <v>34.810844000000003</v>
      </c>
      <c r="AD121" s="53">
        <v>0.21421797300000001</v>
      </c>
      <c r="AE121" s="53">
        <v>0.64192146999999999</v>
      </c>
      <c r="AF121" s="53">
        <v>0.31088283</v>
      </c>
      <c r="AG121" s="53">
        <v>1.1670222731129609</v>
      </c>
      <c r="AH121" s="53">
        <v>0.28716627000000011</v>
      </c>
      <c r="AI121" s="53">
        <v>0.68853160000000002</v>
      </c>
      <c r="AJ121" s="53">
        <v>0.30848010017896232</v>
      </c>
      <c r="AK121" s="53">
        <v>1.397998842178962</v>
      </c>
      <c r="AL121" s="53">
        <v>9.4434249999999997E-2</v>
      </c>
      <c r="AN121" s="54" t="s">
        <v>206</v>
      </c>
      <c r="AO121" s="54">
        <v>3.5609999999999998E-4</v>
      </c>
      <c r="AP121" s="54">
        <v>0.77810959999999996</v>
      </c>
      <c r="AQ121" s="54">
        <v>10.628037000000001</v>
      </c>
      <c r="AR121" s="54">
        <v>7.7156700000000003</v>
      </c>
      <c r="AS121" s="54">
        <v>2.3122206E-3</v>
      </c>
      <c r="AT121" s="54">
        <v>2.7755759999999999E-4</v>
      </c>
      <c r="AU121" s="54">
        <v>34.800685999999999</v>
      </c>
      <c r="AV121" s="54">
        <v>0.21381556299999999</v>
      </c>
      <c r="AW121" s="54">
        <v>0.61439779999999999</v>
      </c>
      <c r="AX121" s="54">
        <v>0.30722241</v>
      </c>
      <c r="AY121" s="54">
        <v>1.1354357731170039</v>
      </c>
      <c r="AZ121" s="54">
        <v>0.27864611</v>
      </c>
      <c r="BA121" s="54">
        <v>0.65891283999999994</v>
      </c>
      <c r="BB121" s="54">
        <v>0.32544990022821968</v>
      </c>
      <c r="BC121" s="54">
        <v>1.3880131142282199</v>
      </c>
      <c r="BD121" s="54">
        <v>9.189282E-2</v>
      </c>
    </row>
    <row r="122" spans="1:56" x14ac:dyDescent="0.25">
      <c r="A122" s="52" t="s">
        <v>206</v>
      </c>
      <c r="B122" s="52">
        <v>3.9990000000000002E-4</v>
      </c>
      <c r="C122" s="52">
        <v>1.0043979000000001</v>
      </c>
      <c r="D122" s="52">
        <v>7.7552376000000001</v>
      </c>
      <c r="E122" s="52">
        <v>8.1597620000000006</v>
      </c>
      <c r="F122" s="52">
        <v>2.3048272999999998E-3</v>
      </c>
      <c r="G122" s="52">
        <v>2.9369706000000002E-4</v>
      </c>
      <c r="H122" s="52">
        <v>34.819879999999998</v>
      </c>
      <c r="I122" s="52">
        <v>0.209797505</v>
      </c>
      <c r="J122" s="52">
        <v>0.65185126999999998</v>
      </c>
      <c r="K122" s="52">
        <v>0.30598036000000001</v>
      </c>
      <c r="L122" s="52">
        <v>1.16762913510628</v>
      </c>
      <c r="M122" s="52">
        <v>0.28173426000000001</v>
      </c>
      <c r="N122" s="52">
        <v>0.69783181000000005</v>
      </c>
      <c r="O122" s="52">
        <v>0.23831786013247991</v>
      </c>
      <c r="P122" s="52">
        <v>1.31990692263248</v>
      </c>
      <c r="Q122" s="52">
        <v>8.9593519999999996E-2</v>
      </c>
      <c r="R122" s="52">
        <v>0.35397983</v>
      </c>
      <c r="S122" s="52">
        <v>0.29787143999999999</v>
      </c>
      <c r="T122" s="52">
        <v>0.22693267</v>
      </c>
      <c r="V122" s="53" t="s">
        <v>206</v>
      </c>
      <c r="W122" s="53">
        <v>3.7809999999999997E-4</v>
      </c>
      <c r="X122" s="53">
        <v>0.88960649999999997</v>
      </c>
      <c r="Y122" s="53">
        <v>9.1521849999999993</v>
      </c>
      <c r="Z122" s="53">
        <v>7.9327880000000004</v>
      </c>
      <c r="AA122" s="53">
        <v>2.3077290000000001E-3</v>
      </c>
      <c r="AB122" s="53">
        <v>2.8567099999999998E-4</v>
      </c>
      <c r="AC122" s="53">
        <v>34.81514</v>
      </c>
      <c r="AD122" s="53">
        <v>0.213482373</v>
      </c>
      <c r="AE122" s="53">
        <v>0.63562967999999997</v>
      </c>
      <c r="AF122" s="53">
        <v>0.30998779999999998</v>
      </c>
      <c r="AG122" s="53">
        <v>1.159099853112266</v>
      </c>
      <c r="AH122" s="53">
        <v>0.28279355</v>
      </c>
      <c r="AI122" s="53">
        <v>0.68322254000000004</v>
      </c>
      <c r="AJ122" s="53">
        <v>0.29547977017221061</v>
      </c>
      <c r="AK122" s="53">
        <v>1.37241567417221</v>
      </c>
      <c r="AL122" s="53">
        <v>9.2005020000000007E-2</v>
      </c>
      <c r="AN122" s="54" t="s">
        <v>206</v>
      </c>
      <c r="AO122" s="54">
        <v>3.5510000000000001E-4</v>
      </c>
      <c r="AP122" s="54">
        <v>0.77311660000000004</v>
      </c>
      <c r="AQ122" s="54">
        <v>10.604753000000001</v>
      </c>
      <c r="AR122" s="54">
        <v>7.7147579999999998</v>
      </c>
      <c r="AS122" s="54">
        <v>2.3122535E-3</v>
      </c>
      <c r="AT122" s="54">
        <v>2.7730472999999998E-4</v>
      </c>
      <c r="AU122" s="54">
        <v>34.804360000000003</v>
      </c>
      <c r="AV122" s="54">
        <v>0.213453542</v>
      </c>
      <c r="AW122" s="54">
        <v>0.61278619999999995</v>
      </c>
      <c r="AX122" s="54">
        <v>0.30655806000000002</v>
      </c>
      <c r="AY122" s="54">
        <v>1.1327978021162499</v>
      </c>
      <c r="AZ122" s="54">
        <v>0.277390945</v>
      </c>
      <c r="BA122" s="54">
        <v>0.65782124000000008</v>
      </c>
      <c r="BB122" s="54">
        <v>0.31981520022257909</v>
      </c>
      <c r="BC122" s="54">
        <v>1.369978585222579</v>
      </c>
      <c r="BD122" s="54">
        <v>9.1078969999999995E-2</v>
      </c>
    </row>
    <row r="123" spans="1:56" x14ac:dyDescent="0.25">
      <c r="A123" s="52" t="s">
        <v>206</v>
      </c>
      <c r="B123" s="52">
        <v>4.0210000000000002E-4</v>
      </c>
      <c r="C123" s="52">
        <v>1.0143716</v>
      </c>
      <c r="D123" s="52">
        <v>7.7076162999999998</v>
      </c>
      <c r="E123" s="52">
        <v>8.1574000000000009</v>
      </c>
      <c r="F123" s="52">
        <v>2.3046389999999998E-3</v>
      </c>
      <c r="G123" s="52">
        <v>2.9354164000000002E-4</v>
      </c>
      <c r="H123" s="52">
        <v>34.820025999999999</v>
      </c>
      <c r="I123" s="52">
        <v>0.20875682400000001</v>
      </c>
      <c r="J123" s="52">
        <v>0.65504574999999998</v>
      </c>
      <c r="K123" s="52">
        <v>0.30023802999999999</v>
      </c>
      <c r="L123" s="52">
        <v>1.1640406041058109</v>
      </c>
      <c r="M123" s="52">
        <v>0.28098889399999999</v>
      </c>
      <c r="N123" s="52">
        <v>0.6952948699999999</v>
      </c>
      <c r="O123" s="52">
        <v>0.22952266012939859</v>
      </c>
      <c r="P123" s="52">
        <v>1.3083903611293981</v>
      </c>
      <c r="Q123" s="52">
        <v>9.0106450000000005E-2</v>
      </c>
      <c r="R123" s="52">
        <v>0.35636111999999998</v>
      </c>
      <c r="S123" s="52">
        <v>0.29868463000000001</v>
      </c>
      <c r="T123" s="52">
        <v>0.22397959000000001</v>
      </c>
      <c r="V123" s="53" t="s">
        <v>206</v>
      </c>
      <c r="W123" s="53">
        <v>3.8020000000000003E-4</v>
      </c>
      <c r="X123" s="53">
        <v>0.90230290000000002</v>
      </c>
      <c r="Y123" s="53">
        <v>9.0364939999999994</v>
      </c>
      <c r="Z123" s="53">
        <v>7.9311860000000003</v>
      </c>
      <c r="AA123" s="53">
        <v>2.3076897000000002E-3</v>
      </c>
      <c r="AB123" s="53">
        <v>2.8593236E-4</v>
      </c>
      <c r="AC123" s="53">
        <v>34.813389999999998</v>
      </c>
      <c r="AD123" s="53">
        <v>0.210338362</v>
      </c>
      <c r="AE123" s="53">
        <v>0.63288898000000005</v>
      </c>
      <c r="AF123" s="53">
        <v>0.30720088000000001</v>
      </c>
      <c r="AG123" s="53">
        <v>1.1504282221104389</v>
      </c>
      <c r="AH123" s="53">
        <v>0.27922369000000002</v>
      </c>
      <c r="AI123" s="53">
        <v>0.67807218000000002</v>
      </c>
      <c r="AJ123" s="53">
        <v>0.27266622016178871</v>
      </c>
      <c r="AK123" s="53">
        <v>1.3251124936617891</v>
      </c>
      <c r="AL123" s="53">
        <v>9.0436069999999993E-2</v>
      </c>
      <c r="AN123" s="54" t="s">
        <v>206</v>
      </c>
      <c r="AO123" s="54">
        <v>3.546E-4</v>
      </c>
      <c r="AP123" s="54">
        <v>0.77114179999999999</v>
      </c>
      <c r="AQ123" s="54">
        <v>10.571529</v>
      </c>
      <c r="AR123" s="54">
        <v>7.714054</v>
      </c>
      <c r="AS123" s="54">
        <v>2.3121547000000001E-3</v>
      </c>
      <c r="AT123" s="54">
        <v>2.7726809999999998E-4</v>
      </c>
      <c r="AU123" s="54">
        <v>34.805965</v>
      </c>
      <c r="AV123" s="54">
        <v>0.21286788000000001</v>
      </c>
      <c r="AW123" s="54">
        <v>0.60836081999999991</v>
      </c>
      <c r="AX123" s="54">
        <v>0.30605186000000001</v>
      </c>
      <c r="AY123" s="54">
        <v>1.1272805601157281</v>
      </c>
      <c r="AZ123" s="54">
        <v>0.27420928</v>
      </c>
      <c r="BA123" s="54">
        <v>0.65410008000000008</v>
      </c>
      <c r="BB123" s="54">
        <v>0.3098067302132102</v>
      </c>
      <c r="BC123" s="54">
        <v>1.3513146782132099</v>
      </c>
      <c r="BD123" s="54">
        <v>8.9261430000000003E-2</v>
      </c>
    </row>
    <row r="124" spans="1:56" x14ac:dyDescent="0.25">
      <c r="A124" s="52" t="s">
        <v>206</v>
      </c>
      <c r="B124" s="52">
        <v>4.0099999999999999E-4</v>
      </c>
      <c r="C124" s="52">
        <v>1.0042324</v>
      </c>
      <c r="D124" s="52">
        <v>7.8245734999999996</v>
      </c>
      <c r="E124" s="52">
        <v>8.1562210000000004</v>
      </c>
      <c r="F124" s="52">
        <v>2.3041626E-3</v>
      </c>
      <c r="G124" s="52">
        <v>2.924825E-4</v>
      </c>
      <c r="H124" s="52">
        <v>34.826157000000002</v>
      </c>
      <c r="I124" s="52">
        <v>0.206347106</v>
      </c>
      <c r="J124" s="52">
        <v>0.64670645999999998</v>
      </c>
      <c r="K124" s="52">
        <v>0.29556006000000001</v>
      </c>
      <c r="L124" s="52">
        <v>1.148613626105788</v>
      </c>
      <c r="M124" s="52">
        <v>0.27471032000000001</v>
      </c>
      <c r="N124" s="52">
        <v>0.68283755999999995</v>
      </c>
      <c r="O124" s="52">
        <v>0.21368587012545501</v>
      </c>
      <c r="P124" s="52">
        <v>1.270911522125455</v>
      </c>
      <c r="Q124" s="52">
        <v>8.7620240000000002E-2</v>
      </c>
      <c r="R124" s="52">
        <v>0.35227429999999998</v>
      </c>
      <c r="S124" s="52">
        <v>0.29443216</v>
      </c>
      <c r="T124" s="52">
        <v>0.22086357000000001</v>
      </c>
      <c r="V124" s="53" t="s">
        <v>206</v>
      </c>
      <c r="W124" s="53">
        <v>3.8000000000000002E-4</v>
      </c>
      <c r="X124" s="53">
        <v>0.89777499999999999</v>
      </c>
      <c r="Y124" s="53">
        <v>9.1059660000000004</v>
      </c>
      <c r="Z124" s="53">
        <v>7.9296540000000002</v>
      </c>
      <c r="AA124" s="53">
        <v>2.3074279999999998E-3</v>
      </c>
      <c r="AB124" s="53">
        <v>2.8508534999999998E-4</v>
      </c>
      <c r="AC124" s="53">
        <v>34.818089999999998</v>
      </c>
      <c r="AD124" s="53">
        <v>0.20863229899999999</v>
      </c>
      <c r="AE124" s="53">
        <v>0.62602329000000001</v>
      </c>
      <c r="AF124" s="53">
        <v>0.30257406999999997</v>
      </c>
      <c r="AG124" s="53">
        <v>1.137229659109996</v>
      </c>
      <c r="AH124" s="53">
        <v>0.272521034</v>
      </c>
      <c r="AI124" s="53">
        <v>0.66650763000000002</v>
      </c>
      <c r="AJ124" s="53">
        <v>0.25344300015544552</v>
      </c>
      <c r="AK124" s="53">
        <v>1.296561743155445</v>
      </c>
      <c r="AL124" s="53">
        <v>8.7963834000000005E-2</v>
      </c>
      <c r="AN124" s="54" t="s">
        <v>206</v>
      </c>
      <c r="AO124" s="54">
        <v>3.5050000000000001E-4</v>
      </c>
      <c r="AP124" s="54">
        <v>0.75069079999999999</v>
      </c>
      <c r="AQ124" s="54">
        <v>10.67426</v>
      </c>
      <c r="AR124" s="54">
        <v>7.7142559999999998</v>
      </c>
      <c r="AS124" s="54">
        <v>2.3121634E-3</v>
      </c>
      <c r="AT124" s="54">
        <v>2.764682E-4</v>
      </c>
      <c r="AU124" s="54">
        <v>34.813065000000002</v>
      </c>
      <c r="AV124" s="54">
        <v>0.21239304000000001</v>
      </c>
      <c r="AW124" s="54">
        <v>0.60389438000000006</v>
      </c>
      <c r="AX124" s="54">
        <v>0.30430935999999997</v>
      </c>
      <c r="AY124" s="54">
        <v>1.1205967801148979</v>
      </c>
      <c r="AZ124" s="54">
        <v>0.27186844999999998</v>
      </c>
      <c r="BA124" s="54">
        <v>0.64985877999999997</v>
      </c>
      <c r="BB124" s="54">
        <v>0.30388927021181489</v>
      </c>
      <c r="BC124" s="54">
        <v>1.325320743211815</v>
      </c>
      <c r="BD124" s="54">
        <v>8.7810576000000001E-2</v>
      </c>
    </row>
    <row r="125" spans="1:56" x14ac:dyDescent="0.25">
      <c r="A125" s="52" t="s">
        <v>206</v>
      </c>
      <c r="B125" s="52">
        <v>3.9760000000000002E-4</v>
      </c>
      <c r="C125" s="52">
        <v>0.97341290000000003</v>
      </c>
      <c r="D125" s="52">
        <v>8.11435</v>
      </c>
      <c r="E125" s="52">
        <v>8.1547999999999998</v>
      </c>
      <c r="F125" s="52">
        <v>2.3030757000000002E-3</v>
      </c>
      <c r="G125" s="52">
        <v>2.8997666000000002E-4</v>
      </c>
      <c r="H125" s="52">
        <v>34.841137000000003</v>
      </c>
      <c r="I125" s="52">
        <v>0.20262458699999999</v>
      </c>
      <c r="J125" s="52">
        <v>0.63263040000000004</v>
      </c>
      <c r="K125" s="52">
        <v>0.29011134000000011</v>
      </c>
      <c r="L125" s="52">
        <v>1.1253663271062391</v>
      </c>
      <c r="M125" s="52">
        <v>0.26683126000000001</v>
      </c>
      <c r="N125" s="52">
        <v>0.66463315999999995</v>
      </c>
      <c r="O125" s="52">
        <v>0.19615905012231641</v>
      </c>
      <c r="P125" s="52">
        <v>1.223610583122317</v>
      </c>
      <c r="Q125" s="52">
        <v>8.4369055999999998E-2</v>
      </c>
      <c r="R125" s="52">
        <v>0.34496315999999999</v>
      </c>
      <c r="S125" s="52">
        <v>0.28766723999999999</v>
      </c>
      <c r="T125" s="52">
        <v>0.2165977</v>
      </c>
      <c r="V125" s="53" t="s">
        <v>206</v>
      </c>
      <c r="W125" s="53">
        <v>3.7649999999999999E-4</v>
      </c>
      <c r="X125" s="53">
        <v>0.87042109999999995</v>
      </c>
      <c r="Y125" s="53">
        <v>9.3517060000000001</v>
      </c>
      <c r="Z125" s="53">
        <v>7.9284970000000001</v>
      </c>
      <c r="AA125" s="53">
        <v>2.3068580000000002E-3</v>
      </c>
      <c r="AB125" s="53">
        <v>2.8304633E-4</v>
      </c>
      <c r="AC125" s="53">
        <v>34.831764</v>
      </c>
      <c r="AD125" s="53">
        <v>0.205554242</v>
      </c>
      <c r="AE125" s="53">
        <v>0.61613604</v>
      </c>
      <c r="AF125" s="53">
        <v>0.29406704</v>
      </c>
      <c r="AG125" s="53">
        <v>1.115757322109777</v>
      </c>
      <c r="AH125" s="53">
        <v>0.26488314000000002</v>
      </c>
      <c r="AI125" s="53">
        <v>0.64980715</v>
      </c>
      <c r="AJ125" s="53">
        <v>0.23442560015034719</v>
      </c>
      <c r="AK125" s="53">
        <v>1.250107441150347</v>
      </c>
      <c r="AL125" s="53">
        <v>8.5221000000000005E-2</v>
      </c>
      <c r="AN125" s="54" t="s">
        <v>206</v>
      </c>
      <c r="AO125" s="54">
        <v>3.4860000000000002E-4</v>
      </c>
      <c r="AP125" s="54">
        <v>0.73510699999999995</v>
      </c>
      <c r="AQ125" s="54">
        <v>10.811019999999999</v>
      </c>
      <c r="AR125" s="54">
        <v>7.7129469999999998</v>
      </c>
      <c r="AS125" s="54">
        <v>2.3120183E-3</v>
      </c>
      <c r="AT125" s="54">
        <v>2.7503519000000003E-4</v>
      </c>
      <c r="AU125" s="54">
        <v>34.823985999999998</v>
      </c>
      <c r="AV125" s="54">
        <v>0.20764097400000001</v>
      </c>
      <c r="AW125" s="54">
        <v>0.59173662000000005</v>
      </c>
      <c r="AX125" s="54">
        <v>0.29682549000000003</v>
      </c>
      <c r="AY125" s="54">
        <v>1.0962030841127779</v>
      </c>
      <c r="AZ125" s="54">
        <v>0.26142737999999999</v>
      </c>
      <c r="BA125" s="54">
        <v>0.63055533999999991</v>
      </c>
      <c r="BB125" s="54">
        <v>0.26761487019386287</v>
      </c>
      <c r="BC125" s="54">
        <v>1.261812211193863</v>
      </c>
      <c r="BD125" s="54">
        <v>8.3744369999999999E-2</v>
      </c>
    </row>
    <row r="126" spans="1:56" x14ac:dyDescent="0.25">
      <c r="A126" s="52" t="s">
        <v>206</v>
      </c>
      <c r="B126" s="52">
        <v>3.9310000000000001E-4</v>
      </c>
      <c r="C126" s="52">
        <v>0.94457409999999997</v>
      </c>
      <c r="D126" s="52">
        <v>8.318873</v>
      </c>
      <c r="E126" s="52">
        <v>8.1542340000000006</v>
      </c>
      <c r="F126" s="52">
        <v>2.302199E-3</v>
      </c>
      <c r="G126" s="52">
        <v>2.8821133000000001E-4</v>
      </c>
      <c r="H126" s="52">
        <v>34.852753</v>
      </c>
      <c r="I126" s="52">
        <v>0.19900928900000001</v>
      </c>
      <c r="J126" s="52">
        <v>0.63196753000000006</v>
      </c>
      <c r="K126" s="52">
        <v>0.27419673999999999</v>
      </c>
      <c r="L126" s="52">
        <v>1.105173559104216</v>
      </c>
      <c r="M126" s="52">
        <v>0.26481185000000002</v>
      </c>
      <c r="N126" s="52">
        <v>0.65027984999999999</v>
      </c>
      <c r="O126" s="52">
        <v>0.17762224011813929</v>
      </c>
      <c r="P126" s="52">
        <v>1.187681305118139</v>
      </c>
      <c r="Q126" s="52">
        <v>8.3109000000000002E-2</v>
      </c>
      <c r="R126" s="52">
        <v>0.34592002999999999</v>
      </c>
      <c r="S126" s="52">
        <v>0.28604750000000001</v>
      </c>
      <c r="T126" s="52">
        <v>0.20910771</v>
      </c>
      <c r="V126" s="53" t="s">
        <v>206</v>
      </c>
      <c r="W126" s="53">
        <v>3.6989999999999999E-4</v>
      </c>
      <c r="X126" s="53">
        <v>0.82882420000000001</v>
      </c>
      <c r="Y126" s="53">
        <v>9.6274739999999994</v>
      </c>
      <c r="Z126" s="53">
        <v>7.9284787000000003</v>
      </c>
      <c r="AA126" s="53">
        <v>2.3061454E-3</v>
      </c>
      <c r="AB126" s="53">
        <v>2.8109693000000002E-4</v>
      </c>
      <c r="AC126" s="53">
        <v>34.846629999999998</v>
      </c>
      <c r="AD126" s="53">
        <v>0.20368992999999999</v>
      </c>
      <c r="AE126" s="53">
        <v>0.60927290000000001</v>
      </c>
      <c r="AF126" s="53">
        <v>0.28797077999999998</v>
      </c>
      <c r="AG126" s="53">
        <v>1.100933610109192</v>
      </c>
      <c r="AH126" s="53">
        <v>0.26173385999999998</v>
      </c>
      <c r="AI126" s="53">
        <v>0.63978678</v>
      </c>
      <c r="AJ126" s="53">
        <v>0.22784998015078281</v>
      </c>
      <c r="AK126" s="53">
        <v>1.2259684241507831</v>
      </c>
      <c r="AL126" s="53">
        <v>8.3922445999999998E-2</v>
      </c>
      <c r="AN126" s="54" t="s">
        <v>206</v>
      </c>
      <c r="AO126" s="54">
        <v>3.4509999999999999E-4</v>
      </c>
      <c r="AP126" s="54">
        <v>0.70723409999999998</v>
      </c>
      <c r="AQ126" s="54">
        <v>11.041550000000001</v>
      </c>
      <c r="AR126" s="54">
        <v>7.7117585999999996</v>
      </c>
      <c r="AS126" s="54">
        <v>2.3116916E-3</v>
      </c>
      <c r="AT126" s="54">
        <v>2.7321835E-4</v>
      </c>
      <c r="AU126" s="54">
        <v>34.838253000000002</v>
      </c>
      <c r="AV126" s="54">
        <v>0.20513917700000001</v>
      </c>
      <c r="AW126" s="54">
        <v>0.58332547000000001</v>
      </c>
      <c r="AX126" s="54">
        <v>0.28852612999999999</v>
      </c>
      <c r="AY126" s="54">
        <v>1.076990777112363</v>
      </c>
      <c r="AZ126" s="54">
        <v>0.25471642999999999</v>
      </c>
      <c r="BA126" s="54">
        <v>0.61587051000000004</v>
      </c>
      <c r="BB126" s="54">
        <v>0.25069547018712868</v>
      </c>
      <c r="BC126" s="54">
        <v>1.231028421187129</v>
      </c>
      <c r="BD126" s="54">
        <v>8.1266240000000003E-2</v>
      </c>
    </row>
    <row r="127" spans="1:56" x14ac:dyDescent="0.25">
      <c r="A127" s="52" t="s">
        <v>206</v>
      </c>
      <c r="B127" s="52">
        <v>3.8939999999999998E-4</v>
      </c>
      <c r="C127" s="52">
        <v>0.90830580000000005</v>
      </c>
      <c r="D127" s="52">
        <v>8.5917449999999995</v>
      </c>
      <c r="E127" s="52">
        <v>8.1525119999999998</v>
      </c>
      <c r="F127" s="52">
        <v>2.3006770000000001E-3</v>
      </c>
      <c r="G127" s="52">
        <v>2.8571611999999999E-4</v>
      </c>
      <c r="H127" s="52">
        <v>34.870570000000001</v>
      </c>
      <c r="I127" s="52">
        <v>0.18760508000000001</v>
      </c>
      <c r="J127" s="52">
        <v>0.60719984000000005</v>
      </c>
      <c r="K127" s="52">
        <v>0.25911046199999999</v>
      </c>
      <c r="L127" s="52">
        <v>1.0539153821034111</v>
      </c>
      <c r="M127" s="52">
        <v>0.253807116</v>
      </c>
      <c r="N127" s="52">
        <v>0.61676734999999994</v>
      </c>
      <c r="O127" s="52">
        <v>0.13646490010585091</v>
      </c>
      <c r="P127" s="52">
        <v>1.0944644691058509</v>
      </c>
      <c r="Q127" s="52">
        <v>7.5785740000000004E-2</v>
      </c>
      <c r="R127" s="52">
        <v>0.33519779999999999</v>
      </c>
      <c r="S127" s="52">
        <v>0.27200204</v>
      </c>
      <c r="T127" s="52">
        <v>0.19975603</v>
      </c>
      <c r="V127" s="53" t="s">
        <v>206</v>
      </c>
      <c r="W127" s="53">
        <v>3.6420000000000002E-4</v>
      </c>
      <c r="X127" s="53">
        <v>0.78935489999999997</v>
      </c>
      <c r="Y127" s="53">
        <v>9.8651680000000006</v>
      </c>
      <c r="Z127" s="53">
        <v>7.9275770000000003</v>
      </c>
      <c r="AA127" s="53">
        <v>2.3053234999999999E-3</v>
      </c>
      <c r="AB127" s="53">
        <v>2.789639E-4</v>
      </c>
      <c r="AC127" s="53">
        <v>34.864063000000002</v>
      </c>
      <c r="AD127" s="53">
        <v>0.197060332</v>
      </c>
      <c r="AE127" s="53">
        <v>0.60187683000000003</v>
      </c>
      <c r="AF127" s="53">
        <v>0.26718925500000001</v>
      </c>
      <c r="AG127" s="53">
        <v>1.0661264171061531</v>
      </c>
      <c r="AH127" s="53">
        <v>0.25326532000000002</v>
      </c>
      <c r="AI127" s="53">
        <v>0.61228863</v>
      </c>
      <c r="AJ127" s="53">
        <v>0.18736826013464411</v>
      </c>
      <c r="AK127" s="53">
        <v>1.1381791121346441</v>
      </c>
      <c r="AL127" s="53">
        <v>7.8757270000000004E-2</v>
      </c>
      <c r="AN127" s="54" t="s">
        <v>206</v>
      </c>
      <c r="AO127" s="54">
        <v>3.3780000000000003E-4</v>
      </c>
      <c r="AP127" s="54">
        <v>0.66257100000000002</v>
      </c>
      <c r="AQ127" s="54">
        <v>11.300158</v>
      </c>
      <c r="AR127" s="54">
        <v>7.7117399999999998</v>
      </c>
      <c r="AS127" s="54">
        <v>2.3113876E-3</v>
      </c>
      <c r="AT127" s="54">
        <v>2.7138314999999998E-4</v>
      </c>
      <c r="AU127" s="54">
        <v>34.857520000000001</v>
      </c>
      <c r="AV127" s="54">
        <v>0.20035512</v>
      </c>
      <c r="AW127" s="54">
        <v>0.5736105600000001</v>
      </c>
      <c r="AX127" s="54">
        <v>0.27599495499999999</v>
      </c>
      <c r="AY127" s="54">
        <v>1.0499606351098221</v>
      </c>
      <c r="AZ127" s="54">
        <v>0.24862588999999999</v>
      </c>
      <c r="BA127" s="54">
        <v>0.59940735999999994</v>
      </c>
      <c r="BB127" s="54">
        <v>0.2271526601748694</v>
      </c>
      <c r="BC127" s="54">
        <v>1.174081854174869</v>
      </c>
      <c r="BD127" s="54">
        <v>7.8402295999999996E-2</v>
      </c>
    </row>
    <row r="128" spans="1:56" x14ac:dyDescent="0.25">
      <c r="A128" s="52" t="s">
        <v>206</v>
      </c>
      <c r="B128" s="52">
        <v>3.949E-4</v>
      </c>
      <c r="C128" s="52">
        <v>0.90904059999999998</v>
      </c>
      <c r="D128" s="52">
        <v>8.3043990000000001</v>
      </c>
      <c r="E128" s="52">
        <v>8.1485990000000008</v>
      </c>
      <c r="F128" s="52">
        <v>2.2990475E-3</v>
      </c>
      <c r="G128" s="52">
        <v>2.8484959999999998E-4</v>
      </c>
      <c r="H128" s="52">
        <v>34.889282000000001</v>
      </c>
      <c r="I128" s="52">
        <v>0.16019905700000001</v>
      </c>
      <c r="J128" s="52">
        <v>0.58029675000000003</v>
      </c>
      <c r="K128" s="52">
        <v>0.21632282799999999</v>
      </c>
      <c r="L128" s="52">
        <v>0.95681863509774168</v>
      </c>
      <c r="M128" s="52">
        <v>0.26295127000000001</v>
      </c>
      <c r="N128" s="52">
        <v>0.54383064000000003</v>
      </c>
      <c r="O128" s="52">
        <v>2.8478243470000001E-8</v>
      </c>
      <c r="P128" s="52">
        <v>0.8816318754782434</v>
      </c>
      <c r="Q128" s="52">
        <v>5.9577715000000003E-2</v>
      </c>
      <c r="R128" s="52">
        <v>0.3246175</v>
      </c>
      <c r="S128" s="52">
        <v>0.25567925000000002</v>
      </c>
      <c r="T128" s="52">
        <v>0.17406685999999999</v>
      </c>
      <c r="V128" s="53" t="s">
        <v>206</v>
      </c>
      <c r="W128" s="53">
        <v>3.769E-4</v>
      </c>
      <c r="X128" s="53">
        <v>0.81306160000000005</v>
      </c>
      <c r="Y128" s="53">
        <v>9.5940100000000008</v>
      </c>
      <c r="Z128" s="53">
        <v>7.9202380000000003</v>
      </c>
      <c r="AA128" s="53">
        <v>2.3037510000000001E-3</v>
      </c>
      <c r="AB128" s="53">
        <v>2.7751080000000002E-4</v>
      </c>
      <c r="AC128" s="53">
        <v>34.885002</v>
      </c>
      <c r="AD128" s="53">
        <v>0.16895589999999999</v>
      </c>
      <c r="AE128" s="53">
        <v>0.55161742999999996</v>
      </c>
      <c r="AF128" s="53">
        <v>0.23157467400000001</v>
      </c>
      <c r="AG128" s="53">
        <v>0.95214800410334099</v>
      </c>
      <c r="AH128" s="53">
        <v>0.22975011000000001</v>
      </c>
      <c r="AI128" s="53">
        <v>0.54909578999999997</v>
      </c>
      <c r="AJ128" s="53">
        <v>6.1662010086679833E-2</v>
      </c>
      <c r="AK128" s="53">
        <v>0.91738518908667976</v>
      </c>
      <c r="AL128" s="53">
        <v>6.2752290000000002E-2</v>
      </c>
      <c r="AN128" s="54" t="s">
        <v>206</v>
      </c>
      <c r="AO128" s="54">
        <v>3.525E-4</v>
      </c>
      <c r="AP128" s="54">
        <v>0.69321719999999998</v>
      </c>
      <c r="AQ128" s="54">
        <v>11.046347000000001</v>
      </c>
      <c r="AR128" s="54">
        <v>7.7041135000000001</v>
      </c>
      <c r="AS128" s="54">
        <v>2.3100781000000002E-3</v>
      </c>
      <c r="AT128" s="54">
        <v>2.6987179999999998E-4</v>
      </c>
      <c r="AU128" s="54">
        <v>34.881019999999999</v>
      </c>
      <c r="AV128" s="54">
        <v>0.177143038</v>
      </c>
      <c r="AW128" s="54">
        <v>0.53930320999999992</v>
      </c>
      <c r="AX128" s="54">
        <v>0.23945002300000001</v>
      </c>
      <c r="AY128" s="54">
        <v>0.95589627110737441</v>
      </c>
      <c r="AZ128" s="54">
        <v>0.221735655</v>
      </c>
      <c r="BA128" s="54">
        <v>0.53576738000000002</v>
      </c>
      <c r="BB128" s="54">
        <v>0.1122499201090907</v>
      </c>
      <c r="BC128" s="54">
        <v>0.94522520110909081</v>
      </c>
      <c r="BD128" s="54">
        <v>6.3900780000000004E-2</v>
      </c>
    </row>
    <row r="129" spans="1:56" x14ac:dyDescent="0.25">
      <c r="A129" s="52" t="s">
        <v>206</v>
      </c>
      <c r="B129" s="52">
        <v>3.9389999999999998E-4</v>
      </c>
      <c r="C129" s="52">
        <v>0.93935109999999999</v>
      </c>
      <c r="D129" s="52">
        <v>7.5813540000000001</v>
      </c>
      <c r="E129" s="52">
        <v>8.1572309999999995</v>
      </c>
      <c r="F129" s="52">
        <v>2.3014875999999998E-3</v>
      </c>
      <c r="G129" s="52">
        <v>2.9202428000000001E-4</v>
      </c>
      <c r="H129" s="52">
        <v>34.878394999999998</v>
      </c>
      <c r="I129" s="52">
        <v>0.1822954</v>
      </c>
      <c r="J129" s="52">
        <v>0.62170553000000006</v>
      </c>
      <c r="K129" s="52">
        <v>0.23447589999999999</v>
      </c>
      <c r="L129" s="52">
        <v>1.0384768300960019</v>
      </c>
      <c r="M129" s="52">
        <v>0.23389620999999999</v>
      </c>
      <c r="N129" s="52">
        <v>0.60788909000000002</v>
      </c>
      <c r="O129" s="52">
        <v>4.8831500080147583E-2</v>
      </c>
      <c r="P129" s="52">
        <v>0.97172644708014766</v>
      </c>
      <c r="Q129" s="52">
        <v>6.9719970000000006E-2</v>
      </c>
      <c r="R129" s="52">
        <v>0.35581475000000001</v>
      </c>
      <c r="S129" s="52">
        <v>0.26589077999999999</v>
      </c>
      <c r="T129" s="52">
        <v>0.19008489000000001</v>
      </c>
      <c r="V129" s="53" t="s">
        <v>206</v>
      </c>
      <c r="W129" s="53">
        <v>3.747E-4</v>
      </c>
      <c r="X129" s="53">
        <v>0.83664989999999995</v>
      </c>
      <c r="Y129" s="53">
        <v>8.9139879999999998</v>
      </c>
      <c r="Z129" s="53">
        <v>7.9313060000000002</v>
      </c>
      <c r="AA129" s="53">
        <v>2.3054847999999998E-3</v>
      </c>
      <c r="AB129" s="53">
        <v>2.8439840000000002E-4</v>
      </c>
      <c r="AC129" s="53">
        <v>34.874794000000001</v>
      </c>
      <c r="AD129" s="53">
        <v>0.18147678</v>
      </c>
      <c r="AE129" s="53">
        <v>0.59446135</v>
      </c>
      <c r="AF129" s="53">
        <v>0.240591575</v>
      </c>
      <c r="AG129" s="53">
        <v>1.01652970510021</v>
      </c>
      <c r="AH129" s="53">
        <v>0.26020684399999999</v>
      </c>
      <c r="AI129" s="53">
        <v>0.58732038999999991</v>
      </c>
      <c r="AJ129" s="53">
        <v>0.1085811400986212</v>
      </c>
      <c r="AK129" s="53">
        <v>1.0500936480986209</v>
      </c>
      <c r="AL129" s="53">
        <v>7.1126460000000002E-2</v>
      </c>
      <c r="AN129" s="54" t="s">
        <v>206</v>
      </c>
      <c r="AO129" s="54">
        <v>3.5280000000000001E-4</v>
      </c>
      <c r="AP129" s="54">
        <v>0.71561280000000005</v>
      </c>
      <c r="AQ129" s="54">
        <v>10.481757999999999</v>
      </c>
      <c r="AR129" s="54">
        <v>7.7119837000000002</v>
      </c>
      <c r="AS129" s="54">
        <v>2.310903E-3</v>
      </c>
      <c r="AT129" s="54">
        <v>2.7526082999999998E-4</v>
      </c>
      <c r="AU129" s="54">
        <v>34.873649999999998</v>
      </c>
      <c r="AV129" s="54">
        <v>0.18799580499999999</v>
      </c>
      <c r="AW129" s="54">
        <v>0.56720137999999998</v>
      </c>
      <c r="AX129" s="54">
        <v>0.25568914999999998</v>
      </c>
      <c r="AY129" s="54">
        <v>1.0108863351062081</v>
      </c>
      <c r="AZ129" s="54">
        <v>0.23366429999999999</v>
      </c>
      <c r="BA129" s="54">
        <v>0.5723793399999999</v>
      </c>
      <c r="BB129" s="54">
        <v>0.14953214012324129</v>
      </c>
      <c r="BC129" s="54">
        <v>1.046867315123241</v>
      </c>
      <c r="BD129" s="54">
        <v>6.9411755000000006E-2</v>
      </c>
    </row>
    <row r="130" spans="1:56" x14ac:dyDescent="0.25">
      <c r="A130" s="52" t="s">
        <v>206</v>
      </c>
      <c r="B130" s="52">
        <v>3.8860000000000001E-4</v>
      </c>
      <c r="C130" s="52">
        <v>0.95745469999999999</v>
      </c>
      <c r="D130" s="52">
        <v>7.0197760000000002</v>
      </c>
      <c r="E130" s="52">
        <v>8.1652179999999994</v>
      </c>
      <c r="F130" s="52">
        <v>2.3041388000000001E-3</v>
      </c>
      <c r="G130" s="52">
        <v>2.9764863E-4</v>
      </c>
      <c r="H130" s="52">
        <v>34.857230000000001</v>
      </c>
      <c r="I130" s="52">
        <v>0.20198688200000001</v>
      </c>
      <c r="J130" s="52">
        <v>0.66581697000000006</v>
      </c>
      <c r="K130" s="52">
        <v>0.25061685299999997</v>
      </c>
      <c r="L130" s="52">
        <v>1.118420705094074</v>
      </c>
      <c r="M130" s="52">
        <v>0.27293959600000001</v>
      </c>
      <c r="N130" s="52">
        <v>0.67338328999999997</v>
      </c>
      <c r="O130" s="52">
        <v>0.13814734009727181</v>
      </c>
      <c r="P130" s="52">
        <v>1.175025755097272</v>
      </c>
      <c r="Q130" s="52">
        <v>7.9970113999999995E-2</v>
      </c>
      <c r="R130" s="52">
        <v>0.36721229999999999</v>
      </c>
      <c r="S130" s="52">
        <v>0.29860467000000002</v>
      </c>
      <c r="T130" s="52">
        <v>0.20554802999999999</v>
      </c>
      <c r="V130" s="53" t="s">
        <v>206</v>
      </c>
      <c r="W130" s="53">
        <v>3.6989999999999999E-4</v>
      </c>
      <c r="X130" s="53">
        <v>0.85677029999999998</v>
      </c>
      <c r="Y130" s="53">
        <v>8.2955590000000008</v>
      </c>
      <c r="Z130" s="53">
        <v>7.9396440000000004</v>
      </c>
      <c r="AA130" s="53">
        <v>2.3074958E-3</v>
      </c>
      <c r="AB130" s="53">
        <v>2.9029492999999999E-4</v>
      </c>
      <c r="AC130" s="53">
        <v>34.851173000000003</v>
      </c>
      <c r="AD130" s="53">
        <v>0.20517164800000001</v>
      </c>
      <c r="AE130" s="53">
        <v>0.64939608999999998</v>
      </c>
      <c r="AF130" s="53">
        <v>0.26974848699999998</v>
      </c>
      <c r="AG130" s="53">
        <v>1.124316225098863</v>
      </c>
      <c r="AH130" s="53">
        <v>0.27373246000000001</v>
      </c>
      <c r="AI130" s="53">
        <v>0.6662571100000001</v>
      </c>
      <c r="AJ130" s="53">
        <v>0.19736116012212171</v>
      </c>
      <c r="AK130" s="53">
        <v>1.226320567122122</v>
      </c>
      <c r="AL130" s="53">
        <v>8.269021E-2</v>
      </c>
      <c r="AN130" s="54" t="s">
        <v>206</v>
      </c>
      <c r="AO130" s="54">
        <v>3.4860000000000002E-4</v>
      </c>
      <c r="AP130" s="54">
        <v>0.73372369999999998</v>
      </c>
      <c r="AQ130" s="54">
        <v>9.8532980000000006</v>
      </c>
      <c r="AR130" s="54">
        <v>7.7183570000000001</v>
      </c>
      <c r="AS130" s="54">
        <v>2.3119796999999998E-3</v>
      </c>
      <c r="AT130" s="54">
        <v>2.8114596999999998E-4</v>
      </c>
      <c r="AU130" s="54">
        <v>34.848869999999998</v>
      </c>
      <c r="AV130" s="54">
        <v>0.20524524999999999</v>
      </c>
      <c r="AW130" s="54">
        <v>0.61252068999999998</v>
      </c>
      <c r="AX130" s="54">
        <v>0.27098111000000003</v>
      </c>
      <c r="AY130" s="54">
        <v>1.0887470501033549</v>
      </c>
      <c r="AZ130" s="54">
        <v>0.26382707</v>
      </c>
      <c r="BA130" s="54">
        <v>0.63459460000000001</v>
      </c>
      <c r="BB130" s="54">
        <v>0.22205704014801839</v>
      </c>
      <c r="BC130" s="54">
        <v>1.2672232851480181</v>
      </c>
      <c r="BD130" s="54">
        <v>8.1117040000000001E-2</v>
      </c>
    </row>
    <row r="131" spans="1:56" x14ac:dyDescent="0.25">
      <c r="A131" s="52" t="s">
        <v>206</v>
      </c>
      <c r="B131" s="52">
        <v>3.9879999999999999E-4</v>
      </c>
      <c r="C131" s="52">
        <v>1.0756717</v>
      </c>
      <c r="D131" s="52">
        <v>5.5000049999999998</v>
      </c>
      <c r="E131" s="52">
        <v>8.1707400000000003</v>
      </c>
      <c r="F131" s="52">
        <v>2.3100725E-3</v>
      </c>
      <c r="G131" s="52">
        <v>3.0916964000000003E-4</v>
      </c>
      <c r="H131" s="52">
        <v>34.812190000000001</v>
      </c>
      <c r="I131" s="52">
        <v>0.21376619799999999</v>
      </c>
      <c r="J131" s="52">
        <v>0.71108008</v>
      </c>
      <c r="K131" s="52">
        <v>0.28124554600000001</v>
      </c>
      <c r="L131" s="52">
        <v>1.206091824092046</v>
      </c>
      <c r="M131" s="52">
        <v>0.30600789499999997</v>
      </c>
      <c r="N131" s="52">
        <v>0.75978433999999995</v>
      </c>
      <c r="O131" s="52">
        <v>0.20630199010329289</v>
      </c>
      <c r="P131" s="52">
        <v>1.3732384671032929</v>
      </c>
      <c r="Q131" s="52">
        <v>8.9035180000000005E-2</v>
      </c>
      <c r="R131" s="52">
        <v>0.39075208</v>
      </c>
      <c r="S131" s="52">
        <v>0.320328</v>
      </c>
      <c r="T131" s="52">
        <v>0.22878216000000001</v>
      </c>
      <c r="V131" s="53" t="s">
        <v>206</v>
      </c>
      <c r="W131" s="53">
        <v>3.8109999999999999E-4</v>
      </c>
      <c r="X131" s="53">
        <v>0.97347450000000002</v>
      </c>
      <c r="Y131" s="53">
        <v>6.7433094999999996</v>
      </c>
      <c r="Z131" s="53">
        <v>7.9444739999999996</v>
      </c>
      <c r="AA131" s="53">
        <v>2.3114506999999999E-3</v>
      </c>
      <c r="AB131" s="53">
        <v>3.0187550000000001E-4</v>
      </c>
      <c r="AC131" s="53">
        <v>34.802765000000001</v>
      </c>
      <c r="AD131" s="53">
        <v>0.215922635</v>
      </c>
      <c r="AE131" s="53">
        <v>0.69341699000000001</v>
      </c>
      <c r="AF131" s="53">
        <v>0.29057748999999999</v>
      </c>
      <c r="AG131" s="53">
        <v>1.199917115096347</v>
      </c>
      <c r="AH131" s="53">
        <v>0.30668263000000001</v>
      </c>
      <c r="AI131" s="53">
        <v>0.7440148900000001</v>
      </c>
      <c r="AJ131" s="53">
        <v>0.26203516012381017</v>
      </c>
      <c r="AK131" s="53">
        <v>1.42075995812381</v>
      </c>
      <c r="AL131" s="53">
        <v>9.2075630000000006E-2</v>
      </c>
      <c r="AN131" s="54" t="s">
        <v>206</v>
      </c>
      <c r="AO131" s="54">
        <v>3.5990000000000002E-4</v>
      </c>
      <c r="AP131" s="54">
        <v>0.84308740000000004</v>
      </c>
      <c r="AQ131" s="54">
        <v>8.2714210000000001</v>
      </c>
      <c r="AR131" s="54">
        <v>7.7202168000000002</v>
      </c>
      <c r="AS131" s="54">
        <v>2.3138122999999998E-3</v>
      </c>
      <c r="AT131" s="54">
        <v>2.9265287000000001E-4</v>
      </c>
      <c r="AU131" s="54">
        <v>34.79627</v>
      </c>
      <c r="AV131" s="54">
        <v>0.21789279</v>
      </c>
      <c r="AW131" s="54">
        <v>0.66938585000000006</v>
      </c>
      <c r="AX131" s="54">
        <v>0.29349557999999998</v>
      </c>
      <c r="AY131" s="54">
        <v>1.180774220101231</v>
      </c>
      <c r="AZ131" s="54">
        <v>0.30208941</v>
      </c>
      <c r="BA131" s="54">
        <v>0.7173514299999999</v>
      </c>
      <c r="BB131" s="54">
        <v>0.30746084015406638</v>
      </c>
      <c r="BC131" s="54">
        <v>1.455406305154066</v>
      </c>
      <c r="BD131" s="54">
        <v>9.3516989999999994E-2</v>
      </c>
    </row>
    <row r="132" spans="1:56" x14ac:dyDescent="0.25">
      <c r="A132" s="52" t="s">
        <v>206</v>
      </c>
      <c r="B132" s="52">
        <v>4.0979999999999999E-4</v>
      </c>
      <c r="C132" s="52">
        <v>1.1477385</v>
      </c>
      <c r="D132" s="52">
        <v>4.8103230000000003</v>
      </c>
      <c r="E132" s="52">
        <v>8.1710910000000005</v>
      </c>
      <c r="F132" s="52">
        <v>2.312854E-3</v>
      </c>
      <c r="G132" s="52">
        <v>3.1495250999999998E-4</v>
      </c>
      <c r="H132" s="52">
        <v>34.788424999999997</v>
      </c>
      <c r="I132" s="52">
        <v>0.21779805799999999</v>
      </c>
      <c r="J132" s="52">
        <v>0.73886205999999999</v>
      </c>
      <c r="K132" s="52">
        <v>0.28987675499999999</v>
      </c>
      <c r="L132" s="52">
        <v>1.246536873092025</v>
      </c>
      <c r="M132" s="52">
        <v>0.32282739999999999</v>
      </c>
      <c r="N132" s="52">
        <v>0.79756110999999996</v>
      </c>
      <c r="O132" s="52">
        <v>0.23864508010545299</v>
      </c>
      <c r="P132" s="52">
        <v>1.4677819171054529</v>
      </c>
      <c r="Q132" s="52">
        <v>9.5117110000000005E-2</v>
      </c>
      <c r="R132" s="52">
        <v>0.40892264</v>
      </c>
      <c r="S132" s="52">
        <v>0.32993941999999998</v>
      </c>
      <c r="T132" s="52">
        <v>0.23302428</v>
      </c>
      <c r="V132" s="53" t="s">
        <v>206</v>
      </c>
      <c r="W132" s="53">
        <v>3.8830000000000001E-4</v>
      </c>
      <c r="X132" s="53">
        <v>1.0341499999999999</v>
      </c>
      <c r="Y132" s="53">
        <v>6.0470895999999996</v>
      </c>
      <c r="Z132" s="53">
        <v>7.944178</v>
      </c>
      <c r="AA132" s="53">
        <v>2.3135323999999998E-3</v>
      </c>
      <c r="AB132" s="53">
        <v>3.0725650000000001E-4</v>
      </c>
      <c r="AC132" s="53">
        <v>34.775803000000003</v>
      </c>
      <c r="AD132" s="53">
        <v>0.21932641</v>
      </c>
      <c r="AE132" s="53">
        <v>0.71662614000000002</v>
      </c>
      <c r="AF132" s="53">
        <v>0.29257432</v>
      </c>
      <c r="AG132" s="53">
        <v>1.2285268700947931</v>
      </c>
      <c r="AH132" s="53">
        <v>0.31882649499999999</v>
      </c>
      <c r="AI132" s="53">
        <v>0.77214117000000004</v>
      </c>
      <c r="AJ132" s="53">
        <v>0.27790374012099422</v>
      </c>
      <c r="AK132" s="53">
        <v>1.4844533361209939</v>
      </c>
      <c r="AL132" s="53">
        <v>9.5399410000000004E-2</v>
      </c>
      <c r="AN132" s="54" t="s">
        <v>206</v>
      </c>
      <c r="AO132" s="54">
        <v>3.6630000000000001E-4</v>
      </c>
      <c r="AP132" s="54">
        <v>0.89936119999999997</v>
      </c>
      <c r="AQ132" s="54">
        <v>7.5332949999999999</v>
      </c>
      <c r="AR132" s="54">
        <v>7.7188080000000001</v>
      </c>
      <c r="AS132" s="54">
        <v>2.3147934E-3</v>
      </c>
      <c r="AT132" s="54">
        <v>2.9804944999999998E-4</v>
      </c>
      <c r="AU132" s="54">
        <v>34.76435</v>
      </c>
      <c r="AV132" s="54">
        <v>0.21985051799999999</v>
      </c>
      <c r="AW132" s="54">
        <v>0.68513170000000001</v>
      </c>
      <c r="AX132" s="54">
        <v>0.29547422000000001</v>
      </c>
      <c r="AY132" s="54">
        <v>1.2004564380988381</v>
      </c>
      <c r="AZ132" s="54">
        <v>0.30948307000000003</v>
      </c>
      <c r="BA132" s="54">
        <v>0.73811899999999997</v>
      </c>
      <c r="BB132" s="54">
        <v>0.30767432014278978</v>
      </c>
      <c r="BC132" s="54">
        <v>1.4899848611427899</v>
      </c>
      <c r="BD132" s="54">
        <v>9.3941350000000007E-2</v>
      </c>
    </row>
    <row r="133" spans="1:56" x14ac:dyDescent="0.25">
      <c r="A133" s="52" t="s">
        <v>206</v>
      </c>
      <c r="B133" s="52">
        <v>4.1859999999999998E-4</v>
      </c>
      <c r="C133" s="52">
        <v>1.1980001</v>
      </c>
      <c r="D133" s="52">
        <v>4.3704624000000001</v>
      </c>
      <c r="E133" s="52">
        <v>8.1701479999999993</v>
      </c>
      <c r="F133" s="52">
        <v>2.3146643999999998E-3</v>
      </c>
      <c r="G133" s="52">
        <v>3.1815027000000001E-4</v>
      </c>
      <c r="H133" s="52">
        <v>34.772150000000003</v>
      </c>
      <c r="I133" s="52">
        <v>0.21705332999999999</v>
      </c>
      <c r="J133" s="52">
        <v>0.74400317999999999</v>
      </c>
      <c r="K133" s="52">
        <v>0.28958578699999998</v>
      </c>
      <c r="L133" s="52">
        <v>1.250642297091261</v>
      </c>
      <c r="M133" s="52">
        <v>0.32206434</v>
      </c>
      <c r="N133" s="52">
        <v>0.80510887999999992</v>
      </c>
      <c r="O133" s="52">
        <v>0.21882980009993069</v>
      </c>
      <c r="P133" s="52">
        <v>1.452315067099931</v>
      </c>
      <c r="Q133" s="52">
        <v>9.3929849999999995E-2</v>
      </c>
      <c r="R133" s="52">
        <v>0.41148812000000001</v>
      </c>
      <c r="S133" s="52">
        <v>0.33251505999999997</v>
      </c>
      <c r="T133" s="52">
        <v>0.23556991999999999</v>
      </c>
      <c r="V133" s="53" t="s">
        <v>206</v>
      </c>
      <c r="W133" s="53">
        <v>3.9589999999999997E-4</v>
      </c>
      <c r="X133" s="53">
        <v>1.0814839999999999</v>
      </c>
      <c r="Y133" s="53">
        <v>5.616911</v>
      </c>
      <c r="Z133" s="53">
        <v>7.9416574999999998</v>
      </c>
      <c r="AA133" s="53">
        <v>2.3149530999999998E-3</v>
      </c>
      <c r="AB133" s="53">
        <v>3.1015539999999997E-4</v>
      </c>
      <c r="AC133" s="53">
        <v>34.758299999999998</v>
      </c>
      <c r="AD133" s="53">
        <v>0.21850375699999999</v>
      </c>
      <c r="AE133" s="53">
        <v>0.72192497</v>
      </c>
      <c r="AF133" s="53">
        <v>0.29195828800000001</v>
      </c>
      <c r="AG133" s="53">
        <v>1.232387015093829</v>
      </c>
      <c r="AH133" s="53">
        <v>0.31832549500000001</v>
      </c>
      <c r="AI133" s="53">
        <v>0.77883586000000005</v>
      </c>
      <c r="AJ133" s="53">
        <v>0.25914880011422381</v>
      </c>
      <c r="AK133" s="53">
        <v>1.4691304901142239</v>
      </c>
      <c r="AL133" s="53">
        <v>9.4261035000000007E-2</v>
      </c>
      <c r="AN133" s="54" t="s">
        <v>206</v>
      </c>
      <c r="AO133" s="54">
        <v>3.7159999999999998E-4</v>
      </c>
      <c r="AP133" s="54">
        <v>0.93984869999999998</v>
      </c>
      <c r="AQ133" s="54">
        <v>7.0830209999999996</v>
      </c>
      <c r="AR133" s="54">
        <v>7.7158069999999999</v>
      </c>
      <c r="AS133" s="54">
        <v>2.3156141000000002E-3</v>
      </c>
      <c r="AT133" s="54">
        <v>3.0072850000000001E-4</v>
      </c>
      <c r="AU133" s="54">
        <v>34.743102999999998</v>
      </c>
      <c r="AV133" s="54">
        <v>0.219685291</v>
      </c>
      <c r="AW133" s="54">
        <v>0.69418745999999998</v>
      </c>
      <c r="AX133" s="54">
        <v>0.29367777</v>
      </c>
      <c r="AY133" s="54">
        <v>1.2075505210971429</v>
      </c>
      <c r="AZ133" s="54">
        <v>0.31190211600000001</v>
      </c>
      <c r="BA133" s="54">
        <v>0.74776197999999994</v>
      </c>
      <c r="BB133" s="54">
        <v>0.29679090013472842</v>
      </c>
      <c r="BC133" s="54">
        <v>1.489490977134728</v>
      </c>
      <c r="BD133" s="54">
        <v>9.3935094999999996E-2</v>
      </c>
    </row>
    <row r="134" spans="1:56" x14ac:dyDescent="0.25">
      <c r="A134" s="52" t="s">
        <v>206</v>
      </c>
      <c r="B134" s="52">
        <v>4.2349999999999999E-4</v>
      </c>
      <c r="C134" s="52">
        <v>1.2269717</v>
      </c>
      <c r="D134" s="52">
        <v>4.078252</v>
      </c>
      <c r="E134" s="52">
        <v>8.1692090000000004</v>
      </c>
      <c r="F134" s="52">
        <v>2.3153885E-3</v>
      </c>
      <c r="G134" s="52">
        <v>3.2015104000000002E-4</v>
      </c>
      <c r="H134" s="52">
        <v>34.754623000000002</v>
      </c>
      <c r="I134" s="52">
        <v>0.216636615</v>
      </c>
      <c r="J134" s="52">
        <v>0.74909395000000001</v>
      </c>
      <c r="K134" s="52">
        <v>0.28809959000000002</v>
      </c>
      <c r="L134" s="52">
        <v>1.253830155090407</v>
      </c>
      <c r="M134" s="52">
        <v>0.32266771</v>
      </c>
      <c r="N134" s="52">
        <v>0.81188227000000002</v>
      </c>
      <c r="O134" s="52">
        <v>0.20617280009655961</v>
      </c>
      <c r="P134" s="52">
        <v>1.4459228010965599</v>
      </c>
      <c r="Q134" s="52">
        <v>9.3566394999999997E-2</v>
      </c>
      <c r="R134" s="52">
        <v>0.41420180000000001</v>
      </c>
      <c r="S134" s="52">
        <v>0.33489215</v>
      </c>
      <c r="T134" s="52">
        <v>0.23713690000000001</v>
      </c>
      <c r="V134" s="53" t="s">
        <v>206</v>
      </c>
      <c r="W134" s="53">
        <v>4.0279999999999998E-4</v>
      </c>
      <c r="X134" s="53">
        <v>1.1223236000000001</v>
      </c>
      <c r="Y134" s="53">
        <v>5.3097070000000004</v>
      </c>
      <c r="Z134" s="53">
        <v>7.9387692999999997</v>
      </c>
      <c r="AA134" s="53">
        <v>2.3157058999999998E-3</v>
      </c>
      <c r="AB134" s="53">
        <v>3.119636E-4</v>
      </c>
      <c r="AC134" s="53">
        <v>34.742595999999999</v>
      </c>
      <c r="AD134" s="53">
        <v>0.21799515</v>
      </c>
      <c r="AE134" s="53">
        <v>0.72725718000000006</v>
      </c>
      <c r="AF134" s="53">
        <v>0.29195336500000002</v>
      </c>
      <c r="AG134" s="53">
        <v>1.237205695093379</v>
      </c>
      <c r="AH134" s="53">
        <v>0.31915847400000003</v>
      </c>
      <c r="AI134" s="53">
        <v>0.78512778999999999</v>
      </c>
      <c r="AJ134" s="53">
        <v>0.24958237011066781</v>
      </c>
      <c r="AK134" s="53">
        <v>1.466542570110668</v>
      </c>
      <c r="AL134" s="53">
        <v>9.4593860000000002E-2</v>
      </c>
      <c r="AN134" s="54" t="s">
        <v>206</v>
      </c>
      <c r="AO134" s="54">
        <v>3.7940000000000001E-4</v>
      </c>
      <c r="AP134" s="54">
        <v>0.98716429999999999</v>
      </c>
      <c r="AQ134" s="54">
        <v>6.7230166999999996</v>
      </c>
      <c r="AR134" s="54">
        <v>7.7130809999999999</v>
      </c>
      <c r="AS134" s="54">
        <v>2.3159987999999999E-3</v>
      </c>
      <c r="AT134" s="54">
        <v>3.0279979999999997E-4</v>
      </c>
      <c r="AU134" s="54">
        <v>34.724063999999998</v>
      </c>
      <c r="AV134" s="54">
        <v>0.21914451200000001</v>
      </c>
      <c r="AW134" s="54">
        <v>0.70122138000000001</v>
      </c>
      <c r="AX134" s="54">
        <v>0.29396304000000001</v>
      </c>
      <c r="AY134" s="54">
        <v>1.2143289320966999</v>
      </c>
      <c r="AZ134" s="54">
        <v>0.31338058000000002</v>
      </c>
      <c r="BA134" s="54">
        <v>0.75487225999999996</v>
      </c>
      <c r="BB134" s="54">
        <v>0.28838003012973962</v>
      </c>
      <c r="BC134" s="54">
        <v>1.4811076381297399</v>
      </c>
      <c r="BD134" s="54">
        <v>9.4542265E-2</v>
      </c>
    </row>
    <row r="135" spans="1:56" x14ac:dyDescent="0.25">
      <c r="A135" s="52" t="s">
        <v>206</v>
      </c>
      <c r="B135" s="52">
        <v>4.2519999999999998E-4</v>
      </c>
      <c r="C135" s="52">
        <v>1.2435589</v>
      </c>
      <c r="D135" s="52">
        <v>3.7848396000000002</v>
      </c>
      <c r="E135" s="52">
        <v>8.1697919999999993</v>
      </c>
      <c r="F135" s="52">
        <v>2.3158622999999998E-3</v>
      </c>
      <c r="G135" s="52">
        <v>3.2228953000000001E-4</v>
      </c>
      <c r="H135" s="52">
        <v>34.730820000000001</v>
      </c>
      <c r="I135" s="52">
        <v>0.21662298699999999</v>
      </c>
      <c r="J135" s="52">
        <v>0.75418702000000004</v>
      </c>
      <c r="K135" s="52">
        <v>0.28554618599999998</v>
      </c>
      <c r="L135" s="52">
        <v>1.256356193089077</v>
      </c>
      <c r="M135" s="52">
        <v>0.32379563</v>
      </c>
      <c r="N135" s="52">
        <v>0.81953976000000006</v>
      </c>
      <c r="O135" s="52">
        <v>0.19478140009334399</v>
      </c>
      <c r="P135" s="52">
        <v>1.4418325700933441</v>
      </c>
      <c r="Q135" s="52">
        <v>9.2716746000000003E-2</v>
      </c>
      <c r="R135" s="52">
        <v>0.41692363999999998</v>
      </c>
      <c r="S135" s="52">
        <v>0.33726338</v>
      </c>
      <c r="T135" s="52">
        <v>0.23844635</v>
      </c>
      <c r="V135" s="53" t="s">
        <v>206</v>
      </c>
      <c r="W135" s="53">
        <v>4.0559999999999999E-4</v>
      </c>
      <c r="X135" s="53">
        <v>1.1492663999999999</v>
      </c>
      <c r="Y135" s="53">
        <v>4.9780135000000003</v>
      </c>
      <c r="Z135" s="53">
        <v>7.9380664999999997</v>
      </c>
      <c r="AA135" s="53">
        <v>2.3162446000000001E-3</v>
      </c>
      <c r="AB135" s="53">
        <v>3.1422626000000001E-4</v>
      </c>
      <c r="AC135" s="53">
        <v>34.718640000000001</v>
      </c>
      <c r="AD135" s="53">
        <v>0.21764923899999999</v>
      </c>
      <c r="AE135" s="53">
        <v>0.73355986000000006</v>
      </c>
      <c r="AF135" s="53">
        <v>0.28909199600000002</v>
      </c>
      <c r="AG135" s="53">
        <v>1.240301095091912</v>
      </c>
      <c r="AH135" s="53">
        <v>0.32047682</v>
      </c>
      <c r="AI135" s="53">
        <v>0.79258589999999995</v>
      </c>
      <c r="AJ135" s="53">
        <v>0.23736264010625641</v>
      </c>
      <c r="AK135" s="53">
        <v>1.4626783291062571</v>
      </c>
      <c r="AL135" s="53">
        <v>9.4036439999999999E-2</v>
      </c>
      <c r="AN135" s="54" t="s">
        <v>206</v>
      </c>
      <c r="AO135" s="54">
        <v>3.8479999999999997E-4</v>
      </c>
      <c r="AP135" s="54">
        <v>1.0273091999999999</v>
      </c>
      <c r="AQ135" s="54">
        <v>6.3387294000000001</v>
      </c>
      <c r="AR135" s="54">
        <v>7.7118390000000003</v>
      </c>
      <c r="AS135" s="54">
        <v>2.3162037E-3</v>
      </c>
      <c r="AT135" s="54">
        <v>3.0545790000000001E-4</v>
      </c>
      <c r="AU135" s="54">
        <v>34.700490000000002</v>
      </c>
      <c r="AV135" s="54">
        <v>0.21866101499999999</v>
      </c>
      <c r="AW135" s="54">
        <v>0.70909756000000002</v>
      </c>
      <c r="AX135" s="54">
        <v>0.29219925000000002</v>
      </c>
      <c r="AY135" s="54">
        <v>1.2199578250954739</v>
      </c>
      <c r="AZ135" s="54">
        <v>0.31520055000000002</v>
      </c>
      <c r="BA135" s="54">
        <v>0.76287922000000008</v>
      </c>
      <c r="BB135" s="54">
        <v>0.27783749012405501</v>
      </c>
      <c r="BC135" s="54">
        <v>1.4864825621240549</v>
      </c>
      <c r="BD135" s="54">
        <v>9.4769574999999995E-2</v>
      </c>
    </row>
    <row r="136" spans="1:56" x14ac:dyDescent="0.25">
      <c r="A136" s="52" t="s">
        <v>206</v>
      </c>
      <c r="B136" s="52">
        <v>4.2989999999999999E-4</v>
      </c>
      <c r="C136" s="52">
        <v>1.2352194000000001</v>
      </c>
      <c r="D136" s="52">
        <v>4.0492759999999999</v>
      </c>
      <c r="E136" s="52">
        <v>8.1646780000000003</v>
      </c>
      <c r="F136" s="52">
        <v>2.3147903999999999E-3</v>
      </c>
      <c r="G136" s="52">
        <v>3.1951511999999999E-4</v>
      </c>
      <c r="H136" s="52">
        <v>34.73883</v>
      </c>
      <c r="I136" s="52">
        <v>0.21539968400000001</v>
      </c>
      <c r="J136" s="52">
        <v>0.73985622000000006</v>
      </c>
      <c r="K136" s="52">
        <v>0.29129146299999997</v>
      </c>
      <c r="L136" s="52">
        <v>1.246547367091301</v>
      </c>
      <c r="M136" s="52">
        <v>0.31553836000000002</v>
      </c>
      <c r="N136" s="52">
        <v>0.80592206</v>
      </c>
      <c r="O136" s="52">
        <v>0.18773884009367531</v>
      </c>
      <c r="P136" s="52">
        <v>1.410776959093675</v>
      </c>
      <c r="Q136" s="52">
        <v>9.1599029999999998E-2</v>
      </c>
      <c r="R136" s="52">
        <v>0.40712345</v>
      </c>
      <c r="S136" s="52">
        <v>0.33273277000000001</v>
      </c>
      <c r="T136" s="52">
        <v>0.239454</v>
      </c>
      <c r="V136" s="53" t="s">
        <v>206</v>
      </c>
      <c r="W136" s="53">
        <v>4.1199999999999999E-4</v>
      </c>
      <c r="X136" s="53">
        <v>1.1532435000000001</v>
      </c>
      <c r="Y136" s="53">
        <v>5.1961199999999996</v>
      </c>
      <c r="Z136" s="53">
        <v>7.9324750000000002</v>
      </c>
      <c r="AA136" s="53">
        <v>2.3154324999999998E-3</v>
      </c>
      <c r="AB136" s="53">
        <v>3.1182323999999999E-4</v>
      </c>
      <c r="AC136" s="53">
        <v>34.721786000000002</v>
      </c>
      <c r="AD136" s="53">
        <v>0.21632009499999999</v>
      </c>
      <c r="AE136" s="53">
        <v>0.72226027000000004</v>
      </c>
      <c r="AF136" s="53">
        <v>0.29491973500000002</v>
      </c>
      <c r="AG136" s="53">
        <v>1.2335001000944501</v>
      </c>
      <c r="AH136" s="53">
        <v>0.31367407000000003</v>
      </c>
      <c r="AI136" s="53">
        <v>0.78153402000000005</v>
      </c>
      <c r="AJ136" s="53">
        <v>0.23168658010722079</v>
      </c>
      <c r="AK136" s="53">
        <v>1.4376413231072209</v>
      </c>
      <c r="AL136" s="53">
        <v>9.3633430000000004E-2</v>
      </c>
      <c r="AN136" s="54" t="s">
        <v>206</v>
      </c>
      <c r="AO136" s="54">
        <v>3.9149999999999998E-4</v>
      </c>
      <c r="AP136" s="54">
        <v>1.0412954999999999</v>
      </c>
      <c r="AQ136" s="54">
        <v>6.4808120000000002</v>
      </c>
      <c r="AR136" s="54">
        <v>7.7085613999999998</v>
      </c>
      <c r="AS136" s="54">
        <v>2.3157080000000001E-3</v>
      </c>
      <c r="AT136" s="54">
        <v>3.0372105999999999E-4</v>
      </c>
      <c r="AU136" s="54">
        <v>34.700541999999999</v>
      </c>
      <c r="AV136" s="54">
        <v>0.21714783700000001</v>
      </c>
      <c r="AW136" s="54">
        <v>0.70058547999999998</v>
      </c>
      <c r="AX136" s="54">
        <v>0.29668070000000002</v>
      </c>
      <c r="AY136" s="54">
        <v>1.2144140170977631</v>
      </c>
      <c r="AZ136" s="54">
        <v>0.30960845599999998</v>
      </c>
      <c r="BA136" s="54">
        <v>0.75438914000000001</v>
      </c>
      <c r="BB136" s="54">
        <v>0.2704914201247054</v>
      </c>
      <c r="BC136" s="54">
        <v>1.4619729371247061</v>
      </c>
      <c r="BD136" s="54">
        <v>9.4418870000000002E-2</v>
      </c>
    </row>
    <row r="137" spans="1:56" x14ac:dyDescent="0.25">
      <c r="A137" s="52" t="s">
        <v>206</v>
      </c>
      <c r="B137" s="52">
        <v>4.3570000000000002E-4</v>
      </c>
      <c r="C137" s="52">
        <v>1.2279211999999999</v>
      </c>
      <c r="D137" s="52">
        <v>4.4614549999999999</v>
      </c>
      <c r="E137" s="52">
        <v>8.1580359999999992</v>
      </c>
      <c r="F137" s="52">
        <v>2.3138240999999999E-3</v>
      </c>
      <c r="G137" s="52">
        <v>3.1543244000000002E-4</v>
      </c>
      <c r="H137" s="52">
        <v>34.760162000000001</v>
      </c>
      <c r="I137" s="52">
        <v>0.21046400700000001</v>
      </c>
      <c r="J137" s="52">
        <v>0.71593550000000006</v>
      </c>
      <c r="K137" s="52">
        <v>0.28917113700000002</v>
      </c>
      <c r="L137" s="52">
        <v>1.215570644093263</v>
      </c>
      <c r="M137" s="52">
        <v>0.29770955999999998</v>
      </c>
      <c r="N137" s="52">
        <v>0.77095712999999999</v>
      </c>
      <c r="O137" s="52">
        <v>0.14851731008967139</v>
      </c>
      <c r="P137" s="52">
        <v>1.312765178089671</v>
      </c>
      <c r="Q137" s="52">
        <v>8.7858796000000003E-2</v>
      </c>
      <c r="R137" s="52">
        <v>0.39020895999999999</v>
      </c>
      <c r="S137" s="52">
        <v>0.32572654000000001</v>
      </c>
      <c r="T137" s="52">
        <v>0.23809601</v>
      </c>
      <c r="V137" s="53" t="s">
        <v>206</v>
      </c>
      <c r="W137" s="53">
        <v>4.126E-4</v>
      </c>
      <c r="X137" s="53">
        <v>1.1241718999999999</v>
      </c>
      <c r="Y137" s="53">
        <v>5.7017090000000001</v>
      </c>
      <c r="Z137" s="53">
        <v>7.9283957000000003</v>
      </c>
      <c r="AA137" s="53">
        <v>2.3149154E-3</v>
      </c>
      <c r="AB137" s="53">
        <v>3.0771037999999999E-4</v>
      </c>
      <c r="AC137" s="53">
        <v>34.743209999999998</v>
      </c>
      <c r="AD137" s="53">
        <v>0.21484929699999999</v>
      </c>
      <c r="AE137" s="53">
        <v>0.70300834000000001</v>
      </c>
      <c r="AF137" s="53">
        <v>0.30051870000000003</v>
      </c>
      <c r="AG137" s="53">
        <v>1.218376337097455</v>
      </c>
      <c r="AH137" s="53">
        <v>0.30378548999999999</v>
      </c>
      <c r="AI137" s="53">
        <v>0.7623432</v>
      </c>
      <c r="AJ137" s="53">
        <v>0.22727033011019351</v>
      </c>
      <c r="AK137" s="53">
        <v>1.401095846110193</v>
      </c>
      <c r="AL137" s="53">
        <v>9.1841199999999998E-2</v>
      </c>
      <c r="AN137" s="54" t="s">
        <v>206</v>
      </c>
      <c r="AO137" s="54">
        <v>3.9229999999999999E-4</v>
      </c>
      <c r="AP137" s="54">
        <v>1.0210129999999999</v>
      </c>
      <c r="AQ137" s="54">
        <v>6.9244713999999998</v>
      </c>
      <c r="AR137" s="54">
        <v>7.7065162999999997</v>
      </c>
      <c r="AS137" s="54">
        <v>2.3157120000000002E-3</v>
      </c>
      <c r="AT137" s="54">
        <v>3.0010843000000001E-4</v>
      </c>
      <c r="AU137" s="54">
        <v>34.717537</v>
      </c>
      <c r="AV137" s="54">
        <v>0.215629081</v>
      </c>
      <c r="AW137" s="54">
        <v>0.68440895000000002</v>
      </c>
      <c r="AX137" s="54">
        <v>0.30094082599999999</v>
      </c>
      <c r="AY137" s="54">
        <v>1.200978857100595</v>
      </c>
      <c r="AZ137" s="54">
        <v>0.300988845</v>
      </c>
      <c r="BA137" s="54">
        <v>0.73832937999999992</v>
      </c>
      <c r="BB137" s="54">
        <v>0.26458296012850901</v>
      </c>
      <c r="BC137" s="54">
        <v>1.421584129128509</v>
      </c>
      <c r="BD137" s="54">
        <v>9.2963190000000001E-2</v>
      </c>
    </row>
    <row r="138" spans="1:56" x14ac:dyDescent="0.25">
      <c r="A138" s="52" t="s">
        <v>206</v>
      </c>
      <c r="B138" s="52">
        <v>4.3970000000000001E-4</v>
      </c>
      <c r="C138" s="52">
        <v>1.2253008999999999</v>
      </c>
      <c r="D138" s="52">
        <v>4.7571554000000003</v>
      </c>
      <c r="E138" s="52">
        <v>8.1535844999999991</v>
      </c>
      <c r="F138" s="52">
        <v>2.3131228999999998E-3</v>
      </c>
      <c r="G138" s="52">
        <v>3.1296679999999997E-4</v>
      </c>
      <c r="H138" s="52">
        <v>34.774104999999999</v>
      </c>
      <c r="I138" s="52">
        <v>0.208077226</v>
      </c>
      <c r="J138" s="52">
        <v>0.70854103000000002</v>
      </c>
      <c r="K138" s="52">
        <v>0.28906357300000002</v>
      </c>
      <c r="L138" s="52">
        <v>1.2056818290952489</v>
      </c>
      <c r="M138" s="52">
        <v>0.29328594000000002</v>
      </c>
      <c r="N138" s="52">
        <v>0.75669412999999996</v>
      </c>
      <c r="O138" s="52">
        <v>0.14520850009072561</v>
      </c>
      <c r="P138" s="52">
        <v>1.2918649910907261</v>
      </c>
      <c r="Q138" s="52">
        <v>8.9013345999999993E-2</v>
      </c>
      <c r="R138" s="52">
        <v>0.38653680000000001</v>
      </c>
      <c r="S138" s="52">
        <v>0.32200423</v>
      </c>
      <c r="T138" s="52">
        <v>0.23518232999999999</v>
      </c>
      <c r="V138" s="53" t="s">
        <v>206</v>
      </c>
      <c r="W138" s="53">
        <v>4.1669999999999999E-4</v>
      </c>
      <c r="X138" s="53">
        <v>1.1290703</v>
      </c>
      <c r="Y138" s="53">
        <v>5.8823740000000004</v>
      </c>
      <c r="Z138" s="53">
        <v>7.9257840000000002</v>
      </c>
      <c r="AA138" s="53">
        <v>2.314506E-3</v>
      </c>
      <c r="AB138" s="53">
        <v>3.0600567999999997E-4</v>
      </c>
      <c r="AC138" s="53">
        <v>34.750900000000001</v>
      </c>
      <c r="AD138" s="53">
        <v>0.21160252500000001</v>
      </c>
      <c r="AE138" s="53">
        <v>0.69048370999999997</v>
      </c>
      <c r="AF138" s="53">
        <v>0.30235433</v>
      </c>
      <c r="AG138" s="53">
        <v>1.204440565098627</v>
      </c>
      <c r="AH138" s="53">
        <v>0.29543440999999998</v>
      </c>
      <c r="AI138" s="53">
        <v>0.74695636999999993</v>
      </c>
      <c r="AJ138" s="53">
        <v>0.20777829010818549</v>
      </c>
      <c r="AK138" s="53">
        <v>1.352039113108185</v>
      </c>
      <c r="AL138" s="53">
        <v>8.9862579999999997E-2</v>
      </c>
      <c r="AN138" s="54" t="s">
        <v>206</v>
      </c>
      <c r="AO138" s="54">
        <v>3.9330000000000002E-4</v>
      </c>
      <c r="AP138" s="54">
        <v>1.0145755999999999</v>
      </c>
      <c r="AQ138" s="54">
        <v>7.1367836000000002</v>
      </c>
      <c r="AR138" s="54">
        <v>7.7057146999999997</v>
      </c>
      <c r="AS138" s="54">
        <v>2.3155838999999998E-3</v>
      </c>
      <c r="AT138" s="54">
        <v>2.9858053E-4</v>
      </c>
      <c r="AU138" s="54">
        <v>34.724162999999997</v>
      </c>
      <c r="AV138" s="54">
        <v>0.215127929</v>
      </c>
      <c r="AW138" s="54">
        <v>0.67841320999999999</v>
      </c>
      <c r="AX138" s="54">
        <v>0.30381571000000002</v>
      </c>
      <c r="AY138" s="54">
        <v>1.197356849102216</v>
      </c>
      <c r="AZ138" s="54">
        <v>0.29839144000000001</v>
      </c>
      <c r="BA138" s="54">
        <v>0.73266651999999999</v>
      </c>
      <c r="BB138" s="54">
        <v>0.26603097013181992</v>
      </c>
      <c r="BC138" s="54">
        <v>1.4131469151318199</v>
      </c>
      <c r="BD138" s="54">
        <v>9.3008289999999993E-2</v>
      </c>
    </row>
    <row r="139" spans="1:56" x14ac:dyDescent="0.25">
      <c r="A139" s="52" t="s">
        <v>206</v>
      </c>
      <c r="B139" s="52">
        <v>4.4079999999999998E-4</v>
      </c>
      <c r="C139" s="52">
        <v>1.2341055000000001</v>
      </c>
      <c r="D139" s="52">
        <v>4.7068830000000004</v>
      </c>
      <c r="E139" s="52">
        <v>8.1535440000000001</v>
      </c>
      <c r="F139" s="52">
        <v>2.3126142999999998E-3</v>
      </c>
      <c r="G139" s="52">
        <v>3.1371825000000002E-4</v>
      </c>
      <c r="H139" s="52">
        <v>34.760562999999998</v>
      </c>
      <c r="I139" s="52">
        <v>0.210837248</v>
      </c>
      <c r="J139" s="52">
        <v>0.71640027000000006</v>
      </c>
      <c r="K139" s="52">
        <v>0.29558362999999999</v>
      </c>
      <c r="L139" s="52">
        <v>1.22282114809576</v>
      </c>
      <c r="M139" s="52">
        <v>0.30042638999999999</v>
      </c>
      <c r="N139" s="52">
        <v>0.76994671999999997</v>
      </c>
      <c r="O139" s="52">
        <v>0.16982076009517089</v>
      </c>
      <c r="P139" s="52">
        <v>1.3399682780951709</v>
      </c>
      <c r="Q139" s="52">
        <v>9.1089699999999996E-2</v>
      </c>
      <c r="R139" s="52">
        <v>0.39045107000000001</v>
      </c>
      <c r="S139" s="52">
        <v>0.32594919999999999</v>
      </c>
      <c r="T139" s="52">
        <v>0.23853098</v>
      </c>
      <c r="V139" s="53" t="s">
        <v>206</v>
      </c>
      <c r="W139" s="53">
        <v>4.1760000000000001E-4</v>
      </c>
      <c r="X139" s="53">
        <v>1.1352525</v>
      </c>
      <c r="Y139" s="53">
        <v>5.8716749999999998</v>
      </c>
      <c r="Z139" s="53">
        <v>7.9265999999999996</v>
      </c>
      <c r="AA139" s="53">
        <v>2.3137396000000002E-3</v>
      </c>
      <c r="AB139" s="53">
        <v>3.0662377999999998E-4</v>
      </c>
      <c r="AC139" s="53">
        <v>34.737769999999998</v>
      </c>
      <c r="AD139" s="53">
        <v>0.21476049799999999</v>
      </c>
      <c r="AE139" s="53">
        <v>0.70036123000000006</v>
      </c>
      <c r="AF139" s="53">
        <v>0.305238964</v>
      </c>
      <c r="AG139" s="53">
        <v>1.220360692099749</v>
      </c>
      <c r="AH139" s="53">
        <v>0.30312725000000001</v>
      </c>
      <c r="AI139" s="53">
        <v>0.75850481000000003</v>
      </c>
      <c r="AJ139" s="53">
        <v>0.23645334011429461</v>
      </c>
      <c r="AK139" s="53">
        <v>1.407554538114294</v>
      </c>
      <c r="AL139" s="53">
        <v>9.3411999999999995E-2</v>
      </c>
      <c r="AN139" s="54" t="s">
        <v>206</v>
      </c>
      <c r="AO139" s="54">
        <v>3.9409999999999998E-4</v>
      </c>
      <c r="AP139" s="54">
        <v>1.0261127999999999</v>
      </c>
      <c r="AQ139" s="54">
        <v>7.0516876999999996</v>
      </c>
      <c r="AR139" s="54">
        <v>7.7066999999999997</v>
      </c>
      <c r="AS139" s="54">
        <v>2.3147763999999999E-3</v>
      </c>
      <c r="AT139" s="54">
        <v>2.9965207999999998E-4</v>
      </c>
      <c r="AU139" s="54">
        <v>34.706603999999999</v>
      </c>
      <c r="AV139" s="54">
        <v>0.215862786</v>
      </c>
      <c r="AW139" s="54">
        <v>0.68582472000000005</v>
      </c>
      <c r="AX139" s="54">
        <v>0.30330307400000001</v>
      </c>
      <c r="AY139" s="54">
        <v>1.2049905801019101</v>
      </c>
      <c r="AZ139" s="54">
        <v>0.30281917000000003</v>
      </c>
      <c r="BA139" s="54">
        <v>0.73865013000000002</v>
      </c>
      <c r="BB139" s="54">
        <v>0.27509853013367702</v>
      </c>
      <c r="BC139" s="54">
        <v>1.4362111821336769</v>
      </c>
      <c r="BD139" s="54">
        <v>9.4990500000000005E-2</v>
      </c>
    </row>
    <row r="140" spans="1:56" x14ac:dyDescent="0.25">
      <c r="A140" s="52" t="s">
        <v>206</v>
      </c>
      <c r="B140" s="52">
        <v>4.3389999999999998E-4</v>
      </c>
      <c r="C140" s="52">
        <v>1.2256864000000001</v>
      </c>
      <c r="D140" s="52">
        <v>4.4232370000000003</v>
      </c>
      <c r="E140" s="52">
        <v>8.1603449999999995</v>
      </c>
      <c r="F140" s="52">
        <v>2.3115574999999998E-3</v>
      </c>
      <c r="G140" s="52">
        <v>3.1697342999999998E-4</v>
      </c>
      <c r="H140" s="52">
        <v>34.714410000000001</v>
      </c>
      <c r="I140" s="52">
        <v>0.21555354400000001</v>
      </c>
      <c r="J140" s="52">
        <v>0.73620069999999993</v>
      </c>
      <c r="K140" s="52">
        <v>0.29816202600000002</v>
      </c>
      <c r="L140" s="52">
        <v>1.249916270094263</v>
      </c>
      <c r="M140" s="52">
        <v>0.31616470000000002</v>
      </c>
      <c r="N140" s="52">
        <v>0.79908162999999988</v>
      </c>
      <c r="O140" s="52">
        <v>0.21010043010002311</v>
      </c>
      <c r="P140" s="52">
        <v>1.431214445100023</v>
      </c>
      <c r="Q140" s="52">
        <v>9.4836876000000001E-2</v>
      </c>
      <c r="R140" s="52">
        <v>0.40502719999999998</v>
      </c>
      <c r="S140" s="52">
        <v>0.33117350000000001</v>
      </c>
      <c r="T140" s="52">
        <v>0.23905559000000001</v>
      </c>
      <c r="V140" s="53" t="s">
        <v>206</v>
      </c>
      <c r="W140" s="53">
        <v>4.126E-4</v>
      </c>
      <c r="X140" s="53">
        <v>1.1369783</v>
      </c>
      <c r="Y140" s="53">
        <v>5.5481920000000002</v>
      </c>
      <c r="Z140" s="53">
        <v>7.9312915999999998</v>
      </c>
      <c r="AA140" s="53">
        <v>2.3124102000000001E-3</v>
      </c>
      <c r="AB140" s="53">
        <v>3.0985605999999999E-4</v>
      </c>
      <c r="AC140" s="53">
        <v>34.692329999999998</v>
      </c>
      <c r="AD140" s="53">
        <v>0.216384253</v>
      </c>
      <c r="AE140" s="53">
        <v>0.71806952999999996</v>
      </c>
      <c r="AF140" s="53">
        <v>0.29877234000000003</v>
      </c>
      <c r="AG140" s="53">
        <v>1.233226123096639</v>
      </c>
      <c r="AH140" s="53">
        <v>0.313377935</v>
      </c>
      <c r="AI140" s="53">
        <v>0.77474683999999994</v>
      </c>
      <c r="AJ140" s="53">
        <v>0.2470119701135309</v>
      </c>
      <c r="AK140" s="53">
        <v>1.4482935321135311</v>
      </c>
      <c r="AL140" s="53">
        <v>9.5718935000000005E-2</v>
      </c>
      <c r="AN140" s="54" t="s">
        <v>206</v>
      </c>
      <c r="AO140" s="54">
        <v>3.9130000000000002E-4</v>
      </c>
      <c r="AP140" s="54">
        <v>1.0363184999999999</v>
      </c>
      <c r="AQ140" s="54">
        <v>6.7798780000000001</v>
      </c>
      <c r="AR140" s="54">
        <v>7.7083810000000001</v>
      </c>
      <c r="AS140" s="54">
        <v>2.3134664999999999E-3</v>
      </c>
      <c r="AT140" s="54">
        <v>3.0223355999999999E-4</v>
      </c>
      <c r="AU140" s="54">
        <v>34.668343</v>
      </c>
      <c r="AV140" s="54">
        <v>0.21709651399999999</v>
      </c>
      <c r="AW140" s="54">
        <v>0.69772062000000001</v>
      </c>
      <c r="AX140" s="54">
        <v>0.29882822999999997</v>
      </c>
      <c r="AY140" s="54">
        <v>1.2136453640995319</v>
      </c>
      <c r="AZ140" s="54">
        <v>0.30934330399999999</v>
      </c>
      <c r="BA140" s="54">
        <v>0.74908960000000002</v>
      </c>
      <c r="BB140" s="54">
        <v>0.28131980013167079</v>
      </c>
      <c r="BC140" s="54">
        <v>1.4697954921316709</v>
      </c>
      <c r="BD140" s="54">
        <v>9.6151680000000003E-2</v>
      </c>
    </row>
    <row r="141" spans="1:56" x14ac:dyDescent="0.25">
      <c r="A141" s="52" t="s">
        <v>206</v>
      </c>
      <c r="B141" s="52">
        <v>4.3370000000000003E-4</v>
      </c>
      <c r="C141" s="52">
        <v>1.2226351</v>
      </c>
      <c r="D141" s="52">
        <v>4.7304630000000003</v>
      </c>
      <c r="E141" s="52">
        <v>8.1583459999999999</v>
      </c>
      <c r="F141" s="52">
        <v>2.3115769E-3</v>
      </c>
      <c r="G141" s="52">
        <v>3.1506645999999997E-4</v>
      </c>
      <c r="H141" s="52">
        <v>34.724003000000003</v>
      </c>
      <c r="I141" s="52">
        <v>0.21500027899999999</v>
      </c>
      <c r="J141" s="52">
        <v>0.72340464000000004</v>
      </c>
      <c r="K141" s="52">
        <v>0.30252498999999999</v>
      </c>
      <c r="L141" s="52">
        <v>1.240929909096143</v>
      </c>
      <c r="M141" s="52">
        <v>0.30979996999999998</v>
      </c>
      <c r="N141" s="52">
        <v>0.78592138</v>
      </c>
      <c r="O141" s="52">
        <v>0.20996610010219</v>
      </c>
      <c r="P141" s="52">
        <v>1.4096210141021901</v>
      </c>
      <c r="Q141" s="52">
        <v>9.3248020000000001E-2</v>
      </c>
      <c r="R141" s="52">
        <v>0.39675273999999999</v>
      </c>
      <c r="S141" s="52">
        <v>0.3266519</v>
      </c>
      <c r="T141" s="52">
        <v>0.23895011999999999</v>
      </c>
      <c r="V141" s="53" t="s">
        <v>206</v>
      </c>
      <c r="W141" s="53">
        <v>4.127E-4</v>
      </c>
      <c r="X141" s="53">
        <v>1.1368951</v>
      </c>
      <c r="Y141" s="53">
        <v>5.8571944</v>
      </c>
      <c r="Z141" s="53">
        <v>7.9287850000000004</v>
      </c>
      <c r="AA141" s="53">
        <v>2.3122437000000001E-3</v>
      </c>
      <c r="AB141" s="53">
        <v>3.0784204000000001E-4</v>
      </c>
      <c r="AC141" s="53">
        <v>34.69699</v>
      </c>
      <c r="AD141" s="53">
        <v>0.21612050599999999</v>
      </c>
      <c r="AE141" s="53">
        <v>0.71032289000000004</v>
      </c>
      <c r="AF141" s="53">
        <v>0.30231355999999998</v>
      </c>
      <c r="AG141" s="53">
        <v>1.228756956098578</v>
      </c>
      <c r="AH141" s="53">
        <v>0.31033323000000002</v>
      </c>
      <c r="AI141" s="53">
        <v>0.76611125999999996</v>
      </c>
      <c r="AJ141" s="53">
        <v>0.25325134011809852</v>
      </c>
      <c r="AK141" s="53">
        <v>1.443085589118098</v>
      </c>
      <c r="AL141" s="53">
        <v>9.5821420000000004E-2</v>
      </c>
      <c r="AN141" s="54" t="s">
        <v>206</v>
      </c>
      <c r="AO141" s="54">
        <v>3.8969999999999999E-4</v>
      </c>
      <c r="AP141" s="54">
        <v>1.0319431999999999</v>
      </c>
      <c r="AQ141" s="54">
        <v>7.0997696000000001</v>
      </c>
      <c r="AR141" s="54">
        <v>7.7076015</v>
      </c>
      <c r="AS141" s="54">
        <v>2.3132180000000001E-3</v>
      </c>
      <c r="AT141" s="54">
        <v>3.0006371999999999E-4</v>
      </c>
      <c r="AU141" s="54">
        <v>34.667520000000003</v>
      </c>
      <c r="AV141" s="54">
        <v>0.216876607</v>
      </c>
      <c r="AW141" s="54">
        <v>0.69013720000000001</v>
      </c>
      <c r="AX141" s="54">
        <v>0.30083852999999999</v>
      </c>
      <c r="AY141" s="54">
        <v>1.2078523371011589</v>
      </c>
      <c r="AZ141" s="54">
        <v>0.30645502000000002</v>
      </c>
      <c r="BA141" s="54">
        <v>0.74062257999999992</v>
      </c>
      <c r="BB141" s="54">
        <v>0.28677332013731838</v>
      </c>
      <c r="BC141" s="54">
        <v>1.457107716137318</v>
      </c>
      <c r="BD141" s="54">
        <v>9.6001065999999996E-2</v>
      </c>
    </row>
    <row r="142" spans="1:56" x14ac:dyDescent="0.25">
      <c r="A142" s="52" t="s">
        <v>206</v>
      </c>
      <c r="B142" s="52">
        <v>4.3849999999999998E-4</v>
      </c>
      <c r="C142" s="52">
        <v>1.2281812000000001</v>
      </c>
      <c r="D142" s="52">
        <v>5.1163983000000002</v>
      </c>
      <c r="E142" s="52">
        <v>8.1536860000000004</v>
      </c>
      <c r="F142" s="52">
        <v>2.3111260000000002E-3</v>
      </c>
      <c r="G142" s="52">
        <v>3.1158698000000002E-4</v>
      </c>
      <c r="H142" s="52">
        <v>34.747839999999997</v>
      </c>
      <c r="I142" s="52">
        <v>0.21397519700000001</v>
      </c>
      <c r="J142" s="52">
        <v>0.71216022000000001</v>
      </c>
      <c r="K142" s="52">
        <v>0.30940558000000001</v>
      </c>
      <c r="L142" s="52">
        <v>1.235540997099452</v>
      </c>
      <c r="M142" s="52">
        <v>0.30475577999999998</v>
      </c>
      <c r="N142" s="52">
        <v>0.77399674000000007</v>
      </c>
      <c r="O142" s="52">
        <v>0.21558131010605969</v>
      </c>
      <c r="P142" s="52">
        <v>1.3989964391060601</v>
      </c>
      <c r="Q142" s="52">
        <v>9.4006229999999996E-2</v>
      </c>
      <c r="R142" s="52">
        <v>0.38956000000000002</v>
      </c>
      <c r="S142" s="52">
        <v>0.32260021999999999</v>
      </c>
      <c r="T142" s="52">
        <v>0.23901080999999999</v>
      </c>
      <c r="V142" s="53" t="s">
        <v>206</v>
      </c>
      <c r="W142" s="53">
        <v>4.1590000000000003E-4</v>
      </c>
      <c r="X142" s="53">
        <v>1.1360253</v>
      </c>
      <c r="Y142" s="53">
        <v>6.2720165000000003</v>
      </c>
      <c r="Z142" s="53">
        <v>7.9260364000000001</v>
      </c>
      <c r="AA142" s="53">
        <v>2.3120319999999999E-3</v>
      </c>
      <c r="AB142" s="53">
        <v>3.0426969999999999E-4</v>
      </c>
      <c r="AC142" s="53">
        <v>34.719814</v>
      </c>
      <c r="AD142" s="53">
        <v>0.214974003</v>
      </c>
      <c r="AE142" s="53">
        <v>0.69514143000000006</v>
      </c>
      <c r="AF142" s="53">
        <v>0.30876457000000002</v>
      </c>
      <c r="AG142" s="53">
        <v>1.218880003101964</v>
      </c>
      <c r="AH142" s="53">
        <v>0.30278184000000002</v>
      </c>
      <c r="AI142" s="53">
        <v>0.75151866000000001</v>
      </c>
      <c r="AJ142" s="53">
        <v>0.25284734012216492</v>
      </c>
      <c r="AK142" s="53">
        <v>1.4191608661221651</v>
      </c>
      <c r="AL142" s="53">
        <v>9.4904649999999993E-2</v>
      </c>
      <c r="AN142" s="54" t="s">
        <v>206</v>
      </c>
      <c r="AO142" s="54">
        <v>3.9090000000000001E-4</v>
      </c>
      <c r="AP142" s="54">
        <v>1.0238906999999999</v>
      </c>
      <c r="AQ142" s="54">
        <v>7.545223</v>
      </c>
      <c r="AR142" s="54">
        <v>7.7069609999999997</v>
      </c>
      <c r="AS142" s="54">
        <v>2.3132271999999998E-3</v>
      </c>
      <c r="AT142" s="54">
        <v>2.9654433999999998E-4</v>
      </c>
      <c r="AU142" s="54">
        <v>34.686965999999998</v>
      </c>
      <c r="AV142" s="54">
        <v>0.215676748</v>
      </c>
      <c r="AW142" s="54">
        <v>0.67514307000000007</v>
      </c>
      <c r="AX142" s="54">
        <v>0.30581036499999997</v>
      </c>
      <c r="AY142" s="54">
        <v>1.196630183104356</v>
      </c>
      <c r="AZ142" s="54">
        <v>0.29909455000000001</v>
      </c>
      <c r="BA142" s="54">
        <v>0.72622167999999998</v>
      </c>
      <c r="BB142" s="54">
        <v>0.28526983014344282</v>
      </c>
      <c r="BC142" s="54">
        <v>1.432125506143443</v>
      </c>
      <c r="BD142" s="54">
        <v>9.4853370000000006E-2</v>
      </c>
    </row>
    <row r="143" spans="1:56" x14ac:dyDescent="0.25">
      <c r="A143" s="52" t="s">
        <v>206</v>
      </c>
      <c r="B143" s="52">
        <v>4.4309999999999998E-4</v>
      </c>
      <c r="C143" s="52">
        <v>1.25383</v>
      </c>
      <c r="D143" s="52">
        <v>5.0545381999999996</v>
      </c>
      <c r="E143" s="52">
        <v>8.1534030000000008</v>
      </c>
      <c r="F143" s="52">
        <v>2.3114337000000001E-3</v>
      </c>
      <c r="G143" s="52">
        <v>3.1229007E-4</v>
      </c>
      <c r="H143" s="52">
        <v>34.751434000000003</v>
      </c>
      <c r="I143" s="52">
        <v>0.21459864000000001</v>
      </c>
      <c r="J143" s="52">
        <v>0.71989495000000003</v>
      </c>
      <c r="K143" s="52">
        <v>0.31110684999999999</v>
      </c>
      <c r="L143" s="52">
        <v>1.245600440100092</v>
      </c>
      <c r="M143" s="52">
        <v>0.30958481999999998</v>
      </c>
      <c r="N143" s="52">
        <v>0.78039682999999993</v>
      </c>
      <c r="O143" s="52">
        <v>0.22750804010857731</v>
      </c>
      <c r="P143" s="52">
        <v>1.425663056108577</v>
      </c>
      <c r="Q143" s="52">
        <v>9.6828974999999998E-2</v>
      </c>
      <c r="R143" s="52">
        <v>0.39451182000000001</v>
      </c>
      <c r="S143" s="52">
        <v>0.32538313000000002</v>
      </c>
      <c r="T143" s="52">
        <v>0.23944186000000001</v>
      </c>
      <c r="V143" s="53" t="s">
        <v>206</v>
      </c>
      <c r="W143" s="53">
        <v>4.1859999999999998E-4</v>
      </c>
      <c r="X143" s="53">
        <v>1.1491382000000001</v>
      </c>
      <c r="Y143" s="53">
        <v>6.3199496000000002</v>
      </c>
      <c r="Z143" s="53">
        <v>7.9267344</v>
      </c>
      <c r="AA143" s="53">
        <v>2.3119400000000002E-3</v>
      </c>
      <c r="AB143" s="53">
        <v>3.0408879999999999E-4</v>
      </c>
      <c r="AC143" s="53">
        <v>34.725920000000002</v>
      </c>
      <c r="AD143" s="53">
        <v>0.21537495400000001</v>
      </c>
      <c r="AE143" s="53">
        <v>0.69943610000000001</v>
      </c>
      <c r="AF143" s="53">
        <v>0.31022094</v>
      </c>
      <c r="AG143" s="53">
        <v>1.2250319941029131</v>
      </c>
      <c r="AH143" s="53">
        <v>0.30591991499999999</v>
      </c>
      <c r="AI143" s="53">
        <v>0.75396622000000002</v>
      </c>
      <c r="AJ143" s="53">
        <v>0.26415113012588048</v>
      </c>
      <c r="AK143" s="53">
        <v>1.43285883312588</v>
      </c>
      <c r="AL143" s="53">
        <v>9.7313700000000003E-2</v>
      </c>
      <c r="AN143" s="54" t="s">
        <v>206</v>
      </c>
      <c r="AO143" s="54">
        <v>3.9389999999999998E-4</v>
      </c>
      <c r="AP143" s="54">
        <v>1.0318814999999999</v>
      </c>
      <c r="AQ143" s="54">
        <v>7.7153650000000003</v>
      </c>
      <c r="AR143" s="54">
        <v>7.7071839999999998</v>
      </c>
      <c r="AS143" s="54">
        <v>2.3130348000000001E-3</v>
      </c>
      <c r="AT143" s="54">
        <v>2.9528387999999998E-4</v>
      </c>
      <c r="AU143" s="54">
        <v>34.697119999999998</v>
      </c>
      <c r="AV143" s="54">
        <v>0.21551255999999999</v>
      </c>
      <c r="AW143" s="54">
        <v>0.67251780999999999</v>
      </c>
      <c r="AX143" s="54">
        <v>0.30880550000000001</v>
      </c>
      <c r="AY143" s="54">
        <v>1.1968358701063679</v>
      </c>
      <c r="AZ143" s="54">
        <v>0.29828727999999999</v>
      </c>
      <c r="BA143" s="54">
        <v>0.72256676000000009</v>
      </c>
      <c r="BB143" s="54">
        <v>0.29175273014864128</v>
      </c>
      <c r="BC143" s="54">
        <v>1.4433731641486409</v>
      </c>
      <c r="BD143" s="54">
        <v>9.5866750000000001E-2</v>
      </c>
    </row>
    <row r="144" spans="1:56" x14ac:dyDescent="0.25">
      <c r="A144" s="52" t="s">
        <v>206</v>
      </c>
      <c r="B144" s="52">
        <v>4.3770000000000001E-4</v>
      </c>
      <c r="C144" s="52">
        <v>1.2208816</v>
      </c>
      <c r="D144" s="52">
        <v>5.6039142999999996</v>
      </c>
      <c r="E144" s="52">
        <v>8.1529690000000006</v>
      </c>
      <c r="F144" s="52">
        <v>2.3105114E-3</v>
      </c>
      <c r="G144" s="52">
        <v>3.0821625999999998E-4</v>
      </c>
      <c r="H144" s="52">
        <v>34.768554999999999</v>
      </c>
      <c r="I144" s="52">
        <v>0.213746725</v>
      </c>
      <c r="J144" s="52">
        <v>0.70208013000000002</v>
      </c>
      <c r="K144" s="52">
        <v>0.31364862999999998</v>
      </c>
      <c r="L144" s="52">
        <v>1.229475485102431</v>
      </c>
      <c r="M144" s="52">
        <v>0.30157071000000002</v>
      </c>
      <c r="N144" s="52">
        <v>0.76103896000000004</v>
      </c>
      <c r="O144" s="52">
        <v>0.23011327011264809</v>
      </c>
      <c r="P144" s="52">
        <v>1.3989644391126479</v>
      </c>
      <c r="Q144" s="52">
        <v>9.4925800000000005E-2</v>
      </c>
      <c r="R144" s="52">
        <v>0.38378486000000001</v>
      </c>
      <c r="S144" s="52">
        <v>0.31829527000000002</v>
      </c>
      <c r="T144" s="52">
        <v>0.23717796999999999</v>
      </c>
      <c r="V144" s="53" t="s">
        <v>206</v>
      </c>
      <c r="W144" s="53">
        <v>4.1310000000000001E-4</v>
      </c>
      <c r="X144" s="53">
        <v>1.1149960999999999</v>
      </c>
      <c r="Y144" s="53">
        <v>6.8695326000000003</v>
      </c>
      <c r="Z144" s="53">
        <v>7.9258943000000004</v>
      </c>
      <c r="AA144" s="53">
        <v>2.3115098000000001E-3</v>
      </c>
      <c r="AB144" s="53">
        <v>3.0008124000000002E-4</v>
      </c>
      <c r="AC144" s="53">
        <v>34.743713</v>
      </c>
      <c r="AD144" s="53">
        <v>0.214607926</v>
      </c>
      <c r="AE144" s="53">
        <v>0.68253176999999998</v>
      </c>
      <c r="AF144" s="53">
        <v>0.31244374000000003</v>
      </c>
      <c r="AG144" s="53">
        <v>1.209583436105282</v>
      </c>
      <c r="AH144" s="53">
        <v>0.29850207499999998</v>
      </c>
      <c r="AI144" s="53">
        <v>0.73624959999999995</v>
      </c>
      <c r="AJ144" s="53">
        <v>0.26634967013199629</v>
      </c>
      <c r="AK144" s="53">
        <v>1.414702388131996</v>
      </c>
      <c r="AL144" s="53">
        <v>9.5334370000000002E-2</v>
      </c>
      <c r="AN144" s="54" t="s">
        <v>206</v>
      </c>
      <c r="AO144" s="54">
        <v>3.8959999999999998E-4</v>
      </c>
      <c r="AP144" s="54">
        <v>1.0031171999999999</v>
      </c>
      <c r="AQ144" s="54">
        <v>8.2161860000000004</v>
      </c>
      <c r="AR144" s="54">
        <v>7.7076539999999998</v>
      </c>
      <c r="AS144" s="54">
        <v>2.3130898000000002E-3</v>
      </c>
      <c r="AT144" s="54">
        <v>2.9176372E-4</v>
      </c>
      <c r="AU144" s="54">
        <v>34.715564999999998</v>
      </c>
      <c r="AV144" s="54">
        <v>0.21478382100000001</v>
      </c>
      <c r="AW144" s="54">
        <v>0.65756075000000003</v>
      </c>
      <c r="AX144" s="54">
        <v>0.31060378</v>
      </c>
      <c r="AY144" s="54">
        <v>1.182948351108746</v>
      </c>
      <c r="AZ144" s="54">
        <v>0.29164200000000001</v>
      </c>
      <c r="BA144" s="54">
        <v>0.70715901000000003</v>
      </c>
      <c r="BB144" s="54">
        <v>0.29237850015673561</v>
      </c>
      <c r="BC144" s="54">
        <v>1.417608991156736</v>
      </c>
      <c r="BD144" s="54">
        <v>9.4008240000000007E-2</v>
      </c>
    </row>
    <row r="145" spans="1:56" x14ac:dyDescent="0.25">
      <c r="A145" s="52" t="s">
        <v>206</v>
      </c>
      <c r="B145" s="52">
        <v>4.283E-4</v>
      </c>
      <c r="C145" s="52">
        <v>1.1727216</v>
      </c>
      <c r="D145" s="52">
        <v>6.1270689999999997</v>
      </c>
      <c r="E145" s="52">
        <v>8.1544939999999997</v>
      </c>
      <c r="F145" s="52">
        <v>2.3091787000000001E-3</v>
      </c>
      <c r="G145" s="52">
        <v>3.0446747999999998E-4</v>
      </c>
      <c r="H145" s="52">
        <v>34.780439999999999</v>
      </c>
      <c r="I145" s="52">
        <v>0.213401853</v>
      </c>
      <c r="J145" s="52">
        <v>0.69042908000000003</v>
      </c>
      <c r="K145" s="52">
        <v>0.31290475000000001</v>
      </c>
      <c r="L145" s="52">
        <v>1.21673568310363</v>
      </c>
      <c r="M145" s="52">
        <v>0.29758402499999997</v>
      </c>
      <c r="N145" s="52">
        <v>0.7470372999999999</v>
      </c>
      <c r="O145" s="52">
        <v>0.2378999301179488</v>
      </c>
      <c r="P145" s="52">
        <v>1.388477535117949</v>
      </c>
      <c r="Q145" s="52">
        <v>9.4102669999999999E-2</v>
      </c>
      <c r="R145" s="52">
        <v>0.37715238000000001</v>
      </c>
      <c r="S145" s="52">
        <v>0.31327670000000002</v>
      </c>
      <c r="T145" s="52">
        <v>0.23427915999999999</v>
      </c>
      <c r="V145" s="53" t="s">
        <v>206</v>
      </c>
      <c r="W145" s="53">
        <v>4.0519999999999998E-4</v>
      </c>
      <c r="X145" s="53">
        <v>1.0709607999999999</v>
      </c>
      <c r="Y145" s="53">
        <v>7.3862329999999998</v>
      </c>
      <c r="Z145" s="53">
        <v>7.9262033000000001</v>
      </c>
      <c r="AA145" s="53">
        <v>2.3107204999999998E-3</v>
      </c>
      <c r="AB145" s="53">
        <v>2.9645840000000001E-4</v>
      </c>
      <c r="AC145" s="53">
        <v>34.756774999999998</v>
      </c>
      <c r="AD145" s="53">
        <v>0.214042229</v>
      </c>
      <c r="AE145" s="53">
        <v>0.66752948999999995</v>
      </c>
      <c r="AF145" s="53">
        <v>0.31245128500000002</v>
      </c>
      <c r="AG145" s="53">
        <v>1.1940230041068729</v>
      </c>
      <c r="AH145" s="53">
        <v>0.29212925000000001</v>
      </c>
      <c r="AI145" s="53">
        <v>0.72026579999999996</v>
      </c>
      <c r="AJ145" s="53">
        <v>0.26757210013753813</v>
      </c>
      <c r="AK145" s="53">
        <v>1.3913384341375381</v>
      </c>
      <c r="AL145" s="53">
        <v>9.3205259999999998E-2</v>
      </c>
      <c r="AN145" s="54" t="s">
        <v>206</v>
      </c>
      <c r="AO145" s="54">
        <v>3.8299999999999999E-4</v>
      </c>
      <c r="AP145" s="54">
        <v>0.96324010000000004</v>
      </c>
      <c r="AQ145" s="54">
        <v>8.729832</v>
      </c>
      <c r="AR145" s="54">
        <v>7.708361</v>
      </c>
      <c r="AS145" s="54">
        <v>2.312882E-3</v>
      </c>
      <c r="AT145" s="54">
        <v>2.8823595000000002E-4</v>
      </c>
      <c r="AU145" s="54">
        <v>34.731229999999996</v>
      </c>
      <c r="AV145" s="54">
        <v>0.21440052200000001</v>
      </c>
      <c r="AW145" s="54">
        <v>0.64694753000000005</v>
      </c>
      <c r="AX145" s="54">
        <v>0.31059911499999998</v>
      </c>
      <c r="AY145" s="54">
        <v>1.171947167110563</v>
      </c>
      <c r="AZ145" s="54">
        <v>0.28800199999999998</v>
      </c>
      <c r="BA145" s="54">
        <v>0.69546578000000003</v>
      </c>
      <c r="BB145" s="54">
        <v>0.29839063016778822</v>
      </c>
      <c r="BC145" s="54">
        <v>1.407263156167788</v>
      </c>
      <c r="BD145" s="54">
        <v>9.3335100000000004E-2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AC516-851A-4D59-9C01-E8E53C11F43D}">
  <dimension ref="A1:BA99"/>
  <sheetViews>
    <sheetView zoomScale="59" zoomScaleNormal="59" workbookViewId="0">
      <selection activeCell="AS2" sqref="AS2"/>
    </sheetView>
  </sheetViews>
  <sheetFormatPr defaultColWidth="8.85546875" defaultRowHeight="15" x14ac:dyDescent="0.25"/>
  <cols>
    <col min="1" max="8" width="8.85546875" style="52"/>
    <col min="9" max="9" width="8.85546875" style="67"/>
    <col min="10" max="15" width="8.85546875" style="52"/>
    <col min="16" max="16" width="13.140625" style="52" bestFit="1" customWidth="1"/>
    <col min="17" max="17" width="8.85546875" style="52"/>
    <col min="18" max="18" width="8.85546875" style="8"/>
    <col min="19" max="33" width="8.85546875" style="53"/>
    <col min="34" max="34" width="13.140625" style="53" bestFit="1" customWidth="1"/>
    <col min="35" max="35" width="8.85546875" style="53"/>
    <col min="36" max="36" width="8.85546875" style="8"/>
    <col min="37" max="51" width="8.85546875" style="54"/>
    <col min="52" max="52" width="13.140625" style="54" bestFit="1" customWidth="1"/>
    <col min="53" max="53" width="8.85546875" style="54"/>
    <col min="54" max="16384" width="8.85546875" style="8"/>
  </cols>
  <sheetData>
    <row r="1" spans="1:53" x14ac:dyDescent="0.25">
      <c r="A1" s="52" t="s">
        <v>207</v>
      </c>
      <c r="B1" s="52" t="s">
        <v>229</v>
      </c>
      <c r="C1" s="52" t="s">
        <v>230</v>
      </c>
      <c r="D1" s="52" t="s">
        <v>235</v>
      </c>
      <c r="E1" s="52" t="s">
        <v>231</v>
      </c>
      <c r="F1" s="52" t="s">
        <v>232</v>
      </c>
      <c r="G1" s="52" t="s">
        <v>233</v>
      </c>
      <c r="H1" s="52" t="s">
        <v>200</v>
      </c>
      <c r="I1" s="67" t="s">
        <v>243</v>
      </c>
      <c r="J1" s="52" t="s">
        <v>234</v>
      </c>
      <c r="K1" s="52" t="s">
        <v>236</v>
      </c>
      <c r="L1" s="52" t="s">
        <v>237</v>
      </c>
      <c r="M1" s="52" t="s">
        <v>238</v>
      </c>
      <c r="N1" s="52" t="s">
        <v>239</v>
      </c>
      <c r="O1" s="52" t="s">
        <v>240</v>
      </c>
      <c r="P1" s="52" t="s">
        <v>241</v>
      </c>
      <c r="Q1" s="52" t="s">
        <v>242</v>
      </c>
      <c r="S1" s="53" t="s">
        <v>208</v>
      </c>
      <c r="T1" s="53" t="s">
        <v>229</v>
      </c>
      <c r="U1" s="53" t="s">
        <v>230</v>
      </c>
      <c r="V1" s="53" t="s">
        <v>235</v>
      </c>
      <c r="W1" s="53" t="s">
        <v>231</v>
      </c>
      <c r="X1" s="53" t="s">
        <v>232</v>
      </c>
      <c r="Y1" s="53" t="s">
        <v>233</v>
      </c>
      <c r="Z1" s="53" t="s">
        <v>200</v>
      </c>
      <c r="AA1" s="53" t="s">
        <v>243</v>
      </c>
      <c r="AB1" s="53" t="s">
        <v>234</v>
      </c>
      <c r="AC1" s="53" t="s">
        <v>236</v>
      </c>
      <c r="AD1" s="53" t="s">
        <v>237</v>
      </c>
      <c r="AE1" s="53" t="s">
        <v>238</v>
      </c>
      <c r="AF1" s="53" t="s">
        <v>239</v>
      </c>
      <c r="AG1" s="53" t="s">
        <v>240</v>
      </c>
      <c r="AH1" s="53" t="s">
        <v>241</v>
      </c>
      <c r="AI1" s="53" t="s">
        <v>242</v>
      </c>
      <c r="AK1" s="54" t="s">
        <v>209</v>
      </c>
      <c r="AL1" s="54" t="s">
        <v>229</v>
      </c>
      <c r="AM1" s="54" t="s">
        <v>230</v>
      </c>
      <c r="AN1" s="54" t="s">
        <v>235</v>
      </c>
      <c r="AO1" s="54" t="s">
        <v>231</v>
      </c>
      <c r="AP1" s="54" t="s">
        <v>232</v>
      </c>
      <c r="AQ1" s="54" t="s">
        <v>233</v>
      </c>
      <c r="AR1" s="54" t="s">
        <v>200</v>
      </c>
      <c r="AS1" s="54" t="s">
        <v>243</v>
      </c>
      <c r="AT1" s="54" t="s">
        <v>234</v>
      </c>
      <c r="AU1" s="54" t="s">
        <v>236</v>
      </c>
      <c r="AV1" s="54" t="s">
        <v>237</v>
      </c>
      <c r="AW1" s="54" t="s">
        <v>238</v>
      </c>
      <c r="AX1" s="54" t="s">
        <v>239</v>
      </c>
      <c r="AY1" s="54" t="s">
        <v>240</v>
      </c>
      <c r="AZ1" s="54" t="s">
        <v>241</v>
      </c>
      <c r="BA1" s="54" t="s">
        <v>242</v>
      </c>
    </row>
    <row r="2" spans="1:53" x14ac:dyDescent="0.25">
      <c r="A2" s="52" t="s">
        <v>205</v>
      </c>
      <c r="B2" s="52">
        <v>3.7599999999999998E-4</v>
      </c>
      <c r="C2" s="52">
        <v>8.1918699999999997E-2</v>
      </c>
      <c r="D2" s="52">
        <v>6.4845766999999999</v>
      </c>
      <c r="E2" s="52">
        <v>8.195487</v>
      </c>
      <c r="F2" s="52">
        <v>2.1703243000000001E-3</v>
      </c>
      <c r="G2" s="52">
        <v>3.071285E-4</v>
      </c>
      <c r="H2" s="52">
        <v>33.03436</v>
      </c>
      <c r="I2" s="67">
        <v>3.337246E-2</v>
      </c>
      <c r="J2" s="52">
        <v>0.24809218</v>
      </c>
      <c r="K2" s="52">
        <v>0.68494943000000008</v>
      </c>
      <c r="L2" s="52">
        <v>0.1915877602672563</v>
      </c>
      <c r="M2" s="52">
        <v>1.124629370323194</v>
      </c>
      <c r="N2" s="52">
        <v>0.32279859999999999</v>
      </c>
      <c r="O2" s="52">
        <v>0.77973866000000003</v>
      </c>
      <c r="P2" s="52">
        <v>0.13517202007221951</v>
      </c>
      <c r="Q2" s="52">
        <v>1.2912148260722189</v>
      </c>
      <c r="S2" s="53" t="s">
        <v>205</v>
      </c>
      <c r="T2" s="53">
        <v>3.8620000000000001E-4</v>
      </c>
      <c r="U2" s="53">
        <v>6.0484099999999999E-2</v>
      </c>
      <c r="V2" s="53">
        <v>8.2310295</v>
      </c>
      <c r="W2" s="53">
        <v>7.9301890000000004</v>
      </c>
      <c r="X2" s="53">
        <v>2.1668823999999999E-3</v>
      </c>
      <c r="Y2" s="53">
        <v>2.9567975000000001E-4</v>
      </c>
      <c r="Z2" s="53">
        <v>32.883069999999996</v>
      </c>
      <c r="AA2" s="53">
        <v>1.5534232E-2</v>
      </c>
      <c r="AB2" s="53">
        <v>0.25193258600000001</v>
      </c>
      <c r="AC2" s="53">
        <v>0.63074560999999996</v>
      </c>
      <c r="AD2" s="53">
        <v>0.16495086019590971</v>
      </c>
      <c r="AE2" s="53">
        <v>1.0476290562433559</v>
      </c>
      <c r="AF2" s="53">
        <v>0.30609892999999999</v>
      </c>
      <c r="AG2" s="53">
        <v>0.73258786999999992</v>
      </c>
      <c r="AH2" s="53">
        <v>0.1082691600676739</v>
      </c>
      <c r="AI2" s="53">
        <v>1.195954059067674</v>
      </c>
      <c r="AJ2" s="55"/>
      <c r="AK2" s="54" t="s">
        <v>205</v>
      </c>
      <c r="AL2" s="54">
        <v>4.0319999999999999E-4</v>
      </c>
      <c r="AM2" s="54">
        <v>4.4956599999999999E-2</v>
      </c>
      <c r="AN2" s="54">
        <v>9.9657040000000006</v>
      </c>
      <c r="AO2" s="54">
        <v>7.700367</v>
      </c>
      <c r="AP2" s="54">
        <v>2.162176E-3</v>
      </c>
      <c r="AQ2" s="54">
        <v>2.8515904E-4</v>
      </c>
      <c r="AR2" s="54">
        <v>32.700420000000001</v>
      </c>
      <c r="AS2" s="54">
        <v>1.4748311999999999E-4</v>
      </c>
      <c r="AT2" s="54">
        <v>0.25574836999999989</v>
      </c>
      <c r="AU2" s="54">
        <v>0.57409357999999999</v>
      </c>
      <c r="AV2" s="54">
        <v>0.1389488701530775</v>
      </c>
      <c r="AW2" s="54">
        <v>0.96879082019359286</v>
      </c>
      <c r="AX2" s="54">
        <v>0.28846000999999999</v>
      </c>
      <c r="AY2" s="54">
        <v>0.69545644000000006</v>
      </c>
      <c r="AZ2" s="54">
        <v>6.7063410061762238E-2</v>
      </c>
      <c r="BA2" s="54">
        <v>1.1081724700617619</v>
      </c>
    </row>
    <row r="3" spans="1:53" x14ac:dyDescent="0.25">
      <c r="A3" s="52" t="s">
        <v>205</v>
      </c>
      <c r="B3" s="52">
        <v>3.2630000000000002E-4</v>
      </c>
      <c r="C3" s="52">
        <v>0.21220829999999999</v>
      </c>
      <c r="D3" s="52">
        <v>7.8582844999999999</v>
      </c>
      <c r="E3" s="52">
        <v>8.1941369999999996</v>
      </c>
      <c r="F3" s="52">
        <v>2.208088E-3</v>
      </c>
      <c r="G3" s="52">
        <v>2.9782075E-4</v>
      </c>
      <c r="H3" s="52">
        <v>33.643970000000003</v>
      </c>
      <c r="I3" s="67">
        <v>6.9580290000000003E-2</v>
      </c>
      <c r="J3" s="52">
        <v>0.24350490399999999</v>
      </c>
      <c r="K3" s="52">
        <v>0.71859203999999999</v>
      </c>
      <c r="L3" s="52">
        <v>0.19669007259999999</v>
      </c>
      <c r="M3" s="52">
        <v>1.1587870166751379</v>
      </c>
      <c r="N3" s="52">
        <v>0.35939320000000002</v>
      </c>
      <c r="O3" s="52">
        <v>0.80840679999999998</v>
      </c>
      <c r="P3" s="52">
        <v>0.27743328011659307</v>
      </c>
      <c r="Q3" s="52">
        <v>1.5438199671165931</v>
      </c>
      <c r="S3" s="53" t="s">
        <v>205</v>
      </c>
      <c r="T3" s="53">
        <v>3.211E-4</v>
      </c>
      <c r="U3" s="53">
        <v>0.1710111</v>
      </c>
      <c r="V3" s="53">
        <v>9.5259199999999993</v>
      </c>
      <c r="W3" s="53">
        <v>7.9541459999999997</v>
      </c>
      <c r="X3" s="53">
        <v>2.2118763999999999E-3</v>
      </c>
      <c r="Y3" s="53">
        <v>2.8751409999999998E-4</v>
      </c>
      <c r="Z3" s="53">
        <v>33.596443000000001</v>
      </c>
      <c r="AA3" s="53">
        <v>5.3984806000000003E-2</v>
      </c>
      <c r="AB3" s="53">
        <v>0.24770550799999999</v>
      </c>
      <c r="AC3" s="53">
        <v>0.65764533999999997</v>
      </c>
      <c r="AD3" s="53">
        <v>0.17700034214149399</v>
      </c>
      <c r="AE3" s="53">
        <v>1.0823511902166041</v>
      </c>
      <c r="AF3" s="53">
        <v>0.34033513999999998</v>
      </c>
      <c r="AG3" s="53">
        <v>0.75392200999999992</v>
      </c>
      <c r="AH3" s="53">
        <v>0.25525063011197452</v>
      </c>
      <c r="AI3" s="53">
        <v>1.446349094111975</v>
      </c>
      <c r="AJ3" s="55"/>
      <c r="AK3" s="54" t="s">
        <v>205</v>
      </c>
      <c r="AL3" s="54">
        <v>3.2210000000000002E-4</v>
      </c>
      <c r="AM3" s="54">
        <v>0.1374206</v>
      </c>
      <c r="AN3" s="54">
        <v>11.193211</v>
      </c>
      <c r="AO3" s="54">
        <v>7.7237267000000003</v>
      </c>
      <c r="AP3" s="54">
        <v>2.2156185000000001E-3</v>
      </c>
      <c r="AQ3" s="54">
        <v>2.7773412999999999E-4</v>
      </c>
      <c r="AR3" s="54">
        <v>33.532425000000003</v>
      </c>
      <c r="AS3" s="54">
        <v>3.8840722000000001E-2</v>
      </c>
      <c r="AT3" s="54">
        <v>0.25105607499999999</v>
      </c>
      <c r="AU3" s="54">
        <v>0.59618075000000004</v>
      </c>
      <c r="AV3" s="54">
        <v>0.1588778525576654</v>
      </c>
      <c r="AW3" s="54">
        <v>1.006114677633154</v>
      </c>
      <c r="AX3" s="54">
        <v>0.32078076</v>
      </c>
      <c r="AY3" s="54">
        <v>0.70258401999999998</v>
      </c>
      <c r="AZ3" s="54">
        <v>0.22640072010515941</v>
      </c>
      <c r="BA3" s="54">
        <v>1.362490693105159</v>
      </c>
    </row>
    <row r="4" spans="1:53" x14ac:dyDescent="0.25">
      <c r="A4" s="52" t="s">
        <v>205</v>
      </c>
      <c r="B4" s="52">
        <v>3.2160000000000001E-4</v>
      </c>
      <c r="C4" s="52">
        <v>0.19839480000000001</v>
      </c>
      <c r="D4" s="52">
        <v>7.8227725000000001</v>
      </c>
      <c r="E4" s="52">
        <v>8.1942590000000006</v>
      </c>
      <c r="F4" s="52">
        <v>2.212075E-3</v>
      </c>
      <c r="G4" s="52">
        <v>2.9766512999999999E-4</v>
      </c>
      <c r="H4" s="52">
        <v>33.732692999999998</v>
      </c>
      <c r="I4" s="67">
        <v>5.599867E-2</v>
      </c>
      <c r="J4" s="52">
        <v>0.24229569000000001</v>
      </c>
      <c r="K4" s="52">
        <v>0.68687644000000003</v>
      </c>
      <c r="L4" s="52">
        <v>0.192346421312028</v>
      </c>
      <c r="M4" s="52">
        <v>1.1215185513854931</v>
      </c>
      <c r="N4" s="52">
        <v>0.33803013999999998</v>
      </c>
      <c r="O4" s="52">
        <v>0.78166258</v>
      </c>
      <c r="P4" s="52">
        <v>0.21746029009991641</v>
      </c>
      <c r="Q4" s="52">
        <v>1.4186787180999161</v>
      </c>
      <c r="S4" s="53" t="s">
        <v>205</v>
      </c>
      <c r="T4" s="53">
        <v>3.1639999999999999E-4</v>
      </c>
      <c r="U4" s="53">
        <v>0.16086639999999999</v>
      </c>
      <c r="V4" s="53">
        <v>9.4383599999999994</v>
      </c>
      <c r="W4" s="53">
        <v>7.9498329999999999</v>
      </c>
      <c r="X4" s="53">
        <v>2.2165892000000002E-3</v>
      </c>
      <c r="Y4" s="53">
        <v>2.8764454E-4</v>
      </c>
      <c r="Z4" s="53">
        <v>33.693607</v>
      </c>
      <c r="AA4" s="53">
        <v>4.319394E-2</v>
      </c>
      <c r="AB4" s="53">
        <v>0.24621675700000001</v>
      </c>
      <c r="AC4" s="53">
        <v>0.6332373</v>
      </c>
      <c r="AD4" s="53">
        <v>0.17470625160822811</v>
      </c>
      <c r="AE4" s="53">
        <v>1.0541603086818481</v>
      </c>
      <c r="AF4" s="53">
        <v>0.32291822999999997</v>
      </c>
      <c r="AG4" s="53">
        <v>0.73453002000000001</v>
      </c>
      <c r="AH4" s="53">
        <v>0.20454359009776929</v>
      </c>
      <c r="AI4" s="53">
        <v>1.341287547097769</v>
      </c>
      <c r="AJ4" s="55"/>
      <c r="AK4" s="54" t="s">
        <v>205</v>
      </c>
      <c r="AL4" s="54">
        <v>3.1629999999999999E-4</v>
      </c>
      <c r="AM4" s="54">
        <v>0.1277731</v>
      </c>
      <c r="AN4" s="54">
        <v>11.057734999999999</v>
      </c>
      <c r="AO4" s="54">
        <v>7.7201599999999999</v>
      </c>
      <c r="AP4" s="54">
        <v>2.2210026999999999E-3</v>
      </c>
      <c r="AQ4" s="54">
        <v>2.7815004999999997E-4</v>
      </c>
      <c r="AR4" s="54">
        <v>33.639515000000003</v>
      </c>
      <c r="AS4" s="54">
        <v>2.9900143000000001E-2</v>
      </c>
      <c r="AT4" s="54">
        <v>0.24972918999999999</v>
      </c>
      <c r="AU4" s="54">
        <v>0.57877692000000003</v>
      </c>
      <c r="AV4" s="54">
        <v>0.1567099519656539</v>
      </c>
      <c r="AW4" s="54">
        <v>0.98521606203913759</v>
      </c>
      <c r="AX4" s="54">
        <v>0.30707263000000001</v>
      </c>
      <c r="AY4" s="54">
        <v>0.68937727999999998</v>
      </c>
      <c r="AZ4" s="54">
        <v>0.18268038009288159</v>
      </c>
      <c r="BA4" s="54">
        <v>1.275554180092882</v>
      </c>
    </row>
    <row r="5" spans="1:53" x14ac:dyDescent="0.25">
      <c r="A5" s="52" t="s">
        <v>205</v>
      </c>
      <c r="B5" s="52">
        <v>2.6929999999999999E-4</v>
      </c>
      <c r="C5" s="52">
        <v>0.1068467</v>
      </c>
      <c r="D5" s="52">
        <v>8.9417439999999999</v>
      </c>
      <c r="E5" s="52">
        <v>8.1959095000000008</v>
      </c>
      <c r="F5" s="52">
        <v>2.2088937000000002E-3</v>
      </c>
      <c r="G5" s="52">
        <v>2.9141657000000002E-4</v>
      </c>
      <c r="H5" s="52">
        <v>33.694240000000001</v>
      </c>
      <c r="I5" s="67">
        <v>3.9691070000000002E-2</v>
      </c>
      <c r="J5" s="52">
        <v>0.26129961699999998</v>
      </c>
      <c r="K5" s="52">
        <v>0.66285332999999991</v>
      </c>
      <c r="L5" s="52">
        <v>0.14960125050678089</v>
      </c>
      <c r="M5" s="52">
        <v>1.073754197564847</v>
      </c>
      <c r="N5" s="52">
        <v>0.35750348999999998</v>
      </c>
      <c r="O5" s="52">
        <v>0.76602676000000003</v>
      </c>
      <c r="P5" s="52">
        <v>0.22876350009346269</v>
      </c>
      <c r="Q5" s="52">
        <v>1.4255859660934631</v>
      </c>
      <c r="S5" s="53" t="s">
        <v>205</v>
      </c>
      <c r="T5" s="53">
        <v>2.6929999999999999E-4</v>
      </c>
      <c r="U5" s="53">
        <v>8.6255299999999993E-2</v>
      </c>
      <c r="V5" s="53">
        <v>10.490837000000001</v>
      </c>
      <c r="W5" s="53">
        <v>7.9441689999999996</v>
      </c>
      <c r="X5" s="53">
        <v>2.2139617000000002E-3</v>
      </c>
      <c r="Y5" s="53">
        <v>2.8195417999999999E-4</v>
      </c>
      <c r="Z5" s="53">
        <v>33.656140000000001</v>
      </c>
      <c r="AA5" s="53">
        <v>2.6224180999999999E-2</v>
      </c>
      <c r="AB5" s="53">
        <v>0.26396978300000001</v>
      </c>
      <c r="AC5" s="53">
        <v>0.60381421000000002</v>
      </c>
      <c r="AD5" s="53">
        <v>0.13472340057841509</v>
      </c>
      <c r="AE5" s="53">
        <v>1.002507393636036</v>
      </c>
      <c r="AF5" s="53">
        <v>0.33749514000000003</v>
      </c>
      <c r="AG5" s="53">
        <v>0.71621412000000007</v>
      </c>
      <c r="AH5" s="53">
        <v>0.20353755008876551</v>
      </c>
      <c r="AI5" s="53">
        <v>1.3300928910887651</v>
      </c>
      <c r="AJ5" s="55"/>
      <c r="AK5" s="54" t="s">
        <v>205</v>
      </c>
      <c r="AL5" s="54">
        <v>2.7389999999999999E-4</v>
      </c>
      <c r="AM5" s="54">
        <v>6.8702399999999997E-2</v>
      </c>
      <c r="AN5" s="54">
        <v>12.054660999999999</v>
      </c>
      <c r="AO5" s="54">
        <v>7.7164035000000002</v>
      </c>
      <c r="AP5" s="54">
        <v>2.2185260000000002E-3</v>
      </c>
      <c r="AQ5" s="54">
        <v>2.7295618000000002E-4</v>
      </c>
      <c r="AR5" s="54">
        <v>33.602159999999998</v>
      </c>
      <c r="AS5" s="54">
        <v>1.1330797E-2</v>
      </c>
      <c r="AT5" s="54">
        <v>0.26608441500000002</v>
      </c>
      <c r="AU5" s="54">
        <v>0.54384662000000006</v>
      </c>
      <c r="AV5" s="54">
        <v>0.1194003606108112</v>
      </c>
      <c r="AW5" s="54">
        <v>0.92933139566717504</v>
      </c>
      <c r="AX5" s="54">
        <v>0.31680617</v>
      </c>
      <c r="AY5" s="54">
        <v>0.66943587000000004</v>
      </c>
      <c r="AZ5" s="54">
        <v>0.17003074008152791</v>
      </c>
      <c r="BA5" s="54">
        <v>1.247018275081528</v>
      </c>
    </row>
    <row r="6" spans="1:53" x14ac:dyDescent="0.25">
      <c r="A6" s="52" t="s">
        <v>205</v>
      </c>
      <c r="B6" s="52">
        <v>3.0059999999999999E-4</v>
      </c>
      <c r="C6" s="52">
        <v>0.20034840000000001</v>
      </c>
      <c r="D6" s="52">
        <v>8.2010070000000006</v>
      </c>
      <c r="E6" s="52">
        <v>8.1849629999999998</v>
      </c>
      <c r="F6" s="52">
        <v>2.2157604999999999E-3</v>
      </c>
      <c r="G6" s="52">
        <v>2.9409869999999998E-4</v>
      </c>
      <c r="H6" s="52">
        <v>33.78604</v>
      </c>
      <c r="I6" s="67">
        <v>5.9819740000000003E-2</v>
      </c>
      <c r="J6" s="52">
        <v>0.24363694299999999</v>
      </c>
      <c r="K6" s="52">
        <v>0.68962624000000006</v>
      </c>
      <c r="L6" s="52">
        <v>0.18733140125709849</v>
      </c>
      <c r="M6" s="52">
        <v>1.1205945843292691</v>
      </c>
      <c r="N6" s="52">
        <v>0.3451996</v>
      </c>
      <c r="O6" s="52">
        <v>0.78153598000000002</v>
      </c>
      <c r="P6" s="52">
        <v>0.24514277010803551</v>
      </c>
      <c r="Q6" s="52">
        <v>1.4594039301080359</v>
      </c>
      <c r="S6" s="53" t="s">
        <v>205</v>
      </c>
      <c r="T6" s="53">
        <v>2.9550000000000003E-4</v>
      </c>
      <c r="U6" s="53">
        <v>0.1655259</v>
      </c>
      <c r="V6" s="53">
        <v>9.7458270000000002</v>
      </c>
      <c r="W6" s="53">
        <v>7.9383172999999996</v>
      </c>
      <c r="X6" s="53">
        <v>2.2209276999999999E-3</v>
      </c>
      <c r="Y6" s="53">
        <v>2.8468455999999999E-4</v>
      </c>
      <c r="Z6" s="53">
        <v>33.754322000000002</v>
      </c>
      <c r="AA6" s="53">
        <v>4.8445380000000003E-2</v>
      </c>
      <c r="AB6" s="53">
        <v>0.247237128</v>
      </c>
      <c r="AC6" s="53">
        <v>0.63952456999999996</v>
      </c>
      <c r="AD6" s="53">
        <v>0.17167662163529249</v>
      </c>
      <c r="AE6" s="53">
        <v>1.0584383197081511</v>
      </c>
      <c r="AF6" s="53">
        <v>0.330656644</v>
      </c>
      <c r="AG6" s="53">
        <v>0.73594895999999999</v>
      </c>
      <c r="AH6" s="53">
        <v>0.23573600010723081</v>
      </c>
      <c r="AI6" s="53">
        <v>1.389858011107231</v>
      </c>
      <c r="AJ6" s="55"/>
      <c r="AK6" s="54" t="s">
        <v>205</v>
      </c>
      <c r="AL6" s="54">
        <v>2.8949999999999999E-4</v>
      </c>
      <c r="AM6" s="54">
        <v>0.1248832</v>
      </c>
      <c r="AN6" s="54">
        <v>11.3846855</v>
      </c>
      <c r="AO6" s="54">
        <v>7.7141919999999997</v>
      </c>
      <c r="AP6" s="54">
        <v>2.2259256999999999E-3</v>
      </c>
      <c r="AQ6" s="54">
        <v>2.7536237000000001E-4</v>
      </c>
      <c r="AR6" s="54">
        <v>33.706580000000002</v>
      </c>
      <c r="AS6" s="54">
        <v>3.4172760000000003E-2</v>
      </c>
      <c r="AT6" s="54">
        <v>0.25354297499999989</v>
      </c>
      <c r="AU6" s="54">
        <v>0.58393125000000001</v>
      </c>
      <c r="AV6" s="54">
        <v>0.150713072011358</v>
      </c>
      <c r="AW6" s="54">
        <v>0.98818729708291431</v>
      </c>
      <c r="AX6" s="54">
        <v>0.31673509999999999</v>
      </c>
      <c r="AY6" s="54">
        <v>0.68597930000000007</v>
      </c>
      <c r="AZ6" s="54">
        <v>0.2237500101008757</v>
      </c>
      <c r="BA6" s="54">
        <v>1.3347584001008761</v>
      </c>
    </row>
    <row r="7" spans="1:53" x14ac:dyDescent="0.25">
      <c r="A7" s="52" t="s">
        <v>205</v>
      </c>
      <c r="B7" s="52">
        <v>3.4600000000000001E-4</v>
      </c>
      <c r="C7" s="52">
        <v>0.31604719999999997</v>
      </c>
      <c r="D7" s="52">
        <v>7.3741440000000003</v>
      </c>
      <c r="E7" s="52">
        <v>8.169867</v>
      </c>
      <c r="F7" s="52">
        <v>2.2194646000000002E-3</v>
      </c>
      <c r="G7" s="52">
        <v>2.9763727999999998E-4</v>
      </c>
      <c r="H7" s="52">
        <v>33.846584</v>
      </c>
      <c r="I7" s="67">
        <v>9.1918855999999993E-2</v>
      </c>
      <c r="J7" s="52">
        <v>0.22853979399999999</v>
      </c>
      <c r="K7" s="52">
        <v>0.71598655</v>
      </c>
      <c r="L7" s="52">
        <v>0.27558548300000002</v>
      </c>
      <c r="M7" s="52">
        <v>1.2201118270903579</v>
      </c>
      <c r="N7" s="52">
        <v>0.33425331000000003</v>
      </c>
      <c r="O7" s="52">
        <v>0.77681646000000004</v>
      </c>
      <c r="P7" s="52">
        <v>0.30341777013848309</v>
      </c>
      <c r="Q7" s="52">
        <v>1.5288509181384831</v>
      </c>
      <c r="S7" s="53" t="s">
        <v>205</v>
      </c>
      <c r="T7" s="53">
        <v>3.346E-4</v>
      </c>
      <c r="U7" s="53">
        <v>0.26293119999999998</v>
      </c>
      <c r="V7" s="53">
        <v>8.9276250000000008</v>
      </c>
      <c r="W7" s="53">
        <v>7.9321631999999997</v>
      </c>
      <c r="X7" s="53">
        <v>2.2245011999999999E-3</v>
      </c>
      <c r="Y7" s="53">
        <v>2.8824345999999999E-4</v>
      </c>
      <c r="Z7" s="53">
        <v>33.820659999999997</v>
      </c>
      <c r="AA7" s="53">
        <v>8.2928429999999997E-2</v>
      </c>
      <c r="AB7" s="53">
        <v>0.23104698400000001</v>
      </c>
      <c r="AC7" s="53">
        <v>0.68041395999999998</v>
      </c>
      <c r="AD7" s="53">
        <v>0.25603809300000002</v>
      </c>
      <c r="AE7" s="53">
        <v>1.1674990370910761</v>
      </c>
      <c r="AF7" s="53">
        <v>0.32509468499999999</v>
      </c>
      <c r="AG7" s="53">
        <v>0.74101945999999996</v>
      </c>
      <c r="AH7" s="53">
        <v>0.30692187015064631</v>
      </c>
      <c r="AI7" s="53">
        <v>1.4883479031506459</v>
      </c>
      <c r="AJ7" s="55"/>
      <c r="AK7" s="54" t="s">
        <v>205</v>
      </c>
      <c r="AL7" s="54">
        <v>3.2699999999999998E-4</v>
      </c>
      <c r="AM7" s="54">
        <v>0.21885189999999999</v>
      </c>
      <c r="AN7" s="54">
        <v>10.540711999999999</v>
      </c>
      <c r="AO7" s="54">
        <v>7.7106079999999997</v>
      </c>
      <c r="AP7" s="54">
        <v>2.2299448E-3</v>
      </c>
      <c r="AQ7" s="54">
        <v>2.7879652999999999E-4</v>
      </c>
      <c r="AR7" s="54">
        <v>33.785550000000001</v>
      </c>
      <c r="AS7" s="54">
        <v>7.1133189999999999E-2</v>
      </c>
      <c r="AT7" s="54">
        <v>0.233579025</v>
      </c>
      <c r="AU7" s="54">
        <v>0.63745324000000003</v>
      </c>
      <c r="AV7" s="54">
        <v>0.23193335700000001</v>
      </c>
      <c r="AW7" s="54">
        <v>1.102965622091447</v>
      </c>
      <c r="AX7" s="54">
        <v>0.31316944000000002</v>
      </c>
      <c r="AY7" s="54">
        <v>0.70015004999999997</v>
      </c>
      <c r="AZ7" s="54">
        <v>0.2978887001543668</v>
      </c>
      <c r="BA7" s="54">
        <v>1.4434299751543671</v>
      </c>
    </row>
    <row r="8" spans="1:53" x14ac:dyDescent="0.25">
      <c r="A8" s="52" t="s">
        <v>205</v>
      </c>
      <c r="B8" s="52">
        <v>3.4650000000000002E-4</v>
      </c>
      <c r="C8" s="52">
        <v>0.27209630000000001</v>
      </c>
      <c r="D8" s="52">
        <v>6.8137034999999999</v>
      </c>
      <c r="E8" s="52">
        <v>8.1789149999999999</v>
      </c>
      <c r="F8" s="52">
        <v>2.216048E-3</v>
      </c>
      <c r="G8" s="52">
        <v>3.0223757000000001E-4</v>
      </c>
      <c r="H8" s="52">
        <v>33.821429999999999</v>
      </c>
      <c r="I8" s="67">
        <v>6.6737934999999998E-2</v>
      </c>
      <c r="J8" s="52">
        <v>0.22436911000000001</v>
      </c>
      <c r="K8" s="52">
        <v>0.67281740999999995</v>
      </c>
      <c r="L8" s="52">
        <v>0.24849744300000001</v>
      </c>
      <c r="M8" s="52">
        <v>1.145683963084158</v>
      </c>
      <c r="N8" s="52">
        <v>0.29996855</v>
      </c>
      <c r="O8" s="52">
        <v>0.73196329999999998</v>
      </c>
      <c r="P8" s="52">
        <v>0.17572720009183401</v>
      </c>
      <c r="Q8" s="52">
        <v>1.290035361091834</v>
      </c>
      <c r="S8" s="53" t="s">
        <v>205</v>
      </c>
      <c r="T8" s="53">
        <v>3.367E-4</v>
      </c>
      <c r="U8" s="53">
        <v>0.22700400000000001</v>
      </c>
      <c r="V8" s="53">
        <v>8.3885889999999996</v>
      </c>
      <c r="W8" s="53">
        <v>7.9337343999999996</v>
      </c>
      <c r="X8" s="53">
        <v>2.2215387000000001E-3</v>
      </c>
      <c r="Y8" s="53">
        <v>2.9222006999999998E-4</v>
      </c>
      <c r="Z8" s="53">
        <v>33.797516000000002</v>
      </c>
      <c r="AA8" s="53">
        <v>5.644238E-2</v>
      </c>
      <c r="AB8" s="53">
        <v>0.226769518</v>
      </c>
      <c r="AC8" s="53">
        <v>0.63519966000000005</v>
      </c>
      <c r="AD8" s="53">
        <v>0.226489567</v>
      </c>
      <c r="AE8" s="53">
        <v>1.0884587450836589</v>
      </c>
      <c r="AF8" s="53">
        <v>0.29120842000000002</v>
      </c>
      <c r="AG8" s="53">
        <v>0.70011481000000009</v>
      </c>
      <c r="AH8" s="53">
        <v>0.17689313009445509</v>
      </c>
      <c r="AI8" s="53">
        <v>1.249341387094455</v>
      </c>
      <c r="AJ8" s="55"/>
      <c r="AK8" s="54" t="s">
        <v>205</v>
      </c>
      <c r="AL8" s="54">
        <v>3.301E-4</v>
      </c>
      <c r="AM8" s="54">
        <v>0.188529</v>
      </c>
      <c r="AN8" s="54">
        <v>10.005713999999999</v>
      </c>
      <c r="AO8" s="54">
        <v>7.7095722999999996</v>
      </c>
      <c r="AP8" s="54">
        <v>2.2275011999999999E-3</v>
      </c>
      <c r="AQ8" s="54">
        <v>2.8248850000000002E-4</v>
      </c>
      <c r="AR8" s="54">
        <v>33.765633000000001</v>
      </c>
      <c r="AS8" s="54">
        <v>4.5994504999999998E-2</v>
      </c>
      <c r="AT8" s="54">
        <v>0.22990527499999999</v>
      </c>
      <c r="AU8" s="54">
        <v>0.59965581999999995</v>
      </c>
      <c r="AV8" s="54">
        <v>0.20026540500000001</v>
      </c>
      <c r="AW8" s="54">
        <v>1.0298265000832689</v>
      </c>
      <c r="AX8" s="54">
        <v>0.2835664</v>
      </c>
      <c r="AY8" s="54">
        <v>0.66840365000000002</v>
      </c>
      <c r="AZ8" s="54">
        <v>0.17203513009505991</v>
      </c>
      <c r="BA8" s="54">
        <v>1.2123372110950601</v>
      </c>
    </row>
    <row r="9" spans="1:53" x14ac:dyDescent="0.25">
      <c r="A9" s="52" t="s">
        <v>205</v>
      </c>
      <c r="B9" s="52">
        <v>3.4610000000000001E-4</v>
      </c>
      <c r="C9" s="52">
        <v>0.24356340000000001</v>
      </c>
      <c r="D9" s="52">
        <v>6.5219398000000002</v>
      </c>
      <c r="E9" s="52">
        <v>8.1810899999999993</v>
      </c>
      <c r="F9" s="52">
        <v>2.2125425999999998E-3</v>
      </c>
      <c r="G9" s="52">
        <v>3.0353534000000001E-4</v>
      </c>
      <c r="H9" s="52">
        <v>33.794670000000004</v>
      </c>
      <c r="I9" s="67">
        <v>5.1460720000000001E-2</v>
      </c>
      <c r="J9" s="52">
        <v>0.22203648300000001</v>
      </c>
      <c r="K9" s="52">
        <v>0.66290545999999995</v>
      </c>
      <c r="L9" s="52">
        <v>0.203978211478795</v>
      </c>
      <c r="M9" s="52">
        <v>1.0889201545557761</v>
      </c>
      <c r="N9" s="52">
        <v>0.28318227499999998</v>
      </c>
      <c r="O9" s="52">
        <v>0.71936531999999997</v>
      </c>
      <c r="P9" s="52">
        <v>7.3134124071628739E-2</v>
      </c>
      <c r="Q9" s="52">
        <v>1.1403862260716291</v>
      </c>
      <c r="S9" s="53" t="s">
        <v>205</v>
      </c>
      <c r="T9" s="53">
        <v>3.3819999999999998E-4</v>
      </c>
      <c r="U9" s="53">
        <v>0.20398740000000001</v>
      </c>
      <c r="V9" s="53">
        <v>8.0955480000000009</v>
      </c>
      <c r="W9" s="53">
        <v>7.9319654000000002</v>
      </c>
      <c r="X9" s="53">
        <v>2.2181280000000002E-3</v>
      </c>
      <c r="Y9" s="53">
        <v>2.9343016999999999E-4</v>
      </c>
      <c r="Z9" s="53">
        <v>33.766939999999998</v>
      </c>
      <c r="AA9" s="53">
        <v>3.9558757E-2</v>
      </c>
      <c r="AB9" s="53">
        <v>0.22463619400000001</v>
      </c>
      <c r="AC9" s="53">
        <v>0.61855837000000002</v>
      </c>
      <c r="AD9" s="53">
        <v>0.19084129117961149</v>
      </c>
      <c r="AE9" s="53">
        <v>1.034035855256241</v>
      </c>
      <c r="AF9" s="53">
        <v>0.27078808399999998</v>
      </c>
      <c r="AG9" s="53">
        <v>0.68216578000000005</v>
      </c>
      <c r="AH9" s="53">
        <v>7.0445650071018967E-2</v>
      </c>
      <c r="AI9" s="53">
        <v>1.084905223071019</v>
      </c>
      <c r="AJ9" s="55"/>
      <c r="AK9" s="54" t="s">
        <v>205</v>
      </c>
      <c r="AL9" s="54">
        <v>3.3409999999999999E-4</v>
      </c>
      <c r="AM9" s="54">
        <v>0.1721877</v>
      </c>
      <c r="AN9" s="54">
        <v>9.7070910000000001</v>
      </c>
      <c r="AO9" s="54">
        <v>7.7063329999999999</v>
      </c>
      <c r="AP9" s="54">
        <v>2.224232E-3</v>
      </c>
      <c r="AQ9" s="54">
        <v>2.8369042999999998E-4</v>
      </c>
      <c r="AR9" s="54">
        <v>33.731437999999997</v>
      </c>
      <c r="AS9" s="54">
        <v>2.7043773E-2</v>
      </c>
      <c r="AT9" s="54">
        <v>0.22703580000000001</v>
      </c>
      <c r="AU9" s="54">
        <v>0.57220614000000003</v>
      </c>
      <c r="AV9" s="54">
        <v>0.17661900128960939</v>
      </c>
      <c r="AW9" s="54">
        <v>0.97586094136664525</v>
      </c>
      <c r="AX9" s="54">
        <v>0.25788890599999997</v>
      </c>
      <c r="AY9" s="54">
        <v>0.64838174999999998</v>
      </c>
      <c r="AZ9" s="54">
        <v>5.7623090068879453E-2</v>
      </c>
      <c r="BA9" s="54">
        <v>1.035293293068879</v>
      </c>
    </row>
    <row r="10" spans="1:53" x14ac:dyDescent="0.25">
      <c r="A10" s="52" t="s">
        <v>205</v>
      </c>
      <c r="B10" s="52">
        <v>3.2959999999999999E-4</v>
      </c>
      <c r="C10" s="52">
        <v>0.17074790000000001</v>
      </c>
      <c r="D10" s="52">
        <v>6.8336496000000002</v>
      </c>
      <c r="E10" s="52">
        <v>8.190277</v>
      </c>
      <c r="F10" s="52">
        <v>2.2080664E-3</v>
      </c>
      <c r="G10" s="52">
        <v>3.0132409999999998E-4</v>
      </c>
      <c r="H10" s="52">
        <v>33.730476000000003</v>
      </c>
      <c r="I10" s="67">
        <v>1.5220914999999999E-9</v>
      </c>
      <c r="J10" s="52">
        <v>0.23181449700000001</v>
      </c>
      <c r="K10" s="52">
        <v>0.60988942000000002</v>
      </c>
      <c r="L10" s="52">
        <v>0.1445546703668775</v>
      </c>
      <c r="M10" s="52">
        <v>0.98625858743026973</v>
      </c>
      <c r="N10" s="52">
        <v>0.26670281000000001</v>
      </c>
      <c r="O10" s="52">
        <v>0.63520781000000004</v>
      </c>
      <c r="P10" s="52">
        <v>1.0784986760000001E-9</v>
      </c>
      <c r="Q10" s="52">
        <v>0.91380269560059013</v>
      </c>
      <c r="S10" s="53" t="s">
        <v>205</v>
      </c>
      <c r="T10" s="53">
        <v>3.2499999999999999E-4</v>
      </c>
      <c r="U10" s="53">
        <v>0.13844960000000001</v>
      </c>
      <c r="V10" s="53">
        <v>8.3848439999999993</v>
      </c>
      <c r="W10" s="53">
        <v>7.9372319999999998</v>
      </c>
      <c r="X10" s="53">
        <v>2.2131677000000001E-3</v>
      </c>
      <c r="Y10" s="53">
        <v>2.9151094999999998E-4</v>
      </c>
      <c r="Z10" s="53">
        <v>33.692467000000001</v>
      </c>
      <c r="AA10" s="53">
        <v>8.2334333999999996E-10</v>
      </c>
      <c r="AB10" s="53">
        <v>0.23510816700000001</v>
      </c>
      <c r="AC10" s="53">
        <v>0.55732994999999996</v>
      </c>
      <c r="AD10" s="53">
        <v>0.1199150903820999</v>
      </c>
      <c r="AE10" s="53">
        <v>0.91235320744389237</v>
      </c>
      <c r="AF10" s="53">
        <v>0.25420482</v>
      </c>
      <c r="AG10" s="53">
        <v>0.58354267000000004</v>
      </c>
      <c r="AH10" s="53">
        <v>8.3443859300000002E-10</v>
      </c>
      <c r="AI10" s="53">
        <v>0.85842919874726775</v>
      </c>
      <c r="AJ10" s="55"/>
      <c r="AK10" s="54" t="s">
        <v>205</v>
      </c>
      <c r="AL10" s="54">
        <v>3.2499999999999999E-4</v>
      </c>
      <c r="AM10" s="54">
        <v>0.1179096</v>
      </c>
      <c r="AN10" s="54">
        <v>9.9618179999999992</v>
      </c>
      <c r="AO10" s="54">
        <v>7.7083700000000004</v>
      </c>
      <c r="AP10" s="54">
        <v>2.2191635999999999E-3</v>
      </c>
      <c r="AQ10" s="54">
        <v>2.8198930000000001E-4</v>
      </c>
      <c r="AR10" s="54">
        <v>33.648679999999999</v>
      </c>
      <c r="AS10" s="54">
        <v>5.5186119999999996E-10</v>
      </c>
      <c r="AT10" s="54">
        <v>0.23615239399999999</v>
      </c>
      <c r="AU10" s="54">
        <v>0.50801258999999999</v>
      </c>
      <c r="AV10" s="54">
        <v>9.993253039556331E-2</v>
      </c>
      <c r="AW10" s="54">
        <v>0.84409751445655545</v>
      </c>
      <c r="AX10" s="54">
        <v>0.24148955999999999</v>
      </c>
      <c r="AY10" s="54">
        <v>0.53014983000000004</v>
      </c>
      <c r="AZ10" s="54">
        <v>6.6703520000000003E-10</v>
      </c>
      <c r="BA10" s="54">
        <v>0.82409712842773153</v>
      </c>
    </row>
    <row r="11" spans="1:53" x14ac:dyDescent="0.25">
      <c r="A11" s="52" t="s">
        <v>205</v>
      </c>
      <c r="B11" s="52">
        <v>7.4609999999999998E-4</v>
      </c>
      <c r="C11" s="52">
        <v>0.88255110000000003</v>
      </c>
      <c r="D11" s="52">
        <v>7.6682644</v>
      </c>
      <c r="E11" s="52">
        <v>8.1180219999999998</v>
      </c>
      <c r="F11" s="52">
        <v>2.3029245999999998E-3</v>
      </c>
      <c r="G11" s="52">
        <v>2.8273011999999998E-4</v>
      </c>
      <c r="H11" s="52">
        <v>35.356735</v>
      </c>
      <c r="I11" s="67">
        <v>0.10596092999999999</v>
      </c>
      <c r="J11" s="52">
        <v>0.186407502</v>
      </c>
      <c r="K11" s="52">
        <v>0.65362308000000002</v>
      </c>
      <c r="L11" s="52">
        <v>0.36206739999999998</v>
      </c>
      <c r="M11" s="52">
        <v>1.202097982190381</v>
      </c>
      <c r="N11" s="52">
        <v>0.25351227999999998</v>
      </c>
      <c r="O11" s="52">
        <v>0.62600789000000001</v>
      </c>
      <c r="P11" s="52">
        <v>0.1836683601491178</v>
      </c>
      <c r="Q11" s="52">
        <v>1.1806282751491179</v>
      </c>
      <c r="S11" s="53" t="s">
        <v>205</v>
      </c>
      <c r="T11" s="53">
        <v>7.5069999999999998E-4</v>
      </c>
      <c r="U11" s="53">
        <v>0.76157640000000004</v>
      </c>
      <c r="V11" s="53">
        <v>8.9119430000000008</v>
      </c>
      <c r="W11" s="53">
        <v>7.9217234000000003</v>
      </c>
      <c r="X11" s="53">
        <v>2.3053696E-3</v>
      </c>
      <c r="Y11" s="53">
        <v>2.7656962999999998E-4</v>
      </c>
      <c r="Z11" s="53">
        <v>35.389792999999997</v>
      </c>
      <c r="AA11" s="53">
        <v>0.10755647</v>
      </c>
      <c r="AB11" s="53">
        <v>0.19081573499999999</v>
      </c>
      <c r="AC11" s="53">
        <v>0.62207732000000004</v>
      </c>
      <c r="AD11" s="53">
        <v>0.38492277000000003</v>
      </c>
      <c r="AE11" s="53">
        <v>1.197815825223755</v>
      </c>
      <c r="AF11" s="53">
        <v>0.24928902999999999</v>
      </c>
      <c r="AG11" s="53">
        <v>0.61615979999999992</v>
      </c>
      <c r="AH11" s="53">
        <v>0.22467956020231661</v>
      </c>
      <c r="AI11" s="53">
        <v>1.2070959932023171</v>
      </c>
      <c r="AJ11" s="55"/>
      <c r="AK11" s="54" t="s">
        <v>205</v>
      </c>
      <c r="AL11" s="54">
        <v>7.5829999999999995E-4</v>
      </c>
      <c r="AM11" s="54">
        <v>0.60676870000000005</v>
      </c>
      <c r="AN11" s="54">
        <v>10.219483</v>
      </c>
      <c r="AO11" s="54">
        <v>7.7123946999999999</v>
      </c>
      <c r="AP11" s="54">
        <v>2.3094631999999999E-3</v>
      </c>
      <c r="AQ11" s="54">
        <v>2.7086242000000003E-4</v>
      </c>
      <c r="AR11" s="54">
        <v>35.426803999999997</v>
      </c>
      <c r="AS11" s="54">
        <v>0.10890275000000001</v>
      </c>
      <c r="AT11" s="54">
        <v>0.19472562500000001</v>
      </c>
      <c r="AU11" s="54">
        <v>0.60549759000000003</v>
      </c>
      <c r="AV11" s="54">
        <v>0.40318394000000002</v>
      </c>
      <c r="AW11" s="54">
        <v>1.2034071552778269</v>
      </c>
      <c r="AX11" s="54">
        <v>0.247063845</v>
      </c>
      <c r="AY11" s="54">
        <v>0.60817684999999999</v>
      </c>
      <c r="AZ11" s="54">
        <v>0.269077000296854</v>
      </c>
      <c r="BA11" s="54">
        <v>1.2503843632968541</v>
      </c>
    </row>
    <row r="12" spans="1:53" x14ac:dyDescent="0.25">
      <c r="A12" s="52" t="s">
        <v>205</v>
      </c>
      <c r="B12" s="52">
        <v>7.1500000000000003E-4</v>
      </c>
      <c r="C12" s="52">
        <v>0.76287970000000005</v>
      </c>
      <c r="D12" s="52">
        <v>7.4892573000000002</v>
      </c>
      <c r="E12" s="52">
        <v>8.1453740000000003</v>
      </c>
      <c r="F12" s="52">
        <v>2.3039332999999999E-3</v>
      </c>
      <c r="G12" s="52">
        <v>2.9085450000000001E-4</v>
      </c>
      <c r="H12" s="52">
        <v>35.383395999999998</v>
      </c>
      <c r="I12" s="67">
        <v>0.11117945999999999</v>
      </c>
      <c r="J12" s="52">
        <v>0.19529585499999999</v>
      </c>
      <c r="K12" s="52">
        <v>0.66409110999999998</v>
      </c>
      <c r="L12" s="52">
        <v>0.37196175999999997</v>
      </c>
      <c r="M12" s="52">
        <v>1.2313487251827011</v>
      </c>
      <c r="N12" s="52">
        <v>0.26651084000000003</v>
      </c>
      <c r="O12" s="52">
        <v>0.6571176700000001</v>
      </c>
      <c r="P12" s="52">
        <v>0.21779965015335101</v>
      </c>
      <c r="Q12" s="52">
        <v>1.264392919653351</v>
      </c>
      <c r="S12" s="53" t="s">
        <v>205</v>
      </c>
      <c r="T12" s="53">
        <v>7.1900000000000002E-4</v>
      </c>
      <c r="U12" s="53">
        <v>0.63860209999999995</v>
      </c>
      <c r="V12" s="53">
        <v>8.7905370000000005</v>
      </c>
      <c r="W12" s="53">
        <v>7.9340840000000004</v>
      </c>
      <c r="X12" s="53">
        <v>2.307075E-3</v>
      </c>
      <c r="Y12" s="53">
        <v>2.83503E-4</v>
      </c>
      <c r="Z12" s="53">
        <v>35.420216000000003</v>
      </c>
      <c r="AA12" s="53">
        <v>0.11086304</v>
      </c>
      <c r="AB12" s="53">
        <v>0.19631718400000001</v>
      </c>
      <c r="AC12" s="53">
        <v>0.63424229999999993</v>
      </c>
      <c r="AD12" s="53">
        <v>0.38852835000000002</v>
      </c>
      <c r="AE12" s="53">
        <v>1.2190878342119711</v>
      </c>
      <c r="AF12" s="53">
        <v>0.26062439999999998</v>
      </c>
      <c r="AG12" s="53">
        <v>0.63968884000000004</v>
      </c>
      <c r="AH12" s="53">
        <v>0.25067574019933597</v>
      </c>
      <c r="AI12" s="53">
        <v>1.275419508199336</v>
      </c>
      <c r="AJ12" s="55"/>
      <c r="AK12" s="54" t="s">
        <v>205</v>
      </c>
      <c r="AL12" s="54">
        <v>7.2650000000000004E-4</v>
      </c>
      <c r="AM12" s="54">
        <v>0.49170570000000002</v>
      </c>
      <c r="AN12" s="54">
        <v>10.137197499999999</v>
      </c>
      <c r="AO12" s="54">
        <v>7.7154784000000003</v>
      </c>
      <c r="AP12" s="54">
        <v>2.3117560999999999E-3</v>
      </c>
      <c r="AQ12" s="54">
        <v>2.7627887999999998E-4</v>
      </c>
      <c r="AR12" s="54">
        <v>35.455283999999999</v>
      </c>
      <c r="AS12" s="54">
        <v>0.10776961</v>
      </c>
      <c r="AT12" s="54">
        <v>0.199049435</v>
      </c>
      <c r="AU12" s="54">
        <v>0.61001035000000003</v>
      </c>
      <c r="AV12" s="54">
        <v>0.39314833999999999</v>
      </c>
      <c r="AW12" s="54">
        <v>1.2022081252365151</v>
      </c>
      <c r="AX12" s="54">
        <v>0.25492341000000002</v>
      </c>
      <c r="AY12" s="54">
        <v>0.61999559999999998</v>
      </c>
      <c r="AZ12" s="54">
        <v>0.27713580025775542</v>
      </c>
      <c r="BA12" s="54">
        <v>1.284705790257755</v>
      </c>
    </row>
    <row r="13" spans="1:53" x14ac:dyDescent="0.25">
      <c r="A13" s="52" t="s">
        <v>205</v>
      </c>
      <c r="B13" s="52">
        <v>7.0859999999999999E-4</v>
      </c>
      <c r="C13" s="52">
        <v>0.70057709999999995</v>
      </c>
      <c r="D13" s="52">
        <v>7.6449164999999999</v>
      </c>
      <c r="E13" s="52">
        <v>8.1512139999999995</v>
      </c>
      <c r="F13" s="52">
        <v>2.3053527999999999E-3</v>
      </c>
      <c r="G13" s="52">
        <v>2.8973223999999997E-4</v>
      </c>
      <c r="H13" s="52">
        <v>35.421314000000002</v>
      </c>
      <c r="I13" s="67">
        <v>0.103375144</v>
      </c>
      <c r="J13" s="52">
        <v>0.186330146</v>
      </c>
      <c r="K13" s="52">
        <v>0.73038236000000001</v>
      </c>
      <c r="L13" s="52">
        <v>0.33563302</v>
      </c>
      <c r="M13" s="52">
        <v>1.25234552617205</v>
      </c>
      <c r="N13" s="52">
        <v>0.24501998</v>
      </c>
      <c r="O13" s="52">
        <v>0.60333764000000001</v>
      </c>
      <c r="P13" s="52">
        <v>0.15177077012604079</v>
      </c>
      <c r="Q13" s="52">
        <v>1.121922040126041</v>
      </c>
      <c r="S13" s="53" t="s">
        <v>205</v>
      </c>
      <c r="T13" s="53">
        <v>7.1049999999999998E-4</v>
      </c>
      <c r="U13" s="53">
        <v>0.56729850000000004</v>
      </c>
      <c r="V13" s="53">
        <v>8.8267520000000008</v>
      </c>
      <c r="W13" s="53">
        <v>7.9347066999999996</v>
      </c>
      <c r="X13" s="53">
        <v>2.3085881999999999E-3</v>
      </c>
      <c r="Y13" s="53">
        <v>2.8334378E-4</v>
      </c>
      <c r="Z13" s="53">
        <v>35.453667000000003</v>
      </c>
      <c r="AA13" s="53">
        <v>0.10393652</v>
      </c>
      <c r="AB13" s="53">
        <v>0.17904920599999999</v>
      </c>
      <c r="AC13" s="53">
        <v>0.62744883000000007</v>
      </c>
      <c r="AD13" s="53">
        <v>0.34484314999999999</v>
      </c>
      <c r="AE13" s="53">
        <v>1.151341186192947</v>
      </c>
      <c r="AF13" s="53">
        <v>0.29715630999999998</v>
      </c>
      <c r="AG13" s="53">
        <v>0.59221221999999996</v>
      </c>
      <c r="AH13" s="53">
        <v>0.1855564401539348</v>
      </c>
      <c r="AI13" s="53">
        <v>1.1863657941539349</v>
      </c>
      <c r="AJ13" s="55"/>
      <c r="AK13" s="54" t="s">
        <v>205</v>
      </c>
      <c r="AL13" s="54">
        <v>7.1509999999999998E-4</v>
      </c>
      <c r="AM13" s="54">
        <v>0.4260697</v>
      </c>
      <c r="AN13" s="54">
        <v>9.9833029999999994</v>
      </c>
      <c r="AO13" s="54">
        <v>7.7121009999999997</v>
      </c>
      <c r="AP13" s="54">
        <v>2.3121463999999999E-3</v>
      </c>
      <c r="AQ13" s="54">
        <v>2.7751844000000001E-4</v>
      </c>
      <c r="AR13" s="54">
        <v>35.460872999999999</v>
      </c>
      <c r="AS13" s="54">
        <v>9.6890666E-2</v>
      </c>
      <c r="AT13" s="54">
        <v>0.19266960699999999</v>
      </c>
      <c r="AU13" s="54">
        <v>0.60656279000000002</v>
      </c>
      <c r="AV13" s="54">
        <v>0.34864508999999999</v>
      </c>
      <c r="AW13" s="54">
        <v>1.1478774871935971</v>
      </c>
      <c r="AX13" s="54">
        <v>0.25039145000000002</v>
      </c>
      <c r="AY13" s="54">
        <v>0.59617142000000012</v>
      </c>
      <c r="AZ13" s="54">
        <v>0.21583772017785019</v>
      </c>
      <c r="BA13" s="54">
        <v>1.1683800741778501</v>
      </c>
    </row>
    <row r="14" spans="1:53" x14ac:dyDescent="0.25">
      <c r="A14" s="52" t="s">
        <v>205</v>
      </c>
      <c r="B14" s="52">
        <v>7.0259999999999995E-4</v>
      </c>
      <c r="C14" s="52">
        <v>0.63126530000000003</v>
      </c>
      <c r="D14" s="52">
        <v>7.7839200000000002</v>
      </c>
      <c r="E14" s="52">
        <v>8.1583769999999998</v>
      </c>
      <c r="F14" s="52">
        <v>2.3068322E-3</v>
      </c>
      <c r="G14" s="52">
        <v>2.8860510000000003E-4</v>
      </c>
      <c r="H14" s="52">
        <v>35.458748</v>
      </c>
      <c r="I14" s="67">
        <v>8.6081705999999994E-2</v>
      </c>
      <c r="J14" s="52">
        <v>0.154687927</v>
      </c>
      <c r="K14" s="52">
        <v>0.93595515000000007</v>
      </c>
      <c r="L14" s="52">
        <v>0.28932556999999998</v>
      </c>
      <c r="M14" s="52">
        <v>1.3799686471613071</v>
      </c>
      <c r="N14" s="52">
        <v>0.266837934</v>
      </c>
      <c r="O14" s="52">
        <v>0.55406138000000005</v>
      </c>
      <c r="P14" s="52">
        <v>9.1413760103385464E-2</v>
      </c>
      <c r="Q14" s="52">
        <v>1.022257574103385</v>
      </c>
      <c r="S14" s="53" t="s">
        <v>205</v>
      </c>
      <c r="T14" s="53">
        <v>6.8789999999999997E-4</v>
      </c>
      <c r="U14" s="53">
        <v>0.47052949999999999</v>
      </c>
      <c r="V14" s="53">
        <v>8.5941639999999992</v>
      </c>
      <c r="W14" s="53">
        <v>7.9377522000000003</v>
      </c>
      <c r="X14" s="53">
        <v>2.3075498000000002E-3</v>
      </c>
      <c r="Y14" s="53">
        <v>2.8567592E-4</v>
      </c>
      <c r="Z14" s="53">
        <v>35.430022999999998</v>
      </c>
      <c r="AA14" s="53">
        <v>9.1112180000000001E-2</v>
      </c>
      <c r="AB14" s="53">
        <v>0.17449731299999999</v>
      </c>
      <c r="AC14" s="53">
        <v>0.71574503</v>
      </c>
      <c r="AD14" s="53">
        <v>0.31340833000000001</v>
      </c>
      <c r="AE14" s="53">
        <v>1.203650673163227</v>
      </c>
      <c r="AF14" s="53">
        <v>0.25577308399999998</v>
      </c>
      <c r="AG14" s="53">
        <v>0.57049737999999994</v>
      </c>
      <c r="AH14" s="53">
        <v>0.14553900012273829</v>
      </c>
      <c r="AI14" s="53">
        <v>1.096203713122738</v>
      </c>
      <c r="AJ14" s="55"/>
      <c r="AK14" s="54" t="s">
        <v>205</v>
      </c>
      <c r="AL14" s="54">
        <v>6.847E-4</v>
      </c>
      <c r="AM14" s="54">
        <v>0.32704430000000001</v>
      </c>
      <c r="AN14" s="54">
        <v>9.6372710000000001</v>
      </c>
      <c r="AO14" s="54">
        <v>7.7105030000000001</v>
      </c>
      <c r="AP14" s="54">
        <v>2.3086477999999999E-3</v>
      </c>
      <c r="AQ14" s="54">
        <v>2.8031900000000001E-4</v>
      </c>
      <c r="AR14" s="54">
        <v>35.375749999999996</v>
      </c>
      <c r="AS14" s="54">
        <v>8.278452E-2</v>
      </c>
      <c r="AT14" s="54">
        <v>0.20037462</v>
      </c>
      <c r="AU14" s="54">
        <v>0.63779344000000004</v>
      </c>
      <c r="AV14" s="54">
        <v>0.28916549000000003</v>
      </c>
      <c r="AW14" s="54">
        <v>1.127333550145857</v>
      </c>
      <c r="AX14" s="54">
        <v>0.26032047000000003</v>
      </c>
      <c r="AY14" s="54">
        <v>0.58385727999999992</v>
      </c>
      <c r="AZ14" s="54">
        <v>0.1572105701178029</v>
      </c>
      <c r="BA14" s="54">
        <v>1.1344343961178029</v>
      </c>
    </row>
    <row r="15" spans="1:53" x14ac:dyDescent="0.25">
      <c r="A15" s="52" t="s">
        <v>205</v>
      </c>
      <c r="B15" s="52">
        <v>6.715E-4</v>
      </c>
      <c r="C15" s="52">
        <v>0.48497190000000001</v>
      </c>
      <c r="D15" s="52">
        <v>7.9861420000000001</v>
      </c>
      <c r="E15" s="52">
        <v>8.1783780000000004</v>
      </c>
      <c r="F15" s="52">
        <v>2.3049148999999998E-3</v>
      </c>
      <c r="G15" s="52">
        <v>2.8833054000000001E-4</v>
      </c>
      <c r="H15" s="52">
        <v>35.437379999999997</v>
      </c>
      <c r="I15" s="67">
        <v>8.0087564999999999E-2</v>
      </c>
      <c r="J15" s="52">
        <v>0.15503446700000001</v>
      </c>
      <c r="K15" s="52">
        <v>0.75185081000000009</v>
      </c>
      <c r="L15" s="52">
        <v>0.27649877</v>
      </c>
      <c r="M15" s="52">
        <v>1.183384047144538</v>
      </c>
      <c r="N15" s="52">
        <v>0.25463027999999999</v>
      </c>
      <c r="O15" s="52">
        <v>0.55907649999999998</v>
      </c>
      <c r="P15" s="52">
        <v>8.7263170096844256E-2</v>
      </c>
      <c r="Q15" s="52">
        <v>1.0025855150968439</v>
      </c>
      <c r="S15" s="53" t="s">
        <v>205</v>
      </c>
      <c r="T15" s="53">
        <v>6.6310000000000002E-4</v>
      </c>
      <c r="U15" s="53">
        <v>0.34431800000000001</v>
      </c>
      <c r="V15" s="53">
        <v>8.9763680000000008</v>
      </c>
      <c r="W15" s="53">
        <v>7.9446645</v>
      </c>
      <c r="X15" s="53">
        <v>2.3064218000000002E-3</v>
      </c>
      <c r="Y15" s="53">
        <v>2.8348126000000002E-4</v>
      </c>
      <c r="Z15" s="53">
        <v>35.41677</v>
      </c>
      <c r="AA15" s="53">
        <v>7.4363899999999983E-2</v>
      </c>
      <c r="AB15" s="53">
        <v>0.18740854200000001</v>
      </c>
      <c r="AC15" s="53">
        <v>0.71901559999999998</v>
      </c>
      <c r="AD15" s="53">
        <v>0.26483548400000001</v>
      </c>
      <c r="AE15" s="53">
        <v>1.17125962613124</v>
      </c>
      <c r="AF15" s="53">
        <v>0.23755193999999999</v>
      </c>
      <c r="AG15" s="53">
        <v>0.56457381999999989</v>
      </c>
      <c r="AH15" s="53">
        <v>9.9656530095304341E-2</v>
      </c>
      <c r="AI15" s="53">
        <v>1.022693144095304</v>
      </c>
      <c r="AJ15" s="55"/>
      <c r="AK15" s="54" t="s">
        <v>205</v>
      </c>
      <c r="AL15" s="54">
        <v>6.6850000000000004E-4</v>
      </c>
      <c r="AM15" s="54">
        <v>0.23041049999999999</v>
      </c>
      <c r="AN15" s="54">
        <v>10.076325000000001</v>
      </c>
      <c r="AO15" s="54">
        <v>7.7130765999999999</v>
      </c>
      <c r="AP15" s="54">
        <v>2.307613E-3</v>
      </c>
      <c r="AQ15" s="54">
        <v>2.7768157E-4</v>
      </c>
      <c r="AR15" s="54">
        <v>35.355139999999999</v>
      </c>
      <c r="AS15" s="54">
        <v>5.2181624000000003E-2</v>
      </c>
      <c r="AT15" s="54">
        <v>0.202976448</v>
      </c>
      <c r="AU15" s="54">
        <v>0.57030997000000005</v>
      </c>
      <c r="AV15" s="54">
        <v>0.20633565100000001</v>
      </c>
      <c r="AW15" s="54">
        <v>0.97962206911558614</v>
      </c>
      <c r="AX15" s="54">
        <v>0.26490248</v>
      </c>
      <c r="AY15" s="54">
        <v>0.58632784999999998</v>
      </c>
      <c r="AZ15" s="54">
        <v>5.8415953077915347E-2</v>
      </c>
      <c r="BA15" s="54">
        <v>0.97500189707791518</v>
      </c>
    </row>
    <row r="16" spans="1:53" x14ac:dyDescent="0.25">
      <c r="A16" s="52" t="s">
        <v>205</v>
      </c>
      <c r="B16" s="52">
        <v>3.9350000000000002E-4</v>
      </c>
      <c r="C16" s="52">
        <v>0.36307400000000001</v>
      </c>
      <c r="D16" s="52">
        <v>3.3316933999999998</v>
      </c>
      <c r="E16" s="52">
        <v>8.177187</v>
      </c>
      <c r="F16" s="52">
        <v>2.2173098E-3</v>
      </c>
      <c r="G16" s="52">
        <v>3.2154139999999998E-4</v>
      </c>
      <c r="H16" s="52">
        <v>33.793599999999998</v>
      </c>
      <c r="I16" s="67">
        <v>1.9405352000000001E-2</v>
      </c>
      <c r="J16" s="52">
        <v>0.1680013712</v>
      </c>
      <c r="K16" s="52">
        <v>0.8343993999999999</v>
      </c>
      <c r="L16" s="52">
        <v>0.1765093405373041</v>
      </c>
      <c r="M16" s="52">
        <v>1.17891011181151</v>
      </c>
      <c r="N16" s="52">
        <v>0.34405871999999998</v>
      </c>
      <c r="O16" s="52">
        <v>0.57528981000000001</v>
      </c>
      <c r="P16" s="52">
        <v>1.4070177239999999E-9</v>
      </c>
      <c r="Q16" s="52">
        <v>0.9787718134070178</v>
      </c>
      <c r="S16" s="53" t="s">
        <v>205</v>
      </c>
      <c r="T16" s="53">
        <v>3.8299999999999999E-4</v>
      </c>
      <c r="U16" s="53">
        <v>0.29394199999999998</v>
      </c>
      <c r="V16" s="53">
        <v>4.9686956000000002</v>
      </c>
      <c r="W16" s="53">
        <v>7.9385370000000002</v>
      </c>
      <c r="X16" s="53">
        <v>2.2211639999999999E-3</v>
      </c>
      <c r="Y16" s="53">
        <v>3.1183650000000002E-4</v>
      </c>
      <c r="Z16" s="53">
        <v>33.761066</v>
      </c>
      <c r="AA16" s="53">
        <v>1.6976519999999998E-2</v>
      </c>
      <c r="AB16" s="53">
        <v>0.178135812</v>
      </c>
      <c r="AC16" s="53">
        <v>0.83855572</v>
      </c>
      <c r="AD16" s="53">
        <v>0.17031021051833439</v>
      </c>
      <c r="AE16" s="53">
        <v>1.187001742592328</v>
      </c>
      <c r="AF16" s="53">
        <v>0.25810661000000001</v>
      </c>
      <c r="AG16" s="53">
        <v>0.56200956999999996</v>
      </c>
      <c r="AH16" s="53">
        <v>1.7593136069999999E-9</v>
      </c>
      <c r="AI16" s="53">
        <v>0.87077568075931355</v>
      </c>
      <c r="AK16" s="54" t="s">
        <v>205</v>
      </c>
      <c r="AL16" s="54">
        <v>3.7439999999999999E-4</v>
      </c>
      <c r="AM16" s="54">
        <v>0.22622700000000001</v>
      </c>
      <c r="AN16" s="54">
        <v>6.6298209999999997</v>
      </c>
      <c r="AO16" s="54">
        <v>7.7098236</v>
      </c>
      <c r="AP16" s="54">
        <v>2.2256490000000001E-3</v>
      </c>
      <c r="AQ16" s="54">
        <v>3.0163180000000001E-4</v>
      </c>
      <c r="AR16" s="54">
        <v>33.716293</v>
      </c>
      <c r="AS16" s="54">
        <v>6.2351934999999997E-3</v>
      </c>
      <c r="AT16" s="54">
        <v>0.18461224400000001</v>
      </c>
      <c r="AU16" s="54">
        <v>0.68319934999999998</v>
      </c>
      <c r="AV16" s="54">
        <v>0.15489419048086819</v>
      </c>
      <c r="AW16" s="54">
        <v>1.0227057845524601</v>
      </c>
      <c r="AX16" s="54">
        <v>0.28212124500000002</v>
      </c>
      <c r="AY16" s="54">
        <v>0.54068357</v>
      </c>
      <c r="AZ16" s="54">
        <v>1.627490053E-9</v>
      </c>
      <c r="BA16" s="54">
        <v>0.83912605062749013</v>
      </c>
    </row>
    <row r="17" spans="1:53" x14ac:dyDescent="0.25">
      <c r="A17" s="52" t="s">
        <v>205</v>
      </c>
      <c r="B17" s="52">
        <v>3.8949999999999998E-4</v>
      </c>
      <c r="C17" s="52">
        <v>0.36776180000000003</v>
      </c>
      <c r="D17" s="52">
        <v>3.6548639999999999</v>
      </c>
      <c r="E17" s="52">
        <v>8.1734849999999994</v>
      </c>
      <c r="F17" s="52">
        <v>2.2168136E-3</v>
      </c>
      <c r="G17" s="52">
        <v>3.1898959999999998E-4</v>
      </c>
      <c r="H17" s="52">
        <v>33.795160000000003</v>
      </c>
      <c r="I17" s="67">
        <v>2.2947018999999999E-2</v>
      </c>
      <c r="J17" s="52">
        <v>0.17380062130000001</v>
      </c>
      <c r="K17" s="52">
        <v>0.87639573000000004</v>
      </c>
      <c r="L17" s="52">
        <v>0.17668454062767699</v>
      </c>
      <c r="M17" s="52">
        <v>1.22688089200307</v>
      </c>
      <c r="N17" s="52">
        <v>0.35988408999999999</v>
      </c>
      <c r="O17" s="52">
        <v>0.57026566999999995</v>
      </c>
      <c r="P17" s="52">
        <v>1.6529536999999999E-9</v>
      </c>
      <c r="Q17" s="52">
        <v>0.9857187376529537</v>
      </c>
      <c r="S17" s="53" t="s">
        <v>205</v>
      </c>
      <c r="T17" s="53">
        <v>3.7290000000000001E-4</v>
      </c>
      <c r="U17" s="53">
        <v>0.28140029999999999</v>
      </c>
      <c r="V17" s="53">
        <v>5.2802369999999996</v>
      </c>
      <c r="W17" s="53">
        <v>7.9307499999999997</v>
      </c>
      <c r="X17" s="53">
        <v>2.2207615000000001E-3</v>
      </c>
      <c r="Y17" s="53">
        <v>3.0940096E-4</v>
      </c>
      <c r="Z17" s="53">
        <v>33.76305</v>
      </c>
      <c r="AA17" s="53">
        <v>1.7757967E-2</v>
      </c>
      <c r="AB17" s="53">
        <v>0.18460976900000001</v>
      </c>
      <c r="AC17" s="53">
        <v>0.83598233999999993</v>
      </c>
      <c r="AD17" s="53">
        <v>0.16876525052654939</v>
      </c>
      <c r="AE17" s="53">
        <v>1.189357359600316</v>
      </c>
      <c r="AF17" s="53">
        <v>0.24718207</v>
      </c>
      <c r="AG17" s="53">
        <v>0.5574415399999999</v>
      </c>
      <c r="AH17" s="53">
        <v>1.81672095E-9</v>
      </c>
      <c r="AI17" s="53">
        <v>0.85193327581672107</v>
      </c>
      <c r="AK17" s="54" t="s">
        <v>205</v>
      </c>
      <c r="AL17" s="54">
        <v>3.6749999999999999E-4</v>
      </c>
      <c r="AM17" s="54">
        <v>0.23315959999999999</v>
      </c>
      <c r="AN17" s="54">
        <v>6.9159775000000003</v>
      </c>
      <c r="AO17" s="54">
        <v>7.7015896000000001</v>
      </c>
      <c r="AP17" s="54">
        <v>2.2260117999999998E-3</v>
      </c>
      <c r="AQ17" s="54">
        <v>2.9866411999999998E-4</v>
      </c>
      <c r="AR17" s="54">
        <v>33.724063999999998</v>
      </c>
      <c r="AS17" s="54">
        <v>9.1847470000000001E-3</v>
      </c>
      <c r="AT17" s="54">
        <v>0.19625789599999999</v>
      </c>
      <c r="AU17" s="54">
        <v>0.78082730000000011</v>
      </c>
      <c r="AV17" s="54">
        <v>0.15553181053241361</v>
      </c>
      <c r="AW17" s="54">
        <v>1.132617006605559</v>
      </c>
      <c r="AX17" s="54">
        <v>0.25293906999999999</v>
      </c>
      <c r="AY17" s="54">
        <v>0.53067741000000002</v>
      </c>
      <c r="AZ17" s="54">
        <v>1.8651556819999999E-9</v>
      </c>
      <c r="BA17" s="54">
        <v>0.82029967586515573</v>
      </c>
    </row>
    <row r="18" spans="1:53" x14ac:dyDescent="0.25">
      <c r="A18" s="52" t="s">
        <v>205</v>
      </c>
      <c r="B18" s="52">
        <v>3.7619999999999998E-4</v>
      </c>
      <c r="C18" s="52">
        <v>0.33140380000000003</v>
      </c>
      <c r="D18" s="52">
        <v>4.0829386999999997</v>
      </c>
      <c r="E18" s="52">
        <v>8.179786</v>
      </c>
      <c r="F18" s="52">
        <v>2.2165177000000001E-3</v>
      </c>
      <c r="G18" s="52">
        <v>3.1826005000000002E-4</v>
      </c>
      <c r="H18" s="52">
        <v>33.801383999999999</v>
      </c>
      <c r="I18" s="67">
        <v>2.0948143999999998E-2</v>
      </c>
      <c r="J18" s="52">
        <v>0.17035338350000001</v>
      </c>
      <c r="K18" s="52">
        <v>0.80092895000000008</v>
      </c>
      <c r="L18" s="52">
        <v>0.1749997705375109</v>
      </c>
      <c r="M18" s="52">
        <v>1.1462821041111919</v>
      </c>
      <c r="N18" s="52">
        <v>0.28930371999999999</v>
      </c>
      <c r="O18" s="52">
        <v>0.57243904999999995</v>
      </c>
      <c r="P18" s="52">
        <v>1.551593527E-9</v>
      </c>
      <c r="Q18" s="52">
        <v>0.90693425955159346</v>
      </c>
      <c r="S18" s="53" t="s">
        <v>205</v>
      </c>
      <c r="T18" s="53">
        <v>3.6749999999999999E-4</v>
      </c>
      <c r="U18" s="53">
        <v>0.27891070000000001</v>
      </c>
      <c r="V18" s="53">
        <v>5.6883520000000001</v>
      </c>
      <c r="W18" s="53">
        <v>7.9265140000000001</v>
      </c>
      <c r="X18" s="53">
        <v>2.2214182999999998E-3</v>
      </c>
      <c r="Y18" s="53">
        <v>3.0711353999999998E-4</v>
      </c>
      <c r="Z18" s="53">
        <v>33.778779999999998</v>
      </c>
      <c r="AA18" s="53">
        <v>2.0280676000000001E-2</v>
      </c>
      <c r="AB18" s="53">
        <v>0.18543269800000001</v>
      </c>
      <c r="AC18" s="53">
        <v>0.80778990000000006</v>
      </c>
      <c r="AD18" s="53">
        <v>0.16785906058931849</v>
      </c>
      <c r="AE18" s="53">
        <v>1.161081658663683</v>
      </c>
      <c r="AF18" s="53">
        <v>0.24362888999999999</v>
      </c>
      <c r="AG18" s="53">
        <v>0.55990275</v>
      </c>
      <c r="AH18" s="53">
        <v>2.09990373E-9</v>
      </c>
      <c r="AI18" s="53">
        <v>0.84863622709990372</v>
      </c>
      <c r="AK18" s="54" t="s">
        <v>205</v>
      </c>
      <c r="AL18" s="54">
        <v>3.636E-4</v>
      </c>
      <c r="AM18" s="54">
        <v>0.2395429</v>
      </c>
      <c r="AN18" s="54">
        <v>7.3130800000000002</v>
      </c>
      <c r="AO18" s="54">
        <v>7.6980614999999997</v>
      </c>
      <c r="AP18" s="54">
        <v>2.2269239999999999E-3</v>
      </c>
      <c r="AQ18" s="54">
        <v>2.9629017999999998E-4</v>
      </c>
      <c r="AR18" s="54">
        <v>33.745773</v>
      </c>
      <c r="AS18" s="54">
        <v>1.6194699999999999E-2</v>
      </c>
      <c r="AT18" s="54">
        <v>0.19215607800000001</v>
      </c>
      <c r="AU18" s="54">
        <v>0.67886676999999995</v>
      </c>
      <c r="AV18" s="54">
        <v>0.15728259067191999</v>
      </c>
      <c r="AW18" s="54">
        <v>1.028305438746967</v>
      </c>
      <c r="AX18" s="54">
        <v>0.30047401000000001</v>
      </c>
      <c r="AY18" s="54">
        <v>0.54300722999999995</v>
      </c>
      <c r="AZ18" s="54">
        <v>2.6022351340000001E-9</v>
      </c>
      <c r="BA18" s="54">
        <v>0.82107606260223498</v>
      </c>
    </row>
    <row r="19" spans="1:53" x14ac:dyDescent="0.25">
      <c r="A19" s="52" t="s">
        <v>205</v>
      </c>
      <c r="B19" s="52">
        <v>3.7050000000000001E-4</v>
      </c>
      <c r="C19" s="52">
        <v>0.31680380000000002</v>
      </c>
      <c r="D19" s="52">
        <v>4.4618549999999999</v>
      </c>
      <c r="E19" s="52">
        <v>8.1893569999999993</v>
      </c>
      <c r="F19" s="52">
        <v>2.2164149999999998E-3</v>
      </c>
      <c r="G19" s="52">
        <v>3.1717186000000002E-4</v>
      </c>
      <c r="H19" s="52">
        <v>33.800773999999997</v>
      </c>
      <c r="I19" s="67">
        <v>5.5113877999999998E-2</v>
      </c>
      <c r="J19" s="52">
        <v>0.202514219</v>
      </c>
      <c r="K19" s="52">
        <v>0.70022987999999997</v>
      </c>
      <c r="L19" s="52">
        <v>0.21185928649999999</v>
      </c>
      <c r="M19" s="52">
        <v>1.114603385578423</v>
      </c>
      <c r="N19" s="52">
        <v>0.2866571</v>
      </c>
      <c r="O19" s="52">
        <v>0.74355915000000006</v>
      </c>
      <c r="P19" s="52">
        <v>4.4605774399999997E-9</v>
      </c>
      <c r="Q19" s="52">
        <v>1.097775485460577</v>
      </c>
      <c r="S19" s="53" t="s">
        <v>205</v>
      </c>
      <c r="T19" s="53">
        <v>3.6240000000000003E-4</v>
      </c>
      <c r="U19" s="53">
        <v>0.27323960000000003</v>
      </c>
      <c r="V19" s="53">
        <v>6.1183139999999998</v>
      </c>
      <c r="W19" s="53">
        <v>7.934266</v>
      </c>
      <c r="X19" s="53">
        <v>2.2217068000000002E-3</v>
      </c>
      <c r="Y19" s="53">
        <v>3.0543741999999999E-4</v>
      </c>
      <c r="Z19" s="53">
        <v>33.785774000000004</v>
      </c>
      <c r="AA19" s="53">
        <v>5.4199530000000003E-2</v>
      </c>
      <c r="AB19" s="53">
        <v>0.205684284</v>
      </c>
      <c r="AC19" s="53">
        <v>0.65911063999999997</v>
      </c>
      <c r="AD19" s="53">
        <v>0.20968194979999999</v>
      </c>
      <c r="AE19" s="53">
        <v>1.0744768738807879</v>
      </c>
      <c r="AF19" s="53">
        <v>0.26569567999999999</v>
      </c>
      <c r="AG19" s="53">
        <v>0.71792675000000006</v>
      </c>
      <c r="AH19" s="53">
        <v>1.0844002659999999E-8</v>
      </c>
      <c r="AI19" s="53">
        <v>1.058303240844003</v>
      </c>
      <c r="AK19" s="54" t="s">
        <v>205</v>
      </c>
      <c r="AL19" s="54">
        <v>3.567E-4</v>
      </c>
      <c r="AM19" s="54">
        <v>0.2332873</v>
      </c>
      <c r="AN19" s="54">
        <v>7.7685329999999997</v>
      </c>
      <c r="AO19" s="54">
        <v>7.7059144999999996</v>
      </c>
      <c r="AP19" s="54">
        <v>2.2273691999999999E-3</v>
      </c>
      <c r="AQ19" s="54">
        <v>2.9453516000000002E-4</v>
      </c>
      <c r="AR19" s="54">
        <v>33.758232</v>
      </c>
      <c r="AS19" s="54">
        <v>4.6787478E-2</v>
      </c>
      <c r="AT19" s="54">
        <v>0.20867954</v>
      </c>
      <c r="AU19" s="54">
        <v>0.61946564000000004</v>
      </c>
      <c r="AV19" s="54">
        <v>0.19577615600000001</v>
      </c>
      <c r="AW19" s="54">
        <v>1.023921336081858</v>
      </c>
      <c r="AX19" s="54">
        <v>0.25017982000000011</v>
      </c>
      <c r="AY19" s="54">
        <v>0.68593846999999997</v>
      </c>
      <c r="AZ19" s="54">
        <v>1.201544183E-7</v>
      </c>
      <c r="BA19" s="54">
        <v>1.027248453654418</v>
      </c>
    </row>
    <row r="20" spans="1:53" x14ac:dyDescent="0.25">
      <c r="A20" s="52" t="s">
        <v>205</v>
      </c>
      <c r="B20" s="52">
        <v>3.6949999999999998E-4</v>
      </c>
      <c r="C20" s="52">
        <v>0.27328920000000001</v>
      </c>
      <c r="D20" s="52">
        <v>2.981026</v>
      </c>
      <c r="E20" s="52">
        <v>8.1977890000000002</v>
      </c>
      <c r="F20" s="52">
        <v>2.2076396000000002E-3</v>
      </c>
      <c r="G20" s="52">
        <v>3.2541820000000002E-4</v>
      </c>
      <c r="H20" s="52">
        <v>33.700389999999999</v>
      </c>
      <c r="I20" s="67">
        <v>7.7536080000000003E-9</v>
      </c>
      <c r="J20" s="52">
        <v>0.176811886</v>
      </c>
      <c r="K20" s="52">
        <v>0.87877530000000004</v>
      </c>
      <c r="L20" s="52">
        <v>0.16179280024906989</v>
      </c>
      <c r="M20" s="52">
        <v>1.2173799863135879</v>
      </c>
      <c r="N20" s="52">
        <v>0.27770792999999999</v>
      </c>
      <c r="O20" s="52">
        <v>0.54643916999999997</v>
      </c>
      <c r="P20" s="52">
        <v>5.7281694999999995E-10</v>
      </c>
      <c r="Q20" s="52">
        <v>0.84492653732642486</v>
      </c>
      <c r="S20" s="53" t="s">
        <v>205</v>
      </c>
      <c r="T20" s="53">
        <v>3.656E-4</v>
      </c>
      <c r="U20" s="53">
        <v>0.23733460000000001</v>
      </c>
      <c r="V20" s="53">
        <v>4.6465699999999996</v>
      </c>
      <c r="W20" s="53">
        <v>7.943098</v>
      </c>
      <c r="X20" s="53">
        <v>2.2123943E-3</v>
      </c>
      <c r="Y20" s="53">
        <v>3.1537896999999997E-4</v>
      </c>
      <c r="Z20" s="53">
        <v>33.678179999999998</v>
      </c>
      <c r="AA20" s="53">
        <v>1.2344096E-8</v>
      </c>
      <c r="AB20" s="53">
        <v>0.190868119</v>
      </c>
      <c r="AC20" s="53">
        <v>0.85987256000000012</v>
      </c>
      <c r="AD20" s="53">
        <v>0.1576501603102696</v>
      </c>
      <c r="AE20" s="53">
        <v>1.2083908393768159</v>
      </c>
      <c r="AF20" s="53">
        <v>0.30809734999999999</v>
      </c>
      <c r="AG20" s="53">
        <v>0.54552323000000003</v>
      </c>
      <c r="AH20" s="53">
        <v>8.4904631699999999E-10</v>
      </c>
      <c r="AI20" s="53">
        <v>0.83800359574040983</v>
      </c>
      <c r="AK20" s="54" t="s">
        <v>205</v>
      </c>
      <c r="AL20" s="54">
        <v>3.615E-4</v>
      </c>
      <c r="AM20" s="54">
        <v>0.2045324</v>
      </c>
      <c r="AN20" s="54">
        <v>6.3214015999999997</v>
      </c>
      <c r="AO20" s="54">
        <v>7.7075750000000003</v>
      </c>
      <c r="AP20" s="54">
        <v>2.2181295999999999E-3</v>
      </c>
      <c r="AQ20" s="54">
        <v>3.0365642000000002E-4</v>
      </c>
      <c r="AR20" s="54">
        <v>33.645572999999999</v>
      </c>
      <c r="AS20" s="54">
        <v>7.6454749999999992E-9</v>
      </c>
      <c r="AT20" s="54">
        <v>0.18525139900000001</v>
      </c>
      <c r="AU20" s="54">
        <v>0.68257367000000002</v>
      </c>
      <c r="AV20" s="54">
        <v>0.14244805033358821</v>
      </c>
      <c r="AW20" s="54">
        <v>1.0102731193999379</v>
      </c>
      <c r="AX20" s="54">
        <v>0.29645500000000002</v>
      </c>
      <c r="AY20" s="54">
        <v>0.51591980000000004</v>
      </c>
      <c r="AZ20" s="54">
        <v>9.0626088299999995E-10</v>
      </c>
      <c r="BA20" s="54">
        <v>0.89882493801471486</v>
      </c>
    </row>
    <row r="21" spans="1:53" x14ac:dyDescent="0.25">
      <c r="A21" s="52" t="s">
        <v>205</v>
      </c>
      <c r="B21" s="52">
        <v>3.4949999999999998E-4</v>
      </c>
      <c r="C21" s="52">
        <v>0.23379349999999999</v>
      </c>
      <c r="D21" s="52">
        <v>3.0332055000000002</v>
      </c>
      <c r="E21" s="52">
        <v>8.2084360000000007</v>
      </c>
      <c r="F21" s="52">
        <v>2.2039053E-3</v>
      </c>
      <c r="G21" s="52">
        <v>3.2484507999999999E-4</v>
      </c>
      <c r="H21" s="52">
        <v>33.640022000000002</v>
      </c>
      <c r="I21" s="67">
        <v>1.4803763000000001E-9</v>
      </c>
      <c r="J21" s="52">
        <v>0.17741078939999999</v>
      </c>
      <c r="K21" s="52">
        <v>0.84372114999999992</v>
      </c>
      <c r="L21" s="52">
        <v>0.1190051101466508</v>
      </c>
      <c r="M21" s="52">
        <v>1.140137049601561</v>
      </c>
      <c r="N21" s="52">
        <v>0.36390454999999999</v>
      </c>
      <c r="O21" s="52">
        <v>0.45197243999999998</v>
      </c>
      <c r="P21" s="52">
        <v>2.4181401999999998E-10</v>
      </c>
      <c r="Q21" s="52">
        <v>0.85292534672219034</v>
      </c>
      <c r="S21" s="53" t="s">
        <v>205</v>
      </c>
      <c r="T21" s="53">
        <v>3.4759999999999999E-4</v>
      </c>
      <c r="U21" s="53">
        <v>0.20078679999999999</v>
      </c>
      <c r="V21" s="53">
        <v>4.7184476999999996</v>
      </c>
      <c r="W21" s="53">
        <v>7.9539356000000003</v>
      </c>
      <c r="X21" s="53">
        <v>2.2084785E-3</v>
      </c>
      <c r="Y21" s="53">
        <v>3.1469415999999998E-4</v>
      </c>
      <c r="Z21" s="53">
        <v>33.612810000000003</v>
      </c>
      <c r="AA21" s="53">
        <v>1.6858719999999999E-9</v>
      </c>
      <c r="AB21" s="53">
        <v>0.17989201699999999</v>
      </c>
      <c r="AC21" s="53">
        <v>0.78117327999999997</v>
      </c>
      <c r="AD21" s="53">
        <v>0.11448348016597271</v>
      </c>
      <c r="AE21" s="53">
        <v>1.0755487772222649</v>
      </c>
      <c r="AF21" s="53">
        <v>0.25601798999999997</v>
      </c>
      <c r="AG21" s="53">
        <v>0.44697353000000001</v>
      </c>
      <c r="AH21" s="53">
        <v>2.8920303299999998E-10</v>
      </c>
      <c r="AI21" s="53">
        <v>0.73856431075660856</v>
      </c>
      <c r="AK21" s="54" t="s">
        <v>205</v>
      </c>
      <c r="AL21" s="54">
        <v>3.4709999999999998E-4</v>
      </c>
      <c r="AM21" s="54">
        <v>0.17842520000000001</v>
      </c>
      <c r="AN21" s="54">
        <v>6.4314064999999996</v>
      </c>
      <c r="AO21" s="54">
        <v>7.7149777000000004</v>
      </c>
      <c r="AP21" s="54">
        <v>2.2146434000000002E-3</v>
      </c>
      <c r="AQ21" s="54">
        <v>3.0251520000000001E-4</v>
      </c>
      <c r="AR21" s="54">
        <v>33.581325999999997</v>
      </c>
      <c r="AS21" s="54">
        <v>2.0015112E-9</v>
      </c>
      <c r="AT21" s="54">
        <v>0.188118865</v>
      </c>
      <c r="AU21" s="54">
        <v>0.76392631</v>
      </c>
      <c r="AV21" s="54">
        <v>0.1084099501967694</v>
      </c>
      <c r="AW21" s="54">
        <v>1.0604551252550469</v>
      </c>
      <c r="AX21" s="54">
        <v>0.22864772</v>
      </c>
      <c r="AY21" s="54">
        <v>0.43550186000000002</v>
      </c>
      <c r="AZ21" s="54">
        <v>3.62877864E-10</v>
      </c>
      <c r="BA21" s="54">
        <v>0.7067228710556428</v>
      </c>
    </row>
    <row r="22" spans="1:53" x14ac:dyDescent="0.25">
      <c r="A22" s="52" t="s">
        <v>205</v>
      </c>
      <c r="B22" s="52">
        <v>7.0759999999999996E-4</v>
      </c>
      <c r="C22" s="52">
        <v>0.80066170000000003</v>
      </c>
      <c r="D22" s="52">
        <v>4.8982834999999998</v>
      </c>
      <c r="E22" s="52">
        <v>8.1491810000000005</v>
      </c>
      <c r="F22" s="52">
        <v>2.2965232E-3</v>
      </c>
      <c r="G22" s="52">
        <v>3.0578890000000002E-4</v>
      </c>
      <c r="H22" s="52">
        <v>35.242348</v>
      </c>
      <c r="I22" s="67">
        <v>5.3611529999999998E-2</v>
      </c>
      <c r="J22" s="52">
        <v>0.11245243352589</v>
      </c>
      <c r="K22" s="52">
        <v>0.82769090000000001</v>
      </c>
      <c r="L22" s="52">
        <v>0.206513844</v>
      </c>
      <c r="M22" s="52">
        <v>1.146657177646091</v>
      </c>
      <c r="N22" s="52">
        <v>0.38570241</v>
      </c>
      <c r="O22" s="52">
        <v>0.55695150000000004</v>
      </c>
      <c r="P22" s="52">
        <v>8.4816753049999993E-9</v>
      </c>
      <c r="Q22" s="52">
        <v>1.061116458481675</v>
      </c>
      <c r="S22" s="53" t="s">
        <v>205</v>
      </c>
      <c r="T22" s="53">
        <v>7.1509999999999998E-4</v>
      </c>
      <c r="U22" s="53">
        <v>0.72809679999999999</v>
      </c>
      <c r="V22" s="53">
        <v>5.9336742999999998</v>
      </c>
      <c r="W22" s="53">
        <v>7.9355900000000004</v>
      </c>
      <c r="X22" s="53">
        <v>2.2970824999999999E-3</v>
      </c>
      <c r="Y22" s="53">
        <v>2.9925684999999999E-4</v>
      </c>
      <c r="Z22" s="53">
        <v>35.250613999999999</v>
      </c>
      <c r="AA22" s="53">
        <v>7.0820174999999999E-2</v>
      </c>
      <c r="AB22" s="53">
        <v>0.11546221843</v>
      </c>
      <c r="AC22" s="53">
        <v>0.96124736999999993</v>
      </c>
      <c r="AD22" s="53">
        <v>0.23474871999999999</v>
      </c>
      <c r="AE22" s="53">
        <v>1.3114583085629861</v>
      </c>
      <c r="AF22" s="53">
        <v>0.23380769600000001</v>
      </c>
      <c r="AG22" s="53">
        <v>0.57821255999999999</v>
      </c>
      <c r="AH22" s="53">
        <v>3.3712268010000002E-8</v>
      </c>
      <c r="AI22" s="53">
        <v>0.89723336271226783</v>
      </c>
      <c r="AK22" s="54" t="s">
        <v>205</v>
      </c>
      <c r="AL22" s="54">
        <v>7.2389999999999998E-4</v>
      </c>
      <c r="AM22" s="54">
        <v>0.62888040000000001</v>
      </c>
      <c r="AN22" s="54">
        <v>7.0847087000000002</v>
      </c>
      <c r="AO22" s="54">
        <v>7.7091193000000002</v>
      </c>
      <c r="AP22" s="54">
        <v>2.2990116999999999E-3</v>
      </c>
      <c r="AQ22" s="54">
        <v>2.9247426000000002E-4</v>
      </c>
      <c r="AR22" s="54">
        <v>35.259632000000003</v>
      </c>
      <c r="AS22" s="54">
        <v>8.8512380000000002E-2</v>
      </c>
      <c r="AT22" s="54">
        <v>0.12707128200000001</v>
      </c>
      <c r="AU22" s="54">
        <v>0.77948044999999999</v>
      </c>
      <c r="AV22" s="54">
        <v>0.27307682</v>
      </c>
      <c r="AW22" s="54">
        <v>1.1796285521510901</v>
      </c>
      <c r="AX22" s="54">
        <v>0.24342162000000001</v>
      </c>
      <c r="AY22" s="54">
        <v>0.59519491000000002</v>
      </c>
      <c r="AZ22" s="54">
        <v>1.12141328605685E-4</v>
      </c>
      <c r="BA22" s="54">
        <v>0.89864390532860561</v>
      </c>
    </row>
    <row r="23" spans="1:53" x14ac:dyDescent="0.25">
      <c r="A23" s="52" t="s">
        <v>205</v>
      </c>
      <c r="B23" s="52">
        <v>6.6620000000000004E-4</v>
      </c>
      <c r="C23" s="52">
        <v>0.6475071</v>
      </c>
      <c r="D23" s="52">
        <v>5.3700900000000003</v>
      </c>
      <c r="E23" s="52">
        <v>8.1714120000000001</v>
      </c>
      <c r="F23" s="52">
        <v>2.2974277000000001E-3</v>
      </c>
      <c r="G23" s="52">
        <v>3.0655248000000001E-4</v>
      </c>
      <c r="H23" s="52">
        <v>35.273560000000003</v>
      </c>
      <c r="I23" s="67">
        <v>6.6004839999999995E-2</v>
      </c>
      <c r="J23" s="52">
        <v>0.11756112649820501</v>
      </c>
      <c r="K23" s="52">
        <v>0.82370957</v>
      </c>
      <c r="L23" s="52">
        <v>0.20138339999999999</v>
      </c>
      <c r="M23" s="52">
        <v>1.142654096612234</v>
      </c>
      <c r="N23" s="52">
        <v>0.28984591999999998</v>
      </c>
      <c r="O23" s="52">
        <v>0.61121431999999998</v>
      </c>
      <c r="P23" s="52">
        <v>2.141381079E-8</v>
      </c>
      <c r="Q23" s="52">
        <v>0.99387327941381087</v>
      </c>
      <c r="S23" s="53" t="s">
        <v>205</v>
      </c>
      <c r="T23" s="53">
        <v>6.667E-4</v>
      </c>
      <c r="U23" s="53">
        <v>0.56600899999999998</v>
      </c>
      <c r="V23" s="53">
        <v>6.364738</v>
      </c>
      <c r="W23" s="53">
        <v>7.9548290000000001</v>
      </c>
      <c r="X23" s="53">
        <v>2.2983614000000002E-3</v>
      </c>
      <c r="Y23" s="53">
        <v>3.0047770000000003E-4</v>
      </c>
      <c r="Z23" s="53">
        <v>35.270336</v>
      </c>
      <c r="AA23" s="53">
        <v>8.1077140000000006E-2</v>
      </c>
      <c r="AB23" s="53">
        <v>0.1326231893</v>
      </c>
      <c r="AC23" s="53">
        <v>0.93613528999999995</v>
      </c>
      <c r="AD23" s="53">
        <v>0.23178364000000001</v>
      </c>
      <c r="AE23" s="53">
        <v>1.3005421194253011</v>
      </c>
      <c r="AF23" s="53">
        <v>0.26476811</v>
      </c>
      <c r="AG23" s="53">
        <v>0.62584397000000003</v>
      </c>
      <c r="AH23" s="53">
        <v>5.2992250085705649E-2</v>
      </c>
      <c r="AI23" s="53">
        <v>1.060051323085706</v>
      </c>
      <c r="AK23" s="54" t="s">
        <v>205</v>
      </c>
      <c r="AL23" s="54">
        <v>6.7080000000000004E-4</v>
      </c>
      <c r="AM23" s="54">
        <v>0.46187679999999998</v>
      </c>
      <c r="AN23" s="54">
        <v>7.5735950000000001</v>
      </c>
      <c r="AO23" s="54">
        <v>7.7235703000000004</v>
      </c>
      <c r="AP23" s="54">
        <v>2.3013342E-3</v>
      </c>
      <c r="AQ23" s="54">
        <v>2.9337409999999998E-4</v>
      </c>
      <c r="AR23" s="54">
        <v>35.281309999999998</v>
      </c>
      <c r="AS23" s="54">
        <v>8.2331589999999996E-2</v>
      </c>
      <c r="AT23" s="54">
        <v>0.14655288799999999</v>
      </c>
      <c r="AU23" s="54">
        <v>0.74089866999999998</v>
      </c>
      <c r="AV23" s="54">
        <v>0.24260551399999999</v>
      </c>
      <c r="AW23" s="54">
        <v>1.130057072127673</v>
      </c>
      <c r="AX23" s="54">
        <v>0.30241379000000002</v>
      </c>
      <c r="AY23" s="54">
        <v>0.60763893000000002</v>
      </c>
      <c r="AZ23" s="54">
        <v>9.2644600098754873E-2</v>
      </c>
      <c r="BA23" s="54">
        <v>1.0829083800987549</v>
      </c>
    </row>
    <row r="24" spans="1:53" x14ac:dyDescent="0.25">
      <c r="A24" s="52" t="s">
        <v>205</v>
      </c>
      <c r="B24" s="52">
        <v>6.7719999999999998E-4</v>
      </c>
      <c r="C24" s="52">
        <v>0.63437580000000005</v>
      </c>
      <c r="D24" s="52">
        <v>5.2730912999999999</v>
      </c>
      <c r="E24" s="52">
        <v>8.1666650000000001</v>
      </c>
      <c r="F24" s="52">
        <v>2.2949898000000002E-3</v>
      </c>
      <c r="G24" s="52">
        <v>3.051153E-4</v>
      </c>
      <c r="H24" s="52">
        <v>35.268999999999998</v>
      </c>
      <c r="I24" s="67">
        <v>2.2883200999999999E-2</v>
      </c>
      <c r="J24" s="52">
        <v>0.1001647529413725</v>
      </c>
      <c r="K24" s="52">
        <v>1.10070125</v>
      </c>
      <c r="L24" s="52">
        <v>0.16062242400000001</v>
      </c>
      <c r="M24" s="52">
        <v>1.361488427051845</v>
      </c>
      <c r="N24" s="52">
        <v>0.23238579000000001</v>
      </c>
      <c r="O24" s="52">
        <v>0.49367136</v>
      </c>
      <c r="P24" s="52">
        <v>3.0919856879999999E-9</v>
      </c>
      <c r="Q24" s="52">
        <v>0.76629053809198566</v>
      </c>
      <c r="S24" s="53" t="s">
        <v>205</v>
      </c>
      <c r="T24" s="53">
        <v>6.7170000000000001E-4</v>
      </c>
      <c r="U24" s="53">
        <v>0.54253130000000005</v>
      </c>
      <c r="V24" s="53">
        <v>6.1517644000000002</v>
      </c>
      <c r="W24" s="53">
        <v>7.9412313000000001</v>
      </c>
      <c r="X24" s="53">
        <v>2.2959370000000001E-3</v>
      </c>
      <c r="Y24" s="53">
        <v>2.9997225E-4</v>
      </c>
      <c r="Z24" s="53">
        <v>35.246723000000003</v>
      </c>
      <c r="AA24" s="53">
        <v>4.4489059999999997E-2</v>
      </c>
      <c r="AB24" s="53">
        <v>0.112580234686841</v>
      </c>
      <c r="AC24" s="53">
        <v>0.87924440000000004</v>
      </c>
      <c r="AD24" s="53">
        <v>0.19137498</v>
      </c>
      <c r="AE24" s="53">
        <v>1.1831996148038051</v>
      </c>
      <c r="AF24" s="53">
        <v>0.34799215999999999</v>
      </c>
      <c r="AG24" s="53">
        <v>0.53658739999999994</v>
      </c>
      <c r="AH24" s="53">
        <v>8.4367243099999993E-9</v>
      </c>
      <c r="AI24" s="53">
        <v>0.83725119543672433</v>
      </c>
      <c r="AK24" s="54" t="s">
        <v>205</v>
      </c>
      <c r="AL24" s="54">
        <v>6.7730000000000004E-4</v>
      </c>
      <c r="AM24" s="54">
        <v>0.44467099999999998</v>
      </c>
      <c r="AN24" s="54">
        <v>7.2996606999999996</v>
      </c>
      <c r="AO24" s="54">
        <v>7.7080874000000001</v>
      </c>
      <c r="AP24" s="54">
        <v>2.2990883E-3</v>
      </c>
      <c r="AQ24" s="54">
        <v>2.931241E-4</v>
      </c>
      <c r="AR24" s="54">
        <v>35.238514000000002</v>
      </c>
      <c r="AS24" s="54">
        <v>5.2161449999999998E-2</v>
      </c>
      <c r="AT24" s="54">
        <v>0.1253359104</v>
      </c>
      <c r="AU24" s="54">
        <v>0.95545917999999996</v>
      </c>
      <c r="AV24" s="54">
        <v>0.20460487499999999</v>
      </c>
      <c r="AW24" s="54">
        <v>1.2853999655188451</v>
      </c>
      <c r="AX24" s="54">
        <v>0.22984294</v>
      </c>
      <c r="AY24" s="54">
        <v>0.54553784000000005</v>
      </c>
      <c r="AZ24" s="54">
        <v>1.8133117950000001E-8</v>
      </c>
      <c r="BA24" s="54">
        <v>0.86073883913311777</v>
      </c>
    </row>
    <row r="25" spans="1:53" x14ac:dyDescent="0.25">
      <c r="A25" s="52" t="s">
        <v>205</v>
      </c>
      <c r="B25" s="52">
        <v>6.3060000000000004E-4</v>
      </c>
      <c r="C25" s="52">
        <v>0.50850770000000001</v>
      </c>
      <c r="D25" s="52">
        <v>5.0050917000000004</v>
      </c>
      <c r="E25" s="52">
        <v>8.1764510000000001</v>
      </c>
      <c r="F25" s="52">
        <v>2.2896588999999998E-3</v>
      </c>
      <c r="G25" s="52">
        <v>3.0798258000000001E-4</v>
      </c>
      <c r="H25" s="52">
        <v>35.069029999999998</v>
      </c>
      <c r="I25" s="67">
        <v>3.4212920000000001E-2</v>
      </c>
      <c r="J25" s="52">
        <v>0.11981230651999999</v>
      </c>
      <c r="K25" s="52">
        <v>0.88079902999999993</v>
      </c>
      <c r="L25" s="52">
        <v>0.194087078</v>
      </c>
      <c r="M25" s="52">
        <v>1.194698414629352</v>
      </c>
      <c r="N25" s="52">
        <v>0.24952827</v>
      </c>
      <c r="O25" s="52">
        <v>0.51772580000000001</v>
      </c>
      <c r="P25" s="52">
        <v>3.1797155530000001E-9</v>
      </c>
      <c r="Q25" s="52">
        <v>0.82021636617971561</v>
      </c>
      <c r="S25" s="53" t="s">
        <v>205</v>
      </c>
      <c r="T25" s="53">
        <v>6.0420000000000005E-4</v>
      </c>
      <c r="U25" s="53">
        <v>0.36506660000000002</v>
      </c>
      <c r="V25" s="53">
        <v>5.4009055999999998</v>
      </c>
      <c r="W25" s="53">
        <v>7.9371549999999997</v>
      </c>
      <c r="X25" s="53">
        <v>2.2847024000000001E-3</v>
      </c>
      <c r="Y25" s="53">
        <v>3.0745844999999997E-4</v>
      </c>
      <c r="Z25" s="53">
        <v>34.925068000000003</v>
      </c>
      <c r="AA25" s="53">
        <v>5.1016819999999997E-2</v>
      </c>
      <c r="AB25" s="53">
        <v>0.16451832499999999</v>
      </c>
      <c r="AC25" s="53">
        <v>0.79986020000000002</v>
      </c>
      <c r="AD25" s="53">
        <v>0.222123933</v>
      </c>
      <c r="AE25" s="53">
        <v>1.186502458104892</v>
      </c>
      <c r="AF25" s="53">
        <v>0.25602702999999999</v>
      </c>
      <c r="AG25" s="53">
        <v>0.57351777999999998</v>
      </c>
      <c r="AH25" s="53">
        <v>5.7601622899999997E-9</v>
      </c>
      <c r="AI25" s="53">
        <v>0.93381138176016221</v>
      </c>
      <c r="AK25" s="54" t="s">
        <v>205</v>
      </c>
      <c r="AL25" s="54">
        <v>5.9119999999999995E-4</v>
      </c>
      <c r="AM25" s="54">
        <v>0.25977929999999999</v>
      </c>
      <c r="AN25" s="54">
        <v>6.0958209999999999</v>
      </c>
      <c r="AO25" s="54">
        <v>7.7014383999999998</v>
      </c>
      <c r="AP25" s="54">
        <v>2.2791221000000002E-3</v>
      </c>
      <c r="AQ25" s="54">
        <v>3.0430159999999997E-4</v>
      </c>
      <c r="AR25" s="54">
        <v>34.736910000000002</v>
      </c>
      <c r="AS25" s="54">
        <v>4.5512468E-2</v>
      </c>
      <c r="AT25" s="54">
        <v>0.19385118300000001</v>
      </c>
      <c r="AU25" s="54">
        <v>0.65386533000000002</v>
      </c>
      <c r="AV25" s="54">
        <v>0.20072689399999999</v>
      </c>
      <c r="AW25" s="54">
        <v>1.048443407096981</v>
      </c>
      <c r="AX25" s="54">
        <v>0.25376342499999999</v>
      </c>
      <c r="AY25" s="54">
        <v>0.64272331999999999</v>
      </c>
      <c r="AZ25" s="54">
        <v>5.1951510449999998E-9</v>
      </c>
      <c r="BA25" s="54">
        <v>0.98467849719515099</v>
      </c>
    </row>
    <row r="26" spans="1:53" x14ac:dyDescent="0.25">
      <c r="A26" s="52" t="s">
        <v>205</v>
      </c>
      <c r="B26" s="52">
        <v>6.2E-4</v>
      </c>
      <c r="C26" s="52">
        <v>0.45043309999999998</v>
      </c>
      <c r="D26" s="52">
        <v>4.7433490000000003</v>
      </c>
      <c r="E26" s="52">
        <v>8.180866</v>
      </c>
      <c r="F26" s="52">
        <v>2.2859172999999998E-3</v>
      </c>
      <c r="G26" s="52">
        <v>3.1015122999999999E-4</v>
      </c>
      <c r="H26" s="52">
        <v>35.025790000000001</v>
      </c>
      <c r="I26" s="67">
        <v>3.7713360000000001E-2</v>
      </c>
      <c r="J26" s="52">
        <v>0.132980828</v>
      </c>
      <c r="K26" s="52">
        <v>0.81480710000000001</v>
      </c>
      <c r="L26" s="52">
        <v>0.199745695</v>
      </c>
      <c r="M26" s="52">
        <v>1.147533623105143</v>
      </c>
      <c r="N26" s="52">
        <v>0.27516517000000001</v>
      </c>
      <c r="O26" s="52">
        <v>0.54766329999999996</v>
      </c>
      <c r="P26" s="52">
        <v>3.2678494999999999E-9</v>
      </c>
      <c r="Q26" s="52">
        <v>0.8849248032678495</v>
      </c>
      <c r="S26" s="53" t="s">
        <v>205</v>
      </c>
      <c r="T26" s="53">
        <v>6.089E-4</v>
      </c>
      <c r="U26" s="53">
        <v>0.33642630000000001</v>
      </c>
      <c r="V26" s="53">
        <v>5.6183285999999999</v>
      </c>
      <c r="W26" s="53">
        <v>7.9346059999999996</v>
      </c>
      <c r="X26" s="53">
        <v>2.2869648000000001E-3</v>
      </c>
      <c r="Y26" s="53">
        <v>3.0507418E-4</v>
      </c>
      <c r="Z26" s="53">
        <v>34.965780000000002</v>
      </c>
      <c r="AA26" s="53">
        <v>2.2789608999999999E-2</v>
      </c>
      <c r="AB26" s="53">
        <v>0.15877177100000001</v>
      </c>
      <c r="AC26" s="53">
        <v>0.91613264999999999</v>
      </c>
      <c r="AD26" s="53">
        <v>0.17519658640739999</v>
      </c>
      <c r="AE26" s="53">
        <v>1.250101007502189</v>
      </c>
      <c r="AF26" s="53">
        <v>0.29900557999999999</v>
      </c>
      <c r="AG26" s="53">
        <v>0.53706109999999996</v>
      </c>
      <c r="AH26" s="53">
        <v>2.406062138E-9</v>
      </c>
      <c r="AI26" s="53">
        <v>0.8241889234060622</v>
      </c>
      <c r="AK26" s="54" t="s">
        <v>205</v>
      </c>
      <c r="AL26" s="54">
        <v>5.9880000000000003E-4</v>
      </c>
      <c r="AM26" s="54">
        <v>0.22193489999999999</v>
      </c>
      <c r="AN26" s="54">
        <v>6.5225309999999999</v>
      </c>
      <c r="AO26" s="54">
        <v>7.7028359999999996</v>
      </c>
      <c r="AP26" s="54">
        <v>2.2857464000000001E-3</v>
      </c>
      <c r="AQ26" s="54">
        <v>3.0077385999999998E-4</v>
      </c>
      <c r="AR26" s="54">
        <v>34.835278000000002</v>
      </c>
      <c r="AS26" s="54">
        <v>2.9266011999999999E-4</v>
      </c>
      <c r="AT26" s="54">
        <v>0.18605574050000001</v>
      </c>
      <c r="AU26" s="54">
        <v>0.8042140499999999</v>
      </c>
      <c r="AV26" s="54">
        <v>0.14548665052870119</v>
      </c>
      <c r="AW26" s="54">
        <v>1.1357564411077981</v>
      </c>
      <c r="AX26" s="54">
        <v>0.29377502</v>
      </c>
      <c r="AY26" s="54">
        <v>0.49537186999999999</v>
      </c>
      <c r="AZ26" s="54">
        <v>8.9065318500000004E-10</v>
      </c>
      <c r="BA26" s="54">
        <v>0.78840625489065319</v>
      </c>
    </row>
    <row r="27" spans="1:53" x14ac:dyDescent="0.25">
      <c r="A27" s="52" t="s">
        <v>205</v>
      </c>
      <c r="B27" s="52">
        <v>5.1840000000000002E-4</v>
      </c>
      <c r="C27" s="52">
        <v>0.26701439999999999</v>
      </c>
      <c r="D27" s="52">
        <v>2.0642318999999998</v>
      </c>
      <c r="E27" s="52">
        <v>8.177861</v>
      </c>
      <c r="F27" s="52">
        <v>2.2405061999999998E-3</v>
      </c>
      <c r="G27" s="52">
        <v>3.294986E-4</v>
      </c>
      <c r="H27" s="52">
        <v>34.368690000000001</v>
      </c>
      <c r="I27" s="67">
        <v>4.0063605000000002E-2</v>
      </c>
      <c r="J27" s="52">
        <v>0.21015801100000001</v>
      </c>
      <c r="K27" s="52">
        <v>0.7738837999999999</v>
      </c>
      <c r="L27" s="52">
        <v>0.22115028069723369</v>
      </c>
      <c r="M27" s="52">
        <v>1.2051920917762391</v>
      </c>
      <c r="N27" s="52">
        <v>0.31552933999999999</v>
      </c>
      <c r="O27" s="52">
        <v>0.77383298</v>
      </c>
      <c r="P27" s="52">
        <v>1.237712296E-9</v>
      </c>
      <c r="Q27" s="52">
        <v>1.1395266442377121</v>
      </c>
      <c r="S27" s="53" t="s">
        <v>205</v>
      </c>
      <c r="T27" s="53">
        <v>5.2820000000000005E-4</v>
      </c>
      <c r="U27" s="53">
        <v>0.1947094</v>
      </c>
      <c r="V27" s="53">
        <v>3.5310790000000001</v>
      </c>
      <c r="W27" s="53">
        <v>7.9253929999999997</v>
      </c>
      <c r="X27" s="53">
        <v>2.2497617000000001E-3</v>
      </c>
      <c r="Y27" s="53">
        <v>3.2361865000000002E-4</v>
      </c>
      <c r="Z27" s="53">
        <v>34.389499999999998</v>
      </c>
      <c r="AA27" s="53">
        <v>6.9440119999999994E-3</v>
      </c>
      <c r="AB27" s="53">
        <v>0.21536822799999999</v>
      </c>
      <c r="AC27" s="53">
        <v>0.71556752999999995</v>
      </c>
      <c r="AD27" s="53">
        <v>0.18346608055167379</v>
      </c>
      <c r="AE27" s="53">
        <v>1.114401838624677</v>
      </c>
      <c r="AF27" s="53">
        <v>0.29909280599999999</v>
      </c>
      <c r="AG27" s="53">
        <v>0.69642514</v>
      </c>
      <c r="AH27" s="53">
        <v>8.0154767499999997E-10</v>
      </c>
      <c r="AI27" s="53">
        <v>1.028602975801548</v>
      </c>
      <c r="AK27" s="54" t="s">
        <v>205</v>
      </c>
      <c r="AL27" s="54">
        <v>5.641E-4</v>
      </c>
      <c r="AM27" s="54">
        <v>0.15921660000000001</v>
      </c>
      <c r="AN27" s="54">
        <v>5.2918086000000004</v>
      </c>
      <c r="AO27" s="54">
        <v>7.6983240000000004</v>
      </c>
      <c r="AP27" s="54">
        <v>2.2644802999999998E-3</v>
      </c>
      <c r="AQ27" s="54">
        <v>3.1171726999999999E-4</v>
      </c>
      <c r="AR27" s="54">
        <v>34.499844000000003</v>
      </c>
      <c r="AS27" s="54">
        <v>1.6431835E-9</v>
      </c>
      <c r="AT27" s="54">
        <v>0.216561066</v>
      </c>
      <c r="AU27" s="54">
        <v>0.64987543999999997</v>
      </c>
      <c r="AV27" s="54">
        <v>0.13637552046136539</v>
      </c>
      <c r="AW27" s="54">
        <v>1.002812026530324</v>
      </c>
      <c r="AX27" s="54">
        <v>0.26507535999999998</v>
      </c>
      <c r="AY27" s="54">
        <v>0.58073058999999994</v>
      </c>
      <c r="AZ27" s="54">
        <v>5.3312164199999997E-10</v>
      </c>
      <c r="BA27" s="54">
        <v>0.91967167129420135</v>
      </c>
    </row>
    <row r="28" spans="1:53" x14ac:dyDescent="0.25">
      <c r="A28" s="52" t="s">
        <v>206</v>
      </c>
      <c r="B28" s="52">
        <v>4.885E-4</v>
      </c>
      <c r="C28" s="52">
        <v>1.4853171999999999</v>
      </c>
      <c r="D28" s="52">
        <v>0.90658914999999995</v>
      </c>
      <c r="E28" s="52">
        <v>8.1474709999999995</v>
      </c>
      <c r="F28" s="52">
        <v>2.3085497999999999E-3</v>
      </c>
      <c r="G28" s="52">
        <v>3.3044957999999998E-4</v>
      </c>
      <c r="H28" s="52">
        <v>34.685383000000002</v>
      </c>
      <c r="I28" s="67">
        <v>1.7804121999999999E-2</v>
      </c>
      <c r="J28" s="52">
        <v>0.14635913055932689</v>
      </c>
      <c r="K28" s="52">
        <v>0.97583550000000008</v>
      </c>
      <c r="L28" s="52">
        <v>0.17800973052010169</v>
      </c>
      <c r="M28" s="52">
        <v>1.300204361156851</v>
      </c>
      <c r="N28" s="52">
        <v>0.41033863999999998</v>
      </c>
      <c r="O28" s="52">
        <v>0.58340615000000007</v>
      </c>
      <c r="P28" s="52">
        <v>1.0133917220000001E-9</v>
      </c>
      <c r="Q28" s="52">
        <v>1.064158141013392</v>
      </c>
      <c r="S28" s="53" t="s">
        <v>206</v>
      </c>
      <c r="T28" s="53">
        <v>4.751E-4</v>
      </c>
      <c r="U28" s="53">
        <v>1.4108103999999999</v>
      </c>
      <c r="V28" s="53">
        <v>2.0402922999999999</v>
      </c>
      <c r="W28" s="53">
        <v>7.9277905999999998</v>
      </c>
      <c r="X28" s="53">
        <v>2.3068464000000001E-3</v>
      </c>
      <c r="Y28" s="53">
        <v>3.278229E-4</v>
      </c>
      <c r="Z28" s="53">
        <v>34.651294999999998</v>
      </c>
      <c r="AA28" s="53">
        <v>4.4409535999999999E-2</v>
      </c>
      <c r="AB28" s="53">
        <v>0.15886664118751101</v>
      </c>
      <c r="AC28" s="53">
        <v>0.83146972000000008</v>
      </c>
      <c r="AD28" s="53">
        <v>0.18961409079342889</v>
      </c>
      <c r="AE28" s="53">
        <v>1.179950452062563</v>
      </c>
      <c r="AF28" s="53">
        <v>0.33687666999999999</v>
      </c>
      <c r="AG28" s="53">
        <v>0.64192274999999999</v>
      </c>
      <c r="AH28" s="53">
        <v>2.1532368920000002E-9</v>
      </c>
      <c r="AI28" s="53">
        <v>1.067933982153237</v>
      </c>
      <c r="AK28" s="54" t="s">
        <v>206</v>
      </c>
      <c r="AL28" s="54">
        <v>4.5770000000000001E-4</v>
      </c>
      <c r="AM28" s="54">
        <v>1.3204834000000001</v>
      </c>
      <c r="AN28" s="54">
        <v>3.3052391999999999</v>
      </c>
      <c r="AO28" s="54">
        <v>7.7043385999999998</v>
      </c>
      <c r="AP28" s="54">
        <v>2.3062867000000001E-3</v>
      </c>
      <c r="AQ28" s="54">
        <v>3.2257807000000001E-4</v>
      </c>
      <c r="AR28" s="54">
        <v>34.611579999999996</v>
      </c>
      <c r="AS28" s="54">
        <v>6.2266357000000001E-2</v>
      </c>
      <c r="AT28" s="54">
        <v>0.16723536429999999</v>
      </c>
      <c r="AU28" s="54">
        <v>0.77915471999999997</v>
      </c>
      <c r="AV28" s="54">
        <v>0.19714329180597859</v>
      </c>
      <c r="AW28" s="54">
        <v>1.1435333761914921</v>
      </c>
      <c r="AX28" s="54">
        <v>0.30272404500000011</v>
      </c>
      <c r="AY28" s="54">
        <v>0.68461606999999991</v>
      </c>
      <c r="AZ28" s="54">
        <v>5.2890868650000004E-9</v>
      </c>
      <c r="BA28" s="54">
        <v>1.017222051289087</v>
      </c>
    </row>
    <row r="29" spans="1:53" x14ac:dyDescent="0.25">
      <c r="A29" s="52" t="s">
        <v>206</v>
      </c>
      <c r="B29" s="52">
        <v>4.6749999999999998E-4</v>
      </c>
      <c r="C29" s="52">
        <v>1.4115669</v>
      </c>
      <c r="D29" s="52">
        <v>1.0123035</v>
      </c>
      <c r="E29" s="52">
        <v>8.1591850000000008</v>
      </c>
      <c r="F29" s="52">
        <v>2.3067881999999998E-3</v>
      </c>
      <c r="G29" s="52">
        <v>3.3050898000000002E-4</v>
      </c>
      <c r="H29" s="52">
        <v>34.646782000000002</v>
      </c>
      <c r="I29" s="67">
        <v>2.9465425999999999E-2</v>
      </c>
      <c r="J29" s="52">
        <v>0.163668410634522</v>
      </c>
      <c r="K29" s="52">
        <v>0.91481467999999988</v>
      </c>
      <c r="L29" s="52">
        <v>0.18546994048339269</v>
      </c>
      <c r="M29" s="52">
        <v>1.2639530311942031</v>
      </c>
      <c r="N29" s="52">
        <v>0.38368954</v>
      </c>
      <c r="O29" s="52">
        <v>0.62320794000000002</v>
      </c>
      <c r="P29" s="52">
        <v>1.1762744669999999E-9</v>
      </c>
      <c r="Q29" s="52">
        <v>1.0593210091762739</v>
      </c>
      <c r="S29" s="53" t="s">
        <v>206</v>
      </c>
      <c r="T29" s="53">
        <v>4.5600000000000003E-4</v>
      </c>
      <c r="U29" s="53">
        <v>1.3446243</v>
      </c>
      <c r="V29" s="53">
        <v>2.1232448000000002</v>
      </c>
      <c r="W29" s="53">
        <v>7.9332924</v>
      </c>
      <c r="X29" s="53">
        <v>2.3065427999999998E-3</v>
      </c>
      <c r="Y29" s="53">
        <v>3.2740029999999998E-4</v>
      </c>
      <c r="Z29" s="53">
        <v>34.633719999999997</v>
      </c>
      <c r="AA29" s="53">
        <v>4.2474295999999988E-2</v>
      </c>
      <c r="AB29" s="53">
        <v>0.15991081134092161</v>
      </c>
      <c r="AC29" s="53">
        <v>0.83356496000000002</v>
      </c>
      <c r="AD29" s="53">
        <v>0.1881110706863475</v>
      </c>
      <c r="AE29" s="53">
        <v>1.181586842106817</v>
      </c>
      <c r="AF29" s="53">
        <v>0.30655520000000003</v>
      </c>
      <c r="AG29" s="53">
        <v>0.63929388000000009</v>
      </c>
      <c r="AH29" s="53">
        <v>2.0971021159999999E-9</v>
      </c>
      <c r="AI29" s="53">
        <v>1.018672780097102</v>
      </c>
      <c r="AK29" s="54" t="s">
        <v>206</v>
      </c>
      <c r="AL29" s="54">
        <v>4.4539999999999998E-4</v>
      </c>
      <c r="AM29" s="54">
        <v>1.2685711</v>
      </c>
      <c r="AN29" s="54">
        <v>3.5156353</v>
      </c>
      <c r="AO29" s="54">
        <v>7.7026849999999998</v>
      </c>
      <c r="AP29" s="54">
        <v>2.3064247999999999E-3</v>
      </c>
      <c r="AQ29" s="54">
        <v>3.2076157999999999E-4</v>
      </c>
      <c r="AR29" s="54">
        <v>34.614758000000002</v>
      </c>
      <c r="AS29" s="54">
        <v>6.1340943000000002E-2</v>
      </c>
      <c r="AT29" s="54">
        <v>0.17238106249999999</v>
      </c>
      <c r="AU29" s="54">
        <v>0.75404662</v>
      </c>
      <c r="AV29" s="54">
        <v>0.19960213191888901</v>
      </c>
      <c r="AW29" s="54">
        <v>1.1260298145038861</v>
      </c>
      <c r="AX29" s="54">
        <v>0.27610057999999998</v>
      </c>
      <c r="AY29" s="54">
        <v>0.69805633999999994</v>
      </c>
      <c r="AZ29" s="54">
        <v>5.7177667200000001E-9</v>
      </c>
      <c r="BA29" s="54">
        <v>0.98674438271776665</v>
      </c>
    </row>
    <row r="30" spans="1:53" x14ac:dyDescent="0.25">
      <c r="A30" s="52" t="s">
        <v>206</v>
      </c>
      <c r="B30" s="52">
        <v>4.7980000000000001E-4</v>
      </c>
      <c r="C30" s="52">
        <v>1.4386553</v>
      </c>
      <c r="D30" s="52">
        <v>1.6435645000000001</v>
      </c>
      <c r="E30" s="52">
        <v>8.1471269999999993</v>
      </c>
      <c r="F30" s="52">
        <v>2.3076186999999998E-3</v>
      </c>
      <c r="G30" s="52">
        <v>3.2614337000000002E-4</v>
      </c>
      <c r="H30" s="52">
        <v>34.702686</v>
      </c>
      <c r="I30" s="67">
        <v>7.1606550000000001E-3</v>
      </c>
      <c r="J30" s="52">
        <v>0.14035134066357269</v>
      </c>
      <c r="K30" s="52">
        <v>1.1118583200000001</v>
      </c>
      <c r="L30" s="52">
        <v>0.16980562056854651</v>
      </c>
      <c r="M30" s="52">
        <v>1.422015281310367</v>
      </c>
      <c r="N30" s="52">
        <v>0.26602262399999999</v>
      </c>
      <c r="O30" s="52">
        <v>0.52171250999999996</v>
      </c>
      <c r="P30" s="52">
        <v>9.3124183800000002E-10</v>
      </c>
      <c r="Q30" s="52">
        <v>0.81299852193124178</v>
      </c>
      <c r="S30" s="53" t="s">
        <v>206</v>
      </c>
      <c r="T30" s="53">
        <v>4.6660000000000001E-4</v>
      </c>
      <c r="U30" s="53">
        <v>1.3594602</v>
      </c>
      <c r="V30" s="53">
        <v>2.8207004000000002</v>
      </c>
      <c r="W30" s="53">
        <v>7.9258610000000003</v>
      </c>
      <c r="X30" s="53">
        <v>2.3068564000000001E-3</v>
      </c>
      <c r="Y30" s="53">
        <v>3.2262220000000002E-4</v>
      </c>
      <c r="Z30" s="53">
        <v>34.680340000000001</v>
      </c>
      <c r="AA30" s="53">
        <v>4.1331705000000003E-2</v>
      </c>
      <c r="AB30" s="53">
        <v>0.16018836177029741</v>
      </c>
      <c r="AC30" s="53">
        <v>0.87968100000000016</v>
      </c>
      <c r="AD30" s="53">
        <v>0.18318050097401209</v>
      </c>
      <c r="AE30" s="53">
        <v>1.2230498628273789</v>
      </c>
      <c r="AF30" s="53">
        <v>0.27083344999999998</v>
      </c>
      <c r="AG30" s="53">
        <v>0.61063653000000007</v>
      </c>
      <c r="AH30" s="53">
        <v>2.4248277999999999E-9</v>
      </c>
      <c r="AI30" s="53">
        <v>0.92676209642482787</v>
      </c>
      <c r="AK30" s="54" t="s">
        <v>206</v>
      </c>
      <c r="AL30" s="54">
        <v>4.482E-4</v>
      </c>
      <c r="AM30" s="54">
        <v>1.2612097</v>
      </c>
      <c r="AN30" s="54">
        <v>4.1113514999999996</v>
      </c>
      <c r="AO30" s="54">
        <v>7.7002949999999997</v>
      </c>
      <c r="AP30" s="54">
        <v>2.3070706999999998E-3</v>
      </c>
      <c r="AQ30" s="54">
        <v>3.1534219999999999E-4</v>
      </c>
      <c r="AR30" s="54">
        <v>34.649970000000003</v>
      </c>
      <c r="AS30" s="54">
        <v>5.7287339999999999E-2</v>
      </c>
      <c r="AT30" s="54">
        <v>0.17112150700000001</v>
      </c>
      <c r="AU30" s="54">
        <v>0.80820415000000001</v>
      </c>
      <c r="AV30" s="54">
        <v>0.19060671335729421</v>
      </c>
      <c r="AW30" s="54">
        <v>1.169932370444223</v>
      </c>
      <c r="AX30" s="54">
        <v>0.25968363</v>
      </c>
      <c r="AY30" s="54">
        <v>0.64238687999999988</v>
      </c>
      <c r="AZ30" s="54">
        <v>5.9718207600000002E-9</v>
      </c>
      <c r="BA30" s="54">
        <v>1.0122661159718209</v>
      </c>
    </row>
    <row r="31" spans="1:53" x14ac:dyDescent="0.25">
      <c r="A31" s="52" t="s">
        <v>206</v>
      </c>
      <c r="B31" s="52">
        <v>4.8650000000000001E-4</v>
      </c>
      <c r="C31" s="52">
        <v>1.4511366000000001</v>
      </c>
      <c r="D31" s="52">
        <v>2.0604086000000001</v>
      </c>
      <c r="E31" s="52">
        <v>8.1419700000000006</v>
      </c>
      <c r="F31" s="52">
        <v>2.3077566E-3</v>
      </c>
      <c r="G31" s="52">
        <v>3.2450057999999999E-4</v>
      </c>
      <c r="H31" s="52">
        <v>34.728026999999997</v>
      </c>
      <c r="I31" s="67">
        <v>8.8637390000000007E-3</v>
      </c>
      <c r="J31" s="52">
        <v>0.1370574007517418</v>
      </c>
      <c r="K31" s="52">
        <v>1.0836810400000001</v>
      </c>
      <c r="L31" s="52">
        <v>0.16875440068273209</v>
      </c>
      <c r="M31" s="52">
        <v>1.3894928415148311</v>
      </c>
      <c r="N31" s="52">
        <v>0.26047492999999999</v>
      </c>
      <c r="O31" s="52">
        <v>0.51337094999999999</v>
      </c>
      <c r="P31" s="52">
        <v>1.0443278700000001E-9</v>
      </c>
      <c r="Q31" s="52">
        <v>0.80061437504432786</v>
      </c>
      <c r="S31" s="53" t="s">
        <v>206</v>
      </c>
      <c r="T31" s="53">
        <v>4.7550000000000001E-4</v>
      </c>
      <c r="U31" s="53">
        <v>1.3707334</v>
      </c>
      <c r="V31" s="53">
        <v>3.3613884000000001</v>
      </c>
      <c r="W31" s="53">
        <v>7.9195010000000003</v>
      </c>
      <c r="X31" s="53">
        <v>2.3066911000000001E-3</v>
      </c>
      <c r="Y31" s="53">
        <v>3.187474E-4</v>
      </c>
      <c r="Z31" s="53">
        <v>34.706237999999999</v>
      </c>
      <c r="AA31" s="53">
        <v>4.1034336999999997E-2</v>
      </c>
      <c r="AB31" s="53">
        <v>0.1549342329232723</v>
      </c>
      <c r="AC31" s="53">
        <v>0.78974600000000006</v>
      </c>
      <c r="AD31" s="53">
        <v>0.18368404147551359</v>
      </c>
      <c r="AE31" s="53">
        <v>1.1283642744856111</v>
      </c>
      <c r="AF31" s="53">
        <v>0.25643252</v>
      </c>
      <c r="AG31" s="53">
        <v>0.59814484000000001</v>
      </c>
      <c r="AH31" s="53">
        <v>2.7420224969999999E-9</v>
      </c>
      <c r="AI31" s="53">
        <v>0.90464408974202248</v>
      </c>
      <c r="AK31" s="54" t="s">
        <v>206</v>
      </c>
      <c r="AL31" s="54">
        <v>4.5219999999999999E-4</v>
      </c>
      <c r="AM31" s="54">
        <v>1.2560416000000001</v>
      </c>
      <c r="AN31" s="54">
        <v>4.7021139999999999</v>
      </c>
      <c r="AO31" s="54">
        <v>7.6985907999999998</v>
      </c>
      <c r="AP31" s="54">
        <v>2.3074183E-3</v>
      </c>
      <c r="AQ31" s="54">
        <v>3.1058061999999999E-4</v>
      </c>
      <c r="AR31" s="54">
        <v>34.674861999999997</v>
      </c>
      <c r="AS31" s="54">
        <v>5.6213985999999987E-2</v>
      </c>
      <c r="AT31" s="54">
        <v>0.164997962</v>
      </c>
      <c r="AU31" s="54">
        <v>0.72290265999999992</v>
      </c>
      <c r="AV31" s="54">
        <v>0.19034964424867001</v>
      </c>
      <c r="AW31" s="54">
        <v>1.0782502663391671</v>
      </c>
      <c r="AX31" s="54">
        <v>0.25195220000000002</v>
      </c>
      <c r="AY31" s="54">
        <v>0.62815237000000002</v>
      </c>
      <c r="AZ31" s="54">
        <v>6.9516691160000003E-9</v>
      </c>
      <c r="BA31" s="54">
        <v>0.99081717195166918</v>
      </c>
    </row>
    <row r="32" spans="1:53" x14ac:dyDescent="0.25">
      <c r="A32" s="52" t="s">
        <v>206</v>
      </c>
      <c r="B32" s="52">
        <v>4.8879999999999996E-4</v>
      </c>
      <c r="C32" s="52">
        <v>1.4404452000000001</v>
      </c>
      <c r="D32" s="52">
        <v>2.5622015</v>
      </c>
      <c r="E32" s="52">
        <v>8.1415100000000002</v>
      </c>
      <c r="F32" s="52">
        <v>2.3073116E-3</v>
      </c>
      <c r="G32" s="52">
        <v>3.2261342999999999E-4</v>
      </c>
      <c r="H32" s="52">
        <v>34.748837000000002</v>
      </c>
      <c r="I32" s="67">
        <v>5.2347849999999996E-3</v>
      </c>
      <c r="J32" s="52">
        <v>0.13910033084336659</v>
      </c>
      <c r="K32" s="52">
        <v>0.88274420000000009</v>
      </c>
      <c r="L32" s="52">
        <v>0.1661865107917774</v>
      </c>
      <c r="M32" s="52">
        <v>1.188031041717502</v>
      </c>
      <c r="N32" s="52">
        <v>0.38666437999999997</v>
      </c>
      <c r="O32" s="52">
        <v>0.48770861999999998</v>
      </c>
      <c r="P32" s="52">
        <v>9.9874905499999992E-10</v>
      </c>
      <c r="Q32" s="52">
        <v>0.91309102599874903</v>
      </c>
      <c r="S32" s="53" t="s">
        <v>206</v>
      </c>
      <c r="T32" s="53">
        <v>4.7639999999999998E-4</v>
      </c>
      <c r="U32" s="53">
        <v>1.3484612</v>
      </c>
      <c r="V32" s="53">
        <v>4.0209007000000003</v>
      </c>
      <c r="W32" s="53">
        <v>7.9158400000000002</v>
      </c>
      <c r="X32" s="53">
        <v>2.3063634999999998E-3</v>
      </c>
      <c r="Y32" s="53">
        <v>3.1396988E-4</v>
      </c>
      <c r="Z32" s="53">
        <v>34.731777000000001</v>
      </c>
      <c r="AA32" s="53">
        <v>3.6324410000000001E-2</v>
      </c>
      <c r="AB32" s="53">
        <v>0.14789394515580559</v>
      </c>
      <c r="AC32" s="53">
        <v>0.73916512999999995</v>
      </c>
      <c r="AD32" s="53">
        <v>0.18086857206557369</v>
      </c>
      <c r="AE32" s="53">
        <v>1.067927647311081</v>
      </c>
      <c r="AF32" s="53">
        <v>0.24462010000000001</v>
      </c>
      <c r="AG32" s="53">
        <v>0.57149139000000004</v>
      </c>
      <c r="AH32" s="53">
        <v>2.74311189E-9</v>
      </c>
      <c r="AI32" s="53">
        <v>0.8493469287431118</v>
      </c>
      <c r="AK32" s="54" t="s">
        <v>206</v>
      </c>
      <c r="AL32" s="54">
        <v>4.5520000000000001E-4</v>
      </c>
      <c r="AM32" s="54">
        <v>1.240604</v>
      </c>
      <c r="AN32" s="54">
        <v>5.4329685999999997</v>
      </c>
      <c r="AO32" s="54">
        <v>7.6962349999999997</v>
      </c>
      <c r="AP32" s="54">
        <v>2.3078101E-3</v>
      </c>
      <c r="AQ32" s="54">
        <v>3.0444689999999997E-4</v>
      </c>
      <c r="AR32" s="54">
        <v>34.705868000000002</v>
      </c>
      <c r="AS32" s="54">
        <v>5.0740677999999997E-2</v>
      </c>
      <c r="AT32" s="54">
        <v>0.15521723670000001</v>
      </c>
      <c r="AU32" s="54">
        <v>0.66213521999999991</v>
      </c>
      <c r="AV32" s="54">
        <v>0.18590442804000001</v>
      </c>
      <c r="AW32" s="54">
        <v>1.0032568848339609</v>
      </c>
      <c r="AX32" s="54">
        <v>0.27123731000000001</v>
      </c>
      <c r="AY32" s="54">
        <v>0.59431508</v>
      </c>
      <c r="AZ32" s="54">
        <v>7.1970923839999996E-9</v>
      </c>
      <c r="BA32" s="54">
        <v>0.89336661319709243</v>
      </c>
    </row>
    <row r="33" spans="1:53" x14ac:dyDescent="0.25">
      <c r="A33" s="52" t="s">
        <v>206</v>
      </c>
      <c r="B33" s="52">
        <v>4.9310000000000001E-4</v>
      </c>
      <c r="C33" s="52">
        <v>1.4389243</v>
      </c>
      <c r="D33" s="52">
        <v>3.0253572000000002</v>
      </c>
      <c r="E33" s="52">
        <v>8.135313</v>
      </c>
      <c r="F33" s="52">
        <v>2.3072711000000001E-3</v>
      </c>
      <c r="G33" s="52">
        <v>3.1859633999999998E-4</v>
      </c>
      <c r="H33" s="52">
        <v>34.771476999999997</v>
      </c>
      <c r="I33" s="67">
        <v>2.3316499999999999E-8</v>
      </c>
      <c r="J33" s="52">
        <v>0.1145076807670775</v>
      </c>
      <c r="K33" s="52">
        <v>0.84224292000000012</v>
      </c>
      <c r="L33" s="52">
        <v>0.15016954074886171</v>
      </c>
      <c r="M33" s="52">
        <v>1.106920141597997</v>
      </c>
      <c r="N33" s="52">
        <v>0.34112521000000001</v>
      </c>
      <c r="O33" s="52">
        <v>0.42559282999999998</v>
      </c>
      <c r="P33" s="52">
        <v>7.5353148499999998E-10</v>
      </c>
      <c r="Q33" s="52">
        <v>0.82175295807003135</v>
      </c>
      <c r="S33" s="53" t="s">
        <v>206</v>
      </c>
      <c r="T33" s="53">
        <v>4.7439999999999998E-4</v>
      </c>
      <c r="U33" s="53">
        <v>1.3245435999999999</v>
      </c>
      <c r="V33" s="53">
        <v>4.5301166000000004</v>
      </c>
      <c r="W33" s="53">
        <v>7.9142922999999996</v>
      </c>
      <c r="X33" s="53">
        <v>2.3067840000000001E-3</v>
      </c>
      <c r="Y33" s="53">
        <v>3.0927404000000001E-4</v>
      </c>
      <c r="Z33" s="53">
        <v>34.758220000000001</v>
      </c>
      <c r="AA33" s="53">
        <v>1.8106692000000001E-2</v>
      </c>
      <c r="AB33" s="53">
        <v>0.12870574229600651</v>
      </c>
      <c r="AC33" s="53">
        <v>0.76413774999999995</v>
      </c>
      <c r="AD33" s="53">
        <v>0.165512861628721</v>
      </c>
      <c r="AE33" s="53">
        <v>1.0583563540141361</v>
      </c>
      <c r="AF33" s="53">
        <v>0.26455572999999999</v>
      </c>
      <c r="AG33" s="53">
        <v>0.48260597999999999</v>
      </c>
      <c r="AH33" s="53">
        <v>1.9133044529999998E-9</v>
      </c>
      <c r="AI33" s="53">
        <v>0.80275194291330443</v>
      </c>
      <c r="AK33" s="54" t="s">
        <v>206</v>
      </c>
      <c r="AL33" s="54">
        <v>4.6000000000000001E-4</v>
      </c>
      <c r="AM33" s="54">
        <v>1.2321200000000001</v>
      </c>
      <c r="AN33" s="54">
        <v>6.034116</v>
      </c>
      <c r="AO33" s="54">
        <v>7.6939149999999996</v>
      </c>
      <c r="AP33" s="54">
        <v>2.3082695000000001E-3</v>
      </c>
      <c r="AQ33" s="54">
        <v>2.9899689999999998E-4</v>
      </c>
      <c r="AR33" s="54">
        <v>34.738242999999997</v>
      </c>
      <c r="AS33" s="54">
        <v>4.287701E-2</v>
      </c>
      <c r="AT33" s="54">
        <v>0.14912984300000001</v>
      </c>
      <c r="AU33" s="54">
        <v>0.68455144000000001</v>
      </c>
      <c r="AV33" s="54">
        <v>0.17982488250000001</v>
      </c>
      <c r="AW33" s="54">
        <v>1.0135061655971169</v>
      </c>
      <c r="AX33" s="54">
        <v>0.22344063</v>
      </c>
      <c r="AY33" s="54">
        <v>0.55573311999999997</v>
      </c>
      <c r="AZ33" s="54">
        <v>6.0315079400000003E-9</v>
      </c>
      <c r="BA33" s="54">
        <v>0.8715260520315079</v>
      </c>
    </row>
    <row r="34" spans="1:53" x14ac:dyDescent="0.25">
      <c r="A34" s="52" t="s">
        <v>206</v>
      </c>
      <c r="B34" s="52">
        <v>5.0460000000000001E-4</v>
      </c>
      <c r="C34" s="52">
        <v>1.4870931000000001</v>
      </c>
      <c r="D34" s="52">
        <v>2.728917</v>
      </c>
      <c r="E34" s="52">
        <v>8.1313530000000007</v>
      </c>
      <c r="F34" s="52">
        <v>2.3082925000000002E-3</v>
      </c>
      <c r="G34" s="52">
        <v>3.2092328E-4</v>
      </c>
      <c r="H34" s="52">
        <v>34.775654000000003</v>
      </c>
      <c r="I34" s="67">
        <v>1.7631416000000001E-8</v>
      </c>
      <c r="J34" s="52">
        <v>0.11129760065398391</v>
      </c>
      <c r="K34" s="52">
        <v>1.16345919</v>
      </c>
      <c r="L34" s="52">
        <v>0.14745268073804521</v>
      </c>
      <c r="M34" s="52">
        <v>1.422209471473773</v>
      </c>
      <c r="N34" s="52">
        <v>0.27448893499999999</v>
      </c>
      <c r="O34" s="52">
        <v>0.41473731000000003</v>
      </c>
      <c r="P34" s="52">
        <v>6.4591879499999999E-10</v>
      </c>
      <c r="Q34" s="52">
        <v>0.71306927927733488</v>
      </c>
      <c r="S34" s="53" t="s">
        <v>206</v>
      </c>
      <c r="T34" s="53">
        <v>4.8099999999999998E-4</v>
      </c>
      <c r="U34" s="53">
        <v>1.3560391999999999</v>
      </c>
      <c r="V34" s="53">
        <v>4.2916699999999999</v>
      </c>
      <c r="W34" s="53">
        <v>7.9148540000000001</v>
      </c>
      <c r="X34" s="53">
        <v>2.3077445000000002E-3</v>
      </c>
      <c r="Y34" s="53">
        <v>3.1103098E-4</v>
      </c>
      <c r="Z34" s="53">
        <v>34.764502999999998</v>
      </c>
      <c r="AA34" s="53">
        <v>1.6402624999999999E-3</v>
      </c>
      <c r="AB34" s="53">
        <v>0.13068189211092801</v>
      </c>
      <c r="AC34" s="53">
        <v>0.76422349000000001</v>
      </c>
      <c r="AD34" s="53">
        <v>0.16881129190101379</v>
      </c>
      <c r="AE34" s="53">
        <v>1.0637166741019799</v>
      </c>
      <c r="AF34" s="53">
        <v>0.30514044000000001</v>
      </c>
      <c r="AG34" s="53">
        <v>0.48508427999999998</v>
      </c>
      <c r="AH34" s="53">
        <v>1.701578488E-9</v>
      </c>
      <c r="AI34" s="53">
        <v>0.86152908087157831</v>
      </c>
      <c r="AK34" s="54" t="s">
        <v>206</v>
      </c>
      <c r="AL34" s="54">
        <v>4.6720000000000003E-4</v>
      </c>
      <c r="AM34" s="54">
        <v>1.2562450999999999</v>
      </c>
      <c r="AN34" s="54">
        <v>5.9035764000000004</v>
      </c>
      <c r="AO34" s="54">
        <v>7.6951384999999997</v>
      </c>
      <c r="AP34" s="54">
        <v>2.3086902E-3</v>
      </c>
      <c r="AQ34" s="54">
        <v>3.0022864999999999E-4</v>
      </c>
      <c r="AR34" s="54">
        <v>34.74785</v>
      </c>
      <c r="AS34" s="54">
        <v>3.8344122000000001E-2</v>
      </c>
      <c r="AT34" s="54">
        <v>0.14274307550000001</v>
      </c>
      <c r="AU34" s="54">
        <v>0.66330072000000007</v>
      </c>
      <c r="AV34" s="54">
        <v>0.17772873672959999</v>
      </c>
      <c r="AW34" s="54">
        <v>0.98377253232730455</v>
      </c>
      <c r="AX34" s="54">
        <v>0.22643747</v>
      </c>
      <c r="AY34" s="54">
        <v>0.54072443999999997</v>
      </c>
      <c r="AZ34" s="54">
        <v>4.6689419479999997E-9</v>
      </c>
      <c r="BA34" s="54">
        <v>0.77330831266894184</v>
      </c>
    </row>
    <row r="35" spans="1:53" x14ac:dyDescent="0.25">
      <c r="A35" s="52" t="s">
        <v>206</v>
      </c>
      <c r="B35" s="52">
        <v>5.0710000000000002E-4</v>
      </c>
      <c r="C35" s="52">
        <v>1.5059313000000001</v>
      </c>
      <c r="D35" s="52">
        <v>2.5370680000000001</v>
      </c>
      <c r="E35" s="52">
        <v>8.1301590000000008</v>
      </c>
      <c r="F35" s="52">
        <v>2.3092970000000001E-3</v>
      </c>
      <c r="G35" s="52">
        <v>3.2233993999999998E-4</v>
      </c>
      <c r="H35" s="52">
        <v>34.777957999999998</v>
      </c>
      <c r="I35" s="67">
        <v>1.1109347E-8</v>
      </c>
      <c r="J35" s="52">
        <v>0.10098866056215861</v>
      </c>
      <c r="K35" s="52">
        <v>1.04646821</v>
      </c>
      <c r="L35" s="52">
        <v>0.138834690604901</v>
      </c>
      <c r="M35" s="52">
        <v>1.286291561246488</v>
      </c>
      <c r="N35" s="52">
        <v>0.24185349</v>
      </c>
      <c r="O35" s="52">
        <v>0.39306646000000001</v>
      </c>
      <c r="P35" s="52">
        <v>5.0435841400000003E-10</v>
      </c>
      <c r="Q35" s="52">
        <v>0.65238041061370544</v>
      </c>
      <c r="S35" s="53" t="s">
        <v>206</v>
      </c>
      <c r="T35" s="53">
        <v>4.8500000000000003E-4</v>
      </c>
      <c r="U35" s="53">
        <v>1.3783829000000001</v>
      </c>
      <c r="V35" s="53">
        <v>4.0774119999999998</v>
      </c>
      <c r="W35" s="53">
        <v>7.9158406000000001</v>
      </c>
      <c r="X35" s="53">
        <v>2.3083890000000001E-3</v>
      </c>
      <c r="Y35" s="53">
        <v>3.1273782999999999E-4</v>
      </c>
      <c r="Z35" s="53">
        <v>34.766483000000001</v>
      </c>
      <c r="AA35" s="53">
        <v>7.8847699999999995E-7</v>
      </c>
      <c r="AB35" s="53">
        <v>0.12524334156369851</v>
      </c>
      <c r="AC35" s="53">
        <v>0.97736350000000005</v>
      </c>
      <c r="AD35" s="53">
        <v>0.1602322914761562</v>
      </c>
      <c r="AE35" s="53">
        <v>1.262839133127718</v>
      </c>
      <c r="AF35" s="53">
        <v>0.32354901000000003</v>
      </c>
      <c r="AG35" s="53">
        <v>0.46901254999999997</v>
      </c>
      <c r="AH35" s="53">
        <v>1.4206808539999999E-9</v>
      </c>
      <c r="AI35" s="53">
        <v>0.75832746083008085</v>
      </c>
      <c r="AK35" s="54" t="s">
        <v>206</v>
      </c>
      <c r="AL35" s="54">
        <v>4.6329999999999999E-4</v>
      </c>
      <c r="AM35" s="54">
        <v>1.2536179000000001</v>
      </c>
      <c r="AN35" s="54">
        <v>5.6747509999999997</v>
      </c>
      <c r="AO35" s="54">
        <v>7.7004123</v>
      </c>
      <c r="AP35" s="54">
        <v>2.3094444E-3</v>
      </c>
      <c r="AQ35" s="54">
        <v>3.0272562000000002E-4</v>
      </c>
      <c r="AR35" s="54">
        <v>34.749299999999998</v>
      </c>
      <c r="AS35" s="54">
        <v>3.2796594999999998E-2</v>
      </c>
      <c r="AT35" s="54">
        <v>0.14686303361299999</v>
      </c>
      <c r="AU35" s="54">
        <v>0.84906951999999991</v>
      </c>
      <c r="AV35" s="54">
        <v>0.1670335153635216</v>
      </c>
      <c r="AW35" s="54">
        <v>1.162966069069824</v>
      </c>
      <c r="AX35" s="54">
        <v>0.31149929999999998</v>
      </c>
      <c r="AY35" s="54">
        <v>0.50512632999999996</v>
      </c>
      <c r="AZ35" s="54">
        <v>4.23697003E-9</v>
      </c>
      <c r="BA35" s="54">
        <v>0.79238099223697001</v>
      </c>
    </row>
    <row r="36" spans="1:53" x14ac:dyDescent="0.25">
      <c r="A36" s="52" t="s">
        <v>206</v>
      </c>
      <c r="B36" s="52">
        <v>5.0120000000000004E-4</v>
      </c>
      <c r="C36" s="52">
        <v>1.5193106999999999</v>
      </c>
      <c r="D36" s="52">
        <v>1.9683993</v>
      </c>
      <c r="E36" s="52">
        <v>8.1319409999999994</v>
      </c>
      <c r="F36" s="52">
        <v>2.3123919999999999E-3</v>
      </c>
      <c r="G36" s="52">
        <v>3.2532102000000003E-4</v>
      </c>
      <c r="H36" s="52">
        <v>34.768180000000001</v>
      </c>
      <c r="I36" s="67">
        <v>1.2122907999999999E-8</v>
      </c>
      <c r="J36" s="52">
        <v>0.108333410549872</v>
      </c>
      <c r="K36" s="52">
        <v>0.98498218999999998</v>
      </c>
      <c r="L36" s="52">
        <v>0.14350119053138749</v>
      </c>
      <c r="M36" s="52">
        <v>1.236816791157938</v>
      </c>
      <c r="N36" s="52">
        <v>0.27328773000000001</v>
      </c>
      <c r="O36" s="52">
        <v>0.44252433000000002</v>
      </c>
      <c r="P36" s="52">
        <v>5.9329624500000003E-10</v>
      </c>
      <c r="Q36" s="52">
        <v>0.73956155671620416</v>
      </c>
      <c r="S36" s="53" t="s">
        <v>206</v>
      </c>
      <c r="T36" s="53">
        <v>4.8730000000000003E-4</v>
      </c>
      <c r="U36" s="53">
        <v>1.4179685</v>
      </c>
      <c r="V36" s="53">
        <v>3.4432692999999999</v>
      </c>
      <c r="W36" s="53">
        <v>7.9225390000000004</v>
      </c>
      <c r="X36" s="53">
        <v>2.3105182000000002E-3</v>
      </c>
      <c r="Y36" s="53">
        <v>3.1763857000000002E-4</v>
      </c>
      <c r="Z36" s="53">
        <v>34.757739999999998</v>
      </c>
      <c r="AA36" s="53">
        <v>5.9023410000000006E-4</v>
      </c>
      <c r="AB36" s="53">
        <v>0.1282547414951033</v>
      </c>
      <c r="AC36" s="53">
        <v>1.0539128</v>
      </c>
      <c r="AD36" s="53">
        <v>0.16774018145643249</v>
      </c>
      <c r="AE36" s="53">
        <v>1.3499077230377681</v>
      </c>
      <c r="AF36" s="53">
        <v>0.24516141999999999</v>
      </c>
      <c r="AG36" s="53">
        <v>0.51754685</v>
      </c>
      <c r="AH36" s="53">
        <v>1.680873646E-9</v>
      </c>
      <c r="AI36" s="53">
        <v>0.78030835136087362</v>
      </c>
      <c r="AK36" s="54" t="s">
        <v>206</v>
      </c>
      <c r="AL36" s="54">
        <v>4.6759999999999998E-4</v>
      </c>
      <c r="AM36" s="54">
        <v>1.2995631999999999</v>
      </c>
      <c r="AN36" s="54">
        <v>4.9793662999999997</v>
      </c>
      <c r="AO36" s="54">
        <v>7.7049409999999998</v>
      </c>
      <c r="AP36" s="54">
        <v>2.3107673000000001E-3</v>
      </c>
      <c r="AQ36" s="54">
        <v>3.0799576999999999E-4</v>
      </c>
      <c r="AR36" s="54">
        <v>34.739716000000001</v>
      </c>
      <c r="AS36" s="54">
        <v>3.9987292000000001E-2</v>
      </c>
      <c r="AT36" s="54">
        <v>0.1482331390187</v>
      </c>
      <c r="AU36" s="54">
        <v>0.93259721999999989</v>
      </c>
      <c r="AV36" s="54">
        <v>0.1735239532984893</v>
      </c>
      <c r="AW36" s="54">
        <v>1.254354312408084</v>
      </c>
      <c r="AX36" s="54">
        <v>0.234999716</v>
      </c>
      <c r="AY36" s="54">
        <v>0.54850964000000002</v>
      </c>
      <c r="AZ36" s="54">
        <v>4.8865163460000001E-9</v>
      </c>
      <c r="BA36" s="54">
        <v>0.84142566788651629</v>
      </c>
    </row>
    <row r="37" spans="1:53" x14ac:dyDescent="0.25">
      <c r="A37" s="52" t="s">
        <v>206</v>
      </c>
      <c r="B37" s="52">
        <v>5.0509999999999997E-4</v>
      </c>
      <c r="C37" s="52">
        <v>1.5460995</v>
      </c>
      <c r="D37" s="52">
        <v>1.6618831000000001</v>
      </c>
      <c r="E37" s="52">
        <v>8.1303680000000007</v>
      </c>
      <c r="F37" s="52">
        <v>2.3133578000000001E-3</v>
      </c>
      <c r="G37" s="52">
        <v>3.2693407000000002E-4</v>
      </c>
      <c r="H37" s="52">
        <v>34.760629999999999</v>
      </c>
      <c r="I37" s="67">
        <v>1.9213465000000001E-8</v>
      </c>
      <c r="J37" s="52">
        <v>0.1167865705561968</v>
      </c>
      <c r="K37" s="52">
        <v>0.96224359999999998</v>
      </c>
      <c r="L37" s="52">
        <v>0.15191579060059821</v>
      </c>
      <c r="M37" s="52">
        <v>1.2309459612345699</v>
      </c>
      <c r="N37" s="52">
        <v>0.41076209000000002</v>
      </c>
      <c r="O37" s="52">
        <v>0.48150344</v>
      </c>
      <c r="P37" s="52">
        <v>7.1972919400000004E-10</v>
      </c>
      <c r="Q37" s="52">
        <v>0.96487378993319417</v>
      </c>
      <c r="S37" s="53" t="s">
        <v>206</v>
      </c>
      <c r="T37" s="53">
        <v>4.8680000000000001E-4</v>
      </c>
      <c r="U37" s="53">
        <v>1.4334496000000001</v>
      </c>
      <c r="V37" s="53">
        <v>3.0954570000000001</v>
      </c>
      <c r="W37" s="53">
        <v>7.9262357000000003</v>
      </c>
      <c r="X37" s="53">
        <v>2.3114753E-3</v>
      </c>
      <c r="Y37" s="53">
        <v>3.2131146999999998E-4</v>
      </c>
      <c r="Z37" s="53">
        <v>34.749504000000002</v>
      </c>
      <c r="AA37" s="53">
        <v>1.6159030000000001E-2</v>
      </c>
      <c r="AB37" s="53">
        <v>0.13359120126978749</v>
      </c>
      <c r="AC37" s="53">
        <v>1.08006114</v>
      </c>
      <c r="AD37" s="53">
        <v>0.16581000111044361</v>
      </c>
      <c r="AE37" s="53">
        <v>1.37946234246433</v>
      </c>
      <c r="AF37" s="53">
        <v>0.32266351999999998</v>
      </c>
      <c r="AG37" s="53">
        <v>0.52488597999999997</v>
      </c>
      <c r="AH37" s="53">
        <v>1.7188624870000001E-9</v>
      </c>
      <c r="AI37" s="53">
        <v>0.82151447171886249</v>
      </c>
      <c r="AK37" s="54" t="s">
        <v>206</v>
      </c>
      <c r="AL37" s="54">
        <v>4.6779999999999999E-4</v>
      </c>
      <c r="AM37" s="54">
        <v>1.3177122999999999</v>
      </c>
      <c r="AN37" s="54">
        <v>4.6176696000000002</v>
      </c>
      <c r="AO37" s="54">
        <v>7.7064475999999997</v>
      </c>
      <c r="AP37" s="54">
        <v>2.3113939E-3</v>
      </c>
      <c r="AQ37" s="54">
        <v>3.1139170000000002E-4</v>
      </c>
      <c r="AR37" s="54">
        <v>34.731907</v>
      </c>
      <c r="AS37" s="54">
        <v>4.1734925999999999E-2</v>
      </c>
      <c r="AT37" s="54">
        <v>0.154662301133</v>
      </c>
      <c r="AU37" s="54">
        <v>0.96354429999999991</v>
      </c>
      <c r="AV37" s="54">
        <v>0.17628033260714199</v>
      </c>
      <c r="AW37" s="54">
        <v>1.294486933829881</v>
      </c>
      <c r="AX37" s="54">
        <v>0.24236439000000001</v>
      </c>
      <c r="AY37" s="54">
        <v>0.55891040000000003</v>
      </c>
      <c r="AZ37" s="54">
        <v>4.7478189300000002E-9</v>
      </c>
      <c r="BA37" s="54">
        <v>0.84926410474781899</v>
      </c>
    </row>
    <row r="38" spans="1:53" x14ac:dyDescent="0.25">
      <c r="A38" s="52" t="s">
        <v>206</v>
      </c>
      <c r="B38" s="52">
        <v>4.9700000000000005E-4</v>
      </c>
      <c r="C38" s="52">
        <v>1.5321928</v>
      </c>
      <c r="D38" s="52">
        <v>1.4668123</v>
      </c>
      <c r="E38" s="52">
        <v>8.1354769999999998</v>
      </c>
      <c r="F38" s="52">
        <v>2.3141572999999999E-3</v>
      </c>
      <c r="G38" s="52">
        <v>3.2844165000000001E-4</v>
      </c>
      <c r="H38" s="52">
        <v>34.751728</v>
      </c>
      <c r="I38" s="67">
        <v>1.8567633E-8</v>
      </c>
      <c r="J38" s="52">
        <v>0.1179457165460939</v>
      </c>
      <c r="K38" s="52">
        <v>0.95392969999999999</v>
      </c>
      <c r="L38" s="52">
        <v>0.15305185052037079</v>
      </c>
      <c r="M38" s="52">
        <v>1.2249272671428759</v>
      </c>
      <c r="N38" s="52">
        <v>0.32384631000000003</v>
      </c>
      <c r="O38" s="52">
        <v>0.48928578</v>
      </c>
      <c r="P38" s="52">
        <v>7.1090912500000001E-10</v>
      </c>
      <c r="Q38" s="52">
        <v>0.85238228927854209</v>
      </c>
      <c r="S38" s="53" t="s">
        <v>206</v>
      </c>
      <c r="T38" s="53">
        <v>4.841E-4</v>
      </c>
      <c r="U38" s="53">
        <v>1.4368069999999999</v>
      </c>
      <c r="V38" s="53">
        <v>2.8534060000000001</v>
      </c>
      <c r="W38" s="53">
        <v>7.9281974000000002</v>
      </c>
      <c r="X38" s="53">
        <v>2.3120453000000001E-3</v>
      </c>
      <c r="Y38" s="53">
        <v>3.2367246000000001E-4</v>
      </c>
      <c r="Z38" s="53">
        <v>34.741900000000001</v>
      </c>
      <c r="AA38" s="53">
        <v>1.7956673999999999E-2</v>
      </c>
      <c r="AB38" s="53">
        <v>0.1354750111820798</v>
      </c>
      <c r="AC38" s="53">
        <v>1.0713937200000001</v>
      </c>
      <c r="AD38" s="53">
        <v>0.16670203097006001</v>
      </c>
      <c r="AE38" s="53">
        <v>1.3735707622351689</v>
      </c>
      <c r="AF38" s="53">
        <v>0.33764218000000001</v>
      </c>
      <c r="AG38" s="53">
        <v>0.53004402000000006</v>
      </c>
      <c r="AH38" s="53">
        <v>1.667684187E-9</v>
      </c>
      <c r="AI38" s="53">
        <v>0.9018069636676842</v>
      </c>
      <c r="AK38" s="54" t="s">
        <v>206</v>
      </c>
      <c r="AL38" s="54">
        <v>4.6519999999999998E-4</v>
      </c>
      <c r="AM38" s="54">
        <v>1.3222868000000001</v>
      </c>
      <c r="AN38" s="54">
        <v>4.3614782999999999</v>
      </c>
      <c r="AO38" s="54">
        <v>7.7076197000000004</v>
      </c>
      <c r="AP38" s="54">
        <v>2.3117991999999999E-3</v>
      </c>
      <c r="AQ38" s="54">
        <v>3.1397359999999999E-4</v>
      </c>
      <c r="AR38" s="54">
        <v>34.724845999999999</v>
      </c>
      <c r="AS38" s="54">
        <v>4.6283945E-2</v>
      </c>
      <c r="AT38" s="54">
        <v>0.14760938808429999</v>
      </c>
      <c r="AU38" s="54">
        <v>0.86569165999999997</v>
      </c>
      <c r="AV38" s="54">
        <v>0.17886394247541229</v>
      </c>
      <c r="AW38" s="54">
        <v>1.192164990648287</v>
      </c>
      <c r="AX38" s="54">
        <v>0.26454612999999999</v>
      </c>
      <c r="AY38" s="54">
        <v>0.58606895999999997</v>
      </c>
      <c r="AZ38" s="54">
        <v>5.4179969360000004E-9</v>
      </c>
      <c r="BA38" s="54">
        <v>0.86492392041799704</v>
      </c>
    </row>
    <row r="39" spans="1:53" x14ac:dyDescent="0.25">
      <c r="A39" s="52" t="s">
        <v>206</v>
      </c>
      <c r="B39" s="52">
        <v>4.9870000000000003E-4</v>
      </c>
      <c r="C39" s="52">
        <v>1.5423157000000001</v>
      </c>
      <c r="D39" s="52">
        <v>1.4010506</v>
      </c>
      <c r="E39" s="52">
        <v>8.1351230000000001</v>
      </c>
      <c r="F39" s="52">
        <v>2.3141160000000002E-3</v>
      </c>
      <c r="G39" s="52">
        <v>3.2817894999999999E-4</v>
      </c>
      <c r="H39" s="52">
        <v>34.746605000000002</v>
      </c>
      <c r="I39" s="67">
        <v>1.9199211E-8</v>
      </c>
      <c r="J39" s="52">
        <v>0.1186034805301022</v>
      </c>
      <c r="K39" s="52">
        <v>0.94666359999999994</v>
      </c>
      <c r="L39" s="52">
        <v>0.15430080053291409</v>
      </c>
      <c r="M39" s="52">
        <v>1.2195678811398121</v>
      </c>
      <c r="N39" s="52">
        <v>0.34724806000000003</v>
      </c>
      <c r="O39" s="52">
        <v>0.48941013999999999</v>
      </c>
      <c r="P39" s="52">
        <v>7.0524752299999997E-10</v>
      </c>
      <c r="Q39" s="52">
        <v>0.8844750599044584</v>
      </c>
      <c r="S39" s="53" t="s">
        <v>206</v>
      </c>
      <c r="T39" s="53">
        <v>4.8569999999999999E-4</v>
      </c>
      <c r="U39" s="53">
        <v>1.448472</v>
      </c>
      <c r="V39" s="53">
        <v>2.7317800000000001</v>
      </c>
      <c r="W39" s="53">
        <v>7.927092</v>
      </c>
      <c r="X39" s="53">
        <v>2.3121868999999998E-3</v>
      </c>
      <c r="Y39" s="53">
        <v>3.2434659999999998E-4</v>
      </c>
      <c r="Z39" s="53">
        <v>34.738106000000002</v>
      </c>
      <c r="AA39" s="53">
        <v>3.2382878000000001E-3</v>
      </c>
      <c r="AB39" s="53">
        <v>0.13477236117790489</v>
      </c>
      <c r="AC39" s="53">
        <v>1.0899316299999999</v>
      </c>
      <c r="AD39" s="53">
        <v>0.17142930110942109</v>
      </c>
      <c r="AE39" s="53">
        <v>1.3961332923713841</v>
      </c>
      <c r="AF39" s="53">
        <v>0.33265634999999999</v>
      </c>
      <c r="AG39" s="53">
        <v>0.53466099</v>
      </c>
      <c r="AH39" s="53">
        <v>1.58278544E-9</v>
      </c>
      <c r="AI39" s="53">
        <v>0.88255288638278528</v>
      </c>
      <c r="AK39" s="54" t="s">
        <v>206</v>
      </c>
      <c r="AL39" s="54">
        <v>4.66E-4</v>
      </c>
      <c r="AM39" s="54">
        <v>1.3317308000000001</v>
      </c>
      <c r="AN39" s="54">
        <v>4.2172179999999999</v>
      </c>
      <c r="AO39" s="54">
        <v>7.7062020000000002</v>
      </c>
      <c r="AP39" s="54">
        <v>2.3119796999999998E-3</v>
      </c>
      <c r="AQ39" s="54">
        <v>3.1488731999999999E-4</v>
      </c>
      <c r="AR39" s="54">
        <v>34.721817000000001</v>
      </c>
      <c r="AS39" s="54">
        <v>4.1165586999999997E-2</v>
      </c>
      <c r="AT39" s="54">
        <v>0.15638637626863</v>
      </c>
      <c r="AU39" s="54">
        <v>0.98169180000000011</v>
      </c>
      <c r="AV39" s="54">
        <v>0.17773621191118449</v>
      </c>
      <c r="AW39" s="54">
        <v>1.315814388267893</v>
      </c>
      <c r="AX39" s="54">
        <v>0.24935869499999999</v>
      </c>
      <c r="AY39" s="54">
        <v>0.56572782999999993</v>
      </c>
      <c r="AZ39" s="54">
        <v>4.1600580900000002E-9</v>
      </c>
      <c r="BA39" s="54">
        <v>0.85998156416005811</v>
      </c>
    </row>
    <row r="40" spans="1:53" x14ac:dyDescent="0.25">
      <c r="A40" s="52" t="s">
        <v>206</v>
      </c>
      <c r="B40" s="52">
        <v>4.9529999999999995E-4</v>
      </c>
      <c r="C40" s="52">
        <v>1.5374000999999999</v>
      </c>
      <c r="D40" s="52">
        <v>1.3509154000000001</v>
      </c>
      <c r="E40" s="52">
        <v>8.1367580000000004</v>
      </c>
      <c r="F40" s="52">
        <v>2.3141800999999999E-3</v>
      </c>
      <c r="G40" s="52">
        <v>3.2844872000000001E-4</v>
      </c>
      <c r="H40" s="52">
        <v>34.743701999999999</v>
      </c>
      <c r="I40" s="67">
        <v>1.5765801E-8</v>
      </c>
      <c r="J40" s="52">
        <v>0.1182564655110067</v>
      </c>
      <c r="K40" s="52">
        <v>0.95356934999999998</v>
      </c>
      <c r="L40" s="52">
        <v>0.151401280479873</v>
      </c>
      <c r="M40" s="52">
        <v>1.2232270960664511</v>
      </c>
      <c r="N40" s="52">
        <v>0.37758578999999998</v>
      </c>
      <c r="O40" s="52">
        <v>0.48318223999999999</v>
      </c>
      <c r="P40" s="52">
        <v>6.5646204399999999E-10</v>
      </c>
      <c r="Q40" s="52">
        <v>0.92114875642226302</v>
      </c>
      <c r="S40" s="53" t="s">
        <v>206</v>
      </c>
      <c r="T40" s="53">
        <v>4.8799999999999999E-4</v>
      </c>
      <c r="U40" s="53">
        <v>1.4607148000000001</v>
      </c>
      <c r="V40" s="53">
        <v>2.6420398</v>
      </c>
      <c r="W40" s="53">
        <v>7.9253790000000004</v>
      </c>
      <c r="X40" s="53">
        <v>2.3121492E-3</v>
      </c>
      <c r="Y40" s="53">
        <v>3.246546E-4</v>
      </c>
      <c r="Z40" s="53">
        <v>34.736400000000003</v>
      </c>
      <c r="AA40" s="53">
        <v>4.8286645000000003E-5</v>
      </c>
      <c r="AB40" s="53">
        <v>0.1335615510990808</v>
      </c>
      <c r="AC40" s="53">
        <v>1.1220063199999999</v>
      </c>
      <c r="AD40" s="53">
        <v>0.17159392109285951</v>
      </c>
      <c r="AE40" s="53">
        <v>1.427161792275971</v>
      </c>
      <c r="AF40" s="53">
        <v>0.31754115999999999</v>
      </c>
      <c r="AG40" s="53">
        <v>0.53216507000000002</v>
      </c>
      <c r="AH40" s="53">
        <v>1.474561234E-9</v>
      </c>
      <c r="AI40" s="53">
        <v>0.82746450167456131</v>
      </c>
      <c r="AK40" s="54" t="s">
        <v>206</v>
      </c>
      <c r="AL40" s="54">
        <v>4.6729999999999997E-4</v>
      </c>
      <c r="AM40" s="54">
        <v>1.3416706</v>
      </c>
      <c r="AN40" s="54">
        <v>4.1015306000000002</v>
      </c>
      <c r="AO40" s="54">
        <v>7.7046355999999996</v>
      </c>
      <c r="AP40" s="54">
        <v>2.3120733000000001E-3</v>
      </c>
      <c r="AQ40" s="54">
        <v>3.1556066999999997E-4</v>
      </c>
      <c r="AR40" s="54">
        <v>34.720374999999997</v>
      </c>
      <c r="AS40" s="54">
        <v>3.9547737999999999E-2</v>
      </c>
      <c r="AT40" s="54">
        <v>0.15516698443582</v>
      </c>
      <c r="AU40" s="54">
        <v>0.9829524999999999</v>
      </c>
      <c r="AV40" s="54">
        <v>0.17769964177464609</v>
      </c>
      <c r="AW40" s="54">
        <v>1.3158191262981931</v>
      </c>
      <c r="AX40" s="54">
        <v>0.24796373599999999</v>
      </c>
      <c r="AY40" s="54">
        <v>0.56321909999999997</v>
      </c>
      <c r="AZ40" s="54">
        <v>3.7857300499999999E-9</v>
      </c>
      <c r="BA40" s="54">
        <v>0.85269624178573011</v>
      </c>
    </row>
    <row r="41" spans="1:53" x14ac:dyDescent="0.25">
      <c r="A41" s="52" t="s">
        <v>206</v>
      </c>
      <c r="B41" s="52">
        <v>4.9529999999999995E-4</v>
      </c>
      <c r="C41" s="52">
        <v>1.5398613000000001</v>
      </c>
      <c r="D41" s="52">
        <v>1.3891491</v>
      </c>
      <c r="E41" s="52">
        <v>8.1360930000000007</v>
      </c>
      <c r="F41" s="52">
        <v>2.3139300000000001E-3</v>
      </c>
      <c r="G41" s="52">
        <v>3.2793916999999999E-4</v>
      </c>
      <c r="H41" s="52">
        <v>34.742663999999998</v>
      </c>
      <c r="I41" s="67">
        <v>1.6830844E-8</v>
      </c>
      <c r="J41" s="52">
        <v>0.1185443505219296</v>
      </c>
      <c r="K41" s="52">
        <v>0.94893695</v>
      </c>
      <c r="L41" s="52">
        <v>0.15236479049296839</v>
      </c>
      <c r="M41" s="52">
        <v>1.2198460910907909</v>
      </c>
      <c r="N41" s="52">
        <v>0.36073830000000001</v>
      </c>
      <c r="O41" s="52">
        <v>0.48557509999999998</v>
      </c>
      <c r="P41" s="52">
        <v>6.7528044199999995E-10</v>
      </c>
      <c r="Q41" s="52">
        <v>0.89958311250612433</v>
      </c>
      <c r="S41" s="53" t="s">
        <v>206</v>
      </c>
      <c r="T41" s="53">
        <v>4.8710000000000002E-4</v>
      </c>
      <c r="U41" s="53">
        <v>1.4609382</v>
      </c>
      <c r="V41" s="53">
        <v>2.6560779999999999</v>
      </c>
      <c r="W41" s="53">
        <v>7.9248456999999997</v>
      </c>
      <c r="X41" s="53">
        <v>2.3120742E-3</v>
      </c>
      <c r="Y41" s="53">
        <v>3.2453187000000002E-4</v>
      </c>
      <c r="Z41" s="53">
        <v>34.734780000000001</v>
      </c>
      <c r="AA41" s="53">
        <v>1.8709761E-4</v>
      </c>
      <c r="AB41" s="53">
        <v>0.1342107811155725</v>
      </c>
      <c r="AC41" s="53">
        <v>1.1093241</v>
      </c>
      <c r="AD41" s="53">
        <v>0.1718338110859943</v>
      </c>
      <c r="AE41" s="53">
        <v>1.4153686922855251</v>
      </c>
      <c r="AF41" s="53">
        <v>0.32480205000000001</v>
      </c>
      <c r="AG41" s="53">
        <v>0.53414133999999991</v>
      </c>
      <c r="AH41" s="53">
        <v>1.502146858E-9</v>
      </c>
      <c r="AI41" s="53">
        <v>0.86859701767114694</v>
      </c>
      <c r="AK41" s="54" t="s">
        <v>206</v>
      </c>
      <c r="AL41" s="54">
        <v>4.6640000000000001E-4</v>
      </c>
      <c r="AM41" s="54">
        <v>1.3419080999999999</v>
      </c>
      <c r="AN41" s="54">
        <v>4.1033286999999996</v>
      </c>
      <c r="AO41" s="54">
        <v>7.7041472999999998</v>
      </c>
      <c r="AP41" s="54">
        <v>2.3120733000000001E-3</v>
      </c>
      <c r="AQ41" s="54">
        <v>3.1569346999999999E-4</v>
      </c>
      <c r="AR41" s="54">
        <v>34.718887000000002</v>
      </c>
      <c r="AS41" s="54">
        <v>4.0755636999999997E-2</v>
      </c>
      <c r="AT41" s="54">
        <v>0.15848233849901999</v>
      </c>
      <c r="AU41" s="54">
        <v>0.98704272999999998</v>
      </c>
      <c r="AV41" s="54">
        <v>0.17817433174443939</v>
      </c>
      <c r="AW41" s="54">
        <v>1.3236994003310909</v>
      </c>
      <c r="AX41" s="54">
        <v>0.28904289999999999</v>
      </c>
      <c r="AY41" s="54">
        <v>0.56944390999999994</v>
      </c>
      <c r="AZ41" s="54">
        <v>4.0265409270000002E-9</v>
      </c>
      <c r="BA41" s="54">
        <v>0.86025228102654094</v>
      </c>
    </row>
    <row r="42" spans="1:53" x14ac:dyDescent="0.25">
      <c r="A42" s="52" t="s">
        <v>206</v>
      </c>
      <c r="B42" s="52">
        <v>4.8979999999999998E-4</v>
      </c>
      <c r="C42" s="52">
        <v>1.517161</v>
      </c>
      <c r="D42" s="52">
        <v>1.6457763999999999</v>
      </c>
      <c r="E42" s="52">
        <v>8.1392959999999999</v>
      </c>
      <c r="F42" s="52">
        <v>2.3134330000000002E-3</v>
      </c>
      <c r="G42" s="52">
        <v>3.2724110000000001E-4</v>
      </c>
      <c r="H42" s="52">
        <v>34.745894999999997</v>
      </c>
      <c r="I42" s="67">
        <v>1.8569008000000002E-8</v>
      </c>
      <c r="J42" s="52">
        <v>0.1181713305718395</v>
      </c>
      <c r="K42" s="52">
        <v>0.93738186000000001</v>
      </c>
      <c r="L42" s="52">
        <v>0.1517324305132956</v>
      </c>
      <c r="M42" s="52">
        <v>1.207285621161228</v>
      </c>
      <c r="N42" s="52">
        <v>0.34516548000000002</v>
      </c>
      <c r="O42" s="52">
        <v>0.48585966000000003</v>
      </c>
      <c r="P42" s="52">
        <v>7.2086610799999996E-10</v>
      </c>
      <c r="Q42" s="52">
        <v>0.87881077628987425</v>
      </c>
      <c r="S42" s="53" t="s">
        <v>206</v>
      </c>
      <c r="T42" s="53">
        <v>4.796E-4</v>
      </c>
      <c r="U42" s="53">
        <v>1.4320090000000001</v>
      </c>
      <c r="V42" s="53">
        <v>2.9119730000000001</v>
      </c>
      <c r="W42" s="53">
        <v>7.9263079999999997</v>
      </c>
      <c r="X42" s="53">
        <v>2.3119030000000001E-3</v>
      </c>
      <c r="Y42" s="53">
        <v>3.2308442000000001E-4</v>
      </c>
      <c r="Z42" s="53">
        <v>34.737231999999999</v>
      </c>
      <c r="AA42" s="53">
        <v>1.6560704999999998E-2</v>
      </c>
      <c r="AB42" s="53">
        <v>0.13443649118341841</v>
      </c>
      <c r="AC42" s="53">
        <v>1.0865302400000001</v>
      </c>
      <c r="AD42" s="53">
        <v>0.16521250091587381</v>
      </c>
      <c r="AE42" s="53">
        <v>1.3861792321816899</v>
      </c>
      <c r="AF42" s="53">
        <v>0.32786062999999999</v>
      </c>
      <c r="AG42" s="53">
        <v>0.52790858000000007</v>
      </c>
      <c r="AH42" s="53">
        <v>1.612459344E-9</v>
      </c>
      <c r="AI42" s="53">
        <v>0.88430396011245938</v>
      </c>
      <c r="AK42" s="54" t="s">
        <v>206</v>
      </c>
      <c r="AL42" s="54">
        <v>4.6289999999999998E-4</v>
      </c>
      <c r="AM42" s="54">
        <v>1.3247188000000001</v>
      </c>
      <c r="AN42" s="54">
        <v>4.3658739999999998</v>
      </c>
      <c r="AO42" s="54">
        <v>7.7032309999999997</v>
      </c>
      <c r="AP42" s="54">
        <v>2.3119475000000001E-3</v>
      </c>
      <c r="AQ42" s="54">
        <v>3.1342928000000002E-4</v>
      </c>
      <c r="AR42" s="54">
        <v>34.722244000000003</v>
      </c>
      <c r="AS42" s="54">
        <v>4.2153794000000001E-2</v>
      </c>
      <c r="AT42" s="54">
        <v>0.1558910998005</v>
      </c>
      <c r="AU42" s="54">
        <v>0.88266102000000002</v>
      </c>
      <c r="AV42" s="54">
        <v>0.17717615199973749</v>
      </c>
      <c r="AW42" s="54">
        <v>1.21572827188838</v>
      </c>
      <c r="AX42" s="54">
        <v>0.35442472000000003</v>
      </c>
      <c r="AY42" s="54">
        <v>0.57098892000000001</v>
      </c>
      <c r="AZ42" s="54">
        <v>4.627150324E-9</v>
      </c>
      <c r="BA42" s="54">
        <v>0.92240330762715039</v>
      </c>
    </row>
    <row r="43" spans="1:53" x14ac:dyDescent="0.25">
      <c r="A43" s="52" t="s">
        <v>206</v>
      </c>
      <c r="B43" s="52">
        <v>4.8899999999999996E-4</v>
      </c>
      <c r="C43" s="52">
        <v>1.4952160999999999</v>
      </c>
      <c r="D43" s="52">
        <v>2.1739410000000001</v>
      </c>
      <c r="E43" s="52">
        <v>8.1392209999999992</v>
      </c>
      <c r="F43" s="52">
        <v>2.3121525999999998E-3</v>
      </c>
      <c r="G43" s="52">
        <v>3.2430870000000001E-4</v>
      </c>
      <c r="H43" s="52">
        <v>34.759129999999999</v>
      </c>
      <c r="I43" s="67">
        <v>1.7952646999999999E-8</v>
      </c>
      <c r="J43" s="52">
        <v>0.1133624246370067</v>
      </c>
      <c r="K43" s="52">
        <v>1.2183572199999999</v>
      </c>
      <c r="L43" s="52">
        <v>0.1485004005693811</v>
      </c>
      <c r="M43" s="52">
        <v>1.4802200452838929</v>
      </c>
      <c r="N43" s="52">
        <v>0.25417594999999998</v>
      </c>
      <c r="O43" s="52">
        <v>0.46145628000000011</v>
      </c>
      <c r="P43" s="52">
        <v>7.3459029399999997E-10</v>
      </c>
      <c r="Q43" s="52">
        <v>0.7338785936872374</v>
      </c>
      <c r="S43" s="53" t="s">
        <v>206</v>
      </c>
      <c r="T43" s="53">
        <v>4.7530000000000001E-4</v>
      </c>
      <c r="U43" s="53">
        <v>1.4039505000000001</v>
      </c>
      <c r="V43" s="53">
        <v>3.3767893</v>
      </c>
      <c r="W43" s="53">
        <v>7.9238609999999996</v>
      </c>
      <c r="X43" s="53">
        <v>2.3113869999999998E-3</v>
      </c>
      <c r="Y43" s="53">
        <v>3.1906167999999998E-4</v>
      </c>
      <c r="Z43" s="53">
        <v>34.747948000000001</v>
      </c>
      <c r="AA43" s="53">
        <v>9.4804030000000001E-3</v>
      </c>
      <c r="AB43" s="53">
        <v>0.1324100815063253</v>
      </c>
      <c r="AC43" s="53">
        <v>1.06858217</v>
      </c>
      <c r="AD43" s="53">
        <v>0.16492516113272579</v>
      </c>
      <c r="AE43" s="53">
        <v>1.365917412722697</v>
      </c>
      <c r="AF43" s="53">
        <v>0.32142502000000001</v>
      </c>
      <c r="AG43" s="53">
        <v>0.52609864000000006</v>
      </c>
      <c r="AH43" s="53">
        <v>1.8163943000000001E-9</v>
      </c>
      <c r="AI43" s="53">
        <v>0.81004300531639417</v>
      </c>
      <c r="AK43" s="54" t="s">
        <v>206</v>
      </c>
      <c r="AL43" s="54">
        <v>4.6079999999999998E-4</v>
      </c>
      <c r="AM43" s="54">
        <v>1.3022916</v>
      </c>
      <c r="AN43" s="54">
        <v>4.8282546999999996</v>
      </c>
      <c r="AO43" s="54">
        <v>7.7016450000000001</v>
      </c>
      <c r="AP43" s="54">
        <v>2.3116332000000001E-3</v>
      </c>
      <c r="AQ43" s="54">
        <v>3.0945073000000002E-4</v>
      </c>
      <c r="AR43" s="54">
        <v>34.732570000000003</v>
      </c>
      <c r="AS43" s="54">
        <v>4.2453629999999999E-2</v>
      </c>
      <c r="AT43" s="54">
        <v>0.15376797502</v>
      </c>
      <c r="AU43" s="54">
        <v>0.95647126000000005</v>
      </c>
      <c r="AV43" s="54">
        <v>0.175236402726859</v>
      </c>
      <c r="AW43" s="54">
        <v>1.285475637836383</v>
      </c>
      <c r="AX43" s="54">
        <v>0.24153469999999999</v>
      </c>
      <c r="AY43" s="54">
        <v>0.56075542999999994</v>
      </c>
      <c r="AZ43" s="54">
        <v>5.1982497360000002E-9</v>
      </c>
      <c r="BA43" s="54">
        <v>0.85912127819824968</v>
      </c>
    </row>
    <row r="44" spans="1:53" x14ac:dyDescent="0.25">
      <c r="A44" s="52" t="s">
        <v>206</v>
      </c>
      <c r="B44" s="52">
        <v>4.8970000000000003E-4</v>
      </c>
      <c r="C44" s="52">
        <v>1.4711262000000001</v>
      </c>
      <c r="D44" s="52">
        <v>2.7923703</v>
      </c>
      <c r="E44" s="52">
        <v>8.1362310000000004</v>
      </c>
      <c r="F44" s="52">
        <v>2.3104467000000001E-3</v>
      </c>
      <c r="G44" s="52">
        <v>3.2031926E-4</v>
      </c>
      <c r="H44" s="52">
        <v>34.776600000000002</v>
      </c>
      <c r="I44" s="67">
        <v>1.7004862000000001E-8</v>
      </c>
      <c r="J44" s="52">
        <v>0.1118881807041506</v>
      </c>
      <c r="K44" s="52">
        <v>1.0532848100000001</v>
      </c>
      <c r="L44" s="52">
        <v>0.14444833063687529</v>
      </c>
      <c r="M44" s="52">
        <v>1.3096213214204</v>
      </c>
      <c r="N44" s="52">
        <v>0.35933164000000001</v>
      </c>
      <c r="O44" s="52">
        <v>0.42426044000000002</v>
      </c>
      <c r="P44" s="52">
        <v>6.96873144E-10</v>
      </c>
      <c r="Q44" s="52">
        <v>0.85535859370173506</v>
      </c>
      <c r="S44" s="53" t="s">
        <v>206</v>
      </c>
      <c r="T44" s="53">
        <v>4.7249999999999999E-4</v>
      </c>
      <c r="U44" s="53">
        <v>1.3712863</v>
      </c>
      <c r="V44" s="53">
        <v>3.9761796</v>
      </c>
      <c r="W44" s="53">
        <v>7.9193259999999999</v>
      </c>
      <c r="X44" s="53">
        <v>2.310402E-3</v>
      </c>
      <c r="Y44" s="53">
        <v>3.1376970000000001E-4</v>
      </c>
      <c r="Z44" s="53">
        <v>34.763686999999997</v>
      </c>
      <c r="AA44" s="53">
        <v>8.0758130000000003E-4</v>
      </c>
      <c r="AB44" s="53">
        <v>0.1220101918006566</v>
      </c>
      <c r="AC44" s="53">
        <v>0.83892739000000005</v>
      </c>
      <c r="AD44" s="53">
        <v>0.16074537130101471</v>
      </c>
      <c r="AE44" s="53">
        <v>1.12168295318706</v>
      </c>
      <c r="AF44" s="53">
        <v>0.29991807999999998</v>
      </c>
      <c r="AG44" s="53">
        <v>0.49137597</v>
      </c>
      <c r="AH44" s="53">
        <v>1.7763131420000001E-9</v>
      </c>
      <c r="AI44" s="53">
        <v>0.85513918952631307</v>
      </c>
      <c r="AK44" s="54" t="s">
        <v>206</v>
      </c>
      <c r="AL44" s="54">
        <v>4.5600000000000003E-4</v>
      </c>
      <c r="AM44" s="54">
        <v>1.2646896000000001</v>
      </c>
      <c r="AN44" s="54">
        <v>5.4003705999999996</v>
      </c>
      <c r="AO44" s="54">
        <v>7.7002220000000001</v>
      </c>
      <c r="AP44" s="54">
        <v>2.3112455000000001E-3</v>
      </c>
      <c r="AQ44" s="54">
        <v>3.0460517000000003E-4</v>
      </c>
      <c r="AR44" s="54">
        <v>34.747382999999999</v>
      </c>
      <c r="AS44" s="54">
        <v>3.8772130000000002E-2</v>
      </c>
      <c r="AT44" s="54">
        <v>0.13954954780000001</v>
      </c>
      <c r="AU44" s="54">
        <v>0.77213880999999995</v>
      </c>
      <c r="AV44" s="54">
        <v>0.16996830326033421</v>
      </c>
      <c r="AW44" s="54">
        <v>1.0816566611509439</v>
      </c>
      <c r="AX44" s="54">
        <v>0.26731138999999998</v>
      </c>
      <c r="AY44" s="54">
        <v>0.53616298000000007</v>
      </c>
      <c r="AZ44" s="54">
        <v>5.3030257000000003E-9</v>
      </c>
      <c r="BA44" s="54">
        <v>0.86083399730302579</v>
      </c>
    </row>
    <row r="45" spans="1:53" x14ac:dyDescent="0.25">
      <c r="A45" s="52" t="s">
        <v>206</v>
      </c>
      <c r="B45" s="52">
        <v>4.8589999999999999E-4</v>
      </c>
      <c r="C45" s="52">
        <v>1.4293612</v>
      </c>
      <c r="D45" s="52">
        <v>3.3900855000000001</v>
      </c>
      <c r="E45" s="52">
        <v>8.1322799999999997</v>
      </c>
      <c r="F45" s="52">
        <v>2.3087885000000002E-3</v>
      </c>
      <c r="G45" s="52">
        <v>3.1535687999999999E-4</v>
      </c>
      <c r="H45" s="52">
        <v>34.795876</v>
      </c>
      <c r="I45" s="67">
        <v>1.1802185E-8</v>
      </c>
      <c r="J45" s="52">
        <v>9.3459890690163E-2</v>
      </c>
      <c r="K45" s="52">
        <v>0.91718222000000005</v>
      </c>
      <c r="L45" s="52">
        <v>0.129067750599375</v>
      </c>
      <c r="M45" s="52">
        <v>1.1397098613682</v>
      </c>
      <c r="N45" s="52">
        <v>0.25936324399999999</v>
      </c>
      <c r="O45" s="52">
        <v>0.37331882999999999</v>
      </c>
      <c r="P45" s="52">
        <v>5.7005738599999997E-10</v>
      </c>
      <c r="Q45" s="52">
        <v>0.65987552237224234</v>
      </c>
      <c r="S45" s="53" t="s">
        <v>206</v>
      </c>
      <c r="T45" s="53">
        <v>4.685E-4</v>
      </c>
      <c r="U45" s="53">
        <v>1.3293089</v>
      </c>
      <c r="V45" s="53">
        <v>4.5652632999999998</v>
      </c>
      <c r="W45" s="53">
        <v>7.9160686</v>
      </c>
      <c r="X45" s="53">
        <v>2.3093366000000001E-3</v>
      </c>
      <c r="Y45" s="53">
        <v>3.0857912000000002E-4</v>
      </c>
      <c r="Z45" s="53">
        <v>34.783123000000003</v>
      </c>
      <c r="AA45" s="53">
        <v>1.7187595E-7</v>
      </c>
      <c r="AB45" s="53">
        <v>0.112392021885035</v>
      </c>
      <c r="AC45" s="53">
        <v>0.85493820000000009</v>
      </c>
      <c r="AD45" s="53">
        <v>0.15102555131879539</v>
      </c>
      <c r="AE45" s="53">
        <v>1.118355773289152</v>
      </c>
      <c r="AF45" s="53">
        <v>0.25546347000000003</v>
      </c>
      <c r="AG45" s="53">
        <v>0.44886011999999997</v>
      </c>
      <c r="AH45" s="53">
        <v>1.542976323E-9</v>
      </c>
      <c r="AI45" s="53">
        <v>0.73092733702025225</v>
      </c>
      <c r="AK45" s="54" t="s">
        <v>206</v>
      </c>
      <c r="AL45" s="54">
        <v>4.5340000000000002E-4</v>
      </c>
      <c r="AM45" s="54">
        <v>1.2247766</v>
      </c>
      <c r="AN45" s="54">
        <v>6.0314680000000003</v>
      </c>
      <c r="AO45" s="54">
        <v>7.6975373999999999</v>
      </c>
      <c r="AP45" s="54">
        <v>2.3106433999999999E-3</v>
      </c>
      <c r="AQ45" s="54">
        <v>2.9909499999999998E-4</v>
      </c>
      <c r="AR45" s="54">
        <v>34.769675999999997</v>
      </c>
      <c r="AS45" s="54">
        <v>3.0564316000000001E-2</v>
      </c>
      <c r="AT45" s="54">
        <v>0.130166022514</v>
      </c>
      <c r="AU45" s="54">
        <v>0.71725232999999999</v>
      </c>
      <c r="AV45" s="54">
        <v>0.160631123320503</v>
      </c>
      <c r="AW45" s="54">
        <v>1.0080494759262391</v>
      </c>
      <c r="AX45" s="54">
        <v>0.24689550399999999</v>
      </c>
      <c r="AY45" s="54">
        <v>0.49377310000000002</v>
      </c>
      <c r="AZ45" s="54">
        <v>4.2790691179999997E-9</v>
      </c>
      <c r="BA45" s="54">
        <v>0.71776607227906908</v>
      </c>
    </row>
    <row r="46" spans="1:53" x14ac:dyDescent="0.25">
      <c r="A46" s="52" t="s">
        <v>206</v>
      </c>
      <c r="B46" s="52">
        <v>4.8050000000000002E-4</v>
      </c>
      <c r="C46" s="52">
        <v>1.4046348</v>
      </c>
      <c r="D46" s="52">
        <v>3.4225647000000001</v>
      </c>
      <c r="E46" s="52">
        <v>8.1343180000000004</v>
      </c>
      <c r="F46" s="52">
        <v>2.3085982999999999E-3</v>
      </c>
      <c r="G46" s="52">
        <v>3.1424810000000002E-4</v>
      </c>
      <c r="H46" s="52">
        <v>34.801940000000002</v>
      </c>
      <c r="I46" s="67">
        <v>1.0750068E-8</v>
      </c>
      <c r="J46" s="52">
        <v>9.1944920685732859E-2</v>
      </c>
      <c r="K46" s="52">
        <v>1.23112288</v>
      </c>
      <c r="L46" s="52">
        <v>0.1242771605709012</v>
      </c>
      <c r="M46" s="52">
        <v>1.4473449613331519</v>
      </c>
      <c r="N46" s="52">
        <v>0.22473029999999999</v>
      </c>
      <c r="O46" s="52">
        <v>0.36411302000000001</v>
      </c>
      <c r="P46" s="52">
        <v>5.4595317299999995E-10</v>
      </c>
      <c r="Q46" s="52">
        <v>0.60544494829602113</v>
      </c>
      <c r="S46" s="53" t="s">
        <v>206</v>
      </c>
      <c r="T46" s="53">
        <v>4.6779999999999999E-4</v>
      </c>
      <c r="U46" s="53">
        <v>1.3141970000000001</v>
      </c>
      <c r="V46" s="53">
        <v>4.6463175000000003</v>
      </c>
      <c r="W46" s="53">
        <v>7.9163819999999996</v>
      </c>
      <c r="X46" s="53">
        <v>2.3087649999999999E-3</v>
      </c>
      <c r="Y46" s="53">
        <v>3.0687352000000002E-4</v>
      </c>
      <c r="Z46" s="53">
        <v>34.792270000000002</v>
      </c>
      <c r="AA46" s="53">
        <v>4.2469852999999999E-8</v>
      </c>
      <c r="AB46" s="53">
        <v>0.1087415756069873</v>
      </c>
      <c r="AC46" s="53">
        <v>0.93151030000000001</v>
      </c>
      <c r="AD46" s="53">
        <v>0.14493375115842561</v>
      </c>
      <c r="AE46" s="53">
        <v>1.1851856268499501</v>
      </c>
      <c r="AF46" s="53">
        <v>0.23209903000000001</v>
      </c>
      <c r="AG46" s="53">
        <v>0.41202899999999998</v>
      </c>
      <c r="AH46" s="53">
        <v>1.1960973E-9</v>
      </c>
      <c r="AI46" s="53">
        <v>0.65878562353921133</v>
      </c>
      <c r="AK46" s="54" t="s">
        <v>206</v>
      </c>
      <c r="AL46" s="54">
        <v>4.5160000000000003E-4</v>
      </c>
      <c r="AM46" s="54">
        <v>1.2018534999999999</v>
      </c>
      <c r="AN46" s="54">
        <v>6.1727204000000002</v>
      </c>
      <c r="AO46" s="54">
        <v>7.6984367000000002</v>
      </c>
      <c r="AP46" s="54">
        <v>2.3102127000000001E-3</v>
      </c>
      <c r="AQ46" s="54">
        <v>2.9754089999999998E-4</v>
      </c>
      <c r="AR46" s="54">
        <v>34.780909999999999</v>
      </c>
      <c r="AS46" s="54">
        <v>2.0755088000000001E-2</v>
      </c>
      <c r="AT46" s="54">
        <v>0.13415479752566001</v>
      </c>
      <c r="AU46" s="54">
        <v>0.81647801999999992</v>
      </c>
      <c r="AV46" s="54">
        <v>0.15669006349582071</v>
      </c>
      <c r="AW46" s="54">
        <v>1.107322881113656</v>
      </c>
      <c r="AX46" s="54">
        <v>0.20920921000000001</v>
      </c>
      <c r="AY46" s="54">
        <v>0.47034218999999999</v>
      </c>
      <c r="AZ46" s="54">
        <v>3.3103232450000001E-9</v>
      </c>
      <c r="BA46" s="54">
        <v>0.70883759591406326</v>
      </c>
    </row>
    <row r="47" spans="1:53" x14ac:dyDescent="0.25">
      <c r="A47" s="52" t="s">
        <v>206</v>
      </c>
      <c r="B47" s="52">
        <v>4.662E-4</v>
      </c>
      <c r="C47" s="52">
        <v>1.4105563999999999</v>
      </c>
      <c r="D47" s="52">
        <v>2.3460969999999999</v>
      </c>
      <c r="E47" s="52">
        <v>8.1478040000000007</v>
      </c>
      <c r="F47" s="52">
        <v>2.3127333000000001E-3</v>
      </c>
      <c r="G47" s="52">
        <v>3.2103935000000002E-4</v>
      </c>
      <c r="H47" s="52">
        <v>34.772500000000001</v>
      </c>
      <c r="I47" s="67">
        <v>2.5356368E-8</v>
      </c>
      <c r="J47" s="52">
        <v>0.1139206207982284</v>
      </c>
      <c r="K47" s="52">
        <v>1.0458579100000001</v>
      </c>
      <c r="L47" s="52">
        <v>0.1473433105585647</v>
      </c>
      <c r="M47" s="52">
        <v>1.3071218414320369</v>
      </c>
      <c r="N47" s="52">
        <v>0.26897704500000003</v>
      </c>
      <c r="O47" s="52">
        <v>0.49834054999999999</v>
      </c>
      <c r="P47" s="52">
        <v>9.2034318000000005E-10</v>
      </c>
      <c r="Q47" s="52">
        <v>0.78729644227671125</v>
      </c>
      <c r="S47" s="53" t="s">
        <v>206</v>
      </c>
      <c r="T47" s="53">
        <v>4.5590000000000002E-4</v>
      </c>
      <c r="U47" s="53">
        <v>1.323823</v>
      </c>
      <c r="V47" s="53">
        <v>3.5916182999999999</v>
      </c>
      <c r="W47" s="53">
        <v>7.9365335000000004</v>
      </c>
      <c r="X47" s="53">
        <v>2.3119174999999999E-3</v>
      </c>
      <c r="Y47" s="53">
        <v>3.1496686E-4</v>
      </c>
      <c r="Z47" s="53">
        <v>34.766902999999999</v>
      </c>
      <c r="AA47" s="53">
        <v>1.8052524E-2</v>
      </c>
      <c r="AB47" s="53">
        <v>0.13201094179553891</v>
      </c>
      <c r="AC47" s="53">
        <v>1.0696158</v>
      </c>
      <c r="AD47" s="53">
        <v>0.1591844409443301</v>
      </c>
      <c r="AE47" s="53">
        <v>1.3608111828209111</v>
      </c>
      <c r="AF47" s="53">
        <v>0.31389574999999997</v>
      </c>
      <c r="AG47" s="53">
        <v>0.5253436600000001</v>
      </c>
      <c r="AH47" s="53">
        <v>2.0040220399999999E-9</v>
      </c>
      <c r="AI47" s="53">
        <v>0.86738983900402211</v>
      </c>
      <c r="AK47" s="54" t="s">
        <v>206</v>
      </c>
      <c r="AL47" s="54">
        <v>4.4109999999999999E-4</v>
      </c>
      <c r="AM47" s="54">
        <v>1.2081052999999999</v>
      </c>
      <c r="AN47" s="54">
        <v>5.1539716999999996</v>
      </c>
      <c r="AO47" s="54">
        <v>7.7128730000000001</v>
      </c>
      <c r="AP47" s="54">
        <v>2.3120493000000002E-3</v>
      </c>
      <c r="AQ47" s="54">
        <v>3.0554557E-4</v>
      </c>
      <c r="AR47" s="54">
        <v>34.759010000000004</v>
      </c>
      <c r="AS47" s="54">
        <v>4.0521424E-2</v>
      </c>
      <c r="AT47" s="54">
        <v>0.15061903469999999</v>
      </c>
      <c r="AU47" s="54">
        <v>0.93253043999999996</v>
      </c>
      <c r="AV47" s="54">
        <v>0.170292324736425</v>
      </c>
      <c r="AW47" s="54">
        <v>1.253441799523799</v>
      </c>
      <c r="AX47" s="54">
        <v>0.238054934</v>
      </c>
      <c r="AY47" s="54">
        <v>0.55270445000000001</v>
      </c>
      <c r="AZ47" s="54">
        <v>5.6756505670000002E-9</v>
      </c>
      <c r="BA47" s="54">
        <v>0.85949479967565068</v>
      </c>
    </row>
    <row r="48" spans="1:53" x14ac:dyDescent="0.25">
      <c r="A48" s="52" t="s">
        <v>206</v>
      </c>
      <c r="B48" s="52">
        <v>4.6549999999999998E-4</v>
      </c>
      <c r="C48" s="52">
        <v>1.4365121000000001</v>
      </c>
      <c r="D48" s="52">
        <v>1.7859594999999999</v>
      </c>
      <c r="E48" s="52">
        <v>8.1446159999999992</v>
      </c>
      <c r="F48" s="52">
        <v>2.3154623E-3</v>
      </c>
      <c r="G48" s="52">
        <v>3.2291790000000002E-4</v>
      </c>
      <c r="H48" s="52">
        <v>34.764583999999999</v>
      </c>
      <c r="I48" s="67">
        <v>1.1442982E-8</v>
      </c>
      <c r="J48" s="52">
        <v>0.10951564059227779</v>
      </c>
      <c r="K48" s="52">
        <v>1.0966113500000001</v>
      </c>
      <c r="L48" s="52">
        <v>0.13898450039685989</v>
      </c>
      <c r="M48" s="52">
        <v>1.3451114910610551</v>
      </c>
      <c r="N48" s="52">
        <v>0.26511171</v>
      </c>
      <c r="O48" s="52">
        <v>0.46090325999999998</v>
      </c>
      <c r="P48" s="52">
        <v>6.2039561000000004E-10</v>
      </c>
      <c r="Q48" s="52">
        <v>0.74540423706337766</v>
      </c>
      <c r="S48" s="53" t="s">
        <v>206</v>
      </c>
      <c r="T48" s="53">
        <v>4.5570000000000002E-4</v>
      </c>
      <c r="U48" s="53">
        <v>1.3489958</v>
      </c>
      <c r="V48" s="53">
        <v>2.9560960000000001</v>
      </c>
      <c r="W48" s="53">
        <v>7.9407296000000001</v>
      </c>
      <c r="X48" s="53">
        <v>2.3138043000000001E-3</v>
      </c>
      <c r="Y48" s="53">
        <v>3.1974393999999998E-4</v>
      </c>
      <c r="Z48" s="53">
        <v>34.756332</v>
      </c>
      <c r="AA48" s="53">
        <v>2.7787307999999999E-3</v>
      </c>
      <c r="AB48" s="53">
        <v>0.1282810713631807</v>
      </c>
      <c r="AC48" s="53">
        <v>1.1445788800000001</v>
      </c>
      <c r="AD48" s="53">
        <v>0.1615792008132485</v>
      </c>
      <c r="AE48" s="53">
        <v>1.434439152255798</v>
      </c>
      <c r="AF48" s="53">
        <v>0.26062896499999999</v>
      </c>
      <c r="AG48" s="53">
        <v>0.52788135000000003</v>
      </c>
      <c r="AH48" s="53">
        <v>1.5297903600000001E-9</v>
      </c>
      <c r="AI48" s="53">
        <v>0.80499636602979041</v>
      </c>
      <c r="AK48" s="54" t="s">
        <v>206</v>
      </c>
      <c r="AL48" s="54">
        <v>4.3820000000000003E-4</v>
      </c>
      <c r="AM48" s="54">
        <v>1.2237891999999999</v>
      </c>
      <c r="AN48" s="54">
        <v>4.4370694000000004</v>
      </c>
      <c r="AO48" s="54">
        <v>7.7164865000000002</v>
      </c>
      <c r="AP48" s="54">
        <v>2.3132946999999998E-3</v>
      </c>
      <c r="AQ48" s="54">
        <v>3.1121415999999999E-4</v>
      </c>
      <c r="AR48" s="54">
        <v>34.746673999999999</v>
      </c>
      <c r="AS48" s="54">
        <v>3.7698759999999998E-2</v>
      </c>
      <c r="AT48" s="54">
        <v>0.147910243774</v>
      </c>
      <c r="AU48" s="54">
        <v>0.94781396000000018</v>
      </c>
      <c r="AV48" s="54">
        <v>0.16965553138254691</v>
      </c>
      <c r="AW48" s="54">
        <v>1.265379735240439</v>
      </c>
      <c r="AX48" s="54">
        <v>0.24717633</v>
      </c>
      <c r="AY48" s="54">
        <v>0.56086104999999997</v>
      </c>
      <c r="AZ48" s="54">
        <v>4.1493389000000001E-9</v>
      </c>
      <c r="BA48" s="54">
        <v>0.93037424714933892</v>
      </c>
    </row>
    <row r="49" spans="1:53" x14ac:dyDescent="0.25">
      <c r="A49" s="52" t="s">
        <v>206</v>
      </c>
      <c r="B49" s="52">
        <v>4.6789999999999999E-4</v>
      </c>
      <c r="C49" s="52">
        <v>1.4871144999999999</v>
      </c>
      <c r="D49" s="52">
        <v>0.88234352999999999</v>
      </c>
      <c r="E49" s="52">
        <v>8.1385590000000008</v>
      </c>
      <c r="F49" s="52">
        <v>2.3195117E-3</v>
      </c>
      <c r="G49" s="52">
        <v>3.2541185000000002E-4</v>
      </c>
      <c r="H49" s="52">
        <v>34.751797000000003</v>
      </c>
      <c r="I49" s="67">
        <v>5.5560080000000003E-9</v>
      </c>
      <c r="J49" s="52">
        <v>0.1049925243958707</v>
      </c>
      <c r="K49" s="52">
        <v>1.1078050800000001</v>
      </c>
      <c r="L49" s="52">
        <v>0.1270665702732153</v>
      </c>
      <c r="M49" s="52">
        <v>1.3398641747357909</v>
      </c>
      <c r="N49" s="52">
        <v>0.27921035</v>
      </c>
      <c r="O49" s="52">
        <v>0.44232297999999998</v>
      </c>
      <c r="P49" s="52">
        <v>4.06225283E-10</v>
      </c>
      <c r="Q49" s="52">
        <v>0.74385478696223339</v>
      </c>
      <c r="S49" s="53" t="s">
        <v>206</v>
      </c>
      <c r="T49" s="53">
        <v>4.5909999999999999E-4</v>
      </c>
      <c r="U49" s="53">
        <v>1.3989332999999999</v>
      </c>
      <c r="V49" s="53">
        <v>1.9935814999999999</v>
      </c>
      <c r="W49" s="53">
        <v>7.9413320000000001</v>
      </c>
      <c r="X49" s="53">
        <v>2.3165265999999999E-3</v>
      </c>
      <c r="Y49" s="53">
        <v>3.2449437999999999E-4</v>
      </c>
      <c r="Z49" s="53">
        <v>34.742415999999999</v>
      </c>
      <c r="AA49" s="53">
        <v>2.2207507000000001E-8</v>
      </c>
      <c r="AB49" s="53">
        <v>0.12499605072864441</v>
      </c>
      <c r="AC49" s="53">
        <v>1.16557818</v>
      </c>
      <c r="AD49" s="53">
        <v>0.15195423046358261</v>
      </c>
      <c r="AE49" s="53">
        <v>1.4425284612664619</v>
      </c>
      <c r="AF49" s="53">
        <v>0.32895630999999997</v>
      </c>
      <c r="AG49" s="53">
        <v>0.48637766999999998</v>
      </c>
      <c r="AH49" s="53">
        <v>8.0294190599999997E-10</v>
      </c>
      <c r="AI49" s="53">
        <v>0.82058426456037992</v>
      </c>
      <c r="AK49" s="54" t="s">
        <v>206</v>
      </c>
      <c r="AL49" s="54">
        <v>4.459E-4</v>
      </c>
      <c r="AM49" s="54">
        <v>1.2842091</v>
      </c>
      <c r="AN49" s="54">
        <v>3.3820074</v>
      </c>
      <c r="AO49" s="54">
        <v>7.7178069999999996</v>
      </c>
      <c r="AP49" s="54">
        <v>2.3148013000000001E-3</v>
      </c>
      <c r="AQ49" s="54">
        <v>3.1834479999999997E-4</v>
      </c>
      <c r="AR49" s="54">
        <v>34.730820000000001</v>
      </c>
      <c r="AS49" s="54">
        <v>2.0079585E-2</v>
      </c>
      <c r="AT49" s="54">
        <v>0.14601843212226681</v>
      </c>
      <c r="AU49" s="54">
        <v>0.92496508</v>
      </c>
      <c r="AV49" s="54">
        <v>0.16694920087364051</v>
      </c>
      <c r="AW49" s="54">
        <v>1.2379327130765401</v>
      </c>
      <c r="AX49" s="54">
        <v>0.37544649000000002</v>
      </c>
      <c r="AY49" s="54">
        <v>0.53936410000000001</v>
      </c>
      <c r="AZ49" s="54">
        <v>2.0602431039999998E-9</v>
      </c>
      <c r="BA49" s="54">
        <v>0.85290351608164305</v>
      </c>
    </row>
    <row r="50" spans="1:53" x14ac:dyDescent="0.25">
      <c r="A50" s="52" t="s">
        <v>206</v>
      </c>
      <c r="B50" s="52">
        <v>4.9720000000000005E-4</v>
      </c>
      <c r="C50" s="52">
        <v>1.6072725000000001</v>
      </c>
      <c r="D50" s="52">
        <v>4.6289182999999998E-2</v>
      </c>
      <c r="E50" s="52">
        <v>8.1219210000000004</v>
      </c>
      <c r="F50" s="52">
        <v>2.3223850000000002E-3</v>
      </c>
      <c r="G50" s="52">
        <v>3.2515179999999998E-4</v>
      </c>
      <c r="H50" s="52">
        <v>34.740273000000002</v>
      </c>
      <c r="I50" s="67">
        <v>1.2137569000000001E-2</v>
      </c>
      <c r="J50" s="52">
        <v>0.1411122703435766</v>
      </c>
      <c r="K50" s="52">
        <v>0.8894541600000001</v>
      </c>
      <c r="L50" s="52">
        <v>0.166636930377421</v>
      </c>
      <c r="M50" s="52">
        <v>1.197203360794556</v>
      </c>
      <c r="N50" s="52">
        <v>0.32548250000000001</v>
      </c>
      <c r="O50" s="52">
        <v>0.65616059000000004</v>
      </c>
      <c r="P50" s="52">
        <v>6.1698741E-10</v>
      </c>
      <c r="Q50" s="52">
        <v>1.009061443616988</v>
      </c>
      <c r="S50" s="53" t="s">
        <v>206</v>
      </c>
      <c r="T50" s="53">
        <v>4.6509999999999998E-4</v>
      </c>
      <c r="U50" s="53">
        <v>1.4586524999999999</v>
      </c>
      <c r="V50" s="53">
        <v>1.0210313</v>
      </c>
      <c r="W50" s="53">
        <v>7.9404826000000002</v>
      </c>
      <c r="X50" s="53">
        <v>2.3196833E-3</v>
      </c>
      <c r="Y50" s="53">
        <v>3.2721588000000001E-4</v>
      </c>
      <c r="Z50" s="53">
        <v>34.725098000000003</v>
      </c>
      <c r="AA50" s="53">
        <v>1.1091602E-8</v>
      </c>
      <c r="AB50" s="53">
        <v>0.1167891704940089</v>
      </c>
      <c r="AC50" s="53">
        <v>1.0299164700000001</v>
      </c>
      <c r="AD50" s="53">
        <v>0.1467576203542291</v>
      </c>
      <c r="AE50" s="53">
        <v>1.293463260919125</v>
      </c>
      <c r="AF50" s="53">
        <v>0.29352382999999999</v>
      </c>
      <c r="AG50" s="53">
        <v>0.49864446000000001</v>
      </c>
      <c r="AH50" s="53">
        <v>5.9576581000000005E-10</v>
      </c>
      <c r="AI50" s="53">
        <v>0.82289404868635674</v>
      </c>
      <c r="AK50" s="54" t="s">
        <v>206</v>
      </c>
      <c r="AL50" s="54">
        <v>4.5179999999999998E-4</v>
      </c>
      <c r="AM50" s="54">
        <v>1.3383213</v>
      </c>
      <c r="AN50" s="54">
        <v>2.3413580000000001</v>
      </c>
      <c r="AO50" s="54">
        <v>7.7173634</v>
      </c>
      <c r="AP50" s="54">
        <v>2.3163480000000002E-3</v>
      </c>
      <c r="AQ50" s="54">
        <v>3.2470265000000001E-4</v>
      </c>
      <c r="AR50" s="54">
        <v>34.710033000000003</v>
      </c>
      <c r="AS50" s="54">
        <v>6.2911720000000001E-6</v>
      </c>
      <c r="AT50" s="54">
        <v>0.1393728912000505</v>
      </c>
      <c r="AU50" s="54">
        <v>0.96397971999999998</v>
      </c>
      <c r="AV50" s="54">
        <v>0.17540729074401859</v>
      </c>
      <c r="AW50" s="54">
        <v>1.278759902023026</v>
      </c>
      <c r="AX50" s="54">
        <v>0.28584216000000001</v>
      </c>
      <c r="AY50" s="54">
        <v>0.56371068999999996</v>
      </c>
      <c r="AZ50" s="54">
        <v>1.4860381049999999E-9</v>
      </c>
      <c r="BA50" s="54">
        <v>0.82163702917822001</v>
      </c>
    </row>
    <row r="51" spans="1:53" x14ac:dyDescent="0.25">
      <c r="A51" s="52" t="s">
        <v>206</v>
      </c>
      <c r="B51" s="52">
        <v>5.0810000000000004E-4</v>
      </c>
      <c r="C51" s="52">
        <v>1.6523237</v>
      </c>
      <c r="D51" s="52">
        <v>-0.49053132999999999</v>
      </c>
      <c r="E51" s="52">
        <v>8.114331</v>
      </c>
      <c r="F51" s="52">
        <v>2.3232940000000001E-3</v>
      </c>
      <c r="G51" s="52">
        <v>3.2322793000000001E-4</v>
      </c>
      <c r="H51" s="52">
        <v>34.722484999999999</v>
      </c>
      <c r="I51" s="67">
        <v>7.2142265999999997E-2</v>
      </c>
      <c r="J51" s="52">
        <v>0.20484260044764871</v>
      </c>
      <c r="K51" s="52">
        <v>0.83664403999999992</v>
      </c>
      <c r="L51" s="52">
        <v>0.24220707051176549</v>
      </c>
      <c r="M51" s="52">
        <v>1.2836937110392941</v>
      </c>
      <c r="N51" s="52">
        <v>0.32761645</v>
      </c>
      <c r="O51" s="52">
        <v>0.87987259999999989</v>
      </c>
      <c r="P51" s="52">
        <v>1.1862048799999999E-9</v>
      </c>
      <c r="Q51" s="52">
        <v>1.2832313311862049</v>
      </c>
      <c r="S51" s="53" t="s">
        <v>206</v>
      </c>
      <c r="T51" s="53">
        <v>4.7550000000000001E-4</v>
      </c>
      <c r="U51" s="53">
        <v>1.5144073</v>
      </c>
      <c r="V51" s="53">
        <v>0.32137611999999999</v>
      </c>
      <c r="W51" s="53">
        <v>7.9382166999999999</v>
      </c>
      <c r="X51" s="53">
        <v>2.3215843999999999E-3</v>
      </c>
      <c r="Y51" s="53">
        <v>3.2843070000000002E-4</v>
      </c>
      <c r="Z51" s="53">
        <v>34.713023999999997</v>
      </c>
      <c r="AA51" s="53">
        <v>4.6865589999999999E-8</v>
      </c>
      <c r="AB51" s="53">
        <v>0.13075322041295781</v>
      </c>
      <c r="AC51" s="53">
        <v>1.0650786400000001</v>
      </c>
      <c r="AD51" s="53">
        <v>0.16107062035850789</v>
      </c>
      <c r="AE51" s="53">
        <v>1.3569024808435559</v>
      </c>
      <c r="AF51" s="53">
        <v>0.41833606000000001</v>
      </c>
      <c r="AG51" s="53">
        <v>0.52991045000000003</v>
      </c>
      <c r="AH51" s="53">
        <v>5.9407420599999996E-10</v>
      </c>
      <c r="AI51" s="53">
        <v>0.92635516029657416</v>
      </c>
      <c r="AK51" s="54" t="s">
        <v>206</v>
      </c>
      <c r="AL51" s="54">
        <v>4.5150000000000002E-4</v>
      </c>
      <c r="AM51" s="54">
        <v>1.3717461</v>
      </c>
      <c r="AN51" s="54">
        <v>1.4448042999999999</v>
      </c>
      <c r="AO51" s="54">
        <v>7.7158318000000001</v>
      </c>
      <c r="AP51" s="54">
        <v>2.3180574999999998E-3</v>
      </c>
      <c r="AQ51" s="54">
        <v>3.2851827999999999E-4</v>
      </c>
      <c r="AR51" s="54">
        <v>34.686672000000002</v>
      </c>
      <c r="AS51" s="54">
        <v>5.8548576E-6</v>
      </c>
      <c r="AT51" s="54">
        <v>0.14150909076808529</v>
      </c>
      <c r="AU51" s="54">
        <v>1.1783134399999999</v>
      </c>
      <c r="AV51" s="54">
        <v>0.17355533050223951</v>
      </c>
      <c r="AW51" s="54">
        <v>1.493377861345671</v>
      </c>
      <c r="AX51" s="54">
        <v>0.29053390000000001</v>
      </c>
      <c r="AY51" s="54">
        <v>0.57482221</v>
      </c>
      <c r="AZ51" s="54">
        <v>1.071682463E-9</v>
      </c>
      <c r="BA51" s="54">
        <v>0.87018467990297244</v>
      </c>
    </row>
    <row r="52" spans="1:53" x14ac:dyDescent="0.25">
      <c r="A52" s="52" t="s">
        <v>206</v>
      </c>
      <c r="B52" s="52">
        <v>4.996E-4</v>
      </c>
      <c r="C52" s="52">
        <v>1.6175965000000001</v>
      </c>
      <c r="D52" s="52">
        <v>-0.77283999999999997</v>
      </c>
      <c r="E52" s="52">
        <v>8.1199700000000004</v>
      </c>
      <c r="F52" s="52">
        <v>2.3226674999999998E-3</v>
      </c>
      <c r="G52" s="52">
        <v>3.2210603E-4</v>
      </c>
      <c r="H52" s="52">
        <v>34.697547999999998</v>
      </c>
      <c r="I52" s="67">
        <v>7.6575235000000005E-2</v>
      </c>
      <c r="J52" s="52">
        <v>0.21338011041755919</v>
      </c>
      <c r="K52" s="52">
        <v>0.84465394999999999</v>
      </c>
      <c r="L52" s="52">
        <v>0.24810639043362259</v>
      </c>
      <c r="M52" s="52">
        <v>1.3061404509289021</v>
      </c>
      <c r="N52" s="52">
        <v>0.33357029999999999</v>
      </c>
      <c r="O52" s="52">
        <v>0.92587516999999997</v>
      </c>
      <c r="P52" s="52">
        <v>1.29994725E-9</v>
      </c>
      <c r="Q52" s="52">
        <v>1.336996603659947</v>
      </c>
      <c r="S52" s="53" t="s">
        <v>206</v>
      </c>
      <c r="T52" s="53">
        <v>4.8149999999999999E-4</v>
      </c>
      <c r="U52" s="53">
        <v>1.5464914999999999</v>
      </c>
      <c r="V52" s="53">
        <v>-0.16662869999999999</v>
      </c>
      <c r="W52" s="53">
        <v>7.9358300000000002</v>
      </c>
      <c r="X52" s="53">
        <v>2.3227286999999998E-3</v>
      </c>
      <c r="Y52" s="53">
        <v>3.2361012000000001E-4</v>
      </c>
      <c r="Z52" s="53">
        <v>34.700386000000002</v>
      </c>
      <c r="AA52" s="53">
        <v>8.1544779999999997E-3</v>
      </c>
      <c r="AB52" s="53">
        <v>0.1399819603711232</v>
      </c>
      <c r="AC52" s="53">
        <v>1.0005174999999999</v>
      </c>
      <c r="AD52" s="53">
        <v>0.16815864033844491</v>
      </c>
      <c r="AE52" s="53">
        <v>1.3086581007809019</v>
      </c>
      <c r="AF52" s="53">
        <v>0.42003328000000001</v>
      </c>
      <c r="AG52" s="53">
        <v>0.57360568000000001</v>
      </c>
      <c r="AH52" s="53">
        <v>6.0479798500000004E-10</v>
      </c>
      <c r="AI52" s="53">
        <v>1.3229012936047979</v>
      </c>
      <c r="AK52" s="54" t="s">
        <v>206</v>
      </c>
      <c r="AL52" s="54">
        <v>4.6129999999999999E-4</v>
      </c>
      <c r="AM52" s="54">
        <v>1.4265743</v>
      </c>
      <c r="AN52" s="54">
        <v>0.77069160000000003</v>
      </c>
      <c r="AO52" s="54">
        <v>7.7126400000000004</v>
      </c>
      <c r="AP52" s="54">
        <v>2.3187029E-3</v>
      </c>
      <c r="AQ52" s="54">
        <v>3.3019233000000002E-4</v>
      </c>
      <c r="AR52" s="54">
        <v>34.664560000000002</v>
      </c>
      <c r="AS52" s="54">
        <v>2.0636013000000002E-2</v>
      </c>
      <c r="AT52" s="54">
        <v>0.15433165058678691</v>
      </c>
      <c r="AU52" s="54">
        <v>1.0728312200000001</v>
      </c>
      <c r="AV52" s="54">
        <v>0.1831947604345856</v>
      </c>
      <c r="AW52" s="54">
        <v>1.4103576310963759</v>
      </c>
      <c r="AX52" s="54">
        <v>0.29059623000000001</v>
      </c>
      <c r="AY52" s="54">
        <v>0.6095005</v>
      </c>
      <c r="AZ52" s="54">
        <v>1.034377743E-9</v>
      </c>
      <c r="BA52" s="54">
        <v>0.93826030203437749</v>
      </c>
    </row>
    <row r="53" spans="1:53" x14ac:dyDescent="0.25">
      <c r="A53" s="52" t="s">
        <v>206</v>
      </c>
      <c r="B53" s="52">
        <v>4.8959999999999997E-4</v>
      </c>
      <c r="C53" s="52">
        <v>1.5763898000000001</v>
      </c>
      <c r="D53" s="52">
        <v>-0.99283279999999996</v>
      </c>
      <c r="E53" s="52">
        <v>8.1265579999999993</v>
      </c>
      <c r="F53" s="52">
        <v>2.3214264999999999E-3</v>
      </c>
      <c r="G53" s="52">
        <v>3.2257934999999999E-4</v>
      </c>
      <c r="H53" s="52">
        <v>34.6663</v>
      </c>
      <c r="I53" s="67">
        <v>6.9656250000000003E-2</v>
      </c>
      <c r="J53" s="52">
        <v>0.21067204036555731</v>
      </c>
      <c r="K53" s="52">
        <v>0.85864779000000002</v>
      </c>
      <c r="L53" s="52">
        <v>0.24031349035334379</v>
      </c>
      <c r="M53" s="52">
        <v>1.309633320793862</v>
      </c>
      <c r="N53" s="52">
        <v>0.33916753999999999</v>
      </c>
      <c r="O53" s="52">
        <v>0.90753753000000015</v>
      </c>
      <c r="P53" s="52">
        <v>1.0583223E-9</v>
      </c>
      <c r="Q53" s="52">
        <v>1.319752970058323</v>
      </c>
      <c r="S53" s="53" t="s">
        <v>206</v>
      </c>
      <c r="T53" s="53">
        <v>4.7449999999999999E-4</v>
      </c>
      <c r="U53" s="53">
        <v>1.5171551999999999</v>
      </c>
      <c r="V53" s="53">
        <v>-0.46917456000000002</v>
      </c>
      <c r="W53" s="53">
        <v>7.9381347</v>
      </c>
      <c r="X53" s="53">
        <v>2.3207276000000001E-3</v>
      </c>
      <c r="Y53" s="53">
        <v>3.2387357000000002E-4</v>
      </c>
      <c r="Z53" s="53">
        <v>34.65934</v>
      </c>
      <c r="AA53" s="53">
        <v>2.5906390000000001E-2</v>
      </c>
      <c r="AB53" s="53">
        <v>0.16484745037888471</v>
      </c>
      <c r="AC53" s="53">
        <v>1.0044803600000001</v>
      </c>
      <c r="AD53" s="53">
        <v>0.1927065403293764</v>
      </c>
      <c r="AE53" s="53">
        <v>1.362034350780261</v>
      </c>
      <c r="AF53" s="53">
        <v>0.31914372499999999</v>
      </c>
      <c r="AG53" s="53">
        <v>0.6761338400000001</v>
      </c>
      <c r="AH53" s="53">
        <v>7.5545698500000001E-10</v>
      </c>
      <c r="AI53" s="53">
        <v>1.3395971177554571</v>
      </c>
      <c r="AK53" s="54" t="s">
        <v>206</v>
      </c>
      <c r="AL53" s="54">
        <v>4.6480000000000002E-4</v>
      </c>
      <c r="AM53" s="54">
        <v>1.4424131</v>
      </c>
      <c r="AN53" s="54">
        <v>0.26584237999999999</v>
      </c>
      <c r="AO53" s="54">
        <v>7.7105823000000004</v>
      </c>
      <c r="AP53" s="54">
        <v>2.3172859E-3</v>
      </c>
      <c r="AQ53" s="54">
        <v>3.3296626999999997E-4</v>
      </c>
      <c r="AR53" s="54">
        <v>34.632719999999999</v>
      </c>
      <c r="AS53" s="54">
        <v>4.1485213E-2</v>
      </c>
      <c r="AT53" s="54">
        <v>0.17277658053850109</v>
      </c>
      <c r="AU53" s="54">
        <v>0.8565601599999999</v>
      </c>
      <c r="AV53" s="54">
        <v>0.2019128204155517</v>
      </c>
      <c r="AW53" s="54">
        <v>1.231249561028867</v>
      </c>
      <c r="AX53" s="54">
        <v>0.317355096</v>
      </c>
      <c r="AY53" s="54">
        <v>0.71148860000000003</v>
      </c>
      <c r="AZ53" s="54">
        <v>1.168703216E-9</v>
      </c>
      <c r="BA53" s="54">
        <v>1.257062452168703</v>
      </c>
    </row>
    <row r="54" spans="1:53" x14ac:dyDescent="0.25">
      <c r="A54" s="52" t="s">
        <v>206</v>
      </c>
      <c r="B54" s="52">
        <v>4.8899999999999996E-4</v>
      </c>
      <c r="C54" s="52">
        <v>1.5553520000000001</v>
      </c>
      <c r="D54" s="52">
        <v>-0.93042380000000002</v>
      </c>
      <c r="E54" s="52">
        <v>8.1280985000000001</v>
      </c>
      <c r="F54" s="52">
        <v>2.3193810000000001E-3</v>
      </c>
      <c r="G54" s="52">
        <v>3.2249467999999999E-4</v>
      </c>
      <c r="H54" s="52">
        <v>34.660007</v>
      </c>
      <c r="I54" s="67">
        <v>7.1762049999999994E-2</v>
      </c>
      <c r="J54" s="52">
        <v>0.2143683403906709</v>
      </c>
      <c r="K54" s="52">
        <v>0.8463666700000001</v>
      </c>
      <c r="L54" s="52">
        <v>0.24661158037687819</v>
      </c>
      <c r="M54" s="52">
        <v>1.3073465908433299</v>
      </c>
      <c r="N54" s="52">
        <v>0.33429637499999998</v>
      </c>
      <c r="O54" s="52">
        <v>0.9227244</v>
      </c>
      <c r="P54" s="52">
        <v>1.1244761199999999E-9</v>
      </c>
      <c r="Q54" s="52">
        <v>1.3291791834744759</v>
      </c>
      <c r="S54" s="53" t="s">
        <v>206</v>
      </c>
      <c r="T54" s="53">
        <v>4.7649999999999998E-4</v>
      </c>
      <c r="U54" s="53">
        <v>1.5053027000000001</v>
      </c>
      <c r="V54" s="53">
        <v>-0.47694217999999999</v>
      </c>
      <c r="W54" s="53">
        <v>7.9345080000000001</v>
      </c>
      <c r="X54" s="53">
        <v>2.3180668E-3</v>
      </c>
      <c r="Y54" s="53">
        <v>3.232256E-4</v>
      </c>
      <c r="Z54" s="53">
        <v>34.638762999999997</v>
      </c>
      <c r="AA54" s="53">
        <v>3.1447936000000003E-2</v>
      </c>
      <c r="AB54" s="53">
        <v>0.16714805038022201</v>
      </c>
      <c r="AC54" s="53">
        <v>0.9081597400000001</v>
      </c>
      <c r="AD54" s="53">
        <v>0.1984751203398302</v>
      </c>
      <c r="AE54" s="53">
        <v>1.27378291079281</v>
      </c>
      <c r="AF54" s="53">
        <v>0.32777493000000002</v>
      </c>
      <c r="AG54" s="53">
        <v>0.69639691999999997</v>
      </c>
      <c r="AH54" s="53">
        <v>7.9367815000000002E-10</v>
      </c>
      <c r="AI54" s="53">
        <v>1.332592172793678</v>
      </c>
      <c r="AK54" s="54" t="s">
        <v>206</v>
      </c>
      <c r="AL54" s="54">
        <v>4.64E-4</v>
      </c>
      <c r="AM54" s="54">
        <v>1.4354205</v>
      </c>
      <c r="AN54" s="54">
        <v>5.4469200000000002E-2</v>
      </c>
      <c r="AO54" s="54">
        <v>7.7101502000000002</v>
      </c>
      <c r="AP54" s="54">
        <v>2.3153713000000002E-3</v>
      </c>
      <c r="AQ54" s="54">
        <v>3.3364433E-4</v>
      </c>
      <c r="AR54" s="54">
        <v>34.606400000000001</v>
      </c>
      <c r="AS54" s="54">
        <v>4.8520725000000001E-2</v>
      </c>
      <c r="AT54" s="54">
        <v>0.18191671053887459</v>
      </c>
      <c r="AU54" s="54">
        <v>0.88254060000000001</v>
      </c>
      <c r="AV54" s="54">
        <v>0.21532916042071959</v>
      </c>
      <c r="AW54" s="54">
        <v>1.2797864710344999</v>
      </c>
      <c r="AX54" s="54">
        <v>0.34252086999999998</v>
      </c>
      <c r="AY54" s="54">
        <v>0.78612414000000008</v>
      </c>
      <c r="AZ54" s="54">
        <v>1.209262324E-9</v>
      </c>
      <c r="BA54" s="54">
        <v>1.2890343402092621</v>
      </c>
    </row>
    <row r="55" spans="1:53" x14ac:dyDescent="0.25">
      <c r="A55" s="52" t="s">
        <v>206</v>
      </c>
      <c r="B55" s="52">
        <v>5.019E-4</v>
      </c>
      <c r="C55" s="52">
        <v>1.5770636</v>
      </c>
      <c r="D55" s="52">
        <v>-0.75252790000000003</v>
      </c>
      <c r="E55" s="52">
        <v>8.1206399999999999</v>
      </c>
      <c r="F55" s="52">
        <v>2.3181186999999999E-3</v>
      </c>
      <c r="G55" s="52">
        <v>3.2112991999999998E-4</v>
      </c>
      <c r="H55" s="52">
        <v>34.684460000000001</v>
      </c>
      <c r="I55" s="67">
        <v>7.3367109999999999E-2</v>
      </c>
      <c r="J55" s="52">
        <v>0.21408424041038479</v>
      </c>
      <c r="K55" s="52">
        <v>0.8376028499999999</v>
      </c>
      <c r="L55" s="52">
        <v>0.2499615104442538</v>
      </c>
      <c r="M55" s="52">
        <v>1.3016486009328541</v>
      </c>
      <c r="N55" s="52">
        <v>0.32961177400000002</v>
      </c>
      <c r="O55" s="52">
        <v>0.91587003999999994</v>
      </c>
      <c r="P55" s="52">
        <v>1.2208523250000001E-9</v>
      </c>
      <c r="Q55" s="52">
        <v>1.3188489326809629</v>
      </c>
      <c r="S55" s="53" t="s">
        <v>206</v>
      </c>
      <c r="T55" s="53">
        <v>4.9089999999999995E-4</v>
      </c>
      <c r="U55" s="53">
        <v>1.5325397999999999</v>
      </c>
      <c r="V55" s="53">
        <v>-0.25945531999999999</v>
      </c>
      <c r="W55" s="53">
        <v>7.9254100000000003</v>
      </c>
      <c r="X55" s="53">
        <v>2.3170665000000002E-3</v>
      </c>
      <c r="Y55" s="53">
        <v>3.2071749999999999E-4</v>
      </c>
      <c r="Z55" s="53">
        <v>34.665559999999999</v>
      </c>
      <c r="AA55" s="53">
        <v>1.7346367000000001E-2</v>
      </c>
      <c r="AB55" s="53">
        <v>0.1569777303736502</v>
      </c>
      <c r="AC55" s="53">
        <v>0.91656779999999993</v>
      </c>
      <c r="AD55" s="53">
        <v>0.18884216037946</v>
      </c>
      <c r="AE55" s="53">
        <v>1.262387690827685</v>
      </c>
      <c r="AF55" s="53">
        <v>0.34594628999999999</v>
      </c>
      <c r="AG55" s="53">
        <v>0.60749600000000004</v>
      </c>
      <c r="AH55" s="53">
        <v>6.6593952999999995E-10</v>
      </c>
      <c r="AI55" s="53">
        <v>1.2882111606659401</v>
      </c>
      <c r="AK55" s="54" t="s">
        <v>206</v>
      </c>
      <c r="AL55" s="54">
        <v>4.7239999999999999E-4</v>
      </c>
      <c r="AM55" s="54">
        <v>1.442849</v>
      </c>
      <c r="AN55" s="54">
        <v>0.34208230000000001</v>
      </c>
      <c r="AO55" s="54">
        <v>7.7066210000000002</v>
      </c>
      <c r="AP55" s="54">
        <v>2.3144796000000001E-3</v>
      </c>
      <c r="AQ55" s="54">
        <v>3.3181779999999999E-4</v>
      </c>
      <c r="AR55" s="54">
        <v>34.621616000000003</v>
      </c>
      <c r="AS55" s="54">
        <v>3.4442796999999997E-2</v>
      </c>
      <c r="AT55" s="54">
        <v>0.1677748705257206</v>
      </c>
      <c r="AU55" s="54">
        <v>0.83610737000000002</v>
      </c>
      <c r="AV55" s="54">
        <v>0.20067638044984479</v>
      </c>
      <c r="AW55" s="54">
        <v>1.2045586210515959</v>
      </c>
      <c r="AX55" s="54">
        <v>0.32220844500000001</v>
      </c>
      <c r="AY55" s="54">
        <v>0.68497640000000004</v>
      </c>
      <c r="AZ55" s="54">
        <v>1.04274319E-9</v>
      </c>
      <c r="BA55" s="54">
        <v>1.214395555042743</v>
      </c>
    </row>
    <row r="56" spans="1:53" x14ac:dyDescent="0.25">
      <c r="A56" s="52" t="s">
        <v>206</v>
      </c>
      <c r="B56" s="52">
        <v>5.1360000000000002E-4</v>
      </c>
      <c r="C56" s="52">
        <v>1.6027283999999999</v>
      </c>
      <c r="D56" s="52">
        <v>-0.53863090000000002</v>
      </c>
      <c r="E56" s="52">
        <v>8.107056</v>
      </c>
      <c r="F56" s="52">
        <v>2.3188192999999998E-3</v>
      </c>
      <c r="G56" s="52">
        <v>3.1299543000000001E-4</v>
      </c>
      <c r="H56" s="52">
        <v>34.719321999999998</v>
      </c>
      <c r="I56" s="67">
        <v>9.818138E-9</v>
      </c>
      <c r="J56" s="52">
        <v>0.13741040029248541</v>
      </c>
      <c r="K56" s="52">
        <v>1.11664125</v>
      </c>
      <c r="L56" s="52">
        <v>0.1692943003421051</v>
      </c>
      <c r="M56" s="52">
        <v>1.423345950707936</v>
      </c>
      <c r="N56" s="52">
        <v>0.35613118999999999</v>
      </c>
      <c r="O56" s="52">
        <v>0.50784596999999998</v>
      </c>
      <c r="P56" s="52">
        <v>4.1491778999999998E-10</v>
      </c>
      <c r="Q56" s="52">
        <v>0.88854796523305579</v>
      </c>
      <c r="S56" s="53" t="s">
        <v>206</v>
      </c>
      <c r="T56" s="53">
        <v>4.9620000000000003E-4</v>
      </c>
      <c r="U56" s="53">
        <v>1.5399556000000001</v>
      </c>
      <c r="V56" s="53">
        <v>-0.15943879</v>
      </c>
      <c r="W56" s="53">
        <v>7.9231299999999996</v>
      </c>
      <c r="X56" s="53">
        <v>2.3166263000000001E-3</v>
      </c>
      <c r="Y56" s="53">
        <v>3.2030075000000002E-4</v>
      </c>
      <c r="Z56" s="53">
        <v>34.678505000000001</v>
      </c>
      <c r="AA56" s="53">
        <v>1.0576593E-2</v>
      </c>
      <c r="AB56" s="53">
        <v>0.1446386103705562</v>
      </c>
      <c r="AC56" s="53">
        <v>1.0193822800000001</v>
      </c>
      <c r="AD56" s="53">
        <v>0.18054977038850911</v>
      </c>
      <c r="AE56" s="53">
        <v>1.344570660833724</v>
      </c>
      <c r="AF56" s="53">
        <v>0.30073340999999998</v>
      </c>
      <c r="AG56" s="53">
        <v>0.57883054</v>
      </c>
      <c r="AH56" s="53">
        <v>6.3534805600000005E-10</v>
      </c>
      <c r="AI56" s="53">
        <v>1.2648477776353479</v>
      </c>
      <c r="AK56" s="54" t="s">
        <v>206</v>
      </c>
      <c r="AL56" s="54">
        <v>4.7390000000000003E-4</v>
      </c>
      <c r="AM56" s="54">
        <v>1.4410498</v>
      </c>
      <c r="AN56" s="54">
        <v>0.40649846000000001</v>
      </c>
      <c r="AO56" s="54">
        <v>7.7061640000000002</v>
      </c>
      <c r="AP56" s="54">
        <v>2.3137574999999998E-3</v>
      </c>
      <c r="AQ56" s="54">
        <v>3.3178632000000001E-4</v>
      </c>
      <c r="AR56" s="54">
        <v>34.624347999999998</v>
      </c>
      <c r="AS56" s="54">
        <v>3.3590875999999999E-2</v>
      </c>
      <c r="AT56" s="54">
        <v>0.16810304052042879</v>
      </c>
      <c r="AU56" s="54">
        <v>0.88231930000000003</v>
      </c>
      <c r="AV56" s="54">
        <v>0.1966601904380148</v>
      </c>
      <c r="AW56" s="54">
        <v>1.247082531034426</v>
      </c>
      <c r="AX56" s="54">
        <v>0.30252992000000001</v>
      </c>
      <c r="AY56" s="54">
        <v>0.67014690999999993</v>
      </c>
      <c r="AZ56" s="54">
        <v>1.04132532E-9</v>
      </c>
      <c r="BA56" s="54">
        <v>0.97463983504132534</v>
      </c>
    </row>
    <row r="57" spans="1:53" x14ac:dyDescent="0.25">
      <c r="A57" s="52" t="s">
        <v>206</v>
      </c>
      <c r="B57" s="52">
        <v>5.0239999999999996E-4</v>
      </c>
      <c r="C57" s="52">
        <v>1.5595607</v>
      </c>
      <c r="D57" s="52">
        <v>-0.64526700000000003</v>
      </c>
      <c r="E57" s="52">
        <v>8.1156400000000009</v>
      </c>
      <c r="F57" s="52">
        <v>2.3163680000000001E-3</v>
      </c>
      <c r="G57" s="52">
        <v>3.1550892E-4</v>
      </c>
      <c r="H57" s="52">
        <v>34.680120000000002</v>
      </c>
      <c r="I57" s="67">
        <v>7.9675270000000003E-3</v>
      </c>
      <c r="J57" s="52">
        <v>0.1491473503241216</v>
      </c>
      <c r="K57" s="52">
        <v>0.9771156299999999</v>
      </c>
      <c r="L57" s="52">
        <v>0.18735640035745149</v>
      </c>
      <c r="M57" s="52">
        <v>1.313619380755346</v>
      </c>
      <c r="N57" s="52">
        <v>0.31486220999999998</v>
      </c>
      <c r="O57" s="52">
        <v>0.61730246</v>
      </c>
      <c r="P57" s="52">
        <v>5.7273885600000004E-10</v>
      </c>
      <c r="Q57" s="52">
        <v>0.9613814635727389</v>
      </c>
      <c r="S57" s="53" t="s">
        <v>206</v>
      </c>
      <c r="T57" s="53">
        <v>4.8990000000000004E-4</v>
      </c>
      <c r="U57" s="53">
        <v>1.5135362999999999</v>
      </c>
      <c r="V57" s="53">
        <v>-0.26845297000000001</v>
      </c>
      <c r="W57" s="53">
        <v>7.9252719999999997</v>
      </c>
      <c r="X57" s="53">
        <v>2.3140503999999999E-3</v>
      </c>
      <c r="Y57" s="53">
        <v>3.2180289999999997E-4</v>
      </c>
      <c r="Z57" s="53">
        <v>34.642887000000002</v>
      </c>
      <c r="AA57" s="53">
        <v>2.3021309E-2</v>
      </c>
      <c r="AB57" s="53">
        <v>0.16550550039413259</v>
      </c>
      <c r="AC57" s="53">
        <v>0.97955546000000004</v>
      </c>
      <c r="AD57" s="53">
        <v>0.1937232203926437</v>
      </c>
      <c r="AE57" s="53">
        <v>1.338784180861686</v>
      </c>
      <c r="AF57" s="53">
        <v>0.35736174999999998</v>
      </c>
      <c r="AG57" s="53">
        <v>0.64454317999999999</v>
      </c>
      <c r="AH57" s="53">
        <v>7.7977854800000004E-10</v>
      </c>
      <c r="AI57" s="53">
        <v>1.326048504779779</v>
      </c>
      <c r="AK57" s="54" t="s">
        <v>206</v>
      </c>
      <c r="AL57" s="54">
        <v>4.6959999999999998E-4</v>
      </c>
      <c r="AM57" s="54">
        <v>1.4247392000000001</v>
      </c>
      <c r="AN57" s="54">
        <v>0.28681508</v>
      </c>
      <c r="AO57" s="54">
        <v>7.7067139999999998</v>
      </c>
      <c r="AP57" s="54">
        <v>2.3117281999999999E-3</v>
      </c>
      <c r="AQ57" s="54">
        <v>3.3317930000000001E-4</v>
      </c>
      <c r="AR57" s="54">
        <v>34.595672999999998</v>
      </c>
      <c r="AS57" s="54">
        <v>4.2166705999999998E-2</v>
      </c>
      <c r="AT57" s="54">
        <v>0.17617129054384861</v>
      </c>
      <c r="AU57" s="54">
        <v>0.89611297000000001</v>
      </c>
      <c r="AV57" s="54">
        <v>0.20370927043133871</v>
      </c>
      <c r="AW57" s="54">
        <v>1.275993531050815</v>
      </c>
      <c r="AX57" s="54">
        <v>0.30446437500000001</v>
      </c>
      <c r="AY57" s="54">
        <v>0.71108949999999993</v>
      </c>
      <c r="AZ57" s="54">
        <v>1.183074808E-9</v>
      </c>
      <c r="BA57" s="54">
        <v>1.0267841731830749</v>
      </c>
    </row>
    <row r="58" spans="1:53" x14ac:dyDescent="0.25">
      <c r="A58" s="52" t="s">
        <v>206</v>
      </c>
      <c r="B58" s="52">
        <v>4.8149999999999999E-4</v>
      </c>
      <c r="C58" s="52">
        <v>1.4851981000000001</v>
      </c>
      <c r="D58" s="52">
        <v>-0.88858910000000002</v>
      </c>
      <c r="E58" s="52">
        <v>8.1333789999999997</v>
      </c>
      <c r="F58" s="52">
        <v>2.3110237E-3</v>
      </c>
      <c r="G58" s="52">
        <v>3.2130833E-4</v>
      </c>
      <c r="H58" s="52">
        <v>34.586742000000001</v>
      </c>
      <c r="I58" s="67">
        <v>4.0222447000000001E-2</v>
      </c>
      <c r="J58" s="52">
        <v>0.18325160034560109</v>
      </c>
      <c r="K58" s="52">
        <v>0.89777334999999991</v>
      </c>
      <c r="L58" s="52">
        <v>0.21612090032833151</v>
      </c>
      <c r="M58" s="52">
        <v>1.297145850747184</v>
      </c>
      <c r="N58" s="52">
        <v>0.32113693399999999</v>
      </c>
      <c r="O58" s="52">
        <v>0.76940648999999994</v>
      </c>
      <c r="P58" s="52">
        <v>7.5028508E-10</v>
      </c>
      <c r="Q58" s="52">
        <v>1.1429281907502851</v>
      </c>
      <c r="S58" s="53" t="s">
        <v>206</v>
      </c>
      <c r="T58" s="53">
        <v>4.6799999999999999E-4</v>
      </c>
      <c r="U58" s="53">
        <v>1.4381923999999999</v>
      </c>
      <c r="V58" s="53">
        <v>-0.50365150000000003</v>
      </c>
      <c r="W58" s="53">
        <v>7.9356960000000001</v>
      </c>
      <c r="X58" s="53">
        <v>2.3093363E-3</v>
      </c>
      <c r="Y58" s="53">
        <v>3.2716792000000002E-4</v>
      </c>
      <c r="Z58" s="53">
        <v>34.554409999999997</v>
      </c>
      <c r="AA58" s="53">
        <v>4.5951390000000002E-2</v>
      </c>
      <c r="AB58" s="53">
        <v>0.1847632004148114</v>
      </c>
      <c r="AC58" s="53">
        <v>0.89144059999999992</v>
      </c>
      <c r="AD58" s="53">
        <v>0.2134336503398844</v>
      </c>
      <c r="AE58" s="53">
        <v>1.289637450827674</v>
      </c>
      <c r="AF58" s="53">
        <v>0.32164724</v>
      </c>
      <c r="AG58" s="53">
        <v>0.78011757000000004</v>
      </c>
      <c r="AH58" s="53">
        <v>9.5421696999999998E-10</v>
      </c>
      <c r="AI58" s="53">
        <v>1.3384575499542171</v>
      </c>
      <c r="AK58" s="54" t="s">
        <v>206</v>
      </c>
      <c r="AL58" s="54">
        <v>4.573E-4</v>
      </c>
      <c r="AM58" s="54">
        <v>1.3872263</v>
      </c>
      <c r="AN58" s="54">
        <v>0.11426409</v>
      </c>
      <c r="AO58" s="54">
        <v>7.7077384000000002</v>
      </c>
      <c r="AP58" s="54">
        <v>2.309097E-3</v>
      </c>
      <c r="AQ58" s="54">
        <v>3.3298319999999998E-4</v>
      </c>
      <c r="AR58" s="54">
        <v>34.543990000000001</v>
      </c>
      <c r="AS58" s="54">
        <v>5.236648E-2</v>
      </c>
      <c r="AT58" s="54">
        <v>0.1874761105660516</v>
      </c>
      <c r="AU58" s="54">
        <v>0.88669737999999998</v>
      </c>
      <c r="AV58" s="54">
        <v>0.2088801703841203</v>
      </c>
      <c r="AW58" s="54">
        <v>1.2830536610239409</v>
      </c>
      <c r="AX58" s="54">
        <v>0.31793244999999998</v>
      </c>
      <c r="AY58" s="54">
        <v>0.75841424999999996</v>
      </c>
      <c r="AZ58" s="54">
        <v>1.3084076580000001E-9</v>
      </c>
      <c r="BA58" s="54">
        <v>1.162144876308407</v>
      </c>
    </row>
    <row r="59" spans="1:53" x14ac:dyDescent="0.25">
      <c r="A59" s="52" t="s">
        <v>206</v>
      </c>
      <c r="B59" s="52">
        <v>5.1579999999999996E-4</v>
      </c>
      <c r="C59" s="52">
        <v>1.5955276</v>
      </c>
      <c r="D59" s="52">
        <v>-0.47560071999999998</v>
      </c>
      <c r="E59" s="52">
        <v>8.1068269999999991</v>
      </c>
      <c r="F59" s="52">
        <v>2.3156231999999998E-3</v>
      </c>
      <c r="G59" s="52">
        <v>3.1480853999999998E-4</v>
      </c>
      <c r="H59" s="52">
        <v>34.691369999999999</v>
      </c>
      <c r="I59" s="67">
        <v>9.3565130000000003E-3</v>
      </c>
      <c r="J59" s="52">
        <v>0.152782780337959</v>
      </c>
      <c r="K59" s="52">
        <v>1.0606506499999999</v>
      </c>
      <c r="L59" s="52">
        <v>0.18824853041101611</v>
      </c>
      <c r="M59" s="52">
        <v>1.401681960825151</v>
      </c>
      <c r="N59" s="52">
        <v>0.29808647999999999</v>
      </c>
      <c r="O59" s="52">
        <v>0.59737521000000005</v>
      </c>
      <c r="P59" s="52">
        <v>6.0649150500000003E-10</v>
      </c>
      <c r="Q59" s="52">
        <v>0.9234797846064916</v>
      </c>
      <c r="S59" s="53" t="s">
        <v>206</v>
      </c>
      <c r="T59" s="53">
        <v>5.0770000000000003E-4</v>
      </c>
      <c r="U59" s="53">
        <v>1.5666183</v>
      </c>
      <c r="V59" s="53">
        <v>-0.14708498</v>
      </c>
      <c r="W59" s="53">
        <v>7.9223569999999999</v>
      </c>
      <c r="X59" s="53">
        <v>2.3125606000000002E-3</v>
      </c>
      <c r="Y59" s="53">
        <v>3.2902212E-4</v>
      </c>
      <c r="Z59" s="53">
        <v>34.649273000000001</v>
      </c>
      <c r="AA59" s="53">
        <v>6.2459952999999999E-2</v>
      </c>
      <c r="AB59" s="53">
        <v>0.18792696048926449</v>
      </c>
      <c r="AC59" s="53">
        <v>0.86126544999999988</v>
      </c>
      <c r="AD59" s="53">
        <v>0.2301672105947305</v>
      </c>
      <c r="AE59" s="53">
        <v>1.2793596211643521</v>
      </c>
      <c r="AF59" s="53">
        <v>0.32220289000000002</v>
      </c>
      <c r="AG59" s="53">
        <v>0.83506246000000006</v>
      </c>
      <c r="AH59" s="53">
        <v>1.315528074E-9</v>
      </c>
      <c r="AI59" s="53">
        <v>1.269392428315528</v>
      </c>
      <c r="AK59" s="54" t="s">
        <v>206</v>
      </c>
      <c r="AL59" s="54">
        <v>4.8460000000000002E-4</v>
      </c>
      <c r="AM59" s="54">
        <v>1.4727056999999999</v>
      </c>
      <c r="AN59" s="54">
        <v>0.58837824999999999</v>
      </c>
      <c r="AO59" s="54">
        <v>7.7037915999999997</v>
      </c>
      <c r="AP59" s="54">
        <v>2.3110288E-3</v>
      </c>
      <c r="AQ59" s="54">
        <v>3.3129311999999998E-4</v>
      </c>
      <c r="AR59" s="54">
        <v>34.612946000000001</v>
      </c>
      <c r="AS59" s="54">
        <v>4.7093794000000001E-2</v>
      </c>
      <c r="AT59" s="54">
        <v>0.17430164061074971</v>
      </c>
      <c r="AU59" s="54">
        <v>0.85866790000000015</v>
      </c>
      <c r="AV59" s="54">
        <v>0.20648001053851539</v>
      </c>
      <c r="AW59" s="54">
        <v>1.239449551228063</v>
      </c>
      <c r="AX59" s="54">
        <v>0.30297182</v>
      </c>
      <c r="AY59" s="54">
        <v>0.71297787999999995</v>
      </c>
      <c r="AZ59" s="54">
        <v>1.3977230300000001E-9</v>
      </c>
      <c r="BA59" s="54">
        <v>1.0767398893977229</v>
      </c>
    </row>
    <row r="60" spans="1:53" x14ac:dyDescent="0.25">
      <c r="A60" s="52" t="s">
        <v>206</v>
      </c>
      <c r="B60" s="52">
        <v>5.4460000000000001E-4</v>
      </c>
      <c r="C60" s="52">
        <v>1.7002462</v>
      </c>
      <c r="D60" s="52">
        <v>-0.35438520000000001</v>
      </c>
      <c r="E60" s="52">
        <v>8.0960029999999996</v>
      </c>
      <c r="F60" s="52">
        <v>2.3185535999999999E-3</v>
      </c>
      <c r="G60" s="52">
        <v>3.2161321999999999E-4</v>
      </c>
      <c r="H60" s="52">
        <v>34.740143000000003</v>
      </c>
      <c r="I60" s="67">
        <v>6.8038630000000003E-2</v>
      </c>
      <c r="J60" s="52">
        <v>0.19103335040222999</v>
      </c>
      <c r="K60" s="52">
        <v>0.84350057999999994</v>
      </c>
      <c r="L60" s="52">
        <v>0.23701108065286369</v>
      </c>
      <c r="M60" s="52">
        <v>1.271545011139118</v>
      </c>
      <c r="N60" s="52">
        <v>0.32648677999999998</v>
      </c>
      <c r="O60" s="52">
        <v>0.83246833999999992</v>
      </c>
      <c r="P60" s="52">
        <v>1.0882320940000001E-9</v>
      </c>
      <c r="Q60" s="52">
        <v>1.2344043457882321</v>
      </c>
      <c r="S60" s="53" t="s">
        <v>206</v>
      </c>
      <c r="T60" s="53">
        <v>5.1979999999999995E-4</v>
      </c>
      <c r="U60" s="53">
        <v>1.6039350000000001</v>
      </c>
      <c r="V60" s="53">
        <v>0.20678920000000001</v>
      </c>
      <c r="W60" s="53">
        <v>7.9197059999999997</v>
      </c>
      <c r="X60" s="53">
        <v>2.3154540000000002E-3</v>
      </c>
      <c r="Y60" s="53">
        <v>3.2844459999999999E-4</v>
      </c>
      <c r="Z60" s="53">
        <v>34.710230000000003</v>
      </c>
      <c r="AA60" s="53">
        <v>2.4509626E-2</v>
      </c>
      <c r="AB60" s="53">
        <v>0.15498859043578081</v>
      </c>
      <c r="AC60" s="53">
        <v>0.96492867000000004</v>
      </c>
      <c r="AD60" s="53">
        <v>0.19043694053589419</v>
      </c>
      <c r="AE60" s="53">
        <v>1.310354201051489</v>
      </c>
      <c r="AF60" s="53">
        <v>0.29272283500000001</v>
      </c>
      <c r="AG60" s="53">
        <v>0.61019968000000002</v>
      </c>
      <c r="AH60" s="53">
        <v>8.8014290000000002E-10</v>
      </c>
      <c r="AI60" s="53">
        <v>0.92883161888014276</v>
      </c>
      <c r="AK60" s="54" t="s">
        <v>206</v>
      </c>
      <c r="AL60" s="54">
        <v>5.017E-4</v>
      </c>
      <c r="AM60" s="54">
        <v>1.5204123</v>
      </c>
      <c r="AN60" s="54">
        <v>1.1913164000000001</v>
      </c>
      <c r="AO60" s="54">
        <v>7.7013245000000001</v>
      </c>
      <c r="AP60" s="54">
        <v>2.3126865000000002E-3</v>
      </c>
      <c r="AQ60" s="54">
        <v>3.2830013999999999E-4</v>
      </c>
      <c r="AR60" s="54">
        <v>34.665225999999997</v>
      </c>
      <c r="AS60" s="54">
        <v>4.7782025999999998E-2</v>
      </c>
      <c r="AT60" s="54">
        <v>0.16596052077010029</v>
      </c>
      <c r="AU60" s="54">
        <v>0.80854270000000006</v>
      </c>
      <c r="AV60" s="54">
        <v>0.2049507808166455</v>
      </c>
      <c r="AW60" s="54">
        <v>1.179454001670025</v>
      </c>
      <c r="AX60" s="54">
        <v>0.32078953999999998</v>
      </c>
      <c r="AY60" s="54">
        <v>0.69129037999999998</v>
      </c>
      <c r="AZ60" s="54">
        <v>1.69869798E-9</v>
      </c>
      <c r="BA60" s="54">
        <v>1.003533081698698</v>
      </c>
    </row>
    <row r="61" spans="1:53" x14ac:dyDescent="0.25">
      <c r="A61" s="52" t="s">
        <v>206</v>
      </c>
      <c r="B61" s="52">
        <v>5.4069999999999997E-4</v>
      </c>
      <c r="C61" s="52">
        <v>1.6949981000000001</v>
      </c>
      <c r="D61" s="52">
        <v>-0.38022666999999999</v>
      </c>
      <c r="E61" s="52">
        <v>8.1048480000000005</v>
      </c>
      <c r="F61" s="52">
        <v>2.3181975999999999E-3</v>
      </c>
      <c r="G61" s="52">
        <v>3.2493240000000003E-4</v>
      </c>
      <c r="H61" s="52">
        <v>34.740900000000003</v>
      </c>
      <c r="I61" s="67">
        <v>7.3297000000000001E-2</v>
      </c>
      <c r="J61" s="52">
        <v>0.19776890045034751</v>
      </c>
      <c r="K61" s="52">
        <v>0.84477179999999996</v>
      </c>
      <c r="L61" s="52">
        <v>0.24106096077851311</v>
      </c>
      <c r="M61" s="52">
        <v>1.283601661312983</v>
      </c>
      <c r="N61" s="52">
        <v>0.32320474999999999</v>
      </c>
      <c r="O61" s="52">
        <v>0.86136746000000008</v>
      </c>
      <c r="P61" s="52">
        <v>1.3124415760000001E-9</v>
      </c>
      <c r="Q61" s="52">
        <v>1.263673709012441</v>
      </c>
      <c r="S61" s="53" t="s">
        <v>206</v>
      </c>
      <c r="T61" s="53">
        <v>5.0929999999999997E-4</v>
      </c>
      <c r="U61" s="53">
        <v>1.5754566000000001</v>
      </c>
      <c r="V61" s="53">
        <v>0.20910730999999999</v>
      </c>
      <c r="W61" s="53">
        <v>7.9244839999999996</v>
      </c>
      <c r="X61" s="53">
        <v>2.3155427000000001E-3</v>
      </c>
      <c r="Y61" s="53">
        <v>3.3136975000000002E-4</v>
      </c>
      <c r="Z61" s="53">
        <v>34.710075000000003</v>
      </c>
      <c r="AA61" s="53">
        <v>2.5175434E-2</v>
      </c>
      <c r="AB61" s="53">
        <v>0.15699875045963821</v>
      </c>
      <c r="AC61" s="53">
        <v>1.0564089999999999</v>
      </c>
      <c r="AD61" s="53">
        <v>0.19198644050315841</v>
      </c>
      <c r="AE61" s="53">
        <v>1.405394191041808</v>
      </c>
      <c r="AF61" s="53">
        <v>0.30290041000000001</v>
      </c>
      <c r="AG61" s="53">
        <v>0.60917133999999995</v>
      </c>
      <c r="AH61" s="53">
        <v>9.6082318199999999E-10</v>
      </c>
      <c r="AI61" s="53">
        <v>0.97297130696082312</v>
      </c>
      <c r="AK61" s="54" t="s">
        <v>206</v>
      </c>
      <c r="AL61" s="54">
        <v>4.9249999999999999E-4</v>
      </c>
      <c r="AM61" s="54">
        <v>1.4906197999999999</v>
      </c>
      <c r="AN61" s="54">
        <v>1.3741585000000001</v>
      </c>
      <c r="AO61" s="54">
        <v>7.7030070000000004</v>
      </c>
      <c r="AP61" s="54">
        <v>2.3127849999999999E-3</v>
      </c>
      <c r="AQ61" s="54">
        <v>3.2988286999999998E-4</v>
      </c>
      <c r="AR61" s="54">
        <v>34.667842999999998</v>
      </c>
      <c r="AS61" s="54">
        <v>5.3786195999999988E-2</v>
      </c>
      <c r="AT61" s="54">
        <v>0.1731383709254678</v>
      </c>
      <c r="AU61" s="54">
        <v>0.82110885</v>
      </c>
      <c r="AV61" s="54">
        <v>0.2040105208033601</v>
      </c>
      <c r="AW61" s="54">
        <v>1.198257741811527</v>
      </c>
      <c r="AX61" s="54">
        <v>0.32964138999999998</v>
      </c>
      <c r="AY61" s="54">
        <v>0.70594000000000001</v>
      </c>
      <c r="AZ61" s="54">
        <v>2.0827302340000001E-9</v>
      </c>
      <c r="BA61" s="54">
        <v>1.02197378808273</v>
      </c>
    </row>
    <row r="62" spans="1:53" x14ac:dyDescent="0.25">
      <c r="A62" s="52" t="s">
        <v>206</v>
      </c>
      <c r="B62" s="52">
        <v>5.5099999999999995E-4</v>
      </c>
      <c r="C62" s="52">
        <v>1.7258543</v>
      </c>
      <c r="D62" s="52">
        <v>4.9064204E-2</v>
      </c>
      <c r="E62" s="52">
        <v>8.1026629999999997</v>
      </c>
      <c r="F62" s="52">
        <v>2.3168920000000001E-3</v>
      </c>
      <c r="G62" s="52">
        <v>3.2598669999999997E-4</v>
      </c>
      <c r="H62" s="52">
        <v>34.759450000000001</v>
      </c>
      <c r="I62" s="67">
        <v>1.5472886999999999E-2</v>
      </c>
      <c r="J62" s="52">
        <v>0.13864140034410849</v>
      </c>
      <c r="K62" s="52">
        <v>0.84621276000000001</v>
      </c>
      <c r="L62" s="52">
        <v>0.17715108056033191</v>
      </c>
      <c r="M62" s="52">
        <v>1.162005240985116</v>
      </c>
      <c r="N62" s="52">
        <v>0.323348735</v>
      </c>
      <c r="O62" s="52">
        <v>0.64261902000000004</v>
      </c>
      <c r="P62" s="52">
        <v>6.6840595999999996E-10</v>
      </c>
      <c r="Q62" s="52">
        <v>0.99064717266840607</v>
      </c>
      <c r="S62" s="53" t="s">
        <v>206</v>
      </c>
      <c r="T62" s="53">
        <v>5.1309999999999995E-4</v>
      </c>
      <c r="U62" s="53">
        <v>1.5769016</v>
      </c>
      <c r="V62" s="53">
        <v>0.99697519999999995</v>
      </c>
      <c r="W62" s="53">
        <v>7.9188833000000001</v>
      </c>
      <c r="X62" s="53">
        <v>2.3142789000000002E-3</v>
      </c>
      <c r="Y62" s="53">
        <v>3.2778422000000001E-4</v>
      </c>
      <c r="Z62" s="53">
        <v>34.728549999999998</v>
      </c>
      <c r="AA62" s="53">
        <v>1.4958783999999999E-5</v>
      </c>
      <c r="AB62" s="53">
        <v>0.1376364705697585</v>
      </c>
      <c r="AC62" s="53">
        <v>1.0132149699999999</v>
      </c>
      <c r="AD62" s="53">
        <v>0.1829449006923495</v>
      </c>
      <c r="AE62" s="53">
        <v>1.333796341343743</v>
      </c>
      <c r="AF62" s="53">
        <v>0.30460125999999998</v>
      </c>
      <c r="AG62" s="53">
        <v>0.56051101999999997</v>
      </c>
      <c r="AH62" s="53">
        <v>9.8588047299999997E-10</v>
      </c>
      <c r="AI62" s="53">
        <v>0.90951620502938046</v>
      </c>
      <c r="AK62" s="54" t="s">
        <v>206</v>
      </c>
      <c r="AL62" s="54">
        <v>4.9950000000000005E-4</v>
      </c>
      <c r="AM62" s="54">
        <v>1.4977404000000001</v>
      </c>
      <c r="AN62" s="54">
        <v>2.2087707999999999</v>
      </c>
      <c r="AO62" s="54">
        <v>7.7002350000000002</v>
      </c>
      <c r="AP62" s="54">
        <v>2.3123155999999999E-3</v>
      </c>
      <c r="AQ62" s="54">
        <v>3.2519569999999999E-4</v>
      </c>
      <c r="AR62" s="54">
        <v>34.692349999999998</v>
      </c>
      <c r="AS62" s="54">
        <v>4.6138169999999999E-2</v>
      </c>
      <c r="AT62" s="54">
        <v>0.16320463116148209</v>
      </c>
      <c r="AU62" s="54">
        <v>0.84859701999999992</v>
      </c>
      <c r="AV62" s="54">
        <v>0.1913483310860703</v>
      </c>
      <c r="AW62" s="54">
        <v>1.203149982333314</v>
      </c>
      <c r="AX62" s="54">
        <v>0.318142015</v>
      </c>
      <c r="AY62" s="54">
        <v>0.63176315999999999</v>
      </c>
      <c r="AZ62" s="54">
        <v>2.2413125299999999E-9</v>
      </c>
      <c r="BA62" s="54">
        <v>0.94820750024131251</v>
      </c>
    </row>
    <row r="63" spans="1:53" x14ac:dyDescent="0.25">
      <c r="A63" s="52" t="s">
        <v>206</v>
      </c>
      <c r="B63" s="52">
        <v>5.0469999999999996E-4</v>
      </c>
      <c r="C63" s="52">
        <v>1.5556365000000001</v>
      </c>
      <c r="D63" s="52">
        <v>0.53911180000000003</v>
      </c>
      <c r="E63" s="52">
        <v>8.1366259999999997</v>
      </c>
      <c r="F63" s="52">
        <v>2.3118513999999999E-3</v>
      </c>
      <c r="G63" s="52">
        <v>3.3036470000000001E-4</v>
      </c>
      <c r="H63" s="52">
        <v>34.709919999999997</v>
      </c>
      <c r="I63" s="67">
        <v>6.1582950000000003E-3</v>
      </c>
      <c r="J63" s="52">
        <v>0.13127473045805771</v>
      </c>
      <c r="K63" s="52">
        <v>1.16134783</v>
      </c>
      <c r="L63" s="52">
        <v>0.17221026049373769</v>
      </c>
      <c r="M63" s="52">
        <v>1.4648328210290089</v>
      </c>
      <c r="N63" s="52">
        <v>0.29246864</v>
      </c>
      <c r="O63" s="52">
        <v>0.56011348999999999</v>
      </c>
      <c r="P63" s="52">
        <v>7.9056033700000004E-10</v>
      </c>
      <c r="Q63" s="52">
        <v>0.87921765779056016</v>
      </c>
      <c r="S63" s="53" t="s">
        <v>206</v>
      </c>
      <c r="T63" s="53">
        <v>4.861E-4</v>
      </c>
      <c r="U63" s="53">
        <v>1.4635495000000001</v>
      </c>
      <c r="V63" s="53">
        <v>1.638263</v>
      </c>
      <c r="W63" s="53">
        <v>7.9263085999999996</v>
      </c>
      <c r="X63" s="53">
        <v>2.3095646999999999E-3</v>
      </c>
      <c r="Y63" s="53">
        <v>3.2871716999999999E-4</v>
      </c>
      <c r="Z63" s="53">
        <v>34.675640000000001</v>
      </c>
      <c r="AA63" s="53">
        <v>2.9498328000000001E-2</v>
      </c>
      <c r="AB63" s="53">
        <v>0.14552227079833241</v>
      </c>
      <c r="AC63" s="53">
        <v>0.92831356000000009</v>
      </c>
      <c r="AD63" s="53">
        <v>0.18197095067746191</v>
      </c>
      <c r="AE63" s="53">
        <v>1.2558067815563201</v>
      </c>
      <c r="AF63" s="53">
        <v>0.32113480999999999</v>
      </c>
      <c r="AG63" s="53">
        <v>0.59776619999999991</v>
      </c>
      <c r="AH63" s="53">
        <v>1.5100051139999999E-9</v>
      </c>
      <c r="AI63" s="53">
        <v>0.99369785151000511</v>
      </c>
      <c r="AK63" s="54" t="s">
        <v>206</v>
      </c>
      <c r="AL63" s="54">
        <v>4.7160000000000002E-4</v>
      </c>
      <c r="AM63" s="54">
        <v>1.3810610999999999</v>
      </c>
      <c r="AN63" s="54">
        <v>2.9174733000000002</v>
      </c>
      <c r="AO63" s="54">
        <v>7.7036195000000003</v>
      </c>
      <c r="AP63" s="54">
        <v>2.3084793000000001E-3</v>
      </c>
      <c r="AQ63" s="54">
        <v>3.2429920000000002E-4</v>
      </c>
      <c r="AR63" s="54">
        <v>34.639397000000002</v>
      </c>
      <c r="AS63" s="54">
        <v>5.2603315999999997E-2</v>
      </c>
      <c r="AT63" s="54">
        <v>0.15833139134285551</v>
      </c>
      <c r="AU63" s="54">
        <v>0.80341589999999996</v>
      </c>
      <c r="AV63" s="54">
        <v>0.1909627812861896</v>
      </c>
      <c r="AW63" s="54">
        <v>1.152710072714098</v>
      </c>
      <c r="AX63" s="54">
        <v>0.30646378000000002</v>
      </c>
      <c r="AY63" s="54">
        <v>0.64866405000000005</v>
      </c>
      <c r="AZ63" s="54">
        <v>3.5350920199999999E-9</v>
      </c>
      <c r="BA63" s="54">
        <v>0.95542903153509195</v>
      </c>
    </row>
    <row r="64" spans="1:53" x14ac:dyDescent="0.25">
      <c r="A64" s="52" t="s">
        <v>206</v>
      </c>
      <c r="B64" s="52">
        <v>4.2400000000000001E-4</v>
      </c>
      <c r="C64" s="52">
        <v>1.1469815999999999</v>
      </c>
      <c r="D64" s="52">
        <v>6.5217900000000002</v>
      </c>
      <c r="E64" s="52">
        <v>8.1532389999999992</v>
      </c>
      <c r="F64" s="52">
        <v>2.3078056999999998E-3</v>
      </c>
      <c r="G64" s="52">
        <v>3.0138663999999999E-4</v>
      </c>
      <c r="H64" s="52">
        <v>34.787323000000001</v>
      </c>
      <c r="I64" s="67">
        <v>9.0721189999999993E-2</v>
      </c>
      <c r="J64" s="52">
        <v>0.20982024299999999</v>
      </c>
      <c r="K64" s="52">
        <v>0.67725256999999994</v>
      </c>
      <c r="L64" s="52">
        <v>0.30526407999999999</v>
      </c>
      <c r="M64" s="52">
        <v>1.192336893103493</v>
      </c>
      <c r="N64" s="52">
        <v>0.28795643999999998</v>
      </c>
      <c r="O64" s="52">
        <v>0.72317413000000008</v>
      </c>
      <c r="P64" s="52">
        <v>0.21445489011604171</v>
      </c>
      <c r="Q64" s="52">
        <v>1.3278769091160421</v>
      </c>
      <c r="S64" s="53" t="s">
        <v>206</v>
      </c>
      <c r="T64" s="53">
        <v>3.968E-4</v>
      </c>
      <c r="U64" s="53">
        <v>1.0252422000000001</v>
      </c>
      <c r="V64" s="53">
        <v>7.8815980000000003</v>
      </c>
      <c r="W64" s="53">
        <v>7.9266776999999999</v>
      </c>
      <c r="X64" s="53">
        <v>2.3098045000000001E-3</v>
      </c>
      <c r="Y64" s="53">
        <v>2.9313855E-4</v>
      </c>
      <c r="Z64" s="53">
        <v>34.768622999999998</v>
      </c>
      <c r="AA64" s="53">
        <v>9.1858369999999995E-2</v>
      </c>
      <c r="AB64" s="53">
        <v>0.21377798000000001</v>
      </c>
      <c r="AC64" s="53">
        <v>0.65781012999999999</v>
      </c>
      <c r="AD64" s="53">
        <v>0.311399486</v>
      </c>
      <c r="AE64" s="53">
        <v>1.1829875961080989</v>
      </c>
      <c r="AF64" s="53">
        <v>0.28902959499999997</v>
      </c>
      <c r="AG64" s="53">
        <v>0.70898267999999998</v>
      </c>
      <c r="AH64" s="53">
        <v>0.27429694014522349</v>
      </c>
      <c r="AI64" s="53">
        <v>1.383432630145224</v>
      </c>
      <c r="AK64" s="54" t="s">
        <v>206</v>
      </c>
      <c r="AL64" s="54">
        <v>3.7550000000000002E-4</v>
      </c>
      <c r="AM64" s="54">
        <v>0.92109830000000004</v>
      </c>
      <c r="AN64" s="54">
        <v>9.2173979999999993</v>
      </c>
      <c r="AO64" s="54">
        <v>7.7092403999999997</v>
      </c>
      <c r="AP64" s="54">
        <v>2.3125757000000001E-3</v>
      </c>
      <c r="AQ64" s="54">
        <v>2.8512062E-4</v>
      </c>
      <c r="AR64" s="54">
        <v>34.744723999999998</v>
      </c>
      <c r="AS64" s="54">
        <v>9.1971129999999998E-2</v>
      </c>
      <c r="AT64" s="54">
        <v>0.21410978999999999</v>
      </c>
      <c r="AU64" s="54">
        <v>0.63774839000000005</v>
      </c>
      <c r="AV64" s="54">
        <v>0.30953726999999998</v>
      </c>
      <c r="AW64" s="54">
        <v>1.161395450111941</v>
      </c>
      <c r="AX64" s="54">
        <v>0.28506350000000003</v>
      </c>
      <c r="AY64" s="54">
        <v>0.68525030000000009</v>
      </c>
      <c r="AZ64" s="54">
        <v>0.30409184017925972</v>
      </c>
      <c r="BA64" s="54">
        <v>1.39902827017926</v>
      </c>
    </row>
    <row r="65" spans="1:53" x14ac:dyDescent="0.25">
      <c r="A65" s="52" t="s">
        <v>206</v>
      </c>
      <c r="B65" s="52">
        <v>4.2079999999999998E-4</v>
      </c>
      <c r="C65" s="52">
        <v>1.1230134000000001</v>
      </c>
      <c r="D65" s="52">
        <v>6.9134754999999997</v>
      </c>
      <c r="E65" s="52">
        <v>8.1514740000000003</v>
      </c>
      <c r="F65" s="52">
        <v>2.3063605000000001E-3</v>
      </c>
      <c r="G65" s="52">
        <v>2.9844460000000002E-4</v>
      </c>
      <c r="H65" s="52">
        <v>34.793089999999999</v>
      </c>
      <c r="I65" s="67">
        <v>8.9018814000000002E-2</v>
      </c>
      <c r="J65" s="52">
        <v>0.20733868699999999</v>
      </c>
      <c r="K65" s="52">
        <v>0.66580837999999998</v>
      </c>
      <c r="L65" s="52">
        <v>0.30036277</v>
      </c>
      <c r="M65" s="52">
        <v>1.1735098371047039</v>
      </c>
      <c r="N65" s="52">
        <v>0.28065494000000002</v>
      </c>
      <c r="O65" s="52">
        <v>0.70477983</v>
      </c>
      <c r="P65" s="52">
        <v>0.20454648011656471</v>
      </c>
      <c r="Q65" s="52">
        <v>1.2906210206165649</v>
      </c>
      <c r="S65" s="53" t="s">
        <v>206</v>
      </c>
      <c r="T65" s="53">
        <v>3.9429999999999999E-4</v>
      </c>
      <c r="U65" s="53">
        <v>1.0043392</v>
      </c>
      <c r="V65" s="53">
        <v>8.2385979999999996</v>
      </c>
      <c r="W65" s="53">
        <v>7.9250170000000004</v>
      </c>
      <c r="X65" s="53">
        <v>2.3088162000000001E-3</v>
      </c>
      <c r="Y65" s="53">
        <v>2.9043530000000001E-4</v>
      </c>
      <c r="Z65" s="53">
        <v>34.77637</v>
      </c>
      <c r="AA65" s="53">
        <v>8.8779700000000003E-2</v>
      </c>
      <c r="AB65" s="53">
        <v>0.21005568499999999</v>
      </c>
      <c r="AC65" s="53">
        <v>0.64232924999999996</v>
      </c>
      <c r="AD65" s="53">
        <v>0.30956272000000001</v>
      </c>
      <c r="AE65" s="53">
        <v>1.1619476551085719</v>
      </c>
      <c r="AF65" s="53">
        <v>0.27950267000000001</v>
      </c>
      <c r="AG65" s="53">
        <v>0.68963584</v>
      </c>
      <c r="AH65" s="53">
        <v>0.25282040014384832</v>
      </c>
      <c r="AI65" s="53">
        <v>1.326905279143848</v>
      </c>
      <c r="AK65" s="54" t="s">
        <v>206</v>
      </c>
      <c r="AL65" s="54">
        <v>3.703E-4</v>
      </c>
      <c r="AM65" s="54">
        <v>0.88608580000000003</v>
      </c>
      <c r="AN65" s="54">
        <v>9.6918980000000001</v>
      </c>
      <c r="AO65" s="54">
        <v>7.7093185999999996</v>
      </c>
      <c r="AP65" s="54">
        <v>2.3122482999999999E-3</v>
      </c>
      <c r="AQ65" s="54">
        <v>2.8204476000000001E-4</v>
      </c>
      <c r="AR65" s="54">
        <v>34.76023</v>
      </c>
      <c r="AS65" s="54">
        <v>8.9755440000000006E-2</v>
      </c>
      <c r="AT65" s="54">
        <v>0.21303074899999999</v>
      </c>
      <c r="AU65" s="54">
        <v>0.62324316999999996</v>
      </c>
      <c r="AV65" s="54">
        <v>0.31012751</v>
      </c>
      <c r="AW65" s="54">
        <v>1.146401429113914</v>
      </c>
      <c r="AX65" s="54">
        <v>0.27851262999999998</v>
      </c>
      <c r="AY65" s="54">
        <v>0.67145723000000002</v>
      </c>
      <c r="AZ65" s="54">
        <v>0.29984647018811922</v>
      </c>
      <c r="BA65" s="54">
        <v>1.3717823671881191</v>
      </c>
    </row>
    <row r="66" spans="1:53" x14ac:dyDescent="0.25">
      <c r="A66" s="52" t="s">
        <v>206</v>
      </c>
      <c r="B66" s="52">
        <v>4.1770000000000002E-4</v>
      </c>
      <c r="C66" s="52">
        <v>1.0869998999999999</v>
      </c>
      <c r="D66" s="52">
        <v>7.5211277000000001</v>
      </c>
      <c r="E66" s="52">
        <v>8.1479470000000003</v>
      </c>
      <c r="F66" s="52">
        <v>2.3047405000000002E-3</v>
      </c>
      <c r="G66" s="52">
        <v>2.9372822999999999E-4</v>
      </c>
      <c r="H66" s="52">
        <v>34.813046</v>
      </c>
      <c r="I66" s="67">
        <v>8.8353929999999997E-2</v>
      </c>
      <c r="J66" s="52">
        <v>0.203899787</v>
      </c>
      <c r="K66" s="52">
        <v>0.65087097999999999</v>
      </c>
      <c r="L66" s="52">
        <v>0.29783166</v>
      </c>
      <c r="M66" s="52">
        <v>1.152602427107418</v>
      </c>
      <c r="N66" s="52">
        <v>0.27444117400000001</v>
      </c>
      <c r="O66" s="52">
        <v>0.68428197999999996</v>
      </c>
      <c r="P66" s="52">
        <v>0.20257196012156059</v>
      </c>
      <c r="Q66" s="52">
        <v>1.2618495411215609</v>
      </c>
      <c r="S66" s="53" t="s">
        <v>206</v>
      </c>
      <c r="T66" s="53">
        <v>3.9330000000000002E-4</v>
      </c>
      <c r="U66" s="53">
        <v>0.97650400000000004</v>
      </c>
      <c r="V66" s="53">
        <v>8.8206869999999995</v>
      </c>
      <c r="W66" s="53">
        <v>7.9220129999999997</v>
      </c>
      <c r="X66" s="53">
        <v>2.307838E-3</v>
      </c>
      <c r="Y66" s="53">
        <v>2.8599469999999999E-4</v>
      </c>
      <c r="Z66" s="53">
        <v>34.797947000000001</v>
      </c>
      <c r="AA66" s="53">
        <v>8.7334709999999996E-2</v>
      </c>
      <c r="AB66" s="53">
        <v>0.206923736</v>
      </c>
      <c r="AC66" s="53">
        <v>0.62836310000000006</v>
      </c>
      <c r="AD66" s="53">
        <v>0.30297457</v>
      </c>
      <c r="AE66" s="53">
        <v>1.138261406111208</v>
      </c>
      <c r="AF66" s="53">
        <v>0.26950499999999999</v>
      </c>
      <c r="AG66" s="53">
        <v>0.66455653000000003</v>
      </c>
      <c r="AH66" s="53">
        <v>0.23978317014833389</v>
      </c>
      <c r="AI66" s="53">
        <v>1.278353074148334</v>
      </c>
      <c r="AK66" s="54" t="s">
        <v>206</v>
      </c>
      <c r="AL66" s="54">
        <v>3.6519999999999999E-4</v>
      </c>
      <c r="AM66" s="54">
        <v>0.84725340000000005</v>
      </c>
      <c r="AN66" s="54">
        <v>10.228027000000001</v>
      </c>
      <c r="AO66" s="54">
        <v>7.7093509999999998</v>
      </c>
      <c r="AP66" s="54">
        <v>2.3120055E-3</v>
      </c>
      <c r="AQ66" s="54">
        <v>2.7850107E-4</v>
      </c>
      <c r="AR66" s="54">
        <v>34.779483999999997</v>
      </c>
      <c r="AS66" s="54">
        <v>8.9136740000000006E-2</v>
      </c>
      <c r="AT66" s="54">
        <v>0.211169257</v>
      </c>
      <c r="AU66" s="54">
        <v>0.61173867999999998</v>
      </c>
      <c r="AV66" s="54">
        <v>0.30956117999999999</v>
      </c>
      <c r="AW66" s="54">
        <v>1.132469117115656</v>
      </c>
      <c r="AX66" s="54">
        <v>0.27383984</v>
      </c>
      <c r="AY66" s="54">
        <v>0.6584006</v>
      </c>
      <c r="AZ66" s="54">
        <v>0.29871398020209639</v>
      </c>
      <c r="BA66" s="54">
        <v>1.3277679352020959</v>
      </c>
    </row>
    <row r="67" spans="1:53" x14ac:dyDescent="0.25">
      <c r="A67" s="52" t="s">
        <v>206</v>
      </c>
      <c r="B67" s="52">
        <v>4.1140000000000003E-4</v>
      </c>
      <c r="C67" s="52">
        <v>1.0527234999999999</v>
      </c>
      <c r="D67" s="52">
        <v>7.8518400000000002</v>
      </c>
      <c r="E67" s="52">
        <v>8.1501439999999992</v>
      </c>
      <c r="F67" s="52">
        <v>2.3040000000000001E-3</v>
      </c>
      <c r="G67" s="52">
        <v>2.9209427999999998E-4</v>
      </c>
      <c r="H67" s="52">
        <v>34.818047</v>
      </c>
      <c r="I67" s="67">
        <v>8.8681029999999994E-2</v>
      </c>
      <c r="J67" s="52">
        <v>0.20556750400000001</v>
      </c>
      <c r="K67" s="52">
        <v>0.64741019999999994</v>
      </c>
      <c r="L67" s="52">
        <v>0.29976641999999998</v>
      </c>
      <c r="M67" s="52">
        <v>1.152744124108517</v>
      </c>
      <c r="N67" s="52">
        <v>0.27429381000000003</v>
      </c>
      <c r="O67" s="52">
        <v>0.68101593000000005</v>
      </c>
      <c r="P67" s="52">
        <v>0.21761079012954451</v>
      </c>
      <c r="Q67" s="52">
        <v>1.274313166129545</v>
      </c>
      <c r="S67" s="53" t="s">
        <v>206</v>
      </c>
      <c r="T67" s="53">
        <v>3.8680000000000002E-4</v>
      </c>
      <c r="U67" s="53">
        <v>0.93900459999999997</v>
      </c>
      <c r="V67" s="53">
        <v>9.2130349999999996</v>
      </c>
      <c r="W67" s="53">
        <v>7.923953</v>
      </c>
      <c r="X67" s="53">
        <v>2.3073453999999998E-3</v>
      </c>
      <c r="Y67" s="53">
        <v>2.8408368000000002E-4</v>
      </c>
      <c r="Z67" s="53">
        <v>34.804929999999999</v>
      </c>
      <c r="AA67" s="53">
        <v>8.829737E-2</v>
      </c>
      <c r="AB67" s="53">
        <v>0.20776345600000001</v>
      </c>
      <c r="AC67" s="53">
        <v>0.62456317000000006</v>
      </c>
      <c r="AD67" s="53">
        <v>0.30448579999999997</v>
      </c>
      <c r="AE67" s="53">
        <v>1.1368124261124419</v>
      </c>
      <c r="AF67" s="53">
        <v>0.27086192999999997</v>
      </c>
      <c r="AG67" s="53">
        <v>0.66185019999999994</v>
      </c>
      <c r="AH67" s="53">
        <v>0.25479016016142619</v>
      </c>
      <c r="AI67" s="53">
        <v>1.293282035161426</v>
      </c>
      <c r="AK67" s="54" t="s">
        <v>206</v>
      </c>
      <c r="AL67" s="54">
        <v>3.5609999999999998E-4</v>
      </c>
      <c r="AM67" s="54">
        <v>0.79527669999999995</v>
      </c>
      <c r="AN67" s="54">
        <v>10.748919000000001</v>
      </c>
      <c r="AO67" s="54">
        <v>7.7110434000000003</v>
      </c>
      <c r="AP67" s="54">
        <v>2.3119757000000002E-3</v>
      </c>
      <c r="AQ67" s="54">
        <v>2.7573132E-4</v>
      </c>
      <c r="AR67" s="54">
        <v>34.792149999999999</v>
      </c>
      <c r="AS67" s="54">
        <v>8.8170440000000003E-2</v>
      </c>
      <c r="AT67" s="54">
        <v>0.21223533999999999</v>
      </c>
      <c r="AU67" s="54">
        <v>0.60312929000000004</v>
      </c>
      <c r="AV67" s="54">
        <v>0.30797761000000001</v>
      </c>
      <c r="AW67" s="54">
        <v>1.12334224011742</v>
      </c>
      <c r="AX67" s="54">
        <v>0.27169886999999998</v>
      </c>
      <c r="AY67" s="54">
        <v>0.64895689999999995</v>
      </c>
      <c r="AZ67" s="54">
        <v>0.30953180022376547</v>
      </c>
      <c r="BA67" s="54">
        <v>1.332283211223765</v>
      </c>
    </row>
    <row r="68" spans="1:53" x14ac:dyDescent="0.25">
      <c r="A68" s="52" t="s">
        <v>206</v>
      </c>
      <c r="B68" s="52">
        <v>4.035E-4</v>
      </c>
      <c r="C68" s="52">
        <v>1.0016761999999999</v>
      </c>
      <c r="D68" s="52">
        <v>8.2991060000000001</v>
      </c>
      <c r="E68" s="52">
        <v>8.1530190000000005</v>
      </c>
      <c r="F68" s="52">
        <v>2.3032403999999999E-3</v>
      </c>
      <c r="G68" s="52">
        <v>2.8938374999999998E-4</v>
      </c>
      <c r="H68" s="52">
        <v>34.830719999999999</v>
      </c>
      <c r="I68" s="67">
        <v>8.6962975999999997E-2</v>
      </c>
      <c r="J68" s="52">
        <v>0.20402885800000001</v>
      </c>
      <c r="K68" s="52">
        <v>0.63536512000000001</v>
      </c>
      <c r="L68" s="52">
        <v>0.297235735</v>
      </c>
      <c r="M68" s="52">
        <v>1.136629713109284</v>
      </c>
      <c r="N68" s="52">
        <v>0.269711164</v>
      </c>
      <c r="O68" s="52">
        <v>0.66747289999999992</v>
      </c>
      <c r="P68" s="52">
        <v>0.21576846013331849</v>
      </c>
      <c r="Q68" s="52">
        <v>1.2528578691333181</v>
      </c>
      <c r="S68" s="53" t="s">
        <v>206</v>
      </c>
      <c r="T68" s="53">
        <v>3.7839999999999998E-4</v>
      </c>
      <c r="U68" s="53">
        <v>0.88287249999999995</v>
      </c>
      <c r="V68" s="53">
        <v>9.7487929999999992</v>
      </c>
      <c r="W68" s="53">
        <v>7.9252434000000003</v>
      </c>
      <c r="X68" s="53">
        <v>2.3069936E-3</v>
      </c>
      <c r="Y68" s="53">
        <v>2.8081523000000002E-4</v>
      </c>
      <c r="Z68" s="53">
        <v>34.822372000000001</v>
      </c>
      <c r="AA68" s="53">
        <v>8.5643609999999995E-2</v>
      </c>
      <c r="AB68" s="53">
        <v>0.20626560499999999</v>
      </c>
      <c r="AC68" s="53">
        <v>0.61046624000000005</v>
      </c>
      <c r="AD68" s="53">
        <v>0.30049414600000002</v>
      </c>
      <c r="AE68" s="53">
        <v>1.117225991113618</v>
      </c>
      <c r="AF68" s="53">
        <v>0.26357280999999999</v>
      </c>
      <c r="AG68" s="53">
        <v>0.64429495000000003</v>
      </c>
      <c r="AH68" s="53">
        <v>0.24941760016774309</v>
      </c>
      <c r="AI68" s="53">
        <v>1.2568822566677429</v>
      </c>
      <c r="AK68" s="54" t="s">
        <v>206</v>
      </c>
      <c r="AL68" s="54">
        <v>3.4739999999999999E-4</v>
      </c>
      <c r="AM68" s="54">
        <v>0.73666719999999997</v>
      </c>
      <c r="AN68" s="54">
        <v>11.310689</v>
      </c>
      <c r="AO68" s="54">
        <v>7.7116720000000001</v>
      </c>
      <c r="AP68" s="54">
        <v>2.3122170000000001E-3</v>
      </c>
      <c r="AQ68" s="54">
        <v>2.7229992E-4</v>
      </c>
      <c r="AR68" s="54">
        <v>34.81353</v>
      </c>
      <c r="AS68" s="54">
        <v>8.3022035999999994E-2</v>
      </c>
      <c r="AT68" s="54">
        <v>0.20742436</v>
      </c>
      <c r="AU68" s="54">
        <v>0.58228946000000004</v>
      </c>
      <c r="AV68" s="54">
        <v>0.30080667500000002</v>
      </c>
      <c r="AW68" s="54">
        <v>1.090520495116402</v>
      </c>
      <c r="AX68" s="54">
        <v>0.25856453499999998</v>
      </c>
      <c r="AY68" s="54">
        <v>0.62144273000000005</v>
      </c>
      <c r="AZ68" s="54">
        <v>0.27724507022019779</v>
      </c>
      <c r="BA68" s="54">
        <v>1.274471805220198</v>
      </c>
    </row>
    <row r="69" spans="1:53" x14ac:dyDescent="0.25">
      <c r="A69" s="52" t="s">
        <v>206</v>
      </c>
      <c r="B69" s="52">
        <v>4.0119999999999999E-4</v>
      </c>
      <c r="C69" s="52">
        <v>0.96583989999999997</v>
      </c>
      <c r="D69" s="52">
        <v>8.6619949999999992</v>
      </c>
      <c r="E69" s="52">
        <v>8.1520960000000002</v>
      </c>
      <c r="F69" s="52">
        <v>2.3024361999999998E-3</v>
      </c>
      <c r="G69" s="52">
        <v>2.8635917E-4</v>
      </c>
      <c r="H69" s="52">
        <v>34.846739999999997</v>
      </c>
      <c r="I69" s="67">
        <v>8.1551134999999997E-2</v>
      </c>
      <c r="J69" s="52">
        <v>0.19625543200000001</v>
      </c>
      <c r="K69" s="52">
        <v>0.61767143000000002</v>
      </c>
      <c r="L69" s="52">
        <v>0.280839756</v>
      </c>
      <c r="M69" s="52">
        <v>1.0947666181084881</v>
      </c>
      <c r="N69" s="52">
        <v>0.25669262999999998</v>
      </c>
      <c r="O69" s="52">
        <v>0.63412100000000005</v>
      </c>
      <c r="P69" s="52">
        <v>0.1725994001212123</v>
      </c>
      <c r="Q69" s="52">
        <v>1.1568667241212121</v>
      </c>
      <c r="S69" s="53" t="s">
        <v>206</v>
      </c>
      <c r="T69" s="53">
        <v>3.7389999999999998E-4</v>
      </c>
      <c r="U69" s="53">
        <v>0.83526739999999999</v>
      </c>
      <c r="V69" s="53">
        <v>10.180446</v>
      </c>
      <c r="W69" s="53">
        <v>7.9247319999999997</v>
      </c>
      <c r="X69" s="53">
        <v>2.3065815E-3</v>
      </c>
      <c r="Y69" s="53">
        <v>2.7761559999999998E-4</v>
      </c>
      <c r="Z69" s="53">
        <v>34.843235</v>
      </c>
      <c r="AA69" s="53">
        <v>8.2014485999999998E-2</v>
      </c>
      <c r="AB69" s="53">
        <v>0.200640505</v>
      </c>
      <c r="AC69" s="53">
        <v>0.59400969999999997</v>
      </c>
      <c r="AD69" s="53">
        <v>0.29055551000000002</v>
      </c>
      <c r="AE69" s="53">
        <v>1.0852057151132191</v>
      </c>
      <c r="AF69" s="53">
        <v>0.25341265000000002</v>
      </c>
      <c r="AG69" s="53">
        <v>0.62041397999999992</v>
      </c>
      <c r="AH69" s="53">
        <v>0.22054374015986961</v>
      </c>
      <c r="AI69" s="53">
        <v>1.1923152501598699</v>
      </c>
      <c r="AK69" s="54" t="s">
        <v>206</v>
      </c>
      <c r="AL69" s="54">
        <v>3.4450000000000003E-4</v>
      </c>
      <c r="AM69" s="54">
        <v>0.68989690000000004</v>
      </c>
      <c r="AN69" s="54">
        <v>11.819483999999999</v>
      </c>
      <c r="AO69" s="54">
        <v>7.7100840000000002</v>
      </c>
      <c r="AP69" s="54">
        <v>2.3123263000000001E-3</v>
      </c>
      <c r="AQ69" s="54">
        <v>2.6867908000000003E-4</v>
      </c>
      <c r="AR69" s="54">
        <v>34.842747000000003</v>
      </c>
      <c r="AS69" s="54">
        <v>8.0624489999999993E-2</v>
      </c>
      <c r="AT69" s="54">
        <v>0.20329851500000001</v>
      </c>
      <c r="AU69" s="54">
        <v>0.56818189999999991</v>
      </c>
      <c r="AV69" s="54">
        <v>0.29212708999999998</v>
      </c>
      <c r="AW69" s="54">
        <v>1.0636075051179601</v>
      </c>
      <c r="AX69" s="54">
        <v>0.24867876999999999</v>
      </c>
      <c r="AY69" s="54">
        <v>0.59971514999999997</v>
      </c>
      <c r="AZ69" s="54">
        <v>0.25734994022001789</v>
      </c>
      <c r="BA69" s="54">
        <v>1.2078989122200181</v>
      </c>
    </row>
    <row r="70" spans="1:53" x14ac:dyDescent="0.25">
      <c r="A70" s="52" t="s">
        <v>206</v>
      </c>
      <c r="B70" s="52">
        <v>4.1290000000000001E-4</v>
      </c>
      <c r="C70" s="52">
        <v>1.0026419</v>
      </c>
      <c r="D70" s="52">
        <v>8.4533970000000007</v>
      </c>
      <c r="E70" s="52">
        <v>8.1468209999999992</v>
      </c>
      <c r="F70" s="52">
        <v>2.3021859999999999E-3</v>
      </c>
      <c r="G70" s="52">
        <v>2.870964E-4</v>
      </c>
      <c r="H70" s="52">
        <v>34.846375000000002</v>
      </c>
      <c r="I70" s="67">
        <v>8.0670030000000004E-2</v>
      </c>
      <c r="J70" s="52">
        <v>0.18870879700000001</v>
      </c>
      <c r="K70" s="52">
        <v>0.61785854000000007</v>
      </c>
      <c r="L70" s="52">
        <v>0.27145121</v>
      </c>
      <c r="M70" s="52">
        <v>1.0780185471089001</v>
      </c>
      <c r="N70" s="52">
        <v>0.25703989399999999</v>
      </c>
      <c r="O70" s="52">
        <v>0.62819705999999997</v>
      </c>
      <c r="P70" s="52">
        <v>0.15298020011308741</v>
      </c>
      <c r="Q70" s="52">
        <v>1.1312896361130871</v>
      </c>
      <c r="S70" s="53" t="s">
        <v>206</v>
      </c>
      <c r="T70" s="53">
        <v>3.8640000000000001E-4</v>
      </c>
      <c r="U70" s="53">
        <v>0.87204999999999999</v>
      </c>
      <c r="V70" s="53">
        <v>9.9949069999999995</v>
      </c>
      <c r="W70" s="53">
        <v>7.9202393999999998</v>
      </c>
      <c r="X70" s="53">
        <v>2.3061050000000001E-3</v>
      </c>
      <c r="Y70" s="53">
        <v>2.7803748E-4</v>
      </c>
      <c r="Z70" s="53">
        <v>34.844577999999998</v>
      </c>
      <c r="AA70" s="53">
        <v>8.0681710000000004E-2</v>
      </c>
      <c r="AB70" s="53">
        <v>0.19333431700000001</v>
      </c>
      <c r="AC70" s="53">
        <v>0.59671689999999999</v>
      </c>
      <c r="AD70" s="53">
        <v>0.27577252499999999</v>
      </c>
      <c r="AE70" s="53">
        <v>1.0658237421132599</v>
      </c>
      <c r="AF70" s="53">
        <v>0.24692309000000001</v>
      </c>
      <c r="AG70" s="53">
        <v>0.60692780999999996</v>
      </c>
      <c r="AH70" s="53">
        <v>0.18979710014235079</v>
      </c>
      <c r="AI70" s="53">
        <v>1.140658542642351</v>
      </c>
      <c r="AK70" s="54" t="s">
        <v>206</v>
      </c>
      <c r="AL70" s="54">
        <v>3.5579999999999997E-4</v>
      </c>
      <c r="AM70" s="54">
        <v>0.72096930000000004</v>
      </c>
      <c r="AN70" s="54">
        <v>11.653636000000001</v>
      </c>
      <c r="AO70" s="54">
        <v>7.7076169999999999</v>
      </c>
      <c r="AP70" s="54">
        <v>2.3117946E-3</v>
      </c>
      <c r="AQ70" s="54">
        <v>2.6931553E-4</v>
      </c>
      <c r="AR70" s="54">
        <v>34.844833000000001</v>
      </c>
      <c r="AS70" s="54">
        <v>8.0641299999999999E-2</v>
      </c>
      <c r="AT70" s="54">
        <v>0.19835908099999999</v>
      </c>
      <c r="AU70" s="54">
        <v>0.56740716000000002</v>
      </c>
      <c r="AV70" s="54">
        <v>0.28847874400000001</v>
      </c>
      <c r="AW70" s="54">
        <v>1.0542449851185529</v>
      </c>
      <c r="AX70" s="54">
        <v>0.24505604</v>
      </c>
      <c r="AY70" s="54">
        <v>0.59291077000000003</v>
      </c>
      <c r="AZ70" s="54">
        <v>0.23471531020003469</v>
      </c>
      <c r="BA70" s="54">
        <v>1.180831026200035</v>
      </c>
    </row>
    <row r="71" spans="1:53" x14ac:dyDescent="0.25">
      <c r="A71" s="52" t="s">
        <v>206</v>
      </c>
      <c r="B71" s="52">
        <v>4.1730000000000001E-4</v>
      </c>
      <c r="C71" s="52">
        <v>1.0238696</v>
      </c>
      <c r="D71" s="52">
        <v>8.264348</v>
      </c>
      <c r="E71" s="52">
        <v>8.1462889999999994</v>
      </c>
      <c r="F71" s="52">
        <v>2.3024266E-3</v>
      </c>
      <c r="G71" s="52">
        <v>2.8883925000000002E-4</v>
      </c>
      <c r="H71" s="52">
        <v>34.842182000000001</v>
      </c>
      <c r="I71" s="67">
        <v>8.2993289999999997E-2</v>
      </c>
      <c r="J71" s="52">
        <v>0.19034584700000001</v>
      </c>
      <c r="K71" s="52">
        <v>0.62736864999999997</v>
      </c>
      <c r="L71" s="52">
        <v>0.27302513499999997</v>
      </c>
      <c r="M71" s="52">
        <v>1.0907396321087219</v>
      </c>
      <c r="N71" s="52">
        <v>0.26084148000000001</v>
      </c>
      <c r="O71" s="52">
        <v>0.63770318000000004</v>
      </c>
      <c r="P71" s="52">
        <v>0.15995400011458749</v>
      </c>
      <c r="Q71" s="52">
        <v>1.154292224114587</v>
      </c>
      <c r="S71" s="53" t="s">
        <v>206</v>
      </c>
      <c r="T71" s="53">
        <v>3.9280000000000001E-4</v>
      </c>
      <c r="U71" s="53">
        <v>0.90039860000000005</v>
      </c>
      <c r="V71" s="53">
        <v>9.7657939999999996</v>
      </c>
      <c r="W71" s="53">
        <v>7.9204745000000001</v>
      </c>
      <c r="X71" s="53">
        <v>2.3060676E-3</v>
      </c>
      <c r="Y71" s="53">
        <v>2.7988729999999998E-4</v>
      </c>
      <c r="Z71" s="53">
        <v>34.83963</v>
      </c>
      <c r="AA71" s="53">
        <v>8.4009300000000009E-2</v>
      </c>
      <c r="AB71" s="53">
        <v>0.195696384</v>
      </c>
      <c r="AC71" s="53">
        <v>0.60977724</v>
      </c>
      <c r="AD71" s="53">
        <v>0.27772886000000002</v>
      </c>
      <c r="AE71" s="53">
        <v>1.083202484113694</v>
      </c>
      <c r="AF71" s="53">
        <v>0.25439529</v>
      </c>
      <c r="AG71" s="53">
        <v>0.61968316000000001</v>
      </c>
      <c r="AH71" s="53">
        <v>0.20356008014731949</v>
      </c>
      <c r="AI71" s="53">
        <v>1.164932715147319</v>
      </c>
      <c r="AK71" s="54" t="s">
        <v>206</v>
      </c>
      <c r="AL71" s="54">
        <v>3.6469999999999997E-4</v>
      </c>
      <c r="AM71" s="54">
        <v>0.76124610000000004</v>
      </c>
      <c r="AN71" s="54">
        <v>11.331386</v>
      </c>
      <c r="AO71" s="54">
        <v>7.7074756999999998</v>
      </c>
      <c r="AP71" s="54">
        <v>2.3114862999999999E-3</v>
      </c>
      <c r="AQ71" s="54">
        <v>2.7135445000000001E-4</v>
      </c>
      <c r="AR71" s="54">
        <v>34.836039999999997</v>
      </c>
      <c r="AS71" s="54">
        <v>8.1961000000000006E-2</v>
      </c>
      <c r="AT71" s="54">
        <v>0.197550851</v>
      </c>
      <c r="AU71" s="54">
        <v>0.57708617000000006</v>
      </c>
      <c r="AV71" s="54">
        <v>0.28255988399999998</v>
      </c>
      <c r="AW71" s="54">
        <v>1.0571969051178871</v>
      </c>
      <c r="AX71" s="54">
        <v>0.24813094999999999</v>
      </c>
      <c r="AY71" s="54">
        <v>0.59535605999999996</v>
      </c>
      <c r="AZ71" s="54">
        <v>0.23038822019080141</v>
      </c>
      <c r="BA71" s="54">
        <v>1.187555312190802</v>
      </c>
    </row>
    <row r="72" spans="1:53" x14ac:dyDescent="0.25">
      <c r="A72" s="52" t="s">
        <v>206</v>
      </c>
      <c r="B72" s="52">
        <v>4.1950000000000001E-4</v>
      </c>
      <c r="C72" s="52">
        <v>1.0629732999999999</v>
      </c>
      <c r="D72" s="52">
        <v>7.6900225000000004</v>
      </c>
      <c r="E72" s="52">
        <v>8.1493950000000002</v>
      </c>
      <c r="F72" s="52">
        <v>2.304094E-3</v>
      </c>
      <c r="G72" s="52">
        <v>2.9371656E-4</v>
      </c>
      <c r="H72" s="52">
        <v>34.825336</v>
      </c>
      <c r="I72" s="67">
        <v>8.9618160000000002E-2</v>
      </c>
      <c r="J72" s="52">
        <v>0.202784087</v>
      </c>
      <c r="K72" s="52">
        <v>0.65760780000000008</v>
      </c>
      <c r="L72" s="52">
        <v>0.28549198999999997</v>
      </c>
      <c r="M72" s="52">
        <v>1.145883877107136</v>
      </c>
      <c r="N72" s="52">
        <v>0.27640512</v>
      </c>
      <c r="O72" s="52">
        <v>0.67661094999999993</v>
      </c>
      <c r="P72" s="52">
        <v>0.20037124012262539</v>
      </c>
      <c r="Q72" s="52">
        <v>1.255986445122625</v>
      </c>
      <c r="S72" s="53" t="s">
        <v>206</v>
      </c>
      <c r="T72" s="53">
        <v>3.9770000000000002E-4</v>
      </c>
      <c r="U72" s="53">
        <v>0.94892270000000001</v>
      </c>
      <c r="V72" s="53">
        <v>9.1310230000000008</v>
      </c>
      <c r="W72" s="53">
        <v>7.9246186999999999</v>
      </c>
      <c r="X72" s="53">
        <v>2.306963E-3</v>
      </c>
      <c r="Y72" s="53">
        <v>2.8505750000000003E-4</v>
      </c>
      <c r="Z72" s="53">
        <v>34.820267000000001</v>
      </c>
      <c r="AA72" s="53">
        <v>9.1089690000000001E-2</v>
      </c>
      <c r="AB72" s="53">
        <v>0.205788947</v>
      </c>
      <c r="AC72" s="53">
        <v>0.63570430999999994</v>
      </c>
      <c r="AD72" s="53">
        <v>0.29314747000000002</v>
      </c>
      <c r="AE72" s="53">
        <v>1.134640727112761</v>
      </c>
      <c r="AF72" s="53">
        <v>0.27242226000000003</v>
      </c>
      <c r="AG72" s="53">
        <v>0.65776583</v>
      </c>
      <c r="AH72" s="53">
        <v>0.24605471015752639</v>
      </c>
      <c r="AI72" s="53">
        <v>1.2861964756575259</v>
      </c>
      <c r="AK72" s="54" t="s">
        <v>206</v>
      </c>
      <c r="AL72" s="54">
        <v>3.726E-4</v>
      </c>
      <c r="AM72" s="54">
        <v>0.82214620000000005</v>
      </c>
      <c r="AN72" s="54">
        <v>10.619605999999999</v>
      </c>
      <c r="AO72" s="54">
        <v>7.7100489999999997</v>
      </c>
      <c r="AP72" s="54">
        <v>2.3115326E-3</v>
      </c>
      <c r="AQ72" s="54">
        <v>2.7665102999999998E-4</v>
      </c>
      <c r="AR72" s="54">
        <v>34.811500000000002</v>
      </c>
      <c r="AS72" s="54">
        <v>8.8834140000000006E-2</v>
      </c>
      <c r="AT72" s="54">
        <v>0.20653680399999999</v>
      </c>
      <c r="AU72" s="54">
        <v>0.60346159999999993</v>
      </c>
      <c r="AV72" s="54">
        <v>0.30297994</v>
      </c>
      <c r="AW72" s="54">
        <v>1.112978344118039</v>
      </c>
      <c r="AX72" s="54">
        <v>0.26542634999999998</v>
      </c>
      <c r="AY72" s="54">
        <v>0.63438370000000011</v>
      </c>
      <c r="AZ72" s="54">
        <v>0.27706128020651782</v>
      </c>
      <c r="BA72" s="54">
        <v>1.296795587206518</v>
      </c>
    </row>
    <row r="73" spans="1:53" x14ac:dyDescent="0.25">
      <c r="A73" s="52" t="s">
        <v>206</v>
      </c>
      <c r="B73" s="52">
        <v>4.1530000000000001E-4</v>
      </c>
      <c r="C73" s="52">
        <v>1.0639738000000001</v>
      </c>
      <c r="D73" s="52">
        <v>7.5312013999999996</v>
      </c>
      <c r="E73" s="52">
        <v>8.1536779999999993</v>
      </c>
      <c r="F73" s="52">
        <v>2.3049799999999999E-3</v>
      </c>
      <c r="G73" s="52">
        <v>2.9572303E-4</v>
      </c>
      <c r="H73" s="52">
        <v>34.814804000000002</v>
      </c>
      <c r="I73" s="67">
        <v>9.4365999999999992E-2</v>
      </c>
      <c r="J73" s="52">
        <v>0.21054829899999999</v>
      </c>
      <c r="K73" s="52">
        <v>0.66748063999999996</v>
      </c>
      <c r="L73" s="52">
        <v>0.30815413000000003</v>
      </c>
      <c r="M73" s="52">
        <v>1.186183069108534</v>
      </c>
      <c r="N73" s="52">
        <v>0.28895791500000001</v>
      </c>
      <c r="O73" s="52">
        <v>0.70832353999999997</v>
      </c>
      <c r="P73" s="52">
        <v>0.25282082013667978</v>
      </c>
      <c r="Q73" s="52">
        <v>1.3585239551366799</v>
      </c>
      <c r="S73" s="53" t="s">
        <v>206</v>
      </c>
      <c r="T73" s="53">
        <v>3.9409999999999998E-4</v>
      </c>
      <c r="U73" s="53">
        <v>0.95121339999999999</v>
      </c>
      <c r="V73" s="53">
        <v>8.9635829999999999</v>
      </c>
      <c r="W73" s="53">
        <v>7.928547</v>
      </c>
      <c r="X73" s="53">
        <v>2.3075413999999999E-3</v>
      </c>
      <c r="Y73" s="53">
        <v>2.8702403999999998E-4</v>
      </c>
      <c r="Z73" s="53">
        <v>34.809150000000002</v>
      </c>
      <c r="AA73" s="53">
        <v>9.3001990000000007E-2</v>
      </c>
      <c r="AB73" s="53">
        <v>0.21060503999999999</v>
      </c>
      <c r="AC73" s="53">
        <v>0.63827953000000015</v>
      </c>
      <c r="AD73" s="53">
        <v>0.31328414999999998</v>
      </c>
      <c r="AE73" s="53">
        <v>1.1621687201141691</v>
      </c>
      <c r="AF73" s="53">
        <v>0.28175507999999999</v>
      </c>
      <c r="AG73" s="53">
        <v>0.68140009000000001</v>
      </c>
      <c r="AH73" s="53">
        <v>0.28450766016941609</v>
      </c>
      <c r="AI73" s="53">
        <v>1.359488587169416</v>
      </c>
      <c r="AK73" s="54" t="s">
        <v>206</v>
      </c>
      <c r="AL73" s="54">
        <v>3.6749999999999999E-4</v>
      </c>
      <c r="AM73" s="54">
        <v>0.81550639999999996</v>
      </c>
      <c r="AN73" s="54">
        <v>10.527974</v>
      </c>
      <c r="AO73" s="54">
        <v>7.7133320000000003</v>
      </c>
      <c r="AP73" s="54">
        <v>2.3118064000000002E-3</v>
      </c>
      <c r="AQ73" s="54">
        <v>2.7810950000000002E-4</v>
      </c>
      <c r="AR73" s="54">
        <v>34.801600000000001</v>
      </c>
      <c r="AS73" s="54">
        <v>9.4675994999999999E-2</v>
      </c>
      <c r="AT73" s="54">
        <v>0.21379854400000001</v>
      </c>
      <c r="AU73" s="54">
        <v>0.62099766999999995</v>
      </c>
      <c r="AV73" s="54">
        <v>0.31219053000000002</v>
      </c>
      <c r="AW73" s="54">
        <v>1.14698674412012</v>
      </c>
      <c r="AX73" s="54">
        <v>0.28181008600000002</v>
      </c>
      <c r="AY73" s="54">
        <v>0.66396975000000003</v>
      </c>
      <c r="AZ73" s="54">
        <v>0.33626622023928537</v>
      </c>
      <c r="BA73" s="54">
        <v>1.4025275122392851</v>
      </c>
    </row>
    <row r="74" spans="1:53" x14ac:dyDescent="0.25">
      <c r="A74" s="52" t="s">
        <v>206</v>
      </c>
      <c r="B74" s="52">
        <v>4.057E-4</v>
      </c>
      <c r="C74" s="52">
        <v>1.0305253000000001</v>
      </c>
      <c r="D74" s="52">
        <v>7.6476470000000001</v>
      </c>
      <c r="E74" s="52">
        <v>8.1589364999999994</v>
      </c>
      <c r="F74" s="52">
        <v>2.3051094999999998E-3</v>
      </c>
      <c r="G74" s="52">
        <v>2.9546071999999999E-4</v>
      </c>
      <c r="H74" s="52">
        <v>34.813395999999997</v>
      </c>
      <c r="I74" s="67">
        <v>9.6247694999999994E-2</v>
      </c>
      <c r="J74" s="52">
        <v>0.21440640799999999</v>
      </c>
      <c r="K74" s="52">
        <v>0.67168877000000005</v>
      </c>
      <c r="L74" s="52">
        <v>0.31269275000000002</v>
      </c>
      <c r="M74" s="52">
        <v>1.1987879281089051</v>
      </c>
      <c r="N74" s="52">
        <v>0.29618525000000001</v>
      </c>
      <c r="O74" s="52">
        <v>0.72058255000000004</v>
      </c>
      <c r="P74" s="52">
        <v>0.28676918014660863</v>
      </c>
      <c r="Q74" s="52">
        <v>1.415574096146609</v>
      </c>
      <c r="S74" s="53" t="s">
        <v>206</v>
      </c>
      <c r="T74" s="53">
        <v>3.8630000000000001E-4</v>
      </c>
      <c r="U74" s="53">
        <v>0.92710440000000005</v>
      </c>
      <c r="V74" s="53">
        <v>9.0113070000000004</v>
      </c>
      <c r="W74" s="53">
        <v>7.9320463999999999</v>
      </c>
      <c r="X74" s="53">
        <v>2.3078263999999999E-3</v>
      </c>
      <c r="Y74" s="53">
        <v>2.8722885000000001E-4</v>
      </c>
      <c r="Z74" s="53">
        <v>34.806426999999999</v>
      </c>
      <c r="AA74" s="53">
        <v>9.5179570000000005E-2</v>
      </c>
      <c r="AB74" s="53">
        <v>0.21434745299999999</v>
      </c>
      <c r="AC74" s="53">
        <v>0.64632252000000001</v>
      </c>
      <c r="AD74" s="53">
        <v>0.31307164999999998</v>
      </c>
      <c r="AE74" s="53">
        <v>1.1737416231139191</v>
      </c>
      <c r="AF74" s="53">
        <v>0.28897207000000003</v>
      </c>
      <c r="AG74" s="53">
        <v>0.69243239999999995</v>
      </c>
      <c r="AH74" s="53">
        <v>0.31200778017916342</v>
      </c>
      <c r="AI74" s="53">
        <v>1.409932155179163</v>
      </c>
      <c r="AK74" s="54" t="s">
        <v>206</v>
      </c>
      <c r="AL74" s="54">
        <v>3.615E-4</v>
      </c>
      <c r="AM74" s="54">
        <v>0.80019770000000001</v>
      </c>
      <c r="AN74" s="54">
        <v>10.526903000000001</v>
      </c>
      <c r="AO74" s="54">
        <v>7.715325</v>
      </c>
      <c r="AP74" s="54">
        <v>2.3120580000000001E-3</v>
      </c>
      <c r="AQ74" s="54">
        <v>2.7842829999999999E-4</v>
      </c>
      <c r="AR74" s="54">
        <v>34.797203000000003</v>
      </c>
      <c r="AS74" s="54">
        <v>9.3845869999999998E-2</v>
      </c>
      <c r="AT74" s="54">
        <v>0.214516293</v>
      </c>
      <c r="AU74" s="54">
        <v>0.62147953999999994</v>
      </c>
      <c r="AV74" s="54">
        <v>0.30990068999999998</v>
      </c>
      <c r="AW74" s="54">
        <v>1.145896523118294</v>
      </c>
      <c r="AX74" s="54">
        <v>0.28291724000000001</v>
      </c>
      <c r="AY74" s="54">
        <v>0.66537231999999991</v>
      </c>
      <c r="AZ74" s="54">
        <v>0.33739662023575989</v>
      </c>
      <c r="BA74" s="54">
        <v>1.4155054782357599</v>
      </c>
    </row>
    <row r="75" spans="1:53" x14ac:dyDescent="0.25">
      <c r="A75" s="52" t="s">
        <v>206</v>
      </c>
      <c r="B75" s="52">
        <v>3.9839999999999998E-4</v>
      </c>
      <c r="C75" s="52">
        <v>0.9960656</v>
      </c>
      <c r="D75" s="52">
        <v>7.8359303000000002</v>
      </c>
      <c r="E75" s="52">
        <v>8.1615149999999996</v>
      </c>
      <c r="F75" s="52">
        <v>2.3047684000000001E-3</v>
      </c>
      <c r="G75" s="52">
        <v>2.9394403000000002E-4</v>
      </c>
      <c r="H75" s="52">
        <v>34.818916000000002</v>
      </c>
      <c r="I75" s="67">
        <v>9.3341549999999995E-2</v>
      </c>
      <c r="J75" s="52">
        <v>0.21397915300000001</v>
      </c>
      <c r="K75" s="52">
        <v>0.66211033999999991</v>
      </c>
      <c r="L75" s="52">
        <v>0.31085648999999999</v>
      </c>
      <c r="M75" s="52">
        <v>1.1869459831083271</v>
      </c>
      <c r="N75" s="52">
        <v>0.29126817999999999</v>
      </c>
      <c r="O75" s="52">
        <v>0.71202409</v>
      </c>
      <c r="P75" s="52">
        <v>0.27805594014502372</v>
      </c>
      <c r="Q75" s="52">
        <v>1.3900025311450239</v>
      </c>
      <c r="S75" s="53" t="s">
        <v>206</v>
      </c>
      <c r="T75" s="53">
        <v>3.7990000000000002E-4</v>
      </c>
      <c r="U75" s="53">
        <v>0.89887260000000002</v>
      </c>
      <c r="V75" s="53">
        <v>9.1495300000000004</v>
      </c>
      <c r="W75" s="53">
        <v>7.9332614000000001</v>
      </c>
      <c r="X75" s="53">
        <v>2.3078109999999999E-3</v>
      </c>
      <c r="Y75" s="53">
        <v>2.8611012000000002E-4</v>
      </c>
      <c r="Z75" s="53">
        <v>34.810844000000003</v>
      </c>
      <c r="AA75" s="53">
        <v>9.3753870000000003E-2</v>
      </c>
      <c r="AB75" s="53">
        <v>0.21421797300000001</v>
      </c>
      <c r="AC75" s="53">
        <v>0.64192146999999999</v>
      </c>
      <c r="AD75" s="53">
        <v>0.31088283</v>
      </c>
      <c r="AE75" s="53">
        <v>1.1670222731129609</v>
      </c>
      <c r="AF75" s="53">
        <v>0.28716627000000011</v>
      </c>
      <c r="AG75" s="53">
        <v>0.68853160000000002</v>
      </c>
      <c r="AH75" s="53">
        <v>0.30848010017896232</v>
      </c>
      <c r="AI75" s="53">
        <v>1.397998842178962</v>
      </c>
      <c r="AK75" s="54" t="s">
        <v>206</v>
      </c>
      <c r="AL75" s="54">
        <v>3.5609999999999998E-4</v>
      </c>
      <c r="AM75" s="54">
        <v>0.77810959999999996</v>
      </c>
      <c r="AN75" s="54">
        <v>10.628037000000001</v>
      </c>
      <c r="AO75" s="54">
        <v>7.7156700000000003</v>
      </c>
      <c r="AP75" s="54">
        <v>2.3122206E-3</v>
      </c>
      <c r="AQ75" s="54">
        <v>2.7755759999999999E-4</v>
      </c>
      <c r="AR75" s="54">
        <v>34.800685999999999</v>
      </c>
      <c r="AS75" s="54">
        <v>9.1198379999999996E-2</v>
      </c>
      <c r="AT75" s="54">
        <v>0.21381556299999999</v>
      </c>
      <c r="AU75" s="54">
        <v>0.61439779999999999</v>
      </c>
      <c r="AV75" s="54">
        <v>0.30722241</v>
      </c>
      <c r="AW75" s="54">
        <v>1.1354357731170039</v>
      </c>
      <c r="AX75" s="54">
        <v>0.27864611</v>
      </c>
      <c r="AY75" s="54">
        <v>0.65891283999999994</v>
      </c>
      <c r="AZ75" s="54">
        <v>0.32544990022821968</v>
      </c>
      <c r="BA75" s="54">
        <v>1.3880131142282199</v>
      </c>
    </row>
    <row r="76" spans="1:53" x14ac:dyDescent="0.25">
      <c r="A76" s="52" t="s">
        <v>206</v>
      </c>
      <c r="B76" s="52">
        <v>3.9990000000000002E-4</v>
      </c>
      <c r="C76" s="52">
        <v>1.0043979000000001</v>
      </c>
      <c r="D76" s="52">
        <v>7.7552376000000001</v>
      </c>
      <c r="E76" s="52">
        <v>8.1597620000000006</v>
      </c>
      <c r="F76" s="52">
        <v>2.3048272999999998E-3</v>
      </c>
      <c r="G76" s="52">
        <v>2.9369706000000002E-4</v>
      </c>
      <c r="H76" s="52">
        <v>34.819879999999998</v>
      </c>
      <c r="I76" s="67">
        <v>8.8919730000000002E-2</v>
      </c>
      <c r="J76" s="52">
        <v>0.209797505</v>
      </c>
      <c r="K76" s="52">
        <v>0.65185126999999998</v>
      </c>
      <c r="L76" s="52">
        <v>0.30598036000000001</v>
      </c>
      <c r="M76" s="52">
        <v>1.16762913510628</v>
      </c>
      <c r="N76" s="52">
        <v>0.28173426000000001</v>
      </c>
      <c r="O76" s="52">
        <v>0.69783181000000005</v>
      </c>
      <c r="P76" s="52">
        <v>0.23831786013247991</v>
      </c>
      <c r="Q76" s="52">
        <v>1.31990692263248</v>
      </c>
      <c r="S76" s="53" t="s">
        <v>206</v>
      </c>
      <c r="T76" s="53">
        <v>3.7809999999999997E-4</v>
      </c>
      <c r="U76" s="53">
        <v>0.88960649999999997</v>
      </c>
      <c r="V76" s="53">
        <v>9.1521849999999993</v>
      </c>
      <c r="W76" s="53">
        <v>7.9327880000000004</v>
      </c>
      <c r="X76" s="53">
        <v>2.3077290000000001E-3</v>
      </c>
      <c r="Y76" s="53">
        <v>2.8567099999999998E-4</v>
      </c>
      <c r="Z76" s="53">
        <v>34.81514</v>
      </c>
      <c r="AA76" s="53">
        <v>9.1322615999999995E-2</v>
      </c>
      <c r="AB76" s="53">
        <v>0.213482373</v>
      </c>
      <c r="AC76" s="53">
        <v>0.63562967999999997</v>
      </c>
      <c r="AD76" s="53">
        <v>0.30998779999999998</v>
      </c>
      <c r="AE76" s="53">
        <v>1.159099853112266</v>
      </c>
      <c r="AF76" s="53">
        <v>0.28279355</v>
      </c>
      <c r="AG76" s="53">
        <v>0.68322254000000004</v>
      </c>
      <c r="AH76" s="53">
        <v>0.29547977017221061</v>
      </c>
      <c r="AI76" s="53">
        <v>1.37241567417221</v>
      </c>
      <c r="AK76" s="54" t="s">
        <v>206</v>
      </c>
      <c r="AL76" s="54">
        <v>3.5510000000000001E-4</v>
      </c>
      <c r="AM76" s="54">
        <v>0.77311660000000004</v>
      </c>
      <c r="AN76" s="54">
        <v>10.604753000000001</v>
      </c>
      <c r="AO76" s="54">
        <v>7.7147579999999998</v>
      </c>
      <c r="AP76" s="54">
        <v>2.3122535E-3</v>
      </c>
      <c r="AQ76" s="54">
        <v>2.7730472999999998E-4</v>
      </c>
      <c r="AR76" s="54">
        <v>34.804360000000003</v>
      </c>
      <c r="AS76" s="54">
        <v>9.0384013999999999E-2</v>
      </c>
      <c r="AT76" s="54">
        <v>0.213453542</v>
      </c>
      <c r="AU76" s="54">
        <v>0.61278619999999995</v>
      </c>
      <c r="AV76" s="54">
        <v>0.30655806000000002</v>
      </c>
      <c r="AW76" s="54">
        <v>1.1327978021162499</v>
      </c>
      <c r="AX76" s="54">
        <v>0.277390945</v>
      </c>
      <c r="AY76" s="54">
        <v>0.65782124000000008</v>
      </c>
      <c r="AZ76" s="54">
        <v>0.31981520022257909</v>
      </c>
      <c r="BA76" s="54">
        <v>1.369978585222579</v>
      </c>
    </row>
    <row r="77" spans="1:53" x14ac:dyDescent="0.25">
      <c r="A77" s="52" t="s">
        <v>206</v>
      </c>
      <c r="B77" s="52">
        <v>4.0210000000000002E-4</v>
      </c>
      <c r="C77" s="52">
        <v>1.0143716</v>
      </c>
      <c r="D77" s="52">
        <v>7.7076162999999998</v>
      </c>
      <c r="E77" s="52">
        <v>8.1574000000000009</v>
      </c>
      <c r="F77" s="52">
        <v>2.3046389999999998E-3</v>
      </c>
      <c r="G77" s="52">
        <v>2.9354164000000002E-4</v>
      </c>
      <c r="H77" s="52">
        <v>34.820025999999999</v>
      </c>
      <c r="I77" s="67">
        <v>8.9440755999999996E-2</v>
      </c>
      <c r="J77" s="52">
        <v>0.20875682400000001</v>
      </c>
      <c r="K77" s="52">
        <v>0.65504574999999998</v>
      </c>
      <c r="L77" s="52">
        <v>0.30023802999999999</v>
      </c>
      <c r="M77" s="52">
        <v>1.1640406041058109</v>
      </c>
      <c r="N77" s="52">
        <v>0.28098889399999999</v>
      </c>
      <c r="O77" s="52">
        <v>0.6952948699999999</v>
      </c>
      <c r="P77" s="52">
        <v>0.22952266012939859</v>
      </c>
      <c r="Q77" s="52">
        <v>1.3083903611293981</v>
      </c>
      <c r="S77" s="53" t="s">
        <v>206</v>
      </c>
      <c r="T77" s="53">
        <v>3.8020000000000003E-4</v>
      </c>
      <c r="U77" s="53">
        <v>0.90230290000000002</v>
      </c>
      <c r="V77" s="53">
        <v>9.0364939999999994</v>
      </c>
      <c r="W77" s="53">
        <v>7.9311860000000003</v>
      </c>
      <c r="X77" s="53">
        <v>2.3076897000000002E-3</v>
      </c>
      <c r="Y77" s="53">
        <v>2.8593236E-4</v>
      </c>
      <c r="Z77" s="53">
        <v>34.813389999999998</v>
      </c>
      <c r="AA77" s="53">
        <v>8.974965E-2</v>
      </c>
      <c r="AB77" s="53">
        <v>0.210338362</v>
      </c>
      <c r="AC77" s="53">
        <v>0.63288898000000005</v>
      </c>
      <c r="AD77" s="53">
        <v>0.30720088000000001</v>
      </c>
      <c r="AE77" s="53">
        <v>1.1504282221104389</v>
      </c>
      <c r="AF77" s="53">
        <v>0.27922369000000002</v>
      </c>
      <c r="AG77" s="53">
        <v>0.67807218000000002</v>
      </c>
      <c r="AH77" s="53">
        <v>0.27266622016178871</v>
      </c>
      <c r="AI77" s="53">
        <v>1.3251124936617891</v>
      </c>
      <c r="AK77" s="54" t="s">
        <v>206</v>
      </c>
      <c r="AL77" s="54">
        <v>3.546E-4</v>
      </c>
      <c r="AM77" s="54">
        <v>0.77114179999999999</v>
      </c>
      <c r="AN77" s="54">
        <v>10.571529</v>
      </c>
      <c r="AO77" s="54">
        <v>7.714054</v>
      </c>
      <c r="AP77" s="54">
        <v>2.3121547000000001E-3</v>
      </c>
      <c r="AQ77" s="54">
        <v>2.7726809999999998E-4</v>
      </c>
      <c r="AR77" s="54">
        <v>34.805965</v>
      </c>
      <c r="AS77" s="54">
        <v>8.8566974000000007E-2</v>
      </c>
      <c r="AT77" s="54">
        <v>0.21286788000000001</v>
      </c>
      <c r="AU77" s="54">
        <v>0.60836081999999991</v>
      </c>
      <c r="AV77" s="54">
        <v>0.30605186000000001</v>
      </c>
      <c r="AW77" s="54">
        <v>1.1272805601157281</v>
      </c>
      <c r="AX77" s="54">
        <v>0.27420928</v>
      </c>
      <c r="AY77" s="54">
        <v>0.65410008000000008</v>
      </c>
      <c r="AZ77" s="54">
        <v>0.3098067302132102</v>
      </c>
      <c r="BA77" s="54">
        <v>1.3513146782132099</v>
      </c>
    </row>
    <row r="78" spans="1:53" x14ac:dyDescent="0.25">
      <c r="A78" s="52" t="s">
        <v>206</v>
      </c>
      <c r="B78" s="52">
        <v>4.0099999999999999E-4</v>
      </c>
      <c r="C78" s="52">
        <v>1.0042324</v>
      </c>
      <c r="D78" s="52">
        <v>7.8245734999999996</v>
      </c>
      <c r="E78" s="52">
        <v>8.1562210000000004</v>
      </c>
      <c r="F78" s="52">
        <v>2.3041626E-3</v>
      </c>
      <c r="G78" s="52">
        <v>2.924825E-4</v>
      </c>
      <c r="H78" s="52">
        <v>34.826157000000002</v>
      </c>
      <c r="I78" s="67">
        <v>8.6965545999999991E-2</v>
      </c>
      <c r="J78" s="52">
        <v>0.206347106</v>
      </c>
      <c r="K78" s="52">
        <v>0.64670645999999998</v>
      </c>
      <c r="L78" s="52">
        <v>0.29556006000000001</v>
      </c>
      <c r="M78" s="52">
        <v>1.148613626105788</v>
      </c>
      <c r="N78" s="52">
        <v>0.27471032000000001</v>
      </c>
      <c r="O78" s="52">
        <v>0.68283755999999995</v>
      </c>
      <c r="P78" s="52">
        <v>0.21368587012545501</v>
      </c>
      <c r="Q78" s="52">
        <v>1.270911522125455</v>
      </c>
      <c r="S78" s="53" t="s">
        <v>206</v>
      </c>
      <c r="T78" s="53">
        <v>3.8000000000000002E-4</v>
      </c>
      <c r="U78" s="53">
        <v>0.89777499999999999</v>
      </c>
      <c r="V78" s="53">
        <v>9.1059660000000004</v>
      </c>
      <c r="W78" s="53">
        <v>7.9296540000000002</v>
      </c>
      <c r="X78" s="53">
        <v>2.3074279999999998E-3</v>
      </c>
      <c r="Y78" s="53">
        <v>2.8508534999999998E-4</v>
      </c>
      <c r="Z78" s="53">
        <v>34.818089999999998</v>
      </c>
      <c r="AA78" s="53">
        <v>8.7292679999999997E-2</v>
      </c>
      <c r="AB78" s="53">
        <v>0.20863229899999999</v>
      </c>
      <c r="AC78" s="53">
        <v>0.62602329000000001</v>
      </c>
      <c r="AD78" s="53">
        <v>0.30257406999999997</v>
      </c>
      <c r="AE78" s="53">
        <v>1.137229659109996</v>
      </c>
      <c r="AF78" s="53">
        <v>0.272521034</v>
      </c>
      <c r="AG78" s="53">
        <v>0.66650763000000002</v>
      </c>
      <c r="AH78" s="53">
        <v>0.25344300015544552</v>
      </c>
      <c r="AI78" s="53">
        <v>1.296561743155445</v>
      </c>
      <c r="AK78" s="54" t="s">
        <v>206</v>
      </c>
      <c r="AL78" s="54">
        <v>3.5050000000000001E-4</v>
      </c>
      <c r="AM78" s="54">
        <v>0.75069079999999999</v>
      </c>
      <c r="AN78" s="54">
        <v>10.67426</v>
      </c>
      <c r="AO78" s="54">
        <v>7.7142559999999998</v>
      </c>
      <c r="AP78" s="54">
        <v>2.3121634E-3</v>
      </c>
      <c r="AQ78" s="54">
        <v>2.764682E-4</v>
      </c>
      <c r="AR78" s="54">
        <v>34.813065000000002</v>
      </c>
      <c r="AS78" s="54">
        <v>8.7111800000000003E-2</v>
      </c>
      <c r="AT78" s="54">
        <v>0.21239304000000001</v>
      </c>
      <c r="AU78" s="54">
        <v>0.60389438000000006</v>
      </c>
      <c r="AV78" s="54">
        <v>0.30430935999999997</v>
      </c>
      <c r="AW78" s="54">
        <v>1.1205967801148979</v>
      </c>
      <c r="AX78" s="54">
        <v>0.27186844999999998</v>
      </c>
      <c r="AY78" s="54">
        <v>0.64985877999999997</v>
      </c>
      <c r="AZ78" s="54">
        <v>0.30388927021181489</v>
      </c>
      <c r="BA78" s="54">
        <v>1.325320743211815</v>
      </c>
    </row>
    <row r="79" spans="1:53" x14ac:dyDescent="0.25">
      <c r="A79" s="52" t="s">
        <v>206</v>
      </c>
      <c r="B79" s="52">
        <v>3.9760000000000002E-4</v>
      </c>
      <c r="C79" s="52">
        <v>0.97341290000000003</v>
      </c>
      <c r="D79" s="52">
        <v>8.11435</v>
      </c>
      <c r="E79" s="52">
        <v>8.1547999999999998</v>
      </c>
      <c r="F79" s="52">
        <v>2.3030757000000002E-3</v>
      </c>
      <c r="G79" s="52">
        <v>2.8997666000000002E-4</v>
      </c>
      <c r="H79" s="52">
        <v>34.841137000000003</v>
      </c>
      <c r="I79" s="67">
        <v>8.3729490000000004E-2</v>
      </c>
      <c r="J79" s="52">
        <v>0.20262458699999999</v>
      </c>
      <c r="K79" s="52">
        <v>0.63263040000000004</v>
      </c>
      <c r="L79" s="52">
        <v>0.29011134000000011</v>
      </c>
      <c r="M79" s="52">
        <v>1.1253663271062391</v>
      </c>
      <c r="N79" s="52">
        <v>0.26683126000000001</v>
      </c>
      <c r="O79" s="52">
        <v>0.66463315999999995</v>
      </c>
      <c r="P79" s="52">
        <v>0.19615905012231641</v>
      </c>
      <c r="Q79" s="52">
        <v>1.223610583122317</v>
      </c>
      <c r="S79" s="53" t="s">
        <v>206</v>
      </c>
      <c r="T79" s="53">
        <v>3.7649999999999999E-4</v>
      </c>
      <c r="U79" s="53">
        <v>0.87042109999999995</v>
      </c>
      <c r="V79" s="53">
        <v>9.3517060000000001</v>
      </c>
      <c r="W79" s="53">
        <v>7.9284970000000001</v>
      </c>
      <c r="X79" s="53">
        <v>2.3068580000000002E-3</v>
      </c>
      <c r="Y79" s="53">
        <v>2.8304633E-4</v>
      </c>
      <c r="Z79" s="53">
        <v>34.831764</v>
      </c>
      <c r="AA79" s="53">
        <v>8.456089E-2</v>
      </c>
      <c r="AB79" s="53">
        <v>0.205554242</v>
      </c>
      <c r="AC79" s="53">
        <v>0.61613604</v>
      </c>
      <c r="AD79" s="53">
        <v>0.29406704</v>
      </c>
      <c r="AE79" s="53">
        <v>1.115757322109777</v>
      </c>
      <c r="AF79" s="53">
        <v>0.26488314000000002</v>
      </c>
      <c r="AG79" s="53">
        <v>0.64980715</v>
      </c>
      <c r="AH79" s="53">
        <v>0.23442560015034719</v>
      </c>
      <c r="AI79" s="53">
        <v>1.250107441150347</v>
      </c>
      <c r="AK79" s="54" t="s">
        <v>206</v>
      </c>
      <c r="AL79" s="54">
        <v>3.4860000000000002E-4</v>
      </c>
      <c r="AM79" s="54">
        <v>0.73510699999999995</v>
      </c>
      <c r="AN79" s="54">
        <v>10.811019999999999</v>
      </c>
      <c r="AO79" s="54">
        <v>7.7129469999999998</v>
      </c>
      <c r="AP79" s="54">
        <v>2.3120183E-3</v>
      </c>
      <c r="AQ79" s="54">
        <v>2.7503519000000003E-4</v>
      </c>
      <c r="AR79" s="54">
        <v>34.823985999999998</v>
      </c>
      <c r="AS79" s="54">
        <v>8.305129E-2</v>
      </c>
      <c r="AT79" s="54">
        <v>0.20764097400000001</v>
      </c>
      <c r="AU79" s="54">
        <v>0.59173662000000005</v>
      </c>
      <c r="AV79" s="54">
        <v>0.29682549000000003</v>
      </c>
      <c r="AW79" s="54">
        <v>1.0962030841127779</v>
      </c>
      <c r="AX79" s="54">
        <v>0.26142737999999999</v>
      </c>
      <c r="AY79" s="54">
        <v>0.63055533999999991</v>
      </c>
      <c r="AZ79" s="54">
        <v>0.26761487019386287</v>
      </c>
      <c r="BA79" s="54">
        <v>1.261812211193863</v>
      </c>
    </row>
    <row r="80" spans="1:53" x14ac:dyDescent="0.25">
      <c r="A80" s="52" t="s">
        <v>206</v>
      </c>
      <c r="B80" s="52">
        <v>3.9310000000000001E-4</v>
      </c>
      <c r="C80" s="52">
        <v>0.94457409999999997</v>
      </c>
      <c r="D80" s="52">
        <v>8.318873</v>
      </c>
      <c r="E80" s="52">
        <v>8.1542340000000006</v>
      </c>
      <c r="F80" s="52">
        <v>2.302199E-3</v>
      </c>
      <c r="G80" s="52">
        <v>2.8821133000000001E-4</v>
      </c>
      <c r="H80" s="52">
        <v>34.852753</v>
      </c>
      <c r="I80" s="67">
        <v>8.2468130000000001E-2</v>
      </c>
      <c r="J80" s="52">
        <v>0.19900928900000001</v>
      </c>
      <c r="K80" s="52">
        <v>0.63196753000000006</v>
      </c>
      <c r="L80" s="52">
        <v>0.27419673999999999</v>
      </c>
      <c r="M80" s="52">
        <v>1.105173559104216</v>
      </c>
      <c r="N80" s="52">
        <v>0.26481185000000002</v>
      </c>
      <c r="O80" s="52">
        <v>0.65027984999999999</v>
      </c>
      <c r="P80" s="52">
        <v>0.17762224011813929</v>
      </c>
      <c r="Q80" s="52">
        <v>1.187681305118139</v>
      </c>
      <c r="S80" s="53" t="s">
        <v>206</v>
      </c>
      <c r="T80" s="53">
        <v>3.6989999999999999E-4</v>
      </c>
      <c r="U80" s="53">
        <v>0.82882420000000001</v>
      </c>
      <c r="V80" s="53">
        <v>9.6274739999999994</v>
      </c>
      <c r="W80" s="53">
        <v>7.9284787000000003</v>
      </c>
      <c r="X80" s="53">
        <v>2.3061454E-3</v>
      </c>
      <c r="Y80" s="53">
        <v>2.8109693000000002E-4</v>
      </c>
      <c r="Z80" s="53">
        <v>34.846629999999998</v>
      </c>
      <c r="AA80" s="53">
        <v>8.3094539999999995E-2</v>
      </c>
      <c r="AB80" s="53">
        <v>0.20368992999999999</v>
      </c>
      <c r="AC80" s="53">
        <v>0.60927290000000001</v>
      </c>
      <c r="AD80" s="53">
        <v>0.28797077999999998</v>
      </c>
      <c r="AE80" s="53">
        <v>1.100933610109192</v>
      </c>
      <c r="AF80" s="53">
        <v>0.26173385999999998</v>
      </c>
      <c r="AG80" s="53">
        <v>0.63978678</v>
      </c>
      <c r="AH80" s="53">
        <v>0.22784998015078281</v>
      </c>
      <c r="AI80" s="53">
        <v>1.2259684241507831</v>
      </c>
      <c r="AK80" s="54" t="s">
        <v>206</v>
      </c>
      <c r="AL80" s="54">
        <v>3.4509999999999999E-4</v>
      </c>
      <c r="AM80" s="54">
        <v>0.70723409999999998</v>
      </c>
      <c r="AN80" s="54">
        <v>11.041550000000001</v>
      </c>
      <c r="AO80" s="54">
        <v>7.7117585999999996</v>
      </c>
      <c r="AP80" s="54">
        <v>2.3116916E-3</v>
      </c>
      <c r="AQ80" s="54">
        <v>2.7321835E-4</v>
      </c>
      <c r="AR80" s="54">
        <v>34.838253000000002</v>
      </c>
      <c r="AS80" s="54">
        <v>8.0583795999999999E-2</v>
      </c>
      <c r="AT80" s="54">
        <v>0.20513917700000001</v>
      </c>
      <c r="AU80" s="54">
        <v>0.58332547000000001</v>
      </c>
      <c r="AV80" s="54">
        <v>0.28852612999999999</v>
      </c>
      <c r="AW80" s="54">
        <v>1.076990777112363</v>
      </c>
      <c r="AX80" s="54">
        <v>0.25471642999999999</v>
      </c>
      <c r="AY80" s="54">
        <v>0.61587051000000004</v>
      </c>
      <c r="AZ80" s="54">
        <v>0.25069547018712868</v>
      </c>
      <c r="BA80" s="54">
        <v>1.231028421187129</v>
      </c>
    </row>
    <row r="81" spans="1:53" x14ac:dyDescent="0.25">
      <c r="A81" s="52" t="s">
        <v>206</v>
      </c>
      <c r="B81" s="52">
        <v>3.8939999999999998E-4</v>
      </c>
      <c r="C81" s="52">
        <v>0.90830580000000005</v>
      </c>
      <c r="D81" s="52">
        <v>8.5917449999999995</v>
      </c>
      <c r="E81" s="52">
        <v>8.1525119999999998</v>
      </c>
      <c r="F81" s="52">
        <v>2.3006770000000001E-3</v>
      </c>
      <c r="G81" s="52">
        <v>2.8571611999999999E-4</v>
      </c>
      <c r="H81" s="52">
        <v>34.870570000000001</v>
      </c>
      <c r="I81" s="67">
        <v>7.5179469999999998E-2</v>
      </c>
      <c r="J81" s="52">
        <v>0.18760508000000001</v>
      </c>
      <c r="K81" s="52">
        <v>0.60719984000000005</v>
      </c>
      <c r="L81" s="52">
        <v>0.25911046199999999</v>
      </c>
      <c r="M81" s="52">
        <v>1.0539153821034111</v>
      </c>
      <c r="N81" s="52">
        <v>0.253807116</v>
      </c>
      <c r="O81" s="52">
        <v>0.61676734999999994</v>
      </c>
      <c r="P81" s="52">
        <v>0.13646490010585091</v>
      </c>
      <c r="Q81" s="52">
        <v>1.0944644691058509</v>
      </c>
      <c r="S81" s="53" t="s">
        <v>206</v>
      </c>
      <c r="T81" s="53">
        <v>3.6420000000000002E-4</v>
      </c>
      <c r="U81" s="53">
        <v>0.78935489999999997</v>
      </c>
      <c r="V81" s="53">
        <v>9.8651680000000006</v>
      </c>
      <c r="W81" s="53">
        <v>7.9275770000000003</v>
      </c>
      <c r="X81" s="53">
        <v>2.3053234999999999E-3</v>
      </c>
      <c r="Y81" s="53">
        <v>2.789639E-4</v>
      </c>
      <c r="Z81" s="53">
        <v>34.864063000000002</v>
      </c>
      <c r="AA81" s="53">
        <v>7.8052960000000005E-2</v>
      </c>
      <c r="AB81" s="53">
        <v>0.197060332</v>
      </c>
      <c r="AC81" s="53">
        <v>0.60187683000000003</v>
      </c>
      <c r="AD81" s="53">
        <v>0.26718925500000001</v>
      </c>
      <c r="AE81" s="53">
        <v>1.0661264171061531</v>
      </c>
      <c r="AF81" s="53">
        <v>0.25326532000000002</v>
      </c>
      <c r="AG81" s="53">
        <v>0.61228863</v>
      </c>
      <c r="AH81" s="53">
        <v>0.18736826013464411</v>
      </c>
      <c r="AI81" s="53">
        <v>1.1381791121346441</v>
      </c>
      <c r="AK81" s="54" t="s">
        <v>206</v>
      </c>
      <c r="AL81" s="54">
        <v>3.3780000000000003E-4</v>
      </c>
      <c r="AM81" s="54">
        <v>0.66257100000000002</v>
      </c>
      <c r="AN81" s="54">
        <v>11.300158</v>
      </c>
      <c r="AO81" s="54">
        <v>7.7117399999999998</v>
      </c>
      <c r="AP81" s="54">
        <v>2.3113876E-3</v>
      </c>
      <c r="AQ81" s="54">
        <v>2.7138314999999998E-4</v>
      </c>
      <c r="AR81" s="54">
        <v>34.857520000000001</v>
      </c>
      <c r="AS81" s="54">
        <v>7.7715865999999995E-2</v>
      </c>
      <c r="AT81" s="54">
        <v>0.20035512</v>
      </c>
      <c r="AU81" s="54">
        <v>0.5736105600000001</v>
      </c>
      <c r="AV81" s="54">
        <v>0.27599495499999999</v>
      </c>
      <c r="AW81" s="54">
        <v>1.0499606351098221</v>
      </c>
      <c r="AX81" s="54">
        <v>0.24862588999999999</v>
      </c>
      <c r="AY81" s="54">
        <v>0.59940735999999994</v>
      </c>
      <c r="AZ81" s="54">
        <v>0.2271526601748694</v>
      </c>
      <c r="BA81" s="54">
        <v>1.174081854174869</v>
      </c>
    </row>
    <row r="82" spans="1:53" x14ac:dyDescent="0.25">
      <c r="A82" s="52" t="s">
        <v>206</v>
      </c>
      <c r="B82" s="52">
        <v>3.949E-4</v>
      </c>
      <c r="C82" s="52">
        <v>0.90904059999999998</v>
      </c>
      <c r="D82" s="52">
        <v>8.3043990000000001</v>
      </c>
      <c r="E82" s="52">
        <v>8.1485990000000008</v>
      </c>
      <c r="F82" s="52">
        <v>2.2990475E-3</v>
      </c>
      <c r="G82" s="52">
        <v>2.8484959999999998E-4</v>
      </c>
      <c r="H82" s="52">
        <v>34.889282000000001</v>
      </c>
      <c r="I82" s="67">
        <v>5.8722592999999997E-2</v>
      </c>
      <c r="J82" s="52">
        <v>0.16019905700000001</v>
      </c>
      <c r="K82" s="52">
        <v>0.58029675000000003</v>
      </c>
      <c r="L82" s="52">
        <v>0.21632282799999999</v>
      </c>
      <c r="M82" s="52">
        <v>0.95681863509774168</v>
      </c>
      <c r="N82" s="52">
        <v>0.26295127000000001</v>
      </c>
      <c r="O82" s="52">
        <v>0.54383064000000003</v>
      </c>
      <c r="P82" s="52">
        <v>2.8478243470000001E-8</v>
      </c>
      <c r="Q82" s="52">
        <v>0.8816318754782434</v>
      </c>
      <c r="S82" s="53" t="s">
        <v>206</v>
      </c>
      <c r="T82" s="53">
        <v>3.769E-4</v>
      </c>
      <c r="U82" s="53">
        <v>0.81306160000000005</v>
      </c>
      <c r="V82" s="53">
        <v>9.5940100000000008</v>
      </c>
      <c r="W82" s="53">
        <v>7.9202380000000003</v>
      </c>
      <c r="X82" s="53">
        <v>2.3037510000000001E-3</v>
      </c>
      <c r="Y82" s="53">
        <v>2.7751080000000002E-4</v>
      </c>
      <c r="Z82" s="53">
        <v>34.885002</v>
      </c>
      <c r="AA82" s="53">
        <v>6.2318336000000002E-2</v>
      </c>
      <c r="AB82" s="53">
        <v>0.16895589999999999</v>
      </c>
      <c r="AC82" s="53">
        <v>0.55161742999999996</v>
      </c>
      <c r="AD82" s="53">
        <v>0.23157467400000001</v>
      </c>
      <c r="AE82" s="53">
        <v>0.95214800410334099</v>
      </c>
      <c r="AF82" s="53">
        <v>0.22975011000000001</v>
      </c>
      <c r="AG82" s="53">
        <v>0.54909578999999997</v>
      </c>
      <c r="AH82" s="53">
        <v>6.1662010086679833E-2</v>
      </c>
      <c r="AI82" s="53">
        <v>0.91738518908667976</v>
      </c>
      <c r="AK82" s="54" t="s">
        <v>206</v>
      </c>
      <c r="AL82" s="54">
        <v>3.525E-4</v>
      </c>
      <c r="AM82" s="54">
        <v>0.69321719999999998</v>
      </c>
      <c r="AN82" s="54">
        <v>11.046347000000001</v>
      </c>
      <c r="AO82" s="54">
        <v>7.7041135000000001</v>
      </c>
      <c r="AP82" s="54">
        <v>2.3100781000000002E-3</v>
      </c>
      <c r="AQ82" s="54">
        <v>2.6987179999999998E-4</v>
      </c>
      <c r="AR82" s="54">
        <v>34.881019999999999</v>
      </c>
      <c r="AS82" s="54">
        <v>6.3315699999999989E-2</v>
      </c>
      <c r="AT82" s="54">
        <v>0.177143038</v>
      </c>
      <c r="AU82" s="54">
        <v>0.53930320999999992</v>
      </c>
      <c r="AV82" s="54">
        <v>0.23945002300000001</v>
      </c>
      <c r="AW82" s="54">
        <v>0.95589627110737441</v>
      </c>
      <c r="AX82" s="54">
        <v>0.221735655</v>
      </c>
      <c r="AY82" s="54">
        <v>0.53576738000000002</v>
      </c>
      <c r="AZ82" s="54">
        <v>0.1122499201090907</v>
      </c>
      <c r="BA82" s="54">
        <v>0.94522520110909081</v>
      </c>
    </row>
    <row r="83" spans="1:53" x14ac:dyDescent="0.25">
      <c r="A83" s="52" t="s">
        <v>206</v>
      </c>
      <c r="B83" s="52">
        <v>3.9389999999999998E-4</v>
      </c>
      <c r="C83" s="52">
        <v>0.93935109999999999</v>
      </c>
      <c r="D83" s="52">
        <v>7.5813540000000001</v>
      </c>
      <c r="E83" s="52">
        <v>8.1572309999999995</v>
      </c>
      <c r="F83" s="52">
        <v>2.3014875999999998E-3</v>
      </c>
      <c r="G83" s="52">
        <v>2.9202428000000001E-4</v>
      </c>
      <c r="H83" s="52">
        <v>34.878394999999998</v>
      </c>
      <c r="I83" s="67">
        <v>6.9237694000000002E-2</v>
      </c>
      <c r="J83" s="52">
        <v>0.1822954</v>
      </c>
      <c r="K83" s="52">
        <v>0.62170553000000006</v>
      </c>
      <c r="L83" s="52">
        <v>0.23447589999999999</v>
      </c>
      <c r="M83" s="52">
        <v>1.0384768300960019</v>
      </c>
      <c r="N83" s="52">
        <v>0.23389620999999999</v>
      </c>
      <c r="O83" s="52">
        <v>0.60788909000000002</v>
      </c>
      <c r="P83" s="52">
        <v>4.8831500080147583E-2</v>
      </c>
      <c r="Q83" s="52">
        <v>0.97172644708014766</v>
      </c>
      <c r="S83" s="53" t="s">
        <v>206</v>
      </c>
      <c r="T83" s="53">
        <v>3.747E-4</v>
      </c>
      <c r="U83" s="53">
        <v>0.83664989999999995</v>
      </c>
      <c r="V83" s="53">
        <v>8.9139879999999998</v>
      </c>
      <c r="W83" s="53">
        <v>7.9313060000000002</v>
      </c>
      <c r="X83" s="53">
        <v>2.3054847999999998E-3</v>
      </c>
      <c r="Y83" s="53">
        <v>2.8439840000000002E-4</v>
      </c>
      <c r="Z83" s="53">
        <v>34.874794000000001</v>
      </c>
      <c r="AA83" s="53">
        <v>7.0540619999999998E-2</v>
      </c>
      <c r="AB83" s="53">
        <v>0.18147678</v>
      </c>
      <c r="AC83" s="53">
        <v>0.59446135</v>
      </c>
      <c r="AD83" s="53">
        <v>0.240591575</v>
      </c>
      <c r="AE83" s="53">
        <v>1.01652970510021</v>
      </c>
      <c r="AF83" s="53">
        <v>0.26020684399999999</v>
      </c>
      <c r="AG83" s="53">
        <v>0.58732038999999991</v>
      </c>
      <c r="AH83" s="53">
        <v>0.1085811400986212</v>
      </c>
      <c r="AI83" s="53">
        <v>1.0500936480986209</v>
      </c>
      <c r="AK83" s="54" t="s">
        <v>206</v>
      </c>
      <c r="AL83" s="54">
        <v>3.5280000000000001E-4</v>
      </c>
      <c r="AM83" s="54">
        <v>0.71561280000000005</v>
      </c>
      <c r="AN83" s="54">
        <v>10.481757999999999</v>
      </c>
      <c r="AO83" s="54">
        <v>7.7119837000000002</v>
      </c>
      <c r="AP83" s="54">
        <v>2.310903E-3</v>
      </c>
      <c r="AQ83" s="54">
        <v>2.7526082999999998E-4</v>
      </c>
      <c r="AR83" s="54">
        <v>34.873649999999998</v>
      </c>
      <c r="AS83" s="54">
        <v>6.8803680000000006E-2</v>
      </c>
      <c r="AT83" s="54">
        <v>0.18799580499999999</v>
      </c>
      <c r="AU83" s="54">
        <v>0.56720137999999998</v>
      </c>
      <c r="AV83" s="54">
        <v>0.25568914999999998</v>
      </c>
      <c r="AW83" s="54">
        <v>1.0108863351062081</v>
      </c>
      <c r="AX83" s="54">
        <v>0.23366429999999999</v>
      </c>
      <c r="AY83" s="54">
        <v>0.5723793399999999</v>
      </c>
      <c r="AZ83" s="54">
        <v>0.14953214012324129</v>
      </c>
      <c r="BA83" s="54">
        <v>1.046867315123241</v>
      </c>
    </row>
    <row r="84" spans="1:53" x14ac:dyDescent="0.25">
      <c r="A84" s="52" t="s">
        <v>206</v>
      </c>
      <c r="B84" s="52">
        <v>3.8860000000000001E-4</v>
      </c>
      <c r="C84" s="52">
        <v>0.95745469999999999</v>
      </c>
      <c r="D84" s="52">
        <v>7.0197760000000002</v>
      </c>
      <c r="E84" s="52">
        <v>8.1652179999999994</v>
      </c>
      <c r="F84" s="52">
        <v>2.3041388000000001E-3</v>
      </c>
      <c r="G84" s="52">
        <v>2.9764863E-4</v>
      </c>
      <c r="H84" s="52">
        <v>34.857230000000001</v>
      </c>
      <c r="I84" s="67">
        <v>7.9306600000000005E-2</v>
      </c>
      <c r="J84" s="52">
        <v>0.20198688200000001</v>
      </c>
      <c r="K84" s="52">
        <v>0.66581697000000006</v>
      </c>
      <c r="L84" s="52">
        <v>0.25061685299999997</v>
      </c>
      <c r="M84" s="52">
        <v>1.118420705094074</v>
      </c>
      <c r="N84" s="52">
        <v>0.27293959600000001</v>
      </c>
      <c r="O84" s="52">
        <v>0.67338328999999997</v>
      </c>
      <c r="P84" s="52">
        <v>0.13814734009727181</v>
      </c>
      <c r="Q84" s="52">
        <v>1.175025755097272</v>
      </c>
      <c r="S84" s="53" t="s">
        <v>206</v>
      </c>
      <c r="T84" s="53">
        <v>3.6989999999999999E-4</v>
      </c>
      <c r="U84" s="53">
        <v>0.85677029999999998</v>
      </c>
      <c r="V84" s="53">
        <v>8.2955590000000008</v>
      </c>
      <c r="W84" s="53">
        <v>7.9396440000000004</v>
      </c>
      <c r="X84" s="53">
        <v>2.3074958E-3</v>
      </c>
      <c r="Y84" s="53">
        <v>2.9029492999999999E-4</v>
      </c>
      <c r="Z84" s="53">
        <v>34.851173000000003</v>
      </c>
      <c r="AA84" s="53">
        <v>8.1998879999999996E-2</v>
      </c>
      <c r="AB84" s="53">
        <v>0.20517164800000001</v>
      </c>
      <c r="AC84" s="53">
        <v>0.64939608999999998</v>
      </c>
      <c r="AD84" s="53">
        <v>0.26974848699999998</v>
      </c>
      <c r="AE84" s="53">
        <v>1.124316225098863</v>
      </c>
      <c r="AF84" s="53">
        <v>0.27373246000000001</v>
      </c>
      <c r="AG84" s="53">
        <v>0.6662571100000001</v>
      </c>
      <c r="AH84" s="53">
        <v>0.19736116012212171</v>
      </c>
      <c r="AI84" s="53">
        <v>1.226320567122122</v>
      </c>
      <c r="AK84" s="54" t="s">
        <v>206</v>
      </c>
      <c r="AL84" s="54">
        <v>3.4860000000000002E-4</v>
      </c>
      <c r="AM84" s="54">
        <v>0.73372369999999998</v>
      </c>
      <c r="AN84" s="54">
        <v>9.8532980000000006</v>
      </c>
      <c r="AO84" s="54">
        <v>7.7183570000000001</v>
      </c>
      <c r="AP84" s="54">
        <v>2.3119796999999998E-3</v>
      </c>
      <c r="AQ84" s="54">
        <v>2.8114596999999998E-4</v>
      </c>
      <c r="AR84" s="54">
        <v>34.848869999999998</v>
      </c>
      <c r="AS84" s="54">
        <v>8.042407E-2</v>
      </c>
      <c r="AT84" s="54">
        <v>0.20524524999999999</v>
      </c>
      <c r="AU84" s="54">
        <v>0.61252068999999998</v>
      </c>
      <c r="AV84" s="54">
        <v>0.27098111000000003</v>
      </c>
      <c r="AW84" s="54">
        <v>1.0887470501033549</v>
      </c>
      <c r="AX84" s="54">
        <v>0.26382707</v>
      </c>
      <c r="AY84" s="54">
        <v>0.63459460000000001</v>
      </c>
      <c r="AZ84" s="54">
        <v>0.22205704014801839</v>
      </c>
      <c r="BA84" s="54">
        <v>1.2672232851480181</v>
      </c>
    </row>
    <row r="85" spans="1:53" x14ac:dyDescent="0.25">
      <c r="A85" s="52" t="s">
        <v>206</v>
      </c>
      <c r="B85" s="52">
        <v>3.9879999999999999E-4</v>
      </c>
      <c r="C85" s="52">
        <v>1.0756717</v>
      </c>
      <c r="D85" s="52">
        <v>5.5000049999999998</v>
      </c>
      <c r="E85" s="52">
        <v>8.1707400000000003</v>
      </c>
      <c r="F85" s="52">
        <v>2.3100725E-3</v>
      </c>
      <c r="G85" s="52">
        <v>3.0916964000000003E-4</v>
      </c>
      <c r="H85" s="52">
        <v>34.812190000000001</v>
      </c>
      <c r="I85" s="67">
        <v>8.8306700000000002E-2</v>
      </c>
      <c r="J85" s="52">
        <v>0.21376619799999999</v>
      </c>
      <c r="K85" s="52">
        <v>0.71108008</v>
      </c>
      <c r="L85" s="52">
        <v>0.28124554600000001</v>
      </c>
      <c r="M85" s="52">
        <v>1.206091824092046</v>
      </c>
      <c r="N85" s="52">
        <v>0.30600789499999997</v>
      </c>
      <c r="O85" s="52">
        <v>0.75978433999999995</v>
      </c>
      <c r="P85" s="52">
        <v>0.20630199010329289</v>
      </c>
      <c r="Q85" s="52">
        <v>1.3732384671032929</v>
      </c>
      <c r="S85" s="53" t="s">
        <v>206</v>
      </c>
      <c r="T85" s="53">
        <v>3.8109999999999999E-4</v>
      </c>
      <c r="U85" s="53">
        <v>0.97347450000000002</v>
      </c>
      <c r="V85" s="53">
        <v>6.7433094999999996</v>
      </c>
      <c r="W85" s="53">
        <v>7.9444739999999996</v>
      </c>
      <c r="X85" s="53">
        <v>2.3114506999999999E-3</v>
      </c>
      <c r="Y85" s="53">
        <v>3.0187550000000001E-4</v>
      </c>
      <c r="Z85" s="53">
        <v>34.802765000000001</v>
      </c>
      <c r="AA85" s="53">
        <v>9.1498670000000004E-2</v>
      </c>
      <c r="AB85" s="53">
        <v>0.215922635</v>
      </c>
      <c r="AC85" s="53">
        <v>0.69341699000000001</v>
      </c>
      <c r="AD85" s="53">
        <v>0.29057748999999999</v>
      </c>
      <c r="AE85" s="53">
        <v>1.199917115096347</v>
      </c>
      <c r="AF85" s="53">
        <v>0.30668263000000001</v>
      </c>
      <c r="AG85" s="53">
        <v>0.7440148900000001</v>
      </c>
      <c r="AH85" s="53">
        <v>0.26203516012381017</v>
      </c>
      <c r="AI85" s="53">
        <v>1.42075995812381</v>
      </c>
      <c r="AK85" s="54" t="s">
        <v>206</v>
      </c>
      <c r="AL85" s="54">
        <v>3.5990000000000002E-4</v>
      </c>
      <c r="AM85" s="54">
        <v>0.84308740000000004</v>
      </c>
      <c r="AN85" s="54">
        <v>8.2714210000000001</v>
      </c>
      <c r="AO85" s="54">
        <v>7.7202168000000002</v>
      </c>
      <c r="AP85" s="54">
        <v>2.3138122999999998E-3</v>
      </c>
      <c r="AQ85" s="54">
        <v>2.9265287000000001E-4</v>
      </c>
      <c r="AR85" s="54">
        <v>34.79627</v>
      </c>
      <c r="AS85" s="54">
        <v>9.2785069999999997E-2</v>
      </c>
      <c r="AT85" s="54">
        <v>0.21789279</v>
      </c>
      <c r="AU85" s="54">
        <v>0.66938585000000006</v>
      </c>
      <c r="AV85" s="54">
        <v>0.29349557999999998</v>
      </c>
      <c r="AW85" s="54">
        <v>1.180774220101231</v>
      </c>
      <c r="AX85" s="54">
        <v>0.30208941</v>
      </c>
      <c r="AY85" s="54">
        <v>0.7173514299999999</v>
      </c>
      <c r="AZ85" s="54">
        <v>0.30746084015406638</v>
      </c>
      <c r="BA85" s="54">
        <v>1.455406305154066</v>
      </c>
    </row>
    <row r="86" spans="1:53" x14ac:dyDescent="0.25">
      <c r="A86" s="52" t="s">
        <v>206</v>
      </c>
      <c r="B86" s="52">
        <v>4.0979999999999999E-4</v>
      </c>
      <c r="C86" s="52">
        <v>1.1477385</v>
      </c>
      <c r="D86" s="52">
        <v>4.8103230000000003</v>
      </c>
      <c r="E86" s="52">
        <v>8.1710910000000005</v>
      </c>
      <c r="F86" s="52">
        <v>2.312854E-3</v>
      </c>
      <c r="G86" s="52">
        <v>3.1495250999999998E-4</v>
      </c>
      <c r="H86" s="52">
        <v>34.788424999999997</v>
      </c>
      <c r="I86" s="67">
        <v>9.4382359999999998E-2</v>
      </c>
      <c r="J86" s="52">
        <v>0.21779805799999999</v>
      </c>
      <c r="K86" s="52">
        <v>0.73886205999999999</v>
      </c>
      <c r="L86" s="52">
        <v>0.28987675499999999</v>
      </c>
      <c r="M86" s="52">
        <v>1.246536873092025</v>
      </c>
      <c r="N86" s="52">
        <v>0.32282739999999999</v>
      </c>
      <c r="O86" s="52">
        <v>0.79756110999999996</v>
      </c>
      <c r="P86" s="52">
        <v>0.23864508010545299</v>
      </c>
      <c r="Q86" s="52">
        <v>1.4677819171054529</v>
      </c>
      <c r="S86" s="53" t="s">
        <v>206</v>
      </c>
      <c r="T86" s="53">
        <v>3.8830000000000001E-4</v>
      </c>
      <c r="U86" s="53">
        <v>1.0341499999999999</v>
      </c>
      <c r="V86" s="53">
        <v>6.0470895999999996</v>
      </c>
      <c r="W86" s="53">
        <v>7.944178</v>
      </c>
      <c r="X86" s="53">
        <v>2.3135323999999998E-3</v>
      </c>
      <c r="Y86" s="53">
        <v>3.0725650000000001E-4</v>
      </c>
      <c r="Z86" s="53">
        <v>34.775803000000003</v>
      </c>
      <c r="AA86" s="53">
        <v>9.4634750000000004E-2</v>
      </c>
      <c r="AB86" s="53">
        <v>0.21932641</v>
      </c>
      <c r="AC86" s="53">
        <v>0.71662614000000002</v>
      </c>
      <c r="AD86" s="53">
        <v>0.29257432</v>
      </c>
      <c r="AE86" s="53">
        <v>1.2285268700947931</v>
      </c>
      <c r="AF86" s="53">
        <v>0.31882649499999999</v>
      </c>
      <c r="AG86" s="53">
        <v>0.77214117000000004</v>
      </c>
      <c r="AH86" s="53">
        <v>0.27790374012099422</v>
      </c>
      <c r="AI86" s="53">
        <v>1.4844533361209939</v>
      </c>
      <c r="AK86" s="54" t="s">
        <v>206</v>
      </c>
      <c r="AL86" s="54">
        <v>3.6630000000000001E-4</v>
      </c>
      <c r="AM86" s="54">
        <v>0.89936119999999997</v>
      </c>
      <c r="AN86" s="54">
        <v>7.5332949999999999</v>
      </c>
      <c r="AO86" s="54">
        <v>7.7188080000000001</v>
      </c>
      <c r="AP86" s="54">
        <v>2.3147934E-3</v>
      </c>
      <c r="AQ86" s="54">
        <v>2.9804944999999998E-4</v>
      </c>
      <c r="AR86" s="54">
        <v>34.76435</v>
      </c>
      <c r="AS86" s="54">
        <v>9.321082E-2</v>
      </c>
      <c r="AT86" s="54">
        <v>0.21985051799999999</v>
      </c>
      <c r="AU86" s="54">
        <v>0.68513170000000001</v>
      </c>
      <c r="AV86" s="54">
        <v>0.29547422000000001</v>
      </c>
      <c r="AW86" s="54">
        <v>1.2004564380988381</v>
      </c>
      <c r="AX86" s="54">
        <v>0.30948307000000003</v>
      </c>
      <c r="AY86" s="54">
        <v>0.73811899999999997</v>
      </c>
      <c r="AZ86" s="54">
        <v>0.30767432014278978</v>
      </c>
      <c r="BA86" s="54">
        <v>1.4899848611427899</v>
      </c>
    </row>
    <row r="87" spans="1:53" x14ac:dyDescent="0.25">
      <c r="A87" s="52" t="s">
        <v>206</v>
      </c>
      <c r="B87" s="52">
        <v>4.1859999999999998E-4</v>
      </c>
      <c r="C87" s="52">
        <v>1.1980001</v>
      </c>
      <c r="D87" s="52">
        <v>4.3704624000000001</v>
      </c>
      <c r="E87" s="52">
        <v>8.1701479999999993</v>
      </c>
      <c r="F87" s="52">
        <v>2.3146643999999998E-3</v>
      </c>
      <c r="G87" s="52">
        <v>3.1815027000000001E-4</v>
      </c>
      <c r="H87" s="52">
        <v>34.772150000000003</v>
      </c>
      <c r="I87" s="67">
        <v>9.3189460000000002E-2</v>
      </c>
      <c r="J87" s="52">
        <v>0.21705332999999999</v>
      </c>
      <c r="K87" s="52">
        <v>0.74400317999999999</v>
      </c>
      <c r="L87" s="52">
        <v>0.28958578699999998</v>
      </c>
      <c r="M87" s="52">
        <v>1.250642297091261</v>
      </c>
      <c r="N87" s="52">
        <v>0.32206434</v>
      </c>
      <c r="O87" s="52">
        <v>0.80510887999999992</v>
      </c>
      <c r="P87" s="52">
        <v>0.21882980009993069</v>
      </c>
      <c r="Q87" s="52">
        <v>1.452315067099931</v>
      </c>
      <c r="S87" s="53" t="s">
        <v>206</v>
      </c>
      <c r="T87" s="53">
        <v>3.9589999999999997E-4</v>
      </c>
      <c r="U87" s="53">
        <v>1.0814839999999999</v>
      </c>
      <c r="V87" s="53">
        <v>5.616911</v>
      </c>
      <c r="W87" s="53">
        <v>7.9416574999999998</v>
      </c>
      <c r="X87" s="53">
        <v>2.3149530999999998E-3</v>
      </c>
      <c r="Y87" s="53">
        <v>3.1015539999999997E-4</v>
      </c>
      <c r="Z87" s="53">
        <v>34.758299999999998</v>
      </c>
      <c r="AA87" s="53">
        <v>9.3655615999999997E-2</v>
      </c>
      <c r="AB87" s="53">
        <v>0.21850375699999999</v>
      </c>
      <c r="AC87" s="53">
        <v>0.72192497</v>
      </c>
      <c r="AD87" s="53">
        <v>0.29195828800000001</v>
      </c>
      <c r="AE87" s="53">
        <v>1.232387015093829</v>
      </c>
      <c r="AF87" s="53">
        <v>0.31832549500000001</v>
      </c>
      <c r="AG87" s="53">
        <v>0.77883586000000005</v>
      </c>
      <c r="AH87" s="53">
        <v>0.25914880011422381</v>
      </c>
      <c r="AI87" s="53">
        <v>1.4691304901142239</v>
      </c>
      <c r="AK87" s="54" t="s">
        <v>206</v>
      </c>
      <c r="AL87" s="54">
        <v>3.7159999999999998E-4</v>
      </c>
      <c r="AM87" s="54">
        <v>0.93984869999999998</v>
      </c>
      <c r="AN87" s="54">
        <v>7.0830209999999996</v>
      </c>
      <c r="AO87" s="54">
        <v>7.7158069999999999</v>
      </c>
      <c r="AP87" s="54">
        <v>2.3156141000000002E-3</v>
      </c>
      <c r="AQ87" s="54">
        <v>3.0072850000000001E-4</v>
      </c>
      <c r="AR87" s="54">
        <v>34.743102999999998</v>
      </c>
      <c r="AS87" s="54">
        <v>9.3182474000000001E-2</v>
      </c>
      <c r="AT87" s="54">
        <v>0.219685291</v>
      </c>
      <c r="AU87" s="54">
        <v>0.69418745999999998</v>
      </c>
      <c r="AV87" s="54">
        <v>0.29367777</v>
      </c>
      <c r="AW87" s="54">
        <v>1.2075505210971429</v>
      </c>
      <c r="AX87" s="54">
        <v>0.31190211600000001</v>
      </c>
      <c r="AY87" s="54">
        <v>0.74776197999999994</v>
      </c>
      <c r="AZ87" s="54">
        <v>0.29679090013472842</v>
      </c>
      <c r="BA87" s="54">
        <v>1.489490977134728</v>
      </c>
    </row>
    <row r="88" spans="1:53" x14ac:dyDescent="0.25">
      <c r="A88" s="52" t="s">
        <v>206</v>
      </c>
      <c r="B88" s="52">
        <v>4.2349999999999999E-4</v>
      </c>
      <c r="C88" s="52">
        <v>1.2269717</v>
      </c>
      <c r="D88" s="52">
        <v>4.078252</v>
      </c>
      <c r="E88" s="52">
        <v>8.1692090000000004</v>
      </c>
      <c r="F88" s="52">
        <v>2.3153885E-3</v>
      </c>
      <c r="G88" s="52">
        <v>3.2015104000000002E-4</v>
      </c>
      <c r="H88" s="52">
        <v>34.754623000000002</v>
      </c>
      <c r="I88" s="67">
        <v>9.2805020000000002E-2</v>
      </c>
      <c r="J88" s="52">
        <v>0.216636615</v>
      </c>
      <c r="K88" s="52">
        <v>0.74909395000000001</v>
      </c>
      <c r="L88" s="52">
        <v>0.28809959000000002</v>
      </c>
      <c r="M88" s="52">
        <v>1.253830155090407</v>
      </c>
      <c r="N88" s="52">
        <v>0.32266771</v>
      </c>
      <c r="O88" s="52">
        <v>0.81188227000000002</v>
      </c>
      <c r="P88" s="52">
        <v>0.20617280009655961</v>
      </c>
      <c r="Q88" s="52">
        <v>1.4459228010965599</v>
      </c>
      <c r="S88" s="53" t="s">
        <v>206</v>
      </c>
      <c r="T88" s="53">
        <v>4.0279999999999998E-4</v>
      </c>
      <c r="U88" s="53">
        <v>1.1223236000000001</v>
      </c>
      <c r="V88" s="53">
        <v>5.3097070000000004</v>
      </c>
      <c r="W88" s="53">
        <v>7.9387692999999997</v>
      </c>
      <c r="X88" s="53">
        <v>2.3157058999999998E-3</v>
      </c>
      <c r="Y88" s="53">
        <v>3.119636E-4</v>
      </c>
      <c r="Z88" s="53">
        <v>34.742595999999999</v>
      </c>
      <c r="AA88" s="53">
        <v>9.3799649999999998E-2</v>
      </c>
      <c r="AB88" s="53">
        <v>0.21799515</v>
      </c>
      <c r="AC88" s="53">
        <v>0.72725718000000006</v>
      </c>
      <c r="AD88" s="53">
        <v>0.29195336500000002</v>
      </c>
      <c r="AE88" s="53">
        <v>1.237205695093379</v>
      </c>
      <c r="AF88" s="53">
        <v>0.31915847400000003</v>
      </c>
      <c r="AG88" s="53">
        <v>0.78512778999999999</v>
      </c>
      <c r="AH88" s="53">
        <v>0.24958237011066781</v>
      </c>
      <c r="AI88" s="53">
        <v>1.466542570110668</v>
      </c>
      <c r="AK88" s="54" t="s">
        <v>206</v>
      </c>
      <c r="AL88" s="54">
        <v>3.7940000000000001E-4</v>
      </c>
      <c r="AM88" s="54">
        <v>0.98716429999999999</v>
      </c>
      <c r="AN88" s="54">
        <v>6.7230166999999996</v>
      </c>
      <c r="AO88" s="54">
        <v>7.7130809999999999</v>
      </c>
      <c r="AP88" s="54">
        <v>2.3159987999999999E-3</v>
      </c>
      <c r="AQ88" s="54">
        <v>3.0279979999999997E-4</v>
      </c>
      <c r="AR88" s="54">
        <v>34.724063999999998</v>
      </c>
      <c r="AS88" s="54">
        <v>9.3837600000000007E-2</v>
      </c>
      <c r="AT88" s="54">
        <v>0.21914451200000001</v>
      </c>
      <c r="AU88" s="54">
        <v>0.70122138000000001</v>
      </c>
      <c r="AV88" s="54">
        <v>0.29396304000000001</v>
      </c>
      <c r="AW88" s="54">
        <v>1.2143289320966999</v>
      </c>
      <c r="AX88" s="54">
        <v>0.31338058000000002</v>
      </c>
      <c r="AY88" s="54">
        <v>0.75487225999999996</v>
      </c>
      <c r="AZ88" s="54">
        <v>0.28838003012973962</v>
      </c>
      <c r="BA88" s="54">
        <v>1.4811076381297399</v>
      </c>
    </row>
    <row r="89" spans="1:53" x14ac:dyDescent="0.25">
      <c r="A89" s="52" t="s">
        <v>206</v>
      </c>
      <c r="B89" s="52">
        <v>4.2519999999999998E-4</v>
      </c>
      <c r="C89" s="52">
        <v>1.2435589</v>
      </c>
      <c r="D89" s="52">
        <v>3.7848396000000002</v>
      </c>
      <c r="E89" s="52">
        <v>8.1697919999999993</v>
      </c>
      <c r="F89" s="52">
        <v>2.3158622999999998E-3</v>
      </c>
      <c r="G89" s="52">
        <v>3.2228953000000001E-4</v>
      </c>
      <c r="H89" s="52">
        <v>34.730820000000001</v>
      </c>
      <c r="I89" s="67">
        <v>9.1945990000000005E-2</v>
      </c>
      <c r="J89" s="52">
        <v>0.21662298699999999</v>
      </c>
      <c r="K89" s="52">
        <v>0.75418702000000004</v>
      </c>
      <c r="L89" s="52">
        <v>0.28554618599999998</v>
      </c>
      <c r="M89" s="52">
        <v>1.256356193089077</v>
      </c>
      <c r="N89" s="52">
        <v>0.32379563</v>
      </c>
      <c r="O89" s="52">
        <v>0.81953976000000006</v>
      </c>
      <c r="P89" s="52">
        <v>0.19478140009334399</v>
      </c>
      <c r="Q89" s="52">
        <v>1.4418325700933441</v>
      </c>
      <c r="S89" s="53" t="s">
        <v>206</v>
      </c>
      <c r="T89" s="53">
        <v>4.0559999999999999E-4</v>
      </c>
      <c r="U89" s="53">
        <v>1.1492663999999999</v>
      </c>
      <c r="V89" s="53">
        <v>4.9780135000000003</v>
      </c>
      <c r="W89" s="53">
        <v>7.9380664999999997</v>
      </c>
      <c r="X89" s="53">
        <v>2.3162446000000001E-3</v>
      </c>
      <c r="Y89" s="53">
        <v>3.1422626000000001E-4</v>
      </c>
      <c r="Z89" s="53">
        <v>34.718640000000001</v>
      </c>
      <c r="AA89" s="53">
        <v>9.3226660000000003E-2</v>
      </c>
      <c r="AB89" s="53">
        <v>0.21764923899999999</v>
      </c>
      <c r="AC89" s="53">
        <v>0.73355986000000006</v>
      </c>
      <c r="AD89" s="53">
        <v>0.28909199600000002</v>
      </c>
      <c r="AE89" s="53">
        <v>1.240301095091912</v>
      </c>
      <c r="AF89" s="53">
        <v>0.32047682</v>
      </c>
      <c r="AG89" s="53">
        <v>0.79258589999999995</v>
      </c>
      <c r="AH89" s="53">
        <v>0.23736264010625641</v>
      </c>
      <c r="AI89" s="53">
        <v>1.4626783291062571</v>
      </c>
      <c r="AK89" s="54" t="s">
        <v>206</v>
      </c>
      <c r="AL89" s="54">
        <v>3.8479999999999997E-4</v>
      </c>
      <c r="AM89" s="54">
        <v>1.0273091999999999</v>
      </c>
      <c r="AN89" s="54">
        <v>6.3387294000000001</v>
      </c>
      <c r="AO89" s="54">
        <v>7.7118390000000003</v>
      </c>
      <c r="AP89" s="54">
        <v>2.3162037E-3</v>
      </c>
      <c r="AQ89" s="54">
        <v>3.0545790000000001E-4</v>
      </c>
      <c r="AR89" s="54">
        <v>34.700490000000002</v>
      </c>
      <c r="AS89" s="54">
        <v>9.4002799999999997E-2</v>
      </c>
      <c r="AT89" s="54">
        <v>0.21866101499999999</v>
      </c>
      <c r="AU89" s="54">
        <v>0.70909756000000002</v>
      </c>
      <c r="AV89" s="54">
        <v>0.29219925000000002</v>
      </c>
      <c r="AW89" s="54">
        <v>1.2199578250954739</v>
      </c>
      <c r="AX89" s="54">
        <v>0.31520055000000002</v>
      </c>
      <c r="AY89" s="54">
        <v>0.76287922000000008</v>
      </c>
      <c r="AZ89" s="54">
        <v>0.27783749012405501</v>
      </c>
      <c r="BA89" s="54">
        <v>1.4864825621240549</v>
      </c>
    </row>
    <row r="90" spans="1:53" x14ac:dyDescent="0.25">
      <c r="A90" s="52" t="s">
        <v>206</v>
      </c>
      <c r="B90" s="52">
        <v>4.2989999999999999E-4</v>
      </c>
      <c r="C90" s="52">
        <v>1.2352194000000001</v>
      </c>
      <c r="D90" s="52">
        <v>4.0492759999999999</v>
      </c>
      <c r="E90" s="52">
        <v>8.1646780000000003</v>
      </c>
      <c r="F90" s="52">
        <v>2.3147903999999999E-3</v>
      </c>
      <c r="G90" s="52">
        <v>3.1951511999999999E-4</v>
      </c>
      <c r="H90" s="52">
        <v>34.73883</v>
      </c>
      <c r="I90" s="67">
        <v>9.0846720000000006E-2</v>
      </c>
      <c r="J90" s="52">
        <v>0.21539968400000001</v>
      </c>
      <c r="K90" s="52">
        <v>0.73985622000000006</v>
      </c>
      <c r="L90" s="52">
        <v>0.29129146299999997</v>
      </c>
      <c r="M90" s="52">
        <v>1.246547367091301</v>
      </c>
      <c r="N90" s="52">
        <v>0.31553836000000002</v>
      </c>
      <c r="O90" s="52">
        <v>0.80592206</v>
      </c>
      <c r="P90" s="52">
        <v>0.18773884009367531</v>
      </c>
      <c r="Q90" s="52">
        <v>1.410776959093675</v>
      </c>
      <c r="S90" s="53" t="s">
        <v>206</v>
      </c>
      <c r="T90" s="53">
        <v>4.1199999999999999E-4</v>
      </c>
      <c r="U90" s="53">
        <v>1.1532435000000001</v>
      </c>
      <c r="V90" s="53">
        <v>5.1961199999999996</v>
      </c>
      <c r="W90" s="53">
        <v>7.9324750000000002</v>
      </c>
      <c r="X90" s="53">
        <v>2.3154324999999998E-3</v>
      </c>
      <c r="Y90" s="53">
        <v>3.1182323999999999E-4</v>
      </c>
      <c r="Z90" s="53">
        <v>34.721786000000002</v>
      </c>
      <c r="AA90" s="53">
        <v>9.2872140000000006E-2</v>
      </c>
      <c r="AB90" s="53">
        <v>0.21632009499999999</v>
      </c>
      <c r="AC90" s="53">
        <v>0.72226027000000004</v>
      </c>
      <c r="AD90" s="53">
        <v>0.29491973500000002</v>
      </c>
      <c r="AE90" s="53">
        <v>1.2335001000944501</v>
      </c>
      <c r="AF90" s="53">
        <v>0.31367407000000003</v>
      </c>
      <c r="AG90" s="53">
        <v>0.78153402000000005</v>
      </c>
      <c r="AH90" s="53">
        <v>0.23168658010722079</v>
      </c>
      <c r="AI90" s="53">
        <v>1.4376413231072209</v>
      </c>
      <c r="AK90" s="54" t="s">
        <v>206</v>
      </c>
      <c r="AL90" s="54">
        <v>3.9149999999999998E-4</v>
      </c>
      <c r="AM90" s="54">
        <v>1.0412954999999999</v>
      </c>
      <c r="AN90" s="54">
        <v>6.4808120000000002</v>
      </c>
      <c r="AO90" s="54">
        <v>7.7085613999999998</v>
      </c>
      <c r="AP90" s="54">
        <v>2.3157080000000001E-3</v>
      </c>
      <c r="AQ90" s="54">
        <v>3.0372105999999999E-4</v>
      </c>
      <c r="AR90" s="54">
        <v>34.700541999999999</v>
      </c>
      <c r="AS90" s="54">
        <v>9.3790849999999995E-2</v>
      </c>
      <c r="AT90" s="54">
        <v>0.21714783700000001</v>
      </c>
      <c r="AU90" s="54">
        <v>0.70058547999999998</v>
      </c>
      <c r="AV90" s="54">
        <v>0.29668070000000002</v>
      </c>
      <c r="AW90" s="54">
        <v>1.2144140170977631</v>
      </c>
      <c r="AX90" s="54">
        <v>0.30960845599999998</v>
      </c>
      <c r="AY90" s="54">
        <v>0.75438914000000001</v>
      </c>
      <c r="AZ90" s="54">
        <v>0.2704914201247054</v>
      </c>
      <c r="BA90" s="54">
        <v>1.4619729371247061</v>
      </c>
    </row>
    <row r="91" spans="1:53" x14ac:dyDescent="0.25">
      <c r="A91" s="52" t="s">
        <v>206</v>
      </c>
      <c r="B91" s="52">
        <v>4.3570000000000002E-4</v>
      </c>
      <c r="C91" s="52">
        <v>1.2279211999999999</v>
      </c>
      <c r="D91" s="52">
        <v>4.4614549999999999</v>
      </c>
      <c r="E91" s="52">
        <v>8.1580359999999992</v>
      </c>
      <c r="F91" s="52">
        <v>2.3138240999999999E-3</v>
      </c>
      <c r="G91" s="52">
        <v>3.1543244000000002E-4</v>
      </c>
      <c r="H91" s="52">
        <v>34.760162000000001</v>
      </c>
      <c r="I91" s="67">
        <v>8.7186760000000002E-2</v>
      </c>
      <c r="J91" s="52">
        <v>0.21046400700000001</v>
      </c>
      <c r="K91" s="52">
        <v>0.71593550000000006</v>
      </c>
      <c r="L91" s="52">
        <v>0.28917113700000002</v>
      </c>
      <c r="M91" s="52">
        <v>1.215570644093263</v>
      </c>
      <c r="N91" s="52">
        <v>0.29770955999999998</v>
      </c>
      <c r="O91" s="52">
        <v>0.77095712999999999</v>
      </c>
      <c r="P91" s="52">
        <v>0.14851731008967139</v>
      </c>
      <c r="Q91" s="52">
        <v>1.312765178089671</v>
      </c>
      <c r="S91" s="53" t="s">
        <v>206</v>
      </c>
      <c r="T91" s="53">
        <v>4.126E-4</v>
      </c>
      <c r="U91" s="53">
        <v>1.1241718999999999</v>
      </c>
      <c r="V91" s="53">
        <v>5.7017090000000001</v>
      </c>
      <c r="W91" s="53">
        <v>7.9283957000000003</v>
      </c>
      <c r="X91" s="53">
        <v>2.3149154E-3</v>
      </c>
      <c r="Y91" s="53">
        <v>3.0771037999999999E-4</v>
      </c>
      <c r="Z91" s="53">
        <v>34.743209999999998</v>
      </c>
      <c r="AA91" s="53">
        <v>9.1138325999999992E-2</v>
      </c>
      <c r="AB91" s="53">
        <v>0.21484929699999999</v>
      </c>
      <c r="AC91" s="53">
        <v>0.70300834000000001</v>
      </c>
      <c r="AD91" s="53">
        <v>0.30051870000000003</v>
      </c>
      <c r="AE91" s="53">
        <v>1.218376337097455</v>
      </c>
      <c r="AF91" s="53">
        <v>0.30378548999999999</v>
      </c>
      <c r="AG91" s="53">
        <v>0.7623432</v>
      </c>
      <c r="AH91" s="53">
        <v>0.22727033011019351</v>
      </c>
      <c r="AI91" s="53">
        <v>1.401095846110193</v>
      </c>
      <c r="AK91" s="54" t="s">
        <v>206</v>
      </c>
      <c r="AL91" s="54">
        <v>3.9229999999999999E-4</v>
      </c>
      <c r="AM91" s="54">
        <v>1.0210129999999999</v>
      </c>
      <c r="AN91" s="54">
        <v>6.9244713999999998</v>
      </c>
      <c r="AO91" s="54">
        <v>7.7065162999999997</v>
      </c>
      <c r="AP91" s="54">
        <v>2.3157120000000002E-3</v>
      </c>
      <c r="AQ91" s="54">
        <v>3.0010843000000001E-4</v>
      </c>
      <c r="AR91" s="54">
        <v>34.717537</v>
      </c>
      <c r="AS91" s="54">
        <v>9.230708E-2</v>
      </c>
      <c r="AT91" s="54">
        <v>0.215629081</v>
      </c>
      <c r="AU91" s="54">
        <v>0.68440895000000002</v>
      </c>
      <c r="AV91" s="54">
        <v>0.30094082599999999</v>
      </c>
      <c r="AW91" s="54">
        <v>1.200978857100595</v>
      </c>
      <c r="AX91" s="54">
        <v>0.300988845</v>
      </c>
      <c r="AY91" s="54">
        <v>0.73832937999999992</v>
      </c>
      <c r="AZ91" s="54">
        <v>0.26458296012850901</v>
      </c>
      <c r="BA91" s="54">
        <v>1.421584129128509</v>
      </c>
    </row>
    <row r="92" spans="1:53" x14ac:dyDescent="0.25">
      <c r="A92" s="52" t="s">
        <v>206</v>
      </c>
      <c r="B92" s="52">
        <v>4.3970000000000001E-4</v>
      </c>
      <c r="C92" s="52">
        <v>1.2253008999999999</v>
      </c>
      <c r="D92" s="52">
        <v>4.7571554000000003</v>
      </c>
      <c r="E92" s="52">
        <v>8.1535844999999991</v>
      </c>
      <c r="F92" s="52">
        <v>2.3131228999999998E-3</v>
      </c>
      <c r="G92" s="52">
        <v>3.1296679999999997E-4</v>
      </c>
      <c r="H92" s="52">
        <v>34.774104999999999</v>
      </c>
      <c r="I92" s="67">
        <v>8.7877919999999998E-2</v>
      </c>
      <c r="J92" s="52">
        <v>0.208077226</v>
      </c>
      <c r="K92" s="52">
        <v>0.70854103000000002</v>
      </c>
      <c r="L92" s="52">
        <v>0.28906357300000002</v>
      </c>
      <c r="M92" s="52">
        <v>1.2056818290952489</v>
      </c>
      <c r="N92" s="52">
        <v>0.29328594000000002</v>
      </c>
      <c r="O92" s="52">
        <v>0.75669412999999996</v>
      </c>
      <c r="P92" s="52">
        <v>0.14520850009072561</v>
      </c>
      <c r="Q92" s="52">
        <v>1.2918649910907261</v>
      </c>
      <c r="S92" s="53" t="s">
        <v>206</v>
      </c>
      <c r="T92" s="53">
        <v>4.1669999999999999E-4</v>
      </c>
      <c r="U92" s="53">
        <v>1.1290703</v>
      </c>
      <c r="V92" s="53">
        <v>5.8823740000000004</v>
      </c>
      <c r="W92" s="53">
        <v>7.9257840000000002</v>
      </c>
      <c r="X92" s="53">
        <v>2.314506E-3</v>
      </c>
      <c r="Y92" s="53">
        <v>3.0600567999999997E-4</v>
      </c>
      <c r="Z92" s="53">
        <v>34.750900000000001</v>
      </c>
      <c r="AA92" s="53">
        <v>8.9190303999999998E-2</v>
      </c>
      <c r="AB92" s="53">
        <v>0.21160252500000001</v>
      </c>
      <c r="AC92" s="53">
        <v>0.69048370999999997</v>
      </c>
      <c r="AD92" s="53">
        <v>0.30235433</v>
      </c>
      <c r="AE92" s="53">
        <v>1.204440565098627</v>
      </c>
      <c r="AF92" s="53">
        <v>0.29543440999999998</v>
      </c>
      <c r="AG92" s="53">
        <v>0.74695636999999993</v>
      </c>
      <c r="AH92" s="53">
        <v>0.20777829010818549</v>
      </c>
      <c r="AI92" s="53">
        <v>1.352039113108185</v>
      </c>
      <c r="AK92" s="54" t="s">
        <v>206</v>
      </c>
      <c r="AL92" s="54">
        <v>3.9330000000000002E-4</v>
      </c>
      <c r="AM92" s="54">
        <v>1.0145755999999999</v>
      </c>
      <c r="AN92" s="54">
        <v>7.1367836000000002</v>
      </c>
      <c r="AO92" s="54">
        <v>7.7057146999999997</v>
      </c>
      <c r="AP92" s="54">
        <v>2.3155838999999998E-3</v>
      </c>
      <c r="AQ92" s="54">
        <v>2.9858053E-4</v>
      </c>
      <c r="AR92" s="54">
        <v>34.724162999999997</v>
      </c>
      <c r="AS92" s="54">
        <v>9.2334144000000007E-2</v>
      </c>
      <c r="AT92" s="54">
        <v>0.215127929</v>
      </c>
      <c r="AU92" s="54">
        <v>0.67841320999999999</v>
      </c>
      <c r="AV92" s="54">
        <v>0.30381571000000002</v>
      </c>
      <c r="AW92" s="54">
        <v>1.197356849102216</v>
      </c>
      <c r="AX92" s="54">
        <v>0.29839144000000001</v>
      </c>
      <c r="AY92" s="54">
        <v>0.73266651999999999</v>
      </c>
      <c r="AZ92" s="54">
        <v>0.26603097013181992</v>
      </c>
      <c r="BA92" s="54">
        <v>1.4131469151318199</v>
      </c>
    </row>
    <row r="93" spans="1:53" x14ac:dyDescent="0.25">
      <c r="A93" s="52" t="s">
        <v>206</v>
      </c>
      <c r="B93" s="52">
        <v>4.4079999999999998E-4</v>
      </c>
      <c r="C93" s="52">
        <v>1.2341055000000001</v>
      </c>
      <c r="D93" s="52">
        <v>4.7068830000000004</v>
      </c>
      <c r="E93" s="52">
        <v>8.1535440000000001</v>
      </c>
      <c r="F93" s="52">
        <v>2.3126142999999998E-3</v>
      </c>
      <c r="G93" s="52">
        <v>3.1371825000000002E-4</v>
      </c>
      <c r="H93" s="52">
        <v>34.760562999999998</v>
      </c>
      <c r="I93" s="67">
        <v>9.0412119999999999E-2</v>
      </c>
      <c r="J93" s="52">
        <v>0.210837248</v>
      </c>
      <c r="K93" s="52">
        <v>0.71640027000000006</v>
      </c>
      <c r="L93" s="52">
        <v>0.29558362999999999</v>
      </c>
      <c r="M93" s="52">
        <v>1.22282114809576</v>
      </c>
      <c r="N93" s="52">
        <v>0.30042638999999999</v>
      </c>
      <c r="O93" s="52">
        <v>0.76994671999999997</v>
      </c>
      <c r="P93" s="52">
        <v>0.16982076009517089</v>
      </c>
      <c r="Q93" s="52">
        <v>1.3399682780951709</v>
      </c>
      <c r="S93" s="53" t="s">
        <v>206</v>
      </c>
      <c r="T93" s="53">
        <v>4.1760000000000001E-4</v>
      </c>
      <c r="U93" s="53">
        <v>1.1352525</v>
      </c>
      <c r="V93" s="53">
        <v>5.8716749999999998</v>
      </c>
      <c r="W93" s="53">
        <v>7.9265999999999996</v>
      </c>
      <c r="X93" s="53">
        <v>2.3137396000000002E-3</v>
      </c>
      <c r="Y93" s="53">
        <v>3.0662377999999998E-4</v>
      </c>
      <c r="Z93" s="53">
        <v>34.737769999999998</v>
      </c>
      <c r="AA93" s="53">
        <v>9.2680133999999997E-2</v>
      </c>
      <c r="AB93" s="53">
        <v>0.21476049799999999</v>
      </c>
      <c r="AC93" s="53">
        <v>0.70036123000000006</v>
      </c>
      <c r="AD93" s="53">
        <v>0.305238964</v>
      </c>
      <c r="AE93" s="53">
        <v>1.220360692099749</v>
      </c>
      <c r="AF93" s="53">
        <v>0.30312725000000001</v>
      </c>
      <c r="AG93" s="53">
        <v>0.75850481000000003</v>
      </c>
      <c r="AH93" s="53">
        <v>0.23645334011429461</v>
      </c>
      <c r="AI93" s="53">
        <v>1.407554538114294</v>
      </c>
      <c r="AK93" s="54" t="s">
        <v>206</v>
      </c>
      <c r="AL93" s="54">
        <v>3.9409999999999998E-4</v>
      </c>
      <c r="AM93" s="54">
        <v>1.0261127999999999</v>
      </c>
      <c r="AN93" s="54">
        <v>7.0516876999999996</v>
      </c>
      <c r="AO93" s="54">
        <v>7.7066999999999997</v>
      </c>
      <c r="AP93" s="54">
        <v>2.3147763999999999E-3</v>
      </c>
      <c r="AQ93" s="54">
        <v>2.9965207999999998E-4</v>
      </c>
      <c r="AR93" s="54">
        <v>34.706603999999999</v>
      </c>
      <c r="AS93" s="54">
        <v>9.4280130000000004E-2</v>
      </c>
      <c r="AT93" s="54">
        <v>0.215862786</v>
      </c>
      <c r="AU93" s="54">
        <v>0.68582472000000005</v>
      </c>
      <c r="AV93" s="54">
        <v>0.30330307400000001</v>
      </c>
      <c r="AW93" s="54">
        <v>1.2049905801019101</v>
      </c>
      <c r="AX93" s="54">
        <v>0.30281917000000003</v>
      </c>
      <c r="AY93" s="54">
        <v>0.73865013000000002</v>
      </c>
      <c r="AZ93" s="54">
        <v>0.27509853013367702</v>
      </c>
      <c r="BA93" s="54">
        <v>1.4362111821336769</v>
      </c>
    </row>
    <row r="94" spans="1:53" x14ac:dyDescent="0.25">
      <c r="A94" s="52" t="s">
        <v>206</v>
      </c>
      <c r="B94" s="52">
        <v>4.3389999999999998E-4</v>
      </c>
      <c r="C94" s="52">
        <v>1.2256864000000001</v>
      </c>
      <c r="D94" s="52">
        <v>4.4232370000000003</v>
      </c>
      <c r="E94" s="52">
        <v>8.1603449999999995</v>
      </c>
      <c r="F94" s="52">
        <v>2.3115574999999998E-3</v>
      </c>
      <c r="G94" s="52">
        <v>3.1697342999999998E-4</v>
      </c>
      <c r="H94" s="52">
        <v>34.714410000000001</v>
      </c>
      <c r="I94" s="67">
        <v>9.4098269999999998E-2</v>
      </c>
      <c r="J94" s="52">
        <v>0.21555354400000001</v>
      </c>
      <c r="K94" s="52">
        <v>0.73620069999999993</v>
      </c>
      <c r="L94" s="52">
        <v>0.29816202600000002</v>
      </c>
      <c r="M94" s="52">
        <v>1.249916270094263</v>
      </c>
      <c r="N94" s="52">
        <v>0.31616470000000002</v>
      </c>
      <c r="O94" s="52">
        <v>0.79908162999999988</v>
      </c>
      <c r="P94" s="52">
        <v>0.21010043010002311</v>
      </c>
      <c r="Q94" s="52">
        <v>1.431214445100023</v>
      </c>
      <c r="S94" s="53" t="s">
        <v>206</v>
      </c>
      <c r="T94" s="53">
        <v>4.126E-4</v>
      </c>
      <c r="U94" s="53">
        <v>1.1369783</v>
      </c>
      <c r="V94" s="53">
        <v>5.5481920000000002</v>
      </c>
      <c r="W94" s="53">
        <v>7.9312915999999998</v>
      </c>
      <c r="X94" s="53">
        <v>2.3124102000000001E-3</v>
      </c>
      <c r="Y94" s="53">
        <v>3.0985605999999999E-4</v>
      </c>
      <c r="Z94" s="53">
        <v>34.692329999999998</v>
      </c>
      <c r="AA94" s="53">
        <v>9.4937579999999994E-2</v>
      </c>
      <c r="AB94" s="53">
        <v>0.216384253</v>
      </c>
      <c r="AC94" s="53">
        <v>0.71806952999999996</v>
      </c>
      <c r="AD94" s="53">
        <v>0.29877234000000003</v>
      </c>
      <c r="AE94" s="53">
        <v>1.233226123096639</v>
      </c>
      <c r="AF94" s="53">
        <v>0.313377935</v>
      </c>
      <c r="AG94" s="53">
        <v>0.77474683999999994</v>
      </c>
      <c r="AH94" s="53">
        <v>0.2470119701135309</v>
      </c>
      <c r="AI94" s="53">
        <v>1.4482935321135311</v>
      </c>
      <c r="AK94" s="54" t="s">
        <v>206</v>
      </c>
      <c r="AL94" s="54">
        <v>3.9130000000000002E-4</v>
      </c>
      <c r="AM94" s="54">
        <v>1.0363184999999999</v>
      </c>
      <c r="AN94" s="54">
        <v>6.7798780000000001</v>
      </c>
      <c r="AO94" s="54">
        <v>7.7083810000000001</v>
      </c>
      <c r="AP94" s="54">
        <v>2.3134664999999999E-3</v>
      </c>
      <c r="AQ94" s="54">
        <v>3.0223355999999999E-4</v>
      </c>
      <c r="AR94" s="54">
        <v>34.668343</v>
      </c>
      <c r="AS94" s="54">
        <v>9.5386209999999999E-2</v>
      </c>
      <c r="AT94" s="54">
        <v>0.21709651399999999</v>
      </c>
      <c r="AU94" s="54">
        <v>0.69772062000000001</v>
      </c>
      <c r="AV94" s="54">
        <v>0.29882822999999997</v>
      </c>
      <c r="AW94" s="54">
        <v>1.2136453640995319</v>
      </c>
      <c r="AX94" s="54">
        <v>0.30934330399999999</v>
      </c>
      <c r="AY94" s="54">
        <v>0.74908960000000002</v>
      </c>
      <c r="AZ94" s="54">
        <v>0.28131980013167079</v>
      </c>
      <c r="BA94" s="54">
        <v>1.4697954921316709</v>
      </c>
    </row>
    <row r="95" spans="1:53" x14ac:dyDescent="0.25">
      <c r="A95" s="52" t="s">
        <v>206</v>
      </c>
      <c r="B95" s="52">
        <v>4.3370000000000003E-4</v>
      </c>
      <c r="C95" s="52">
        <v>1.2226351</v>
      </c>
      <c r="D95" s="52">
        <v>4.7304630000000003</v>
      </c>
      <c r="E95" s="52">
        <v>8.1583459999999999</v>
      </c>
      <c r="F95" s="52">
        <v>2.3115769E-3</v>
      </c>
      <c r="G95" s="52">
        <v>3.1506645999999997E-4</v>
      </c>
      <c r="H95" s="52">
        <v>34.724003000000003</v>
      </c>
      <c r="I95" s="67">
        <v>9.2521030000000004E-2</v>
      </c>
      <c r="J95" s="52">
        <v>0.21500027899999999</v>
      </c>
      <c r="K95" s="52">
        <v>0.72340464000000004</v>
      </c>
      <c r="L95" s="52">
        <v>0.30252498999999999</v>
      </c>
      <c r="M95" s="52">
        <v>1.240929909096143</v>
      </c>
      <c r="N95" s="52">
        <v>0.30979996999999998</v>
      </c>
      <c r="O95" s="52">
        <v>0.78592138</v>
      </c>
      <c r="P95" s="52">
        <v>0.20996610010219</v>
      </c>
      <c r="Q95" s="52">
        <v>1.4096210141021901</v>
      </c>
      <c r="S95" s="53" t="s">
        <v>206</v>
      </c>
      <c r="T95" s="53">
        <v>4.127E-4</v>
      </c>
      <c r="U95" s="53">
        <v>1.1368951</v>
      </c>
      <c r="V95" s="53">
        <v>5.8571944</v>
      </c>
      <c r="W95" s="53">
        <v>7.9287850000000004</v>
      </c>
      <c r="X95" s="53">
        <v>2.3122437000000001E-3</v>
      </c>
      <c r="Y95" s="53">
        <v>3.0784204000000001E-4</v>
      </c>
      <c r="Z95" s="53">
        <v>34.69699</v>
      </c>
      <c r="AA95" s="53">
        <v>9.5057310000000006E-2</v>
      </c>
      <c r="AB95" s="53">
        <v>0.21612050599999999</v>
      </c>
      <c r="AC95" s="53">
        <v>0.71032289000000004</v>
      </c>
      <c r="AD95" s="53">
        <v>0.30231355999999998</v>
      </c>
      <c r="AE95" s="53">
        <v>1.228756956098578</v>
      </c>
      <c r="AF95" s="53">
        <v>0.31033323000000002</v>
      </c>
      <c r="AG95" s="53">
        <v>0.76611125999999996</v>
      </c>
      <c r="AH95" s="53">
        <v>0.25325134011809852</v>
      </c>
      <c r="AI95" s="53">
        <v>1.443085589118098</v>
      </c>
      <c r="AK95" s="54" t="s">
        <v>206</v>
      </c>
      <c r="AL95" s="54">
        <v>3.8969999999999999E-4</v>
      </c>
      <c r="AM95" s="54">
        <v>1.0319431999999999</v>
      </c>
      <c r="AN95" s="54">
        <v>7.0997696000000001</v>
      </c>
      <c r="AO95" s="54">
        <v>7.7076015</v>
      </c>
      <c r="AP95" s="54">
        <v>2.3132180000000001E-3</v>
      </c>
      <c r="AQ95" s="54">
        <v>3.0006371999999999E-4</v>
      </c>
      <c r="AR95" s="54">
        <v>34.667520000000003</v>
      </c>
      <c r="AS95" s="54">
        <v>9.5237959999999997E-2</v>
      </c>
      <c r="AT95" s="54">
        <v>0.216876607</v>
      </c>
      <c r="AU95" s="54">
        <v>0.69013720000000001</v>
      </c>
      <c r="AV95" s="54">
        <v>0.30083852999999999</v>
      </c>
      <c r="AW95" s="54">
        <v>1.2078523371011589</v>
      </c>
      <c r="AX95" s="54">
        <v>0.30645502000000002</v>
      </c>
      <c r="AY95" s="54">
        <v>0.74062257999999992</v>
      </c>
      <c r="AZ95" s="54">
        <v>0.28677332013731838</v>
      </c>
      <c r="BA95" s="54">
        <v>1.457107716137318</v>
      </c>
    </row>
    <row r="96" spans="1:53" x14ac:dyDescent="0.25">
      <c r="A96" s="52" t="s">
        <v>206</v>
      </c>
      <c r="B96" s="52">
        <v>4.3849999999999998E-4</v>
      </c>
      <c r="C96" s="52">
        <v>1.2281812000000001</v>
      </c>
      <c r="D96" s="52">
        <v>5.1163983000000002</v>
      </c>
      <c r="E96" s="52">
        <v>8.1536860000000004</v>
      </c>
      <c r="F96" s="52">
        <v>2.3111260000000002E-3</v>
      </c>
      <c r="G96" s="52">
        <v>3.1158698000000002E-4</v>
      </c>
      <c r="H96" s="52">
        <v>34.747839999999997</v>
      </c>
      <c r="I96" s="67">
        <v>9.3313930000000003E-2</v>
      </c>
      <c r="J96" s="52">
        <v>0.21397519700000001</v>
      </c>
      <c r="K96" s="52">
        <v>0.71216022000000001</v>
      </c>
      <c r="L96" s="52">
        <v>0.30940558000000001</v>
      </c>
      <c r="M96" s="52">
        <v>1.235540997099452</v>
      </c>
      <c r="N96" s="52">
        <v>0.30475577999999998</v>
      </c>
      <c r="O96" s="52">
        <v>0.77399674000000007</v>
      </c>
      <c r="P96" s="52">
        <v>0.21558131010605969</v>
      </c>
      <c r="Q96" s="52">
        <v>1.3989964391060601</v>
      </c>
      <c r="S96" s="53" t="s">
        <v>206</v>
      </c>
      <c r="T96" s="53">
        <v>4.1590000000000003E-4</v>
      </c>
      <c r="U96" s="53">
        <v>1.1360253</v>
      </c>
      <c r="V96" s="53">
        <v>6.2720165000000003</v>
      </c>
      <c r="W96" s="53">
        <v>7.9260364000000001</v>
      </c>
      <c r="X96" s="53">
        <v>2.3120319999999999E-3</v>
      </c>
      <c r="Y96" s="53">
        <v>3.0426969999999999E-4</v>
      </c>
      <c r="Z96" s="53">
        <v>34.719814</v>
      </c>
      <c r="AA96" s="53">
        <v>9.4177300000000005E-2</v>
      </c>
      <c r="AB96" s="53">
        <v>0.214974003</v>
      </c>
      <c r="AC96" s="53">
        <v>0.69514143000000006</v>
      </c>
      <c r="AD96" s="53">
        <v>0.30876457000000002</v>
      </c>
      <c r="AE96" s="53">
        <v>1.218880003101964</v>
      </c>
      <c r="AF96" s="53">
        <v>0.30278184000000002</v>
      </c>
      <c r="AG96" s="53">
        <v>0.75151866000000001</v>
      </c>
      <c r="AH96" s="53">
        <v>0.25284734012216492</v>
      </c>
      <c r="AI96" s="53">
        <v>1.4191608661221651</v>
      </c>
      <c r="AK96" s="54" t="s">
        <v>206</v>
      </c>
      <c r="AL96" s="54">
        <v>3.9090000000000001E-4</v>
      </c>
      <c r="AM96" s="54">
        <v>1.0238906999999999</v>
      </c>
      <c r="AN96" s="54">
        <v>7.545223</v>
      </c>
      <c r="AO96" s="54">
        <v>7.7069609999999997</v>
      </c>
      <c r="AP96" s="54">
        <v>2.3132271999999998E-3</v>
      </c>
      <c r="AQ96" s="54">
        <v>2.9654433999999998E-4</v>
      </c>
      <c r="AR96" s="54">
        <v>34.686965999999998</v>
      </c>
      <c r="AS96" s="54">
        <v>9.4110264999999999E-2</v>
      </c>
      <c r="AT96" s="54">
        <v>0.215676748</v>
      </c>
      <c r="AU96" s="54">
        <v>0.67514307000000007</v>
      </c>
      <c r="AV96" s="54">
        <v>0.30581036499999997</v>
      </c>
      <c r="AW96" s="54">
        <v>1.196630183104356</v>
      </c>
      <c r="AX96" s="54">
        <v>0.29909455000000001</v>
      </c>
      <c r="AY96" s="54">
        <v>0.72622167999999998</v>
      </c>
      <c r="AZ96" s="54">
        <v>0.28526983014344282</v>
      </c>
      <c r="BA96" s="54">
        <v>1.432125506143443</v>
      </c>
    </row>
    <row r="97" spans="1:53" x14ac:dyDescent="0.25">
      <c r="A97" s="52" t="s">
        <v>206</v>
      </c>
      <c r="B97" s="52">
        <v>4.4309999999999998E-4</v>
      </c>
      <c r="C97" s="52">
        <v>1.25383</v>
      </c>
      <c r="D97" s="52">
        <v>5.0545381999999996</v>
      </c>
      <c r="E97" s="52">
        <v>8.1534030000000008</v>
      </c>
      <c r="F97" s="52">
        <v>2.3114337000000001E-3</v>
      </c>
      <c r="G97" s="52">
        <v>3.1229007E-4</v>
      </c>
      <c r="H97" s="52">
        <v>34.751434000000003</v>
      </c>
      <c r="I97" s="67">
        <v>9.6137619999999993E-2</v>
      </c>
      <c r="J97" s="52">
        <v>0.21459864000000001</v>
      </c>
      <c r="K97" s="52">
        <v>0.71989495000000003</v>
      </c>
      <c r="L97" s="52">
        <v>0.31110684999999999</v>
      </c>
      <c r="M97" s="52">
        <v>1.245600440100092</v>
      </c>
      <c r="N97" s="52">
        <v>0.30958481999999998</v>
      </c>
      <c r="O97" s="52">
        <v>0.78039682999999993</v>
      </c>
      <c r="P97" s="52">
        <v>0.22750804010857731</v>
      </c>
      <c r="Q97" s="52">
        <v>1.425663056108577</v>
      </c>
      <c r="S97" s="53" t="s">
        <v>206</v>
      </c>
      <c r="T97" s="53">
        <v>4.1859999999999998E-4</v>
      </c>
      <c r="U97" s="53">
        <v>1.1491382000000001</v>
      </c>
      <c r="V97" s="53">
        <v>6.3199496000000002</v>
      </c>
      <c r="W97" s="53">
        <v>7.9267344</v>
      </c>
      <c r="X97" s="53">
        <v>2.3119400000000002E-3</v>
      </c>
      <c r="Y97" s="53">
        <v>3.0408879999999999E-4</v>
      </c>
      <c r="Z97" s="53">
        <v>34.725920000000002</v>
      </c>
      <c r="AA97" s="53">
        <v>9.6548090000000003E-2</v>
      </c>
      <c r="AB97" s="53">
        <v>0.21537495400000001</v>
      </c>
      <c r="AC97" s="53">
        <v>0.69943610000000001</v>
      </c>
      <c r="AD97" s="53">
        <v>0.31022094</v>
      </c>
      <c r="AE97" s="53">
        <v>1.2250319941029131</v>
      </c>
      <c r="AF97" s="53">
        <v>0.30591991499999999</v>
      </c>
      <c r="AG97" s="53">
        <v>0.75396622000000002</v>
      </c>
      <c r="AH97" s="53">
        <v>0.26415113012588048</v>
      </c>
      <c r="AI97" s="53">
        <v>1.43285883312588</v>
      </c>
      <c r="AK97" s="54" t="s">
        <v>206</v>
      </c>
      <c r="AL97" s="54">
        <v>3.9389999999999998E-4</v>
      </c>
      <c r="AM97" s="54">
        <v>1.0318814999999999</v>
      </c>
      <c r="AN97" s="54">
        <v>7.7153650000000003</v>
      </c>
      <c r="AO97" s="54">
        <v>7.7071839999999998</v>
      </c>
      <c r="AP97" s="54">
        <v>2.3130348000000001E-3</v>
      </c>
      <c r="AQ97" s="54">
        <v>2.9528387999999998E-4</v>
      </c>
      <c r="AR97" s="54">
        <v>34.697119999999998</v>
      </c>
      <c r="AS97" s="54">
        <v>9.5131980000000005E-2</v>
      </c>
      <c r="AT97" s="54">
        <v>0.21551255999999999</v>
      </c>
      <c r="AU97" s="54">
        <v>0.67251780999999999</v>
      </c>
      <c r="AV97" s="54">
        <v>0.30880550000000001</v>
      </c>
      <c r="AW97" s="54">
        <v>1.1968358701063679</v>
      </c>
      <c r="AX97" s="54">
        <v>0.29828727999999999</v>
      </c>
      <c r="AY97" s="54">
        <v>0.72256676000000009</v>
      </c>
      <c r="AZ97" s="54">
        <v>0.29175273014864128</v>
      </c>
      <c r="BA97" s="54">
        <v>1.4433731641486409</v>
      </c>
    </row>
    <row r="98" spans="1:53" x14ac:dyDescent="0.25">
      <c r="A98" s="52" t="s">
        <v>206</v>
      </c>
      <c r="B98" s="52">
        <v>4.3770000000000001E-4</v>
      </c>
      <c r="C98" s="52">
        <v>1.2208816</v>
      </c>
      <c r="D98" s="52">
        <v>5.6039142999999996</v>
      </c>
      <c r="E98" s="52">
        <v>8.1529690000000006</v>
      </c>
      <c r="F98" s="52">
        <v>2.3105114E-3</v>
      </c>
      <c r="G98" s="52">
        <v>3.0821625999999998E-4</v>
      </c>
      <c r="H98" s="52">
        <v>34.768554999999999</v>
      </c>
      <c r="I98" s="67">
        <v>9.4242950000000006E-2</v>
      </c>
      <c r="J98" s="52">
        <v>0.213746725</v>
      </c>
      <c r="K98" s="52">
        <v>0.70208013000000002</v>
      </c>
      <c r="L98" s="52">
        <v>0.31364862999999998</v>
      </c>
      <c r="M98" s="52">
        <v>1.229475485102431</v>
      </c>
      <c r="N98" s="52">
        <v>0.30157071000000002</v>
      </c>
      <c r="O98" s="52">
        <v>0.76103896000000004</v>
      </c>
      <c r="P98" s="52">
        <v>0.23011327011264809</v>
      </c>
      <c r="Q98" s="52">
        <v>1.3989644391126479</v>
      </c>
      <c r="S98" s="53" t="s">
        <v>206</v>
      </c>
      <c r="T98" s="53">
        <v>4.1310000000000001E-4</v>
      </c>
      <c r="U98" s="53">
        <v>1.1149960999999999</v>
      </c>
      <c r="V98" s="53">
        <v>6.8695326000000003</v>
      </c>
      <c r="W98" s="53">
        <v>7.9258943000000004</v>
      </c>
      <c r="X98" s="53">
        <v>2.3115098000000001E-3</v>
      </c>
      <c r="Y98" s="53">
        <v>3.0008124000000002E-4</v>
      </c>
      <c r="Z98" s="53">
        <v>34.743713</v>
      </c>
      <c r="AA98" s="53">
        <v>9.4591739999999994E-2</v>
      </c>
      <c r="AB98" s="53">
        <v>0.214607926</v>
      </c>
      <c r="AC98" s="53">
        <v>0.68253176999999998</v>
      </c>
      <c r="AD98" s="53">
        <v>0.31244374000000003</v>
      </c>
      <c r="AE98" s="53">
        <v>1.209583436105282</v>
      </c>
      <c r="AF98" s="53">
        <v>0.29850207499999998</v>
      </c>
      <c r="AG98" s="53">
        <v>0.73624959999999995</v>
      </c>
      <c r="AH98" s="53">
        <v>0.26634967013199629</v>
      </c>
      <c r="AI98" s="53">
        <v>1.414702388131996</v>
      </c>
      <c r="AK98" s="54" t="s">
        <v>206</v>
      </c>
      <c r="AL98" s="54">
        <v>3.8959999999999998E-4</v>
      </c>
      <c r="AM98" s="54">
        <v>1.0031171999999999</v>
      </c>
      <c r="AN98" s="54">
        <v>8.2161860000000004</v>
      </c>
      <c r="AO98" s="54">
        <v>7.7076539999999998</v>
      </c>
      <c r="AP98" s="54">
        <v>2.3130898000000002E-3</v>
      </c>
      <c r="AQ98" s="54">
        <v>2.9176372E-4</v>
      </c>
      <c r="AR98" s="54">
        <v>34.715564999999998</v>
      </c>
      <c r="AS98" s="54">
        <v>9.3279150000000005E-2</v>
      </c>
      <c r="AT98" s="54">
        <v>0.21478382100000001</v>
      </c>
      <c r="AU98" s="54">
        <v>0.65756075000000003</v>
      </c>
      <c r="AV98" s="54">
        <v>0.31060378</v>
      </c>
      <c r="AW98" s="54">
        <v>1.182948351108746</v>
      </c>
      <c r="AX98" s="54">
        <v>0.29164200000000001</v>
      </c>
      <c r="AY98" s="54">
        <v>0.70715901000000003</v>
      </c>
      <c r="AZ98" s="54">
        <v>0.29237850015673561</v>
      </c>
      <c r="BA98" s="54">
        <v>1.417608991156736</v>
      </c>
    </row>
    <row r="99" spans="1:53" x14ac:dyDescent="0.25">
      <c r="A99" s="52" t="s">
        <v>206</v>
      </c>
      <c r="B99" s="52">
        <v>4.283E-4</v>
      </c>
      <c r="C99" s="52">
        <v>1.1727216</v>
      </c>
      <c r="D99" s="52">
        <v>6.1270689999999997</v>
      </c>
      <c r="E99" s="52">
        <v>8.1544939999999997</v>
      </c>
      <c r="F99" s="52">
        <v>2.3091787000000001E-3</v>
      </c>
      <c r="G99" s="52">
        <v>3.0446747999999998E-4</v>
      </c>
      <c r="H99" s="52">
        <v>34.780439999999999</v>
      </c>
      <c r="I99" s="67">
        <v>9.3417180000000002E-2</v>
      </c>
      <c r="J99" s="52">
        <v>0.213401853</v>
      </c>
      <c r="K99" s="52">
        <v>0.69042908000000003</v>
      </c>
      <c r="L99" s="52">
        <v>0.31290475000000001</v>
      </c>
      <c r="M99" s="52">
        <v>1.21673568310363</v>
      </c>
      <c r="N99" s="52">
        <v>0.29758402499999997</v>
      </c>
      <c r="O99" s="52">
        <v>0.7470372999999999</v>
      </c>
      <c r="P99" s="52">
        <v>0.2378999301179488</v>
      </c>
      <c r="Q99" s="52">
        <v>1.388477535117949</v>
      </c>
      <c r="S99" s="53" t="s">
        <v>206</v>
      </c>
      <c r="T99" s="53">
        <v>4.0519999999999998E-4</v>
      </c>
      <c r="U99" s="53">
        <v>1.0709607999999999</v>
      </c>
      <c r="V99" s="53">
        <v>7.3862329999999998</v>
      </c>
      <c r="W99" s="53">
        <v>7.9262033000000001</v>
      </c>
      <c r="X99" s="53">
        <v>2.3107204999999998E-3</v>
      </c>
      <c r="Y99" s="53">
        <v>2.9645840000000001E-4</v>
      </c>
      <c r="Z99" s="53">
        <v>34.756774999999998</v>
      </c>
      <c r="AA99" s="53">
        <v>9.246950000000001E-2</v>
      </c>
      <c r="AB99" s="53">
        <v>0.214042229</v>
      </c>
      <c r="AC99" s="53">
        <v>0.66752948999999995</v>
      </c>
      <c r="AD99" s="53">
        <v>0.31245128500000002</v>
      </c>
      <c r="AE99" s="53">
        <v>1.1940230041068729</v>
      </c>
      <c r="AF99" s="53">
        <v>0.29212925000000001</v>
      </c>
      <c r="AG99" s="53">
        <v>0.72026579999999996</v>
      </c>
      <c r="AH99" s="53">
        <v>0.26757210013753813</v>
      </c>
      <c r="AI99" s="53">
        <v>1.3913384341375381</v>
      </c>
      <c r="AK99" s="54" t="s">
        <v>206</v>
      </c>
      <c r="AL99" s="54">
        <v>3.8299999999999999E-4</v>
      </c>
      <c r="AM99" s="54">
        <v>0.96324010000000004</v>
      </c>
      <c r="AN99" s="54">
        <v>8.729832</v>
      </c>
      <c r="AO99" s="54">
        <v>7.708361</v>
      </c>
      <c r="AP99" s="54">
        <v>2.312882E-3</v>
      </c>
      <c r="AQ99" s="54">
        <v>2.8823595000000002E-4</v>
      </c>
      <c r="AR99" s="54">
        <v>34.731229999999996</v>
      </c>
      <c r="AS99" s="54">
        <v>9.2607759999999997E-2</v>
      </c>
      <c r="AT99" s="54">
        <v>0.21440052200000001</v>
      </c>
      <c r="AU99" s="54">
        <v>0.64694753000000005</v>
      </c>
      <c r="AV99" s="54">
        <v>0.31059911499999998</v>
      </c>
      <c r="AW99" s="54">
        <v>1.171947167110563</v>
      </c>
      <c r="AX99" s="54">
        <v>0.28800199999999998</v>
      </c>
      <c r="AY99" s="54">
        <v>0.69546578000000003</v>
      </c>
      <c r="AZ99" s="54">
        <v>0.29839063016778822</v>
      </c>
      <c r="BA99" s="54">
        <v>1.407263156167788</v>
      </c>
    </row>
  </sheetData>
  <conditionalFormatting sqref="I1:I1048576">
    <cfRule type="cellIs" dxfId="12" priority="3" operator="greaterThan">
      <formula>0.000000001</formula>
    </cfRule>
  </conditionalFormatting>
  <conditionalFormatting sqref="AA1:AA1048576">
    <cfRule type="cellIs" dxfId="11" priority="2" operator="greaterThan">
      <formula>0.000000001</formula>
    </cfRule>
  </conditionalFormatting>
  <conditionalFormatting sqref="AS1:AS1048576">
    <cfRule type="cellIs" dxfId="10" priority="1" operator="greaterThan">
      <formula>0.000000001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2D0BB-6CCC-42DF-B0E7-BB3647989135}">
  <dimension ref="A1:BS251"/>
  <sheetViews>
    <sheetView zoomScale="58" zoomScaleNormal="58" workbookViewId="0">
      <selection activeCell="J12" sqref="J12"/>
    </sheetView>
  </sheetViews>
  <sheetFormatPr defaultColWidth="8.85546875" defaultRowHeight="15" x14ac:dyDescent="0.25"/>
  <cols>
    <col min="1" max="17" width="8.85546875" style="57"/>
    <col min="18" max="18" width="8.85546875" style="8"/>
    <col min="19" max="19" width="8.85546875" style="53"/>
    <col min="20" max="28" width="9" style="53" bestFit="1" customWidth="1"/>
    <col min="29" max="29" width="14" style="53" bestFit="1" customWidth="1"/>
    <col min="30" max="32" width="9" style="53" bestFit="1" customWidth="1"/>
    <col min="33" max="33" width="14" style="53" bestFit="1" customWidth="1"/>
    <col min="34" max="34" width="9" style="53" bestFit="1" customWidth="1"/>
    <col min="35" max="35" width="14" style="53" bestFit="1" customWidth="1"/>
    <col min="36" max="36" width="8.85546875" style="8"/>
    <col min="37" max="53" width="8.85546875" style="58"/>
    <col min="54" max="54" width="8.85546875" style="8"/>
    <col min="55" max="71" width="8.85546875" style="59"/>
    <col min="72" max="16384" width="8.85546875" style="8"/>
  </cols>
  <sheetData>
    <row r="1" spans="1:71" x14ac:dyDescent="0.25">
      <c r="A1" s="57" t="s">
        <v>214</v>
      </c>
      <c r="B1" s="52" t="s">
        <v>229</v>
      </c>
      <c r="C1" s="52" t="s">
        <v>230</v>
      </c>
      <c r="D1" s="52" t="s">
        <v>235</v>
      </c>
      <c r="E1" s="52" t="s">
        <v>231</v>
      </c>
      <c r="F1" s="52" t="s">
        <v>232</v>
      </c>
      <c r="G1" s="52" t="s">
        <v>233</v>
      </c>
      <c r="H1" s="52" t="s">
        <v>200</v>
      </c>
      <c r="I1" s="52" t="s">
        <v>234</v>
      </c>
      <c r="J1" s="52" t="s">
        <v>236</v>
      </c>
      <c r="K1" s="52" t="s">
        <v>237</v>
      </c>
      <c r="L1" s="52" t="s">
        <v>238</v>
      </c>
      <c r="M1" s="52" t="s">
        <v>239</v>
      </c>
      <c r="N1" s="52" t="s">
        <v>240</v>
      </c>
      <c r="O1" s="52" t="s">
        <v>241</v>
      </c>
      <c r="P1" s="52" t="s">
        <v>242</v>
      </c>
      <c r="Q1" s="52" t="s">
        <v>243</v>
      </c>
      <c r="S1" s="53" t="s">
        <v>215</v>
      </c>
      <c r="T1" s="52" t="s">
        <v>229</v>
      </c>
      <c r="U1" s="52" t="s">
        <v>230</v>
      </c>
      <c r="V1" s="52" t="s">
        <v>235</v>
      </c>
      <c r="W1" s="52" t="s">
        <v>231</v>
      </c>
      <c r="X1" s="52" t="s">
        <v>232</v>
      </c>
      <c r="Y1" s="52" t="s">
        <v>233</v>
      </c>
      <c r="Z1" s="52" t="s">
        <v>200</v>
      </c>
      <c r="AA1" s="52" t="s">
        <v>234</v>
      </c>
      <c r="AB1" s="52" t="s">
        <v>236</v>
      </c>
      <c r="AC1" s="52" t="s">
        <v>237</v>
      </c>
      <c r="AD1" s="52" t="s">
        <v>238</v>
      </c>
      <c r="AE1" s="52" t="s">
        <v>239</v>
      </c>
      <c r="AF1" s="52" t="s">
        <v>240</v>
      </c>
      <c r="AG1" s="52" t="s">
        <v>241</v>
      </c>
      <c r="AH1" s="52" t="s">
        <v>242</v>
      </c>
      <c r="AI1" s="52" t="s">
        <v>243</v>
      </c>
      <c r="AK1" s="58" t="s">
        <v>216</v>
      </c>
      <c r="AL1" s="52" t="s">
        <v>229</v>
      </c>
      <c r="AM1" s="52" t="s">
        <v>230</v>
      </c>
      <c r="AN1" s="52" t="s">
        <v>235</v>
      </c>
      <c r="AO1" s="52" t="s">
        <v>231</v>
      </c>
      <c r="AP1" s="52" t="s">
        <v>232</v>
      </c>
      <c r="AQ1" s="52" t="s">
        <v>233</v>
      </c>
      <c r="AR1" s="52" t="s">
        <v>200</v>
      </c>
      <c r="AS1" s="52" t="s">
        <v>234</v>
      </c>
      <c r="AT1" s="52" t="s">
        <v>236</v>
      </c>
      <c r="AU1" s="52" t="s">
        <v>237</v>
      </c>
      <c r="AV1" s="52" t="s">
        <v>238</v>
      </c>
      <c r="AW1" s="52" t="s">
        <v>239</v>
      </c>
      <c r="AX1" s="52" t="s">
        <v>240</v>
      </c>
      <c r="AY1" s="52" t="s">
        <v>241</v>
      </c>
      <c r="AZ1" s="52" t="s">
        <v>242</v>
      </c>
      <c r="BA1" s="52" t="s">
        <v>243</v>
      </c>
      <c r="BC1" s="59" t="s">
        <v>216</v>
      </c>
      <c r="BD1" s="52" t="s">
        <v>229</v>
      </c>
      <c r="BE1" s="52" t="s">
        <v>230</v>
      </c>
      <c r="BF1" s="52" t="s">
        <v>235</v>
      </c>
      <c r="BG1" s="52" t="s">
        <v>231</v>
      </c>
      <c r="BH1" s="52" t="s">
        <v>232</v>
      </c>
      <c r="BI1" s="52" t="s">
        <v>233</v>
      </c>
      <c r="BJ1" s="52" t="s">
        <v>200</v>
      </c>
      <c r="BK1" s="52" t="s">
        <v>234</v>
      </c>
      <c r="BL1" s="52" t="s">
        <v>236</v>
      </c>
      <c r="BM1" s="52" t="s">
        <v>237</v>
      </c>
      <c r="BN1" s="52" t="s">
        <v>238</v>
      </c>
      <c r="BO1" s="52" t="s">
        <v>239</v>
      </c>
      <c r="BP1" s="52" t="s">
        <v>240</v>
      </c>
      <c r="BQ1" s="52" t="s">
        <v>241</v>
      </c>
      <c r="BR1" s="52" t="s">
        <v>242</v>
      </c>
      <c r="BS1" s="52" t="s">
        <v>243</v>
      </c>
    </row>
    <row r="2" spans="1:71" x14ac:dyDescent="0.25">
      <c r="A2" s="57" t="s">
        <v>210</v>
      </c>
      <c r="B2" s="57" t="str" cm="1">
        <f t="array" ref="B2:B19">TRANSPOSE(Fe!A29:R29)</f>
        <v>NA</v>
      </c>
      <c r="C2" s="57" t="str" cm="1">
        <f t="array" ref="C2:C19">TRANSPOSE('PO4'!A29:R29)</f>
        <v>NA</v>
      </c>
      <c r="D2" s="57" t="str" cm="1">
        <f t="array" ref="D2:D19">TRANSPOSE(surface_T!A29:R29)</f>
        <v>NaN</v>
      </c>
      <c r="E2" s="57" t="str" cm="1">
        <f t="array" ref="E2:E19">TRANSPOSE(surface_ph!A29:R29)</f>
        <v>NaN</v>
      </c>
      <c r="F2" s="57" t="str" cm="1">
        <f t="array" ref="F2:F19">TRANSPOSE(surface_Alk!A29:R29)</f>
        <v>NaN</v>
      </c>
      <c r="G2" s="57" t="str" cm="1">
        <f t="array" ref="G2:G19">TRANSPOSE(surface_oxugen!A29:R29)</f>
        <v>NaN</v>
      </c>
      <c r="H2" s="57" t="str" cm="1">
        <f t="array" ref="H2:H19">TRANSPOSE(Surface_sal!A29:R29)</f>
        <v>NaN</v>
      </c>
      <c r="I2" s="57" t="str" cm="1">
        <f t="array" ref="I2:I19">TRANSPOSE(picophyto!A29:R29)</f>
        <v>NA</v>
      </c>
      <c r="J2" s="57" t="str" cm="1">
        <f t="array" ref="J2:J19">TRANSPOSE(nanophyto!A29:R29)</f>
        <v>NA</v>
      </c>
      <c r="K2" s="57" t="str" cm="1">
        <f t="array" ref="K2:K19">TRANSPOSE(microphyto!A29:R29)</f>
        <v>NA</v>
      </c>
      <c r="L2" s="57" t="str" cm="1">
        <f t="array" ref="L2:L19">TRANSPOSE(total_phyto!A29:R29)</f>
        <v>NA</v>
      </c>
      <c r="M2" s="57" t="str" cm="1">
        <f t="array" ref="M2:M19">TRANSPOSE(nanozoo!A29:R29)</f>
        <v>NA</v>
      </c>
      <c r="N2" s="57" t="str" cm="1">
        <f t="array" ref="N2:N19">TRANSPOSE(microzoo!A29:R29)</f>
        <v>NA</v>
      </c>
      <c r="O2" s="57" t="str" cm="1">
        <f t="array" ref="O2:O19">TRANSPOSE(mesozoo!A29:R29)</f>
        <v>NA</v>
      </c>
      <c r="P2" s="57" t="str" cm="1">
        <f t="array" ref="P2:P19">TRANSPOSE(total_zoo!A29:R29)</f>
        <v>NA</v>
      </c>
      <c r="Q2" s="57" t="str" cm="1">
        <f t="array" ref="Q2:Q19">TRANSPOSE(foram!A29:R29)</f>
        <v>NaN</v>
      </c>
      <c r="S2" s="53" t="s">
        <v>210</v>
      </c>
      <c r="T2" s="53" t="str" cm="1">
        <f t="array" ref="T2:T19">TRANSPOSE(Fe!A140:R140)</f>
        <v>NA</v>
      </c>
      <c r="U2" s="53" t="str" cm="1">
        <f t="array" ref="U2:U19">TRANSPOSE('PO4'!A140:R140)</f>
        <v>NA</v>
      </c>
      <c r="V2" s="53" t="str" cm="1">
        <f t="array" ref="V2:V19">TRANSPOSE(surface_T!A140:R140)</f>
        <v>NaN</v>
      </c>
      <c r="W2" s="53" t="str" cm="1">
        <f t="array" ref="W2:W19">TRANSPOSE(surface_ph!A140:R140)</f>
        <v>NaN</v>
      </c>
      <c r="X2" s="53" t="str" cm="1">
        <f t="array" ref="X2:X19">TRANSPOSE(surface_Alk!A140:R140)</f>
        <v>NaN</v>
      </c>
      <c r="Y2" s="53" t="str" cm="1">
        <f t="array" ref="Y2:Y19">TRANSPOSE(surface_oxugen!A140:R140)</f>
        <v>NaN</v>
      </c>
      <c r="Z2" s="53" t="str" cm="1">
        <f t="array" ref="Z2:Z19">TRANSPOSE(Surface_sal!A140:R140)</f>
        <v>NaN</v>
      </c>
      <c r="AA2" s="53" t="str" cm="1">
        <f t="array" ref="AA2:AA19">TRANSPOSE(picophyto!A140:R140)</f>
        <v>NA</v>
      </c>
      <c r="AB2" s="53" t="str" cm="1">
        <f t="array" ref="AB2:AB19">TRANSPOSE(nanophyto!A140:R140)</f>
        <v>NA</v>
      </c>
      <c r="AC2" s="53" t="str" cm="1">
        <f t="array" ref="AC2:AC19">TRANSPOSE(microphyto!A140:R140)</f>
        <v>NA</v>
      </c>
      <c r="AD2" s="53" t="str" cm="1">
        <f t="array" ref="AD2:AD19">TRANSPOSE(total_phyto!A140:R140)</f>
        <v>NA</v>
      </c>
      <c r="AE2" s="53" t="str" cm="1">
        <f t="array" ref="AE2:AE19">TRANSPOSE(nanozoo!A140:R140)</f>
        <v>NA</v>
      </c>
      <c r="AF2" s="53" t="str" cm="1">
        <f t="array" ref="AF2:AF19">TRANSPOSE(microzoo!A140:R140)</f>
        <v>NA</v>
      </c>
      <c r="AG2" s="53" t="str" cm="1">
        <f t="array" ref="AG2:AG19">TRANSPOSE(mesozoo!A140:R140)</f>
        <v>NA</v>
      </c>
      <c r="AH2" s="53" t="str" cm="1">
        <f t="array" ref="AH2:AH19">TRANSPOSE(total_zoo!A140:R140)</f>
        <v>NA</v>
      </c>
      <c r="AI2" s="53" t="str" cm="1">
        <f t="array" ref="AI2:AI19">TRANSPOSE(foram!A140:R140)</f>
        <v>NaN</v>
      </c>
      <c r="AK2" s="58" t="s">
        <v>210</v>
      </c>
      <c r="AL2" s="58" t="str" cm="1">
        <f t="array" ref="AL2:AL19">TRANSPOSE(Fe!A177:R177)</f>
        <v>NA</v>
      </c>
      <c r="AM2" s="58" t="str" cm="1">
        <f t="array" ref="AM2:AM19">TRANSPOSE('PO4'!A177:R177)</f>
        <v>NA</v>
      </c>
      <c r="AN2" s="58" t="str" cm="1">
        <f t="array" ref="AN2:AN19">TRANSPOSE(surface_T!A177:R177)</f>
        <v>NaN</v>
      </c>
      <c r="AO2" s="58" t="str" cm="1">
        <f t="array" ref="AO2:AO19">TRANSPOSE(surface_ph!A177:R177)</f>
        <v>NaN</v>
      </c>
      <c r="AP2" s="58" t="str" cm="1">
        <f t="array" ref="AP2:AP19">TRANSPOSE(surface_Alk!A177:R177)</f>
        <v>NaN</v>
      </c>
      <c r="AQ2" s="58" t="str" cm="1">
        <f t="array" ref="AQ2:AQ19">TRANSPOSE(surface_oxugen!A177:R177)</f>
        <v>NaN</v>
      </c>
      <c r="AR2" s="58" t="str" cm="1">
        <f t="array" ref="AR2:AR19">TRANSPOSE(Surface_sal!A177:R177)</f>
        <v>NaN</v>
      </c>
      <c r="AS2" s="58" t="str" cm="1">
        <f t="array" ref="AS2:AS19">TRANSPOSE(picophyto!A177:R177)</f>
        <v>NA</v>
      </c>
      <c r="AT2" s="58" t="str" cm="1">
        <f t="array" ref="AT2:AT19">TRANSPOSE(nanophyto!A177:R177)</f>
        <v>NA</v>
      </c>
      <c r="AU2" s="58" t="str" cm="1">
        <f t="array" ref="AU2:AU19">TRANSPOSE(microphyto!A177:R177)</f>
        <v>NA</v>
      </c>
      <c r="AV2" s="58" t="str" cm="1">
        <f t="array" ref="AV2:AV19">TRANSPOSE(total_phyto!A177:R177)</f>
        <v>NA</v>
      </c>
      <c r="AW2" s="58" t="str" cm="1">
        <f t="array" ref="AW2:AW19">TRANSPOSE(nanozoo!A177:R177)</f>
        <v>NA</v>
      </c>
      <c r="AX2" s="58" t="str" cm="1">
        <f t="array" ref="AX2:AX19">TRANSPOSE(microzoo!A177:R177)</f>
        <v>NA</v>
      </c>
      <c r="AY2" s="58" t="str" cm="1">
        <f t="array" ref="AY2:AY19">TRANSPOSE(mesozoo!A177:R177)</f>
        <v>NA</v>
      </c>
      <c r="AZ2" s="58" t="str" cm="1">
        <f t="array" ref="AZ2:AZ19">TRANSPOSE(total_zoo!A177:R177)</f>
        <v>NA</v>
      </c>
      <c r="BA2" s="58" t="str" cm="1">
        <f t="array" ref="BA2:BA19">TRANSPOSE(foram!A177:R177)</f>
        <v>NaN</v>
      </c>
      <c r="BC2" s="59" t="s">
        <v>210</v>
      </c>
      <c r="BD2" s="59" t="str" cm="1">
        <f t="array" ref="BD2:BD19">TRANSPOSE(Fe!A103:R103)</f>
        <v>NA</v>
      </c>
      <c r="BE2" s="59" t="str" cm="1">
        <f t="array" ref="BE2:BE19">TRANSPOSE('PO4'!A103:R103)</f>
        <v>NA</v>
      </c>
      <c r="BF2" s="59" t="str" cm="1">
        <f t="array" ref="BF2:BF19">TRANSPOSE(surface_T!A103:R103)</f>
        <v>NaN</v>
      </c>
      <c r="BG2" s="59" t="str" cm="1">
        <f t="array" ref="BG2:BG19">TRANSPOSE(surface_ph!A103:R103)</f>
        <v>NaN</v>
      </c>
      <c r="BH2" s="59" t="str" cm="1">
        <f t="array" ref="BH2:BH19">TRANSPOSE(surface_Alk!A103:R103)</f>
        <v>NaN</v>
      </c>
      <c r="BI2" s="59" t="str" cm="1">
        <f t="array" ref="BI2:BI19">TRANSPOSE(surface_oxugen!A103:R103)</f>
        <v>NaN</v>
      </c>
      <c r="BJ2" s="59" t="str" cm="1">
        <f t="array" ref="BJ2:BJ19">TRANSPOSE(Surface_sal!A103:R103)</f>
        <v>NaN</v>
      </c>
      <c r="BK2" s="59" t="str" cm="1">
        <f t="array" ref="BK2:BK19">TRANSPOSE(picophyto!A103:R103)</f>
        <v>NA</v>
      </c>
      <c r="BL2" s="59" t="str" cm="1">
        <f t="array" ref="BL2:BL19">TRANSPOSE(nanophyto!A103:R103)</f>
        <v>NA</v>
      </c>
      <c r="BM2" s="59" t="str" cm="1">
        <f t="array" ref="BM2:BM19">TRANSPOSE(microphyto!A103:R103)</f>
        <v>NA</v>
      </c>
      <c r="BN2" s="59" t="str" cm="1">
        <f t="array" ref="BN2:BN19">TRANSPOSE(total_phyto!A103:R103)</f>
        <v>NA</v>
      </c>
      <c r="BO2" s="59" t="str" cm="1">
        <f t="array" ref="BO2:BO19">TRANSPOSE(nanozoo!A103:R103)</f>
        <v>NA</v>
      </c>
      <c r="BP2" s="59" t="str" cm="1">
        <f t="array" ref="BP2:BP19">TRANSPOSE(microzoo!A103:R103)</f>
        <v>NA</v>
      </c>
      <c r="BQ2" s="59" t="str" cm="1">
        <f t="array" ref="BQ2:BQ19">TRANSPOSE(mesozoo!A103:R103)</f>
        <v>NA</v>
      </c>
      <c r="BR2" s="59" t="str" cm="1">
        <f t="array" ref="BR2:BR19">TRANSPOSE(total_zoo!A103:R103)</f>
        <v>NA</v>
      </c>
      <c r="BS2" s="59" t="str" cm="1">
        <f t="array" ref="BS2:BS19">TRANSPOSE(foram!A103:R103)</f>
        <v>NaN</v>
      </c>
    </row>
    <row r="3" spans="1:71" x14ac:dyDescent="0.25">
      <c r="A3" s="57" t="s">
        <v>210</v>
      </c>
      <c r="B3" s="57" t="str">
        <v>NA</v>
      </c>
      <c r="C3" s="57" t="str">
        <v>NA</v>
      </c>
      <c r="D3" s="57" t="str">
        <v>NaN</v>
      </c>
      <c r="E3" s="57" t="str">
        <v>NaN</v>
      </c>
      <c r="F3" s="57" t="str">
        <v>NaN</v>
      </c>
      <c r="G3" s="57" t="str">
        <v>NaN</v>
      </c>
      <c r="H3" s="57" t="str">
        <v>NaN</v>
      </c>
      <c r="I3" s="57" t="str">
        <v>NA</v>
      </c>
      <c r="J3" s="57" t="str">
        <v>NA</v>
      </c>
      <c r="K3" s="57" t="str">
        <v>NA</v>
      </c>
      <c r="L3" s="57" t="str">
        <v>NA</v>
      </c>
      <c r="M3" s="57" t="str">
        <v>NA</v>
      </c>
      <c r="N3" s="57" t="str">
        <v>NA</v>
      </c>
      <c r="O3" s="57" t="str">
        <v>NA</v>
      </c>
      <c r="P3" s="57" t="str">
        <v>NA</v>
      </c>
      <c r="Q3" s="57" t="str">
        <v>NaN</v>
      </c>
      <c r="S3" s="53" t="s">
        <v>210</v>
      </c>
      <c r="T3" s="53" t="str">
        <v>NA</v>
      </c>
      <c r="U3" s="53" t="str">
        <v>NA</v>
      </c>
      <c r="V3" s="53" t="str">
        <v>NaN</v>
      </c>
      <c r="W3" s="53" t="str">
        <v>NaN</v>
      </c>
      <c r="X3" s="53" t="str">
        <v>NaN</v>
      </c>
      <c r="Y3" s="53" t="str">
        <v>NaN</v>
      </c>
      <c r="Z3" s="53" t="str">
        <v>NaN</v>
      </c>
      <c r="AA3" s="53" t="str">
        <v>NA</v>
      </c>
      <c r="AB3" s="53" t="str">
        <v>NA</v>
      </c>
      <c r="AC3" s="53" t="str">
        <v>NA</v>
      </c>
      <c r="AD3" s="53" t="str">
        <v>NA</v>
      </c>
      <c r="AE3" s="53" t="str">
        <v>NA</v>
      </c>
      <c r="AF3" s="53" t="str">
        <v>NA</v>
      </c>
      <c r="AG3" s="53" t="str">
        <v>NA</v>
      </c>
      <c r="AH3" s="53" t="str">
        <v>NA</v>
      </c>
      <c r="AI3" s="53" t="str">
        <v>NaN</v>
      </c>
      <c r="AK3" s="58" t="s">
        <v>210</v>
      </c>
      <c r="AL3" s="58" t="str">
        <v>NA</v>
      </c>
      <c r="AM3" s="58" t="str">
        <v>NA</v>
      </c>
      <c r="AN3" s="58" t="str">
        <v>NaN</v>
      </c>
      <c r="AO3" s="58" t="str">
        <v>NaN</v>
      </c>
      <c r="AP3" s="58" t="str">
        <v>NaN</v>
      </c>
      <c r="AQ3" s="58" t="str">
        <v>NaN</v>
      </c>
      <c r="AR3" s="58" t="str">
        <v>NaN</v>
      </c>
      <c r="AS3" s="58" t="str">
        <v>NA</v>
      </c>
      <c r="AT3" s="58" t="str">
        <v>NA</v>
      </c>
      <c r="AU3" s="58" t="str">
        <v>NA</v>
      </c>
      <c r="AV3" s="58" t="str">
        <v>NA</v>
      </c>
      <c r="AW3" s="58" t="str">
        <v>NA</v>
      </c>
      <c r="AX3" s="58" t="str">
        <v>NA</v>
      </c>
      <c r="AY3" s="58" t="str">
        <v>NA</v>
      </c>
      <c r="AZ3" s="58" t="str">
        <v>NA</v>
      </c>
      <c r="BA3" s="58" t="str">
        <v>NaN</v>
      </c>
      <c r="BC3" s="59" t="s">
        <v>210</v>
      </c>
      <c r="BD3" s="59" t="str">
        <v>NA</v>
      </c>
      <c r="BE3" s="59" t="str">
        <v>NA</v>
      </c>
      <c r="BF3" s="59" t="str">
        <v>NaN</v>
      </c>
      <c r="BG3" s="59" t="str">
        <v>NaN</v>
      </c>
      <c r="BH3" s="59" t="str">
        <v>NaN</v>
      </c>
      <c r="BI3" s="59" t="str">
        <v>NaN</v>
      </c>
      <c r="BJ3" s="59" t="str">
        <v>NaN</v>
      </c>
      <c r="BK3" s="59" t="str">
        <v>NA</v>
      </c>
      <c r="BL3" s="59" t="str">
        <v>NA</v>
      </c>
      <c r="BM3" s="59" t="str">
        <v>NA</v>
      </c>
      <c r="BN3" s="59" t="str">
        <v>NA</v>
      </c>
      <c r="BO3" s="59" t="str">
        <v>NA</v>
      </c>
      <c r="BP3" s="59" t="str">
        <v>NA</v>
      </c>
      <c r="BQ3" s="59" t="str">
        <v>NA</v>
      </c>
      <c r="BR3" s="59" t="str">
        <v>NA</v>
      </c>
      <c r="BS3" s="59" t="str">
        <v>NaN</v>
      </c>
    </row>
    <row r="4" spans="1:71" x14ac:dyDescent="0.25">
      <c r="A4" s="57" t="s">
        <v>210</v>
      </c>
      <c r="B4" s="57">
        <v>1.6990000000000001E-4</v>
      </c>
      <c r="C4" s="57">
        <v>8.5345000000000004E-3</v>
      </c>
      <c r="D4" s="57">
        <v>20.510435000000001</v>
      </c>
      <c r="E4" s="57">
        <v>8.1938859999999991</v>
      </c>
      <c r="F4" s="57">
        <v>2.2313884000000001E-3</v>
      </c>
      <c r="G4" s="57">
        <v>2.3197153999999999E-4</v>
      </c>
      <c r="H4" s="57">
        <v>34.273009999999999</v>
      </c>
      <c r="I4" s="57">
        <v>0.27807676999999997</v>
      </c>
      <c r="J4" s="57">
        <v>0.34628915999999998</v>
      </c>
      <c r="K4" s="57">
        <v>2.2706173056312281E-2</v>
      </c>
      <c r="L4" s="57">
        <v>0.64707210307428664</v>
      </c>
      <c r="M4" s="57">
        <v>0.26682464</v>
      </c>
      <c r="N4" s="57">
        <v>0.52236895999999999</v>
      </c>
      <c r="O4" s="57">
        <v>7.9254255062433096E-2</v>
      </c>
      <c r="P4" s="57">
        <v>0.90885859521804857</v>
      </c>
      <c r="Q4" s="57">
        <v>1.5521469000000001E-10</v>
      </c>
      <c r="S4" s="53" t="s">
        <v>210</v>
      </c>
      <c r="T4" s="53">
        <v>1.7650000000000001E-4</v>
      </c>
      <c r="U4" s="53">
        <v>6.3718000000000004E-3</v>
      </c>
      <c r="V4" s="53">
        <v>22.190837999999999</v>
      </c>
      <c r="W4" s="53">
        <v>7.9693107999999997</v>
      </c>
      <c r="X4" s="53">
        <v>2.2392478E-3</v>
      </c>
      <c r="Y4" s="53">
        <v>2.2565770000000001E-4</v>
      </c>
      <c r="Z4" s="53">
        <v>34.262979999999999</v>
      </c>
      <c r="AA4" s="53">
        <v>0.27377818999999998</v>
      </c>
      <c r="AB4" s="53">
        <v>0.300999515</v>
      </c>
      <c r="AC4" s="53">
        <v>1.2135007047535951E-2</v>
      </c>
      <c r="AD4" s="53">
        <v>0.58691271206323714</v>
      </c>
      <c r="AE4" s="53">
        <v>0.24899445000000001</v>
      </c>
      <c r="AF4" s="53">
        <v>0.50419296000000002</v>
      </c>
      <c r="AG4" s="53">
        <v>3.1335674054815028E-2</v>
      </c>
      <c r="AH4" s="53">
        <v>0.82775148117930275</v>
      </c>
      <c r="AI4" s="53">
        <v>1.1710051000000001E-10</v>
      </c>
      <c r="AK4" s="58" t="s">
        <v>210</v>
      </c>
      <c r="AL4" s="58">
        <v>1.85E-4</v>
      </c>
      <c r="AM4" s="58">
        <v>4.9801000000000003E-3</v>
      </c>
      <c r="AN4" s="58">
        <v>23.861084000000002</v>
      </c>
      <c r="AO4" s="58">
        <v>7.7489585999999999</v>
      </c>
      <c r="AP4" s="58">
        <v>2.2483109999999998E-3</v>
      </c>
      <c r="AQ4" s="58">
        <v>2.1980495000000001E-4</v>
      </c>
      <c r="AR4" s="58">
        <v>34.252800000000001</v>
      </c>
      <c r="AS4" s="58">
        <v>0.26765367000000001</v>
      </c>
      <c r="AT4" s="58">
        <v>0.26660454</v>
      </c>
      <c r="AU4" s="58">
        <v>5.5993170426371641E-3</v>
      </c>
      <c r="AV4" s="58">
        <v>0.53985752705696111</v>
      </c>
      <c r="AW4" s="58">
        <v>0.23509764999999999</v>
      </c>
      <c r="AX4" s="58">
        <v>0.48800418000000001</v>
      </c>
      <c r="AY4" s="58">
        <v>2.64707250510342E-4</v>
      </c>
      <c r="AZ4" s="58">
        <v>0.77922457236050791</v>
      </c>
      <c r="BA4" s="58">
        <v>9.9251024000000003E-11</v>
      </c>
      <c r="BC4" s="59" t="s">
        <v>210</v>
      </c>
      <c r="BD4" s="59">
        <v>1.818E-4</v>
      </c>
      <c r="BE4" s="59">
        <v>5.7371000000000002E-3</v>
      </c>
      <c r="BF4" s="59">
        <v>23.007711</v>
      </c>
      <c r="BG4" s="59">
        <v>7.8790060000000004</v>
      </c>
      <c r="BH4" s="59">
        <v>2.2452420000000002E-3</v>
      </c>
      <c r="BI4" s="59">
        <v>2.2275554999999999E-4</v>
      </c>
      <c r="BJ4" s="59">
        <v>34.259180000000001</v>
      </c>
      <c r="BK4" s="59">
        <v>0.27074239</v>
      </c>
      <c r="BL4" s="59">
        <v>0.28520114000000002</v>
      </c>
      <c r="BM4" s="59">
        <v>9.5925090456797629E-3</v>
      </c>
      <c r="BN4" s="59">
        <v>0.56553603906083483</v>
      </c>
      <c r="BO4" s="59">
        <v>0.24251779500000001</v>
      </c>
      <c r="BP4" s="59">
        <v>0.49701361999999999</v>
      </c>
      <c r="BQ4" s="59">
        <v>1.8019358053339891E-2</v>
      </c>
      <c r="BR4" s="59">
        <v>0.79721036616333751</v>
      </c>
      <c r="BS4" s="59">
        <v>1.0975588E-10</v>
      </c>
    </row>
    <row r="5" spans="1:71" x14ac:dyDescent="0.25">
      <c r="A5" s="57" t="s">
        <v>210</v>
      </c>
      <c r="B5" s="57">
        <v>1.9560000000000001E-4</v>
      </c>
      <c r="C5" s="57">
        <v>3.8302799999999998E-2</v>
      </c>
      <c r="D5" s="57">
        <v>21.703686000000001</v>
      </c>
      <c r="E5" s="57">
        <v>8.1701130000000006</v>
      </c>
      <c r="F5" s="57">
        <v>2.2355780999999998E-3</v>
      </c>
      <c r="G5" s="57">
        <v>2.2396457E-4</v>
      </c>
      <c r="H5" s="57">
        <v>34.367829999999998</v>
      </c>
      <c r="I5" s="57">
        <v>0.24489088000000001</v>
      </c>
      <c r="J5" s="57">
        <v>0.31104458000000001</v>
      </c>
      <c r="K5" s="57">
        <v>7.2817465088132999E-2</v>
      </c>
      <c r="L5" s="57">
        <v>0.62875292514972081</v>
      </c>
      <c r="M5" s="57">
        <v>0.227658524</v>
      </c>
      <c r="N5" s="57">
        <v>0.47043794999999999</v>
      </c>
      <c r="O5" s="57">
        <v>6.0400090073726223E-2</v>
      </c>
      <c r="P5" s="57">
        <v>0.78880895767704473</v>
      </c>
      <c r="Q5" s="57">
        <v>6.0747835000000005E-10</v>
      </c>
      <c r="S5" s="53" t="s">
        <v>210</v>
      </c>
      <c r="T5" s="53">
        <v>2.007E-4</v>
      </c>
      <c r="U5" s="53">
        <v>2.9418400000000001E-2</v>
      </c>
      <c r="V5" s="53">
        <v>23.33344</v>
      </c>
      <c r="W5" s="53">
        <v>7.9516505999999998</v>
      </c>
      <c r="X5" s="53">
        <v>2.2440553000000001E-3</v>
      </c>
      <c r="Y5" s="53">
        <v>2.1879924999999999E-4</v>
      </c>
      <c r="Z5" s="53">
        <v>34.364615999999998</v>
      </c>
      <c r="AA5" s="53">
        <v>0.23910487499999999</v>
      </c>
      <c r="AB5" s="53">
        <v>0.27686391999999999</v>
      </c>
      <c r="AC5" s="53">
        <v>6.2925297239367406E-2</v>
      </c>
      <c r="AD5" s="53">
        <v>0.57889409229444722</v>
      </c>
      <c r="AE5" s="53">
        <v>0.21396970400000001</v>
      </c>
      <c r="AF5" s="53">
        <v>0.44065669000000002</v>
      </c>
      <c r="AG5" s="53">
        <v>3.1823795064858433E-2</v>
      </c>
      <c r="AH5" s="53">
        <v>0.72253792248846516</v>
      </c>
      <c r="AI5" s="53">
        <v>3.8126177000000001E-10</v>
      </c>
      <c r="AK5" s="58" t="s">
        <v>210</v>
      </c>
      <c r="AL5" s="58">
        <v>2.0909999999999999E-4</v>
      </c>
      <c r="AM5" s="58">
        <v>2.45638E-2</v>
      </c>
      <c r="AN5" s="58">
        <v>24.973424999999999</v>
      </c>
      <c r="AO5" s="58">
        <v>7.7379899999999999</v>
      </c>
      <c r="AP5" s="58">
        <v>2.2539069999999999E-3</v>
      </c>
      <c r="AQ5" s="58">
        <v>2.1368746999999999E-4</v>
      </c>
      <c r="AR5" s="58">
        <v>34.363010000000003</v>
      </c>
      <c r="AS5" s="58">
        <v>0.23294121000000001</v>
      </c>
      <c r="AT5" s="58">
        <v>0.24887355999999999</v>
      </c>
      <c r="AU5" s="58">
        <v>5.6220632644741302E-2</v>
      </c>
      <c r="AV5" s="58">
        <v>0.53803540269601302</v>
      </c>
      <c r="AW5" s="58">
        <v>0.20184865399999999</v>
      </c>
      <c r="AX5" s="58">
        <v>0.42254285000000003</v>
      </c>
      <c r="AY5" s="58">
        <v>6.7480765593732296E-3</v>
      </c>
      <c r="AZ5" s="58">
        <v>0.67380778791912532</v>
      </c>
      <c r="BA5" s="58">
        <v>2.8062117E-10</v>
      </c>
      <c r="BC5" s="59" t="s">
        <v>210</v>
      </c>
      <c r="BD5" s="59">
        <v>2.063E-4</v>
      </c>
      <c r="BE5" s="59">
        <v>2.7588700000000001E-2</v>
      </c>
      <c r="BF5" s="59">
        <v>24.143795000000001</v>
      </c>
      <c r="BG5" s="59">
        <v>7.8632929999999996</v>
      </c>
      <c r="BH5" s="59">
        <v>2.2505353999999998E-3</v>
      </c>
      <c r="BI5" s="59">
        <v>2.1618741E-4</v>
      </c>
      <c r="BJ5" s="59">
        <v>34.365645999999998</v>
      </c>
      <c r="BK5" s="59">
        <v>0.23567418000000001</v>
      </c>
      <c r="BL5" s="59">
        <v>0.26564167</v>
      </c>
      <c r="BM5" s="59">
        <v>6.0885898514371498E-2</v>
      </c>
      <c r="BN5" s="59">
        <v>0.56220174856903982</v>
      </c>
      <c r="BO5" s="59">
        <v>0.20921501000000001</v>
      </c>
      <c r="BP5" s="59">
        <v>0.42813712999999998</v>
      </c>
      <c r="BQ5" s="59">
        <v>2.974284406448691E-2</v>
      </c>
      <c r="BR5" s="59">
        <v>0.69680570142423903</v>
      </c>
      <c r="BS5" s="59">
        <v>3.6089461999999999E-10</v>
      </c>
    </row>
    <row r="6" spans="1:71" x14ac:dyDescent="0.25">
      <c r="A6" s="57" t="s">
        <v>210</v>
      </c>
      <c r="B6" s="57">
        <v>2.1800000000000001E-4</v>
      </c>
      <c r="C6" s="57">
        <v>4.4189199999999998E-2</v>
      </c>
      <c r="D6" s="57">
        <v>21.723171000000001</v>
      </c>
      <c r="E6" s="57">
        <v>8.1650050000000007</v>
      </c>
      <c r="F6" s="57">
        <v>2.2381719E-3</v>
      </c>
      <c r="G6" s="57">
        <v>2.2381277999999999E-4</v>
      </c>
      <c r="H6" s="57">
        <v>34.429665</v>
      </c>
      <c r="I6" s="57">
        <v>0.23818134999999999</v>
      </c>
      <c r="J6" s="57">
        <v>0.31752139000000001</v>
      </c>
      <c r="K6" s="57">
        <v>8.3732903212380999E-2</v>
      </c>
      <c r="L6" s="57">
        <v>0.63943564328418057</v>
      </c>
      <c r="M6" s="57">
        <v>0.22073893999999999</v>
      </c>
      <c r="N6" s="57">
        <v>0.46218583000000002</v>
      </c>
      <c r="O6" s="57">
        <v>7.3858365076175034E-2</v>
      </c>
      <c r="P6" s="57">
        <v>0.78516305071021242</v>
      </c>
      <c r="Q6" s="57">
        <v>6.3744000000000002E-10</v>
      </c>
      <c r="S6" s="53" t="s">
        <v>210</v>
      </c>
      <c r="T6" s="53">
        <v>2.2249999999999999E-4</v>
      </c>
      <c r="U6" s="53">
        <v>3.13786E-2</v>
      </c>
      <c r="V6" s="53">
        <v>23.366969999999998</v>
      </c>
      <c r="W6" s="53">
        <v>7.9456420000000003</v>
      </c>
      <c r="X6" s="53">
        <v>2.2473987000000001E-3</v>
      </c>
      <c r="Y6" s="53">
        <v>2.1854753E-4</v>
      </c>
      <c r="Z6" s="53">
        <v>34.435917000000003</v>
      </c>
      <c r="AA6" s="53">
        <v>0.235600534</v>
      </c>
      <c r="AB6" s="53">
        <v>0.28796458000000003</v>
      </c>
      <c r="AC6" s="53">
        <v>7.0516391698645597E-2</v>
      </c>
      <c r="AD6" s="53">
        <v>0.59408150575940522</v>
      </c>
      <c r="AE6" s="53">
        <v>0.21374053000000001</v>
      </c>
      <c r="AF6" s="53">
        <v>0.43263462000000003</v>
      </c>
      <c r="AG6" s="53">
        <v>5.7480980070982041E-2</v>
      </c>
      <c r="AH6" s="53">
        <v>0.73784730156343448</v>
      </c>
      <c r="AI6" s="53">
        <v>4.8672870000000003E-10</v>
      </c>
      <c r="AK6" s="58" t="s">
        <v>210</v>
      </c>
      <c r="AL6" s="58">
        <v>2.3130000000000001E-4</v>
      </c>
      <c r="AM6" s="58">
        <v>2.6429100000000001E-2</v>
      </c>
      <c r="AN6" s="58">
        <v>24.973901999999999</v>
      </c>
      <c r="AO6" s="58">
        <v>7.7338079999999998</v>
      </c>
      <c r="AP6" s="58">
        <v>2.2580049E-3</v>
      </c>
      <c r="AQ6" s="58">
        <v>2.1351597E-4</v>
      </c>
      <c r="AR6" s="58">
        <v>34.442844000000001</v>
      </c>
      <c r="AS6" s="58">
        <v>0.22993527</v>
      </c>
      <c r="AT6" s="58">
        <v>0.26657154999999999</v>
      </c>
      <c r="AU6" s="58">
        <v>6.4612766260977006E-2</v>
      </c>
      <c r="AV6" s="58">
        <v>0.56111958631830805</v>
      </c>
      <c r="AW6" s="58">
        <v>0.20649405000000001</v>
      </c>
      <c r="AX6" s="58">
        <v>0.40965831000000003</v>
      </c>
      <c r="AY6" s="58">
        <v>5.2863110071448678E-2</v>
      </c>
      <c r="AZ6" s="58">
        <v>0.71502400557641677</v>
      </c>
      <c r="BA6" s="58">
        <v>4.5686600000000001E-10</v>
      </c>
      <c r="BC6" s="59" t="s">
        <v>210</v>
      </c>
      <c r="BD6" s="59">
        <v>2.284E-4</v>
      </c>
      <c r="BE6" s="59">
        <v>2.9451000000000001E-2</v>
      </c>
      <c r="BF6" s="59">
        <v>24.17164</v>
      </c>
      <c r="BG6" s="59">
        <v>7.8581810000000001</v>
      </c>
      <c r="BH6" s="59">
        <v>2.2543552000000001E-3</v>
      </c>
      <c r="BI6" s="59">
        <v>2.1596174E-4</v>
      </c>
      <c r="BJ6" s="59">
        <v>34.441727</v>
      </c>
      <c r="BK6" s="59">
        <v>0.23303827399999999</v>
      </c>
      <c r="BL6" s="59">
        <v>0.27892314000000001</v>
      </c>
      <c r="BM6" s="59">
        <v>6.8033382466760495E-2</v>
      </c>
      <c r="BN6" s="59">
        <v>0.57999479652719743</v>
      </c>
      <c r="BO6" s="59">
        <v>0.21110870500000001</v>
      </c>
      <c r="BP6" s="59">
        <v>0.42196157000000001</v>
      </c>
      <c r="BQ6" s="59">
        <v>5.9486920073132533E-2</v>
      </c>
      <c r="BR6" s="59">
        <v>0.72176244557810054</v>
      </c>
      <c r="BS6" s="59">
        <v>5.0654124999999997E-10</v>
      </c>
    </row>
    <row r="7" spans="1:71" x14ac:dyDescent="0.25">
      <c r="A7" s="57" t="s">
        <v>210</v>
      </c>
      <c r="B7" s="57">
        <v>2.2169999999999999E-4</v>
      </c>
      <c r="C7" s="57">
        <v>3.8135200000000001E-2</v>
      </c>
      <c r="D7" s="57">
        <v>21.059660000000001</v>
      </c>
      <c r="E7" s="57">
        <v>8.1706629999999993</v>
      </c>
      <c r="F7" s="57">
        <v>2.2377501999999998E-3</v>
      </c>
      <c r="G7" s="57">
        <v>2.276209E-4</v>
      </c>
      <c r="H7" s="57">
        <v>34.420344999999998</v>
      </c>
      <c r="I7" s="57">
        <v>0.24365228</v>
      </c>
      <c r="J7" s="57">
        <v>0.32981577000000001</v>
      </c>
      <c r="K7" s="57">
        <v>7.9001912975702998E-2</v>
      </c>
      <c r="L7" s="57">
        <v>0.65246996303685079</v>
      </c>
      <c r="M7" s="57">
        <v>0.22714954000000001</v>
      </c>
      <c r="N7" s="57">
        <v>0.47565236</v>
      </c>
      <c r="O7" s="57">
        <v>7.5626880072976035E-2</v>
      </c>
      <c r="P7" s="57">
        <v>0.80793209658968146</v>
      </c>
      <c r="Q7" s="57">
        <v>5.1757210000000005E-10</v>
      </c>
      <c r="S7" s="53" t="s">
        <v>210</v>
      </c>
      <c r="T7" s="53">
        <v>2.2919999999999999E-4</v>
      </c>
      <c r="U7" s="53">
        <v>3.1414999999999998E-2</v>
      </c>
      <c r="V7" s="53">
        <v>22.670967000000001</v>
      </c>
      <c r="W7" s="53">
        <v>7.9465218000000002</v>
      </c>
      <c r="X7" s="53">
        <v>2.2469368E-3</v>
      </c>
      <c r="Y7" s="53">
        <v>2.2181524999999999E-4</v>
      </c>
      <c r="Z7" s="53">
        <v>34.427720000000001</v>
      </c>
      <c r="AA7" s="53">
        <v>0.238563584</v>
      </c>
      <c r="AB7" s="53">
        <v>0.30108024</v>
      </c>
      <c r="AC7" s="53">
        <v>7.0693382868505697E-2</v>
      </c>
      <c r="AD7" s="53">
        <v>0.61033720692559512</v>
      </c>
      <c r="AE7" s="53">
        <v>0.21812297</v>
      </c>
      <c r="AF7" s="53">
        <v>0.44808807</v>
      </c>
      <c r="AG7" s="53">
        <v>6.152475307091982E-2</v>
      </c>
      <c r="AH7" s="53">
        <v>0.76085176353128825</v>
      </c>
      <c r="AI7" s="53">
        <v>4.4809702999999999E-10</v>
      </c>
      <c r="AK7" s="58" t="s">
        <v>210</v>
      </c>
      <c r="AL7" s="58">
        <v>2.377E-4</v>
      </c>
      <c r="AM7" s="58">
        <v>2.3267300000000001E-2</v>
      </c>
      <c r="AN7" s="58">
        <v>24.342438000000001</v>
      </c>
      <c r="AO7" s="58">
        <v>7.7323236</v>
      </c>
      <c r="AP7" s="58">
        <v>2.2575613E-3</v>
      </c>
      <c r="AQ7" s="58">
        <v>2.1627311E-4</v>
      </c>
      <c r="AR7" s="58">
        <v>34.4377</v>
      </c>
      <c r="AS7" s="58">
        <v>0.23531067</v>
      </c>
      <c r="AT7" s="58">
        <v>0.27210431499999999</v>
      </c>
      <c r="AU7" s="58">
        <v>6.0186369035326003E-2</v>
      </c>
      <c r="AV7" s="58">
        <v>0.56760135408390933</v>
      </c>
      <c r="AW7" s="58">
        <v>0.20974753400000001</v>
      </c>
      <c r="AX7" s="58">
        <v>0.42059046</v>
      </c>
      <c r="AY7" s="58">
        <v>4.7079940066379472E-2</v>
      </c>
      <c r="AZ7" s="58">
        <v>0.72621262651336682</v>
      </c>
      <c r="BA7" s="58">
        <v>3.4691697000000002E-10</v>
      </c>
      <c r="BC7" s="59" t="s">
        <v>210</v>
      </c>
      <c r="BD7" s="59">
        <v>2.3550000000000001E-4</v>
      </c>
      <c r="BE7" s="59">
        <v>2.99022E-2</v>
      </c>
      <c r="BF7" s="59">
        <v>23.482422</v>
      </c>
      <c r="BG7" s="59">
        <v>7.8581250000000002</v>
      </c>
      <c r="BH7" s="59">
        <v>2.2538927999999998E-3</v>
      </c>
      <c r="BI7" s="59">
        <v>2.1904356E-4</v>
      </c>
      <c r="BJ7" s="59">
        <v>34.434207999999998</v>
      </c>
      <c r="BK7" s="59">
        <v>0.235473605</v>
      </c>
      <c r="BL7" s="59">
        <v>0.29012317999999998</v>
      </c>
      <c r="BM7" s="59">
        <v>6.8733859408209502E-2</v>
      </c>
      <c r="BN7" s="59">
        <v>0.594330644465765</v>
      </c>
      <c r="BO7" s="59">
        <v>0.213951324</v>
      </c>
      <c r="BP7" s="59">
        <v>0.43534803999999999</v>
      </c>
      <c r="BQ7" s="59">
        <v>6.2086478071917049E-2</v>
      </c>
      <c r="BR7" s="59">
        <v>0.74078605151890431</v>
      </c>
      <c r="BS7" s="59">
        <v>4.4769277000000002E-10</v>
      </c>
    </row>
    <row r="8" spans="1:71" x14ac:dyDescent="0.25">
      <c r="A8" s="57" t="s">
        <v>210</v>
      </c>
      <c r="B8" s="57">
        <v>2.1689999999999999E-4</v>
      </c>
      <c r="C8" s="57">
        <v>2.6828500000000002E-2</v>
      </c>
      <c r="D8" s="57">
        <v>20.362053</v>
      </c>
      <c r="E8" s="57">
        <v>8.1759979999999999</v>
      </c>
      <c r="F8" s="57">
        <v>2.2372564000000001E-3</v>
      </c>
      <c r="G8" s="57">
        <v>2.3124201000000001E-4</v>
      </c>
      <c r="H8" s="57">
        <v>34.399146999999999</v>
      </c>
      <c r="I8" s="57">
        <v>0.25533882200000002</v>
      </c>
      <c r="J8" s="57">
        <v>0.34485215000000002</v>
      </c>
      <c r="K8" s="57">
        <v>6.7218624781557199E-2</v>
      </c>
      <c r="L8" s="57">
        <v>0.66740959682602186</v>
      </c>
      <c r="M8" s="57">
        <v>0.24325711</v>
      </c>
      <c r="N8" s="57">
        <v>0.49580078999999999</v>
      </c>
      <c r="O8" s="57">
        <v>8.1797660072869718E-2</v>
      </c>
      <c r="P8" s="57">
        <v>0.85338970554400229</v>
      </c>
      <c r="Q8" s="57">
        <v>4.7139359999999997E-10</v>
      </c>
      <c r="S8" s="53" t="s">
        <v>210</v>
      </c>
      <c r="T8" s="53">
        <v>2.2440000000000001E-4</v>
      </c>
      <c r="U8" s="53">
        <v>2.1288100000000001E-2</v>
      </c>
      <c r="V8" s="53">
        <v>21.953907000000001</v>
      </c>
      <c r="W8" s="53">
        <v>7.947241</v>
      </c>
      <c r="X8" s="53">
        <v>2.2463584000000001E-3</v>
      </c>
      <c r="Y8" s="53">
        <v>2.2530463000000001E-4</v>
      </c>
      <c r="Z8" s="53">
        <v>34.406075000000001</v>
      </c>
      <c r="AA8" s="53">
        <v>0.25090448999999998</v>
      </c>
      <c r="AB8" s="53">
        <v>0.30979466999999999</v>
      </c>
      <c r="AC8" s="53">
        <v>5.6285470526313088E-2</v>
      </c>
      <c r="AD8" s="53">
        <v>0.61698463056555353</v>
      </c>
      <c r="AE8" s="53">
        <v>0.23108925</v>
      </c>
      <c r="AF8" s="53">
        <v>0.46724536999999999</v>
      </c>
      <c r="AG8" s="53">
        <v>5.5567607067210548E-2</v>
      </c>
      <c r="AH8" s="53">
        <v>0.79170804543383189</v>
      </c>
      <c r="AI8" s="53">
        <v>3.4617609999999998E-10</v>
      </c>
      <c r="AK8" s="58" t="s">
        <v>210</v>
      </c>
      <c r="AL8" s="58">
        <v>2.3479999999999999E-4</v>
      </c>
      <c r="AM8" s="58">
        <v>1.77188E-2</v>
      </c>
      <c r="AN8" s="58">
        <v>23.580704000000001</v>
      </c>
      <c r="AO8" s="58">
        <v>7.7304380000000004</v>
      </c>
      <c r="AP8" s="58">
        <v>2.2568219999999999E-3</v>
      </c>
      <c r="AQ8" s="58">
        <v>2.1954413000000001E-4</v>
      </c>
      <c r="AR8" s="58">
        <v>34.415669999999999</v>
      </c>
      <c r="AS8" s="58">
        <v>0.24489259999999999</v>
      </c>
      <c r="AT8" s="58">
        <v>0.277639786</v>
      </c>
      <c r="AU8" s="58">
        <v>4.8672955426378527E-2</v>
      </c>
      <c r="AV8" s="58">
        <v>0.57120534146254764</v>
      </c>
      <c r="AW8" s="58">
        <v>0.21810131499999999</v>
      </c>
      <c r="AX8" s="58">
        <v>0.44199711000000003</v>
      </c>
      <c r="AY8" s="58">
        <v>3.103284706202623E-2</v>
      </c>
      <c r="AZ8" s="58">
        <v>0.7430660753973013</v>
      </c>
      <c r="BA8" s="58">
        <v>2.6532745000000002E-10</v>
      </c>
      <c r="BC8" s="59" t="s">
        <v>210</v>
      </c>
      <c r="BD8" s="59">
        <v>2.307E-4</v>
      </c>
      <c r="BE8" s="59">
        <v>2.00672E-2</v>
      </c>
      <c r="BF8" s="59">
        <v>22.760448</v>
      </c>
      <c r="BG8" s="59">
        <v>7.8584389999999997</v>
      </c>
      <c r="BH8" s="59">
        <v>2.2532258E-3</v>
      </c>
      <c r="BI8" s="59">
        <v>2.2243358E-4</v>
      </c>
      <c r="BJ8" s="59">
        <v>34.412323000000001</v>
      </c>
      <c r="BK8" s="59">
        <v>0.24780674599999999</v>
      </c>
      <c r="BL8" s="59">
        <v>0.29752746000000002</v>
      </c>
      <c r="BM8" s="59">
        <v>5.4210655550216903E-2</v>
      </c>
      <c r="BN8" s="59">
        <v>0.5995448615891491</v>
      </c>
      <c r="BO8" s="59">
        <v>0.22629999000000001</v>
      </c>
      <c r="BP8" s="59">
        <v>0.45404948000000001</v>
      </c>
      <c r="BQ8" s="59">
        <v>5.4233722067361559E-2</v>
      </c>
      <c r="BR8" s="59">
        <v>0.76669253840263663</v>
      </c>
      <c r="BS8" s="59">
        <v>3.3522363E-10</v>
      </c>
    </row>
    <row r="9" spans="1:71" x14ac:dyDescent="0.25">
      <c r="A9" s="57" t="s">
        <v>210</v>
      </c>
      <c r="B9" s="57">
        <v>2.106E-4</v>
      </c>
      <c r="C9" s="57">
        <v>2.3922700000000002E-2</v>
      </c>
      <c r="D9" s="57">
        <v>19.651678</v>
      </c>
      <c r="E9" s="57">
        <v>8.1766799999999993</v>
      </c>
      <c r="F9" s="57">
        <v>2.2371544E-3</v>
      </c>
      <c r="G9" s="57">
        <v>2.3469450000000001E-4</v>
      </c>
      <c r="H9" s="57">
        <v>34.372436999999998</v>
      </c>
      <c r="I9" s="57">
        <v>0.26438750599999999</v>
      </c>
      <c r="J9" s="57">
        <v>0.34119108999999997</v>
      </c>
      <c r="K9" s="57">
        <v>5.659495039106973E-2</v>
      </c>
      <c r="L9" s="57">
        <v>0.66217354642911952</v>
      </c>
      <c r="M9" s="57">
        <v>0.25078456999999998</v>
      </c>
      <c r="N9" s="57">
        <v>0.51324219999999998</v>
      </c>
      <c r="O9" s="57">
        <v>5.5609860066651078E-2</v>
      </c>
      <c r="P9" s="57">
        <v>0.85372290243019522</v>
      </c>
      <c r="Q9" s="57">
        <v>3.6339730000000002E-10</v>
      </c>
      <c r="S9" s="53" t="s">
        <v>210</v>
      </c>
      <c r="T9" s="53">
        <v>2.1819999999999999E-4</v>
      </c>
      <c r="U9" s="53">
        <v>1.8803799999999999E-2</v>
      </c>
      <c r="V9" s="53">
        <v>21.216346999999999</v>
      </c>
      <c r="W9" s="53">
        <v>7.9438079999999998</v>
      </c>
      <c r="X9" s="53">
        <v>2.2461122999999999E-3</v>
      </c>
      <c r="Y9" s="53">
        <v>2.2859915000000001E-4</v>
      </c>
      <c r="Z9" s="53">
        <v>34.378951999999998</v>
      </c>
      <c r="AA9" s="53">
        <v>0.25994060000000002</v>
      </c>
      <c r="AB9" s="53">
        <v>0.30101928999999999</v>
      </c>
      <c r="AC9" s="53">
        <v>4.5698840259505498E-2</v>
      </c>
      <c r="AD9" s="53">
        <v>0.60665873029274375</v>
      </c>
      <c r="AE9" s="53">
        <v>0.23444545999999999</v>
      </c>
      <c r="AF9" s="53">
        <v>0.49169322999999998</v>
      </c>
      <c r="AG9" s="53">
        <v>1.224785705871631E-2</v>
      </c>
      <c r="AH9" s="53">
        <v>0.77557893032010405</v>
      </c>
      <c r="AI9" s="53">
        <v>2.3957900000000001E-10</v>
      </c>
      <c r="AK9" s="58" t="s">
        <v>210</v>
      </c>
      <c r="AL9" s="58">
        <v>2.2829999999999999E-4</v>
      </c>
      <c r="AM9" s="58">
        <v>1.52307E-2</v>
      </c>
      <c r="AN9" s="58">
        <v>22.814878</v>
      </c>
      <c r="AO9" s="58">
        <v>7.7265816000000003</v>
      </c>
      <c r="AP9" s="58">
        <v>2.2563366E-3</v>
      </c>
      <c r="AQ9" s="58">
        <v>2.2274301999999999E-4</v>
      </c>
      <c r="AR9" s="58">
        <v>34.387880000000003</v>
      </c>
      <c r="AS9" s="58">
        <v>0.25339455999999999</v>
      </c>
      <c r="AT9" s="58">
        <v>0.26915032999999999</v>
      </c>
      <c r="AU9" s="58">
        <v>3.7383660197103971E-2</v>
      </c>
      <c r="AV9" s="58">
        <v>0.55992855022705024</v>
      </c>
      <c r="AW9" s="58">
        <v>0.22221579599999999</v>
      </c>
      <c r="AX9" s="58">
        <v>0.45682662000000002</v>
      </c>
      <c r="AY9" s="58">
        <v>3.5651068339999998E-9</v>
      </c>
      <c r="AZ9" s="58">
        <v>0.74335118778815523</v>
      </c>
      <c r="BA9" s="58">
        <v>1.8122415999999999E-10</v>
      </c>
      <c r="BC9" s="59" t="s">
        <v>210</v>
      </c>
      <c r="BD9" s="59">
        <v>2.2440000000000001E-4</v>
      </c>
      <c r="BE9" s="59">
        <v>1.74425E-2</v>
      </c>
      <c r="BF9" s="59">
        <v>22.014053000000001</v>
      </c>
      <c r="BG9" s="59">
        <v>7.8551773999999996</v>
      </c>
      <c r="BH9" s="59">
        <v>2.2528130000000002E-3</v>
      </c>
      <c r="BI9" s="59">
        <v>2.2564844000000001E-4</v>
      </c>
      <c r="BJ9" s="59">
        <v>34.384827000000001</v>
      </c>
      <c r="BK9" s="59">
        <v>0.25688698500000001</v>
      </c>
      <c r="BL9" s="59">
        <v>0.28718326</v>
      </c>
      <c r="BM9" s="59">
        <v>4.3201060251403647E-2</v>
      </c>
      <c r="BN9" s="59">
        <v>0.58727130528386018</v>
      </c>
      <c r="BO9" s="59">
        <v>0.22862228000000001</v>
      </c>
      <c r="BP9" s="59">
        <v>0.48156620999999999</v>
      </c>
      <c r="BQ9" s="59">
        <v>3.9533814577475497E-3</v>
      </c>
      <c r="BR9" s="59">
        <v>0.74767719168079594</v>
      </c>
      <c r="BS9" s="59">
        <v>2.2288219999999999E-10</v>
      </c>
    </row>
    <row r="10" spans="1:71" x14ac:dyDescent="0.25">
      <c r="A10" s="57" t="s">
        <v>210</v>
      </c>
      <c r="B10" s="57">
        <v>1.9900000000000001E-4</v>
      </c>
      <c r="C10" s="57">
        <v>1.3724099999999999E-2</v>
      </c>
      <c r="D10" s="57">
        <v>19.302937</v>
      </c>
      <c r="E10" s="57">
        <v>8.1748440000000002</v>
      </c>
      <c r="F10" s="57">
        <v>2.2367417999999998E-3</v>
      </c>
      <c r="G10" s="57">
        <v>2.3663275000000001E-4</v>
      </c>
      <c r="H10" s="57">
        <v>34.341988000000001</v>
      </c>
      <c r="I10" s="57">
        <v>0.280202654</v>
      </c>
      <c r="J10" s="57">
        <v>0.31698117999999997</v>
      </c>
      <c r="K10" s="57">
        <v>2.911315309282508E-2</v>
      </c>
      <c r="L10" s="57">
        <v>0.62629698711607273</v>
      </c>
      <c r="M10" s="57">
        <v>0.25446728000000002</v>
      </c>
      <c r="N10" s="57">
        <v>0.5279751800000001</v>
      </c>
      <c r="O10" s="57">
        <v>2.4357361860000001E-9</v>
      </c>
      <c r="P10" s="57">
        <v>0.81964073258766623</v>
      </c>
      <c r="Q10" s="57">
        <v>1.5172571999999999E-10</v>
      </c>
      <c r="S10" s="53" t="s">
        <v>210</v>
      </c>
      <c r="T10" s="53">
        <v>2.073E-4</v>
      </c>
      <c r="U10" s="53">
        <v>1.0531199999999999E-2</v>
      </c>
      <c r="V10" s="53">
        <v>20.825766000000002</v>
      </c>
      <c r="W10" s="53">
        <v>7.9393250000000002</v>
      </c>
      <c r="X10" s="53">
        <v>2.2457039999999998E-3</v>
      </c>
      <c r="Y10" s="53">
        <v>2.3055033999999999E-4</v>
      </c>
      <c r="Z10" s="53">
        <v>34.348100000000002</v>
      </c>
      <c r="AA10" s="53">
        <v>0.27383755999999998</v>
      </c>
      <c r="AB10" s="53">
        <v>0.28050026</v>
      </c>
      <c r="AC10" s="53">
        <v>1.8875686072881259E-2</v>
      </c>
      <c r="AD10" s="53">
        <v>0.57321350609302868</v>
      </c>
      <c r="AE10" s="53">
        <v>0.24211909000000001</v>
      </c>
      <c r="AF10" s="53">
        <v>0.4757827</v>
      </c>
      <c r="AG10" s="53">
        <v>1.2673526369999999E-9</v>
      </c>
      <c r="AH10" s="53">
        <v>0.76539454738941459</v>
      </c>
      <c r="AI10" s="53">
        <v>1.1544581E-10</v>
      </c>
      <c r="AK10" s="58" t="s">
        <v>210</v>
      </c>
      <c r="AL10" s="58">
        <v>2.1809999999999999E-4</v>
      </c>
      <c r="AM10" s="58">
        <v>8.3032999999999996E-3</v>
      </c>
      <c r="AN10" s="58">
        <v>22.387626999999998</v>
      </c>
      <c r="AO10" s="58">
        <v>7.7232713999999998</v>
      </c>
      <c r="AP10" s="58">
        <v>2.2557472999999999E-3</v>
      </c>
      <c r="AQ10" s="58">
        <v>2.2468626E-4</v>
      </c>
      <c r="AR10" s="58">
        <v>34.356166999999999</v>
      </c>
      <c r="AS10" s="58">
        <v>0.26607458</v>
      </c>
      <c r="AT10" s="58">
        <v>0.24933532999999999</v>
      </c>
      <c r="AU10" s="58">
        <v>1.144197006130181E-2</v>
      </c>
      <c r="AV10" s="58">
        <v>0.52685188007925798</v>
      </c>
      <c r="AW10" s="58">
        <v>0.23077682499999999</v>
      </c>
      <c r="AX10" s="58">
        <v>0.43164481999999998</v>
      </c>
      <c r="AY10" s="58">
        <v>8.31694348E-10</v>
      </c>
      <c r="AZ10" s="58">
        <v>0.73102574494016925</v>
      </c>
      <c r="BA10" s="58">
        <v>9.4503225000000004E-11</v>
      </c>
      <c r="BC10" s="59" t="s">
        <v>210</v>
      </c>
      <c r="BD10" s="59">
        <v>2.1359999999999999E-4</v>
      </c>
      <c r="BE10" s="59">
        <v>9.6229999999999996E-3</v>
      </c>
      <c r="BF10" s="59">
        <v>21.607859999999999</v>
      </c>
      <c r="BG10" s="59">
        <v>7.8516519999999996</v>
      </c>
      <c r="BH10" s="59">
        <v>2.2522632000000001E-3</v>
      </c>
      <c r="BI10" s="59">
        <v>2.2758610000000001E-4</v>
      </c>
      <c r="BJ10" s="59">
        <v>34.353622000000001</v>
      </c>
      <c r="BK10" s="59">
        <v>0.27010585999999998</v>
      </c>
      <c r="BL10" s="59">
        <v>0.26684226999999999</v>
      </c>
      <c r="BM10" s="59">
        <v>1.6485019069565929E-2</v>
      </c>
      <c r="BN10" s="59">
        <v>0.55343314908904129</v>
      </c>
      <c r="BO10" s="59">
        <v>0.23687259999999999</v>
      </c>
      <c r="BP10" s="59">
        <v>0.45837375000000002</v>
      </c>
      <c r="BQ10" s="59">
        <v>1.1643244400000001E-9</v>
      </c>
      <c r="BR10" s="59">
        <v>0.73151596727279933</v>
      </c>
      <c r="BS10" s="59">
        <v>1.0833029E-10</v>
      </c>
    </row>
    <row r="11" spans="1:71" x14ac:dyDescent="0.25">
      <c r="A11" s="57" t="s">
        <v>210</v>
      </c>
      <c r="B11" s="57">
        <v>1.939E-4</v>
      </c>
      <c r="C11" s="57">
        <v>8.4793000000000004E-3</v>
      </c>
      <c r="D11" s="57">
        <v>19.390032000000001</v>
      </c>
      <c r="E11" s="57">
        <v>8.1685689999999997</v>
      </c>
      <c r="F11" s="57">
        <v>2.2347209999999998E-3</v>
      </c>
      <c r="G11" s="57">
        <v>2.3629175999999999E-4</v>
      </c>
      <c r="H11" s="57">
        <v>34.299999999999997</v>
      </c>
      <c r="I11" s="57">
        <v>0.28381867</v>
      </c>
      <c r="J11" s="57">
        <v>0.27751122</v>
      </c>
      <c r="K11" s="57">
        <v>3.1291943489973931E-3</v>
      </c>
      <c r="L11" s="57">
        <v>0.56445908436461822</v>
      </c>
      <c r="M11" s="57">
        <v>0.24977511999999999</v>
      </c>
      <c r="N11" s="57">
        <v>0.46146390999999998</v>
      </c>
      <c r="O11" s="57">
        <v>4.27560223E-10</v>
      </c>
      <c r="P11" s="57">
        <v>0.74806934451245777</v>
      </c>
      <c r="Q11" s="57">
        <v>8.4803789999999998E-11</v>
      </c>
      <c r="S11" s="53" t="s">
        <v>210</v>
      </c>
      <c r="T11" s="53">
        <v>2.0230000000000001E-4</v>
      </c>
      <c r="U11" s="53">
        <v>6.4218000000000001E-3</v>
      </c>
      <c r="V11" s="53">
        <v>20.864709999999999</v>
      </c>
      <c r="W11" s="53">
        <v>7.9331545999999999</v>
      </c>
      <c r="X11" s="53">
        <v>2.2437319E-3</v>
      </c>
      <c r="Y11" s="53">
        <v>2.3045682999999999E-4</v>
      </c>
      <c r="Z11" s="53">
        <v>34.303843999999998</v>
      </c>
      <c r="AA11" s="53">
        <v>0.27646938999999998</v>
      </c>
      <c r="AB11" s="53">
        <v>0.24641205599999999</v>
      </c>
      <c r="AC11" s="53">
        <v>1.0296638777E-8</v>
      </c>
      <c r="AD11" s="53">
        <v>0.5228814563102594</v>
      </c>
      <c r="AE11" s="53">
        <v>0.23855735</v>
      </c>
      <c r="AF11" s="53">
        <v>0.41974404999999998</v>
      </c>
      <c r="AG11" s="53">
        <v>3.3135272599999998E-10</v>
      </c>
      <c r="AH11" s="53">
        <v>0.7036702534067043</v>
      </c>
      <c r="AI11" s="53">
        <v>7.3304404000000004E-11</v>
      </c>
      <c r="AK11" s="58" t="s">
        <v>210</v>
      </c>
      <c r="AL11" s="58">
        <v>2.1350000000000001E-4</v>
      </c>
      <c r="AM11" s="58">
        <v>4.9988000000000003E-3</v>
      </c>
      <c r="AN11" s="58">
        <v>22.379984</v>
      </c>
      <c r="AO11" s="58">
        <v>7.7196245000000001</v>
      </c>
      <c r="AP11" s="58">
        <v>2.2536432000000001E-3</v>
      </c>
      <c r="AQ11" s="58">
        <v>2.2479371E-4</v>
      </c>
      <c r="AR11" s="58">
        <v>34.309258</v>
      </c>
      <c r="AS11" s="58">
        <v>0.26791605000000002</v>
      </c>
      <c r="AT11" s="58">
        <v>0.21850191999999999</v>
      </c>
      <c r="AU11" s="58">
        <v>3.7951136300000004E-9</v>
      </c>
      <c r="AV11" s="58">
        <v>0.48641797380728458</v>
      </c>
      <c r="AW11" s="58">
        <v>0.22750102999999999</v>
      </c>
      <c r="AX11" s="58">
        <v>0.38161834</v>
      </c>
      <c r="AY11" s="58">
        <v>2.7489393399999998E-10</v>
      </c>
      <c r="AZ11" s="58">
        <v>0.67366315034546376</v>
      </c>
      <c r="BA11" s="58">
        <v>6.5178320000000001E-11</v>
      </c>
      <c r="BC11" s="59" t="s">
        <v>210</v>
      </c>
      <c r="BD11" s="59">
        <v>2.0880000000000001E-4</v>
      </c>
      <c r="BE11" s="59">
        <v>5.8427000000000002E-3</v>
      </c>
      <c r="BF11" s="59">
        <v>21.625864</v>
      </c>
      <c r="BG11" s="59">
        <v>7.8468432000000004</v>
      </c>
      <c r="BH11" s="59">
        <v>2.2501999999999999E-3</v>
      </c>
      <c r="BI11" s="59">
        <v>2.2758073E-4</v>
      </c>
      <c r="BJ11" s="59">
        <v>34.308394999999997</v>
      </c>
      <c r="BK11" s="59">
        <v>0.27231395000000003</v>
      </c>
      <c r="BL11" s="59">
        <v>0.23420727999999999</v>
      </c>
      <c r="BM11" s="59">
        <v>7.7913979480000001E-9</v>
      </c>
      <c r="BN11" s="59">
        <v>0.50652123780456615</v>
      </c>
      <c r="BO11" s="59">
        <v>0.23348737</v>
      </c>
      <c r="BP11" s="59">
        <v>0.40472807</v>
      </c>
      <c r="BQ11" s="59">
        <v>3.2032998999999998E-10</v>
      </c>
      <c r="BR11" s="59">
        <v>0.67417294039089981</v>
      </c>
      <c r="BS11" s="59">
        <v>7.0511730000000001E-11</v>
      </c>
    </row>
    <row r="12" spans="1:71" x14ac:dyDescent="0.25">
      <c r="A12" s="57" t="s">
        <v>210</v>
      </c>
      <c r="B12" s="57">
        <v>1.9349999999999999E-4</v>
      </c>
      <c r="C12" s="57">
        <v>4.1149999999999997E-3</v>
      </c>
      <c r="D12" s="57">
        <v>19.874783999999998</v>
      </c>
      <c r="E12" s="57">
        <v>8.1606539999999992</v>
      </c>
      <c r="F12" s="57">
        <v>2.2314940000000001E-3</v>
      </c>
      <c r="G12" s="57">
        <v>2.3436417000000001E-4</v>
      </c>
      <c r="H12" s="57">
        <v>34.252650000000003</v>
      </c>
      <c r="I12" s="57">
        <v>0.283520094</v>
      </c>
      <c r="J12" s="57">
        <v>0.223074774</v>
      </c>
      <c r="K12" s="57">
        <v>3.3802717899999998E-10</v>
      </c>
      <c r="L12" s="57">
        <v>0.5065948683473247</v>
      </c>
      <c r="M12" s="57">
        <v>0.23778737</v>
      </c>
      <c r="N12" s="57">
        <v>0.37301409000000002</v>
      </c>
      <c r="O12" s="57">
        <v>1.5495976499999999E-10</v>
      </c>
      <c r="P12" s="57">
        <v>0.64602532821009395</v>
      </c>
      <c r="Q12" s="57">
        <v>5.5086193E-11</v>
      </c>
      <c r="S12" s="53" t="s">
        <v>210</v>
      </c>
      <c r="T12" s="53">
        <v>2.0230000000000001E-4</v>
      </c>
      <c r="U12" s="53">
        <v>3.1462E-3</v>
      </c>
      <c r="V12" s="53">
        <v>21.301850000000002</v>
      </c>
      <c r="W12" s="53">
        <v>7.9271307000000002</v>
      </c>
      <c r="X12" s="53">
        <v>2.2405559999999999E-3</v>
      </c>
      <c r="Y12" s="53">
        <v>2.2883296999999999E-4</v>
      </c>
      <c r="Z12" s="53">
        <v>34.252690000000001</v>
      </c>
      <c r="AA12" s="53">
        <v>0.27536507999999998</v>
      </c>
      <c r="AB12" s="53">
        <v>0.196438524</v>
      </c>
      <c r="AC12" s="53">
        <v>1.9890458100000001E-10</v>
      </c>
      <c r="AD12" s="53">
        <v>0.47180360420718559</v>
      </c>
      <c r="AE12" s="53">
        <v>0.22737091000000001</v>
      </c>
      <c r="AF12" s="53">
        <v>0.33826194999999998</v>
      </c>
      <c r="AG12" s="53">
        <v>1.3449469300000001E-10</v>
      </c>
      <c r="AH12" s="53">
        <v>0.60839178518454107</v>
      </c>
      <c r="AI12" s="53">
        <v>4.8722755000000001E-11</v>
      </c>
      <c r="AK12" s="58" t="s">
        <v>210</v>
      </c>
      <c r="AL12" s="58">
        <v>2.14E-4</v>
      </c>
      <c r="AM12" s="58">
        <v>2.4540999999999999E-3</v>
      </c>
      <c r="AN12" s="58">
        <v>22.774000000000001</v>
      </c>
      <c r="AO12" s="58">
        <v>7.7163789999999999</v>
      </c>
      <c r="AP12" s="58">
        <v>2.2503956999999999E-3</v>
      </c>
      <c r="AQ12" s="58">
        <v>2.2342775000000001E-4</v>
      </c>
      <c r="AR12" s="58">
        <v>34.254886999999997</v>
      </c>
      <c r="AS12" s="58">
        <v>0.26605472000000002</v>
      </c>
      <c r="AT12" s="58">
        <v>0.172808515</v>
      </c>
      <c r="AU12" s="58">
        <v>1.4675479200000001E-10</v>
      </c>
      <c r="AV12" s="58">
        <v>0.43886323515425829</v>
      </c>
      <c r="AW12" s="58">
        <v>0.21738627999999999</v>
      </c>
      <c r="AX12" s="58">
        <v>0.30623797000000003</v>
      </c>
      <c r="AY12" s="58">
        <v>1.1926086100000001E-10</v>
      </c>
      <c r="AZ12" s="58">
        <v>0.58309148116623144</v>
      </c>
      <c r="BA12" s="58">
        <v>4.3440650000000001E-11</v>
      </c>
      <c r="BC12" s="59" t="s">
        <v>210</v>
      </c>
      <c r="BD12" s="59">
        <v>2.0890000000000001E-4</v>
      </c>
      <c r="BE12" s="59">
        <v>2.8514999999999999E-3</v>
      </c>
      <c r="BF12" s="59">
        <v>22.038536000000001</v>
      </c>
      <c r="BG12" s="59">
        <v>7.8422770000000002</v>
      </c>
      <c r="BH12" s="59">
        <v>2.2469669999999999E-3</v>
      </c>
      <c r="BI12" s="59">
        <v>2.2610315000000001E-4</v>
      </c>
      <c r="BJ12" s="59">
        <v>34.255634000000001</v>
      </c>
      <c r="BK12" s="59">
        <v>0.27090718000000003</v>
      </c>
      <c r="BL12" s="59">
        <v>0.18636752300000001</v>
      </c>
      <c r="BM12" s="59">
        <v>1.8111485199999999E-10</v>
      </c>
      <c r="BN12" s="59">
        <v>0.45727470318914082</v>
      </c>
      <c r="BO12" s="59">
        <v>0.22286910500000001</v>
      </c>
      <c r="BP12" s="59">
        <v>0.32630102999999999</v>
      </c>
      <c r="BQ12" s="59">
        <v>1.3076608399999999E-10</v>
      </c>
      <c r="BR12" s="59">
        <v>0.58361953017773671</v>
      </c>
      <c r="BS12" s="59">
        <v>4.6925419999999999E-11</v>
      </c>
    </row>
    <row r="13" spans="1:71" x14ac:dyDescent="0.25">
      <c r="A13" s="57" t="s">
        <v>210</v>
      </c>
      <c r="B13" s="57">
        <v>1.9589999999999999E-4</v>
      </c>
      <c r="C13" s="57">
        <v>2.6134999999999999E-3</v>
      </c>
      <c r="D13" s="57">
        <v>20.330507000000001</v>
      </c>
      <c r="E13" s="57">
        <v>8.1531079999999996</v>
      </c>
      <c r="F13" s="57">
        <v>2.2282128000000001E-3</v>
      </c>
      <c r="G13" s="57">
        <v>2.3261449000000001E-4</v>
      </c>
      <c r="H13" s="57">
        <v>34.201087999999999</v>
      </c>
      <c r="I13" s="57">
        <v>0.28150392000000002</v>
      </c>
      <c r="J13" s="57">
        <v>0.18591210999999999</v>
      </c>
      <c r="K13" s="57">
        <v>1.10249333E-10</v>
      </c>
      <c r="L13" s="57">
        <v>0.46741603011708233</v>
      </c>
      <c r="M13" s="57">
        <v>0.22831989999999999</v>
      </c>
      <c r="N13" s="57">
        <v>0.3129324</v>
      </c>
      <c r="O13" s="57">
        <v>1.02049266E-10</v>
      </c>
      <c r="P13" s="57">
        <v>0.57488482814347464</v>
      </c>
      <c r="Q13" s="57">
        <v>4.138426E-11</v>
      </c>
      <c r="S13" s="53" t="s">
        <v>210</v>
      </c>
      <c r="T13" s="53">
        <v>2.053E-4</v>
      </c>
      <c r="U13" s="53">
        <v>2.0753999999999998E-3</v>
      </c>
      <c r="V13" s="53">
        <v>21.711722999999999</v>
      </c>
      <c r="W13" s="53">
        <v>7.9218745000000004</v>
      </c>
      <c r="X13" s="53">
        <v>2.2374152E-3</v>
      </c>
      <c r="Y13" s="53">
        <v>2.2735949E-4</v>
      </c>
      <c r="Z13" s="53">
        <v>34.199440000000003</v>
      </c>
      <c r="AA13" s="53">
        <v>0.27246659000000001</v>
      </c>
      <c r="AB13" s="53">
        <v>0.16402568300000001</v>
      </c>
      <c r="AC13" s="53">
        <v>9.4771926E-11</v>
      </c>
      <c r="AD13" s="53">
        <v>0.43649227310105232</v>
      </c>
      <c r="AE13" s="53">
        <v>0.2188099</v>
      </c>
      <c r="AF13" s="53">
        <v>0.28402496999999999</v>
      </c>
      <c r="AG13" s="53">
        <v>9.2332484000000005E-11</v>
      </c>
      <c r="AH13" s="53">
        <v>0.54332462413039673</v>
      </c>
      <c r="AI13" s="53">
        <v>3.7150717000000003E-11</v>
      </c>
      <c r="AK13" s="58" t="s">
        <v>210</v>
      </c>
      <c r="AL13" s="58">
        <v>2.176E-4</v>
      </c>
      <c r="AM13" s="58">
        <v>1.6535E-3</v>
      </c>
      <c r="AN13" s="58">
        <v>23.13486</v>
      </c>
      <c r="AO13" s="58">
        <v>7.7135334000000002</v>
      </c>
      <c r="AP13" s="58">
        <v>2.2472633999999999E-3</v>
      </c>
      <c r="AQ13" s="58">
        <v>2.2222019E-4</v>
      </c>
      <c r="AR13" s="58">
        <v>34.200091999999998</v>
      </c>
      <c r="AS13" s="58">
        <v>0.26257789999999998</v>
      </c>
      <c r="AT13" s="58">
        <v>0.14423619700000001</v>
      </c>
      <c r="AU13" s="58">
        <v>8.3872886000000002E-11</v>
      </c>
      <c r="AV13" s="58">
        <v>0.40681409708966149</v>
      </c>
      <c r="AW13" s="58">
        <v>0.20960002999999999</v>
      </c>
      <c r="AX13" s="58">
        <v>0.25644169999999999</v>
      </c>
      <c r="AY13" s="58">
        <v>8.3594435E-11</v>
      </c>
      <c r="AZ13" s="58">
        <v>0.52083372511944082</v>
      </c>
      <c r="BA13" s="58">
        <v>3.3285097000000002E-11</v>
      </c>
      <c r="BC13" s="59" t="s">
        <v>210</v>
      </c>
      <c r="BD13" s="59">
        <v>2.1210000000000001E-4</v>
      </c>
      <c r="BE13" s="59">
        <v>1.8917000000000001E-3</v>
      </c>
      <c r="BF13" s="59">
        <v>22.424565999999999</v>
      </c>
      <c r="BG13" s="59">
        <v>7.8382230000000002</v>
      </c>
      <c r="BH13" s="59">
        <v>2.2437985000000001E-3</v>
      </c>
      <c r="BI13" s="59">
        <v>2.2476114000000001E-4</v>
      </c>
      <c r="BJ13" s="59">
        <v>34.201588000000001</v>
      </c>
      <c r="BK13" s="59">
        <v>0.26779608599999999</v>
      </c>
      <c r="BL13" s="59">
        <v>0.155672598</v>
      </c>
      <c r="BM13" s="59">
        <v>9.1365535000000004E-11</v>
      </c>
      <c r="BN13" s="59">
        <v>0.42346868409747979</v>
      </c>
      <c r="BO13" s="59">
        <v>0.21467525000000001</v>
      </c>
      <c r="BP13" s="59">
        <v>0.27405153500000001</v>
      </c>
      <c r="BQ13" s="59">
        <v>9.0035755000000005E-11</v>
      </c>
      <c r="BR13" s="59">
        <v>0.52148032512588216</v>
      </c>
      <c r="BS13" s="59">
        <v>3.5809324000000001E-11</v>
      </c>
    </row>
    <row r="14" spans="1:71" x14ac:dyDescent="0.25">
      <c r="A14" s="57" t="s">
        <v>210</v>
      </c>
      <c r="B14" s="57">
        <v>2.085E-4</v>
      </c>
      <c r="C14" s="57">
        <v>4.5739999999999999E-3</v>
      </c>
      <c r="D14" s="57">
        <v>19.540341999999999</v>
      </c>
      <c r="E14" s="57">
        <v>8.1540470000000003</v>
      </c>
      <c r="F14" s="57">
        <v>2.2297897000000001E-3</v>
      </c>
      <c r="G14" s="57">
        <v>2.3562118E-4</v>
      </c>
      <c r="H14" s="57">
        <v>34.218470000000003</v>
      </c>
      <c r="I14" s="57">
        <v>0.28044060599999998</v>
      </c>
      <c r="J14" s="57">
        <v>0.21909558400000001</v>
      </c>
      <c r="K14" s="57">
        <v>4.69245055E-10</v>
      </c>
      <c r="L14" s="57">
        <v>0.4995361904786999</v>
      </c>
      <c r="M14" s="57">
        <v>0.23510745</v>
      </c>
      <c r="N14" s="57">
        <v>0.34433673999999997</v>
      </c>
      <c r="O14" s="57">
        <v>1.3822706199999999E-10</v>
      </c>
      <c r="P14" s="57">
        <v>0.61239072019035279</v>
      </c>
      <c r="Q14" s="57">
        <v>5.2079440000000003E-11</v>
      </c>
      <c r="S14" s="53" t="s">
        <v>210</v>
      </c>
      <c r="T14" s="53">
        <v>2.1689999999999999E-4</v>
      </c>
      <c r="U14" s="53">
        <v>3.5622000000000002E-3</v>
      </c>
      <c r="V14" s="53">
        <v>20.901888</v>
      </c>
      <c r="W14" s="53">
        <v>7.9230270000000003</v>
      </c>
      <c r="X14" s="53">
        <v>2.2392200000000001E-3</v>
      </c>
      <c r="Y14" s="53">
        <v>2.3031399999999999E-4</v>
      </c>
      <c r="Z14" s="53">
        <v>34.218136000000001</v>
      </c>
      <c r="AA14" s="53">
        <v>0.27298399000000001</v>
      </c>
      <c r="AB14" s="53">
        <v>0.19583189400000001</v>
      </c>
      <c r="AC14" s="53">
        <v>2.6708569999999998E-10</v>
      </c>
      <c r="AD14" s="53">
        <v>0.46881588427557402</v>
      </c>
      <c r="AE14" s="53">
        <v>0.22585583000000001</v>
      </c>
      <c r="AF14" s="53">
        <v>0.31555967000000001</v>
      </c>
      <c r="AG14" s="53">
        <v>1.23474416E-10</v>
      </c>
      <c r="AH14" s="53">
        <v>0.58066493517149631</v>
      </c>
      <c r="AI14" s="53">
        <v>4.694949E-11</v>
      </c>
      <c r="AK14" s="58" t="s">
        <v>210</v>
      </c>
      <c r="AL14" s="58">
        <v>2.288E-4</v>
      </c>
      <c r="AM14" s="58">
        <v>2.8219999999999999E-3</v>
      </c>
      <c r="AN14" s="58">
        <v>22.296309999999998</v>
      </c>
      <c r="AO14" s="58">
        <v>7.7140775000000001</v>
      </c>
      <c r="AP14" s="58">
        <v>2.2491768000000001E-3</v>
      </c>
      <c r="AQ14" s="58">
        <v>2.2513761000000001E-4</v>
      </c>
      <c r="AR14" s="58">
        <v>34.219529999999999</v>
      </c>
      <c r="AS14" s="58">
        <v>0.26453551400000003</v>
      </c>
      <c r="AT14" s="58">
        <v>0.17415935499999999</v>
      </c>
      <c r="AU14" s="58">
        <v>1.8437563000000001E-10</v>
      </c>
      <c r="AV14" s="58">
        <v>0.43869486919208972</v>
      </c>
      <c r="AW14" s="58">
        <v>0.21678084</v>
      </c>
      <c r="AX14" s="58">
        <v>0.28682253499999999</v>
      </c>
      <c r="AY14" s="58">
        <v>1.1058802300000001E-10</v>
      </c>
      <c r="AZ14" s="58">
        <v>0.55882080815611601</v>
      </c>
      <c r="BA14" s="58">
        <v>4.2272605999999998E-11</v>
      </c>
      <c r="BC14" s="59" t="s">
        <v>210</v>
      </c>
      <c r="BD14" s="59">
        <v>2.2359999999999999E-4</v>
      </c>
      <c r="BE14" s="59">
        <v>3.2780999999999999E-3</v>
      </c>
      <c r="BF14" s="59">
        <v>21.605991</v>
      </c>
      <c r="BG14" s="59">
        <v>7.8388720000000003</v>
      </c>
      <c r="BH14" s="59">
        <v>2.2456322000000001E-3</v>
      </c>
      <c r="BI14" s="59">
        <v>2.2766634000000001E-4</v>
      </c>
      <c r="BJ14" s="59">
        <v>34.220936000000002</v>
      </c>
      <c r="BK14" s="59">
        <v>0.26881770999999999</v>
      </c>
      <c r="BL14" s="59">
        <v>0.186784804</v>
      </c>
      <c r="BM14" s="59">
        <v>2.4695691200000002E-10</v>
      </c>
      <c r="BN14" s="59">
        <v>0.45560251425523562</v>
      </c>
      <c r="BO14" s="59">
        <v>0.22168579999999999</v>
      </c>
      <c r="BP14" s="59">
        <v>0.305060795</v>
      </c>
      <c r="BQ14" s="59">
        <v>1.2097405700000001E-10</v>
      </c>
      <c r="BR14" s="59">
        <v>0.55923122716650198</v>
      </c>
      <c r="BS14" s="59">
        <v>4.5486149999999997E-11</v>
      </c>
    </row>
    <row r="15" spans="1:71" x14ac:dyDescent="0.25">
      <c r="A15" s="57" t="s">
        <v>210</v>
      </c>
      <c r="B15" s="57">
        <v>2.6160000000000002E-4</v>
      </c>
      <c r="C15" s="57">
        <v>1.9455E-2</v>
      </c>
      <c r="D15" s="57">
        <v>16.853000000000002</v>
      </c>
      <c r="E15" s="57">
        <v>8.1617499999999996</v>
      </c>
      <c r="F15" s="57">
        <v>2.233442E-3</v>
      </c>
      <c r="G15" s="57">
        <v>2.4629207E-4</v>
      </c>
      <c r="H15" s="57">
        <v>34.273136000000001</v>
      </c>
      <c r="I15" s="57">
        <v>0.27009524400000001</v>
      </c>
      <c r="J15" s="57">
        <v>0.31563823000000002</v>
      </c>
      <c r="K15" s="57">
        <v>2.9088300102537192E-2</v>
      </c>
      <c r="L15" s="57">
        <v>0.61482177412788319</v>
      </c>
      <c r="M15" s="57">
        <v>0.242572914</v>
      </c>
      <c r="N15" s="57">
        <v>0.43953324999999999</v>
      </c>
      <c r="O15" s="57">
        <v>3.5318688700000002E-10</v>
      </c>
      <c r="P15" s="57">
        <v>0.71035122246198545</v>
      </c>
      <c r="Q15" s="57">
        <v>1.0871174E-10</v>
      </c>
      <c r="S15" s="53" t="s">
        <v>210</v>
      </c>
      <c r="T15" s="53">
        <v>2.6800000000000001E-4</v>
      </c>
      <c r="U15" s="53">
        <v>1.5563799999999999E-2</v>
      </c>
      <c r="V15" s="53">
        <v>18.280725</v>
      </c>
      <c r="W15" s="53">
        <v>7.9272532</v>
      </c>
      <c r="X15" s="53">
        <v>2.2432979999999999E-3</v>
      </c>
      <c r="Y15" s="53">
        <v>2.4018288000000001E-4</v>
      </c>
      <c r="Z15" s="53">
        <v>34.278896000000003</v>
      </c>
      <c r="AA15" s="53">
        <v>0.26550873000000003</v>
      </c>
      <c r="AB15" s="53">
        <v>0.28454102399999998</v>
      </c>
      <c r="AC15" s="53">
        <v>1.9695712082546731E-2</v>
      </c>
      <c r="AD15" s="53">
        <v>0.56974546610490362</v>
      </c>
      <c r="AE15" s="53">
        <v>0.23267061</v>
      </c>
      <c r="AF15" s="53">
        <v>0.39827224</v>
      </c>
      <c r="AG15" s="53">
        <v>2.62620302E-10</v>
      </c>
      <c r="AH15" s="53">
        <v>0.66716570235403605</v>
      </c>
      <c r="AI15" s="53">
        <v>8.8274123999999999E-11</v>
      </c>
      <c r="AK15" s="58" t="s">
        <v>210</v>
      </c>
      <c r="AL15" s="58">
        <v>2.7829999999999999E-4</v>
      </c>
      <c r="AM15" s="58">
        <v>1.2932900000000001E-2</v>
      </c>
      <c r="AN15" s="58">
        <v>19.729942000000001</v>
      </c>
      <c r="AO15" s="58">
        <v>7.7144349999999999</v>
      </c>
      <c r="AP15" s="58">
        <v>2.2534768000000002E-3</v>
      </c>
      <c r="AQ15" s="58">
        <v>2.3428604999999999E-4</v>
      </c>
      <c r="AR15" s="58">
        <v>34.283096</v>
      </c>
      <c r="AS15" s="58">
        <v>0.25929055400000001</v>
      </c>
      <c r="AT15" s="58">
        <v>0.25784161999999999</v>
      </c>
      <c r="AU15" s="58">
        <v>1.362473207230069E-2</v>
      </c>
      <c r="AV15" s="58">
        <v>0.53075690609274406</v>
      </c>
      <c r="AW15" s="58">
        <v>0.22359381</v>
      </c>
      <c r="AX15" s="58">
        <v>0.36315237</v>
      </c>
      <c r="AY15" s="58">
        <v>2.2150818700000001E-10</v>
      </c>
      <c r="AZ15" s="58">
        <v>0.6409505233065006</v>
      </c>
      <c r="BA15" s="58">
        <v>7.6910829999999997E-11</v>
      </c>
      <c r="BC15" s="59" t="s">
        <v>210</v>
      </c>
      <c r="BD15" s="59">
        <v>2.7409999999999999E-4</v>
      </c>
      <c r="BE15" s="59">
        <v>1.45355E-2</v>
      </c>
      <c r="BF15" s="59">
        <v>19.011948</v>
      </c>
      <c r="BG15" s="59">
        <v>7.8408318000000001</v>
      </c>
      <c r="BH15" s="59">
        <v>2.2498046E-3</v>
      </c>
      <c r="BI15" s="59">
        <v>2.3715105E-4</v>
      </c>
      <c r="BJ15" s="59">
        <v>34.283977999999998</v>
      </c>
      <c r="BK15" s="59">
        <v>0.26238514000000002</v>
      </c>
      <c r="BL15" s="59">
        <v>0.2727811</v>
      </c>
      <c r="BM15" s="59">
        <v>1.807896808052379E-2</v>
      </c>
      <c r="BN15" s="59">
        <v>0.55324520810238598</v>
      </c>
      <c r="BO15" s="59">
        <v>0.22823033400000001</v>
      </c>
      <c r="BP15" s="59">
        <v>0.38467109999999999</v>
      </c>
      <c r="BQ15" s="59">
        <v>2.5632940600000001E-10</v>
      </c>
      <c r="BR15" s="59">
        <v>0.64112599034132178</v>
      </c>
      <c r="BS15" s="59">
        <v>8.4917819999999998E-11</v>
      </c>
    </row>
    <row r="16" spans="1:71" x14ac:dyDescent="0.25">
      <c r="A16" s="57" t="s">
        <v>210</v>
      </c>
      <c r="B16" s="57">
        <v>3.9130000000000002E-4</v>
      </c>
      <c r="C16" s="57">
        <v>2.6024599999999998E-2</v>
      </c>
      <c r="D16" s="57">
        <v>17.617052000000001</v>
      </c>
      <c r="E16" s="57">
        <v>8.1546909999999997</v>
      </c>
      <c r="F16" s="57">
        <v>2.2422016999999999E-3</v>
      </c>
      <c r="G16" s="57">
        <v>2.4321662E-4</v>
      </c>
      <c r="H16" s="57">
        <v>34.397373000000002</v>
      </c>
      <c r="I16" s="57">
        <v>0.27229428999999999</v>
      </c>
      <c r="J16" s="57">
        <v>0.32358044000000002</v>
      </c>
      <c r="K16" s="57">
        <v>4.1101430227409419E-2</v>
      </c>
      <c r="L16" s="57">
        <v>0.63697616026072656</v>
      </c>
      <c r="M16" s="57">
        <v>0.24483748</v>
      </c>
      <c r="N16" s="57">
        <v>0.50049836999999997</v>
      </c>
      <c r="O16" s="57">
        <v>6.3488706199999999E-10</v>
      </c>
      <c r="P16" s="57">
        <v>0.77702855278775307</v>
      </c>
      <c r="Q16" s="57">
        <v>1.5264138999999999E-10</v>
      </c>
      <c r="S16" s="53" t="s">
        <v>210</v>
      </c>
      <c r="T16" s="53">
        <v>3.9859999999999999E-4</v>
      </c>
      <c r="U16" s="53">
        <v>2.0311200000000001E-2</v>
      </c>
      <c r="V16" s="53">
        <v>19.063777999999999</v>
      </c>
      <c r="W16" s="53">
        <v>7.931756</v>
      </c>
      <c r="X16" s="53">
        <v>2.2528056999999999E-3</v>
      </c>
      <c r="Y16" s="53">
        <v>2.3725764000000001E-4</v>
      </c>
      <c r="Z16" s="53">
        <v>34.412502000000003</v>
      </c>
      <c r="AA16" s="53">
        <v>0.26881624999999998</v>
      </c>
      <c r="AB16" s="53">
        <v>0.29566000999999997</v>
      </c>
      <c r="AC16" s="53">
        <v>3.2559740173555868E-2</v>
      </c>
      <c r="AD16" s="53">
        <v>0.59703600020270731</v>
      </c>
      <c r="AE16" s="53">
        <v>0.23650960600000001</v>
      </c>
      <c r="AF16" s="53">
        <v>0.46571298</v>
      </c>
      <c r="AG16" s="53">
        <v>6.1129983999999996E-10</v>
      </c>
      <c r="AH16" s="53">
        <v>0.74293725774931751</v>
      </c>
      <c r="AI16" s="53">
        <v>1.2840638E-10</v>
      </c>
      <c r="AK16" s="58" t="s">
        <v>210</v>
      </c>
      <c r="AL16" s="58">
        <v>4.0910000000000002E-4</v>
      </c>
      <c r="AM16" s="58">
        <v>1.7388299999999999E-2</v>
      </c>
      <c r="AN16" s="58">
        <v>20.533867000000001</v>
      </c>
      <c r="AO16" s="58">
        <v>7.7210616999999999</v>
      </c>
      <c r="AP16" s="58">
        <v>2.2637425000000002E-3</v>
      </c>
      <c r="AQ16" s="58">
        <v>2.3144727999999999E-4</v>
      </c>
      <c r="AR16" s="58">
        <v>34.425995</v>
      </c>
      <c r="AS16" s="58">
        <v>0.26255357000000001</v>
      </c>
      <c r="AT16" s="58">
        <v>0.26708900000000002</v>
      </c>
      <c r="AU16" s="58">
        <v>2.5859270151290081E-2</v>
      </c>
      <c r="AV16" s="58">
        <v>0.55550184017850823</v>
      </c>
      <c r="AW16" s="58">
        <v>0.22644499000000001</v>
      </c>
      <c r="AX16" s="58">
        <v>0.42773114000000001</v>
      </c>
      <c r="AY16" s="58">
        <v>4.9141747000000005E-10</v>
      </c>
      <c r="AZ16" s="58">
        <v>0.71571544561689404</v>
      </c>
      <c r="BA16" s="58">
        <v>1.0727678000000001E-10</v>
      </c>
      <c r="BC16" s="59" t="s">
        <v>210</v>
      </c>
      <c r="BD16" s="59">
        <v>4.0450000000000002E-4</v>
      </c>
      <c r="BE16" s="59">
        <v>1.9384499999999999E-2</v>
      </c>
      <c r="BF16" s="59">
        <v>19.801504000000001</v>
      </c>
      <c r="BG16" s="59">
        <v>7.8447294000000003</v>
      </c>
      <c r="BH16" s="59">
        <v>2.2597799999999999E-3</v>
      </c>
      <c r="BI16" s="59">
        <v>2.3425529999999999E-4</v>
      </c>
      <c r="BJ16" s="59">
        <v>34.424003999999996</v>
      </c>
      <c r="BK16" s="59">
        <v>0.26533790000000002</v>
      </c>
      <c r="BL16" s="59">
        <v>0.28399068500000002</v>
      </c>
      <c r="BM16" s="59">
        <v>3.1346913178873823E-2</v>
      </c>
      <c r="BN16" s="59">
        <v>0.58067549820793374</v>
      </c>
      <c r="BO16" s="59">
        <v>0.23182643999999999</v>
      </c>
      <c r="BP16" s="59">
        <v>0.45225168999999998</v>
      </c>
      <c r="BQ16" s="59">
        <v>6.2771326999999998E-10</v>
      </c>
      <c r="BR16" s="59">
        <v>0.71592259775318978</v>
      </c>
      <c r="BS16" s="59">
        <v>1.2532935999999999E-10</v>
      </c>
    </row>
    <row r="17" spans="1:71" x14ac:dyDescent="0.25">
      <c r="A17" s="57" t="s">
        <v>210</v>
      </c>
      <c r="B17" s="57" t="str">
        <v>NA</v>
      </c>
      <c r="C17" s="57" t="str">
        <v>NA</v>
      </c>
      <c r="D17" s="57" t="str">
        <v>NaN</v>
      </c>
      <c r="E17" s="57" t="str">
        <v>NaN</v>
      </c>
      <c r="F17" s="57" t="str">
        <v>NaN</v>
      </c>
      <c r="G17" s="57" t="str">
        <v>NaN</v>
      </c>
      <c r="H17" s="57" t="str">
        <v>NaN</v>
      </c>
      <c r="I17" s="57" t="str">
        <v>NA</v>
      </c>
      <c r="J17" s="57" t="str">
        <v>NA</v>
      </c>
      <c r="K17" s="57" t="str">
        <v>NA</v>
      </c>
      <c r="L17" s="57" t="str">
        <v>NA</v>
      </c>
      <c r="M17" s="57" t="str">
        <v>NA</v>
      </c>
      <c r="N17" s="57" t="str">
        <v>NA</v>
      </c>
      <c r="O17" s="57" t="str">
        <v>NA</v>
      </c>
      <c r="P17" s="57" t="str">
        <v>NA</v>
      </c>
      <c r="Q17" s="57" t="str">
        <v>NaN</v>
      </c>
      <c r="S17" s="53" t="s">
        <v>210</v>
      </c>
      <c r="T17" s="53" t="str">
        <v>NA</v>
      </c>
      <c r="U17" s="53" t="str">
        <v>NA</v>
      </c>
      <c r="V17" s="53" t="str">
        <v>NaN</v>
      </c>
      <c r="W17" s="53" t="str">
        <v>NaN</v>
      </c>
      <c r="X17" s="53" t="str">
        <v>NaN</v>
      </c>
      <c r="Y17" s="53" t="str">
        <v>NaN</v>
      </c>
      <c r="Z17" s="53" t="str">
        <v>NaN</v>
      </c>
      <c r="AA17" s="53" t="str">
        <v>NA</v>
      </c>
      <c r="AB17" s="53" t="str">
        <v>NA</v>
      </c>
      <c r="AC17" s="53" t="str">
        <v>NA</v>
      </c>
      <c r="AD17" s="53" t="str">
        <v>NA</v>
      </c>
      <c r="AE17" s="53" t="str">
        <v>NA</v>
      </c>
      <c r="AF17" s="53" t="str">
        <v>NA</v>
      </c>
      <c r="AG17" s="53" t="str">
        <v>NA</v>
      </c>
      <c r="AH17" s="53" t="str">
        <v>NA</v>
      </c>
      <c r="AI17" s="53" t="str">
        <v>NaN</v>
      </c>
      <c r="AK17" s="58" t="s">
        <v>210</v>
      </c>
      <c r="AL17" s="58" t="str">
        <v>NA</v>
      </c>
      <c r="AM17" s="58" t="str">
        <v>NA</v>
      </c>
      <c r="AN17" s="58" t="str">
        <v>NaN</v>
      </c>
      <c r="AO17" s="58" t="str">
        <v>NaN</v>
      </c>
      <c r="AP17" s="58" t="str">
        <v>NaN</v>
      </c>
      <c r="AQ17" s="58" t="str">
        <v>NaN</v>
      </c>
      <c r="AR17" s="58" t="str">
        <v>NaN</v>
      </c>
      <c r="AS17" s="58" t="str">
        <v>NA</v>
      </c>
      <c r="AT17" s="58" t="str">
        <v>NA</v>
      </c>
      <c r="AU17" s="58" t="str">
        <v>NA</v>
      </c>
      <c r="AV17" s="58" t="str">
        <v>NA</v>
      </c>
      <c r="AW17" s="58" t="str">
        <v>NA</v>
      </c>
      <c r="AX17" s="58" t="str">
        <v>NA</v>
      </c>
      <c r="AY17" s="58" t="str">
        <v>NA</v>
      </c>
      <c r="AZ17" s="58" t="str">
        <v>NA</v>
      </c>
      <c r="BA17" s="58" t="str">
        <v>NaN</v>
      </c>
      <c r="BC17" s="59" t="s">
        <v>210</v>
      </c>
      <c r="BD17" s="59" t="str">
        <v>NA</v>
      </c>
      <c r="BE17" s="59" t="str">
        <v>NA</v>
      </c>
      <c r="BF17" s="59" t="str">
        <v>NaN</v>
      </c>
      <c r="BG17" s="59" t="str">
        <v>NaN</v>
      </c>
      <c r="BH17" s="59" t="str">
        <v>NaN</v>
      </c>
      <c r="BI17" s="59" t="str">
        <v>NaN</v>
      </c>
      <c r="BJ17" s="59" t="str">
        <v>NaN</v>
      </c>
      <c r="BK17" s="59" t="str">
        <v>NA</v>
      </c>
      <c r="BL17" s="59" t="str">
        <v>NA</v>
      </c>
      <c r="BM17" s="59" t="str">
        <v>NA</v>
      </c>
      <c r="BN17" s="59" t="str">
        <v>NA</v>
      </c>
      <c r="BO17" s="59" t="str">
        <v>NA</v>
      </c>
      <c r="BP17" s="59" t="str">
        <v>NA</v>
      </c>
      <c r="BQ17" s="59" t="str">
        <v>NA</v>
      </c>
      <c r="BR17" s="59" t="str">
        <v>NA</v>
      </c>
      <c r="BS17" s="59" t="str">
        <v>NaN</v>
      </c>
    </row>
    <row r="18" spans="1:71" x14ac:dyDescent="0.25">
      <c r="A18" s="57" t="s">
        <v>210</v>
      </c>
      <c r="B18" s="57" t="str">
        <v>NA</v>
      </c>
      <c r="C18" s="57" t="str">
        <v>NA</v>
      </c>
      <c r="D18" s="57" t="str">
        <v>NaN</v>
      </c>
      <c r="E18" s="57" t="str">
        <v>NaN</v>
      </c>
      <c r="F18" s="57" t="str">
        <v>NaN</v>
      </c>
      <c r="G18" s="57" t="str">
        <v>NaN</v>
      </c>
      <c r="H18" s="57" t="str">
        <v>NaN</v>
      </c>
      <c r="I18" s="57" t="str">
        <v>NA</v>
      </c>
      <c r="J18" s="57" t="str">
        <v>NA</v>
      </c>
      <c r="K18" s="57" t="str">
        <v>NA</v>
      </c>
      <c r="L18" s="57" t="str">
        <v>NA</v>
      </c>
      <c r="M18" s="57" t="str">
        <v>NA</v>
      </c>
      <c r="N18" s="57" t="str">
        <v>NA</v>
      </c>
      <c r="O18" s="57" t="str">
        <v>NA</v>
      </c>
      <c r="P18" s="57" t="str">
        <v>NA</v>
      </c>
      <c r="Q18" s="57" t="str">
        <v>NaN</v>
      </c>
      <c r="S18" s="53" t="s">
        <v>210</v>
      </c>
      <c r="T18" s="53" t="str">
        <v>NA</v>
      </c>
      <c r="U18" s="53" t="str">
        <v>NA</v>
      </c>
      <c r="V18" s="53" t="str">
        <v>NaN</v>
      </c>
      <c r="W18" s="53" t="str">
        <v>NaN</v>
      </c>
      <c r="X18" s="53" t="str">
        <v>NaN</v>
      </c>
      <c r="Y18" s="53" t="str">
        <v>NaN</v>
      </c>
      <c r="Z18" s="53" t="str">
        <v>NaN</v>
      </c>
      <c r="AA18" s="53" t="str">
        <v>NA</v>
      </c>
      <c r="AB18" s="53" t="str">
        <v>NA</v>
      </c>
      <c r="AC18" s="53" t="str">
        <v>NA</v>
      </c>
      <c r="AD18" s="53" t="str">
        <v>NA</v>
      </c>
      <c r="AE18" s="53" t="str">
        <v>NA</v>
      </c>
      <c r="AF18" s="53" t="str">
        <v>NA</v>
      </c>
      <c r="AG18" s="53" t="str">
        <v>NA</v>
      </c>
      <c r="AH18" s="53" t="str">
        <v>NA</v>
      </c>
      <c r="AI18" s="53" t="str">
        <v>NaN</v>
      </c>
      <c r="AK18" s="58" t="s">
        <v>210</v>
      </c>
      <c r="AL18" s="58" t="str">
        <v>NA</v>
      </c>
      <c r="AM18" s="58" t="str">
        <v>NA</v>
      </c>
      <c r="AN18" s="58" t="str">
        <v>NaN</v>
      </c>
      <c r="AO18" s="58" t="str">
        <v>NaN</v>
      </c>
      <c r="AP18" s="58" t="str">
        <v>NaN</v>
      </c>
      <c r="AQ18" s="58" t="str">
        <v>NaN</v>
      </c>
      <c r="AR18" s="58" t="str">
        <v>NaN</v>
      </c>
      <c r="AS18" s="58" t="str">
        <v>NA</v>
      </c>
      <c r="AT18" s="58" t="str">
        <v>NA</v>
      </c>
      <c r="AU18" s="58" t="str">
        <v>NA</v>
      </c>
      <c r="AV18" s="58" t="str">
        <v>NA</v>
      </c>
      <c r="AW18" s="58" t="str">
        <v>NA</v>
      </c>
      <c r="AX18" s="58" t="str">
        <v>NA</v>
      </c>
      <c r="AY18" s="58" t="str">
        <v>NA</v>
      </c>
      <c r="AZ18" s="58" t="str">
        <v>NA</v>
      </c>
      <c r="BA18" s="58" t="str">
        <v>NaN</v>
      </c>
      <c r="BC18" s="59" t="s">
        <v>210</v>
      </c>
      <c r="BD18" s="59" t="str">
        <v>NA</v>
      </c>
      <c r="BE18" s="59" t="str">
        <v>NA</v>
      </c>
      <c r="BF18" s="59" t="str">
        <v>NaN</v>
      </c>
      <c r="BG18" s="59" t="str">
        <v>NaN</v>
      </c>
      <c r="BH18" s="59" t="str">
        <v>NaN</v>
      </c>
      <c r="BI18" s="59" t="str">
        <v>NaN</v>
      </c>
      <c r="BJ18" s="59" t="str">
        <v>NaN</v>
      </c>
      <c r="BK18" s="59" t="str">
        <v>NA</v>
      </c>
      <c r="BL18" s="59" t="str">
        <v>NA</v>
      </c>
      <c r="BM18" s="59" t="str">
        <v>NA</v>
      </c>
      <c r="BN18" s="59" t="str">
        <v>NA</v>
      </c>
      <c r="BO18" s="59" t="str">
        <v>NA</v>
      </c>
      <c r="BP18" s="59" t="str">
        <v>NA</v>
      </c>
      <c r="BQ18" s="59" t="str">
        <v>NA</v>
      </c>
      <c r="BR18" s="59" t="str">
        <v>NA</v>
      </c>
      <c r="BS18" s="59" t="str">
        <v>NaN</v>
      </c>
    </row>
    <row r="19" spans="1:71" x14ac:dyDescent="0.25">
      <c r="A19" s="57" t="s">
        <v>210</v>
      </c>
      <c r="B19" s="57" t="str">
        <v>NA</v>
      </c>
      <c r="C19" s="57" t="str">
        <v>NA</v>
      </c>
      <c r="D19" s="57" t="str">
        <v>NaN</v>
      </c>
      <c r="E19" s="57" t="str">
        <v>NaN</v>
      </c>
      <c r="F19" s="57" t="str">
        <v>NaN</v>
      </c>
      <c r="G19" s="57" t="str">
        <v>NaN</v>
      </c>
      <c r="H19" s="57" t="str">
        <v>NaN</v>
      </c>
      <c r="I19" s="57" t="str">
        <v>NA</v>
      </c>
      <c r="J19" s="57" t="str">
        <v>NA</v>
      </c>
      <c r="K19" s="57" t="str">
        <v>NA</v>
      </c>
      <c r="L19" s="57" t="str">
        <v>NA</v>
      </c>
      <c r="M19" s="57" t="str">
        <v>NA</v>
      </c>
      <c r="N19" s="57" t="str">
        <v>NA</v>
      </c>
      <c r="O19" s="57" t="str">
        <v>NA</v>
      </c>
      <c r="P19" s="57" t="str">
        <v>NA</v>
      </c>
      <c r="Q19" s="57" t="str">
        <v>NaN</v>
      </c>
      <c r="S19" s="53" t="s">
        <v>210</v>
      </c>
      <c r="T19" s="53" t="str">
        <v>NA</v>
      </c>
      <c r="U19" s="53" t="str">
        <v>NA</v>
      </c>
      <c r="V19" s="53" t="str">
        <v>NaN</v>
      </c>
      <c r="W19" s="53" t="str">
        <v>NaN</v>
      </c>
      <c r="X19" s="53" t="str">
        <v>NaN</v>
      </c>
      <c r="Y19" s="53" t="str">
        <v>NaN</v>
      </c>
      <c r="Z19" s="53" t="str">
        <v>NaN</v>
      </c>
      <c r="AA19" s="53" t="str">
        <v>NA</v>
      </c>
      <c r="AB19" s="53" t="str">
        <v>NA</v>
      </c>
      <c r="AC19" s="53" t="str">
        <v>NA</v>
      </c>
      <c r="AD19" s="53" t="str">
        <v>NA</v>
      </c>
      <c r="AE19" s="53" t="str">
        <v>NA</v>
      </c>
      <c r="AF19" s="53" t="str">
        <v>NA</v>
      </c>
      <c r="AG19" s="53" t="str">
        <v>NA</v>
      </c>
      <c r="AH19" s="53" t="str">
        <v>NA</v>
      </c>
      <c r="AI19" s="53" t="str">
        <v>NaN</v>
      </c>
      <c r="AK19" s="58" t="s">
        <v>210</v>
      </c>
      <c r="AL19" s="58" t="str">
        <v>NA</v>
      </c>
      <c r="AM19" s="58" t="str">
        <v>NA</v>
      </c>
      <c r="AN19" s="58" t="str">
        <v>NaN</v>
      </c>
      <c r="AO19" s="58" t="str">
        <v>NaN</v>
      </c>
      <c r="AP19" s="58" t="str">
        <v>NaN</v>
      </c>
      <c r="AQ19" s="58" t="str">
        <v>NaN</v>
      </c>
      <c r="AR19" s="58" t="str">
        <v>NaN</v>
      </c>
      <c r="AS19" s="58" t="str">
        <v>NA</v>
      </c>
      <c r="AT19" s="58" t="str">
        <v>NA</v>
      </c>
      <c r="AU19" s="58" t="str">
        <v>NA</v>
      </c>
      <c r="AV19" s="58" t="str">
        <v>NA</v>
      </c>
      <c r="AW19" s="58" t="str">
        <v>NA</v>
      </c>
      <c r="AX19" s="58" t="str">
        <v>NA</v>
      </c>
      <c r="AY19" s="58" t="str">
        <v>NA</v>
      </c>
      <c r="AZ19" s="58" t="str">
        <v>NA</v>
      </c>
      <c r="BA19" s="58" t="str">
        <v>NaN</v>
      </c>
      <c r="BC19" s="59" t="s">
        <v>210</v>
      </c>
      <c r="BD19" s="59" t="str">
        <v>NA</v>
      </c>
      <c r="BE19" s="59" t="str">
        <v>NA</v>
      </c>
      <c r="BF19" s="59" t="str">
        <v>NaN</v>
      </c>
      <c r="BG19" s="59" t="str">
        <v>NaN</v>
      </c>
      <c r="BH19" s="59" t="str">
        <v>NaN</v>
      </c>
      <c r="BI19" s="59" t="str">
        <v>NaN</v>
      </c>
      <c r="BJ19" s="59" t="str">
        <v>NaN</v>
      </c>
      <c r="BK19" s="59" t="str">
        <v>NA</v>
      </c>
      <c r="BL19" s="59" t="str">
        <v>NA</v>
      </c>
      <c r="BM19" s="59" t="str">
        <v>NA</v>
      </c>
      <c r="BN19" s="59" t="str">
        <v>NA</v>
      </c>
      <c r="BO19" s="59" t="str">
        <v>NA</v>
      </c>
      <c r="BP19" s="59" t="str">
        <v>NA</v>
      </c>
      <c r="BQ19" s="59" t="str">
        <v>NA</v>
      </c>
      <c r="BR19" s="59" t="str">
        <v>NA</v>
      </c>
      <c r="BS19" s="59" t="str">
        <v>NaN</v>
      </c>
    </row>
    <row r="20" spans="1:71" x14ac:dyDescent="0.25">
      <c r="A20" s="57" t="s">
        <v>210</v>
      </c>
      <c r="B20" s="57" t="str" cm="1">
        <f t="array" ref="B20:B37">TRANSPOSE(Fe!A30:R30)</f>
        <v>NA</v>
      </c>
      <c r="C20" s="57" t="str" cm="1">
        <f t="array" ref="C20:C37">TRANSPOSE('PO4'!A30:R30)</f>
        <v>NA</v>
      </c>
      <c r="D20" s="57" t="str" cm="1">
        <f t="array" ref="D20:D37">TRANSPOSE(surface_T!A30:R30)</f>
        <v>NaN</v>
      </c>
      <c r="E20" s="57" t="str" cm="1">
        <f t="array" ref="E20:E37">TRANSPOSE(surface_ph!A30:R30)</f>
        <v>NaN</v>
      </c>
      <c r="F20" s="57" t="str" cm="1">
        <f t="array" ref="F20:F37">TRANSPOSE(surface_Alk!A30:R30)</f>
        <v>NaN</v>
      </c>
      <c r="G20" s="57" t="str" cm="1">
        <f t="array" ref="G20:G37">TRANSPOSE(surface_oxugen!A30:R30)</f>
        <v>NaN</v>
      </c>
      <c r="H20" s="57" t="str" cm="1">
        <f t="array" ref="H20:H37">TRANSPOSE(Surface_sal!A30:R30)</f>
        <v>NaN</v>
      </c>
      <c r="I20" s="57" t="str" cm="1">
        <f t="array" ref="I20:I37">TRANSPOSE(picophyto!A30:R30)</f>
        <v>NA</v>
      </c>
      <c r="J20" s="57" t="str" cm="1">
        <f t="array" ref="J20:J37">TRANSPOSE(nanophyto!A30:R30)</f>
        <v>NA</v>
      </c>
      <c r="K20" s="57" t="str" cm="1">
        <f t="array" ref="K20:K37">TRANSPOSE(microphyto!A30:R30)</f>
        <v>NA</v>
      </c>
      <c r="L20" s="57" t="str" cm="1">
        <f t="array" ref="L20:L37">TRANSPOSE(total_phyto!A30:R30)</f>
        <v>NA</v>
      </c>
      <c r="M20" s="57" t="str" cm="1">
        <f t="array" ref="M20:M37">TRANSPOSE(nanozoo!A30:R30)</f>
        <v>NA</v>
      </c>
      <c r="N20" s="57" t="str" cm="1">
        <f t="array" ref="N20:N37">TRANSPOSE(microzoo!A30:R30)</f>
        <v>NA</v>
      </c>
      <c r="O20" s="57" t="str" cm="1">
        <f t="array" ref="O20:O37">TRANSPOSE(mesozoo!A30:R30)</f>
        <v>NA</v>
      </c>
      <c r="P20" s="57" t="str" cm="1">
        <f t="array" ref="P20:P37">TRANSPOSE(total_zoo!A30:R30)</f>
        <v>NA</v>
      </c>
      <c r="Q20" s="57" t="str" cm="1">
        <f t="array" ref="Q20:Q37">TRANSPOSE(foram!A30:R30)</f>
        <v>NaN</v>
      </c>
      <c r="S20" s="53" t="s">
        <v>210</v>
      </c>
      <c r="T20" s="53" t="str" cm="1">
        <f t="array" ref="T20:T37">TRANSPOSE(Fe!A141:R141)</f>
        <v>NA</v>
      </c>
      <c r="U20" s="53" t="str" cm="1">
        <f t="array" ref="U20:U37">TRANSPOSE('PO4'!A141:R141)</f>
        <v>NA</v>
      </c>
      <c r="V20" s="53" t="str" cm="1">
        <f t="array" ref="V20:V37">TRANSPOSE(surface_T!A141:R141)</f>
        <v>NaN</v>
      </c>
      <c r="W20" s="53" t="str" cm="1">
        <f t="array" ref="W20:W37">TRANSPOSE(surface_ph!A141:R141)</f>
        <v>NaN</v>
      </c>
      <c r="X20" s="53" t="str" cm="1">
        <f t="array" ref="X20:X37">TRANSPOSE(surface_Alk!A141:R141)</f>
        <v>NaN</v>
      </c>
      <c r="Y20" s="53" t="str" cm="1">
        <f t="array" ref="Y20:Y37">TRANSPOSE(surface_oxugen!A141:R141)</f>
        <v>NaN</v>
      </c>
      <c r="Z20" s="53" t="str" cm="1">
        <f t="array" ref="Z20:Z37">TRANSPOSE(Surface_sal!A141:R141)</f>
        <v>NaN</v>
      </c>
      <c r="AA20" s="53" t="str" cm="1">
        <f t="array" ref="AA20:AA37">TRANSPOSE(picophyto!A141:R141)</f>
        <v>NA</v>
      </c>
      <c r="AB20" s="53" t="str" cm="1">
        <f t="array" ref="AB20:AB37">TRANSPOSE(nanophyto!A141:R141)</f>
        <v>NA</v>
      </c>
      <c r="AC20" s="53" t="str" cm="1">
        <f t="array" ref="AC20:AC37">TRANSPOSE(microphyto!A141:R141)</f>
        <v>NA</v>
      </c>
      <c r="AD20" s="53" t="str" cm="1">
        <f t="array" ref="AD20:AD37">TRANSPOSE(total_phyto!A141:R141)</f>
        <v>NA</v>
      </c>
      <c r="AE20" s="53" t="str" cm="1">
        <f t="array" ref="AE20:AE37">TRANSPOSE(nanozoo!A141:R141)</f>
        <v>NA</v>
      </c>
      <c r="AF20" s="53" t="str" cm="1">
        <f t="array" ref="AF20:AF37">TRANSPOSE(microzoo!A141:R141)</f>
        <v>NA</v>
      </c>
      <c r="AG20" s="53" t="str" cm="1">
        <f t="array" ref="AG20:AG37">TRANSPOSE(mesozoo!A141:R141)</f>
        <v>NA</v>
      </c>
      <c r="AH20" s="53" t="str" cm="1">
        <f t="array" ref="AH20:AH37">TRANSPOSE(total_zoo!A141:R141)</f>
        <v>NA</v>
      </c>
      <c r="AI20" s="53" t="str" cm="1">
        <f t="array" ref="AI20:AI37">TRANSPOSE(foram!A141:R141)</f>
        <v>NaN</v>
      </c>
      <c r="AK20" s="58" t="s">
        <v>210</v>
      </c>
      <c r="AL20" s="58" t="str" cm="1">
        <f t="array" ref="AL20:AL37">TRANSPOSE(Fe!A178:R178)</f>
        <v>NA</v>
      </c>
      <c r="AM20" s="58" t="str" cm="1">
        <f t="array" ref="AM20:AM37">TRANSPOSE('PO4'!A178:R178)</f>
        <v>NA</v>
      </c>
      <c r="AN20" s="58" t="str" cm="1">
        <f t="array" ref="AN20:AN37">TRANSPOSE(surface_T!A178:R178)</f>
        <v>NaN</v>
      </c>
      <c r="AO20" s="58" t="str" cm="1">
        <f t="array" ref="AO20:AO37">TRANSPOSE(surface_ph!A178:R178)</f>
        <v>NaN</v>
      </c>
      <c r="AP20" s="58" t="str" cm="1">
        <f t="array" ref="AP20:AP37">TRANSPOSE(surface_Alk!A178:R178)</f>
        <v>NaN</v>
      </c>
      <c r="AQ20" s="58" t="str" cm="1">
        <f t="array" ref="AQ20:AQ37">TRANSPOSE(surface_oxugen!A178:R178)</f>
        <v>NaN</v>
      </c>
      <c r="AR20" s="58" t="str" cm="1">
        <f t="array" ref="AR20:AR37">TRANSPOSE(Surface_sal!A178:R178)</f>
        <v>NaN</v>
      </c>
      <c r="AS20" s="58" t="str" cm="1">
        <f t="array" ref="AS20:AS37">TRANSPOSE(picophyto!A178:R178)</f>
        <v>NA</v>
      </c>
      <c r="AT20" s="58" t="str" cm="1">
        <f t="array" ref="AT20:AT37">TRANSPOSE(nanophyto!A178:R178)</f>
        <v>NA</v>
      </c>
      <c r="AU20" s="58" t="str" cm="1">
        <f t="array" ref="AU20:AU37">TRANSPOSE(microphyto!A178:R178)</f>
        <v>NA</v>
      </c>
      <c r="AV20" s="58" t="str" cm="1">
        <f t="array" ref="AV20:AV37">TRANSPOSE(total_phyto!A178:R178)</f>
        <v>NA</v>
      </c>
      <c r="AW20" s="58" t="str" cm="1">
        <f t="array" ref="AW20:AW37">TRANSPOSE(nanozoo!A178:R178)</f>
        <v>NA</v>
      </c>
      <c r="AX20" s="58" t="str" cm="1">
        <f t="array" ref="AX20:AX37">TRANSPOSE(microzoo!A178:R178)</f>
        <v>NA</v>
      </c>
      <c r="AY20" s="58" t="str" cm="1">
        <f t="array" ref="AY20:AY37">TRANSPOSE(mesozoo!A178:R178)</f>
        <v>NA</v>
      </c>
      <c r="AZ20" s="58" t="str" cm="1">
        <f t="array" ref="AZ20:AZ37">TRANSPOSE(total_zoo!A178:R178)</f>
        <v>NA</v>
      </c>
      <c r="BA20" s="58" t="str" cm="1">
        <f t="array" ref="BA20:BA37">TRANSPOSE(foram!A178:R178)</f>
        <v>NaN</v>
      </c>
      <c r="BC20" s="59" t="s">
        <v>210</v>
      </c>
      <c r="BD20" s="59" t="str" cm="1">
        <f t="array" ref="BD20:BD37">TRANSPOSE(Fe!A104:R104)</f>
        <v>NA</v>
      </c>
      <c r="BE20" s="59" t="str" cm="1">
        <f t="array" ref="BE20:BE37">TRANSPOSE('PO4'!A104:R104)</f>
        <v>NA</v>
      </c>
      <c r="BF20" s="59" t="str" cm="1">
        <f t="array" ref="BF20:BF37">TRANSPOSE(surface_T!A104:R104)</f>
        <v>NaN</v>
      </c>
      <c r="BG20" s="59" t="str" cm="1">
        <f t="array" ref="BG20:BG37">TRANSPOSE(surface_ph!A104:R104)</f>
        <v>NaN</v>
      </c>
      <c r="BH20" s="59" t="str" cm="1">
        <f t="array" ref="BH20:BH37">TRANSPOSE(surface_Alk!A104:R104)</f>
        <v>NaN</v>
      </c>
      <c r="BI20" s="59" t="str" cm="1">
        <f t="array" ref="BI20:BI37">TRANSPOSE(surface_oxugen!A104:R104)</f>
        <v>NaN</v>
      </c>
      <c r="BJ20" s="59" t="str" cm="1">
        <f t="array" ref="BJ20:BJ37">TRANSPOSE(Surface_sal!A104:R104)</f>
        <v>NaN</v>
      </c>
      <c r="BK20" s="59" t="str" cm="1">
        <f t="array" ref="BK20:BK37">TRANSPOSE(picophyto!A104:R104)</f>
        <v>NA</v>
      </c>
      <c r="BL20" s="59" t="str" cm="1">
        <f t="array" ref="BL20:BL37">TRANSPOSE(nanophyto!A104:R104)</f>
        <v>NA</v>
      </c>
      <c r="BM20" s="59" t="str" cm="1">
        <f t="array" ref="BM20:BM37">TRANSPOSE(microphyto!A104:R104)</f>
        <v>NA</v>
      </c>
      <c r="BN20" s="59" t="str" cm="1">
        <f t="array" ref="BN20:BN37">TRANSPOSE(total_phyto!A104:R104)</f>
        <v>NA</v>
      </c>
      <c r="BO20" s="59" t="str" cm="1">
        <f t="array" ref="BO20:BO37">TRANSPOSE(nanozoo!A104:R104)</f>
        <v>NA</v>
      </c>
      <c r="BP20" s="59" t="str" cm="1">
        <f t="array" ref="BP20:BP37">TRANSPOSE(microzoo!A104:R104)</f>
        <v>NA</v>
      </c>
      <c r="BQ20" s="59" t="str" cm="1">
        <f t="array" ref="BQ20:BQ37">TRANSPOSE(mesozoo!A104:R104)</f>
        <v>NA</v>
      </c>
      <c r="BR20" s="59" t="str" cm="1">
        <f t="array" ref="BR20:BR37">TRANSPOSE(total_zoo!A104:R104)</f>
        <v>NA</v>
      </c>
      <c r="BS20" s="59" t="str" cm="1">
        <f t="array" ref="BS20:BS37">TRANSPOSE(foram!A104:R104)</f>
        <v>NaN</v>
      </c>
    </row>
    <row r="21" spans="1:71" x14ac:dyDescent="0.25">
      <c r="A21" s="57" t="s">
        <v>210</v>
      </c>
      <c r="B21" s="57" t="str">
        <v>NA</v>
      </c>
      <c r="C21" s="57" t="str">
        <v>NA</v>
      </c>
      <c r="D21" s="57" t="str">
        <v>NaN</v>
      </c>
      <c r="E21" s="57" t="str">
        <v>NaN</v>
      </c>
      <c r="F21" s="57" t="str">
        <v>NaN</v>
      </c>
      <c r="G21" s="57" t="str">
        <v>NaN</v>
      </c>
      <c r="H21" s="57" t="str">
        <v>NaN</v>
      </c>
      <c r="I21" s="57" t="str">
        <v>NA</v>
      </c>
      <c r="J21" s="57" t="str">
        <v>NA</v>
      </c>
      <c r="K21" s="57" t="str">
        <v>NA</v>
      </c>
      <c r="L21" s="57" t="str">
        <v>NA</v>
      </c>
      <c r="M21" s="57" t="str">
        <v>NA</v>
      </c>
      <c r="N21" s="57" t="str">
        <v>NA</v>
      </c>
      <c r="O21" s="57" t="str">
        <v>NA</v>
      </c>
      <c r="P21" s="57" t="str">
        <v>NA</v>
      </c>
      <c r="Q21" s="57" t="str">
        <v>NaN</v>
      </c>
      <c r="S21" s="53" t="s">
        <v>210</v>
      </c>
      <c r="T21" s="53" t="str">
        <v>NA</v>
      </c>
      <c r="U21" s="53" t="str">
        <v>NA</v>
      </c>
      <c r="V21" s="53" t="str">
        <v>NaN</v>
      </c>
      <c r="W21" s="53" t="str">
        <v>NaN</v>
      </c>
      <c r="X21" s="53" t="str">
        <v>NaN</v>
      </c>
      <c r="Y21" s="53" t="str">
        <v>NaN</v>
      </c>
      <c r="Z21" s="53" t="str">
        <v>NaN</v>
      </c>
      <c r="AA21" s="53" t="str">
        <v>NA</v>
      </c>
      <c r="AB21" s="53" t="str">
        <v>NA</v>
      </c>
      <c r="AC21" s="53" t="str">
        <v>NA</v>
      </c>
      <c r="AD21" s="53" t="str">
        <v>NA</v>
      </c>
      <c r="AE21" s="53" t="str">
        <v>NA</v>
      </c>
      <c r="AF21" s="53" t="str">
        <v>NA</v>
      </c>
      <c r="AG21" s="53" t="str">
        <v>NA</v>
      </c>
      <c r="AH21" s="53" t="str">
        <v>NA</v>
      </c>
      <c r="AI21" s="53" t="str">
        <v>NaN</v>
      </c>
      <c r="AK21" s="58" t="s">
        <v>210</v>
      </c>
      <c r="AL21" s="58" t="str">
        <v>NA</v>
      </c>
      <c r="AM21" s="58" t="str">
        <v>NA</v>
      </c>
      <c r="AN21" s="58" t="str">
        <v>NaN</v>
      </c>
      <c r="AO21" s="58" t="str">
        <v>NaN</v>
      </c>
      <c r="AP21" s="58" t="str">
        <v>NaN</v>
      </c>
      <c r="AQ21" s="58" t="str">
        <v>NaN</v>
      </c>
      <c r="AR21" s="58" t="str">
        <v>NaN</v>
      </c>
      <c r="AS21" s="58" t="str">
        <v>NA</v>
      </c>
      <c r="AT21" s="58" t="str">
        <v>NA</v>
      </c>
      <c r="AU21" s="58" t="str">
        <v>NA</v>
      </c>
      <c r="AV21" s="58" t="str">
        <v>NA</v>
      </c>
      <c r="AW21" s="58" t="str">
        <v>NA</v>
      </c>
      <c r="AX21" s="58" t="str">
        <v>NA</v>
      </c>
      <c r="AY21" s="58" t="str">
        <v>NA</v>
      </c>
      <c r="AZ21" s="58" t="str">
        <v>NA</v>
      </c>
      <c r="BA21" s="58" t="str">
        <v>NaN</v>
      </c>
      <c r="BC21" s="59" t="s">
        <v>210</v>
      </c>
      <c r="BD21" s="59" t="str">
        <v>NA</v>
      </c>
      <c r="BE21" s="59" t="str">
        <v>NA</v>
      </c>
      <c r="BF21" s="59" t="str">
        <v>NaN</v>
      </c>
      <c r="BG21" s="59" t="str">
        <v>NaN</v>
      </c>
      <c r="BH21" s="59" t="str">
        <v>NaN</v>
      </c>
      <c r="BI21" s="59" t="str">
        <v>NaN</v>
      </c>
      <c r="BJ21" s="59" t="str">
        <v>NaN</v>
      </c>
      <c r="BK21" s="59" t="str">
        <v>NA</v>
      </c>
      <c r="BL21" s="59" t="str">
        <v>NA</v>
      </c>
      <c r="BM21" s="59" t="str">
        <v>NA</v>
      </c>
      <c r="BN21" s="59" t="str">
        <v>NA</v>
      </c>
      <c r="BO21" s="59" t="str">
        <v>NA</v>
      </c>
      <c r="BP21" s="59" t="str">
        <v>NA</v>
      </c>
      <c r="BQ21" s="59" t="str">
        <v>NA</v>
      </c>
      <c r="BR21" s="59" t="str">
        <v>NA</v>
      </c>
      <c r="BS21" s="59" t="str">
        <v>NaN</v>
      </c>
    </row>
    <row r="22" spans="1:71" x14ac:dyDescent="0.25">
      <c r="A22" s="57" t="s">
        <v>210</v>
      </c>
      <c r="B22" s="57" t="str">
        <v>NA</v>
      </c>
      <c r="C22" s="57" t="str">
        <v>NA</v>
      </c>
      <c r="D22" s="57" t="str">
        <v>NaN</v>
      </c>
      <c r="E22" s="57" t="str">
        <v>NaN</v>
      </c>
      <c r="F22" s="57" t="str">
        <v>NaN</v>
      </c>
      <c r="G22" s="57" t="str">
        <v>NaN</v>
      </c>
      <c r="H22" s="57" t="str">
        <v>NaN</v>
      </c>
      <c r="I22" s="57" t="str">
        <v>NA</v>
      </c>
      <c r="J22" s="57" t="str">
        <v>NA</v>
      </c>
      <c r="K22" s="57" t="str">
        <v>NA</v>
      </c>
      <c r="L22" s="57" t="str">
        <v>NA</v>
      </c>
      <c r="M22" s="57" t="str">
        <v>NA</v>
      </c>
      <c r="N22" s="57" t="str">
        <v>NA</v>
      </c>
      <c r="O22" s="57" t="str">
        <v>NA</v>
      </c>
      <c r="P22" s="57" t="str">
        <v>NA</v>
      </c>
      <c r="Q22" s="57" t="str">
        <v>NaN</v>
      </c>
      <c r="S22" s="53" t="s">
        <v>210</v>
      </c>
      <c r="T22" s="53" t="str">
        <v>NA</v>
      </c>
      <c r="U22" s="53" t="str">
        <v>NA</v>
      </c>
      <c r="V22" s="53" t="str">
        <v>NaN</v>
      </c>
      <c r="W22" s="53" t="str">
        <v>NaN</v>
      </c>
      <c r="X22" s="53" t="str">
        <v>NaN</v>
      </c>
      <c r="Y22" s="53" t="str">
        <v>NaN</v>
      </c>
      <c r="Z22" s="53" t="str">
        <v>NaN</v>
      </c>
      <c r="AA22" s="53" t="str">
        <v>NA</v>
      </c>
      <c r="AB22" s="53" t="str">
        <v>NA</v>
      </c>
      <c r="AC22" s="53" t="str">
        <v>NA</v>
      </c>
      <c r="AD22" s="53" t="str">
        <v>NA</v>
      </c>
      <c r="AE22" s="53" t="str">
        <v>NA</v>
      </c>
      <c r="AF22" s="53" t="str">
        <v>NA</v>
      </c>
      <c r="AG22" s="53" t="str">
        <v>NA</v>
      </c>
      <c r="AH22" s="53" t="str">
        <v>NA</v>
      </c>
      <c r="AI22" s="53" t="str">
        <v>NaN</v>
      </c>
      <c r="AK22" s="58" t="s">
        <v>210</v>
      </c>
      <c r="AL22" s="58" t="str">
        <v>NA</v>
      </c>
      <c r="AM22" s="58" t="str">
        <v>NA</v>
      </c>
      <c r="AN22" s="58" t="str">
        <v>NaN</v>
      </c>
      <c r="AO22" s="58" t="str">
        <v>NaN</v>
      </c>
      <c r="AP22" s="58" t="str">
        <v>NaN</v>
      </c>
      <c r="AQ22" s="58" t="str">
        <v>NaN</v>
      </c>
      <c r="AR22" s="58" t="str">
        <v>NaN</v>
      </c>
      <c r="AS22" s="58" t="str">
        <v>NA</v>
      </c>
      <c r="AT22" s="58" t="str">
        <v>NA</v>
      </c>
      <c r="AU22" s="58" t="str">
        <v>NA</v>
      </c>
      <c r="AV22" s="58" t="str">
        <v>NA</v>
      </c>
      <c r="AW22" s="58" t="str">
        <v>NA</v>
      </c>
      <c r="AX22" s="58" t="str">
        <v>NA</v>
      </c>
      <c r="AY22" s="58" t="str">
        <v>NA</v>
      </c>
      <c r="AZ22" s="58" t="str">
        <v>NA</v>
      </c>
      <c r="BA22" s="58" t="str">
        <v>NaN</v>
      </c>
      <c r="BC22" s="59" t="s">
        <v>210</v>
      </c>
      <c r="BD22" s="59" t="str">
        <v>NA</v>
      </c>
      <c r="BE22" s="59" t="str">
        <v>NA</v>
      </c>
      <c r="BF22" s="59" t="str">
        <v>NaN</v>
      </c>
      <c r="BG22" s="59" t="str">
        <v>NaN</v>
      </c>
      <c r="BH22" s="59" t="str">
        <v>NaN</v>
      </c>
      <c r="BI22" s="59" t="str">
        <v>NaN</v>
      </c>
      <c r="BJ22" s="59" t="str">
        <v>NaN</v>
      </c>
      <c r="BK22" s="59" t="str">
        <v>NA</v>
      </c>
      <c r="BL22" s="59" t="str">
        <v>NA</v>
      </c>
      <c r="BM22" s="59" t="str">
        <v>NA</v>
      </c>
      <c r="BN22" s="59" t="str">
        <v>NA</v>
      </c>
      <c r="BO22" s="59" t="str">
        <v>NA</v>
      </c>
      <c r="BP22" s="59" t="str">
        <v>NA</v>
      </c>
      <c r="BQ22" s="59" t="str">
        <v>NA</v>
      </c>
      <c r="BR22" s="59" t="str">
        <v>NA</v>
      </c>
      <c r="BS22" s="59" t="str">
        <v>NaN</v>
      </c>
    </row>
    <row r="23" spans="1:71" x14ac:dyDescent="0.25">
      <c r="A23" s="57" t="s">
        <v>210</v>
      </c>
      <c r="B23" s="57">
        <v>2.263E-4</v>
      </c>
      <c r="C23" s="57">
        <v>0.1244999</v>
      </c>
      <c r="D23" s="57">
        <v>19.614636999999998</v>
      </c>
      <c r="E23" s="57">
        <v>8.1693890000000007</v>
      </c>
      <c r="F23" s="57">
        <v>2.2386607999999998E-3</v>
      </c>
      <c r="G23" s="57">
        <v>2.2794260000000001E-4</v>
      </c>
      <c r="H23" s="57">
        <v>34.356155000000001</v>
      </c>
      <c r="I23" s="57">
        <v>0.24383318000000001</v>
      </c>
      <c r="J23" s="57">
        <v>0.45852695999999998</v>
      </c>
      <c r="K23" s="57">
        <v>0.15512064</v>
      </c>
      <c r="L23" s="57">
        <v>0.85748078010310969</v>
      </c>
      <c r="M23" s="57">
        <v>0.27358775000000002</v>
      </c>
      <c r="N23" s="57">
        <v>0.53423317000000003</v>
      </c>
      <c r="O23" s="57">
        <v>0.33658284029104779</v>
      </c>
      <c r="P23" s="57">
        <v>1.221275135291048</v>
      </c>
      <c r="Q23" s="57">
        <v>4.2401023000000003E-2</v>
      </c>
      <c r="S23" s="53" t="s">
        <v>210</v>
      </c>
      <c r="T23" s="53">
        <v>2.2829999999999999E-4</v>
      </c>
      <c r="U23" s="53">
        <v>0.10589079999999999</v>
      </c>
      <c r="V23" s="53">
        <v>21.21454</v>
      </c>
      <c r="W23" s="53">
        <v>7.9589105</v>
      </c>
      <c r="X23" s="53">
        <v>2.2463155999999998E-3</v>
      </c>
      <c r="Y23" s="53">
        <v>2.228431E-4</v>
      </c>
      <c r="Z23" s="53">
        <v>34.352930000000001</v>
      </c>
      <c r="AA23" s="53">
        <v>0.24168510000000001</v>
      </c>
      <c r="AB23" s="53">
        <v>0.42036057999999998</v>
      </c>
      <c r="AC23" s="53">
        <v>0.14420179599999999</v>
      </c>
      <c r="AD23" s="53">
        <v>0.80624747610875958</v>
      </c>
      <c r="AE23" s="53">
        <v>0.26071706</v>
      </c>
      <c r="AF23" s="53">
        <v>0.504884</v>
      </c>
      <c r="AG23" s="53">
        <v>0.31185713028603002</v>
      </c>
      <c r="AH23" s="53">
        <v>1.1548931752860301</v>
      </c>
      <c r="AI23" s="53">
        <v>3.5212031999999997E-2</v>
      </c>
      <c r="AK23" s="58" t="s">
        <v>210</v>
      </c>
      <c r="AL23" s="58">
        <v>2.3369999999999999E-4</v>
      </c>
      <c r="AM23" s="58">
        <v>9.2576099999999995E-2</v>
      </c>
      <c r="AN23" s="58">
        <v>22.835184000000002</v>
      </c>
      <c r="AO23" s="58">
        <v>7.7474712999999999</v>
      </c>
      <c r="AP23" s="58">
        <v>2.2553955000000001E-3</v>
      </c>
      <c r="AQ23" s="58">
        <v>2.177755E-4</v>
      </c>
      <c r="AR23" s="58">
        <v>34.351050000000001</v>
      </c>
      <c r="AS23" s="58">
        <v>0.23795443999999999</v>
      </c>
      <c r="AT23" s="58">
        <v>0.38796334999999998</v>
      </c>
      <c r="AU23" s="58">
        <v>0.13733611200000001</v>
      </c>
      <c r="AV23" s="58">
        <v>0.76325390211837696</v>
      </c>
      <c r="AW23" s="58">
        <v>0.249170116</v>
      </c>
      <c r="AX23" s="58">
        <v>0.47841330999999998</v>
      </c>
      <c r="AY23" s="58">
        <v>0.29506811030210178</v>
      </c>
      <c r="AZ23" s="58">
        <v>1.110369128302102</v>
      </c>
      <c r="BA23" s="58">
        <v>3.0540364E-2</v>
      </c>
      <c r="BC23" s="59" t="s">
        <v>210</v>
      </c>
      <c r="BD23" s="59">
        <v>2.3250000000000001E-4</v>
      </c>
      <c r="BE23" s="59">
        <v>0.1001143</v>
      </c>
      <c r="BF23" s="59">
        <v>22.024567000000001</v>
      </c>
      <c r="BG23" s="59">
        <v>7.8697267000000002</v>
      </c>
      <c r="BH23" s="59">
        <v>2.2523514999999998E-3</v>
      </c>
      <c r="BI23" s="59">
        <v>2.2023647999999999E-4</v>
      </c>
      <c r="BJ23" s="59">
        <v>34.353596000000003</v>
      </c>
      <c r="BK23" s="59">
        <v>0.23963176</v>
      </c>
      <c r="BL23" s="59">
        <v>0.40533324999999998</v>
      </c>
      <c r="BM23" s="59">
        <v>0.14294642399999999</v>
      </c>
      <c r="BN23" s="59">
        <v>0.78791143411495945</v>
      </c>
      <c r="BO23" s="59">
        <v>0.25509781999999998</v>
      </c>
      <c r="BP23" s="59">
        <v>0.49226098000000001</v>
      </c>
      <c r="BQ23" s="59">
        <v>0.30626386030942859</v>
      </c>
      <c r="BR23" s="59">
        <v>1.1216290933094279</v>
      </c>
      <c r="BS23" s="59">
        <v>3.3684989999999998E-2</v>
      </c>
    </row>
    <row r="24" spans="1:71" x14ac:dyDescent="0.25">
      <c r="A24" s="57" t="s">
        <v>210</v>
      </c>
      <c r="B24" s="57">
        <v>2.3719999999999999E-4</v>
      </c>
      <c r="C24" s="57">
        <v>0.1180228</v>
      </c>
      <c r="D24" s="57">
        <v>19.327929000000001</v>
      </c>
      <c r="E24" s="57">
        <v>8.1715870000000006</v>
      </c>
      <c r="F24" s="57">
        <v>2.2404489999999998E-3</v>
      </c>
      <c r="G24" s="57">
        <v>2.3143055E-4</v>
      </c>
      <c r="H24" s="57">
        <v>34.399160000000002</v>
      </c>
      <c r="I24" s="57">
        <v>0.23747436599999999</v>
      </c>
      <c r="J24" s="57">
        <v>0.42832330000000002</v>
      </c>
      <c r="K24" s="57">
        <v>0.16226147399999999</v>
      </c>
      <c r="L24" s="57">
        <v>0.82805914010759907</v>
      </c>
      <c r="M24" s="57">
        <v>0.25204132600000001</v>
      </c>
      <c r="N24" s="57">
        <v>0.51776325000000001</v>
      </c>
      <c r="O24" s="57">
        <v>0.2642309402130098</v>
      </c>
      <c r="P24" s="57">
        <v>1.09653562721301</v>
      </c>
      <c r="Q24" s="57">
        <v>3.2422274000000001E-2</v>
      </c>
      <c r="S24" s="53" t="s">
        <v>210</v>
      </c>
      <c r="T24" s="53">
        <v>2.4130000000000001E-4</v>
      </c>
      <c r="U24" s="53">
        <v>0.1041913</v>
      </c>
      <c r="V24" s="53">
        <v>20.928944000000001</v>
      </c>
      <c r="W24" s="53">
        <v>7.9557650000000004</v>
      </c>
      <c r="X24" s="53">
        <v>2.2486427000000002E-3</v>
      </c>
      <c r="Y24" s="53">
        <v>2.2546369999999999E-4</v>
      </c>
      <c r="Z24" s="53">
        <v>34.401542999999997</v>
      </c>
      <c r="AA24" s="53">
        <v>0.23514289499999999</v>
      </c>
      <c r="AB24" s="53">
        <v>0.39852670000000001</v>
      </c>
      <c r="AC24" s="53">
        <v>0.15503145500000001</v>
      </c>
      <c r="AD24" s="53">
        <v>0.78870105011704039</v>
      </c>
      <c r="AE24" s="53">
        <v>0.24234688600000001</v>
      </c>
      <c r="AF24" s="53">
        <v>0.49498195999999989</v>
      </c>
      <c r="AG24" s="53">
        <v>0.25009236025154358</v>
      </c>
      <c r="AH24" s="53">
        <v>1.052216424251543</v>
      </c>
      <c r="AI24" s="53">
        <v>2.871611E-2</v>
      </c>
      <c r="AK24" s="58" t="s">
        <v>210</v>
      </c>
      <c r="AL24" s="58">
        <v>2.4729999999999999E-4</v>
      </c>
      <c r="AM24" s="58">
        <v>9.2090500000000006E-2</v>
      </c>
      <c r="AN24" s="58">
        <v>22.552910000000001</v>
      </c>
      <c r="AO24" s="58">
        <v>7.7415149999999997</v>
      </c>
      <c r="AP24" s="58">
        <v>2.2581917999999999E-3</v>
      </c>
      <c r="AQ24" s="58">
        <v>2.1989473E-4</v>
      </c>
      <c r="AR24" s="58">
        <v>34.404792999999998</v>
      </c>
      <c r="AS24" s="58">
        <v>0.23259471000000001</v>
      </c>
      <c r="AT24" s="58">
        <v>0.37278449000000002</v>
      </c>
      <c r="AU24" s="58">
        <v>0.14874778</v>
      </c>
      <c r="AV24" s="58">
        <v>0.7541269801289554</v>
      </c>
      <c r="AW24" s="58">
        <v>0.23428647</v>
      </c>
      <c r="AX24" s="58">
        <v>0.47281811000000001</v>
      </c>
      <c r="AY24" s="58">
        <v>0.24421403029251171</v>
      </c>
      <c r="AZ24" s="58">
        <v>1.0237945982925121</v>
      </c>
      <c r="BA24" s="58">
        <v>2.6220991999999999E-2</v>
      </c>
      <c r="BC24" s="59" t="s">
        <v>210</v>
      </c>
      <c r="BD24" s="59">
        <v>2.4620000000000002E-4</v>
      </c>
      <c r="BE24" s="59">
        <v>0.10013320000000001</v>
      </c>
      <c r="BF24" s="59">
        <v>21.745419999999999</v>
      </c>
      <c r="BG24" s="59">
        <v>7.865551</v>
      </c>
      <c r="BH24" s="59">
        <v>2.2549569000000001E-3</v>
      </c>
      <c r="BI24" s="59">
        <v>2.2250823999999999E-4</v>
      </c>
      <c r="BJ24" s="59">
        <v>34.405155000000001</v>
      </c>
      <c r="BK24" s="59">
        <v>0.23339260000000001</v>
      </c>
      <c r="BL24" s="59">
        <v>0.38561480999999997</v>
      </c>
      <c r="BM24" s="59">
        <v>0.15388930300000001</v>
      </c>
      <c r="BN24" s="59">
        <v>0.77289671312452801</v>
      </c>
      <c r="BO24" s="59">
        <v>0.23765509500000001</v>
      </c>
      <c r="BP24" s="59">
        <v>0.4832611</v>
      </c>
      <c r="BQ24" s="59">
        <v>0.24826771027672451</v>
      </c>
      <c r="BR24" s="59">
        <v>1.027467613276724</v>
      </c>
      <c r="BS24" s="59">
        <v>2.7852735999999999E-2</v>
      </c>
    </row>
    <row r="25" spans="1:71" x14ac:dyDescent="0.25">
      <c r="A25" s="57" t="s">
        <v>210</v>
      </c>
      <c r="B25" s="57">
        <v>2.396E-4</v>
      </c>
      <c r="C25" s="57">
        <v>0.1104668</v>
      </c>
      <c r="D25" s="57">
        <v>18.709161999999999</v>
      </c>
      <c r="E25" s="57">
        <v>8.1754599999999993</v>
      </c>
      <c r="F25" s="57">
        <v>2.2406504E-3</v>
      </c>
      <c r="G25" s="57">
        <v>2.3605132E-4</v>
      </c>
      <c r="H25" s="57">
        <v>34.395780000000002</v>
      </c>
      <c r="I25" s="57">
        <v>0.23843134499999999</v>
      </c>
      <c r="J25" s="57">
        <v>0.43733903000000002</v>
      </c>
      <c r="K25" s="57">
        <v>0.15933480699999999</v>
      </c>
      <c r="L25" s="57">
        <v>0.83510518210303442</v>
      </c>
      <c r="M25" s="57">
        <v>0.255743795</v>
      </c>
      <c r="N25" s="57">
        <v>0.52700716999999997</v>
      </c>
      <c r="O25" s="57">
        <v>0.25957030018974492</v>
      </c>
      <c r="P25" s="57">
        <v>1.1041846061897449</v>
      </c>
      <c r="Q25" s="57">
        <v>3.1819399999999998E-2</v>
      </c>
      <c r="S25" s="53" t="s">
        <v>210</v>
      </c>
      <c r="T25" s="53">
        <v>2.4240000000000001E-4</v>
      </c>
      <c r="U25" s="53">
        <v>9.3613299999999997E-2</v>
      </c>
      <c r="V25" s="53">
        <v>20.329138</v>
      </c>
      <c r="W25" s="53">
        <v>7.9538820000000001</v>
      </c>
      <c r="X25" s="53">
        <v>2.2488432E-3</v>
      </c>
      <c r="Y25" s="53">
        <v>2.298895E-4</v>
      </c>
      <c r="Z25" s="53">
        <v>34.399039999999999</v>
      </c>
      <c r="AA25" s="53">
        <v>0.237456943</v>
      </c>
      <c r="AB25" s="53">
        <v>0.40220335000000002</v>
      </c>
      <c r="AC25" s="53">
        <v>0.14669614</v>
      </c>
      <c r="AD25" s="53">
        <v>0.78635643310808301</v>
      </c>
      <c r="AE25" s="53">
        <v>0.24427067999999999</v>
      </c>
      <c r="AF25" s="53">
        <v>0.50017626999999998</v>
      </c>
      <c r="AG25" s="53">
        <v>0.23650354019162459</v>
      </c>
      <c r="AH25" s="53">
        <v>1.0397458061916249</v>
      </c>
      <c r="AI25" s="53">
        <v>2.5166186E-2</v>
      </c>
      <c r="AK25" s="58" t="s">
        <v>210</v>
      </c>
      <c r="AL25" s="58">
        <v>2.4869999999999997E-4</v>
      </c>
      <c r="AM25" s="58">
        <v>8.1381499999999996E-2</v>
      </c>
      <c r="AN25" s="58">
        <v>21.963519999999999</v>
      </c>
      <c r="AO25" s="58">
        <v>7.7364199999999999</v>
      </c>
      <c r="AP25" s="58">
        <v>2.2583578000000002E-3</v>
      </c>
      <c r="AQ25" s="58">
        <v>2.239501E-4</v>
      </c>
      <c r="AR25" s="58">
        <v>34.404045000000004</v>
      </c>
      <c r="AS25" s="58">
        <v>0.23376113000000001</v>
      </c>
      <c r="AT25" s="58">
        <v>0.37667627999999997</v>
      </c>
      <c r="AU25" s="58">
        <v>0.14184487400000001</v>
      </c>
      <c r="AV25" s="58">
        <v>0.75228228411642928</v>
      </c>
      <c r="AW25" s="58">
        <v>0.23653879</v>
      </c>
      <c r="AX25" s="58">
        <v>0.48230193999999998</v>
      </c>
      <c r="AY25" s="58">
        <v>0.22818553024193161</v>
      </c>
      <c r="AZ25" s="58">
        <v>1.009962732241932</v>
      </c>
      <c r="BA25" s="58">
        <v>2.3730388000000002E-2</v>
      </c>
      <c r="BC25" s="59" t="s">
        <v>210</v>
      </c>
      <c r="BD25" s="59">
        <v>2.4719999999999999E-4</v>
      </c>
      <c r="BE25" s="59">
        <v>8.9218800000000001E-2</v>
      </c>
      <c r="BF25" s="59">
        <v>21.150648</v>
      </c>
      <c r="BG25" s="59">
        <v>7.8633866000000001</v>
      </c>
      <c r="BH25" s="59">
        <v>2.255146E-3</v>
      </c>
      <c r="BI25" s="59">
        <v>2.268366E-4</v>
      </c>
      <c r="BJ25" s="59">
        <v>34.403075999999999</v>
      </c>
      <c r="BK25" s="59">
        <v>0.23561513000000001</v>
      </c>
      <c r="BL25" s="59">
        <v>0.38847927999999998</v>
      </c>
      <c r="BM25" s="59">
        <v>0.14519599</v>
      </c>
      <c r="BN25" s="59">
        <v>0.76929040011388028</v>
      </c>
      <c r="BO25" s="59">
        <v>0.2392637</v>
      </c>
      <c r="BP25" s="59">
        <v>0.48761264999999998</v>
      </c>
      <c r="BQ25" s="59">
        <v>0.23358020020644329</v>
      </c>
      <c r="BR25" s="59">
        <v>1.0149524312064431</v>
      </c>
      <c r="BS25" s="59">
        <v>2.4150076999999999E-2</v>
      </c>
    </row>
    <row r="26" spans="1:71" x14ac:dyDescent="0.25">
      <c r="A26" s="57" t="s">
        <v>210</v>
      </c>
      <c r="B26" s="57">
        <v>2.4220000000000001E-4</v>
      </c>
      <c r="C26" s="57">
        <v>0.1103186</v>
      </c>
      <c r="D26" s="57">
        <v>17.957754000000001</v>
      </c>
      <c r="E26" s="57">
        <v>8.1785060000000005</v>
      </c>
      <c r="F26" s="57">
        <v>2.2409877000000001E-3</v>
      </c>
      <c r="G26" s="57">
        <v>2.3987707000000001E-4</v>
      </c>
      <c r="H26" s="57">
        <v>34.389620000000001</v>
      </c>
      <c r="I26" s="57">
        <v>0.24019278999999999</v>
      </c>
      <c r="J26" s="57">
        <v>0.4428666</v>
      </c>
      <c r="K26" s="57">
        <v>0.15702943999999999</v>
      </c>
      <c r="L26" s="57">
        <v>0.84008883009904389</v>
      </c>
      <c r="M26" s="57">
        <v>0.25758428</v>
      </c>
      <c r="N26" s="57">
        <v>0.53968933000000008</v>
      </c>
      <c r="O26" s="57">
        <v>0.2402786501655465</v>
      </c>
      <c r="P26" s="57">
        <v>1.096427929165547</v>
      </c>
      <c r="Q26" s="57">
        <v>2.9381579000000001E-2</v>
      </c>
      <c r="S26" s="53" t="s">
        <v>210</v>
      </c>
      <c r="T26" s="53">
        <v>2.4389999999999999E-4</v>
      </c>
      <c r="U26" s="53">
        <v>9.0640399999999996E-2</v>
      </c>
      <c r="V26" s="53">
        <v>19.582363000000001</v>
      </c>
      <c r="W26" s="53">
        <v>7.9520755000000003</v>
      </c>
      <c r="X26" s="53">
        <v>2.2490649000000001E-3</v>
      </c>
      <c r="Y26" s="53">
        <v>2.3344591000000001E-4</v>
      </c>
      <c r="Z26" s="53">
        <v>34.393368000000002</v>
      </c>
      <c r="AA26" s="53">
        <v>0.23891935</v>
      </c>
      <c r="AB26" s="53">
        <v>0.40480265999999998</v>
      </c>
      <c r="AC26" s="53">
        <v>0.14360527000000001</v>
      </c>
      <c r="AD26" s="53">
        <v>0.78732728010244901</v>
      </c>
      <c r="AE26" s="53">
        <v>0.24460895999999999</v>
      </c>
      <c r="AF26" s="53">
        <v>0.51167739999999995</v>
      </c>
      <c r="AG26" s="53">
        <v>0.21073557016119901</v>
      </c>
      <c r="AH26" s="53">
        <v>1.025791111161199</v>
      </c>
      <c r="AI26" s="53">
        <v>2.1693613E-2</v>
      </c>
      <c r="AK26" s="58" t="s">
        <v>210</v>
      </c>
      <c r="AL26" s="58">
        <v>2.4939999999999999E-4</v>
      </c>
      <c r="AM26" s="58">
        <v>7.7146900000000004E-2</v>
      </c>
      <c r="AN26" s="58">
        <v>21.222593</v>
      </c>
      <c r="AO26" s="58">
        <v>7.7325587000000002</v>
      </c>
      <c r="AP26" s="58">
        <v>2.2584916999999999E-3</v>
      </c>
      <c r="AQ26" s="58">
        <v>2.2727711999999999E-4</v>
      </c>
      <c r="AR26" s="58">
        <v>34.398389999999999</v>
      </c>
      <c r="AS26" s="58">
        <v>0.23563687</v>
      </c>
      <c r="AT26" s="58">
        <v>0.37136448999999999</v>
      </c>
      <c r="AU26" s="58">
        <v>0.133970121</v>
      </c>
      <c r="AV26" s="58">
        <v>0.74097148110731437</v>
      </c>
      <c r="AW26" s="58">
        <v>0.23300364000000001</v>
      </c>
      <c r="AX26" s="58">
        <v>0.48479385000000003</v>
      </c>
      <c r="AY26" s="58">
        <v>0.18998244016112281</v>
      </c>
      <c r="AZ26" s="58">
        <v>0.97672090616112273</v>
      </c>
      <c r="BA26" s="58">
        <v>1.6479865E-2</v>
      </c>
      <c r="BC26" s="59" t="s">
        <v>210</v>
      </c>
      <c r="BD26" s="59">
        <v>2.4840000000000002E-4</v>
      </c>
      <c r="BE26" s="59">
        <v>8.5575999999999999E-2</v>
      </c>
      <c r="BF26" s="59">
        <v>20.405697</v>
      </c>
      <c r="BG26" s="59">
        <v>7.8613343000000002</v>
      </c>
      <c r="BH26" s="59">
        <v>2.2553072999999999E-3</v>
      </c>
      <c r="BI26" s="59">
        <v>2.3027909999999999E-4</v>
      </c>
      <c r="BJ26" s="59">
        <v>34.397506999999997</v>
      </c>
      <c r="BK26" s="59">
        <v>0.237080452</v>
      </c>
      <c r="BL26" s="59">
        <v>0.38941779999999998</v>
      </c>
      <c r="BM26" s="59">
        <v>0.14126870599999999</v>
      </c>
      <c r="BN26" s="59">
        <v>0.76776695810693563</v>
      </c>
      <c r="BO26" s="59">
        <v>0.239006524</v>
      </c>
      <c r="BP26" s="59">
        <v>0.49807120999999999</v>
      </c>
      <c r="BQ26" s="59">
        <v>0.2051600401682617</v>
      </c>
      <c r="BR26" s="59">
        <v>0.99192905116826169</v>
      </c>
      <c r="BS26" s="59">
        <v>2.0156672E-2</v>
      </c>
    </row>
    <row r="27" spans="1:71" x14ac:dyDescent="0.25">
      <c r="A27" s="57" t="s">
        <v>210</v>
      </c>
      <c r="B27" s="57">
        <v>2.429E-4</v>
      </c>
      <c r="C27" s="57">
        <v>0.11082549999999999</v>
      </c>
      <c r="D27" s="57">
        <v>17.218070999999998</v>
      </c>
      <c r="E27" s="57">
        <v>8.1795659999999994</v>
      </c>
      <c r="F27" s="57">
        <v>2.2410897000000002E-3</v>
      </c>
      <c r="G27" s="57">
        <v>2.4365880000000001E-4</v>
      </c>
      <c r="H27" s="57">
        <v>34.373134999999998</v>
      </c>
      <c r="I27" s="57">
        <v>0.24486190999999999</v>
      </c>
      <c r="J27" s="57">
        <v>0.45979313999999999</v>
      </c>
      <c r="K27" s="57">
        <v>0.149606397</v>
      </c>
      <c r="L27" s="57">
        <v>0.85426144709346796</v>
      </c>
      <c r="M27" s="57">
        <v>0.26674451999999998</v>
      </c>
      <c r="N27" s="57">
        <v>0.56044366000000001</v>
      </c>
      <c r="O27" s="57">
        <v>0.23898254015750819</v>
      </c>
      <c r="P27" s="57">
        <v>1.125590367157508</v>
      </c>
      <c r="Q27" s="57">
        <v>2.8971078000000001E-2</v>
      </c>
      <c r="S27" s="53" t="s">
        <v>210</v>
      </c>
      <c r="T27" s="53">
        <v>2.4360000000000001E-4</v>
      </c>
      <c r="U27" s="53">
        <v>8.8969000000000006E-2</v>
      </c>
      <c r="V27" s="53">
        <v>18.824733999999999</v>
      </c>
      <c r="W27" s="53">
        <v>7.9490629999999998</v>
      </c>
      <c r="X27" s="53">
        <v>2.2490646E-3</v>
      </c>
      <c r="Y27" s="53">
        <v>2.3703103999999999E-4</v>
      </c>
      <c r="Z27" s="53">
        <v>34.376846</v>
      </c>
      <c r="AA27" s="53">
        <v>0.243237752</v>
      </c>
      <c r="AB27" s="53">
        <v>0.41774556000000002</v>
      </c>
      <c r="AC27" s="53">
        <v>0.134575062</v>
      </c>
      <c r="AD27" s="53">
        <v>0.79555837409495411</v>
      </c>
      <c r="AE27" s="53">
        <v>0.25437737399999999</v>
      </c>
      <c r="AF27" s="53">
        <v>0.53418549999999998</v>
      </c>
      <c r="AG27" s="53">
        <v>0.20361018015113189</v>
      </c>
      <c r="AH27" s="53">
        <v>1.043594659151132</v>
      </c>
      <c r="AI27" s="53">
        <v>2.0485261000000001E-2</v>
      </c>
      <c r="AK27" s="58" t="s">
        <v>210</v>
      </c>
      <c r="AL27" s="58">
        <v>2.4810000000000001E-4</v>
      </c>
      <c r="AM27" s="58">
        <v>7.3371699999999998E-2</v>
      </c>
      <c r="AN27" s="58">
        <v>20.462181000000001</v>
      </c>
      <c r="AO27" s="58">
        <v>7.7288610000000002</v>
      </c>
      <c r="AP27" s="58">
        <v>2.2583239999999999E-3</v>
      </c>
      <c r="AQ27" s="58">
        <v>2.3064693000000001E-4</v>
      </c>
      <c r="AR27" s="58">
        <v>34.381619999999998</v>
      </c>
      <c r="AS27" s="58">
        <v>0.240505248</v>
      </c>
      <c r="AT27" s="58">
        <v>0.38043658000000002</v>
      </c>
      <c r="AU27" s="58">
        <v>0.12368203999999999</v>
      </c>
      <c r="AV27" s="58">
        <v>0.74462386809806913</v>
      </c>
      <c r="AW27" s="58">
        <v>0.24132714999999999</v>
      </c>
      <c r="AX27" s="58">
        <v>0.50489154000000003</v>
      </c>
      <c r="AY27" s="58">
        <v>0.17761771014537359</v>
      </c>
      <c r="AZ27" s="58">
        <v>0.99414206414537354</v>
      </c>
      <c r="BA27" s="58">
        <v>1.3977201999999999E-2</v>
      </c>
      <c r="BC27" s="59" t="s">
        <v>210</v>
      </c>
      <c r="BD27" s="59">
        <v>2.476E-4</v>
      </c>
      <c r="BE27" s="59">
        <v>8.2943600000000006E-2</v>
      </c>
      <c r="BF27" s="59">
        <v>19.645759999999999</v>
      </c>
      <c r="BG27" s="59">
        <v>7.8584375</v>
      </c>
      <c r="BH27" s="59">
        <v>2.2551889999999999E-3</v>
      </c>
      <c r="BI27" s="59">
        <v>2.3376102E-4</v>
      </c>
      <c r="BJ27" s="59">
        <v>34.380844000000003</v>
      </c>
      <c r="BK27" s="59">
        <v>0.24180452599999999</v>
      </c>
      <c r="BL27" s="59">
        <v>0.40044290999999999</v>
      </c>
      <c r="BM27" s="59">
        <v>0.13149382700000001</v>
      </c>
      <c r="BN27" s="59">
        <v>0.77374126309841118</v>
      </c>
      <c r="BO27" s="59">
        <v>0.24805486600000001</v>
      </c>
      <c r="BP27" s="59">
        <v>0.51972390999999996</v>
      </c>
      <c r="BQ27" s="59">
        <v>0.19500701015474131</v>
      </c>
      <c r="BR27" s="59">
        <v>1.0116398811547409</v>
      </c>
      <c r="BS27" s="59">
        <v>1.8336386999999999E-2</v>
      </c>
    </row>
    <row r="28" spans="1:71" x14ac:dyDescent="0.25">
      <c r="A28" s="57" t="s">
        <v>210</v>
      </c>
      <c r="B28" s="57">
        <v>2.388E-4</v>
      </c>
      <c r="C28" s="57">
        <v>0.10000390000000001</v>
      </c>
      <c r="D28" s="57">
        <v>16.633112000000001</v>
      </c>
      <c r="E28" s="57">
        <v>8.1802530000000004</v>
      </c>
      <c r="F28" s="57">
        <v>2.2404573000000001E-3</v>
      </c>
      <c r="G28" s="57">
        <v>2.4707640000000002E-4</v>
      </c>
      <c r="H28" s="57">
        <v>34.343643</v>
      </c>
      <c r="I28" s="57">
        <v>0.2511101</v>
      </c>
      <c r="J28" s="57">
        <v>0.47101096999999992</v>
      </c>
      <c r="K28" s="57">
        <v>0.13212164700000001</v>
      </c>
      <c r="L28" s="57">
        <v>0.85424271708385568</v>
      </c>
      <c r="M28" s="57">
        <v>0.27852007000000001</v>
      </c>
      <c r="N28" s="57">
        <v>0.58167256000000001</v>
      </c>
      <c r="O28" s="57">
        <v>0.23003048013799959</v>
      </c>
      <c r="P28" s="57">
        <v>1.1476449551379999</v>
      </c>
      <c r="Q28" s="57">
        <v>2.5197858E-2</v>
      </c>
      <c r="S28" s="53" t="s">
        <v>210</v>
      </c>
      <c r="T28" s="53">
        <v>2.396E-4</v>
      </c>
      <c r="U28" s="53">
        <v>7.9985500000000001E-2</v>
      </c>
      <c r="V28" s="53">
        <v>18.213493</v>
      </c>
      <c r="W28" s="53">
        <v>7.9457060000000004</v>
      </c>
      <c r="X28" s="53">
        <v>2.2484176000000002E-3</v>
      </c>
      <c r="Y28" s="53">
        <v>2.4025612000000001E-4</v>
      </c>
      <c r="Z28" s="53">
        <v>34.346637999999999</v>
      </c>
      <c r="AA28" s="53">
        <v>0.25000422700000002</v>
      </c>
      <c r="AB28" s="53">
        <v>0.42520720000000001</v>
      </c>
      <c r="AC28" s="53">
        <v>0.117292008</v>
      </c>
      <c r="AD28" s="53">
        <v>0.79250343508439014</v>
      </c>
      <c r="AE28" s="53">
        <v>0.26317720999999999</v>
      </c>
      <c r="AF28" s="53">
        <v>0.55060843000000004</v>
      </c>
      <c r="AG28" s="53">
        <v>0.19026776012595031</v>
      </c>
      <c r="AH28" s="53">
        <v>1.06012502012595</v>
      </c>
      <c r="AI28" s="53">
        <v>1.514273E-2</v>
      </c>
      <c r="AK28" s="58" t="s">
        <v>210</v>
      </c>
      <c r="AL28" s="58">
        <v>2.4439999999999998E-4</v>
      </c>
      <c r="AM28" s="58">
        <v>6.5684300000000001E-2</v>
      </c>
      <c r="AN28" s="58">
        <v>19.827846999999998</v>
      </c>
      <c r="AO28" s="58">
        <v>7.72553</v>
      </c>
      <c r="AP28" s="58">
        <v>2.2574969999999998E-3</v>
      </c>
      <c r="AQ28" s="58">
        <v>2.3367765000000001E-4</v>
      </c>
      <c r="AR28" s="58">
        <v>34.350155000000001</v>
      </c>
      <c r="AS28" s="58">
        <v>0.24719786699999999</v>
      </c>
      <c r="AT28" s="58">
        <v>0.38540234000000001</v>
      </c>
      <c r="AU28" s="58">
        <v>0.10537276800000001</v>
      </c>
      <c r="AV28" s="58">
        <v>0.73797297508565951</v>
      </c>
      <c r="AW28" s="58">
        <v>0.249234975</v>
      </c>
      <c r="AX28" s="58">
        <v>0.52012460999999999</v>
      </c>
      <c r="AY28" s="58">
        <v>0.16033088011735969</v>
      </c>
      <c r="AZ28" s="58">
        <v>0.99672456611735949</v>
      </c>
      <c r="BA28" s="58">
        <v>7.4362083999999998E-3</v>
      </c>
      <c r="BC28" s="59" t="s">
        <v>210</v>
      </c>
      <c r="BD28" s="59">
        <v>2.4369999999999999E-4</v>
      </c>
      <c r="BE28" s="59">
        <v>7.4393899999999999E-2</v>
      </c>
      <c r="BF28" s="59">
        <v>19.023617000000002</v>
      </c>
      <c r="BG28" s="59">
        <v>7.8555393000000002</v>
      </c>
      <c r="BH28" s="59">
        <v>2.2544179999999998E-3</v>
      </c>
      <c r="BI28" s="59">
        <v>2.3690108000000001E-4</v>
      </c>
      <c r="BJ28" s="59">
        <v>34.350098000000003</v>
      </c>
      <c r="BK28" s="59">
        <v>0.24843456</v>
      </c>
      <c r="BL28" s="59">
        <v>0.40693337000000002</v>
      </c>
      <c r="BM28" s="59">
        <v>0.113886774</v>
      </c>
      <c r="BN28" s="59">
        <v>0.76925470408672669</v>
      </c>
      <c r="BO28" s="59">
        <v>0.25655667999999998</v>
      </c>
      <c r="BP28" s="59">
        <v>0.53557535999999994</v>
      </c>
      <c r="BQ28" s="59">
        <v>0.1803970201263666</v>
      </c>
      <c r="BR28" s="59">
        <v>1.017003746126367</v>
      </c>
      <c r="BS28" s="59">
        <v>1.2623664999999999E-2</v>
      </c>
    </row>
    <row r="29" spans="1:71" x14ac:dyDescent="0.25">
      <c r="A29" s="57" t="s">
        <v>210</v>
      </c>
      <c r="B29" s="57">
        <v>2.2900000000000001E-4</v>
      </c>
      <c r="C29" s="57">
        <v>7.4234599999999998E-2</v>
      </c>
      <c r="D29" s="57">
        <v>16.33455</v>
      </c>
      <c r="E29" s="57">
        <v>8.1808440000000004</v>
      </c>
      <c r="F29" s="57">
        <v>2.2386630000000001E-3</v>
      </c>
      <c r="G29" s="57">
        <v>2.4913973000000001E-4</v>
      </c>
      <c r="H29" s="57">
        <v>34.303910000000002</v>
      </c>
      <c r="I29" s="57">
        <v>0.26017919</v>
      </c>
      <c r="J29" s="57">
        <v>0.47454309</v>
      </c>
      <c r="K29" s="57">
        <v>0.109736310678205</v>
      </c>
      <c r="L29" s="57">
        <v>0.84445859074998009</v>
      </c>
      <c r="M29" s="57">
        <v>0.28812442999999999</v>
      </c>
      <c r="N29" s="57">
        <v>0.59749626999999994</v>
      </c>
      <c r="O29" s="57">
        <v>0.21312138012016149</v>
      </c>
      <c r="P29" s="57">
        <v>1.1510246671201609</v>
      </c>
      <c r="Q29" s="57">
        <v>1.7882830999999998E-2</v>
      </c>
      <c r="S29" s="53" t="s">
        <v>210</v>
      </c>
      <c r="T29" s="53">
        <v>2.3120000000000001E-4</v>
      </c>
      <c r="U29" s="53">
        <v>5.9335400000000003E-2</v>
      </c>
      <c r="V29" s="53">
        <v>17.876629000000001</v>
      </c>
      <c r="W29" s="53">
        <v>7.9429970000000001</v>
      </c>
      <c r="X29" s="53">
        <v>2.2467375000000001E-3</v>
      </c>
      <c r="Y29" s="53">
        <v>2.4229482E-4</v>
      </c>
      <c r="Z29" s="53">
        <v>34.305213999999999</v>
      </c>
      <c r="AA29" s="53">
        <v>0.25855170599999999</v>
      </c>
      <c r="AB29" s="53">
        <v>0.42941269999999998</v>
      </c>
      <c r="AC29" s="53">
        <v>9.8293230350008004E-2</v>
      </c>
      <c r="AD29" s="53">
        <v>0.78625763642091007</v>
      </c>
      <c r="AE29" s="53">
        <v>0.27241916999999999</v>
      </c>
      <c r="AF29" s="53">
        <v>0.56489462000000001</v>
      </c>
      <c r="AG29" s="53">
        <v>0.17488551011122419</v>
      </c>
      <c r="AH29" s="53">
        <v>1.063763739111224</v>
      </c>
      <c r="AI29" s="53">
        <v>8.4167129999999993E-3</v>
      </c>
      <c r="AK29" s="58" t="s">
        <v>210</v>
      </c>
      <c r="AL29" s="58">
        <v>2.3699999999999999E-4</v>
      </c>
      <c r="AM29" s="58">
        <v>4.8309499999999998E-2</v>
      </c>
      <c r="AN29" s="58">
        <v>19.455535999999999</v>
      </c>
      <c r="AO29" s="58">
        <v>7.7235765000000001</v>
      </c>
      <c r="AP29" s="58">
        <v>2.2557177999999998E-3</v>
      </c>
      <c r="AQ29" s="58">
        <v>2.3570205999999999E-4</v>
      </c>
      <c r="AR29" s="58">
        <v>34.306339999999999</v>
      </c>
      <c r="AS29" s="58">
        <v>0.25561358699999998</v>
      </c>
      <c r="AT29" s="58">
        <v>0.38814004000000002</v>
      </c>
      <c r="AU29" s="58">
        <v>8.8060010275915993E-2</v>
      </c>
      <c r="AV29" s="58">
        <v>0.73181363734512916</v>
      </c>
      <c r="AW29" s="58">
        <v>0.25768752499999997</v>
      </c>
      <c r="AX29" s="58">
        <v>0.53220374999999998</v>
      </c>
      <c r="AY29" s="58">
        <v>0.1432848401025027</v>
      </c>
      <c r="AZ29" s="58">
        <v>0.99806258410250281</v>
      </c>
      <c r="BA29" s="58">
        <v>6.7626893999999998E-4</v>
      </c>
      <c r="BC29" s="59" t="s">
        <v>210</v>
      </c>
      <c r="BD29" s="59">
        <v>2.3570000000000001E-4</v>
      </c>
      <c r="BE29" s="59">
        <v>5.5045200000000002E-2</v>
      </c>
      <c r="BF29" s="59">
        <v>18.671607999999999</v>
      </c>
      <c r="BG29" s="59">
        <v>7.8535522999999996</v>
      </c>
      <c r="BH29" s="59">
        <v>2.2526665000000001E-3</v>
      </c>
      <c r="BI29" s="59">
        <v>2.3892423999999999E-4</v>
      </c>
      <c r="BJ29" s="59">
        <v>34.307876999999998</v>
      </c>
      <c r="BK29" s="59">
        <v>0.25682832999999999</v>
      </c>
      <c r="BL29" s="59">
        <v>0.41127000000000002</v>
      </c>
      <c r="BM29" s="59">
        <v>9.4663357144192009E-2</v>
      </c>
      <c r="BN29" s="59">
        <v>0.76276168721604243</v>
      </c>
      <c r="BO29" s="59">
        <v>0.26582086500000002</v>
      </c>
      <c r="BP29" s="59">
        <v>0.54971447000000007</v>
      </c>
      <c r="BQ29" s="59">
        <v>0.16542307011104981</v>
      </c>
      <c r="BR29" s="59">
        <v>1.0205620071110499</v>
      </c>
      <c r="BS29" s="59">
        <v>5.8415183000000001E-3</v>
      </c>
    </row>
    <row r="30" spans="1:71" x14ac:dyDescent="0.25">
      <c r="A30" s="57" t="s">
        <v>210</v>
      </c>
      <c r="B30" s="57">
        <v>2.208E-4</v>
      </c>
      <c r="C30" s="57">
        <v>5.2809200000000001E-2</v>
      </c>
      <c r="D30" s="57">
        <v>16.205908000000001</v>
      </c>
      <c r="E30" s="57">
        <v>8.1794619999999991</v>
      </c>
      <c r="F30" s="57">
        <v>2.2358485000000001E-3</v>
      </c>
      <c r="G30" s="57">
        <v>2.5008682999999999E-4</v>
      </c>
      <c r="H30" s="57">
        <v>34.254584999999999</v>
      </c>
      <c r="I30" s="57">
        <v>0.26702823999999997</v>
      </c>
      <c r="J30" s="57">
        <v>0.45216683000000002</v>
      </c>
      <c r="K30" s="57">
        <v>9.4599137112423806E-2</v>
      </c>
      <c r="L30" s="57">
        <v>0.81379420717139772</v>
      </c>
      <c r="M30" s="57">
        <v>0.28556463999999998</v>
      </c>
      <c r="N30" s="57">
        <v>0.59619279999999997</v>
      </c>
      <c r="O30" s="57">
        <v>0.15484634009206169</v>
      </c>
      <c r="P30" s="57">
        <v>1.0728351744920619</v>
      </c>
      <c r="Q30" s="57">
        <v>1.4713377000000001E-3</v>
      </c>
      <c r="S30" s="53" t="s">
        <v>210</v>
      </c>
      <c r="T30" s="53">
        <v>2.242E-4</v>
      </c>
      <c r="U30" s="53">
        <v>4.2182200000000003E-2</v>
      </c>
      <c r="V30" s="53">
        <v>17.709087</v>
      </c>
      <c r="W30" s="53">
        <v>7.9399579999999998</v>
      </c>
      <c r="X30" s="53">
        <v>2.2440547999999999E-3</v>
      </c>
      <c r="Y30" s="53">
        <v>2.4333263E-4</v>
      </c>
      <c r="Z30" s="53">
        <v>34.252994999999999</v>
      </c>
      <c r="AA30" s="53">
        <v>0.26537682800000001</v>
      </c>
      <c r="AB30" s="53">
        <v>0.40707244999999997</v>
      </c>
      <c r="AC30" s="53">
        <v>8.16599017531041E-2</v>
      </c>
      <c r="AD30" s="53">
        <v>0.75410917980774395</v>
      </c>
      <c r="AE30" s="53">
        <v>0.27026260000000002</v>
      </c>
      <c r="AF30" s="53">
        <v>0.5612627</v>
      </c>
      <c r="AG30" s="53">
        <v>0.1205980550843493</v>
      </c>
      <c r="AH30" s="53">
        <v>0.99437148435092748</v>
      </c>
      <c r="AI30" s="53">
        <v>1.0826864E-9</v>
      </c>
      <c r="AK30" s="58" t="s">
        <v>210</v>
      </c>
      <c r="AL30" s="58">
        <v>2.3110000000000001E-4</v>
      </c>
      <c r="AM30" s="58">
        <v>3.4030499999999998E-2</v>
      </c>
      <c r="AN30" s="58">
        <v>19.261718999999999</v>
      </c>
      <c r="AO30" s="58">
        <v>7.7216370000000003</v>
      </c>
      <c r="AP30" s="58">
        <v>2.2530178999999998E-3</v>
      </c>
      <c r="AQ30" s="58">
        <v>2.367452E-4</v>
      </c>
      <c r="AR30" s="58">
        <v>34.252518000000002</v>
      </c>
      <c r="AS30" s="58">
        <v>0.262166026</v>
      </c>
      <c r="AT30" s="58">
        <v>0.36611864999999999</v>
      </c>
      <c r="AU30" s="58">
        <v>6.9799111302827302E-2</v>
      </c>
      <c r="AV30" s="58">
        <v>0.69808378735260068</v>
      </c>
      <c r="AW30" s="58">
        <v>0.25566179</v>
      </c>
      <c r="AX30" s="58">
        <v>0.52715123000000008</v>
      </c>
      <c r="AY30" s="58">
        <v>9.1769930077389691E-2</v>
      </c>
      <c r="AZ30" s="58">
        <v>0.93515740101754474</v>
      </c>
      <c r="BA30" s="58">
        <v>6.5385349999999995E-10</v>
      </c>
      <c r="BC30" s="59" t="s">
        <v>210</v>
      </c>
      <c r="BD30" s="59">
        <v>2.2910000000000001E-4</v>
      </c>
      <c r="BE30" s="59">
        <v>3.91385E-2</v>
      </c>
      <c r="BF30" s="59">
        <v>18.485188000000001</v>
      </c>
      <c r="BG30" s="59">
        <v>7.8512969999999997</v>
      </c>
      <c r="BH30" s="59">
        <v>2.2499221000000002E-3</v>
      </c>
      <c r="BI30" s="59">
        <v>2.4000620999999999E-4</v>
      </c>
      <c r="BJ30" s="59">
        <v>34.254300000000001</v>
      </c>
      <c r="BK30" s="59">
        <v>0.263566472</v>
      </c>
      <c r="BL30" s="59">
        <v>0.38917385999999998</v>
      </c>
      <c r="BM30" s="59">
        <v>7.7501841859635406E-2</v>
      </c>
      <c r="BN30" s="59">
        <v>0.73024217391363744</v>
      </c>
      <c r="BO30" s="59">
        <v>0.26388537000000001</v>
      </c>
      <c r="BP30" s="59">
        <v>0.54556185000000001</v>
      </c>
      <c r="BQ30" s="59">
        <v>0.1123855560834616</v>
      </c>
      <c r="BR30" s="59">
        <v>0.95609634302361679</v>
      </c>
      <c r="BS30" s="59">
        <v>9.4012460000000008E-10</v>
      </c>
    </row>
    <row r="31" spans="1:71" x14ac:dyDescent="0.25">
      <c r="A31" s="57" t="s">
        <v>210</v>
      </c>
      <c r="B31" s="57">
        <v>2.1680000000000001E-4</v>
      </c>
      <c r="C31" s="57">
        <v>3.6962799999999997E-2</v>
      </c>
      <c r="D31" s="57">
        <v>16.259823000000001</v>
      </c>
      <c r="E31" s="57">
        <v>8.1761940000000006</v>
      </c>
      <c r="F31" s="57">
        <v>2.2330992000000002E-3</v>
      </c>
      <c r="G31" s="57">
        <v>2.4987445999999998E-4</v>
      </c>
      <c r="H31" s="57">
        <v>34.214576999999998</v>
      </c>
      <c r="I31" s="57">
        <v>0.27340943600000001</v>
      </c>
      <c r="J31" s="57">
        <v>0.41403826999999999</v>
      </c>
      <c r="K31" s="57">
        <v>7.37262705595087E-2</v>
      </c>
      <c r="L31" s="57">
        <v>0.76117397660426744</v>
      </c>
      <c r="M31" s="57">
        <v>0.27626664400000001</v>
      </c>
      <c r="N31" s="57">
        <v>0.58577908000000001</v>
      </c>
      <c r="O31" s="57">
        <v>7.8287150069694583E-2</v>
      </c>
      <c r="P31" s="57">
        <v>0.97477271061024295</v>
      </c>
      <c r="Q31" s="57">
        <v>5.4027699999999999E-10</v>
      </c>
      <c r="S31" s="53" t="s">
        <v>210</v>
      </c>
      <c r="T31" s="53">
        <v>2.2100000000000001E-4</v>
      </c>
      <c r="U31" s="53">
        <v>2.8705499999999998E-2</v>
      </c>
      <c r="V31" s="53">
        <v>17.724340000000002</v>
      </c>
      <c r="W31" s="53">
        <v>7.9366436</v>
      </c>
      <c r="X31" s="53">
        <v>2.2415096999999998E-3</v>
      </c>
      <c r="Y31" s="53">
        <v>2.4335024E-4</v>
      </c>
      <c r="Z31" s="53">
        <v>34.21067</v>
      </c>
      <c r="AA31" s="53">
        <v>0.27183002000000001</v>
      </c>
      <c r="AB31" s="53">
        <v>0.37178144000000002</v>
      </c>
      <c r="AC31" s="53">
        <v>5.9968088351834613E-2</v>
      </c>
      <c r="AD31" s="53">
        <v>0.70357954839077674</v>
      </c>
      <c r="AE31" s="53">
        <v>0.26155320999999998</v>
      </c>
      <c r="AF31" s="53">
        <v>0.55531861000000005</v>
      </c>
      <c r="AG31" s="53">
        <v>4.5510760062998583E-2</v>
      </c>
      <c r="AH31" s="53">
        <v>0.90382048746000254</v>
      </c>
      <c r="AI31" s="53">
        <v>3.4192113000000001E-10</v>
      </c>
      <c r="AK31" s="58" t="s">
        <v>210</v>
      </c>
      <c r="AL31" s="58">
        <v>2.2919999999999999E-4</v>
      </c>
      <c r="AM31" s="58">
        <v>2.3373000000000001E-2</v>
      </c>
      <c r="AN31" s="58">
        <v>19.234413</v>
      </c>
      <c r="AO31" s="58">
        <v>7.7195473000000003</v>
      </c>
      <c r="AP31" s="58">
        <v>2.2505049999999999E-3</v>
      </c>
      <c r="AQ31" s="58">
        <v>2.3691989999999999E-4</v>
      </c>
      <c r="AR31" s="58">
        <v>34.208305000000003</v>
      </c>
      <c r="AS31" s="58">
        <v>0.26865864</v>
      </c>
      <c r="AT31" s="58">
        <v>0.33202316999999998</v>
      </c>
      <c r="AU31" s="58">
        <v>4.9611375266717543E-2</v>
      </c>
      <c r="AV31" s="58">
        <v>0.65029318530160451</v>
      </c>
      <c r="AW31" s="58">
        <v>0.245579714</v>
      </c>
      <c r="AX31" s="58">
        <v>0.53664782</v>
      </c>
      <c r="AY31" s="58">
        <v>4.4743605571958348E-3</v>
      </c>
      <c r="AZ31" s="58">
        <v>0.83650417286589562</v>
      </c>
      <c r="BA31" s="58">
        <v>2.3960978000000002E-10</v>
      </c>
      <c r="BC31" s="59" t="s">
        <v>210</v>
      </c>
      <c r="BD31" s="59">
        <v>2.263E-4</v>
      </c>
      <c r="BE31" s="59">
        <v>2.67692E-2</v>
      </c>
      <c r="BF31" s="59">
        <v>18.477377000000001</v>
      </c>
      <c r="BG31" s="59">
        <v>7.8487220000000004</v>
      </c>
      <c r="BH31" s="59">
        <v>2.2473686999999998E-3</v>
      </c>
      <c r="BI31" s="59">
        <v>2.4011439E-4</v>
      </c>
      <c r="BJ31" s="59">
        <v>34.210785000000001</v>
      </c>
      <c r="BK31" s="59">
        <v>0.26981723299999999</v>
      </c>
      <c r="BL31" s="59">
        <v>0.35522695999999998</v>
      </c>
      <c r="BM31" s="59">
        <v>5.6593176343425727E-2</v>
      </c>
      <c r="BN31" s="59">
        <v>0.68163736938131736</v>
      </c>
      <c r="BO31" s="59">
        <v>0.25528433</v>
      </c>
      <c r="BP31" s="59">
        <v>0.54261269999999995</v>
      </c>
      <c r="BQ31" s="59">
        <v>3.7253790061925612E-2</v>
      </c>
      <c r="BR31" s="59">
        <v>0.86943766537062539</v>
      </c>
      <c r="BS31" s="59">
        <v>3.0835042999999998E-10</v>
      </c>
    </row>
    <row r="32" spans="1:71" x14ac:dyDescent="0.25">
      <c r="A32" s="57" t="s">
        <v>210</v>
      </c>
      <c r="B32" s="57">
        <v>2.1809999999999999E-4</v>
      </c>
      <c r="C32" s="57">
        <v>2.5982999999999999E-2</v>
      </c>
      <c r="D32" s="57">
        <v>16.464393999999999</v>
      </c>
      <c r="E32" s="57">
        <v>8.170045</v>
      </c>
      <c r="F32" s="57">
        <v>2.2310372E-3</v>
      </c>
      <c r="G32" s="57">
        <v>2.4882229999999999E-4</v>
      </c>
      <c r="H32" s="57">
        <v>34.191704000000001</v>
      </c>
      <c r="I32" s="57">
        <v>0.27877416999999999</v>
      </c>
      <c r="J32" s="57">
        <v>0.35730306000000001</v>
      </c>
      <c r="K32" s="57">
        <v>4.4061190173553443E-2</v>
      </c>
      <c r="L32" s="57">
        <v>0.68013842020575688</v>
      </c>
      <c r="M32" s="57">
        <v>0.25935196599999999</v>
      </c>
      <c r="N32" s="57">
        <v>0.54766071999999999</v>
      </c>
      <c r="O32" s="57">
        <v>1.1139074399999999E-9</v>
      </c>
      <c r="P32" s="57">
        <v>0.84022511429921076</v>
      </c>
      <c r="Q32" s="57">
        <v>1.8512752E-10</v>
      </c>
      <c r="S32" s="53" t="s">
        <v>210</v>
      </c>
      <c r="T32" s="53">
        <v>2.2379999999999999E-4</v>
      </c>
      <c r="U32" s="53">
        <v>2.0917600000000001E-2</v>
      </c>
      <c r="V32" s="53">
        <v>17.890544999999999</v>
      </c>
      <c r="W32" s="53">
        <v>7.9314236999999999</v>
      </c>
      <c r="X32" s="53">
        <v>2.2397363000000001E-3</v>
      </c>
      <c r="Y32" s="53">
        <v>2.4251439E-4</v>
      </c>
      <c r="Z32" s="53">
        <v>34.187049999999999</v>
      </c>
      <c r="AA32" s="53">
        <v>0.27459053</v>
      </c>
      <c r="AB32" s="53">
        <v>0.32200983999999999</v>
      </c>
      <c r="AC32" s="53">
        <v>3.3383306133503168E-2</v>
      </c>
      <c r="AD32" s="53">
        <v>0.62998367616210449</v>
      </c>
      <c r="AE32" s="53">
        <v>0.24826986000000001</v>
      </c>
      <c r="AF32" s="53">
        <v>0.50111834</v>
      </c>
      <c r="AG32" s="53">
        <v>7.7679744799999997E-10</v>
      </c>
      <c r="AH32" s="53">
        <v>0.791927874925209</v>
      </c>
      <c r="AI32" s="53">
        <v>1.4031023999999999E-10</v>
      </c>
      <c r="AK32" s="58" t="s">
        <v>210</v>
      </c>
      <c r="AL32" s="58">
        <v>2.331E-4</v>
      </c>
      <c r="AM32" s="58">
        <v>1.7231799999999999E-2</v>
      </c>
      <c r="AN32" s="58">
        <v>19.350149999999999</v>
      </c>
      <c r="AO32" s="58">
        <v>7.7163186000000001</v>
      </c>
      <c r="AP32" s="58">
        <v>2.2488704000000002E-3</v>
      </c>
      <c r="AQ32" s="58">
        <v>2.3638298E-4</v>
      </c>
      <c r="AR32" s="58">
        <v>34.183177999999998</v>
      </c>
      <c r="AS32" s="58">
        <v>0.26891283999999999</v>
      </c>
      <c r="AT32" s="58">
        <v>0.28986076999999999</v>
      </c>
      <c r="AU32" s="58">
        <v>2.5282277112891969E-2</v>
      </c>
      <c r="AV32" s="58">
        <v>0.58405588713884882</v>
      </c>
      <c r="AW32" s="58">
        <v>0.23736351</v>
      </c>
      <c r="AX32" s="58">
        <v>0.45838185999999997</v>
      </c>
      <c r="AY32" s="58">
        <v>5.8712587599999999E-10</v>
      </c>
      <c r="AZ32" s="58">
        <v>0.76023507471921603</v>
      </c>
      <c r="BA32" s="58">
        <v>1.1424475E-10</v>
      </c>
      <c r="BC32" s="59" t="s">
        <v>210</v>
      </c>
      <c r="BD32" s="59">
        <v>2.2939999999999999E-4</v>
      </c>
      <c r="BE32" s="59">
        <v>1.9532899999999999E-2</v>
      </c>
      <c r="BF32" s="59">
        <v>18.624586000000001</v>
      </c>
      <c r="BG32" s="59">
        <v>7.8444184999999997</v>
      </c>
      <c r="BH32" s="59">
        <v>2.2456713E-3</v>
      </c>
      <c r="BI32" s="59">
        <v>2.3939400000000001E-4</v>
      </c>
      <c r="BJ32" s="59">
        <v>34.186962000000001</v>
      </c>
      <c r="BK32" s="59">
        <v>0.27169942600000002</v>
      </c>
      <c r="BL32" s="59">
        <v>0.30784003999999998</v>
      </c>
      <c r="BM32" s="59">
        <v>3.0843275130640429E-2</v>
      </c>
      <c r="BN32" s="59">
        <v>0.61038274115859614</v>
      </c>
      <c r="BO32" s="59">
        <v>0.24314548</v>
      </c>
      <c r="BP32" s="59">
        <v>0.48438942000000001</v>
      </c>
      <c r="BQ32" s="59">
        <v>7.4278113299999999E-10</v>
      </c>
      <c r="BR32" s="59">
        <v>0.76051452287487131</v>
      </c>
      <c r="BS32" s="59">
        <v>1.3195053E-10</v>
      </c>
    </row>
    <row r="33" spans="1:71" x14ac:dyDescent="0.25">
      <c r="A33" s="57" t="s">
        <v>210</v>
      </c>
      <c r="B33" s="57">
        <v>2.5910000000000001E-4</v>
      </c>
      <c r="C33" s="57">
        <v>3.4409599999999999E-2</v>
      </c>
      <c r="D33" s="57">
        <v>15.156736</v>
      </c>
      <c r="E33" s="57">
        <v>8.1702539999999999</v>
      </c>
      <c r="F33" s="57">
        <v>2.2280058000000002E-3</v>
      </c>
      <c r="G33" s="57">
        <v>2.5414285000000003E-4</v>
      </c>
      <c r="H33" s="57">
        <v>34.158554000000002</v>
      </c>
      <c r="I33" s="57">
        <v>0.27064180300000001</v>
      </c>
      <c r="J33" s="57">
        <v>0.36412097999999998</v>
      </c>
      <c r="K33" s="57">
        <v>5.2250035225289863E-2</v>
      </c>
      <c r="L33" s="57">
        <v>0.68701281826257343</v>
      </c>
      <c r="M33" s="57">
        <v>0.24943908000000001</v>
      </c>
      <c r="N33" s="57">
        <v>0.51186153000000001</v>
      </c>
      <c r="O33" s="57">
        <v>4.8183396999999998E-10</v>
      </c>
      <c r="P33" s="57">
        <v>0.78885761864325243</v>
      </c>
      <c r="Q33" s="57">
        <v>1.6135175000000001E-10</v>
      </c>
      <c r="S33" s="53" t="s">
        <v>210</v>
      </c>
      <c r="T33" s="53">
        <v>2.6400000000000002E-4</v>
      </c>
      <c r="U33" s="53">
        <v>2.6790700000000001E-2</v>
      </c>
      <c r="V33" s="53">
        <v>16.619371000000001</v>
      </c>
      <c r="W33" s="53">
        <v>7.9309979999999998</v>
      </c>
      <c r="X33" s="53">
        <v>2.2372527000000001E-3</v>
      </c>
      <c r="Y33" s="53">
        <v>2.4745551999999998E-4</v>
      </c>
      <c r="Z33" s="53">
        <v>34.160614000000002</v>
      </c>
      <c r="AA33" s="53">
        <v>0.267970873</v>
      </c>
      <c r="AB33" s="53">
        <v>0.33537481000000002</v>
      </c>
      <c r="AC33" s="53">
        <v>4.2393573179800553E-2</v>
      </c>
      <c r="AD33" s="53">
        <v>0.64573925621251549</v>
      </c>
      <c r="AE33" s="53">
        <v>0.24154703</v>
      </c>
      <c r="AF33" s="53">
        <v>0.47756013000000003</v>
      </c>
      <c r="AG33" s="53">
        <v>4.9302886399999997E-10</v>
      </c>
      <c r="AH33" s="53">
        <v>0.7570816986434199</v>
      </c>
      <c r="AI33" s="53">
        <v>1.3955766E-10</v>
      </c>
      <c r="AK33" s="58" t="s">
        <v>210</v>
      </c>
      <c r="AL33" s="58">
        <v>2.7320000000000003E-4</v>
      </c>
      <c r="AM33" s="58">
        <v>2.2156599999999999E-2</v>
      </c>
      <c r="AN33" s="58">
        <v>18.085719999999998</v>
      </c>
      <c r="AO33" s="58">
        <v>7.714931</v>
      </c>
      <c r="AP33" s="58">
        <v>2.2467186000000002E-3</v>
      </c>
      <c r="AQ33" s="58">
        <v>2.4108539E-4</v>
      </c>
      <c r="AR33" s="58">
        <v>34.158268</v>
      </c>
      <c r="AS33" s="58">
        <v>0.26297999999999999</v>
      </c>
      <c r="AT33" s="58">
        <v>0.3056816</v>
      </c>
      <c r="AU33" s="58">
        <v>3.4758512150581573E-2</v>
      </c>
      <c r="AV33" s="58">
        <v>0.60342011218038871</v>
      </c>
      <c r="AW33" s="58">
        <v>0.23209172</v>
      </c>
      <c r="AX33" s="58">
        <v>0.43899632999999999</v>
      </c>
      <c r="AY33" s="58">
        <v>4.3228037599999999E-10</v>
      </c>
      <c r="AZ33" s="58">
        <v>0.72607290756565601</v>
      </c>
      <c r="BA33" s="58">
        <v>1.1980563999999999E-10</v>
      </c>
      <c r="BC33" s="59" t="s">
        <v>210</v>
      </c>
      <c r="BD33" s="59">
        <v>2.6949999999999999E-4</v>
      </c>
      <c r="BE33" s="59">
        <v>2.5090700000000001E-2</v>
      </c>
      <c r="BF33" s="59">
        <v>17.361252</v>
      </c>
      <c r="BG33" s="59">
        <v>7.8432092999999998</v>
      </c>
      <c r="BH33" s="59">
        <v>2.2433755999999999E-3</v>
      </c>
      <c r="BI33" s="59">
        <v>2.4416682000000001E-4</v>
      </c>
      <c r="BJ33" s="59">
        <v>34.16234</v>
      </c>
      <c r="BK33" s="59">
        <v>0.26530092</v>
      </c>
      <c r="BL33" s="59">
        <v>0.32152022000000002</v>
      </c>
      <c r="BM33" s="59">
        <v>3.9901994177881032E-2</v>
      </c>
      <c r="BN33" s="59">
        <v>0.62672313420996095</v>
      </c>
      <c r="BO33" s="59">
        <v>0.23669477</v>
      </c>
      <c r="BP33" s="59">
        <v>0.46131080000000002</v>
      </c>
      <c r="BQ33" s="59">
        <v>4.8720456199999997E-10</v>
      </c>
      <c r="BR33" s="59">
        <v>0.72612879262058039</v>
      </c>
      <c r="BS33" s="59">
        <v>1.3328394E-10</v>
      </c>
    </row>
    <row r="34" spans="1:71" x14ac:dyDescent="0.25">
      <c r="A34" s="57" t="s">
        <v>210</v>
      </c>
      <c r="B34" s="57" t="str">
        <v>NA</v>
      </c>
      <c r="C34" s="57" t="str">
        <v>NA</v>
      </c>
      <c r="D34" s="57" t="str">
        <v>NaN</v>
      </c>
      <c r="E34" s="57" t="str">
        <v>NaN</v>
      </c>
      <c r="F34" s="57" t="str">
        <v>NaN</v>
      </c>
      <c r="G34" s="57" t="str">
        <v>NaN</v>
      </c>
      <c r="H34" s="57" t="str">
        <v>NaN</v>
      </c>
      <c r="I34" s="57" t="str">
        <v>NA</v>
      </c>
      <c r="J34" s="57" t="str">
        <v>NA</v>
      </c>
      <c r="K34" s="57" t="str">
        <v>NA</v>
      </c>
      <c r="L34" s="57" t="str">
        <v>NA</v>
      </c>
      <c r="M34" s="57" t="str">
        <v>NA</v>
      </c>
      <c r="N34" s="57" t="str">
        <v>NA</v>
      </c>
      <c r="O34" s="57" t="str">
        <v>NA</v>
      </c>
      <c r="P34" s="57" t="str">
        <v>NA</v>
      </c>
      <c r="Q34" s="57" t="str">
        <v>NaN</v>
      </c>
      <c r="S34" s="53" t="s">
        <v>210</v>
      </c>
      <c r="T34" s="53" t="str">
        <v>NA</v>
      </c>
      <c r="U34" s="53" t="str">
        <v>NA</v>
      </c>
      <c r="V34" s="53" t="str">
        <v>NaN</v>
      </c>
      <c r="W34" s="53" t="str">
        <v>NaN</v>
      </c>
      <c r="X34" s="53" t="str">
        <v>NaN</v>
      </c>
      <c r="Y34" s="53" t="str">
        <v>NaN</v>
      </c>
      <c r="Z34" s="53" t="str">
        <v>NaN</v>
      </c>
      <c r="AA34" s="53" t="str">
        <v>NA</v>
      </c>
      <c r="AB34" s="53" t="str">
        <v>NA</v>
      </c>
      <c r="AC34" s="53" t="str">
        <v>NA</v>
      </c>
      <c r="AD34" s="53" t="str">
        <v>NA</v>
      </c>
      <c r="AE34" s="53" t="str">
        <v>NA</v>
      </c>
      <c r="AF34" s="53" t="str">
        <v>NA</v>
      </c>
      <c r="AG34" s="53" t="str">
        <v>NA</v>
      </c>
      <c r="AH34" s="53" t="str">
        <v>NA</v>
      </c>
      <c r="AI34" s="53" t="str">
        <v>NaN</v>
      </c>
      <c r="AK34" s="58" t="s">
        <v>210</v>
      </c>
      <c r="AL34" s="58" t="str">
        <v>NA</v>
      </c>
      <c r="AM34" s="58" t="str">
        <v>NA</v>
      </c>
      <c r="AN34" s="58" t="str">
        <v>NaN</v>
      </c>
      <c r="AO34" s="58" t="str">
        <v>NaN</v>
      </c>
      <c r="AP34" s="58" t="str">
        <v>NaN</v>
      </c>
      <c r="AQ34" s="58" t="str">
        <v>NaN</v>
      </c>
      <c r="AR34" s="58" t="str">
        <v>NaN</v>
      </c>
      <c r="AS34" s="58" t="str">
        <v>NA</v>
      </c>
      <c r="AT34" s="58" t="str">
        <v>NA</v>
      </c>
      <c r="AU34" s="58" t="str">
        <v>NA</v>
      </c>
      <c r="AV34" s="58" t="str">
        <v>NA</v>
      </c>
      <c r="AW34" s="58" t="str">
        <v>NA</v>
      </c>
      <c r="AX34" s="58" t="str">
        <v>NA</v>
      </c>
      <c r="AY34" s="58" t="str">
        <v>NA</v>
      </c>
      <c r="AZ34" s="58" t="str">
        <v>NA</v>
      </c>
      <c r="BA34" s="58" t="str">
        <v>NaN</v>
      </c>
      <c r="BC34" s="59" t="s">
        <v>210</v>
      </c>
      <c r="BD34" s="59" t="str">
        <v>NA</v>
      </c>
      <c r="BE34" s="59" t="str">
        <v>NA</v>
      </c>
      <c r="BF34" s="59" t="str">
        <v>NaN</v>
      </c>
      <c r="BG34" s="59" t="str">
        <v>NaN</v>
      </c>
      <c r="BH34" s="59" t="str">
        <v>NaN</v>
      </c>
      <c r="BI34" s="59" t="str">
        <v>NaN</v>
      </c>
      <c r="BJ34" s="59" t="str">
        <v>NaN</v>
      </c>
      <c r="BK34" s="59" t="str">
        <v>NA</v>
      </c>
      <c r="BL34" s="59" t="str">
        <v>NA</v>
      </c>
      <c r="BM34" s="59" t="str">
        <v>NA</v>
      </c>
      <c r="BN34" s="59" t="str">
        <v>NA</v>
      </c>
      <c r="BO34" s="59" t="str">
        <v>NA</v>
      </c>
      <c r="BP34" s="59" t="str">
        <v>NA</v>
      </c>
      <c r="BQ34" s="59" t="str">
        <v>NA</v>
      </c>
      <c r="BR34" s="59" t="str">
        <v>NA</v>
      </c>
      <c r="BS34" s="59" t="str">
        <v>NaN</v>
      </c>
    </row>
    <row r="35" spans="1:71" x14ac:dyDescent="0.25">
      <c r="A35" s="57" t="s">
        <v>210</v>
      </c>
      <c r="B35" s="57" t="str">
        <v>NA</v>
      </c>
      <c r="C35" s="57" t="str">
        <v>NA</v>
      </c>
      <c r="D35" s="57" t="str">
        <v>NaN</v>
      </c>
      <c r="E35" s="57" t="str">
        <v>NaN</v>
      </c>
      <c r="F35" s="57" t="str">
        <v>NaN</v>
      </c>
      <c r="G35" s="57" t="str">
        <v>NaN</v>
      </c>
      <c r="H35" s="57" t="str">
        <v>NaN</v>
      </c>
      <c r="I35" s="57" t="str">
        <v>NA</v>
      </c>
      <c r="J35" s="57" t="str">
        <v>NA</v>
      </c>
      <c r="K35" s="57" t="str">
        <v>NA</v>
      </c>
      <c r="L35" s="57" t="str">
        <v>NA</v>
      </c>
      <c r="M35" s="57" t="str">
        <v>NA</v>
      </c>
      <c r="N35" s="57" t="str">
        <v>NA</v>
      </c>
      <c r="O35" s="57" t="str">
        <v>NA</v>
      </c>
      <c r="P35" s="57" t="str">
        <v>NA</v>
      </c>
      <c r="Q35" s="57" t="str">
        <v>NaN</v>
      </c>
      <c r="S35" s="53" t="s">
        <v>210</v>
      </c>
      <c r="T35" s="53" t="str">
        <v>NA</v>
      </c>
      <c r="U35" s="53" t="str">
        <v>NA</v>
      </c>
      <c r="V35" s="53" t="str">
        <v>NaN</v>
      </c>
      <c r="W35" s="53" t="str">
        <v>NaN</v>
      </c>
      <c r="X35" s="53" t="str">
        <v>NaN</v>
      </c>
      <c r="Y35" s="53" t="str">
        <v>NaN</v>
      </c>
      <c r="Z35" s="53" t="str">
        <v>NaN</v>
      </c>
      <c r="AA35" s="53" t="str">
        <v>NA</v>
      </c>
      <c r="AB35" s="53" t="str">
        <v>NA</v>
      </c>
      <c r="AC35" s="53" t="str">
        <v>NA</v>
      </c>
      <c r="AD35" s="53" t="str">
        <v>NA</v>
      </c>
      <c r="AE35" s="53" t="str">
        <v>NA</v>
      </c>
      <c r="AF35" s="53" t="str">
        <v>NA</v>
      </c>
      <c r="AG35" s="53" t="str">
        <v>NA</v>
      </c>
      <c r="AH35" s="53" t="str">
        <v>NA</v>
      </c>
      <c r="AI35" s="53" t="str">
        <v>NaN</v>
      </c>
      <c r="AK35" s="58" t="s">
        <v>210</v>
      </c>
      <c r="AL35" s="58" t="str">
        <v>NA</v>
      </c>
      <c r="AM35" s="58" t="str">
        <v>NA</v>
      </c>
      <c r="AN35" s="58" t="str">
        <v>NaN</v>
      </c>
      <c r="AO35" s="58" t="str">
        <v>NaN</v>
      </c>
      <c r="AP35" s="58" t="str">
        <v>NaN</v>
      </c>
      <c r="AQ35" s="58" t="str">
        <v>NaN</v>
      </c>
      <c r="AR35" s="58" t="str">
        <v>NaN</v>
      </c>
      <c r="AS35" s="58" t="str">
        <v>NA</v>
      </c>
      <c r="AT35" s="58" t="str">
        <v>NA</v>
      </c>
      <c r="AU35" s="58" t="str">
        <v>NA</v>
      </c>
      <c r="AV35" s="58" t="str">
        <v>NA</v>
      </c>
      <c r="AW35" s="58" t="str">
        <v>NA</v>
      </c>
      <c r="AX35" s="58" t="str">
        <v>NA</v>
      </c>
      <c r="AY35" s="58" t="str">
        <v>NA</v>
      </c>
      <c r="AZ35" s="58" t="str">
        <v>NA</v>
      </c>
      <c r="BA35" s="58" t="str">
        <v>NaN</v>
      </c>
      <c r="BC35" s="59" t="s">
        <v>210</v>
      </c>
      <c r="BD35" s="59" t="str">
        <v>NA</v>
      </c>
      <c r="BE35" s="59" t="str">
        <v>NA</v>
      </c>
      <c r="BF35" s="59" t="str">
        <v>NaN</v>
      </c>
      <c r="BG35" s="59" t="str">
        <v>NaN</v>
      </c>
      <c r="BH35" s="59" t="str">
        <v>NaN</v>
      </c>
      <c r="BI35" s="59" t="str">
        <v>NaN</v>
      </c>
      <c r="BJ35" s="59" t="str">
        <v>NaN</v>
      </c>
      <c r="BK35" s="59" t="str">
        <v>NA</v>
      </c>
      <c r="BL35" s="59" t="str">
        <v>NA</v>
      </c>
      <c r="BM35" s="59" t="str">
        <v>NA</v>
      </c>
      <c r="BN35" s="59" t="str">
        <v>NA</v>
      </c>
      <c r="BO35" s="59" t="str">
        <v>NA</v>
      </c>
      <c r="BP35" s="59" t="str">
        <v>NA</v>
      </c>
      <c r="BQ35" s="59" t="str">
        <v>NA</v>
      </c>
      <c r="BR35" s="59" t="str">
        <v>NA</v>
      </c>
      <c r="BS35" s="59" t="str">
        <v>NaN</v>
      </c>
    </row>
    <row r="36" spans="1:71" x14ac:dyDescent="0.25">
      <c r="A36" s="57" t="s">
        <v>210</v>
      </c>
      <c r="B36" s="57" t="str">
        <v>NA</v>
      </c>
      <c r="C36" s="57" t="str">
        <v>NA</v>
      </c>
      <c r="D36" s="57" t="str">
        <v>NaN</v>
      </c>
      <c r="E36" s="57" t="str">
        <v>NaN</v>
      </c>
      <c r="F36" s="57" t="str">
        <v>NaN</v>
      </c>
      <c r="G36" s="57" t="str">
        <v>NaN</v>
      </c>
      <c r="H36" s="57" t="str">
        <v>NaN</v>
      </c>
      <c r="I36" s="57" t="str">
        <v>NA</v>
      </c>
      <c r="J36" s="57" t="str">
        <v>NA</v>
      </c>
      <c r="K36" s="57" t="str">
        <v>NA</v>
      </c>
      <c r="L36" s="57" t="str">
        <v>NA</v>
      </c>
      <c r="M36" s="57" t="str">
        <v>NA</v>
      </c>
      <c r="N36" s="57" t="str">
        <v>NA</v>
      </c>
      <c r="O36" s="57" t="str">
        <v>NA</v>
      </c>
      <c r="P36" s="57" t="str">
        <v>NA</v>
      </c>
      <c r="Q36" s="57" t="str">
        <v>NaN</v>
      </c>
      <c r="S36" s="53" t="s">
        <v>210</v>
      </c>
      <c r="T36" s="53" t="str">
        <v>NA</v>
      </c>
      <c r="U36" s="53" t="str">
        <v>NA</v>
      </c>
      <c r="V36" s="53" t="str">
        <v>NaN</v>
      </c>
      <c r="W36" s="53" t="str">
        <v>NaN</v>
      </c>
      <c r="X36" s="53" t="str">
        <v>NaN</v>
      </c>
      <c r="Y36" s="53" t="str">
        <v>NaN</v>
      </c>
      <c r="Z36" s="53" t="str">
        <v>NaN</v>
      </c>
      <c r="AA36" s="53" t="str">
        <v>NA</v>
      </c>
      <c r="AB36" s="53" t="str">
        <v>NA</v>
      </c>
      <c r="AC36" s="53" t="str">
        <v>NA</v>
      </c>
      <c r="AD36" s="53" t="str">
        <v>NA</v>
      </c>
      <c r="AE36" s="53" t="str">
        <v>NA</v>
      </c>
      <c r="AF36" s="53" t="str">
        <v>NA</v>
      </c>
      <c r="AG36" s="53" t="str">
        <v>NA</v>
      </c>
      <c r="AH36" s="53" t="str">
        <v>NA</v>
      </c>
      <c r="AI36" s="53" t="str">
        <v>NaN</v>
      </c>
      <c r="AK36" s="58" t="s">
        <v>210</v>
      </c>
      <c r="AL36" s="58" t="str">
        <v>NA</v>
      </c>
      <c r="AM36" s="58" t="str">
        <v>NA</v>
      </c>
      <c r="AN36" s="58" t="str">
        <v>NaN</v>
      </c>
      <c r="AO36" s="58" t="str">
        <v>NaN</v>
      </c>
      <c r="AP36" s="58" t="str">
        <v>NaN</v>
      </c>
      <c r="AQ36" s="58" t="str">
        <v>NaN</v>
      </c>
      <c r="AR36" s="58" t="str">
        <v>NaN</v>
      </c>
      <c r="AS36" s="58" t="str">
        <v>NA</v>
      </c>
      <c r="AT36" s="58" t="str">
        <v>NA</v>
      </c>
      <c r="AU36" s="58" t="str">
        <v>NA</v>
      </c>
      <c r="AV36" s="58" t="str">
        <v>NA</v>
      </c>
      <c r="AW36" s="58" t="str">
        <v>NA</v>
      </c>
      <c r="AX36" s="58" t="str">
        <v>NA</v>
      </c>
      <c r="AY36" s="58" t="str">
        <v>NA</v>
      </c>
      <c r="AZ36" s="58" t="str">
        <v>NA</v>
      </c>
      <c r="BA36" s="58" t="str">
        <v>NaN</v>
      </c>
      <c r="BC36" s="59" t="s">
        <v>210</v>
      </c>
      <c r="BD36" s="59" t="str">
        <v>NA</v>
      </c>
      <c r="BE36" s="59" t="str">
        <v>NA</v>
      </c>
      <c r="BF36" s="59" t="str">
        <v>NaN</v>
      </c>
      <c r="BG36" s="59" t="str">
        <v>NaN</v>
      </c>
      <c r="BH36" s="59" t="str">
        <v>NaN</v>
      </c>
      <c r="BI36" s="59" t="str">
        <v>NaN</v>
      </c>
      <c r="BJ36" s="59" t="str">
        <v>NaN</v>
      </c>
      <c r="BK36" s="59" t="str">
        <v>NA</v>
      </c>
      <c r="BL36" s="59" t="str">
        <v>NA</v>
      </c>
      <c r="BM36" s="59" t="str">
        <v>NA</v>
      </c>
      <c r="BN36" s="59" t="str">
        <v>NA</v>
      </c>
      <c r="BO36" s="59" t="str">
        <v>NA</v>
      </c>
      <c r="BP36" s="59" t="str">
        <v>NA</v>
      </c>
      <c r="BQ36" s="59" t="str">
        <v>NA</v>
      </c>
      <c r="BR36" s="59" t="str">
        <v>NA</v>
      </c>
      <c r="BS36" s="59" t="str">
        <v>NaN</v>
      </c>
    </row>
    <row r="37" spans="1:71" x14ac:dyDescent="0.25">
      <c r="A37" s="57" t="s">
        <v>210</v>
      </c>
      <c r="B37" s="57" t="str">
        <v>NA</v>
      </c>
      <c r="C37" s="57" t="str">
        <v>NA</v>
      </c>
      <c r="D37" s="57" t="str">
        <v>NaN</v>
      </c>
      <c r="E37" s="57" t="str">
        <v>NaN</v>
      </c>
      <c r="F37" s="57" t="str">
        <v>NaN</v>
      </c>
      <c r="G37" s="57" t="str">
        <v>NaN</v>
      </c>
      <c r="H37" s="57" t="str">
        <v>NaN</v>
      </c>
      <c r="I37" s="57" t="str">
        <v>NA</v>
      </c>
      <c r="J37" s="57" t="str">
        <v>NA</v>
      </c>
      <c r="K37" s="57" t="str">
        <v>NA</v>
      </c>
      <c r="L37" s="57" t="str">
        <v>NA</v>
      </c>
      <c r="M37" s="57" t="str">
        <v>NA</v>
      </c>
      <c r="N37" s="57" t="str">
        <v>NA</v>
      </c>
      <c r="O37" s="57" t="str">
        <v>NA</v>
      </c>
      <c r="P37" s="57" t="str">
        <v>NA</v>
      </c>
      <c r="Q37" s="57" t="str">
        <v>NaN</v>
      </c>
      <c r="S37" s="53" t="s">
        <v>210</v>
      </c>
      <c r="T37" s="53" t="str">
        <v>NA</v>
      </c>
      <c r="U37" s="53" t="str">
        <v>NA</v>
      </c>
      <c r="V37" s="53" t="str">
        <v>NaN</v>
      </c>
      <c r="W37" s="53" t="str">
        <v>NaN</v>
      </c>
      <c r="X37" s="53" t="str">
        <v>NaN</v>
      </c>
      <c r="Y37" s="53" t="str">
        <v>NaN</v>
      </c>
      <c r="Z37" s="53" t="str">
        <v>NaN</v>
      </c>
      <c r="AA37" s="53" t="str">
        <v>NA</v>
      </c>
      <c r="AB37" s="53" t="str">
        <v>NA</v>
      </c>
      <c r="AC37" s="53" t="str">
        <v>NA</v>
      </c>
      <c r="AD37" s="53" t="str">
        <v>NA</v>
      </c>
      <c r="AE37" s="53" t="str">
        <v>NA</v>
      </c>
      <c r="AF37" s="53" t="str">
        <v>NA</v>
      </c>
      <c r="AG37" s="53" t="str">
        <v>NA</v>
      </c>
      <c r="AH37" s="53" t="str">
        <v>NA</v>
      </c>
      <c r="AI37" s="53" t="str">
        <v>NaN</v>
      </c>
      <c r="AK37" s="58" t="s">
        <v>210</v>
      </c>
      <c r="AL37" s="58" t="str">
        <v>NA</v>
      </c>
      <c r="AM37" s="58" t="str">
        <v>NA</v>
      </c>
      <c r="AN37" s="58" t="str">
        <v>NaN</v>
      </c>
      <c r="AO37" s="58" t="str">
        <v>NaN</v>
      </c>
      <c r="AP37" s="58" t="str">
        <v>NaN</v>
      </c>
      <c r="AQ37" s="58" t="str">
        <v>NaN</v>
      </c>
      <c r="AR37" s="58" t="str">
        <v>NaN</v>
      </c>
      <c r="AS37" s="58" t="str">
        <v>NA</v>
      </c>
      <c r="AT37" s="58" t="str">
        <v>NA</v>
      </c>
      <c r="AU37" s="58" t="str">
        <v>NA</v>
      </c>
      <c r="AV37" s="58" t="str">
        <v>NA</v>
      </c>
      <c r="AW37" s="58" t="str">
        <v>NA</v>
      </c>
      <c r="AX37" s="58" t="str">
        <v>NA</v>
      </c>
      <c r="AY37" s="58" t="str">
        <v>NA</v>
      </c>
      <c r="AZ37" s="58" t="str">
        <v>NA</v>
      </c>
      <c r="BA37" s="58" t="str">
        <v>NaN</v>
      </c>
      <c r="BC37" s="59" t="s">
        <v>210</v>
      </c>
      <c r="BD37" s="59" t="str">
        <v>NA</v>
      </c>
      <c r="BE37" s="59" t="str">
        <v>NA</v>
      </c>
      <c r="BF37" s="59" t="str">
        <v>NaN</v>
      </c>
      <c r="BG37" s="59" t="str">
        <v>NaN</v>
      </c>
      <c r="BH37" s="59" t="str">
        <v>NaN</v>
      </c>
      <c r="BI37" s="59" t="str">
        <v>NaN</v>
      </c>
      <c r="BJ37" s="59" t="str">
        <v>NaN</v>
      </c>
      <c r="BK37" s="59" t="str">
        <v>NA</v>
      </c>
      <c r="BL37" s="59" t="str">
        <v>NA</v>
      </c>
      <c r="BM37" s="59" t="str">
        <v>NA</v>
      </c>
      <c r="BN37" s="59" t="str">
        <v>NA</v>
      </c>
      <c r="BO37" s="59" t="str">
        <v>NA</v>
      </c>
      <c r="BP37" s="59" t="str">
        <v>NA</v>
      </c>
      <c r="BQ37" s="59" t="str">
        <v>NA</v>
      </c>
      <c r="BR37" s="59" t="str">
        <v>NA</v>
      </c>
      <c r="BS37" s="59" t="str">
        <v>NaN</v>
      </c>
    </row>
    <row r="38" spans="1:71" x14ac:dyDescent="0.25">
      <c r="A38" s="57" t="s">
        <v>210</v>
      </c>
      <c r="B38" s="57" t="str" cm="1">
        <f t="array" ref="B38:B55">TRANSPOSE(Fe!A31:R31)</f>
        <v>NA</v>
      </c>
      <c r="C38" s="57" t="str" cm="1">
        <f t="array" ref="C38:C55">TRANSPOSE('PO4'!A31:R31)</f>
        <v>NA</v>
      </c>
      <c r="D38" s="57" t="str" cm="1">
        <f t="array" ref="D38:D55">TRANSPOSE(surface_T!A31:R31)</f>
        <v>NaN</v>
      </c>
      <c r="E38" s="57" t="str" cm="1">
        <f t="array" ref="E38:E55">TRANSPOSE(surface_ph!A31:R31)</f>
        <v>NaN</v>
      </c>
      <c r="F38" s="57" t="str" cm="1">
        <f t="array" ref="F38:F55">TRANSPOSE(surface_Alk!A31:R31)</f>
        <v>NaN</v>
      </c>
      <c r="G38" s="57" t="str" cm="1">
        <f t="array" ref="G38:G55">TRANSPOSE(surface_oxugen!A31:R31)</f>
        <v>NaN</v>
      </c>
      <c r="H38" s="57" t="str" cm="1">
        <f t="array" ref="H38:H55">TRANSPOSE(Surface_sal!A31:R31)</f>
        <v>NaN</v>
      </c>
      <c r="I38" s="57" t="str" cm="1">
        <f t="array" ref="I38:I55">TRANSPOSE(picophyto!A31:R31)</f>
        <v>NA</v>
      </c>
      <c r="J38" s="57" t="str" cm="1">
        <f t="array" ref="J38:J55">TRANSPOSE(nanophyto!A31:R31)</f>
        <v>NA</v>
      </c>
      <c r="K38" s="57" t="str" cm="1">
        <f t="array" ref="K38:K55">TRANSPOSE(microphyto!A31:R31)</f>
        <v>NA</v>
      </c>
      <c r="L38" s="57" t="str" cm="1">
        <f t="array" ref="L38:L55">TRANSPOSE(total_phyto!A31:R31)</f>
        <v>NA</v>
      </c>
      <c r="M38" s="57" t="str" cm="1">
        <f t="array" ref="M38:M55">TRANSPOSE(nanozoo!A31:R31)</f>
        <v>NA</v>
      </c>
      <c r="N38" s="57" t="str" cm="1">
        <f t="array" ref="N38:N55">TRANSPOSE(microzoo!A31:R31)</f>
        <v>NA</v>
      </c>
      <c r="O38" s="57" t="str" cm="1">
        <f t="array" ref="O38:O55">TRANSPOSE(mesozoo!A31:R31)</f>
        <v>NA</v>
      </c>
      <c r="P38" s="57" t="str" cm="1">
        <f t="array" ref="P38:P55">TRANSPOSE(total_zoo!A31:R31)</f>
        <v>NA</v>
      </c>
      <c r="Q38" s="57" t="str" cm="1">
        <f t="array" ref="Q38:Q55">TRANSPOSE(foram!A31:R31)</f>
        <v>NaN</v>
      </c>
      <c r="S38" s="53" t="s">
        <v>210</v>
      </c>
      <c r="T38" s="53" t="str" cm="1">
        <f t="array" ref="T38:T55">TRANSPOSE(Fe!A142:R142)</f>
        <v>NA</v>
      </c>
      <c r="U38" s="53" t="str" cm="1">
        <f t="array" ref="U38:U55">TRANSPOSE('PO4'!A142:R142)</f>
        <v>NA</v>
      </c>
      <c r="V38" s="53" t="str" cm="1">
        <f t="array" ref="V38:V55">TRANSPOSE(surface_T!A142:R142)</f>
        <v>NaN</v>
      </c>
      <c r="W38" s="53" t="str" cm="1">
        <f t="array" ref="W38:W55">TRANSPOSE(surface_ph!A142:R142)</f>
        <v>NaN</v>
      </c>
      <c r="X38" s="53" t="str" cm="1">
        <f t="array" ref="X38:X55">TRANSPOSE(surface_Alk!A142:R142)</f>
        <v>NaN</v>
      </c>
      <c r="Y38" s="53" t="str" cm="1">
        <f t="array" ref="Y38:Y55">TRANSPOSE(surface_oxugen!A142:R142)</f>
        <v>NaN</v>
      </c>
      <c r="Z38" s="53" t="str" cm="1">
        <f t="array" ref="Z38:Z55">TRANSPOSE(Surface_sal!A142:R142)</f>
        <v>NaN</v>
      </c>
      <c r="AA38" s="53" t="str" cm="1">
        <f t="array" ref="AA38:AA55">TRANSPOSE(picophyto!A142:R142)</f>
        <v>NA</v>
      </c>
      <c r="AB38" s="53" t="str" cm="1">
        <f t="array" ref="AB38:AB55">TRANSPOSE(nanophyto!A142:R142)</f>
        <v>NA</v>
      </c>
      <c r="AC38" s="53" t="str" cm="1">
        <f t="array" ref="AC38:AC55">TRANSPOSE(microphyto!A142:R142)</f>
        <v>NA</v>
      </c>
      <c r="AD38" s="53" t="str" cm="1">
        <f t="array" ref="AD38:AD55">TRANSPOSE(total_phyto!A142:R142)</f>
        <v>NA</v>
      </c>
      <c r="AE38" s="53" t="str" cm="1">
        <f t="array" ref="AE38:AE55">TRANSPOSE(nanozoo!A142:R142)</f>
        <v>NA</v>
      </c>
      <c r="AF38" s="53" t="str" cm="1">
        <f t="array" ref="AF38:AF55">TRANSPOSE(microzoo!A142:R142)</f>
        <v>NA</v>
      </c>
      <c r="AG38" s="53" t="str" cm="1">
        <f t="array" ref="AG38:AG55">TRANSPOSE(mesozoo!A142:R142)</f>
        <v>NA</v>
      </c>
      <c r="AH38" s="53" t="str" cm="1">
        <f t="array" ref="AH38:AH55">TRANSPOSE(total_zoo!A142:R142)</f>
        <v>NA</v>
      </c>
      <c r="AI38" s="53" t="str" cm="1">
        <f t="array" ref="AI38:AI55">TRANSPOSE(foram!A142:R142)</f>
        <v>NaN</v>
      </c>
      <c r="AK38" s="58" t="s">
        <v>210</v>
      </c>
      <c r="AL38" s="58" t="str" cm="1">
        <f t="array" ref="AL38:AL55">TRANSPOSE(Fe!A179:R179)</f>
        <v>NA</v>
      </c>
      <c r="AM38" s="58" t="str" cm="1">
        <f t="array" ref="AM38:AM55">TRANSPOSE('PO4'!A179:R179)</f>
        <v>NA</v>
      </c>
      <c r="AN38" s="58" t="str" cm="1">
        <f t="array" ref="AN38:AN55">TRANSPOSE(surface_T!A179:R179)</f>
        <v>NaN</v>
      </c>
      <c r="AO38" s="58" t="str" cm="1">
        <f t="array" ref="AO38:AO55">TRANSPOSE(surface_ph!A179:R179)</f>
        <v>NaN</v>
      </c>
      <c r="AP38" s="58" t="str" cm="1">
        <f t="array" ref="AP38:AP55">TRANSPOSE(surface_Alk!A179:R179)</f>
        <v>NaN</v>
      </c>
      <c r="AQ38" s="58" t="str" cm="1">
        <f t="array" ref="AQ38:AQ55">TRANSPOSE(surface_oxugen!A179:R179)</f>
        <v>NaN</v>
      </c>
      <c r="AR38" s="58" t="str" cm="1">
        <f t="array" ref="AR38:AR55">TRANSPOSE(Surface_sal!A179:R179)</f>
        <v>NaN</v>
      </c>
      <c r="AS38" s="58" t="str" cm="1">
        <f t="array" ref="AS38:AS55">TRANSPOSE(picophyto!A179:R179)</f>
        <v>NA</v>
      </c>
      <c r="AT38" s="58" t="str" cm="1">
        <f t="array" ref="AT38:AT55">TRANSPOSE(nanophyto!A179:R179)</f>
        <v>NA</v>
      </c>
      <c r="AU38" s="58" t="str" cm="1">
        <f t="array" ref="AU38:AU55">TRANSPOSE(microphyto!A179:R179)</f>
        <v>NA</v>
      </c>
      <c r="AV38" s="58" t="str" cm="1">
        <f t="array" ref="AV38:AV55">TRANSPOSE(total_phyto!A179:R179)</f>
        <v>NA</v>
      </c>
      <c r="AW38" s="58" t="str" cm="1">
        <f t="array" ref="AW38:AW55">TRANSPOSE(nanozoo!A179:R179)</f>
        <v>NA</v>
      </c>
      <c r="AX38" s="58" t="str" cm="1">
        <f t="array" ref="AX38:AX55">TRANSPOSE(microzoo!A179:R179)</f>
        <v>NA</v>
      </c>
      <c r="AY38" s="58" t="str" cm="1">
        <f t="array" ref="AY38:AY55">TRANSPOSE(mesozoo!A179:R179)</f>
        <v>NA</v>
      </c>
      <c r="AZ38" s="58" t="str" cm="1">
        <f t="array" ref="AZ38:AZ55">TRANSPOSE(total_zoo!A179:R179)</f>
        <v>NA</v>
      </c>
      <c r="BA38" s="58" t="str" cm="1">
        <f t="array" ref="BA38:BA55">TRANSPOSE(foram!A179:R179)</f>
        <v>NaN</v>
      </c>
      <c r="BC38" s="59" t="s">
        <v>210</v>
      </c>
      <c r="BD38" s="59" t="str" cm="1">
        <f t="array" ref="BD38:BD55">TRANSPOSE(Fe!A105:R105)</f>
        <v>NA</v>
      </c>
      <c r="BE38" s="59" t="str" cm="1">
        <f t="array" ref="BE38:BE55">TRANSPOSE('PO4'!A105:R105)</f>
        <v>NA</v>
      </c>
      <c r="BF38" s="59" t="str" cm="1">
        <f t="array" ref="BF38:BF55">TRANSPOSE(surface_T!A105:R105)</f>
        <v>NaN</v>
      </c>
      <c r="BG38" s="59" t="str" cm="1">
        <f t="array" ref="BG38:BG55">TRANSPOSE(surface_ph!A105:R105)</f>
        <v>NaN</v>
      </c>
      <c r="BH38" s="59" t="str" cm="1">
        <f t="array" ref="BH38:BH55">TRANSPOSE(surface_Alk!A105:R105)</f>
        <v>NaN</v>
      </c>
      <c r="BI38" s="59" t="str" cm="1">
        <f t="array" ref="BI38:BI55">TRANSPOSE(surface_oxugen!A105:R105)</f>
        <v>NaN</v>
      </c>
      <c r="BJ38" s="59" t="str" cm="1">
        <f t="array" ref="BJ38:BJ55">TRANSPOSE(Surface_sal!A105:R105)</f>
        <v>NaN</v>
      </c>
      <c r="BK38" s="59" t="str" cm="1">
        <f t="array" ref="BK38:BK55">TRANSPOSE(picophyto!A105:R105)</f>
        <v>NA</v>
      </c>
      <c r="BL38" s="59" t="str" cm="1">
        <f t="array" ref="BL38:BL55">TRANSPOSE(nanophyto!A105:R105)</f>
        <v>NA</v>
      </c>
      <c r="BM38" s="59" t="str" cm="1">
        <f t="array" ref="BM38:BM55">TRANSPOSE(microphyto!A105:R105)</f>
        <v>NA</v>
      </c>
      <c r="BN38" s="59" t="str" cm="1">
        <f t="array" ref="BN38:BN55">TRANSPOSE(total_phyto!A105:R105)</f>
        <v>NA</v>
      </c>
      <c r="BO38" s="59" t="str" cm="1">
        <f t="array" ref="BO38:BO55">TRANSPOSE(nanozoo!A105:R105)</f>
        <v>NA</v>
      </c>
      <c r="BP38" s="59" t="str" cm="1">
        <f t="array" ref="BP38:BP55">TRANSPOSE(microzoo!A105:R105)</f>
        <v>NA</v>
      </c>
      <c r="BQ38" s="59" t="str" cm="1">
        <f t="array" ref="BQ38:BQ55">TRANSPOSE(mesozoo!A105:R105)</f>
        <v>NA</v>
      </c>
      <c r="BR38" s="59" t="str" cm="1">
        <f t="array" ref="BR38:BR55">TRANSPOSE(total_zoo!A105:R105)</f>
        <v>NA</v>
      </c>
      <c r="BS38" s="59" t="str" cm="1">
        <f t="array" ref="BS38:BS55">TRANSPOSE(foram!A105:R105)</f>
        <v>NaN</v>
      </c>
    </row>
    <row r="39" spans="1:71" x14ac:dyDescent="0.25">
      <c r="A39" s="57" t="s">
        <v>210</v>
      </c>
      <c r="B39" s="57" t="str">
        <v>NA</v>
      </c>
      <c r="C39" s="57" t="str">
        <v>NA</v>
      </c>
      <c r="D39" s="57" t="str">
        <v>NaN</v>
      </c>
      <c r="E39" s="57" t="str">
        <v>NaN</v>
      </c>
      <c r="F39" s="57" t="str">
        <v>NaN</v>
      </c>
      <c r="G39" s="57" t="str">
        <v>NaN</v>
      </c>
      <c r="H39" s="57" t="str">
        <v>NaN</v>
      </c>
      <c r="I39" s="57" t="str">
        <v>NA</v>
      </c>
      <c r="J39" s="57" t="str">
        <v>NA</v>
      </c>
      <c r="K39" s="57" t="str">
        <v>NA</v>
      </c>
      <c r="L39" s="57" t="str">
        <v>NA</v>
      </c>
      <c r="M39" s="57" t="str">
        <v>NA</v>
      </c>
      <c r="N39" s="57" t="str">
        <v>NA</v>
      </c>
      <c r="O39" s="57" t="str">
        <v>NA</v>
      </c>
      <c r="P39" s="57" t="str">
        <v>NA</v>
      </c>
      <c r="Q39" s="57" t="str">
        <v>NaN</v>
      </c>
      <c r="S39" s="53" t="s">
        <v>210</v>
      </c>
      <c r="T39" s="53" t="str">
        <v>NA</v>
      </c>
      <c r="U39" s="53" t="str">
        <v>NA</v>
      </c>
      <c r="V39" s="53" t="str">
        <v>NaN</v>
      </c>
      <c r="W39" s="53" t="str">
        <v>NaN</v>
      </c>
      <c r="X39" s="53" t="str">
        <v>NaN</v>
      </c>
      <c r="Y39" s="53" t="str">
        <v>NaN</v>
      </c>
      <c r="Z39" s="53" t="str">
        <v>NaN</v>
      </c>
      <c r="AA39" s="53" t="str">
        <v>NA</v>
      </c>
      <c r="AB39" s="53" t="str">
        <v>NA</v>
      </c>
      <c r="AC39" s="53" t="str">
        <v>NA</v>
      </c>
      <c r="AD39" s="53" t="str">
        <v>NA</v>
      </c>
      <c r="AE39" s="53" t="str">
        <v>NA</v>
      </c>
      <c r="AF39" s="53" t="str">
        <v>NA</v>
      </c>
      <c r="AG39" s="53" t="str">
        <v>NA</v>
      </c>
      <c r="AH39" s="53" t="str">
        <v>NA</v>
      </c>
      <c r="AI39" s="53" t="str">
        <v>NaN</v>
      </c>
      <c r="AK39" s="58" t="s">
        <v>210</v>
      </c>
      <c r="AL39" s="58" t="str">
        <v>NA</v>
      </c>
      <c r="AM39" s="58" t="str">
        <v>NA</v>
      </c>
      <c r="AN39" s="58" t="str">
        <v>NaN</v>
      </c>
      <c r="AO39" s="58" t="str">
        <v>NaN</v>
      </c>
      <c r="AP39" s="58" t="str">
        <v>NaN</v>
      </c>
      <c r="AQ39" s="58" t="str">
        <v>NaN</v>
      </c>
      <c r="AR39" s="58" t="str">
        <v>NaN</v>
      </c>
      <c r="AS39" s="58" t="str">
        <v>NA</v>
      </c>
      <c r="AT39" s="58" t="str">
        <v>NA</v>
      </c>
      <c r="AU39" s="58" t="str">
        <v>NA</v>
      </c>
      <c r="AV39" s="58" t="str">
        <v>NA</v>
      </c>
      <c r="AW39" s="58" t="str">
        <v>NA</v>
      </c>
      <c r="AX39" s="58" t="str">
        <v>NA</v>
      </c>
      <c r="AY39" s="58" t="str">
        <v>NA</v>
      </c>
      <c r="AZ39" s="58" t="str">
        <v>NA</v>
      </c>
      <c r="BA39" s="58" t="str">
        <v>NaN</v>
      </c>
      <c r="BC39" s="59" t="s">
        <v>210</v>
      </c>
      <c r="BD39" s="59" t="str">
        <v>NA</v>
      </c>
      <c r="BE39" s="59" t="str">
        <v>NA</v>
      </c>
      <c r="BF39" s="59" t="str">
        <v>NaN</v>
      </c>
      <c r="BG39" s="59" t="str">
        <v>NaN</v>
      </c>
      <c r="BH39" s="59" t="str">
        <v>NaN</v>
      </c>
      <c r="BI39" s="59" t="str">
        <v>NaN</v>
      </c>
      <c r="BJ39" s="59" t="str">
        <v>NaN</v>
      </c>
      <c r="BK39" s="59" t="str">
        <v>NA</v>
      </c>
      <c r="BL39" s="59" t="str">
        <v>NA</v>
      </c>
      <c r="BM39" s="59" t="str">
        <v>NA</v>
      </c>
      <c r="BN39" s="59" t="str">
        <v>NA</v>
      </c>
      <c r="BO39" s="59" t="str">
        <v>NA</v>
      </c>
      <c r="BP39" s="59" t="str">
        <v>NA</v>
      </c>
      <c r="BQ39" s="59" t="str">
        <v>NA</v>
      </c>
      <c r="BR39" s="59" t="str">
        <v>NA</v>
      </c>
      <c r="BS39" s="59" t="str">
        <v>NaN</v>
      </c>
    </row>
    <row r="40" spans="1:71" x14ac:dyDescent="0.25">
      <c r="A40" s="57" t="s">
        <v>210</v>
      </c>
      <c r="B40" s="57" t="str">
        <v>NA</v>
      </c>
      <c r="C40" s="57" t="str">
        <v>NA</v>
      </c>
      <c r="D40" s="57" t="str">
        <v>NaN</v>
      </c>
      <c r="E40" s="57" t="str">
        <v>NaN</v>
      </c>
      <c r="F40" s="57" t="str">
        <v>NaN</v>
      </c>
      <c r="G40" s="57" t="str">
        <v>NaN</v>
      </c>
      <c r="H40" s="57" t="str">
        <v>NaN</v>
      </c>
      <c r="I40" s="57" t="str">
        <v>NA</v>
      </c>
      <c r="J40" s="57" t="str">
        <v>NA</v>
      </c>
      <c r="K40" s="57" t="str">
        <v>NA</v>
      </c>
      <c r="L40" s="57" t="str">
        <v>NA</v>
      </c>
      <c r="M40" s="57" t="str">
        <v>NA</v>
      </c>
      <c r="N40" s="57" t="str">
        <v>NA</v>
      </c>
      <c r="O40" s="57" t="str">
        <v>NA</v>
      </c>
      <c r="P40" s="57" t="str">
        <v>NA</v>
      </c>
      <c r="Q40" s="57" t="str">
        <v>NaN</v>
      </c>
      <c r="S40" s="53" t="s">
        <v>210</v>
      </c>
      <c r="T40" s="53" t="str">
        <v>NA</v>
      </c>
      <c r="U40" s="53" t="str">
        <v>NA</v>
      </c>
      <c r="V40" s="53" t="str">
        <v>NaN</v>
      </c>
      <c r="W40" s="53" t="str">
        <v>NaN</v>
      </c>
      <c r="X40" s="53" t="str">
        <v>NaN</v>
      </c>
      <c r="Y40" s="53" t="str">
        <v>NaN</v>
      </c>
      <c r="Z40" s="53" t="str">
        <v>NaN</v>
      </c>
      <c r="AA40" s="53" t="str">
        <v>NA</v>
      </c>
      <c r="AB40" s="53" t="str">
        <v>NA</v>
      </c>
      <c r="AC40" s="53" t="str">
        <v>NA</v>
      </c>
      <c r="AD40" s="53" t="str">
        <v>NA</v>
      </c>
      <c r="AE40" s="53" t="str">
        <v>NA</v>
      </c>
      <c r="AF40" s="53" t="str">
        <v>NA</v>
      </c>
      <c r="AG40" s="53" t="str">
        <v>NA</v>
      </c>
      <c r="AH40" s="53" t="str">
        <v>NA</v>
      </c>
      <c r="AI40" s="53" t="str">
        <v>NaN</v>
      </c>
      <c r="AK40" s="58" t="s">
        <v>210</v>
      </c>
      <c r="AL40" s="58" t="str">
        <v>NA</v>
      </c>
      <c r="AM40" s="58" t="str">
        <v>NA</v>
      </c>
      <c r="AN40" s="58" t="str">
        <v>NaN</v>
      </c>
      <c r="AO40" s="58" t="str">
        <v>NaN</v>
      </c>
      <c r="AP40" s="58" t="str">
        <v>NaN</v>
      </c>
      <c r="AQ40" s="58" t="str">
        <v>NaN</v>
      </c>
      <c r="AR40" s="58" t="str">
        <v>NaN</v>
      </c>
      <c r="AS40" s="58" t="str">
        <v>NA</v>
      </c>
      <c r="AT40" s="58" t="str">
        <v>NA</v>
      </c>
      <c r="AU40" s="58" t="str">
        <v>NA</v>
      </c>
      <c r="AV40" s="58" t="str">
        <v>NA</v>
      </c>
      <c r="AW40" s="58" t="str">
        <v>NA</v>
      </c>
      <c r="AX40" s="58" t="str">
        <v>NA</v>
      </c>
      <c r="AY40" s="58" t="str">
        <v>NA</v>
      </c>
      <c r="AZ40" s="58" t="str">
        <v>NA</v>
      </c>
      <c r="BA40" s="58" t="str">
        <v>NaN</v>
      </c>
      <c r="BC40" s="59" t="s">
        <v>210</v>
      </c>
      <c r="BD40" s="59" t="str">
        <v>NA</v>
      </c>
      <c r="BE40" s="59" t="str">
        <v>NA</v>
      </c>
      <c r="BF40" s="59" t="str">
        <v>NaN</v>
      </c>
      <c r="BG40" s="59" t="str">
        <v>NaN</v>
      </c>
      <c r="BH40" s="59" t="str">
        <v>NaN</v>
      </c>
      <c r="BI40" s="59" t="str">
        <v>NaN</v>
      </c>
      <c r="BJ40" s="59" t="str">
        <v>NaN</v>
      </c>
      <c r="BK40" s="59" t="str">
        <v>NA</v>
      </c>
      <c r="BL40" s="59" t="str">
        <v>NA</v>
      </c>
      <c r="BM40" s="59" t="str">
        <v>NA</v>
      </c>
      <c r="BN40" s="59" t="str">
        <v>NA</v>
      </c>
      <c r="BO40" s="59" t="str">
        <v>NA</v>
      </c>
      <c r="BP40" s="59" t="str">
        <v>NA</v>
      </c>
      <c r="BQ40" s="59" t="str">
        <v>NA</v>
      </c>
      <c r="BR40" s="59" t="str">
        <v>NA</v>
      </c>
      <c r="BS40" s="59" t="str">
        <v>NaN</v>
      </c>
    </row>
    <row r="41" spans="1:71" x14ac:dyDescent="0.25">
      <c r="A41" s="57" t="s">
        <v>210</v>
      </c>
      <c r="B41" s="57">
        <v>2.8739999999999999E-4</v>
      </c>
      <c r="C41" s="57">
        <v>0.30828169999999999</v>
      </c>
      <c r="D41" s="57">
        <v>16.319754</v>
      </c>
      <c r="E41" s="57">
        <v>8.154928</v>
      </c>
      <c r="F41" s="57">
        <v>2.2453852E-3</v>
      </c>
      <c r="G41" s="57">
        <v>2.3802032E-4</v>
      </c>
      <c r="H41" s="57">
        <v>34.354602999999997</v>
      </c>
      <c r="I41" s="57">
        <v>0.22979050300000001</v>
      </c>
      <c r="J41" s="57">
        <v>0.56424176000000004</v>
      </c>
      <c r="K41" s="57">
        <v>0.27412108000000002</v>
      </c>
      <c r="L41" s="57">
        <v>1.068153343136621</v>
      </c>
      <c r="M41" s="57">
        <v>0.29020889999999999</v>
      </c>
      <c r="N41" s="57">
        <v>0.60614792999999989</v>
      </c>
      <c r="O41" s="57">
        <v>0.45394830137792619</v>
      </c>
      <c r="P41" s="57">
        <v>1.4687693973779259</v>
      </c>
      <c r="Q41" s="57">
        <v>8.8244450000000002E-2</v>
      </c>
      <c r="S41" s="53" t="s">
        <v>210</v>
      </c>
      <c r="T41" s="53">
        <v>2.8350000000000001E-4</v>
      </c>
      <c r="U41" s="53">
        <v>0.2691229</v>
      </c>
      <c r="V41" s="53">
        <v>17.950033000000001</v>
      </c>
      <c r="W41" s="53">
        <v>7.9532389999999999</v>
      </c>
      <c r="X41" s="53">
        <v>2.2518415999999999E-3</v>
      </c>
      <c r="Y41" s="53">
        <v>2.3226093999999999E-4</v>
      </c>
      <c r="Z41" s="53">
        <v>34.352283</v>
      </c>
      <c r="AA41" s="53">
        <v>0.23016652700000001</v>
      </c>
      <c r="AB41" s="53">
        <v>0.53633034999999996</v>
      </c>
      <c r="AC41" s="53">
        <v>0.259262506</v>
      </c>
      <c r="AD41" s="53">
        <v>1.025759383146166</v>
      </c>
      <c r="AE41" s="53">
        <v>0.28266412499999999</v>
      </c>
      <c r="AF41" s="53">
        <v>0.57948073</v>
      </c>
      <c r="AG41" s="53">
        <v>0.45068416279614182</v>
      </c>
      <c r="AH41" s="53">
        <v>1.4321543627961419</v>
      </c>
      <c r="AI41" s="53">
        <v>8.263914E-2</v>
      </c>
      <c r="AK41" s="58" t="s">
        <v>210</v>
      </c>
      <c r="AL41" s="58">
        <v>2.7980000000000002E-4</v>
      </c>
      <c r="AM41" s="58">
        <v>0.22618489999999999</v>
      </c>
      <c r="AN41" s="58">
        <v>19.625492000000001</v>
      </c>
      <c r="AO41" s="58">
        <v>7.7462999999999997</v>
      </c>
      <c r="AP41" s="58">
        <v>2.2595102999999998E-3</v>
      </c>
      <c r="AQ41" s="58">
        <v>2.2704499999999999E-4</v>
      </c>
      <c r="AR41" s="58">
        <v>34.351143</v>
      </c>
      <c r="AS41" s="58">
        <v>0.23070613600000001</v>
      </c>
      <c r="AT41" s="58">
        <v>0.50681699000000002</v>
      </c>
      <c r="AU41" s="58">
        <v>0.24012196999999999</v>
      </c>
      <c r="AV41" s="58">
        <v>0.97764509615597928</v>
      </c>
      <c r="AW41" s="58">
        <v>0.27586536</v>
      </c>
      <c r="AX41" s="58">
        <v>0.55470017999999999</v>
      </c>
      <c r="AY41" s="58">
        <v>0.44229395276920003</v>
      </c>
      <c r="AZ41" s="58">
        <v>1.4017808327692001</v>
      </c>
      <c r="BA41" s="58">
        <v>7.6030134999999999E-2</v>
      </c>
      <c r="BC41" s="59" t="s">
        <v>210</v>
      </c>
      <c r="BD41" s="59">
        <v>2.8049999999999999E-4</v>
      </c>
      <c r="BE41" s="59">
        <v>0.2394712</v>
      </c>
      <c r="BF41" s="59">
        <v>18.829764999999998</v>
      </c>
      <c r="BG41" s="59">
        <v>7.8663860000000003</v>
      </c>
      <c r="BH41" s="59">
        <v>2.2568798000000001E-3</v>
      </c>
      <c r="BI41" s="59">
        <v>2.2967756E-4</v>
      </c>
      <c r="BJ41" s="59">
        <v>34.354379999999999</v>
      </c>
      <c r="BK41" s="59">
        <v>0.23129416999999999</v>
      </c>
      <c r="BL41" s="59">
        <v>0.52150732</v>
      </c>
      <c r="BM41" s="59">
        <v>0.24609497399999999</v>
      </c>
      <c r="BN41" s="59">
        <v>0.99889646414955224</v>
      </c>
      <c r="BO41" s="59">
        <v>0.28065531999999999</v>
      </c>
      <c r="BP41" s="59">
        <v>0.56733275999999999</v>
      </c>
      <c r="BQ41" s="59">
        <v>0.44789165565615002</v>
      </c>
      <c r="BR41" s="59">
        <v>1.4071743436561499</v>
      </c>
      <c r="BS41" s="59">
        <v>7.8845059999999995E-2</v>
      </c>
    </row>
    <row r="42" spans="1:71" x14ac:dyDescent="0.25">
      <c r="A42" s="57" t="s">
        <v>210</v>
      </c>
      <c r="B42" s="57">
        <v>2.7760000000000003E-4</v>
      </c>
      <c r="C42" s="57">
        <v>0.2487502</v>
      </c>
      <c r="D42" s="57">
        <v>16.241488</v>
      </c>
      <c r="E42" s="57">
        <v>8.1697869999999995</v>
      </c>
      <c r="F42" s="57">
        <v>2.246114E-3</v>
      </c>
      <c r="G42" s="57">
        <v>2.4351677999999999E-4</v>
      </c>
      <c r="H42" s="57">
        <v>34.387455000000003</v>
      </c>
      <c r="I42" s="57">
        <v>0.22883165999999999</v>
      </c>
      <c r="J42" s="57">
        <v>0.52749765999999998</v>
      </c>
      <c r="K42" s="57">
        <v>0.24488189399999999</v>
      </c>
      <c r="L42" s="57">
        <v>1.0012112141241449</v>
      </c>
      <c r="M42" s="57">
        <v>0.27457972000000003</v>
      </c>
      <c r="N42" s="57">
        <v>0.57750478999999999</v>
      </c>
      <c r="O42" s="57">
        <v>0.37554115041653391</v>
      </c>
      <c r="P42" s="57">
        <v>1.3249906234165341</v>
      </c>
      <c r="Q42" s="57">
        <v>6.9489899999999993E-2</v>
      </c>
      <c r="S42" s="53" t="s">
        <v>210</v>
      </c>
      <c r="T42" s="53">
        <v>2.7540000000000003E-4</v>
      </c>
      <c r="U42" s="53">
        <v>0.21582960000000001</v>
      </c>
      <c r="V42" s="53">
        <v>17.874835999999998</v>
      </c>
      <c r="W42" s="53">
        <v>7.9603204999999999</v>
      </c>
      <c r="X42" s="53">
        <v>2.2530374E-3</v>
      </c>
      <c r="Y42" s="53">
        <v>2.3707747E-4</v>
      </c>
      <c r="Z42" s="53">
        <v>34.388390000000001</v>
      </c>
      <c r="AA42" s="53">
        <v>0.22920927399999999</v>
      </c>
      <c r="AB42" s="53">
        <v>0.49348271999999999</v>
      </c>
      <c r="AC42" s="53">
        <v>0.22948402400000001</v>
      </c>
      <c r="AD42" s="53">
        <v>0.95217601813248365</v>
      </c>
      <c r="AE42" s="53">
        <v>0.26374602400000002</v>
      </c>
      <c r="AF42" s="53">
        <v>0.54694313999999999</v>
      </c>
      <c r="AG42" s="53">
        <v>0.36236224046965487</v>
      </c>
      <c r="AH42" s="53">
        <v>1.2685035254696551</v>
      </c>
      <c r="AI42" s="53">
        <v>6.1791983000000002E-2</v>
      </c>
      <c r="AK42" s="58" t="s">
        <v>210</v>
      </c>
      <c r="AL42" s="58">
        <v>2.764E-4</v>
      </c>
      <c r="AM42" s="58">
        <v>0.18794649999999999</v>
      </c>
      <c r="AN42" s="58">
        <v>19.521172</v>
      </c>
      <c r="AO42" s="58">
        <v>7.7450659999999996</v>
      </c>
      <c r="AP42" s="58">
        <v>2.261229E-3</v>
      </c>
      <c r="AQ42" s="58">
        <v>2.3082511000000001E-4</v>
      </c>
      <c r="AR42" s="58">
        <v>34.390140000000002</v>
      </c>
      <c r="AS42" s="58">
        <v>0.22808668000000001</v>
      </c>
      <c r="AT42" s="58">
        <v>0.45582161999999998</v>
      </c>
      <c r="AU42" s="58">
        <v>0.21423523999999999</v>
      </c>
      <c r="AV42" s="58">
        <v>0.8981435401433403</v>
      </c>
      <c r="AW42" s="58">
        <v>0.25178696</v>
      </c>
      <c r="AX42" s="58">
        <v>0.51528987000000004</v>
      </c>
      <c r="AY42" s="58">
        <v>0.34106237048628019</v>
      </c>
      <c r="AZ42" s="58">
        <v>1.2124456654862801</v>
      </c>
      <c r="BA42" s="58">
        <v>5.3205434000000003E-2</v>
      </c>
      <c r="BC42" s="59" t="s">
        <v>210</v>
      </c>
      <c r="BD42" s="59">
        <v>2.7700000000000001E-4</v>
      </c>
      <c r="BE42" s="59">
        <v>0.2009696</v>
      </c>
      <c r="BF42" s="59">
        <v>18.712498</v>
      </c>
      <c r="BG42" s="59">
        <v>7.86958</v>
      </c>
      <c r="BH42" s="59">
        <v>2.2584046000000001E-3</v>
      </c>
      <c r="BI42" s="59">
        <v>2.3373058000000001E-4</v>
      </c>
      <c r="BJ42" s="59">
        <v>34.391384000000002</v>
      </c>
      <c r="BK42" s="59">
        <v>0.22858282999999999</v>
      </c>
      <c r="BL42" s="59">
        <v>0.47225243000000011</v>
      </c>
      <c r="BM42" s="59">
        <v>0.220957036</v>
      </c>
      <c r="BN42" s="59">
        <v>0.92179229613798186</v>
      </c>
      <c r="BO42" s="59">
        <v>0.25672498999999999</v>
      </c>
      <c r="BP42" s="59">
        <v>0.52923089000000001</v>
      </c>
      <c r="BQ42" s="59">
        <v>0.3481166704649426</v>
      </c>
      <c r="BR42" s="59">
        <v>1.2192514004649431</v>
      </c>
      <c r="BS42" s="59">
        <v>5.6579984999999999E-2</v>
      </c>
    </row>
    <row r="43" spans="1:71" x14ac:dyDescent="0.25">
      <c r="A43" s="57" t="s">
        <v>210</v>
      </c>
      <c r="B43" s="57">
        <v>2.6939999999999999E-4</v>
      </c>
      <c r="C43" s="57">
        <v>0.204794</v>
      </c>
      <c r="D43" s="57">
        <v>16.153134999999999</v>
      </c>
      <c r="E43" s="57">
        <v>8.1748840000000005</v>
      </c>
      <c r="F43" s="57">
        <v>2.2447270000000002E-3</v>
      </c>
      <c r="G43" s="57">
        <v>2.4722250000000002E-4</v>
      </c>
      <c r="H43" s="57">
        <v>34.366959999999999</v>
      </c>
      <c r="I43" s="57">
        <v>0.23384237999999999</v>
      </c>
      <c r="J43" s="57">
        <v>0.53163336000000005</v>
      </c>
      <c r="K43" s="57">
        <v>0.219343022</v>
      </c>
      <c r="L43" s="57">
        <v>0.98481876211383346</v>
      </c>
      <c r="M43" s="57">
        <v>0.28266799999999997</v>
      </c>
      <c r="N43" s="57">
        <v>0.58692461000000007</v>
      </c>
      <c r="O43" s="57">
        <v>0.36584210034608949</v>
      </c>
      <c r="P43" s="57">
        <v>1.32926058634609</v>
      </c>
      <c r="Q43" s="57">
        <v>6.4058509999999999E-2</v>
      </c>
      <c r="S43" s="53" t="s">
        <v>210</v>
      </c>
      <c r="T43" s="53">
        <v>2.6739999999999999E-4</v>
      </c>
      <c r="U43" s="53">
        <v>0.1742544</v>
      </c>
      <c r="V43" s="53">
        <v>17.786681999999999</v>
      </c>
      <c r="W43" s="53">
        <v>7.9550400000000003</v>
      </c>
      <c r="X43" s="53">
        <v>2.2518047999999999E-3</v>
      </c>
      <c r="Y43" s="53">
        <v>2.4037913000000001E-4</v>
      </c>
      <c r="Z43" s="53">
        <v>34.36844</v>
      </c>
      <c r="AA43" s="53">
        <v>0.23365581499999999</v>
      </c>
      <c r="AB43" s="53">
        <v>0.49219675000000002</v>
      </c>
      <c r="AC43" s="53">
        <v>0.20299888999999999</v>
      </c>
      <c r="AD43" s="53">
        <v>0.92885145512004719</v>
      </c>
      <c r="AE43" s="53">
        <v>0.27024731000000002</v>
      </c>
      <c r="AF43" s="53">
        <v>0.55428641000000001</v>
      </c>
      <c r="AG43" s="53">
        <v>0.3446029703653064</v>
      </c>
      <c r="AH43" s="53">
        <v>1.261998073365306</v>
      </c>
      <c r="AI43" s="53">
        <v>5.4937195000000001E-2</v>
      </c>
      <c r="AK43" s="58" t="s">
        <v>210</v>
      </c>
      <c r="AL43" s="58">
        <v>2.6889999999999998E-4</v>
      </c>
      <c r="AM43" s="58">
        <v>0.1492569</v>
      </c>
      <c r="AN43" s="58">
        <v>19.429165000000001</v>
      </c>
      <c r="AO43" s="58">
        <v>7.7353654000000001</v>
      </c>
      <c r="AP43" s="58">
        <v>2.260134E-3</v>
      </c>
      <c r="AQ43" s="58">
        <v>2.3384297999999999E-4</v>
      </c>
      <c r="AR43" s="58">
        <v>34.369909999999997</v>
      </c>
      <c r="AS43" s="58">
        <v>0.23316189000000001</v>
      </c>
      <c r="AT43" s="58">
        <v>0.45696102999999999</v>
      </c>
      <c r="AU43" s="58">
        <v>0.18934869400000001</v>
      </c>
      <c r="AV43" s="58">
        <v>0.87947161412901664</v>
      </c>
      <c r="AW43" s="58">
        <v>0.25847850999999999</v>
      </c>
      <c r="AX43" s="58">
        <v>0.52459780999999994</v>
      </c>
      <c r="AY43" s="58">
        <v>0.326676730400356</v>
      </c>
      <c r="AZ43" s="58">
        <v>1.211910172400356</v>
      </c>
      <c r="BA43" s="58">
        <v>4.7497014999999997E-2</v>
      </c>
      <c r="BC43" s="59" t="s">
        <v>210</v>
      </c>
      <c r="BD43" s="59">
        <v>2.6959999999999999E-4</v>
      </c>
      <c r="BE43" s="59">
        <v>0.1622828</v>
      </c>
      <c r="BF43" s="59">
        <v>18.620343999999999</v>
      </c>
      <c r="BG43" s="59">
        <v>7.8638149999999998</v>
      </c>
      <c r="BH43" s="59">
        <v>2.2572911999999999E-3</v>
      </c>
      <c r="BI43" s="59">
        <v>2.3696011E-4</v>
      </c>
      <c r="BJ43" s="59">
        <v>34.371310000000001</v>
      </c>
      <c r="BK43" s="59">
        <v>0.23351045000000001</v>
      </c>
      <c r="BL43" s="59">
        <v>0.47499391000000002</v>
      </c>
      <c r="BM43" s="59">
        <v>0.197253554</v>
      </c>
      <c r="BN43" s="59">
        <v>0.90575791412549755</v>
      </c>
      <c r="BO43" s="59">
        <v>0.26398853999999999</v>
      </c>
      <c r="BP43" s="59">
        <v>0.53917612000000004</v>
      </c>
      <c r="BQ43" s="59">
        <v>0.33706963039655541</v>
      </c>
      <c r="BR43" s="59">
        <v>1.2221214203965549</v>
      </c>
      <c r="BS43" s="59">
        <v>5.1575940000000001E-2</v>
      </c>
    </row>
    <row r="44" spans="1:71" x14ac:dyDescent="0.25">
      <c r="A44" s="57" t="s">
        <v>210</v>
      </c>
      <c r="B44" s="57">
        <v>2.7280000000000002E-4</v>
      </c>
      <c r="C44" s="57">
        <v>0.20386460000000001</v>
      </c>
      <c r="D44" s="57">
        <v>15.646125</v>
      </c>
      <c r="E44" s="57">
        <v>8.1750710000000009</v>
      </c>
      <c r="F44" s="57">
        <v>2.2438957999999999E-3</v>
      </c>
      <c r="G44" s="57">
        <v>2.4991729999999999E-4</v>
      </c>
      <c r="H44" s="57">
        <v>34.349995</v>
      </c>
      <c r="I44" s="57">
        <v>0.23428001600000001</v>
      </c>
      <c r="J44" s="57">
        <v>0.53825049000000003</v>
      </c>
      <c r="K44" s="57">
        <v>0.218816497</v>
      </c>
      <c r="L44" s="57">
        <v>0.99134700311134849</v>
      </c>
      <c r="M44" s="57">
        <v>0.28458515499999998</v>
      </c>
      <c r="N44" s="57">
        <v>0.59373260000000005</v>
      </c>
      <c r="O44" s="57">
        <v>0.35933867030359401</v>
      </c>
      <c r="P44" s="57">
        <v>1.330867316303594</v>
      </c>
      <c r="Q44" s="57">
        <v>6.3759759999999999E-2</v>
      </c>
      <c r="S44" s="53" t="s">
        <v>210</v>
      </c>
      <c r="T44" s="53">
        <v>2.6959999999999999E-4</v>
      </c>
      <c r="U44" s="53">
        <v>0.17063039999999999</v>
      </c>
      <c r="V44" s="53">
        <v>17.272559999999999</v>
      </c>
      <c r="W44" s="53">
        <v>7.9498024000000003</v>
      </c>
      <c r="X44" s="53">
        <v>2.2509956999999998E-3</v>
      </c>
      <c r="Y44" s="53">
        <v>2.4292115E-4</v>
      </c>
      <c r="Z44" s="53">
        <v>34.351599999999998</v>
      </c>
      <c r="AA44" s="53">
        <v>0.23435166599999999</v>
      </c>
      <c r="AB44" s="53">
        <v>0.49713056</v>
      </c>
      <c r="AC44" s="53">
        <v>0.200538353</v>
      </c>
      <c r="AD44" s="53">
        <v>0.93202057911617131</v>
      </c>
      <c r="AE44" s="53">
        <v>0.27166923999999998</v>
      </c>
      <c r="AF44" s="53">
        <v>0.56001700999999993</v>
      </c>
      <c r="AG44" s="53">
        <v>0.33507714030817543</v>
      </c>
      <c r="AH44" s="53">
        <v>1.2581236703081751</v>
      </c>
      <c r="AI44" s="53">
        <v>5.3615555000000002E-2</v>
      </c>
      <c r="AK44" s="58" t="s">
        <v>210</v>
      </c>
      <c r="AL44" s="58">
        <v>2.7060000000000002E-4</v>
      </c>
      <c r="AM44" s="58">
        <v>0.14480770000000001</v>
      </c>
      <c r="AN44" s="58">
        <v>18.919062</v>
      </c>
      <c r="AO44" s="58">
        <v>7.7293979999999998</v>
      </c>
      <c r="AP44" s="58">
        <v>2.2593040000000002E-3</v>
      </c>
      <c r="AQ44" s="58">
        <v>2.3617939E-4</v>
      </c>
      <c r="AR44" s="58">
        <v>34.352919999999997</v>
      </c>
      <c r="AS44" s="58">
        <v>0.23331928599999999</v>
      </c>
      <c r="AT44" s="58">
        <v>0.45823781000000002</v>
      </c>
      <c r="AU44" s="58">
        <v>0.18660533600000001</v>
      </c>
      <c r="AV44" s="58">
        <v>0.87816243212397349</v>
      </c>
      <c r="AW44" s="58">
        <v>0.25905159</v>
      </c>
      <c r="AX44" s="58">
        <v>0.52829245999999996</v>
      </c>
      <c r="AY44" s="58">
        <v>0.31372620031871801</v>
      </c>
      <c r="AZ44" s="58">
        <v>1.2026092193187179</v>
      </c>
      <c r="BA44" s="58">
        <v>4.5403127000000001E-2</v>
      </c>
      <c r="BC44" s="59" t="s">
        <v>210</v>
      </c>
      <c r="BD44" s="59">
        <v>2.7179999999999999E-4</v>
      </c>
      <c r="BE44" s="59">
        <v>0.15890779999999999</v>
      </c>
      <c r="BF44" s="59">
        <v>18.106484999999999</v>
      </c>
      <c r="BG44" s="59">
        <v>7.8587493999999998</v>
      </c>
      <c r="BH44" s="59">
        <v>2.2564925999999999E-3</v>
      </c>
      <c r="BI44" s="59">
        <v>2.3943394000000001E-4</v>
      </c>
      <c r="BJ44" s="59">
        <v>34.354329999999997</v>
      </c>
      <c r="BK44" s="59">
        <v>0.23359954299999999</v>
      </c>
      <c r="BL44" s="59">
        <v>0.47778828000000001</v>
      </c>
      <c r="BM44" s="59">
        <v>0.19515103</v>
      </c>
      <c r="BN44" s="59">
        <v>0.9065388531211731</v>
      </c>
      <c r="BO44" s="59">
        <v>0.26510138999999999</v>
      </c>
      <c r="BP44" s="59">
        <v>0.54377326999999998</v>
      </c>
      <c r="BQ44" s="59">
        <v>0.32578650032312201</v>
      </c>
      <c r="BR44" s="59">
        <v>1.214518095323122</v>
      </c>
      <c r="BS44" s="59">
        <v>4.9951839999999997E-2</v>
      </c>
    </row>
    <row r="45" spans="1:71" x14ac:dyDescent="0.25">
      <c r="A45" s="57" t="s">
        <v>210</v>
      </c>
      <c r="B45" s="57">
        <v>2.766E-4</v>
      </c>
      <c r="C45" s="57">
        <v>0.20557259999999999</v>
      </c>
      <c r="D45" s="57">
        <v>15.070152999999999</v>
      </c>
      <c r="E45" s="57">
        <v>8.1752289999999999</v>
      </c>
      <c r="F45" s="57">
        <v>2.2429754000000001E-3</v>
      </c>
      <c r="G45" s="57">
        <v>2.5293890000000001E-4</v>
      </c>
      <c r="H45" s="57">
        <v>34.328969999999998</v>
      </c>
      <c r="I45" s="57">
        <v>0.235119618</v>
      </c>
      <c r="J45" s="57">
        <v>0.54170346000000003</v>
      </c>
      <c r="K45" s="57">
        <v>0.21585960000000001</v>
      </c>
      <c r="L45" s="57">
        <v>0.99268267810848654</v>
      </c>
      <c r="M45" s="57">
        <v>0.28545679400000001</v>
      </c>
      <c r="N45" s="57">
        <v>0.60134169999999998</v>
      </c>
      <c r="O45" s="57">
        <v>0.34286982025559321</v>
      </c>
      <c r="P45" s="57">
        <v>1.3198376272555929</v>
      </c>
      <c r="Q45" s="57">
        <v>6.1288535999999998E-2</v>
      </c>
      <c r="S45" s="53" t="s">
        <v>210</v>
      </c>
      <c r="T45" s="53">
        <v>2.722E-4</v>
      </c>
      <c r="U45" s="53">
        <v>0.16972609999999999</v>
      </c>
      <c r="V45" s="53">
        <v>16.679783</v>
      </c>
      <c r="W45" s="53">
        <v>7.9460759999999997</v>
      </c>
      <c r="X45" s="53">
        <v>2.2500935000000001E-3</v>
      </c>
      <c r="Y45" s="53">
        <v>2.4580952999999999E-4</v>
      </c>
      <c r="Z45" s="53">
        <v>34.329880000000003</v>
      </c>
      <c r="AA45" s="53">
        <v>0.23560357300000001</v>
      </c>
      <c r="AB45" s="53">
        <v>0.49700460000000007</v>
      </c>
      <c r="AC45" s="53">
        <v>0.19481051699999999</v>
      </c>
      <c r="AD45" s="53">
        <v>0.92741869011168987</v>
      </c>
      <c r="AE45" s="53">
        <v>0.27140816000000001</v>
      </c>
      <c r="AF45" s="53">
        <v>0.56685333999999998</v>
      </c>
      <c r="AG45" s="53">
        <v>0.31088346024593783</v>
      </c>
      <c r="AH45" s="53">
        <v>1.2365235472459379</v>
      </c>
      <c r="AI45" s="53">
        <v>4.9360130000000002E-2</v>
      </c>
      <c r="AK45" s="58" t="s">
        <v>210</v>
      </c>
      <c r="AL45" s="58">
        <v>2.7280000000000002E-4</v>
      </c>
      <c r="AM45" s="58">
        <v>0.14286090000000001</v>
      </c>
      <c r="AN45" s="58">
        <v>18.319341999999999</v>
      </c>
      <c r="AO45" s="58">
        <v>7.7255286999999999</v>
      </c>
      <c r="AP45" s="58">
        <v>2.2583032999999998E-3</v>
      </c>
      <c r="AQ45" s="58">
        <v>2.3889559000000001E-4</v>
      </c>
      <c r="AR45" s="58">
        <v>34.330146999999997</v>
      </c>
      <c r="AS45" s="58">
        <v>0.234983997</v>
      </c>
      <c r="AT45" s="58">
        <v>0.45517004999999999</v>
      </c>
      <c r="AU45" s="58">
        <v>0.17937496999999999</v>
      </c>
      <c r="AV45" s="58">
        <v>0.86952901711792763</v>
      </c>
      <c r="AW45" s="58">
        <v>0.25781783000000003</v>
      </c>
      <c r="AX45" s="58">
        <v>0.53524105</v>
      </c>
      <c r="AY45" s="58">
        <v>0.28334323024647889</v>
      </c>
      <c r="AZ45" s="58">
        <v>1.173749816246479</v>
      </c>
      <c r="BA45" s="58">
        <v>4.0101850000000001E-2</v>
      </c>
      <c r="BC45" s="59" t="s">
        <v>210</v>
      </c>
      <c r="BD45" s="59">
        <v>2.743E-4</v>
      </c>
      <c r="BE45" s="59">
        <v>0.15804570000000001</v>
      </c>
      <c r="BF45" s="59">
        <v>17.508832999999999</v>
      </c>
      <c r="BG45" s="59">
        <v>7.8552629999999999</v>
      </c>
      <c r="BH45" s="59">
        <v>2.2555622000000001E-3</v>
      </c>
      <c r="BI45" s="59">
        <v>2.4223423999999999E-4</v>
      </c>
      <c r="BJ45" s="59">
        <v>34.332230000000003</v>
      </c>
      <c r="BK45" s="59">
        <v>0.23502721700000001</v>
      </c>
      <c r="BL45" s="59">
        <v>0.47701942000000003</v>
      </c>
      <c r="BM45" s="59">
        <v>0.18926680700000001</v>
      </c>
      <c r="BN45" s="59">
        <v>0.90131344411613779</v>
      </c>
      <c r="BO45" s="59">
        <v>0.26471514000000002</v>
      </c>
      <c r="BP45" s="59">
        <v>0.55082436999999995</v>
      </c>
      <c r="BQ45" s="59">
        <v>0.30075750025588921</v>
      </c>
      <c r="BR45" s="59">
        <v>1.191104848255889</v>
      </c>
      <c r="BS45" s="59">
        <v>4.5565716999999999E-2</v>
      </c>
    </row>
    <row r="46" spans="1:71" x14ac:dyDescent="0.25">
      <c r="A46" s="57" t="s">
        <v>210</v>
      </c>
      <c r="B46" s="57">
        <v>2.7619999999999999E-4</v>
      </c>
      <c r="C46" s="57">
        <v>0.19655149999999999</v>
      </c>
      <c r="D46" s="57">
        <v>14.538503</v>
      </c>
      <c r="E46" s="57">
        <v>8.1761890000000008</v>
      </c>
      <c r="F46" s="57">
        <v>2.2414805999999999E-3</v>
      </c>
      <c r="G46" s="57">
        <v>2.5608590000000001E-4</v>
      </c>
      <c r="H46" s="57">
        <v>34.297832</v>
      </c>
      <c r="I46" s="57">
        <v>0.23834404300000001</v>
      </c>
      <c r="J46" s="57">
        <v>0.54646547999999995</v>
      </c>
      <c r="K46" s="57">
        <v>0.204061837</v>
      </c>
      <c r="L46" s="57">
        <v>0.98887136010247112</v>
      </c>
      <c r="M46" s="57">
        <v>0.28827226</v>
      </c>
      <c r="N46" s="57">
        <v>0.61116838000000007</v>
      </c>
      <c r="O46" s="57">
        <v>0.32555400020993702</v>
      </c>
      <c r="P46" s="57">
        <v>1.310775000209937</v>
      </c>
      <c r="Q46" s="57">
        <v>5.6721623999999998E-2</v>
      </c>
      <c r="S46" s="53" t="s">
        <v>210</v>
      </c>
      <c r="T46" s="53">
        <v>2.7119999999999998E-4</v>
      </c>
      <c r="U46" s="53">
        <v>0.16042970000000001</v>
      </c>
      <c r="V46" s="53">
        <v>16.128294</v>
      </c>
      <c r="W46" s="53">
        <v>7.9433455000000004</v>
      </c>
      <c r="X46" s="53">
        <v>2.2487060000000001E-3</v>
      </c>
      <c r="Y46" s="53">
        <v>2.4881669999999998E-4</v>
      </c>
      <c r="Z46" s="53">
        <v>34.297890000000002</v>
      </c>
      <c r="AA46" s="53">
        <v>0.23941983999999999</v>
      </c>
      <c r="AB46" s="53">
        <v>0.50403774000000001</v>
      </c>
      <c r="AC46" s="53">
        <v>0.182996877</v>
      </c>
      <c r="AD46" s="53">
        <v>0.92645445710429719</v>
      </c>
      <c r="AE46" s="53">
        <v>0.27736564000000002</v>
      </c>
      <c r="AF46" s="53">
        <v>0.58127357000000002</v>
      </c>
      <c r="AG46" s="53">
        <v>0.29668850020767701</v>
      </c>
      <c r="AH46" s="53">
        <v>1.2403263472076771</v>
      </c>
      <c r="AI46" s="53">
        <v>4.5763254000000003E-2</v>
      </c>
      <c r="AK46" s="58" t="s">
        <v>210</v>
      </c>
      <c r="AL46" s="58">
        <v>2.7169999999999999E-4</v>
      </c>
      <c r="AM46" s="58">
        <v>0.1341523</v>
      </c>
      <c r="AN46" s="58">
        <v>17.753385999999999</v>
      </c>
      <c r="AO46" s="58">
        <v>7.7229095000000001</v>
      </c>
      <c r="AP46" s="58">
        <v>2.2568345999999999E-3</v>
      </c>
      <c r="AQ46" s="58">
        <v>2.4172475999999999E-4</v>
      </c>
      <c r="AR46" s="58">
        <v>34.296585</v>
      </c>
      <c r="AS46" s="58">
        <v>0.238875748</v>
      </c>
      <c r="AT46" s="58">
        <v>0.45987410000000001</v>
      </c>
      <c r="AU46" s="58">
        <v>0.16699001999999999</v>
      </c>
      <c r="AV46" s="58">
        <v>0.8657398681088343</v>
      </c>
      <c r="AW46" s="58">
        <v>0.26285368599999998</v>
      </c>
      <c r="AX46" s="58">
        <v>0.54956050000000001</v>
      </c>
      <c r="AY46" s="58">
        <v>0.26433063020252762</v>
      </c>
      <c r="AZ46" s="58">
        <v>1.171558743202527</v>
      </c>
      <c r="BA46" s="58">
        <v>3.5825784999999999E-2</v>
      </c>
      <c r="BC46" s="59" t="s">
        <v>210</v>
      </c>
      <c r="BD46" s="59">
        <v>2.7339999999999998E-4</v>
      </c>
      <c r="BE46" s="59">
        <v>0.14965329999999999</v>
      </c>
      <c r="BF46" s="59">
        <v>16.949528000000001</v>
      </c>
      <c r="BG46" s="59">
        <v>7.8528500000000001</v>
      </c>
      <c r="BH46" s="59">
        <v>2.2541340000000001E-3</v>
      </c>
      <c r="BI46" s="59">
        <v>2.4514947999999999E-4</v>
      </c>
      <c r="BJ46" s="59">
        <v>34.299590000000002</v>
      </c>
      <c r="BK46" s="59">
        <v>0.23876412</v>
      </c>
      <c r="BL46" s="59">
        <v>0.48335113000000002</v>
      </c>
      <c r="BM46" s="59">
        <v>0.17757683599999999</v>
      </c>
      <c r="BN46" s="59">
        <v>0.89969208610805285</v>
      </c>
      <c r="BO46" s="59">
        <v>0.27027346000000002</v>
      </c>
      <c r="BP46" s="59">
        <v>0.56521587000000006</v>
      </c>
      <c r="BQ46" s="59">
        <v>0.28513310021410221</v>
      </c>
      <c r="BR46" s="59">
        <v>1.192346575214102</v>
      </c>
      <c r="BS46" s="59">
        <v>4.1891694E-2</v>
      </c>
    </row>
    <row r="47" spans="1:71" x14ac:dyDescent="0.25">
      <c r="A47" s="57" t="s">
        <v>210</v>
      </c>
      <c r="B47" s="57">
        <v>2.7040000000000001E-4</v>
      </c>
      <c r="C47" s="57">
        <v>0.17177909999999999</v>
      </c>
      <c r="D47" s="57">
        <v>14.107639000000001</v>
      </c>
      <c r="E47" s="57">
        <v>8.1784009999999991</v>
      </c>
      <c r="F47" s="57">
        <v>2.2393675000000001E-3</v>
      </c>
      <c r="G47" s="57">
        <v>2.5900260000000003E-4</v>
      </c>
      <c r="H47" s="57">
        <v>34.258495000000003</v>
      </c>
      <c r="I47" s="57">
        <v>0.24392815600000001</v>
      </c>
      <c r="J47" s="57">
        <v>0.54740979000000001</v>
      </c>
      <c r="K47" s="57">
        <v>0.18218682</v>
      </c>
      <c r="L47" s="57">
        <v>0.97352476609315519</v>
      </c>
      <c r="M47" s="57">
        <v>0.29378516999999998</v>
      </c>
      <c r="N47" s="57">
        <v>0.62364853000000009</v>
      </c>
      <c r="O47" s="57">
        <v>0.29915154016624718</v>
      </c>
      <c r="P47" s="57">
        <v>1.2950836001662469</v>
      </c>
      <c r="Q47" s="57">
        <v>4.8476974999999999E-2</v>
      </c>
      <c r="S47" s="53" t="s">
        <v>210</v>
      </c>
      <c r="T47" s="53">
        <v>2.6689999999999998E-4</v>
      </c>
      <c r="U47" s="53">
        <v>0.14171300000000001</v>
      </c>
      <c r="V47" s="53">
        <v>15.673294</v>
      </c>
      <c r="W47" s="53">
        <v>7.9414429999999996</v>
      </c>
      <c r="X47" s="53">
        <v>2.2466971999999998E-3</v>
      </c>
      <c r="Y47" s="53">
        <v>2.5148607999999999E-4</v>
      </c>
      <c r="Z47" s="53">
        <v>34.256912</v>
      </c>
      <c r="AA47" s="53">
        <v>0.24492150700000001</v>
      </c>
      <c r="AB47" s="53">
        <v>0.50463772000000007</v>
      </c>
      <c r="AC47" s="53">
        <v>0.163794936</v>
      </c>
      <c r="AD47" s="53">
        <v>0.91335416309465678</v>
      </c>
      <c r="AE47" s="53">
        <v>0.28235547999999999</v>
      </c>
      <c r="AF47" s="53">
        <v>0.5948498900000001</v>
      </c>
      <c r="AG47" s="53">
        <v>0.26942497016483918</v>
      </c>
      <c r="AH47" s="53">
        <v>1.224226745164839</v>
      </c>
      <c r="AI47" s="53">
        <v>3.8346763999999998E-2</v>
      </c>
      <c r="AK47" s="58" t="s">
        <v>210</v>
      </c>
      <c r="AL47" s="58">
        <v>2.6820000000000001E-4</v>
      </c>
      <c r="AM47" s="58">
        <v>0.1184899</v>
      </c>
      <c r="AN47" s="58">
        <v>17.279104</v>
      </c>
      <c r="AO47" s="58">
        <v>7.7210470000000004</v>
      </c>
      <c r="AP47" s="58">
        <v>2.2547662000000001E-3</v>
      </c>
      <c r="AQ47" s="58">
        <v>2.4425477000000002E-4</v>
      </c>
      <c r="AR47" s="58">
        <v>34.253467999999998</v>
      </c>
      <c r="AS47" s="58">
        <v>0.24412895400000001</v>
      </c>
      <c r="AT47" s="58">
        <v>0.45938817999999998</v>
      </c>
      <c r="AU47" s="58">
        <v>0.14899913100000001</v>
      </c>
      <c r="AV47" s="58">
        <v>0.85251626509795764</v>
      </c>
      <c r="AW47" s="58">
        <v>0.26715260000000002</v>
      </c>
      <c r="AX47" s="58">
        <v>0.56321631000000005</v>
      </c>
      <c r="AY47" s="58">
        <v>0.23466918015852251</v>
      </c>
      <c r="AZ47" s="58">
        <v>1.154067028158523</v>
      </c>
      <c r="BA47" s="58">
        <v>2.8646233E-2</v>
      </c>
      <c r="BC47" s="59" t="s">
        <v>210</v>
      </c>
      <c r="BD47" s="59">
        <v>2.6949999999999999E-4</v>
      </c>
      <c r="BE47" s="59">
        <v>0.132351</v>
      </c>
      <c r="BF47" s="59">
        <v>16.485030999999999</v>
      </c>
      <c r="BG47" s="59">
        <v>7.8512719999999998</v>
      </c>
      <c r="BH47" s="59">
        <v>2.2520920999999998E-3</v>
      </c>
      <c r="BI47" s="59">
        <v>2.4775691999999997E-4</v>
      </c>
      <c r="BJ47" s="59">
        <v>34.257725000000001</v>
      </c>
      <c r="BK47" s="59">
        <v>0.24418967</v>
      </c>
      <c r="BL47" s="59">
        <v>0.48370902999999998</v>
      </c>
      <c r="BM47" s="59">
        <v>0.15906110000000001</v>
      </c>
      <c r="BN47" s="59">
        <v>0.88695980009773701</v>
      </c>
      <c r="BO47" s="59">
        <v>0.27513384000000002</v>
      </c>
      <c r="BP47" s="59">
        <v>0.57898084000000005</v>
      </c>
      <c r="BQ47" s="59">
        <v>0.25763044016839443</v>
      </c>
      <c r="BR47" s="59">
        <v>1.177126632168394</v>
      </c>
      <c r="BS47" s="59">
        <v>3.4737956E-2</v>
      </c>
    </row>
    <row r="48" spans="1:71" x14ac:dyDescent="0.25">
      <c r="A48" s="57" t="s">
        <v>210</v>
      </c>
      <c r="B48" s="57">
        <v>2.6340000000000001E-4</v>
      </c>
      <c r="C48" s="57">
        <v>0.1426442</v>
      </c>
      <c r="D48" s="57">
        <v>13.739692</v>
      </c>
      <c r="E48" s="57">
        <v>8.1793150000000008</v>
      </c>
      <c r="F48" s="57">
        <v>2.2364045000000002E-3</v>
      </c>
      <c r="G48" s="57">
        <v>2.6139441999999997E-4</v>
      </c>
      <c r="H48" s="57">
        <v>34.207949999999997</v>
      </c>
      <c r="I48" s="57">
        <v>0.25051403300000002</v>
      </c>
      <c r="J48" s="57">
        <v>0.54438313999999999</v>
      </c>
      <c r="K48" s="57">
        <v>0.15705519400000001</v>
      </c>
      <c r="L48" s="57">
        <v>0.95195236708341002</v>
      </c>
      <c r="M48" s="57">
        <v>0.29859444000000002</v>
      </c>
      <c r="N48" s="57">
        <v>0.63676675000000005</v>
      </c>
      <c r="O48" s="57">
        <v>0.2645850501323801</v>
      </c>
      <c r="P48" s="57">
        <v>1.26901728313238</v>
      </c>
      <c r="Q48" s="57">
        <v>3.8027980000000003E-2</v>
      </c>
      <c r="S48" s="53" t="s">
        <v>210</v>
      </c>
      <c r="T48" s="53">
        <v>2.6049999999999999E-4</v>
      </c>
      <c r="U48" s="53">
        <v>0.1154292</v>
      </c>
      <c r="V48" s="53">
        <v>15.286503</v>
      </c>
      <c r="W48" s="53">
        <v>7.9396725000000004</v>
      </c>
      <c r="X48" s="53">
        <v>2.2438573999999998E-3</v>
      </c>
      <c r="Y48" s="53">
        <v>2.538978E-4</v>
      </c>
      <c r="Z48" s="53">
        <v>34.204211999999998</v>
      </c>
      <c r="AA48" s="53">
        <v>0.251641263</v>
      </c>
      <c r="AB48" s="53">
        <v>0.50320547999999998</v>
      </c>
      <c r="AC48" s="53">
        <v>0.14113118599999999</v>
      </c>
      <c r="AD48" s="53">
        <v>0.89597792908410834</v>
      </c>
      <c r="AE48" s="53">
        <v>0.28778994000000002</v>
      </c>
      <c r="AF48" s="53">
        <v>0.60873832999999999</v>
      </c>
      <c r="AG48" s="53">
        <v>0.2388243101317693</v>
      </c>
      <c r="AH48" s="53">
        <v>1.195779864131769</v>
      </c>
      <c r="AI48" s="53">
        <v>2.9356772E-2</v>
      </c>
      <c r="AK48" s="58" t="s">
        <v>210</v>
      </c>
      <c r="AL48" s="58">
        <v>2.6200000000000003E-4</v>
      </c>
      <c r="AM48" s="58">
        <v>9.3397499999999994E-2</v>
      </c>
      <c r="AN48" s="58">
        <v>16.903053</v>
      </c>
      <c r="AO48" s="58">
        <v>7.7198120000000001</v>
      </c>
      <c r="AP48" s="58">
        <v>2.2520452999999999E-3</v>
      </c>
      <c r="AQ48" s="58">
        <v>2.4645067999999999E-4</v>
      </c>
      <c r="AR48" s="58">
        <v>34.201847000000001</v>
      </c>
      <c r="AS48" s="58">
        <v>0.25156350999999999</v>
      </c>
      <c r="AT48" s="58">
        <v>0.46052834000000009</v>
      </c>
      <c r="AU48" s="58">
        <v>0.12951069300000001</v>
      </c>
      <c r="AV48" s="58">
        <v>0.84160254308684512</v>
      </c>
      <c r="AW48" s="58">
        <v>0.2736208</v>
      </c>
      <c r="AX48" s="58">
        <v>0.57761121000000004</v>
      </c>
      <c r="AY48" s="58">
        <v>0.21289088013216129</v>
      </c>
      <c r="AZ48" s="58">
        <v>1.1442483761321609</v>
      </c>
      <c r="BA48" s="58">
        <v>2.149477E-2</v>
      </c>
      <c r="BC48" s="59" t="s">
        <v>210</v>
      </c>
      <c r="BD48" s="59">
        <v>2.6350000000000001E-4</v>
      </c>
      <c r="BE48" s="59">
        <v>0.1076884</v>
      </c>
      <c r="BF48" s="59">
        <v>16.085792999999999</v>
      </c>
      <c r="BG48" s="59">
        <v>7.8499639999999999</v>
      </c>
      <c r="BH48" s="59">
        <v>2.2492136000000001E-3</v>
      </c>
      <c r="BI48" s="59">
        <v>2.5014518E-4</v>
      </c>
      <c r="BJ48" s="59">
        <v>34.203696999999998</v>
      </c>
      <c r="BK48" s="59">
        <v>0.25082408299999998</v>
      </c>
      <c r="BL48" s="59">
        <v>0.48244194000000001</v>
      </c>
      <c r="BM48" s="59">
        <v>0.13718021899999999</v>
      </c>
      <c r="BN48" s="59">
        <v>0.87044624208645016</v>
      </c>
      <c r="BO48" s="59">
        <v>0.28057506999999998</v>
      </c>
      <c r="BP48" s="59">
        <v>0.59277310000000005</v>
      </c>
      <c r="BQ48" s="59">
        <v>0.2276154501333362</v>
      </c>
      <c r="BR48" s="59">
        <v>1.158807382133336</v>
      </c>
      <c r="BS48" s="59">
        <v>2.6125208E-2</v>
      </c>
    </row>
    <row r="49" spans="1:71" x14ac:dyDescent="0.25">
      <c r="A49" s="57" t="s">
        <v>210</v>
      </c>
      <c r="B49" s="57">
        <v>2.5389999999999999E-4</v>
      </c>
      <c r="C49" s="57">
        <v>0.1039766</v>
      </c>
      <c r="D49" s="57">
        <v>13.600803000000001</v>
      </c>
      <c r="E49" s="57">
        <v>8.1800440000000005</v>
      </c>
      <c r="F49" s="57">
        <v>2.2328909999999999E-3</v>
      </c>
      <c r="G49" s="57">
        <v>2.6254848000000001E-4</v>
      </c>
      <c r="H49" s="57">
        <v>34.158996999999999</v>
      </c>
      <c r="I49" s="57">
        <v>0.257809336</v>
      </c>
      <c r="J49" s="57">
        <v>0.52574335000000005</v>
      </c>
      <c r="K49" s="57">
        <v>0.12911095643081999</v>
      </c>
      <c r="L49" s="57">
        <v>0.91266364250406773</v>
      </c>
      <c r="M49" s="57">
        <v>0.29733275999999997</v>
      </c>
      <c r="N49" s="57">
        <v>0.64410956999999991</v>
      </c>
      <c r="O49" s="57">
        <v>0.20349710010306091</v>
      </c>
      <c r="P49" s="57">
        <v>1.198043458103061</v>
      </c>
      <c r="Q49" s="57">
        <v>2.1696895000000001E-2</v>
      </c>
      <c r="S49" s="53" t="s">
        <v>210</v>
      </c>
      <c r="T49" s="53">
        <v>2.5329999999999998E-4</v>
      </c>
      <c r="U49" s="53">
        <v>8.4079699999999993E-2</v>
      </c>
      <c r="V49" s="53">
        <v>15.110080999999999</v>
      </c>
      <c r="W49" s="53">
        <v>7.9379160000000004</v>
      </c>
      <c r="X49" s="53">
        <v>2.2404997000000002E-3</v>
      </c>
      <c r="Y49" s="53">
        <v>2.5508425000000002E-4</v>
      </c>
      <c r="Z49" s="53">
        <v>34.15164</v>
      </c>
      <c r="AA49" s="53">
        <v>0.25813095000000003</v>
      </c>
      <c r="AB49" s="53">
        <v>0.48292722999999987</v>
      </c>
      <c r="AC49" s="53">
        <v>0.116649277170763</v>
      </c>
      <c r="AD49" s="53">
        <v>0.85770745724353525</v>
      </c>
      <c r="AE49" s="53">
        <v>0.28423154</v>
      </c>
      <c r="AF49" s="53">
        <v>0.61274094000000001</v>
      </c>
      <c r="AG49" s="53">
        <v>0.17522222009931229</v>
      </c>
      <c r="AH49" s="53">
        <v>1.126204535099312</v>
      </c>
      <c r="AI49" s="53">
        <v>1.2971422999999999E-2</v>
      </c>
      <c r="AK49" s="58" t="s">
        <v>210</v>
      </c>
      <c r="AL49" s="58">
        <v>2.5670000000000001E-4</v>
      </c>
      <c r="AM49" s="58">
        <v>6.8034300000000006E-2</v>
      </c>
      <c r="AN49" s="58">
        <v>16.678930000000001</v>
      </c>
      <c r="AO49" s="58">
        <v>7.7182073999999998</v>
      </c>
      <c r="AP49" s="58">
        <v>2.2486309E-3</v>
      </c>
      <c r="AQ49" s="58">
        <v>2.4775255999999999E-4</v>
      </c>
      <c r="AR49" s="58">
        <v>34.144733000000002</v>
      </c>
      <c r="AS49" s="58">
        <v>0.256599892</v>
      </c>
      <c r="AT49" s="58">
        <v>0.43739483000000001</v>
      </c>
      <c r="AU49" s="58">
        <v>0.104954828217143</v>
      </c>
      <c r="AV49" s="58">
        <v>0.79894955028995029</v>
      </c>
      <c r="AW49" s="58">
        <v>0.26850485400000002</v>
      </c>
      <c r="AX49" s="58">
        <v>0.57819973999999996</v>
      </c>
      <c r="AY49" s="58">
        <v>0.14075118009220289</v>
      </c>
      <c r="AZ49" s="58">
        <v>1.056288727092203</v>
      </c>
      <c r="BA49" s="58">
        <v>3.3532619E-3</v>
      </c>
      <c r="BC49" s="59" t="s">
        <v>210</v>
      </c>
      <c r="BD49" s="59">
        <v>2.5690000000000001E-4</v>
      </c>
      <c r="BE49" s="59">
        <v>7.8467899999999993E-2</v>
      </c>
      <c r="BF49" s="59">
        <v>15.892002</v>
      </c>
      <c r="BG49" s="59">
        <v>7.8486266000000002</v>
      </c>
      <c r="BH49" s="59">
        <v>2.2458588000000002E-3</v>
      </c>
      <c r="BI49" s="59">
        <v>2.5137412000000002E-4</v>
      </c>
      <c r="BJ49" s="59">
        <v>34.149569999999997</v>
      </c>
      <c r="BK49" s="59">
        <v>0.25706743999999998</v>
      </c>
      <c r="BL49" s="59">
        <v>0.46338175999999998</v>
      </c>
      <c r="BM49" s="59">
        <v>0.112462479854506</v>
      </c>
      <c r="BN49" s="59">
        <v>0.8329116799288685</v>
      </c>
      <c r="BO49" s="59">
        <v>0.27744814499999998</v>
      </c>
      <c r="BP49" s="59">
        <v>0.59660864000000002</v>
      </c>
      <c r="BQ49" s="59">
        <v>0.16631241009927869</v>
      </c>
      <c r="BR49" s="59">
        <v>1.0821851170992789</v>
      </c>
      <c r="BS49" s="59">
        <v>1.0139456999999999E-2</v>
      </c>
    </row>
    <row r="50" spans="1:71" x14ac:dyDescent="0.25">
      <c r="A50" s="57" t="s">
        <v>210</v>
      </c>
      <c r="B50" s="57">
        <v>2.4389999999999999E-4</v>
      </c>
      <c r="C50" s="57">
        <v>6.5573000000000006E-2</v>
      </c>
      <c r="D50" s="57">
        <v>13.920674</v>
      </c>
      <c r="E50" s="57">
        <v>8.1774690000000003</v>
      </c>
      <c r="F50" s="57">
        <v>2.2298249999999999E-3</v>
      </c>
      <c r="G50" s="57">
        <v>2.6101473000000002E-4</v>
      </c>
      <c r="H50" s="57">
        <v>34.129657999999999</v>
      </c>
      <c r="I50" s="57">
        <v>0.26687313000000001</v>
      </c>
      <c r="J50" s="57">
        <v>0.46568292</v>
      </c>
      <c r="K50" s="57">
        <v>0.1006912912855054</v>
      </c>
      <c r="L50" s="57">
        <v>0.83324734134448097</v>
      </c>
      <c r="M50" s="57">
        <v>0.281854885</v>
      </c>
      <c r="N50" s="57">
        <v>0.63073073999999996</v>
      </c>
      <c r="O50" s="57">
        <v>7.9130016070733417E-2</v>
      </c>
      <c r="P50" s="57">
        <v>1.022307804033642</v>
      </c>
      <c r="Q50" s="57">
        <v>9.6670140000000001E-10</v>
      </c>
      <c r="S50" s="53" t="s">
        <v>210</v>
      </c>
      <c r="T50" s="53">
        <v>2.4620000000000002E-4</v>
      </c>
      <c r="U50" s="53">
        <v>5.3547999999999998E-2</v>
      </c>
      <c r="V50" s="53">
        <v>15.383645</v>
      </c>
      <c r="W50" s="53">
        <v>7.9346909999999999</v>
      </c>
      <c r="X50" s="53">
        <v>2.2377746999999999E-3</v>
      </c>
      <c r="Y50" s="53">
        <v>2.5386023000000001E-4</v>
      </c>
      <c r="Z50" s="53">
        <v>34.119877000000002</v>
      </c>
      <c r="AA50" s="53">
        <v>0.26621635999999999</v>
      </c>
      <c r="AB50" s="53">
        <v>0.42114898000000001</v>
      </c>
      <c r="AC50" s="53">
        <v>8.7587871211761203E-2</v>
      </c>
      <c r="AD50" s="53">
        <v>0.77495321126768535</v>
      </c>
      <c r="AE50" s="53">
        <v>0.26669829</v>
      </c>
      <c r="AF50" s="53">
        <v>0.59755420000000004</v>
      </c>
      <c r="AG50" s="53">
        <v>4.9500503065719327E-2</v>
      </c>
      <c r="AH50" s="53">
        <v>0.95095023875198459</v>
      </c>
      <c r="AI50" s="53">
        <v>6.2500977E-10</v>
      </c>
      <c r="AK50" s="58" t="s">
        <v>210</v>
      </c>
      <c r="AL50" s="58">
        <v>2.5250000000000001E-4</v>
      </c>
      <c r="AM50" s="58">
        <v>4.40756E-2</v>
      </c>
      <c r="AN50" s="58">
        <v>16.893393</v>
      </c>
      <c r="AO50" s="58">
        <v>7.7160215000000001</v>
      </c>
      <c r="AP50" s="58">
        <v>2.2460914000000001E-3</v>
      </c>
      <c r="AQ50" s="58">
        <v>2.4686043999999998E-4</v>
      </c>
      <c r="AR50" s="58">
        <v>34.110045999999997</v>
      </c>
      <c r="AS50" s="58">
        <v>0.26432138999999999</v>
      </c>
      <c r="AT50" s="58">
        <v>0.37893823999999998</v>
      </c>
      <c r="AU50" s="58">
        <v>7.5726115099566699E-2</v>
      </c>
      <c r="AV50" s="58">
        <v>0.7189857451520828</v>
      </c>
      <c r="AW50" s="58">
        <v>0.25095617999999997</v>
      </c>
      <c r="AX50" s="58">
        <v>0.57281539999999997</v>
      </c>
      <c r="AY50" s="58">
        <v>1.30535010608219E-2</v>
      </c>
      <c r="AZ50" s="58">
        <v>0.8858645386343329</v>
      </c>
      <c r="BA50" s="58">
        <v>4.4167904999999998E-10</v>
      </c>
      <c r="BC50" s="59" t="s">
        <v>210</v>
      </c>
      <c r="BD50" s="59">
        <v>2.5070000000000002E-4</v>
      </c>
      <c r="BE50" s="59">
        <v>5.0015299999999999E-2</v>
      </c>
      <c r="BF50" s="59">
        <v>16.142084000000001</v>
      </c>
      <c r="BG50" s="59">
        <v>7.8460665000000001</v>
      </c>
      <c r="BH50" s="59">
        <v>2.2432547999999999E-3</v>
      </c>
      <c r="BI50" s="59">
        <v>2.5030195999999999E-4</v>
      </c>
      <c r="BJ50" s="59">
        <v>34.117035000000001</v>
      </c>
      <c r="BK50" s="59">
        <v>0.26474175</v>
      </c>
      <c r="BL50" s="59">
        <v>0.40315915000000002</v>
      </c>
      <c r="BM50" s="59">
        <v>8.3532961346635404E-2</v>
      </c>
      <c r="BN50" s="59">
        <v>0.75143386140240997</v>
      </c>
      <c r="BO50" s="59">
        <v>0.26044274000000001</v>
      </c>
      <c r="BP50" s="59">
        <v>0.58182683999999996</v>
      </c>
      <c r="BQ50" s="59">
        <v>4.3189734065037219E-2</v>
      </c>
      <c r="BR50" s="59">
        <v>0.91608300463854819</v>
      </c>
      <c r="BS50" s="59">
        <v>5.7408255999999998E-10</v>
      </c>
    </row>
    <row r="51" spans="1:71" x14ac:dyDescent="0.25">
      <c r="A51" s="57" t="s">
        <v>210</v>
      </c>
      <c r="B51" s="57">
        <v>2.6400000000000002E-4</v>
      </c>
      <c r="C51" s="57">
        <v>4.54648E-2</v>
      </c>
      <c r="D51" s="57">
        <v>14.012702000000001</v>
      </c>
      <c r="E51" s="57">
        <v>8.1733419999999999</v>
      </c>
      <c r="F51" s="57">
        <v>2.2271976E-3</v>
      </c>
      <c r="G51" s="57">
        <v>2.6022352E-4</v>
      </c>
      <c r="H51" s="57">
        <v>34.121949999999998</v>
      </c>
      <c r="I51" s="57">
        <v>0.27249110700000001</v>
      </c>
      <c r="J51" s="57">
        <v>0.40417488000000001</v>
      </c>
      <c r="K51" s="57">
        <v>6.7979160397422592E-2</v>
      </c>
      <c r="L51" s="57">
        <v>0.74464514744207599</v>
      </c>
      <c r="M51" s="57">
        <v>0.26091870499999997</v>
      </c>
      <c r="N51" s="57">
        <v>0.57392701999999995</v>
      </c>
      <c r="O51" s="57">
        <v>9.2687713699999995E-10</v>
      </c>
      <c r="P51" s="57">
        <v>0.86298993517710398</v>
      </c>
      <c r="Q51" s="57">
        <v>2.5010421999999997E-10</v>
      </c>
      <c r="S51" s="53" t="s">
        <v>210</v>
      </c>
      <c r="T51" s="53">
        <v>2.6830000000000002E-4</v>
      </c>
      <c r="U51" s="53">
        <v>3.7430100000000001E-2</v>
      </c>
      <c r="V51" s="53">
        <v>15.454610000000001</v>
      </c>
      <c r="W51" s="53">
        <v>7.9314090000000004</v>
      </c>
      <c r="X51" s="53">
        <v>2.2358992E-3</v>
      </c>
      <c r="Y51" s="53">
        <v>2.5325286000000001E-4</v>
      </c>
      <c r="Z51" s="53">
        <v>34.117035000000001</v>
      </c>
      <c r="AA51" s="53">
        <v>0.26961047500000002</v>
      </c>
      <c r="AB51" s="53">
        <v>0.36826156999999998</v>
      </c>
      <c r="AC51" s="53">
        <v>5.6646794316305399E-2</v>
      </c>
      <c r="AD51" s="53">
        <v>0.69451883935695502</v>
      </c>
      <c r="AE51" s="53">
        <v>0.25014426000000001</v>
      </c>
      <c r="AF51" s="53">
        <v>0.52848037999999997</v>
      </c>
      <c r="AG51" s="53">
        <v>7.6482890700000001E-10</v>
      </c>
      <c r="AH51" s="53">
        <v>0.81439140597098292</v>
      </c>
      <c r="AI51" s="53">
        <v>1.97754E-10</v>
      </c>
      <c r="AK51" s="58" t="s">
        <v>210</v>
      </c>
      <c r="AL51" s="58">
        <v>2.7619999999999999E-4</v>
      </c>
      <c r="AM51" s="58">
        <v>3.09848E-2</v>
      </c>
      <c r="AN51" s="58">
        <v>16.931228999999998</v>
      </c>
      <c r="AO51" s="58">
        <v>7.7140230000000001</v>
      </c>
      <c r="AP51" s="58">
        <v>2.2449188000000001E-3</v>
      </c>
      <c r="AQ51" s="58">
        <v>2.4647938000000002E-4</v>
      </c>
      <c r="AR51" s="58">
        <v>34.110878</v>
      </c>
      <c r="AS51" s="58">
        <v>0.26534671999999998</v>
      </c>
      <c r="AT51" s="58">
        <v>0.33364762999999997</v>
      </c>
      <c r="AU51" s="58">
        <v>4.6428340259593241E-2</v>
      </c>
      <c r="AV51" s="58">
        <v>0.64542269029669241</v>
      </c>
      <c r="AW51" s="58">
        <v>0.23931815999999989</v>
      </c>
      <c r="AX51" s="58">
        <v>0.48297278999999999</v>
      </c>
      <c r="AY51" s="58">
        <v>6.1635022399999997E-10</v>
      </c>
      <c r="AZ51" s="58">
        <v>0.78336124780363325</v>
      </c>
      <c r="BA51" s="58">
        <v>1.5820413999999999E-10</v>
      </c>
      <c r="BC51" s="59" t="s">
        <v>210</v>
      </c>
      <c r="BD51" s="59">
        <v>2.7329999999999998E-4</v>
      </c>
      <c r="BE51" s="59">
        <v>3.5133200000000003E-2</v>
      </c>
      <c r="BF51" s="59">
        <v>16.204536000000001</v>
      </c>
      <c r="BG51" s="59">
        <v>7.8431559999999996</v>
      </c>
      <c r="BH51" s="59">
        <v>2.2417638000000002E-3</v>
      </c>
      <c r="BI51" s="59">
        <v>2.4974749999999999E-4</v>
      </c>
      <c r="BJ51" s="59">
        <v>34.116931999999998</v>
      </c>
      <c r="BK51" s="59">
        <v>0.26718075000000002</v>
      </c>
      <c r="BL51" s="59">
        <v>0.35274451000000012</v>
      </c>
      <c r="BM51" s="59">
        <v>5.3424360318320263E-2</v>
      </c>
      <c r="BN51" s="59">
        <v>0.67334962035834445</v>
      </c>
      <c r="BO51" s="59">
        <v>0.24488088399999999</v>
      </c>
      <c r="BP51" s="59">
        <v>0.51023545000000003</v>
      </c>
      <c r="BQ51" s="59">
        <v>7.5860150000000001E-10</v>
      </c>
      <c r="BR51" s="59">
        <v>0.78344379294588462</v>
      </c>
      <c r="BS51" s="59">
        <v>1.8717443999999999E-10</v>
      </c>
    </row>
    <row r="52" spans="1:71" x14ac:dyDescent="0.25">
      <c r="A52" s="57" t="s">
        <v>210</v>
      </c>
      <c r="B52" s="57" t="str">
        <v>NA</v>
      </c>
      <c r="C52" s="57" t="str">
        <v>NA</v>
      </c>
      <c r="D52" s="57" t="str">
        <v>NaN</v>
      </c>
      <c r="E52" s="57" t="str">
        <v>NaN</v>
      </c>
      <c r="F52" s="57" t="str">
        <v>NaN</v>
      </c>
      <c r="G52" s="57" t="str">
        <v>NaN</v>
      </c>
      <c r="H52" s="57" t="str">
        <v>NaN</v>
      </c>
      <c r="I52" s="57" t="str">
        <v>NA</v>
      </c>
      <c r="J52" s="57" t="str">
        <v>NA</v>
      </c>
      <c r="K52" s="57" t="str">
        <v>NA</v>
      </c>
      <c r="L52" s="57" t="str">
        <v>NA</v>
      </c>
      <c r="M52" s="57" t="str">
        <v>NA</v>
      </c>
      <c r="N52" s="57" t="str">
        <v>NA</v>
      </c>
      <c r="O52" s="57" t="str">
        <v>NA</v>
      </c>
      <c r="P52" s="57" t="str">
        <v>NA</v>
      </c>
      <c r="Q52" s="57" t="str">
        <v>NaN</v>
      </c>
      <c r="S52" s="53" t="s">
        <v>210</v>
      </c>
      <c r="T52" s="53" t="str">
        <v>NA</v>
      </c>
      <c r="U52" s="53" t="str">
        <v>NA</v>
      </c>
      <c r="V52" s="53" t="str">
        <v>NaN</v>
      </c>
      <c r="W52" s="53" t="str">
        <v>NaN</v>
      </c>
      <c r="X52" s="53" t="str">
        <v>NaN</v>
      </c>
      <c r="Y52" s="53" t="str">
        <v>NaN</v>
      </c>
      <c r="Z52" s="53" t="str">
        <v>NaN</v>
      </c>
      <c r="AA52" s="53" t="str">
        <v>NA</v>
      </c>
      <c r="AB52" s="53" t="str">
        <v>NA</v>
      </c>
      <c r="AC52" s="53" t="str">
        <v>NA</v>
      </c>
      <c r="AD52" s="53" t="str">
        <v>NA</v>
      </c>
      <c r="AE52" s="53" t="str">
        <v>NA</v>
      </c>
      <c r="AF52" s="53" t="str">
        <v>NA</v>
      </c>
      <c r="AG52" s="53" t="str">
        <v>NA</v>
      </c>
      <c r="AH52" s="53" t="str">
        <v>NA</v>
      </c>
      <c r="AI52" s="53" t="str">
        <v>NaN</v>
      </c>
      <c r="AK52" s="58" t="s">
        <v>210</v>
      </c>
      <c r="AL52" s="58" t="str">
        <v>NA</v>
      </c>
      <c r="AM52" s="58" t="str">
        <v>NA</v>
      </c>
      <c r="AN52" s="58" t="str">
        <v>NaN</v>
      </c>
      <c r="AO52" s="58" t="str">
        <v>NaN</v>
      </c>
      <c r="AP52" s="58" t="str">
        <v>NaN</v>
      </c>
      <c r="AQ52" s="58" t="str">
        <v>NaN</v>
      </c>
      <c r="AR52" s="58" t="str">
        <v>NaN</v>
      </c>
      <c r="AS52" s="58" t="str">
        <v>NA</v>
      </c>
      <c r="AT52" s="58" t="str">
        <v>NA</v>
      </c>
      <c r="AU52" s="58" t="str">
        <v>NA</v>
      </c>
      <c r="AV52" s="58" t="str">
        <v>NA</v>
      </c>
      <c r="AW52" s="58" t="str">
        <v>NA</v>
      </c>
      <c r="AX52" s="58" t="str">
        <v>NA</v>
      </c>
      <c r="AY52" s="58" t="str">
        <v>NA</v>
      </c>
      <c r="AZ52" s="58" t="str">
        <v>NA</v>
      </c>
      <c r="BA52" s="58" t="str">
        <v>NaN</v>
      </c>
      <c r="BC52" s="59" t="s">
        <v>210</v>
      </c>
      <c r="BD52" s="59" t="str">
        <v>NA</v>
      </c>
      <c r="BE52" s="59" t="str">
        <v>NA</v>
      </c>
      <c r="BF52" s="59" t="str">
        <v>NaN</v>
      </c>
      <c r="BG52" s="59" t="str">
        <v>NaN</v>
      </c>
      <c r="BH52" s="59" t="str">
        <v>NaN</v>
      </c>
      <c r="BI52" s="59" t="str">
        <v>NaN</v>
      </c>
      <c r="BJ52" s="59" t="str">
        <v>NaN</v>
      </c>
      <c r="BK52" s="59" t="str">
        <v>NA</v>
      </c>
      <c r="BL52" s="59" t="str">
        <v>NA</v>
      </c>
      <c r="BM52" s="59" t="str">
        <v>NA</v>
      </c>
      <c r="BN52" s="59" t="str">
        <v>NA</v>
      </c>
      <c r="BO52" s="59" t="str">
        <v>NA</v>
      </c>
      <c r="BP52" s="59" t="str">
        <v>NA</v>
      </c>
      <c r="BQ52" s="59" t="str">
        <v>NA</v>
      </c>
      <c r="BR52" s="59" t="str">
        <v>NA</v>
      </c>
      <c r="BS52" s="59" t="str">
        <v>NaN</v>
      </c>
    </row>
    <row r="53" spans="1:71" x14ac:dyDescent="0.25">
      <c r="A53" s="57" t="s">
        <v>210</v>
      </c>
      <c r="B53" s="57" t="str">
        <v>NA</v>
      </c>
      <c r="C53" s="57" t="str">
        <v>NA</v>
      </c>
      <c r="D53" s="57" t="str">
        <v>NaN</v>
      </c>
      <c r="E53" s="57" t="str">
        <v>NaN</v>
      </c>
      <c r="F53" s="57" t="str">
        <v>NaN</v>
      </c>
      <c r="G53" s="57" t="str">
        <v>NaN</v>
      </c>
      <c r="H53" s="57" t="str">
        <v>NaN</v>
      </c>
      <c r="I53" s="57" t="str">
        <v>NA</v>
      </c>
      <c r="J53" s="57" t="str">
        <v>NA</v>
      </c>
      <c r="K53" s="57" t="str">
        <v>NA</v>
      </c>
      <c r="L53" s="57" t="str">
        <v>NA</v>
      </c>
      <c r="M53" s="57" t="str">
        <v>NA</v>
      </c>
      <c r="N53" s="57" t="str">
        <v>NA</v>
      </c>
      <c r="O53" s="57" t="str">
        <v>NA</v>
      </c>
      <c r="P53" s="57" t="str">
        <v>NA</v>
      </c>
      <c r="Q53" s="57" t="str">
        <v>NaN</v>
      </c>
      <c r="S53" s="53" t="s">
        <v>210</v>
      </c>
      <c r="T53" s="53" t="str">
        <v>NA</v>
      </c>
      <c r="U53" s="53" t="str">
        <v>NA</v>
      </c>
      <c r="V53" s="53" t="str">
        <v>NaN</v>
      </c>
      <c r="W53" s="53" t="str">
        <v>NaN</v>
      </c>
      <c r="X53" s="53" t="str">
        <v>NaN</v>
      </c>
      <c r="Y53" s="53" t="str">
        <v>NaN</v>
      </c>
      <c r="Z53" s="53" t="str">
        <v>NaN</v>
      </c>
      <c r="AA53" s="53" t="str">
        <v>NA</v>
      </c>
      <c r="AB53" s="53" t="str">
        <v>NA</v>
      </c>
      <c r="AC53" s="53" t="str">
        <v>NA</v>
      </c>
      <c r="AD53" s="53" t="str">
        <v>NA</v>
      </c>
      <c r="AE53" s="53" t="str">
        <v>NA</v>
      </c>
      <c r="AF53" s="53" t="str">
        <v>NA</v>
      </c>
      <c r="AG53" s="53" t="str">
        <v>NA</v>
      </c>
      <c r="AH53" s="53" t="str">
        <v>NA</v>
      </c>
      <c r="AI53" s="53" t="str">
        <v>NaN</v>
      </c>
      <c r="AK53" s="58" t="s">
        <v>210</v>
      </c>
      <c r="AL53" s="58" t="str">
        <v>NA</v>
      </c>
      <c r="AM53" s="58" t="str">
        <v>NA</v>
      </c>
      <c r="AN53" s="58" t="str">
        <v>NaN</v>
      </c>
      <c r="AO53" s="58" t="str">
        <v>NaN</v>
      </c>
      <c r="AP53" s="58" t="str">
        <v>NaN</v>
      </c>
      <c r="AQ53" s="58" t="str">
        <v>NaN</v>
      </c>
      <c r="AR53" s="58" t="str">
        <v>NaN</v>
      </c>
      <c r="AS53" s="58" t="str">
        <v>NA</v>
      </c>
      <c r="AT53" s="58" t="str">
        <v>NA</v>
      </c>
      <c r="AU53" s="58" t="str">
        <v>NA</v>
      </c>
      <c r="AV53" s="58" t="str">
        <v>NA</v>
      </c>
      <c r="AW53" s="58" t="str">
        <v>NA</v>
      </c>
      <c r="AX53" s="58" t="str">
        <v>NA</v>
      </c>
      <c r="AY53" s="58" t="str">
        <v>NA</v>
      </c>
      <c r="AZ53" s="58" t="str">
        <v>NA</v>
      </c>
      <c r="BA53" s="58" t="str">
        <v>NaN</v>
      </c>
      <c r="BC53" s="59" t="s">
        <v>210</v>
      </c>
      <c r="BD53" s="59" t="str">
        <v>NA</v>
      </c>
      <c r="BE53" s="59" t="str">
        <v>NA</v>
      </c>
      <c r="BF53" s="59" t="str">
        <v>NaN</v>
      </c>
      <c r="BG53" s="59" t="str">
        <v>NaN</v>
      </c>
      <c r="BH53" s="59" t="str">
        <v>NaN</v>
      </c>
      <c r="BI53" s="59" t="str">
        <v>NaN</v>
      </c>
      <c r="BJ53" s="59" t="str">
        <v>NaN</v>
      </c>
      <c r="BK53" s="59" t="str">
        <v>NA</v>
      </c>
      <c r="BL53" s="59" t="str">
        <v>NA</v>
      </c>
      <c r="BM53" s="59" t="str">
        <v>NA</v>
      </c>
      <c r="BN53" s="59" t="str">
        <v>NA</v>
      </c>
      <c r="BO53" s="59" t="str">
        <v>NA</v>
      </c>
      <c r="BP53" s="59" t="str">
        <v>NA</v>
      </c>
      <c r="BQ53" s="59" t="str">
        <v>NA</v>
      </c>
      <c r="BR53" s="59" t="str">
        <v>NA</v>
      </c>
      <c r="BS53" s="59" t="str">
        <v>NaN</v>
      </c>
    </row>
    <row r="54" spans="1:71" x14ac:dyDescent="0.25">
      <c r="A54" s="57" t="s">
        <v>210</v>
      </c>
      <c r="B54" s="57" t="str">
        <v>NA</v>
      </c>
      <c r="C54" s="57" t="str">
        <v>NA</v>
      </c>
      <c r="D54" s="57" t="str">
        <v>NaN</v>
      </c>
      <c r="E54" s="57" t="str">
        <v>NaN</v>
      </c>
      <c r="F54" s="57" t="str">
        <v>NaN</v>
      </c>
      <c r="G54" s="57" t="str">
        <v>NaN</v>
      </c>
      <c r="H54" s="57" t="str">
        <v>NaN</v>
      </c>
      <c r="I54" s="57" t="str">
        <v>NA</v>
      </c>
      <c r="J54" s="57" t="str">
        <v>NA</v>
      </c>
      <c r="K54" s="57" t="str">
        <v>NA</v>
      </c>
      <c r="L54" s="57" t="str">
        <v>NA</v>
      </c>
      <c r="M54" s="57" t="str">
        <v>NA</v>
      </c>
      <c r="N54" s="57" t="str">
        <v>NA</v>
      </c>
      <c r="O54" s="57" t="str">
        <v>NA</v>
      </c>
      <c r="P54" s="57" t="str">
        <v>NA</v>
      </c>
      <c r="Q54" s="57" t="str">
        <v>NaN</v>
      </c>
      <c r="S54" s="53" t="s">
        <v>210</v>
      </c>
      <c r="T54" s="53" t="str">
        <v>NA</v>
      </c>
      <c r="U54" s="53" t="str">
        <v>NA</v>
      </c>
      <c r="V54" s="53" t="str">
        <v>NaN</v>
      </c>
      <c r="W54" s="53" t="str">
        <v>NaN</v>
      </c>
      <c r="X54" s="53" t="str">
        <v>NaN</v>
      </c>
      <c r="Y54" s="53" t="str">
        <v>NaN</v>
      </c>
      <c r="Z54" s="53" t="str">
        <v>NaN</v>
      </c>
      <c r="AA54" s="53" t="str">
        <v>NA</v>
      </c>
      <c r="AB54" s="53" t="str">
        <v>NA</v>
      </c>
      <c r="AC54" s="53" t="str">
        <v>NA</v>
      </c>
      <c r="AD54" s="53" t="str">
        <v>NA</v>
      </c>
      <c r="AE54" s="53" t="str">
        <v>NA</v>
      </c>
      <c r="AF54" s="53" t="str">
        <v>NA</v>
      </c>
      <c r="AG54" s="53" t="str">
        <v>NA</v>
      </c>
      <c r="AH54" s="53" t="str">
        <v>NA</v>
      </c>
      <c r="AI54" s="53" t="str">
        <v>NaN</v>
      </c>
      <c r="AK54" s="58" t="s">
        <v>210</v>
      </c>
      <c r="AL54" s="58" t="str">
        <v>NA</v>
      </c>
      <c r="AM54" s="58" t="str">
        <v>NA</v>
      </c>
      <c r="AN54" s="58" t="str">
        <v>NaN</v>
      </c>
      <c r="AO54" s="58" t="str">
        <v>NaN</v>
      </c>
      <c r="AP54" s="58" t="str">
        <v>NaN</v>
      </c>
      <c r="AQ54" s="58" t="str">
        <v>NaN</v>
      </c>
      <c r="AR54" s="58" t="str">
        <v>NaN</v>
      </c>
      <c r="AS54" s="58" t="str">
        <v>NA</v>
      </c>
      <c r="AT54" s="58" t="str">
        <v>NA</v>
      </c>
      <c r="AU54" s="58" t="str">
        <v>NA</v>
      </c>
      <c r="AV54" s="58" t="str">
        <v>NA</v>
      </c>
      <c r="AW54" s="58" t="str">
        <v>NA</v>
      </c>
      <c r="AX54" s="58" t="str">
        <v>NA</v>
      </c>
      <c r="AY54" s="58" t="str">
        <v>NA</v>
      </c>
      <c r="AZ54" s="58" t="str">
        <v>NA</v>
      </c>
      <c r="BA54" s="58" t="str">
        <v>NaN</v>
      </c>
      <c r="BC54" s="59" t="s">
        <v>210</v>
      </c>
      <c r="BD54" s="59" t="str">
        <v>NA</v>
      </c>
      <c r="BE54" s="59" t="str">
        <v>NA</v>
      </c>
      <c r="BF54" s="59" t="str">
        <v>NaN</v>
      </c>
      <c r="BG54" s="59" t="str">
        <v>NaN</v>
      </c>
      <c r="BH54" s="59" t="str">
        <v>NaN</v>
      </c>
      <c r="BI54" s="59" t="str">
        <v>NaN</v>
      </c>
      <c r="BJ54" s="59" t="str">
        <v>NaN</v>
      </c>
      <c r="BK54" s="59" t="str">
        <v>NA</v>
      </c>
      <c r="BL54" s="59" t="str">
        <v>NA</v>
      </c>
      <c r="BM54" s="59" t="str">
        <v>NA</v>
      </c>
      <c r="BN54" s="59" t="str">
        <v>NA</v>
      </c>
      <c r="BO54" s="59" t="str">
        <v>NA</v>
      </c>
      <c r="BP54" s="59" t="str">
        <v>NA</v>
      </c>
      <c r="BQ54" s="59" t="str">
        <v>NA</v>
      </c>
      <c r="BR54" s="59" t="str">
        <v>NA</v>
      </c>
      <c r="BS54" s="59" t="str">
        <v>NaN</v>
      </c>
    </row>
    <row r="55" spans="1:71" x14ac:dyDescent="0.25">
      <c r="A55" s="57" t="s">
        <v>210</v>
      </c>
      <c r="B55" s="57" t="str">
        <v>NA</v>
      </c>
      <c r="C55" s="57" t="str">
        <v>NA</v>
      </c>
      <c r="D55" s="57" t="str">
        <v>NaN</v>
      </c>
      <c r="E55" s="57" t="str">
        <v>NaN</v>
      </c>
      <c r="F55" s="57" t="str">
        <v>NaN</v>
      </c>
      <c r="G55" s="57" t="str">
        <v>NaN</v>
      </c>
      <c r="H55" s="57" t="str">
        <v>NaN</v>
      </c>
      <c r="I55" s="57" t="str">
        <v>NA</v>
      </c>
      <c r="J55" s="57" t="str">
        <v>NA</v>
      </c>
      <c r="K55" s="57" t="str">
        <v>NA</v>
      </c>
      <c r="L55" s="57" t="str">
        <v>NA</v>
      </c>
      <c r="M55" s="57" t="str">
        <v>NA</v>
      </c>
      <c r="N55" s="57" t="str">
        <v>NA</v>
      </c>
      <c r="O55" s="57" t="str">
        <v>NA</v>
      </c>
      <c r="P55" s="57" t="str">
        <v>NA</v>
      </c>
      <c r="Q55" s="57" t="str">
        <v>NaN</v>
      </c>
      <c r="S55" s="53" t="s">
        <v>210</v>
      </c>
      <c r="T55" s="53" t="str">
        <v>NA</v>
      </c>
      <c r="U55" s="53" t="str">
        <v>NA</v>
      </c>
      <c r="V55" s="53" t="str">
        <v>NaN</v>
      </c>
      <c r="W55" s="53" t="str">
        <v>NaN</v>
      </c>
      <c r="X55" s="53" t="str">
        <v>NaN</v>
      </c>
      <c r="Y55" s="53" t="str">
        <v>NaN</v>
      </c>
      <c r="Z55" s="53" t="str">
        <v>NaN</v>
      </c>
      <c r="AA55" s="53" t="str">
        <v>NA</v>
      </c>
      <c r="AB55" s="53" t="str">
        <v>NA</v>
      </c>
      <c r="AC55" s="53" t="str">
        <v>NA</v>
      </c>
      <c r="AD55" s="53" t="str">
        <v>NA</v>
      </c>
      <c r="AE55" s="53" t="str">
        <v>NA</v>
      </c>
      <c r="AF55" s="53" t="str">
        <v>NA</v>
      </c>
      <c r="AG55" s="53" t="str">
        <v>NA</v>
      </c>
      <c r="AH55" s="53" t="str">
        <v>NA</v>
      </c>
      <c r="AI55" s="53" t="str">
        <v>NaN</v>
      </c>
      <c r="AK55" s="58" t="s">
        <v>210</v>
      </c>
      <c r="AL55" s="58" t="str">
        <v>NA</v>
      </c>
      <c r="AM55" s="58" t="str">
        <v>NA</v>
      </c>
      <c r="AN55" s="58" t="str">
        <v>NaN</v>
      </c>
      <c r="AO55" s="58" t="str">
        <v>NaN</v>
      </c>
      <c r="AP55" s="58" t="str">
        <v>NaN</v>
      </c>
      <c r="AQ55" s="58" t="str">
        <v>NaN</v>
      </c>
      <c r="AR55" s="58" t="str">
        <v>NaN</v>
      </c>
      <c r="AS55" s="58" t="str">
        <v>NA</v>
      </c>
      <c r="AT55" s="58" t="str">
        <v>NA</v>
      </c>
      <c r="AU55" s="58" t="str">
        <v>NA</v>
      </c>
      <c r="AV55" s="58" t="str">
        <v>NA</v>
      </c>
      <c r="AW55" s="58" t="str">
        <v>NA</v>
      </c>
      <c r="AX55" s="58" t="str">
        <v>NA</v>
      </c>
      <c r="AY55" s="58" t="str">
        <v>NA</v>
      </c>
      <c r="AZ55" s="58" t="str">
        <v>NA</v>
      </c>
      <c r="BA55" s="58" t="str">
        <v>NaN</v>
      </c>
      <c r="BC55" s="59" t="s">
        <v>210</v>
      </c>
      <c r="BD55" s="59" t="str">
        <v>NA</v>
      </c>
      <c r="BE55" s="59" t="str">
        <v>NA</v>
      </c>
      <c r="BF55" s="59" t="str">
        <v>NaN</v>
      </c>
      <c r="BG55" s="59" t="str">
        <v>NaN</v>
      </c>
      <c r="BH55" s="59" t="str">
        <v>NaN</v>
      </c>
      <c r="BI55" s="59" t="str">
        <v>NaN</v>
      </c>
      <c r="BJ55" s="59" t="str">
        <v>NaN</v>
      </c>
      <c r="BK55" s="59" t="str">
        <v>NA</v>
      </c>
      <c r="BL55" s="59" t="str">
        <v>NA</v>
      </c>
      <c r="BM55" s="59" t="str">
        <v>NA</v>
      </c>
      <c r="BN55" s="59" t="str">
        <v>NA</v>
      </c>
      <c r="BO55" s="59" t="str">
        <v>NA</v>
      </c>
      <c r="BP55" s="59" t="str">
        <v>NA</v>
      </c>
      <c r="BQ55" s="59" t="str">
        <v>NA</v>
      </c>
      <c r="BR55" s="59" t="str">
        <v>NA</v>
      </c>
      <c r="BS55" s="59" t="str">
        <v>NaN</v>
      </c>
    </row>
    <row r="56" spans="1:71" x14ac:dyDescent="0.25">
      <c r="A56" s="57" t="s">
        <v>210</v>
      </c>
      <c r="B56" s="57" t="str" cm="1">
        <f t="array" ref="B56:B73">TRANSPOSE(Fe!A32:R32)</f>
        <v>NA</v>
      </c>
      <c r="C56" s="57" t="str" cm="1">
        <f t="array" ref="C56:C73">TRANSPOSE('PO4'!A32:R32)</f>
        <v>NA</v>
      </c>
      <c r="D56" s="57" t="str" cm="1">
        <f t="array" ref="D56:D73">TRANSPOSE(surface_T!A32:R32)</f>
        <v>NaN</v>
      </c>
      <c r="E56" s="57" t="str" cm="1">
        <f t="array" ref="E56:E73">TRANSPOSE(surface_ph!A32:R32)</f>
        <v>NaN</v>
      </c>
      <c r="F56" s="57" t="str" cm="1">
        <f t="array" ref="F56:F73">TRANSPOSE(surface_Alk!A32:R32)</f>
        <v>NaN</v>
      </c>
      <c r="G56" s="57" t="str" cm="1">
        <f t="array" ref="G56:G73">TRANSPOSE(surface_oxugen!A32:R32)</f>
        <v>NaN</v>
      </c>
      <c r="H56" s="57" t="str" cm="1">
        <f t="array" ref="H56:H73">TRANSPOSE(Surface_sal!A32:R32)</f>
        <v>NaN</v>
      </c>
      <c r="I56" s="57" t="str" cm="1">
        <f t="array" ref="I56:I73">TRANSPOSE(picophyto!A32:R32)</f>
        <v>NA</v>
      </c>
      <c r="J56" s="57" t="str" cm="1">
        <f t="array" ref="J56:J73">TRANSPOSE(nanophyto!A32:R32)</f>
        <v>NA</v>
      </c>
      <c r="K56" s="57" t="str" cm="1">
        <f t="array" ref="K56:K73">TRANSPOSE(microphyto!A32:R32)</f>
        <v>NA</v>
      </c>
      <c r="L56" s="57" t="str" cm="1">
        <f t="array" ref="L56:L73">TRANSPOSE(total_phyto!A32:R32)</f>
        <v>NA</v>
      </c>
      <c r="M56" s="57" t="str" cm="1">
        <f t="array" ref="M56:M73">TRANSPOSE(nanozoo!A32:R32)</f>
        <v>NA</v>
      </c>
      <c r="N56" s="57" t="str" cm="1">
        <f t="array" ref="N56:N73">TRANSPOSE(microzoo!A32:R32)</f>
        <v>NA</v>
      </c>
      <c r="O56" s="57" t="str" cm="1">
        <f t="array" ref="O56:O73">TRANSPOSE(mesozoo!A32:R32)</f>
        <v>NA</v>
      </c>
      <c r="P56" s="57" t="str" cm="1">
        <f t="array" ref="P56:P73">TRANSPOSE(total_zoo!A32:R32)</f>
        <v>NA</v>
      </c>
      <c r="Q56" s="57" t="str" cm="1">
        <f t="array" ref="Q56:Q73">TRANSPOSE(foram!A32:R32)</f>
        <v>NaN</v>
      </c>
      <c r="S56" s="53" t="s">
        <v>210</v>
      </c>
      <c r="T56" s="53" t="str" cm="1">
        <f t="array" ref="T56:T73">TRANSPOSE(Fe!A143:R143)</f>
        <v>NA</v>
      </c>
      <c r="U56" s="53" t="str" cm="1">
        <f t="array" ref="U56:U73">TRANSPOSE('PO4'!A143:R143)</f>
        <v>NA</v>
      </c>
      <c r="V56" s="53" t="str" cm="1">
        <f t="array" ref="V56:V73">TRANSPOSE(surface_T!A143:R143)</f>
        <v>NaN</v>
      </c>
      <c r="W56" s="53" t="str" cm="1">
        <f t="array" ref="W56:W73">TRANSPOSE(surface_ph!A143:R143)</f>
        <v>NaN</v>
      </c>
      <c r="X56" s="53" t="str" cm="1">
        <f t="array" ref="X56:X73">TRANSPOSE(surface_Alk!A143:R143)</f>
        <v>NaN</v>
      </c>
      <c r="Y56" s="53" t="str" cm="1">
        <f t="array" ref="Y56:Y73">TRANSPOSE(surface_oxugen!A143:R143)</f>
        <v>NaN</v>
      </c>
      <c r="Z56" s="53" t="str" cm="1">
        <f t="array" ref="Z56:Z73">TRANSPOSE(Surface_sal!A143:R143)</f>
        <v>NaN</v>
      </c>
      <c r="AA56" s="53" t="str" cm="1">
        <f t="array" ref="AA56:AA73">TRANSPOSE(picophyto!A143:R143)</f>
        <v>NA</v>
      </c>
      <c r="AB56" s="53" t="str" cm="1">
        <f t="array" ref="AB56:AB73">TRANSPOSE(nanophyto!A143:R143)</f>
        <v>NA</v>
      </c>
      <c r="AC56" s="53" t="str" cm="1">
        <f t="array" ref="AC56:AC73">TRANSPOSE(microphyto!A143:R143)</f>
        <v>NA</v>
      </c>
      <c r="AD56" s="53" t="str" cm="1">
        <f t="array" ref="AD56:AD73">TRANSPOSE(total_phyto!A143:R143)</f>
        <v>NA</v>
      </c>
      <c r="AE56" s="53" t="str" cm="1">
        <f t="array" ref="AE56:AE73">TRANSPOSE(nanozoo!A143:R143)</f>
        <v>NA</v>
      </c>
      <c r="AF56" s="53" t="str" cm="1">
        <f t="array" ref="AF56:AF73">TRANSPOSE(microzoo!A143:R143)</f>
        <v>NA</v>
      </c>
      <c r="AG56" s="53" t="str" cm="1">
        <f t="array" ref="AG56:AG73">TRANSPOSE(mesozoo!A143:R143)</f>
        <v>NA</v>
      </c>
      <c r="AH56" s="53" t="str" cm="1">
        <f t="array" ref="AH56:AH73">TRANSPOSE(total_zoo!A143:R143)</f>
        <v>NA</v>
      </c>
      <c r="AI56" s="53" t="str" cm="1">
        <f t="array" ref="AI56:AI73">TRANSPOSE(foram!A143:R143)</f>
        <v>NaN</v>
      </c>
      <c r="AK56" s="58" t="s">
        <v>210</v>
      </c>
      <c r="AL56" s="58" t="str" cm="1">
        <f t="array" ref="AL56:AL73">TRANSPOSE(Fe!A180:R180)</f>
        <v>NA</v>
      </c>
      <c r="AM56" s="58" t="str" cm="1">
        <f t="array" ref="AM56:AM73">TRANSPOSE('PO4'!A180:R180)</f>
        <v>NA</v>
      </c>
      <c r="AN56" s="58" t="str" cm="1">
        <f t="array" ref="AN56:AN73">TRANSPOSE(surface_T!A180:R180)</f>
        <v>NaN</v>
      </c>
      <c r="AO56" s="58" t="str" cm="1">
        <f t="array" ref="AO56:AO73">TRANSPOSE(surface_ph!A180:R180)</f>
        <v>NaN</v>
      </c>
      <c r="AP56" s="58" t="str" cm="1">
        <f t="array" ref="AP56:AP73">TRANSPOSE(surface_Alk!A180:R180)</f>
        <v>NaN</v>
      </c>
      <c r="AQ56" s="58" t="str" cm="1">
        <f t="array" ref="AQ56:AQ73">TRANSPOSE(surface_oxugen!A180:R180)</f>
        <v>NaN</v>
      </c>
      <c r="AR56" s="58" t="str" cm="1">
        <f t="array" ref="AR56:AR73">TRANSPOSE(Surface_sal!A180:R180)</f>
        <v>NaN</v>
      </c>
      <c r="AS56" s="58" t="str" cm="1">
        <f t="array" ref="AS56:AS73">TRANSPOSE(picophyto!A180:R180)</f>
        <v>NA</v>
      </c>
      <c r="AT56" s="58" t="str" cm="1">
        <f t="array" ref="AT56:AT73">TRANSPOSE(nanophyto!A180:R180)</f>
        <v>NA</v>
      </c>
      <c r="AU56" s="58" t="str" cm="1">
        <f t="array" ref="AU56:AU73">TRANSPOSE(microphyto!A180:R180)</f>
        <v>NA</v>
      </c>
      <c r="AV56" s="58" t="str" cm="1">
        <f t="array" ref="AV56:AV73">TRANSPOSE(total_phyto!A180:R180)</f>
        <v>NA</v>
      </c>
      <c r="AW56" s="58" t="str" cm="1">
        <f t="array" ref="AW56:AW73">TRANSPOSE(nanozoo!A180:R180)</f>
        <v>NA</v>
      </c>
      <c r="AX56" s="58" t="str" cm="1">
        <f t="array" ref="AX56:AX73">TRANSPOSE(microzoo!A180:R180)</f>
        <v>NA</v>
      </c>
      <c r="AY56" s="58" t="str" cm="1">
        <f t="array" ref="AY56:AY73">TRANSPOSE(mesozoo!A180:R180)</f>
        <v>NA</v>
      </c>
      <c r="AZ56" s="58" t="str" cm="1">
        <f t="array" ref="AZ56:AZ73">TRANSPOSE(total_zoo!A180:R180)</f>
        <v>NA</v>
      </c>
      <c r="BA56" s="58" t="str" cm="1">
        <f t="array" ref="BA56:BA73">TRANSPOSE(foram!A180:R180)</f>
        <v>NaN</v>
      </c>
      <c r="BC56" s="59" t="s">
        <v>210</v>
      </c>
      <c r="BD56" s="59" t="str" cm="1">
        <f t="array" ref="BD56:BD73">TRANSPOSE(Fe!A106:R106)</f>
        <v>NA</v>
      </c>
      <c r="BE56" s="59" t="str" cm="1">
        <f t="array" ref="BE56:BE73">TRANSPOSE('PO4'!A106:R106)</f>
        <v>NA</v>
      </c>
      <c r="BF56" s="59" t="str" cm="1">
        <f t="array" ref="BF56:BF73">TRANSPOSE(surface_T!A106:R106)</f>
        <v>NaN</v>
      </c>
      <c r="BG56" s="59" t="str" cm="1">
        <f t="array" ref="BG56:BG73">TRANSPOSE(surface_ph!A106:R106)</f>
        <v>NaN</v>
      </c>
      <c r="BH56" s="59" t="str" cm="1">
        <f t="array" ref="BH56:BH73">TRANSPOSE(surface_Alk!A106:R106)</f>
        <v>NaN</v>
      </c>
      <c r="BI56" s="59" t="str" cm="1">
        <f t="array" ref="BI56:BI73">TRANSPOSE(surface_oxugen!A106:R106)</f>
        <v>NaN</v>
      </c>
      <c r="BJ56" s="59" t="str" cm="1">
        <f t="array" ref="BJ56:BJ73">TRANSPOSE(Surface_sal!A106:R106)</f>
        <v>NaN</v>
      </c>
      <c r="BK56" s="59" t="str" cm="1">
        <f t="array" ref="BK56:BK73">TRANSPOSE(picophyto!A106:R106)</f>
        <v>NA</v>
      </c>
      <c r="BL56" s="59" t="str" cm="1">
        <f t="array" ref="BL56:BL73">TRANSPOSE(nanophyto!A106:R106)</f>
        <v>NA</v>
      </c>
      <c r="BM56" s="59" t="str" cm="1">
        <f t="array" ref="BM56:BM73">TRANSPOSE(microphyto!A106:R106)</f>
        <v>NA</v>
      </c>
      <c r="BN56" s="59" t="str" cm="1">
        <f t="array" ref="BN56:BN73">TRANSPOSE(total_phyto!A106:R106)</f>
        <v>NA</v>
      </c>
      <c r="BO56" s="59" t="str" cm="1">
        <f t="array" ref="BO56:BO73">TRANSPOSE(nanozoo!A106:R106)</f>
        <v>NA</v>
      </c>
      <c r="BP56" s="59" t="str" cm="1">
        <f t="array" ref="BP56:BP73">TRANSPOSE(microzoo!A106:R106)</f>
        <v>NA</v>
      </c>
      <c r="BQ56" s="59" t="str" cm="1">
        <f t="array" ref="BQ56:BQ73">TRANSPOSE(mesozoo!A106:R106)</f>
        <v>NA</v>
      </c>
      <c r="BR56" s="59" t="str" cm="1">
        <f t="array" ref="BR56:BR73">TRANSPOSE(total_zoo!A106:R106)</f>
        <v>NA</v>
      </c>
      <c r="BS56" s="59" t="str" cm="1">
        <f t="array" ref="BS56:BS73">TRANSPOSE(foram!A106:R106)</f>
        <v>NaN</v>
      </c>
    </row>
    <row r="57" spans="1:71" x14ac:dyDescent="0.25">
      <c r="A57" s="57" t="s">
        <v>210</v>
      </c>
      <c r="B57" s="57" t="str">
        <v>NA</v>
      </c>
      <c r="C57" s="57" t="str">
        <v>NA</v>
      </c>
      <c r="D57" s="57" t="str">
        <v>NaN</v>
      </c>
      <c r="E57" s="57" t="str">
        <v>NaN</v>
      </c>
      <c r="F57" s="57" t="str">
        <v>NaN</v>
      </c>
      <c r="G57" s="57" t="str">
        <v>NaN</v>
      </c>
      <c r="H57" s="57" t="str">
        <v>NaN</v>
      </c>
      <c r="I57" s="57" t="str">
        <v>NA</v>
      </c>
      <c r="J57" s="57" t="str">
        <v>NA</v>
      </c>
      <c r="K57" s="57" t="str">
        <v>NA</v>
      </c>
      <c r="L57" s="57" t="str">
        <v>NA</v>
      </c>
      <c r="M57" s="57" t="str">
        <v>NA</v>
      </c>
      <c r="N57" s="57" t="str">
        <v>NA</v>
      </c>
      <c r="O57" s="57" t="str">
        <v>NA</v>
      </c>
      <c r="P57" s="57" t="str">
        <v>NA</v>
      </c>
      <c r="Q57" s="57" t="str">
        <v>NaN</v>
      </c>
      <c r="S57" s="53" t="s">
        <v>210</v>
      </c>
      <c r="T57" s="53" t="str">
        <v>NA</v>
      </c>
      <c r="U57" s="53" t="str">
        <v>NA</v>
      </c>
      <c r="V57" s="53" t="str">
        <v>NaN</v>
      </c>
      <c r="W57" s="53" t="str">
        <v>NaN</v>
      </c>
      <c r="X57" s="53" t="str">
        <v>NaN</v>
      </c>
      <c r="Y57" s="53" t="str">
        <v>NaN</v>
      </c>
      <c r="Z57" s="53" t="str">
        <v>NaN</v>
      </c>
      <c r="AA57" s="53" t="str">
        <v>NA</v>
      </c>
      <c r="AB57" s="53" t="str">
        <v>NA</v>
      </c>
      <c r="AC57" s="53" t="str">
        <v>NA</v>
      </c>
      <c r="AD57" s="53" t="str">
        <v>NA</v>
      </c>
      <c r="AE57" s="53" t="str">
        <v>NA</v>
      </c>
      <c r="AF57" s="53" t="str">
        <v>NA</v>
      </c>
      <c r="AG57" s="53" t="str">
        <v>NA</v>
      </c>
      <c r="AH57" s="53" t="str">
        <v>NA</v>
      </c>
      <c r="AI57" s="53" t="str">
        <v>NaN</v>
      </c>
      <c r="AK57" s="58" t="s">
        <v>210</v>
      </c>
      <c r="AL57" s="58" t="str">
        <v>NA</v>
      </c>
      <c r="AM57" s="58" t="str">
        <v>NA</v>
      </c>
      <c r="AN57" s="58" t="str">
        <v>NaN</v>
      </c>
      <c r="AO57" s="58" t="str">
        <v>NaN</v>
      </c>
      <c r="AP57" s="58" t="str">
        <v>NaN</v>
      </c>
      <c r="AQ57" s="58" t="str">
        <v>NaN</v>
      </c>
      <c r="AR57" s="58" t="str">
        <v>NaN</v>
      </c>
      <c r="AS57" s="58" t="str">
        <v>NA</v>
      </c>
      <c r="AT57" s="58" t="str">
        <v>NA</v>
      </c>
      <c r="AU57" s="58" t="str">
        <v>NA</v>
      </c>
      <c r="AV57" s="58" t="str">
        <v>NA</v>
      </c>
      <c r="AW57" s="58" t="str">
        <v>NA</v>
      </c>
      <c r="AX57" s="58" t="str">
        <v>NA</v>
      </c>
      <c r="AY57" s="58" t="str">
        <v>NA</v>
      </c>
      <c r="AZ57" s="58" t="str">
        <v>NA</v>
      </c>
      <c r="BA57" s="58" t="str">
        <v>NaN</v>
      </c>
      <c r="BC57" s="59" t="s">
        <v>210</v>
      </c>
      <c r="BD57" s="59" t="str">
        <v>NA</v>
      </c>
      <c r="BE57" s="59" t="str">
        <v>NA</v>
      </c>
      <c r="BF57" s="59" t="str">
        <v>NaN</v>
      </c>
      <c r="BG57" s="59" t="str">
        <v>NaN</v>
      </c>
      <c r="BH57" s="59" t="str">
        <v>NaN</v>
      </c>
      <c r="BI57" s="59" t="str">
        <v>NaN</v>
      </c>
      <c r="BJ57" s="59" t="str">
        <v>NaN</v>
      </c>
      <c r="BK57" s="59" t="str">
        <v>NA</v>
      </c>
      <c r="BL57" s="59" t="str">
        <v>NA</v>
      </c>
      <c r="BM57" s="59" t="str">
        <v>NA</v>
      </c>
      <c r="BN57" s="59" t="str">
        <v>NA</v>
      </c>
      <c r="BO57" s="59" t="str">
        <v>NA</v>
      </c>
      <c r="BP57" s="59" t="str">
        <v>NA</v>
      </c>
      <c r="BQ57" s="59" t="str">
        <v>NA</v>
      </c>
      <c r="BR57" s="59" t="str">
        <v>NA</v>
      </c>
      <c r="BS57" s="59" t="str">
        <v>NaN</v>
      </c>
    </row>
    <row r="58" spans="1:71" x14ac:dyDescent="0.25">
      <c r="A58" s="57" t="s">
        <v>210</v>
      </c>
      <c r="B58" s="57" t="str">
        <v>NA</v>
      </c>
      <c r="C58" s="57" t="str">
        <v>NA</v>
      </c>
      <c r="D58" s="57" t="str">
        <v>NaN</v>
      </c>
      <c r="E58" s="57" t="str">
        <v>NaN</v>
      </c>
      <c r="F58" s="57" t="str">
        <v>NaN</v>
      </c>
      <c r="G58" s="57" t="str">
        <v>NaN</v>
      </c>
      <c r="H58" s="57" t="str">
        <v>NaN</v>
      </c>
      <c r="I58" s="57" t="str">
        <v>NA</v>
      </c>
      <c r="J58" s="57" t="str">
        <v>NA</v>
      </c>
      <c r="K58" s="57" t="str">
        <v>NA</v>
      </c>
      <c r="L58" s="57" t="str">
        <v>NA</v>
      </c>
      <c r="M58" s="57" t="str">
        <v>NA</v>
      </c>
      <c r="N58" s="57" t="str">
        <v>NA</v>
      </c>
      <c r="O58" s="57" t="str">
        <v>NA</v>
      </c>
      <c r="P58" s="57" t="str">
        <v>NA</v>
      </c>
      <c r="Q58" s="57" t="str">
        <v>NaN</v>
      </c>
      <c r="S58" s="53" t="s">
        <v>210</v>
      </c>
      <c r="T58" s="53" t="str">
        <v>NA</v>
      </c>
      <c r="U58" s="53" t="str">
        <v>NA</v>
      </c>
      <c r="V58" s="53" t="str">
        <v>NaN</v>
      </c>
      <c r="W58" s="53" t="str">
        <v>NaN</v>
      </c>
      <c r="X58" s="53" t="str">
        <v>NaN</v>
      </c>
      <c r="Y58" s="53" t="str">
        <v>NaN</v>
      </c>
      <c r="Z58" s="53" t="str">
        <v>NaN</v>
      </c>
      <c r="AA58" s="53" t="str">
        <v>NA</v>
      </c>
      <c r="AB58" s="53" t="str">
        <v>NA</v>
      </c>
      <c r="AC58" s="53" t="str">
        <v>NA</v>
      </c>
      <c r="AD58" s="53" t="str">
        <v>NA</v>
      </c>
      <c r="AE58" s="53" t="str">
        <v>NA</v>
      </c>
      <c r="AF58" s="53" t="str">
        <v>NA</v>
      </c>
      <c r="AG58" s="53" t="str">
        <v>NA</v>
      </c>
      <c r="AH58" s="53" t="str">
        <v>NA</v>
      </c>
      <c r="AI58" s="53" t="str">
        <v>NaN</v>
      </c>
      <c r="AK58" s="58" t="s">
        <v>210</v>
      </c>
      <c r="AL58" s="58" t="str">
        <v>NA</v>
      </c>
      <c r="AM58" s="58" t="str">
        <v>NA</v>
      </c>
      <c r="AN58" s="58" t="str">
        <v>NaN</v>
      </c>
      <c r="AO58" s="58" t="str">
        <v>NaN</v>
      </c>
      <c r="AP58" s="58" t="str">
        <v>NaN</v>
      </c>
      <c r="AQ58" s="58" t="str">
        <v>NaN</v>
      </c>
      <c r="AR58" s="58" t="str">
        <v>NaN</v>
      </c>
      <c r="AS58" s="58" t="str">
        <v>NA</v>
      </c>
      <c r="AT58" s="58" t="str">
        <v>NA</v>
      </c>
      <c r="AU58" s="58" t="str">
        <v>NA</v>
      </c>
      <c r="AV58" s="58" t="str">
        <v>NA</v>
      </c>
      <c r="AW58" s="58" t="str">
        <v>NA</v>
      </c>
      <c r="AX58" s="58" t="str">
        <v>NA</v>
      </c>
      <c r="AY58" s="58" t="str">
        <v>NA</v>
      </c>
      <c r="AZ58" s="58" t="str">
        <v>NA</v>
      </c>
      <c r="BA58" s="58" t="str">
        <v>NaN</v>
      </c>
      <c r="BC58" s="59" t="s">
        <v>210</v>
      </c>
      <c r="BD58" s="59" t="str">
        <v>NA</v>
      </c>
      <c r="BE58" s="59" t="str">
        <v>NA</v>
      </c>
      <c r="BF58" s="59" t="str">
        <v>NaN</v>
      </c>
      <c r="BG58" s="59" t="str">
        <v>NaN</v>
      </c>
      <c r="BH58" s="59" t="str">
        <v>NaN</v>
      </c>
      <c r="BI58" s="59" t="str">
        <v>NaN</v>
      </c>
      <c r="BJ58" s="59" t="str">
        <v>NaN</v>
      </c>
      <c r="BK58" s="59" t="str">
        <v>NA</v>
      </c>
      <c r="BL58" s="59" t="str">
        <v>NA</v>
      </c>
      <c r="BM58" s="59" t="str">
        <v>NA</v>
      </c>
      <c r="BN58" s="59" t="str">
        <v>NA</v>
      </c>
      <c r="BO58" s="59" t="str">
        <v>NA</v>
      </c>
      <c r="BP58" s="59" t="str">
        <v>NA</v>
      </c>
      <c r="BQ58" s="59" t="str">
        <v>NA</v>
      </c>
      <c r="BR58" s="59" t="str">
        <v>NA</v>
      </c>
      <c r="BS58" s="59" t="str">
        <v>NaN</v>
      </c>
    </row>
    <row r="59" spans="1:71" x14ac:dyDescent="0.25">
      <c r="A59" s="57" t="s">
        <v>210</v>
      </c>
      <c r="B59" s="57">
        <v>3.3369999999999998E-4</v>
      </c>
      <c r="C59" s="57">
        <v>0.3929744</v>
      </c>
      <c r="D59" s="57">
        <v>13.292154</v>
      </c>
      <c r="E59" s="57">
        <v>8.1611999999999991</v>
      </c>
      <c r="F59" s="57">
        <v>2.2487677999999999E-3</v>
      </c>
      <c r="G59" s="57">
        <v>2.5618068E-4</v>
      </c>
      <c r="H59" s="57">
        <v>34.328476000000002</v>
      </c>
      <c r="I59" s="57">
        <v>0.22500212999999999</v>
      </c>
      <c r="J59" s="57">
        <v>0.60361108000000008</v>
      </c>
      <c r="K59" s="57">
        <v>0.31195044999999999</v>
      </c>
      <c r="L59" s="57">
        <v>1.1405636601333731</v>
      </c>
      <c r="M59" s="57">
        <v>0.29405262599999998</v>
      </c>
      <c r="N59" s="57">
        <v>0.65093347000000001</v>
      </c>
      <c r="O59" s="57">
        <v>0.41793040062225451</v>
      </c>
      <c r="P59" s="57">
        <v>1.4842369996222551</v>
      </c>
      <c r="Q59" s="57">
        <v>9.5571980000000001E-2</v>
      </c>
      <c r="S59" s="53" t="s">
        <v>210</v>
      </c>
      <c r="T59" s="53">
        <v>3.2440000000000002E-4</v>
      </c>
      <c r="U59" s="53">
        <v>0.33439590000000002</v>
      </c>
      <c r="V59" s="53">
        <v>14.937295000000001</v>
      </c>
      <c r="W59" s="53">
        <v>7.961589</v>
      </c>
      <c r="X59" s="53">
        <v>2.2544245999999999E-3</v>
      </c>
      <c r="Y59" s="53">
        <v>2.496016E-4</v>
      </c>
      <c r="Z59" s="53">
        <v>34.323875000000001</v>
      </c>
      <c r="AA59" s="53">
        <v>0.225112017</v>
      </c>
      <c r="AB59" s="53">
        <v>0.57034022000000006</v>
      </c>
      <c r="AC59" s="53">
        <v>0.29502005999999997</v>
      </c>
      <c r="AD59" s="53">
        <v>1.0904722971383189</v>
      </c>
      <c r="AE59" s="53">
        <v>0.28348552999999999</v>
      </c>
      <c r="AF59" s="53">
        <v>0.61692330000000006</v>
      </c>
      <c r="AG59" s="53">
        <v>0.41010810078456239</v>
      </c>
      <c r="AH59" s="53">
        <v>1.433249450784563</v>
      </c>
      <c r="AI59" s="53">
        <v>8.7501140000000005E-2</v>
      </c>
      <c r="AK59" s="58" t="s">
        <v>210</v>
      </c>
      <c r="AL59" s="58">
        <v>3.1930000000000001E-4</v>
      </c>
      <c r="AM59" s="58">
        <v>0.28622639999999999</v>
      </c>
      <c r="AN59" s="58">
        <v>16.603505999999999</v>
      </c>
      <c r="AO59" s="58">
        <v>7.7480650000000004</v>
      </c>
      <c r="AP59" s="58">
        <v>2.2611570999999998E-3</v>
      </c>
      <c r="AQ59" s="58">
        <v>2.4275332999999999E-4</v>
      </c>
      <c r="AR59" s="58">
        <v>34.319775</v>
      </c>
      <c r="AS59" s="58">
        <v>0.22544467000000001</v>
      </c>
      <c r="AT59" s="58">
        <v>0.53546274999999999</v>
      </c>
      <c r="AU59" s="58">
        <v>0.27347908999999998</v>
      </c>
      <c r="AV59" s="58">
        <v>1.034386510143815</v>
      </c>
      <c r="AW59" s="58">
        <v>0.27243317</v>
      </c>
      <c r="AX59" s="58">
        <v>0.58362954999999994</v>
      </c>
      <c r="AY59" s="58">
        <v>0.3969031308869832</v>
      </c>
      <c r="AZ59" s="58">
        <v>1.383639046886983</v>
      </c>
      <c r="BA59" s="58">
        <v>7.8188830000000001E-2</v>
      </c>
      <c r="BC59" s="59" t="s">
        <v>210</v>
      </c>
      <c r="BD59" s="59">
        <v>3.2239999999999998E-4</v>
      </c>
      <c r="BE59" s="59">
        <v>0.307313</v>
      </c>
      <c r="BF59" s="59">
        <v>15.776233</v>
      </c>
      <c r="BG59" s="59">
        <v>7.8708076</v>
      </c>
      <c r="BH59" s="59">
        <v>2.2587994999999999E-3</v>
      </c>
      <c r="BI59" s="59">
        <v>2.4602210000000002E-4</v>
      </c>
      <c r="BJ59" s="59">
        <v>34.322850000000003</v>
      </c>
      <c r="BK59" s="59">
        <v>0.22534253400000001</v>
      </c>
      <c r="BL59" s="59">
        <v>0.55180954000000004</v>
      </c>
      <c r="BM59" s="59">
        <v>0.28309648999999998</v>
      </c>
      <c r="BN59" s="59">
        <v>1.0602485641405821</v>
      </c>
      <c r="BO59" s="59">
        <v>0.27753373999999997</v>
      </c>
      <c r="BP59" s="59">
        <v>0.59942930999999999</v>
      </c>
      <c r="BQ59" s="59">
        <v>0.40210795081734779</v>
      </c>
      <c r="BR59" s="59">
        <v>1.3884294468173479</v>
      </c>
      <c r="BS59" s="59">
        <v>8.2233496000000003E-2</v>
      </c>
    </row>
    <row r="60" spans="1:71" x14ac:dyDescent="0.25">
      <c r="A60" s="57" t="s">
        <v>210</v>
      </c>
      <c r="B60" s="57">
        <v>2.9520000000000002E-4</v>
      </c>
      <c r="C60" s="57">
        <v>0.26601320000000001</v>
      </c>
      <c r="D60" s="57">
        <v>14.147238</v>
      </c>
      <c r="E60" s="57">
        <v>8.1800090000000001</v>
      </c>
      <c r="F60" s="57">
        <v>2.2461567999999999E-3</v>
      </c>
      <c r="G60" s="57">
        <v>2.5702511999999998E-4</v>
      </c>
      <c r="H60" s="57">
        <v>34.319626</v>
      </c>
      <c r="I60" s="57">
        <v>0.23269357700000001</v>
      </c>
      <c r="J60" s="57">
        <v>0.57942786999999996</v>
      </c>
      <c r="K60" s="57">
        <v>0.23912519199999999</v>
      </c>
      <c r="L60" s="57">
        <v>1.051246639109976</v>
      </c>
      <c r="M60" s="57">
        <v>0.29665296000000002</v>
      </c>
      <c r="N60" s="57">
        <v>0.63693007999999995</v>
      </c>
      <c r="O60" s="57">
        <v>0.36866540034037798</v>
      </c>
      <c r="P60" s="57">
        <v>1.4043872213403781</v>
      </c>
      <c r="Q60" s="57">
        <v>7.3479230000000006E-2</v>
      </c>
      <c r="S60" s="53" t="s">
        <v>210</v>
      </c>
      <c r="T60" s="53">
        <v>2.9040000000000001E-4</v>
      </c>
      <c r="U60" s="53">
        <v>0.2283857</v>
      </c>
      <c r="V60" s="53">
        <v>15.768679000000001</v>
      </c>
      <c r="W60" s="53">
        <v>7.9688559999999997</v>
      </c>
      <c r="X60" s="53">
        <v>2.2525585000000002E-3</v>
      </c>
      <c r="Y60" s="53">
        <v>2.4971139999999998E-4</v>
      </c>
      <c r="Z60" s="53">
        <v>34.319214000000002</v>
      </c>
      <c r="AA60" s="53">
        <v>0.23372085000000001</v>
      </c>
      <c r="AB60" s="53">
        <v>0.53909934000000004</v>
      </c>
      <c r="AC60" s="53">
        <v>0.217242087</v>
      </c>
      <c r="AD60" s="53">
        <v>0.99006227711396899</v>
      </c>
      <c r="AE60" s="53">
        <v>0.28549623600000001</v>
      </c>
      <c r="AF60" s="53">
        <v>0.60457693999999995</v>
      </c>
      <c r="AG60" s="53">
        <v>0.3479940003623897</v>
      </c>
      <c r="AH60" s="53">
        <v>1.3384845953623901</v>
      </c>
      <c r="AI60" s="53">
        <v>6.2767390000000006E-2</v>
      </c>
      <c r="AK60" s="58" t="s">
        <v>210</v>
      </c>
      <c r="AL60" s="58">
        <v>2.8949999999999999E-4</v>
      </c>
      <c r="AM60" s="58">
        <v>0.19670509999999999</v>
      </c>
      <c r="AN60" s="58">
        <v>17.409818999999999</v>
      </c>
      <c r="AO60" s="58">
        <v>7.7482996000000002</v>
      </c>
      <c r="AP60" s="58">
        <v>2.259984E-3</v>
      </c>
      <c r="AQ60" s="58">
        <v>2.4262854000000001E-4</v>
      </c>
      <c r="AR60" s="58">
        <v>34.318680000000001</v>
      </c>
      <c r="AS60" s="58">
        <v>0.23421297399999999</v>
      </c>
      <c r="AT60" s="58">
        <v>0.49757476</v>
      </c>
      <c r="AU60" s="58">
        <v>0.20005410000000001</v>
      </c>
      <c r="AV60" s="58">
        <v>0.93184183412073163</v>
      </c>
      <c r="AW60" s="58">
        <v>0.27373356399999998</v>
      </c>
      <c r="AX60" s="58">
        <v>0.57207321</v>
      </c>
      <c r="AY60" s="58">
        <v>0.32809997037981498</v>
      </c>
      <c r="AZ60" s="58">
        <v>1.2824696113798151</v>
      </c>
      <c r="BA60" s="58">
        <v>5.3347393999999999E-2</v>
      </c>
      <c r="BC60" s="59" t="s">
        <v>210</v>
      </c>
      <c r="BD60" s="59">
        <v>2.9119999999999998E-4</v>
      </c>
      <c r="BE60" s="59">
        <v>0.21223159999999999</v>
      </c>
      <c r="BF60" s="59">
        <v>16.599224</v>
      </c>
      <c r="BG60" s="59">
        <v>7.8762350000000003</v>
      </c>
      <c r="BH60" s="59">
        <v>2.2574079999999998E-3</v>
      </c>
      <c r="BI60" s="59">
        <v>2.4599430000000002E-4</v>
      </c>
      <c r="BJ60" s="59">
        <v>34.320520000000002</v>
      </c>
      <c r="BK60" s="59">
        <v>0.23387916</v>
      </c>
      <c r="BL60" s="59">
        <v>0.51730991999999998</v>
      </c>
      <c r="BM60" s="59">
        <v>0.208603275</v>
      </c>
      <c r="BN60" s="59">
        <v>0.95979235511775762</v>
      </c>
      <c r="BO60" s="59">
        <v>0.27906624000000002</v>
      </c>
      <c r="BP60" s="59">
        <v>0.58749823999999995</v>
      </c>
      <c r="BQ60" s="59">
        <v>0.33670413037136848</v>
      </c>
      <c r="BR60" s="59">
        <v>1.290703843371368</v>
      </c>
      <c r="BS60" s="59">
        <v>5.7677615000000002E-2</v>
      </c>
    </row>
    <row r="61" spans="1:71" x14ac:dyDescent="0.25">
      <c r="A61" s="57" t="s">
        <v>210</v>
      </c>
      <c r="B61" s="57">
        <v>3.0059999999999999E-4</v>
      </c>
      <c r="C61" s="57">
        <v>0.26037009999999999</v>
      </c>
      <c r="D61" s="57">
        <v>13.635007999999999</v>
      </c>
      <c r="E61" s="57">
        <v>8.1776529999999994</v>
      </c>
      <c r="F61" s="57">
        <v>2.2430829999999999E-3</v>
      </c>
      <c r="G61" s="57">
        <v>2.5983359999999999E-4</v>
      </c>
      <c r="H61" s="57">
        <v>34.273434000000002</v>
      </c>
      <c r="I61" s="57">
        <v>0.231929728</v>
      </c>
      <c r="J61" s="57">
        <v>0.58353902000000013</v>
      </c>
      <c r="K61" s="57">
        <v>0.24911275599999999</v>
      </c>
      <c r="L61" s="57">
        <v>1.064581504110901</v>
      </c>
      <c r="M61" s="57">
        <v>0.29471328000000002</v>
      </c>
      <c r="N61" s="57">
        <v>0.63453651999999994</v>
      </c>
      <c r="O61" s="57">
        <v>0.37010065027736849</v>
      </c>
      <c r="P61" s="57">
        <v>1.4021272852773681</v>
      </c>
      <c r="Q61" s="57">
        <v>7.5118690000000002E-2</v>
      </c>
      <c r="S61" s="53" t="s">
        <v>210</v>
      </c>
      <c r="T61" s="53">
        <v>2.9520000000000002E-4</v>
      </c>
      <c r="U61" s="53">
        <v>0.22068769999999999</v>
      </c>
      <c r="V61" s="53">
        <v>15.270754</v>
      </c>
      <c r="W61" s="53">
        <v>7.9542812999999999</v>
      </c>
      <c r="X61" s="53">
        <v>2.2496109999999999E-3</v>
      </c>
      <c r="Y61" s="53">
        <v>2.5223006000000002E-4</v>
      </c>
      <c r="Z61" s="53">
        <v>34.273884000000002</v>
      </c>
      <c r="AA61" s="53">
        <v>0.232580655</v>
      </c>
      <c r="AB61" s="53">
        <v>0.54507803999999993</v>
      </c>
      <c r="AC61" s="53">
        <v>0.22891278300000001</v>
      </c>
      <c r="AD61" s="53">
        <v>1.0065714781150159</v>
      </c>
      <c r="AE61" s="53">
        <v>0.28325417600000002</v>
      </c>
      <c r="AF61" s="53">
        <v>0.60041102999999996</v>
      </c>
      <c r="AG61" s="53">
        <v>0.35397062029580828</v>
      </c>
      <c r="AH61" s="53">
        <v>1.3390625432958081</v>
      </c>
      <c r="AI61" s="53">
        <v>6.5219899999999997E-2</v>
      </c>
      <c r="AK61" s="58" t="s">
        <v>210</v>
      </c>
      <c r="AL61" s="58">
        <v>2.9359999999999998E-4</v>
      </c>
      <c r="AM61" s="58">
        <v>0.18686749999999999</v>
      </c>
      <c r="AN61" s="58">
        <v>16.922953</v>
      </c>
      <c r="AO61" s="58">
        <v>7.7314157000000003</v>
      </c>
      <c r="AP61" s="58">
        <v>2.2570876999999999E-3</v>
      </c>
      <c r="AQ61" s="58">
        <v>2.4494129999999998E-4</v>
      </c>
      <c r="AR61" s="58">
        <v>34.272728000000001</v>
      </c>
      <c r="AS61" s="58">
        <v>0.23310254</v>
      </c>
      <c r="AT61" s="58">
        <v>0.50846891999999999</v>
      </c>
      <c r="AU61" s="58">
        <v>0.21145037999999999</v>
      </c>
      <c r="AV61" s="58">
        <v>0.9530218401214775</v>
      </c>
      <c r="AW61" s="58">
        <v>0.27267796500000002</v>
      </c>
      <c r="AX61" s="58">
        <v>0.56874796999999999</v>
      </c>
      <c r="AY61" s="58">
        <v>0.34109604032187318</v>
      </c>
      <c r="AZ61" s="58">
        <v>1.292426794321873</v>
      </c>
      <c r="BA61" s="58">
        <v>5.6865489999999998E-2</v>
      </c>
      <c r="BC61" s="59" t="s">
        <v>210</v>
      </c>
      <c r="BD61" s="59">
        <v>2.9599999999999998E-4</v>
      </c>
      <c r="BE61" s="59">
        <v>0.20518610000000001</v>
      </c>
      <c r="BF61" s="59">
        <v>16.108000000000001</v>
      </c>
      <c r="BG61" s="59">
        <v>7.8618034999999997</v>
      </c>
      <c r="BH61" s="59">
        <v>2.2545659999999999E-3</v>
      </c>
      <c r="BI61" s="59">
        <v>2.4842817E-4</v>
      </c>
      <c r="BJ61" s="59">
        <v>34.275559999999999</v>
      </c>
      <c r="BK61" s="59">
        <v>0.23245342499999999</v>
      </c>
      <c r="BL61" s="59">
        <v>0.52595042999999997</v>
      </c>
      <c r="BM61" s="59">
        <v>0.22140741799999999</v>
      </c>
      <c r="BN61" s="59">
        <v>0.97981127311905836</v>
      </c>
      <c r="BO61" s="59">
        <v>0.27731093000000001</v>
      </c>
      <c r="BP61" s="59">
        <v>0.58365850000000008</v>
      </c>
      <c r="BQ61" s="59">
        <v>0.34685690031279992</v>
      </c>
      <c r="BR61" s="59">
        <v>1.2976623553127999</v>
      </c>
      <c r="BS61" s="59">
        <v>6.1090222999999999E-2</v>
      </c>
    </row>
    <row r="62" spans="1:71" x14ac:dyDescent="0.25">
      <c r="A62" s="57" t="s">
        <v>210</v>
      </c>
      <c r="B62" s="57">
        <v>3.0620000000000002E-4</v>
      </c>
      <c r="C62" s="57">
        <v>0.26176159999999998</v>
      </c>
      <c r="D62" s="57">
        <v>13.104786000000001</v>
      </c>
      <c r="E62" s="57">
        <v>8.1751380000000005</v>
      </c>
      <c r="F62" s="57">
        <v>2.2408710000000002E-3</v>
      </c>
      <c r="G62" s="57">
        <v>2.6290295999999998E-4</v>
      </c>
      <c r="H62" s="57">
        <v>34.237625000000001</v>
      </c>
      <c r="I62" s="57">
        <v>0.23140555500000001</v>
      </c>
      <c r="J62" s="57">
        <v>0.58501011999999997</v>
      </c>
      <c r="K62" s="57">
        <v>0.24998321000000001</v>
      </c>
      <c r="L62" s="57">
        <v>1.0663988851094861</v>
      </c>
      <c r="M62" s="57">
        <v>0.29229998000000001</v>
      </c>
      <c r="N62" s="57">
        <v>0.63729158000000008</v>
      </c>
      <c r="O62" s="57">
        <v>0.35430545023693483</v>
      </c>
      <c r="P62" s="57">
        <v>1.383832796236935</v>
      </c>
      <c r="Q62" s="57">
        <v>7.3396989999999995E-2</v>
      </c>
      <c r="S62" s="53" t="s">
        <v>210</v>
      </c>
      <c r="T62" s="53">
        <v>2.9950000000000002E-4</v>
      </c>
      <c r="U62" s="53">
        <v>0.2187808</v>
      </c>
      <c r="V62" s="53">
        <v>14.7364435</v>
      </c>
      <c r="W62" s="53">
        <v>7.9450599999999998</v>
      </c>
      <c r="X62" s="53">
        <v>2.2474306000000001E-3</v>
      </c>
      <c r="Y62" s="53">
        <v>2.5503323E-4</v>
      </c>
      <c r="Z62" s="53">
        <v>34.236767</v>
      </c>
      <c r="AA62" s="53">
        <v>0.23284806799999999</v>
      </c>
      <c r="AB62" s="53">
        <v>0.54928136999999999</v>
      </c>
      <c r="AC62" s="53">
        <v>0.227501958</v>
      </c>
      <c r="AD62" s="53">
        <v>1.0096313961125909</v>
      </c>
      <c r="AE62" s="53">
        <v>0.28392666</v>
      </c>
      <c r="AF62" s="53">
        <v>0.60672322000000001</v>
      </c>
      <c r="AG62" s="53">
        <v>0.34069014025521988</v>
      </c>
      <c r="AH62" s="53">
        <v>1.3302478922552201</v>
      </c>
      <c r="AI62" s="53">
        <v>6.3737219999999997E-2</v>
      </c>
      <c r="AK62" s="58" t="s">
        <v>210</v>
      </c>
      <c r="AL62" s="58">
        <v>2.9760000000000002E-4</v>
      </c>
      <c r="AM62" s="58">
        <v>0.18328349999999999</v>
      </c>
      <c r="AN62" s="58">
        <v>16.386879</v>
      </c>
      <c r="AO62" s="58">
        <v>7.7230470000000002</v>
      </c>
      <c r="AP62" s="58">
        <v>2.2547494E-3</v>
      </c>
      <c r="AQ62" s="58">
        <v>2.4753166000000002E-4</v>
      </c>
      <c r="AR62" s="58">
        <v>34.232044000000002</v>
      </c>
      <c r="AS62" s="58">
        <v>0.233148143</v>
      </c>
      <c r="AT62" s="58">
        <v>0.50786355999999999</v>
      </c>
      <c r="AU62" s="58">
        <v>0.20823803399999999</v>
      </c>
      <c r="AV62" s="58">
        <v>0.94924973711784022</v>
      </c>
      <c r="AW62" s="58">
        <v>0.27134967999999998</v>
      </c>
      <c r="AX62" s="58">
        <v>0.57260475</v>
      </c>
      <c r="AY62" s="58">
        <v>0.31849155026011122</v>
      </c>
      <c r="AZ62" s="58">
        <v>1.2727621142601111</v>
      </c>
      <c r="BA62" s="58">
        <v>5.3424390000000002E-2</v>
      </c>
      <c r="BC62" s="59" t="s">
        <v>210</v>
      </c>
      <c r="BD62" s="59">
        <v>3.0029999999999998E-4</v>
      </c>
      <c r="BE62" s="59">
        <v>0.20315549999999999</v>
      </c>
      <c r="BF62" s="59">
        <v>15.577265000000001</v>
      </c>
      <c r="BG62" s="59">
        <v>7.8535890000000004</v>
      </c>
      <c r="BH62" s="59">
        <v>2.2523886999999999E-3</v>
      </c>
      <c r="BI62" s="59">
        <v>2.5111170000000001E-4</v>
      </c>
      <c r="BJ62" s="59">
        <v>34.237830000000002</v>
      </c>
      <c r="BK62" s="59">
        <v>0.23261017</v>
      </c>
      <c r="BL62" s="59">
        <v>0.52883628000000005</v>
      </c>
      <c r="BM62" s="59">
        <v>0.21989083300000001</v>
      </c>
      <c r="BN62" s="59">
        <v>0.98133728311638224</v>
      </c>
      <c r="BO62" s="59">
        <v>0.27731688999999998</v>
      </c>
      <c r="BP62" s="59">
        <v>0.58932435999999999</v>
      </c>
      <c r="BQ62" s="59">
        <v>0.33145610026714811</v>
      </c>
      <c r="BR62" s="59">
        <v>1.285410966267148</v>
      </c>
      <c r="BS62" s="59">
        <v>5.9228573E-2</v>
      </c>
    </row>
    <row r="63" spans="1:71" x14ac:dyDescent="0.25">
      <c r="A63" s="57" t="s">
        <v>210</v>
      </c>
      <c r="B63" s="57">
        <v>3.0880000000000002E-4</v>
      </c>
      <c r="C63" s="57">
        <v>0.26386870000000001</v>
      </c>
      <c r="D63" s="57">
        <v>12.676297</v>
      </c>
      <c r="E63" s="57">
        <v>8.1734580000000001</v>
      </c>
      <c r="F63" s="57">
        <v>2.2393023E-3</v>
      </c>
      <c r="G63" s="57">
        <v>2.6524695999999997E-4</v>
      </c>
      <c r="H63" s="57">
        <v>34.211677999999999</v>
      </c>
      <c r="I63" s="57">
        <v>0.23114894</v>
      </c>
      <c r="J63" s="57">
        <v>0.59053350000000004</v>
      </c>
      <c r="K63" s="57">
        <v>0.25044873000000001</v>
      </c>
      <c r="L63" s="57">
        <v>1.072131170107758</v>
      </c>
      <c r="M63" s="57">
        <v>0.29331048999999998</v>
      </c>
      <c r="N63" s="57">
        <v>0.64329594999999995</v>
      </c>
      <c r="O63" s="57">
        <v>0.34649870021673579</v>
      </c>
      <c r="P63" s="57">
        <v>1.3825016202167359</v>
      </c>
      <c r="Q63" s="57">
        <v>7.337639E-2</v>
      </c>
      <c r="S63" s="53" t="s">
        <v>210</v>
      </c>
      <c r="T63" s="53">
        <v>3.0140000000000001E-4</v>
      </c>
      <c r="U63" s="53">
        <v>0.21936140000000001</v>
      </c>
      <c r="V63" s="53">
        <v>14.290253</v>
      </c>
      <c r="W63" s="53">
        <v>7.9403176000000002</v>
      </c>
      <c r="X63" s="53">
        <v>2.2458690000000002E-3</v>
      </c>
      <c r="Y63" s="53">
        <v>2.5733111999999997E-4</v>
      </c>
      <c r="Z63" s="53">
        <v>34.208503999999998</v>
      </c>
      <c r="AA63" s="53">
        <v>0.23281655800000001</v>
      </c>
      <c r="AB63" s="53">
        <v>0.55428546000000001</v>
      </c>
      <c r="AC63" s="53">
        <v>0.226541884</v>
      </c>
      <c r="AD63" s="53">
        <v>1.0136439021100161</v>
      </c>
      <c r="AE63" s="53">
        <v>0.28474330399999997</v>
      </c>
      <c r="AF63" s="53">
        <v>0.61200776000000001</v>
      </c>
      <c r="AG63" s="53">
        <v>0.331229980228191</v>
      </c>
      <c r="AH63" s="53">
        <v>1.3266873702281909</v>
      </c>
      <c r="AI63" s="53">
        <v>6.3092165000000006E-2</v>
      </c>
      <c r="AK63" s="58" t="s">
        <v>210</v>
      </c>
      <c r="AL63" s="58">
        <v>2.9960000000000002E-4</v>
      </c>
      <c r="AM63" s="58">
        <v>0.18447640000000001</v>
      </c>
      <c r="AN63" s="58">
        <v>15.930831</v>
      </c>
      <c r="AO63" s="58">
        <v>7.7193202999999997</v>
      </c>
      <c r="AP63" s="58">
        <v>2.2530802999999999E-3</v>
      </c>
      <c r="AQ63" s="58">
        <v>2.4965924000000002E-4</v>
      </c>
      <c r="AR63" s="58">
        <v>34.201084000000002</v>
      </c>
      <c r="AS63" s="58">
        <v>0.23346270499999999</v>
      </c>
      <c r="AT63" s="58">
        <v>0.51207488000000001</v>
      </c>
      <c r="AU63" s="58">
        <v>0.206690387</v>
      </c>
      <c r="AV63" s="58">
        <v>0.95222797211491939</v>
      </c>
      <c r="AW63" s="58">
        <v>0.27214751999999998</v>
      </c>
      <c r="AX63" s="58">
        <v>0.57832616000000003</v>
      </c>
      <c r="AY63" s="58">
        <v>0.30816197023221348</v>
      </c>
      <c r="AZ63" s="58">
        <v>1.268065392232214</v>
      </c>
      <c r="BA63" s="58">
        <v>5.2310414999999999E-2</v>
      </c>
      <c r="BC63" s="59" t="s">
        <v>210</v>
      </c>
      <c r="BD63" s="59">
        <v>3.0229999999999998E-4</v>
      </c>
      <c r="BE63" s="59">
        <v>0.20430380000000001</v>
      </c>
      <c r="BF63" s="59">
        <v>15.127496000000001</v>
      </c>
      <c r="BG63" s="59">
        <v>7.8495606999999996</v>
      </c>
      <c r="BH63" s="59">
        <v>2.2508179999999999E-3</v>
      </c>
      <c r="BI63" s="59">
        <v>2.5332593999999998E-4</v>
      </c>
      <c r="BJ63" s="59">
        <v>34.208824</v>
      </c>
      <c r="BK63" s="59">
        <v>0.23276846500000001</v>
      </c>
      <c r="BL63" s="59">
        <v>0.53395766999999994</v>
      </c>
      <c r="BM63" s="59">
        <v>0.219116967</v>
      </c>
      <c r="BN63" s="59">
        <v>0.98584310211373227</v>
      </c>
      <c r="BO63" s="59">
        <v>0.27838436</v>
      </c>
      <c r="BP63" s="59">
        <v>0.59491448000000002</v>
      </c>
      <c r="BQ63" s="59">
        <v>0.3231451502392797</v>
      </c>
      <c r="BR63" s="59">
        <v>1.2827472372392801</v>
      </c>
      <c r="BS63" s="59">
        <v>5.8635739999999999E-2</v>
      </c>
    </row>
    <row r="64" spans="1:71" x14ac:dyDescent="0.25">
      <c r="A64" s="57" t="s">
        <v>210</v>
      </c>
      <c r="B64" s="57">
        <v>3.0800000000000001E-4</v>
      </c>
      <c r="C64" s="57">
        <v>0.25726379999999999</v>
      </c>
      <c r="D64" s="57">
        <v>12.292624</v>
      </c>
      <c r="E64" s="57">
        <v>8.1739979999999992</v>
      </c>
      <c r="F64" s="57">
        <v>2.2378099999999998E-3</v>
      </c>
      <c r="G64" s="57">
        <v>2.6771379999999999E-4</v>
      </c>
      <c r="H64" s="57">
        <v>34.187756</v>
      </c>
      <c r="I64" s="57">
        <v>0.23199278000000001</v>
      </c>
      <c r="J64" s="57">
        <v>0.59404230000000002</v>
      </c>
      <c r="K64" s="57">
        <v>0.24478023500000001</v>
      </c>
      <c r="L64" s="57">
        <v>1.070815315104255</v>
      </c>
      <c r="M64" s="57">
        <v>0.29461999</v>
      </c>
      <c r="N64" s="57">
        <v>0.64893991999999989</v>
      </c>
      <c r="O64" s="57">
        <v>0.33379003019237258</v>
      </c>
      <c r="P64" s="57">
        <v>1.374041892192372</v>
      </c>
      <c r="Q64" s="57">
        <v>7.0956320000000003E-2</v>
      </c>
      <c r="S64" s="53" t="s">
        <v>210</v>
      </c>
      <c r="T64" s="53">
        <v>3.011E-4</v>
      </c>
      <c r="U64" s="53">
        <v>0.21562809999999999</v>
      </c>
      <c r="V64" s="53">
        <v>13.893662000000001</v>
      </c>
      <c r="W64" s="53">
        <v>7.9379897000000001</v>
      </c>
      <c r="X64" s="53">
        <v>2.2444509000000001E-3</v>
      </c>
      <c r="Y64" s="53">
        <v>2.5953949999999999E-4</v>
      </c>
      <c r="Z64" s="53">
        <v>34.18365</v>
      </c>
      <c r="AA64" s="53">
        <v>0.23373743799999999</v>
      </c>
      <c r="AB64" s="53">
        <v>0.55670407</v>
      </c>
      <c r="AC64" s="53">
        <v>0.22121819000000001</v>
      </c>
      <c r="AD64" s="53">
        <v>1.011659698106453</v>
      </c>
      <c r="AE64" s="53">
        <v>0.28560788599999998</v>
      </c>
      <c r="AF64" s="53">
        <v>0.61744591999999998</v>
      </c>
      <c r="AG64" s="53">
        <v>0.31697816020053349</v>
      </c>
      <c r="AH64" s="53">
        <v>1.306962852200533</v>
      </c>
      <c r="AI64" s="53">
        <v>6.0436133000000003E-2</v>
      </c>
      <c r="AK64" s="58" t="s">
        <v>210</v>
      </c>
      <c r="AL64" s="58">
        <v>2.9920000000000001E-4</v>
      </c>
      <c r="AM64" s="58">
        <v>0.1816615</v>
      </c>
      <c r="AN64" s="58">
        <v>15.52678</v>
      </c>
      <c r="AO64" s="58">
        <v>7.7175219999999998</v>
      </c>
      <c r="AP64" s="58">
        <v>2.2516750999999999E-3</v>
      </c>
      <c r="AQ64" s="58">
        <v>2.5172596000000002E-4</v>
      </c>
      <c r="AR64" s="58">
        <v>34.175052999999998</v>
      </c>
      <c r="AS64" s="58">
        <v>0.23411071</v>
      </c>
      <c r="AT64" s="58">
        <v>0.51271897</v>
      </c>
      <c r="AU64" s="58">
        <v>0.20108276999999999</v>
      </c>
      <c r="AV64" s="58">
        <v>0.94791245011054615</v>
      </c>
      <c r="AW64" s="58">
        <v>0.27192248000000002</v>
      </c>
      <c r="AX64" s="58">
        <v>0.58288695999999995</v>
      </c>
      <c r="AY64" s="58">
        <v>0.28972864019978201</v>
      </c>
      <c r="AZ64" s="58">
        <v>1.2521786431997819</v>
      </c>
      <c r="BA64" s="58">
        <v>4.9152149999999999E-2</v>
      </c>
      <c r="BC64" s="59" t="s">
        <v>210</v>
      </c>
      <c r="BD64" s="59">
        <v>3.0210000000000002E-4</v>
      </c>
      <c r="BE64" s="59">
        <v>0.2014687</v>
      </c>
      <c r="BF64" s="59">
        <v>14.725686</v>
      </c>
      <c r="BG64" s="59">
        <v>7.8476543000000003</v>
      </c>
      <c r="BH64" s="59">
        <v>2.249399E-3</v>
      </c>
      <c r="BI64" s="59">
        <v>2.5546603000000003E-4</v>
      </c>
      <c r="BJ64" s="59">
        <v>34.183185999999999</v>
      </c>
      <c r="BK64" s="59">
        <v>0.23355782999999999</v>
      </c>
      <c r="BL64" s="59">
        <v>0.53588652999999997</v>
      </c>
      <c r="BM64" s="59">
        <v>0.21400969</v>
      </c>
      <c r="BN64" s="59">
        <v>0.98345405010990838</v>
      </c>
      <c r="BO64" s="59">
        <v>0.27889750000000002</v>
      </c>
      <c r="BP64" s="59">
        <v>0.60009661999999997</v>
      </c>
      <c r="BQ64" s="59">
        <v>0.30785075020874331</v>
      </c>
      <c r="BR64" s="59">
        <v>1.2701023272087431</v>
      </c>
      <c r="BS64" s="59">
        <v>5.5965464999999999E-2</v>
      </c>
    </row>
    <row r="65" spans="1:71" x14ac:dyDescent="0.25">
      <c r="A65" s="57" t="s">
        <v>210</v>
      </c>
      <c r="B65" s="57">
        <v>3.0620000000000002E-4</v>
      </c>
      <c r="C65" s="57">
        <v>0.24630830000000001</v>
      </c>
      <c r="D65" s="57">
        <v>11.913499</v>
      </c>
      <c r="E65" s="57">
        <v>8.1746090000000002</v>
      </c>
      <c r="F65" s="57">
        <v>2.2361261999999998E-3</v>
      </c>
      <c r="G65" s="57">
        <v>2.7007874000000001E-4</v>
      </c>
      <c r="H65" s="57">
        <v>34.161720000000003</v>
      </c>
      <c r="I65" s="57">
        <v>0.23403890999999999</v>
      </c>
      <c r="J65" s="57">
        <v>0.60294731999999995</v>
      </c>
      <c r="K65" s="57">
        <v>0.23537000399999999</v>
      </c>
      <c r="L65" s="57">
        <v>1.072356234099729</v>
      </c>
      <c r="M65" s="57">
        <v>0.300384816</v>
      </c>
      <c r="N65" s="57">
        <v>0.65951004000000002</v>
      </c>
      <c r="O65" s="57">
        <v>0.32587376017444042</v>
      </c>
      <c r="P65" s="57">
        <v>1.38094872417444</v>
      </c>
      <c r="Q65" s="57">
        <v>6.8962109999999993E-2</v>
      </c>
      <c r="S65" s="53" t="s">
        <v>210</v>
      </c>
      <c r="T65" s="53">
        <v>3.0049999999999999E-4</v>
      </c>
      <c r="U65" s="53">
        <v>0.20922109999999999</v>
      </c>
      <c r="V65" s="53">
        <v>13.493656</v>
      </c>
      <c r="W65" s="53">
        <v>7.9362740000000001</v>
      </c>
      <c r="X65" s="53">
        <v>2.2428309999999998E-3</v>
      </c>
      <c r="Y65" s="53">
        <v>2.6182536000000001E-4</v>
      </c>
      <c r="Z65" s="53">
        <v>34.156019999999998</v>
      </c>
      <c r="AA65" s="53">
        <v>0.23536926</v>
      </c>
      <c r="AB65" s="53">
        <v>0.55957111999999998</v>
      </c>
      <c r="AC65" s="53">
        <v>0.21354081499999999</v>
      </c>
      <c r="AD65" s="53">
        <v>1.0084811951021491</v>
      </c>
      <c r="AE65" s="53">
        <v>0.28729326999999999</v>
      </c>
      <c r="AF65" s="53">
        <v>0.62428569999999994</v>
      </c>
      <c r="AG65" s="53">
        <v>0.30180213017550372</v>
      </c>
      <c r="AH65" s="53">
        <v>1.305685357175504</v>
      </c>
      <c r="AI65" s="53">
        <v>5.7003119999999997E-2</v>
      </c>
      <c r="AK65" s="58" t="s">
        <v>210</v>
      </c>
      <c r="AL65" s="58">
        <v>2.99E-4</v>
      </c>
      <c r="AM65" s="58">
        <v>0.17746319999999999</v>
      </c>
      <c r="AN65" s="58">
        <v>15.117635</v>
      </c>
      <c r="AO65" s="58">
        <v>7.7160039999999999</v>
      </c>
      <c r="AP65" s="58">
        <v>2.2500901999999998E-3</v>
      </c>
      <c r="AQ65" s="58">
        <v>2.5386803000000002E-4</v>
      </c>
      <c r="AR65" s="58">
        <v>34.146853999999998</v>
      </c>
      <c r="AS65" s="58">
        <v>0.23573659999999999</v>
      </c>
      <c r="AT65" s="58">
        <v>0.51465161999999998</v>
      </c>
      <c r="AU65" s="58">
        <v>0.19441267600000001</v>
      </c>
      <c r="AV65" s="58">
        <v>0.94480089610608398</v>
      </c>
      <c r="AW65" s="58">
        <v>0.27320648400000003</v>
      </c>
      <c r="AX65" s="58">
        <v>0.59007910000000008</v>
      </c>
      <c r="AY65" s="58">
        <v>0.27343976017467242</v>
      </c>
      <c r="AZ65" s="58">
        <v>1.240775159174673</v>
      </c>
      <c r="BA65" s="58">
        <v>4.5800180000000003E-2</v>
      </c>
      <c r="BC65" s="59" t="s">
        <v>210</v>
      </c>
      <c r="BD65" s="59">
        <v>3.0170000000000002E-4</v>
      </c>
      <c r="BE65" s="59">
        <v>0.19601399999999999</v>
      </c>
      <c r="BF65" s="59">
        <v>14.318174000000001</v>
      </c>
      <c r="BG65" s="59">
        <v>7.8462019999999999</v>
      </c>
      <c r="BH65" s="59">
        <v>2.2477744999999999E-3</v>
      </c>
      <c r="BI65" s="59">
        <v>2.5770129999999999E-4</v>
      </c>
      <c r="BJ65" s="59">
        <v>34.154743000000003</v>
      </c>
      <c r="BK65" s="59">
        <v>0.23519533400000001</v>
      </c>
      <c r="BL65" s="59">
        <v>0.53848026000000004</v>
      </c>
      <c r="BM65" s="59">
        <v>0.20676435200000001</v>
      </c>
      <c r="BN65" s="59">
        <v>0.98043994610535812</v>
      </c>
      <c r="BO65" s="59">
        <v>0.28046802999999998</v>
      </c>
      <c r="BP65" s="59">
        <v>0.60693671999999999</v>
      </c>
      <c r="BQ65" s="59">
        <v>0.2925546501813111</v>
      </c>
      <c r="BR65" s="59">
        <v>1.2597286391813109</v>
      </c>
      <c r="BS65" s="59">
        <v>5.2612315999999999E-2</v>
      </c>
    </row>
    <row r="66" spans="1:71" x14ac:dyDescent="0.25">
      <c r="A66" s="57" t="s">
        <v>210</v>
      </c>
      <c r="B66" s="57">
        <v>3.0239999999999998E-4</v>
      </c>
      <c r="C66" s="57">
        <v>0.2251145</v>
      </c>
      <c r="D66" s="57">
        <v>11.503321</v>
      </c>
      <c r="E66" s="57">
        <v>8.1754580000000008</v>
      </c>
      <c r="F66" s="57">
        <v>2.2332708000000001E-3</v>
      </c>
      <c r="G66" s="57">
        <v>2.7280119999999999E-4</v>
      </c>
      <c r="H66" s="57">
        <v>34.118169999999999</v>
      </c>
      <c r="I66" s="57">
        <v>0.23741808</v>
      </c>
      <c r="J66" s="57">
        <v>0.60139081999999999</v>
      </c>
      <c r="K66" s="57">
        <v>0.21646230399999999</v>
      </c>
      <c r="L66" s="57">
        <v>1.0552712040931329</v>
      </c>
      <c r="M66" s="57">
        <v>0.30160963000000002</v>
      </c>
      <c r="N66" s="57">
        <v>0.66689555</v>
      </c>
      <c r="O66" s="57">
        <v>0.29435807014394572</v>
      </c>
      <c r="P66" s="57">
        <v>1.3492279101439451</v>
      </c>
      <c r="Q66" s="57">
        <v>6.0186714000000002E-2</v>
      </c>
      <c r="S66" s="53" t="s">
        <v>210</v>
      </c>
      <c r="T66" s="53">
        <v>2.968E-4</v>
      </c>
      <c r="U66" s="53">
        <v>0.18968699999999999</v>
      </c>
      <c r="V66" s="53">
        <v>13.065939999999999</v>
      </c>
      <c r="W66" s="53">
        <v>7.9350033</v>
      </c>
      <c r="X66" s="53">
        <v>2.2400789999999999E-3</v>
      </c>
      <c r="Y66" s="53">
        <v>2.6451703000000002E-4</v>
      </c>
      <c r="Z66" s="53">
        <v>34.110230000000001</v>
      </c>
      <c r="AA66" s="53">
        <v>0.23933652999999999</v>
      </c>
      <c r="AB66" s="53">
        <v>0.55767488999999992</v>
      </c>
      <c r="AC66" s="53">
        <v>0.19627471299999999</v>
      </c>
      <c r="AD66" s="53">
        <v>0.99328613309496794</v>
      </c>
      <c r="AE66" s="53">
        <v>0.28862797000000001</v>
      </c>
      <c r="AF66" s="53">
        <v>0.63327405000000003</v>
      </c>
      <c r="AG66" s="53">
        <v>0.27258570014399608</v>
      </c>
      <c r="AH66" s="53">
        <v>1.278797377143996</v>
      </c>
      <c r="AI66" s="53">
        <v>4.8867750000000001E-2</v>
      </c>
      <c r="AK66" s="58" t="s">
        <v>210</v>
      </c>
      <c r="AL66" s="58">
        <v>2.9579999999999998E-4</v>
      </c>
      <c r="AM66" s="58">
        <v>0.16069510000000001</v>
      </c>
      <c r="AN66" s="58">
        <v>14.67238</v>
      </c>
      <c r="AO66" s="58">
        <v>7.7146629999999998</v>
      </c>
      <c r="AP66" s="58">
        <v>2.2473129999999999E-3</v>
      </c>
      <c r="AQ66" s="58">
        <v>2.5645239999999998E-4</v>
      </c>
      <c r="AR66" s="58">
        <v>34.098624999999998</v>
      </c>
      <c r="AS66" s="58">
        <v>0.23994236699999999</v>
      </c>
      <c r="AT66" s="58">
        <v>0.51190877999999995</v>
      </c>
      <c r="AU66" s="58">
        <v>0.17838501800000001</v>
      </c>
      <c r="AV66" s="58">
        <v>0.93023616509804552</v>
      </c>
      <c r="AW66" s="58">
        <v>0.27413324999999999</v>
      </c>
      <c r="AX66" s="58">
        <v>0.59950751999999996</v>
      </c>
      <c r="AY66" s="58">
        <v>0.24254121014088359</v>
      </c>
      <c r="AZ66" s="58">
        <v>1.2122478321408841</v>
      </c>
      <c r="BA66" s="58">
        <v>3.7863657000000002E-2</v>
      </c>
      <c r="BC66" s="59" t="s">
        <v>210</v>
      </c>
      <c r="BD66" s="59">
        <v>2.9829999999999999E-4</v>
      </c>
      <c r="BE66" s="59">
        <v>0.1780043</v>
      </c>
      <c r="BF66" s="59">
        <v>13.880331</v>
      </c>
      <c r="BG66" s="59">
        <v>7.8451266000000004</v>
      </c>
      <c r="BH66" s="59">
        <v>2.2450015000000001E-3</v>
      </c>
      <c r="BI66" s="59">
        <v>2.6034845999999999E-4</v>
      </c>
      <c r="BJ66" s="59">
        <v>34.107532999999997</v>
      </c>
      <c r="BK66" s="59">
        <v>0.239216822</v>
      </c>
      <c r="BL66" s="59">
        <v>0.53633401000000003</v>
      </c>
      <c r="BM66" s="59">
        <v>0.19028809599999999</v>
      </c>
      <c r="BN66" s="59">
        <v>0.96583892809776062</v>
      </c>
      <c r="BO66" s="59">
        <v>0.28159983</v>
      </c>
      <c r="BP66" s="59">
        <v>0.61600155999999995</v>
      </c>
      <c r="BQ66" s="59">
        <v>0.26298866014705491</v>
      </c>
      <c r="BR66" s="59">
        <v>1.2325368531470551</v>
      </c>
      <c r="BS66" s="59">
        <v>4.4691469999999997E-2</v>
      </c>
    </row>
    <row r="67" spans="1:71" x14ac:dyDescent="0.25">
      <c r="A67" s="57" t="s">
        <v>210</v>
      </c>
      <c r="B67" s="57">
        <v>2.9300000000000002E-4</v>
      </c>
      <c r="C67" s="57">
        <v>0.17999780000000001</v>
      </c>
      <c r="D67" s="57">
        <v>11.2119465</v>
      </c>
      <c r="E67" s="57">
        <v>8.1780849999999994</v>
      </c>
      <c r="F67" s="57">
        <v>2.2291699999999999E-3</v>
      </c>
      <c r="G67" s="57">
        <v>2.749971E-4</v>
      </c>
      <c r="H67" s="57">
        <v>34.063538000000001</v>
      </c>
      <c r="I67" s="57">
        <v>0.24412944</v>
      </c>
      <c r="J67" s="57">
        <v>0.58895593999999996</v>
      </c>
      <c r="K67" s="57">
        <v>0.18113622800000001</v>
      </c>
      <c r="L67" s="57">
        <v>1.0142216080827611</v>
      </c>
      <c r="M67" s="57">
        <v>0.30155690000000002</v>
      </c>
      <c r="N67" s="57">
        <v>0.67523219999999995</v>
      </c>
      <c r="O67" s="57">
        <v>0.23431630010981749</v>
      </c>
      <c r="P67" s="57">
        <v>1.280488775109818</v>
      </c>
      <c r="Q67" s="57">
        <v>4.2861544000000001E-2</v>
      </c>
      <c r="S67" s="53" t="s">
        <v>210</v>
      </c>
      <c r="T67" s="53">
        <v>2.8969999999999999E-4</v>
      </c>
      <c r="U67" s="53">
        <v>0.1528245</v>
      </c>
      <c r="V67" s="53">
        <v>12.758215</v>
      </c>
      <c r="W67" s="53">
        <v>7.9342364999999999</v>
      </c>
      <c r="X67" s="53">
        <v>2.2361127E-3</v>
      </c>
      <c r="Y67" s="53">
        <v>2.6657615999999999E-4</v>
      </c>
      <c r="Z67" s="53">
        <v>34.052709999999998</v>
      </c>
      <c r="AA67" s="53">
        <v>0.245372803</v>
      </c>
      <c r="AB67" s="53">
        <v>0.54278508000000003</v>
      </c>
      <c r="AC67" s="53">
        <v>0.164922556</v>
      </c>
      <c r="AD67" s="53">
        <v>0.95308043908442619</v>
      </c>
      <c r="AE67" s="53">
        <v>0.28749728000000002</v>
      </c>
      <c r="AF67" s="53">
        <v>0.64147843999999998</v>
      </c>
      <c r="AG67" s="53">
        <v>0.20804363010713711</v>
      </c>
      <c r="AH67" s="53">
        <v>1.204571974107137</v>
      </c>
      <c r="AI67" s="53">
        <v>3.2212876000000001E-2</v>
      </c>
      <c r="AK67" s="58" t="s">
        <v>210</v>
      </c>
      <c r="AL67" s="58">
        <v>2.9E-4</v>
      </c>
      <c r="AM67" s="58">
        <v>0.12852379999999999</v>
      </c>
      <c r="AN67" s="58">
        <v>14.344804999999999</v>
      </c>
      <c r="AO67" s="58">
        <v>7.7135800000000003</v>
      </c>
      <c r="AP67" s="58">
        <v>2.2433959999999999E-3</v>
      </c>
      <c r="AQ67" s="58">
        <v>2.5849150000000002E-4</v>
      </c>
      <c r="AR67" s="58">
        <v>34.037149999999997</v>
      </c>
      <c r="AS67" s="58">
        <v>0.24568124999999999</v>
      </c>
      <c r="AT67" s="58">
        <v>0.49679506000000001</v>
      </c>
      <c r="AU67" s="58">
        <v>0.15025048699999999</v>
      </c>
      <c r="AV67" s="58">
        <v>0.89272679708661429</v>
      </c>
      <c r="AW67" s="58">
        <v>0.27322349000000001</v>
      </c>
      <c r="AX67" s="58">
        <v>0.60810176000000005</v>
      </c>
      <c r="AY67" s="58">
        <v>0.18021967010324039</v>
      </c>
      <c r="AZ67" s="58">
        <v>1.1410741221032401</v>
      </c>
      <c r="BA67" s="58">
        <v>2.2380097000000002E-2</v>
      </c>
      <c r="BC67" s="59" t="s">
        <v>210</v>
      </c>
      <c r="BD67" s="59">
        <v>2.9189999999999999E-4</v>
      </c>
      <c r="BE67" s="59">
        <v>0.14351</v>
      </c>
      <c r="BF67" s="59">
        <v>13.56006</v>
      </c>
      <c r="BG67" s="59">
        <v>7.8443836999999998</v>
      </c>
      <c r="BH67" s="59">
        <v>2.2410436000000001E-3</v>
      </c>
      <c r="BI67" s="59">
        <v>2.6240808E-4</v>
      </c>
      <c r="BJ67" s="59">
        <v>34.048076999999999</v>
      </c>
      <c r="BK67" s="59">
        <v>0.24501228</v>
      </c>
      <c r="BL67" s="59">
        <v>0.52120601999999994</v>
      </c>
      <c r="BM67" s="59">
        <v>0.16034684699999999</v>
      </c>
      <c r="BN67" s="59">
        <v>0.92656514708665771</v>
      </c>
      <c r="BO67" s="59">
        <v>0.28048847999999998</v>
      </c>
      <c r="BP67" s="59">
        <v>0.62437411999999992</v>
      </c>
      <c r="BQ67" s="59">
        <v>0.19893907010795539</v>
      </c>
      <c r="BR67" s="59">
        <v>1.159645712107956</v>
      </c>
      <c r="BS67" s="59">
        <v>2.8656615E-2</v>
      </c>
    </row>
    <row r="68" spans="1:71" x14ac:dyDescent="0.25">
      <c r="A68" s="57" t="s">
        <v>210</v>
      </c>
      <c r="B68" s="57">
        <v>2.7950000000000002E-4</v>
      </c>
      <c r="C68" s="57">
        <v>0.1238701</v>
      </c>
      <c r="D68" s="57">
        <v>11.424712</v>
      </c>
      <c r="E68" s="57">
        <v>8.1793999999999993</v>
      </c>
      <c r="F68" s="57">
        <v>2.2258942E-3</v>
      </c>
      <c r="G68" s="57">
        <v>2.7402269999999998E-4</v>
      </c>
      <c r="H68" s="57">
        <v>34.03519</v>
      </c>
      <c r="I68" s="57">
        <v>0.25246691399999999</v>
      </c>
      <c r="J68" s="57">
        <v>0.53923947000000005</v>
      </c>
      <c r="K68" s="57">
        <v>0.14278078180771489</v>
      </c>
      <c r="L68" s="57">
        <v>0.93448716587881653</v>
      </c>
      <c r="M68" s="57">
        <v>0.28674875999999999</v>
      </c>
      <c r="N68" s="57">
        <v>0.66883634000000003</v>
      </c>
      <c r="O68" s="57">
        <v>0.11622515007610749</v>
      </c>
      <c r="P68" s="57">
        <v>1.108038080076108</v>
      </c>
      <c r="Q68" s="57">
        <v>1.0705198000000001E-2</v>
      </c>
      <c r="S68" s="53" t="s">
        <v>210</v>
      </c>
      <c r="T68" s="53">
        <v>2.7839999999999999E-4</v>
      </c>
      <c r="U68" s="53">
        <v>0.1034069</v>
      </c>
      <c r="V68" s="53">
        <v>12.938286</v>
      </c>
      <c r="W68" s="53">
        <v>7.9341087000000003</v>
      </c>
      <c r="X68" s="53">
        <v>2.2332088999999999E-3</v>
      </c>
      <c r="Y68" s="53">
        <v>2.6590659999999999E-4</v>
      </c>
      <c r="Z68" s="53">
        <v>34.022150000000003</v>
      </c>
      <c r="AA68" s="53">
        <v>0.25309680000000001</v>
      </c>
      <c r="AB68" s="53">
        <v>0.49463564999999998</v>
      </c>
      <c r="AC68" s="53">
        <v>0.129779472283681</v>
      </c>
      <c r="AD68" s="53">
        <v>0.8775119223551302</v>
      </c>
      <c r="AE68" s="53">
        <v>0.27321559000000001</v>
      </c>
      <c r="AF68" s="53">
        <v>0.63543379999999994</v>
      </c>
      <c r="AG68" s="53">
        <v>9.3555150072546708E-2</v>
      </c>
      <c r="AH68" s="53">
        <v>1.0372592943725469</v>
      </c>
      <c r="AI68" s="53">
        <v>1.5121645E-3</v>
      </c>
      <c r="AK68" s="58" t="s">
        <v>210</v>
      </c>
      <c r="AL68" s="58">
        <v>2.811E-4</v>
      </c>
      <c r="AM68" s="58">
        <v>8.6090600000000003E-2</v>
      </c>
      <c r="AN68" s="58">
        <v>14.490755999999999</v>
      </c>
      <c r="AO68" s="58">
        <v>7.7133399999999996</v>
      </c>
      <c r="AP68" s="58">
        <v>2.2407811999999999E-3</v>
      </c>
      <c r="AQ68" s="58">
        <v>2.5802973000000002E-4</v>
      </c>
      <c r="AR68" s="58">
        <v>34.005104000000003</v>
      </c>
      <c r="AS68" s="58">
        <v>0.25285696000000002</v>
      </c>
      <c r="AT68" s="58">
        <v>0.45070197000000001</v>
      </c>
      <c r="AU68" s="58">
        <v>0.11593318289932431</v>
      </c>
      <c r="AV68" s="58">
        <v>0.81949211297079272</v>
      </c>
      <c r="AW68" s="58">
        <v>0.25969487000000002</v>
      </c>
      <c r="AX68" s="58">
        <v>0.60191669999999997</v>
      </c>
      <c r="AY68" s="58">
        <v>7.2384450069759507E-2</v>
      </c>
      <c r="AZ68" s="58">
        <v>0.98374702607975939</v>
      </c>
      <c r="BA68" s="58">
        <v>1.1426458000000001E-9</v>
      </c>
      <c r="BC68" s="59" t="s">
        <v>210</v>
      </c>
      <c r="BD68" s="59">
        <v>2.8150000000000001E-4</v>
      </c>
      <c r="BE68" s="59">
        <v>9.7007399999999994E-2</v>
      </c>
      <c r="BF68" s="59">
        <v>13.720367</v>
      </c>
      <c r="BG68" s="59">
        <v>7.8442854999999998</v>
      </c>
      <c r="BH68" s="59">
        <v>2.2383006000000001E-3</v>
      </c>
      <c r="BI68" s="59">
        <v>2.6186406999999999E-4</v>
      </c>
      <c r="BJ68" s="59">
        <v>34.016593999999998</v>
      </c>
      <c r="BK68" s="59">
        <v>0.25237337300000001</v>
      </c>
      <c r="BL68" s="59">
        <v>0.47419819000000002</v>
      </c>
      <c r="BM68" s="59">
        <v>0.12466159280818399</v>
      </c>
      <c r="BN68" s="59">
        <v>0.85123315588083193</v>
      </c>
      <c r="BO68" s="59">
        <v>0.26669768999999999</v>
      </c>
      <c r="BP68" s="59">
        <v>0.61822442</v>
      </c>
      <c r="BQ68" s="59">
        <v>8.6719830071965862E-2</v>
      </c>
      <c r="BR68" s="59">
        <v>0.99783221008196576</v>
      </c>
      <c r="BS68" s="59">
        <v>3.6402205000000002E-5</v>
      </c>
    </row>
    <row r="69" spans="1:71" x14ac:dyDescent="0.25">
      <c r="A69" s="57" t="s">
        <v>210</v>
      </c>
      <c r="B69" s="57">
        <v>2.8880000000000003E-4</v>
      </c>
      <c r="C69" s="57">
        <v>8.7890899999999994E-2</v>
      </c>
      <c r="D69" s="57">
        <v>11.670541</v>
      </c>
      <c r="E69" s="57">
        <v>8.1802229999999998</v>
      </c>
      <c r="F69" s="57">
        <v>2.2248628E-3</v>
      </c>
      <c r="G69" s="57">
        <v>2.720399E-4</v>
      </c>
      <c r="H69" s="57">
        <v>34.058489999999999</v>
      </c>
      <c r="I69" s="57">
        <v>0.25633426300000001</v>
      </c>
      <c r="J69" s="57">
        <v>0.46728473999999998</v>
      </c>
      <c r="K69" s="57">
        <v>0.1123539806414823</v>
      </c>
      <c r="L69" s="57">
        <v>0.83597298370249973</v>
      </c>
      <c r="M69" s="57">
        <v>0.25647903</v>
      </c>
      <c r="N69" s="57">
        <v>0.62104603000000003</v>
      </c>
      <c r="O69" s="57">
        <v>1.17435642E-9</v>
      </c>
      <c r="P69" s="57">
        <v>0.89928576163618823</v>
      </c>
      <c r="Q69" s="57">
        <v>4.6255790000000001E-10</v>
      </c>
      <c r="S69" s="53" t="s">
        <v>210</v>
      </c>
      <c r="T69" s="53">
        <v>2.9050000000000001E-4</v>
      </c>
      <c r="U69" s="53">
        <v>7.2768200000000005E-2</v>
      </c>
      <c r="V69" s="53">
        <v>13.135058000000001</v>
      </c>
      <c r="W69" s="53">
        <v>7.9348830000000001</v>
      </c>
      <c r="X69" s="53">
        <v>2.2329114999999999E-3</v>
      </c>
      <c r="Y69" s="53">
        <v>2.6431639999999998E-4</v>
      </c>
      <c r="Z69" s="53">
        <v>34.048172000000001</v>
      </c>
      <c r="AA69" s="53">
        <v>0.25570277699999999</v>
      </c>
      <c r="AB69" s="53">
        <v>0.43121458000000001</v>
      </c>
      <c r="AC69" s="53">
        <v>9.7128235651121497E-2</v>
      </c>
      <c r="AD69" s="53">
        <v>0.78404559271019125</v>
      </c>
      <c r="AE69" s="53">
        <v>0.24783896999999999</v>
      </c>
      <c r="AF69" s="53">
        <v>0.57706561999999995</v>
      </c>
      <c r="AG69" s="53">
        <v>1.062435566E-9</v>
      </c>
      <c r="AH69" s="53">
        <v>0.85658591846178334</v>
      </c>
      <c r="AI69" s="53">
        <v>3.8283313E-10</v>
      </c>
      <c r="AK69" s="58" t="s">
        <v>210</v>
      </c>
      <c r="AL69" s="58">
        <v>2.9609999999999999E-4</v>
      </c>
      <c r="AM69" s="58">
        <v>6.0481699999999999E-2</v>
      </c>
      <c r="AN69" s="58">
        <v>14.639448</v>
      </c>
      <c r="AO69" s="58">
        <v>7.7134580000000001</v>
      </c>
      <c r="AP69" s="58">
        <v>2.2411990000000001E-3</v>
      </c>
      <c r="AQ69" s="58">
        <v>2.568011E-4</v>
      </c>
      <c r="AR69" s="58">
        <v>34.034213999999999</v>
      </c>
      <c r="AS69" s="58">
        <v>0.25378842600000001</v>
      </c>
      <c r="AT69" s="58">
        <v>0.39007996</v>
      </c>
      <c r="AU69" s="58">
        <v>8.1742816605340329E-2</v>
      </c>
      <c r="AV69" s="58">
        <v>0.72561120266139734</v>
      </c>
      <c r="AW69" s="58">
        <v>0.23648071500000001</v>
      </c>
      <c r="AX69" s="58">
        <v>0.52473837999999995</v>
      </c>
      <c r="AY69" s="58">
        <v>8.0316798500000005E-10</v>
      </c>
      <c r="AZ69" s="58">
        <v>0.82119834315520623</v>
      </c>
      <c r="BA69" s="58">
        <v>2.8051854999999998E-10</v>
      </c>
      <c r="BC69" s="59" t="s">
        <v>210</v>
      </c>
      <c r="BD69" s="59">
        <v>2.945E-4</v>
      </c>
      <c r="BE69" s="59">
        <v>6.8162200000000006E-2</v>
      </c>
      <c r="BF69" s="59">
        <v>13.898372</v>
      </c>
      <c r="BG69" s="59">
        <v>7.8443930000000002</v>
      </c>
      <c r="BH69" s="59">
        <v>2.2384093999999999E-3</v>
      </c>
      <c r="BI69" s="59">
        <v>2.6042761999999999E-4</v>
      </c>
      <c r="BJ69" s="59">
        <v>34.044376</v>
      </c>
      <c r="BK69" s="59">
        <v>0.25431806000000001</v>
      </c>
      <c r="BL69" s="59">
        <v>0.41280369</v>
      </c>
      <c r="BM69" s="59">
        <v>9.1841940693593693E-2</v>
      </c>
      <c r="BN69" s="59">
        <v>0.75896369075250603</v>
      </c>
      <c r="BO69" s="59">
        <v>0.24230046999999999</v>
      </c>
      <c r="BP69" s="59">
        <v>0.55609933</v>
      </c>
      <c r="BQ69" s="59">
        <v>1.0265531929999999E-9</v>
      </c>
      <c r="BR69" s="59">
        <v>0.82116467437859142</v>
      </c>
      <c r="BS69" s="59">
        <v>3.5228824999999999E-10</v>
      </c>
    </row>
    <row r="70" spans="1:71" x14ac:dyDescent="0.25">
      <c r="A70" s="57" t="s">
        <v>210</v>
      </c>
      <c r="B70" s="57" t="str">
        <v>NA</v>
      </c>
      <c r="C70" s="57" t="str">
        <v>NA</v>
      </c>
      <c r="D70" s="57" t="str">
        <v>NaN</v>
      </c>
      <c r="E70" s="57" t="str">
        <v>NaN</v>
      </c>
      <c r="F70" s="57" t="str">
        <v>NaN</v>
      </c>
      <c r="G70" s="57" t="str">
        <v>NaN</v>
      </c>
      <c r="H70" s="57" t="str">
        <v>NaN</v>
      </c>
      <c r="I70" s="57" t="str">
        <v>NA</v>
      </c>
      <c r="J70" s="57" t="str">
        <v>NA</v>
      </c>
      <c r="K70" s="57" t="str">
        <v>NA</v>
      </c>
      <c r="L70" s="57" t="str">
        <v>NA</v>
      </c>
      <c r="M70" s="57" t="str">
        <v>NA</v>
      </c>
      <c r="N70" s="57" t="str">
        <v>NA</v>
      </c>
      <c r="O70" s="57" t="str">
        <v>NA</v>
      </c>
      <c r="P70" s="57" t="str">
        <v>NA</v>
      </c>
      <c r="Q70" s="57" t="str">
        <v>NaN</v>
      </c>
      <c r="S70" s="53" t="s">
        <v>210</v>
      </c>
      <c r="T70" s="53" t="str">
        <v>NA</v>
      </c>
      <c r="U70" s="53" t="str">
        <v>NA</v>
      </c>
      <c r="V70" s="53" t="str">
        <v>NaN</v>
      </c>
      <c r="W70" s="53" t="str">
        <v>NaN</v>
      </c>
      <c r="X70" s="53" t="str">
        <v>NaN</v>
      </c>
      <c r="Y70" s="53" t="str">
        <v>NaN</v>
      </c>
      <c r="Z70" s="53" t="str">
        <v>NaN</v>
      </c>
      <c r="AA70" s="53" t="str">
        <v>NA</v>
      </c>
      <c r="AB70" s="53" t="str">
        <v>NA</v>
      </c>
      <c r="AC70" s="53" t="str">
        <v>NA</v>
      </c>
      <c r="AD70" s="53" t="str">
        <v>NA</v>
      </c>
      <c r="AE70" s="53" t="str">
        <v>NA</v>
      </c>
      <c r="AF70" s="53" t="str">
        <v>NA</v>
      </c>
      <c r="AG70" s="53" t="str">
        <v>NA</v>
      </c>
      <c r="AH70" s="53" t="str">
        <v>NA</v>
      </c>
      <c r="AI70" s="53" t="str">
        <v>NaN</v>
      </c>
      <c r="AK70" s="58" t="s">
        <v>210</v>
      </c>
      <c r="AL70" s="58" t="str">
        <v>NA</v>
      </c>
      <c r="AM70" s="58" t="str">
        <v>NA</v>
      </c>
      <c r="AN70" s="58" t="str">
        <v>NaN</v>
      </c>
      <c r="AO70" s="58" t="str">
        <v>NaN</v>
      </c>
      <c r="AP70" s="58" t="str">
        <v>NaN</v>
      </c>
      <c r="AQ70" s="58" t="str">
        <v>NaN</v>
      </c>
      <c r="AR70" s="58" t="str">
        <v>NaN</v>
      </c>
      <c r="AS70" s="58" t="str">
        <v>NA</v>
      </c>
      <c r="AT70" s="58" t="str">
        <v>NA</v>
      </c>
      <c r="AU70" s="58" t="str">
        <v>NA</v>
      </c>
      <c r="AV70" s="58" t="str">
        <v>NA</v>
      </c>
      <c r="AW70" s="58" t="str">
        <v>NA</v>
      </c>
      <c r="AX70" s="58" t="str">
        <v>NA</v>
      </c>
      <c r="AY70" s="58" t="str">
        <v>NA</v>
      </c>
      <c r="AZ70" s="58" t="str">
        <v>NA</v>
      </c>
      <c r="BA70" s="58" t="str">
        <v>NaN</v>
      </c>
      <c r="BC70" s="59" t="s">
        <v>210</v>
      </c>
      <c r="BD70" s="59" t="str">
        <v>NA</v>
      </c>
      <c r="BE70" s="59" t="str">
        <v>NA</v>
      </c>
      <c r="BF70" s="59" t="str">
        <v>NaN</v>
      </c>
      <c r="BG70" s="59" t="str">
        <v>NaN</v>
      </c>
      <c r="BH70" s="59" t="str">
        <v>NaN</v>
      </c>
      <c r="BI70" s="59" t="str">
        <v>NaN</v>
      </c>
      <c r="BJ70" s="59" t="str">
        <v>NaN</v>
      </c>
      <c r="BK70" s="59" t="str">
        <v>NA</v>
      </c>
      <c r="BL70" s="59" t="str">
        <v>NA</v>
      </c>
      <c r="BM70" s="59" t="str">
        <v>NA</v>
      </c>
      <c r="BN70" s="59" t="str">
        <v>NA</v>
      </c>
      <c r="BO70" s="59" t="str">
        <v>NA</v>
      </c>
      <c r="BP70" s="59" t="str">
        <v>NA</v>
      </c>
      <c r="BQ70" s="59" t="str">
        <v>NA</v>
      </c>
      <c r="BR70" s="59" t="str">
        <v>NA</v>
      </c>
      <c r="BS70" s="59" t="str">
        <v>NaN</v>
      </c>
    </row>
    <row r="71" spans="1:71" x14ac:dyDescent="0.25">
      <c r="A71" s="57" t="s">
        <v>210</v>
      </c>
      <c r="B71" s="57" t="str">
        <v>NA</v>
      </c>
      <c r="C71" s="57" t="str">
        <v>NA</v>
      </c>
      <c r="D71" s="57" t="str">
        <v>NaN</v>
      </c>
      <c r="E71" s="57" t="str">
        <v>NaN</v>
      </c>
      <c r="F71" s="57" t="str">
        <v>NaN</v>
      </c>
      <c r="G71" s="57" t="str">
        <v>NaN</v>
      </c>
      <c r="H71" s="57" t="str">
        <v>NaN</v>
      </c>
      <c r="I71" s="57" t="str">
        <v>NA</v>
      </c>
      <c r="J71" s="57" t="str">
        <v>NA</v>
      </c>
      <c r="K71" s="57" t="str">
        <v>NA</v>
      </c>
      <c r="L71" s="57" t="str">
        <v>NA</v>
      </c>
      <c r="M71" s="57" t="str">
        <v>NA</v>
      </c>
      <c r="N71" s="57" t="str">
        <v>NA</v>
      </c>
      <c r="O71" s="57" t="str">
        <v>NA</v>
      </c>
      <c r="P71" s="57" t="str">
        <v>NA</v>
      </c>
      <c r="Q71" s="57" t="str">
        <v>NaN</v>
      </c>
      <c r="S71" s="53" t="s">
        <v>210</v>
      </c>
      <c r="T71" s="53" t="str">
        <v>NA</v>
      </c>
      <c r="U71" s="53" t="str">
        <v>NA</v>
      </c>
      <c r="V71" s="53" t="str">
        <v>NaN</v>
      </c>
      <c r="W71" s="53" t="str">
        <v>NaN</v>
      </c>
      <c r="X71" s="53" t="str">
        <v>NaN</v>
      </c>
      <c r="Y71" s="53" t="str">
        <v>NaN</v>
      </c>
      <c r="Z71" s="53" t="str">
        <v>NaN</v>
      </c>
      <c r="AA71" s="53" t="str">
        <v>NA</v>
      </c>
      <c r="AB71" s="53" t="str">
        <v>NA</v>
      </c>
      <c r="AC71" s="53" t="str">
        <v>NA</v>
      </c>
      <c r="AD71" s="53" t="str">
        <v>NA</v>
      </c>
      <c r="AE71" s="53" t="str">
        <v>NA</v>
      </c>
      <c r="AF71" s="53" t="str">
        <v>NA</v>
      </c>
      <c r="AG71" s="53" t="str">
        <v>NA</v>
      </c>
      <c r="AH71" s="53" t="str">
        <v>NA</v>
      </c>
      <c r="AI71" s="53" t="str">
        <v>NaN</v>
      </c>
      <c r="AK71" s="58" t="s">
        <v>210</v>
      </c>
      <c r="AL71" s="58" t="str">
        <v>NA</v>
      </c>
      <c r="AM71" s="58" t="str">
        <v>NA</v>
      </c>
      <c r="AN71" s="58" t="str">
        <v>NaN</v>
      </c>
      <c r="AO71" s="58" t="str">
        <v>NaN</v>
      </c>
      <c r="AP71" s="58" t="str">
        <v>NaN</v>
      </c>
      <c r="AQ71" s="58" t="str">
        <v>NaN</v>
      </c>
      <c r="AR71" s="58" t="str">
        <v>NaN</v>
      </c>
      <c r="AS71" s="58" t="str">
        <v>NA</v>
      </c>
      <c r="AT71" s="58" t="str">
        <v>NA</v>
      </c>
      <c r="AU71" s="58" t="str">
        <v>NA</v>
      </c>
      <c r="AV71" s="58" t="str">
        <v>NA</v>
      </c>
      <c r="AW71" s="58" t="str">
        <v>NA</v>
      </c>
      <c r="AX71" s="58" t="str">
        <v>NA</v>
      </c>
      <c r="AY71" s="58" t="str">
        <v>NA</v>
      </c>
      <c r="AZ71" s="58" t="str">
        <v>NA</v>
      </c>
      <c r="BA71" s="58" t="str">
        <v>NaN</v>
      </c>
      <c r="BC71" s="59" t="s">
        <v>210</v>
      </c>
      <c r="BD71" s="59" t="str">
        <v>NA</v>
      </c>
      <c r="BE71" s="59" t="str">
        <v>NA</v>
      </c>
      <c r="BF71" s="59" t="str">
        <v>NaN</v>
      </c>
      <c r="BG71" s="59" t="str">
        <v>NaN</v>
      </c>
      <c r="BH71" s="59" t="str">
        <v>NaN</v>
      </c>
      <c r="BI71" s="59" t="str">
        <v>NaN</v>
      </c>
      <c r="BJ71" s="59" t="str">
        <v>NaN</v>
      </c>
      <c r="BK71" s="59" t="str">
        <v>NA</v>
      </c>
      <c r="BL71" s="59" t="str">
        <v>NA</v>
      </c>
      <c r="BM71" s="59" t="str">
        <v>NA</v>
      </c>
      <c r="BN71" s="59" t="str">
        <v>NA</v>
      </c>
      <c r="BO71" s="59" t="str">
        <v>NA</v>
      </c>
      <c r="BP71" s="59" t="str">
        <v>NA</v>
      </c>
      <c r="BQ71" s="59" t="str">
        <v>NA</v>
      </c>
      <c r="BR71" s="59" t="str">
        <v>NA</v>
      </c>
      <c r="BS71" s="59" t="str">
        <v>NaN</v>
      </c>
    </row>
    <row r="72" spans="1:71" x14ac:dyDescent="0.25">
      <c r="A72" s="57" t="s">
        <v>210</v>
      </c>
      <c r="B72" s="57" t="str">
        <v>NA</v>
      </c>
      <c r="C72" s="57" t="str">
        <v>NA</v>
      </c>
      <c r="D72" s="57" t="str">
        <v>NaN</v>
      </c>
      <c r="E72" s="57" t="str">
        <v>NaN</v>
      </c>
      <c r="F72" s="57" t="str">
        <v>NaN</v>
      </c>
      <c r="G72" s="57" t="str">
        <v>NaN</v>
      </c>
      <c r="H72" s="57" t="str">
        <v>NaN</v>
      </c>
      <c r="I72" s="57" t="str">
        <v>NA</v>
      </c>
      <c r="J72" s="57" t="str">
        <v>NA</v>
      </c>
      <c r="K72" s="57" t="str">
        <v>NA</v>
      </c>
      <c r="L72" s="57" t="str">
        <v>NA</v>
      </c>
      <c r="M72" s="57" t="str">
        <v>NA</v>
      </c>
      <c r="N72" s="57" t="str">
        <v>NA</v>
      </c>
      <c r="O72" s="57" t="str">
        <v>NA</v>
      </c>
      <c r="P72" s="57" t="str">
        <v>NA</v>
      </c>
      <c r="Q72" s="57" t="str">
        <v>NaN</v>
      </c>
      <c r="S72" s="53" t="s">
        <v>210</v>
      </c>
      <c r="T72" s="53" t="str">
        <v>NA</v>
      </c>
      <c r="U72" s="53" t="str">
        <v>NA</v>
      </c>
      <c r="V72" s="53" t="str">
        <v>NaN</v>
      </c>
      <c r="W72" s="53" t="str">
        <v>NaN</v>
      </c>
      <c r="X72" s="53" t="str">
        <v>NaN</v>
      </c>
      <c r="Y72" s="53" t="str">
        <v>NaN</v>
      </c>
      <c r="Z72" s="53" t="str">
        <v>NaN</v>
      </c>
      <c r="AA72" s="53" t="str">
        <v>NA</v>
      </c>
      <c r="AB72" s="53" t="str">
        <v>NA</v>
      </c>
      <c r="AC72" s="53" t="str">
        <v>NA</v>
      </c>
      <c r="AD72" s="53" t="str">
        <v>NA</v>
      </c>
      <c r="AE72" s="53" t="str">
        <v>NA</v>
      </c>
      <c r="AF72" s="53" t="str">
        <v>NA</v>
      </c>
      <c r="AG72" s="53" t="str">
        <v>NA</v>
      </c>
      <c r="AH72" s="53" t="str">
        <v>NA</v>
      </c>
      <c r="AI72" s="53" t="str">
        <v>NaN</v>
      </c>
      <c r="AK72" s="58" t="s">
        <v>210</v>
      </c>
      <c r="AL72" s="58" t="str">
        <v>NA</v>
      </c>
      <c r="AM72" s="58" t="str">
        <v>NA</v>
      </c>
      <c r="AN72" s="58" t="str">
        <v>NaN</v>
      </c>
      <c r="AO72" s="58" t="str">
        <v>NaN</v>
      </c>
      <c r="AP72" s="58" t="str">
        <v>NaN</v>
      </c>
      <c r="AQ72" s="58" t="str">
        <v>NaN</v>
      </c>
      <c r="AR72" s="58" t="str">
        <v>NaN</v>
      </c>
      <c r="AS72" s="58" t="str">
        <v>NA</v>
      </c>
      <c r="AT72" s="58" t="str">
        <v>NA</v>
      </c>
      <c r="AU72" s="58" t="str">
        <v>NA</v>
      </c>
      <c r="AV72" s="58" t="str">
        <v>NA</v>
      </c>
      <c r="AW72" s="58" t="str">
        <v>NA</v>
      </c>
      <c r="AX72" s="58" t="str">
        <v>NA</v>
      </c>
      <c r="AY72" s="58" t="str">
        <v>NA</v>
      </c>
      <c r="AZ72" s="58" t="str">
        <v>NA</v>
      </c>
      <c r="BA72" s="58" t="str">
        <v>NaN</v>
      </c>
      <c r="BC72" s="59" t="s">
        <v>210</v>
      </c>
      <c r="BD72" s="59" t="str">
        <v>NA</v>
      </c>
      <c r="BE72" s="59" t="str">
        <v>NA</v>
      </c>
      <c r="BF72" s="59" t="str">
        <v>NaN</v>
      </c>
      <c r="BG72" s="59" t="str">
        <v>NaN</v>
      </c>
      <c r="BH72" s="59" t="str">
        <v>NaN</v>
      </c>
      <c r="BI72" s="59" t="str">
        <v>NaN</v>
      </c>
      <c r="BJ72" s="59" t="str">
        <v>NaN</v>
      </c>
      <c r="BK72" s="59" t="str">
        <v>NA</v>
      </c>
      <c r="BL72" s="59" t="str">
        <v>NA</v>
      </c>
      <c r="BM72" s="59" t="str">
        <v>NA</v>
      </c>
      <c r="BN72" s="59" t="str">
        <v>NA</v>
      </c>
      <c r="BO72" s="59" t="str">
        <v>NA</v>
      </c>
      <c r="BP72" s="59" t="str">
        <v>NA</v>
      </c>
      <c r="BQ72" s="59" t="str">
        <v>NA</v>
      </c>
      <c r="BR72" s="59" t="str">
        <v>NA</v>
      </c>
      <c r="BS72" s="59" t="str">
        <v>NaN</v>
      </c>
    </row>
    <row r="73" spans="1:71" x14ac:dyDescent="0.25">
      <c r="A73" s="57" t="s">
        <v>210</v>
      </c>
      <c r="B73" s="57" t="str">
        <v>NA</v>
      </c>
      <c r="C73" s="57" t="str">
        <v>NA</v>
      </c>
      <c r="D73" s="57" t="str">
        <v>NaN</v>
      </c>
      <c r="E73" s="57" t="str">
        <v>NaN</v>
      </c>
      <c r="F73" s="57" t="str">
        <v>NaN</v>
      </c>
      <c r="G73" s="57" t="str">
        <v>NaN</v>
      </c>
      <c r="H73" s="57" t="str">
        <v>NaN</v>
      </c>
      <c r="I73" s="57" t="str">
        <v>NA</v>
      </c>
      <c r="J73" s="57" t="str">
        <v>NA</v>
      </c>
      <c r="K73" s="57" t="str">
        <v>NA</v>
      </c>
      <c r="L73" s="57" t="str">
        <v>NA</v>
      </c>
      <c r="M73" s="57" t="str">
        <v>NA</v>
      </c>
      <c r="N73" s="57" t="str">
        <v>NA</v>
      </c>
      <c r="O73" s="57" t="str">
        <v>NA</v>
      </c>
      <c r="P73" s="57" t="str">
        <v>NA</v>
      </c>
      <c r="Q73" s="57" t="str">
        <v>NaN</v>
      </c>
      <c r="S73" s="53" t="s">
        <v>210</v>
      </c>
      <c r="T73" s="53" t="str">
        <v>NA</v>
      </c>
      <c r="U73" s="53" t="str">
        <v>NA</v>
      </c>
      <c r="V73" s="53" t="str">
        <v>NaN</v>
      </c>
      <c r="W73" s="53" t="str">
        <v>NaN</v>
      </c>
      <c r="X73" s="53" t="str">
        <v>NaN</v>
      </c>
      <c r="Y73" s="53" t="str">
        <v>NaN</v>
      </c>
      <c r="Z73" s="53" t="str">
        <v>NaN</v>
      </c>
      <c r="AA73" s="53" t="str">
        <v>NA</v>
      </c>
      <c r="AB73" s="53" t="str">
        <v>NA</v>
      </c>
      <c r="AC73" s="53" t="str">
        <v>NA</v>
      </c>
      <c r="AD73" s="53" t="str">
        <v>NA</v>
      </c>
      <c r="AE73" s="53" t="str">
        <v>NA</v>
      </c>
      <c r="AF73" s="53" t="str">
        <v>NA</v>
      </c>
      <c r="AG73" s="53" t="str">
        <v>NA</v>
      </c>
      <c r="AH73" s="53" t="str">
        <v>NA</v>
      </c>
      <c r="AI73" s="53" t="str">
        <v>NaN</v>
      </c>
      <c r="AK73" s="58" t="s">
        <v>210</v>
      </c>
      <c r="AL73" s="58" t="str">
        <v>NA</v>
      </c>
      <c r="AM73" s="58" t="str">
        <v>NA</v>
      </c>
      <c r="AN73" s="58" t="str">
        <v>NaN</v>
      </c>
      <c r="AO73" s="58" t="str">
        <v>NaN</v>
      </c>
      <c r="AP73" s="58" t="str">
        <v>NaN</v>
      </c>
      <c r="AQ73" s="58" t="str">
        <v>NaN</v>
      </c>
      <c r="AR73" s="58" t="str">
        <v>NaN</v>
      </c>
      <c r="AS73" s="58" t="str">
        <v>NA</v>
      </c>
      <c r="AT73" s="58" t="str">
        <v>NA</v>
      </c>
      <c r="AU73" s="58" t="str">
        <v>NA</v>
      </c>
      <c r="AV73" s="58" t="str">
        <v>NA</v>
      </c>
      <c r="AW73" s="58" t="str">
        <v>NA</v>
      </c>
      <c r="AX73" s="58" t="str">
        <v>NA</v>
      </c>
      <c r="AY73" s="58" t="str">
        <v>NA</v>
      </c>
      <c r="AZ73" s="58" t="str">
        <v>NA</v>
      </c>
      <c r="BA73" s="58" t="str">
        <v>NaN</v>
      </c>
      <c r="BC73" s="59" t="s">
        <v>210</v>
      </c>
      <c r="BD73" s="59" t="str">
        <v>NA</v>
      </c>
      <c r="BE73" s="59" t="str">
        <v>NA</v>
      </c>
      <c r="BF73" s="59" t="str">
        <v>NaN</v>
      </c>
      <c r="BG73" s="59" t="str">
        <v>NaN</v>
      </c>
      <c r="BH73" s="59" t="str">
        <v>NaN</v>
      </c>
      <c r="BI73" s="59" t="str">
        <v>NaN</v>
      </c>
      <c r="BJ73" s="59" t="str">
        <v>NaN</v>
      </c>
      <c r="BK73" s="59" t="str">
        <v>NA</v>
      </c>
      <c r="BL73" s="59" t="str">
        <v>NA</v>
      </c>
      <c r="BM73" s="59" t="str">
        <v>NA</v>
      </c>
      <c r="BN73" s="59" t="str">
        <v>NA</v>
      </c>
      <c r="BO73" s="59" t="str">
        <v>NA</v>
      </c>
      <c r="BP73" s="59" t="str">
        <v>NA</v>
      </c>
      <c r="BQ73" s="59" t="str">
        <v>NA</v>
      </c>
      <c r="BR73" s="59" t="str">
        <v>NA</v>
      </c>
      <c r="BS73" s="59" t="str">
        <v>NaN</v>
      </c>
    </row>
    <row r="74" spans="1:71" x14ac:dyDescent="0.25">
      <c r="A74" s="57" t="s">
        <v>210</v>
      </c>
      <c r="B74" s="57" t="str" cm="1">
        <f t="array" ref="B74:B91">TRANSPOSE(Fe!A33:R33)</f>
        <v>NA</v>
      </c>
      <c r="C74" s="57" t="str" cm="1">
        <f t="array" ref="C74:C91">TRANSPOSE('PO4'!A33:R33)</f>
        <v>NA</v>
      </c>
      <c r="D74" s="57" t="str" cm="1">
        <f t="array" ref="D74:D91">TRANSPOSE(surface_T!A33:R33)</f>
        <v>NaN</v>
      </c>
      <c r="E74" s="57" t="str" cm="1">
        <f t="array" ref="E74:E91">TRANSPOSE(surface_ph!A33:R33)</f>
        <v>NaN</v>
      </c>
      <c r="F74" s="57" t="str" cm="1">
        <f t="array" ref="F74:F91">TRANSPOSE(surface_Alk!A33:R33)</f>
        <v>NaN</v>
      </c>
      <c r="G74" s="57" t="str" cm="1">
        <f t="array" ref="G74:G91">TRANSPOSE(surface_oxugen!A33:R33)</f>
        <v>NaN</v>
      </c>
      <c r="H74" s="57" t="str" cm="1">
        <f t="array" ref="H74:H91">TRANSPOSE(Surface_sal!A33:R33)</f>
        <v>NaN</v>
      </c>
      <c r="I74" s="57" t="str" cm="1">
        <f t="array" ref="I74:I91">TRANSPOSE(picophyto!A33:R33)</f>
        <v>NA</v>
      </c>
      <c r="J74" s="57" t="str" cm="1">
        <f t="array" ref="J74:J91">TRANSPOSE(nanophyto!A33:R33)</f>
        <v>NA</v>
      </c>
      <c r="K74" s="57" t="str" cm="1">
        <f t="array" ref="K74:K91">TRANSPOSE(microphyto!A33:R33)</f>
        <v>NA</v>
      </c>
      <c r="L74" s="57" t="str" cm="1">
        <f t="array" ref="L74:L91">TRANSPOSE(total_phyto!A33:R33)</f>
        <v>NA</v>
      </c>
      <c r="M74" s="57" t="str" cm="1">
        <f t="array" ref="M74:M91">TRANSPOSE(nanozoo!A33:R33)</f>
        <v>NA</v>
      </c>
      <c r="N74" s="57" t="str" cm="1">
        <f t="array" ref="N74:N91">TRANSPOSE(microzoo!A33:R33)</f>
        <v>NA</v>
      </c>
      <c r="O74" s="57" t="str" cm="1">
        <f t="array" ref="O74:O91">TRANSPOSE(mesozoo!A33:R33)</f>
        <v>NA</v>
      </c>
      <c r="P74" s="57" t="str" cm="1">
        <f t="array" ref="P74:P91">TRANSPOSE(total_zoo!A33:R33)</f>
        <v>NA</v>
      </c>
      <c r="Q74" s="57" t="str" cm="1">
        <f t="array" ref="Q74:Q91">TRANSPOSE(foram!A33:R33)</f>
        <v>NaN</v>
      </c>
      <c r="S74" s="53" t="s">
        <v>210</v>
      </c>
      <c r="T74" s="53" t="str" cm="1">
        <f t="array" ref="T74:T91">TRANSPOSE(Fe!A144:R144)</f>
        <v>NA</v>
      </c>
      <c r="U74" s="53" t="str" cm="1">
        <f t="array" ref="U74:U91">TRANSPOSE('PO4'!A144:R144)</f>
        <v>NA</v>
      </c>
      <c r="V74" s="53" t="str" cm="1">
        <f t="array" ref="V74:V91">TRANSPOSE(surface_T!A144:R144)</f>
        <v>NaN</v>
      </c>
      <c r="W74" s="53" t="str" cm="1">
        <f t="array" ref="W74:W91">TRANSPOSE(surface_ph!A144:R144)</f>
        <v>NaN</v>
      </c>
      <c r="X74" s="53" t="str" cm="1">
        <f t="array" ref="X74:X91">TRANSPOSE(surface_Alk!A144:R144)</f>
        <v>NaN</v>
      </c>
      <c r="Y74" s="53" t="str" cm="1">
        <f t="array" ref="Y74:Y91">TRANSPOSE(surface_oxugen!A144:R144)</f>
        <v>NaN</v>
      </c>
      <c r="Z74" s="53" t="str" cm="1">
        <f t="array" ref="Z74:Z91">TRANSPOSE(Surface_sal!A144:R144)</f>
        <v>NaN</v>
      </c>
      <c r="AA74" s="53" t="str" cm="1">
        <f t="array" ref="AA74:AA91">TRANSPOSE(picophyto!A144:R144)</f>
        <v>NA</v>
      </c>
      <c r="AB74" s="53" t="str" cm="1">
        <f t="array" ref="AB74:AB91">TRANSPOSE(nanophyto!A144:R144)</f>
        <v>NA</v>
      </c>
      <c r="AC74" s="53" t="str" cm="1">
        <f t="array" ref="AC74:AC91">TRANSPOSE(microphyto!A144:R144)</f>
        <v>NA</v>
      </c>
      <c r="AD74" s="53" t="str" cm="1">
        <f t="array" ref="AD74:AD91">TRANSPOSE(total_phyto!A144:R144)</f>
        <v>NA</v>
      </c>
      <c r="AE74" s="53" t="str" cm="1">
        <f t="array" ref="AE74:AE91">TRANSPOSE(nanozoo!A144:R144)</f>
        <v>NA</v>
      </c>
      <c r="AF74" s="53" t="str" cm="1">
        <f t="array" ref="AF74:AF91">TRANSPOSE(microzoo!A144:R144)</f>
        <v>NA</v>
      </c>
      <c r="AG74" s="53" t="str" cm="1">
        <f t="array" ref="AG74:AG91">TRANSPOSE(mesozoo!A144:R144)</f>
        <v>NA</v>
      </c>
      <c r="AH74" s="53" t="str" cm="1">
        <f t="array" ref="AH74:AH91">TRANSPOSE(total_zoo!A144:R144)</f>
        <v>NA</v>
      </c>
      <c r="AI74" s="53" t="str" cm="1">
        <f t="array" ref="AI74:AI91">TRANSPOSE(foram!A144:R144)</f>
        <v>NaN</v>
      </c>
      <c r="AK74" s="58" t="s">
        <v>210</v>
      </c>
      <c r="AL74" s="58" t="str" cm="1">
        <f t="array" ref="AL74:AL91">TRANSPOSE(Fe!A181:R181)</f>
        <v>NA</v>
      </c>
      <c r="AM74" s="58" t="str" cm="1">
        <f t="array" ref="AM74:AM91">TRANSPOSE('PO4'!A181:R181)</f>
        <v>NA</v>
      </c>
      <c r="AN74" s="58" t="str" cm="1">
        <f t="array" ref="AN74:AN91">TRANSPOSE(surface_T!A181:R181)</f>
        <v>NaN</v>
      </c>
      <c r="AO74" s="58" t="str" cm="1">
        <f t="array" ref="AO74:AO91">TRANSPOSE(surface_ph!A181:R181)</f>
        <v>NaN</v>
      </c>
      <c r="AP74" s="58" t="str" cm="1">
        <f t="array" ref="AP74:AP91">TRANSPOSE(surface_Alk!A181:R181)</f>
        <v>NaN</v>
      </c>
      <c r="AQ74" s="58" t="str" cm="1">
        <f t="array" ref="AQ74:AQ91">TRANSPOSE(surface_oxugen!A181:R181)</f>
        <v>NaN</v>
      </c>
      <c r="AR74" s="58" t="str" cm="1">
        <f t="array" ref="AR74:AR91">TRANSPOSE(Surface_sal!A181:R181)</f>
        <v>NaN</v>
      </c>
      <c r="AS74" s="58" t="str" cm="1">
        <f t="array" ref="AS74:AS91">TRANSPOSE(picophyto!A181:R181)</f>
        <v>NA</v>
      </c>
      <c r="AT74" s="58" t="str" cm="1">
        <f t="array" ref="AT74:AT91">TRANSPOSE(nanophyto!A181:R181)</f>
        <v>NA</v>
      </c>
      <c r="AU74" s="58" t="str" cm="1">
        <f t="array" ref="AU74:AU91">TRANSPOSE(microphyto!A181:R181)</f>
        <v>NA</v>
      </c>
      <c r="AV74" s="58" t="str" cm="1">
        <f t="array" ref="AV74:AV91">TRANSPOSE(total_phyto!A181:R181)</f>
        <v>NA</v>
      </c>
      <c r="AW74" s="58" t="str" cm="1">
        <f t="array" ref="AW74:AW91">TRANSPOSE(nanozoo!A181:R181)</f>
        <v>NA</v>
      </c>
      <c r="AX74" s="58" t="str" cm="1">
        <f t="array" ref="AX74:AX91">TRANSPOSE(microzoo!A181:R181)</f>
        <v>NA</v>
      </c>
      <c r="AY74" s="58" t="str" cm="1">
        <f t="array" ref="AY74:AY91">TRANSPOSE(mesozoo!A181:R181)</f>
        <v>NA</v>
      </c>
      <c r="AZ74" s="58" t="str" cm="1">
        <f t="array" ref="AZ74:AZ91">TRANSPOSE(total_zoo!A181:R181)</f>
        <v>NA</v>
      </c>
      <c r="BA74" s="58" t="str" cm="1">
        <f t="array" ref="BA74:BA91">TRANSPOSE(foram!A181:R181)</f>
        <v>NaN</v>
      </c>
      <c r="BC74" s="59" t="s">
        <v>210</v>
      </c>
      <c r="BD74" s="59" t="str" cm="1">
        <f t="array" ref="BD74:BD91">TRANSPOSE(Fe!A107:R107)</f>
        <v>NA</v>
      </c>
      <c r="BE74" s="59" t="str" cm="1">
        <f t="array" ref="BE74:BE91">TRANSPOSE('PO4'!A107:R107)</f>
        <v>NA</v>
      </c>
      <c r="BF74" s="59" t="str" cm="1">
        <f t="array" ref="BF74:BF91">TRANSPOSE(surface_T!A107:R107)</f>
        <v>NaN</v>
      </c>
      <c r="BG74" s="59" t="str" cm="1">
        <f t="array" ref="BG74:BG91">TRANSPOSE(surface_ph!A107:R107)</f>
        <v>NaN</v>
      </c>
      <c r="BH74" s="59" t="str" cm="1">
        <f t="array" ref="BH74:BH91">TRANSPOSE(surface_Alk!A107:R107)</f>
        <v>NaN</v>
      </c>
      <c r="BI74" s="59" t="str" cm="1">
        <f t="array" ref="BI74:BI91">TRANSPOSE(surface_oxugen!A107:R107)</f>
        <v>NaN</v>
      </c>
      <c r="BJ74" s="59" t="str" cm="1">
        <f t="array" ref="BJ74:BJ91">TRANSPOSE(Surface_sal!A107:R107)</f>
        <v>NaN</v>
      </c>
      <c r="BK74" s="59" t="str" cm="1">
        <f t="array" ref="BK74:BK91">TRANSPOSE(picophyto!A107:R107)</f>
        <v>NA</v>
      </c>
      <c r="BL74" s="59" t="str" cm="1">
        <f t="array" ref="BL74:BL91">TRANSPOSE(nanophyto!A107:R107)</f>
        <v>NA</v>
      </c>
      <c r="BM74" s="59" t="str" cm="1">
        <f t="array" ref="BM74:BM91">TRANSPOSE(microphyto!A107:R107)</f>
        <v>NA</v>
      </c>
      <c r="BN74" s="59" t="str" cm="1">
        <f t="array" ref="BN74:BN91">TRANSPOSE(total_phyto!A107:R107)</f>
        <v>NA</v>
      </c>
      <c r="BO74" s="59" t="str" cm="1">
        <f t="array" ref="BO74:BO91">TRANSPOSE(nanozoo!A107:R107)</f>
        <v>NA</v>
      </c>
      <c r="BP74" s="59" t="str" cm="1">
        <f t="array" ref="BP74:BP91">TRANSPOSE(microzoo!A107:R107)</f>
        <v>NA</v>
      </c>
      <c r="BQ74" s="59" t="str" cm="1">
        <f t="array" ref="BQ74:BQ91">TRANSPOSE(mesozoo!A107:R107)</f>
        <v>NA</v>
      </c>
      <c r="BR74" s="59" t="str" cm="1">
        <f t="array" ref="BR74:BR91">TRANSPOSE(total_zoo!A107:R107)</f>
        <v>NA</v>
      </c>
      <c r="BS74" s="59" t="str" cm="1">
        <f t="array" ref="BS74:BS91">TRANSPOSE(foram!A107:R107)</f>
        <v>NaN</v>
      </c>
    </row>
    <row r="75" spans="1:71" x14ac:dyDescent="0.25">
      <c r="A75" s="57" t="s">
        <v>210</v>
      </c>
      <c r="B75" s="57" t="str">
        <v>NA</v>
      </c>
      <c r="C75" s="57" t="str">
        <v>NA</v>
      </c>
      <c r="D75" s="57" t="str">
        <v>NaN</v>
      </c>
      <c r="E75" s="57" t="str">
        <v>NaN</v>
      </c>
      <c r="F75" s="57" t="str">
        <v>NaN</v>
      </c>
      <c r="G75" s="57" t="str">
        <v>NaN</v>
      </c>
      <c r="H75" s="57" t="str">
        <v>NaN</v>
      </c>
      <c r="I75" s="57" t="str">
        <v>NA</v>
      </c>
      <c r="J75" s="57" t="str">
        <v>NA</v>
      </c>
      <c r="K75" s="57" t="str">
        <v>NA</v>
      </c>
      <c r="L75" s="57" t="str">
        <v>NA</v>
      </c>
      <c r="M75" s="57" t="str">
        <v>NA</v>
      </c>
      <c r="N75" s="57" t="str">
        <v>NA</v>
      </c>
      <c r="O75" s="57" t="str">
        <v>NA</v>
      </c>
      <c r="P75" s="57" t="str">
        <v>NA</v>
      </c>
      <c r="Q75" s="57" t="str">
        <v>NaN</v>
      </c>
      <c r="S75" s="53" t="s">
        <v>210</v>
      </c>
      <c r="T75" s="53" t="str">
        <v>NA</v>
      </c>
      <c r="U75" s="53" t="str">
        <v>NA</v>
      </c>
      <c r="V75" s="53" t="str">
        <v>NaN</v>
      </c>
      <c r="W75" s="53" t="str">
        <v>NaN</v>
      </c>
      <c r="X75" s="53" t="str">
        <v>NaN</v>
      </c>
      <c r="Y75" s="53" t="str">
        <v>NaN</v>
      </c>
      <c r="Z75" s="53" t="str">
        <v>NaN</v>
      </c>
      <c r="AA75" s="53" t="str">
        <v>NA</v>
      </c>
      <c r="AB75" s="53" t="str">
        <v>NA</v>
      </c>
      <c r="AC75" s="53" t="str">
        <v>NA</v>
      </c>
      <c r="AD75" s="53" t="str">
        <v>NA</v>
      </c>
      <c r="AE75" s="53" t="str">
        <v>NA</v>
      </c>
      <c r="AF75" s="53" t="str">
        <v>NA</v>
      </c>
      <c r="AG75" s="53" t="str">
        <v>NA</v>
      </c>
      <c r="AH75" s="53" t="str">
        <v>NA</v>
      </c>
      <c r="AI75" s="53" t="str">
        <v>NaN</v>
      </c>
      <c r="AK75" s="58" t="s">
        <v>210</v>
      </c>
      <c r="AL75" s="58" t="str">
        <v>NA</v>
      </c>
      <c r="AM75" s="58" t="str">
        <v>NA</v>
      </c>
      <c r="AN75" s="58" t="str">
        <v>NaN</v>
      </c>
      <c r="AO75" s="58" t="str">
        <v>NaN</v>
      </c>
      <c r="AP75" s="58" t="str">
        <v>NaN</v>
      </c>
      <c r="AQ75" s="58" t="str">
        <v>NaN</v>
      </c>
      <c r="AR75" s="58" t="str">
        <v>NaN</v>
      </c>
      <c r="AS75" s="58" t="str">
        <v>NA</v>
      </c>
      <c r="AT75" s="58" t="str">
        <v>NA</v>
      </c>
      <c r="AU75" s="58" t="str">
        <v>NA</v>
      </c>
      <c r="AV75" s="58" t="str">
        <v>NA</v>
      </c>
      <c r="AW75" s="58" t="str">
        <v>NA</v>
      </c>
      <c r="AX75" s="58" t="str">
        <v>NA</v>
      </c>
      <c r="AY75" s="58" t="str">
        <v>NA</v>
      </c>
      <c r="AZ75" s="58" t="str">
        <v>NA</v>
      </c>
      <c r="BA75" s="58" t="str">
        <v>NaN</v>
      </c>
      <c r="BC75" s="59" t="s">
        <v>210</v>
      </c>
      <c r="BD75" s="59" t="str">
        <v>NA</v>
      </c>
      <c r="BE75" s="59" t="str">
        <v>NA</v>
      </c>
      <c r="BF75" s="59" t="str">
        <v>NaN</v>
      </c>
      <c r="BG75" s="59" t="str">
        <v>NaN</v>
      </c>
      <c r="BH75" s="59" t="str">
        <v>NaN</v>
      </c>
      <c r="BI75" s="59" t="str">
        <v>NaN</v>
      </c>
      <c r="BJ75" s="59" t="str">
        <v>NaN</v>
      </c>
      <c r="BK75" s="59" t="str">
        <v>NA</v>
      </c>
      <c r="BL75" s="59" t="str">
        <v>NA</v>
      </c>
      <c r="BM75" s="59" t="str">
        <v>NA</v>
      </c>
      <c r="BN75" s="59" t="str">
        <v>NA</v>
      </c>
      <c r="BO75" s="59" t="str">
        <v>NA</v>
      </c>
      <c r="BP75" s="59" t="str">
        <v>NA</v>
      </c>
      <c r="BQ75" s="59" t="str">
        <v>NA</v>
      </c>
      <c r="BR75" s="59" t="str">
        <v>NA</v>
      </c>
      <c r="BS75" s="59" t="str">
        <v>NaN</v>
      </c>
    </row>
    <row r="76" spans="1:71" x14ac:dyDescent="0.25">
      <c r="A76" s="57" t="s">
        <v>210</v>
      </c>
      <c r="B76" s="57" t="str">
        <v>NA</v>
      </c>
      <c r="C76" s="57" t="str">
        <v>NA</v>
      </c>
      <c r="D76" s="57" t="str">
        <v>NaN</v>
      </c>
      <c r="E76" s="57" t="str">
        <v>NaN</v>
      </c>
      <c r="F76" s="57" t="str">
        <v>NaN</v>
      </c>
      <c r="G76" s="57" t="str">
        <v>NaN</v>
      </c>
      <c r="H76" s="57" t="str">
        <v>NaN</v>
      </c>
      <c r="I76" s="57" t="str">
        <v>NA</v>
      </c>
      <c r="J76" s="57" t="str">
        <v>NA</v>
      </c>
      <c r="K76" s="57" t="str">
        <v>NA</v>
      </c>
      <c r="L76" s="57" t="str">
        <v>NA</v>
      </c>
      <c r="M76" s="57" t="str">
        <v>NA</v>
      </c>
      <c r="N76" s="57" t="str">
        <v>NA</v>
      </c>
      <c r="O76" s="57" t="str">
        <v>NA</v>
      </c>
      <c r="P76" s="57" t="str">
        <v>NA</v>
      </c>
      <c r="Q76" s="57" t="str">
        <v>NaN</v>
      </c>
      <c r="S76" s="53" t="s">
        <v>210</v>
      </c>
      <c r="T76" s="53" t="str">
        <v>NA</v>
      </c>
      <c r="U76" s="53" t="str">
        <v>NA</v>
      </c>
      <c r="V76" s="53" t="str">
        <v>NaN</v>
      </c>
      <c r="W76" s="53" t="str">
        <v>NaN</v>
      </c>
      <c r="X76" s="53" t="str">
        <v>NaN</v>
      </c>
      <c r="Y76" s="53" t="str">
        <v>NaN</v>
      </c>
      <c r="Z76" s="53" t="str">
        <v>NaN</v>
      </c>
      <c r="AA76" s="53" t="str">
        <v>NA</v>
      </c>
      <c r="AB76" s="53" t="str">
        <v>NA</v>
      </c>
      <c r="AC76" s="53" t="str">
        <v>NA</v>
      </c>
      <c r="AD76" s="53" t="str">
        <v>NA</v>
      </c>
      <c r="AE76" s="53" t="str">
        <v>NA</v>
      </c>
      <c r="AF76" s="53" t="str">
        <v>NA</v>
      </c>
      <c r="AG76" s="53" t="str">
        <v>NA</v>
      </c>
      <c r="AH76" s="53" t="str">
        <v>NA</v>
      </c>
      <c r="AI76" s="53" t="str">
        <v>NaN</v>
      </c>
      <c r="AK76" s="58" t="s">
        <v>210</v>
      </c>
      <c r="AL76" s="58" t="str">
        <v>NA</v>
      </c>
      <c r="AM76" s="58" t="str">
        <v>NA</v>
      </c>
      <c r="AN76" s="58" t="str">
        <v>NaN</v>
      </c>
      <c r="AO76" s="58" t="str">
        <v>NaN</v>
      </c>
      <c r="AP76" s="58" t="str">
        <v>NaN</v>
      </c>
      <c r="AQ76" s="58" t="str">
        <v>NaN</v>
      </c>
      <c r="AR76" s="58" t="str">
        <v>NaN</v>
      </c>
      <c r="AS76" s="58" t="str">
        <v>NA</v>
      </c>
      <c r="AT76" s="58" t="str">
        <v>NA</v>
      </c>
      <c r="AU76" s="58" t="str">
        <v>NA</v>
      </c>
      <c r="AV76" s="58" t="str">
        <v>NA</v>
      </c>
      <c r="AW76" s="58" t="str">
        <v>NA</v>
      </c>
      <c r="AX76" s="58" t="str">
        <v>NA</v>
      </c>
      <c r="AY76" s="58" t="str">
        <v>NA</v>
      </c>
      <c r="AZ76" s="58" t="str">
        <v>NA</v>
      </c>
      <c r="BA76" s="58" t="str">
        <v>NaN</v>
      </c>
      <c r="BC76" s="59" t="s">
        <v>210</v>
      </c>
      <c r="BD76" s="59" t="str">
        <v>NA</v>
      </c>
      <c r="BE76" s="59" t="str">
        <v>NA</v>
      </c>
      <c r="BF76" s="59" t="str">
        <v>NaN</v>
      </c>
      <c r="BG76" s="59" t="str">
        <v>NaN</v>
      </c>
      <c r="BH76" s="59" t="str">
        <v>NaN</v>
      </c>
      <c r="BI76" s="59" t="str">
        <v>NaN</v>
      </c>
      <c r="BJ76" s="59" t="str">
        <v>NaN</v>
      </c>
      <c r="BK76" s="59" t="str">
        <v>NA</v>
      </c>
      <c r="BL76" s="59" t="str">
        <v>NA</v>
      </c>
      <c r="BM76" s="59" t="str">
        <v>NA</v>
      </c>
      <c r="BN76" s="59" t="str">
        <v>NA</v>
      </c>
      <c r="BO76" s="59" t="str">
        <v>NA</v>
      </c>
      <c r="BP76" s="59" t="str">
        <v>NA</v>
      </c>
      <c r="BQ76" s="59" t="str">
        <v>NA</v>
      </c>
      <c r="BR76" s="59" t="str">
        <v>NA</v>
      </c>
      <c r="BS76" s="59" t="str">
        <v>NaN</v>
      </c>
    </row>
    <row r="77" spans="1:71" x14ac:dyDescent="0.25">
      <c r="A77" s="57" t="s">
        <v>210</v>
      </c>
      <c r="B77" s="57" t="str">
        <v>NA</v>
      </c>
      <c r="C77" s="57" t="str">
        <v>NA</v>
      </c>
      <c r="D77" s="57" t="str">
        <v>NaN</v>
      </c>
      <c r="E77" s="57" t="str">
        <v>NaN</v>
      </c>
      <c r="F77" s="57" t="str">
        <v>NaN</v>
      </c>
      <c r="G77" s="57" t="str">
        <v>NaN</v>
      </c>
      <c r="H77" s="57" t="str">
        <v>NaN</v>
      </c>
      <c r="I77" s="57" t="str">
        <v>NA</v>
      </c>
      <c r="J77" s="57" t="str">
        <v>NA</v>
      </c>
      <c r="K77" s="57" t="str">
        <v>NA</v>
      </c>
      <c r="L77" s="57" t="str">
        <v>NA</v>
      </c>
      <c r="M77" s="57" t="str">
        <v>NA</v>
      </c>
      <c r="N77" s="57" t="str">
        <v>NA</v>
      </c>
      <c r="O77" s="57" t="str">
        <v>NA</v>
      </c>
      <c r="P77" s="57" t="str">
        <v>NA</v>
      </c>
      <c r="Q77" s="57" t="str">
        <v>NaN</v>
      </c>
      <c r="S77" s="53" t="s">
        <v>210</v>
      </c>
      <c r="T77" s="53" t="str">
        <v>NA</v>
      </c>
      <c r="U77" s="53" t="str">
        <v>NA</v>
      </c>
      <c r="V77" s="53" t="str">
        <v>NaN</v>
      </c>
      <c r="W77" s="53" t="str">
        <v>NaN</v>
      </c>
      <c r="X77" s="53" t="str">
        <v>NaN</v>
      </c>
      <c r="Y77" s="53" t="str">
        <v>NaN</v>
      </c>
      <c r="Z77" s="53" t="str">
        <v>NaN</v>
      </c>
      <c r="AA77" s="53" t="str">
        <v>NA</v>
      </c>
      <c r="AB77" s="53" t="str">
        <v>NA</v>
      </c>
      <c r="AC77" s="53" t="str">
        <v>NA</v>
      </c>
      <c r="AD77" s="53" t="str">
        <v>NA</v>
      </c>
      <c r="AE77" s="53" t="str">
        <v>NA</v>
      </c>
      <c r="AF77" s="53" t="str">
        <v>NA</v>
      </c>
      <c r="AG77" s="53" t="str">
        <v>NA</v>
      </c>
      <c r="AH77" s="53" t="str">
        <v>NA</v>
      </c>
      <c r="AI77" s="53" t="str">
        <v>NaN</v>
      </c>
      <c r="AK77" s="58" t="s">
        <v>210</v>
      </c>
      <c r="AL77" s="58" t="str">
        <v>NA</v>
      </c>
      <c r="AM77" s="58" t="str">
        <v>NA</v>
      </c>
      <c r="AN77" s="58" t="str">
        <v>NaN</v>
      </c>
      <c r="AO77" s="58" t="str">
        <v>NaN</v>
      </c>
      <c r="AP77" s="58" t="str">
        <v>NaN</v>
      </c>
      <c r="AQ77" s="58" t="str">
        <v>NaN</v>
      </c>
      <c r="AR77" s="58" t="str">
        <v>NaN</v>
      </c>
      <c r="AS77" s="58" t="str">
        <v>NA</v>
      </c>
      <c r="AT77" s="58" t="str">
        <v>NA</v>
      </c>
      <c r="AU77" s="58" t="str">
        <v>NA</v>
      </c>
      <c r="AV77" s="58" t="str">
        <v>NA</v>
      </c>
      <c r="AW77" s="58" t="str">
        <v>NA</v>
      </c>
      <c r="AX77" s="58" t="str">
        <v>NA</v>
      </c>
      <c r="AY77" s="58" t="str">
        <v>NA</v>
      </c>
      <c r="AZ77" s="58" t="str">
        <v>NA</v>
      </c>
      <c r="BA77" s="58" t="str">
        <v>NaN</v>
      </c>
      <c r="BC77" s="59" t="s">
        <v>210</v>
      </c>
      <c r="BD77" s="59" t="str">
        <v>NA</v>
      </c>
      <c r="BE77" s="59" t="str">
        <v>NA</v>
      </c>
      <c r="BF77" s="59" t="str">
        <v>NaN</v>
      </c>
      <c r="BG77" s="59" t="str">
        <v>NaN</v>
      </c>
      <c r="BH77" s="59" t="str">
        <v>NaN</v>
      </c>
      <c r="BI77" s="59" t="str">
        <v>NaN</v>
      </c>
      <c r="BJ77" s="59" t="str">
        <v>NaN</v>
      </c>
      <c r="BK77" s="59" t="str">
        <v>NA</v>
      </c>
      <c r="BL77" s="59" t="str">
        <v>NA</v>
      </c>
      <c r="BM77" s="59" t="str">
        <v>NA</v>
      </c>
      <c r="BN77" s="59" t="str">
        <v>NA</v>
      </c>
      <c r="BO77" s="59" t="str">
        <v>NA</v>
      </c>
      <c r="BP77" s="59" t="str">
        <v>NA</v>
      </c>
      <c r="BQ77" s="59" t="str">
        <v>NA</v>
      </c>
      <c r="BR77" s="59" t="str">
        <v>NA</v>
      </c>
      <c r="BS77" s="59" t="str">
        <v>NaN</v>
      </c>
    </row>
    <row r="78" spans="1:71" x14ac:dyDescent="0.25">
      <c r="A78" s="57" t="s">
        <v>210</v>
      </c>
      <c r="B78" s="57">
        <v>3.3859999999999999E-4</v>
      </c>
      <c r="C78" s="57">
        <v>0.26558619999999999</v>
      </c>
      <c r="D78" s="57">
        <v>10.675048</v>
      </c>
      <c r="E78" s="57">
        <v>8.1799949999999999</v>
      </c>
      <c r="F78" s="57">
        <v>2.2198641999999998E-3</v>
      </c>
      <c r="G78" s="57">
        <v>2.7650534000000002E-4</v>
      </c>
      <c r="H78" s="57">
        <v>33.825695000000003</v>
      </c>
      <c r="I78" s="57">
        <v>0.235430628</v>
      </c>
      <c r="J78" s="57">
        <v>0.63377510000000004</v>
      </c>
      <c r="K78" s="57">
        <v>0.245696207</v>
      </c>
      <c r="L78" s="57">
        <v>1.114901935098344</v>
      </c>
      <c r="M78" s="57">
        <v>0.310296195</v>
      </c>
      <c r="N78" s="57">
        <v>0.69559727000000005</v>
      </c>
      <c r="O78" s="57">
        <v>0.32383960016238911</v>
      </c>
      <c r="P78" s="57">
        <v>1.427630927162389</v>
      </c>
      <c r="Q78" s="57">
        <v>7.2332084000000005E-2</v>
      </c>
      <c r="S78" s="53" t="s">
        <v>210</v>
      </c>
      <c r="T78" s="53">
        <v>3.3E-4</v>
      </c>
      <c r="U78" s="53">
        <v>0.21943889999999999</v>
      </c>
      <c r="V78" s="53">
        <v>12.330322000000001</v>
      </c>
      <c r="W78" s="53">
        <v>7.9556316999999996</v>
      </c>
      <c r="X78" s="53">
        <v>2.2244131999999998E-3</v>
      </c>
      <c r="Y78" s="53">
        <v>2.6814930000000002E-4</v>
      </c>
      <c r="Z78" s="53">
        <v>33.805477000000003</v>
      </c>
      <c r="AA78" s="53">
        <v>0.23787349299999999</v>
      </c>
      <c r="AB78" s="53">
        <v>0.59486002000000004</v>
      </c>
      <c r="AC78" s="53">
        <v>0.218912522</v>
      </c>
      <c r="AD78" s="53">
        <v>1.051646035098438</v>
      </c>
      <c r="AE78" s="53">
        <v>0.30084436599999997</v>
      </c>
      <c r="AF78" s="53">
        <v>0.66135911000000003</v>
      </c>
      <c r="AG78" s="53">
        <v>0.31049103016532309</v>
      </c>
      <c r="AH78" s="53">
        <v>1.371071762165323</v>
      </c>
      <c r="AI78" s="53">
        <v>6.1201810000000002E-2</v>
      </c>
      <c r="AK78" s="58" t="s">
        <v>210</v>
      </c>
      <c r="AL78" s="58">
        <v>3.2899999999999997E-4</v>
      </c>
      <c r="AM78" s="58">
        <v>0.18861839999999999</v>
      </c>
      <c r="AN78" s="58">
        <v>14.002628</v>
      </c>
      <c r="AO78" s="58">
        <v>7.7308519999999996</v>
      </c>
      <c r="AP78" s="58">
        <v>2.230222E-3</v>
      </c>
      <c r="AQ78" s="58">
        <v>2.5981693999999999E-4</v>
      </c>
      <c r="AR78" s="58">
        <v>33.782986000000001</v>
      </c>
      <c r="AS78" s="58">
        <v>0.23853774999999999</v>
      </c>
      <c r="AT78" s="58">
        <v>0.55178266999999992</v>
      </c>
      <c r="AU78" s="58">
        <v>0.201140983</v>
      </c>
      <c r="AV78" s="58">
        <v>0.99146140310197839</v>
      </c>
      <c r="AW78" s="58">
        <v>0.28807839000000002</v>
      </c>
      <c r="AX78" s="58">
        <v>0.62398940999999997</v>
      </c>
      <c r="AY78" s="58">
        <v>0.29476872016975031</v>
      </c>
      <c r="AZ78" s="58">
        <v>1.3172696001697499</v>
      </c>
      <c r="BA78" s="58">
        <v>5.1671467999999998E-2</v>
      </c>
      <c r="BC78" s="59" t="s">
        <v>210</v>
      </c>
      <c r="BD78" s="59">
        <v>3.3080000000000002E-4</v>
      </c>
      <c r="BE78" s="59">
        <v>0.20573379999999999</v>
      </c>
      <c r="BF78" s="59">
        <v>13.177738</v>
      </c>
      <c r="BG78" s="59">
        <v>7.8618736</v>
      </c>
      <c r="BH78" s="59">
        <v>2.2286634999999998E-3</v>
      </c>
      <c r="BI78" s="59">
        <v>2.6379208E-4</v>
      </c>
      <c r="BJ78" s="59">
        <v>33.800060000000002</v>
      </c>
      <c r="BK78" s="59">
        <v>0.23798772500000001</v>
      </c>
      <c r="BL78" s="59">
        <v>0.57414350999999997</v>
      </c>
      <c r="BM78" s="59">
        <v>0.21176942600000001</v>
      </c>
      <c r="BN78" s="59">
        <v>1.023900661100996</v>
      </c>
      <c r="BO78" s="59">
        <v>0.29454111999999999</v>
      </c>
      <c r="BP78" s="59">
        <v>0.64263817000000001</v>
      </c>
      <c r="BQ78" s="59">
        <v>0.30553773017155478</v>
      </c>
      <c r="BR78" s="59">
        <v>1.3276338141715549</v>
      </c>
      <c r="BS78" s="59">
        <v>5.7194013000000002E-2</v>
      </c>
    </row>
    <row r="79" spans="1:71" x14ac:dyDescent="0.25">
      <c r="A79" s="57" t="s">
        <v>210</v>
      </c>
      <c r="B79" s="57">
        <v>3.347E-4</v>
      </c>
      <c r="C79" s="57">
        <v>0.2664977</v>
      </c>
      <c r="D79" s="57">
        <v>10.681020999999999</v>
      </c>
      <c r="E79" s="57">
        <v>8.1813420000000008</v>
      </c>
      <c r="F79" s="57">
        <v>2.2263308000000002E-3</v>
      </c>
      <c r="G79" s="57">
        <v>2.7711005999999999E-4</v>
      </c>
      <c r="H79" s="57">
        <v>33.964874000000002</v>
      </c>
      <c r="I79" s="57">
        <v>0.23320394699999999</v>
      </c>
      <c r="J79" s="57">
        <v>0.63561522000000004</v>
      </c>
      <c r="K79" s="57">
        <v>0.2608258</v>
      </c>
      <c r="L79" s="57">
        <v>1.129644967101453</v>
      </c>
      <c r="M79" s="57">
        <v>0.30869600000000003</v>
      </c>
      <c r="N79" s="57">
        <v>0.69048896000000004</v>
      </c>
      <c r="O79" s="57">
        <v>0.33996700017432091</v>
      </c>
      <c r="P79" s="57">
        <v>1.4423539701743211</v>
      </c>
      <c r="Q79" s="57">
        <v>7.8158889999999995E-2</v>
      </c>
      <c r="S79" s="53" t="s">
        <v>210</v>
      </c>
      <c r="T79" s="53">
        <v>3.2759999999999999E-4</v>
      </c>
      <c r="U79" s="53">
        <v>0.22619790000000001</v>
      </c>
      <c r="V79" s="53">
        <v>12.312256</v>
      </c>
      <c r="W79" s="53">
        <v>7.949414</v>
      </c>
      <c r="X79" s="53">
        <v>2.2321276000000002E-3</v>
      </c>
      <c r="Y79" s="53">
        <v>2.6837954999999998E-4</v>
      </c>
      <c r="Z79" s="53">
        <v>33.952260000000003</v>
      </c>
      <c r="AA79" s="53">
        <v>0.23472417700000001</v>
      </c>
      <c r="AB79" s="53">
        <v>0.59779594000000003</v>
      </c>
      <c r="AC79" s="53">
        <v>0.23603113000000001</v>
      </c>
      <c r="AD79" s="53">
        <v>1.0685512471027729</v>
      </c>
      <c r="AE79" s="53">
        <v>0.29821808999999999</v>
      </c>
      <c r="AF79" s="53">
        <v>0.65673136999999993</v>
      </c>
      <c r="AG79" s="53">
        <v>0.32647370018513527</v>
      </c>
      <c r="AH79" s="53">
        <v>1.3835213071851351</v>
      </c>
      <c r="AI79" s="53">
        <v>6.7596180000000006E-2</v>
      </c>
      <c r="AK79" s="58" t="s">
        <v>210</v>
      </c>
      <c r="AL79" s="58">
        <v>3.2440000000000002E-4</v>
      </c>
      <c r="AM79" s="58">
        <v>0.18951000000000001</v>
      </c>
      <c r="AN79" s="58">
        <v>13.963581</v>
      </c>
      <c r="AO79" s="58">
        <v>7.7244687000000001</v>
      </c>
      <c r="AP79" s="58">
        <v>2.2383254999999999E-3</v>
      </c>
      <c r="AQ79" s="58">
        <v>2.6013862E-4</v>
      </c>
      <c r="AR79" s="58">
        <v>33.932693</v>
      </c>
      <c r="AS79" s="58">
        <v>0.23599378700000001</v>
      </c>
      <c r="AT79" s="58">
        <v>0.5544386</v>
      </c>
      <c r="AU79" s="58">
        <v>0.21129689600000001</v>
      </c>
      <c r="AV79" s="58">
        <v>1.001729283104895</v>
      </c>
      <c r="AW79" s="58">
        <v>0.28571770499999999</v>
      </c>
      <c r="AX79" s="58">
        <v>0.62102159999999995</v>
      </c>
      <c r="AY79" s="58">
        <v>0.30251613018550388</v>
      </c>
      <c r="AZ79" s="58">
        <v>1.323384782185504</v>
      </c>
      <c r="BA79" s="58">
        <v>5.5587656999999999E-2</v>
      </c>
      <c r="BC79" s="59" t="s">
        <v>210</v>
      </c>
      <c r="BD79" s="59">
        <v>3.2749999999999999E-4</v>
      </c>
      <c r="BE79" s="59">
        <v>0.21003959999999999</v>
      </c>
      <c r="BF79" s="59">
        <v>13.153081999999999</v>
      </c>
      <c r="BG79" s="59">
        <v>7.8560486000000003</v>
      </c>
      <c r="BH79" s="59">
        <v>2.2365581000000001E-3</v>
      </c>
      <c r="BI79" s="59">
        <v>2.6405820000000003E-4</v>
      </c>
      <c r="BJ79" s="59">
        <v>33.947566999999999</v>
      </c>
      <c r="BK79" s="59">
        <v>0.23506842999999999</v>
      </c>
      <c r="BL79" s="59">
        <v>0.57715501999999996</v>
      </c>
      <c r="BM79" s="59">
        <v>0.22577483000000001</v>
      </c>
      <c r="BN79" s="59">
        <v>1.037998280104838</v>
      </c>
      <c r="BO79" s="59">
        <v>0.29206769599999999</v>
      </c>
      <c r="BP79" s="59">
        <v>0.63892726</v>
      </c>
      <c r="BQ79" s="59">
        <v>0.3180333701912117</v>
      </c>
      <c r="BR79" s="59">
        <v>1.338458638191212</v>
      </c>
      <c r="BS79" s="59">
        <v>6.2518105000000004E-2</v>
      </c>
    </row>
    <row r="80" spans="1:71" x14ac:dyDescent="0.25">
      <c r="A80" s="57" t="s">
        <v>210</v>
      </c>
      <c r="B80" s="57">
        <v>3.3480000000000001E-4</v>
      </c>
      <c r="C80" s="57">
        <v>0.26599889999999998</v>
      </c>
      <c r="D80" s="57">
        <v>10.284136999999999</v>
      </c>
      <c r="E80" s="57">
        <v>8.1786799999999999</v>
      </c>
      <c r="F80" s="57">
        <v>2.2272304999999999E-3</v>
      </c>
      <c r="G80" s="57">
        <v>2.7973324000000002E-4</v>
      </c>
      <c r="H80" s="57">
        <v>33.987830000000002</v>
      </c>
      <c r="I80" s="57">
        <v>0.232699936</v>
      </c>
      <c r="J80" s="57">
        <v>0.64175234000000003</v>
      </c>
      <c r="K80" s="57">
        <v>0.26861558000000002</v>
      </c>
      <c r="L80" s="57">
        <v>1.1430678561014791</v>
      </c>
      <c r="M80" s="57">
        <v>0.30935590000000002</v>
      </c>
      <c r="N80" s="57">
        <v>0.69316393000000009</v>
      </c>
      <c r="O80" s="57">
        <v>0.34299420016545518</v>
      </c>
      <c r="P80" s="57">
        <v>1.4504647671654549</v>
      </c>
      <c r="Q80" s="57">
        <v>8.0542240000000001E-2</v>
      </c>
      <c r="S80" s="53" t="s">
        <v>210</v>
      </c>
      <c r="T80" s="53">
        <v>3.2739999999999999E-4</v>
      </c>
      <c r="U80" s="53">
        <v>0.22228809999999999</v>
      </c>
      <c r="V80" s="53">
        <v>11.906528</v>
      </c>
      <c r="W80" s="53">
        <v>7.941433</v>
      </c>
      <c r="X80" s="53">
        <v>2.2329839999999999E-3</v>
      </c>
      <c r="Y80" s="53">
        <v>2.7086212999999999E-4</v>
      </c>
      <c r="Z80" s="53">
        <v>33.973072000000002</v>
      </c>
      <c r="AA80" s="53">
        <v>0.23382940699999999</v>
      </c>
      <c r="AB80" s="53">
        <v>0.60328457000000002</v>
      </c>
      <c r="AC80" s="53">
        <v>0.24551536500000001</v>
      </c>
      <c r="AD80" s="53">
        <v>1.082629342102766</v>
      </c>
      <c r="AE80" s="53">
        <v>0.29754413000000002</v>
      </c>
      <c r="AF80" s="53">
        <v>0.65660877000000006</v>
      </c>
      <c r="AG80" s="53">
        <v>0.3303267401731923</v>
      </c>
      <c r="AH80" s="53">
        <v>1.388694569173192</v>
      </c>
      <c r="AI80" s="53">
        <v>7.0075325999999993E-2</v>
      </c>
      <c r="AK80" s="58" t="s">
        <v>210</v>
      </c>
      <c r="AL80" s="58">
        <v>3.2269999999999998E-4</v>
      </c>
      <c r="AM80" s="58">
        <v>0.17971690000000001</v>
      </c>
      <c r="AN80" s="58">
        <v>13.536524999999999</v>
      </c>
      <c r="AO80" s="58">
        <v>7.7179970000000004</v>
      </c>
      <c r="AP80" s="58">
        <v>2.2388896999999998E-3</v>
      </c>
      <c r="AQ80" s="58">
        <v>2.6257652999999998E-4</v>
      </c>
      <c r="AR80" s="58">
        <v>33.945830000000001</v>
      </c>
      <c r="AS80" s="58">
        <v>0.23539046199999999</v>
      </c>
      <c r="AT80" s="58">
        <v>0.56316701999999996</v>
      </c>
      <c r="AU80" s="58">
        <v>0.2175174</v>
      </c>
      <c r="AV80" s="58">
        <v>1.0160748821028489</v>
      </c>
      <c r="AW80" s="58">
        <v>0.28631012</v>
      </c>
      <c r="AX80" s="58">
        <v>0.62171253999999998</v>
      </c>
      <c r="AY80" s="58">
        <v>0.3080217801694784</v>
      </c>
      <c r="AZ80" s="58">
        <v>1.334737437169478</v>
      </c>
      <c r="BA80" s="58">
        <v>5.7843199999999997E-2</v>
      </c>
      <c r="BC80" s="59" t="s">
        <v>210</v>
      </c>
      <c r="BD80" s="59">
        <v>3.2670000000000003E-4</v>
      </c>
      <c r="BE80" s="59">
        <v>0.2039311</v>
      </c>
      <c r="BF80" s="59">
        <v>12.748449000000001</v>
      </c>
      <c r="BG80" s="59">
        <v>7.849539</v>
      </c>
      <c r="BH80" s="59">
        <v>2.2373938000000001E-3</v>
      </c>
      <c r="BI80" s="59">
        <v>2.6644430000000001E-4</v>
      </c>
      <c r="BJ80" s="59">
        <v>33.966988000000001</v>
      </c>
      <c r="BK80" s="59">
        <v>0.23432233399999999</v>
      </c>
      <c r="BL80" s="59">
        <v>0.58617485000000003</v>
      </c>
      <c r="BM80" s="59">
        <v>0.23475053000000001</v>
      </c>
      <c r="BN80" s="59">
        <v>1.05524771410423</v>
      </c>
      <c r="BO80" s="59">
        <v>0.29315370000000002</v>
      </c>
      <c r="BP80" s="59">
        <v>0.64079865999999996</v>
      </c>
      <c r="BQ80" s="59">
        <v>0.32692996018045267</v>
      </c>
      <c r="BR80" s="59">
        <v>1.353277354180453</v>
      </c>
      <c r="BS80" s="59">
        <v>6.5969719999999996E-2</v>
      </c>
    </row>
    <row r="81" spans="1:71" x14ac:dyDescent="0.25">
      <c r="A81" s="57" t="s">
        <v>210</v>
      </c>
      <c r="B81" s="57">
        <v>3.2739999999999999E-4</v>
      </c>
      <c r="C81" s="57">
        <v>0.25668289999999999</v>
      </c>
      <c r="D81" s="57">
        <v>10.115894000000001</v>
      </c>
      <c r="E81" s="57">
        <v>8.1774290000000001</v>
      </c>
      <c r="F81" s="57">
        <v>2.2275592000000001E-3</v>
      </c>
      <c r="G81" s="57">
        <v>2.8065278000000002E-4</v>
      </c>
      <c r="H81" s="57">
        <v>33.995094000000002</v>
      </c>
      <c r="I81" s="57">
        <v>0.23354556000000001</v>
      </c>
      <c r="J81" s="57">
        <v>0.63711779999999996</v>
      </c>
      <c r="K81" s="57">
        <v>0.253923344</v>
      </c>
      <c r="L81" s="57">
        <v>1.1245867040967179</v>
      </c>
      <c r="M81" s="57">
        <v>0.30741379000000002</v>
      </c>
      <c r="N81" s="57">
        <v>0.69199136000000006</v>
      </c>
      <c r="O81" s="57">
        <v>0.31862327014609038</v>
      </c>
      <c r="P81" s="57">
        <v>1.416288795146091</v>
      </c>
      <c r="Q81" s="57">
        <v>7.4270439999999993E-2</v>
      </c>
      <c r="S81" s="53" t="s">
        <v>210</v>
      </c>
      <c r="T81" s="53">
        <v>3.2180000000000002E-4</v>
      </c>
      <c r="U81" s="53">
        <v>0.21763850000000001</v>
      </c>
      <c r="V81" s="53">
        <v>11.712438000000001</v>
      </c>
      <c r="W81" s="53">
        <v>7.9364467000000003</v>
      </c>
      <c r="X81" s="53">
        <v>2.2333464999999999E-3</v>
      </c>
      <c r="Y81" s="53">
        <v>2.7175887999999999E-4</v>
      </c>
      <c r="Z81" s="53">
        <v>33.978070000000002</v>
      </c>
      <c r="AA81" s="53">
        <v>0.23469542800000001</v>
      </c>
      <c r="AB81" s="53">
        <v>0.59873482999999994</v>
      </c>
      <c r="AC81" s="53">
        <v>0.23341159</v>
      </c>
      <c r="AD81" s="53">
        <v>1.0668418480987449</v>
      </c>
      <c r="AE81" s="53">
        <v>0.29579834999999999</v>
      </c>
      <c r="AF81" s="53">
        <v>0.65637312000000003</v>
      </c>
      <c r="AG81" s="53">
        <v>0.30738577015241908</v>
      </c>
      <c r="AH81" s="53">
        <v>1.3568846081524191</v>
      </c>
      <c r="AI81" s="53">
        <v>6.4461370000000004E-2</v>
      </c>
      <c r="AK81" s="58" t="s">
        <v>210</v>
      </c>
      <c r="AL81" s="58">
        <v>3.1849999999999999E-4</v>
      </c>
      <c r="AM81" s="58">
        <v>0.17880860000000001</v>
      </c>
      <c r="AN81" s="58">
        <v>13.331391</v>
      </c>
      <c r="AO81" s="58">
        <v>7.7141355999999996</v>
      </c>
      <c r="AP81" s="58">
        <v>2.2391797999999998E-3</v>
      </c>
      <c r="AQ81" s="58">
        <v>2.6334303999999998E-4</v>
      </c>
      <c r="AR81" s="58">
        <v>33.949084999999997</v>
      </c>
      <c r="AS81" s="58">
        <v>0.23604945999999999</v>
      </c>
      <c r="AT81" s="58">
        <v>0.55531266999999995</v>
      </c>
      <c r="AU81" s="58">
        <v>0.20862193700000001</v>
      </c>
      <c r="AV81" s="58">
        <v>0.99998406709999843</v>
      </c>
      <c r="AW81" s="58">
        <v>0.28273738999999998</v>
      </c>
      <c r="AX81" s="58">
        <v>0.61951381999999999</v>
      </c>
      <c r="AY81" s="58">
        <v>0.28290424014800941</v>
      </c>
      <c r="AZ81" s="58">
        <v>1.2954510351480091</v>
      </c>
      <c r="BA81" s="58">
        <v>5.197504E-2</v>
      </c>
      <c r="BC81" s="59" t="s">
        <v>210</v>
      </c>
      <c r="BD81" s="59">
        <v>3.2210000000000002E-4</v>
      </c>
      <c r="BE81" s="59">
        <v>0.2020605</v>
      </c>
      <c r="BF81" s="59">
        <v>12.552453</v>
      </c>
      <c r="BG81" s="59">
        <v>7.8453526</v>
      </c>
      <c r="BH81" s="59">
        <v>2.2377775E-3</v>
      </c>
      <c r="BI81" s="59">
        <v>2.6725902000000003E-4</v>
      </c>
      <c r="BJ81" s="59">
        <v>33.971939999999996</v>
      </c>
      <c r="BK81" s="59">
        <v>0.23482783500000001</v>
      </c>
      <c r="BL81" s="59">
        <v>0.57791844999999997</v>
      </c>
      <c r="BM81" s="59">
        <v>0.22449066000000001</v>
      </c>
      <c r="BN81" s="59">
        <v>1.0372369451009149</v>
      </c>
      <c r="BO81" s="59">
        <v>0.28916117000000002</v>
      </c>
      <c r="BP81" s="59">
        <v>0.63770148999999998</v>
      </c>
      <c r="BQ81" s="59">
        <v>0.29986933015593981</v>
      </c>
      <c r="BR81" s="59">
        <v>1.31197051215594</v>
      </c>
      <c r="BS81" s="59">
        <v>5.9634465999999997E-2</v>
      </c>
    </row>
    <row r="82" spans="1:71" x14ac:dyDescent="0.25">
      <c r="A82" s="57" t="s">
        <v>210</v>
      </c>
      <c r="B82" s="57">
        <v>3.324E-4</v>
      </c>
      <c r="C82" s="57">
        <v>0.28468700000000002</v>
      </c>
      <c r="D82" s="57">
        <v>9.8414560000000009</v>
      </c>
      <c r="E82" s="57">
        <v>8.1722959999999993</v>
      </c>
      <c r="F82" s="57">
        <v>2.2284815000000002E-3</v>
      </c>
      <c r="G82" s="57">
        <v>2.8171940000000002E-4</v>
      </c>
      <c r="H82" s="57">
        <v>34.006053999999999</v>
      </c>
      <c r="I82" s="57">
        <v>0.22929946600000001</v>
      </c>
      <c r="J82" s="57">
        <v>0.63427981999999994</v>
      </c>
      <c r="K82" s="57">
        <v>0.264643566</v>
      </c>
      <c r="L82" s="57">
        <v>1.1282228520983599</v>
      </c>
      <c r="M82" s="57">
        <v>0.30031577999999998</v>
      </c>
      <c r="N82" s="57">
        <v>0.68833721000000003</v>
      </c>
      <c r="O82" s="57">
        <v>0.29862314014174018</v>
      </c>
      <c r="P82" s="57">
        <v>1.38444312314174</v>
      </c>
      <c r="Q82" s="57">
        <v>7.5151330000000002E-2</v>
      </c>
      <c r="S82" s="53" t="s">
        <v>210</v>
      </c>
      <c r="T82" s="53">
        <v>3.2509999999999999E-4</v>
      </c>
      <c r="U82" s="53">
        <v>0.239677</v>
      </c>
      <c r="V82" s="53">
        <v>11.441459</v>
      </c>
      <c r="W82" s="53">
        <v>7.9331164000000003</v>
      </c>
      <c r="X82" s="53">
        <v>2.2342994000000001E-3</v>
      </c>
      <c r="Y82" s="53">
        <v>2.7278616000000002E-4</v>
      </c>
      <c r="Z82" s="53">
        <v>33.990364</v>
      </c>
      <c r="AA82" s="53">
        <v>0.23147585400000001</v>
      </c>
      <c r="AB82" s="53">
        <v>0.59887864999999996</v>
      </c>
      <c r="AC82" s="53">
        <v>0.24410140999999999</v>
      </c>
      <c r="AD82" s="53">
        <v>1.07445591410059</v>
      </c>
      <c r="AE82" s="53">
        <v>0.29187011400000001</v>
      </c>
      <c r="AF82" s="53">
        <v>0.65646789000000005</v>
      </c>
      <c r="AG82" s="53">
        <v>0.2995802201516225</v>
      </c>
      <c r="AH82" s="53">
        <v>1.343894064151623</v>
      </c>
      <c r="AI82" s="53">
        <v>6.6555575000000006E-2</v>
      </c>
      <c r="AK82" s="58" t="s">
        <v>210</v>
      </c>
      <c r="AL82" s="58">
        <v>3.2009999999999997E-4</v>
      </c>
      <c r="AM82" s="58">
        <v>0.197015</v>
      </c>
      <c r="AN82" s="58">
        <v>13.112034</v>
      </c>
      <c r="AO82" s="58">
        <v>7.713025</v>
      </c>
      <c r="AP82" s="58">
        <v>2.2407249999999998E-3</v>
      </c>
      <c r="AQ82" s="58">
        <v>2.6406722999999999E-4</v>
      </c>
      <c r="AR82" s="58">
        <v>33.972416000000003</v>
      </c>
      <c r="AS82" s="58">
        <v>0.23424866</v>
      </c>
      <c r="AT82" s="58">
        <v>0.56338759999999999</v>
      </c>
      <c r="AU82" s="58">
        <v>0.220047575</v>
      </c>
      <c r="AV82" s="58">
        <v>1.0176838351030779</v>
      </c>
      <c r="AW82" s="58">
        <v>0.28390899000000003</v>
      </c>
      <c r="AX82" s="58">
        <v>0.62495611000000006</v>
      </c>
      <c r="AY82" s="58">
        <v>0.29390907016074941</v>
      </c>
      <c r="AZ82" s="58">
        <v>1.3056152941607491</v>
      </c>
      <c r="BA82" s="58">
        <v>5.6955470000000001E-2</v>
      </c>
      <c r="BC82" s="59" t="s">
        <v>210</v>
      </c>
      <c r="BD82" s="59">
        <v>3.2519999999999999E-4</v>
      </c>
      <c r="BE82" s="59">
        <v>0.22317770000000001</v>
      </c>
      <c r="BF82" s="59">
        <v>12.280408</v>
      </c>
      <c r="BG82" s="59">
        <v>7.8426499999999999</v>
      </c>
      <c r="BH82" s="59">
        <v>2.2387222999999999E-3</v>
      </c>
      <c r="BI82" s="59">
        <v>2.6826105999999998E-4</v>
      </c>
      <c r="BJ82" s="59">
        <v>33.984172999999998</v>
      </c>
      <c r="BK82" s="59">
        <v>0.231709624</v>
      </c>
      <c r="BL82" s="59">
        <v>0.57927733999999997</v>
      </c>
      <c r="BM82" s="59">
        <v>0.23537114000000001</v>
      </c>
      <c r="BN82" s="59">
        <v>1.046358104102932</v>
      </c>
      <c r="BO82" s="59">
        <v>0.285777946</v>
      </c>
      <c r="BP82" s="59">
        <v>0.63816044999999999</v>
      </c>
      <c r="BQ82" s="59">
        <v>0.29483828015645419</v>
      </c>
      <c r="BR82" s="59">
        <v>1.3052696461564539</v>
      </c>
      <c r="BS82" s="59">
        <v>6.2132633999999999E-2</v>
      </c>
    </row>
    <row r="83" spans="1:71" x14ac:dyDescent="0.25">
      <c r="A83" s="57" t="s">
        <v>210</v>
      </c>
      <c r="B83" s="57">
        <v>3.369E-4</v>
      </c>
      <c r="C83" s="57">
        <v>0.3029982</v>
      </c>
      <c r="D83" s="57">
        <v>9.5386220000000002</v>
      </c>
      <c r="E83" s="57">
        <v>8.1699570000000001</v>
      </c>
      <c r="F83" s="57">
        <v>2.2289764999999999E-3</v>
      </c>
      <c r="G83" s="57">
        <v>2.8343295000000002E-4</v>
      </c>
      <c r="H83" s="57">
        <v>34.014876999999998</v>
      </c>
      <c r="I83" s="57">
        <v>0.22719089000000001</v>
      </c>
      <c r="J83" s="57">
        <v>0.64014627999999996</v>
      </c>
      <c r="K83" s="57">
        <v>0.27149210000000001</v>
      </c>
      <c r="L83" s="57">
        <v>1.138829270098991</v>
      </c>
      <c r="M83" s="57">
        <v>0.30021562000000002</v>
      </c>
      <c r="N83" s="57">
        <v>0.69227004000000003</v>
      </c>
      <c r="O83" s="57">
        <v>0.29499704014197159</v>
      </c>
      <c r="P83" s="57">
        <v>1.386678192141972</v>
      </c>
      <c r="Q83" s="57">
        <v>7.8047216000000003E-2</v>
      </c>
      <c r="S83" s="53" t="s">
        <v>210</v>
      </c>
      <c r="T83" s="53">
        <v>3.2919999999999998E-4</v>
      </c>
      <c r="U83" s="53">
        <v>0.25771309999999997</v>
      </c>
      <c r="V83" s="53">
        <v>11.134864</v>
      </c>
      <c r="W83" s="53">
        <v>7.9309883000000001</v>
      </c>
      <c r="X83" s="53">
        <v>2.2349376E-3</v>
      </c>
      <c r="Y83" s="53">
        <v>2.7434030000000003E-4</v>
      </c>
      <c r="Z83" s="53">
        <v>34.001842000000003</v>
      </c>
      <c r="AA83" s="53">
        <v>0.22882856500000001</v>
      </c>
      <c r="AB83" s="53">
        <v>0.60271089999999994</v>
      </c>
      <c r="AC83" s="53">
        <v>0.25108963299999998</v>
      </c>
      <c r="AD83" s="53">
        <v>1.0826290981011939</v>
      </c>
      <c r="AE83" s="53">
        <v>0.28965943</v>
      </c>
      <c r="AF83" s="53">
        <v>0.65778186000000005</v>
      </c>
      <c r="AG83" s="53">
        <v>0.28929627014998671</v>
      </c>
      <c r="AH83" s="53">
        <v>1.3342950701499869</v>
      </c>
      <c r="AI83" s="53">
        <v>6.8195560000000002E-2</v>
      </c>
      <c r="AK83" s="58" t="s">
        <v>210</v>
      </c>
      <c r="AL83" s="58">
        <v>3.2420000000000002E-4</v>
      </c>
      <c r="AM83" s="58">
        <v>0.21532660000000001</v>
      </c>
      <c r="AN83" s="58">
        <v>12.777666</v>
      </c>
      <c r="AO83" s="58">
        <v>7.7111855</v>
      </c>
      <c r="AP83" s="58">
        <v>2.2413388000000001E-3</v>
      </c>
      <c r="AQ83" s="58">
        <v>2.6558781999999999E-4</v>
      </c>
      <c r="AR83" s="58">
        <v>33.983432999999998</v>
      </c>
      <c r="AS83" s="58">
        <v>0.2303201</v>
      </c>
      <c r="AT83" s="58">
        <v>0.56066060000000006</v>
      </c>
      <c r="AU83" s="58">
        <v>0.226922284</v>
      </c>
      <c r="AV83" s="58">
        <v>1.017902984103384</v>
      </c>
      <c r="AW83" s="58">
        <v>0.27747431500000003</v>
      </c>
      <c r="AX83" s="58">
        <v>0.62208344000000004</v>
      </c>
      <c r="AY83" s="58">
        <v>0.27060297014998108</v>
      </c>
      <c r="AZ83" s="58">
        <v>1.281009830149981</v>
      </c>
      <c r="BA83" s="58">
        <v>5.6219394999999998E-2</v>
      </c>
      <c r="BC83" s="59" t="s">
        <v>210</v>
      </c>
      <c r="BD83" s="59">
        <v>3.2909999999999998E-4</v>
      </c>
      <c r="BE83" s="59">
        <v>0.24067240000000001</v>
      </c>
      <c r="BF83" s="59">
        <v>11.972704999999999</v>
      </c>
      <c r="BG83" s="59">
        <v>7.8408899999999999</v>
      </c>
      <c r="BH83" s="59">
        <v>2.2394196000000001E-3</v>
      </c>
      <c r="BI83" s="59">
        <v>2.6976084000000002E-4</v>
      </c>
      <c r="BJ83" s="59">
        <v>33.996346000000003</v>
      </c>
      <c r="BK83" s="59">
        <v>0.228944603</v>
      </c>
      <c r="BL83" s="59">
        <v>0.5827637</v>
      </c>
      <c r="BM83" s="59">
        <v>0.24266259400000001</v>
      </c>
      <c r="BN83" s="59">
        <v>1.054370897103619</v>
      </c>
      <c r="BO83" s="59">
        <v>0.28346670000000002</v>
      </c>
      <c r="BP83" s="59">
        <v>0.6394998300000001</v>
      </c>
      <c r="BQ83" s="59">
        <v>0.28450460015517159</v>
      </c>
      <c r="BR83" s="59">
        <v>1.2943485451551719</v>
      </c>
      <c r="BS83" s="59">
        <v>6.3722619999999994E-2</v>
      </c>
    </row>
    <row r="84" spans="1:71" x14ac:dyDescent="0.25">
      <c r="A84" s="57" t="s">
        <v>210</v>
      </c>
      <c r="B84" s="57">
        <v>3.3500000000000001E-4</v>
      </c>
      <c r="C84" s="57">
        <v>0.28468300000000002</v>
      </c>
      <c r="D84" s="57">
        <v>9.1114709999999999</v>
      </c>
      <c r="E84" s="57">
        <v>8.1717589999999998</v>
      </c>
      <c r="F84" s="57">
        <v>2.2264135000000002E-3</v>
      </c>
      <c r="G84" s="57">
        <v>2.8658072999999999E-4</v>
      </c>
      <c r="H84" s="57">
        <v>33.984673000000001</v>
      </c>
      <c r="I84" s="57">
        <v>0.228248706</v>
      </c>
      <c r="J84" s="57">
        <v>0.64501799999999998</v>
      </c>
      <c r="K84" s="57">
        <v>0.26047466000000002</v>
      </c>
      <c r="L84" s="57">
        <v>1.1337413660943001</v>
      </c>
      <c r="M84" s="57">
        <v>0.30157367000000002</v>
      </c>
      <c r="N84" s="57">
        <v>0.69960270000000002</v>
      </c>
      <c r="O84" s="57">
        <v>0.27358216012772568</v>
      </c>
      <c r="P84" s="57">
        <v>1.369254987127726</v>
      </c>
      <c r="Q84" s="57">
        <v>7.3786840000000006E-2</v>
      </c>
      <c r="S84" s="53" t="s">
        <v>210</v>
      </c>
      <c r="T84" s="53">
        <v>3.2689999999999998E-4</v>
      </c>
      <c r="U84" s="53">
        <v>0.2410843</v>
      </c>
      <c r="V84" s="53">
        <v>10.692906000000001</v>
      </c>
      <c r="W84" s="53">
        <v>7.9306380000000001</v>
      </c>
      <c r="X84" s="53">
        <v>2.2325233999999998E-3</v>
      </c>
      <c r="Y84" s="53">
        <v>2.7742388000000001E-4</v>
      </c>
      <c r="Z84" s="53">
        <v>33.970709999999997</v>
      </c>
      <c r="AA84" s="53">
        <v>0.23018375399999999</v>
      </c>
      <c r="AB84" s="53">
        <v>0.60610363999999994</v>
      </c>
      <c r="AC84" s="53">
        <v>0.23907024299999999</v>
      </c>
      <c r="AD84" s="53">
        <v>1.0753576370957241</v>
      </c>
      <c r="AE84" s="53">
        <v>0.29071196999999999</v>
      </c>
      <c r="AF84" s="53">
        <v>0.66440517999999993</v>
      </c>
      <c r="AG84" s="53">
        <v>0.26593990013168772</v>
      </c>
      <c r="AH84" s="53">
        <v>1.3144627821316881</v>
      </c>
      <c r="AI84" s="53">
        <v>6.3210069999999993E-2</v>
      </c>
      <c r="AK84" s="58" t="s">
        <v>210</v>
      </c>
      <c r="AL84" s="58">
        <v>3.2269999999999998E-4</v>
      </c>
      <c r="AM84" s="58">
        <v>0.20408750000000001</v>
      </c>
      <c r="AN84" s="58">
        <v>12.315901</v>
      </c>
      <c r="AO84" s="58">
        <v>7.7099441999999998</v>
      </c>
      <c r="AP84" s="58">
        <v>2.2390449999999998E-3</v>
      </c>
      <c r="AQ84" s="58">
        <v>2.6849323000000002E-4</v>
      </c>
      <c r="AR84" s="58">
        <v>33.950409999999998</v>
      </c>
      <c r="AS84" s="58">
        <v>0.23146711</v>
      </c>
      <c r="AT84" s="58">
        <v>0.56310000000000004</v>
      </c>
      <c r="AU84" s="58">
        <v>0.21653170399999999</v>
      </c>
      <c r="AV84" s="58">
        <v>1.011098814097704</v>
      </c>
      <c r="AW84" s="58">
        <v>0.27807915999999999</v>
      </c>
      <c r="AX84" s="58">
        <v>0.62838917999999999</v>
      </c>
      <c r="AY84" s="58">
        <v>0.24671829013074731</v>
      </c>
      <c r="AZ84" s="58">
        <v>1.259027568130747</v>
      </c>
      <c r="BA84" s="58">
        <v>5.1451377999999999E-2</v>
      </c>
      <c r="BC84" s="59" t="s">
        <v>210</v>
      </c>
      <c r="BD84" s="59">
        <v>3.2689999999999998E-4</v>
      </c>
      <c r="BE84" s="59">
        <v>0.22563659999999999</v>
      </c>
      <c r="BF84" s="59">
        <v>11.521628</v>
      </c>
      <c r="BG84" s="59">
        <v>7.8404720000000001</v>
      </c>
      <c r="BH84" s="59">
        <v>2.2370530000000001E-3</v>
      </c>
      <c r="BI84" s="59">
        <v>2.7277977999999999E-4</v>
      </c>
      <c r="BJ84" s="59">
        <v>33.964267999999997</v>
      </c>
      <c r="BK84" s="59">
        <v>0.23033746199999999</v>
      </c>
      <c r="BL84" s="59">
        <v>0.58575325999999994</v>
      </c>
      <c r="BM84" s="59">
        <v>0.23097546999999999</v>
      </c>
      <c r="BN84" s="59">
        <v>1.0470661920978339</v>
      </c>
      <c r="BO84" s="59">
        <v>0.28442622000000001</v>
      </c>
      <c r="BP84" s="59">
        <v>0.64591198999999999</v>
      </c>
      <c r="BQ84" s="59">
        <v>0.26106662013493442</v>
      </c>
      <c r="BR84" s="59">
        <v>1.272879556134934</v>
      </c>
      <c r="BS84" s="59">
        <v>5.8739442000000003E-2</v>
      </c>
    </row>
    <row r="85" spans="1:71" x14ac:dyDescent="0.25">
      <c r="A85" s="57" t="s">
        <v>210</v>
      </c>
      <c r="B85" s="57">
        <v>3.2430000000000002E-4</v>
      </c>
      <c r="C85" s="57">
        <v>0.2286203</v>
      </c>
      <c r="D85" s="57">
        <v>8.8733839999999997</v>
      </c>
      <c r="E85" s="57">
        <v>8.1767789999999998</v>
      </c>
      <c r="F85" s="57">
        <v>2.2223123999999999E-3</v>
      </c>
      <c r="G85" s="57">
        <v>2.8863461999999998E-4</v>
      </c>
      <c r="H85" s="57">
        <v>33.942253000000001</v>
      </c>
      <c r="I85" s="57">
        <v>0.23297391000000001</v>
      </c>
      <c r="J85" s="57">
        <v>0.63165792000000009</v>
      </c>
      <c r="K85" s="57">
        <v>0.21801304399999999</v>
      </c>
      <c r="L85" s="57">
        <v>1.082644874083813</v>
      </c>
      <c r="M85" s="57">
        <v>0.29795054999999998</v>
      </c>
      <c r="N85" s="57">
        <v>0.70122932999999998</v>
      </c>
      <c r="O85" s="57">
        <v>0.20617183009902371</v>
      </c>
      <c r="P85" s="57">
        <v>1.2798451650990239</v>
      </c>
      <c r="Q85" s="57">
        <v>5.4142035999999998E-2</v>
      </c>
      <c r="S85" s="53" t="s">
        <v>210</v>
      </c>
      <c r="T85" s="53">
        <v>3.1750000000000002E-4</v>
      </c>
      <c r="U85" s="53">
        <v>0.1921158</v>
      </c>
      <c r="V85" s="53">
        <v>10.429722999999999</v>
      </c>
      <c r="W85" s="53">
        <v>7.9314847000000004</v>
      </c>
      <c r="X85" s="53">
        <v>2.2286312000000001E-3</v>
      </c>
      <c r="Y85" s="53">
        <v>2.7948752000000001E-4</v>
      </c>
      <c r="Z85" s="53">
        <v>33.923839999999998</v>
      </c>
      <c r="AA85" s="53">
        <v>0.23543306</v>
      </c>
      <c r="AB85" s="53">
        <v>0.58740130000000002</v>
      </c>
      <c r="AC85" s="53">
        <v>0.19716572700000001</v>
      </c>
      <c r="AD85" s="53">
        <v>1.020000087084477</v>
      </c>
      <c r="AE85" s="53">
        <v>0.28633791400000003</v>
      </c>
      <c r="AF85" s="53">
        <v>0.66714384000000004</v>
      </c>
      <c r="AG85" s="53">
        <v>0.19204210009764211</v>
      </c>
      <c r="AH85" s="53">
        <v>1.214334989097642</v>
      </c>
      <c r="AI85" s="53">
        <v>4.2424884000000003E-2</v>
      </c>
      <c r="AK85" s="58" t="s">
        <v>210</v>
      </c>
      <c r="AL85" s="58">
        <v>3.1559999999999997E-4</v>
      </c>
      <c r="AM85" s="58">
        <v>0.16351859999999999</v>
      </c>
      <c r="AN85" s="58">
        <v>12.032539999999999</v>
      </c>
      <c r="AO85" s="58">
        <v>7.7092834000000003</v>
      </c>
      <c r="AP85" s="58">
        <v>2.2353183000000001E-3</v>
      </c>
      <c r="AQ85" s="58">
        <v>2.7052083E-4</v>
      </c>
      <c r="AR85" s="58">
        <v>33.899997999999997</v>
      </c>
      <c r="AS85" s="58">
        <v>0.23654273000000001</v>
      </c>
      <c r="AT85" s="58">
        <v>0.54174060999999996</v>
      </c>
      <c r="AU85" s="58">
        <v>0.17912526300000001</v>
      </c>
      <c r="AV85" s="58">
        <v>0.95740860308629239</v>
      </c>
      <c r="AW85" s="58">
        <v>0.27258022500000001</v>
      </c>
      <c r="AX85" s="58">
        <v>0.63148398000000006</v>
      </c>
      <c r="AY85" s="58">
        <v>0.1701688500948314</v>
      </c>
      <c r="AZ85" s="58">
        <v>1.1590073910948311</v>
      </c>
      <c r="BA85" s="58">
        <v>3.1304604999999999E-2</v>
      </c>
      <c r="BC85" s="59" t="s">
        <v>210</v>
      </c>
      <c r="BD85" s="59">
        <v>3.1839999999999999E-4</v>
      </c>
      <c r="BE85" s="59">
        <v>0.1801411</v>
      </c>
      <c r="BF85" s="59">
        <v>11.244793</v>
      </c>
      <c r="BG85" s="59">
        <v>7.8408074000000001</v>
      </c>
      <c r="BH85" s="59">
        <v>2.2332352000000001E-3</v>
      </c>
      <c r="BI85" s="59">
        <v>2.7484485000000002E-4</v>
      </c>
      <c r="BJ85" s="59">
        <v>33.915239999999997</v>
      </c>
      <c r="BK85" s="59">
        <v>0.23563772599999999</v>
      </c>
      <c r="BL85" s="59">
        <v>0.56572005999999997</v>
      </c>
      <c r="BM85" s="59">
        <v>0.19072579200000001</v>
      </c>
      <c r="BN85" s="59">
        <v>0.99208357808624381</v>
      </c>
      <c r="BO85" s="59">
        <v>0.27960864000000002</v>
      </c>
      <c r="BP85" s="59">
        <v>0.64855825</v>
      </c>
      <c r="BQ85" s="59">
        <v>0.18593420009816011</v>
      </c>
      <c r="BR85" s="59">
        <v>1.17440838909816</v>
      </c>
      <c r="BS85" s="59">
        <v>3.8112779999999999E-2</v>
      </c>
    </row>
    <row r="86" spans="1:71" x14ac:dyDescent="0.25">
      <c r="A86" s="57" t="s">
        <v>210</v>
      </c>
      <c r="B86" s="57">
        <v>3.0969999999999999E-4</v>
      </c>
      <c r="C86" s="57">
        <v>0.1586157</v>
      </c>
      <c r="D86" s="57">
        <v>9.0413870000000003</v>
      </c>
      <c r="E86" s="57">
        <v>8.182347</v>
      </c>
      <c r="F86" s="57">
        <v>2.2193335000000002E-3</v>
      </c>
      <c r="G86" s="57">
        <v>2.8787532999999997E-4</v>
      </c>
      <c r="H86" s="57">
        <v>33.919333999999999</v>
      </c>
      <c r="I86" s="57">
        <v>0.241655764</v>
      </c>
      <c r="J86" s="57">
        <v>0.59056577999999993</v>
      </c>
      <c r="K86" s="57">
        <v>0.17178851107874449</v>
      </c>
      <c r="L86" s="57">
        <v>1.0040100551505</v>
      </c>
      <c r="M86" s="57">
        <v>0.28640453999999999</v>
      </c>
      <c r="N86" s="57">
        <v>0.69974976999999994</v>
      </c>
      <c r="O86" s="57">
        <v>9.8625760072095975E-2</v>
      </c>
      <c r="P86" s="57">
        <v>1.126654954072096</v>
      </c>
      <c r="Q86" s="57">
        <v>2.1852712999999999E-2</v>
      </c>
      <c r="S86" s="53" t="s">
        <v>210</v>
      </c>
      <c r="T86" s="53">
        <v>3.055E-4</v>
      </c>
      <c r="U86" s="53">
        <v>0.1318018</v>
      </c>
      <c r="V86" s="53">
        <v>10.565315999999999</v>
      </c>
      <c r="W86" s="53">
        <v>7.9339430000000002</v>
      </c>
      <c r="X86" s="53">
        <v>2.2258395E-3</v>
      </c>
      <c r="Y86" s="53">
        <v>2.7893242000000002E-4</v>
      </c>
      <c r="Z86" s="53">
        <v>33.895854999999997</v>
      </c>
      <c r="AA86" s="53">
        <v>0.24433385399999999</v>
      </c>
      <c r="AB86" s="53">
        <v>0.54848105999999996</v>
      </c>
      <c r="AC86" s="53">
        <v>0.15569220126180081</v>
      </c>
      <c r="AD86" s="53">
        <v>0.94850711533330589</v>
      </c>
      <c r="AE86" s="53">
        <v>0.27497930999999998</v>
      </c>
      <c r="AF86" s="53">
        <v>0.66817539999999997</v>
      </c>
      <c r="AG86" s="53">
        <v>8.0601070069397249E-2</v>
      </c>
      <c r="AH86" s="53">
        <v>1.0638217730693971</v>
      </c>
      <c r="AI86" s="53">
        <v>1.0706129E-2</v>
      </c>
      <c r="AK86" s="58" t="s">
        <v>210</v>
      </c>
      <c r="AL86" s="58">
        <v>3.0600000000000001E-4</v>
      </c>
      <c r="AM86" s="58">
        <v>0.1107934</v>
      </c>
      <c r="AN86" s="58">
        <v>12.141434</v>
      </c>
      <c r="AO86" s="58">
        <v>7.7103586000000002</v>
      </c>
      <c r="AP86" s="58">
        <v>2.2327624999999999E-3</v>
      </c>
      <c r="AQ86" s="58">
        <v>2.7017772999999998E-4</v>
      </c>
      <c r="AR86" s="58">
        <v>33.868457999999997</v>
      </c>
      <c r="AS86" s="58">
        <v>0.24547089</v>
      </c>
      <c r="AT86" s="58">
        <v>0.50103481999999999</v>
      </c>
      <c r="AU86" s="58">
        <v>0.1407155215247009</v>
      </c>
      <c r="AV86" s="58">
        <v>0.88722123159670019</v>
      </c>
      <c r="AW86" s="58">
        <v>0.26053008999999999</v>
      </c>
      <c r="AX86" s="58">
        <v>0.6377441399999999</v>
      </c>
      <c r="AY86" s="58">
        <v>5.3102773065569563E-2</v>
      </c>
      <c r="AZ86" s="58">
        <v>1.00108408176557</v>
      </c>
      <c r="BA86" s="58">
        <v>4.7409706000000002E-4</v>
      </c>
      <c r="BC86" s="59" t="s">
        <v>210</v>
      </c>
      <c r="BD86" s="59">
        <v>3.076E-4</v>
      </c>
      <c r="BE86" s="59">
        <v>0.1238215</v>
      </c>
      <c r="BF86" s="59">
        <v>11.362812</v>
      </c>
      <c r="BG86" s="59">
        <v>7.8424497000000004</v>
      </c>
      <c r="BH86" s="59">
        <v>2.2306265E-3</v>
      </c>
      <c r="BI86" s="59">
        <v>2.7441002999999999E-4</v>
      </c>
      <c r="BJ86" s="59">
        <v>33.885753999999999</v>
      </c>
      <c r="BK86" s="59">
        <v>0.24423112</v>
      </c>
      <c r="BL86" s="59">
        <v>0.52717826000000001</v>
      </c>
      <c r="BM86" s="59">
        <v>0.1499348915149209</v>
      </c>
      <c r="BN86" s="59">
        <v>0.92134427158767118</v>
      </c>
      <c r="BO86" s="59">
        <v>0.26855156600000002</v>
      </c>
      <c r="BP86" s="59">
        <v>0.65060510999999999</v>
      </c>
      <c r="BQ86" s="59">
        <v>7.5178000068850045E-2</v>
      </c>
      <c r="BR86" s="59">
        <v>1.0228530227688499</v>
      </c>
      <c r="BS86" s="59">
        <v>6.6863386999999998E-3</v>
      </c>
    </row>
    <row r="87" spans="1:71" x14ac:dyDescent="0.25">
      <c r="A87" s="57" t="s">
        <v>210</v>
      </c>
      <c r="B87" s="57">
        <v>3.2650000000000002E-4</v>
      </c>
      <c r="C87" s="57">
        <v>0.15205080000000001</v>
      </c>
      <c r="D87" s="57">
        <v>8.9097869999999997</v>
      </c>
      <c r="E87" s="57">
        <v>8.1872439999999997</v>
      </c>
      <c r="F87" s="57">
        <v>2.2234186000000002E-3</v>
      </c>
      <c r="G87" s="57">
        <v>2.8588259999999999E-4</v>
      </c>
      <c r="H87" s="57">
        <v>34.005423999999998</v>
      </c>
      <c r="I87" s="57">
        <v>0.23413614299999999</v>
      </c>
      <c r="J87" s="57">
        <v>0.54357816000000003</v>
      </c>
      <c r="K87" s="57">
        <v>0.15427259043716529</v>
      </c>
      <c r="L87" s="57">
        <v>0.93198689350549502</v>
      </c>
      <c r="M87" s="57">
        <v>0.24783266000000001</v>
      </c>
      <c r="N87" s="57">
        <v>0.6066730600000001</v>
      </c>
      <c r="O87" s="57">
        <v>1.199132707E-9</v>
      </c>
      <c r="P87" s="57">
        <v>0.86819272947694115</v>
      </c>
      <c r="Q87" s="57">
        <v>1.2810424999999999E-9</v>
      </c>
      <c r="S87" s="53" t="s">
        <v>210</v>
      </c>
      <c r="T87" s="53">
        <v>3.2440000000000002E-4</v>
      </c>
      <c r="U87" s="53">
        <v>0.12879389999999999</v>
      </c>
      <c r="V87" s="53">
        <v>10.396056</v>
      </c>
      <c r="W87" s="53">
        <v>7.9396449999999996</v>
      </c>
      <c r="X87" s="53">
        <v>2.2303333999999998E-3</v>
      </c>
      <c r="Y87" s="53">
        <v>2.7743823000000003E-4</v>
      </c>
      <c r="Z87" s="53">
        <v>33.985579999999999</v>
      </c>
      <c r="AA87" s="53">
        <v>0.235535737</v>
      </c>
      <c r="AB87" s="53">
        <v>0.49447295000000002</v>
      </c>
      <c r="AC87" s="53">
        <v>0.136798710460387</v>
      </c>
      <c r="AD87" s="53">
        <v>0.86680739752767688</v>
      </c>
      <c r="AE87" s="53">
        <v>0.237350124</v>
      </c>
      <c r="AF87" s="53">
        <v>0.56445670000000003</v>
      </c>
      <c r="AG87" s="53">
        <v>9.7144336699999999E-10</v>
      </c>
      <c r="AH87" s="53">
        <v>0.82446843082763488</v>
      </c>
      <c r="AI87" s="53">
        <v>8.0585470000000001E-10</v>
      </c>
      <c r="AK87" s="58" t="s">
        <v>210</v>
      </c>
      <c r="AL87" s="58">
        <v>3.2610000000000001E-4</v>
      </c>
      <c r="AM87" s="58">
        <v>0.1092318</v>
      </c>
      <c r="AN87" s="58">
        <v>11.937529</v>
      </c>
      <c r="AO87" s="58">
        <v>7.7134156000000003</v>
      </c>
      <c r="AP87" s="58">
        <v>2.2379489999999999E-3</v>
      </c>
      <c r="AQ87" s="58">
        <v>2.6911098000000002E-4</v>
      </c>
      <c r="AR87" s="58">
        <v>33.963949999999997</v>
      </c>
      <c r="AS87" s="58">
        <v>0.23521215000000001</v>
      </c>
      <c r="AT87" s="58">
        <v>0.45016465999999999</v>
      </c>
      <c r="AU87" s="58">
        <v>0.1189090204728077</v>
      </c>
      <c r="AV87" s="58">
        <v>0.80428583053926073</v>
      </c>
      <c r="AW87" s="58">
        <v>0.22569388500000001</v>
      </c>
      <c r="AX87" s="58">
        <v>0.51640012000000002</v>
      </c>
      <c r="AY87" s="58">
        <v>7.5340174399999998E-10</v>
      </c>
      <c r="AZ87" s="58">
        <v>0.79311869949565528</v>
      </c>
      <c r="BA87" s="58">
        <v>5.5060895E-10</v>
      </c>
      <c r="BC87" s="59" t="s">
        <v>210</v>
      </c>
      <c r="BD87" s="59">
        <v>3.2670000000000003E-4</v>
      </c>
      <c r="BE87" s="59">
        <v>0.12167849999999999</v>
      </c>
      <c r="BF87" s="59">
        <v>11.181778</v>
      </c>
      <c r="BG87" s="59">
        <v>7.845529</v>
      </c>
      <c r="BH87" s="59">
        <v>2.2354925000000001E-3</v>
      </c>
      <c r="BI87" s="59">
        <v>2.7304526999999998E-4</v>
      </c>
      <c r="BJ87" s="59">
        <v>33.977916999999998</v>
      </c>
      <c r="BK87" s="59">
        <v>0.2349483</v>
      </c>
      <c r="BL87" s="59">
        <v>0.47503314000000002</v>
      </c>
      <c r="BM87" s="59">
        <v>0.13107638050397569</v>
      </c>
      <c r="BN87" s="59">
        <v>0.8410578205720195</v>
      </c>
      <c r="BO87" s="59">
        <v>0.23153861000000001</v>
      </c>
      <c r="BP87" s="59">
        <v>0.54650089999999996</v>
      </c>
      <c r="BQ87" s="59">
        <v>9.7299667699999991E-10</v>
      </c>
      <c r="BR87" s="59">
        <v>0.79292075371525017</v>
      </c>
      <c r="BS87" s="59">
        <v>7.4377370000000005E-10</v>
      </c>
    </row>
    <row r="88" spans="1:71" x14ac:dyDescent="0.25">
      <c r="A88" s="57" t="s">
        <v>210</v>
      </c>
      <c r="B88" s="57" t="str">
        <v>NA</v>
      </c>
      <c r="C88" s="57" t="str">
        <v>NA</v>
      </c>
      <c r="D88" s="57" t="str">
        <v>NaN</v>
      </c>
      <c r="E88" s="57" t="str">
        <v>NaN</v>
      </c>
      <c r="F88" s="57" t="str">
        <v>NaN</v>
      </c>
      <c r="G88" s="57" t="str">
        <v>NaN</v>
      </c>
      <c r="H88" s="57" t="str">
        <v>NaN</v>
      </c>
      <c r="I88" s="57" t="str">
        <v>NA</v>
      </c>
      <c r="J88" s="57" t="str">
        <v>NA</v>
      </c>
      <c r="K88" s="57" t="str">
        <v>NA</v>
      </c>
      <c r="L88" s="57" t="str">
        <v>NA</v>
      </c>
      <c r="M88" s="57" t="str">
        <v>NA</v>
      </c>
      <c r="N88" s="57" t="str">
        <v>NA</v>
      </c>
      <c r="O88" s="57" t="str">
        <v>NA</v>
      </c>
      <c r="P88" s="57" t="str">
        <v>NA</v>
      </c>
      <c r="Q88" s="57" t="str">
        <v>NaN</v>
      </c>
      <c r="S88" s="53" t="s">
        <v>210</v>
      </c>
      <c r="T88" s="53" t="str">
        <v>NA</v>
      </c>
      <c r="U88" s="53" t="str">
        <v>NA</v>
      </c>
      <c r="V88" s="53" t="str">
        <v>NaN</v>
      </c>
      <c r="W88" s="53" t="str">
        <v>NaN</v>
      </c>
      <c r="X88" s="53" t="str">
        <v>NaN</v>
      </c>
      <c r="Y88" s="53" t="str">
        <v>NaN</v>
      </c>
      <c r="Z88" s="53" t="str">
        <v>NaN</v>
      </c>
      <c r="AA88" s="53" t="str">
        <v>NA</v>
      </c>
      <c r="AB88" s="53" t="str">
        <v>NA</v>
      </c>
      <c r="AC88" s="53" t="str">
        <v>NA</v>
      </c>
      <c r="AD88" s="53" t="str">
        <v>NA</v>
      </c>
      <c r="AE88" s="53" t="str">
        <v>NA</v>
      </c>
      <c r="AF88" s="53" t="str">
        <v>NA</v>
      </c>
      <c r="AG88" s="53" t="str">
        <v>NA</v>
      </c>
      <c r="AH88" s="53" t="str">
        <v>NA</v>
      </c>
      <c r="AI88" s="53" t="str">
        <v>NaN</v>
      </c>
      <c r="AK88" s="58" t="s">
        <v>210</v>
      </c>
      <c r="AL88" s="58" t="str">
        <v>NA</v>
      </c>
      <c r="AM88" s="58" t="str">
        <v>NA</v>
      </c>
      <c r="AN88" s="58" t="str">
        <v>NaN</v>
      </c>
      <c r="AO88" s="58" t="str">
        <v>NaN</v>
      </c>
      <c r="AP88" s="58" t="str">
        <v>NaN</v>
      </c>
      <c r="AQ88" s="58" t="str">
        <v>NaN</v>
      </c>
      <c r="AR88" s="58" t="str">
        <v>NaN</v>
      </c>
      <c r="AS88" s="58" t="str">
        <v>NA</v>
      </c>
      <c r="AT88" s="58" t="str">
        <v>NA</v>
      </c>
      <c r="AU88" s="58" t="str">
        <v>NA</v>
      </c>
      <c r="AV88" s="58" t="str">
        <v>NA</v>
      </c>
      <c r="AW88" s="58" t="str">
        <v>NA</v>
      </c>
      <c r="AX88" s="58" t="str">
        <v>NA</v>
      </c>
      <c r="AY88" s="58" t="str">
        <v>NA</v>
      </c>
      <c r="AZ88" s="58" t="str">
        <v>NA</v>
      </c>
      <c r="BA88" s="58" t="str">
        <v>NaN</v>
      </c>
      <c r="BC88" s="59" t="s">
        <v>210</v>
      </c>
      <c r="BD88" s="59" t="str">
        <v>NA</v>
      </c>
      <c r="BE88" s="59" t="str">
        <v>NA</v>
      </c>
      <c r="BF88" s="59" t="str">
        <v>NaN</v>
      </c>
      <c r="BG88" s="59" t="str">
        <v>NaN</v>
      </c>
      <c r="BH88" s="59" t="str">
        <v>NaN</v>
      </c>
      <c r="BI88" s="59" t="str">
        <v>NaN</v>
      </c>
      <c r="BJ88" s="59" t="str">
        <v>NaN</v>
      </c>
      <c r="BK88" s="59" t="str">
        <v>NA</v>
      </c>
      <c r="BL88" s="59" t="str">
        <v>NA</v>
      </c>
      <c r="BM88" s="59" t="str">
        <v>NA</v>
      </c>
      <c r="BN88" s="59" t="str">
        <v>NA</v>
      </c>
      <c r="BO88" s="59" t="str">
        <v>NA</v>
      </c>
      <c r="BP88" s="59" t="str">
        <v>NA</v>
      </c>
      <c r="BQ88" s="59" t="str">
        <v>NA</v>
      </c>
      <c r="BR88" s="59" t="str">
        <v>NA</v>
      </c>
      <c r="BS88" s="59" t="str">
        <v>NaN</v>
      </c>
    </row>
    <row r="89" spans="1:71" x14ac:dyDescent="0.25">
      <c r="A89" s="57" t="s">
        <v>210</v>
      </c>
      <c r="B89" s="57" t="str">
        <v>NA</v>
      </c>
      <c r="C89" s="57" t="str">
        <v>NA</v>
      </c>
      <c r="D89" s="57" t="str">
        <v>NaN</v>
      </c>
      <c r="E89" s="57" t="str">
        <v>NaN</v>
      </c>
      <c r="F89" s="57" t="str">
        <v>NaN</v>
      </c>
      <c r="G89" s="57" t="str">
        <v>NaN</v>
      </c>
      <c r="H89" s="57" t="str">
        <v>NaN</v>
      </c>
      <c r="I89" s="57" t="str">
        <v>NA</v>
      </c>
      <c r="J89" s="57" t="str">
        <v>NA</v>
      </c>
      <c r="K89" s="57" t="str">
        <v>NA</v>
      </c>
      <c r="L89" s="57" t="str">
        <v>NA</v>
      </c>
      <c r="M89" s="57" t="str">
        <v>NA</v>
      </c>
      <c r="N89" s="57" t="str">
        <v>NA</v>
      </c>
      <c r="O89" s="57" t="str">
        <v>NA</v>
      </c>
      <c r="P89" s="57" t="str">
        <v>NA</v>
      </c>
      <c r="Q89" s="57" t="str">
        <v>NaN</v>
      </c>
      <c r="S89" s="53" t="s">
        <v>210</v>
      </c>
      <c r="T89" s="53" t="str">
        <v>NA</v>
      </c>
      <c r="U89" s="53" t="str">
        <v>NA</v>
      </c>
      <c r="V89" s="53" t="str">
        <v>NaN</v>
      </c>
      <c r="W89" s="53" t="str">
        <v>NaN</v>
      </c>
      <c r="X89" s="53" t="str">
        <v>NaN</v>
      </c>
      <c r="Y89" s="53" t="str">
        <v>NaN</v>
      </c>
      <c r="Z89" s="53" t="str">
        <v>NaN</v>
      </c>
      <c r="AA89" s="53" t="str">
        <v>NA</v>
      </c>
      <c r="AB89" s="53" t="str">
        <v>NA</v>
      </c>
      <c r="AC89" s="53" t="str">
        <v>NA</v>
      </c>
      <c r="AD89" s="53" t="str">
        <v>NA</v>
      </c>
      <c r="AE89" s="53" t="str">
        <v>NA</v>
      </c>
      <c r="AF89" s="53" t="str">
        <v>NA</v>
      </c>
      <c r="AG89" s="53" t="str">
        <v>NA</v>
      </c>
      <c r="AH89" s="53" t="str">
        <v>NA</v>
      </c>
      <c r="AI89" s="53" t="str">
        <v>NaN</v>
      </c>
      <c r="AK89" s="58" t="s">
        <v>210</v>
      </c>
      <c r="AL89" s="58" t="str">
        <v>NA</v>
      </c>
      <c r="AM89" s="58" t="str">
        <v>NA</v>
      </c>
      <c r="AN89" s="58" t="str">
        <v>NaN</v>
      </c>
      <c r="AO89" s="58" t="str">
        <v>NaN</v>
      </c>
      <c r="AP89" s="58" t="str">
        <v>NaN</v>
      </c>
      <c r="AQ89" s="58" t="str">
        <v>NaN</v>
      </c>
      <c r="AR89" s="58" t="str">
        <v>NaN</v>
      </c>
      <c r="AS89" s="58" t="str">
        <v>NA</v>
      </c>
      <c r="AT89" s="58" t="str">
        <v>NA</v>
      </c>
      <c r="AU89" s="58" t="str">
        <v>NA</v>
      </c>
      <c r="AV89" s="58" t="str">
        <v>NA</v>
      </c>
      <c r="AW89" s="58" t="str">
        <v>NA</v>
      </c>
      <c r="AX89" s="58" t="str">
        <v>NA</v>
      </c>
      <c r="AY89" s="58" t="str">
        <v>NA</v>
      </c>
      <c r="AZ89" s="58" t="str">
        <v>NA</v>
      </c>
      <c r="BA89" s="58" t="str">
        <v>NaN</v>
      </c>
      <c r="BC89" s="59" t="s">
        <v>210</v>
      </c>
      <c r="BD89" s="59" t="str">
        <v>NA</v>
      </c>
      <c r="BE89" s="59" t="str">
        <v>NA</v>
      </c>
      <c r="BF89" s="59" t="str">
        <v>NaN</v>
      </c>
      <c r="BG89" s="59" t="str">
        <v>NaN</v>
      </c>
      <c r="BH89" s="59" t="str">
        <v>NaN</v>
      </c>
      <c r="BI89" s="59" t="str">
        <v>NaN</v>
      </c>
      <c r="BJ89" s="59" t="str">
        <v>NaN</v>
      </c>
      <c r="BK89" s="59" t="str">
        <v>NA</v>
      </c>
      <c r="BL89" s="59" t="str">
        <v>NA</v>
      </c>
      <c r="BM89" s="59" t="str">
        <v>NA</v>
      </c>
      <c r="BN89" s="59" t="str">
        <v>NA</v>
      </c>
      <c r="BO89" s="59" t="str">
        <v>NA</v>
      </c>
      <c r="BP89" s="59" t="str">
        <v>NA</v>
      </c>
      <c r="BQ89" s="59" t="str">
        <v>NA</v>
      </c>
      <c r="BR89" s="59" t="str">
        <v>NA</v>
      </c>
      <c r="BS89" s="59" t="str">
        <v>NaN</v>
      </c>
    </row>
    <row r="90" spans="1:71" x14ac:dyDescent="0.25">
      <c r="A90" s="57" t="s">
        <v>210</v>
      </c>
      <c r="B90" s="57" t="str">
        <v>NA</v>
      </c>
      <c r="C90" s="57" t="str">
        <v>NA</v>
      </c>
      <c r="D90" s="57" t="str">
        <v>NaN</v>
      </c>
      <c r="E90" s="57" t="str">
        <v>NaN</v>
      </c>
      <c r="F90" s="57" t="str">
        <v>NaN</v>
      </c>
      <c r="G90" s="57" t="str">
        <v>NaN</v>
      </c>
      <c r="H90" s="57" t="str">
        <v>NaN</v>
      </c>
      <c r="I90" s="57" t="str">
        <v>NA</v>
      </c>
      <c r="J90" s="57" t="str">
        <v>NA</v>
      </c>
      <c r="K90" s="57" t="str">
        <v>NA</v>
      </c>
      <c r="L90" s="57" t="str">
        <v>NA</v>
      </c>
      <c r="M90" s="57" t="str">
        <v>NA</v>
      </c>
      <c r="N90" s="57" t="str">
        <v>NA</v>
      </c>
      <c r="O90" s="57" t="str">
        <v>NA</v>
      </c>
      <c r="P90" s="57" t="str">
        <v>NA</v>
      </c>
      <c r="Q90" s="57" t="str">
        <v>NaN</v>
      </c>
      <c r="S90" s="53" t="s">
        <v>210</v>
      </c>
      <c r="T90" s="53" t="str">
        <v>NA</v>
      </c>
      <c r="U90" s="53" t="str">
        <v>NA</v>
      </c>
      <c r="V90" s="53" t="str">
        <v>NaN</v>
      </c>
      <c r="W90" s="53" t="str">
        <v>NaN</v>
      </c>
      <c r="X90" s="53" t="str">
        <v>NaN</v>
      </c>
      <c r="Y90" s="53" t="str">
        <v>NaN</v>
      </c>
      <c r="Z90" s="53" t="str">
        <v>NaN</v>
      </c>
      <c r="AA90" s="53" t="str">
        <v>NA</v>
      </c>
      <c r="AB90" s="53" t="str">
        <v>NA</v>
      </c>
      <c r="AC90" s="53" t="str">
        <v>NA</v>
      </c>
      <c r="AD90" s="53" t="str">
        <v>NA</v>
      </c>
      <c r="AE90" s="53" t="str">
        <v>NA</v>
      </c>
      <c r="AF90" s="53" t="str">
        <v>NA</v>
      </c>
      <c r="AG90" s="53" t="str">
        <v>NA</v>
      </c>
      <c r="AH90" s="53" t="str">
        <v>NA</v>
      </c>
      <c r="AI90" s="53" t="str">
        <v>NaN</v>
      </c>
      <c r="AK90" s="58" t="s">
        <v>210</v>
      </c>
      <c r="AL90" s="58" t="str">
        <v>NA</v>
      </c>
      <c r="AM90" s="58" t="str">
        <v>NA</v>
      </c>
      <c r="AN90" s="58" t="str">
        <v>NaN</v>
      </c>
      <c r="AO90" s="58" t="str">
        <v>NaN</v>
      </c>
      <c r="AP90" s="58" t="str">
        <v>NaN</v>
      </c>
      <c r="AQ90" s="58" t="str">
        <v>NaN</v>
      </c>
      <c r="AR90" s="58" t="str">
        <v>NaN</v>
      </c>
      <c r="AS90" s="58" t="str">
        <v>NA</v>
      </c>
      <c r="AT90" s="58" t="str">
        <v>NA</v>
      </c>
      <c r="AU90" s="58" t="str">
        <v>NA</v>
      </c>
      <c r="AV90" s="58" t="str">
        <v>NA</v>
      </c>
      <c r="AW90" s="58" t="str">
        <v>NA</v>
      </c>
      <c r="AX90" s="58" t="str">
        <v>NA</v>
      </c>
      <c r="AY90" s="58" t="str">
        <v>NA</v>
      </c>
      <c r="AZ90" s="58" t="str">
        <v>NA</v>
      </c>
      <c r="BA90" s="58" t="str">
        <v>NaN</v>
      </c>
      <c r="BC90" s="59" t="s">
        <v>210</v>
      </c>
      <c r="BD90" s="59" t="str">
        <v>NA</v>
      </c>
      <c r="BE90" s="59" t="str">
        <v>NA</v>
      </c>
      <c r="BF90" s="59" t="str">
        <v>NaN</v>
      </c>
      <c r="BG90" s="59" t="str">
        <v>NaN</v>
      </c>
      <c r="BH90" s="59" t="str">
        <v>NaN</v>
      </c>
      <c r="BI90" s="59" t="str">
        <v>NaN</v>
      </c>
      <c r="BJ90" s="59" t="str">
        <v>NaN</v>
      </c>
      <c r="BK90" s="59" t="str">
        <v>NA</v>
      </c>
      <c r="BL90" s="59" t="str">
        <v>NA</v>
      </c>
      <c r="BM90" s="59" t="str">
        <v>NA</v>
      </c>
      <c r="BN90" s="59" t="str">
        <v>NA</v>
      </c>
      <c r="BO90" s="59" t="str">
        <v>NA</v>
      </c>
      <c r="BP90" s="59" t="str">
        <v>NA</v>
      </c>
      <c r="BQ90" s="59" t="str">
        <v>NA</v>
      </c>
      <c r="BR90" s="59" t="str">
        <v>NA</v>
      </c>
      <c r="BS90" s="59" t="str">
        <v>NaN</v>
      </c>
    </row>
    <row r="91" spans="1:71" x14ac:dyDescent="0.25">
      <c r="A91" s="57" t="s">
        <v>210</v>
      </c>
      <c r="B91" s="57" t="str">
        <v>NA</v>
      </c>
      <c r="C91" s="57" t="str">
        <v>NA</v>
      </c>
      <c r="D91" s="57" t="str">
        <v>NaN</v>
      </c>
      <c r="E91" s="57" t="str">
        <v>NaN</v>
      </c>
      <c r="F91" s="57" t="str">
        <v>NaN</v>
      </c>
      <c r="G91" s="57" t="str">
        <v>NaN</v>
      </c>
      <c r="H91" s="57" t="str">
        <v>NaN</v>
      </c>
      <c r="I91" s="57" t="str">
        <v>NA</v>
      </c>
      <c r="J91" s="57" t="str">
        <v>NA</v>
      </c>
      <c r="K91" s="57" t="str">
        <v>NA</v>
      </c>
      <c r="L91" s="57" t="str">
        <v>NA</v>
      </c>
      <c r="M91" s="57" t="str">
        <v>NA</v>
      </c>
      <c r="N91" s="57" t="str">
        <v>NA</v>
      </c>
      <c r="O91" s="57" t="str">
        <v>NA</v>
      </c>
      <c r="P91" s="57" t="str">
        <v>NA</v>
      </c>
      <c r="Q91" s="57" t="str">
        <v>NaN</v>
      </c>
      <c r="S91" s="60" t="s">
        <v>210</v>
      </c>
      <c r="T91" s="60" t="str">
        <v>NA</v>
      </c>
      <c r="U91" s="60" t="str">
        <v>NA</v>
      </c>
      <c r="V91" s="60" t="str">
        <v>NaN</v>
      </c>
      <c r="W91" s="60" t="str">
        <v>NaN</v>
      </c>
      <c r="X91" s="60" t="str">
        <v>NaN</v>
      </c>
      <c r="Y91" s="60" t="str">
        <v>NaN</v>
      </c>
      <c r="Z91" s="60" t="str">
        <v>NaN</v>
      </c>
      <c r="AA91" s="60" t="str">
        <v>NA</v>
      </c>
      <c r="AB91" s="60" t="str">
        <v>NA</v>
      </c>
      <c r="AC91" s="60" t="str">
        <v>NA</v>
      </c>
      <c r="AD91" s="60" t="str">
        <v>NA</v>
      </c>
      <c r="AE91" s="60" t="str">
        <v>NA</v>
      </c>
      <c r="AF91" s="60" t="str">
        <v>NA</v>
      </c>
      <c r="AG91" s="60" t="str">
        <v>NA</v>
      </c>
      <c r="AH91" s="60" t="str">
        <v>NA</v>
      </c>
      <c r="AI91" s="60" t="str">
        <v>NaN</v>
      </c>
      <c r="AK91" s="58" t="s">
        <v>210</v>
      </c>
      <c r="AL91" s="58" t="str">
        <v>NA</v>
      </c>
      <c r="AM91" s="58" t="str">
        <v>NA</v>
      </c>
      <c r="AN91" s="58" t="str">
        <v>NaN</v>
      </c>
      <c r="AO91" s="58" t="str">
        <v>NaN</v>
      </c>
      <c r="AP91" s="58" t="str">
        <v>NaN</v>
      </c>
      <c r="AQ91" s="58" t="str">
        <v>NaN</v>
      </c>
      <c r="AR91" s="58" t="str">
        <v>NaN</v>
      </c>
      <c r="AS91" s="58" t="str">
        <v>NA</v>
      </c>
      <c r="AT91" s="58" t="str">
        <v>NA</v>
      </c>
      <c r="AU91" s="58" t="str">
        <v>NA</v>
      </c>
      <c r="AV91" s="58" t="str">
        <v>NA</v>
      </c>
      <c r="AW91" s="58" t="str">
        <v>NA</v>
      </c>
      <c r="AX91" s="58" t="str">
        <v>NA</v>
      </c>
      <c r="AY91" s="58" t="str">
        <v>NA</v>
      </c>
      <c r="AZ91" s="58" t="str">
        <v>NA</v>
      </c>
      <c r="BA91" s="58" t="str">
        <v>NaN</v>
      </c>
      <c r="BC91" s="59" t="s">
        <v>210</v>
      </c>
      <c r="BD91" s="59" t="str">
        <v>NA</v>
      </c>
      <c r="BE91" s="59" t="str">
        <v>NA</v>
      </c>
      <c r="BF91" s="59" t="str">
        <v>NaN</v>
      </c>
      <c r="BG91" s="59" t="str">
        <v>NaN</v>
      </c>
      <c r="BH91" s="59" t="str">
        <v>NaN</v>
      </c>
      <c r="BI91" s="59" t="str">
        <v>NaN</v>
      </c>
      <c r="BJ91" s="59" t="str">
        <v>NaN</v>
      </c>
      <c r="BK91" s="59" t="str">
        <v>NA</v>
      </c>
      <c r="BL91" s="59" t="str">
        <v>NA</v>
      </c>
      <c r="BM91" s="59" t="str">
        <v>NA</v>
      </c>
      <c r="BN91" s="59" t="str">
        <v>NA</v>
      </c>
      <c r="BO91" s="59" t="str">
        <v>NA</v>
      </c>
      <c r="BP91" s="59" t="str">
        <v>NA</v>
      </c>
      <c r="BQ91" s="59" t="str">
        <v>NA</v>
      </c>
      <c r="BR91" s="59" t="str">
        <v>NA</v>
      </c>
      <c r="BS91" s="59" t="str">
        <v>NaN</v>
      </c>
    </row>
    <row r="92" spans="1:71" x14ac:dyDescent="0.25">
      <c r="A92" s="57" t="s">
        <v>211</v>
      </c>
      <c r="B92" s="57" cm="1">
        <f t="array" ref="B92:B105">TRANSPOSE(Fe!E6:R6)</f>
        <v>3.4269999999999998E-4</v>
      </c>
      <c r="C92" s="57" cm="1">
        <f t="array" ref="C92:C105">TRANSPOSE('PO4'!E6:R6)</f>
        <v>0.69869650000000005</v>
      </c>
      <c r="D92" s="57" cm="1">
        <f t="array" ref="D92:D105">TRANSPOSE(surface_T!E6:R6)</f>
        <v>10.706861</v>
      </c>
      <c r="E92" s="57" cm="1">
        <f t="array" ref="E92:E105">TRANSPOSE(surface_ph!E6:R6)</f>
        <v>8.1670510000000007</v>
      </c>
      <c r="F92" s="57" cm="1">
        <f t="array" ref="F92:F105">TRANSPOSE(surface_Alk!E6:R6)</f>
        <v>2.3004822E-3</v>
      </c>
      <c r="G92" s="57" cm="1">
        <f t="array" ref="G92:G105">TRANSPOSE(surface_oxugen!E6:R6)</f>
        <v>2.7607750000000001E-4</v>
      </c>
      <c r="H92" s="57" cm="1">
        <f t="array" ref="H92:H105">TRANSPOSE(Surface_sal!E6:R6)</f>
        <v>34.883198</v>
      </c>
      <c r="I92" s="57" cm="1">
        <f t="array" ref="I92:I105">TRANSPOSE(picophyto!E6:R6)</f>
        <v>0.21103329300000001</v>
      </c>
      <c r="J92" s="57" cm="1">
        <f t="array" ref="J92:J105">TRANSPOSE(nanophyto!E6:R6)</f>
        <v>0.61124394000000004</v>
      </c>
      <c r="K92" s="57" cm="1">
        <f t="array" ref="K92:K105">TRANSPOSE(microphyto!E6:R6)</f>
        <v>0.29535138</v>
      </c>
      <c r="L92" s="57" cm="1">
        <f t="array" ref="L92:L105">TRANSPOSE(total_phyto!E6:R6)</f>
        <v>1.1176286131102191</v>
      </c>
      <c r="M92" s="57" cm="1">
        <f t="array" ref="M92:M105">TRANSPOSE(nanozoo!E6:R6)</f>
        <v>0.27711702399999999</v>
      </c>
      <c r="N92" s="57" cm="1">
        <f t="array" ref="N92:N105">TRANSPOSE(microzoo!E6:R6)</f>
        <v>0.65433315000000003</v>
      </c>
      <c r="O92" s="57" cm="1">
        <f t="array" ref="O92:O105">TRANSPOSE(mesozoo!E6:R6)</f>
        <v>0.30489165022273113</v>
      </c>
      <c r="P92" s="57" cm="1">
        <f t="array" ref="P92:P105">TRANSPOSE(total_zoo!E6:R6)</f>
        <v>1.343322976222731</v>
      </c>
      <c r="Q92" s="57" cm="1">
        <f t="array" ref="Q92:Q105">TRANSPOSE(foram!E6:R6)</f>
        <v>8.9234160000000007E-2</v>
      </c>
      <c r="S92" s="53" t="s">
        <v>211</v>
      </c>
      <c r="T92" s="53" cm="1">
        <f t="array" ref="T92:T105">TRANSPOSE(Fe!E117:R117)</f>
        <v>3.1629999999999999E-4</v>
      </c>
      <c r="U92" s="53" cm="1">
        <f t="array" ref="U92:U105">TRANSPOSE('PO4'!E117:R117)</f>
        <v>0.57479420000000003</v>
      </c>
      <c r="V92" s="53" cm="1">
        <f t="array" ref="V92:V105">TRANSPOSE(surface_T!E117:R117)</f>
        <v>12.184535</v>
      </c>
      <c r="W92" s="53" cm="1">
        <f t="array" ref="W92:W105">TRANSPOSE(surface_ph!E117:R117)</f>
        <v>7.9364059999999998</v>
      </c>
      <c r="X92" s="53" cm="1">
        <f t="array" ref="X92:X105">TRANSPOSE(surface_Alk!E117:R117)</f>
        <v>2.3063761000000002E-3</v>
      </c>
      <c r="Y92" s="53" cm="1">
        <f t="array" ref="Y92:Y105">TRANSPOSE(surface_oxugen!E117:R117)</f>
        <v>2.6807863999999998E-4</v>
      </c>
      <c r="Z92" s="53" cm="1">
        <f t="array" ref="Z92:Z105">TRANSPOSE(Surface_sal!E117:R117)</f>
        <v>34.884399999999999</v>
      </c>
      <c r="AA92" s="53" cm="1">
        <f t="array" ref="AA92:AA105">TRANSPOSE(picophyto!E117:R117)</f>
        <v>0.2130177</v>
      </c>
      <c r="AB92" s="53" cm="1">
        <f t="array" ref="AB92:AB105">TRANSPOSE(nanophyto!E117:R117)</f>
        <v>0.5895789600000001</v>
      </c>
      <c r="AC92" s="53" cm="1">
        <f t="array" ref="AC92:AC105">TRANSPOSE(microphyto!E117:R117)</f>
        <v>0.29265765999999999</v>
      </c>
      <c r="AD92" s="53" cm="1">
        <f t="array" ref="AD92:AD105">TRANSPOSE(total_phyto!E117:R117)</f>
        <v>1.095254320112778</v>
      </c>
      <c r="AE92" s="53" cm="1">
        <f t="array" ref="AE92:AE105">TRANSPOSE(nanozoo!E117:R117)</f>
        <v>0.27357290000000001</v>
      </c>
      <c r="AF92" s="53" cm="1">
        <f t="array" ref="AF92:AF105">TRANSPOSE(microzoo!E117:R117)</f>
        <v>0.63373459999999993</v>
      </c>
      <c r="AG92" s="53" cm="1">
        <f t="array" ref="AG92:AG105">TRANSPOSE(mesozoo!E117:R117)</f>
        <v>0.32794350030135172</v>
      </c>
      <c r="AH92" s="53" cm="1">
        <f t="array" ref="AH92:AH105">TRANSPOSE(total_zoo!E117:R117)</f>
        <v>1.344559151301352</v>
      </c>
      <c r="AI92" s="53" cm="1">
        <f t="array" ref="AI92:AI105">TRANSPOSE(foram!E117:R117)</f>
        <v>8.6789630000000006E-2</v>
      </c>
      <c r="AK92" s="58" t="s">
        <v>211</v>
      </c>
      <c r="AL92" s="58" cm="1">
        <f t="array" ref="AL92:AL105">TRANSPOSE(Fe!E154:R154)</f>
        <v>2.899E-4</v>
      </c>
      <c r="AM92" s="58" cm="1">
        <f t="array" ref="AM92:AM105">TRANSPOSE('PO4'!E154:R154)</f>
        <v>0.446071</v>
      </c>
      <c r="AN92" s="58" cm="1">
        <f t="array" ref="AN92:AN105">TRANSPOSE(surface_T!E154:R154)</f>
        <v>13.790010000000001</v>
      </c>
      <c r="AO92" s="58" cm="1">
        <f t="array" ref="AO92:AO105">TRANSPOSE(surface_ph!E154:R154)</f>
        <v>7.7201032999999999</v>
      </c>
      <c r="AP92" s="58" cm="1">
        <f t="array" ref="AP92:AP105">TRANSPOSE(surface_Alk!E154:R154)</f>
        <v>2.3137864000000001E-3</v>
      </c>
      <c r="AQ92" s="58" cm="1">
        <f t="array" ref="AQ92:AQ105">TRANSPOSE(surface_oxugen!E154:R154)</f>
        <v>2.5996793000000002E-4</v>
      </c>
      <c r="AR92" s="58" cm="1">
        <f t="array" ref="AR92:AR105">TRANSPOSE(Surface_sal!E154:R154)</f>
        <v>34.891036999999997</v>
      </c>
      <c r="AS92" s="58" cm="1">
        <f t="array" ref="AS92:AS105">TRANSPOSE(picophyto!E154:R154)</f>
        <v>0.214603988</v>
      </c>
      <c r="AT92" s="58" cm="1">
        <f t="array" ref="AT92:AT105">TRANSPOSE(nanophyto!E154:R154)</f>
        <v>0.56000059000000002</v>
      </c>
      <c r="AU92" s="58" cm="1">
        <f t="array" ref="AU92:AU105">TRANSPOSE(microphyto!E154:R154)</f>
        <v>0.28540805000000002</v>
      </c>
      <c r="AV92" s="58" cm="1">
        <f t="array" ref="AV92:AV105">TRANSPOSE(total_phyto!E154:R154)</f>
        <v>1.060012628116173</v>
      </c>
      <c r="AW92" s="58" cm="1">
        <f t="array" ref="AW92:AW105">TRANSPOSE(nanozoo!E154:R154)</f>
        <v>0.26609247000000003</v>
      </c>
      <c r="AX92" s="58" cm="1">
        <f t="array" ref="AX92:AX105">TRANSPOSE(microzoo!E154:R154)</f>
        <v>0.60774963999999998</v>
      </c>
      <c r="AY92" s="58" cm="1">
        <f t="array" ref="AY92:AY105">TRANSPOSE(mesozoo!E154:R154)</f>
        <v>0.34332317041858601</v>
      </c>
      <c r="AZ92" s="58" cm="1">
        <f t="array" ref="AZ92:AZ105">TRANSPOSE(total_zoo!E154:R154)</f>
        <v>1.3456687144185859</v>
      </c>
      <c r="BA92" s="58" cm="1">
        <f t="array" ref="BA92:BA105">TRANSPOSE(foram!E154:R154)</f>
        <v>8.2698629999999995E-2</v>
      </c>
      <c r="BC92" s="59" t="s">
        <v>211</v>
      </c>
      <c r="BD92" s="59" cm="1">
        <f t="array" ref="BD92:BD105">TRANSPOSE(Fe!E80:R80)</f>
        <v>3.0380000000000001E-4</v>
      </c>
      <c r="BE92" s="59" cm="1">
        <f t="array" ref="BE92:BE105">TRANSPOSE('PO4'!E80:R80)</f>
        <v>0.50777550000000005</v>
      </c>
      <c r="BF92" s="59" cm="1">
        <f t="array" ref="BF92:BF105">TRANSPOSE(surface_T!E80:R80)</f>
        <v>13.003481000000001</v>
      </c>
      <c r="BG92" s="59" cm="1">
        <f t="array" ref="BG92:BG105">TRANSPOSE(surface_ph!E80:R80)</f>
        <v>7.8487400000000003</v>
      </c>
      <c r="BH92" s="59" cm="1">
        <f t="array" ref="BH92:BH105">TRANSPOSE(surface_Alk!E80:R80)</f>
        <v>2.3105494E-3</v>
      </c>
      <c r="BI92" s="59" cm="1">
        <f t="array" ref="BI92:BI105">TRANSPOSE(surface_oxugen!E80:R80)</f>
        <v>2.6383005999999998E-4</v>
      </c>
      <c r="BJ92" s="59" cm="1">
        <f t="array" ref="BJ92:BJ105">TRANSPOSE(Surface_sal!E80:R80)</f>
        <v>34.890009999999997</v>
      </c>
      <c r="BK92" s="59" cm="1">
        <f t="array" ref="BK92:BK105">TRANSPOSE(picophyto!E80:R80)</f>
        <v>0.21361047599999999</v>
      </c>
      <c r="BL92" s="59" cm="1">
        <f t="array" ref="BL92:BL105">TRANSPOSE(nanophyto!E80:R80)</f>
        <v>0.57641538999999997</v>
      </c>
      <c r="BM92" s="59" cm="1">
        <f t="array" ref="BM92:BM105">TRANSPOSE(microphyto!E80:R80)</f>
        <v>0.29025510999999998</v>
      </c>
      <c r="BN92" s="59" cm="1">
        <f t="array" ref="BN92:BN105">TRANSPOSE(total_phyto!E80:R80)</f>
        <v>1.080280976115001</v>
      </c>
      <c r="BO92" s="59" cm="1">
        <f t="array" ref="BO92:BO105">TRANSPOSE(nanozoo!E80:R80)</f>
        <v>0.27139588999999997</v>
      </c>
      <c r="BP92" s="59" cm="1">
        <f t="array" ref="BP92:BP105">TRANSPOSE(microzoo!E80:R80)</f>
        <v>0.62349867999999997</v>
      </c>
      <c r="BQ92" s="59" cm="1">
        <f t="array" ref="BQ92:BQ105">TRANSPOSE(mesozoo!E80:R80)</f>
        <v>0.3430479803710883</v>
      </c>
      <c r="BR92" s="59" cm="1">
        <f t="array" ref="BR92:BR105">TRANSPOSE(total_zoo!E80:R80)</f>
        <v>1.345082392371088</v>
      </c>
      <c r="BS92" s="59" cm="1">
        <f t="array" ref="BS92:BS105">TRANSPOSE(foram!E80:R80)</f>
        <v>8.6388469999999995E-2</v>
      </c>
    </row>
    <row r="93" spans="1:71" x14ac:dyDescent="0.25">
      <c r="A93" s="57" t="s">
        <v>211</v>
      </c>
      <c r="B93" s="57">
        <v>3.3040000000000001E-4</v>
      </c>
      <c r="C93" s="57">
        <v>0.61416470000000001</v>
      </c>
      <c r="D93" s="57">
        <v>11.262122</v>
      </c>
      <c r="E93" s="57">
        <v>8.1707490000000007</v>
      </c>
      <c r="F93" s="57">
        <v>2.2995349000000001E-3</v>
      </c>
      <c r="G93" s="57">
        <v>2.7248493E-4</v>
      </c>
      <c r="H93" s="57">
        <v>34.902724999999997</v>
      </c>
      <c r="I93" s="57">
        <v>0.21145633699999999</v>
      </c>
      <c r="J93" s="57">
        <v>0.59940356000000006</v>
      </c>
      <c r="K93" s="57">
        <v>0.29377226000000001</v>
      </c>
      <c r="L93" s="57">
        <v>1.1046321571105111</v>
      </c>
      <c r="M93" s="57">
        <v>0.27383521</v>
      </c>
      <c r="N93" s="57">
        <v>0.64421444999999999</v>
      </c>
      <c r="O93" s="57">
        <v>0.30814272023800737</v>
      </c>
      <c r="P93" s="57">
        <v>1.331597820238007</v>
      </c>
      <c r="Q93" s="57">
        <v>8.7313539999999995E-2</v>
      </c>
      <c r="S93" s="53" t="s">
        <v>211</v>
      </c>
      <c r="T93" s="53">
        <v>3.0380000000000001E-4</v>
      </c>
      <c r="U93" s="53">
        <v>0.48964940000000001</v>
      </c>
      <c r="V93" s="53">
        <v>12.784376999999999</v>
      </c>
      <c r="W93" s="53">
        <v>7.9392889999999996</v>
      </c>
      <c r="X93" s="53">
        <v>2.3060525E-3</v>
      </c>
      <c r="Y93" s="53">
        <v>2.6453693999999999E-4</v>
      </c>
      <c r="Z93" s="53">
        <v>34.908783</v>
      </c>
      <c r="AA93" s="53">
        <v>0.21221564800000001</v>
      </c>
      <c r="AB93" s="53">
        <v>0.57072683000000002</v>
      </c>
      <c r="AC93" s="53">
        <v>0.28844338000000003</v>
      </c>
      <c r="AD93" s="53">
        <v>1.0713858581126769</v>
      </c>
      <c r="AE93" s="53">
        <v>0.26603041500000002</v>
      </c>
      <c r="AF93" s="53">
        <v>0.61754357000000004</v>
      </c>
      <c r="AG93" s="53">
        <v>0.31925187030781321</v>
      </c>
      <c r="AH93" s="53">
        <v>1.309511368307813</v>
      </c>
      <c r="AI93" s="53">
        <v>8.2872963999999993E-2</v>
      </c>
      <c r="AK93" s="58" t="s">
        <v>211</v>
      </c>
      <c r="AL93" s="58">
        <v>2.7910000000000001E-4</v>
      </c>
      <c r="AM93" s="58">
        <v>0.37010739999999998</v>
      </c>
      <c r="AN93" s="58">
        <v>14.410406</v>
      </c>
      <c r="AO93" s="58">
        <v>7.7216988000000004</v>
      </c>
      <c r="AP93" s="58">
        <v>2.3140871999999999E-3</v>
      </c>
      <c r="AQ93" s="58">
        <v>2.5644920000000002E-4</v>
      </c>
      <c r="AR93" s="58">
        <v>34.921256999999997</v>
      </c>
      <c r="AS93" s="58">
        <v>0.21467588000000001</v>
      </c>
      <c r="AT93" s="58">
        <v>0.54578601999999998</v>
      </c>
      <c r="AU93" s="58">
        <v>0.27980769999999999</v>
      </c>
      <c r="AV93" s="58">
        <v>1.040269600116148</v>
      </c>
      <c r="AW93" s="58">
        <v>0.26082575000000002</v>
      </c>
      <c r="AX93" s="58">
        <v>0.59167603000000002</v>
      </c>
      <c r="AY93" s="58">
        <v>0.33219168041201308</v>
      </c>
      <c r="AZ93" s="58">
        <v>1.2992156854120129</v>
      </c>
      <c r="BA93" s="58">
        <v>7.8607350000000006E-2</v>
      </c>
      <c r="BC93" s="59" t="s">
        <v>211</v>
      </c>
      <c r="BD93" s="59">
        <v>2.9240000000000001E-4</v>
      </c>
      <c r="BE93" s="59">
        <v>0.42849700000000002</v>
      </c>
      <c r="BF93" s="59">
        <v>13.609828</v>
      </c>
      <c r="BG93" s="59">
        <v>7.8507904999999996</v>
      </c>
      <c r="BH93" s="59">
        <v>2.310604E-3</v>
      </c>
      <c r="BI93" s="59">
        <v>2.6035910000000003E-4</v>
      </c>
      <c r="BJ93" s="59">
        <v>34.916359999999997</v>
      </c>
      <c r="BK93" s="59">
        <v>0.21270341200000001</v>
      </c>
      <c r="BL93" s="59">
        <v>0.55645381999999999</v>
      </c>
      <c r="BM93" s="59">
        <v>0.28554422000000002</v>
      </c>
      <c r="BN93" s="59">
        <v>1.0547014521147591</v>
      </c>
      <c r="BO93" s="59">
        <v>0.26198651000000001</v>
      </c>
      <c r="BP93" s="59">
        <v>0.60303301000000009</v>
      </c>
      <c r="BQ93" s="59">
        <v>0.32393762035596912</v>
      </c>
      <c r="BR93" s="59">
        <v>1.289870211355969</v>
      </c>
      <c r="BS93" s="59">
        <v>8.0706365000000002E-2</v>
      </c>
    </row>
    <row r="94" spans="1:71" x14ac:dyDescent="0.25">
      <c r="A94" s="57" t="s">
        <v>211</v>
      </c>
      <c r="B94" s="57">
        <v>3.2360000000000001E-4</v>
      </c>
      <c r="C94" s="57">
        <v>0.56059150000000002</v>
      </c>
      <c r="D94" s="57">
        <v>11.506791</v>
      </c>
      <c r="E94" s="57">
        <v>8.1745070000000002</v>
      </c>
      <c r="F94" s="57">
        <v>2.2986909999999998E-3</v>
      </c>
      <c r="G94" s="57">
        <v>2.7132440000000001E-4</v>
      </c>
      <c r="H94" s="57">
        <v>34.9086</v>
      </c>
      <c r="I94" s="57">
        <v>0.21253153299999999</v>
      </c>
      <c r="J94" s="57">
        <v>0.59435495999999999</v>
      </c>
      <c r="K94" s="57">
        <v>0.29474394500000001</v>
      </c>
      <c r="L94" s="57">
        <v>1.101630438110758</v>
      </c>
      <c r="M94" s="57">
        <v>0.27379599999999998</v>
      </c>
      <c r="N94" s="57">
        <v>0.64268359000000008</v>
      </c>
      <c r="O94" s="57">
        <v>0.31453544024708258</v>
      </c>
      <c r="P94" s="57">
        <v>1.336002661247083</v>
      </c>
      <c r="Q94" s="57">
        <v>8.6456249999999998E-2</v>
      </c>
      <c r="S94" s="53" t="s">
        <v>211</v>
      </c>
      <c r="T94" s="53">
        <v>2.9700000000000001E-4</v>
      </c>
      <c r="U94" s="53">
        <v>0.43740990000000002</v>
      </c>
      <c r="V94" s="53">
        <v>13.02364</v>
      </c>
      <c r="W94" s="53">
        <v>7.9431620000000001</v>
      </c>
      <c r="X94" s="53">
        <v>2.3055184E-3</v>
      </c>
      <c r="Y94" s="53">
        <v>2.6355375000000001E-4</v>
      </c>
      <c r="Z94" s="53">
        <v>34.916496000000002</v>
      </c>
      <c r="AA94" s="53">
        <v>0.21512953600000001</v>
      </c>
      <c r="AB94" s="53">
        <v>0.57727709999999999</v>
      </c>
      <c r="AC94" s="53">
        <v>0.28659163999999998</v>
      </c>
      <c r="AD94" s="53">
        <v>1.0789982761127439</v>
      </c>
      <c r="AE94" s="53">
        <v>0.27208021999999998</v>
      </c>
      <c r="AF94" s="53">
        <v>0.6215044999999999</v>
      </c>
      <c r="AG94" s="53">
        <v>0.33517215033038389</v>
      </c>
      <c r="AH94" s="53">
        <v>1.326241867330384</v>
      </c>
      <c r="AI94" s="53">
        <v>8.4285540000000006E-2</v>
      </c>
      <c r="AK94" s="58" t="s">
        <v>211</v>
      </c>
      <c r="AL94" s="58">
        <v>2.7559999999999998E-4</v>
      </c>
      <c r="AM94" s="58">
        <v>0.33085799999999999</v>
      </c>
      <c r="AN94" s="58">
        <v>14.647244000000001</v>
      </c>
      <c r="AO94" s="58">
        <v>7.7237844000000004</v>
      </c>
      <c r="AP94" s="58">
        <v>2.3137825000000001E-3</v>
      </c>
      <c r="AQ94" s="58">
        <v>2.5536253999999998E-4</v>
      </c>
      <c r="AR94" s="58">
        <v>34.932136999999997</v>
      </c>
      <c r="AS94" s="58">
        <v>0.21518583599999999</v>
      </c>
      <c r="AT94" s="58">
        <v>0.54020288000000005</v>
      </c>
      <c r="AU94" s="58">
        <v>0.27479352000000001</v>
      </c>
      <c r="AV94" s="58">
        <v>1.0301822361163311</v>
      </c>
      <c r="AW94" s="58">
        <v>0.25931453500000001</v>
      </c>
      <c r="AX94" s="58">
        <v>0.58570316</v>
      </c>
      <c r="AY94" s="58">
        <v>0.32588995039428548</v>
      </c>
      <c r="AZ94" s="58">
        <v>1.292583619394285</v>
      </c>
      <c r="BA94" s="58">
        <v>7.6108090000000003E-2</v>
      </c>
      <c r="BC94" s="59" t="s">
        <v>211</v>
      </c>
      <c r="BD94" s="59">
        <v>2.8709999999999999E-4</v>
      </c>
      <c r="BE94" s="59">
        <v>0.37975429999999999</v>
      </c>
      <c r="BF94" s="59">
        <v>13.8829365</v>
      </c>
      <c r="BG94" s="59">
        <v>7.8533749999999998</v>
      </c>
      <c r="BH94" s="59">
        <v>2.3102069999999999E-3</v>
      </c>
      <c r="BI94" s="59">
        <v>2.5909157999999999E-4</v>
      </c>
      <c r="BJ94" s="59">
        <v>34.927943999999997</v>
      </c>
      <c r="BK94" s="59">
        <v>0.214693307</v>
      </c>
      <c r="BL94" s="59">
        <v>0.55490220000000001</v>
      </c>
      <c r="BM94" s="59">
        <v>0.28367083999999998</v>
      </c>
      <c r="BN94" s="59">
        <v>1.0532663471156409</v>
      </c>
      <c r="BO94" s="59">
        <v>0.26384118600000001</v>
      </c>
      <c r="BP94" s="59">
        <v>0.60107033999999993</v>
      </c>
      <c r="BQ94" s="59">
        <v>0.3306740503707945</v>
      </c>
      <c r="BR94" s="59">
        <v>1.296794890370794</v>
      </c>
      <c r="BS94" s="59">
        <v>8.0220219999999995E-2</v>
      </c>
    </row>
    <row r="95" spans="1:71" x14ac:dyDescent="0.25">
      <c r="A95" s="57" t="s">
        <v>211</v>
      </c>
      <c r="B95" s="57">
        <v>3.2019999999999998E-4</v>
      </c>
      <c r="C95" s="57">
        <v>0.53571670000000005</v>
      </c>
      <c r="D95" s="57">
        <v>11.626711999999999</v>
      </c>
      <c r="E95" s="57">
        <v>8.1770969999999998</v>
      </c>
      <c r="F95" s="57">
        <v>2.2978245000000001E-3</v>
      </c>
      <c r="G95" s="57">
        <v>2.7067657000000002E-4</v>
      </c>
      <c r="H95" s="57">
        <v>34.917233000000003</v>
      </c>
      <c r="I95" s="57">
        <v>0.214091538</v>
      </c>
      <c r="J95" s="57">
        <v>0.59170180000000006</v>
      </c>
      <c r="K95" s="57">
        <v>0.29470739000000001</v>
      </c>
      <c r="L95" s="57">
        <v>1.1005007281116881</v>
      </c>
      <c r="M95" s="57">
        <v>0.27374038000000001</v>
      </c>
      <c r="N95" s="57">
        <v>0.64239788000000009</v>
      </c>
      <c r="O95" s="57">
        <v>0.32090676025189291</v>
      </c>
      <c r="P95" s="57">
        <v>1.341756637251893</v>
      </c>
      <c r="Q95" s="57">
        <v>8.5866830000000005E-2</v>
      </c>
      <c r="S95" s="53" t="s">
        <v>211</v>
      </c>
      <c r="T95" s="53">
        <v>2.987E-4</v>
      </c>
      <c r="U95" s="53">
        <v>0.43477169999999998</v>
      </c>
      <c r="V95" s="53">
        <v>13.060673</v>
      </c>
      <c r="W95" s="53">
        <v>7.9453569999999996</v>
      </c>
      <c r="X95" s="53">
        <v>2.3048186999999999E-3</v>
      </c>
      <c r="Y95" s="53">
        <v>2.6329434999999997E-4</v>
      </c>
      <c r="Z95" s="53">
        <v>34.924312999999998</v>
      </c>
      <c r="AA95" s="53">
        <v>0.214492607</v>
      </c>
      <c r="AB95" s="53">
        <v>0.57082111000000002</v>
      </c>
      <c r="AC95" s="53">
        <v>0.28877949000000003</v>
      </c>
      <c r="AD95" s="53">
        <v>1.074093207114392</v>
      </c>
      <c r="AE95" s="53">
        <v>0.26908207000000001</v>
      </c>
      <c r="AF95" s="53">
        <v>0.61930492999999998</v>
      </c>
      <c r="AG95" s="53">
        <v>0.33362976033512148</v>
      </c>
      <c r="AH95" s="53">
        <v>1.3309751263351211</v>
      </c>
      <c r="AI95" s="53">
        <v>8.3645800000000006E-2</v>
      </c>
      <c r="AK95" s="58" t="s">
        <v>211</v>
      </c>
      <c r="AL95" s="58">
        <v>2.787E-4</v>
      </c>
      <c r="AM95" s="58">
        <v>0.33919739999999998</v>
      </c>
      <c r="AN95" s="58">
        <v>14.561726</v>
      </c>
      <c r="AO95" s="58">
        <v>7.7264949999999999</v>
      </c>
      <c r="AP95" s="58">
        <v>2.313318E-3</v>
      </c>
      <c r="AQ95" s="58">
        <v>2.5612756000000002E-4</v>
      </c>
      <c r="AR95" s="58">
        <v>34.933872000000001</v>
      </c>
      <c r="AS95" s="58">
        <v>0.214731475</v>
      </c>
      <c r="AT95" s="58">
        <v>0.54419585000000004</v>
      </c>
      <c r="AU95" s="58">
        <v>0.28110289999999999</v>
      </c>
      <c r="AV95" s="58">
        <v>1.040030225117603</v>
      </c>
      <c r="AW95" s="58">
        <v>0.26060375000000002</v>
      </c>
      <c r="AX95" s="58">
        <v>0.59014624999999998</v>
      </c>
      <c r="AY95" s="58">
        <v>0.33456424043011529</v>
      </c>
      <c r="AZ95" s="58">
        <v>1.3046221514301151</v>
      </c>
      <c r="BA95" s="58">
        <v>7.8895963999999999E-2</v>
      </c>
      <c r="BC95" s="59" t="s">
        <v>211</v>
      </c>
      <c r="BD95" s="59">
        <v>2.8959999999999999E-4</v>
      </c>
      <c r="BE95" s="59">
        <v>0.38336330000000002</v>
      </c>
      <c r="BF95" s="59">
        <v>13.853597000000001</v>
      </c>
      <c r="BG95" s="59">
        <v>7.8555599999999997</v>
      </c>
      <c r="BH95" s="59">
        <v>2.3096986E-3</v>
      </c>
      <c r="BI95" s="59">
        <v>2.5939516E-4</v>
      </c>
      <c r="BJ95" s="59">
        <v>34.9328</v>
      </c>
      <c r="BK95" s="59">
        <v>0.214150328</v>
      </c>
      <c r="BL95" s="59">
        <v>0.55616933000000002</v>
      </c>
      <c r="BM95" s="59">
        <v>0.28596755000000001</v>
      </c>
      <c r="BN95" s="59">
        <v>1.056287208116689</v>
      </c>
      <c r="BO95" s="59">
        <v>0.26401923599999999</v>
      </c>
      <c r="BP95" s="59">
        <v>0.60317546</v>
      </c>
      <c r="BQ95" s="59">
        <v>0.33310260038486372</v>
      </c>
      <c r="BR95" s="59">
        <v>1.3025154313848639</v>
      </c>
      <c r="BS95" s="59">
        <v>8.1368974999999996E-2</v>
      </c>
    </row>
    <row r="96" spans="1:71" x14ac:dyDescent="0.25">
      <c r="A96" s="57" t="s">
        <v>211</v>
      </c>
      <c r="B96" s="57">
        <v>3.2689999999999998E-4</v>
      </c>
      <c r="C96" s="57">
        <v>0.59196320000000002</v>
      </c>
      <c r="D96" s="57">
        <v>11.133837</v>
      </c>
      <c r="E96" s="57">
        <v>8.1761029999999995</v>
      </c>
      <c r="F96" s="57">
        <v>2.2989826E-3</v>
      </c>
      <c r="G96" s="57">
        <v>2.7411942999999999E-4</v>
      </c>
      <c r="H96" s="57">
        <v>34.897509999999997</v>
      </c>
      <c r="I96" s="57">
        <v>0.217291448</v>
      </c>
      <c r="J96" s="57">
        <v>0.61627048000000006</v>
      </c>
      <c r="K96" s="57">
        <v>0.29900798000000001</v>
      </c>
      <c r="L96" s="57">
        <v>1.1325699081111511</v>
      </c>
      <c r="M96" s="57">
        <v>0.28814303000000002</v>
      </c>
      <c r="N96" s="57">
        <v>0.66790791999999999</v>
      </c>
      <c r="O96" s="57">
        <v>0.35090070026372189</v>
      </c>
      <c r="P96" s="57">
        <v>1.419024335263722</v>
      </c>
      <c r="Q96" s="57">
        <v>9.1706835E-2</v>
      </c>
      <c r="S96" s="53" t="s">
        <v>211</v>
      </c>
      <c r="T96" s="53">
        <v>3.0600000000000001E-4</v>
      </c>
      <c r="U96" s="53">
        <v>0.4927359</v>
      </c>
      <c r="V96" s="53">
        <v>12.526627</v>
      </c>
      <c r="W96" s="53">
        <v>7.944922</v>
      </c>
      <c r="X96" s="53">
        <v>2.3053639999999999E-3</v>
      </c>
      <c r="Y96" s="53">
        <v>2.6692843000000001E-4</v>
      </c>
      <c r="Z96" s="53">
        <v>34.900165999999999</v>
      </c>
      <c r="AA96" s="53">
        <v>0.21779852</v>
      </c>
      <c r="AB96" s="53">
        <v>0.59231783000000005</v>
      </c>
      <c r="AC96" s="53">
        <v>0.29441994999999999</v>
      </c>
      <c r="AD96" s="53">
        <v>1.1045363001144139</v>
      </c>
      <c r="AE96" s="53">
        <v>0.28196412399999998</v>
      </c>
      <c r="AF96" s="53">
        <v>0.6444685</v>
      </c>
      <c r="AG96" s="53">
        <v>0.36640617035745843</v>
      </c>
      <c r="AH96" s="53">
        <v>1.407394995357458</v>
      </c>
      <c r="AI96" s="53">
        <v>8.9410970000000006E-2</v>
      </c>
      <c r="AK96" s="58" t="s">
        <v>211</v>
      </c>
      <c r="AL96" s="58">
        <v>2.8570000000000001E-4</v>
      </c>
      <c r="AM96" s="58">
        <v>0.39752419999999999</v>
      </c>
      <c r="AN96" s="58">
        <v>13.971697000000001</v>
      </c>
      <c r="AO96" s="58">
        <v>7.725784</v>
      </c>
      <c r="AP96" s="58">
        <v>2.3131563999999999E-3</v>
      </c>
      <c r="AQ96" s="58">
        <v>2.5974750000000001E-4</v>
      </c>
      <c r="AR96" s="58">
        <v>34.901299999999999</v>
      </c>
      <c r="AS96" s="58">
        <v>0.218917843</v>
      </c>
      <c r="AT96" s="58">
        <v>0.57298910000000003</v>
      </c>
      <c r="AU96" s="58">
        <v>0.28744340000000002</v>
      </c>
      <c r="AV96" s="58">
        <v>1.079350343117736</v>
      </c>
      <c r="AW96" s="58">
        <v>0.27748166000000002</v>
      </c>
      <c r="AX96" s="58">
        <v>0.62181404000000007</v>
      </c>
      <c r="AY96" s="58">
        <v>0.37957677050673222</v>
      </c>
      <c r="AZ96" s="58">
        <v>1.3980109625067321</v>
      </c>
      <c r="BA96" s="58">
        <v>8.7178685000000006E-2</v>
      </c>
      <c r="BC96" s="59" t="s">
        <v>211</v>
      </c>
      <c r="BD96" s="59">
        <v>2.9629999999999999E-4</v>
      </c>
      <c r="BE96" s="59">
        <v>0.4395638</v>
      </c>
      <c r="BF96" s="59">
        <v>13.304885000000001</v>
      </c>
      <c r="BG96" s="59">
        <v>7.8556790000000003</v>
      </c>
      <c r="BH96" s="59">
        <v>2.3098234E-3</v>
      </c>
      <c r="BI96" s="59">
        <v>2.62983E-4</v>
      </c>
      <c r="BJ96" s="59">
        <v>34.905113</v>
      </c>
      <c r="BK96" s="59">
        <v>0.21767336600000001</v>
      </c>
      <c r="BL96" s="59">
        <v>0.57895034999999995</v>
      </c>
      <c r="BM96" s="59">
        <v>0.29161527999999998</v>
      </c>
      <c r="BN96" s="59">
        <v>1.088238996116685</v>
      </c>
      <c r="BO96" s="59">
        <v>0.27759658999999998</v>
      </c>
      <c r="BP96" s="59">
        <v>0.62967709999999999</v>
      </c>
      <c r="BQ96" s="59">
        <v>0.36973977042467532</v>
      </c>
      <c r="BR96" s="59">
        <v>1.3870914544246751</v>
      </c>
      <c r="BS96" s="59">
        <v>8.7764285999999997E-2</v>
      </c>
    </row>
    <row r="97" spans="1:71" x14ac:dyDescent="0.25">
      <c r="A97" s="57" t="s">
        <v>211</v>
      </c>
      <c r="B97" s="57">
        <v>3.255E-4</v>
      </c>
      <c r="C97" s="57">
        <v>0.60338800000000004</v>
      </c>
      <c r="D97" s="57">
        <v>10.979575000000001</v>
      </c>
      <c r="E97" s="57">
        <v>8.1768750000000008</v>
      </c>
      <c r="F97" s="57">
        <v>2.2994904000000001E-3</v>
      </c>
      <c r="G97" s="57">
        <v>2.7524392E-4</v>
      </c>
      <c r="H97" s="57">
        <v>34.887770000000003</v>
      </c>
      <c r="I97" s="57">
        <v>0.21902633699999999</v>
      </c>
      <c r="J97" s="57">
        <v>0.62210613999999997</v>
      </c>
      <c r="K97" s="57">
        <v>0.29873331600000003</v>
      </c>
      <c r="L97" s="57">
        <v>1.139865793110056</v>
      </c>
      <c r="M97" s="57">
        <v>0.29298565399999998</v>
      </c>
      <c r="N97" s="57">
        <v>0.67644912000000001</v>
      </c>
      <c r="O97" s="57">
        <v>0.36306420026259978</v>
      </c>
      <c r="P97" s="57">
        <v>1.4461258032626001</v>
      </c>
      <c r="Q97" s="57">
        <v>9.2637999999999998E-2</v>
      </c>
      <c r="S97" s="53" t="s">
        <v>211</v>
      </c>
      <c r="T97" s="53">
        <v>3.0459999999999998E-4</v>
      </c>
      <c r="U97" s="53">
        <v>0.50446869999999999</v>
      </c>
      <c r="V97" s="53">
        <v>12.35493</v>
      </c>
      <c r="W97" s="53">
        <v>7.9456429999999996</v>
      </c>
      <c r="X97" s="53">
        <v>2.3055889999999998E-3</v>
      </c>
      <c r="Y97" s="53">
        <v>2.6801641999999999E-4</v>
      </c>
      <c r="Z97" s="53">
        <v>34.888427999999998</v>
      </c>
      <c r="AA97" s="53">
        <v>0.22063213500000001</v>
      </c>
      <c r="AB97" s="53">
        <v>0.60454601999999991</v>
      </c>
      <c r="AC97" s="53">
        <v>0.293071215</v>
      </c>
      <c r="AD97" s="53">
        <v>1.1182493701132279</v>
      </c>
      <c r="AE97" s="53">
        <v>0.28986395999999998</v>
      </c>
      <c r="AF97" s="53">
        <v>0.65611058999999994</v>
      </c>
      <c r="AG97" s="53">
        <v>0.385201250360936</v>
      </c>
      <c r="AH97" s="53">
        <v>1.4476220053609361</v>
      </c>
      <c r="AI97" s="53">
        <v>9.1759969999999996E-2</v>
      </c>
      <c r="AK97" s="58" t="s">
        <v>211</v>
      </c>
      <c r="AL97" s="58">
        <v>2.81E-4</v>
      </c>
      <c r="AM97" s="58">
        <v>0.39363500000000001</v>
      </c>
      <c r="AN97" s="58">
        <v>13.866427</v>
      </c>
      <c r="AO97" s="58">
        <v>7.7271814000000001</v>
      </c>
      <c r="AP97" s="58">
        <v>2.3131395999999999E-3</v>
      </c>
      <c r="AQ97" s="58">
        <v>2.6053269999999997E-4</v>
      </c>
      <c r="AR97" s="58">
        <v>34.891359999999999</v>
      </c>
      <c r="AS97" s="58">
        <v>0.22281996800000001</v>
      </c>
      <c r="AT97" s="58">
        <v>0.58534796999999994</v>
      </c>
      <c r="AU97" s="58">
        <v>0.28469612</v>
      </c>
      <c r="AV97" s="58">
        <v>1.0928640581162461</v>
      </c>
      <c r="AW97" s="58">
        <v>0.28695641999999999</v>
      </c>
      <c r="AX97" s="58">
        <v>0.63354390999999999</v>
      </c>
      <c r="AY97" s="58">
        <v>0.40762755053260191</v>
      </c>
      <c r="AZ97" s="58">
        <v>1.4494935905326021</v>
      </c>
      <c r="BA97" s="58">
        <v>9.0162136000000004E-2</v>
      </c>
      <c r="BC97" s="59" t="s">
        <v>211</v>
      </c>
      <c r="BD97" s="59">
        <v>2.9379999999999999E-4</v>
      </c>
      <c r="BE97" s="59">
        <v>0.4452023</v>
      </c>
      <c r="BF97" s="59">
        <v>13.169212999999999</v>
      </c>
      <c r="BG97" s="59">
        <v>7.8566402999999996</v>
      </c>
      <c r="BH97" s="59">
        <v>2.3098448E-3</v>
      </c>
      <c r="BI97" s="59">
        <v>2.6381655999999998E-4</v>
      </c>
      <c r="BJ97" s="59">
        <v>34.893880000000003</v>
      </c>
      <c r="BK97" s="59">
        <v>0.22078993599999999</v>
      </c>
      <c r="BL97" s="59">
        <v>0.59071225999999999</v>
      </c>
      <c r="BM97" s="59">
        <v>0.28961051999999998</v>
      </c>
      <c r="BN97" s="59">
        <v>1.10111271611536</v>
      </c>
      <c r="BO97" s="59">
        <v>0.28582647000000011</v>
      </c>
      <c r="BP97" s="59">
        <v>0.64091461999999999</v>
      </c>
      <c r="BQ97" s="59">
        <v>0.38975915043147757</v>
      </c>
      <c r="BR97" s="59">
        <v>1.430252915431478</v>
      </c>
      <c r="BS97" s="59">
        <v>9.01092E-2</v>
      </c>
    </row>
    <row r="98" spans="1:71" x14ac:dyDescent="0.25">
      <c r="A98" s="57" t="s">
        <v>211</v>
      </c>
      <c r="B98" s="57">
        <v>3.2279999999999999E-4</v>
      </c>
      <c r="C98" s="57">
        <v>0.60102239999999996</v>
      </c>
      <c r="D98" s="57">
        <v>10.94049</v>
      </c>
      <c r="E98" s="57">
        <v>8.1771270000000005</v>
      </c>
      <c r="F98" s="57">
        <v>2.2995902999999999E-3</v>
      </c>
      <c r="G98" s="57">
        <v>2.7525634999999999E-4</v>
      </c>
      <c r="H98" s="57">
        <v>34.885314999999999</v>
      </c>
      <c r="I98" s="57">
        <v>0.21899764999999999</v>
      </c>
      <c r="J98" s="57">
        <v>0.62198341000000001</v>
      </c>
      <c r="K98" s="57">
        <v>0.29620514399999998</v>
      </c>
      <c r="L98" s="57">
        <v>1.1371862041086069</v>
      </c>
      <c r="M98" s="57">
        <v>0.29280404399999999</v>
      </c>
      <c r="N98" s="57">
        <v>0.67624817999999998</v>
      </c>
      <c r="O98" s="57">
        <v>0.35912758025409292</v>
      </c>
      <c r="P98" s="57">
        <v>1.4408659402540931</v>
      </c>
      <c r="Q98" s="57">
        <v>9.1801709999999995E-2</v>
      </c>
      <c r="S98" s="53" t="s">
        <v>211</v>
      </c>
      <c r="T98" s="53">
        <v>3.032E-4</v>
      </c>
      <c r="U98" s="53">
        <v>0.50818030000000003</v>
      </c>
      <c r="V98" s="53">
        <v>12.270092999999999</v>
      </c>
      <c r="W98" s="53">
        <v>7.9452815000000001</v>
      </c>
      <c r="X98" s="53">
        <v>2.305638E-3</v>
      </c>
      <c r="Y98" s="53">
        <v>2.6827916999999998E-4</v>
      </c>
      <c r="Z98" s="53">
        <v>34.883870000000002</v>
      </c>
      <c r="AA98" s="53">
        <v>0.21996191500000001</v>
      </c>
      <c r="AB98" s="53">
        <v>0.60007182000000003</v>
      </c>
      <c r="AC98" s="53">
        <v>0.29135298399999998</v>
      </c>
      <c r="AD98" s="53">
        <v>1.1113867191117719</v>
      </c>
      <c r="AE98" s="53">
        <v>0.28705771000000002</v>
      </c>
      <c r="AF98" s="53">
        <v>0.65314006000000002</v>
      </c>
      <c r="AG98" s="53">
        <v>0.37484497033388592</v>
      </c>
      <c r="AH98" s="53">
        <v>1.428559269333886</v>
      </c>
      <c r="AI98" s="53">
        <v>8.9680570000000001E-2</v>
      </c>
      <c r="AK98" s="58" t="s">
        <v>211</v>
      </c>
      <c r="AL98" s="58">
        <v>2.7809999999999998E-4</v>
      </c>
      <c r="AM98" s="58">
        <v>0.39017590000000002</v>
      </c>
      <c r="AN98" s="58">
        <v>13.81063</v>
      </c>
      <c r="AO98" s="58">
        <v>7.7267150000000004</v>
      </c>
      <c r="AP98" s="58">
        <v>2.3130669999999998E-3</v>
      </c>
      <c r="AQ98" s="58">
        <v>2.6057374999999999E-4</v>
      </c>
      <c r="AR98" s="58">
        <v>34.888719999999999</v>
      </c>
      <c r="AS98" s="58">
        <v>0.22252496999999999</v>
      </c>
      <c r="AT98" s="58">
        <v>0.58092132000000007</v>
      </c>
      <c r="AU98" s="58">
        <v>0.28229401500000001</v>
      </c>
      <c r="AV98" s="58">
        <v>1.0857403051143371</v>
      </c>
      <c r="AW98" s="58">
        <v>0.284260285</v>
      </c>
      <c r="AX98" s="58">
        <v>0.63015182999999997</v>
      </c>
      <c r="AY98" s="58">
        <v>0.39632323047727991</v>
      </c>
      <c r="AZ98" s="58">
        <v>1.4261415884772799</v>
      </c>
      <c r="BA98" s="58">
        <v>8.7765670000000004E-2</v>
      </c>
      <c r="BC98" s="59" t="s">
        <v>211</v>
      </c>
      <c r="BD98" s="59">
        <v>2.9240000000000001E-4</v>
      </c>
      <c r="BE98" s="59">
        <v>0.44768289999999999</v>
      </c>
      <c r="BF98" s="59">
        <v>13.0989065</v>
      </c>
      <c r="BG98" s="59">
        <v>7.856039</v>
      </c>
      <c r="BH98" s="59">
        <v>2.3097815000000001E-3</v>
      </c>
      <c r="BI98" s="59">
        <v>2.6394610000000002E-4</v>
      </c>
      <c r="BJ98" s="59">
        <v>34.889972999999998</v>
      </c>
      <c r="BK98" s="59">
        <v>0.21959096</v>
      </c>
      <c r="BL98" s="59">
        <v>0.58466108999999999</v>
      </c>
      <c r="BM98" s="59">
        <v>0.28780803399999999</v>
      </c>
      <c r="BN98" s="59">
        <v>1.092060084113686</v>
      </c>
      <c r="BO98" s="59">
        <v>0.28157378999999999</v>
      </c>
      <c r="BP98" s="59">
        <v>0.63622167000000007</v>
      </c>
      <c r="BQ98" s="59">
        <v>0.37519255039199778</v>
      </c>
      <c r="BR98" s="59">
        <v>1.403351250391998</v>
      </c>
      <c r="BS98" s="59">
        <v>8.7546170000000006E-2</v>
      </c>
    </row>
    <row r="99" spans="1:71" x14ac:dyDescent="0.25">
      <c r="A99" s="57" t="s">
        <v>211</v>
      </c>
      <c r="B99" s="57">
        <v>3.211E-4</v>
      </c>
      <c r="C99" s="57">
        <v>0.59115580000000001</v>
      </c>
      <c r="D99" s="57">
        <v>10.997282</v>
      </c>
      <c r="E99" s="57">
        <v>8.1760300000000008</v>
      </c>
      <c r="F99" s="57">
        <v>2.2992058999999998E-3</v>
      </c>
      <c r="G99" s="57">
        <v>2.7426204E-4</v>
      </c>
      <c r="H99" s="57">
        <v>34.892963000000002</v>
      </c>
      <c r="I99" s="57">
        <v>0.216932398</v>
      </c>
      <c r="J99" s="57">
        <v>0.61199087000000008</v>
      </c>
      <c r="K99" s="57">
        <v>0.29308795999999998</v>
      </c>
      <c r="L99" s="57">
        <v>1.1220112281077379</v>
      </c>
      <c r="M99" s="57">
        <v>0.28530456999999998</v>
      </c>
      <c r="N99" s="57">
        <v>0.66521914999999998</v>
      </c>
      <c r="O99" s="57">
        <v>0.3363686802366479</v>
      </c>
      <c r="P99" s="57">
        <v>1.395032764236648</v>
      </c>
      <c r="Q99" s="57">
        <v>8.844863E-2</v>
      </c>
      <c r="S99" s="53" t="s">
        <v>211</v>
      </c>
      <c r="T99" s="53">
        <v>3.0180000000000002E-4</v>
      </c>
      <c r="U99" s="53">
        <v>0.50152960000000002</v>
      </c>
      <c r="V99" s="53">
        <v>12.287243999999999</v>
      </c>
      <c r="W99" s="53">
        <v>7.9441012999999998</v>
      </c>
      <c r="X99" s="53">
        <v>2.3054360000000001E-3</v>
      </c>
      <c r="Y99" s="53">
        <v>2.6761237000000001E-4</v>
      </c>
      <c r="Z99" s="53">
        <v>34.890279999999997</v>
      </c>
      <c r="AA99" s="53">
        <v>0.21797902</v>
      </c>
      <c r="AB99" s="53">
        <v>0.59511811999999997</v>
      </c>
      <c r="AC99" s="53">
        <v>0.28830259000000003</v>
      </c>
      <c r="AD99" s="53">
        <v>1.1013997301102869</v>
      </c>
      <c r="AE99" s="53">
        <v>0.28242198000000002</v>
      </c>
      <c r="AF99" s="53">
        <v>0.64566729999999994</v>
      </c>
      <c r="AG99" s="53">
        <v>0.35536098031069507</v>
      </c>
      <c r="AH99" s="53">
        <v>1.3957238303106949</v>
      </c>
      <c r="AI99" s="53">
        <v>8.7496270000000001E-2</v>
      </c>
      <c r="AK99" s="58" t="s">
        <v>211</v>
      </c>
      <c r="AL99" s="58">
        <v>2.7680000000000001E-4</v>
      </c>
      <c r="AM99" s="58">
        <v>0.38698660000000001</v>
      </c>
      <c r="AN99" s="58">
        <v>13.784959000000001</v>
      </c>
      <c r="AO99" s="58">
        <v>7.7253999999999996</v>
      </c>
      <c r="AP99" s="58">
        <v>2.3129873E-3</v>
      </c>
      <c r="AQ99" s="58">
        <v>2.601654E-4</v>
      </c>
      <c r="AR99" s="58">
        <v>34.893084999999999</v>
      </c>
      <c r="AS99" s="58">
        <v>0.21949822699999999</v>
      </c>
      <c r="AT99" s="58">
        <v>0.56837172000000002</v>
      </c>
      <c r="AU99" s="58">
        <v>0.28009043</v>
      </c>
      <c r="AV99" s="58">
        <v>1.067960377112136</v>
      </c>
      <c r="AW99" s="58">
        <v>0.27542070000000002</v>
      </c>
      <c r="AX99" s="58">
        <v>0.61984619000000007</v>
      </c>
      <c r="AY99" s="58">
        <v>0.36383912040119148</v>
      </c>
      <c r="AZ99" s="58">
        <v>1.377957344401191</v>
      </c>
      <c r="BA99" s="58">
        <v>8.2902244999999999E-2</v>
      </c>
      <c r="BC99" s="59" t="s">
        <v>211</v>
      </c>
      <c r="BD99" s="59">
        <v>2.9119999999999998E-4</v>
      </c>
      <c r="BE99" s="59">
        <v>0.44155129999999998</v>
      </c>
      <c r="BF99" s="59">
        <v>13.112477</v>
      </c>
      <c r="BG99" s="59">
        <v>7.8546667000000001</v>
      </c>
      <c r="BH99" s="59">
        <v>2.3096309999999999E-3</v>
      </c>
      <c r="BI99" s="59">
        <v>2.6332500000000002E-4</v>
      </c>
      <c r="BJ99" s="59">
        <v>34.897010000000002</v>
      </c>
      <c r="BK99" s="59">
        <v>0.21760417000000001</v>
      </c>
      <c r="BL99" s="59">
        <v>0.57963746999999999</v>
      </c>
      <c r="BM99" s="59">
        <v>0.28489395000000001</v>
      </c>
      <c r="BN99" s="59">
        <v>1.0821355901121561</v>
      </c>
      <c r="BO99" s="59">
        <v>0.27708979999999989</v>
      </c>
      <c r="BP99" s="59">
        <v>0.6288022499999999</v>
      </c>
      <c r="BQ99" s="59">
        <v>0.35580462036083421</v>
      </c>
      <c r="BR99" s="59">
        <v>1.3689538403608339</v>
      </c>
      <c r="BS99" s="59">
        <v>8.5321259999999996E-2</v>
      </c>
    </row>
    <row r="100" spans="1:71" x14ac:dyDescent="0.25">
      <c r="A100" s="57" t="s">
        <v>211</v>
      </c>
      <c r="B100" s="57">
        <v>3.2279999999999999E-4</v>
      </c>
      <c r="C100" s="57">
        <v>0.59652919999999998</v>
      </c>
      <c r="D100" s="57">
        <v>10.947497</v>
      </c>
      <c r="E100" s="57">
        <v>8.1739025000000005</v>
      </c>
      <c r="F100" s="57">
        <v>2.2989258000000001E-3</v>
      </c>
      <c r="G100" s="57">
        <v>2.7399152E-4</v>
      </c>
      <c r="H100" s="57">
        <v>34.899265</v>
      </c>
      <c r="I100" s="57">
        <v>0.21560154000000001</v>
      </c>
      <c r="J100" s="57">
        <v>0.61049309000000007</v>
      </c>
      <c r="K100" s="57">
        <v>0.29145880000000002</v>
      </c>
      <c r="L100" s="57">
        <v>1.117553430107439</v>
      </c>
      <c r="M100" s="57">
        <v>0.28242074</v>
      </c>
      <c r="N100" s="57">
        <v>0.66121832000000003</v>
      </c>
      <c r="O100" s="57">
        <v>0.32361665022613351</v>
      </c>
      <c r="P100" s="57">
        <v>1.373866813226134</v>
      </c>
      <c r="Q100" s="57">
        <v>8.7521009999999996E-2</v>
      </c>
      <c r="S100" s="53" t="s">
        <v>211</v>
      </c>
      <c r="T100" s="53">
        <v>3.0299999999999999E-4</v>
      </c>
      <c r="U100" s="53">
        <v>0.50479989999999997</v>
      </c>
      <c r="V100" s="53">
        <v>12.22969</v>
      </c>
      <c r="W100" s="53">
        <v>7.9424276000000003</v>
      </c>
      <c r="X100" s="53">
        <v>2.3052382999999999E-3</v>
      </c>
      <c r="Y100" s="53">
        <v>2.6750025999999999E-4</v>
      </c>
      <c r="Z100" s="53">
        <v>34.896602999999999</v>
      </c>
      <c r="AA100" s="53">
        <v>0.21621879499999999</v>
      </c>
      <c r="AB100" s="53">
        <v>0.5889453</v>
      </c>
      <c r="AC100" s="53">
        <v>0.28706433999999997</v>
      </c>
      <c r="AD100" s="53">
        <v>1.0922284351098139</v>
      </c>
      <c r="AE100" s="53">
        <v>0.27711236</v>
      </c>
      <c r="AF100" s="53">
        <v>0.63940202999999995</v>
      </c>
      <c r="AG100" s="53">
        <v>0.33903962028894458</v>
      </c>
      <c r="AH100" s="53">
        <v>1.364922680288944</v>
      </c>
      <c r="AI100" s="53">
        <v>8.5523024000000003E-2</v>
      </c>
      <c r="AK100" s="58" t="s">
        <v>211</v>
      </c>
      <c r="AL100" s="58">
        <v>2.788E-4</v>
      </c>
      <c r="AM100" s="58">
        <v>0.39501849999999999</v>
      </c>
      <c r="AN100" s="58">
        <v>13.6917925</v>
      </c>
      <c r="AO100" s="58">
        <v>7.7234369999999997</v>
      </c>
      <c r="AP100" s="58">
        <v>2.3128480000000002E-3</v>
      </c>
      <c r="AQ100" s="58">
        <v>2.6017325999999998E-4</v>
      </c>
      <c r="AR100" s="58">
        <v>34.897883999999998</v>
      </c>
      <c r="AS100" s="58">
        <v>0.21735711299999999</v>
      </c>
      <c r="AT100" s="58">
        <v>0.56645081000000008</v>
      </c>
      <c r="AU100" s="58">
        <v>0.27880493000000001</v>
      </c>
      <c r="AV100" s="58">
        <v>1.062612853111174</v>
      </c>
      <c r="AW100" s="58">
        <v>0.27226500599999998</v>
      </c>
      <c r="AX100" s="58">
        <v>0.61538590000000004</v>
      </c>
      <c r="AY100" s="58">
        <v>0.34818292037275372</v>
      </c>
      <c r="AZ100" s="58">
        <v>1.3484302043727541</v>
      </c>
      <c r="BA100" s="58">
        <v>8.187295E-2</v>
      </c>
      <c r="BC100" s="59" t="s">
        <v>211</v>
      </c>
      <c r="BD100" s="59">
        <v>2.9260000000000001E-4</v>
      </c>
      <c r="BE100" s="59">
        <v>0.44572020000000001</v>
      </c>
      <c r="BF100" s="59">
        <v>13.042251</v>
      </c>
      <c r="BG100" s="59">
        <v>7.8528905</v>
      </c>
      <c r="BH100" s="59">
        <v>2.3094654999999999E-3</v>
      </c>
      <c r="BI100" s="59">
        <v>2.6328730000000001E-4</v>
      </c>
      <c r="BJ100" s="59">
        <v>34.903435000000002</v>
      </c>
      <c r="BK100" s="59">
        <v>0.21588755500000001</v>
      </c>
      <c r="BL100" s="59">
        <v>0.57367885000000007</v>
      </c>
      <c r="BM100" s="59">
        <v>0.28408418000000002</v>
      </c>
      <c r="BN100" s="59">
        <v>1.0736505851117399</v>
      </c>
      <c r="BO100" s="59">
        <v>0.27190188599999998</v>
      </c>
      <c r="BP100" s="59">
        <v>0.62287126999999998</v>
      </c>
      <c r="BQ100" s="59">
        <v>0.34033060033301687</v>
      </c>
      <c r="BR100" s="59">
        <v>1.3394513193330171</v>
      </c>
      <c r="BS100" s="59">
        <v>8.3408659999999996E-2</v>
      </c>
    </row>
    <row r="101" spans="1:71" x14ac:dyDescent="0.25">
      <c r="A101" s="57" t="s">
        <v>211</v>
      </c>
      <c r="B101" s="57">
        <v>3.2440000000000002E-4</v>
      </c>
      <c r="C101" s="57">
        <v>0.60410149999999996</v>
      </c>
      <c r="D101" s="57">
        <v>10.84928</v>
      </c>
      <c r="E101" s="57">
        <v>8.1725235000000005</v>
      </c>
      <c r="F101" s="57">
        <v>2.2987656000000001E-3</v>
      </c>
      <c r="G101" s="57">
        <v>2.74345E-4</v>
      </c>
      <c r="H101" s="57">
        <v>34.902824000000003</v>
      </c>
      <c r="I101" s="57">
        <v>0.214319444</v>
      </c>
      <c r="J101" s="57">
        <v>0.60541171999999999</v>
      </c>
      <c r="K101" s="57">
        <v>0.29085746600000001</v>
      </c>
      <c r="L101" s="57">
        <v>1.1105886301071071</v>
      </c>
      <c r="M101" s="57">
        <v>0.27811692999999998</v>
      </c>
      <c r="N101" s="57">
        <v>0.6568506999999999</v>
      </c>
      <c r="O101" s="57">
        <v>0.31041837021309432</v>
      </c>
      <c r="P101" s="57">
        <v>1.349327843213094</v>
      </c>
      <c r="Q101" s="57">
        <v>8.5727869999999998E-2</v>
      </c>
      <c r="S101" s="53" t="s">
        <v>211</v>
      </c>
      <c r="T101" s="53">
        <v>3.056E-4</v>
      </c>
      <c r="U101" s="53">
        <v>0.51564390000000004</v>
      </c>
      <c r="V101" s="53">
        <v>12.118994000000001</v>
      </c>
      <c r="W101" s="53">
        <v>7.9404130000000004</v>
      </c>
      <c r="X101" s="53">
        <v>2.3050344999999998E-3</v>
      </c>
      <c r="Y101" s="53">
        <v>2.6774230000000001E-4</v>
      </c>
      <c r="Z101" s="53">
        <v>34.899802999999999</v>
      </c>
      <c r="AA101" s="53">
        <v>0.215196833</v>
      </c>
      <c r="AB101" s="53">
        <v>0.58892169999999999</v>
      </c>
      <c r="AC101" s="53">
        <v>0.28658457599999998</v>
      </c>
      <c r="AD101" s="53">
        <v>1.09070310910961</v>
      </c>
      <c r="AE101" s="53">
        <v>0.27550732999999999</v>
      </c>
      <c r="AF101" s="53">
        <v>0.63797283000000005</v>
      </c>
      <c r="AG101" s="53">
        <v>0.32962334027540158</v>
      </c>
      <c r="AH101" s="53">
        <v>1.351148041275402</v>
      </c>
      <c r="AI101" s="53">
        <v>8.5021180000000002E-2</v>
      </c>
      <c r="AK101" s="58" t="s">
        <v>211</v>
      </c>
      <c r="AL101" s="58">
        <v>2.8180000000000002E-4</v>
      </c>
      <c r="AM101" s="58">
        <v>0.40707450000000001</v>
      </c>
      <c r="AN101" s="58">
        <v>13.565193000000001</v>
      </c>
      <c r="AO101" s="58">
        <v>7.7217960000000003</v>
      </c>
      <c r="AP101" s="58">
        <v>2.3126637000000002E-3</v>
      </c>
      <c r="AQ101" s="58">
        <v>2.6054049999999998E-4</v>
      </c>
      <c r="AR101" s="58">
        <v>34.900703</v>
      </c>
      <c r="AS101" s="58">
        <v>0.215937293</v>
      </c>
      <c r="AT101" s="58">
        <v>0.56304878000000003</v>
      </c>
      <c r="AU101" s="58">
        <v>0.27916386399999998</v>
      </c>
      <c r="AV101" s="58">
        <v>1.058149937111186</v>
      </c>
      <c r="AW101" s="58">
        <v>0.26840471999999999</v>
      </c>
      <c r="AX101" s="58">
        <v>0.61191859999999998</v>
      </c>
      <c r="AY101" s="58">
        <v>0.33732474035015841</v>
      </c>
      <c r="AZ101" s="58">
        <v>1.334481220350159</v>
      </c>
      <c r="BA101" s="58">
        <v>8.0823876000000003E-2</v>
      </c>
      <c r="BC101" s="59" t="s">
        <v>211</v>
      </c>
      <c r="BD101" s="59">
        <v>2.9490000000000001E-4</v>
      </c>
      <c r="BE101" s="59">
        <v>0.45596900000000001</v>
      </c>
      <c r="BF101" s="59">
        <v>12.909723</v>
      </c>
      <c r="BG101" s="59">
        <v>7.8513292999999997</v>
      </c>
      <c r="BH101" s="59">
        <v>2.3092939999999999E-3</v>
      </c>
      <c r="BI101" s="59">
        <v>2.63768E-4</v>
      </c>
      <c r="BJ101" s="59">
        <v>34.905769999999997</v>
      </c>
      <c r="BK101" s="59">
        <v>0.21507670000000001</v>
      </c>
      <c r="BL101" s="59">
        <v>0.57401999999999997</v>
      </c>
      <c r="BM101" s="59">
        <v>0.28378199599999998</v>
      </c>
      <c r="BN101" s="59">
        <v>1.0728786961113079</v>
      </c>
      <c r="BO101" s="59">
        <v>0.27076729999999999</v>
      </c>
      <c r="BP101" s="59">
        <v>0.62225165999999998</v>
      </c>
      <c r="BQ101" s="59">
        <v>0.33197420031499569</v>
      </c>
      <c r="BR101" s="59">
        <v>1.3283746223149959</v>
      </c>
      <c r="BS101" s="59">
        <v>8.2927630000000002E-2</v>
      </c>
    </row>
    <row r="102" spans="1:71" x14ac:dyDescent="0.25">
      <c r="A102" s="57" t="s">
        <v>211</v>
      </c>
      <c r="B102" s="57">
        <v>3.258E-4</v>
      </c>
      <c r="C102" s="57">
        <v>0.61377870000000001</v>
      </c>
      <c r="D102" s="57">
        <v>10.720867999999999</v>
      </c>
      <c r="E102" s="57">
        <v>8.1712880000000006</v>
      </c>
      <c r="F102" s="57">
        <v>2.2988075000000001E-3</v>
      </c>
      <c r="G102" s="57">
        <v>2.7491659999999998E-4</v>
      </c>
      <c r="H102" s="57">
        <v>34.905354000000003</v>
      </c>
      <c r="I102" s="57">
        <v>0.21160622500000001</v>
      </c>
      <c r="J102" s="57">
        <v>0.60526487000000007</v>
      </c>
      <c r="K102" s="57">
        <v>0.28793717000000002</v>
      </c>
      <c r="L102" s="57">
        <v>1.104808265105115</v>
      </c>
      <c r="M102" s="57">
        <v>0.27533039999999998</v>
      </c>
      <c r="N102" s="57">
        <v>0.65253691999999996</v>
      </c>
      <c r="O102" s="57">
        <v>0.28931758019611292</v>
      </c>
      <c r="P102" s="57">
        <v>1.319021766196113</v>
      </c>
      <c r="Q102" s="57">
        <v>8.4467959999999995E-2</v>
      </c>
      <c r="S102" s="53" t="s">
        <v>211</v>
      </c>
      <c r="T102" s="53">
        <v>3.0689999999999998E-4</v>
      </c>
      <c r="U102" s="53">
        <v>0.52264509999999997</v>
      </c>
      <c r="V102" s="53">
        <v>12.005153999999999</v>
      </c>
      <c r="W102" s="53">
        <v>7.9391527000000002</v>
      </c>
      <c r="X102" s="53">
        <v>2.3049363000000002E-3</v>
      </c>
      <c r="Y102" s="53">
        <v>2.682262E-4</v>
      </c>
      <c r="Z102" s="53">
        <v>34.903790000000001</v>
      </c>
      <c r="AA102" s="53">
        <v>0.21416184499999999</v>
      </c>
      <c r="AB102" s="53">
        <v>0.58397143000000007</v>
      </c>
      <c r="AC102" s="53">
        <v>0.28658055999999998</v>
      </c>
      <c r="AD102" s="53">
        <v>1.084713835109204</v>
      </c>
      <c r="AE102" s="53">
        <v>0.27140722</v>
      </c>
      <c r="AF102" s="53">
        <v>0.63417399000000008</v>
      </c>
      <c r="AG102" s="53">
        <v>0.31762022025654979</v>
      </c>
      <c r="AH102" s="53">
        <v>1.32780631225655</v>
      </c>
      <c r="AI102" s="53">
        <v>8.3171270000000005E-2</v>
      </c>
      <c r="AK102" s="58" t="s">
        <v>211</v>
      </c>
      <c r="AL102" s="58">
        <v>2.8370000000000001E-4</v>
      </c>
      <c r="AM102" s="58">
        <v>0.41537039999999997</v>
      </c>
      <c r="AN102" s="58">
        <v>13.437654999999999</v>
      </c>
      <c r="AO102" s="58">
        <v>7.7206554000000001</v>
      </c>
      <c r="AP102" s="58">
        <v>2.3125678E-3</v>
      </c>
      <c r="AQ102" s="58">
        <v>2.6104564E-4</v>
      </c>
      <c r="AR102" s="58">
        <v>34.904119999999999</v>
      </c>
      <c r="AS102" s="58">
        <v>0.21494386600000001</v>
      </c>
      <c r="AT102" s="58">
        <v>0.56279523000000009</v>
      </c>
      <c r="AU102" s="58">
        <v>0.278379706</v>
      </c>
      <c r="AV102" s="58">
        <v>1.056118802110535</v>
      </c>
      <c r="AW102" s="58">
        <v>0.26688748400000001</v>
      </c>
      <c r="AX102" s="58">
        <v>0.61047037999999998</v>
      </c>
      <c r="AY102" s="58">
        <v>0.32763580032796652</v>
      </c>
      <c r="AZ102" s="58">
        <v>1.324052954327966</v>
      </c>
      <c r="BA102" s="58">
        <v>8.0159659999999994E-2</v>
      </c>
      <c r="BC102" s="59" t="s">
        <v>211</v>
      </c>
      <c r="BD102" s="59">
        <v>2.9700000000000001E-4</v>
      </c>
      <c r="BE102" s="59">
        <v>0.46643069999999998</v>
      </c>
      <c r="BF102" s="59">
        <v>12.768302</v>
      </c>
      <c r="BG102" s="59">
        <v>7.8497085999999996</v>
      </c>
      <c r="BH102" s="59">
        <v>2.3091781999999999E-3</v>
      </c>
      <c r="BI102" s="59">
        <v>2.6427645999999998E-4</v>
      </c>
      <c r="BJ102" s="59">
        <v>34.908413000000003</v>
      </c>
      <c r="BK102" s="59">
        <v>0.21430057999999999</v>
      </c>
      <c r="BL102" s="59">
        <v>0.57503473999999999</v>
      </c>
      <c r="BM102" s="59">
        <v>0.28363962999999998</v>
      </c>
      <c r="BN102" s="59">
        <v>1.0729749501108561</v>
      </c>
      <c r="BO102" s="59">
        <v>0.26999090999999997</v>
      </c>
      <c r="BP102" s="59">
        <v>0.62285601999999995</v>
      </c>
      <c r="BQ102" s="59">
        <v>0.32639095030235349</v>
      </c>
      <c r="BR102" s="59">
        <v>1.3222088783023529</v>
      </c>
      <c r="BS102" s="59">
        <v>8.2902946000000005E-2</v>
      </c>
    </row>
    <row r="103" spans="1:71" x14ac:dyDescent="0.25">
      <c r="A103" s="57" t="s">
        <v>211</v>
      </c>
      <c r="B103" s="57">
        <v>3.2590000000000001E-4</v>
      </c>
      <c r="C103" s="57">
        <v>0.61144730000000003</v>
      </c>
      <c r="D103" s="57">
        <v>10.713659</v>
      </c>
      <c r="E103" s="57">
        <v>8.1691929999999999</v>
      </c>
      <c r="F103" s="57">
        <v>2.2984107000000001E-3</v>
      </c>
      <c r="G103" s="57">
        <v>2.7450511999999998E-4</v>
      </c>
      <c r="H103" s="57">
        <v>34.913372000000003</v>
      </c>
      <c r="I103" s="57">
        <v>0.208922791</v>
      </c>
      <c r="J103" s="57">
        <v>0.60008996000000003</v>
      </c>
      <c r="K103" s="57">
        <v>0.27961303999999998</v>
      </c>
      <c r="L103" s="57">
        <v>1.0886257911037349</v>
      </c>
      <c r="M103" s="57">
        <v>0.26861903999999998</v>
      </c>
      <c r="N103" s="57">
        <v>0.64030346999999999</v>
      </c>
      <c r="O103" s="57">
        <v>0.26804757018276282</v>
      </c>
      <c r="P103" s="57">
        <v>1.2759956231827629</v>
      </c>
      <c r="Q103" s="57">
        <v>8.2602053999999994E-2</v>
      </c>
      <c r="S103" s="53" t="s">
        <v>211</v>
      </c>
      <c r="T103" s="53">
        <v>3.0440000000000003E-4</v>
      </c>
      <c r="U103" s="53">
        <v>0.5116773</v>
      </c>
      <c r="V103" s="53">
        <v>11.991273</v>
      </c>
      <c r="W103" s="53">
        <v>7.9386954000000003</v>
      </c>
      <c r="X103" s="53">
        <v>2.3046694999999998E-3</v>
      </c>
      <c r="Y103" s="53">
        <v>2.6808953E-4</v>
      </c>
      <c r="Z103" s="53">
        <v>34.911650000000002</v>
      </c>
      <c r="AA103" s="53">
        <v>0.211414294</v>
      </c>
      <c r="AB103" s="53">
        <v>0.58114526</v>
      </c>
      <c r="AC103" s="53">
        <v>0.28133886000000002</v>
      </c>
      <c r="AD103" s="53">
        <v>1.073898414106397</v>
      </c>
      <c r="AE103" s="53">
        <v>0.267962965</v>
      </c>
      <c r="AF103" s="53">
        <v>0.62684564999999992</v>
      </c>
      <c r="AG103" s="53">
        <v>0.29558578023294257</v>
      </c>
      <c r="AH103" s="53">
        <v>1.2910770582329421</v>
      </c>
      <c r="AI103" s="53">
        <v>8.118686E-2</v>
      </c>
      <c r="AK103" s="58" t="s">
        <v>211</v>
      </c>
      <c r="AL103" s="58">
        <v>2.8279999999999999E-4</v>
      </c>
      <c r="AM103" s="58">
        <v>0.40853089999999997</v>
      </c>
      <c r="AN103" s="58">
        <v>13.430163</v>
      </c>
      <c r="AO103" s="58">
        <v>7.7194409999999998</v>
      </c>
      <c r="AP103" s="58">
        <v>2.3123275E-3</v>
      </c>
      <c r="AQ103" s="58">
        <v>2.6076753000000002E-4</v>
      </c>
      <c r="AR103" s="58">
        <v>34.913890000000002</v>
      </c>
      <c r="AS103" s="58">
        <v>0.21380471000000001</v>
      </c>
      <c r="AT103" s="58">
        <v>0.55600476999999993</v>
      </c>
      <c r="AU103" s="58">
        <v>0.27649089999999998</v>
      </c>
      <c r="AV103" s="58">
        <v>1.0463003801098569</v>
      </c>
      <c r="AW103" s="58">
        <v>0.26178348600000001</v>
      </c>
      <c r="AX103" s="58">
        <v>0.60334116000000004</v>
      </c>
      <c r="AY103" s="58">
        <v>0.31331995030130522</v>
      </c>
      <c r="AZ103" s="58">
        <v>1.295328639301305</v>
      </c>
      <c r="BA103" s="58">
        <v>7.7704060000000005E-2</v>
      </c>
      <c r="BC103" s="59" t="s">
        <v>211</v>
      </c>
      <c r="BD103" s="59">
        <v>2.9500000000000001E-4</v>
      </c>
      <c r="BE103" s="59">
        <v>0.45835769999999998</v>
      </c>
      <c r="BF103" s="59">
        <v>12.729748000000001</v>
      </c>
      <c r="BG103" s="59">
        <v>7.8492293000000002</v>
      </c>
      <c r="BH103" s="59">
        <v>2.3089894000000001E-3</v>
      </c>
      <c r="BI103" s="59">
        <v>2.6433477999999999E-4</v>
      </c>
      <c r="BJ103" s="59">
        <v>34.914833000000002</v>
      </c>
      <c r="BK103" s="59">
        <v>0.21194690999999999</v>
      </c>
      <c r="BL103" s="59">
        <v>0.57038915000000001</v>
      </c>
      <c r="BM103" s="59">
        <v>0.27938008399999997</v>
      </c>
      <c r="BN103" s="59">
        <v>1.061716144108398</v>
      </c>
      <c r="BO103" s="59">
        <v>0.26534015399999999</v>
      </c>
      <c r="BP103" s="59">
        <v>0.61578351999999992</v>
      </c>
      <c r="BQ103" s="59">
        <v>0.30797789027346778</v>
      </c>
      <c r="BR103" s="59">
        <v>1.289437893273468</v>
      </c>
      <c r="BS103" s="59">
        <v>8.1019729999999998E-2</v>
      </c>
    </row>
    <row r="104" spans="1:71" x14ac:dyDescent="0.25">
      <c r="A104" s="57" t="s">
        <v>211</v>
      </c>
      <c r="B104" s="57">
        <v>3.2519999999999999E-4</v>
      </c>
      <c r="C104" s="57">
        <v>0.6069369</v>
      </c>
      <c r="D104" s="57">
        <v>10.692518</v>
      </c>
      <c r="E104" s="57">
        <v>8.1677119999999999</v>
      </c>
      <c r="F104" s="57">
        <v>2.2979437E-3</v>
      </c>
      <c r="G104" s="57">
        <v>2.7445125000000002E-4</v>
      </c>
      <c r="H104" s="57">
        <v>34.919792000000001</v>
      </c>
      <c r="I104" s="57">
        <v>0.20747734700000001</v>
      </c>
      <c r="J104" s="57">
        <v>0.60113638999999996</v>
      </c>
      <c r="K104" s="57">
        <v>0.27363532600000001</v>
      </c>
      <c r="L104" s="57">
        <v>1.0822490631027351</v>
      </c>
      <c r="M104" s="57">
        <v>0.26811059500000001</v>
      </c>
      <c r="N104" s="57">
        <v>0.63714820000000005</v>
      </c>
      <c r="O104" s="57">
        <v>0.26102853017781191</v>
      </c>
      <c r="P104" s="57">
        <v>1.265281120177812</v>
      </c>
      <c r="Q104" s="57">
        <v>8.2444005000000001E-2</v>
      </c>
      <c r="S104" s="53" t="s">
        <v>211</v>
      </c>
      <c r="T104" s="53">
        <v>3.0289999999999999E-4</v>
      </c>
      <c r="U104" s="53">
        <v>0.50501560000000001</v>
      </c>
      <c r="V104" s="53">
        <v>11.962994999999999</v>
      </c>
      <c r="W104" s="53">
        <v>7.9372745</v>
      </c>
      <c r="X104" s="53">
        <v>2.3043577000000002E-3</v>
      </c>
      <c r="Y104" s="53">
        <v>2.6802904999999999E-4</v>
      </c>
      <c r="Z104" s="53">
        <v>34.917293999999998</v>
      </c>
      <c r="AA104" s="53">
        <v>0.20975823699999999</v>
      </c>
      <c r="AB104" s="53">
        <v>0.57702304999999998</v>
      </c>
      <c r="AC104" s="53">
        <v>0.27411584</v>
      </c>
      <c r="AD104" s="53">
        <v>1.060897127104576</v>
      </c>
      <c r="AE104" s="53">
        <v>0.26261437999999998</v>
      </c>
      <c r="AF104" s="53">
        <v>0.61713225000000005</v>
      </c>
      <c r="AG104" s="53">
        <v>0.27886206021563459</v>
      </c>
      <c r="AH104" s="53">
        <v>1.2583503292156339</v>
      </c>
      <c r="AI104" s="53">
        <v>7.9211480000000001E-2</v>
      </c>
      <c r="AK104" s="58" t="s">
        <v>211</v>
      </c>
      <c r="AL104" s="58">
        <v>2.7920000000000001E-4</v>
      </c>
      <c r="AM104" s="58">
        <v>0.39583560000000001</v>
      </c>
      <c r="AN104" s="58">
        <v>13.392967000000001</v>
      </c>
      <c r="AO104" s="58">
        <v>7.7193255000000001</v>
      </c>
      <c r="AP104" s="58">
        <v>2.3121550000000002E-3</v>
      </c>
      <c r="AQ104" s="58">
        <v>2.6098914999999999E-4</v>
      </c>
      <c r="AR104" s="58">
        <v>34.918937999999997</v>
      </c>
      <c r="AS104" s="58">
        <v>0.212202368</v>
      </c>
      <c r="AT104" s="58">
        <v>0.55619286999999995</v>
      </c>
      <c r="AU104" s="58">
        <v>0.27087987000000002</v>
      </c>
      <c r="AV104" s="58">
        <v>1.039275108106595</v>
      </c>
      <c r="AW104" s="58">
        <v>0.26056770000000001</v>
      </c>
      <c r="AX104" s="58">
        <v>0.60002731999999992</v>
      </c>
      <c r="AY104" s="58">
        <v>0.30041470027776213</v>
      </c>
      <c r="AZ104" s="58">
        <v>1.2692747092777621</v>
      </c>
      <c r="BA104" s="58">
        <v>7.6763200000000004E-2</v>
      </c>
      <c r="BC104" s="59" t="s">
        <v>211</v>
      </c>
      <c r="BD104" s="59">
        <v>2.9260000000000001E-4</v>
      </c>
      <c r="BE104" s="59">
        <v>0.44995629999999998</v>
      </c>
      <c r="BF104" s="59">
        <v>12.690020000000001</v>
      </c>
      <c r="BG104" s="59">
        <v>7.8482120000000002</v>
      </c>
      <c r="BH104" s="59">
        <v>2.3087843E-3</v>
      </c>
      <c r="BI104" s="59">
        <v>2.6439365999999999E-4</v>
      </c>
      <c r="BJ104" s="59">
        <v>34.919483</v>
      </c>
      <c r="BK104" s="59">
        <v>0.21060281</v>
      </c>
      <c r="BL104" s="59">
        <v>0.56906820000000002</v>
      </c>
      <c r="BM104" s="59">
        <v>0.27226291000000002</v>
      </c>
      <c r="BN104" s="59">
        <v>1.051933920105788</v>
      </c>
      <c r="BO104" s="59">
        <v>0.26270584499999999</v>
      </c>
      <c r="BP104" s="59">
        <v>0.60788882</v>
      </c>
      <c r="BQ104" s="59">
        <v>0.2886735802461457</v>
      </c>
      <c r="BR104" s="59">
        <v>1.2565173762461459</v>
      </c>
      <c r="BS104" s="59">
        <v>7.8618065000000001E-2</v>
      </c>
    </row>
    <row r="105" spans="1:71" x14ac:dyDescent="0.25">
      <c r="A105" s="57" t="s">
        <v>211</v>
      </c>
      <c r="B105" s="57">
        <v>3.1799999999999998E-4</v>
      </c>
      <c r="C105" s="57">
        <v>0.57540150000000001</v>
      </c>
      <c r="D105" s="57">
        <v>10.758058</v>
      </c>
      <c r="E105" s="57">
        <v>8.1688460000000003</v>
      </c>
      <c r="F105" s="57">
        <v>2.2970622E-3</v>
      </c>
      <c r="G105" s="57">
        <v>2.7401507E-4</v>
      </c>
      <c r="H105" s="57">
        <v>34.928077999999999</v>
      </c>
      <c r="I105" s="57">
        <v>0.20528975399999999</v>
      </c>
      <c r="J105" s="57">
        <v>0.59685471999999995</v>
      </c>
      <c r="K105" s="57">
        <v>0.26409400399999999</v>
      </c>
      <c r="L105" s="57">
        <v>1.066238478099671</v>
      </c>
      <c r="M105" s="57">
        <v>0.26414930599999997</v>
      </c>
      <c r="N105" s="57">
        <v>0.6273419899999999</v>
      </c>
      <c r="O105" s="57">
        <v>0.24179243016491089</v>
      </c>
      <c r="P105" s="57">
        <v>1.229002436164911</v>
      </c>
      <c r="Q105" s="57">
        <v>7.961944E-2</v>
      </c>
      <c r="S105" s="53" t="s">
        <v>211</v>
      </c>
      <c r="T105" s="53">
        <v>2.9559999999999998E-4</v>
      </c>
      <c r="U105" s="53">
        <v>0.4727594</v>
      </c>
      <c r="V105" s="53">
        <v>12.054665</v>
      </c>
      <c r="W105" s="53">
        <v>7.9376825999999996</v>
      </c>
      <c r="X105" s="53">
        <v>2.303673E-3</v>
      </c>
      <c r="Y105" s="53">
        <v>2.6739066000000002E-4</v>
      </c>
      <c r="Z105" s="53">
        <v>34.928046999999999</v>
      </c>
      <c r="AA105" s="53">
        <v>0.20904497499999999</v>
      </c>
      <c r="AB105" s="53">
        <v>0.57529121999999999</v>
      </c>
      <c r="AC105" s="53">
        <v>0.26515810000000001</v>
      </c>
      <c r="AD105" s="53">
        <v>1.049494295102001</v>
      </c>
      <c r="AE105" s="53">
        <v>0.26131598</v>
      </c>
      <c r="AF105" s="53">
        <v>0.61152297999999994</v>
      </c>
      <c r="AG105" s="53">
        <v>0.26949877020559942</v>
      </c>
      <c r="AH105" s="53">
        <v>1.241271468205599</v>
      </c>
      <c r="AI105" s="53">
        <v>7.7546634000000003E-2</v>
      </c>
      <c r="AK105" s="58" t="s">
        <v>211</v>
      </c>
      <c r="AL105" s="58">
        <v>2.7109999999999998E-4</v>
      </c>
      <c r="AM105" s="58">
        <v>0.36481560000000002</v>
      </c>
      <c r="AN105" s="58">
        <v>13.478163</v>
      </c>
      <c r="AO105" s="58">
        <v>7.7196049999999996</v>
      </c>
      <c r="AP105" s="58">
        <v>2.3118322999999999E-3</v>
      </c>
      <c r="AQ105" s="58">
        <v>2.6041435E-4</v>
      </c>
      <c r="AR105" s="58">
        <v>34.929783</v>
      </c>
      <c r="AS105" s="58">
        <v>0.211557195</v>
      </c>
      <c r="AT105" s="58">
        <v>0.55076177999999998</v>
      </c>
      <c r="AU105" s="58">
        <v>0.25944777400000002</v>
      </c>
      <c r="AV105" s="58">
        <v>1.021766749102659</v>
      </c>
      <c r="AW105" s="58">
        <v>0.25713641500000001</v>
      </c>
      <c r="AX105" s="58">
        <v>0.58811787999999998</v>
      </c>
      <c r="AY105" s="58">
        <v>0.27611095023619431</v>
      </c>
      <c r="AZ105" s="58">
        <v>1.2350860942361941</v>
      </c>
      <c r="BA105" s="58">
        <v>7.2151820000000005E-2</v>
      </c>
      <c r="BC105" s="59" t="s">
        <v>211</v>
      </c>
      <c r="BD105" s="59">
        <v>2.8430000000000003E-4</v>
      </c>
      <c r="BE105" s="59">
        <v>0.4161879</v>
      </c>
      <c r="BF105" s="59">
        <v>12.777433</v>
      </c>
      <c r="BG105" s="59">
        <v>7.8486799999999999</v>
      </c>
      <c r="BH105" s="59">
        <v>2.3083559000000001E-3</v>
      </c>
      <c r="BI105" s="59">
        <v>2.6383754000000001E-4</v>
      </c>
      <c r="BJ105" s="59">
        <v>34.930115000000001</v>
      </c>
      <c r="BK105" s="59">
        <v>0.21042663</v>
      </c>
      <c r="BL105" s="59">
        <v>0.5669437100000001</v>
      </c>
      <c r="BM105" s="59">
        <v>0.26299819000000002</v>
      </c>
      <c r="BN105" s="59">
        <v>1.0403685301026819</v>
      </c>
      <c r="BO105" s="59">
        <v>0.26136816000000002</v>
      </c>
      <c r="BP105" s="59">
        <v>0.60201906999999999</v>
      </c>
      <c r="BQ105" s="59">
        <v>0.27782595022815731</v>
      </c>
      <c r="BR105" s="59">
        <v>1.2363855422281571</v>
      </c>
      <c r="BS105" s="59">
        <v>7.6387263999999996E-2</v>
      </c>
    </row>
    <row r="106" spans="1:71" x14ac:dyDescent="0.25">
      <c r="A106" s="57" t="s">
        <v>211</v>
      </c>
      <c r="B106" s="57" cm="1">
        <f t="array" ref="B106:B119">TRANSPOSE(Fe!E7:R7)</f>
        <v>2.719E-4</v>
      </c>
      <c r="C106" s="57" cm="1">
        <f t="array" ref="C106:C119">TRANSPOSE('PO4'!E7:R7)</f>
        <v>0.3589273</v>
      </c>
      <c r="D106" s="57" cm="1">
        <f t="array" ref="D106:D119">TRANSPOSE(surface_T!E7:R7)</f>
        <v>13.339900999999999</v>
      </c>
      <c r="E106" s="57" cm="1">
        <f t="array" ref="E106:E119">TRANSPOSE(surface_ph!E7:R7)</f>
        <v>8.1832560000000001</v>
      </c>
      <c r="F106" s="57" cm="1">
        <f t="array" ref="F106:F119">TRANSPOSE(surface_Alk!E7:R7)</f>
        <v>2.2989078E-3</v>
      </c>
      <c r="G106" s="57" cm="1">
        <f t="array" ref="G106:G119">TRANSPOSE(surface_oxugen!E7:R7)</f>
        <v>2.6297279999999999E-4</v>
      </c>
      <c r="H106" s="57" cm="1">
        <f t="array" ref="H106:H119">TRANSPOSE(Surface_sal!E7:R7)</f>
        <v>34.968032999999998</v>
      </c>
      <c r="I106" s="57" cm="1">
        <f t="array" ref="I106:I119">TRANSPOSE(picophyto!E7:R7)</f>
        <v>0.22592546399999999</v>
      </c>
      <c r="J106" s="57" cm="1">
        <f t="array" ref="J106:J119">TRANSPOSE(nanophyto!E7:R7)</f>
        <v>0.60206040999999999</v>
      </c>
      <c r="K106" s="57" cm="1">
        <f t="array" ref="K106:K119">TRANSPOSE(microphyto!E7:R7)</f>
        <v>0.27472274000000002</v>
      </c>
      <c r="L106" s="57" cm="1">
        <f t="array" ref="L106:L119">TRANSPOSE(total_phyto!E7:R7)</f>
        <v>1.1027086141071529</v>
      </c>
      <c r="M106" s="57" cm="1">
        <f t="array" ref="M106:M119">TRANSPOSE(nanozoo!E7:R7)</f>
        <v>0.29767260400000001</v>
      </c>
      <c r="N106" s="57" cm="1">
        <f t="array" ref="N106:N119">TRANSPOSE(microzoo!E7:R7)</f>
        <v>0.65089249999999998</v>
      </c>
      <c r="O106" s="57" cm="1">
        <f t="array" ref="O106:O119">TRANSPOSE(mesozoo!E7:R7)</f>
        <v>0.40444678044419291</v>
      </c>
      <c r="P106" s="57" cm="1">
        <f t="array" ref="P106:P119">TRANSPOSE(total_zoo!E7:R7)</f>
        <v>1.4690907354441931</v>
      </c>
      <c r="Q106" s="57" cm="1">
        <f t="array" ref="Q106:Q119">TRANSPOSE(foram!E7:R7)</f>
        <v>8.9613040000000005E-2</v>
      </c>
      <c r="S106" s="53" t="s">
        <v>211</v>
      </c>
      <c r="T106" s="53" cm="1">
        <f t="array" ref="T106:T119">TRANSPOSE(Fe!E118:R118)</f>
        <v>2.5119999999999998E-4</v>
      </c>
      <c r="U106" s="53" cm="1">
        <f t="array" ref="U106:U119">TRANSPOSE('PO4'!E118:R118)</f>
        <v>0.26916069999999997</v>
      </c>
      <c r="V106" s="53" cm="1">
        <f t="array" ref="V106:V119">TRANSPOSE(surface_T!E118:R118)</f>
        <v>14.858231</v>
      </c>
      <c r="W106" s="53" cm="1">
        <f t="array" ref="W106:W119">TRANSPOSE(surface_ph!E118:R118)</f>
        <v>7.9506480000000002</v>
      </c>
      <c r="X106" s="53" cm="1">
        <f t="array" ref="X106:X119">TRANSPOSE(surface_Alk!E118:R118)</f>
        <v>2.3071298E-3</v>
      </c>
      <c r="Y106" s="53" cm="1">
        <f t="array" ref="Y106:Y119">TRANSPOSE(surface_oxugen!E118:R118)</f>
        <v>2.5551749999999998E-4</v>
      </c>
      <c r="Z106" s="53" cm="1">
        <f t="array" ref="Z106:Z119">TRANSPOSE(Surface_sal!E118:R118)</f>
        <v>34.984104000000002</v>
      </c>
      <c r="AA106" s="53" cm="1">
        <f t="array" ref="AA106:AA119">TRANSPOSE(picophyto!E118:R118)</f>
        <v>0.22763238699999999</v>
      </c>
      <c r="AB106" s="53" cm="1">
        <f t="array" ref="AB106:AB119">TRANSPOSE(nanophyto!E118:R118)</f>
        <v>0.56445628999999997</v>
      </c>
      <c r="AC106" s="53" cm="1">
        <f t="array" ref="AC106:AC119">TRANSPOSE(microphyto!E118:R118)</f>
        <v>0.24536848999999999</v>
      </c>
      <c r="AD106" s="53" cm="1">
        <f t="array" ref="AD106:AD119">TRANSPOSE(total_phyto!E118:R118)</f>
        <v>1.037457167105156</v>
      </c>
      <c r="AE106" s="53" cm="1">
        <f t="array" ref="AE106:AE119">TRANSPOSE(nanozoo!E118:R118)</f>
        <v>0.28578537999999998</v>
      </c>
      <c r="AF106" s="53" cm="1">
        <f t="array" ref="AF106:AF119">TRANSPOSE(microzoo!E118:R118)</f>
        <v>0.61429982999999999</v>
      </c>
      <c r="AG106" s="53" cm="1">
        <f t="array" ref="AG106:AG119">TRANSPOSE(mesozoo!E118:R118)</f>
        <v>0.37335604041349868</v>
      </c>
      <c r="AH106" s="53" cm="1">
        <f t="array" ref="AH106:AH119">TRANSPOSE(total_zoo!E118:R118)</f>
        <v>1.3866459254134991</v>
      </c>
      <c r="AI106" s="53" cm="1">
        <f t="array" ref="AI106:AI119">TRANSPOSE(foram!E118:R118)</f>
        <v>7.5878310000000004E-2</v>
      </c>
      <c r="AK106" s="58" t="s">
        <v>211</v>
      </c>
      <c r="AL106" s="58" cm="1">
        <f t="array" ref="AL106:AL119">TRANSPOSE(Fe!E155:R155)</f>
        <v>2.377E-4</v>
      </c>
      <c r="AM106" s="58" cm="1">
        <f t="array" ref="AM106:AM119">TRANSPOSE('PO4'!E155:R155)</f>
        <v>0.20742440000000001</v>
      </c>
      <c r="AN106" s="58" cm="1">
        <f t="array" ref="AN106:AN119">TRANSPOSE(surface_T!E155:R155)</f>
        <v>16.411190000000001</v>
      </c>
      <c r="AO106" s="58" cm="1">
        <f t="array" ref="AO106:AO119">TRANSPOSE(surface_ph!E155:R155)</f>
        <v>7.7294692999999999</v>
      </c>
      <c r="AP106" s="58" cm="1">
        <f t="array" ref="AP106:AP119">TRANSPOSE(surface_Alk!E155:R155)</f>
        <v>2.316584E-3</v>
      </c>
      <c r="AQ106" s="58" cm="1">
        <f t="array" ref="AQ106:AQ119">TRANSPOSE(surface_oxugen!E155:R155)</f>
        <v>2.4804405999999998E-4</v>
      </c>
      <c r="AR106" s="58" cm="1">
        <f t="array" ref="AR106:AR119">TRANSPOSE(Surface_sal!E155:R155)</f>
        <v>34.99982</v>
      </c>
      <c r="AS106" s="58" cm="1">
        <f t="array" ref="AS106:AS119">TRANSPOSE(picophyto!E155:R155)</f>
        <v>0.22968693000000001</v>
      </c>
      <c r="AT106" s="58" cm="1">
        <f t="array" ref="AT106:AT119">TRANSPOSE(nanophyto!E155:R155)</f>
        <v>0.51772604</v>
      </c>
      <c r="AU106" s="58" cm="1">
        <f t="array" ref="AU106:AU119">TRANSPOSE(microphyto!E155:R155)</f>
        <v>0.20602031600000001</v>
      </c>
      <c r="AV106" s="58" cm="1">
        <f t="array" ref="AV106:AV119">TRANSPOSE(total_phyto!E155:R155)</f>
        <v>0.95343328610180256</v>
      </c>
      <c r="AW106" s="58" cm="1">
        <f t="array" ref="AW106:AW119">TRANSPOSE(nanozoo!E155:R155)</f>
        <v>0.27202412999999998</v>
      </c>
      <c r="AX106" s="58" cm="1">
        <f t="array" ref="AX106:AX119">TRANSPOSE(microzoo!E155:R155)</f>
        <v>0.57733318</v>
      </c>
      <c r="AY106" s="58" cm="1">
        <f t="array" ref="AY106:AY119">TRANSPOSE(mesozoo!E155:R155)</f>
        <v>0.32458454031740219</v>
      </c>
      <c r="AZ106" s="58" cm="1">
        <f t="array" ref="AZ106:AZ119">TRANSPOSE(total_zoo!E155:R155)</f>
        <v>1.2928074773174021</v>
      </c>
      <c r="BA106" s="58" cm="1">
        <f t="array" ref="BA106:BA119">TRANSPOSE(foram!E155:R155)</f>
        <v>5.7893769999999997E-2</v>
      </c>
      <c r="BC106" s="59" t="s">
        <v>211</v>
      </c>
      <c r="BD106" s="59" cm="1">
        <f t="array" ref="BD106:BD119">TRANSPOSE(Fe!E81:R81)</f>
        <v>2.453E-4</v>
      </c>
      <c r="BE106" s="59" cm="1">
        <f t="array" ref="BE106:BE119">TRANSPOSE('PO4'!E81:R81)</f>
        <v>0.23520650000000001</v>
      </c>
      <c r="BF106" s="59" cm="1">
        <f t="array" ref="BF106:BF119">TRANSPOSE(surface_T!E81:R81)</f>
        <v>15.665556</v>
      </c>
      <c r="BG106" s="59" cm="1">
        <f t="array" ref="BG106:BG119">TRANSPOSE(surface_ph!E81:R81)</f>
        <v>7.8602857999999998</v>
      </c>
      <c r="BH106" s="59" cm="1">
        <f t="array" ref="BH106:BH119">TRANSPOSE(surface_Alk!E81:R81)</f>
        <v>2.3125814999999999E-3</v>
      </c>
      <c r="BI106" s="59" cm="1">
        <f t="array" ref="BI106:BI119">TRANSPOSE(surface_oxugen!E81:R81)</f>
        <v>2.5154996999999997E-4</v>
      </c>
      <c r="BJ106" s="59" cm="1">
        <f t="array" ref="BJ106:BJ119">TRANSPOSE(Surface_sal!E81:R81)</f>
        <v>34.997030000000002</v>
      </c>
      <c r="BK106" s="59" cm="1">
        <f t="array" ref="BK106:BK119">TRANSPOSE(picophyto!E81:R81)</f>
        <v>0.22847840799999999</v>
      </c>
      <c r="BL106" s="59" cm="1">
        <f t="array" ref="BL106:BL119">TRANSPOSE(nanophyto!E81:R81)</f>
        <v>0.54102386999999996</v>
      </c>
      <c r="BM106" s="59" cm="1">
        <f t="array" ref="BM106:BM119">TRANSPOSE(microphyto!E81:R81)</f>
        <v>0.22529854399999999</v>
      </c>
      <c r="BN106" s="59" cm="1">
        <f t="array" ref="BN106:BN119">TRANSPOSE(total_phyto!E81:R81)</f>
        <v>0.99480082210398701</v>
      </c>
      <c r="BO106" s="59" cm="1">
        <f t="array" ref="BO106:BO119">TRANSPOSE(nanozoo!E81:R81)</f>
        <v>0.278579364</v>
      </c>
      <c r="BP106" s="59" cm="1">
        <f t="array" ref="BP106:BP119">TRANSPOSE(microzoo!E81:R81)</f>
        <v>0.59479105999999993</v>
      </c>
      <c r="BQ106" s="59" cm="1">
        <f t="array" ref="BQ106:BQ119">TRANSPOSE(mesozoo!E81:R81)</f>
        <v>0.34903458036694368</v>
      </c>
      <c r="BR106" s="59" cm="1">
        <f t="array" ref="BR106:BR119">TRANSPOSE(total_zoo!E81:R81)</f>
        <v>1.317033838366944</v>
      </c>
      <c r="BS106" s="59" cm="1">
        <f t="array" ref="BS106:BS119">TRANSPOSE(foram!E81:R81)</f>
        <v>6.6748745999999998E-2</v>
      </c>
    </row>
    <row r="107" spans="1:71" x14ac:dyDescent="0.25">
      <c r="A107" s="57" t="s">
        <v>211</v>
      </c>
      <c r="B107" s="57">
        <v>2.542E-4</v>
      </c>
      <c r="C107" s="57">
        <v>0.25882189999999999</v>
      </c>
      <c r="D107" s="57">
        <v>14.116498</v>
      </c>
      <c r="E107" s="57">
        <v>8.1883130000000008</v>
      </c>
      <c r="F107" s="57">
        <v>2.2965593000000002E-3</v>
      </c>
      <c r="G107" s="57">
        <v>2.5860682999999997E-4</v>
      </c>
      <c r="H107" s="57">
        <v>34.978819999999999</v>
      </c>
      <c r="I107" s="57">
        <v>0.23048277</v>
      </c>
      <c r="J107" s="57">
        <v>0.57589515000000002</v>
      </c>
      <c r="K107" s="57">
        <v>0.23755003999999999</v>
      </c>
      <c r="L107" s="57">
        <v>1.0439279601004889</v>
      </c>
      <c r="M107" s="57">
        <v>0.29172562000000002</v>
      </c>
      <c r="N107" s="57">
        <v>0.62732831</v>
      </c>
      <c r="O107" s="57">
        <v>0.3654844003052734</v>
      </c>
      <c r="P107" s="57">
        <v>1.3859374863052729</v>
      </c>
      <c r="Q107" s="57">
        <v>7.3634430000000001E-2</v>
      </c>
      <c r="S107" s="53" t="s">
        <v>211</v>
      </c>
      <c r="T107" s="53">
        <v>2.4059999999999999E-4</v>
      </c>
      <c r="U107" s="53">
        <v>0.19654389999999999</v>
      </c>
      <c r="V107" s="53">
        <v>15.662940000000001</v>
      </c>
      <c r="W107" s="53">
        <v>7.9512910000000003</v>
      </c>
      <c r="X107" s="53">
        <v>2.3050534000000002E-3</v>
      </c>
      <c r="Y107" s="53">
        <v>2.5091194999999998E-4</v>
      </c>
      <c r="Z107" s="53">
        <v>34.99971</v>
      </c>
      <c r="AA107" s="53">
        <v>0.23309070300000001</v>
      </c>
      <c r="AB107" s="53">
        <v>0.52540713000000006</v>
      </c>
      <c r="AC107" s="53">
        <v>0.197150715</v>
      </c>
      <c r="AD107" s="53">
        <v>0.95564854809679411</v>
      </c>
      <c r="AE107" s="53">
        <v>0.27691058000000002</v>
      </c>
      <c r="AF107" s="53">
        <v>0.58921075000000001</v>
      </c>
      <c r="AG107" s="53">
        <v>0.31158364023604312</v>
      </c>
      <c r="AH107" s="53">
        <v>1.2703785782360431</v>
      </c>
      <c r="AI107" s="53">
        <v>5.4148904999999997E-2</v>
      </c>
      <c r="AK107" s="58" t="s">
        <v>211</v>
      </c>
      <c r="AL107" s="58">
        <v>2.332E-4</v>
      </c>
      <c r="AM107" s="58">
        <v>0.15377569999999999</v>
      </c>
      <c r="AN107" s="58">
        <v>17.223870999999999</v>
      </c>
      <c r="AO107" s="58">
        <v>7.7288322000000003</v>
      </c>
      <c r="AP107" s="58">
        <v>2.3150197E-3</v>
      </c>
      <c r="AQ107" s="58">
        <v>2.4367078999999999E-4</v>
      </c>
      <c r="AR107" s="58">
        <v>35.020493000000002</v>
      </c>
      <c r="AS107" s="58">
        <v>0.23443320400000001</v>
      </c>
      <c r="AT107" s="58">
        <v>0.47201640999999989</v>
      </c>
      <c r="AU107" s="58">
        <v>0.16751226699999999</v>
      </c>
      <c r="AV107" s="58">
        <v>0.87396188109551509</v>
      </c>
      <c r="AW107" s="58">
        <v>0.26055789000000001</v>
      </c>
      <c r="AX107" s="58">
        <v>0.55435829999999997</v>
      </c>
      <c r="AY107" s="58">
        <v>0.25555485018706492</v>
      </c>
      <c r="AZ107" s="58">
        <v>1.1674614591870649</v>
      </c>
      <c r="BA107" s="58">
        <v>3.7076900000000003E-2</v>
      </c>
      <c r="BC107" s="59" t="s">
        <v>211</v>
      </c>
      <c r="BD107" s="59">
        <v>2.3790000000000001E-4</v>
      </c>
      <c r="BE107" s="59">
        <v>0.17291129999999999</v>
      </c>
      <c r="BF107" s="59">
        <v>16.477181999999999</v>
      </c>
      <c r="BG107" s="59">
        <v>7.8599680000000003</v>
      </c>
      <c r="BH107" s="59">
        <v>2.3108503999999998E-3</v>
      </c>
      <c r="BI107" s="59">
        <v>2.4706178E-4</v>
      </c>
      <c r="BJ107" s="59">
        <v>35.015079999999998</v>
      </c>
      <c r="BK107" s="59">
        <v>0.23376997399999999</v>
      </c>
      <c r="BL107" s="59">
        <v>0.49738917999999999</v>
      </c>
      <c r="BM107" s="59">
        <v>0.18147649399999999</v>
      </c>
      <c r="BN107" s="59">
        <v>0.91263564809658271</v>
      </c>
      <c r="BO107" s="59">
        <v>0.26823150000000001</v>
      </c>
      <c r="BP107" s="59">
        <v>0.57047236000000001</v>
      </c>
      <c r="BQ107" s="59">
        <v>0.28232774021014018</v>
      </c>
      <c r="BR107" s="59">
        <v>1.1942575412101399</v>
      </c>
      <c r="BS107" s="59">
        <v>4.4946651999999997E-2</v>
      </c>
    </row>
    <row r="108" spans="1:71" x14ac:dyDescent="0.25">
      <c r="A108" s="57" t="s">
        <v>211</v>
      </c>
      <c r="B108" s="57">
        <v>2.5169999999999999E-4</v>
      </c>
      <c r="C108" s="57">
        <v>0.22047890000000001</v>
      </c>
      <c r="D108" s="57">
        <v>14.331702999999999</v>
      </c>
      <c r="E108" s="57">
        <v>8.1907910000000008</v>
      </c>
      <c r="F108" s="57">
        <v>2.2938459E-3</v>
      </c>
      <c r="G108" s="57">
        <v>2.5702420000000003E-4</v>
      </c>
      <c r="H108" s="57">
        <v>34.979660000000003</v>
      </c>
      <c r="I108" s="57">
        <v>0.232069784</v>
      </c>
      <c r="J108" s="57">
        <v>0.54960743000000001</v>
      </c>
      <c r="K108" s="57">
        <v>0.21359375999999999</v>
      </c>
      <c r="L108" s="57">
        <v>0.99527097409644816</v>
      </c>
      <c r="M108" s="57">
        <v>0.28212781999999997</v>
      </c>
      <c r="N108" s="57">
        <v>0.60868034999999998</v>
      </c>
      <c r="O108" s="57">
        <v>0.31714177020941448</v>
      </c>
      <c r="P108" s="57">
        <v>1.2945769452094149</v>
      </c>
      <c r="Q108" s="57">
        <v>5.9665403999999998E-2</v>
      </c>
      <c r="S108" s="53" t="s">
        <v>211</v>
      </c>
      <c r="T108" s="53">
        <v>2.418E-4</v>
      </c>
      <c r="U108" s="53">
        <v>0.17021620000000001</v>
      </c>
      <c r="V108" s="53">
        <v>15.833467000000001</v>
      </c>
      <c r="W108" s="53">
        <v>7.9516625000000003</v>
      </c>
      <c r="X108" s="53">
        <v>2.3026791999999998E-3</v>
      </c>
      <c r="Y108" s="53">
        <v>2.4976620000000002E-4</v>
      </c>
      <c r="Z108" s="53">
        <v>35.001446000000001</v>
      </c>
      <c r="AA108" s="53">
        <v>0.23454150700000001</v>
      </c>
      <c r="AB108" s="53">
        <v>0.50061723999999996</v>
      </c>
      <c r="AC108" s="53">
        <v>0.18170085999999999</v>
      </c>
      <c r="AD108" s="53">
        <v>0.91685960709440406</v>
      </c>
      <c r="AE108" s="53">
        <v>0.26730564000000001</v>
      </c>
      <c r="AF108" s="53">
        <v>0.57450305000000002</v>
      </c>
      <c r="AG108" s="53">
        <v>0.26986980017448953</v>
      </c>
      <c r="AH108" s="53">
        <v>1.189715569174489</v>
      </c>
      <c r="AI108" s="53">
        <v>4.2837260000000002E-2</v>
      </c>
      <c r="AK108" s="58" t="s">
        <v>211</v>
      </c>
      <c r="AL108" s="58">
        <v>2.374E-4</v>
      </c>
      <c r="AM108" s="58">
        <v>0.1349669</v>
      </c>
      <c r="AN108" s="58">
        <v>17.375343000000001</v>
      </c>
      <c r="AO108" s="58">
        <v>7.7286390000000003</v>
      </c>
      <c r="AP108" s="58">
        <v>2.3129921999999999E-3</v>
      </c>
      <c r="AQ108" s="58">
        <v>2.4272234000000001E-4</v>
      </c>
      <c r="AR108" s="58">
        <v>35.024990000000003</v>
      </c>
      <c r="AS108" s="58">
        <v>0.23510067500000001</v>
      </c>
      <c r="AT108" s="58">
        <v>0.45087152000000003</v>
      </c>
      <c r="AU108" s="58">
        <v>0.158160572</v>
      </c>
      <c r="AV108" s="58">
        <v>0.84413276709429808</v>
      </c>
      <c r="AW108" s="58">
        <v>0.25159274599999998</v>
      </c>
      <c r="AX108" s="58">
        <v>0.54251846999999997</v>
      </c>
      <c r="AY108" s="58">
        <v>0.21999018014713301</v>
      </c>
      <c r="AZ108" s="58">
        <v>1.0964338341471329</v>
      </c>
      <c r="BA108" s="58">
        <v>2.8477352000000001E-2</v>
      </c>
      <c r="BC108" s="59" t="s">
        <v>211</v>
      </c>
      <c r="BD108" s="59">
        <v>2.409E-4</v>
      </c>
      <c r="BE108" s="59">
        <v>0.15150710000000001</v>
      </c>
      <c r="BF108" s="59">
        <v>16.647587000000001</v>
      </c>
      <c r="BG108" s="59">
        <v>7.859782</v>
      </c>
      <c r="BH108" s="59">
        <v>2.3087119000000001E-3</v>
      </c>
      <c r="BI108" s="59">
        <v>2.459505E-4</v>
      </c>
      <c r="BJ108" s="59">
        <v>35.018389999999997</v>
      </c>
      <c r="BK108" s="59">
        <v>0.23427785000000001</v>
      </c>
      <c r="BL108" s="59">
        <v>0.47223788999999999</v>
      </c>
      <c r="BM108" s="59">
        <v>0.16945847999999999</v>
      </c>
      <c r="BN108" s="59">
        <v>0.87597422009492387</v>
      </c>
      <c r="BO108" s="59">
        <v>0.25841384000000001</v>
      </c>
      <c r="BP108" s="59">
        <v>0.55618630999999996</v>
      </c>
      <c r="BQ108" s="59">
        <v>0.23969096015711661</v>
      </c>
      <c r="BR108" s="59">
        <v>1.115967830157117</v>
      </c>
      <c r="BS108" s="59">
        <v>3.455507E-2</v>
      </c>
    </row>
    <row r="109" spans="1:71" x14ac:dyDescent="0.25">
      <c r="A109" s="57" t="s">
        <v>211</v>
      </c>
      <c r="B109" s="57">
        <v>2.419E-4</v>
      </c>
      <c r="C109" s="57">
        <v>0.1798458</v>
      </c>
      <c r="D109" s="57">
        <v>14.988586</v>
      </c>
      <c r="E109" s="57">
        <v>8.1942389999999996</v>
      </c>
      <c r="F109" s="57">
        <v>2.2899654999999999E-3</v>
      </c>
      <c r="G109" s="57">
        <v>2.5286054E-4</v>
      </c>
      <c r="H109" s="57">
        <v>35.005429999999997</v>
      </c>
      <c r="I109" s="57">
        <v>0.232217436</v>
      </c>
      <c r="J109" s="57">
        <v>0.50283006999999991</v>
      </c>
      <c r="K109" s="57">
        <v>0.18692963500000001</v>
      </c>
      <c r="L109" s="57">
        <v>0.92197714109235851</v>
      </c>
      <c r="M109" s="57">
        <v>0.26351006999999999</v>
      </c>
      <c r="N109" s="57">
        <v>0.57858582000000003</v>
      </c>
      <c r="O109" s="57">
        <v>0.2436509401448296</v>
      </c>
      <c r="P109" s="57">
        <v>1.151556520144829</v>
      </c>
      <c r="Q109" s="57">
        <v>4.0622199999999997E-2</v>
      </c>
      <c r="S109" s="53" t="s">
        <v>211</v>
      </c>
      <c r="T109" s="53">
        <v>2.3670000000000001E-4</v>
      </c>
      <c r="U109" s="53">
        <v>0.1437745</v>
      </c>
      <c r="V109" s="53">
        <v>16.379024999999999</v>
      </c>
      <c r="W109" s="53">
        <v>7.958577</v>
      </c>
      <c r="X109" s="53">
        <v>2.2996000000000002E-3</v>
      </c>
      <c r="Y109" s="53">
        <v>2.465058E-4</v>
      </c>
      <c r="Z109" s="53">
        <v>35.032249999999998</v>
      </c>
      <c r="AA109" s="53">
        <v>0.233471014</v>
      </c>
      <c r="AB109" s="53">
        <v>0.45787107999999999</v>
      </c>
      <c r="AC109" s="53">
        <v>0.16421581299999999</v>
      </c>
      <c r="AD109" s="53">
        <v>0.85555790709181734</v>
      </c>
      <c r="AE109" s="53">
        <v>0.25009267400000001</v>
      </c>
      <c r="AF109" s="53">
        <v>0.55063311000000004</v>
      </c>
      <c r="AG109" s="53">
        <v>0.19984680012531281</v>
      </c>
      <c r="AH109" s="53">
        <v>1.060274161125313</v>
      </c>
      <c r="AI109" s="53">
        <v>2.7149137E-2</v>
      </c>
      <c r="AK109" s="58" t="s">
        <v>211</v>
      </c>
      <c r="AL109" s="58">
        <v>2.3499999999999999E-4</v>
      </c>
      <c r="AM109" s="58">
        <v>0.1156006</v>
      </c>
      <c r="AN109" s="58">
        <v>17.773530000000001</v>
      </c>
      <c r="AO109" s="58">
        <v>7.7345100000000002</v>
      </c>
      <c r="AP109" s="58">
        <v>2.3109535999999999E-3</v>
      </c>
      <c r="AQ109" s="58">
        <v>2.4062627999999999E-4</v>
      </c>
      <c r="AR109" s="58">
        <v>35.056885000000001</v>
      </c>
      <c r="AS109" s="58">
        <v>0.23388683499999999</v>
      </c>
      <c r="AT109" s="58">
        <v>0.41798010000000002</v>
      </c>
      <c r="AU109" s="58">
        <v>0.145631334</v>
      </c>
      <c r="AV109" s="58">
        <v>0.79749826909180266</v>
      </c>
      <c r="AW109" s="58">
        <v>0.23731068999999999</v>
      </c>
      <c r="AX109" s="58">
        <v>0.52563578</v>
      </c>
      <c r="AY109" s="58">
        <v>0.16129684011135431</v>
      </c>
      <c r="AZ109" s="58">
        <v>0.98761614011135423</v>
      </c>
      <c r="BA109" s="58">
        <v>1.6220953E-2</v>
      </c>
      <c r="BC109" s="59" t="s">
        <v>211</v>
      </c>
      <c r="BD109" s="59">
        <v>2.3670000000000001E-4</v>
      </c>
      <c r="BE109" s="59">
        <v>0.1275355</v>
      </c>
      <c r="BF109" s="59">
        <v>17.114371999999999</v>
      </c>
      <c r="BG109" s="59">
        <v>7.8658169999999998</v>
      </c>
      <c r="BH109" s="59">
        <v>2.3064113000000001E-3</v>
      </c>
      <c r="BI109" s="59">
        <v>2.4339074000000001E-4</v>
      </c>
      <c r="BJ109" s="59">
        <v>35.049793000000001</v>
      </c>
      <c r="BK109" s="59">
        <v>0.23391625299999999</v>
      </c>
      <c r="BL109" s="59">
        <v>0.43617528</v>
      </c>
      <c r="BM109" s="59">
        <v>0.15437618</v>
      </c>
      <c r="BN109" s="59">
        <v>0.82446771309205846</v>
      </c>
      <c r="BO109" s="59">
        <v>0.242846116</v>
      </c>
      <c r="BP109" s="59">
        <v>0.53695249999999994</v>
      </c>
      <c r="BQ109" s="59">
        <v>0.17893475011750229</v>
      </c>
      <c r="BR109" s="59">
        <v>1.005197339117502</v>
      </c>
      <c r="BS109" s="59">
        <v>2.1063894E-2</v>
      </c>
    </row>
    <row r="110" spans="1:71" x14ac:dyDescent="0.25">
      <c r="A110" s="57" t="s">
        <v>211</v>
      </c>
      <c r="B110" s="57">
        <v>2.341E-4</v>
      </c>
      <c r="C110" s="57">
        <v>0.18439530000000001</v>
      </c>
      <c r="D110" s="57">
        <v>15.056264000000001</v>
      </c>
      <c r="E110" s="57">
        <v>8.1928990000000006</v>
      </c>
      <c r="F110" s="57">
        <v>2.2896854000000002E-3</v>
      </c>
      <c r="G110" s="57">
        <v>2.5316382999999998E-4</v>
      </c>
      <c r="H110" s="57">
        <v>35.007396999999997</v>
      </c>
      <c r="I110" s="57">
        <v>0.23456988000000001</v>
      </c>
      <c r="J110" s="57">
        <v>0.54039932000000002</v>
      </c>
      <c r="K110" s="57">
        <v>0.20277221000000001</v>
      </c>
      <c r="L110" s="57">
        <v>0.97774141009404691</v>
      </c>
      <c r="M110" s="57">
        <v>0.28203537000000001</v>
      </c>
      <c r="N110" s="57">
        <v>0.59886273999999995</v>
      </c>
      <c r="O110" s="57">
        <v>0.32858515022413509</v>
      </c>
      <c r="P110" s="57">
        <v>1.2954652052241351</v>
      </c>
      <c r="Q110" s="57">
        <v>5.7812139999999998E-2</v>
      </c>
      <c r="S110" s="53" t="s">
        <v>211</v>
      </c>
      <c r="T110" s="53">
        <v>2.286E-4</v>
      </c>
      <c r="U110" s="53">
        <v>0.1517744</v>
      </c>
      <c r="V110" s="53">
        <v>16.342103999999999</v>
      </c>
      <c r="W110" s="53">
        <v>7.9569169999999998</v>
      </c>
      <c r="X110" s="53">
        <v>2.299372E-3</v>
      </c>
      <c r="Y110" s="53">
        <v>2.4744882999999998E-4</v>
      </c>
      <c r="Z110" s="53">
        <v>35.027790000000003</v>
      </c>
      <c r="AA110" s="53">
        <v>0.23568025000000001</v>
      </c>
      <c r="AB110" s="53">
        <v>0.50504439000000001</v>
      </c>
      <c r="AC110" s="53">
        <v>0.18195981</v>
      </c>
      <c r="AD110" s="53">
        <v>0.9226844500938518</v>
      </c>
      <c r="AE110" s="53">
        <v>0.27169765000000001</v>
      </c>
      <c r="AF110" s="53">
        <v>0.57202559999999991</v>
      </c>
      <c r="AG110" s="53">
        <v>0.29961127020828032</v>
      </c>
      <c r="AH110" s="53">
        <v>1.2253985162082801</v>
      </c>
      <c r="AI110" s="53">
        <v>4.6920057000000001E-2</v>
      </c>
      <c r="AK110" s="58" t="s">
        <v>211</v>
      </c>
      <c r="AL110" s="58">
        <v>2.2560000000000001E-4</v>
      </c>
      <c r="AM110" s="58">
        <v>0.12507740000000001</v>
      </c>
      <c r="AN110" s="58">
        <v>17.6496</v>
      </c>
      <c r="AO110" s="58">
        <v>7.7334136999999998</v>
      </c>
      <c r="AP110" s="58">
        <v>2.3104649999999998E-3</v>
      </c>
      <c r="AQ110" s="58">
        <v>2.4193553E-4</v>
      </c>
      <c r="AR110" s="58">
        <v>35.042099999999998</v>
      </c>
      <c r="AS110" s="58">
        <v>0.23669773999999999</v>
      </c>
      <c r="AT110" s="58">
        <v>0.47142425999999998</v>
      </c>
      <c r="AU110" s="58">
        <v>0.16290938999999999</v>
      </c>
      <c r="AV110" s="58">
        <v>0.87103139009385744</v>
      </c>
      <c r="AW110" s="58">
        <v>0.26275706999999998</v>
      </c>
      <c r="AX110" s="58">
        <v>0.55026531000000001</v>
      </c>
      <c r="AY110" s="58">
        <v>0.27114323019917569</v>
      </c>
      <c r="AZ110" s="58">
        <v>1.162625107199176</v>
      </c>
      <c r="BA110" s="58">
        <v>3.7463937000000003E-2</v>
      </c>
      <c r="BC110" s="59" t="s">
        <v>211</v>
      </c>
      <c r="BD110" s="59">
        <v>2.284E-4</v>
      </c>
      <c r="BE110" s="59">
        <v>0.13615269999999999</v>
      </c>
      <c r="BF110" s="59">
        <v>17.070238</v>
      </c>
      <c r="BG110" s="59">
        <v>7.8647513</v>
      </c>
      <c r="BH110" s="59">
        <v>2.3060231E-3</v>
      </c>
      <c r="BI110" s="59">
        <v>2.4423792000000002E-4</v>
      </c>
      <c r="BJ110" s="59">
        <v>35.043170000000003</v>
      </c>
      <c r="BK110" s="59">
        <v>0.235917976</v>
      </c>
      <c r="BL110" s="59">
        <v>0.48267981999999998</v>
      </c>
      <c r="BM110" s="59">
        <v>0.17110033799999999</v>
      </c>
      <c r="BN110" s="59">
        <v>0.88969813409447018</v>
      </c>
      <c r="BO110" s="59">
        <v>0.26464032999999998</v>
      </c>
      <c r="BP110" s="59">
        <v>0.55711958000000006</v>
      </c>
      <c r="BQ110" s="59">
        <v>0.27778324019567902</v>
      </c>
      <c r="BR110" s="59">
        <v>1.168660295195679</v>
      </c>
      <c r="BS110" s="59">
        <v>4.0344577E-2</v>
      </c>
    </row>
    <row r="111" spans="1:71" x14ac:dyDescent="0.25">
      <c r="A111" s="57" t="s">
        <v>211</v>
      </c>
      <c r="B111" s="57">
        <v>2.408E-4</v>
      </c>
      <c r="C111" s="57">
        <v>0.2248764</v>
      </c>
      <c r="D111" s="57">
        <v>14.774054</v>
      </c>
      <c r="E111" s="57">
        <v>8.1880500000000005</v>
      </c>
      <c r="F111" s="57">
        <v>2.2908453999999998E-3</v>
      </c>
      <c r="G111" s="57">
        <v>2.5394352E-4</v>
      </c>
      <c r="H111" s="57">
        <v>35.010216</v>
      </c>
      <c r="I111" s="57">
        <v>0.22846733</v>
      </c>
      <c r="J111" s="57">
        <v>0.53964911000000004</v>
      </c>
      <c r="K111" s="57">
        <v>0.22011311</v>
      </c>
      <c r="L111" s="57">
        <v>0.98822955009773084</v>
      </c>
      <c r="M111" s="57">
        <v>0.27508500600000002</v>
      </c>
      <c r="N111" s="57">
        <v>0.59757795999999996</v>
      </c>
      <c r="O111" s="57">
        <v>0.31655023023541712</v>
      </c>
      <c r="P111" s="57">
        <v>1.2761527312354171</v>
      </c>
      <c r="Q111" s="57">
        <v>6.0999203000000002E-2</v>
      </c>
      <c r="S111" s="53" t="s">
        <v>211</v>
      </c>
      <c r="T111" s="53">
        <v>2.3149999999999999E-4</v>
      </c>
      <c r="U111" s="53">
        <v>0.18077760000000001</v>
      </c>
      <c r="V111" s="53">
        <v>16.065159999999999</v>
      </c>
      <c r="W111" s="53">
        <v>7.9540715000000004</v>
      </c>
      <c r="X111" s="53">
        <v>2.3001425E-3</v>
      </c>
      <c r="Y111" s="53">
        <v>2.4833228E-4</v>
      </c>
      <c r="Z111" s="53">
        <v>35.028404000000002</v>
      </c>
      <c r="AA111" s="53">
        <v>0.23118159699999999</v>
      </c>
      <c r="AB111" s="53">
        <v>0.50671314999999995</v>
      </c>
      <c r="AC111" s="53">
        <v>0.19446788200000001</v>
      </c>
      <c r="AD111" s="53">
        <v>0.93236262909648038</v>
      </c>
      <c r="AE111" s="53">
        <v>0.26637857399999998</v>
      </c>
      <c r="AF111" s="53">
        <v>0.57118475000000002</v>
      </c>
      <c r="AG111" s="53">
        <v>0.29340923021363913</v>
      </c>
      <c r="AH111" s="53">
        <v>1.212335855213639</v>
      </c>
      <c r="AI111" s="53">
        <v>4.9621418E-2</v>
      </c>
      <c r="AK111" s="58" t="s">
        <v>211</v>
      </c>
      <c r="AL111" s="58">
        <v>2.2359999999999999E-4</v>
      </c>
      <c r="AM111" s="58">
        <v>0.13535929999999999</v>
      </c>
      <c r="AN111" s="58">
        <v>17.508393999999999</v>
      </c>
      <c r="AO111" s="58">
        <v>7.732138</v>
      </c>
      <c r="AP111" s="58">
        <v>2.3107890000000002E-3</v>
      </c>
      <c r="AQ111" s="58">
        <v>2.421961E-4</v>
      </c>
      <c r="AR111" s="58">
        <v>35.051124999999999</v>
      </c>
      <c r="AS111" s="58">
        <v>0.23518248999999999</v>
      </c>
      <c r="AT111" s="58">
        <v>0.47395937999999999</v>
      </c>
      <c r="AU111" s="58">
        <v>0.16947400500000001</v>
      </c>
      <c r="AV111" s="58">
        <v>0.87861587509534744</v>
      </c>
      <c r="AW111" s="58">
        <v>0.26147988999999999</v>
      </c>
      <c r="AX111" s="58">
        <v>0.55018658000000009</v>
      </c>
      <c r="AY111" s="58">
        <v>0.27474123020726882</v>
      </c>
      <c r="AZ111" s="58">
        <v>1.1670882962072691</v>
      </c>
      <c r="BA111" s="58">
        <v>3.9436026999999998E-2</v>
      </c>
      <c r="BC111" s="59" t="s">
        <v>211</v>
      </c>
      <c r="BD111" s="59">
        <v>2.296E-4</v>
      </c>
      <c r="BE111" s="59">
        <v>0.1590655</v>
      </c>
      <c r="BF111" s="59">
        <v>16.84121</v>
      </c>
      <c r="BG111" s="59">
        <v>7.8624980000000004</v>
      </c>
      <c r="BH111" s="59">
        <v>2.3065512000000001E-3</v>
      </c>
      <c r="BI111" s="59">
        <v>2.4485824E-4</v>
      </c>
      <c r="BJ111" s="59">
        <v>35.046104</v>
      </c>
      <c r="BK111" s="59">
        <v>0.23182461800000001</v>
      </c>
      <c r="BL111" s="59">
        <v>0.48621342000000001</v>
      </c>
      <c r="BM111" s="59">
        <v>0.18084365599999999</v>
      </c>
      <c r="BN111" s="59">
        <v>0.89888169409649565</v>
      </c>
      <c r="BO111" s="59">
        <v>0.26221498999999998</v>
      </c>
      <c r="BP111" s="59">
        <v>0.55805159999999998</v>
      </c>
      <c r="BQ111" s="59">
        <v>0.27531412020380958</v>
      </c>
      <c r="BR111" s="59">
        <v>1.1664421782038099</v>
      </c>
      <c r="BS111" s="59">
        <v>4.3299659999999997E-2</v>
      </c>
    </row>
    <row r="112" spans="1:71" x14ac:dyDescent="0.25">
      <c r="A112" s="57" t="s">
        <v>211</v>
      </c>
      <c r="B112" s="57">
        <v>2.455E-4</v>
      </c>
      <c r="C112" s="57">
        <v>0.25182379999999999</v>
      </c>
      <c r="D112" s="57">
        <v>14.469366000000001</v>
      </c>
      <c r="E112" s="57">
        <v>8.1853669999999994</v>
      </c>
      <c r="F112" s="57">
        <v>2.2918496000000001E-3</v>
      </c>
      <c r="G112" s="57">
        <v>2.5527534000000001E-4</v>
      </c>
      <c r="H112" s="57">
        <v>35.008113999999999</v>
      </c>
      <c r="I112" s="57">
        <v>0.22694086999999999</v>
      </c>
      <c r="J112" s="57">
        <v>0.55029671999999996</v>
      </c>
      <c r="K112" s="57">
        <v>0.23094913</v>
      </c>
      <c r="L112" s="57">
        <v>1.0081867200993511</v>
      </c>
      <c r="M112" s="57">
        <v>0.277493665</v>
      </c>
      <c r="N112" s="57">
        <v>0.60581850000000004</v>
      </c>
      <c r="O112" s="57">
        <v>0.32773640026287632</v>
      </c>
      <c r="P112" s="57">
        <v>1.302826838262876</v>
      </c>
      <c r="Q112" s="57">
        <v>6.610779E-2</v>
      </c>
      <c r="S112" s="53" t="s">
        <v>211</v>
      </c>
      <c r="T112" s="53">
        <v>2.343E-4</v>
      </c>
      <c r="U112" s="53">
        <v>0.20256399999999999</v>
      </c>
      <c r="V112" s="53">
        <v>15.752302999999999</v>
      </c>
      <c r="W112" s="53">
        <v>7.9523486999999999</v>
      </c>
      <c r="X112" s="53">
        <v>2.3008225999999999E-3</v>
      </c>
      <c r="Y112" s="53">
        <v>2.4964273000000002E-4</v>
      </c>
      <c r="Z112" s="53">
        <v>35.024000000000001</v>
      </c>
      <c r="AA112" s="53">
        <v>0.22954585</v>
      </c>
      <c r="AB112" s="53">
        <v>0.51709510999999997</v>
      </c>
      <c r="AC112" s="53">
        <v>0.20297238200000001</v>
      </c>
      <c r="AD112" s="53">
        <v>0.94961334209763093</v>
      </c>
      <c r="AE112" s="53">
        <v>0.26839239999999998</v>
      </c>
      <c r="AF112" s="53">
        <v>0.5785803100000001</v>
      </c>
      <c r="AG112" s="53">
        <v>0.30193558023573108</v>
      </c>
      <c r="AH112" s="53">
        <v>1.235785318235731</v>
      </c>
      <c r="AI112" s="53">
        <v>5.4002870000000001E-2</v>
      </c>
      <c r="AK112" s="58" t="s">
        <v>211</v>
      </c>
      <c r="AL112" s="58">
        <v>2.2340000000000001E-4</v>
      </c>
      <c r="AM112" s="58">
        <v>0.1487222</v>
      </c>
      <c r="AN112" s="58">
        <v>17.213139000000002</v>
      </c>
      <c r="AO112" s="58">
        <v>7.7309336999999996</v>
      </c>
      <c r="AP112" s="58">
        <v>2.3111619999999999E-3</v>
      </c>
      <c r="AQ112" s="58">
        <v>2.4333104000000001E-4</v>
      </c>
      <c r="AR112" s="58">
        <v>35.046039999999998</v>
      </c>
      <c r="AS112" s="58">
        <v>0.23278174700000001</v>
      </c>
      <c r="AT112" s="58">
        <v>0.47372329000000002</v>
      </c>
      <c r="AU112" s="58">
        <v>0.17080456699999999</v>
      </c>
      <c r="AV112" s="58">
        <v>0.87730960409434289</v>
      </c>
      <c r="AW112" s="58">
        <v>0.25904946400000001</v>
      </c>
      <c r="AX112" s="58">
        <v>0.55084003000000004</v>
      </c>
      <c r="AY112" s="58">
        <v>0.26063576018824752</v>
      </c>
      <c r="AZ112" s="58">
        <v>1.155762022188247</v>
      </c>
      <c r="BA112" s="58">
        <v>3.8542862999999997E-2</v>
      </c>
      <c r="BC112" s="59" t="s">
        <v>211</v>
      </c>
      <c r="BD112" s="59">
        <v>2.32E-4</v>
      </c>
      <c r="BE112" s="59">
        <v>0.17889740000000001</v>
      </c>
      <c r="BF112" s="59">
        <v>16.542815999999998</v>
      </c>
      <c r="BG112" s="59">
        <v>7.8607801999999998</v>
      </c>
      <c r="BH112" s="59">
        <v>2.3070082999999998E-3</v>
      </c>
      <c r="BI112" s="59">
        <v>2.4602404999999998E-4</v>
      </c>
      <c r="BJ112" s="59">
        <v>35.042366000000001</v>
      </c>
      <c r="BK112" s="59">
        <v>0.23005952700000001</v>
      </c>
      <c r="BL112" s="59">
        <v>0.49230784000000011</v>
      </c>
      <c r="BM112" s="59">
        <v>0.18831520600000001</v>
      </c>
      <c r="BN112" s="59">
        <v>0.91068257309787215</v>
      </c>
      <c r="BO112" s="59">
        <v>0.26071106999999999</v>
      </c>
      <c r="BP112" s="59">
        <v>0.56081386</v>
      </c>
      <c r="BQ112" s="59">
        <v>0.27723506021479899</v>
      </c>
      <c r="BR112" s="59">
        <v>1.1714221562147991</v>
      </c>
      <c r="BS112" s="59">
        <v>4.5875587000000002E-2</v>
      </c>
    </row>
    <row r="113" spans="1:71" x14ac:dyDescent="0.25">
      <c r="A113" s="57" t="s">
        <v>211</v>
      </c>
      <c r="B113" s="57">
        <v>2.4869999999999997E-4</v>
      </c>
      <c r="C113" s="57">
        <v>0.26935439999999999</v>
      </c>
      <c r="D113" s="57">
        <v>14.218301</v>
      </c>
      <c r="E113" s="57">
        <v>8.1835389999999997</v>
      </c>
      <c r="F113" s="57">
        <v>2.2925239000000002E-3</v>
      </c>
      <c r="G113" s="57">
        <v>2.5633108E-4</v>
      </c>
      <c r="H113" s="57">
        <v>35.009974999999997</v>
      </c>
      <c r="I113" s="57">
        <v>0.226042576</v>
      </c>
      <c r="J113" s="57">
        <v>0.55577494999999999</v>
      </c>
      <c r="K113" s="57">
        <v>0.23626870999999999</v>
      </c>
      <c r="L113" s="57">
        <v>1.0180862360998459</v>
      </c>
      <c r="M113" s="57">
        <v>0.278371445</v>
      </c>
      <c r="N113" s="57">
        <v>0.61040896</v>
      </c>
      <c r="O113" s="57">
        <v>0.32982615026835649</v>
      </c>
      <c r="P113" s="57">
        <v>1.3122085712683571</v>
      </c>
      <c r="Q113" s="57">
        <v>6.8283460000000004E-2</v>
      </c>
      <c r="S113" s="53" t="s">
        <v>211</v>
      </c>
      <c r="T113" s="53">
        <v>2.362E-4</v>
      </c>
      <c r="U113" s="53">
        <v>0.2167663</v>
      </c>
      <c r="V113" s="53">
        <v>15.484811000000001</v>
      </c>
      <c r="W113" s="53">
        <v>7.9512233999999999</v>
      </c>
      <c r="X113" s="53">
        <v>2.3013458000000001E-3</v>
      </c>
      <c r="Y113" s="53">
        <v>2.5074995999999999E-4</v>
      </c>
      <c r="Z113" s="53">
        <v>35.023895000000003</v>
      </c>
      <c r="AA113" s="53">
        <v>0.22882951700000001</v>
      </c>
      <c r="AB113" s="53">
        <v>0.52278036999999999</v>
      </c>
      <c r="AC113" s="53">
        <v>0.20727302</v>
      </c>
      <c r="AD113" s="53">
        <v>0.95888290709792245</v>
      </c>
      <c r="AE113" s="53">
        <v>0.26944009000000002</v>
      </c>
      <c r="AF113" s="53">
        <v>0.58337486999999999</v>
      </c>
      <c r="AG113" s="53">
        <v>0.30360776023985109</v>
      </c>
      <c r="AH113" s="53">
        <v>1.243328579239851</v>
      </c>
      <c r="AI113" s="53">
        <v>5.5843860000000002E-2</v>
      </c>
      <c r="AK113" s="58" t="s">
        <v>211</v>
      </c>
      <c r="AL113" s="58">
        <v>2.2469999999999999E-4</v>
      </c>
      <c r="AM113" s="58">
        <v>0.1620104</v>
      </c>
      <c r="AN113" s="58">
        <v>16.94397</v>
      </c>
      <c r="AO113" s="58">
        <v>7.7293349999999998</v>
      </c>
      <c r="AP113" s="58">
        <v>2.3114858000000001E-3</v>
      </c>
      <c r="AQ113" s="58">
        <v>2.4421923E-4</v>
      </c>
      <c r="AR113" s="58">
        <v>35.045529999999999</v>
      </c>
      <c r="AS113" s="58">
        <v>0.23167850000000001</v>
      </c>
      <c r="AT113" s="58">
        <v>0.47608549999999999</v>
      </c>
      <c r="AU113" s="58">
        <v>0.17306226699999999</v>
      </c>
      <c r="AV113" s="58">
        <v>0.88082626709454981</v>
      </c>
      <c r="AW113" s="58">
        <v>0.25825406000000001</v>
      </c>
      <c r="AX113" s="58">
        <v>0.55396003000000005</v>
      </c>
      <c r="AY113" s="58">
        <v>0.25416243018660872</v>
      </c>
      <c r="AZ113" s="58">
        <v>1.1562784921866081</v>
      </c>
      <c r="BA113" s="58">
        <v>3.8895819999999998E-2</v>
      </c>
      <c r="BC113" s="59" t="s">
        <v>211</v>
      </c>
      <c r="BD113" s="59">
        <v>2.3340000000000001E-4</v>
      </c>
      <c r="BE113" s="59">
        <v>0.19182930000000001</v>
      </c>
      <c r="BF113" s="59">
        <v>16.262391999999998</v>
      </c>
      <c r="BG113" s="59">
        <v>7.8597754999999996</v>
      </c>
      <c r="BH113" s="59">
        <v>2.3074231999999999E-3</v>
      </c>
      <c r="BI113" s="59">
        <v>2.4718940000000001E-4</v>
      </c>
      <c r="BJ113" s="59">
        <v>35.041091999999999</v>
      </c>
      <c r="BK113" s="59">
        <v>0.22942398</v>
      </c>
      <c r="BL113" s="59">
        <v>0.49825649000000011</v>
      </c>
      <c r="BM113" s="59">
        <v>0.19226443300000001</v>
      </c>
      <c r="BN113" s="59">
        <v>0.91994490309799026</v>
      </c>
      <c r="BO113" s="59">
        <v>0.26185861599999999</v>
      </c>
      <c r="BP113" s="59">
        <v>0.56546918000000002</v>
      </c>
      <c r="BQ113" s="59">
        <v>0.27912990021778378</v>
      </c>
      <c r="BR113" s="59">
        <v>1.180624076217784</v>
      </c>
      <c r="BS113" s="59">
        <v>4.7673140000000003E-2</v>
      </c>
    </row>
    <row r="114" spans="1:71" x14ac:dyDescent="0.25">
      <c r="A114" s="57" t="s">
        <v>211</v>
      </c>
      <c r="B114" s="57">
        <v>2.5149999999999999E-4</v>
      </c>
      <c r="C114" s="57">
        <v>0.28499229999999998</v>
      </c>
      <c r="D114" s="57">
        <v>13.940059</v>
      </c>
      <c r="E114" s="57">
        <v>8.1824670000000008</v>
      </c>
      <c r="F114" s="57">
        <v>2.2930250000000002E-3</v>
      </c>
      <c r="G114" s="57">
        <v>2.5771746999999999E-4</v>
      </c>
      <c r="H114" s="57">
        <v>35.008335000000002</v>
      </c>
      <c r="I114" s="57">
        <v>0.22525002999999999</v>
      </c>
      <c r="J114" s="57">
        <v>0.56245427999999997</v>
      </c>
      <c r="K114" s="57">
        <v>0.24254170999999999</v>
      </c>
      <c r="L114" s="57">
        <v>1.03024602010014</v>
      </c>
      <c r="M114" s="57">
        <v>0.27983189000000003</v>
      </c>
      <c r="N114" s="57">
        <v>0.61597282000000009</v>
      </c>
      <c r="O114" s="57">
        <v>0.33406010027350752</v>
      </c>
      <c r="P114" s="57">
        <v>1.325825702273508</v>
      </c>
      <c r="Q114" s="57">
        <v>7.0964379999999994E-2</v>
      </c>
      <c r="S114" s="53" t="s">
        <v>211</v>
      </c>
      <c r="T114" s="53">
        <v>2.386E-4</v>
      </c>
      <c r="U114" s="53">
        <v>0.23138359999999999</v>
      </c>
      <c r="V114" s="53">
        <v>15.196130999999999</v>
      </c>
      <c r="W114" s="53">
        <v>7.9500539999999997</v>
      </c>
      <c r="X114" s="53">
        <v>2.3016970000000001E-3</v>
      </c>
      <c r="Y114" s="53">
        <v>2.5205736E-4</v>
      </c>
      <c r="Z114" s="53">
        <v>35.020184</v>
      </c>
      <c r="AA114" s="53">
        <v>0.22754190299999999</v>
      </c>
      <c r="AB114" s="53">
        <v>0.52890187999999994</v>
      </c>
      <c r="AC114" s="53">
        <v>0.21375050500000001</v>
      </c>
      <c r="AD114" s="53">
        <v>0.97019428809840347</v>
      </c>
      <c r="AE114" s="53">
        <v>0.27089216999999999</v>
      </c>
      <c r="AF114" s="53">
        <v>0.58813643000000004</v>
      </c>
      <c r="AG114" s="53">
        <v>0.30603662024292588</v>
      </c>
      <c r="AH114" s="53">
        <v>1.255830863242926</v>
      </c>
      <c r="AI114" s="53">
        <v>5.8294064999999999E-2</v>
      </c>
      <c r="AK114" s="58" t="s">
        <v>211</v>
      </c>
      <c r="AL114" s="58">
        <v>2.2680000000000001E-4</v>
      </c>
      <c r="AM114" s="58">
        <v>0.17653750000000001</v>
      </c>
      <c r="AN114" s="58">
        <v>16.638735</v>
      </c>
      <c r="AO114" s="58">
        <v>7.7281522999999996</v>
      </c>
      <c r="AP114" s="58">
        <v>2.3116694999999999E-3</v>
      </c>
      <c r="AQ114" s="58">
        <v>2.4551127000000002E-4</v>
      </c>
      <c r="AR114" s="58">
        <v>35.040492999999998</v>
      </c>
      <c r="AS114" s="58">
        <v>0.23033306000000001</v>
      </c>
      <c r="AT114" s="58">
        <v>0.48207178000000012</v>
      </c>
      <c r="AU114" s="58">
        <v>0.17952563399999999</v>
      </c>
      <c r="AV114" s="58">
        <v>0.89193047409543202</v>
      </c>
      <c r="AW114" s="58">
        <v>0.25711565400000003</v>
      </c>
      <c r="AX114" s="58">
        <v>0.55567997000000002</v>
      </c>
      <c r="AY114" s="58">
        <v>0.25683490018976751</v>
      </c>
      <c r="AZ114" s="58">
        <v>1.169457649189767</v>
      </c>
      <c r="BA114" s="58">
        <v>4.1041086999999997E-2</v>
      </c>
      <c r="BC114" s="59" t="s">
        <v>211</v>
      </c>
      <c r="BD114" s="59">
        <v>2.352E-4</v>
      </c>
      <c r="BE114" s="59">
        <v>0.20518919999999999</v>
      </c>
      <c r="BF114" s="59">
        <v>15.957637</v>
      </c>
      <c r="BG114" s="59">
        <v>7.8586616999999999</v>
      </c>
      <c r="BH114" s="59">
        <v>2.3076482999999999E-3</v>
      </c>
      <c r="BI114" s="59">
        <v>2.4855043999999997E-4</v>
      </c>
      <c r="BJ114" s="59">
        <v>35.035572000000002</v>
      </c>
      <c r="BK114" s="59">
        <v>0.22863501</v>
      </c>
      <c r="BL114" s="59">
        <v>0.50708282999999998</v>
      </c>
      <c r="BM114" s="59">
        <v>0.198582643</v>
      </c>
      <c r="BN114" s="59">
        <v>0.93430048309842695</v>
      </c>
      <c r="BO114" s="59">
        <v>0.26393994599999998</v>
      </c>
      <c r="BP114" s="59">
        <v>0.57142395999999995</v>
      </c>
      <c r="BQ114" s="59">
        <v>0.28646755022720671</v>
      </c>
      <c r="BR114" s="59">
        <v>1.198938466227206</v>
      </c>
      <c r="BS114" s="59">
        <v>5.0852120000000001E-2</v>
      </c>
    </row>
    <row r="115" spans="1:71" x14ac:dyDescent="0.25">
      <c r="A115" s="57" t="s">
        <v>211</v>
      </c>
      <c r="B115" s="57">
        <v>2.5389999999999999E-4</v>
      </c>
      <c r="C115" s="57">
        <v>0.2990197</v>
      </c>
      <c r="D115" s="57">
        <v>13.626452</v>
      </c>
      <c r="E115" s="57">
        <v>8.1821439999999992</v>
      </c>
      <c r="F115" s="57">
        <v>2.2934358999999998E-3</v>
      </c>
      <c r="G115" s="57">
        <v>2.5941414E-4</v>
      </c>
      <c r="H115" s="57">
        <v>35.003352999999997</v>
      </c>
      <c r="I115" s="57">
        <v>0.22477008400000001</v>
      </c>
      <c r="J115" s="57">
        <v>0.56937842999999999</v>
      </c>
      <c r="K115" s="57">
        <v>0.24823429</v>
      </c>
      <c r="L115" s="57">
        <v>1.0423828040999781</v>
      </c>
      <c r="M115" s="57">
        <v>0.28162570999999997</v>
      </c>
      <c r="N115" s="57">
        <v>0.62213212000000007</v>
      </c>
      <c r="O115" s="57">
        <v>0.33794266027266823</v>
      </c>
      <c r="P115" s="57">
        <v>1.3397482902726681</v>
      </c>
      <c r="Q115" s="57">
        <v>7.3362250000000004E-2</v>
      </c>
      <c r="S115" s="53" t="s">
        <v>211</v>
      </c>
      <c r="T115" s="53">
        <v>2.41E-4</v>
      </c>
      <c r="U115" s="53">
        <v>0.24587809999999999</v>
      </c>
      <c r="V115" s="53">
        <v>14.873457999999999</v>
      </c>
      <c r="W115" s="53">
        <v>7.9489450000000001</v>
      </c>
      <c r="X115" s="53">
        <v>2.3019414000000002E-3</v>
      </c>
      <c r="Y115" s="53">
        <v>2.5363307000000001E-4</v>
      </c>
      <c r="Z115" s="53">
        <v>35.012535</v>
      </c>
      <c r="AA115" s="53">
        <v>0.22685202300000001</v>
      </c>
      <c r="AB115" s="53">
        <v>0.53808472000000007</v>
      </c>
      <c r="AC115" s="53">
        <v>0.22174076500000001</v>
      </c>
      <c r="AD115" s="53">
        <v>0.9866775080988579</v>
      </c>
      <c r="AE115" s="53">
        <v>0.27323093599999998</v>
      </c>
      <c r="AF115" s="53">
        <v>0.59507297000000003</v>
      </c>
      <c r="AG115" s="53">
        <v>0.31456524025318988</v>
      </c>
      <c r="AH115" s="53">
        <v>1.2759474322531901</v>
      </c>
      <c r="AI115" s="53">
        <v>6.1876784999999997E-2</v>
      </c>
      <c r="AK115" s="58" t="s">
        <v>211</v>
      </c>
      <c r="AL115" s="58">
        <v>2.2890000000000001E-4</v>
      </c>
      <c r="AM115" s="58">
        <v>0.19038659999999999</v>
      </c>
      <c r="AN115" s="58">
        <v>16.297619000000001</v>
      </c>
      <c r="AO115" s="58">
        <v>7.7271767000000002</v>
      </c>
      <c r="AP115" s="58">
        <v>2.3117352000000002E-3</v>
      </c>
      <c r="AQ115" s="58">
        <v>2.4708902000000001E-4</v>
      </c>
      <c r="AR115" s="58">
        <v>35.030354000000003</v>
      </c>
      <c r="AS115" s="58">
        <v>0.22948939800000001</v>
      </c>
      <c r="AT115" s="58">
        <v>0.49402015999999999</v>
      </c>
      <c r="AU115" s="58">
        <v>0.18767794700000001</v>
      </c>
      <c r="AV115" s="58">
        <v>0.91118750509615276</v>
      </c>
      <c r="AW115" s="58">
        <v>0.26020946</v>
      </c>
      <c r="AX115" s="58">
        <v>0.56267211000000006</v>
      </c>
      <c r="AY115" s="58">
        <v>0.26964200020349322</v>
      </c>
      <c r="AZ115" s="58">
        <v>1.196433576203493</v>
      </c>
      <c r="BA115" s="58">
        <v>4.5425939999999998E-2</v>
      </c>
      <c r="BC115" s="59" t="s">
        <v>211</v>
      </c>
      <c r="BD115" s="59">
        <v>2.3719999999999999E-4</v>
      </c>
      <c r="BE115" s="59">
        <v>0.2188678</v>
      </c>
      <c r="BF115" s="59">
        <v>15.618472000000001</v>
      </c>
      <c r="BG115" s="59">
        <v>7.8575359999999996</v>
      </c>
      <c r="BH115" s="59">
        <v>2.3077393000000002E-3</v>
      </c>
      <c r="BI115" s="59">
        <v>2.5015912000000002E-4</v>
      </c>
      <c r="BJ115" s="59">
        <v>35.025770000000001</v>
      </c>
      <c r="BK115" s="59">
        <v>0.22804630000000001</v>
      </c>
      <c r="BL115" s="59">
        <v>0.51772868000000005</v>
      </c>
      <c r="BM115" s="59">
        <v>0.206585565</v>
      </c>
      <c r="BN115" s="59">
        <v>0.95236054509894974</v>
      </c>
      <c r="BO115" s="59">
        <v>0.26687798000000001</v>
      </c>
      <c r="BP115" s="59">
        <v>0.57884866000000001</v>
      </c>
      <c r="BQ115" s="59">
        <v>0.29756940024004708</v>
      </c>
      <c r="BR115" s="59">
        <v>1.224215060240047</v>
      </c>
      <c r="BS115" s="59">
        <v>5.4811366E-2</v>
      </c>
    </row>
    <row r="116" spans="1:71" x14ac:dyDescent="0.25">
      <c r="A116" s="57" t="s">
        <v>211</v>
      </c>
      <c r="B116" s="57">
        <v>2.5559999999999998E-4</v>
      </c>
      <c r="C116" s="57">
        <v>0.31067479999999997</v>
      </c>
      <c r="D116" s="57">
        <v>13.313295</v>
      </c>
      <c r="E116" s="57">
        <v>8.1820690000000003</v>
      </c>
      <c r="F116" s="57">
        <v>2.2938341999999999E-3</v>
      </c>
      <c r="G116" s="57">
        <v>2.6111814E-4</v>
      </c>
      <c r="H116" s="57">
        <v>34.999454</v>
      </c>
      <c r="I116" s="57">
        <v>0.22426193</v>
      </c>
      <c r="J116" s="57">
        <v>0.57476643999999999</v>
      </c>
      <c r="K116" s="57">
        <v>0.25126973000000002</v>
      </c>
      <c r="L116" s="57">
        <v>1.0502981000991189</v>
      </c>
      <c r="M116" s="57">
        <v>0.28265403</v>
      </c>
      <c r="N116" s="57">
        <v>0.62713061999999997</v>
      </c>
      <c r="O116" s="57">
        <v>0.336773570262144</v>
      </c>
      <c r="P116" s="57">
        <v>1.345444204262144</v>
      </c>
      <c r="Q116" s="57">
        <v>7.4614280000000005E-2</v>
      </c>
      <c r="S116" s="53" t="s">
        <v>211</v>
      </c>
      <c r="T116" s="53">
        <v>2.432E-4</v>
      </c>
      <c r="U116" s="53">
        <v>0.258658</v>
      </c>
      <c r="V116" s="53">
        <v>14.549412999999999</v>
      </c>
      <c r="W116" s="53">
        <v>7.9476475999999998</v>
      </c>
      <c r="X116" s="53">
        <v>2.3022072999999998E-3</v>
      </c>
      <c r="Y116" s="53">
        <v>2.5525255E-4</v>
      </c>
      <c r="Z116" s="53">
        <v>35.005580000000002</v>
      </c>
      <c r="AA116" s="53">
        <v>0.22609048000000001</v>
      </c>
      <c r="AB116" s="53">
        <v>0.54578488000000003</v>
      </c>
      <c r="AC116" s="53">
        <v>0.22806362699999999</v>
      </c>
      <c r="AD116" s="53">
        <v>0.9999389870987222</v>
      </c>
      <c r="AE116" s="53">
        <v>0.27488017999999997</v>
      </c>
      <c r="AF116" s="53">
        <v>0.60112202000000003</v>
      </c>
      <c r="AG116" s="53">
        <v>0.31899580025605251</v>
      </c>
      <c r="AH116" s="53">
        <v>1.2897094832560529</v>
      </c>
      <c r="AI116" s="53">
        <v>6.462677E-2</v>
      </c>
      <c r="AK116" s="58" t="s">
        <v>211</v>
      </c>
      <c r="AL116" s="58">
        <v>2.31E-4</v>
      </c>
      <c r="AM116" s="58">
        <v>0.2039205</v>
      </c>
      <c r="AN116" s="58">
        <v>15.947445999999999</v>
      </c>
      <c r="AO116" s="58">
        <v>7.7259153999999999</v>
      </c>
      <c r="AP116" s="58">
        <v>2.3118376E-3</v>
      </c>
      <c r="AQ116" s="58">
        <v>2.4875355000000002E-4</v>
      </c>
      <c r="AR116" s="58">
        <v>35.019463000000002</v>
      </c>
      <c r="AS116" s="58">
        <v>0.22881061</v>
      </c>
      <c r="AT116" s="58">
        <v>0.50532986000000002</v>
      </c>
      <c r="AU116" s="58">
        <v>0.19574618399999999</v>
      </c>
      <c r="AV116" s="58">
        <v>0.92988665409681082</v>
      </c>
      <c r="AW116" s="58">
        <v>0.26335579999999997</v>
      </c>
      <c r="AX116" s="58">
        <v>0.57023450999999992</v>
      </c>
      <c r="AY116" s="58">
        <v>0.28196248021641662</v>
      </c>
      <c r="AZ116" s="58">
        <v>1.2212919762164169</v>
      </c>
      <c r="BA116" s="58">
        <v>4.9576740000000001E-2</v>
      </c>
      <c r="BC116" s="59" t="s">
        <v>211</v>
      </c>
      <c r="BD116" s="59">
        <v>2.3900000000000001E-4</v>
      </c>
      <c r="BE116" s="59">
        <v>0.23128009999999999</v>
      </c>
      <c r="BF116" s="59">
        <v>15.269005</v>
      </c>
      <c r="BG116" s="59">
        <v>7.8564780000000001</v>
      </c>
      <c r="BH116" s="59">
        <v>2.3078985999999998E-3</v>
      </c>
      <c r="BI116" s="59">
        <v>2.5190838000000001E-4</v>
      </c>
      <c r="BJ116" s="59">
        <v>35.015484000000001</v>
      </c>
      <c r="BK116" s="59">
        <v>0.22740025</v>
      </c>
      <c r="BL116" s="59">
        <v>0.52726079999999997</v>
      </c>
      <c r="BM116" s="59">
        <v>0.213627286</v>
      </c>
      <c r="BN116" s="59">
        <v>0.96828833609894449</v>
      </c>
      <c r="BO116" s="59">
        <v>0.26927865000000001</v>
      </c>
      <c r="BP116" s="59">
        <v>0.58578288000000001</v>
      </c>
      <c r="BQ116" s="59">
        <v>0.30525260024640272</v>
      </c>
      <c r="BR116" s="59">
        <v>1.244313369246403</v>
      </c>
      <c r="BS116" s="59">
        <v>5.813811E-2</v>
      </c>
    </row>
    <row r="117" spans="1:71" x14ac:dyDescent="0.25">
      <c r="A117" s="57" t="s">
        <v>211</v>
      </c>
      <c r="B117" s="57">
        <v>2.565E-4</v>
      </c>
      <c r="C117" s="57">
        <v>0.32047619999999999</v>
      </c>
      <c r="D117" s="57">
        <v>13.04227</v>
      </c>
      <c r="E117" s="57">
        <v>8.1815060000000006</v>
      </c>
      <c r="F117" s="57">
        <v>2.2941427000000001E-3</v>
      </c>
      <c r="G117" s="57">
        <v>2.6251614E-4</v>
      </c>
      <c r="H117" s="57">
        <v>34.995131999999998</v>
      </c>
      <c r="I117" s="57">
        <v>0.22220671</v>
      </c>
      <c r="J117" s="57">
        <v>0.57341543000000006</v>
      </c>
      <c r="K117" s="57">
        <v>0.249531218</v>
      </c>
      <c r="L117" s="57">
        <v>1.0451533580968859</v>
      </c>
      <c r="M117" s="57">
        <v>0.27860324600000003</v>
      </c>
      <c r="N117" s="57">
        <v>0.62522442</v>
      </c>
      <c r="O117" s="57">
        <v>0.31812790023261989</v>
      </c>
      <c r="P117" s="57">
        <v>1.31798476023262</v>
      </c>
      <c r="Q117" s="57">
        <v>7.2804540000000001E-2</v>
      </c>
      <c r="S117" s="53" t="s">
        <v>211</v>
      </c>
      <c r="T117" s="53">
        <v>2.421E-4</v>
      </c>
      <c r="U117" s="53">
        <v>0.25951780000000002</v>
      </c>
      <c r="V117" s="53">
        <v>14.330534</v>
      </c>
      <c r="W117" s="53">
        <v>7.9466586000000001</v>
      </c>
      <c r="X117" s="53">
        <v>2.3022348000000001E-3</v>
      </c>
      <c r="Y117" s="53">
        <v>2.5632706999999998E-4</v>
      </c>
      <c r="Z117" s="53">
        <v>35.003444999999999</v>
      </c>
      <c r="AA117" s="53">
        <v>0.226326363</v>
      </c>
      <c r="AB117" s="53">
        <v>0.54659743000000005</v>
      </c>
      <c r="AC117" s="53">
        <v>0.22499962800000001</v>
      </c>
      <c r="AD117" s="53">
        <v>0.9979234210967487</v>
      </c>
      <c r="AE117" s="53">
        <v>0.27481993999999998</v>
      </c>
      <c r="AF117" s="53">
        <v>0.60265874000000008</v>
      </c>
      <c r="AG117" s="53">
        <v>0.31084254023271513</v>
      </c>
      <c r="AH117" s="53">
        <v>1.286232555232715</v>
      </c>
      <c r="AI117" s="53">
        <v>6.3152200000000006E-2</v>
      </c>
      <c r="AK117" s="58" t="s">
        <v>211</v>
      </c>
      <c r="AL117" s="58">
        <v>2.3110000000000001E-4</v>
      </c>
      <c r="AM117" s="58">
        <v>0.20868809999999999</v>
      </c>
      <c r="AN117" s="58">
        <v>15.712268</v>
      </c>
      <c r="AO117" s="58">
        <v>7.7246914000000002</v>
      </c>
      <c r="AP117" s="58">
        <v>2.3117706000000001E-3</v>
      </c>
      <c r="AQ117" s="58">
        <v>2.4981653999999999E-4</v>
      </c>
      <c r="AR117" s="58">
        <v>35.014510000000001</v>
      </c>
      <c r="AS117" s="58">
        <v>0.22894487999999999</v>
      </c>
      <c r="AT117" s="58">
        <v>0.50788627999999991</v>
      </c>
      <c r="AU117" s="58">
        <v>0.19591872399999999</v>
      </c>
      <c r="AV117" s="58">
        <v>0.93274988409587845</v>
      </c>
      <c r="AW117" s="58">
        <v>0.26395212000000001</v>
      </c>
      <c r="AX117" s="58">
        <v>0.57354656000000004</v>
      </c>
      <c r="AY117" s="58">
        <v>0.27837145020711918</v>
      </c>
      <c r="AZ117" s="58">
        <v>1.2187523632071191</v>
      </c>
      <c r="BA117" s="58">
        <v>4.9319630000000003E-2</v>
      </c>
      <c r="BC117" s="59" t="s">
        <v>211</v>
      </c>
      <c r="BD117" s="59">
        <v>2.3809999999999999E-4</v>
      </c>
      <c r="BE117" s="59">
        <v>0.23378760000000001</v>
      </c>
      <c r="BF117" s="59">
        <v>15.033329</v>
      </c>
      <c r="BG117" s="59">
        <v>7.8553867000000004</v>
      </c>
      <c r="BH117" s="59">
        <v>2.3078904000000001E-3</v>
      </c>
      <c r="BI117" s="59">
        <v>2.5302735999999999E-4</v>
      </c>
      <c r="BJ117" s="59">
        <v>35.010742</v>
      </c>
      <c r="BK117" s="59">
        <v>0.227549323</v>
      </c>
      <c r="BL117" s="59">
        <v>0.52866662000000009</v>
      </c>
      <c r="BM117" s="59">
        <v>0.21146541499999999</v>
      </c>
      <c r="BN117" s="59">
        <v>0.96768135809716627</v>
      </c>
      <c r="BO117" s="59">
        <v>0.26939137000000002</v>
      </c>
      <c r="BP117" s="59">
        <v>0.58811197000000004</v>
      </c>
      <c r="BQ117" s="59">
        <v>0.29794744022655351</v>
      </c>
      <c r="BR117" s="59">
        <v>1.238003898226554</v>
      </c>
      <c r="BS117" s="59">
        <v>5.6969909999999999E-2</v>
      </c>
    </row>
    <row r="118" spans="1:71" x14ac:dyDescent="0.25">
      <c r="A118" s="57" t="s">
        <v>211</v>
      </c>
      <c r="B118" s="57">
        <v>2.5569999999999998E-4</v>
      </c>
      <c r="C118" s="57">
        <v>0.32669209999999999</v>
      </c>
      <c r="D118" s="57">
        <v>12.783942</v>
      </c>
      <c r="E118" s="57">
        <v>8.1813400000000005</v>
      </c>
      <c r="F118" s="57">
        <v>2.2945029999999998E-3</v>
      </c>
      <c r="G118" s="57">
        <v>2.6411613000000003E-4</v>
      </c>
      <c r="H118" s="57">
        <v>34.986460000000001</v>
      </c>
      <c r="I118" s="57">
        <v>0.22338850800000001</v>
      </c>
      <c r="J118" s="57">
        <v>0.58539260000000004</v>
      </c>
      <c r="K118" s="57">
        <v>0.247436193</v>
      </c>
      <c r="L118" s="57">
        <v>1.056217301094778</v>
      </c>
      <c r="M118" s="57">
        <v>0.28531561999999999</v>
      </c>
      <c r="N118" s="57">
        <v>0.63385022000000002</v>
      </c>
      <c r="O118" s="57">
        <v>0.32403350022794097</v>
      </c>
      <c r="P118" s="57">
        <v>1.3416541632279411</v>
      </c>
      <c r="Q118" s="57">
        <v>7.4639744999999993E-2</v>
      </c>
      <c r="S118" s="53" t="s">
        <v>211</v>
      </c>
      <c r="T118" s="53">
        <v>2.399E-4</v>
      </c>
      <c r="U118" s="53">
        <v>0.26144830000000002</v>
      </c>
      <c r="V118" s="53">
        <v>14.080717999999999</v>
      </c>
      <c r="W118" s="53">
        <v>7.9460550000000003</v>
      </c>
      <c r="X118" s="53">
        <v>2.3023981999999998E-3</v>
      </c>
      <c r="Y118" s="53">
        <v>2.5783802000000001E-4</v>
      </c>
      <c r="Z118" s="53">
        <v>34.992736999999998</v>
      </c>
      <c r="AA118" s="53">
        <v>0.22637471000000001</v>
      </c>
      <c r="AB118" s="53">
        <v>0.55178893000000007</v>
      </c>
      <c r="AC118" s="53">
        <v>0.22017677599999999</v>
      </c>
      <c r="AD118" s="53">
        <v>0.99834041609359869</v>
      </c>
      <c r="AE118" s="53">
        <v>0.27780542000000003</v>
      </c>
      <c r="AF118" s="53">
        <v>0.60725978000000003</v>
      </c>
      <c r="AG118" s="53">
        <v>0.30423975021438598</v>
      </c>
      <c r="AH118" s="53">
        <v>1.281610135214386</v>
      </c>
      <c r="AI118" s="53">
        <v>6.2535629999999995E-2</v>
      </c>
      <c r="AK118" s="58" t="s">
        <v>211</v>
      </c>
      <c r="AL118" s="58">
        <v>2.2690000000000001E-4</v>
      </c>
      <c r="AM118" s="58">
        <v>0.2035459</v>
      </c>
      <c r="AN118" s="58">
        <v>15.496309999999999</v>
      </c>
      <c r="AO118" s="58">
        <v>7.7244789999999997</v>
      </c>
      <c r="AP118" s="58">
        <v>2.3117889999999999E-3</v>
      </c>
      <c r="AQ118" s="58">
        <v>2.5114122999999998E-4</v>
      </c>
      <c r="AR118" s="58">
        <v>35.004345000000001</v>
      </c>
      <c r="AS118" s="58">
        <v>0.23045357</v>
      </c>
      <c r="AT118" s="58">
        <v>0.51225324999999999</v>
      </c>
      <c r="AU118" s="58">
        <v>0.189429602</v>
      </c>
      <c r="AV118" s="58">
        <v>0.93213642209223058</v>
      </c>
      <c r="AW118" s="58">
        <v>0.26798895</v>
      </c>
      <c r="AX118" s="58">
        <v>0.57979295000000008</v>
      </c>
      <c r="AY118" s="58">
        <v>0.2745486801914151</v>
      </c>
      <c r="AZ118" s="58">
        <v>1.2265507481914151</v>
      </c>
      <c r="BA118" s="58">
        <v>4.8030492000000001E-2</v>
      </c>
      <c r="BC118" s="59" t="s">
        <v>211</v>
      </c>
      <c r="BD118" s="59">
        <v>2.3379999999999999E-4</v>
      </c>
      <c r="BE118" s="59">
        <v>0.228357</v>
      </c>
      <c r="BF118" s="59">
        <v>14.812723</v>
      </c>
      <c r="BG118" s="59">
        <v>7.8553514</v>
      </c>
      <c r="BH118" s="59">
        <v>2.3079477000000001E-3</v>
      </c>
      <c r="BI118" s="59">
        <v>2.5438977000000001E-4</v>
      </c>
      <c r="BJ118" s="59">
        <v>35.001404000000001</v>
      </c>
      <c r="BK118" s="59">
        <v>0.22933952599999999</v>
      </c>
      <c r="BL118" s="59">
        <v>0.53445180999999997</v>
      </c>
      <c r="BM118" s="59">
        <v>0.20504017399999999</v>
      </c>
      <c r="BN118" s="59">
        <v>0.96883151009365498</v>
      </c>
      <c r="BO118" s="59">
        <v>0.27432458500000001</v>
      </c>
      <c r="BP118" s="59">
        <v>0.59531412000000006</v>
      </c>
      <c r="BQ118" s="59">
        <v>0.29709858021073698</v>
      </c>
      <c r="BR118" s="59">
        <v>1.2489191072107371</v>
      </c>
      <c r="BS118" s="59">
        <v>5.6001830000000002E-2</v>
      </c>
    </row>
    <row r="119" spans="1:71" x14ac:dyDescent="0.25">
      <c r="A119" s="57" t="s">
        <v>211</v>
      </c>
      <c r="B119" s="57">
        <v>2.4590000000000001E-4</v>
      </c>
      <c r="C119" s="57">
        <v>0.30212650000000002</v>
      </c>
      <c r="D119" s="57">
        <v>12.728873</v>
      </c>
      <c r="E119" s="57">
        <v>8.1837999999999997</v>
      </c>
      <c r="F119" s="57">
        <v>2.2943492999999999E-3</v>
      </c>
      <c r="G119" s="57">
        <v>2.6488362000000001E-4</v>
      </c>
      <c r="H119" s="57">
        <v>34.982872</v>
      </c>
      <c r="I119" s="57">
        <v>0.22646503600000001</v>
      </c>
      <c r="J119" s="57">
        <v>0.58478644999999996</v>
      </c>
      <c r="K119" s="57">
        <v>0.23416207999999999</v>
      </c>
      <c r="L119" s="57">
        <v>1.0454135660904631</v>
      </c>
      <c r="M119" s="57">
        <v>0.28762212500000001</v>
      </c>
      <c r="N119" s="57">
        <v>0.63730880999999995</v>
      </c>
      <c r="O119" s="57">
        <v>0.32126424020651201</v>
      </c>
      <c r="P119" s="57">
        <v>1.3414705662065121</v>
      </c>
      <c r="Q119" s="57">
        <v>7.0637850000000002E-2</v>
      </c>
      <c r="S119" s="53" t="s">
        <v>211</v>
      </c>
      <c r="T119" s="53">
        <v>2.285E-4</v>
      </c>
      <c r="U119" s="53">
        <v>0.23495089999999999</v>
      </c>
      <c r="V119" s="53">
        <v>14.038948</v>
      </c>
      <c r="W119" s="53">
        <v>7.9480995999999999</v>
      </c>
      <c r="X119" s="53">
        <v>2.3023627999999999E-3</v>
      </c>
      <c r="Y119" s="53">
        <v>2.5850660000000002E-4</v>
      </c>
      <c r="Z119" s="53">
        <v>34.988273999999997</v>
      </c>
      <c r="AA119" s="53">
        <v>0.23083403599999999</v>
      </c>
      <c r="AB119" s="53">
        <v>0.55304532000000006</v>
      </c>
      <c r="AC119" s="53">
        <v>0.200870508</v>
      </c>
      <c r="AD119" s="53">
        <v>0.98474986408757859</v>
      </c>
      <c r="AE119" s="53">
        <v>0.28295108000000002</v>
      </c>
      <c r="AF119" s="53">
        <v>0.61181722000000005</v>
      </c>
      <c r="AG119" s="53">
        <v>0.29580520018599332</v>
      </c>
      <c r="AH119" s="53">
        <v>1.2708084231859931</v>
      </c>
      <c r="AI119" s="53">
        <v>5.7113049999999999E-2</v>
      </c>
      <c r="AK119" s="58" t="s">
        <v>211</v>
      </c>
      <c r="AL119" s="58">
        <v>2.162E-4</v>
      </c>
      <c r="AM119" s="58">
        <v>0.17949080000000001</v>
      </c>
      <c r="AN119" s="58">
        <v>15.483053999999999</v>
      </c>
      <c r="AO119" s="58">
        <v>7.7253809999999996</v>
      </c>
      <c r="AP119" s="58">
        <v>2.311764E-3</v>
      </c>
      <c r="AQ119" s="58">
        <v>2.5153756999999997E-4</v>
      </c>
      <c r="AR119" s="58">
        <v>35.001213</v>
      </c>
      <c r="AS119" s="58">
        <v>0.23412088</v>
      </c>
      <c r="AT119" s="58">
        <v>0.49937105999999998</v>
      </c>
      <c r="AU119" s="58">
        <v>0.16939248400000001</v>
      </c>
      <c r="AV119" s="58">
        <v>0.90288442408553382</v>
      </c>
      <c r="AW119" s="58">
        <v>0.26542445999999997</v>
      </c>
      <c r="AX119" s="58">
        <v>0.57795518999999995</v>
      </c>
      <c r="AY119" s="58">
        <v>0.24243048015095231</v>
      </c>
      <c r="AZ119" s="58">
        <v>1.1806850261509521</v>
      </c>
      <c r="BA119" s="58">
        <v>3.8300010000000002E-2</v>
      </c>
      <c r="BC119" s="59" t="s">
        <v>211</v>
      </c>
      <c r="BD119" s="59">
        <v>2.23E-4</v>
      </c>
      <c r="BE119" s="59">
        <v>0.20386199999999999</v>
      </c>
      <c r="BF119" s="59">
        <v>14.791482999999999</v>
      </c>
      <c r="BG119" s="59">
        <v>7.8563594999999999</v>
      </c>
      <c r="BH119" s="59">
        <v>2.3078794999999998E-3</v>
      </c>
      <c r="BI119" s="59">
        <v>2.5476729999999998E-4</v>
      </c>
      <c r="BJ119" s="59">
        <v>34.998480000000001</v>
      </c>
      <c r="BK119" s="59">
        <v>0.23251522399999999</v>
      </c>
      <c r="BL119" s="59">
        <v>0.52290009999999998</v>
      </c>
      <c r="BM119" s="59">
        <v>0.184544072</v>
      </c>
      <c r="BN119" s="59">
        <v>0.93995939608719425</v>
      </c>
      <c r="BO119" s="59">
        <v>0.27247175000000001</v>
      </c>
      <c r="BP119" s="59">
        <v>0.59282488</v>
      </c>
      <c r="BQ119" s="59">
        <v>0.26635310016578728</v>
      </c>
      <c r="BR119" s="59">
        <v>1.204391132165787</v>
      </c>
      <c r="BS119" s="59">
        <v>4.6422430000000001E-2</v>
      </c>
    </row>
    <row r="120" spans="1:71" x14ac:dyDescent="0.25">
      <c r="A120" s="57" t="s">
        <v>211</v>
      </c>
      <c r="B120" s="57" cm="1">
        <f t="array" ref="B120:B133">TRANSPOSE(Fe!E8:R8)</f>
        <v>2.242E-4</v>
      </c>
      <c r="C120" s="57" cm="1">
        <f t="array" ref="C120:C133">TRANSPOSE('PO4'!E8:R8)</f>
        <v>0.1197863</v>
      </c>
      <c r="D120" s="57" cm="1">
        <f t="array" ref="D120:D133">TRANSPOSE(surface_T!E8:R8)</f>
        <v>16.039536999999999</v>
      </c>
      <c r="E120" s="57" cm="1">
        <f t="array" ref="E120:E133">TRANSPOSE(surface_ph!E8:R8)</f>
        <v>8.1883160000000004</v>
      </c>
      <c r="F120" s="57" cm="1">
        <f t="array" ref="F120:F133">TRANSPOSE(surface_Alk!E8:R8)</f>
        <v>2.2978038E-3</v>
      </c>
      <c r="G120" s="57" cm="1">
        <f t="array" ref="G120:G133">TRANSPOSE(surface_oxugen!E8:R8)</f>
        <v>2.5035996999999999E-4</v>
      </c>
      <c r="H120" s="57" cm="1">
        <f t="array" ref="H120:H133">TRANSPOSE(Surface_sal!E8:R8)</f>
        <v>35.075733</v>
      </c>
      <c r="I120" s="57" cm="1">
        <f t="array" ref="I120:I133">TRANSPOSE(picophyto!E8:R8)</f>
        <v>0.24884007</v>
      </c>
      <c r="J120" s="57" cm="1">
        <f t="array" ref="J120:J133">TRANSPOSE(nanophyto!E8:R8)</f>
        <v>0.48965392000000002</v>
      </c>
      <c r="K120" s="57" cm="1">
        <f t="array" ref="K120:K133">TRANSPOSE(microphyto!E8:R8)</f>
        <v>0.13344993299999999</v>
      </c>
      <c r="L120" s="57" cm="1">
        <f t="array" ref="L120:L133">TRANSPOSE(total_phyto!E8:R8)</f>
        <v>0.87194392307874213</v>
      </c>
      <c r="M120" s="57" cm="1">
        <f t="array" ref="M120:M133">TRANSPOSE(nanozoo!E8:R8)</f>
        <v>0.28024427000000002</v>
      </c>
      <c r="N120" s="57" cm="1">
        <f t="array" ref="N120:N133">TRANSPOSE(microzoo!E8:R8)</f>
        <v>0.58773302999999999</v>
      </c>
      <c r="O120" s="57" cm="1">
        <f t="array" ref="O120:O133">TRANSPOSE(mesozoo!E8:R8)</f>
        <v>0.24288052012979441</v>
      </c>
      <c r="P120" s="57" cm="1">
        <f t="array" ref="P120:P133">TRANSPOSE(total_zoo!E8:R8)</f>
        <v>1.1698833351297939</v>
      </c>
      <c r="Q120" s="57" cm="1">
        <f t="array" ref="Q120:Q133">TRANSPOSE(foram!E8:R8)</f>
        <v>2.7368192E-2</v>
      </c>
      <c r="S120" s="53" t="s">
        <v>211</v>
      </c>
      <c r="T120" s="53" cm="1">
        <f t="array" ref="T120:T133">TRANSPOSE(Fe!E119:R119)</f>
        <v>2.2159999999999999E-4</v>
      </c>
      <c r="U120" s="53" cm="1">
        <f t="array" ref="U120:U133">TRANSPOSE('PO4'!E119:R119)</f>
        <v>8.7699399999999997E-2</v>
      </c>
      <c r="V120" s="53" cm="1">
        <f t="array" ref="V120:V133">TRANSPOSE(surface_T!E119:R119)</f>
        <v>17.567468999999999</v>
      </c>
      <c r="W120" s="53" cm="1">
        <f t="array" ref="W120:W133">TRANSPOSE(surface_ph!E119:R119)</f>
        <v>7.9505610000000004</v>
      </c>
      <c r="X120" s="53" cm="1">
        <f t="array" ref="X120:X133">TRANSPOSE(surface_Alk!E119:R119)</f>
        <v>2.3082917999999999E-3</v>
      </c>
      <c r="Y120" s="53" cm="1">
        <f t="array" ref="Y120:Y133">TRANSPOSE(surface_oxugen!E119:R119)</f>
        <v>2.4317414000000001E-4</v>
      </c>
      <c r="Z120" s="53" cm="1">
        <f t="array" ref="Z120:Z133">TRANSPOSE(Surface_sal!E119:R119)</f>
        <v>35.106850000000001</v>
      </c>
      <c r="AA120" s="53" cm="1">
        <f t="array" ref="AA120:AA133">TRANSPOSE(picophyto!E119:R119)</f>
        <v>0.25068027999999998</v>
      </c>
      <c r="AB120" s="53" cm="1">
        <f t="array" ref="AB120:AB133">TRANSPOSE(nanophyto!E119:R119)</f>
        <v>0.43418939000000001</v>
      </c>
      <c r="AC120" s="53" cm="1">
        <f t="array" ref="AC120:AC133">TRANSPOSE(microphyto!E119:R119)</f>
        <v>0.10957222016</v>
      </c>
      <c r="AD120" s="53" cm="1">
        <f t="array" ref="AD120:AD133">TRANSPOSE(total_phyto!E119:R119)</f>
        <v>0.79444189023615075</v>
      </c>
      <c r="AE120" s="53" cm="1">
        <f t="array" ref="AE120:AE133">TRANSPOSE(nanozoo!E119:R119)</f>
        <v>0.26363976600000011</v>
      </c>
      <c r="AF120" s="53" cm="1">
        <f t="array" ref="AF120:AF133">TRANSPOSE(microzoo!E119:R119)</f>
        <v>0.55964670000000005</v>
      </c>
      <c r="AG120" s="53" cm="1">
        <f t="array" ref="AG120:AG133">TRANSPOSE(mesozoo!E119:R119)</f>
        <v>0.17827629010697241</v>
      </c>
      <c r="AH120" s="53" cm="1">
        <f t="array" ref="AH120:AH133">TRANSPOSE(total_zoo!E119:R119)</f>
        <v>1.0522269851069721</v>
      </c>
      <c r="AI120" s="53" cm="1">
        <f t="array" ref="AI120:AI133">TRANSPOSE(foram!E119:R119)</f>
        <v>1.0906562999999999E-2</v>
      </c>
      <c r="AK120" s="58" t="s">
        <v>211</v>
      </c>
      <c r="AL120" s="58" cm="1">
        <f t="array" ref="AL120:AL133">TRANSPOSE(Fe!E156:R156)</f>
        <v>2.2350000000000001E-4</v>
      </c>
      <c r="AM120" s="58" cm="1">
        <f t="array" ref="AM120:AM133">TRANSPOSE('PO4'!E156:R156)</f>
        <v>6.88362E-2</v>
      </c>
      <c r="AN120" s="58" cm="1">
        <f t="array" ref="AN120:AN133">TRANSPOSE(surface_T!E156:R156)</f>
        <v>19.098288</v>
      </c>
      <c r="AO120" s="58" cm="1">
        <f t="array" ref="AO120:AO133">TRANSPOSE(surface_ph!E156:R156)</f>
        <v>7.7301693</v>
      </c>
      <c r="AP120" s="58" cm="1">
        <f t="array" ref="AP120:AP133">TRANSPOSE(surface_Alk!E156:R156)</f>
        <v>2.3200247000000002E-3</v>
      </c>
      <c r="AQ120" s="58" cm="1">
        <f t="array" ref="AQ120:AQ133">TRANSPOSE(surface_oxugen!E156:R156)</f>
        <v>2.3647593000000001E-4</v>
      </c>
      <c r="AR120" s="58" cm="1">
        <f t="array" ref="AR120:AR133">TRANSPOSE(Surface_sal!E156:R156)</f>
        <v>35.136887000000002</v>
      </c>
      <c r="AS120" s="58" cm="1">
        <f t="array" ref="AS120:AS133">TRANSPOSE(picophyto!E156:R156)</f>
        <v>0.24877624000000001</v>
      </c>
      <c r="AT120" s="58" cm="1">
        <f t="array" ref="AT120:AT133">TRANSPOSE(nanophyto!E156:R156)</f>
        <v>0.38541398999999998</v>
      </c>
      <c r="AU120" s="58" cm="1">
        <f t="array" ref="AU120:AU133">TRANSPOSE(microphyto!E156:R156)</f>
        <v>9.6045170086492507E-2</v>
      </c>
      <c r="AV120" s="58" cm="1">
        <f t="array" ref="AV120:AV133">TRANSPOSE(total_phyto!E156:R156)</f>
        <v>0.73023540016142507</v>
      </c>
      <c r="AW120" s="58" cm="1">
        <f t="array" ref="AW120:AW133">TRANSPOSE(nanozoo!E156:R156)</f>
        <v>0.24680600999999999</v>
      </c>
      <c r="AX120" s="58" cm="1">
        <f t="array" ref="AX120:AX133">TRANSPOSE(microzoo!E156:R156)</f>
        <v>0.52779667000000008</v>
      </c>
      <c r="AY120" s="58" cm="1">
        <f t="array" ref="AY120:AY133">TRANSPOSE(mesozoo!E156:R156)</f>
        <v>0.12665121009170299</v>
      </c>
      <c r="AZ120" s="58" cm="1">
        <f t="array" ref="AZ120:AZ133">TRANSPOSE(total_zoo!E156:R156)</f>
        <v>0.95879208559170293</v>
      </c>
      <c r="BA120" s="58" cm="1">
        <f t="array" ref="BA120:BA133">TRANSPOSE(foram!E156:R156)</f>
        <v>3.2831876999999998E-4</v>
      </c>
      <c r="BC120" s="59" t="s">
        <v>211</v>
      </c>
      <c r="BD120" s="59" cm="1">
        <f t="array" ref="BD120:BD133">TRANSPOSE(Fe!E82:R82)</f>
        <v>2.2389999999999999E-4</v>
      </c>
      <c r="BE120" s="59" cm="1">
        <f t="array" ref="BE120:BE133">TRANSPOSE('PO4'!E82:R82)</f>
        <v>7.7154899999999998E-2</v>
      </c>
      <c r="BF120" s="59" cm="1">
        <f t="array" ref="BF120:BF133">TRANSPOSE(surface_T!E82:R82)</f>
        <v>18.35726</v>
      </c>
      <c r="BG120" s="59" cm="1">
        <f t="array" ref="BG120:BG133">TRANSPOSE(surface_ph!E82:R82)</f>
        <v>7.8597254999999997</v>
      </c>
      <c r="BH120" s="59" cm="1">
        <f t="array" ref="BH120:BH133">TRANSPOSE(surface_Alk!E82:R82)</f>
        <v>2.3151286999999999E-3</v>
      </c>
      <c r="BI120" s="59" cm="1">
        <f t="array" ref="BI120:BI133">TRANSPOSE(surface_oxugen!E82:R82)</f>
        <v>2.3963937E-4</v>
      </c>
      <c r="BJ120" s="59" cm="1">
        <f t="array" ref="BJ120:BJ133">TRANSPOSE(Surface_sal!E82:R82)</f>
        <v>35.127422000000003</v>
      </c>
      <c r="BK120" s="59" cm="1">
        <f t="array" ref="BK120:BK133">TRANSPOSE(picophyto!E82:R82)</f>
        <v>0.24983622999999999</v>
      </c>
      <c r="BL120" s="59" cm="1">
        <f t="array" ref="BL120:BL133">TRANSPOSE(nanophyto!E82:R82)</f>
        <v>0.4074142</v>
      </c>
      <c r="BM120" s="59" cm="1">
        <f t="array" ref="BM120:BM133">TRANSPOSE(microphyto!E82:R82)</f>
        <v>0.102403190835948</v>
      </c>
      <c r="BN120" s="59" cm="1">
        <f t="array" ref="BN120:BN133">TRANSPOSE(total_phyto!E82:R82)</f>
        <v>0.75965362091186295</v>
      </c>
      <c r="BO120" s="59" cm="1">
        <f t="array" ref="BO120:BO133">TRANSPOSE(nanozoo!E82:R82)</f>
        <v>0.254325256</v>
      </c>
      <c r="BP120" s="59" cm="1">
        <f t="array" ref="BP120:BP133">TRANSPOSE(microzoo!E82:R82)</f>
        <v>0.54332549999999991</v>
      </c>
      <c r="BQ120" s="59" cm="1">
        <f t="array" ref="BQ120:BQ133">TRANSPOSE(mesozoo!E82:R82)</f>
        <v>0.14814366009789781</v>
      </c>
      <c r="BR120" s="59" cm="1">
        <f t="array" ref="BR120:BR133">TRANSPOSE(total_zoo!E82:R82)</f>
        <v>0.98058530759789775</v>
      </c>
      <c r="BS120" s="59" cm="1">
        <f t="array" ref="BS120:BS133">TRANSPOSE(foram!E82:R82)</f>
        <v>3.8081903E-3</v>
      </c>
    </row>
    <row r="121" spans="1:71" x14ac:dyDescent="0.25">
      <c r="A121" s="57" t="s">
        <v>211</v>
      </c>
      <c r="B121" s="57">
        <v>2.24E-4</v>
      </c>
      <c r="C121" s="57">
        <v>0.10777059999999999</v>
      </c>
      <c r="D121" s="57">
        <v>16.968342</v>
      </c>
      <c r="E121" s="57">
        <v>8.1836479999999998</v>
      </c>
      <c r="F121" s="57">
        <v>2.2890495999999998E-3</v>
      </c>
      <c r="G121" s="57">
        <v>2.4478027E-4</v>
      </c>
      <c r="H121" s="57">
        <v>35.011642000000002</v>
      </c>
      <c r="I121" s="57">
        <v>0.24963514000000001</v>
      </c>
      <c r="J121" s="57">
        <v>0.47016340000000001</v>
      </c>
      <c r="K121" s="57">
        <v>0.132254603</v>
      </c>
      <c r="L121" s="57">
        <v>0.85205314308202029</v>
      </c>
      <c r="M121" s="57">
        <v>0.27657806600000001</v>
      </c>
      <c r="N121" s="57">
        <v>0.57519133</v>
      </c>
      <c r="O121" s="57">
        <v>0.244271460144493</v>
      </c>
      <c r="P121" s="57">
        <v>1.154901979144493</v>
      </c>
      <c r="Q121" s="57">
        <v>2.6526193999999999E-2</v>
      </c>
      <c r="S121" s="53" t="s">
        <v>211</v>
      </c>
      <c r="T121" s="53">
        <v>2.2350000000000001E-4</v>
      </c>
      <c r="U121" s="53">
        <v>8.5031300000000004E-2</v>
      </c>
      <c r="V121" s="53">
        <v>18.497198000000001</v>
      </c>
      <c r="W121" s="53">
        <v>7.9516716000000001</v>
      </c>
      <c r="X121" s="53">
        <v>2.2987232E-3</v>
      </c>
      <c r="Y121" s="53">
        <v>2.3809604000000001E-4</v>
      </c>
      <c r="Z121" s="53">
        <v>35.043453</v>
      </c>
      <c r="AA121" s="53">
        <v>0.24845598299999999</v>
      </c>
      <c r="AB121" s="53">
        <v>0.42165269999999999</v>
      </c>
      <c r="AC121" s="53">
        <v>0.1163880695</v>
      </c>
      <c r="AD121" s="53">
        <v>0.78649675258204166</v>
      </c>
      <c r="AE121" s="53">
        <v>0.25981253999999998</v>
      </c>
      <c r="AF121" s="53">
        <v>0.54499645000000008</v>
      </c>
      <c r="AG121" s="53">
        <v>0.194605250125857</v>
      </c>
      <c r="AH121" s="53">
        <v>1.053508424125857</v>
      </c>
      <c r="AI121" s="53">
        <v>1.4906822E-2</v>
      </c>
      <c r="AK121" s="58" t="s">
        <v>211</v>
      </c>
      <c r="AL121" s="58">
        <v>2.2589999999999999E-4</v>
      </c>
      <c r="AM121" s="58">
        <v>6.8441000000000002E-2</v>
      </c>
      <c r="AN121" s="58">
        <v>20.037409</v>
      </c>
      <c r="AO121" s="58">
        <v>7.7323636999999996</v>
      </c>
      <c r="AP121" s="58">
        <v>2.3101015999999999E-3</v>
      </c>
      <c r="AQ121" s="58">
        <v>2.3181172E-4</v>
      </c>
      <c r="AR121" s="58">
        <v>35.079030000000003</v>
      </c>
      <c r="AS121" s="58">
        <v>0.245947796</v>
      </c>
      <c r="AT121" s="58">
        <v>0.38018847</v>
      </c>
      <c r="AU121" s="58">
        <v>0.10341075199999999</v>
      </c>
      <c r="AV121" s="58">
        <v>0.72954701808263722</v>
      </c>
      <c r="AW121" s="58">
        <v>0.24533458</v>
      </c>
      <c r="AX121" s="58">
        <v>0.51582793000000005</v>
      </c>
      <c r="AY121" s="58">
        <v>0.1566298301121585</v>
      </c>
      <c r="AZ121" s="58">
        <v>0.97989301811215845</v>
      </c>
      <c r="BA121" s="58">
        <v>5.7541729999999996E-3</v>
      </c>
      <c r="BC121" s="59" t="s">
        <v>211</v>
      </c>
      <c r="BD121" s="59">
        <v>2.2599999999999999E-4</v>
      </c>
      <c r="BE121" s="59">
        <v>7.6407699999999995E-2</v>
      </c>
      <c r="BF121" s="59">
        <v>19.298544</v>
      </c>
      <c r="BG121" s="59">
        <v>7.8611440000000004</v>
      </c>
      <c r="BH121" s="59">
        <v>2.3055483999999998E-3</v>
      </c>
      <c r="BI121" s="59">
        <v>2.3475551000000001E-4</v>
      </c>
      <c r="BJ121" s="59">
        <v>35.065809999999999</v>
      </c>
      <c r="BK121" s="59">
        <v>0.247100457</v>
      </c>
      <c r="BL121" s="59">
        <v>0.39975085999999999</v>
      </c>
      <c r="BM121" s="59">
        <v>0.11058885340000001</v>
      </c>
      <c r="BN121" s="59">
        <v>0.75744017048309342</v>
      </c>
      <c r="BO121" s="59">
        <v>0.25198871</v>
      </c>
      <c r="BP121" s="59">
        <v>0.52967938000000003</v>
      </c>
      <c r="BQ121" s="59">
        <v>0.17477942011961309</v>
      </c>
      <c r="BR121" s="59">
        <v>0.99822388811961316</v>
      </c>
      <c r="BS121" s="59">
        <v>1.0270816E-2</v>
      </c>
    </row>
    <row r="122" spans="1:71" x14ac:dyDescent="0.25">
      <c r="A122" s="57" t="s">
        <v>211</v>
      </c>
      <c r="B122" s="57">
        <v>2.1249999999999999E-4</v>
      </c>
      <c r="C122" s="57">
        <v>7.9635300000000006E-2</v>
      </c>
      <c r="D122" s="57">
        <v>17.598341000000001</v>
      </c>
      <c r="E122" s="57">
        <v>8.1847499999999993</v>
      </c>
      <c r="F122" s="57">
        <v>2.2836113000000002E-3</v>
      </c>
      <c r="G122" s="57">
        <v>2.4194371999999999E-4</v>
      </c>
      <c r="H122" s="57">
        <v>34.981212999999997</v>
      </c>
      <c r="I122" s="57">
        <v>0.25249957000000001</v>
      </c>
      <c r="J122" s="57">
        <v>0.43219746999999997</v>
      </c>
      <c r="K122" s="57">
        <v>0.10859159307077899</v>
      </c>
      <c r="L122" s="57">
        <v>0.79328863314528175</v>
      </c>
      <c r="M122" s="57">
        <v>0.26595373</v>
      </c>
      <c r="N122" s="57">
        <v>0.56151434999999994</v>
      </c>
      <c r="O122" s="57">
        <v>0.18177336010978609</v>
      </c>
      <c r="P122" s="57">
        <v>1.052406417609786</v>
      </c>
      <c r="Q122" s="57">
        <v>1.1109038E-2</v>
      </c>
      <c r="S122" s="53" t="s">
        <v>211</v>
      </c>
      <c r="T122" s="53">
        <v>2.139E-4</v>
      </c>
      <c r="U122" s="53">
        <v>6.2507400000000005E-2</v>
      </c>
      <c r="V122" s="53">
        <v>19.076225000000001</v>
      </c>
      <c r="W122" s="53">
        <v>7.9513540000000003</v>
      </c>
      <c r="X122" s="53">
        <v>2.2936037000000002E-3</v>
      </c>
      <c r="Y122" s="53">
        <v>2.3569296000000001E-4</v>
      </c>
      <c r="Z122" s="53">
        <v>35.016334999999998</v>
      </c>
      <c r="AA122" s="53">
        <v>0.250270997</v>
      </c>
      <c r="AB122" s="53">
        <v>0.38774655000000002</v>
      </c>
      <c r="AC122" s="53">
        <v>9.6621169132828991E-2</v>
      </c>
      <c r="AD122" s="53">
        <v>0.73463871620608323</v>
      </c>
      <c r="AE122" s="53">
        <v>0.25030615499999997</v>
      </c>
      <c r="AF122" s="53">
        <v>0.53074274999999993</v>
      </c>
      <c r="AG122" s="53">
        <v>0.13735758009580781</v>
      </c>
      <c r="AH122" s="53">
        <v>0.95840769159580774</v>
      </c>
      <c r="AI122" s="53">
        <v>9.5090316999999998E-4</v>
      </c>
      <c r="AK122" s="58" t="s">
        <v>211</v>
      </c>
      <c r="AL122" s="58">
        <v>2.1770000000000001E-4</v>
      </c>
      <c r="AM122" s="58">
        <v>4.9751799999999999E-2</v>
      </c>
      <c r="AN122" s="58">
        <v>20.592009999999998</v>
      </c>
      <c r="AO122" s="58">
        <v>7.7317533000000003</v>
      </c>
      <c r="AP122" s="58">
        <v>2.3052939999999998E-3</v>
      </c>
      <c r="AQ122" s="58">
        <v>2.296748E-4</v>
      </c>
      <c r="AR122" s="58">
        <v>35.056297000000001</v>
      </c>
      <c r="AS122" s="58">
        <v>0.246636883</v>
      </c>
      <c r="AT122" s="58">
        <v>0.34842536000000002</v>
      </c>
      <c r="AU122" s="58">
        <v>8.4635236564358007E-2</v>
      </c>
      <c r="AV122" s="58">
        <v>0.67969747963431237</v>
      </c>
      <c r="AW122" s="58">
        <v>0.23610404400000001</v>
      </c>
      <c r="AX122" s="58">
        <v>0.49831627000000001</v>
      </c>
      <c r="AY122" s="58">
        <v>0.10346248008522201</v>
      </c>
      <c r="AZ122" s="58">
        <v>0.89182936310129202</v>
      </c>
      <c r="BA122" s="58">
        <v>9.4998580000000005E-10</v>
      </c>
      <c r="BC122" s="59" t="s">
        <v>211</v>
      </c>
      <c r="BD122" s="59">
        <v>2.1719999999999999E-4</v>
      </c>
      <c r="BE122" s="59">
        <v>5.6406400000000002E-2</v>
      </c>
      <c r="BF122" s="59">
        <v>19.87518</v>
      </c>
      <c r="BG122" s="59">
        <v>7.8610363000000003</v>
      </c>
      <c r="BH122" s="59">
        <v>2.3007100000000001E-3</v>
      </c>
      <c r="BI122" s="59">
        <v>2.3243529999999999E-4</v>
      </c>
      <c r="BJ122" s="59">
        <v>35.041362999999997</v>
      </c>
      <c r="BK122" s="59">
        <v>0.24826572299999999</v>
      </c>
      <c r="BL122" s="59">
        <v>0.36802087999999999</v>
      </c>
      <c r="BM122" s="59">
        <v>9.1533949364750997E-2</v>
      </c>
      <c r="BN122" s="59">
        <v>0.70782055243787778</v>
      </c>
      <c r="BO122" s="59">
        <v>0.24302649000000001</v>
      </c>
      <c r="BP122" s="59">
        <v>0.51447847000000002</v>
      </c>
      <c r="BQ122" s="59">
        <v>0.12212858009198729</v>
      </c>
      <c r="BR122" s="59">
        <v>0.91075887510805731</v>
      </c>
      <c r="BS122" s="59">
        <v>3.5485658000000002E-7</v>
      </c>
    </row>
    <row r="123" spans="1:71" x14ac:dyDescent="0.25">
      <c r="A123" s="57" t="s">
        <v>211</v>
      </c>
      <c r="B123" s="57">
        <v>2.0589999999999999E-4</v>
      </c>
      <c r="C123" s="57">
        <v>8.6478200000000005E-2</v>
      </c>
      <c r="D123" s="57">
        <v>18.177430999999999</v>
      </c>
      <c r="E123" s="57">
        <v>8.1833469999999995</v>
      </c>
      <c r="F123" s="57">
        <v>2.2815079999999998E-3</v>
      </c>
      <c r="G123" s="57">
        <v>2.3848817E-4</v>
      </c>
      <c r="H123" s="57">
        <v>35.00656</v>
      </c>
      <c r="I123" s="57">
        <v>0.24706478700000001</v>
      </c>
      <c r="J123" s="57">
        <v>0.42890929</v>
      </c>
      <c r="K123" s="57">
        <v>0.1207198756</v>
      </c>
      <c r="L123" s="57">
        <v>0.79669395268031218</v>
      </c>
      <c r="M123" s="57">
        <v>0.25993052999999999</v>
      </c>
      <c r="N123" s="57">
        <v>0.54396692000000002</v>
      </c>
      <c r="O123" s="57">
        <v>0.204468740125617</v>
      </c>
      <c r="P123" s="57">
        <v>1.056577655125617</v>
      </c>
      <c r="Q123" s="57">
        <v>1.6974158999999999E-2</v>
      </c>
      <c r="S123" s="53" t="s">
        <v>211</v>
      </c>
      <c r="T123" s="53">
        <v>2.073E-4</v>
      </c>
      <c r="U123" s="53">
        <v>6.76736E-2</v>
      </c>
      <c r="V123" s="53">
        <v>19.551956000000001</v>
      </c>
      <c r="W123" s="53">
        <v>7.9556100000000001</v>
      </c>
      <c r="X123" s="53">
        <v>2.2920092999999999E-3</v>
      </c>
      <c r="Y123" s="53">
        <v>2.3309928999999999E-4</v>
      </c>
      <c r="Z123" s="53">
        <v>35.047336999999999</v>
      </c>
      <c r="AA123" s="53">
        <v>0.24568522000000001</v>
      </c>
      <c r="AB123" s="53">
        <v>0.38793988000000001</v>
      </c>
      <c r="AC123" s="53">
        <v>0.10427542300000001</v>
      </c>
      <c r="AD123" s="53">
        <v>0.73790052307870491</v>
      </c>
      <c r="AE123" s="53">
        <v>0.24638869999999999</v>
      </c>
      <c r="AF123" s="53">
        <v>0.51823421999999997</v>
      </c>
      <c r="AG123" s="53">
        <v>0.16099024010658219</v>
      </c>
      <c r="AH123" s="53">
        <v>0.96900076660658208</v>
      </c>
      <c r="AI123" s="53">
        <v>6.0254460000000003E-3</v>
      </c>
      <c r="AK123" s="58" t="s">
        <v>211</v>
      </c>
      <c r="AL123" s="58">
        <v>2.1220000000000001E-4</v>
      </c>
      <c r="AM123" s="58">
        <v>5.1826999999999998E-2</v>
      </c>
      <c r="AN123" s="58">
        <v>20.93797</v>
      </c>
      <c r="AO123" s="58">
        <v>7.7359150000000003</v>
      </c>
      <c r="AP123" s="58">
        <v>2.3043028000000001E-3</v>
      </c>
      <c r="AQ123" s="58">
        <v>2.2793950000000001E-4</v>
      </c>
      <c r="AR123" s="58">
        <v>35.089806000000003</v>
      </c>
      <c r="AS123" s="58">
        <v>0.243736814</v>
      </c>
      <c r="AT123" s="58">
        <v>0.34994308000000002</v>
      </c>
      <c r="AU123" s="58">
        <v>8.8821081103759997E-2</v>
      </c>
      <c r="AV123" s="58">
        <v>0.68250097517862929</v>
      </c>
      <c r="AW123" s="58">
        <v>0.23450481000000001</v>
      </c>
      <c r="AX123" s="58">
        <v>0.49330911999999999</v>
      </c>
      <c r="AY123" s="58">
        <v>0.1201312400926015</v>
      </c>
      <c r="AZ123" s="58">
        <v>0.90082835159260144</v>
      </c>
      <c r="BA123" s="58">
        <v>4.2526995000000003E-6</v>
      </c>
      <c r="BC123" s="59" t="s">
        <v>211</v>
      </c>
      <c r="BD123" s="59">
        <v>2.108E-4</v>
      </c>
      <c r="BE123" s="59">
        <v>5.8593199999999998E-2</v>
      </c>
      <c r="BF123" s="59">
        <v>20.276073</v>
      </c>
      <c r="BG123" s="59">
        <v>7.8647733000000004</v>
      </c>
      <c r="BH123" s="59">
        <v>2.2996293999999998E-3</v>
      </c>
      <c r="BI123" s="59">
        <v>2.3038290000000001E-4</v>
      </c>
      <c r="BJ123" s="59">
        <v>35.073596999999999</v>
      </c>
      <c r="BK123" s="59">
        <v>0.24501837000000001</v>
      </c>
      <c r="BL123" s="59">
        <v>0.36961882000000001</v>
      </c>
      <c r="BM123" s="59">
        <v>9.6106486300000002E-2</v>
      </c>
      <c r="BN123" s="59">
        <v>0.71074367637735392</v>
      </c>
      <c r="BO123" s="59">
        <v>0.24118744</v>
      </c>
      <c r="BP123" s="59">
        <v>0.50733815999999998</v>
      </c>
      <c r="BQ123" s="59">
        <v>0.1419505201008823</v>
      </c>
      <c r="BR123" s="59">
        <v>0.92293189160088229</v>
      </c>
      <c r="BS123" s="59">
        <v>1.4402465E-3</v>
      </c>
    </row>
    <row r="124" spans="1:71" x14ac:dyDescent="0.25">
      <c r="A124" s="57" t="s">
        <v>211</v>
      </c>
      <c r="B124" s="57">
        <v>1.9489999999999999E-4</v>
      </c>
      <c r="C124" s="57">
        <v>9.6352300000000002E-2</v>
      </c>
      <c r="D124" s="57">
        <v>18.535361999999999</v>
      </c>
      <c r="E124" s="57">
        <v>8.1801530000000007</v>
      </c>
      <c r="F124" s="57">
        <v>2.2829360000000002E-3</v>
      </c>
      <c r="G124" s="57">
        <v>2.3629131999999999E-4</v>
      </c>
      <c r="H124" s="57">
        <v>35.062378000000002</v>
      </c>
      <c r="I124" s="57">
        <v>0.24396056999999999</v>
      </c>
      <c r="J124" s="57">
        <v>0.42292969000000002</v>
      </c>
      <c r="K124" s="57">
        <v>0.126716209</v>
      </c>
      <c r="L124" s="57">
        <v>0.7936064690829252</v>
      </c>
      <c r="M124" s="57">
        <v>0.25500168000000001</v>
      </c>
      <c r="N124" s="57">
        <v>0.53649804000000001</v>
      </c>
      <c r="O124" s="57">
        <v>0.20592394013745541</v>
      </c>
      <c r="P124" s="57">
        <v>1.0468914421374551</v>
      </c>
      <c r="Q124" s="57">
        <v>1.8693310000000001E-2</v>
      </c>
      <c r="S124" s="53" t="s">
        <v>211</v>
      </c>
      <c r="T124" s="53">
        <v>1.9579999999999999E-4</v>
      </c>
      <c r="U124" s="53">
        <v>7.6220700000000002E-2</v>
      </c>
      <c r="V124" s="53">
        <v>19.849640000000001</v>
      </c>
      <c r="W124" s="53">
        <v>7.9545960000000004</v>
      </c>
      <c r="X124" s="53">
        <v>2.2935E-3</v>
      </c>
      <c r="Y124" s="53">
        <v>2.3132934999999999E-4</v>
      </c>
      <c r="Z124" s="53">
        <v>35.104965</v>
      </c>
      <c r="AA124" s="53">
        <v>0.24313042200000001</v>
      </c>
      <c r="AB124" s="53">
        <v>0.38850033</v>
      </c>
      <c r="AC124" s="53">
        <v>0.11237839600000001</v>
      </c>
      <c r="AD124" s="53">
        <v>0.74400914808237439</v>
      </c>
      <c r="AE124" s="53">
        <v>0.24500837</v>
      </c>
      <c r="AF124" s="53">
        <v>0.51597057999999996</v>
      </c>
      <c r="AG124" s="53">
        <v>0.17138667012592421</v>
      </c>
      <c r="AH124" s="53">
        <v>0.97865816712592413</v>
      </c>
      <c r="AI124" s="53">
        <v>1.0941246E-2</v>
      </c>
      <c r="AK124" s="58" t="s">
        <v>211</v>
      </c>
      <c r="AL124" s="58">
        <v>2.007E-4</v>
      </c>
      <c r="AM124" s="58">
        <v>6.0526900000000002E-2</v>
      </c>
      <c r="AN124" s="58">
        <v>21.20654</v>
      </c>
      <c r="AO124" s="58">
        <v>7.7355536999999996</v>
      </c>
      <c r="AP124" s="58">
        <v>2.3057825999999999E-3</v>
      </c>
      <c r="AQ124" s="58">
        <v>2.2637315999999999E-4</v>
      </c>
      <c r="AR124" s="58">
        <v>35.147877000000001</v>
      </c>
      <c r="AS124" s="58">
        <v>0.24034032</v>
      </c>
      <c r="AT124" s="58">
        <v>0.35111743000000001</v>
      </c>
      <c r="AU124" s="58">
        <v>9.8414005999999998E-2</v>
      </c>
      <c r="AV124" s="58">
        <v>0.68987175608174045</v>
      </c>
      <c r="AW124" s="58">
        <v>0.23247609</v>
      </c>
      <c r="AX124" s="58">
        <v>0.49039407000000002</v>
      </c>
      <c r="AY124" s="58">
        <v>0.1322657201071355</v>
      </c>
      <c r="AZ124" s="58">
        <v>0.90964092110713546</v>
      </c>
      <c r="BA124" s="58">
        <v>1.7269783E-3</v>
      </c>
      <c r="BC124" s="59" t="s">
        <v>211</v>
      </c>
      <c r="BD124" s="59">
        <v>1.996E-4</v>
      </c>
      <c r="BE124" s="59">
        <v>6.7805199999999996E-2</v>
      </c>
      <c r="BF124" s="59">
        <v>20.572792</v>
      </c>
      <c r="BG124" s="59">
        <v>7.8639673999999999</v>
      </c>
      <c r="BH124" s="59">
        <v>2.3012521999999998E-3</v>
      </c>
      <c r="BI124" s="59">
        <v>2.2863364E-4</v>
      </c>
      <c r="BJ124" s="59">
        <v>35.132378000000003</v>
      </c>
      <c r="BK124" s="59">
        <v>0.24153471600000001</v>
      </c>
      <c r="BL124" s="59">
        <v>0.36943515999999998</v>
      </c>
      <c r="BM124" s="59">
        <v>0.10608679360000001</v>
      </c>
      <c r="BN124" s="59">
        <v>0.71705666968270465</v>
      </c>
      <c r="BO124" s="59">
        <v>0.23849176</v>
      </c>
      <c r="BP124" s="59">
        <v>0.50228074</v>
      </c>
      <c r="BQ124" s="59">
        <v>0.1530918801173371</v>
      </c>
      <c r="BR124" s="59">
        <v>0.9307223211173371</v>
      </c>
      <c r="BS124" s="59">
        <v>6.4284989999999998E-3</v>
      </c>
    </row>
    <row r="125" spans="1:71" x14ac:dyDescent="0.25">
      <c r="A125" s="57" t="s">
        <v>211</v>
      </c>
      <c r="B125" s="57">
        <v>1.95E-4</v>
      </c>
      <c r="C125" s="57">
        <v>0.1098034</v>
      </c>
      <c r="D125" s="57">
        <v>18.251604</v>
      </c>
      <c r="E125" s="57">
        <v>8.1797079999999998</v>
      </c>
      <c r="F125" s="57">
        <v>2.2853352E-3</v>
      </c>
      <c r="G125" s="57">
        <v>2.3729242000000001E-4</v>
      </c>
      <c r="H125" s="57">
        <v>35.100920000000002</v>
      </c>
      <c r="I125" s="57">
        <v>0.239037797</v>
      </c>
      <c r="J125" s="57">
        <v>0.42184987000000002</v>
      </c>
      <c r="K125" s="57">
        <v>0.133544896</v>
      </c>
      <c r="L125" s="57">
        <v>0.79443256308429955</v>
      </c>
      <c r="M125" s="57">
        <v>0.24884155999999999</v>
      </c>
      <c r="N125" s="57">
        <v>0.53264966000000002</v>
      </c>
      <c r="O125" s="57">
        <v>0.19232073012808351</v>
      </c>
      <c r="P125" s="57">
        <v>1.0211261471280839</v>
      </c>
      <c r="Q125" s="57">
        <v>1.8853985E-2</v>
      </c>
      <c r="S125" s="53" t="s">
        <v>211</v>
      </c>
      <c r="T125" s="53">
        <v>1.953E-4</v>
      </c>
      <c r="U125" s="53">
        <v>8.7956000000000006E-2</v>
      </c>
      <c r="V125" s="53">
        <v>19.539995000000001</v>
      </c>
      <c r="W125" s="53">
        <v>7.9533033</v>
      </c>
      <c r="X125" s="53">
        <v>2.2957465000000002E-3</v>
      </c>
      <c r="Y125" s="53">
        <v>2.323584E-4</v>
      </c>
      <c r="Z125" s="53">
        <v>35.141303999999998</v>
      </c>
      <c r="AA125" s="53">
        <v>0.23889299</v>
      </c>
      <c r="AB125" s="53">
        <v>0.38215181999999998</v>
      </c>
      <c r="AC125" s="53">
        <v>0.118407808</v>
      </c>
      <c r="AD125" s="53">
        <v>0.73945261808406559</v>
      </c>
      <c r="AE125" s="53">
        <v>0.23707474000000001</v>
      </c>
      <c r="AF125" s="53">
        <v>0.50999806000000003</v>
      </c>
      <c r="AG125" s="53">
        <v>0.1510233701092136</v>
      </c>
      <c r="AH125" s="53">
        <v>0.94139353810921367</v>
      </c>
      <c r="AI125" s="53">
        <v>8.3264800000000007E-3</v>
      </c>
      <c r="AK125" s="58" t="s">
        <v>211</v>
      </c>
      <c r="AL125" s="58">
        <v>1.975E-4</v>
      </c>
      <c r="AM125" s="58">
        <v>6.5914299999999995E-2</v>
      </c>
      <c r="AN125" s="58">
        <v>20.999732999999999</v>
      </c>
      <c r="AO125" s="58">
        <v>7.7350519999999996</v>
      </c>
      <c r="AP125" s="58">
        <v>2.3078865E-3</v>
      </c>
      <c r="AQ125" s="58">
        <v>2.2693219999999999E-4</v>
      </c>
      <c r="AR125" s="58">
        <v>35.191096999999999</v>
      </c>
      <c r="AS125" s="58">
        <v>0.23837957700000001</v>
      </c>
      <c r="AT125" s="58">
        <v>0.35972938999999998</v>
      </c>
      <c r="AU125" s="58">
        <v>0.107262517</v>
      </c>
      <c r="AV125" s="58">
        <v>0.70537148408402717</v>
      </c>
      <c r="AW125" s="58">
        <v>0.23238785000000001</v>
      </c>
      <c r="AX125" s="58">
        <v>0.49010312999999989</v>
      </c>
      <c r="AY125" s="58">
        <v>0.1458994901144692</v>
      </c>
      <c r="AZ125" s="58">
        <v>0.90685623441446916</v>
      </c>
      <c r="BA125" s="58">
        <v>5.4673515000000002E-3</v>
      </c>
      <c r="BC125" s="59" t="s">
        <v>211</v>
      </c>
      <c r="BD125" s="59">
        <v>1.9890000000000001E-4</v>
      </c>
      <c r="BE125" s="59">
        <v>7.9500799999999996E-2</v>
      </c>
      <c r="BF125" s="59">
        <v>20.289926999999999</v>
      </c>
      <c r="BG125" s="59">
        <v>7.8625683999999998</v>
      </c>
      <c r="BH125" s="59">
        <v>2.3034679999999999E-3</v>
      </c>
      <c r="BI125" s="59">
        <v>2.2946543999999999E-4</v>
      </c>
      <c r="BJ125" s="59">
        <v>35.170363999999999</v>
      </c>
      <c r="BK125" s="59">
        <v>0.23717080700000001</v>
      </c>
      <c r="BL125" s="59">
        <v>0.36367831</v>
      </c>
      <c r="BM125" s="59">
        <v>0.113562179</v>
      </c>
      <c r="BN125" s="59">
        <v>0.71441129608562248</v>
      </c>
      <c r="BO125" s="59">
        <v>0.23050471</v>
      </c>
      <c r="BP125" s="59">
        <v>0.49643718999999997</v>
      </c>
      <c r="BQ125" s="59">
        <v>0.13506448010410521</v>
      </c>
      <c r="BR125" s="59">
        <v>0.89471953340410526</v>
      </c>
      <c r="BS125" s="59">
        <v>4.4366865999999998E-3</v>
      </c>
    </row>
    <row r="126" spans="1:71" x14ac:dyDescent="0.25">
      <c r="A126" s="57" t="s">
        <v>211</v>
      </c>
      <c r="B126" s="57">
        <v>1.9650000000000001E-4</v>
      </c>
      <c r="C126" s="57">
        <v>0.119479</v>
      </c>
      <c r="D126" s="57">
        <v>17.677208</v>
      </c>
      <c r="E126" s="57">
        <v>8.1812529999999999</v>
      </c>
      <c r="F126" s="57">
        <v>2.2870937999999999E-3</v>
      </c>
      <c r="G126" s="57">
        <v>2.4013039999999999E-4</v>
      </c>
      <c r="H126" s="57">
        <v>35.109090000000002</v>
      </c>
      <c r="I126" s="57">
        <v>0.23991503</v>
      </c>
      <c r="J126" s="57">
        <v>0.43482198</v>
      </c>
      <c r="K126" s="57">
        <v>0.13460362000000001</v>
      </c>
      <c r="L126" s="57">
        <v>0.8093406300832181</v>
      </c>
      <c r="M126" s="57">
        <v>0.25381795000000001</v>
      </c>
      <c r="N126" s="57">
        <v>0.54583584000000007</v>
      </c>
      <c r="O126" s="57">
        <v>0.19497165013119169</v>
      </c>
      <c r="P126" s="57">
        <v>1.0437715141311921</v>
      </c>
      <c r="Q126" s="57">
        <v>2.0631360000000001E-2</v>
      </c>
      <c r="S126" s="53" t="s">
        <v>211</v>
      </c>
      <c r="T126" s="53">
        <v>1.9560000000000001E-4</v>
      </c>
      <c r="U126" s="53">
        <v>9.5665700000000006E-2</v>
      </c>
      <c r="V126" s="53">
        <v>18.953402000000001</v>
      </c>
      <c r="W126" s="53">
        <v>7.9530306</v>
      </c>
      <c r="X126" s="53">
        <v>2.297253E-3</v>
      </c>
      <c r="Y126" s="53">
        <v>2.3503609000000001E-4</v>
      </c>
      <c r="Z126" s="53">
        <v>35.145310000000002</v>
      </c>
      <c r="AA126" s="53">
        <v>0.24053549299999999</v>
      </c>
      <c r="AB126" s="53">
        <v>0.39640909000000002</v>
      </c>
      <c r="AC126" s="53">
        <v>0.118968818</v>
      </c>
      <c r="AD126" s="53">
        <v>0.75591340108300731</v>
      </c>
      <c r="AE126" s="53">
        <v>0.24199905999999999</v>
      </c>
      <c r="AF126" s="53">
        <v>0.52295557999999998</v>
      </c>
      <c r="AG126" s="53">
        <v>0.1553972501148741</v>
      </c>
      <c r="AH126" s="53">
        <v>0.96311582411487406</v>
      </c>
      <c r="AI126" s="53">
        <v>1.0385083E-2</v>
      </c>
      <c r="AK126" s="58" t="s">
        <v>211</v>
      </c>
      <c r="AL126" s="58">
        <v>1.961E-4</v>
      </c>
      <c r="AM126" s="58">
        <v>6.98352E-2</v>
      </c>
      <c r="AN126" s="58">
        <v>20.411470000000001</v>
      </c>
      <c r="AO126" s="58">
        <v>7.7338849999999999</v>
      </c>
      <c r="AP126" s="58">
        <v>2.3091517E-3</v>
      </c>
      <c r="AQ126" s="58">
        <v>2.2946579999999999E-4</v>
      </c>
      <c r="AR126" s="58">
        <v>35.192360000000001</v>
      </c>
      <c r="AS126" s="58">
        <v>0.23886270600000001</v>
      </c>
      <c r="AT126" s="58">
        <v>0.35652062000000001</v>
      </c>
      <c r="AU126" s="58">
        <v>0.1011369084</v>
      </c>
      <c r="AV126" s="58">
        <v>0.69652023448058897</v>
      </c>
      <c r="AW126" s="58">
        <v>0.23090461000000001</v>
      </c>
      <c r="AX126" s="58">
        <v>0.49680616</v>
      </c>
      <c r="AY126" s="58">
        <v>0.1166244900959118</v>
      </c>
      <c r="AZ126" s="58">
        <v>0.89414166509591175</v>
      </c>
      <c r="BA126" s="58">
        <v>4.2704332999999998E-4</v>
      </c>
      <c r="BC126" s="59" t="s">
        <v>211</v>
      </c>
      <c r="BD126" s="59">
        <v>1.986E-4</v>
      </c>
      <c r="BE126" s="59">
        <v>8.5823899999999995E-2</v>
      </c>
      <c r="BF126" s="59">
        <v>19.701575999999999</v>
      </c>
      <c r="BG126" s="59">
        <v>7.8621210000000001</v>
      </c>
      <c r="BH126" s="59">
        <v>2.3047995999999999E-3</v>
      </c>
      <c r="BI126" s="59">
        <v>2.3208752E-4</v>
      </c>
      <c r="BJ126" s="59">
        <v>35.173115000000003</v>
      </c>
      <c r="BK126" s="59">
        <v>0.23902696800000001</v>
      </c>
      <c r="BL126" s="59">
        <v>0.37589788000000002</v>
      </c>
      <c r="BM126" s="59">
        <v>0.1137124455</v>
      </c>
      <c r="BN126" s="59">
        <v>0.72863729358422435</v>
      </c>
      <c r="BO126" s="59">
        <v>0.23485687</v>
      </c>
      <c r="BP126" s="59">
        <v>0.50822067000000004</v>
      </c>
      <c r="BQ126" s="59">
        <v>0.13650136010789479</v>
      </c>
      <c r="BR126" s="59">
        <v>0.91371168610789477</v>
      </c>
      <c r="BS126" s="59">
        <v>5.8311350000000003E-3</v>
      </c>
    </row>
    <row r="127" spans="1:71" x14ac:dyDescent="0.25">
      <c r="A127" s="57" t="s">
        <v>211</v>
      </c>
      <c r="B127" s="57">
        <v>1.964E-4</v>
      </c>
      <c r="C127" s="57">
        <v>0.1245074</v>
      </c>
      <c r="D127" s="57">
        <v>17.143087000000001</v>
      </c>
      <c r="E127" s="57">
        <v>8.1829280000000004</v>
      </c>
      <c r="F127" s="57">
        <v>2.2883195999999998E-3</v>
      </c>
      <c r="G127" s="57">
        <v>2.4284872000000001E-4</v>
      </c>
      <c r="H127" s="57">
        <v>35.10689</v>
      </c>
      <c r="I127" s="57">
        <v>0.24230006500000001</v>
      </c>
      <c r="J127" s="57">
        <v>0.45063727999999997</v>
      </c>
      <c r="K127" s="57">
        <v>0.13272197199999999</v>
      </c>
      <c r="L127" s="57">
        <v>0.82565931708063556</v>
      </c>
      <c r="M127" s="57">
        <v>0.26161701999999998</v>
      </c>
      <c r="N127" s="57">
        <v>0.56021600999999999</v>
      </c>
      <c r="O127" s="57">
        <v>0.20421402013237089</v>
      </c>
      <c r="P127" s="57">
        <v>1.077744934132371</v>
      </c>
      <c r="Q127" s="57">
        <v>2.242999E-2</v>
      </c>
      <c r="S127" s="53" t="s">
        <v>211</v>
      </c>
      <c r="T127" s="53">
        <v>1.9430000000000001E-4</v>
      </c>
      <c r="U127" s="53">
        <v>9.8648899999999998E-2</v>
      </c>
      <c r="V127" s="53">
        <v>18.41255</v>
      </c>
      <c r="W127" s="53">
        <v>7.9528080000000001</v>
      </c>
      <c r="X127" s="53">
        <v>2.2982677999999999E-3</v>
      </c>
      <c r="Y127" s="53">
        <v>2.3766737000000001E-4</v>
      </c>
      <c r="Z127" s="53">
        <v>35.138751999999997</v>
      </c>
      <c r="AA127" s="53">
        <v>0.242698627</v>
      </c>
      <c r="AB127" s="53">
        <v>0.40800461999999998</v>
      </c>
      <c r="AC127" s="53">
        <v>0.115493188</v>
      </c>
      <c r="AD127" s="53">
        <v>0.76619643507977164</v>
      </c>
      <c r="AE127" s="53">
        <v>0.24873521000000001</v>
      </c>
      <c r="AF127" s="53">
        <v>0.53634203999999996</v>
      </c>
      <c r="AG127" s="53">
        <v>0.15798230011246789</v>
      </c>
      <c r="AH127" s="53">
        <v>0.98958396711246788</v>
      </c>
      <c r="AI127" s="53">
        <v>1.0774778E-2</v>
      </c>
      <c r="AK127" s="58" t="s">
        <v>211</v>
      </c>
      <c r="AL127" s="58">
        <v>1.9479999999999999E-4</v>
      </c>
      <c r="AM127" s="58">
        <v>7.3628100000000002E-2</v>
      </c>
      <c r="AN127" s="58">
        <v>19.862798999999999</v>
      </c>
      <c r="AO127" s="58">
        <v>7.7321280000000003</v>
      </c>
      <c r="AP127" s="58">
        <v>2.3099047E-3</v>
      </c>
      <c r="AQ127" s="58">
        <v>2.3180887999999999E-4</v>
      </c>
      <c r="AR127" s="58">
        <v>35.182105999999997</v>
      </c>
      <c r="AS127" s="58">
        <v>0.24077398999999999</v>
      </c>
      <c r="AT127" s="58">
        <v>0.36228949999999999</v>
      </c>
      <c r="AU127" s="58">
        <v>9.8405961200000003E-2</v>
      </c>
      <c r="AV127" s="58">
        <v>0.70146945127806615</v>
      </c>
      <c r="AW127" s="58">
        <v>0.23338691</v>
      </c>
      <c r="AX127" s="58">
        <v>0.50539726000000007</v>
      </c>
      <c r="AY127" s="58">
        <v>0.1087537850908335</v>
      </c>
      <c r="AZ127" s="58">
        <v>0.90545742609083357</v>
      </c>
      <c r="BA127" s="58">
        <v>6.8137095000000002E-5</v>
      </c>
      <c r="BC127" s="59" t="s">
        <v>211</v>
      </c>
      <c r="BD127" s="59">
        <v>1.9689999999999999E-4</v>
      </c>
      <c r="BE127" s="59">
        <v>8.8281299999999993E-2</v>
      </c>
      <c r="BF127" s="59">
        <v>19.145579999999999</v>
      </c>
      <c r="BG127" s="59">
        <v>7.8615766000000002</v>
      </c>
      <c r="BH127" s="59">
        <v>2.3056168999999998E-3</v>
      </c>
      <c r="BI127" s="59">
        <v>2.3468864999999999E-4</v>
      </c>
      <c r="BJ127" s="59">
        <v>35.163600000000002</v>
      </c>
      <c r="BK127" s="59">
        <v>0.241588793</v>
      </c>
      <c r="BL127" s="59">
        <v>0.38617268999999999</v>
      </c>
      <c r="BM127" s="59">
        <v>0.1090877138</v>
      </c>
      <c r="BN127" s="59">
        <v>0.73684919688055295</v>
      </c>
      <c r="BO127" s="59">
        <v>0.24131248999999999</v>
      </c>
      <c r="BP127" s="59">
        <v>0.52153242</v>
      </c>
      <c r="BQ127" s="59">
        <v>0.13669053010426799</v>
      </c>
      <c r="BR127" s="59">
        <v>0.933769416104268</v>
      </c>
      <c r="BS127" s="59">
        <v>5.395983E-3</v>
      </c>
    </row>
    <row r="128" spans="1:71" x14ac:dyDescent="0.25">
      <c r="A128" s="57" t="s">
        <v>211</v>
      </c>
      <c r="B128" s="57">
        <v>1.9760000000000001E-4</v>
      </c>
      <c r="C128" s="57">
        <v>0.1321223</v>
      </c>
      <c r="D128" s="57">
        <v>16.641558</v>
      </c>
      <c r="E128" s="57">
        <v>8.1836559999999992</v>
      </c>
      <c r="F128" s="57">
        <v>2.2891278E-3</v>
      </c>
      <c r="G128" s="57">
        <v>2.4523562999999998E-4</v>
      </c>
      <c r="H128" s="57">
        <v>35.099055999999997</v>
      </c>
      <c r="I128" s="57">
        <v>0.24256556000000001</v>
      </c>
      <c r="J128" s="57">
        <v>0.46314715000000001</v>
      </c>
      <c r="K128" s="57">
        <v>0.13556770100000001</v>
      </c>
      <c r="L128" s="57">
        <v>0.84128041107978435</v>
      </c>
      <c r="M128" s="57">
        <v>0.26504308999999998</v>
      </c>
      <c r="N128" s="57">
        <v>0.56836763000000001</v>
      </c>
      <c r="O128" s="57">
        <v>0.21059336013023869</v>
      </c>
      <c r="P128" s="57">
        <v>1.097350365130239</v>
      </c>
      <c r="Q128" s="57">
        <v>2.4223937000000001E-2</v>
      </c>
      <c r="S128" s="53" t="s">
        <v>211</v>
      </c>
      <c r="T128" s="53">
        <v>1.941E-4</v>
      </c>
      <c r="U128" s="53">
        <v>0.104001</v>
      </c>
      <c r="V128" s="53">
        <v>17.912894999999999</v>
      </c>
      <c r="W128" s="53">
        <v>7.9519954000000004</v>
      </c>
      <c r="X128" s="53">
        <v>2.2988776000000002E-3</v>
      </c>
      <c r="Y128" s="53">
        <v>2.3990356000000001E-4</v>
      </c>
      <c r="Z128" s="53">
        <v>35.126919999999998</v>
      </c>
      <c r="AA128" s="53">
        <v>0.24346592</v>
      </c>
      <c r="AB128" s="53">
        <v>0.41880751999999999</v>
      </c>
      <c r="AC128" s="53">
        <v>0.1164220549</v>
      </c>
      <c r="AD128" s="53">
        <v>0.7786954949783883</v>
      </c>
      <c r="AE128" s="53">
        <v>0.25177952999999997</v>
      </c>
      <c r="AF128" s="53">
        <v>0.54421279</v>
      </c>
      <c r="AG128" s="53">
        <v>0.16124399010914831</v>
      </c>
      <c r="AH128" s="53">
        <v>1.0039550421091481</v>
      </c>
      <c r="AI128" s="53">
        <v>1.1410017E-2</v>
      </c>
      <c r="AK128" s="58" t="s">
        <v>211</v>
      </c>
      <c r="AL128" s="58">
        <v>1.9379999999999999E-4</v>
      </c>
      <c r="AM128" s="58">
        <v>7.8027899999999997E-2</v>
      </c>
      <c r="AN128" s="58">
        <v>19.345800000000001</v>
      </c>
      <c r="AO128" s="58">
        <v>7.7307696000000004</v>
      </c>
      <c r="AP128" s="58">
        <v>2.31029E-3</v>
      </c>
      <c r="AQ128" s="58">
        <v>2.3400191000000001E-4</v>
      </c>
      <c r="AR128" s="58">
        <v>35.165894000000002</v>
      </c>
      <c r="AS128" s="58">
        <v>0.2427841</v>
      </c>
      <c r="AT128" s="58">
        <v>0.37431002000000002</v>
      </c>
      <c r="AU128" s="58">
        <v>9.9890112818999996E-2</v>
      </c>
      <c r="AV128" s="58">
        <v>0.71698423289570057</v>
      </c>
      <c r="AW128" s="58">
        <v>0.23697039</v>
      </c>
      <c r="AX128" s="58">
        <v>0.51450461999999997</v>
      </c>
      <c r="AY128" s="58">
        <v>0.1136766800913397</v>
      </c>
      <c r="AZ128" s="58">
        <v>0.92453166609133963</v>
      </c>
      <c r="BA128" s="58">
        <v>2.5327569999999998E-4</v>
      </c>
      <c r="BC128" s="59" t="s">
        <v>211</v>
      </c>
      <c r="BD128" s="59">
        <v>1.9589999999999999E-4</v>
      </c>
      <c r="BE128" s="59">
        <v>9.2340000000000005E-2</v>
      </c>
      <c r="BF128" s="59">
        <v>18.634104000000001</v>
      </c>
      <c r="BG128" s="59">
        <v>7.860589</v>
      </c>
      <c r="BH128" s="59">
        <v>2.3060269E-3</v>
      </c>
      <c r="BI128" s="59">
        <v>2.3693335E-4</v>
      </c>
      <c r="BJ128" s="59">
        <v>35.148518000000003</v>
      </c>
      <c r="BK128" s="59">
        <v>0.24348871499999999</v>
      </c>
      <c r="BL128" s="59">
        <v>0.39900827999999999</v>
      </c>
      <c r="BM128" s="59">
        <v>0.10966093070000001</v>
      </c>
      <c r="BN128" s="59">
        <v>0.75215792577886031</v>
      </c>
      <c r="BO128" s="59">
        <v>0.24518065</v>
      </c>
      <c r="BP128" s="59">
        <v>0.53054396999999998</v>
      </c>
      <c r="BQ128" s="59">
        <v>0.14368889010386021</v>
      </c>
      <c r="BR128" s="59">
        <v>0.95497957810386014</v>
      </c>
      <c r="BS128" s="59">
        <v>6.5784149999999998E-3</v>
      </c>
    </row>
    <row r="129" spans="1:71" x14ac:dyDescent="0.25">
      <c r="A129" s="57" t="s">
        <v>211</v>
      </c>
      <c r="B129" s="57">
        <v>1.9900000000000001E-4</v>
      </c>
      <c r="C129" s="57">
        <v>0.1397987</v>
      </c>
      <c r="D129" s="57">
        <v>16.137823000000001</v>
      </c>
      <c r="E129" s="57">
        <v>8.1845510000000008</v>
      </c>
      <c r="F129" s="57">
        <v>2.2897369E-3</v>
      </c>
      <c r="G129" s="57">
        <v>2.4768338000000001E-4</v>
      </c>
      <c r="H129" s="57">
        <v>35.087691999999997</v>
      </c>
      <c r="I129" s="57">
        <v>0.24258590999999999</v>
      </c>
      <c r="J129" s="57">
        <v>0.47714979000000002</v>
      </c>
      <c r="K129" s="57">
        <v>0.14013789400000001</v>
      </c>
      <c r="L129" s="57">
        <v>0.85987359407921726</v>
      </c>
      <c r="M129" s="57">
        <v>0.26907900000000001</v>
      </c>
      <c r="N129" s="57">
        <v>0.57660392999999999</v>
      </c>
      <c r="O129" s="57">
        <v>0.22130734013069089</v>
      </c>
      <c r="P129" s="57">
        <v>1.123101194130691</v>
      </c>
      <c r="Q129" s="57">
        <v>2.7078006000000002E-2</v>
      </c>
      <c r="S129" s="53" t="s">
        <v>211</v>
      </c>
      <c r="T129" s="53">
        <v>1.9450000000000001E-4</v>
      </c>
      <c r="U129" s="53">
        <v>0.11045960000000001</v>
      </c>
      <c r="V129" s="53">
        <v>17.40391</v>
      </c>
      <c r="W129" s="53">
        <v>7.9513034999999999</v>
      </c>
      <c r="X129" s="53">
        <v>2.2993265000000001E-3</v>
      </c>
      <c r="Y129" s="53">
        <v>2.4223488000000001E-4</v>
      </c>
      <c r="Z129" s="53">
        <v>35.110886000000001</v>
      </c>
      <c r="AA129" s="53">
        <v>0.24396764400000001</v>
      </c>
      <c r="AB129" s="53">
        <v>0.43523759000000012</v>
      </c>
      <c r="AC129" s="53">
        <v>0.12111106770000001</v>
      </c>
      <c r="AD129" s="53">
        <v>0.80031630177782431</v>
      </c>
      <c r="AE129" s="53">
        <v>0.25575793000000002</v>
      </c>
      <c r="AF129" s="53">
        <v>0.55266564000000007</v>
      </c>
      <c r="AG129" s="53">
        <v>0.17567845011270841</v>
      </c>
      <c r="AH129" s="53">
        <v>1.034327477112708</v>
      </c>
      <c r="AI129" s="53">
        <v>1.4840855E-2</v>
      </c>
      <c r="AK129" s="58" t="s">
        <v>211</v>
      </c>
      <c r="AL129" s="58">
        <v>1.9269999999999999E-4</v>
      </c>
      <c r="AM129" s="58">
        <v>8.2049999999999998E-2</v>
      </c>
      <c r="AN129" s="58">
        <v>18.815853000000001</v>
      </c>
      <c r="AO129" s="58">
        <v>7.7300639999999996</v>
      </c>
      <c r="AP129" s="58">
        <v>2.3105138E-3</v>
      </c>
      <c r="AQ129" s="58">
        <v>2.3638810000000001E-4</v>
      </c>
      <c r="AR129" s="58">
        <v>35.144440000000003</v>
      </c>
      <c r="AS129" s="58">
        <v>0.243619803</v>
      </c>
      <c r="AT129" s="58">
        <v>0.39023803000000001</v>
      </c>
      <c r="AU129" s="58">
        <v>0.103254313431</v>
      </c>
      <c r="AV129" s="58">
        <v>0.73711214650650181</v>
      </c>
      <c r="AW129" s="58">
        <v>0.24317443999999999</v>
      </c>
      <c r="AX129" s="58">
        <v>0.52651124999999999</v>
      </c>
      <c r="AY129" s="58">
        <v>0.12609540009475931</v>
      </c>
      <c r="AZ129" s="58">
        <v>0.95811709309475934</v>
      </c>
      <c r="BA129" s="58">
        <v>2.2932325999999999E-3</v>
      </c>
      <c r="BC129" s="59" t="s">
        <v>211</v>
      </c>
      <c r="BD129" s="59">
        <v>1.95E-4</v>
      </c>
      <c r="BE129" s="59">
        <v>9.5872899999999997E-2</v>
      </c>
      <c r="BF129" s="59">
        <v>18.114452</v>
      </c>
      <c r="BG129" s="59">
        <v>7.8601390000000002</v>
      </c>
      <c r="BH129" s="59">
        <v>2.3062883000000002E-3</v>
      </c>
      <c r="BI129" s="59">
        <v>2.3934919E-4</v>
      </c>
      <c r="BJ129" s="59">
        <v>35.129019999999997</v>
      </c>
      <c r="BK129" s="59">
        <v>0.24406873700000001</v>
      </c>
      <c r="BL129" s="59">
        <v>0.41534434999999997</v>
      </c>
      <c r="BM129" s="59">
        <v>0.11252108800000001</v>
      </c>
      <c r="BN129" s="59">
        <v>0.77193417507730311</v>
      </c>
      <c r="BO129" s="59">
        <v>0.25149339999999998</v>
      </c>
      <c r="BP129" s="59">
        <v>0.54181217999999998</v>
      </c>
      <c r="BQ129" s="59">
        <v>0.1570410001069317</v>
      </c>
      <c r="BR129" s="59">
        <v>0.98948899110693167</v>
      </c>
      <c r="BS129" s="59">
        <v>9.8749110000000001E-3</v>
      </c>
    </row>
    <row r="130" spans="1:71" x14ac:dyDescent="0.25">
      <c r="A130" s="57" t="s">
        <v>211</v>
      </c>
      <c r="B130" s="57">
        <v>2.007E-4</v>
      </c>
      <c r="C130" s="57">
        <v>0.14825240000000001</v>
      </c>
      <c r="D130" s="57">
        <v>15.630566999999999</v>
      </c>
      <c r="E130" s="57">
        <v>8.1853219999999993</v>
      </c>
      <c r="F130" s="57">
        <v>2.2902998999999999E-3</v>
      </c>
      <c r="G130" s="57">
        <v>2.5022812999999999E-4</v>
      </c>
      <c r="H130" s="57">
        <v>35.074078</v>
      </c>
      <c r="I130" s="57">
        <v>0.24268638300000001</v>
      </c>
      <c r="J130" s="57">
        <v>0.49185915000000002</v>
      </c>
      <c r="K130" s="57">
        <v>0.14467962300000001</v>
      </c>
      <c r="L130" s="57">
        <v>0.8792251560786879</v>
      </c>
      <c r="M130" s="57">
        <v>0.27388143999999998</v>
      </c>
      <c r="N130" s="57">
        <v>0.5861055799999999</v>
      </c>
      <c r="O130" s="57">
        <v>0.23309810013261159</v>
      </c>
      <c r="P130" s="57">
        <v>1.152438518132612</v>
      </c>
      <c r="Q130" s="57">
        <v>3.0296493000000001E-2</v>
      </c>
      <c r="S130" s="53" t="s">
        <v>211</v>
      </c>
      <c r="T130" s="53">
        <v>1.9440000000000001E-4</v>
      </c>
      <c r="U130" s="53">
        <v>0.1155472</v>
      </c>
      <c r="V130" s="53">
        <v>16.891953000000001</v>
      </c>
      <c r="W130" s="53">
        <v>7.9509179999999997</v>
      </c>
      <c r="X130" s="53">
        <v>2.2997917000000001E-3</v>
      </c>
      <c r="Y130" s="53">
        <v>2.4477169999999999E-4</v>
      </c>
      <c r="Z130" s="53">
        <v>35.092236</v>
      </c>
      <c r="AA130" s="53">
        <v>0.24472503600000001</v>
      </c>
      <c r="AB130" s="53">
        <v>0.45307921000000001</v>
      </c>
      <c r="AC130" s="53">
        <v>0.12458680680000001</v>
      </c>
      <c r="AD130" s="53">
        <v>0.82239105287666814</v>
      </c>
      <c r="AE130" s="53">
        <v>0.26380034000000002</v>
      </c>
      <c r="AF130" s="53">
        <v>0.56563507999999996</v>
      </c>
      <c r="AG130" s="53">
        <v>0.19338642011851809</v>
      </c>
      <c r="AH130" s="53">
        <v>1.077112597118518</v>
      </c>
      <c r="AI130" s="53">
        <v>1.9040359999999999E-2</v>
      </c>
      <c r="AK130" s="58" t="s">
        <v>211</v>
      </c>
      <c r="AL130" s="58">
        <v>1.9230000000000001E-4</v>
      </c>
      <c r="AM130" s="58">
        <v>8.8663800000000001E-2</v>
      </c>
      <c r="AN130" s="58">
        <v>18.282236000000001</v>
      </c>
      <c r="AO130" s="58">
        <v>7.7288959999999998</v>
      </c>
      <c r="AP130" s="58">
        <v>2.3107140000000002E-3</v>
      </c>
      <c r="AQ130" s="58">
        <v>2.3876021E-4</v>
      </c>
      <c r="AR130" s="58">
        <v>35.119328000000003</v>
      </c>
      <c r="AS130" s="58">
        <v>0.24453330700000001</v>
      </c>
      <c r="AT130" s="58">
        <v>0.40508657999999997</v>
      </c>
      <c r="AU130" s="58">
        <v>0.106821656429</v>
      </c>
      <c r="AV130" s="58">
        <v>0.75644154350409465</v>
      </c>
      <c r="AW130" s="58">
        <v>0.24821392</v>
      </c>
      <c r="AX130" s="58">
        <v>0.53687624999999994</v>
      </c>
      <c r="AY130" s="58">
        <v>0.13928260009773341</v>
      </c>
      <c r="AZ130" s="58">
        <v>0.98869182009773349</v>
      </c>
      <c r="BA130" s="58">
        <v>5.1771769999999998E-3</v>
      </c>
      <c r="BC130" s="59" t="s">
        <v>211</v>
      </c>
      <c r="BD130" s="59">
        <v>1.951E-4</v>
      </c>
      <c r="BE130" s="59">
        <v>0.102821</v>
      </c>
      <c r="BF130" s="59">
        <v>17.591408000000001</v>
      </c>
      <c r="BG130" s="59">
        <v>7.8591666</v>
      </c>
      <c r="BH130" s="59">
        <v>2.3065274999999998E-3</v>
      </c>
      <c r="BI130" s="59">
        <v>2.4172683000000001E-4</v>
      </c>
      <c r="BJ130" s="59">
        <v>35.106715999999999</v>
      </c>
      <c r="BK130" s="59">
        <v>0.24456529299999999</v>
      </c>
      <c r="BL130" s="59">
        <v>0.42981297000000002</v>
      </c>
      <c r="BM130" s="59">
        <v>0.1163688972</v>
      </c>
      <c r="BN130" s="59">
        <v>0.79074716027673531</v>
      </c>
      <c r="BO130" s="59">
        <v>0.25619061999999998</v>
      </c>
      <c r="BP130" s="59">
        <v>0.55132060000000005</v>
      </c>
      <c r="BQ130" s="59">
        <v>0.16914372010950759</v>
      </c>
      <c r="BR130" s="59">
        <v>1.0188697981095081</v>
      </c>
      <c r="BS130" s="59">
        <v>1.2851415E-2</v>
      </c>
    </row>
    <row r="131" spans="1:71" x14ac:dyDescent="0.25">
      <c r="A131" s="57" t="s">
        <v>211</v>
      </c>
      <c r="B131" s="57">
        <v>2.009E-4</v>
      </c>
      <c r="C131" s="57">
        <v>0.1530956</v>
      </c>
      <c r="D131" s="57">
        <v>15.199975</v>
      </c>
      <c r="E131" s="57">
        <v>8.1859970000000004</v>
      </c>
      <c r="F131" s="57">
        <v>2.2907934999999999E-3</v>
      </c>
      <c r="G131" s="57">
        <v>2.5246539999999998E-4</v>
      </c>
      <c r="H131" s="57">
        <v>35.061920000000001</v>
      </c>
      <c r="I131" s="57">
        <v>0.24371199399999999</v>
      </c>
      <c r="J131" s="57">
        <v>0.50292939999999997</v>
      </c>
      <c r="K131" s="57">
        <v>0.14582821200000001</v>
      </c>
      <c r="L131" s="57">
        <v>0.89246960607745829</v>
      </c>
      <c r="M131" s="57">
        <v>0.27743329999999999</v>
      </c>
      <c r="N131" s="57">
        <v>0.59532577000000009</v>
      </c>
      <c r="O131" s="57">
        <v>0.23863603013184409</v>
      </c>
      <c r="P131" s="57">
        <v>1.172326412131844</v>
      </c>
      <c r="Q131" s="57">
        <v>3.1766929999999999E-2</v>
      </c>
      <c r="S131" s="53" t="s">
        <v>211</v>
      </c>
      <c r="T131" s="53">
        <v>1.9340000000000001E-4</v>
      </c>
      <c r="U131" s="53">
        <v>0.1186659</v>
      </c>
      <c r="V131" s="53">
        <v>16.480983999999999</v>
      </c>
      <c r="W131" s="53">
        <v>7.9500770000000003</v>
      </c>
      <c r="X131" s="53">
        <v>2.3001453000000001E-3</v>
      </c>
      <c r="Y131" s="53">
        <v>2.4671293999999999E-4</v>
      </c>
      <c r="Z131" s="53">
        <v>35.077472999999998</v>
      </c>
      <c r="AA131" s="53">
        <v>0.24556855399999999</v>
      </c>
      <c r="AB131" s="53">
        <v>0.45971543999999998</v>
      </c>
      <c r="AC131" s="53">
        <v>0.1240939182</v>
      </c>
      <c r="AD131" s="53">
        <v>0.8293779122751086</v>
      </c>
      <c r="AE131" s="53">
        <v>0.26611393</v>
      </c>
      <c r="AF131" s="53">
        <v>0.57203046999999996</v>
      </c>
      <c r="AG131" s="53">
        <v>0.19194591011360621</v>
      </c>
      <c r="AH131" s="53">
        <v>1.085275797113606</v>
      </c>
      <c r="AI131" s="53">
        <v>1.8818410000000001E-2</v>
      </c>
      <c r="AK131" s="58" t="s">
        <v>211</v>
      </c>
      <c r="AL131" s="58">
        <v>1.9100000000000001E-4</v>
      </c>
      <c r="AM131" s="58">
        <v>9.2416999999999999E-2</v>
      </c>
      <c r="AN131" s="58">
        <v>17.867069999999998</v>
      </c>
      <c r="AO131" s="58">
        <v>7.7278542999999997</v>
      </c>
      <c r="AP131" s="58">
        <v>2.3108731999999998E-3</v>
      </c>
      <c r="AQ131" s="58">
        <v>2.4062285000000001E-4</v>
      </c>
      <c r="AR131" s="58">
        <v>35.099960000000003</v>
      </c>
      <c r="AS131" s="58">
        <v>0.24543024999999999</v>
      </c>
      <c r="AT131" s="58">
        <v>0.41315183999999999</v>
      </c>
      <c r="AU131" s="58">
        <v>0.1083941382485</v>
      </c>
      <c r="AV131" s="58">
        <v>0.76697622832248935</v>
      </c>
      <c r="AW131" s="58">
        <v>0.25103307499999999</v>
      </c>
      <c r="AX131" s="58">
        <v>0.54406427000000002</v>
      </c>
      <c r="AY131" s="58">
        <v>0.14168498009674321</v>
      </c>
      <c r="AZ131" s="58">
        <v>1.000396761096743</v>
      </c>
      <c r="BA131" s="58">
        <v>5.8120126000000003E-3</v>
      </c>
      <c r="BC131" s="59" t="s">
        <v>211</v>
      </c>
      <c r="BD131" s="59">
        <v>1.939E-4</v>
      </c>
      <c r="BE131" s="59">
        <v>0.1061733</v>
      </c>
      <c r="BF131" s="59">
        <v>17.180116999999999</v>
      </c>
      <c r="BG131" s="59">
        <v>7.8582270000000003</v>
      </c>
      <c r="BH131" s="59">
        <v>2.3067360000000002E-3</v>
      </c>
      <c r="BI131" s="59">
        <v>2.4361749999999999E-4</v>
      </c>
      <c r="BJ131" s="59">
        <v>35.089554</v>
      </c>
      <c r="BK131" s="59">
        <v>0.24536593500000001</v>
      </c>
      <c r="BL131" s="59">
        <v>0.43697068999999999</v>
      </c>
      <c r="BM131" s="59">
        <v>0.1164953958</v>
      </c>
      <c r="BN131" s="59">
        <v>0.79883202087536342</v>
      </c>
      <c r="BO131" s="59">
        <v>0.25861420000000002</v>
      </c>
      <c r="BP131" s="59">
        <v>0.55823729</v>
      </c>
      <c r="BQ131" s="59">
        <v>0.1687914701062056</v>
      </c>
      <c r="BR131" s="59">
        <v>1.0277321241062061</v>
      </c>
      <c r="BS131" s="59">
        <v>1.2811393000000001E-2</v>
      </c>
    </row>
    <row r="132" spans="1:71" x14ac:dyDescent="0.25">
      <c r="A132" s="57" t="s">
        <v>211</v>
      </c>
      <c r="B132" s="57">
        <v>1.9760000000000001E-4</v>
      </c>
      <c r="C132" s="57">
        <v>0.1527435</v>
      </c>
      <c r="D132" s="57">
        <v>14.813859000000001</v>
      </c>
      <c r="E132" s="57">
        <v>8.1873255</v>
      </c>
      <c r="F132" s="57">
        <v>2.2914887000000002E-3</v>
      </c>
      <c r="G132" s="57">
        <v>2.549149E-4</v>
      </c>
      <c r="H132" s="57">
        <v>35.042603</v>
      </c>
      <c r="I132" s="57">
        <v>0.24551395300000001</v>
      </c>
      <c r="J132" s="57">
        <v>0.51838662999999996</v>
      </c>
      <c r="K132" s="57">
        <v>0.14377131900000001</v>
      </c>
      <c r="L132" s="57">
        <v>0.9076719020746612</v>
      </c>
      <c r="M132" s="57">
        <v>0.28606832999999998</v>
      </c>
      <c r="N132" s="57">
        <v>0.60754886000000008</v>
      </c>
      <c r="O132" s="57">
        <v>0.25230542013202739</v>
      </c>
      <c r="P132" s="57">
        <v>1.210061703132028</v>
      </c>
      <c r="Q132" s="57">
        <v>3.4049353999999997E-2</v>
      </c>
      <c r="S132" s="53" t="s">
        <v>211</v>
      </c>
      <c r="T132" s="53">
        <v>1.9029999999999999E-4</v>
      </c>
      <c r="U132" s="53">
        <v>0.1199139</v>
      </c>
      <c r="V132" s="53">
        <v>16.108022999999999</v>
      </c>
      <c r="W132" s="53">
        <v>7.9492335000000001</v>
      </c>
      <c r="X132" s="53">
        <v>2.3006182E-3</v>
      </c>
      <c r="Y132" s="53">
        <v>2.4881414999999998E-4</v>
      </c>
      <c r="Z132" s="53">
        <v>35.054313999999998</v>
      </c>
      <c r="AA132" s="53">
        <v>0.24791386400000001</v>
      </c>
      <c r="AB132" s="53">
        <v>0.47267364999999989</v>
      </c>
      <c r="AC132" s="53">
        <v>0.12309477226</v>
      </c>
      <c r="AD132" s="53">
        <v>0.84368228633292686</v>
      </c>
      <c r="AE132" s="53">
        <v>0.27196522000000001</v>
      </c>
      <c r="AF132" s="53">
        <v>0.58220432999999994</v>
      </c>
      <c r="AG132" s="53">
        <v>0.20485789011539801</v>
      </c>
      <c r="AH132" s="53">
        <v>1.1164259881153979</v>
      </c>
      <c r="AI132" s="53">
        <v>2.0626512999999999E-2</v>
      </c>
      <c r="AK132" s="58" t="s">
        <v>211</v>
      </c>
      <c r="AL132" s="58">
        <v>1.8670000000000001E-4</v>
      </c>
      <c r="AM132" s="58">
        <v>9.1520000000000004E-2</v>
      </c>
      <c r="AN132" s="58">
        <v>17.508371</v>
      </c>
      <c r="AO132" s="58">
        <v>7.7271866999999999</v>
      </c>
      <c r="AP132" s="58">
        <v>2.3110975E-3</v>
      </c>
      <c r="AQ132" s="58">
        <v>2.4256403999999999E-4</v>
      </c>
      <c r="AR132" s="58">
        <v>35.072986999999998</v>
      </c>
      <c r="AS132" s="58">
        <v>0.24818156499999999</v>
      </c>
      <c r="AT132" s="58">
        <v>0.42243401000000003</v>
      </c>
      <c r="AU132" s="58">
        <v>0.10747584445779319</v>
      </c>
      <c r="AV132" s="58">
        <v>0.77809141952885474</v>
      </c>
      <c r="AW132" s="58">
        <v>0.25536379999999997</v>
      </c>
      <c r="AX132" s="58">
        <v>0.55253019999999997</v>
      </c>
      <c r="AY132" s="58">
        <v>0.14722858009638221</v>
      </c>
      <c r="AZ132" s="58">
        <v>1.0203748025963819</v>
      </c>
      <c r="BA132" s="58">
        <v>6.5953406000000001E-3</v>
      </c>
      <c r="BC132" s="59" t="s">
        <v>211</v>
      </c>
      <c r="BD132" s="59">
        <v>1.897E-4</v>
      </c>
      <c r="BE132" s="59">
        <v>0.1048661</v>
      </c>
      <c r="BF132" s="59">
        <v>16.821937999999999</v>
      </c>
      <c r="BG132" s="59">
        <v>7.8577690000000002</v>
      </c>
      <c r="BH132" s="59">
        <v>2.3070030000000002E-3</v>
      </c>
      <c r="BI132" s="59">
        <v>2.4561891999999997E-4</v>
      </c>
      <c r="BJ132" s="59">
        <v>35.065390000000001</v>
      </c>
      <c r="BK132" s="59">
        <v>0.24801717000000001</v>
      </c>
      <c r="BL132" s="59">
        <v>0.44678196999999997</v>
      </c>
      <c r="BM132" s="59">
        <v>0.1151986529114</v>
      </c>
      <c r="BN132" s="59">
        <v>0.80999779298396757</v>
      </c>
      <c r="BO132" s="59">
        <v>0.26320239000000001</v>
      </c>
      <c r="BP132" s="59">
        <v>0.56706729999999994</v>
      </c>
      <c r="BQ132" s="59">
        <v>0.1752661901055424</v>
      </c>
      <c r="BR132" s="59">
        <v>1.0486548656055421</v>
      </c>
      <c r="BS132" s="59">
        <v>1.3173796999999999E-2</v>
      </c>
    </row>
    <row r="133" spans="1:71" x14ac:dyDescent="0.25">
      <c r="A133" s="57" t="s">
        <v>211</v>
      </c>
      <c r="B133" s="57">
        <v>1.8589999999999999E-4</v>
      </c>
      <c r="C133" s="57">
        <v>0.13141520000000001</v>
      </c>
      <c r="D133" s="57">
        <v>14.79926</v>
      </c>
      <c r="E133" s="57">
        <v>8.1887609999999995</v>
      </c>
      <c r="F133" s="57">
        <v>2.2919693000000001E-3</v>
      </c>
      <c r="G133" s="57">
        <v>2.5563026000000001E-4</v>
      </c>
      <c r="H133" s="57">
        <v>35.033850000000001</v>
      </c>
      <c r="I133" s="57">
        <v>0.25013313199999998</v>
      </c>
      <c r="J133" s="57">
        <v>0.51317244000000006</v>
      </c>
      <c r="K133" s="57">
        <v>0.1287858229968914</v>
      </c>
      <c r="L133" s="57">
        <v>0.89209139506566548</v>
      </c>
      <c r="M133" s="57">
        <v>0.28838884999999997</v>
      </c>
      <c r="N133" s="57">
        <v>0.61281205000000005</v>
      </c>
      <c r="O133" s="57">
        <v>0.2328431801183988</v>
      </c>
      <c r="P133" s="57">
        <v>1.1924830331183991</v>
      </c>
      <c r="Q133" s="57">
        <v>2.7372614E-2</v>
      </c>
      <c r="S133" s="53" t="s">
        <v>211</v>
      </c>
      <c r="T133" s="53">
        <v>1.783E-4</v>
      </c>
      <c r="U133" s="53">
        <v>9.8646899999999996E-2</v>
      </c>
      <c r="V133" s="53">
        <v>16.142019999999999</v>
      </c>
      <c r="W133" s="53">
        <v>7.9498056999999998</v>
      </c>
      <c r="X133" s="53">
        <v>2.3011962999999998E-3</v>
      </c>
      <c r="Y133" s="53">
        <v>2.4917485999999999E-4</v>
      </c>
      <c r="Z133" s="53">
        <v>35.046990000000001</v>
      </c>
      <c r="AA133" s="53">
        <v>0.252781435</v>
      </c>
      <c r="AB133" s="53">
        <v>0.46315167000000002</v>
      </c>
      <c r="AC133" s="53">
        <v>0.11221997269656139</v>
      </c>
      <c r="AD133" s="53">
        <v>0.82815307776314617</v>
      </c>
      <c r="AE133" s="53">
        <v>0.27311701999999999</v>
      </c>
      <c r="AF133" s="53">
        <v>0.58518749000000003</v>
      </c>
      <c r="AG133" s="53">
        <v>0.18002215010341399</v>
      </c>
      <c r="AH133" s="53">
        <v>1.093764667103414</v>
      </c>
      <c r="AI133" s="53">
        <v>1.319588E-2</v>
      </c>
      <c r="AK133" s="58" t="s">
        <v>211</v>
      </c>
      <c r="AL133" s="58">
        <v>1.7550000000000001E-4</v>
      </c>
      <c r="AM133" s="58">
        <v>7.3392399999999997E-2</v>
      </c>
      <c r="AN133" s="58">
        <v>17.553111999999999</v>
      </c>
      <c r="AO133" s="58">
        <v>7.7277120000000004</v>
      </c>
      <c r="AP133" s="58">
        <v>2.3116236999999999E-3</v>
      </c>
      <c r="AQ133" s="58">
        <v>2.4277854000000001E-4</v>
      </c>
      <c r="AR133" s="58">
        <v>35.064582999999999</v>
      </c>
      <c r="AS133" s="58">
        <v>0.25295989000000002</v>
      </c>
      <c r="AT133" s="58">
        <v>0.41431911999999999</v>
      </c>
      <c r="AU133" s="58">
        <v>9.7524192425654591E-2</v>
      </c>
      <c r="AV133" s="58">
        <v>0.76480320248989042</v>
      </c>
      <c r="AW133" s="58">
        <v>0.25776780500000002</v>
      </c>
      <c r="AX133" s="58">
        <v>0.55509836000000001</v>
      </c>
      <c r="AY133" s="58">
        <v>0.126147730088392</v>
      </c>
      <c r="AZ133" s="58">
        <v>0.99486485808839198</v>
      </c>
      <c r="BA133" s="58">
        <v>6.9853229999999997E-4</v>
      </c>
      <c r="BC133" s="59" t="s">
        <v>211</v>
      </c>
      <c r="BD133" s="59">
        <v>1.785E-4</v>
      </c>
      <c r="BE133" s="59">
        <v>8.5757700000000006E-2</v>
      </c>
      <c r="BF133" s="59">
        <v>16.869157999999999</v>
      </c>
      <c r="BG133" s="59">
        <v>7.857971</v>
      </c>
      <c r="BH133" s="59">
        <v>2.3074695000000001E-3</v>
      </c>
      <c r="BI133" s="59">
        <v>2.4576729999999997E-4</v>
      </c>
      <c r="BJ133" s="59">
        <v>35.058920000000001</v>
      </c>
      <c r="BK133" s="59">
        <v>0.25254138700000001</v>
      </c>
      <c r="BL133" s="59">
        <v>0.43592679000000001</v>
      </c>
      <c r="BM133" s="59">
        <v>0.105140636746614</v>
      </c>
      <c r="BN133" s="59">
        <v>0.79360881381288484</v>
      </c>
      <c r="BO133" s="59">
        <v>0.26375644599999998</v>
      </c>
      <c r="BP133" s="59">
        <v>0.56893103</v>
      </c>
      <c r="BQ133" s="59">
        <v>0.14836916009442491</v>
      </c>
      <c r="BR133" s="59">
        <v>1.017035397094425</v>
      </c>
      <c r="BS133" s="59">
        <v>5.449705E-3</v>
      </c>
    </row>
    <row r="134" spans="1:71" x14ac:dyDescent="0.25">
      <c r="A134" s="57" t="s">
        <v>211</v>
      </c>
      <c r="B134" s="57" t="str" cm="1">
        <f t="array" ref="B134:B147">TRANSPOSE(Fe!E9:R9)</f>
        <v>NA</v>
      </c>
      <c r="C134" s="57" t="str" cm="1">
        <f t="array" ref="C134:C147">TRANSPOSE('PO4'!E9:R9)</f>
        <v>NA</v>
      </c>
      <c r="D134" s="57" t="str" cm="1">
        <f t="array" ref="D134:D147">TRANSPOSE(surface_T!E9:R9)</f>
        <v>NaN</v>
      </c>
      <c r="E134" s="57" t="str" cm="1">
        <f t="array" ref="E134:E147">TRANSPOSE(surface_ph!E9:R9)</f>
        <v>NaN</v>
      </c>
      <c r="F134" s="57" t="str" cm="1">
        <f t="array" ref="F134:F147">TRANSPOSE(surface_Alk!E9:R9)</f>
        <v>NaN</v>
      </c>
      <c r="G134" s="57" t="str" cm="1">
        <f t="array" ref="G134:G147">TRANSPOSE(surface_oxugen!E9:R9)</f>
        <v>NaN</v>
      </c>
      <c r="H134" s="57" t="str" cm="1">
        <f t="array" ref="H134:H147">TRANSPOSE(Surface_sal!E9:R9)</f>
        <v>NaN</v>
      </c>
      <c r="I134" s="57" t="str" cm="1">
        <f t="array" ref="I134:I147">TRANSPOSE(picophyto!E9:R9)</f>
        <v>NA</v>
      </c>
      <c r="J134" s="57" t="str" cm="1">
        <f t="array" ref="J134:J147">TRANSPOSE(nanophyto!E9:R9)</f>
        <v>NA</v>
      </c>
      <c r="K134" s="57" t="str" cm="1">
        <f t="array" ref="K134:K147">TRANSPOSE(microphyto!E9:R9)</f>
        <v>NA</v>
      </c>
      <c r="L134" s="57" t="str" cm="1">
        <f t="array" ref="L134:L147">TRANSPOSE(total_phyto!E9:R9)</f>
        <v>NA</v>
      </c>
      <c r="M134" s="57" t="str" cm="1">
        <f t="array" ref="M134:M147">TRANSPOSE(nanozoo!E9:R9)</f>
        <v>NA</v>
      </c>
      <c r="N134" s="57" t="str" cm="1">
        <f t="array" ref="N134:N147">TRANSPOSE(microzoo!E9:R9)</f>
        <v>NA</v>
      </c>
      <c r="O134" s="57" t="str" cm="1">
        <f t="array" ref="O134:O147">TRANSPOSE(mesozoo!E9:R9)</f>
        <v>NA</v>
      </c>
      <c r="P134" s="57" t="str" cm="1">
        <f t="array" ref="P134:P147">TRANSPOSE(total_zoo!E9:R9)</f>
        <v>NA</v>
      </c>
      <c r="Q134" s="57" t="str" cm="1">
        <f t="array" ref="Q134:Q147">TRANSPOSE(foram!E9:R9)</f>
        <v>NaN</v>
      </c>
      <c r="S134" s="53" t="s">
        <v>211</v>
      </c>
      <c r="T134" s="53" t="str" cm="1">
        <f t="array" ref="T134:T147">TRANSPOSE(Fe!E120:R120)</f>
        <v>NA</v>
      </c>
      <c r="U134" s="53" t="str" cm="1">
        <f t="array" ref="U134:U147">TRANSPOSE('PO4'!E120:R120)</f>
        <v>NA</v>
      </c>
      <c r="V134" s="53" t="str" cm="1">
        <f t="array" ref="V134:V147">TRANSPOSE(surface_T!E120:R120)</f>
        <v>NaN</v>
      </c>
      <c r="W134" s="53" t="str" cm="1">
        <f t="array" ref="W134:W147">TRANSPOSE(surface_ph!E120:R120)</f>
        <v>NaN</v>
      </c>
      <c r="X134" s="53" t="str" cm="1">
        <f t="array" ref="X134:X147">TRANSPOSE(surface_Alk!E120:R120)</f>
        <v>NaN</v>
      </c>
      <c r="Y134" s="53" t="str" cm="1">
        <f t="array" ref="Y134:Y147">TRANSPOSE(surface_oxugen!E120:R120)</f>
        <v>NaN</v>
      </c>
      <c r="Z134" s="53" t="str" cm="1">
        <f t="array" ref="Z134:Z147">TRANSPOSE(Surface_sal!E120:R120)</f>
        <v>NaN</v>
      </c>
      <c r="AA134" s="53" t="str" cm="1">
        <f t="array" ref="AA134:AA147">TRANSPOSE(picophyto!E120:R120)</f>
        <v>NA</v>
      </c>
      <c r="AB134" s="53" t="str" cm="1">
        <f t="array" ref="AB134:AB147">TRANSPOSE(nanophyto!E120:R120)</f>
        <v>NA</v>
      </c>
      <c r="AC134" s="53" t="str" cm="1">
        <f t="array" ref="AC134:AC147">TRANSPOSE(microphyto!E120:R120)</f>
        <v>NA</v>
      </c>
      <c r="AD134" s="53" t="str" cm="1">
        <f t="array" ref="AD134:AD147">TRANSPOSE(total_phyto!E120:R120)</f>
        <v>NA</v>
      </c>
      <c r="AE134" s="53" t="str" cm="1">
        <f t="array" ref="AE134:AE147">TRANSPOSE(nanozoo!E120:R120)</f>
        <v>NA</v>
      </c>
      <c r="AF134" s="53" t="str" cm="1">
        <f t="array" ref="AF134:AF147">TRANSPOSE(microzoo!E120:R120)</f>
        <v>NA</v>
      </c>
      <c r="AG134" s="53" t="str" cm="1">
        <f t="array" ref="AG134:AG147">TRANSPOSE(mesozoo!E120:R120)</f>
        <v>NA</v>
      </c>
      <c r="AH134" s="53" t="str" cm="1">
        <f t="array" ref="AH134:AH147">TRANSPOSE(total_zoo!E120:R120)</f>
        <v>NA</v>
      </c>
      <c r="AI134" s="53" t="str" cm="1">
        <f t="array" ref="AI134:AI147">TRANSPOSE(foram!E120:R120)</f>
        <v>NaN</v>
      </c>
      <c r="AK134" s="58" t="s">
        <v>211</v>
      </c>
      <c r="AL134" s="58" t="str" cm="1">
        <f t="array" ref="AL134:AL147">TRANSPOSE(Fe!E157:R157)</f>
        <v>NA</v>
      </c>
      <c r="AM134" s="58" t="str" cm="1">
        <f t="array" ref="AM134:AM147">TRANSPOSE('PO4'!E157:R157)</f>
        <v>NA</v>
      </c>
      <c r="AN134" s="58" t="str" cm="1">
        <f t="array" ref="AN134:AN147">TRANSPOSE(surface_T!E157:R157)</f>
        <v>NaN</v>
      </c>
      <c r="AO134" s="58" t="str" cm="1">
        <f t="array" ref="AO134:AO147">TRANSPOSE(surface_ph!E157:R157)</f>
        <v>NaN</v>
      </c>
      <c r="AP134" s="58" t="str" cm="1">
        <f t="array" ref="AP134:AP147">TRANSPOSE(surface_Alk!E157:R157)</f>
        <v>NaN</v>
      </c>
      <c r="AQ134" s="58" t="str" cm="1">
        <f t="array" ref="AQ134:AQ147">TRANSPOSE(surface_oxugen!E157:R157)</f>
        <v>NaN</v>
      </c>
      <c r="AR134" s="58" t="str" cm="1">
        <f t="array" ref="AR134:AR147">TRANSPOSE(Surface_sal!E157:R157)</f>
        <v>NaN</v>
      </c>
      <c r="AS134" s="58" t="str" cm="1">
        <f t="array" ref="AS134:AS147">TRANSPOSE(picophyto!E157:R157)</f>
        <v>NA</v>
      </c>
      <c r="AT134" s="58" t="str" cm="1">
        <f t="array" ref="AT134:AT147">TRANSPOSE(nanophyto!E157:R157)</f>
        <v>NA</v>
      </c>
      <c r="AU134" s="58" t="str" cm="1">
        <f t="array" ref="AU134:AU147">TRANSPOSE(microphyto!E157:R157)</f>
        <v>NA</v>
      </c>
      <c r="AV134" s="58" t="str" cm="1">
        <f t="array" ref="AV134:AV147">TRANSPOSE(total_phyto!E157:R157)</f>
        <v>NA</v>
      </c>
      <c r="AW134" s="58" t="str" cm="1">
        <f t="array" ref="AW134:AW147">TRANSPOSE(nanozoo!E157:R157)</f>
        <v>NA</v>
      </c>
      <c r="AX134" s="58" t="str" cm="1">
        <f t="array" ref="AX134:AX147">TRANSPOSE(microzoo!E157:R157)</f>
        <v>NA</v>
      </c>
      <c r="AY134" s="58" t="str" cm="1">
        <f t="array" ref="AY134:AY147">TRANSPOSE(mesozoo!E157:R157)</f>
        <v>NA</v>
      </c>
      <c r="AZ134" s="58" t="str" cm="1">
        <f t="array" ref="AZ134:AZ147">TRANSPOSE(total_zoo!E157:R157)</f>
        <v>NA</v>
      </c>
      <c r="BA134" s="58" t="str" cm="1">
        <f t="array" ref="BA134:BA147">TRANSPOSE(foram!E157:R157)</f>
        <v>NaN</v>
      </c>
      <c r="BC134" s="59" t="s">
        <v>211</v>
      </c>
      <c r="BD134" s="59" t="str" cm="1">
        <f t="array" ref="BD134:BD147">TRANSPOSE(Fe!E83:R83)</f>
        <v>NA</v>
      </c>
      <c r="BE134" s="59" t="str" cm="1">
        <f t="array" ref="BE134:BE147">TRANSPOSE('PO4'!E83:R83)</f>
        <v>NA</v>
      </c>
      <c r="BF134" s="59" t="str" cm="1">
        <f t="array" ref="BF134:BF147">TRANSPOSE(surface_T!E83:R83)</f>
        <v>NaN</v>
      </c>
      <c r="BG134" s="59" t="str" cm="1">
        <f t="array" ref="BG134:BG147">TRANSPOSE(surface_ph!E83:R83)</f>
        <v>NaN</v>
      </c>
      <c r="BH134" s="59" t="str" cm="1">
        <f t="array" ref="BH134:BH147">TRANSPOSE(surface_Alk!E83:R83)</f>
        <v>NaN</v>
      </c>
      <c r="BI134" s="59" t="str" cm="1">
        <f t="array" ref="BI134:BI147">TRANSPOSE(surface_oxugen!E83:R83)</f>
        <v>NaN</v>
      </c>
      <c r="BJ134" s="59" t="str" cm="1">
        <f t="array" ref="BJ134:BJ147">TRANSPOSE(Surface_sal!E83:R83)</f>
        <v>NaN</v>
      </c>
      <c r="BK134" s="59" t="str" cm="1">
        <f t="array" ref="BK134:BK147">TRANSPOSE(picophyto!E83:R83)</f>
        <v>NA</v>
      </c>
      <c r="BL134" s="59" t="str" cm="1">
        <f t="array" ref="BL134:BL147">TRANSPOSE(nanophyto!E83:R83)</f>
        <v>NA</v>
      </c>
      <c r="BM134" s="59" t="str" cm="1">
        <f t="array" ref="BM134:BM147">TRANSPOSE(microphyto!E83:R83)</f>
        <v>NA</v>
      </c>
      <c r="BN134" s="59" t="str" cm="1">
        <f t="array" ref="BN134:BN147">TRANSPOSE(total_phyto!E83:R83)</f>
        <v>NA</v>
      </c>
      <c r="BO134" s="59" t="str" cm="1">
        <f t="array" ref="BO134:BO147">TRANSPOSE(nanozoo!E83:R83)</f>
        <v>NA</v>
      </c>
      <c r="BP134" s="59" t="str" cm="1">
        <f t="array" ref="BP134:BP147">TRANSPOSE(microzoo!E83:R83)</f>
        <v>NA</v>
      </c>
      <c r="BQ134" s="59" t="str" cm="1">
        <f t="array" ref="BQ134:BQ147">TRANSPOSE(mesozoo!E83:R83)</f>
        <v>NA</v>
      </c>
      <c r="BR134" s="59" t="str" cm="1">
        <f t="array" ref="BR134:BR147">TRANSPOSE(total_zoo!E83:R83)</f>
        <v>NA</v>
      </c>
      <c r="BS134" s="59" t="str" cm="1">
        <f t="array" ref="BS134:BS147">TRANSPOSE(foram!E83:R83)</f>
        <v>NaN</v>
      </c>
    </row>
    <row r="135" spans="1:71" x14ac:dyDescent="0.25">
      <c r="A135" s="57" t="s">
        <v>211</v>
      </c>
      <c r="B135" s="57">
        <v>2.1000000000000001E-4</v>
      </c>
      <c r="C135" s="57">
        <v>0.12812660000000001</v>
      </c>
      <c r="D135" s="57">
        <v>19.009378000000002</v>
      </c>
      <c r="E135" s="57">
        <v>8.174061</v>
      </c>
      <c r="F135" s="57">
        <v>2.274121E-3</v>
      </c>
      <c r="G135" s="57">
        <v>2.3470264999999999E-4</v>
      </c>
      <c r="H135" s="57">
        <v>34.889519999999997</v>
      </c>
      <c r="I135" s="57">
        <v>0.24476134999999999</v>
      </c>
      <c r="J135" s="57">
        <v>0.48133566999999999</v>
      </c>
      <c r="K135" s="57">
        <v>0.1575501</v>
      </c>
      <c r="L135" s="57">
        <v>0.88364712009547053</v>
      </c>
      <c r="M135" s="57">
        <v>0.28242661499999999</v>
      </c>
      <c r="N135" s="57">
        <v>0.54686511000000004</v>
      </c>
      <c r="O135" s="57">
        <v>0.36011764029230697</v>
      </c>
      <c r="P135" s="57">
        <v>1.272600569292307</v>
      </c>
      <c r="Q135" s="57">
        <v>4.7956592999999999E-2</v>
      </c>
      <c r="S135" s="53" t="s">
        <v>211</v>
      </c>
      <c r="T135" s="53">
        <v>2.074E-4</v>
      </c>
      <c r="U135" s="53">
        <v>0.10473010000000001</v>
      </c>
      <c r="V135" s="53">
        <v>20.520030999999999</v>
      </c>
      <c r="W135" s="53">
        <v>7.9611425000000002</v>
      </c>
      <c r="X135" s="53">
        <v>2.2836294999999999E-3</v>
      </c>
      <c r="Y135" s="53">
        <v>2.2890787999999999E-4</v>
      </c>
      <c r="Z135" s="53">
        <v>34.932696999999997</v>
      </c>
      <c r="AA135" s="53">
        <v>0.24338066</v>
      </c>
      <c r="AB135" s="53">
        <v>0.43892672999999999</v>
      </c>
      <c r="AC135" s="53">
        <v>0.141507735</v>
      </c>
      <c r="AD135" s="53">
        <v>0.823815125096793</v>
      </c>
      <c r="AE135" s="53">
        <v>0.26782778000000002</v>
      </c>
      <c r="AF135" s="53">
        <v>0.51582383999999992</v>
      </c>
      <c r="AG135" s="53">
        <v>0.32340760026411858</v>
      </c>
      <c r="AH135" s="53">
        <v>1.1874687812641189</v>
      </c>
      <c r="AI135" s="53">
        <v>3.7538525000000003E-2</v>
      </c>
      <c r="AK135" s="58" t="s">
        <v>211</v>
      </c>
      <c r="AL135" s="58">
        <v>2.085E-4</v>
      </c>
      <c r="AM135" s="58">
        <v>8.5609199999999996E-2</v>
      </c>
      <c r="AN135" s="58">
        <v>22.046236</v>
      </c>
      <c r="AO135" s="58">
        <v>7.7450130000000001</v>
      </c>
      <c r="AP135" s="58">
        <v>2.2951218000000001E-3</v>
      </c>
      <c r="AQ135" s="58">
        <v>2.2341179000000001E-4</v>
      </c>
      <c r="AR135" s="58">
        <v>34.980854000000001</v>
      </c>
      <c r="AS135" s="58">
        <v>0.240684963</v>
      </c>
      <c r="AT135" s="58">
        <v>0.39921108999999999</v>
      </c>
      <c r="AU135" s="58">
        <v>0.127929232</v>
      </c>
      <c r="AV135" s="58">
        <v>0.76782528509930381</v>
      </c>
      <c r="AW135" s="58">
        <v>0.25373416599999998</v>
      </c>
      <c r="AX135" s="58">
        <v>0.48716814000000003</v>
      </c>
      <c r="AY135" s="58">
        <v>0.28824154023851761</v>
      </c>
      <c r="AZ135" s="58">
        <v>1.117820159238518</v>
      </c>
      <c r="BA135" s="58">
        <v>2.8522550000000001E-2</v>
      </c>
      <c r="BC135" s="59" t="s">
        <v>211</v>
      </c>
      <c r="BD135" s="59">
        <v>2.0929999999999999E-4</v>
      </c>
      <c r="BE135" s="59">
        <v>9.5313999999999996E-2</v>
      </c>
      <c r="BF135" s="59">
        <v>21.309237</v>
      </c>
      <c r="BG135" s="59">
        <v>7.8706019999999999</v>
      </c>
      <c r="BH135" s="59">
        <v>2.2908852E-3</v>
      </c>
      <c r="BI135" s="59">
        <v>2.2598288000000001E-4</v>
      </c>
      <c r="BJ135" s="59">
        <v>34.96096</v>
      </c>
      <c r="BK135" s="59">
        <v>0.24208072999999999</v>
      </c>
      <c r="BL135" s="59">
        <v>0.41900810999999999</v>
      </c>
      <c r="BM135" s="59">
        <v>0.135852263</v>
      </c>
      <c r="BN135" s="59">
        <v>0.79694110309923027</v>
      </c>
      <c r="BO135" s="59">
        <v>0.26065685999999999</v>
      </c>
      <c r="BP135" s="59">
        <v>0.50116466999999998</v>
      </c>
      <c r="BQ135" s="59">
        <v>0.3074433802587197</v>
      </c>
      <c r="BR135" s="59">
        <v>1.13725988925872</v>
      </c>
      <c r="BS135" s="59">
        <v>3.3382296999999998E-2</v>
      </c>
    </row>
    <row r="136" spans="1:71" x14ac:dyDescent="0.25">
      <c r="A136" s="57" t="s">
        <v>211</v>
      </c>
      <c r="B136" s="57">
        <v>1.7239999999999999E-4</v>
      </c>
      <c r="C136" s="57">
        <v>5.1503899999999998E-2</v>
      </c>
      <c r="D136" s="57">
        <v>20.418520000000001</v>
      </c>
      <c r="E136" s="57">
        <v>8.1761464999999998</v>
      </c>
      <c r="F136" s="57">
        <v>2.2729099999999999E-3</v>
      </c>
      <c r="G136" s="57">
        <v>2.3102686000000001E-4</v>
      </c>
      <c r="H136" s="57">
        <v>34.909846999999999</v>
      </c>
      <c r="I136" s="57">
        <v>0.257623186</v>
      </c>
      <c r="J136" s="57">
        <v>0.38135237999999999</v>
      </c>
      <c r="K136" s="57">
        <v>8.2197054078713E-2</v>
      </c>
      <c r="L136" s="57">
        <v>0.7211726201418257</v>
      </c>
      <c r="M136" s="57">
        <v>0.26696753499999998</v>
      </c>
      <c r="N136" s="57">
        <v>0.52899012000000001</v>
      </c>
      <c r="O136" s="57">
        <v>0.1926035401277818</v>
      </c>
      <c r="P136" s="57">
        <v>1.0316185737277821</v>
      </c>
      <c r="Q136" s="57">
        <v>5.7165619999999997E-3</v>
      </c>
      <c r="S136" s="53" t="s">
        <v>211</v>
      </c>
      <c r="T136" s="53">
        <v>1.752E-4</v>
      </c>
      <c r="U136" s="53">
        <v>4.0590099999999997E-2</v>
      </c>
      <c r="V136" s="53">
        <v>21.886517999999999</v>
      </c>
      <c r="W136" s="53">
        <v>7.9546640000000002</v>
      </c>
      <c r="X136" s="53">
        <v>2.2832728000000001E-3</v>
      </c>
      <c r="Y136" s="53">
        <v>2.2542967000000001E-4</v>
      </c>
      <c r="Z136" s="53">
        <v>34.956516000000001</v>
      </c>
      <c r="AA136" s="53">
        <v>0.25282016499999999</v>
      </c>
      <c r="AB136" s="53">
        <v>0.34058121000000002</v>
      </c>
      <c r="AC136" s="53">
        <v>7.2034473337277805E-2</v>
      </c>
      <c r="AD136" s="53">
        <v>0.66543584839768599</v>
      </c>
      <c r="AE136" s="53">
        <v>0.25073482400000002</v>
      </c>
      <c r="AF136" s="53">
        <v>0.49927764000000002</v>
      </c>
      <c r="AG136" s="53">
        <v>0.14970145010950101</v>
      </c>
      <c r="AH136" s="53">
        <v>0.94270530673750108</v>
      </c>
      <c r="AI136" s="53">
        <v>5.5259676000000001E-7</v>
      </c>
      <c r="AK136" s="58" t="s">
        <v>211</v>
      </c>
      <c r="AL136" s="58">
        <v>1.8110000000000001E-4</v>
      </c>
      <c r="AM136" s="58">
        <v>3.2854300000000003E-2</v>
      </c>
      <c r="AN136" s="58">
        <v>23.389140000000001</v>
      </c>
      <c r="AO136" s="58">
        <v>7.7375072999999999</v>
      </c>
      <c r="AP136" s="58">
        <v>2.2955253000000002E-3</v>
      </c>
      <c r="AQ136" s="58">
        <v>2.2000160000000001E-4</v>
      </c>
      <c r="AR136" s="58">
        <v>35.008633000000003</v>
      </c>
      <c r="AS136" s="58">
        <v>0.24665918000000001</v>
      </c>
      <c r="AT136" s="58">
        <v>0.304675215</v>
      </c>
      <c r="AU136" s="58">
        <v>6.273012288075E-2</v>
      </c>
      <c r="AV136" s="58">
        <v>0.61406451793808103</v>
      </c>
      <c r="AW136" s="58">
        <v>0.23611978</v>
      </c>
      <c r="AX136" s="58">
        <v>0.46907067000000002</v>
      </c>
      <c r="AY136" s="58">
        <v>0.11699675009637971</v>
      </c>
      <c r="AZ136" s="58">
        <v>0.87953908118437563</v>
      </c>
      <c r="BA136" s="58">
        <v>7.8727899999999999E-10</v>
      </c>
      <c r="BC136" s="59" t="s">
        <v>211</v>
      </c>
      <c r="BD136" s="59">
        <v>1.7929999999999999E-4</v>
      </c>
      <c r="BE136" s="59">
        <v>3.6874999999999998E-2</v>
      </c>
      <c r="BF136" s="59">
        <v>22.670780000000001</v>
      </c>
      <c r="BG136" s="59">
        <v>7.865062</v>
      </c>
      <c r="BH136" s="59">
        <v>2.2910349999999999E-3</v>
      </c>
      <c r="BI136" s="59">
        <v>2.2254119000000001E-4</v>
      </c>
      <c r="BJ136" s="59">
        <v>34.988045</v>
      </c>
      <c r="BK136" s="59">
        <v>0.24952415</v>
      </c>
      <c r="BL136" s="59">
        <v>0.32257722</v>
      </c>
      <c r="BM136" s="59">
        <v>6.787536339255959E-2</v>
      </c>
      <c r="BN136" s="59">
        <v>0.63997673345229955</v>
      </c>
      <c r="BO136" s="59">
        <v>0.24328161000000001</v>
      </c>
      <c r="BP136" s="59">
        <v>0.48386966999999997</v>
      </c>
      <c r="BQ136" s="59">
        <v>0.13501999010419391</v>
      </c>
      <c r="BR136" s="59">
        <v>0.89803919119218989</v>
      </c>
      <c r="BS136" s="59">
        <v>1.0899806E-9</v>
      </c>
    </row>
    <row r="137" spans="1:71" x14ac:dyDescent="0.25">
      <c r="A137" s="57" t="s">
        <v>211</v>
      </c>
      <c r="B137" s="57">
        <v>1.6249999999999999E-4</v>
      </c>
      <c r="C137" s="57">
        <v>4.44161E-2</v>
      </c>
      <c r="D137" s="57">
        <v>20.96537</v>
      </c>
      <c r="E137" s="57">
        <v>8.1732750000000003</v>
      </c>
      <c r="F137" s="57">
        <v>2.2762556999999998E-3</v>
      </c>
      <c r="G137" s="57">
        <v>2.2806740000000001E-4</v>
      </c>
      <c r="H137" s="57">
        <v>34.993586999999998</v>
      </c>
      <c r="I137" s="57">
        <v>0.253237092</v>
      </c>
      <c r="J137" s="57">
        <v>0.33915973999999999</v>
      </c>
      <c r="K137" s="57">
        <v>7.1940642109527997E-2</v>
      </c>
      <c r="L137" s="57">
        <v>0.6643374741682373</v>
      </c>
      <c r="M137" s="57">
        <v>0.24553435000000001</v>
      </c>
      <c r="N137" s="57">
        <v>0.50262224</v>
      </c>
      <c r="O137" s="57">
        <v>0.11117200608924289</v>
      </c>
      <c r="P137" s="57">
        <v>0.89350051393069707</v>
      </c>
      <c r="Q137" s="57">
        <v>8.4542705999999998E-10</v>
      </c>
      <c r="S137" s="53" t="s">
        <v>211</v>
      </c>
      <c r="T137" s="53">
        <v>1.6760000000000001E-4</v>
      </c>
      <c r="U137" s="53">
        <v>3.5523100000000002E-2</v>
      </c>
      <c r="V137" s="53">
        <v>22.354828000000001</v>
      </c>
      <c r="W137" s="53">
        <v>7.9512385999999999</v>
      </c>
      <c r="X137" s="53">
        <v>2.2871482999999998E-3</v>
      </c>
      <c r="Y137" s="53">
        <v>2.2299559E-4</v>
      </c>
      <c r="Z137" s="53">
        <v>35.042614</v>
      </c>
      <c r="AA137" s="53">
        <v>0.24793687</v>
      </c>
      <c r="AB137" s="53">
        <v>0.30424203999999999</v>
      </c>
      <c r="AC137" s="53">
        <v>6.2222091878155902E-2</v>
      </c>
      <c r="AD137" s="53">
        <v>0.61440100193394298</v>
      </c>
      <c r="AE137" s="53">
        <v>0.232091506</v>
      </c>
      <c r="AF137" s="53">
        <v>0.47238964999999999</v>
      </c>
      <c r="AG137" s="53">
        <v>7.9903990078273798E-2</v>
      </c>
      <c r="AH137" s="53">
        <v>0.82404019064341627</v>
      </c>
      <c r="AI137" s="53">
        <v>5.1862875000000001E-10</v>
      </c>
      <c r="AK137" s="58" t="s">
        <v>211</v>
      </c>
      <c r="AL137" s="58">
        <v>1.7579999999999999E-4</v>
      </c>
      <c r="AM137" s="58">
        <v>2.87081E-2</v>
      </c>
      <c r="AN137" s="58">
        <v>23.760988000000001</v>
      </c>
      <c r="AO137" s="58">
        <v>7.7354180000000001</v>
      </c>
      <c r="AP137" s="58">
        <v>2.2997244000000001E-3</v>
      </c>
      <c r="AQ137" s="58">
        <v>2.1814086E-4</v>
      </c>
      <c r="AR137" s="58">
        <v>35.093089999999997</v>
      </c>
      <c r="AS137" s="58">
        <v>0.24207298999999999</v>
      </c>
      <c r="AT137" s="58">
        <v>0.27369144000000001</v>
      </c>
      <c r="AU137" s="58">
        <v>5.3743617648778892E-2</v>
      </c>
      <c r="AV137" s="58">
        <v>0.56950804770115238</v>
      </c>
      <c r="AW137" s="58">
        <v>0.219961824</v>
      </c>
      <c r="AX137" s="58">
        <v>0.44539573999999998</v>
      </c>
      <c r="AY137" s="58">
        <v>5.4701027069508183E-2</v>
      </c>
      <c r="AZ137" s="58">
        <v>0.7722299435075074</v>
      </c>
      <c r="BA137" s="58">
        <v>3.4853996999999999E-10</v>
      </c>
      <c r="BC137" s="59" t="s">
        <v>211</v>
      </c>
      <c r="BD137" s="59">
        <v>1.7310000000000001E-4</v>
      </c>
      <c r="BE137" s="59">
        <v>3.2198400000000002E-2</v>
      </c>
      <c r="BF137" s="59">
        <v>23.079636000000001</v>
      </c>
      <c r="BG137" s="59">
        <v>7.862285</v>
      </c>
      <c r="BH137" s="59">
        <v>2.2951686E-3</v>
      </c>
      <c r="BI137" s="59">
        <v>2.2045961999999999E-4</v>
      </c>
      <c r="BJ137" s="59">
        <v>35.073166000000001</v>
      </c>
      <c r="BK137" s="59">
        <v>0.244858195</v>
      </c>
      <c r="BL137" s="59">
        <v>0.28928215400000001</v>
      </c>
      <c r="BM137" s="59">
        <v>5.8582534930841999E-2</v>
      </c>
      <c r="BN137" s="59">
        <v>0.59272288398572515</v>
      </c>
      <c r="BO137" s="59">
        <v>0.22619929</v>
      </c>
      <c r="BP137" s="59">
        <v>0.45860075999999989</v>
      </c>
      <c r="BQ137" s="59">
        <v>6.9697924074829498E-2</v>
      </c>
      <c r="BR137" s="59">
        <v>0.78756787951282858</v>
      </c>
      <c r="BS137" s="59">
        <v>4.3836611999999999E-10</v>
      </c>
    </row>
    <row r="138" spans="1:71" x14ac:dyDescent="0.25">
      <c r="A138" s="57" t="s">
        <v>211</v>
      </c>
      <c r="B138" s="57">
        <v>1.5660000000000001E-4</v>
      </c>
      <c r="C138" s="57">
        <v>4.9068399999999998E-2</v>
      </c>
      <c r="D138" s="57">
        <v>21.087812</v>
      </c>
      <c r="E138" s="57">
        <v>8.1712849999999992</v>
      </c>
      <c r="F138" s="57">
        <v>2.2812218000000002E-3</v>
      </c>
      <c r="G138" s="57">
        <v>2.2690872999999999E-4</v>
      </c>
      <c r="H138" s="57">
        <v>35.088880000000003</v>
      </c>
      <c r="I138" s="57">
        <v>0.25030513199999999</v>
      </c>
      <c r="J138" s="57">
        <v>0.33611869999999999</v>
      </c>
      <c r="K138" s="57">
        <v>7.479190286223579E-2</v>
      </c>
      <c r="L138" s="57">
        <v>0.66121573492415198</v>
      </c>
      <c r="M138" s="57">
        <v>0.24063794999999999</v>
      </c>
      <c r="N138" s="57">
        <v>0.49684736000000002</v>
      </c>
      <c r="O138" s="57">
        <v>0.1072514360891639</v>
      </c>
      <c r="P138" s="57">
        <v>0.87780650996074572</v>
      </c>
      <c r="Q138" s="57">
        <v>8.7808079999999998E-10</v>
      </c>
      <c r="S138" s="53" t="s">
        <v>211</v>
      </c>
      <c r="T138" s="53">
        <v>1.618E-4</v>
      </c>
      <c r="U138" s="53">
        <v>3.9632199999999999E-2</v>
      </c>
      <c r="V138" s="53">
        <v>22.435057</v>
      </c>
      <c r="W138" s="53">
        <v>7.9500035999999996</v>
      </c>
      <c r="X138" s="53">
        <v>2.2922144E-3</v>
      </c>
      <c r="Y138" s="53">
        <v>2.2212575999999999E-4</v>
      </c>
      <c r="Z138" s="53">
        <v>35.13747</v>
      </c>
      <c r="AA138" s="53">
        <v>0.24536917999999999</v>
      </c>
      <c r="AB138" s="53">
        <v>0.30386565399999999</v>
      </c>
      <c r="AC138" s="53">
        <v>6.5926658737883295E-2</v>
      </c>
      <c r="AD138" s="53">
        <v>0.61516149279785248</v>
      </c>
      <c r="AE138" s="53">
        <v>0.228509666</v>
      </c>
      <c r="AF138" s="53">
        <v>0.46819422999999999</v>
      </c>
      <c r="AG138" s="53">
        <v>8.0200910079521834E-2</v>
      </c>
      <c r="AH138" s="53">
        <v>0.81510090768970245</v>
      </c>
      <c r="AI138" s="53">
        <v>5.6686359999999995E-10</v>
      </c>
      <c r="AK138" s="58" t="s">
        <v>211</v>
      </c>
      <c r="AL138" s="58">
        <v>1.6990000000000001E-4</v>
      </c>
      <c r="AM138" s="58">
        <v>3.2454799999999999E-2</v>
      </c>
      <c r="AN138" s="58">
        <v>23.827957000000001</v>
      </c>
      <c r="AO138" s="58">
        <v>7.7354326000000002</v>
      </c>
      <c r="AP138" s="58">
        <v>2.304871E-3</v>
      </c>
      <c r="AQ138" s="58">
        <v>2.1742190000000001E-4</v>
      </c>
      <c r="AR138" s="58">
        <v>35.187373999999998</v>
      </c>
      <c r="AS138" s="58">
        <v>0.23969275500000001</v>
      </c>
      <c r="AT138" s="58">
        <v>0.27518172000000002</v>
      </c>
      <c r="AU138" s="58">
        <v>5.8138892598282303E-2</v>
      </c>
      <c r="AV138" s="58">
        <v>0.57301336765596012</v>
      </c>
      <c r="AW138" s="58">
        <v>0.21744915000000001</v>
      </c>
      <c r="AX138" s="58">
        <v>0.44185155999999998</v>
      </c>
      <c r="AY138" s="58">
        <v>5.9120137071740977E-2</v>
      </c>
      <c r="AZ138" s="58">
        <v>0.76856547956405996</v>
      </c>
      <c r="BA138" s="58">
        <v>3.9296383000000001E-10</v>
      </c>
      <c r="BC138" s="59" t="s">
        <v>211</v>
      </c>
      <c r="BD138" s="59">
        <v>1.6760000000000001E-4</v>
      </c>
      <c r="BE138" s="59">
        <v>3.6040799999999998E-2</v>
      </c>
      <c r="BF138" s="59">
        <v>23.158580000000001</v>
      </c>
      <c r="BG138" s="59">
        <v>7.8614519999999999</v>
      </c>
      <c r="BH138" s="59">
        <v>2.3003784000000002E-3</v>
      </c>
      <c r="BI138" s="59">
        <v>2.1963293000000001E-4</v>
      </c>
      <c r="BJ138" s="59">
        <v>35.168261999999999</v>
      </c>
      <c r="BK138" s="59">
        <v>0.24227112000000001</v>
      </c>
      <c r="BL138" s="59">
        <v>0.28967906999999998</v>
      </c>
      <c r="BM138" s="59">
        <v>6.2692233040969506E-2</v>
      </c>
      <c r="BN138" s="59">
        <v>0.5946424231008125</v>
      </c>
      <c r="BO138" s="59">
        <v>0.22289941999999999</v>
      </c>
      <c r="BP138" s="59">
        <v>0.45462236</v>
      </c>
      <c r="BQ138" s="59">
        <v>7.1177530076708975E-2</v>
      </c>
      <c r="BR138" s="59">
        <v>0.78084501556902797</v>
      </c>
      <c r="BS138" s="59">
        <v>4.9393890000000001E-10</v>
      </c>
    </row>
    <row r="139" spans="1:71" x14ac:dyDescent="0.25">
      <c r="A139" s="57" t="s">
        <v>211</v>
      </c>
      <c r="B139" s="57">
        <v>1.539E-4</v>
      </c>
      <c r="C139" s="57">
        <v>4.8253499999999998E-2</v>
      </c>
      <c r="D139" s="57">
        <v>21.109183999999999</v>
      </c>
      <c r="E139" s="57">
        <v>8.1705100000000002</v>
      </c>
      <c r="F139" s="57">
        <v>2.2851922999999998E-3</v>
      </c>
      <c r="G139" s="57">
        <v>2.2658515000000001E-4</v>
      </c>
      <c r="H139" s="57">
        <v>35.164852000000003</v>
      </c>
      <c r="I139" s="57">
        <v>0.24777415</v>
      </c>
      <c r="J139" s="57">
        <v>0.32990191000000002</v>
      </c>
      <c r="K139" s="57">
        <v>7.405244870383379E-2</v>
      </c>
      <c r="L139" s="57">
        <v>0.65172850876547606</v>
      </c>
      <c r="M139" s="57">
        <v>0.23718318999999999</v>
      </c>
      <c r="N139" s="57">
        <v>0.49169213000000001</v>
      </c>
      <c r="O139" s="57">
        <v>9.168874508633558E-2</v>
      </c>
      <c r="P139" s="57">
        <v>0.85264214992904741</v>
      </c>
      <c r="Q139" s="57">
        <v>8.4949613999999998E-10</v>
      </c>
      <c r="S139" s="53" t="s">
        <v>211</v>
      </c>
      <c r="T139" s="53">
        <v>1.5870000000000001E-4</v>
      </c>
      <c r="U139" s="53">
        <v>3.8460599999999998E-2</v>
      </c>
      <c r="V139" s="53">
        <v>22.417802999999999</v>
      </c>
      <c r="W139" s="53">
        <v>7.9493809999999998</v>
      </c>
      <c r="X139" s="53">
        <v>2.2962590000000001E-3</v>
      </c>
      <c r="Y139" s="53">
        <v>2.2198948E-4</v>
      </c>
      <c r="Z139" s="53">
        <v>35.212980000000002</v>
      </c>
      <c r="AA139" s="53">
        <v>0.24329017999999999</v>
      </c>
      <c r="AB139" s="53">
        <v>0.30141595999999998</v>
      </c>
      <c r="AC139" s="53">
        <v>6.5985026829947196E-2</v>
      </c>
      <c r="AD139" s="53">
        <v>0.61069116688968572</v>
      </c>
      <c r="AE139" s="53">
        <v>0.227322514</v>
      </c>
      <c r="AF139" s="53">
        <v>0.46569855999999998</v>
      </c>
      <c r="AG139" s="53">
        <v>7.1814910080399266E-2</v>
      </c>
      <c r="AH139" s="53">
        <v>0.80146128576439712</v>
      </c>
      <c r="AI139" s="53">
        <v>6.4450490000000001E-10</v>
      </c>
      <c r="AK139" s="58" t="s">
        <v>211</v>
      </c>
      <c r="AL139" s="58">
        <v>1.662E-4</v>
      </c>
      <c r="AM139" s="58">
        <v>3.1492699999999998E-2</v>
      </c>
      <c r="AN139" s="58">
        <v>23.815242999999999</v>
      </c>
      <c r="AO139" s="58">
        <v>7.7354044999999996</v>
      </c>
      <c r="AP139" s="58">
        <v>2.3090941999999999E-3</v>
      </c>
      <c r="AQ139" s="58">
        <v>2.1728774000000001E-4</v>
      </c>
      <c r="AR139" s="58">
        <v>35.264220000000002</v>
      </c>
      <c r="AS139" s="58">
        <v>0.238019806</v>
      </c>
      <c r="AT139" s="58">
        <v>0.27272420000000003</v>
      </c>
      <c r="AU139" s="58">
        <v>5.81347445632878E-2</v>
      </c>
      <c r="AV139" s="58">
        <v>0.56887875062056736</v>
      </c>
      <c r="AW139" s="58">
        <v>0.21644184</v>
      </c>
      <c r="AX139" s="58">
        <v>0.43899113000000001</v>
      </c>
      <c r="AY139" s="58">
        <v>5.3434033071303677E-2</v>
      </c>
      <c r="AZ139" s="58">
        <v>0.75832075663161413</v>
      </c>
      <c r="BA139" s="58">
        <v>4.1273881999999998E-10</v>
      </c>
      <c r="BC139" s="59" t="s">
        <v>211</v>
      </c>
      <c r="BD139" s="59">
        <v>1.6469999999999999E-4</v>
      </c>
      <c r="BE139" s="59">
        <v>3.5143099999999997E-2</v>
      </c>
      <c r="BF139" s="59">
        <v>23.144874999999999</v>
      </c>
      <c r="BG139" s="59">
        <v>7.8609850000000003</v>
      </c>
      <c r="BH139" s="59">
        <v>2.3045784E-3</v>
      </c>
      <c r="BI139" s="59">
        <v>2.1947603000000001E-4</v>
      </c>
      <c r="BJ139" s="59">
        <v>35.245040000000003</v>
      </c>
      <c r="BK139" s="59">
        <v>0.24013703</v>
      </c>
      <c r="BL139" s="59">
        <v>0.28747868999999998</v>
      </c>
      <c r="BM139" s="59">
        <v>6.2991473216518198E-2</v>
      </c>
      <c r="BN139" s="59">
        <v>0.59060719327632871</v>
      </c>
      <c r="BO139" s="59">
        <v>0.22173735</v>
      </c>
      <c r="BP139" s="59">
        <v>0.45170891000000002</v>
      </c>
      <c r="BQ139" s="59">
        <v>6.4093800077635127E-2</v>
      </c>
      <c r="BR139" s="59">
        <v>0.76903242063794552</v>
      </c>
      <c r="BS139" s="59">
        <v>5.6274570000000002E-10</v>
      </c>
    </row>
    <row r="140" spans="1:71" x14ac:dyDescent="0.25">
      <c r="A140" s="57" t="s">
        <v>211</v>
      </c>
      <c r="B140" s="57">
        <v>1.5339999999999999E-4</v>
      </c>
      <c r="C140" s="57">
        <v>4.4436700000000003E-2</v>
      </c>
      <c r="D140" s="57">
        <v>20.570067999999999</v>
      </c>
      <c r="E140" s="57">
        <v>8.1743009999999998</v>
      </c>
      <c r="F140" s="57">
        <v>2.2869333999999998E-3</v>
      </c>
      <c r="G140" s="57">
        <v>2.2907386E-4</v>
      </c>
      <c r="H140" s="57">
        <v>35.189433999999999</v>
      </c>
      <c r="I140" s="57">
        <v>0.25107284000000002</v>
      </c>
      <c r="J140" s="57">
        <v>0.33969289000000003</v>
      </c>
      <c r="K140" s="57">
        <v>7.3130877807998193E-2</v>
      </c>
      <c r="L140" s="57">
        <v>0.66389660786587823</v>
      </c>
      <c r="M140" s="57">
        <v>0.2435697</v>
      </c>
      <c r="N140" s="57">
        <v>0.50310834999999998</v>
      </c>
      <c r="O140" s="57">
        <v>9.351730008650945E-2</v>
      </c>
      <c r="P140" s="57">
        <v>0.87293716597035875</v>
      </c>
      <c r="Q140" s="57">
        <v>8.8997530000000001E-10</v>
      </c>
      <c r="S140" s="53" t="s">
        <v>211</v>
      </c>
      <c r="T140" s="53">
        <v>1.5789999999999999E-4</v>
      </c>
      <c r="U140" s="53">
        <v>3.5375999999999998E-2</v>
      </c>
      <c r="V140" s="53">
        <v>21.839865</v>
      </c>
      <c r="W140" s="53">
        <v>7.9506610000000002</v>
      </c>
      <c r="X140" s="53">
        <v>2.297913E-3</v>
      </c>
      <c r="Y140" s="53">
        <v>2.2447025999999999E-4</v>
      </c>
      <c r="Z140" s="53">
        <v>35.233322000000001</v>
      </c>
      <c r="AA140" s="53">
        <v>0.24727597600000001</v>
      </c>
      <c r="AB140" s="53">
        <v>0.30682735</v>
      </c>
      <c r="AC140" s="53">
        <v>6.3427741525790698E-2</v>
      </c>
      <c r="AD140" s="53">
        <v>0.6175310675804293</v>
      </c>
      <c r="AE140" s="53">
        <v>0.23197727000000001</v>
      </c>
      <c r="AF140" s="53">
        <v>0.47461745999999988</v>
      </c>
      <c r="AG140" s="53">
        <v>6.7622720075289938E-2</v>
      </c>
      <c r="AH140" s="53">
        <v>0.81291857469903483</v>
      </c>
      <c r="AI140" s="53">
        <v>5.2424670000000001E-10</v>
      </c>
      <c r="AK140" s="58" t="s">
        <v>211</v>
      </c>
      <c r="AL140" s="58">
        <v>1.6569999999999999E-4</v>
      </c>
      <c r="AM140" s="58">
        <v>2.9104999999999999E-2</v>
      </c>
      <c r="AN140" s="58">
        <v>23.249272999999999</v>
      </c>
      <c r="AO140" s="58">
        <v>7.7351146000000002</v>
      </c>
      <c r="AP140" s="58">
        <v>2.3106839999999999E-3</v>
      </c>
      <c r="AQ140" s="58">
        <v>2.1945636000000001E-4</v>
      </c>
      <c r="AR140" s="58">
        <v>35.284846999999999</v>
      </c>
      <c r="AS140" s="58">
        <v>0.24156620000000001</v>
      </c>
      <c r="AT140" s="58">
        <v>0.27752219</v>
      </c>
      <c r="AU140" s="58">
        <v>5.6215943535868403E-2</v>
      </c>
      <c r="AV140" s="58">
        <v>0.57530433358825517</v>
      </c>
      <c r="AW140" s="58">
        <v>0.2200435</v>
      </c>
      <c r="AX140" s="58">
        <v>0.44837554000000002</v>
      </c>
      <c r="AY140" s="58">
        <v>4.6508174068244743E-2</v>
      </c>
      <c r="AZ140" s="58">
        <v>0.76472504451459578</v>
      </c>
      <c r="BA140" s="58">
        <v>3.7151380000000001E-10</v>
      </c>
      <c r="BC140" s="59" t="s">
        <v>211</v>
      </c>
      <c r="BD140" s="59">
        <v>1.639E-4</v>
      </c>
      <c r="BE140" s="59">
        <v>3.2063300000000003E-2</v>
      </c>
      <c r="BF140" s="59">
        <v>22.556189</v>
      </c>
      <c r="BG140" s="59">
        <v>7.8616095000000001</v>
      </c>
      <c r="BH140" s="59">
        <v>2.3061407000000002E-3</v>
      </c>
      <c r="BI140" s="59">
        <v>2.219082E-4</v>
      </c>
      <c r="BJ140" s="59">
        <v>35.264088000000001</v>
      </c>
      <c r="BK140" s="59">
        <v>0.24422269999999999</v>
      </c>
      <c r="BL140" s="59">
        <v>0.29147780499999998</v>
      </c>
      <c r="BM140" s="59">
        <v>5.9969124636793103E-2</v>
      </c>
      <c r="BN140" s="59">
        <v>0.59566962969071358</v>
      </c>
      <c r="BO140" s="59">
        <v>0.22574894600000001</v>
      </c>
      <c r="BP140" s="59">
        <v>0.46066130999999999</v>
      </c>
      <c r="BQ140" s="59">
        <v>5.6583762071884328E-2</v>
      </c>
      <c r="BR140" s="59">
        <v>0.77499932151823547</v>
      </c>
      <c r="BS140" s="59">
        <v>4.4718145999999999E-10</v>
      </c>
    </row>
    <row r="141" spans="1:71" x14ac:dyDescent="0.25">
      <c r="A141" s="57" t="s">
        <v>211</v>
      </c>
      <c r="B141" s="57">
        <v>1.5249999999999999E-4</v>
      </c>
      <c r="C141" s="57">
        <v>4.0745499999999997E-2</v>
      </c>
      <c r="D141" s="57">
        <v>19.950054000000002</v>
      </c>
      <c r="E141" s="57">
        <v>8.1780679999999997</v>
      </c>
      <c r="F141" s="57">
        <v>2.2875933999999998E-3</v>
      </c>
      <c r="G141" s="57">
        <v>2.3191157000000001E-4</v>
      </c>
      <c r="H141" s="57">
        <v>35.187359999999998</v>
      </c>
      <c r="I141" s="57">
        <v>0.25579278599999999</v>
      </c>
      <c r="J141" s="57">
        <v>0.34892359000000001</v>
      </c>
      <c r="K141" s="57">
        <v>7.0919091106038307E-2</v>
      </c>
      <c r="L141" s="57">
        <v>0.67563546715943446</v>
      </c>
      <c r="M141" s="57">
        <v>0.24927257</v>
      </c>
      <c r="N141" s="57">
        <v>0.51458282</v>
      </c>
      <c r="O141" s="57">
        <v>9.0423680081998456E-2</v>
      </c>
      <c r="P141" s="57">
        <v>0.8876648878385559</v>
      </c>
      <c r="Q141" s="57">
        <v>7.6067710000000001E-10</v>
      </c>
      <c r="S141" s="53" t="s">
        <v>211</v>
      </c>
      <c r="T141" s="53">
        <v>1.5699999999999999E-4</v>
      </c>
      <c r="U141" s="53">
        <v>3.2012600000000002E-2</v>
      </c>
      <c r="V141" s="53">
        <v>21.215519</v>
      </c>
      <c r="W141" s="53">
        <v>7.9512533999999997</v>
      </c>
      <c r="X141" s="53">
        <v>2.2984120000000001E-3</v>
      </c>
      <c r="Y141" s="53">
        <v>2.2712114000000001E-4</v>
      </c>
      <c r="Z141" s="53">
        <v>35.226939999999999</v>
      </c>
      <c r="AA141" s="53">
        <v>0.25201446</v>
      </c>
      <c r="AB141" s="53">
        <v>0.31435544599999998</v>
      </c>
      <c r="AC141" s="53">
        <v>6.0649140935362299E-2</v>
      </c>
      <c r="AD141" s="53">
        <v>0.62701904698484467</v>
      </c>
      <c r="AE141" s="53">
        <v>0.23661006000000001</v>
      </c>
      <c r="AF141" s="53">
        <v>0.48573188</v>
      </c>
      <c r="AG141" s="53">
        <v>5.9735860071538069E-2</v>
      </c>
      <c r="AH141" s="53">
        <v>0.82017726056535811</v>
      </c>
      <c r="AI141" s="53">
        <v>4.6058088000000002E-10</v>
      </c>
      <c r="AK141" s="58" t="s">
        <v>211</v>
      </c>
      <c r="AL141" s="58">
        <v>1.6479999999999999E-4</v>
      </c>
      <c r="AM141" s="58">
        <v>2.5238500000000001E-2</v>
      </c>
      <c r="AN141" s="58">
        <v>22.621523</v>
      </c>
      <c r="AO141" s="58">
        <v>7.7341790000000001</v>
      </c>
      <c r="AP141" s="58">
        <v>2.3109945E-3</v>
      </c>
      <c r="AQ141" s="58">
        <v>2.2194766E-4</v>
      </c>
      <c r="AR141" s="58">
        <v>35.276004999999998</v>
      </c>
      <c r="AS141" s="58">
        <v>0.24674632399999999</v>
      </c>
      <c r="AT141" s="58">
        <v>0.28058004399999997</v>
      </c>
      <c r="AU141" s="58">
        <v>5.1100990712187003E-2</v>
      </c>
      <c r="AV141" s="58">
        <v>0.57842735875689544</v>
      </c>
      <c r="AW141" s="58">
        <v>0.22248492</v>
      </c>
      <c r="AX141" s="58">
        <v>0.46195143000000011</v>
      </c>
      <c r="AY141" s="58">
        <v>2.4954485062341349E-2</v>
      </c>
      <c r="AZ141" s="58">
        <v>0.75921909844152646</v>
      </c>
      <c r="BA141" s="58">
        <v>2.9698903999999999E-10</v>
      </c>
      <c r="BC141" s="59" t="s">
        <v>211</v>
      </c>
      <c r="BD141" s="59">
        <v>1.628E-4</v>
      </c>
      <c r="BE141" s="59">
        <v>2.8553599999999998E-2</v>
      </c>
      <c r="BF141" s="59">
        <v>21.919767</v>
      </c>
      <c r="BG141" s="59">
        <v>7.8616060000000001</v>
      </c>
      <c r="BH141" s="59">
        <v>2.3064748E-3</v>
      </c>
      <c r="BI141" s="59">
        <v>2.2453172000000001E-4</v>
      </c>
      <c r="BJ141" s="59">
        <v>35.254944000000002</v>
      </c>
      <c r="BK141" s="59">
        <v>0.24921755000000001</v>
      </c>
      <c r="BL141" s="59">
        <v>0.29763503000000002</v>
      </c>
      <c r="BM141" s="59">
        <v>5.6183080897058098E-2</v>
      </c>
      <c r="BN141" s="59">
        <v>0.6030356609447749</v>
      </c>
      <c r="BO141" s="59">
        <v>0.22988001999999999</v>
      </c>
      <c r="BP141" s="59">
        <v>0.47219978000000001</v>
      </c>
      <c r="BQ141" s="59">
        <v>4.4575542067429898E-2</v>
      </c>
      <c r="BR141" s="59">
        <v>0.77910421944661501</v>
      </c>
      <c r="BS141" s="59">
        <v>3.7919295000000002E-10</v>
      </c>
    </row>
    <row r="142" spans="1:71" x14ac:dyDescent="0.25">
      <c r="A142" s="57" t="s">
        <v>211</v>
      </c>
      <c r="B142" s="57">
        <v>1.538E-4</v>
      </c>
      <c r="C142" s="57">
        <v>4.2382099999999999E-2</v>
      </c>
      <c r="D142" s="57">
        <v>19.323416000000002</v>
      </c>
      <c r="E142" s="57">
        <v>8.1802639999999993</v>
      </c>
      <c r="F142" s="57">
        <v>2.2878603000000002E-3</v>
      </c>
      <c r="G142" s="57">
        <v>2.3442446000000001E-4</v>
      </c>
      <c r="H142" s="57">
        <v>35.177993999999998</v>
      </c>
      <c r="I142" s="57">
        <v>0.25729208799999997</v>
      </c>
      <c r="J142" s="57">
        <v>0.35159182999999999</v>
      </c>
      <c r="K142" s="57">
        <v>7.0262365924064762E-2</v>
      </c>
      <c r="L142" s="57">
        <v>0.67914628397652943</v>
      </c>
      <c r="M142" s="57">
        <v>0.24810652599999999</v>
      </c>
      <c r="N142" s="57">
        <v>0.51931806999999996</v>
      </c>
      <c r="O142" s="57">
        <v>7.0621766074101533E-2</v>
      </c>
      <c r="P142" s="57">
        <v>0.870433488679069</v>
      </c>
      <c r="Q142" s="57">
        <v>6.0819954999999999E-10</v>
      </c>
      <c r="S142" s="53" t="s">
        <v>211</v>
      </c>
      <c r="T142" s="53">
        <v>1.5770000000000001E-4</v>
      </c>
      <c r="U142" s="53">
        <v>3.2684600000000001E-2</v>
      </c>
      <c r="V142" s="53">
        <v>20.596983000000002</v>
      </c>
      <c r="W142" s="53">
        <v>7.9506259999999997</v>
      </c>
      <c r="X142" s="53">
        <v>2.2985034000000001E-3</v>
      </c>
      <c r="Y142" s="53">
        <v>2.2947087999999999E-4</v>
      </c>
      <c r="Z142" s="53">
        <v>35.213734000000002</v>
      </c>
      <c r="AA142" s="53">
        <v>0.25411883499999999</v>
      </c>
      <c r="AB142" s="53">
        <v>0.31567243</v>
      </c>
      <c r="AC142" s="53">
        <v>5.9650130769876443E-2</v>
      </c>
      <c r="AD142" s="53">
        <v>0.62944139581804825</v>
      </c>
      <c r="AE142" s="53">
        <v>0.23475027600000001</v>
      </c>
      <c r="AF142" s="53">
        <v>0.49354825000000002</v>
      </c>
      <c r="AG142" s="53">
        <v>3.4812880064706099E-2</v>
      </c>
      <c r="AH142" s="53">
        <v>0.79968877747593825</v>
      </c>
      <c r="AI142" s="53">
        <v>3.7987884999999998E-10</v>
      </c>
      <c r="AK142" s="58" t="s">
        <v>211</v>
      </c>
      <c r="AL142" s="58">
        <v>1.6479999999999999E-4</v>
      </c>
      <c r="AM142" s="58">
        <v>2.4779499999999999E-2</v>
      </c>
      <c r="AN142" s="58">
        <v>21.992778999999999</v>
      </c>
      <c r="AO142" s="58">
        <v>7.7325087000000003</v>
      </c>
      <c r="AP142" s="58">
        <v>2.3108606999999999E-3</v>
      </c>
      <c r="AQ142" s="58">
        <v>2.2423880999999999E-4</v>
      </c>
      <c r="AR142" s="58">
        <v>35.258980000000001</v>
      </c>
      <c r="AS142" s="58">
        <v>0.24964674000000001</v>
      </c>
      <c r="AT142" s="58">
        <v>0.277857884</v>
      </c>
      <c r="AU142" s="58">
        <v>4.7085000483699471E-2</v>
      </c>
      <c r="AV142" s="58">
        <v>0.57458962452548368</v>
      </c>
      <c r="AW142" s="58">
        <v>0.22003302999999999</v>
      </c>
      <c r="AX142" s="58">
        <v>0.46413045000000003</v>
      </c>
      <c r="AY142" s="58">
        <v>3.156918441E-8</v>
      </c>
      <c r="AZ142" s="58">
        <v>0.74489922187236934</v>
      </c>
      <c r="BA142" s="58">
        <v>2.1680652000000001E-10</v>
      </c>
      <c r="BC142" s="59" t="s">
        <v>211</v>
      </c>
      <c r="BD142" s="59">
        <v>1.6310000000000001E-4</v>
      </c>
      <c r="BE142" s="59">
        <v>2.8720200000000001E-2</v>
      </c>
      <c r="BF142" s="59">
        <v>21.295551</v>
      </c>
      <c r="BG142" s="59">
        <v>7.8605219999999996</v>
      </c>
      <c r="BH142" s="59">
        <v>2.3063964000000002E-3</v>
      </c>
      <c r="BI142" s="59">
        <v>2.2683908000000001E-4</v>
      </c>
      <c r="BJ142" s="59">
        <v>35.23874</v>
      </c>
      <c r="BK142" s="59">
        <v>0.25218401000000001</v>
      </c>
      <c r="BL142" s="59">
        <v>0.29707603999999999</v>
      </c>
      <c r="BM142" s="59">
        <v>5.44867967036929E-2</v>
      </c>
      <c r="BN142" s="59">
        <v>0.60374684674954116</v>
      </c>
      <c r="BO142" s="59">
        <v>0.22682548</v>
      </c>
      <c r="BP142" s="59">
        <v>0.48657334000000002</v>
      </c>
      <c r="BQ142" s="59">
        <v>1.002713306013547E-2</v>
      </c>
      <c r="BR142" s="59">
        <v>0.75518945836332052</v>
      </c>
      <c r="BS142" s="59">
        <v>3.0304645000000001E-10</v>
      </c>
    </row>
    <row r="143" spans="1:71" x14ac:dyDescent="0.25">
      <c r="A143" s="57" t="s">
        <v>211</v>
      </c>
      <c r="B143" s="57">
        <v>1.5569999999999999E-4</v>
      </c>
      <c r="C143" s="57">
        <v>4.5131200000000003E-2</v>
      </c>
      <c r="D143" s="57">
        <v>18.706524000000002</v>
      </c>
      <c r="E143" s="57">
        <v>8.1818380000000008</v>
      </c>
      <c r="F143" s="57">
        <v>2.2880322999999998E-3</v>
      </c>
      <c r="G143" s="57">
        <v>2.3700275E-4</v>
      </c>
      <c r="H143" s="57">
        <v>35.16516</v>
      </c>
      <c r="I143" s="57">
        <v>0.25847664999999997</v>
      </c>
      <c r="J143" s="57">
        <v>0.36009683999999997</v>
      </c>
      <c r="K143" s="57">
        <v>7.258499089989244E-2</v>
      </c>
      <c r="L143" s="57">
        <v>0.69115848095262922</v>
      </c>
      <c r="M143" s="57">
        <v>0.24939269</v>
      </c>
      <c r="N143" s="57">
        <v>0.52797749999999999</v>
      </c>
      <c r="O143" s="57">
        <v>6.3539475071682103E-2</v>
      </c>
      <c r="P143" s="57">
        <v>0.87263122066525201</v>
      </c>
      <c r="Q143" s="57">
        <v>5.9687750000000004E-10</v>
      </c>
      <c r="S143" s="53" t="s">
        <v>211</v>
      </c>
      <c r="T143" s="53">
        <v>1.5899999999999999E-4</v>
      </c>
      <c r="U143" s="53">
        <v>3.4889499999999997E-2</v>
      </c>
      <c r="V143" s="53">
        <v>19.979969000000001</v>
      </c>
      <c r="W143" s="53">
        <v>7.9500976000000003</v>
      </c>
      <c r="X143" s="53">
        <v>2.2985202000000001E-3</v>
      </c>
      <c r="Y143" s="53">
        <v>2.3190695000000001E-4</v>
      </c>
      <c r="Z143" s="53">
        <v>35.196872999999997</v>
      </c>
      <c r="AA143" s="53">
        <v>0.25570994400000002</v>
      </c>
      <c r="AB143" s="53">
        <v>0.32140971000000002</v>
      </c>
      <c r="AC143" s="53">
        <v>6.1198026748164602E-2</v>
      </c>
      <c r="AD143" s="53">
        <v>0.63831768079678664</v>
      </c>
      <c r="AE143" s="53">
        <v>0.23427335599999999</v>
      </c>
      <c r="AF143" s="53">
        <v>0.50548841</v>
      </c>
      <c r="AG143" s="53">
        <v>1.869694306182491E-2</v>
      </c>
      <c r="AH143" s="53">
        <v>0.79337927745755266</v>
      </c>
      <c r="AI143" s="53">
        <v>3.6503178E-10</v>
      </c>
      <c r="AK143" s="58" t="s">
        <v>211</v>
      </c>
      <c r="AL143" s="58">
        <v>1.6589999999999999E-4</v>
      </c>
      <c r="AM143" s="58">
        <v>2.6575000000000001E-2</v>
      </c>
      <c r="AN143" s="58">
        <v>21.360904999999999</v>
      </c>
      <c r="AO143" s="58">
        <v>7.7310660000000002</v>
      </c>
      <c r="AP143" s="58">
        <v>2.3106138999999999E-3</v>
      </c>
      <c r="AQ143" s="58">
        <v>2.2657109999999999E-4</v>
      </c>
      <c r="AR143" s="58">
        <v>35.237409999999997</v>
      </c>
      <c r="AS143" s="58">
        <v>0.25077175000000002</v>
      </c>
      <c r="AT143" s="58">
        <v>0.28534345999999999</v>
      </c>
      <c r="AU143" s="58">
        <v>4.9086794535832597E-2</v>
      </c>
      <c r="AV143" s="58">
        <v>0.58520200457871119</v>
      </c>
      <c r="AW143" s="58">
        <v>0.22156621500000001</v>
      </c>
      <c r="AX143" s="58">
        <v>0.46400804000000001</v>
      </c>
      <c r="AY143" s="58">
        <v>2.855041172E-9</v>
      </c>
      <c r="AZ143" s="58">
        <v>0.75090155315054441</v>
      </c>
      <c r="BA143" s="58">
        <v>2.3029617999999999E-10</v>
      </c>
      <c r="BC143" s="59" t="s">
        <v>211</v>
      </c>
      <c r="BD143" s="59">
        <v>1.641E-4</v>
      </c>
      <c r="BE143" s="59">
        <v>3.08534E-2</v>
      </c>
      <c r="BF143" s="59">
        <v>20.673331999999998</v>
      </c>
      <c r="BG143" s="59">
        <v>7.859515</v>
      </c>
      <c r="BH143" s="59">
        <v>2.3062363999999998E-3</v>
      </c>
      <c r="BI143" s="59">
        <v>2.2921629999999999E-4</v>
      </c>
      <c r="BJ143" s="59">
        <v>35.21893</v>
      </c>
      <c r="BK143" s="59">
        <v>0.25364699600000001</v>
      </c>
      <c r="BL143" s="59">
        <v>0.30294202999999997</v>
      </c>
      <c r="BM143" s="59">
        <v>5.5940293706822797E-2</v>
      </c>
      <c r="BN143" s="59">
        <v>0.61252931975345903</v>
      </c>
      <c r="BO143" s="59">
        <v>0.226965364</v>
      </c>
      <c r="BP143" s="59">
        <v>0.49326178999999998</v>
      </c>
      <c r="BQ143" s="59">
        <v>8.8608131747892993E-5</v>
      </c>
      <c r="BR143" s="59">
        <v>0.75135976642725111</v>
      </c>
      <c r="BS143" s="59">
        <v>2.9560572999999998E-10</v>
      </c>
    </row>
    <row r="144" spans="1:71" x14ac:dyDescent="0.25">
      <c r="A144" s="57" t="s">
        <v>211</v>
      </c>
      <c r="B144" s="57">
        <v>1.5789999999999999E-4</v>
      </c>
      <c r="C144" s="57">
        <v>4.9820499999999997E-2</v>
      </c>
      <c r="D144" s="57">
        <v>18.031462000000001</v>
      </c>
      <c r="E144" s="57">
        <v>8.1833200000000001</v>
      </c>
      <c r="F144" s="57">
        <v>2.2882789999999998E-3</v>
      </c>
      <c r="G144" s="57">
        <v>2.4009425E-4</v>
      </c>
      <c r="H144" s="57">
        <v>35.144382</v>
      </c>
      <c r="I144" s="57">
        <v>0.259962474</v>
      </c>
      <c r="J144" s="57">
        <v>0.37555314000000001</v>
      </c>
      <c r="K144" s="57">
        <v>7.6779135936056592E-2</v>
      </c>
      <c r="L144" s="57">
        <v>0.71229474998973941</v>
      </c>
      <c r="M144" s="57">
        <v>0.25373904000000003</v>
      </c>
      <c r="N144" s="57">
        <v>0.54103750000000006</v>
      </c>
      <c r="O144" s="57">
        <v>7.0394970072554491E-2</v>
      </c>
      <c r="P144" s="57">
        <v>0.89673848872510153</v>
      </c>
      <c r="Q144" s="57">
        <v>6.5663559999999996E-10</v>
      </c>
      <c r="S144" s="53" t="s">
        <v>211</v>
      </c>
      <c r="T144" s="53">
        <v>1.5980000000000001E-4</v>
      </c>
      <c r="U144" s="53">
        <v>3.8025099999999999E-2</v>
      </c>
      <c r="V144" s="53">
        <v>19.301254</v>
      </c>
      <c r="W144" s="53">
        <v>7.9498772999999998</v>
      </c>
      <c r="X144" s="53">
        <v>2.2986114E-3</v>
      </c>
      <c r="Y144" s="53">
        <v>2.3489528000000001E-4</v>
      </c>
      <c r="Z144" s="53">
        <v>35.1708</v>
      </c>
      <c r="AA144" s="53">
        <v>0.25787388</v>
      </c>
      <c r="AB144" s="53">
        <v>0.33522532999999999</v>
      </c>
      <c r="AC144" s="53">
        <v>6.4074500701148701E-2</v>
      </c>
      <c r="AD144" s="53">
        <v>0.65717371075046938</v>
      </c>
      <c r="AE144" s="53">
        <v>0.23848472400000001</v>
      </c>
      <c r="AF144" s="53">
        <v>0.51582380999999999</v>
      </c>
      <c r="AG144" s="53">
        <v>2.5328947062027828E-2</v>
      </c>
      <c r="AH144" s="53">
        <v>0.81556604349621242</v>
      </c>
      <c r="AI144" s="53">
        <v>3.7663302999999997E-10</v>
      </c>
      <c r="AK144" s="58" t="s">
        <v>211</v>
      </c>
      <c r="AL144" s="58">
        <v>1.652E-4</v>
      </c>
      <c r="AM144" s="58">
        <v>2.8091999999999999E-2</v>
      </c>
      <c r="AN144" s="58">
        <v>20.670466999999999</v>
      </c>
      <c r="AO144" s="58">
        <v>7.730315</v>
      </c>
      <c r="AP144" s="58">
        <v>2.3104264000000001E-3</v>
      </c>
      <c r="AQ144" s="58">
        <v>2.2947876999999999E-4</v>
      </c>
      <c r="AR144" s="58">
        <v>35.205210000000001</v>
      </c>
      <c r="AS144" s="58">
        <v>0.25452889499999998</v>
      </c>
      <c r="AT144" s="58">
        <v>0.29935392999999999</v>
      </c>
      <c r="AU144" s="58">
        <v>5.1433700518215469E-2</v>
      </c>
      <c r="AV144" s="58">
        <v>0.60531652556134563</v>
      </c>
      <c r="AW144" s="58">
        <v>0.22665986499999999</v>
      </c>
      <c r="AX144" s="58">
        <v>0.48203821000000002</v>
      </c>
      <c r="AY144" s="58">
        <v>1.1544888752000001E-8</v>
      </c>
      <c r="AZ144" s="58">
        <v>0.77042192085362715</v>
      </c>
      <c r="BA144" s="58">
        <v>2.4947097E-10</v>
      </c>
      <c r="BC144" s="59" t="s">
        <v>211</v>
      </c>
      <c r="BD144" s="59">
        <v>1.6430000000000001E-4</v>
      </c>
      <c r="BE144" s="59">
        <v>3.3743799999999997E-2</v>
      </c>
      <c r="BF144" s="59">
        <v>19.989595000000001</v>
      </c>
      <c r="BG144" s="59">
        <v>7.8589650000000004</v>
      </c>
      <c r="BH144" s="59">
        <v>2.3061080999999999E-3</v>
      </c>
      <c r="BI144" s="59">
        <v>2.3214004000000001E-4</v>
      </c>
      <c r="BJ144" s="59">
        <v>35.189335</v>
      </c>
      <c r="BK144" s="59">
        <v>0.25629286000000001</v>
      </c>
      <c r="BL144" s="59">
        <v>0.31646143999999998</v>
      </c>
      <c r="BM144" s="59">
        <v>5.9179480675042737E-2</v>
      </c>
      <c r="BN144" s="59">
        <v>0.63193378072250139</v>
      </c>
      <c r="BO144" s="59">
        <v>0.23074163</v>
      </c>
      <c r="BP144" s="59">
        <v>0.50874313999999998</v>
      </c>
      <c r="BQ144" s="59">
        <v>1.18995555830483E-3</v>
      </c>
      <c r="BR144" s="59">
        <v>0.7716685558670433</v>
      </c>
      <c r="BS144" s="59">
        <v>3.0902419999999998E-10</v>
      </c>
    </row>
    <row r="145" spans="1:71" x14ac:dyDescent="0.25">
      <c r="A145" s="57" t="s">
        <v>211</v>
      </c>
      <c r="B145" s="57">
        <v>1.5870000000000001E-4</v>
      </c>
      <c r="C145" s="57">
        <v>5.36873E-2</v>
      </c>
      <c r="D145" s="57">
        <v>17.443860000000001</v>
      </c>
      <c r="E145" s="57">
        <v>8.1841539999999995</v>
      </c>
      <c r="F145" s="57">
        <v>2.2887110000000001E-3</v>
      </c>
      <c r="G145" s="57">
        <v>2.4288724E-4</v>
      </c>
      <c r="H145" s="57">
        <v>35.124634</v>
      </c>
      <c r="I145" s="57">
        <v>0.26096701999999999</v>
      </c>
      <c r="J145" s="57">
        <v>0.39035891</v>
      </c>
      <c r="K145" s="57">
        <v>8.0410970898747464E-2</v>
      </c>
      <c r="L145" s="57">
        <v>0.73173690095268507</v>
      </c>
      <c r="M145" s="57">
        <v>0.25776217600000001</v>
      </c>
      <c r="N145" s="57">
        <v>0.55291447999999999</v>
      </c>
      <c r="O145" s="57">
        <v>7.7568760073248672E-2</v>
      </c>
      <c r="P145" s="57">
        <v>0.91970418677438004</v>
      </c>
      <c r="Q145" s="57">
        <v>7.0573474999999997E-10</v>
      </c>
      <c r="S145" s="53" t="s">
        <v>211</v>
      </c>
      <c r="T145" s="53">
        <v>1.5919999999999999E-4</v>
      </c>
      <c r="U145" s="53">
        <v>4.0276300000000001E-2</v>
      </c>
      <c r="V145" s="53">
        <v>18.725662</v>
      </c>
      <c r="W145" s="53">
        <v>7.9492583000000003</v>
      </c>
      <c r="X145" s="53">
        <v>2.2989241E-3</v>
      </c>
      <c r="Y145" s="53">
        <v>2.3747495E-4</v>
      </c>
      <c r="Z145" s="53">
        <v>35.146923000000001</v>
      </c>
      <c r="AA145" s="53">
        <v>0.25957935599999998</v>
      </c>
      <c r="AB145" s="53">
        <v>0.35066426000000001</v>
      </c>
      <c r="AC145" s="53">
        <v>6.7453950701965401E-2</v>
      </c>
      <c r="AD145" s="53">
        <v>0.67769756675161152</v>
      </c>
      <c r="AE145" s="53">
        <v>0.24416668</v>
      </c>
      <c r="AF145" s="53">
        <v>0.52645470000000005</v>
      </c>
      <c r="AG145" s="53">
        <v>3.6108170064236063E-2</v>
      </c>
      <c r="AH145" s="53">
        <v>0.84306298054159312</v>
      </c>
      <c r="AI145" s="53">
        <v>4.3753120000000001E-10</v>
      </c>
      <c r="AK145" s="58" t="s">
        <v>211</v>
      </c>
      <c r="AL145" s="58">
        <v>1.638E-4</v>
      </c>
      <c r="AM145" s="58">
        <v>3.0218999999999999E-2</v>
      </c>
      <c r="AN145" s="58">
        <v>20.097065000000001</v>
      </c>
      <c r="AO145" s="58">
        <v>7.7292690000000004</v>
      </c>
      <c r="AP145" s="58">
        <v>2.3105043999999998E-3</v>
      </c>
      <c r="AQ145" s="58">
        <v>2.3188593E-4</v>
      </c>
      <c r="AR145" s="58">
        <v>35.176242999999999</v>
      </c>
      <c r="AS145" s="58">
        <v>0.25663502599999999</v>
      </c>
      <c r="AT145" s="58">
        <v>0.30982870000000001</v>
      </c>
      <c r="AU145" s="58">
        <v>5.4217964527521471E-2</v>
      </c>
      <c r="AV145" s="58">
        <v>0.62068169057157063</v>
      </c>
      <c r="AW145" s="58">
        <v>0.22929117500000001</v>
      </c>
      <c r="AX145" s="58">
        <v>0.49406265999999999</v>
      </c>
      <c r="AY145" s="58">
        <v>3.0687901472200001E-7</v>
      </c>
      <c r="AZ145" s="58">
        <v>0.7862023552323506</v>
      </c>
      <c r="BA145" s="58">
        <v>2.6141216999999998E-10</v>
      </c>
      <c r="BC145" s="59" t="s">
        <v>211</v>
      </c>
      <c r="BD145" s="59">
        <v>1.6320000000000001E-4</v>
      </c>
      <c r="BE145" s="59">
        <v>3.56116E-2</v>
      </c>
      <c r="BF145" s="59">
        <v>19.419692999999999</v>
      </c>
      <c r="BG145" s="59">
        <v>7.8582416000000004</v>
      </c>
      <c r="BH145" s="59">
        <v>2.3062286999999998E-3</v>
      </c>
      <c r="BI145" s="59">
        <v>2.3461612E-4</v>
      </c>
      <c r="BJ145" s="59">
        <v>35.163113000000003</v>
      </c>
      <c r="BK145" s="59">
        <v>0.25830493399999999</v>
      </c>
      <c r="BL145" s="59">
        <v>0.33078489</v>
      </c>
      <c r="BM145" s="59">
        <v>6.2306390676778213E-2</v>
      </c>
      <c r="BN145" s="59">
        <v>0.65139621472460874</v>
      </c>
      <c r="BO145" s="59">
        <v>0.23602016000000001</v>
      </c>
      <c r="BP145" s="59">
        <v>0.51939420000000003</v>
      </c>
      <c r="BQ145" s="59">
        <v>1.030536506024415E-2</v>
      </c>
      <c r="BR145" s="59">
        <v>0.79676443041358003</v>
      </c>
      <c r="BS145" s="59">
        <v>3.5394024E-10</v>
      </c>
    </row>
    <row r="146" spans="1:71" x14ac:dyDescent="0.25">
      <c r="A146" s="57" t="s">
        <v>211</v>
      </c>
      <c r="B146" s="57">
        <v>1.548E-4</v>
      </c>
      <c r="C146" s="57">
        <v>5.3389899999999997E-2</v>
      </c>
      <c r="D146" s="57">
        <v>17.042881000000001</v>
      </c>
      <c r="E146" s="57">
        <v>8.1840670000000006</v>
      </c>
      <c r="F146" s="57">
        <v>2.2896893999999998E-3</v>
      </c>
      <c r="G146" s="57">
        <v>2.4515099999999998E-4</v>
      </c>
      <c r="H146" s="57">
        <v>35.10633</v>
      </c>
      <c r="I146" s="57">
        <v>0.26395070599999998</v>
      </c>
      <c r="J146" s="57">
        <v>0.40276087999999999</v>
      </c>
      <c r="K146" s="57">
        <v>8.0226794703428764E-2</v>
      </c>
      <c r="L146" s="57">
        <v>0.74693838075526797</v>
      </c>
      <c r="M146" s="57">
        <v>0.26465100000000003</v>
      </c>
      <c r="N146" s="57">
        <v>0.56517689999999998</v>
      </c>
      <c r="O146" s="57">
        <v>8.7465726074668015E-2</v>
      </c>
      <c r="P146" s="57">
        <v>0.94971070081553766</v>
      </c>
      <c r="Q146" s="57">
        <v>7.4563232999999998E-10</v>
      </c>
      <c r="S146" s="53" t="s">
        <v>211</v>
      </c>
      <c r="T146" s="53">
        <v>1.5469999999999999E-4</v>
      </c>
      <c r="U146" s="53">
        <v>4.0500399999999999E-2</v>
      </c>
      <c r="V146" s="53">
        <v>18.329466</v>
      </c>
      <c r="W146" s="53">
        <v>7.9476857000000001</v>
      </c>
      <c r="X146" s="53">
        <v>2.2998210000000001E-3</v>
      </c>
      <c r="Y146" s="53">
        <v>2.3956210999999999E-4</v>
      </c>
      <c r="Z146" s="53">
        <v>35.123978000000001</v>
      </c>
      <c r="AA146" s="53">
        <v>0.26252968700000001</v>
      </c>
      <c r="AB146" s="53">
        <v>0.35900739999999998</v>
      </c>
      <c r="AC146" s="53">
        <v>6.6804900542098755E-2</v>
      </c>
      <c r="AD146" s="53">
        <v>0.68834198758990217</v>
      </c>
      <c r="AE146" s="53">
        <v>0.24864172000000001</v>
      </c>
      <c r="AF146" s="53">
        <v>0.53632329999999995</v>
      </c>
      <c r="AG146" s="53">
        <v>4.0747277063945542E-2</v>
      </c>
      <c r="AH146" s="53">
        <v>0.86286463152694592</v>
      </c>
      <c r="AI146" s="53">
        <v>4.0945887999999997E-10</v>
      </c>
      <c r="AK146" s="58" t="s">
        <v>211</v>
      </c>
      <c r="AL146" s="58">
        <v>1.5899999999999999E-4</v>
      </c>
      <c r="AM146" s="58">
        <v>3.0543299999999999E-2</v>
      </c>
      <c r="AN146" s="58">
        <v>19.713305999999999</v>
      </c>
      <c r="AO146" s="58">
        <v>7.7278523000000003</v>
      </c>
      <c r="AP146" s="58">
        <v>2.3111660999999999E-3</v>
      </c>
      <c r="AQ146" s="58">
        <v>2.3373921999999999E-4</v>
      </c>
      <c r="AR146" s="58">
        <v>35.149746</v>
      </c>
      <c r="AS146" s="58">
        <v>0.25939812000000001</v>
      </c>
      <c r="AT146" s="58">
        <v>0.316372245</v>
      </c>
      <c r="AU146" s="58">
        <v>5.3442124420389002E-2</v>
      </c>
      <c r="AV146" s="58">
        <v>0.62921248946309816</v>
      </c>
      <c r="AW146" s="58">
        <v>0.23246670999999999</v>
      </c>
      <c r="AX146" s="58">
        <v>0.50450983999999999</v>
      </c>
      <c r="AY146" s="58">
        <v>6.5982258060999997E-7</v>
      </c>
      <c r="AZ146" s="58">
        <v>0.8000370091464879</v>
      </c>
      <c r="BA146" s="58">
        <v>2.4856655999999998E-10</v>
      </c>
      <c r="BC146" s="59" t="s">
        <v>211</v>
      </c>
      <c r="BD146" s="59">
        <v>1.584E-4</v>
      </c>
      <c r="BE146" s="59">
        <v>3.5543199999999997E-2</v>
      </c>
      <c r="BF146" s="59">
        <v>19.034331999999999</v>
      </c>
      <c r="BG146" s="59">
        <v>7.8569009999999997</v>
      </c>
      <c r="BH146" s="59">
        <v>2.3068873999999998E-3</v>
      </c>
      <c r="BI146" s="59">
        <v>2.3655004000000001E-4</v>
      </c>
      <c r="BJ146" s="59">
        <v>35.139023000000002</v>
      </c>
      <c r="BK146" s="59">
        <v>0.26128565999999998</v>
      </c>
      <c r="BL146" s="59">
        <v>0.33712187999999998</v>
      </c>
      <c r="BM146" s="59">
        <v>6.1044690507967951E-2</v>
      </c>
      <c r="BN146" s="59">
        <v>0.65945223055384428</v>
      </c>
      <c r="BO146" s="59">
        <v>0.239467184</v>
      </c>
      <c r="BP146" s="59">
        <v>0.52930558999999999</v>
      </c>
      <c r="BQ146" s="59">
        <v>1.036470405936297E-2</v>
      </c>
      <c r="BR146" s="59">
        <v>0.81073519338327027</v>
      </c>
      <c r="BS146" s="59">
        <v>3.2425042999999999E-10</v>
      </c>
    </row>
    <row r="147" spans="1:71" x14ac:dyDescent="0.25">
      <c r="A147" s="57" t="s">
        <v>211</v>
      </c>
      <c r="B147" s="57">
        <v>1.4449999999999999E-4</v>
      </c>
      <c r="C147" s="57">
        <v>4.31852E-2</v>
      </c>
      <c r="D147" s="57">
        <v>17.163671000000001</v>
      </c>
      <c r="E147" s="57">
        <v>8.1809449999999995</v>
      </c>
      <c r="F147" s="57">
        <v>2.2908729000000001E-3</v>
      </c>
      <c r="G147" s="57">
        <v>2.4503865E-4</v>
      </c>
      <c r="H147" s="57">
        <v>35.10284</v>
      </c>
      <c r="I147" s="57">
        <v>0.26922806799999999</v>
      </c>
      <c r="J147" s="57">
        <v>0.37850861000000002</v>
      </c>
      <c r="K147" s="57">
        <v>6.5262130362231247E-2</v>
      </c>
      <c r="L147" s="57">
        <v>0.71299880840700258</v>
      </c>
      <c r="M147" s="57">
        <v>0.26049228499999999</v>
      </c>
      <c r="N147" s="57">
        <v>0.56661242999999994</v>
      </c>
      <c r="O147" s="57">
        <v>3.8077180063712378E-2</v>
      </c>
      <c r="P147" s="57">
        <v>0.89821693948486214</v>
      </c>
      <c r="Q147" s="57">
        <v>4.2271878000000001E-10</v>
      </c>
      <c r="S147" s="53" t="s">
        <v>211</v>
      </c>
      <c r="T147" s="53">
        <v>1.449E-4</v>
      </c>
      <c r="U147" s="53">
        <v>3.2533800000000002E-2</v>
      </c>
      <c r="V147" s="53">
        <v>18.472373999999999</v>
      </c>
      <c r="W147" s="53">
        <v>7.9442285999999998</v>
      </c>
      <c r="X147" s="53">
        <v>2.3011537E-3</v>
      </c>
      <c r="Y147" s="53">
        <v>2.3923824000000001E-4</v>
      </c>
      <c r="Z147" s="53">
        <v>35.120117</v>
      </c>
      <c r="AA147" s="53">
        <v>0.26723868000000001</v>
      </c>
      <c r="AB147" s="53">
        <v>0.33638127000000001</v>
      </c>
      <c r="AC147" s="53">
        <v>5.2545100295129862E-2</v>
      </c>
      <c r="AD147" s="53">
        <v>0.65616505033574979</v>
      </c>
      <c r="AE147" s="53">
        <v>0.24476049999999999</v>
      </c>
      <c r="AF147" s="53">
        <v>0.53628463999999998</v>
      </c>
      <c r="AG147" s="53">
        <v>1.0721692527999999E-7</v>
      </c>
      <c r="AH147" s="53">
        <v>0.82397913949951485</v>
      </c>
      <c r="AI147" s="53">
        <v>2.6159083E-10</v>
      </c>
      <c r="AK147" s="58" t="s">
        <v>211</v>
      </c>
      <c r="AL147" s="58">
        <v>1.496E-4</v>
      </c>
      <c r="AM147" s="58">
        <v>2.4395099999999999E-2</v>
      </c>
      <c r="AN147" s="58">
        <v>19.853809999999999</v>
      </c>
      <c r="AO147" s="58">
        <v>7.7257752000000002</v>
      </c>
      <c r="AP147" s="58">
        <v>2.3124625000000001E-3</v>
      </c>
      <c r="AQ147" s="58">
        <v>2.334305E-4</v>
      </c>
      <c r="AR147" s="58">
        <v>35.14358</v>
      </c>
      <c r="AS147" s="58">
        <v>0.26194967600000002</v>
      </c>
      <c r="AT147" s="58">
        <v>0.29694398999999999</v>
      </c>
      <c r="AU147" s="58">
        <v>3.8936477227672947E-2</v>
      </c>
      <c r="AV147" s="58">
        <v>0.59783014326313888</v>
      </c>
      <c r="AW147" s="58">
        <v>0.23226338999999999</v>
      </c>
      <c r="AX147" s="58">
        <v>0.47308783999999998</v>
      </c>
      <c r="AY147" s="58">
        <v>1.24632211E-9</v>
      </c>
      <c r="AZ147" s="58">
        <v>0.77457214845817557</v>
      </c>
      <c r="BA147" s="58">
        <v>1.6646128999999999E-10</v>
      </c>
      <c r="BC147" s="59" t="s">
        <v>211</v>
      </c>
      <c r="BD147" s="59">
        <v>1.4889999999999999E-4</v>
      </c>
      <c r="BE147" s="59">
        <v>2.8304200000000002E-2</v>
      </c>
      <c r="BF147" s="59">
        <v>19.180531999999999</v>
      </c>
      <c r="BG147" s="59">
        <v>7.854069</v>
      </c>
      <c r="BH147" s="59">
        <v>2.3080974E-3</v>
      </c>
      <c r="BI147" s="59">
        <v>2.3619782999999999E-4</v>
      </c>
      <c r="BJ147" s="59">
        <v>35.135196999999998</v>
      </c>
      <c r="BK147" s="59">
        <v>0.26446474599999997</v>
      </c>
      <c r="BL147" s="59">
        <v>0.31637834999999997</v>
      </c>
      <c r="BM147" s="59">
        <v>4.6229728274903681E-2</v>
      </c>
      <c r="BN147" s="59">
        <v>0.62707282431339795</v>
      </c>
      <c r="BO147" s="59">
        <v>0.23825255400000001</v>
      </c>
      <c r="BP147" s="59">
        <v>0.50456690999999998</v>
      </c>
      <c r="BQ147" s="59">
        <v>1.878017923E-9</v>
      </c>
      <c r="BR147" s="59">
        <v>0.77498301608987141</v>
      </c>
      <c r="BS147" s="59">
        <v>2.1176584000000001E-10</v>
      </c>
    </row>
    <row r="148" spans="1:71" x14ac:dyDescent="0.25">
      <c r="A148" s="57" t="s">
        <v>211</v>
      </c>
      <c r="B148" s="57" t="str" cm="1">
        <f t="array" ref="B148:B161">TRANSPOSE(Fe!E10:R10)</f>
        <v>NA</v>
      </c>
      <c r="C148" s="57" t="str" cm="1">
        <f t="array" ref="C148:C161">TRANSPOSE('PO4'!E10:R10)</f>
        <v>NA</v>
      </c>
      <c r="D148" s="57" t="str" cm="1">
        <f t="array" ref="D148:D161">TRANSPOSE(surface_T!E10:R10)</f>
        <v>NaN</v>
      </c>
      <c r="E148" s="57" t="str" cm="1">
        <f t="array" ref="E148:E161">TRANSPOSE(surface_ph!E10:R10)</f>
        <v>NaN</v>
      </c>
      <c r="F148" s="57" t="str" cm="1">
        <f t="array" ref="F148:F161">TRANSPOSE(surface_Alk!E10:R10)</f>
        <v>NaN</v>
      </c>
      <c r="G148" s="57" t="str" cm="1">
        <f t="array" ref="G148:G161">TRANSPOSE(surface_oxugen!E10:R10)</f>
        <v>NaN</v>
      </c>
      <c r="H148" s="57" t="str" cm="1">
        <f t="array" ref="H148:H161">TRANSPOSE(Surface_sal!E10:R10)</f>
        <v>NaN</v>
      </c>
      <c r="I148" s="57" t="str" cm="1">
        <f t="array" ref="I148:I161">TRANSPOSE(picophyto!E10:R10)</f>
        <v>NA</v>
      </c>
      <c r="J148" s="57" t="str" cm="1">
        <f t="array" ref="J148:J161">TRANSPOSE(nanophyto!E10:R10)</f>
        <v>NA</v>
      </c>
      <c r="K148" s="57" t="str" cm="1">
        <f t="array" ref="K148:K161">TRANSPOSE(microphyto!E10:R10)</f>
        <v>NA</v>
      </c>
      <c r="L148" s="57" t="str" cm="1">
        <f t="array" ref="L148:L161">TRANSPOSE(total_phyto!E10:R10)</f>
        <v>NA</v>
      </c>
      <c r="M148" s="57" t="str" cm="1">
        <f t="array" ref="M148:M161">TRANSPOSE(nanozoo!E10:R10)</f>
        <v>NA</v>
      </c>
      <c r="N148" s="57" t="str" cm="1">
        <f t="array" ref="N148:N161">TRANSPOSE(microzoo!E10:R10)</f>
        <v>NA</v>
      </c>
      <c r="O148" s="57" t="str" cm="1">
        <f t="array" ref="O148:O161">TRANSPOSE(mesozoo!E10:R10)</f>
        <v>NA</v>
      </c>
      <c r="P148" s="57" t="str" cm="1">
        <f t="array" ref="P148:P161">TRANSPOSE(total_zoo!E10:R10)</f>
        <v>NA</v>
      </c>
      <c r="Q148" s="57" t="str" cm="1">
        <f t="array" ref="Q148:Q161">TRANSPOSE(foram!E10:R10)</f>
        <v>NaN</v>
      </c>
      <c r="S148" s="53" t="s">
        <v>211</v>
      </c>
      <c r="T148" s="53" t="str" cm="1">
        <f t="array" ref="T148:T161">TRANSPOSE(Fe!E121:R121)</f>
        <v>NA</v>
      </c>
      <c r="U148" s="53" t="str" cm="1">
        <f t="array" ref="U148:U161">TRANSPOSE('PO4'!E121:R121)</f>
        <v>NA</v>
      </c>
      <c r="V148" s="53" t="str" cm="1">
        <f t="array" ref="V148:V161">TRANSPOSE(surface_T!E121:R121)</f>
        <v>NaN</v>
      </c>
      <c r="W148" s="53" t="str" cm="1">
        <f t="array" ref="W148:W161">TRANSPOSE(surface_ph!E121:R121)</f>
        <v>NaN</v>
      </c>
      <c r="X148" s="53" t="str" cm="1">
        <f t="array" ref="X148:X161">TRANSPOSE(surface_Alk!E121:R121)</f>
        <v>NaN</v>
      </c>
      <c r="Y148" s="53" t="str" cm="1">
        <f t="array" ref="Y148:Y161">TRANSPOSE(surface_oxugen!E121:R121)</f>
        <v>NaN</v>
      </c>
      <c r="Z148" s="53" t="str" cm="1">
        <f t="array" ref="Z148:Z161">TRANSPOSE(Surface_sal!E121:R121)</f>
        <v>NaN</v>
      </c>
      <c r="AA148" s="53" t="str" cm="1">
        <f t="array" ref="AA148:AA161">TRANSPOSE(picophyto!E121:R121)</f>
        <v>NA</v>
      </c>
      <c r="AB148" s="53" t="str" cm="1">
        <f t="array" ref="AB148:AB161">TRANSPOSE(nanophyto!E121:R121)</f>
        <v>NA</v>
      </c>
      <c r="AC148" s="53" t="str" cm="1">
        <f t="array" ref="AC148:AC161">TRANSPOSE(microphyto!E121:R121)</f>
        <v>NA</v>
      </c>
      <c r="AD148" s="53" t="str" cm="1">
        <f t="array" ref="AD148:AD161">TRANSPOSE(total_phyto!E121:R121)</f>
        <v>NA</v>
      </c>
      <c r="AE148" s="53" t="str" cm="1">
        <f t="array" ref="AE148:AE161">TRANSPOSE(nanozoo!E121:R121)</f>
        <v>NA</v>
      </c>
      <c r="AF148" s="53" t="str" cm="1">
        <f t="array" ref="AF148:AF161">TRANSPOSE(microzoo!E121:R121)</f>
        <v>NA</v>
      </c>
      <c r="AG148" s="53" t="str" cm="1">
        <f t="array" ref="AG148:AG161">TRANSPOSE(mesozoo!E121:R121)</f>
        <v>NA</v>
      </c>
      <c r="AH148" s="53" t="str" cm="1">
        <f t="array" ref="AH148:AH161">TRANSPOSE(total_zoo!E121:R121)</f>
        <v>NA</v>
      </c>
      <c r="AI148" s="53" t="str" cm="1">
        <f t="array" ref="AI148:AI161">TRANSPOSE(foram!E121:R121)</f>
        <v>NaN</v>
      </c>
      <c r="AK148" s="58" t="s">
        <v>211</v>
      </c>
      <c r="AL148" s="58" t="str" cm="1">
        <f t="array" ref="AL148:AL161">TRANSPOSE(Fe!E158:R158)</f>
        <v>NA</v>
      </c>
      <c r="AM148" s="58" t="str" cm="1">
        <f t="array" ref="AM148:AM161">TRANSPOSE('PO4'!E158:R158)</f>
        <v>NA</v>
      </c>
      <c r="AN148" s="58" t="str" cm="1">
        <f t="array" ref="AN148:AN161">TRANSPOSE(surface_T!E158:R158)</f>
        <v>NaN</v>
      </c>
      <c r="AO148" s="58" t="str" cm="1">
        <f t="array" ref="AO148:AO161">TRANSPOSE(surface_ph!E158:R158)</f>
        <v>NaN</v>
      </c>
      <c r="AP148" s="58" t="str" cm="1">
        <f t="array" ref="AP148:AP161">TRANSPOSE(surface_Alk!E158:R158)</f>
        <v>NaN</v>
      </c>
      <c r="AQ148" s="58" t="str" cm="1">
        <f t="array" ref="AQ148:AQ161">TRANSPOSE(surface_oxugen!E158:R158)</f>
        <v>NaN</v>
      </c>
      <c r="AR148" s="58" t="str" cm="1">
        <f t="array" ref="AR148:AR161">TRANSPOSE(Surface_sal!E158:R158)</f>
        <v>NaN</v>
      </c>
      <c r="AS148" s="58" t="str" cm="1">
        <f t="array" ref="AS148:AS161">TRANSPOSE(picophyto!E158:R158)</f>
        <v>NA</v>
      </c>
      <c r="AT148" s="58" t="str" cm="1">
        <f t="array" ref="AT148:AT161">TRANSPOSE(nanophyto!E158:R158)</f>
        <v>NA</v>
      </c>
      <c r="AU148" s="58" t="str" cm="1">
        <f t="array" ref="AU148:AU161">TRANSPOSE(microphyto!E158:R158)</f>
        <v>NA</v>
      </c>
      <c r="AV148" s="58" t="str" cm="1">
        <f t="array" ref="AV148:AV161">TRANSPOSE(total_phyto!E158:R158)</f>
        <v>NA</v>
      </c>
      <c r="AW148" s="58" t="str" cm="1">
        <f t="array" ref="AW148:AW161">TRANSPOSE(nanozoo!E158:R158)</f>
        <v>NA</v>
      </c>
      <c r="AX148" s="58" t="str" cm="1">
        <f t="array" ref="AX148:AX161">TRANSPOSE(microzoo!E158:R158)</f>
        <v>NA</v>
      </c>
      <c r="AY148" s="58" t="str" cm="1">
        <f t="array" ref="AY148:AY161">TRANSPOSE(mesozoo!E158:R158)</f>
        <v>NA</v>
      </c>
      <c r="AZ148" s="58" t="str" cm="1">
        <f t="array" ref="AZ148:AZ161">TRANSPOSE(total_zoo!E158:R158)</f>
        <v>NA</v>
      </c>
      <c r="BA148" s="58" t="str" cm="1">
        <f t="array" ref="BA148:BA161">TRANSPOSE(foram!E158:R158)</f>
        <v>NaN</v>
      </c>
      <c r="BC148" s="59" t="s">
        <v>211</v>
      </c>
      <c r="BD148" s="59" t="str" cm="1">
        <f t="array" ref="BD148:BD161">TRANSPOSE(Fe!E84:R84)</f>
        <v>NA</v>
      </c>
      <c r="BE148" s="59" t="str" cm="1">
        <f t="array" ref="BE148:BE161">TRANSPOSE('PO4'!E84:R84)</f>
        <v>NA</v>
      </c>
      <c r="BF148" s="59" t="str" cm="1">
        <f t="array" ref="BF148:BF161">TRANSPOSE(surface_T!E84:R84)</f>
        <v>NaN</v>
      </c>
      <c r="BG148" s="59" t="str" cm="1">
        <f t="array" ref="BG148:BG161">TRANSPOSE(surface_ph!E84:R84)</f>
        <v>NaN</v>
      </c>
      <c r="BH148" s="59" t="str" cm="1">
        <f t="array" ref="BH148:BH161">TRANSPOSE(surface_Alk!E84:R84)</f>
        <v>NaN</v>
      </c>
      <c r="BI148" s="59" t="str" cm="1">
        <f t="array" ref="BI148:BI161">TRANSPOSE(surface_oxugen!E84:R84)</f>
        <v>NaN</v>
      </c>
      <c r="BJ148" s="59" t="str" cm="1">
        <f t="array" ref="BJ148:BJ161">TRANSPOSE(Surface_sal!E84:R84)</f>
        <v>NaN</v>
      </c>
      <c r="BK148" s="59" t="str" cm="1">
        <f t="array" ref="BK148:BK161">TRANSPOSE(picophyto!E84:R84)</f>
        <v>NA</v>
      </c>
      <c r="BL148" s="59" t="str" cm="1">
        <f t="array" ref="BL148:BL161">TRANSPOSE(nanophyto!E84:R84)</f>
        <v>NA</v>
      </c>
      <c r="BM148" s="59" t="str" cm="1">
        <f t="array" ref="BM148:BM161">TRANSPOSE(microphyto!E84:R84)</f>
        <v>NA</v>
      </c>
      <c r="BN148" s="59" t="str" cm="1">
        <f t="array" ref="BN148:BN161">TRANSPOSE(total_phyto!E84:R84)</f>
        <v>NA</v>
      </c>
      <c r="BO148" s="59" t="str" cm="1">
        <f t="array" ref="BO148:BO161">TRANSPOSE(nanozoo!E84:R84)</f>
        <v>NA</v>
      </c>
      <c r="BP148" s="59" t="str" cm="1">
        <f t="array" ref="BP148:BP161">TRANSPOSE(microzoo!E84:R84)</f>
        <v>NA</v>
      </c>
      <c r="BQ148" s="59" t="str" cm="1">
        <f t="array" ref="BQ148:BQ161">TRANSPOSE(mesozoo!E84:R84)</f>
        <v>NA</v>
      </c>
      <c r="BR148" s="59" t="str" cm="1">
        <f t="array" ref="BR148:BR161">TRANSPOSE(total_zoo!E84:R84)</f>
        <v>NA</v>
      </c>
      <c r="BS148" s="59" t="str" cm="1">
        <f t="array" ref="BS148:BS161">TRANSPOSE(foram!E84:R84)</f>
        <v>NaN</v>
      </c>
    </row>
    <row r="149" spans="1:71" x14ac:dyDescent="0.25">
      <c r="A149" s="57" t="s">
        <v>211</v>
      </c>
      <c r="B149" s="57">
        <v>1.6249999999999999E-4</v>
      </c>
      <c r="C149" s="57">
        <v>6.8541900000000003E-2</v>
      </c>
      <c r="D149" s="57">
        <v>21.710246999999999</v>
      </c>
      <c r="E149" s="57">
        <v>8.1643270000000001</v>
      </c>
      <c r="F149" s="57">
        <v>2.2638086000000002E-3</v>
      </c>
      <c r="G149" s="57">
        <v>2.2551725999999999E-4</v>
      </c>
      <c r="H149" s="57">
        <v>34.780017999999998</v>
      </c>
      <c r="I149" s="57">
        <v>0.25615821700000002</v>
      </c>
      <c r="J149" s="57">
        <v>0.40329808</v>
      </c>
      <c r="K149" s="57">
        <v>8.7248231976157997E-2</v>
      </c>
      <c r="L149" s="57">
        <v>0.74670452904706408</v>
      </c>
      <c r="M149" s="57">
        <v>0.27988987999999998</v>
      </c>
      <c r="N149" s="57">
        <v>0.51772436999999993</v>
      </c>
      <c r="O149" s="57">
        <v>0.30024093021644221</v>
      </c>
      <c r="P149" s="57">
        <v>1.162113334216442</v>
      </c>
      <c r="Q149" s="57">
        <v>2.3801697E-2</v>
      </c>
      <c r="S149" s="53" t="s">
        <v>211</v>
      </c>
      <c r="T149" s="53">
        <v>1.6310000000000001E-4</v>
      </c>
      <c r="U149" s="53">
        <v>5.4536300000000003E-2</v>
      </c>
      <c r="V149" s="53">
        <v>23.202044000000001</v>
      </c>
      <c r="W149" s="53">
        <v>7.9553029999999998</v>
      </c>
      <c r="X149" s="53">
        <v>2.2740074999999999E-3</v>
      </c>
      <c r="Y149" s="53">
        <v>2.2030172E-4</v>
      </c>
      <c r="Z149" s="53">
        <v>34.82835</v>
      </c>
      <c r="AA149" s="53">
        <v>0.251667802</v>
      </c>
      <c r="AB149" s="53">
        <v>0.36249224000000002</v>
      </c>
      <c r="AC149" s="53">
        <v>7.7850466788166997E-2</v>
      </c>
      <c r="AD149" s="53">
        <v>0.69201050885832138</v>
      </c>
      <c r="AE149" s="53">
        <v>0.26378062000000002</v>
      </c>
      <c r="AF149" s="53">
        <v>0.48889231</v>
      </c>
      <c r="AG149" s="53">
        <v>0.25889070018920651</v>
      </c>
      <c r="AH149" s="53">
        <v>1.0731255681892069</v>
      </c>
      <c r="AI149" s="53">
        <v>1.4909822E-2</v>
      </c>
      <c r="AK149" s="58" t="s">
        <v>211</v>
      </c>
      <c r="AL149" s="58">
        <v>1.674E-4</v>
      </c>
      <c r="AM149" s="58">
        <v>4.4498799999999998E-2</v>
      </c>
      <c r="AN149" s="58">
        <v>24.713370000000001</v>
      </c>
      <c r="AO149" s="58">
        <v>7.7433085000000004</v>
      </c>
      <c r="AP149" s="58">
        <v>2.2859818000000001E-3</v>
      </c>
      <c r="AQ149" s="58">
        <v>2.1528895E-4</v>
      </c>
      <c r="AR149" s="58">
        <v>34.878962999999999</v>
      </c>
      <c r="AS149" s="58">
        <v>0.24578931000000001</v>
      </c>
      <c r="AT149" s="58">
        <v>0.32782641000000001</v>
      </c>
      <c r="AU149" s="58">
        <v>7.0456428698337001E-2</v>
      </c>
      <c r="AV149" s="58">
        <v>0.64407214876891128</v>
      </c>
      <c r="AW149" s="58">
        <v>0.249396275</v>
      </c>
      <c r="AX149" s="58">
        <v>0.46361756999999998</v>
      </c>
      <c r="AY149" s="58">
        <v>0.2250698801722549</v>
      </c>
      <c r="AZ149" s="58">
        <v>1.007125070672255</v>
      </c>
      <c r="BA149" s="58">
        <v>8.1808820000000004E-3</v>
      </c>
      <c r="BC149" s="59" t="s">
        <v>211</v>
      </c>
      <c r="BD149" s="59">
        <v>1.6670000000000001E-4</v>
      </c>
      <c r="BE149" s="59">
        <v>4.9414199999999998E-2</v>
      </c>
      <c r="BF149" s="59">
        <v>23.975258</v>
      </c>
      <c r="BG149" s="59">
        <v>7.8667692999999996</v>
      </c>
      <c r="BH149" s="59">
        <v>2.2816376000000002E-3</v>
      </c>
      <c r="BI149" s="59">
        <v>2.1768102000000001E-4</v>
      </c>
      <c r="BJ149" s="59">
        <v>34.858234000000003</v>
      </c>
      <c r="BK149" s="59">
        <v>0.248633415</v>
      </c>
      <c r="BL149" s="59">
        <v>0.34450233000000002</v>
      </c>
      <c r="BM149" s="59">
        <v>7.4347039899247E-2</v>
      </c>
      <c r="BN149" s="59">
        <v>0.66748278497033098</v>
      </c>
      <c r="BO149" s="59">
        <v>0.25618305000000002</v>
      </c>
      <c r="BP149" s="59">
        <v>0.47567572000000002</v>
      </c>
      <c r="BQ149" s="59">
        <v>0.24183226018151391</v>
      </c>
      <c r="BR149" s="59">
        <v>1.0242786756815141</v>
      </c>
      <c r="BS149" s="59">
        <v>1.1515812E-2</v>
      </c>
    </row>
    <row r="150" spans="1:71" x14ac:dyDescent="0.25">
      <c r="A150" s="57" t="s">
        <v>211</v>
      </c>
      <c r="B150" s="57">
        <v>1.316E-4</v>
      </c>
      <c r="C150" s="57">
        <v>1.57004E-2</v>
      </c>
      <c r="D150" s="57">
        <v>23.164359999999999</v>
      </c>
      <c r="E150" s="57">
        <v>8.161384</v>
      </c>
      <c r="F150" s="57">
        <v>2.2687499999999999E-3</v>
      </c>
      <c r="G150" s="57">
        <v>2.2134108000000001E-4</v>
      </c>
      <c r="H150" s="57">
        <v>34.901133999999999</v>
      </c>
      <c r="I150" s="57">
        <v>0.26122292499999999</v>
      </c>
      <c r="J150" s="57">
        <v>0.27434649</v>
      </c>
      <c r="K150" s="57">
        <v>3.2123525228736197E-2</v>
      </c>
      <c r="L150" s="57">
        <v>0.56769294025975026</v>
      </c>
      <c r="M150" s="57">
        <v>0.24337345499999999</v>
      </c>
      <c r="N150" s="57">
        <v>0.46987382</v>
      </c>
      <c r="O150" s="57">
        <v>5.8453180068339862E-2</v>
      </c>
      <c r="P150" s="57">
        <v>0.8103822753152452</v>
      </c>
      <c r="Q150" s="57">
        <v>2.4692652999999999E-10</v>
      </c>
      <c r="S150" s="53" t="s">
        <v>211</v>
      </c>
      <c r="T150" s="53">
        <v>1.3799999999999999E-4</v>
      </c>
      <c r="U150" s="53">
        <v>1.16057E-2</v>
      </c>
      <c r="V150" s="53">
        <v>24.625782000000001</v>
      </c>
      <c r="W150" s="53">
        <v>7.9445180000000004</v>
      </c>
      <c r="X150" s="53">
        <v>2.2797759999999999E-3</v>
      </c>
      <c r="Y150" s="53">
        <v>2.1625888E-4</v>
      </c>
      <c r="Z150" s="53">
        <v>34.95252</v>
      </c>
      <c r="AA150" s="53">
        <v>0.25405681000000002</v>
      </c>
      <c r="AB150" s="53">
        <v>0.239041</v>
      </c>
      <c r="AC150" s="53">
        <v>2.3622688152841399E-2</v>
      </c>
      <c r="AD150" s="53">
        <v>0.51672049817886123</v>
      </c>
      <c r="AE150" s="53">
        <v>0.22553024499999999</v>
      </c>
      <c r="AF150" s="53">
        <v>0.45325829000000001</v>
      </c>
      <c r="AG150" s="53">
        <v>6.0618557568302492E-3</v>
      </c>
      <c r="AH150" s="53">
        <v>0.72610705292294397</v>
      </c>
      <c r="AI150" s="53">
        <v>1.5598091000000001E-10</v>
      </c>
      <c r="AK150" s="58" t="s">
        <v>211</v>
      </c>
      <c r="AL150" s="58">
        <v>1.4689999999999999E-4</v>
      </c>
      <c r="AM150" s="58">
        <v>8.9814999999999999E-3</v>
      </c>
      <c r="AN150" s="58">
        <v>26.11496</v>
      </c>
      <c r="AO150" s="58">
        <v>7.7324413999999999</v>
      </c>
      <c r="AP150" s="58">
        <v>2.2926884999999999E-3</v>
      </c>
      <c r="AQ150" s="58">
        <v>2.1138514999999999E-4</v>
      </c>
      <c r="AR150" s="58">
        <v>35.00853</v>
      </c>
      <c r="AS150" s="58">
        <v>0.24502639000000001</v>
      </c>
      <c r="AT150" s="58">
        <v>0.21225779</v>
      </c>
      <c r="AU150" s="58">
        <v>1.687949311165432E-2</v>
      </c>
      <c r="AV150" s="58">
        <v>0.47416367313434138</v>
      </c>
      <c r="AW150" s="58">
        <v>0.21356556500000001</v>
      </c>
      <c r="AX150" s="58">
        <v>0.41237462000000003</v>
      </c>
      <c r="AY150" s="58">
        <v>2.731550567E-9</v>
      </c>
      <c r="AZ150" s="58">
        <v>0.68861794886515082</v>
      </c>
      <c r="BA150" s="58">
        <v>1.1650396E-10</v>
      </c>
      <c r="BC150" s="59" t="s">
        <v>211</v>
      </c>
      <c r="BD150" s="59">
        <v>1.4410000000000001E-4</v>
      </c>
      <c r="BE150" s="59">
        <v>1.0292900000000001E-2</v>
      </c>
      <c r="BF150" s="59">
        <v>25.391863000000001</v>
      </c>
      <c r="BG150" s="59">
        <v>7.8571434</v>
      </c>
      <c r="BH150" s="59">
        <v>2.2880828000000001E-3</v>
      </c>
      <c r="BI150" s="59">
        <v>2.1369938999999999E-4</v>
      </c>
      <c r="BJ150" s="59">
        <v>34.986849999999997</v>
      </c>
      <c r="BK150" s="59">
        <v>0.24935077</v>
      </c>
      <c r="BL150" s="59">
        <v>0.22461268000000001</v>
      </c>
      <c r="BM150" s="59">
        <v>2.0276533132925281E-2</v>
      </c>
      <c r="BN150" s="59">
        <v>0.49423998315735829</v>
      </c>
      <c r="BO150" s="59">
        <v>0.21880405</v>
      </c>
      <c r="BP150" s="59">
        <v>0.43340980000000001</v>
      </c>
      <c r="BQ150" s="59">
        <v>9.3782696700000001E-9</v>
      </c>
      <c r="BR150" s="59">
        <v>0.68912993951186996</v>
      </c>
      <c r="BS150" s="59">
        <v>1.3343332E-10</v>
      </c>
    </row>
    <row r="151" spans="1:71" x14ac:dyDescent="0.25">
      <c r="A151" s="57" t="s">
        <v>211</v>
      </c>
      <c r="B151" s="57">
        <v>1.305E-4</v>
      </c>
      <c r="C151" s="57">
        <v>1.6587299999999999E-2</v>
      </c>
      <c r="D151" s="57">
        <v>23.278701999999999</v>
      </c>
      <c r="E151" s="57">
        <v>8.1589170000000006</v>
      </c>
      <c r="F151" s="57">
        <v>2.2759500000000001E-3</v>
      </c>
      <c r="G151" s="57">
        <v>2.2018989E-4</v>
      </c>
      <c r="H151" s="57">
        <v>35.030655000000003</v>
      </c>
      <c r="I151" s="57">
        <v>0.25471771999999998</v>
      </c>
      <c r="J151" s="57">
        <v>0.244212125</v>
      </c>
      <c r="K151" s="57">
        <v>2.496329117775592E-2</v>
      </c>
      <c r="L151" s="57">
        <v>0.52389313620814826</v>
      </c>
      <c r="M151" s="57">
        <v>0.22305431000000001</v>
      </c>
      <c r="N151" s="57">
        <v>0.44220484999999998</v>
      </c>
      <c r="O151" s="57">
        <v>1.7721378880000001E-9</v>
      </c>
      <c r="P151" s="57">
        <v>0.70043501191260238</v>
      </c>
      <c r="Q151" s="57">
        <v>1.4053388E-10</v>
      </c>
      <c r="S151" s="53" t="s">
        <v>211</v>
      </c>
      <c r="T151" s="53">
        <v>1.3799999999999999E-4</v>
      </c>
      <c r="U151" s="53">
        <v>1.2744E-2</v>
      </c>
      <c r="V151" s="53">
        <v>24.703140000000001</v>
      </c>
      <c r="W151" s="53">
        <v>7.9402794999999999</v>
      </c>
      <c r="X151" s="53">
        <v>2.2873416999999998E-3</v>
      </c>
      <c r="Y151" s="53">
        <v>2.1534327000000001E-4</v>
      </c>
      <c r="Z151" s="53">
        <v>35.084105999999998</v>
      </c>
      <c r="AA151" s="53">
        <v>0.24615809</v>
      </c>
      <c r="AB151" s="53">
        <v>0.216059105</v>
      </c>
      <c r="AC151" s="53">
        <v>1.7331395134062198E-2</v>
      </c>
      <c r="AD151" s="53">
        <v>0.47954859016039603</v>
      </c>
      <c r="AE151" s="53">
        <v>0.21215081</v>
      </c>
      <c r="AF151" s="53">
        <v>0.39522858999999999</v>
      </c>
      <c r="AG151" s="53">
        <v>9.9341930000000005E-10</v>
      </c>
      <c r="AH151" s="53">
        <v>0.64905041410238273</v>
      </c>
      <c r="AI151" s="53">
        <v>1.0449707E-10</v>
      </c>
      <c r="AK151" s="58" t="s">
        <v>211</v>
      </c>
      <c r="AL151" s="58">
        <v>1.483E-4</v>
      </c>
      <c r="AM151" s="58">
        <v>1.0318300000000001E-2</v>
      </c>
      <c r="AN151" s="58">
        <v>26.152172</v>
      </c>
      <c r="AO151" s="58">
        <v>7.7294349999999996</v>
      </c>
      <c r="AP151" s="58">
        <v>2.3003457999999999E-3</v>
      </c>
      <c r="AQ151" s="58">
        <v>2.1070063999999999E-4</v>
      </c>
      <c r="AR151" s="58">
        <v>35.13776</v>
      </c>
      <c r="AS151" s="58">
        <v>0.23752417000000001</v>
      </c>
      <c r="AT151" s="58">
        <v>0.19439597</v>
      </c>
      <c r="AU151" s="58">
        <v>1.275608911215498E-2</v>
      </c>
      <c r="AV151" s="58">
        <v>0.44467622913593541</v>
      </c>
      <c r="AW151" s="58">
        <v>0.20290092000000001</v>
      </c>
      <c r="AX151" s="58">
        <v>0.36085761999999999</v>
      </c>
      <c r="AY151" s="58">
        <v>7.3389576299999998E-10</v>
      </c>
      <c r="AZ151" s="58">
        <v>0.61728401082929196</v>
      </c>
      <c r="BA151" s="58">
        <v>8.7754230000000006E-11</v>
      </c>
      <c r="BC151" s="59" t="s">
        <v>211</v>
      </c>
      <c r="BD151" s="59">
        <v>1.449E-4</v>
      </c>
      <c r="BE151" s="59">
        <v>1.15418E-2</v>
      </c>
      <c r="BF151" s="59">
        <v>25.447061999999999</v>
      </c>
      <c r="BG151" s="59">
        <v>7.8536210000000004</v>
      </c>
      <c r="BH151" s="59">
        <v>2.2957397E-3</v>
      </c>
      <c r="BI151" s="59">
        <v>2.1292098E-4</v>
      </c>
      <c r="BJ151" s="59">
        <v>35.116703000000001</v>
      </c>
      <c r="BK151" s="59">
        <v>0.24160827000000001</v>
      </c>
      <c r="BL151" s="59">
        <v>0.20460109000000001</v>
      </c>
      <c r="BM151" s="59">
        <v>1.505564712481308E-2</v>
      </c>
      <c r="BN151" s="59">
        <v>0.46126500714998259</v>
      </c>
      <c r="BO151" s="59">
        <v>0.20717276000000001</v>
      </c>
      <c r="BP151" s="59">
        <v>0.37684725000000002</v>
      </c>
      <c r="BQ151" s="59">
        <v>8.4707694400000003E-10</v>
      </c>
      <c r="BR151" s="59">
        <v>0.61763134094247329</v>
      </c>
      <c r="BS151" s="59">
        <v>9.5399319999999997E-11</v>
      </c>
    </row>
    <row r="152" spans="1:71" x14ac:dyDescent="0.25">
      <c r="A152" s="57" t="s">
        <v>211</v>
      </c>
      <c r="B152" s="57">
        <v>1.3180000000000001E-4</v>
      </c>
      <c r="C152" s="57">
        <v>1.5308E-2</v>
      </c>
      <c r="D152" s="57">
        <v>23.241572999999999</v>
      </c>
      <c r="E152" s="57">
        <v>8.1583450000000006</v>
      </c>
      <c r="F152" s="57">
        <v>2.2827097999999998E-3</v>
      </c>
      <c r="G152" s="57">
        <v>2.1996588000000001E-4</v>
      </c>
      <c r="H152" s="57">
        <v>35.150351999999998</v>
      </c>
      <c r="I152" s="57">
        <v>0.24931552000000001</v>
      </c>
      <c r="J152" s="57">
        <v>0.22485352</v>
      </c>
      <c r="K152" s="57">
        <v>1.8630296143161341E-2</v>
      </c>
      <c r="L152" s="57">
        <v>0.49279933617132771</v>
      </c>
      <c r="M152" s="57">
        <v>0.21497271000000001</v>
      </c>
      <c r="N152" s="57">
        <v>0.38864667000000003</v>
      </c>
      <c r="O152" s="57">
        <v>6.9689885399999996E-10</v>
      </c>
      <c r="P152" s="57">
        <v>0.63610935479847075</v>
      </c>
      <c r="Q152" s="57">
        <v>1.015929E-10</v>
      </c>
      <c r="S152" s="53" t="s">
        <v>211</v>
      </c>
      <c r="T152" s="53">
        <v>1.4009999999999999E-4</v>
      </c>
      <c r="U152" s="53">
        <v>1.2154399999999999E-2</v>
      </c>
      <c r="V152" s="53">
        <v>24.634087000000001</v>
      </c>
      <c r="W152" s="53">
        <v>7.939171</v>
      </c>
      <c r="X152" s="53">
        <v>2.2942799000000001E-3</v>
      </c>
      <c r="Y152" s="53">
        <v>2.1523726E-4</v>
      </c>
      <c r="Z152" s="53">
        <v>35.203631999999999</v>
      </c>
      <c r="AA152" s="53">
        <v>0.24091409999999999</v>
      </c>
      <c r="AB152" s="53">
        <v>0.20048653399999999</v>
      </c>
      <c r="AC152" s="53">
        <v>1.274180911423768E-2</v>
      </c>
      <c r="AD152" s="53">
        <v>0.45414244313910068</v>
      </c>
      <c r="AE152" s="53">
        <v>0.20548939999999999</v>
      </c>
      <c r="AF152" s="53">
        <v>0.34804516000000002</v>
      </c>
      <c r="AG152" s="53">
        <v>4.7003576300000003E-10</v>
      </c>
      <c r="AH152" s="53">
        <v>0.5915807605547535</v>
      </c>
      <c r="AI152" s="53">
        <v>8.2014484999999994E-11</v>
      </c>
      <c r="AK152" s="58" t="s">
        <v>211</v>
      </c>
      <c r="AL152" s="58">
        <v>1.5080000000000001E-4</v>
      </c>
      <c r="AM152" s="58">
        <v>1.0149500000000001E-2</v>
      </c>
      <c r="AN152" s="58">
        <v>26.063046</v>
      </c>
      <c r="AO152" s="58">
        <v>7.7290444000000003</v>
      </c>
      <c r="AP152" s="58">
        <v>2.3075004999999998E-3</v>
      </c>
      <c r="AQ152" s="58">
        <v>2.1066703000000001E-4</v>
      </c>
      <c r="AR152" s="58">
        <v>35.258118000000003</v>
      </c>
      <c r="AS152" s="58">
        <v>0.23267146999999999</v>
      </c>
      <c r="AT152" s="58">
        <v>0.18179300600000001</v>
      </c>
      <c r="AU152" s="58">
        <v>9.4592231014653614E-3</v>
      </c>
      <c r="AV152" s="58">
        <v>0.42392369912437439</v>
      </c>
      <c r="AW152" s="58">
        <v>0.197279908</v>
      </c>
      <c r="AX152" s="58">
        <v>0.31913023000000001</v>
      </c>
      <c r="AY152" s="58">
        <v>3.8603383299999999E-10</v>
      </c>
      <c r="AZ152" s="58">
        <v>0.56396033546298818</v>
      </c>
      <c r="BA152" s="58">
        <v>7.2267434999999999E-11</v>
      </c>
      <c r="BC152" s="59" t="s">
        <v>211</v>
      </c>
      <c r="BD152" s="59">
        <v>1.474E-4</v>
      </c>
      <c r="BE152" s="59">
        <v>1.1174E-2</v>
      </c>
      <c r="BF152" s="59">
        <v>25.368673000000001</v>
      </c>
      <c r="BG152" s="59">
        <v>7.8527927000000002</v>
      </c>
      <c r="BH152" s="59">
        <v>2.3028695000000001E-3</v>
      </c>
      <c r="BI152" s="59">
        <v>2.128481E-4</v>
      </c>
      <c r="BJ152" s="59">
        <v>35.237045000000002</v>
      </c>
      <c r="BK152" s="59">
        <v>0.236284145</v>
      </c>
      <c r="BL152" s="59">
        <v>0.190431725</v>
      </c>
      <c r="BM152" s="59">
        <v>1.1182601109409379E-2</v>
      </c>
      <c r="BN152" s="59">
        <v>0.43789847113341029</v>
      </c>
      <c r="BO152" s="59">
        <v>0.20092004599999999</v>
      </c>
      <c r="BP152" s="59">
        <v>0.33204751999999998</v>
      </c>
      <c r="BQ152" s="59">
        <v>4.2403185800000001E-10</v>
      </c>
      <c r="BR152" s="59">
        <v>0.56416217850098604</v>
      </c>
      <c r="BS152" s="59">
        <v>7.6968949999999995E-11</v>
      </c>
    </row>
    <row r="153" spans="1:71" x14ac:dyDescent="0.25">
      <c r="A153" s="57" t="s">
        <v>211</v>
      </c>
      <c r="B153" s="57">
        <v>1.2999999999999999E-4</v>
      </c>
      <c r="C153" s="57">
        <v>9.6074999999999997E-3</v>
      </c>
      <c r="D153" s="57">
        <v>23.5168</v>
      </c>
      <c r="E153" s="57">
        <v>8.1552690000000005</v>
      </c>
      <c r="F153" s="57">
        <v>2.2873263999999998E-3</v>
      </c>
      <c r="G153" s="57">
        <v>2.1891523999999999E-4</v>
      </c>
      <c r="H153" s="57">
        <v>35.234659999999998</v>
      </c>
      <c r="I153" s="57">
        <v>0.246980846</v>
      </c>
      <c r="J153" s="57">
        <v>0.19500144</v>
      </c>
      <c r="K153" s="57">
        <v>6.5078272569991003E-4</v>
      </c>
      <c r="L153" s="57">
        <v>0.44263306874476988</v>
      </c>
      <c r="M153" s="57">
        <v>0.210779035</v>
      </c>
      <c r="N153" s="57">
        <v>0.32143539999999998</v>
      </c>
      <c r="O153" s="57">
        <v>2.39844519E-10</v>
      </c>
      <c r="P153" s="57">
        <v>0.56326158030183482</v>
      </c>
      <c r="Q153" s="57">
        <v>6.1960120000000003E-11</v>
      </c>
      <c r="S153" s="53" t="s">
        <v>211</v>
      </c>
      <c r="T153" s="53">
        <v>1.3889999999999999E-4</v>
      </c>
      <c r="U153" s="53">
        <v>7.6645999999999997E-3</v>
      </c>
      <c r="V153" s="53">
        <v>24.875546</v>
      </c>
      <c r="W153" s="53">
        <v>7.9352745999999996</v>
      </c>
      <c r="X153" s="53">
        <v>2.2990193999999999E-3</v>
      </c>
      <c r="Y153" s="53">
        <v>2.1436603999999999E-4</v>
      </c>
      <c r="Z153" s="53">
        <v>35.287089999999999</v>
      </c>
      <c r="AA153" s="53">
        <v>0.23892743</v>
      </c>
      <c r="AB153" s="53">
        <v>0.174949514</v>
      </c>
      <c r="AC153" s="53">
        <v>4.1612067133000002E-8</v>
      </c>
      <c r="AD153" s="53">
        <v>0.41387698562901309</v>
      </c>
      <c r="AE153" s="53">
        <v>0.20274618999999999</v>
      </c>
      <c r="AF153" s="53">
        <v>0.29017316999999998</v>
      </c>
      <c r="AG153" s="53">
        <v>1.9888056E-10</v>
      </c>
      <c r="AH153" s="53">
        <v>0.52849632325518314</v>
      </c>
      <c r="AI153" s="53">
        <v>5.5364189999999999E-11</v>
      </c>
      <c r="AK153" s="58" t="s">
        <v>211</v>
      </c>
      <c r="AL153" s="58">
        <v>1.504E-4</v>
      </c>
      <c r="AM153" s="58">
        <v>6.4206999999999997E-3</v>
      </c>
      <c r="AN153" s="58">
        <v>26.290984999999999</v>
      </c>
      <c r="AO153" s="58">
        <v>7.7267330000000003</v>
      </c>
      <c r="AP153" s="58">
        <v>2.3124968000000001E-3</v>
      </c>
      <c r="AQ153" s="58">
        <v>2.0988197000000001E-4</v>
      </c>
      <c r="AR153" s="58">
        <v>35.344099999999997</v>
      </c>
      <c r="AS153" s="58">
        <v>0.23027627000000001</v>
      </c>
      <c r="AT153" s="58">
        <v>0.15775150600000001</v>
      </c>
      <c r="AU153" s="58">
        <v>2.4926650316000001E-8</v>
      </c>
      <c r="AV153" s="58">
        <v>0.38802780094234163</v>
      </c>
      <c r="AW153" s="58">
        <v>0.19490658999999999</v>
      </c>
      <c r="AX153" s="58">
        <v>0.26368981000000002</v>
      </c>
      <c r="AY153" s="58">
        <v>1.7482987999999999E-10</v>
      </c>
      <c r="AZ153" s="58">
        <v>0.50503642922794068</v>
      </c>
      <c r="BA153" s="58">
        <v>5.0709333000000001E-11</v>
      </c>
      <c r="BC153" s="59" t="s">
        <v>211</v>
      </c>
      <c r="BD153" s="59">
        <v>1.4669999999999999E-4</v>
      </c>
      <c r="BE153" s="59">
        <v>7.0958999999999996E-3</v>
      </c>
      <c r="BF153" s="59">
        <v>25.601036000000001</v>
      </c>
      <c r="BG153" s="59">
        <v>7.8499439999999998</v>
      </c>
      <c r="BH153" s="59">
        <v>2.3077684000000001E-3</v>
      </c>
      <c r="BI153" s="59">
        <v>2.120317E-4</v>
      </c>
      <c r="BJ153" s="59">
        <v>35.321353999999999</v>
      </c>
      <c r="BK153" s="59">
        <v>0.23435270999999999</v>
      </c>
      <c r="BL153" s="59">
        <v>0.16623106600000001</v>
      </c>
      <c r="BM153" s="59">
        <v>3.5002553729999999E-8</v>
      </c>
      <c r="BN153" s="59">
        <v>0.40058381101900559</v>
      </c>
      <c r="BO153" s="59">
        <v>0.198598575</v>
      </c>
      <c r="BP153" s="59">
        <v>0.27666278</v>
      </c>
      <c r="BQ153" s="59">
        <v>1.87157418E-10</v>
      </c>
      <c r="BR153" s="59">
        <v>0.5053280372402682</v>
      </c>
      <c r="BS153" s="59">
        <v>5.3087895000000001E-11</v>
      </c>
    </row>
    <row r="154" spans="1:71" x14ac:dyDescent="0.25">
      <c r="A154" s="57" t="s">
        <v>211</v>
      </c>
      <c r="B154" s="57">
        <v>1.2410000000000001E-4</v>
      </c>
      <c r="C154" s="57">
        <v>2.6871999999999998E-3</v>
      </c>
      <c r="D154" s="57">
        <v>24.013590000000001</v>
      </c>
      <c r="E154" s="57">
        <v>8.1510189999999998</v>
      </c>
      <c r="F154" s="57">
        <v>2.2876791E-3</v>
      </c>
      <c r="G154" s="57">
        <v>2.1745860000000001E-4</v>
      </c>
      <c r="H154" s="57">
        <v>35.245570000000001</v>
      </c>
      <c r="I154" s="57">
        <v>0.25107984999999999</v>
      </c>
      <c r="J154" s="57">
        <v>0.15485786700000001</v>
      </c>
      <c r="K154" s="57">
        <v>2.4669417200000001E-10</v>
      </c>
      <c r="L154" s="57">
        <v>0.40593771725462452</v>
      </c>
      <c r="M154" s="57">
        <v>0.20643517</v>
      </c>
      <c r="N154" s="57">
        <v>0.25550646999999999</v>
      </c>
      <c r="O154" s="57">
        <v>1.05656925E-10</v>
      </c>
      <c r="P154" s="57">
        <v>0.49296889714537773</v>
      </c>
      <c r="Q154" s="57">
        <v>3.9676724000000001E-11</v>
      </c>
      <c r="S154" s="53" t="s">
        <v>211</v>
      </c>
      <c r="T154" s="53">
        <v>1.338E-4</v>
      </c>
      <c r="U154" s="53">
        <v>2.0695000000000002E-3</v>
      </c>
      <c r="V154" s="53">
        <v>25.30753</v>
      </c>
      <c r="W154" s="53">
        <v>7.930707</v>
      </c>
      <c r="X154" s="53">
        <v>2.2992287000000002E-3</v>
      </c>
      <c r="Y154" s="53">
        <v>2.1321255E-4</v>
      </c>
      <c r="Z154" s="53">
        <v>35.293475999999998</v>
      </c>
      <c r="AA154" s="53">
        <v>0.24277438400000001</v>
      </c>
      <c r="AB154" s="53">
        <v>0.13712168999999999</v>
      </c>
      <c r="AC154" s="53">
        <v>1.6019718E-10</v>
      </c>
      <c r="AD154" s="53">
        <v>0.3798960741672962</v>
      </c>
      <c r="AE154" s="53">
        <v>0.19889366999999999</v>
      </c>
      <c r="AF154" s="53">
        <v>0.22926549700000001</v>
      </c>
      <c r="AG154" s="53">
        <v>9.2830209999999996E-11</v>
      </c>
      <c r="AH154" s="53">
        <v>0.46387099612897259</v>
      </c>
      <c r="AI154" s="53">
        <v>3.5367843999999999E-11</v>
      </c>
      <c r="AK154" s="58" t="s">
        <v>211</v>
      </c>
      <c r="AL154" s="58">
        <v>1.46E-4</v>
      </c>
      <c r="AM154" s="58">
        <v>1.6289E-3</v>
      </c>
      <c r="AN154" s="58">
        <v>26.700102000000001</v>
      </c>
      <c r="AO154" s="58">
        <v>7.7238173000000003</v>
      </c>
      <c r="AP154" s="58">
        <v>2.3126951000000001E-3</v>
      </c>
      <c r="AQ154" s="58">
        <v>2.0884684999999999E-4</v>
      </c>
      <c r="AR154" s="58">
        <v>35.349884000000003</v>
      </c>
      <c r="AS154" s="58">
        <v>0.23371421000000001</v>
      </c>
      <c r="AT154" s="58">
        <v>0.121187799</v>
      </c>
      <c r="AU154" s="58">
        <v>1.2406372900000001E-10</v>
      </c>
      <c r="AV154" s="58">
        <v>0.35490200913054859</v>
      </c>
      <c r="AW154" s="58">
        <v>0.19126308</v>
      </c>
      <c r="AX154" s="58">
        <v>0.20501393000000001</v>
      </c>
      <c r="AY154" s="58">
        <v>8.2772212999999994E-11</v>
      </c>
      <c r="AZ154" s="58">
        <v>0.44238077711646812</v>
      </c>
      <c r="BA154" s="58">
        <v>3.1665986000000002E-11</v>
      </c>
      <c r="BC154" s="59" t="s">
        <v>211</v>
      </c>
      <c r="BD154" s="59">
        <v>1.4190000000000001E-4</v>
      </c>
      <c r="BE154" s="59">
        <v>1.8496000000000001E-3</v>
      </c>
      <c r="BF154" s="59">
        <v>26.009969999999999</v>
      </c>
      <c r="BG154" s="59">
        <v>7.8464460000000003</v>
      </c>
      <c r="BH154" s="59">
        <v>2.3078859999999999E-3</v>
      </c>
      <c r="BI154" s="59">
        <v>2.1098779999999999E-4</v>
      </c>
      <c r="BJ154" s="59">
        <v>35.325446999999997</v>
      </c>
      <c r="BK154" s="59">
        <v>0.238250564</v>
      </c>
      <c r="BL154" s="59">
        <v>0.12929712800000001</v>
      </c>
      <c r="BM154" s="59">
        <v>1.42319315E-10</v>
      </c>
      <c r="BN154" s="59">
        <v>0.36754769214913191</v>
      </c>
      <c r="BO154" s="59">
        <v>0.19510657000000001</v>
      </c>
      <c r="BP154" s="59">
        <v>0.217819504</v>
      </c>
      <c r="BQ154" s="59">
        <v>8.8341972999999997E-11</v>
      </c>
      <c r="BR154" s="59">
        <v>0.44287110412203778</v>
      </c>
      <c r="BS154" s="59">
        <v>3.3656979999999998E-11</v>
      </c>
    </row>
    <row r="155" spans="1:71" x14ac:dyDescent="0.25">
      <c r="A155" s="57" t="s">
        <v>211</v>
      </c>
      <c r="B155" s="57">
        <v>1.219E-4</v>
      </c>
      <c r="C155" s="57">
        <v>1.8309999999999999E-3</v>
      </c>
      <c r="D155" s="57">
        <v>24.014800000000001</v>
      </c>
      <c r="E155" s="57">
        <v>8.1494710000000001</v>
      </c>
      <c r="F155" s="57">
        <v>2.2855247E-3</v>
      </c>
      <c r="G155" s="57">
        <v>2.1773420000000001E-4</v>
      </c>
      <c r="H155" s="57">
        <v>35.207073000000001</v>
      </c>
      <c r="I155" s="57">
        <v>0.25294696999999999</v>
      </c>
      <c r="J155" s="57">
        <v>0.14204079999999999</v>
      </c>
      <c r="K155" s="57">
        <v>1.00279264E-10</v>
      </c>
      <c r="L155" s="57">
        <v>0.39498777010653269</v>
      </c>
      <c r="M155" s="57">
        <v>0.20410547000000001</v>
      </c>
      <c r="N155" s="57">
        <v>0.24115309200000001</v>
      </c>
      <c r="O155" s="57">
        <v>8.4493812999999995E-11</v>
      </c>
      <c r="P155" s="57">
        <v>0.47619126211832158</v>
      </c>
      <c r="Q155" s="57">
        <v>3.3778205999999997E-11</v>
      </c>
      <c r="S155" s="53" t="s">
        <v>211</v>
      </c>
      <c r="T155" s="53">
        <v>1.3219999999999999E-4</v>
      </c>
      <c r="U155" s="53">
        <v>1.4101999999999999E-3</v>
      </c>
      <c r="V155" s="53">
        <v>25.287827</v>
      </c>
      <c r="W155" s="53">
        <v>7.9285582999999997</v>
      </c>
      <c r="X155" s="53">
        <v>2.2968755E-3</v>
      </c>
      <c r="Y155" s="53">
        <v>2.1351976000000001E-4</v>
      </c>
      <c r="Z155" s="53">
        <v>35.250683000000002</v>
      </c>
      <c r="AA155" s="53">
        <v>0.24400246</v>
      </c>
      <c r="AB155" s="53">
        <v>0.12358005499999999</v>
      </c>
      <c r="AC155" s="53">
        <v>8.2977633999999998E-11</v>
      </c>
      <c r="AD155" s="53">
        <v>0.36758251508859741</v>
      </c>
      <c r="AE155" s="53">
        <v>0.19568391500000001</v>
      </c>
      <c r="AF155" s="53">
        <v>0.212141778</v>
      </c>
      <c r="AG155" s="53">
        <v>7.329168E-11</v>
      </c>
      <c r="AH155" s="53">
        <v>0.44296846910340082</v>
      </c>
      <c r="AI155" s="53">
        <v>2.9415345000000001E-11</v>
      </c>
      <c r="AK155" s="58" t="s">
        <v>211</v>
      </c>
      <c r="AL155" s="58">
        <v>1.4520000000000001E-4</v>
      </c>
      <c r="AM155" s="58">
        <v>1.0820000000000001E-3</v>
      </c>
      <c r="AN155" s="58">
        <v>26.657692000000001</v>
      </c>
      <c r="AO155" s="58">
        <v>7.721946</v>
      </c>
      <c r="AP155" s="58">
        <v>2.310033E-3</v>
      </c>
      <c r="AQ155" s="58">
        <v>2.0919008E-4</v>
      </c>
      <c r="AR155" s="58">
        <v>35.302599999999998</v>
      </c>
      <c r="AS155" s="58">
        <v>0.23442555000000001</v>
      </c>
      <c r="AT155" s="58">
        <v>0.105763044</v>
      </c>
      <c r="AU155" s="58">
        <v>7.1291589E-11</v>
      </c>
      <c r="AV155" s="58">
        <v>0.34018859407637092</v>
      </c>
      <c r="AW155" s="58">
        <v>0.18612961</v>
      </c>
      <c r="AX155" s="58">
        <v>0.18342453040000001</v>
      </c>
      <c r="AY155" s="58">
        <v>6.3341460000000001E-11</v>
      </c>
      <c r="AZ155" s="58">
        <v>0.41795190409086591</v>
      </c>
      <c r="BA155" s="58">
        <v>2.537143E-11</v>
      </c>
      <c r="BC155" s="59" t="s">
        <v>211</v>
      </c>
      <c r="BD155" s="59">
        <v>1.406E-4</v>
      </c>
      <c r="BE155" s="59">
        <v>1.2403E-3</v>
      </c>
      <c r="BF155" s="59">
        <v>25.971513999999999</v>
      </c>
      <c r="BG155" s="59">
        <v>7.8443722999999999</v>
      </c>
      <c r="BH155" s="59">
        <v>2.3053423999999999E-3</v>
      </c>
      <c r="BI155" s="59">
        <v>2.1134117999999999E-4</v>
      </c>
      <c r="BJ155" s="59">
        <v>35.279629999999997</v>
      </c>
      <c r="BK155" s="59">
        <v>0.23923563</v>
      </c>
      <c r="BL155" s="59">
        <v>0.114919813</v>
      </c>
      <c r="BM155" s="59">
        <v>7.7028340999999997E-11</v>
      </c>
      <c r="BN155" s="59">
        <v>0.35415544308238062</v>
      </c>
      <c r="BO155" s="59">
        <v>0.191217425</v>
      </c>
      <c r="BP155" s="59">
        <v>0.19851774999999999</v>
      </c>
      <c r="BQ155" s="59">
        <v>6.8594839999999995E-11</v>
      </c>
      <c r="BR155" s="59">
        <v>0.41875588309611927</v>
      </c>
      <c r="BS155" s="59">
        <v>2.7479843000000001E-11</v>
      </c>
    </row>
    <row r="156" spans="1:71" x14ac:dyDescent="0.25">
      <c r="A156" s="57" t="s">
        <v>211</v>
      </c>
      <c r="B156" s="57">
        <v>1.283E-4</v>
      </c>
      <c r="C156" s="57">
        <v>4.9806E-3</v>
      </c>
      <c r="D156" s="57">
        <v>22.778416</v>
      </c>
      <c r="E156" s="57">
        <v>8.1585859999999997</v>
      </c>
      <c r="F156" s="57">
        <v>2.2868164999999998E-3</v>
      </c>
      <c r="G156" s="57">
        <v>2.2152755000000001E-4</v>
      </c>
      <c r="H156" s="57">
        <v>35.218314999999997</v>
      </c>
      <c r="I156" s="57">
        <v>0.25622879999999998</v>
      </c>
      <c r="J156" s="57">
        <v>0.18547078</v>
      </c>
      <c r="K156" s="57">
        <v>2.4002268350000002E-9</v>
      </c>
      <c r="L156" s="57">
        <v>0.4416995824115823</v>
      </c>
      <c r="M156" s="57">
        <v>0.21416331</v>
      </c>
      <c r="N156" s="57">
        <v>0.29356792999999998</v>
      </c>
      <c r="O156" s="57">
        <v>1.4330956700000001E-10</v>
      </c>
      <c r="P156" s="57">
        <v>0.53883039219288009</v>
      </c>
      <c r="Q156" s="57">
        <v>4.9524037999999999E-11</v>
      </c>
      <c r="S156" s="53" t="s">
        <v>211</v>
      </c>
      <c r="T156" s="53">
        <v>1.3760000000000001E-4</v>
      </c>
      <c r="U156" s="53">
        <v>3.8211999999999999E-3</v>
      </c>
      <c r="V156" s="53">
        <v>24.050058</v>
      </c>
      <c r="W156" s="53">
        <v>7.9350350000000001</v>
      </c>
      <c r="X156" s="53">
        <v>2.2979414000000001E-3</v>
      </c>
      <c r="Y156" s="53">
        <v>2.1716893E-4</v>
      </c>
      <c r="Z156" s="53">
        <v>35.258243999999998</v>
      </c>
      <c r="AA156" s="53">
        <v>0.24829013</v>
      </c>
      <c r="AB156" s="53">
        <v>0.16537112300000001</v>
      </c>
      <c r="AC156" s="53">
        <v>1.052155145E-9</v>
      </c>
      <c r="AD156" s="53">
        <v>0.41366125406208809</v>
      </c>
      <c r="AE156" s="53">
        <v>0.20638534</v>
      </c>
      <c r="AF156" s="53">
        <v>0.26224303999999998</v>
      </c>
      <c r="AG156" s="53">
        <v>1.22528856E-10</v>
      </c>
      <c r="AH156" s="53">
        <v>0.50435131616744433</v>
      </c>
      <c r="AI156" s="53">
        <v>4.4100067000000001E-11</v>
      </c>
      <c r="AK156" s="58" t="s">
        <v>211</v>
      </c>
      <c r="AL156" s="58">
        <v>1.4990000000000001E-4</v>
      </c>
      <c r="AM156" s="58">
        <v>2.9253999999999999E-3</v>
      </c>
      <c r="AN156" s="58">
        <v>25.404326999999999</v>
      </c>
      <c r="AO156" s="58">
        <v>7.7256017000000003</v>
      </c>
      <c r="AP156" s="58">
        <v>2.3107617E-3</v>
      </c>
      <c r="AQ156" s="58">
        <v>2.1272888999999999E-4</v>
      </c>
      <c r="AR156" s="58">
        <v>35.305439999999997</v>
      </c>
      <c r="AS156" s="58">
        <v>0.23939656000000001</v>
      </c>
      <c r="AT156" s="58">
        <v>0.14574727000000001</v>
      </c>
      <c r="AU156" s="58">
        <v>5.13391848E-10</v>
      </c>
      <c r="AV156" s="58">
        <v>0.38514383052211049</v>
      </c>
      <c r="AW156" s="58">
        <v>0.19846596</v>
      </c>
      <c r="AX156" s="58">
        <v>0.23007276600000001</v>
      </c>
      <c r="AY156" s="58">
        <v>1.03539524E-10</v>
      </c>
      <c r="AZ156" s="58">
        <v>0.47906756114518961</v>
      </c>
      <c r="BA156" s="58">
        <v>3.8808879999999999E-11</v>
      </c>
      <c r="BC156" s="59" t="s">
        <v>211</v>
      </c>
      <c r="BD156" s="59">
        <v>1.4559999999999999E-4</v>
      </c>
      <c r="BE156" s="59">
        <v>3.3581000000000001E-3</v>
      </c>
      <c r="BF156" s="59">
        <v>24.730761999999999</v>
      </c>
      <c r="BG156" s="59">
        <v>7.8494270000000004</v>
      </c>
      <c r="BH156" s="59">
        <v>2.3062553000000002E-3</v>
      </c>
      <c r="BI156" s="59">
        <v>2.1491804999999999E-4</v>
      </c>
      <c r="BJ156" s="59">
        <v>35.284930000000003</v>
      </c>
      <c r="BK156" s="59">
        <v>0.24391257</v>
      </c>
      <c r="BL156" s="59">
        <v>0.15577257799999999</v>
      </c>
      <c r="BM156" s="59">
        <v>7.4353302500000005E-10</v>
      </c>
      <c r="BN156" s="59">
        <v>0.39968514875286848</v>
      </c>
      <c r="BO156" s="59">
        <v>0.20244681</v>
      </c>
      <c r="BP156" s="59">
        <v>0.24714545500000001</v>
      </c>
      <c r="BQ156" s="59">
        <v>1.13639983E-10</v>
      </c>
      <c r="BR156" s="59">
        <v>0.47959808515529012</v>
      </c>
      <c r="BS156" s="59">
        <v>4.1602856999999999E-11</v>
      </c>
    </row>
    <row r="157" spans="1:71" x14ac:dyDescent="0.25">
      <c r="A157" s="57" t="s">
        <v>211</v>
      </c>
      <c r="B157" s="57">
        <v>1.351E-4</v>
      </c>
      <c r="C157" s="57">
        <v>1.11393E-2</v>
      </c>
      <c r="D157" s="57">
        <v>21.592955</v>
      </c>
      <c r="E157" s="57">
        <v>8.1645690000000002</v>
      </c>
      <c r="F157" s="57">
        <v>2.2873757000000002E-3</v>
      </c>
      <c r="G157" s="57">
        <v>2.2575517999999999E-4</v>
      </c>
      <c r="H157" s="57">
        <v>35.213810000000002</v>
      </c>
      <c r="I157" s="57">
        <v>0.25533661000000002</v>
      </c>
      <c r="J157" s="57">
        <v>0.21963468</v>
      </c>
      <c r="K157" s="57">
        <v>3.9481720671618696E-3</v>
      </c>
      <c r="L157" s="57">
        <v>0.47891946208677949</v>
      </c>
      <c r="M157" s="57">
        <v>0.21922390999999999</v>
      </c>
      <c r="N157" s="57">
        <v>0.33845133999999999</v>
      </c>
      <c r="O157" s="57">
        <v>2.1253204E-10</v>
      </c>
      <c r="P157" s="57">
        <v>0.5879870492780056</v>
      </c>
      <c r="Q157" s="57">
        <v>6.5411809999999995E-11</v>
      </c>
      <c r="S157" s="53" t="s">
        <v>211</v>
      </c>
      <c r="T157" s="53">
        <v>1.4320000000000001E-4</v>
      </c>
      <c r="U157" s="53">
        <v>8.4437000000000002E-3</v>
      </c>
      <c r="V157" s="53">
        <v>22.871469999999999</v>
      </c>
      <c r="W157" s="53">
        <v>7.938593</v>
      </c>
      <c r="X157" s="53">
        <v>2.2982917999999999E-3</v>
      </c>
      <c r="Y157" s="53">
        <v>2.2116688E-4</v>
      </c>
      <c r="Z157" s="53">
        <v>35.250210000000003</v>
      </c>
      <c r="AA157" s="53">
        <v>0.24847628999999999</v>
      </c>
      <c r="AB157" s="53">
        <v>0.19551262999999999</v>
      </c>
      <c r="AC157" s="53">
        <v>3.2363555666000002E-8</v>
      </c>
      <c r="AD157" s="53">
        <v>0.44398895238012248</v>
      </c>
      <c r="AE157" s="53">
        <v>0.21181976999999999</v>
      </c>
      <c r="AF157" s="53">
        <v>0.29980078999999998</v>
      </c>
      <c r="AG157" s="53">
        <v>1.6619390700000001E-10</v>
      </c>
      <c r="AH157" s="53">
        <v>0.54843638622326618</v>
      </c>
      <c r="AI157" s="53">
        <v>5.5776824000000002E-11</v>
      </c>
      <c r="AK157" s="58" t="s">
        <v>211</v>
      </c>
      <c r="AL157" s="58">
        <v>1.5449999999999999E-4</v>
      </c>
      <c r="AM157" s="58">
        <v>6.3629999999999997E-3</v>
      </c>
      <c r="AN157" s="58">
        <v>24.222325999999999</v>
      </c>
      <c r="AO157" s="58">
        <v>7.7266307000000003</v>
      </c>
      <c r="AP157" s="58">
        <v>2.3107938000000001E-3</v>
      </c>
      <c r="AQ157" s="58">
        <v>2.1653083000000001E-4</v>
      </c>
      <c r="AR157" s="58">
        <v>35.292811999999998</v>
      </c>
      <c r="AS157" s="58">
        <v>0.24025152999999999</v>
      </c>
      <c r="AT157" s="58">
        <v>0.17246565699999999</v>
      </c>
      <c r="AU157" s="58">
        <v>9.7782527119999996E-9</v>
      </c>
      <c r="AV157" s="58">
        <v>0.41271719679227897</v>
      </c>
      <c r="AW157" s="58">
        <v>0.20369134999999999</v>
      </c>
      <c r="AX157" s="58">
        <v>0.26160879999999997</v>
      </c>
      <c r="AY157" s="58">
        <v>1.3245844E-10</v>
      </c>
      <c r="AZ157" s="58">
        <v>0.51804498418480593</v>
      </c>
      <c r="BA157" s="58">
        <v>4.8487990000000002E-11</v>
      </c>
      <c r="BC157" s="59" t="s">
        <v>211</v>
      </c>
      <c r="BD157" s="59">
        <v>1.507E-4</v>
      </c>
      <c r="BE157" s="59">
        <v>7.4406999999999997E-3</v>
      </c>
      <c r="BF157" s="59">
        <v>23.555166</v>
      </c>
      <c r="BG157" s="59">
        <v>7.8515544000000004</v>
      </c>
      <c r="BH157" s="59">
        <v>2.3064357000000001E-3</v>
      </c>
      <c r="BI157" s="59">
        <v>2.1879433E-4</v>
      </c>
      <c r="BJ157" s="59">
        <v>35.274742000000003</v>
      </c>
      <c r="BK157" s="59">
        <v>0.24432811500000001</v>
      </c>
      <c r="BL157" s="59">
        <v>0.18420542400000001</v>
      </c>
      <c r="BM157" s="59">
        <v>1.8799677920000001E-8</v>
      </c>
      <c r="BN157" s="59">
        <v>0.42853355781509939</v>
      </c>
      <c r="BO157" s="59">
        <v>0.20759284</v>
      </c>
      <c r="BP157" s="59">
        <v>0.28153972999999999</v>
      </c>
      <c r="BQ157" s="59">
        <v>1.49583117E-10</v>
      </c>
      <c r="BR157" s="59">
        <v>0.51847744420193065</v>
      </c>
      <c r="BS157" s="59">
        <v>5.2295053999999998E-11</v>
      </c>
    </row>
    <row r="158" spans="1:71" x14ac:dyDescent="0.25">
      <c r="A158" s="57" t="s">
        <v>211</v>
      </c>
      <c r="B158" s="57">
        <v>1.371E-4</v>
      </c>
      <c r="C158" s="57">
        <v>1.32449E-2</v>
      </c>
      <c r="D158" s="57">
        <v>20.671133000000001</v>
      </c>
      <c r="E158" s="57">
        <v>8.1683299999999992</v>
      </c>
      <c r="F158" s="57">
        <v>2.2876597999999999E-3</v>
      </c>
      <c r="G158" s="57">
        <v>2.2952003999999999E-4</v>
      </c>
      <c r="H158" s="57">
        <v>35.198504999999997</v>
      </c>
      <c r="I158" s="57">
        <v>0.25983713000000003</v>
      </c>
      <c r="J158" s="57">
        <v>0.240354496</v>
      </c>
      <c r="K158" s="57">
        <v>1.033466807899921E-2</v>
      </c>
      <c r="L158" s="57">
        <v>0.51052629410086103</v>
      </c>
      <c r="M158" s="57">
        <v>0.2252226</v>
      </c>
      <c r="N158" s="57">
        <v>0.36891268999999999</v>
      </c>
      <c r="O158" s="57">
        <v>2.82330148E-10</v>
      </c>
      <c r="P158" s="57">
        <v>0.62477355435936244</v>
      </c>
      <c r="Q158" s="57">
        <v>7.6940919999999996E-11</v>
      </c>
      <c r="S158" s="53" t="s">
        <v>211</v>
      </c>
      <c r="T158" s="53">
        <v>1.4410000000000001E-4</v>
      </c>
      <c r="U158" s="53">
        <v>9.8844999999999992E-3</v>
      </c>
      <c r="V158" s="53">
        <v>21.945205999999999</v>
      </c>
      <c r="W158" s="53">
        <v>7.9401282999999996</v>
      </c>
      <c r="X158" s="53">
        <v>2.2984450000000001E-3</v>
      </c>
      <c r="Y158" s="53">
        <v>2.2475161999999999E-4</v>
      </c>
      <c r="Z158" s="53">
        <v>35.230440000000002</v>
      </c>
      <c r="AA158" s="53">
        <v>0.25364411999999997</v>
      </c>
      <c r="AB158" s="53">
        <v>0.21242485999999999</v>
      </c>
      <c r="AC158" s="53">
        <v>9.0443795983402987E-4</v>
      </c>
      <c r="AD158" s="53">
        <v>0.46697341797794839</v>
      </c>
      <c r="AE158" s="53">
        <v>0.21715619999999999</v>
      </c>
      <c r="AF158" s="53">
        <v>0.32515149999999998</v>
      </c>
      <c r="AG158" s="53">
        <v>1.8853690200000001E-10</v>
      </c>
      <c r="AH158" s="53">
        <v>0.57961950025140685</v>
      </c>
      <c r="AI158" s="53">
        <v>6.1002834999999998E-11</v>
      </c>
      <c r="AK158" s="58" t="s">
        <v>211</v>
      </c>
      <c r="AL158" s="58">
        <v>1.548E-4</v>
      </c>
      <c r="AM158" s="58">
        <v>7.4891000000000003E-3</v>
      </c>
      <c r="AN158" s="58">
        <v>23.294542</v>
      </c>
      <c r="AO158" s="58">
        <v>7.7264347000000004</v>
      </c>
      <c r="AP158" s="58">
        <v>2.3107167999999998E-3</v>
      </c>
      <c r="AQ158" s="58">
        <v>2.1990316000000001E-4</v>
      </c>
      <c r="AR158" s="58">
        <v>35.268839999999997</v>
      </c>
      <c r="AS158" s="58">
        <v>0.24548853000000001</v>
      </c>
      <c r="AT158" s="58">
        <v>0.18667657200000001</v>
      </c>
      <c r="AU158" s="58">
        <v>1.7640212326000002E-8</v>
      </c>
      <c r="AV158" s="58">
        <v>0.43216511965551302</v>
      </c>
      <c r="AW158" s="58">
        <v>0.20820416</v>
      </c>
      <c r="AX158" s="58">
        <v>0.28191619000000001</v>
      </c>
      <c r="AY158" s="58">
        <v>1.4451351300000001E-10</v>
      </c>
      <c r="AZ158" s="58">
        <v>0.5478847482015714</v>
      </c>
      <c r="BA158" s="58">
        <v>5.2157553E-11</v>
      </c>
      <c r="BC158" s="59" t="s">
        <v>211</v>
      </c>
      <c r="BD158" s="59">
        <v>1.5119999999999999E-4</v>
      </c>
      <c r="BE158" s="59">
        <v>8.8164999999999997E-3</v>
      </c>
      <c r="BF158" s="59">
        <v>22.627962</v>
      </c>
      <c r="BG158" s="59">
        <v>7.8521210000000004</v>
      </c>
      <c r="BH158" s="59">
        <v>2.3064138000000001E-3</v>
      </c>
      <c r="BI158" s="59">
        <v>2.2226958E-4</v>
      </c>
      <c r="BJ158" s="59">
        <v>35.252594000000002</v>
      </c>
      <c r="BK158" s="59">
        <v>0.24956376</v>
      </c>
      <c r="BL158" s="59">
        <v>0.20045540000000001</v>
      </c>
      <c r="BM158" s="59">
        <v>5.8801215344000002E-8</v>
      </c>
      <c r="BN158" s="59">
        <v>0.45001921881820178</v>
      </c>
      <c r="BO158" s="59">
        <v>0.21274955500000001</v>
      </c>
      <c r="BP158" s="59">
        <v>0.30599464999999998</v>
      </c>
      <c r="BQ158" s="59">
        <v>1.68861586E-10</v>
      </c>
      <c r="BR158" s="59">
        <v>0.54843380922591944</v>
      </c>
      <c r="BS158" s="59">
        <v>5.6987325000000002E-11</v>
      </c>
    </row>
    <row r="159" spans="1:71" x14ac:dyDescent="0.25">
      <c r="A159" s="57" t="s">
        <v>211</v>
      </c>
      <c r="B159" s="57">
        <v>1.351E-4</v>
      </c>
      <c r="C159" s="57">
        <v>1.3248599999999999E-2</v>
      </c>
      <c r="D159" s="57">
        <v>20.059946</v>
      </c>
      <c r="E159" s="57">
        <v>8.1692900000000002</v>
      </c>
      <c r="F159" s="57">
        <v>2.287964E-3</v>
      </c>
      <c r="G159" s="57">
        <v>2.3223735999999999E-4</v>
      </c>
      <c r="H159" s="57">
        <v>35.180084000000001</v>
      </c>
      <c r="I159" s="57">
        <v>0.26525302000000001</v>
      </c>
      <c r="J159" s="57">
        <v>0.25079272499999999</v>
      </c>
      <c r="K159" s="57">
        <v>9.491517074044829E-3</v>
      </c>
      <c r="L159" s="57">
        <v>0.52553726209527907</v>
      </c>
      <c r="M159" s="57">
        <v>0.23056937999999999</v>
      </c>
      <c r="N159" s="57">
        <v>0.38703999</v>
      </c>
      <c r="O159" s="57">
        <v>2.9129393499999999E-10</v>
      </c>
      <c r="P159" s="57">
        <v>0.64901317636968503</v>
      </c>
      <c r="Q159" s="57">
        <v>7.8250540000000003E-11</v>
      </c>
      <c r="S159" s="53" t="s">
        <v>211</v>
      </c>
      <c r="T159" s="53">
        <v>1.4190000000000001E-4</v>
      </c>
      <c r="U159" s="53">
        <v>1.0237599999999999E-2</v>
      </c>
      <c r="V159" s="53">
        <v>21.340923</v>
      </c>
      <c r="W159" s="53">
        <v>7.9392230000000001</v>
      </c>
      <c r="X159" s="53">
        <v>2.2987049999999998E-3</v>
      </c>
      <c r="Y159" s="53">
        <v>2.2723382E-4</v>
      </c>
      <c r="Z159" s="53">
        <v>35.208449999999999</v>
      </c>
      <c r="AA159" s="53">
        <v>0.25810675999999999</v>
      </c>
      <c r="AB159" s="53">
        <v>0.22281435999999999</v>
      </c>
      <c r="AC159" s="53">
        <v>1.321649659475126E-3</v>
      </c>
      <c r="AD159" s="53">
        <v>0.48224276967762769</v>
      </c>
      <c r="AE159" s="53">
        <v>0.22169738</v>
      </c>
      <c r="AF159" s="53">
        <v>0.34204720999999999</v>
      </c>
      <c r="AG159" s="53">
        <v>2.0571852900000001E-10</v>
      </c>
      <c r="AH159" s="53">
        <v>0.60101774627129279</v>
      </c>
      <c r="AI159" s="53">
        <v>6.391078E-11</v>
      </c>
      <c r="AK159" s="58" t="s">
        <v>211</v>
      </c>
      <c r="AL159" s="58">
        <v>1.5210000000000001E-4</v>
      </c>
      <c r="AM159" s="58">
        <v>7.6714000000000001E-3</v>
      </c>
      <c r="AN159" s="58">
        <v>22.693808000000001</v>
      </c>
      <c r="AO159" s="58">
        <v>7.7251314999999998</v>
      </c>
      <c r="AP159" s="58">
        <v>2.3108147999999998E-3</v>
      </c>
      <c r="AQ159" s="58">
        <v>2.2221803000000001E-4</v>
      </c>
      <c r="AR159" s="58">
        <v>35.243214000000002</v>
      </c>
      <c r="AS159" s="58">
        <v>0.24992363000000001</v>
      </c>
      <c r="AT159" s="58">
        <v>0.19482633999999999</v>
      </c>
      <c r="AU159" s="58">
        <v>1.6280704725999999E-8</v>
      </c>
      <c r="AV159" s="58">
        <v>0.44474998629592011</v>
      </c>
      <c r="AW159" s="58">
        <v>0.21217433999999999</v>
      </c>
      <c r="AX159" s="58">
        <v>0.29520167000000003</v>
      </c>
      <c r="AY159" s="58">
        <v>1.5265678600000001E-10</v>
      </c>
      <c r="AZ159" s="58">
        <v>0.56773327321210465</v>
      </c>
      <c r="BA159" s="58">
        <v>5.3917129999999997E-11</v>
      </c>
      <c r="BC159" s="59" t="s">
        <v>211</v>
      </c>
      <c r="BD159" s="59">
        <v>1.4870000000000001E-4</v>
      </c>
      <c r="BE159" s="59">
        <v>9.1305999999999991E-3</v>
      </c>
      <c r="BF159" s="59">
        <v>22.028112</v>
      </c>
      <c r="BG159" s="59">
        <v>7.8510229999999996</v>
      </c>
      <c r="BH159" s="59">
        <v>2.3065160000000002E-3</v>
      </c>
      <c r="BI159" s="59">
        <v>2.2465106999999999E-4</v>
      </c>
      <c r="BJ159" s="59">
        <v>35.228879999999997</v>
      </c>
      <c r="BK159" s="59">
        <v>0.25387504</v>
      </c>
      <c r="BL159" s="59">
        <v>0.209881085</v>
      </c>
      <c r="BM159" s="59">
        <v>4.1226594458999998E-7</v>
      </c>
      <c r="BN159" s="59">
        <v>0.46375653728297023</v>
      </c>
      <c r="BO159" s="59">
        <v>0.21702107500000001</v>
      </c>
      <c r="BP159" s="59">
        <v>0.32115112000000001</v>
      </c>
      <c r="BQ159" s="59">
        <v>1.81680893E-10</v>
      </c>
      <c r="BR159" s="59">
        <v>0.56830190324112884</v>
      </c>
      <c r="BS159" s="59">
        <v>5.9360856999999999E-11</v>
      </c>
    </row>
    <row r="160" spans="1:71" x14ac:dyDescent="0.25">
      <c r="A160" s="57" t="s">
        <v>211</v>
      </c>
      <c r="B160" s="57">
        <v>1.2549999999999999E-4</v>
      </c>
      <c r="C160" s="57">
        <v>7.7308999999999998E-3</v>
      </c>
      <c r="D160" s="57">
        <v>20.028244000000001</v>
      </c>
      <c r="E160" s="57">
        <v>8.1657030000000006</v>
      </c>
      <c r="F160" s="57">
        <v>2.2890328000000001E-3</v>
      </c>
      <c r="G160" s="57">
        <v>2.3277431E-4</v>
      </c>
      <c r="H160" s="57">
        <v>35.170914000000003</v>
      </c>
      <c r="I160" s="57">
        <v>0.27380976000000001</v>
      </c>
      <c r="J160" s="57">
        <v>0.23475095600000001</v>
      </c>
      <c r="K160" s="57">
        <v>9.3033568859999998E-9</v>
      </c>
      <c r="L160" s="57">
        <v>0.50856072531741725</v>
      </c>
      <c r="M160" s="57">
        <v>0.23384494</v>
      </c>
      <c r="N160" s="57">
        <v>0.36982716999999998</v>
      </c>
      <c r="O160" s="57">
        <v>1.9780706899999999E-10</v>
      </c>
      <c r="P160" s="57">
        <v>0.63656674426037663</v>
      </c>
      <c r="Q160" s="57">
        <v>6.2461150000000001E-11</v>
      </c>
      <c r="S160" s="53" t="s">
        <v>211</v>
      </c>
      <c r="T160" s="53">
        <v>1.3229999999999999E-4</v>
      </c>
      <c r="U160" s="53">
        <v>5.9175E-3</v>
      </c>
      <c r="V160" s="53">
        <v>21.294105999999999</v>
      </c>
      <c r="W160" s="53">
        <v>7.9351472999999997</v>
      </c>
      <c r="X160" s="53">
        <v>2.2998604000000001E-3</v>
      </c>
      <c r="Y160" s="53">
        <v>2.2780846E-4</v>
      </c>
      <c r="Z160" s="53">
        <v>35.195346999999998</v>
      </c>
      <c r="AA160" s="53">
        <v>0.26615666999999998</v>
      </c>
      <c r="AB160" s="53">
        <v>0.20749196</v>
      </c>
      <c r="AC160" s="53">
        <v>3.2240254900000001E-9</v>
      </c>
      <c r="AD160" s="53">
        <v>0.47364863323613587</v>
      </c>
      <c r="AE160" s="53">
        <v>0.22399620000000001</v>
      </c>
      <c r="AF160" s="53">
        <v>0.32727722999999997</v>
      </c>
      <c r="AG160" s="53">
        <v>1.6007060800000001E-10</v>
      </c>
      <c r="AH160" s="53">
        <v>0.58956354421556134</v>
      </c>
      <c r="AI160" s="53">
        <v>5.4427237000000001E-11</v>
      </c>
      <c r="AK160" s="58" t="s">
        <v>211</v>
      </c>
      <c r="AL160" s="58">
        <v>1.427E-4</v>
      </c>
      <c r="AM160" s="58">
        <v>4.4094E-3</v>
      </c>
      <c r="AN160" s="58">
        <v>22.638604999999998</v>
      </c>
      <c r="AO160" s="58">
        <v>7.7224130000000004</v>
      </c>
      <c r="AP160" s="58">
        <v>2.3119042000000001E-3</v>
      </c>
      <c r="AQ160" s="58">
        <v>2.2277026E-4</v>
      </c>
      <c r="AR160" s="58">
        <v>35.227386000000003</v>
      </c>
      <c r="AS160" s="58">
        <v>0.25719023400000002</v>
      </c>
      <c r="AT160" s="58">
        <v>0.180209957</v>
      </c>
      <c r="AU160" s="58">
        <v>1.1416531100000001E-9</v>
      </c>
      <c r="AV160" s="58">
        <v>0.43740019215192288</v>
      </c>
      <c r="AW160" s="58">
        <v>0.21404299600000001</v>
      </c>
      <c r="AX160" s="58">
        <v>0.28158514000000001</v>
      </c>
      <c r="AY160" s="58">
        <v>1.2552920799999999E-10</v>
      </c>
      <c r="AZ160" s="58">
        <v>0.55437570417612325</v>
      </c>
      <c r="BA160" s="58">
        <v>4.6355873999999998E-11</v>
      </c>
      <c r="BC160" s="59" t="s">
        <v>211</v>
      </c>
      <c r="BD160" s="59">
        <v>1.392E-4</v>
      </c>
      <c r="BE160" s="59">
        <v>5.1799000000000003E-3</v>
      </c>
      <c r="BF160" s="59">
        <v>21.980817999999999</v>
      </c>
      <c r="BG160" s="59">
        <v>7.8477582999999997</v>
      </c>
      <c r="BH160" s="59">
        <v>2.3075282000000002E-3</v>
      </c>
      <c r="BI160" s="59">
        <v>2.2519188999999999E-4</v>
      </c>
      <c r="BJ160" s="59">
        <v>35.214782999999997</v>
      </c>
      <c r="BK160" s="59">
        <v>0.26157437</v>
      </c>
      <c r="BL160" s="59">
        <v>0.193892326</v>
      </c>
      <c r="BM160" s="59">
        <v>2.0363925800000002E-9</v>
      </c>
      <c r="BN160" s="59">
        <v>0.45546669804764722</v>
      </c>
      <c r="BO160" s="59">
        <v>0.218870974</v>
      </c>
      <c r="BP160" s="59">
        <v>0.304734546</v>
      </c>
      <c r="BQ160" s="59">
        <v>1.4278965099999999E-10</v>
      </c>
      <c r="BR160" s="59">
        <v>0.55497746019338368</v>
      </c>
      <c r="BS160" s="59">
        <v>5.0494063999999998E-11</v>
      </c>
    </row>
    <row r="161" spans="1:71" x14ac:dyDescent="0.25">
      <c r="A161" s="57" t="s">
        <v>211</v>
      </c>
      <c r="B161" s="57">
        <v>1.249E-4</v>
      </c>
      <c r="C161" s="57">
        <v>1.3451400000000001E-2</v>
      </c>
      <c r="D161" s="57">
        <v>19.649849</v>
      </c>
      <c r="E161" s="57">
        <v>8.16249</v>
      </c>
      <c r="F161" s="57">
        <v>2.2919640000000001E-3</v>
      </c>
      <c r="G161" s="57">
        <v>2.3412102999999999E-4</v>
      </c>
      <c r="H161" s="57">
        <v>35.185963000000001</v>
      </c>
      <c r="I161" s="57">
        <v>0.26901396</v>
      </c>
      <c r="J161" s="57">
        <v>0.253676124</v>
      </c>
      <c r="K161" s="57">
        <v>6.4490400690185986E-3</v>
      </c>
      <c r="L161" s="57">
        <v>0.52913912408977781</v>
      </c>
      <c r="M161" s="57">
        <v>0.233442276</v>
      </c>
      <c r="N161" s="57">
        <v>0.39419552000000002</v>
      </c>
      <c r="O161" s="57">
        <v>2.6556259499999999E-10</v>
      </c>
      <c r="P161" s="57">
        <v>0.65950220134117343</v>
      </c>
      <c r="Q161" s="57">
        <v>7.5456293999999997E-11</v>
      </c>
      <c r="S161" s="60" t="s">
        <v>211</v>
      </c>
      <c r="T161" s="60">
        <v>1.2999999999999999E-4</v>
      </c>
      <c r="U161" s="60">
        <v>1.0012399999999999E-2</v>
      </c>
      <c r="V161" s="60">
        <v>20.933626</v>
      </c>
      <c r="W161" s="60">
        <v>7.9319540000000002</v>
      </c>
      <c r="X161" s="60">
        <v>2.3029544E-3</v>
      </c>
      <c r="Y161" s="60">
        <v>2.2906135000000001E-4</v>
      </c>
      <c r="Z161" s="60">
        <v>35.209086999999997</v>
      </c>
      <c r="AA161" s="60">
        <v>0.26288203999999998</v>
      </c>
      <c r="AB161" s="60">
        <v>0.22522487999999999</v>
      </c>
      <c r="AC161" s="60">
        <v>7.5387378138500005E-7</v>
      </c>
      <c r="AD161" s="60">
        <v>0.48810767389110993</v>
      </c>
      <c r="AE161" s="60">
        <v>0.22498856</v>
      </c>
      <c r="AF161" s="60">
        <v>0.35207896999999999</v>
      </c>
      <c r="AG161" s="60">
        <v>1.99873413E-10</v>
      </c>
      <c r="AH161" s="60">
        <v>0.6158540402643139</v>
      </c>
      <c r="AI161" s="60">
        <v>6.2782334999999999E-11</v>
      </c>
      <c r="AK161" s="58" t="s">
        <v>211</v>
      </c>
      <c r="AL161" s="58">
        <v>1.392E-4</v>
      </c>
      <c r="AM161" s="58">
        <v>7.5613E-3</v>
      </c>
      <c r="AN161" s="58">
        <v>22.281939999999999</v>
      </c>
      <c r="AO161" s="58">
        <v>7.7202900000000003</v>
      </c>
      <c r="AP161" s="58">
        <v>2.3149755000000001E-3</v>
      </c>
      <c r="AQ161" s="58">
        <v>2.2397091000000001E-4</v>
      </c>
      <c r="AR161" s="58">
        <v>35.238934</v>
      </c>
      <c r="AS161" s="58">
        <v>0.25461088999999998</v>
      </c>
      <c r="AT161" s="58">
        <v>0.19673154000000001</v>
      </c>
      <c r="AU161" s="58">
        <v>8.6505285799999998E-9</v>
      </c>
      <c r="AV161" s="58">
        <v>0.45134243866517892</v>
      </c>
      <c r="AW161" s="58">
        <v>0.21504571</v>
      </c>
      <c r="AX161" s="58">
        <v>0.30552139</v>
      </c>
      <c r="AY161" s="58">
        <v>1.5269849899999999E-10</v>
      </c>
      <c r="AZ161" s="58">
        <v>0.57669884121066961</v>
      </c>
      <c r="BA161" s="58">
        <v>5.3613149999999999E-11</v>
      </c>
      <c r="BC161" s="59" t="s">
        <v>211</v>
      </c>
      <c r="BD161" s="59">
        <v>1.3640000000000001E-4</v>
      </c>
      <c r="BE161" s="59">
        <v>8.8246000000000002E-3</v>
      </c>
      <c r="BF161" s="59">
        <v>21.621527</v>
      </c>
      <c r="BG161" s="59">
        <v>7.8449999999999998</v>
      </c>
      <c r="BH161" s="59">
        <v>2.3104561999999999E-3</v>
      </c>
      <c r="BI161" s="59">
        <v>2.264105E-4</v>
      </c>
      <c r="BJ161" s="59">
        <v>35.227848000000002</v>
      </c>
      <c r="BK161" s="59">
        <v>0.25836160000000002</v>
      </c>
      <c r="BL161" s="59">
        <v>0.21021092</v>
      </c>
      <c r="BM161" s="59">
        <v>1.6678768979999999E-8</v>
      </c>
      <c r="BN161" s="59">
        <v>0.46857253669484877</v>
      </c>
      <c r="BO161" s="59">
        <v>0.219469265</v>
      </c>
      <c r="BP161" s="59">
        <v>0.32688730999999999</v>
      </c>
      <c r="BQ161" s="59">
        <v>1.72718494E-10</v>
      </c>
      <c r="BR161" s="59">
        <v>0.57708425423068954</v>
      </c>
      <c r="BS161" s="59">
        <v>5.7861667E-11</v>
      </c>
    </row>
    <row r="162" spans="1:71" x14ac:dyDescent="0.25">
      <c r="A162" s="57" t="s">
        <v>212</v>
      </c>
      <c r="B162" s="57" cm="1">
        <f t="array" ref="B162:B169">TRANSPOSE(Fe!S29:Z29)</f>
        <v>6.1399999999999996E-4</v>
      </c>
      <c r="C162" s="57" cm="1">
        <f t="array" ref="C162:C169">TRANSPOSE('PO4'!S29:Z29)</f>
        <v>6.0092800000000002E-2</v>
      </c>
      <c r="D162" s="57" cm="1">
        <f t="array" ref="D162:D169">TRANSPOSE(surface_T!S29:Z29)</f>
        <v>21.069020999999999</v>
      </c>
      <c r="E162" s="57" cm="1">
        <f t="array" ref="E162:E169">TRANSPOSE(surface_ph!S29:Z29)</f>
        <v>8.1604969999999994</v>
      </c>
      <c r="F162" s="57" cm="1">
        <f t="array" ref="F162:F169">TRANSPOSE(surface_Alk!S29:Z29)</f>
        <v>2.3021795999999999E-3</v>
      </c>
      <c r="G162" s="57" cm="1">
        <f t="array" ref="G162:G169">TRANSPOSE(surface_oxugen!S29:Z29)</f>
        <v>2.257456E-4</v>
      </c>
      <c r="H162" s="57" cm="1">
        <f t="array" ref="H162:H169">TRANSPOSE(Surface_sal!S29:Z29)</f>
        <v>35.538699999999999</v>
      </c>
      <c r="I162" s="57" cm="1">
        <f t="array" ref="I162:I169">TRANSPOSE(picophyto!S29:Z29)</f>
        <v>0.25727643</v>
      </c>
      <c r="J162" s="57" cm="1">
        <f t="array" ref="J162:J169">TRANSPOSE(nanophyto!S29:Z29)</f>
        <v>0.39000240000000003</v>
      </c>
      <c r="K162" s="57" cm="1">
        <f t="array" ref="K162:K169">TRANSPOSE(microphyto!S29:Z29)</f>
        <v>0.104468199</v>
      </c>
      <c r="L162" s="57" cm="1">
        <f t="array" ref="L162:L169">TRANSPOSE(total_phyto!S29:Z29)</f>
        <v>0.75174702911439684</v>
      </c>
      <c r="M162" s="57" cm="1">
        <f t="array" ref="M162:M169">TRANSPOSE(nanozoo!S29:Z29)</f>
        <v>0.27329447000000001</v>
      </c>
      <c r="N162" s="57" cm="1">
        <f t="array" ref="N162:N169">TRANSPOSE(microzoo!S29:Z29)</f>
        <v>0.52177801000000001</v>
      </c>
      <c r="O162" s="57" cm="1">
        <f t="array" ref="O162:O169">TRANSPOSE(mesozoo!S29:Z29)</f>
        <v>0.26062694018866212</v>
      </c>
      <c r="P162" s="57" cm="1">
        <f t="array" ref="P162:P169">TRANSPOSE(total_zoo!S29:Z29)</f>
        <v>1.113507035188662</v>
      </c>
      <c r="Q162" s="57" cm="1">
        <f t="array" ref="Q162:Q169">TRANSPOSE(foram!S29:Z29)</f>
        <v>1.8760841E-2</v>
      </c>
      <c r="S162" s="53" t="s">
        <v>212</v>
      </c>
      <c r="T162" s="53" cm="1">
        <f t="array" ref="T162:T169">TRANSPOSE(Fe!S140:Z140)</f>
        <v>6.5729999999999998E-4</v>
      </c>
      <c r="U162" s="53" cm="1">
        <f t="array" ref="U162:U169">TRANSPOSE('PO4'!S140:Z140)</f>
        <v>5.1640999999999999E-2</v>
      </c>
      <c r="V162" s="53" cm="1">
        <f t="array" ref="V162:V169">TRANSPOSE(surface_T!S140:Z140)</f>
        <v>22.480162</v>
      </c>
      <c r="W162" s="53" cm="1">
        <f t="array" ref="W162:W169">TRANSPOSE(surface_ph!S140:Z140)</f>
        <v>7.9504026999999997</v>
      </c>
      <c r="X162" s="53" cm="1">
        <f t="array" ref="X162:X169">TRANSPOSE(surface_Alk!S140:Z140)</f>
        <v>2.3122665000000001E-3</v>
      </c>
      <c r="Y162" s="53" cm="1">
        <f t="array" ref="Y162:Y169">TRANSPOSE(surface_oxugen!S140:Z140)</f>
        <v>2.2083897999999999E-4</v>
      </c>
      <c r="Z162" s="53" cm="1">
        <f t="array" ref="Z162:Z169">TRANSPOSE(Surface_sal!S140:Z140)</f>
        <v>35.5837</v>
      </c>
      <c r="AA162" s="53" cm="1">
        <f t="array" ref="AA162:AA169">TRANSPOSE(picophyto!S140:Z140)</f>
        <v>0.25277925000000001</v>
      </c>
      <c r="AB162" s="53" cm="1">
        <f t="array" ref="AB162:AB169">TRANSPOSE(nanophyto!S140:Z140)</f>
        <v>0.36140008000000001</v>
      </c>
      <c r="AC162" s="53" cm="1">
        <f t="array" ref="AC162:AC169">TRANSPOSE(microphyto!S140:Z140)</f>
        <v>9.4353537000000001E-2</v>
      </c>
      <c r="AD162" s="53" cm="1">
        <f t="array" ref="AD162:AD169">TRANSPOSE(total_phyto!S140:Z140)</f>
        <v>0.708532867108015</v>
      </c>
      <c r="AE162" s="53" cm="1">
        <f t="array" ref="AE162:AE169">TRANSPOSE(nanozoo!S140:Z140)</f>
        <v>0.26255152999999998</v>
      </c>
      <c r="AF162" s="53" cm="1">
        <f t="array" ref="AF162:AF169">TRANSPOSE(microzoo!S140:Z140)</f>
        <v>0.49867110999999997</v>
      </c>
      <c r="AG162" s="53" cm="1">
        <f t="array" ref="AG162:AG169">TRANSPOSE(mesozoo!S140:Z140)</f>
        <v>0.24197309018649979</v>
      </c>
      <c r="AH162" s="53" cm="1">
        <f t="array" ref="AH162:AH169">TRANSPOSE(total_zoo!S140:Z140)</f>
        <v>1.0614284831865</v>
      </c>
      <c r="AI162" s="53" cm="1">
        <f t="array" ref="AI162:AI169">TRANSPOSE(foram!S140:Z140)</f>
        <v>1.4196214E-2</v>
      </c>
      <c r="AK162" s="58" t="s">
        <v>212</v>
      </c>
      <c r="AL162" s="58" cm="1">
        <f t="array" ref="AL162:AL169">TRANSPOSE(Fe!S177:Z177)</f>
        <v>7.0969999999999996E-4</v>
      </c>
      <c r="AM162" s="58" cm="1">
        <f t="array" ref="AM162:AM169">TRANSPOSE('PO4'!S177:Z177)</f>
        <v>4.2950799999999997E-2</v>
      </c>
      <c r="AN162" s="58" cm="1">
        <f t="array" ref="AN162:AN169">TRANSPOSE(surface_T!S177:Z177)</f>
        <v>23.909162999999999</v>
      </c>
      <c r="AO162" s="58" cm="1">
        <f t="array" ref="AO162:AO169">TRANSPOSE(surface_ph!S177:Z177)</f>
        <v>7.7421794000000004</v>
      </c>
      <c r="AP162" s="58" cm="1">
        <f t="array" ref="AP162:AP169">TRANSPOSE(surface_Alk!S177:Z177)</f>
        <v>2.3227953E-3</v>
      </c>
      <c r="AQ162" s="58" cm="1">
        <f t="array" ref="AQ162:AQ169">TRANSPOSE(surface_oxugen!S177:Z177)</f>
        <v>2.1611978E-4</v>
      </c>
      <c r="AR162" s="58" cm="1">
        <f t="array" ref="AR162:AR169">TRANSPOSE(Surface_sal!S177:Z177)</f>
        <v>35.634757999999998</v>
      </c>
      <c r="AS162" s="58" cm="1">
        <f t="array" ref="AS162:AS169">TRANSPOSE(picophyto!S177:Z177)</f>
        <v>0.24754322000000001</v>
      </c>
      <c r="AT162" s="58" cm="1">
        <f t="array" ref="AT162:AT169">TRANSPOSE(nanophyto!S177:Z177)</f>
        <v>0.33242052999999999</v>
      </c>
      <c r="AU162" s="58" cm="1">
        <f t="array" ref="AU162:AU169">TRANSPOSE(microphyto!S177:Z177)</f>
        <v>8.2781723500000001E-2</v>
      </c>
      <c r="AV162" s="58" cm="1">
        <f t="array" ref="AV162:AV169">TRANSPOSE(total_phyto!S177:Z177)</f>
        <v>0.6627454735970103</v>
      </c>
      <c r="AW162" s="58" cm="1">
        <f t="array" ref="AW162:AW169">TRANSPOSE(nanozoo!S177:Z177)</f>
        <v>0.25113429999999998</v>
      </c>
      <c r="AX162" s="58" cm="1">
        <f t="array" ref="AX162:AX169">TRANSPOSE(microzoo!S177:Z177)</f>
        <v>0.47591573999999998</v>
      </c>
      <c r="AY162" s="58" cm="1">
        <f t="array" ref="AY162:AY169">TRANSPOSE(mesozoo!S177:Z177)</f>
        <v>0.2176492401735661</v>
      </c>
      <c r="AZ162" s="58" cm="1">
        <f t="array" ref="AZ162:AZ169">TRANSPOSE(total_zoo!S177:Z177)</f>
        <v>1.011194628173566</v>
      </c>
      <c r="BA162" s="58" cm="1">
        <f t="array" ref="BA162:BA169">TRANSPOSE(foram!S177:Z177)</f>
        <v>8.6671539999999998E-3</v>
      </c>
      <c r="BC162" s="59" t="s">
        <v>212</v>
      </c>
      <c r="BD162" s="59" cm="1">
        <f t="array" ref="BD162:BD169">TRANSPOSE(Fe!S103:Z103)</f>
        <v>6.9059999999999998E-4</v>
      </c>
      <c r="BE162" s="59" cm="1">
        <f t="array" ref="BE162:BE169">TRANSPOSE('PO4'!S103:Z103)</f>
        <v>4.7343200000000002E-2</v>
      </c>
      <c r="BF162" s="59" cm="1">
        <f t="array" ref="BF162:BF169">TRANSPOSE(surface_T!S103:Z103)</f>
        <v>23.176708000000001</v>
      </c>
      <c r="BG162" s="59" cm="1">
        <f t="array" ref="BG162:BG169">TRANSPOSE(surface_ph!S103:Z103)</f>
        <v>7.8634744000000003</v>
      </c>
      <c r="BH162" s="59" cm="1">
        <f t="array" ref="BH162:BH169">TRANSPOSE(surface_Alk!S103:Z103)</f>
        <v>2.3187773999999999E-3</v>
      </c>
      <c r="BI162" s="59" cm="1">
        <f t="array" ref="BI162:BI169">TRANSPOSE(surface_oxugen!S103:Z103)</f>
        <v>2.1847537E-4</v>
      </c>
      <c r="BJ162" s="59" cm="1">
        <f t="array" ref="BJ162:BJ169">TRANSPOSE(Surface_sal!S103:Z103)</f>
        <v>35.618706000000003</v>
      </c>
      <c r="BK162" s="59" cm="1">
        <f t="array" ref="BK162:BK169">TRANSPOSE(picophyto!S103:Z103)</f>
        <v>0.25031666600000002</v>
      </c>
      <c r="BL162" s="59" cm="1">
        <f t="array" ref="BL162:BL169">TRANSPOSE(nanophyto!S103:Z103)</f>
        <v>0.34660679</v>
      </c>
      <c r="BM162" s="59" cm="1">
        <f t="array" ref="BM162:BM169">TRANSPOSE(microphyto!S103:Z103)</f>
        <v>8.8783822999999998E-2</v>
      </c>
      <c r="BN162" s="59" cm="1">
        <f t="array" ref="BN162:BN169">TRANSPOSE(total_phyto!S103:Z103)</f>
        <v>0.68570727910306917</v>
      </c>
      <c r="BO162" s="59" cm="1">
        <f t="array" ref="BO162:BO169">TRANSPOSE(nanozoo!S103:Z103)</f>
        <v>0.25667050000000002</v>
      </c>
      <c r="BP162" s="59" cm="1">
        <f t="array" ref="BP162:BP169">TRANSPOSE(microzoo!S103:Z103)</f>
        <v>0.48715603000000002</v>
      </c>
      <c r="BQ162" s="59" cm="1">
        <f t="array" ref="BQ162:BQ169">TRANSPOSE(mesozoo!S103:Z103)</f>
        <v>0.2292928801796853</v>
      </c>
      <c r="BR162" s="59" cm="1">
        <f t="array" ref="BR162:BR169">TRANSPOSE(total_zoo!S103:Z103)</f>
        <v>1.0230242881796849</v>
      </c>
      <c r="BS162" s="59" cm="1">
        <f t="array" ref="BS162:BS169">TRANSPOSE(foram!S103:Z103)</f>
        <v>1.1334814E-2</v>
      </c>
    </row>
    <row r="163" spans="1:71" x14ac:dyDescent="0.25">
      <c r="A163" s="57" t="s">
        <v>212</v>
      </c>
      <c r="B163" s="57">
        <v>6.7489999999999998E-4</v>
      </c>
      <c r="C163" s="57">
        <v>4.2937299999999998E-2</v>
      </c>
      <c r="D163" s="57">
        <v>21.207138</v>
      </c>
      <c r="E163" s="57">
        <v>8.1632490000000004</v>
      </c>
      <c r="F163" s="57">
        <v>2.3090476E-3</v>
      </c>
      <c r="G163" s="57">
        <v>2.2477740999999999E-4</v>
      </c>
      <c r="H163" s="57">
        <v>35.657536</v>
      </c>
      <c r="I163" s="57">
        <v>0.247720936</v>
      </c>
      <c r="J163" s="57">
        <v>0.33663185000000001</v>
      </c>
      <c r="K163" s="57">
        <v>8.7091975200000005E-2</v>
      </c>
      <c r="L163" s="57">
        <v>0.67144476127803798</v>
      </c>
      <c r="M163" s="57">
        <v>0.23897697000000001</v>
      </c>
      <c r="N163" s="57">
        <v>0.4900214</v>
      </c>
      <c r="O163" s="57">
        <v>0.1106134300951771</v>
      </c>
      <c r="P163" s="57">
        <v>0.87135621152205678</v>
      </c>
      <c r="Q163" s="57">
        <v>1.4253981000000001E-9</v>
      </c>
      <c r="S163" s="53" t="s">
        <v>212</v>
      </c>
      <c r="T163" s="53">
        <v>7.2199999999999999E-4</v>
      </c>
      <c r="U163" s="53">
        <v>3.46085E-2</v>
      </c>
      <c r="V163" s="53">
        <v>22.585978000000001</v>
      </c>
      <c r="W163" s="53">
        <v>7.9466533999999998</v>
      </c>
      <c r="X163" s="53">
        <v>2.3197853000000001E-3</v>
      </c>
      <c r="Y163" s="53">
        <v>2.2010905000000001E-4</v>
      </c>
      <c r="Z163" s="53">
        <v>35.706330000000001</v>
      </c>
      <c r="AA163" s="53">
        <v>0.24298465399999999</v>
      </c>
      <c r="AB163" s="53">
        <v>0.30495706</v>
      </c>
      <c r="AC163" s="53">
        <v>7.485138491937901E-2</v>
      </c>
      <c r="AD163" s="53">
        <v>0.62279309898610269</v>
      </c>
      <c r="AE163" s="53">
        <v>0.22735710000000001</v>
      </c>
      <c r="AF163" s="53">
        <v>0.45996029999999999</v>
      </c>
      <c r="AG163" s="53">
        <v>8.3717980083350033E-2</v>
      </c>
      <c r="AH163" s="53">
        <v>0.80893118997964297</v>
      </c>
      <c r="AI163" s="53">
        <v>7.8514919999999998E-10</v>
      </c>
      <c r="AK163" s="58" t="s">
        <v>212</v>
      </c>
      <c r="AL163" s="58">
        <v>7.7870000000000001E-4</v>
      </c>
      <c r="AM163" s="58">
        <v>2.75719E-2</v>
      </c>
      <c r="AN163" s="58">
        <v>23.98498</v>
      </c>
      <c r="AO163" s="58">
        <v>7.7366929999999998</v>
      </c>
      <c r="AP163" s="58">
        <v>2.3311336999999998E-3</v>
      </c>
      <c r="AQ163" s="58">
        <v>2.1553070000000001E-4</v>
      </c>
      <c r="AR163" s="58">
        <v>35.761420000000001</v>
      </c>
      <c r="AS163" s="58">
        <v>0.23757661999999999</v>
      </c>
      <c r="AT163" s="58">
        <v>0.27545677000000002</v>
      </c>
      <c r="AU163" s="58">
        <v>6.50242591368735E-2</v>
      </c>
      <c r="AV163" s="58">
        <v>0.57805764919363212</v>
      </c>
      <c r="AW163" s="58">
        <v>0.21596721499999999</v>
      </c>
      <c r="AX163" s="58">
        <v>0.43173219000000002</v>
      </c>
      <c r="AY163" s="58">
        <v>5.8093190073290807E-2</v>
      </c>
      <c r="AZ163" s="58">
        <v>0.75652765970255464</v>
      </c>
      <c r="BA163" s="58">
        <v>4.8828646999999997E-10</v>
      </c>
      <c r="BC163" s="59" t="s">
        <v>212</v>
      </c>
      <c r="BD163" s="59">
        <v>7.5759999999999998E-4</v>
      </c>
      <c r="BE163" s="59">
        <v>3.10537E-2</v>
      </c>
      <c r="BF163" s="59">
        <v>23.268726000000001</v>
      </c>
      <c r="BG163" s="59">
        <v>7.8599467000000001</v>
      </c>
      <c r="BH163" s="59">
        <v>2.3268949999999998E-3</v>
      </c>
      <c r="BI163" s="59">
        <v>2.1782535999999999E-4</v>
      </c>
      <c r="BJ163" s="59">
        <v>35.743670000000002</v>
      </c>
      <c r="BK163" s="59">
        <v>0.240289324</v>
      </c>
      <c r="BL163" s="59">
        <v>0.29074772999999998</v>
      </c>
      <c r="BM163" s="59">
        <v>7.0258545350977003E-2</v>
      </c>
      <c r="BN163" s="59">
        <v>0.60129559941279564</v>
      </c>
      <c r="BO163" s="59">
        <v>0.22190209</v>
      </c>
      <c r="BP163" s="59">
        <v>0.44590611000000002</v>
      </c>
      <c r="BQ163" s="59">
        <v>7.2124400078730125E-2</v>
      </c>
      <c r="BR163" s="59">
        <v>0.77084790570799389</v>
      </c>
      <c r="BS163" s="59">
        <v>6.2820155000000004E-10</v>
      </c>
    </row>
    <row r="164" spans="1:71" x14ac:dyDescent="0.25">
      <c r="A164" s="57" t="s">
        <v>212</v>
      </c>
      <c r="B164" s="57">
        <v>6.9260000000000003E-4</v>
      </c>
      <c r="C164" s="57">
        <v>3.4121100000000001E-2</v>
      </c>
      <c r="D164" s="57">
        <v>20.993465</v>
      </c>
      <c r="E164" s="57">
        <v>8.1658089999999994</v>
      </c>
      <c r="F164" s="57">
        <v>2.3122134000000002E-3</v>
      </c>
      <c r="G164" s="57">
        <v>2.2612386000000001E-4</v>
      </c>
      <c r="H164" s="57">
        <v>35.717709999999997</v>
      </c>
      <c r="I164" s="57">
        <v>0.25033709500000001</v>
      </c>
      <c r="J164" s="57">
        <v>0.32304786000000002</v>
      </c>
      <c r="K164" s="57">
        <v>7.4092728787635995E-2</v>
      </c>
      <c r="L164" s="57">
        <v>0.64747768384693394</v>
      </c>
      <c r="M164" s="57">
        <v>0.24019054000000001</v>
      </c>
      <c r="N164" s="57">
        <v>0.48658850999999997</v>
      </c>
      <c r="O164" s="57">
        <v>7.610221008254954E-2</v>
      </c>
      <c r="P164" s="57">
        <v>0.83490358395087161</v>
      </c>
      <c r="Q164" s="57">
        <v>8.6740054000000005E-10</v>
      </c>
      <c r="S164" s="53" t="s">
        <v>212</v>
      </c>
      <c r="T164" s="53">
        <v>7.3559999999999999E-4</v>
      </c>
      <c r="U164" s="53">
        <v>2.6876799999999999E-2</v>
      </c>
      <c r="V164" s="53">
        <v>22.298195</v>
      </c>
      <c r="W164" s="53">
        <v>7.9471569999999998</v>
      </c>
      <c r="X164" s="53">
        <v>2.322705E-3</v>
      </c>
      <c r="Y164" s="53">
        <v>2.2162595999999999E-4</v>
      </c>
      <c r="Z164" s="53">
        <v>35.761270000000003</v>
      </c>
      <c r="AA164" s="53">
        <v>0.24638302500000001</v>
      </c>
      <c r="AB164" s="53">
        <v>0.28976589000000003</v>
      </c>
      <c r="AC164" s="53">
        <v>6.2155103172273289E-2</v>
      </c>
      <c r="AD164" s="53">
        <v>0.59830401822200552</v>
      </c>
      <c r="AE164" s="53">
        <v>0.22782802599999999</v>
      </c>
      <c r="AF164" s="53">
        <v>0.45774955000000001</v>
      </c>
      <c r="AG164" s="53">
        <v>4.5835480069684027E-2</v>
      </c>
      <c r="AH164" s="53">
        <v>0.76896550057920532</v>
      </c>
      <c r="AI164" s="53">
        <v>4.6200677000000003E-10</v>
      </c>
      <c r="AK164" s="58" t="s">
        <v>212</v>
      </c>
      <c r="AL164" s="58">
        <v>7.8950000000000005E-4</v>
      </c>
      <c r="AM164" s="58">
        <v>2.03021E-2</v>
      </c>
      <c r="AN164" s="58">
        <v>23.637865000000001</v>
      </c>
      <c r="AO164" s="58">
        <v>7.7354716999999997</v>
      </c>
      <c r="AP164" s="58">
        <v>2.3339837999999998E-3</v>
      </c>
      <c r="AQ164" s="58">
        <v>2.1714160999999999E-4</v>
      </c>
      <c r="AR164" s="58">
        <v>35.814373000000003</v>
      </c>
      <c r="AS164" s="58">
        <v>0.24228238999999999</v>
      </c>
      <c r="AT164" s="58">
        <v>0.25803409500000002</v>
      </c>
      <c r="AU164" s="58">
        <v>5.0147173087087507E-2</v>
      </c>
      <c r="AV164" s="58">
        <v>0.55046365812785825</v>
      </c>
      <c r="AW164" s="58">
        <v>0.21459839999999999</v>
      </c>
      <c r="AX164" s="58">
        <v>0.44175536999999998</v>
      </c>
      <c r="AY164" s="58">
        <v>2.3756851595483001E-3</v>
      </c>
      <c r="AZ164" s="58">
        <v>0.70195737051945006</v>
      </c>
      <c r="BA164" s="58">
        <v>2.8217137000000002E-10</v>
      </c>
      <c r="BC164" s="59" t="s">
        <v>212</v>
      </c>
      <c r="BD164" s="59">
        <v>7.7050000000000003E-4</v>
      </c>
      <c r="BE164" s="59">
        <v>2.37751E-2</v>
      </c>
      <c r="BF164" s="59">
        <v>22.955936000000001</v>
      </c>
      <c r="BG164" s="59">
        <v>7.8599399999999999</v>
      </c>
      <c r="BH164" s="59">
        <v>2.329837E-3</v>
      </c>
      <c r="BI164" s="59">
        <v>2.1936745999999999E-4</v>
      </c>
      <c r="BJ164" s="59">
        <v>35.798110000000001</v>
      </c>
      <c r="BK164" s="59">
        <v>0.24394307400000001</v>
      </c>
      <c r="BL164" s="59">
        <v>0.27414143499999999</v>
      </c>
      <c r="BM164" s="59">
        <v>5.6995301991592202E-2</v>
      </c>
      <c r="BN164" s="59">
        <v>0.57507981103717787</v>
      </c>
      <c r="BO164" s="59">
        <v>0.221101195</v>
      </c>
      <c r="BP164" s="59">
        <v>0.44703926999999999</v>
      </c>
      <c r="BQ164" s="59">
        <v>2.7218994064445019E-2</v>
      </c>
      <c r="BR164" s="59">
        <v>0.72669402742434674</v>
      </c>
      <c r="BS164" s="59">
        <v>3.5908138000000001E-10</v>
      </c>
    </row>
    <row r="165" spans="1:71" x14ac:dyDescent="0.25">
      <c r="A165" s="57" t="s">
        <v>212</v>
      </c>
      <c r="B165" s="57">
        <v>6.7820000000000001E-4</v>
      </c>
      <c r="C165" s="57">
        <v>1.6367699999999999E-2</v>
      </c>
      <c r="D165" s="57">
        <v>21.062042000000002</v>
      </c>
      <c r="E165" s="57">
        <v>8.1664189999999994</v>
      </c>
      <c r="F165" s="57">
        <v>2.3121596E-3</v>
      </c>
      <c r="G165" s="57">
        <v>2.2726794E-4</v>
      </c>
      <c r="H165" s="57">
        <v>35.722729999999999</v>
      </c>
      <c r="I165" s="57">
        <v>0.26251915999999997</v>
      </c>
      <c r="J165" s="57">
        <v>0.26652678000000002</v>
      </c>
      <c r="K165" s="57">
        <v>2.9540278185600059E-2</v>
      </c>
      <c r="L165" s="57">
        <v>0.55858621821367194</v>
      </c>
      <c r="M165" s="57">
        <v>0.23505174000000001</v>
      </c>
      <c r="N165" s="57">
        <v>0.45406329000000001</v>
      </c>
      <c r="O165" s="57">
        <v>1.6942744249999999E-9</v>
      </c>
      <c r="P165" s="57">
        <v>0.72331536884480352</v>
      </c>
      <c r="Q165" s="57">
        <v>1.5035903000000001E-10</v>
      </c>
      <c r="S165" s="53" t="s">
        <v>212</v>
      </c>
      <c r="T165" s="53">
        <v>7.1670000000000002E-4</v>
      </c>
      <c r="U165" s="53">
        <v>1.25001E-2</v>
      </c>
      <c r="V165" s="53">
        <v>22.285156000000001</v>
      </c>
      <c r="W165" s="53">
        <v>7.9442550000000001</v>
      </c>
      <c r="X165" s="53">
        <v>2.3224195000000002E-3</v>
      </c>
      <c r="Y165" s="53">
        <v>2.228749E-4</v>
      </c>
      <c r="Z165" s="53">
        <v>35.761543000000003</v>
      </c>
      <c r="AA165" s="53">
        <v>0.25761392</v>
      </c>
      <c r="AB165" s="53">
        <v>0.24240558000000001</v>
      </c>
      <c r="AC165" s="53">
        <v>2.0776043117578771E-2</v>
      </c>
      <c r="AD165" s="53">
        <v>0.52079554314138943</v>
      </c>
      <c r="AE165" s="53">
        <v>0.22748107000000001</v>
      </c>
      <c r="AF165" s="53">
        <v>0.42002836999999998</v>
      </c>
      <c r="AG165" s="53">
        <v>1.150087484E-9</v>
      </c>
      <c r="AH165" s="53">
        <v>0.68868880827183576</v>
      </c>
      <c r="AI165" s="53">
        <v>1.1668366E-10</v>
      </c>
      <c r="AK165" s="58" t="s">
        <v>212</v>
      </c>
      <c r="AL165" s="58">
        <v>7.718E-4</v>
      </c>
      <c r="AM165" s="58">
        <v>5.8389999999999996E-3</v>
      </c>
      <c r="AN165" s="58">
        <v>23.665887999999999</v>
      </c>
      <c r="AO165" s="58">
        <v>7.7306756999999999</v>
      </c>
      <c r="AP165" s="58">
        <v>2.3338261999999999E-3</v>
      </c>
      <c r="AQ165" s="58">
        <v>2.1796102E-4</v>
      </c>
      <c r="AR165" s="58">
        <v>35.818317</v>
      </c>
      <c r="AS165" s="58">
        <v>0.25505480600000002</v>
      </c>
      <c r="AT165" s="58">
        <v>0.20052446600000001</v>
      </c>
      <c r="AU165" s="58">
        <v>5.5502223579886008E-5</v>
      </c>
      <c r="AV165" s="58">
        <v>0.4556347742377016</v>
      </c>
      <c r="AW165" s="58">
        <v>0.21728507999999999</v>
      </c>
      <c r="AX165" s="58">
        <v>0.34502785000000002</v>
      </c>
      <c r="AY165" s="58">
        <v>2.8973164600000002E-10</v>
      </c>
      <c r="AZ165" s="58">
        <v>0.6481159633870428</v>
      </c>
      <c r="BA165" s="58">
        <v>6.3119970000000006E-11</v>
      </c>
      <c r="BC165" s="59" t="s">
        <v>212</v>
      </c>
      <c r="BD165" s="59">
        <v>7.5179999999999995E-4</v>
      </c>
      <c r="BE165" s="59">
        <v>1.0750600000000001E-2</v>
      </c>
      <c r="BF165" s="59">
        <v>22.932644</v>
      </c>
      <c r="BG165" s="59">
        <v>7.8566589999999996</v>
      </c>
      <c r="BH165" s="59">
        <v>2.3294570000000001E-3</v>
      </c>
      <c r="BI165" s="59">
        <v>2.2052557000000001E-4</v>
      </c>
      <c r="BJ165" s="59">
        <v>35.798639999999999</v>
      </c>
      <c r="BK165" s="59">
        <v>0.25384383999999999</v>
      </c>
      <c r="BL165" s="59">
        <v>0.22697433</v>
      </c>
      <c r="BM165" s="59">
        <v>1.5402156093059571E-2</v>
      </c>
      <c r="BN165" s="59">
        <v>0.49622032611463718</v>
      </c>
      <c r="BO165" s="59">
        <v>0.22192289000000001</v>
      </c>
      <c r="BP165" s="59">
        <v>0.39262256000000001</v>
      </c>
      <c r="BQ165" s="59">
        <v>7.6524037000000003E-10</v>
      </c>
      <c r="BR165" s="59">
        <v>0.64809322886255138</v>
      </c>
      <c r="BS165" s="59">
        <v>9.7125520000000004E-11</v>
      </c>
    </row>
    <row r="166" spans="1:71" x14ac:dyDescent="0.25">
      <c r="A166" s="57" t="s">
        <v>212</v>
      </c>
      <c r="B166" s="57">
        <v>6.422E-4</v>
      </c>
      <c r="C166" s="57">
        <v>2.3884000000000002E-3</v>
      </c>
      <c r="D166" s="57">
        <v>22.118269000000002</v>
      </c>
      <c r="E166" s="57">
        <v>8.1545880000000004</v>
      </c>
      <c r="F166" s="57">
        <v>2.3091244999999998E-3</v>
      </c>
      <c r="G166" s="57">
        <v>2.244669E-4</v>
      </c>
      <c r="H166" s="57">
        <v>35.673720000000003</v>
      </c>
      <c r="I166" s="57">
        <v>0.27499124000000003</v>
      </c>
      <c r="J166" s="57">
        <v>0.18310869599999999</v>
      </c>
      <c r="K166" s="57">
        <v>1.29336651E-10</v>
      </c>
      <c r="L166" s="57">
        <v>0.4580999361368211</v>
      </c>
      <c r="M166" s="57">
        <v>0.22667429</v>
      </c>
      <c r="N166" s="57">
        <v>0.34597727</v>
      </c>
      <c r="O166" s="57">
        <v>1.3425748599999999E-10</v>
      </c>
      <c r="P166" s="57">
        <v>0.60939484018138235</v>
      </c>
      <c r="Q166" s="57">
        <v>4.7074896000000001E-11</v>
      </c>
      <c r="S166" s="53" t="s">
        <v>212</v>
      </c>
      <c r="T166" s="53">
        <v>6.7840000000000001E-4</v>
      </c>
      <c r="U166" s="53">
        <v>1.8871000000000001E-3</v>
      </c>
      <c r="V166" s="53">
        <v>23.265566</v>
      </c>
      <c r="W166" s="53">
        <v>7.9305034000000001</v>
      </c>
      <c r="X166" s="53">
        <v>2.3193685000000002E-3</v>
      </c>
      <c r="Y166" s="53">
        <v>2.2034004E-4</v>
      </c>
      <c r="Z166" s="53">
        <v>35.712173</v>
      </c>
      <c r="AA166" s="53">
        <v>0.26680446400000002</v>
      </c>
      <c r="AB166" s="53">
        <v>0.16221105999999999</v>
      </c>
      <c r="AC166" s="53">
        <v>1.06313536E-10</v>
      </c>
      <c r="AD166" s="53">
        <v>0.42901552411310001</v>
      </c>
      <c r="AE166" s="53">
        <v>0.21766516</v>
      </c>
      <c r="AF166" s="53">
        <v>0.31421999</v>
      </c>
      <c r="AG166" s="53">
        <v>1.1721410399999999E-10</v>
      </c>
      <c r="AH166" s="53">
        <v>0.57475711015991238</v>
      </c>
      <c r="AI166" s="53">
        <v>4.1704983000000003E-11</v>
      </c>
      <c r="AK166" s="58" t="s">
        <v>212</v>
      </c>
      <c r="AL166" s="58">
        <v>7.3419999999999996E-4</v>
      </c>
      <c r="AM166" s="58">
        <v>1.328E-3</v>
      </c>
      <c r="AN166" s="58">
        <v>24.509032999999999</v>
      </c>
      <c r="AO166" s="58">
        <v>7.719881</v>
      </c>
      <c r="AP166" s="58">
        <v>2.3302992000000002E-3</v>
      </c>
      <c r="AQ166" s="58">
        <v>2.1591924999999999E-4</v>
      </c>
      <c r="AR166" s="58">
        <v>35.766910000000003</v>
      </c>
      <c r="AS166" s="58">
        <v>0.25632363000000002</v>
      </c>
      <c r="AT166" s="58">
        <v>0.13238246400000001</v>
      </c>
      <c r="AU166" s="58">
        <v>7.9786510999999999E-11</v>
      </c>
      <c r="AV166" s="58">
        <v>0.38870609408546553</v>
      </c>
      <c r="AW166" s="58">
        <v>0.205736366</v>
      </c>
      <c r="AX166" s="58">
        <v>0.259939005</v>
      </c>
      <c r="AY166" s="58">
        <v>8.8663255000000006E-11</v>
      </c>
      <c r="AZ166" s="58">
        <v>0.53639275012639742</v>
      </c>
      <c r="BA166" s="58">
        <v>3.2949397000000001E-11</v>
      </c>
      <c r="BC166" s="59" t="s">
        <v>212</v>
      </c>
      <c r="BD166" s="59">
        <v>7.1190000000000001E-4</v>
      </c>
      <c r="BE166" s="59">
        <v>1.6034000000000001E-3</v>
      </c>
      <c r="BF166" s="59">
        <v>23.838213</v>
      </c>
      <c r="BG166" s="59">
        <v>7.8447420000000001</v>
      </c>
      <c r="BH166" s="59">
        <v>2.3260965999999999E-3</v>
      </c>
      <c r="BI166" s="59">
        <v>2.1829531999999999E-4</v>
      </c>
      <c r="BJ166" s="59">
        <v>35.748199999999997</v>
      </c>
      <c r="BK166" s="59">
        <v>0.26236069000000001</v>
      </c>
      <c r="BL166" s="59">
        <v>0.14833159700000001</v>
      </c>
      <c r="BM166" s="59">
        <v>9.2659526999999998E-11</v>
      </c>
      <c r="BN166" s="59">
        <v>0.4106922870989107</v>
      </c>
      <c r="BO166" s="59">
        <v>0.21246613</v>
      </c>
      <c r="BP166" s="59">
        <v>0.290367506</v>
      </c>
      <c r="BQ166" s="59">
        <v>1.04165781E-10</v>
      </c>
      <c r="BR166" s="59">
        <v>0.5377490261418999</v>
      </c>
      <c r="BS166" s="59">
        <v>3.7686517E-11</v>
      </c>
    </row>
    <row r="167" spans="1:71" x14ac:dyDescent="0.25">
      <c r="A167" s="57" t="s">
        <v>212</v>
      </c>
      <c r="B167" s="57">
        <v>6.3789999999999995E-4</v>
      </c>
      <c r="C167" s="57">
        <v>2.13396E-2</v>
      </c>
      <c r="D167" s="57">
        <v>19.242339999999999</v>
      </c>
      <c r="E167" s="57">
        <v>8.1690480000000001</v>
      </c>
      <c r="F167" s="57">
        <v>2.3176820000000002E-3</v>
      </c>
      <c r="G167" s="57">
        <v>2.3414011E-4</v>
      </c>
      <c r="H167" s="57">
        <v>35.80903</v>
      </c>
      <c r="I167" s="57">
        <v>0.26874956999999999</v>
      </c>
      <c r="J167" s="57">
        <v>0.29923958000000001</v>
      </c>
      <c r="K167" s="57">
        <v>3.8038053250389427E-2</v>
      </c>
      <c r="L167" s="57">
        <v>0.6060272032819457</v>
      </c>
      <c r="M167" s="57">
        <v>0.23921319999999999</v>
      </c>
      <c r="N167" s="57">
        <v>0.48119486</v>
      </c>
      <c r="O167" s="57">
        <v>1.0949201699999999E-9</v>
      </c>
      <c r="P167" s="57">
        <v>0.75312336125209633</v>
      </c>
      <c r="Q167" s="57">
        <v>1.5690961999999999E-10</v>
      </c>
      <c r="S167" s="53" t="s">
        <v>212</v>
      </c>
      <c r="T167" s="53">
        <v>6.803E-4</v>
      </c>
      <c r="U167" s="53">
        <v>1.6220200000000001E-2</v>
      </c>
      <c r="V167" s="53">
        <v>20.594994</v>
      </c>
      <c r="W167" s="53">
        <v>7.9386853999999998</v>
      </c>
      <c r="X167" s="53">
        <v>2.3283641999999999E-3</v>
      </c>
      <c r="Y167" s="53">
        <v>2.2868916999999999E-4</v>
      </c>
      <c r="Z167" s="53">
        <v>35.866300000000003</v>
      </c>
      <c r="AA167" s="53">
        <v>0.26258373000000002</v>
      </c>
      <c r="AB167" s="53">
        <v>0.26476791999999999</v>
      </c>
      <c r="AC167" s="53">
        <v>2.5687044144730449E-2</v>
      </c>
      <c r="AD167" s="53">
        <v>0.55303869417110385</v>
      </c>
      <c r="AE167" s="53">
        <v>0.22783998</v>
      </c>
      <c r="AF167" s="53">
        <v>0.42458268999999998</v>
      </c>
      <c r="AG167" s="53">
        <v>5.9980679599999995E-10</v>
      </c>
      <c r="AH167" s="53">
        <v>0.69291765471567102</v>
      </c>
      <c r="AI167" s="53">
        <v>1.1047417E-10</v>
      </c>
      <c r="AK167" s="58" t="s">
        <v>212</v>
      </c>
      <c r="AL167" s="58">
        <v>7.3680000000000002E-4</v>
      </c>
      <c r="AM167" s="58">
        <v>1.13688E-2</v>
      </c>
      <c r="AN167" s="58">
        <v>21.945179</v>
      </c>
      <c r="AO167" s="58">
        <v>7.7242170000000003</v>
      </c>
      <c r="AP167" s="58">
        <v>2.3395185999999998E-3</v>
      </c>
      <c r="AQ167" s="58">
        <v>2.2351346E-4</v>
      </c>
      <c r="AR167" s="58">
        <v>35.932456999999999</v>
      </c>
      <c r="AS167" s="58">
        <v>0.25490194500000002</v>
      </c>
      <c r="AT167" s="58">
        <v>0.2281145</v>
      </c>
      <c r="AU167" s="58">
        <v>1.1407569080205879E-2</v>
      </c>
      <c r="AV167" s="58">
        <v>0.49442401410080178</v>
      </c>
      <c r="AW167" s="58">
        <v>0.21664493000000001</v>
      </c>
      <c r="AX167" s="58">
        <v>0.35772884999999999</v>
      </c>
      <c r="AY167" s="58">
        <v>2.8766873300000001E-10</v>
      </c>
      <c r="AZ167" s="58">
        <v>0.64188999237781008</v>
      </c>
      <c r="BA167" s="58">
        <v>7.5406409999999997E-11</v>
      </c>
      <c r="BC167" s="59" t="s">
        <v>212</v>
      </c>
      <c r="BD167" s="59">
        <v>7.1670000000000002E-4</v>
      </c>
      <c r="BE167" s="59">
        <v>1.3617300000000001E-2</v>
      </c>
      <c r="BF167" s="59">
        <v>21.250430999999999</v>
      </c>
      <c r="BG167" s="59">
        <v>7.8505830000000003</v>
      </c>
      <c r="BH167" s="59">
        <v>2.3351633E-3</v>
      </c>
      <c r="BI167" s="59">
        <v>2.2612352000000001E-4</v>
      </c>
      <c r="BJ167" s="59">
        <v>35.909550000000003</v>
      </c>
      <c r="BK167" s="59">
        <v>0.2588647</v>
      </c>
      <c r="BL167" s="59">
        <v>0.24577484499999999</v>
      </c>
      <c r="BM167" s="59">
        <v>1.834838010472177E-2</v>
      </c>
      <c r="BN167" s="59">
        <v>0.52298792512801706</v>
      </c>
      <c r="BO167" s="59">
        <v>0.22189385</v>
      </c>
      <c r="BP167" s="59">
        <v>0.38951226999999999</v>
      </c>
      <c r="BQ167" s="59">
        <v>4.01479998E-10</v>
      </c>
      <c r="BR167" s="59">
        <v>0.64248626549162124</v>
      </c>
      <c r="BS167" s="59">
        <v>8.9983179999999996E-11</v>
      </c>
    </row>
    <row r="168" spans="1:71" x14ac:dyDescent="0.25">
      <c r="A168" s="57" t="s">
        <v>212</v>
      </c>
      <c r="B168" s="57">
        <v>6.6399999999999999E-4</v>
      </c>
      <c r="C168" s="57">
        <v>2.0826500000000001E-2</v>
      </c>
      <c r="D168" s="57">
        <v>18.352886000000002</v>
      </c>
      <c r="E168" s="57">
        <v>8.1681830000000009</v>
      </c>
      <c r="F168" s="57">
        <v>2.3154552999999998E-3</v>
      </c>
      <c r="G168" s="57">
        <v>2.3796546000000001E-4</v>
      </c>
      <c r="H168" s="57">
        <v>35.796084999999998</v>
      </c>
      <c r="I168" s="57">
        <v>0.27079251999999998</v>
      </c>
      <c r="J168" s="57">
        <v>0.29957123000000002</v>
      </c>
      <c r="K168" s="57">
        <v>3.1736340173953367E-2</v>
      </c>
      <c r="L168" s="57">
        <v>0.60210009020269706</v>
      </c>
      <c r="M168" s="57">
        <v>0.2405543</v>
      </c>
      <c r="N168" s="57">
        <v>0.45829393000000002</v>
      </c>
      <c r="O168" s="57">
        <v>5.9917302700000003E-10</v>
      </c>
      <c r="P168" s="57">
        <v>0.7300047337254727</v>
      </c>
      <c r="Q168" s="57">
        <v>1.2607860000000001E-10</v>
      </c>
      <c r="S168" s="53" t="s">
        <v>212</v>
      </c>
      <c r="T168" s="53">
        <v>7.136E-4</v>
      </c>
      <c r="U168" s="53">
        <v>1.4759400000000001E-2</v>
      </c>
      <c r="V168" s="53">
        <v>19.763649999999998</v>
      </c>
      <c r="W168" s="53">
        <v>7.9371375999999998</v>
      </c>
      <c r="X168" s="53">
        <v>2.3275330000000001E-3</v>
      </c>
      <c r="Y168" s="53">
        <v>2.3198988E-4</v>
      </c>
      <c r="Z168" s="53">
        <v>35.880493000000001</v>
      </c>
      <c r="AA168" s="53">
        <v>0.26360744000000003</v>
      </c>
      <c r="AB168" s="53">
        <v>0.25805893000000002</v>
      </c>
      <c r="AC168" s="53">
        <v>1.6184594094996049E-2</v>
      </c>
      <c r="AD168" s="53">
        <v>0.53785096411766731</v>
      </c>
      <c r="AE168" s="53">
        <v>0.22824960999999999</v>
      </c>
      <c r="AF168" s="53">
        <v>0.38543430000000001</v>
      </c>
      <c r="AG168" s="53">
        <v>3.0711054000000001E-10</v>
      </c>
      <c r="AH168" s="53">
        <v>0.65405259139663663</v>
      </c>
      <c r="AI168" s="53">
        <v>8.4860980000000002E-11</v>
      </c>
      <c r="AK168" s="58" t="s">
        <v>212</v>
      </c>
      <c r="AL168" s="58">
        <v>7.7399999999999995E-4</v>
      </c>
      <c r="AM168" s="58">
        <v>1.00012E-2</v>
      </c>
      <c r="AN168" s="58">
        <v>21.163723000000001</v>
      </c>
      <c r="AO168" s="58">
        <v>7.7229675999999996</v>
      </c>
      <c r="AP168" s="58">
        <v>2.3398440999999998E-3</v>
      </c>
      <c r="AQ168" s="58">
        <v>2.2640744000000001E-4</v>
      </c>
      <c r="AR168" s="58">
        <v>35.966529999999999</v>
      </c>
      <c r="AS168" s="58">
        <v>0.25437488400000002</v>
      </c>
      <c r="AT168" s="58">
        <v>0.21761377400000001</v>
      </c>
      <c r="AU168" s="58">
        <v>8.9279665765460304E-4</v>
      </c>
      <c r="AV168" s="58">
        <v>0.47288145467490111</v>
      </c>
      <c r="AW168" s="58">
        <v>0.21746570500000001</v>
      </c>
      <c r="AX168" s="58">
        <v>0.30824467</v>
      </c>
      <c r="AY168" s="58">
        <v>1.5925081900000001E-10</v>
      </c>
      <c r="AZ168" s="58">
        <v>0.5930915312284426</v>
      </c>
      <c r="BA168" s="58">
        <v>5.8683880000000002E-11</v>
      </c>
      <c r="BC168" s="59" t="s">
        <v>212</v>
      </c>
      <c r="BD168" s="59">
        <v>7.5389999999999995E-4</v>
      </c>
      <c r="BE168" s="59">
        <v>1.21067E-2</v>
      </c>
      <c r="BF168" s="59">
        <v>20.445762999999999</v>
      </c>
      <c r="BG168" s="59">
        <v>7.8487150000000003</v>
      </c>
      <c r="BH168" s="59">
        <v>2.3349619999999999E-3</v>
      </c>
      <c r="BI168" s="59">
        <v>2.2918993E-4</v>
      </c>
      <c r="BJ168" s="59">
        <v>35.935054999999998</v>
      </c>
      <c r="BK168" s="59">
        <v>0.2588492</v>
      </c>
      <c r="BL168" s="59">
        <v>0.23632765</v>
      </c>
      <c r="BM168" s="59">
        <v>7.7647500716862099E-3</v>
      </c>
      <c r="BN168" s="59">
        <v>0.50294160009134292</v>
      </c>
      <c r="BO168" s="59">
        <v>0.222369136</v>
      </c>
      <c r="BP168" s="59">
        <v>0.34257284999999998</v>
      </c>
      <c r="BQ168" s="59">
        <v>2.1024642700000001E-10</v>
      </c>
      <c r="BR168" s="59">
        <v>0.59379459227943809</v>
      </c>
      <c r="BS168" s="59">
        <v>6.9074065999999995E-11</v>
      </c>
    </row>
    <row r="169" spans="1:71" x14ac:dyDescent="0.25">
      <c r="A169" s="57" t="s">
        <v>212</v>
      </c>
      <c r="B169" s="57" t="str">
        <v>NA</v>
      </c>
      <c r="C169" s="57" t="str">
        <v>NA</v>
      </c>
      <c r="D169" s="57" t="str">
        <v>NaN</v>
      </c>
      <c r="E169" s="57" t="str">
        <v>NaN</v>
      </c>
      <c r="F169" s="57" t="str">
        <v>NaN</v>
      </c>
      <c r="G169" s="57" t="str">
        <v>NaN</v>
      </c>
      <c r="H169" s="57" t="str">
        <v>NaN</v>
      </c>
      <c r="I169" s="57" t="str">
        <v>NA</v>
      </c>
      <c r="J169" s="57" t="str">
        <v>NA</v>
      </c>
      <c r="K169" s="57" t="str">
        <v>NA</v>
      </c>
      <c r="L169" s="57" t="str">
        <v>NA</v>
      </c>
      <c r="M169" s="57" t="str">
        <v>NA</v>
      </c>
      <c r="N169" s="57" t="str">
        <v>NA</v>
      </c>
      <c r="O169" s="57" t="str">
        <v>NA</v>
      </c>
      <c r="P169" s="57" t="str">
        <v>NA</v>
      </c>
      <c r="Q169" s="57" t="str">
        <v>NaN</v>
      </c>
      <c r="S169" s="53" t="s">
        <v>212</v>
      </c>
      <c r="T169" s="53" t="str">
        <v>NA</v>
      </c>
      <c r="U169" s="53" t="str">
        <v>NA</v>
      </c>
      <c r="V169" s="53" t="str">
        <v>NaN</v>
      </c>
      <c r="W169" s="53" t="str">
        <v>NaN</v>
      </c>
      <c r="X169" s="53" t="str">
        <v>NaN</v>
      </c>
      <c r="Y169" s="53" t="str">
        <v>NaN</v>
      </c>
      <c r="Z169" s="53" t="str">
        <v>NaN</v>
      </c>
      <c r="AA169" s="53" t="str">
        <v>NA</v>
      </c>
      <c r="AB169" s="53" t="str">
        <v>NA</v>
      </c>
      <c r="AC169" s="53" t="str">
        <v>NA</v>
      </c>
      <c r="AD169" s="53" t="str">
        <v>NA</v>
      </c>
      <c r="AE169" s="53" t="str">
        <v>NA</v>
      </c>
      <c r="AF169" s="53" t="str">
        <v>NA</v>
      </c>
      <c r="AG169" s="53" t="str">
        <v>NA</v>
      </c>
      <c r="AH169" s="53" t="str">
        <v>NA</v>
      </c>
      <c r="AI169" s="53" t="str">
        <v>NaN</v>
      </c>
      <c r="AK169" s="58" t="s">
        <v>212</v>
      </c>
      <c r="AL169" s="58" t="str">
        <v>NA</v>
      </c>
      <c r="AM169" s="58" t="str">
        <v>NA</v>
      </c>
      <c r="AN169" s="58" t="str">
        <v>NaN</v>
      </c>
      <c r="AO169" s="58" t="str">
        <v>NaN</v>
      </c>
      <c r="AP169" s="58" t="str">
        <v>NaN</v>
      </c>
      <c r="AQ169" s="58" t="str">
        <v>NaN</v>
      </c>
      <c r="AR169" s="58" t="str">
        <v>NaN</v>
      </c>
      <c r="AS169" s="58" t="str">
        <v>NA</v>
      </c>
      <c r="AT169" s="58" t="str">
        <v>NA</v>
      </c>
      <c r="AU169" s="58" t="str">
        <v>NA</v>
      </c>
      <c r="AV169" s="58" t="str">
        <v>NA</v>
      </c>
      <c r="AW169" s="58" t="str">
        <v>NA</v>
      </c>
      <c r="AX169" s="58" t="str">
        <v>NA</v>
      </c>
      <c r="AY169" s="58" t="str">
        <v>NA</v>
      </c>
      <c r="AZ169" s="58" t="str">
        <v>NA</v>
      </c>
      <c r="BA169" s="58" t="str">
        <v>NaN</v>
      </c>
      <c r="BC169" s="59" t="s">
        <v>212</v>
      </c>
      <c r="BD169" s="59" t="str">
        <v>NA</v>
      </c>
      <c r="BE169" s="59" t="str">
        <v>NA</v>
      </c>
      <c r="BF169" s="59" t="str">
        <v>NaN</v>
      </c>
      <c r="BG169" s="59" t="str">
        <v>NaN</v>
      </c>
      <c r="BH169" s="59" t="str">
        <v>NaN</v>
      </c>
      <c r="BI169" s="59" t="str">
        <v>NaN</v>
      </c>
      <c r="BJ169" s="59" t="str">
        <v>NaN</v>
      </c>
      <c r="BK169" s="59" t="str">
        <v>NA</v>
      </c>
      <c r="BL169" s="59" t="str">
        <v>NA</v>
      </c>
      <c r="BM169" s="59" t="str">
        <v>NA</v>
      </c>
      <c r="BN169" s="59" t="str">
        <v>NA</v>
      </c>
      <c r="BO169" s="59" t="str">
        <v>NA</v>
      </c>
      <c r="BP169" s="59" t="str">
        <v>NA</v>
      </c>
      <c r="BQ169" s="59" t="str">
        <v>NA</v>
      </c>
      <c r="BR169" s="59" t="str">
        <v>NA</v>
      </c>
      <c r="BS169" s="59" t="str">
        <v>NaN</v>
      </c>
    </row>
    <row r="170" spans="1:71" x14ac:dyDescent="0.25">
      <c r="A170" s="57" t="s">
        <v>212</v>
      </c>
      <c r="B170" s="57" cm="1">
        <f t="array" ref="B170:B177">TRANSPOSE(Fe!S30:Z30)</f>
        <v>6.3040000000000004E-4</v>
      </c>
      <c r="C170" s="57" cm="1">
        <f t="array" ref="C170:C177">TRANSPOSE('PO4'!S30:Z30)</f>
        <v>0.19079470000000001</v>
      </c>
      <c r="D170" s="57" cm="1">
        <f t="array" ref="D170:D177">TRANSPOSE(surface_T!S30:Z30)</f>
        <v>18.059653999999998</v>
      </c>
      <c r="E170" s="57" cm="1">
        <f t="array" ref="E170:E177">TRANSPOSE(surface_ph!S30:Z30)</f>
        <v>8.1595560000000003</v>
      </c>
      <c r="F170" s="57" cm="1">
        <f t="array" ref="F170:F177">TRANSPOSE(surface_Alk!S30:Z30)</f>
        <v>2.3075219999999998E-3</v>
      </c>
      <c r="G170" s="57" cm="1">
        <f t="array" ref="G170:G177">TRANSPOSE(surface_oxugen!S30:Z30)</f>
        <v>2.3418361000000001E-4</v>
      </c>
      <c r="H170" s="57" cm="1">
        <f t="array" ref="H170:H177">TRANSPOSE(Surface_sal!S30:Z30)</f>
        <v>35.572453000000003</v>
      </c>
      <c r="I170" s="57" cm="1">
        <f t="array" ref="I170:I177">TRANSPOSE(picophyto!S30:Z30)</f>
        <v>0.23910401000000001</v>
      </c>
      <c r="J170" s="57" cm="1">
        <f t="array" ref="J170:J177">TRANSPOSE(nanophyto!S30:Z30)</f>
        <v>0.53072399000000003</v>
      </c>
      <c r="K170" s="57" cm="1">
        <f t="array" ref="K170:K177">TRANSPOSE(microphyto!S30:Z30)</f>
        <v>0.26298590999999999</v>
      </c>
      <c r="L170" s="57" cm="1">
        <f t="array" ref="L170:L177">TRANSPOSE(total_phyto!S30:Z30)</f>
        <v>1.032813910493928</v>
      </c>
      <c r="M170" s="57" cm="1">
        <f t="array" ref="M170:M177">TRANSPOSE(nanozoo!S30:Z30)</f>
        <v>0.29322247499999998</v>
      </c>
      <c r="N170" s="57" cm="1">
        <f t="array" ref="N170:N177">TRANSPOSE(microzoo!S30:Z30)</f>
        <v>0.58658659999999996</v>
      </c>
      <c r="O170" s="57" cm="1">
        <f t="array" ref="O170:O177">TRANSPOSE(mesozoo!S30:Z30)</f>
        <v>0.46398290243152612</v>
      </c>
      <c r="P170" s="57" cm="1">
        <f t="array" ref="P170:P177">TRANSPOSE(total_zoo!S30:Z30)</f>
        <v>1.4593295214315261</v>
      </c>
      <c r="Q170" s="57" cm="1">
        <f t="array" ref="Q170:Q177">TRANSPOSE(foram!S30:Z30)</f>
        <v>8.0836593999999998E-2</v>
      </c>
      <c r="S170" s="53" t="s">
        <v>212</v>
      </c>
      <c r="T170" s="53" cm="1">
        <f t="array" ref="T170:T177">TRANSPOSE(Fe!S141:Z141)</f>
        <v>6.6270000000000001E-4</v>
      </c>
      <c r="U170" s="53" cm="1">
        <f t="array" ref="U170:U177">TRANSPOSE('PO4'!S141:Z141)</f>
        <v>0.15924659999999999</v>
      </c>
      <c r="V170" s="53" cm="1">
        <f t="array" ref="V170:V177">TRANSPOSE(surface_T!S141:Z141)</f>
        <v>19.470946999999999</v>
      </c>
      <c r="W170" s="53" cm="1">
        <f t="array" ref="W170:W177">TRANSPOSE(surface_ph!S141:Z141)</f>
        <v>7.9592757000000001</v>
      </c>
      <c r="X170" s="53" cm="1">
        <f t="array" ref="X170:X177">TRANSPOSE(surface_Alk!S141:Z141)</f>
        <v>2.3165299999999998E-3</v>
      </c>
      <c r="Y170" s="53" cm="1">
        <f t="array" ref="Y170:Y177">TRANSPOSE(surface_oxugen!S141:Z141)</f>
        <v>2.2939371E-4</v>
      </c>
      <c r="Z170" s="53" cm="1">
        <f t="array" ref="Z170:Z177">TRANSPOSE(Surface_sal!S141:Z141)</f>
        <v>35.621780000000001</v>
      </c>
      <c r="AA170" s="53" cm="1">
        <f t="array" ref="AA170:AA177">TRANSPOSE(picophyto!S141:Z141)</f>
        <v>0.23892111299999999</v>
      </c>
      <c r="AB170" s="53" cm="1">
        <f t="array" ref="AB170:AB177">TRANSPOSE(nanophyto!S141:Z141)</f>
        <v>0.49634571999999999</v>
      </c>
      <c r="AC170" s="53" cm="1">
        <f t="array" ref="AC170:AC177">TRANSPOSE(microphyto!S141:Z141)</f>
        <v>0.24082302999999999</v>
      </c>
      <c r="AD170" s="53" cm="1">
        <f t="array" ref="AD170:AD177">TRANSPOSE(total_phyto!S141:Z141)</f>
        <v>0.97608986361679884</v>
      </c>
      <c r="AE170" s="53" cm="1">
        <f t="array" ref="AE170:AE177">TRANSPOSE(nanozoo!S141:Z141)</f>
        <v>0.283111375</v>
      </c>
      <c r="AF170" s="53" cm="1">
        <f t="array" ref="AF170:AF177">TRANSPOSE(microzoo!S141:Z141)</f>
        <v>0.56022959999999999</v>
      </c>
      <c r="AG170" s="53" cm="1">
        <f t="array" ref="AG170:AG177">TRANSPOSE(mesozoo!S141:Z141)</f>
        <v>0.43683710144670651</v>
      </c>
      <c r="AH170" s="53" cm="1">
        <f t="array" ref="AH170:AH177">TRANSPOSE(total_zoo!S141:Z141)</f>
        <v>1.3943458884467059</v>
      </c>
      <c r="AI170" s="53" cm="1">
        <f t="array" ref="AI170:AI177">TRANSPOSE(foram!S141:Z141)</f>
        <v>7.1150093999999997E-2</v>
      </c>
      <c r="AK170" s="58" t="s">
        <v>212</v>
      </c>
      <c r="AL170" s="58" cm="1">
        <f t="array" ref="AL170:AL177">TRANSPOSE(Fe!S178:Z178)</f>
        <v>7.069E-4</v>
      </c>
      <c r="AM170" s="58" cm="1">
        <f t="array" ref="AM170:AM177">TRANSPOSE('PO4'!S178:Z178)</f>
        <v>0.13152459999999999</v>
      </c>
      <c r="AN170" s="58" cm="1">
        <f t="array" ref="AN170:AN177">TRANSPOSE(surface_T!S178:Z178)</f>
        <v>20.911971999999999</v>
      </c>
      <c r="AO170" s="58" cm="1">
        <f t="array" ref="AO170:AO177">TRANSPOSE(surface_ph!S178:Z178)</f>
        <v>7.751379</v>
      </c>
      <c r="AP170" s="58" cm="1">
        <f t="array" ref="AP170:AP177">TRANSPOSE(surface_Alk!S178:Z178)</f>
        <v>2.3261034000000001E-3</v>
      </c>
      <c r="AQ170" s="58" cm="1">
        <f t="array" ref="AQ170:AQ177">TRANSPOSE(surface_oxugen!S178:Z178)</f>
        <v>2.2451942000000001E-4</v>
      </c>
      <c r="AR170" s="58" cm="1">
        <f t="array" ref="AR170:AR177">TRANSPOSE(Surface_sal!S178:Z178)</f>
        <v>35.678359999999998</v>
      </c>
      <c r="AS170" s="58" cm="1">
        <f t="array" ref="AS170:AS177">TRANSPOSE(picophyto!S178:Z178)</f>
        <v>0.23783056299999999</v>
      </c>
      <c r="AT170" s="58" cm="1">
        <f t="array" ref="AT170:AT177">TRANSPOSE(nanophyto!S178:Z178)</f>
        <v>0.45691494999999999</v>
      </c>
      <c r="AU170" s="58" cm="1">
        <f t="array" ref="AU170:AU177">TRANSPOSE(microphyto!S178:Z178)</f>
        <v>0.215840964</v>
      </c>
      <c r="AV170" s="58" cm="1">
        <f t="array" ref="AV170:AV177">TRANSPOSE(total_phyto!S178:Z178)</f>
        <v>0.91058647764436007</v>
      </c>
      <c r="AW170" s="58" cm="1">
        <f t="array" ref="AW170:AW177">TRANSPOSE(nanozoo!S178:Z178)</f>
        <v>0.27010935000000003</v>
      </c>
      <c r="AX170" s="58" cm="1">
        <f t="array" ref="AX170:AX177">TRANSPOSE(microzoo!S178:Z178)</f>
        <v>0.52919015000000003</v>
      </c>
      <c r="AY170" s="58" cm="1">
        <f t="array" ref="AY170:AY177">TRANSPOSE(mesozoo!S178:Z178)</f>
        <v>0.39932275105384391</v>
      </c>
      <c r="AZ170" s="58" cm="1">
        <f t="array" ref="AZ170:AZ177">TRANSPOSE(total_zoo!S178:Z178)</f>
        <v>1.321461797053844</v>
      </c>
      <c r="BA170" s="58" cm="1">
        <f t="array" ref="BA170:BA177">TRANSPOSE(foram!S178:Z178)</f>
        <v>5.9400275000000002E-2</v>
      </c>
      <c r="BC170" s="59" t="s">
        <v>212</v>
      </c>
      <c r="BD170" s="59" cm="1">
        <f t="array" ref="BD170:BD177">TRANSPOSE(Fe!S104:Z104)</f>
        <v>6.9130000000000005E-4</v>
      </c>
      <c r="BE170" s="59" cm="1">
        <f t="array" ref="BE170:BE177">TRANSPOSE('PO4'!S104:Z104)</f>
        <v>0.14537810000000001</v>
      </c>
      <c r="BF170" s="59" cm="1">
        <f t="array" ref="BF170:BF177">TRANSPOSE(surface_T!S104:Z104)</f>
        <v>20.175953</v>
      </c>
      <c r="BG170" s="59" cm="1">
        <f t="array" ref="BG170:BG177">TRANSPOSE(surface_ph!S104:Z104)</f>
        <v>7.871372</v>
      </c>
      <c r="BH170" s="59" cm="1">
        <f t="array" ref="BH170:BH177">TRANSPOSE(surface_Alk!S104:Z104)</f>
        <v>2.3223609000000002E-3</v>
      </c>
      <c r="BI170" s="59" cm="1">
        <f t="array" ref="BI170:BI177">TRANSPOSE(surface_oxugen!S104:Z104)</f>
        <v>2.269103E-4</v>
      </c>
      <c r="BJ170" s="59" cm="1">
        <f t="array" ref="BJ170:BJ177">TRANSPOSE(Surface_sal!S104:Z104)</f>
        <v>35.659644999999998</v>
      </c>
      <c r="BK170" s="59" cm="1">
        <f t="array" ref="BK170:BK177">TRANSPOSE(picophyto!S104:Z104)</f>
        <v>0.238454746</v>
      </c>
      <c r="BL170" s="59" cm="1">
        <f t="array" ref="BL170:BL177">TRANSPOSE(nanophyto!S104:Z104)</f>
        <v>0.47686791999999989</v>
      </c>
      <c r="BM170" s="59" cm="1">
        <f t="array" ref="BM170:BM177">TRANSPOSE(microphyto!S104:Z104)</f>
        <v>0.22969729999999999</v>
      </c>
      <c r="BN170" s="59" cm="1">
        <f t="array" ref="BN170:BN177">TRANSPOSE(total_phyto!S104:Z104)</f>
        <v>0.94501996668288846</v>
      </c>
      <c r="BO170" s="59" cm="1">
        <f t="array" ref="BO170:BO177">TRANSPOSE(nanozoo!S104:Z104)</f>
        <v>0.27666795</v>
      </c>
      <c r="BP170" s="59" cm="1">
        <f t="array" ref="BP170:BP177">TRANSPOSE(microzoo!S104:Z104)</f>
        <v>0.54498152</v>
      </c>
      <c r="BQ170" s="59" cm="1">
        <f t="array" ref="BQ170:BQ177">TRANSPOSE(mesozoo!S104:Z104)</f>
        <v>0.4194215012534932</v>
      </c>
      <c r="BR170" s="59" cm="1">
        <f t="array" ref="BR170:BR177">TRANSPOSE(total_zoo!S104:Z104)</f>
        <v>1.3416394872534929</v>
      </c>
      <c r="BS170" s="59" cm="1">
        <f t="array" ref="BS170:BS177">TRANSPOSE(foram!S104:Z104)</f>
        <v>6.5592020000000001E-2</v>
      </c>
    </row>
    <row r="171" spans="1:71" x14ac:dyDescent="0.25">
      <c r="A171" s="57" t="s">
        <v>212</v>
      </c>
      <c r="B171" s="57">
        <v>6.6469999999999995E-4</v>
      </c>
      <c r="C171" s="57">
        <v>0.17519090000000001</v>
      </c>
      <c r="D171" s="57">
        <v>18.14762</v>
      </c>
      <c r="E171" s="57">
        <v>8.1631250000000009</v>
      </c>
      <c r="F171" s="57">
        <v>2.3103495999999999E-3</v>
      </c>
      <c r="G171" s="57">
        <v>2.3465749999999999E-4</v>
      </c>
      <c r="H171" s="57">
        <v>35.630626999999997</v>
      </c>
      <c r="I171" s="57">
        <v>0.23457103000000001</v>
      </c>
      <c r="J171" s="57">
        <v>0.49547271999999998</v>
      </c>
      <c r="K171" s="57">
        <v>0.26065087999999997</v>
      </c>
      <c r="L171" s="57">
        <v>0.99069463048857542</v>
      </c>
      <c r="M171" s="57">
        <v>0.27272331999999999</v>
      </c>
      <c r="N171" s="57">
        <v>0.55531380999999991</v>
      </c>
      <c r="O171" s="57">
        <v>0.40599403073779311</v>
      </c>
      <c r="P171" s="57">
        <v>1.334203041737793</v>
      </c>
      <c r="Q171" s="57">
        <v>6.8998799999999999E-2</v>
      </c>
      <c r="S171" s="53" t="s">
        <v>212</v>
      </c>
      <c r="T171" s="53">
        <v>6.9970000000000004E-4</v>
      </c>
      <c r="U171" s="53">
        <v>0.1468836</v>
      </c>
      <c r="V171" s="53">
        <v>19.52319</v>
      </c>
      <c r="W171" s="53">
        <v>7.9543233000000004</v>
      </c>
      <c r="X171" s="53">
        <v>2.3196710000000001E-3</v>
      </c>
      <c r="Y171" s="53">
        <v>2.2964597E-4</v>
      </c>
      <c r="Z171" s="53">
        <v>35.680835999999999</v>
      </c>
      <c r="AA171" s="53">
        <v>0.23467868</v>
      </c>
      <c r="AB171" s="53">
        <v>0.46060263000000001</v>
      </c>
      <c r="AC171" s="53">
        <v>0.23558401400000001</v>
      </c>
      <c r="AD171" s="53">
        <v>0.93086532454684934</v>
      </c>
      <c r="AE171" s="53">
        <v>0.26265799000000001</v>
      </c>
      <c r="AF171" s="53">
        <v>0.52958232999999999</v>
      </c>
      <c r="AG171" s="53">
        <v>0.37545370067639672</v>
      </c>
      <c r="AH171" s="53">
        <v>1.2633453556763969</v>
      </c>
      <c r="AI171" s="53">
        <v>5.8460566999999998E-2</v>
      </c>
      <c r="AK171" s="58" t="s">
        <v>212</v>
      </c>
      <c r="AL171" s="58">
        <v>7.4450000000000004E-4</v>
      </c>
      <c r="AM171" s="58">
        <v>0.1147902</v>
      </c>
      <c r="AN171" s="58">
        <v>20.947762999999998</v>
      </c>
      <c r="AO171" s="58">
        <v>7.7432914000000004</v>
      </c>
      <c r="AP171" s="58">
        <v>2.3297754000000002E-3</v>
      </c>
      <c r="AQ171" s="58">
        <v>2.2482186999999999E-4</v>
      </c>
      <c r="AR171" s="58">
        <v>35.739820000000002</v>
      </c>
      <c r="AS171" s="58">
        <v>0.23514708000000001</v>
      </c>
      <c r="AT171" s="58">
        <v>0.42924954999999998</v>
      </c>
      <c r="AU171" s="58">
        <v>0.20802456999999999</v>
      </c>
      <c r="AV171" s="58">
        <v>0.87242120045949678</v>
      </c>
      <c r="AW171" s="58">
        <v>0.25500251000000002</v>
      </c>
      <c r="AX171" s="58">
        <v>0.51026499000000003</v>
      </c>
      <c r="AY171" s="58">
        <v>0.3431574006665693</v>
      </c>
      <c r="AZ171" s="58">
        <v>1.2081111316665689</v>
      </c>
      <c r="BA171" s="58">
        <v>4.887772E-2</v>
      </c>
      <c r="BC171" s="59" t="s">
        <v>212</v>
      </c>
      <c r="BD171" s="59">
        <v>7.2880000000000004E-4</v>
      </c>
      <c r="BE171" s="59">
        <v>0.1314746</v>
      </c>
      <c r="BF171" s="59">
        <v>20.216660999999998</v>
      </c>
      <c r="BG171" s="59">
        <v>7.866136</v>
      </c>
      <c r="BH171" s="59">
        <v>2.3258831E-3</v>
      </c>
      <c r="BI171" s="59">
        <v>2.272094E-4</v>
      </c>
      <c r="BJ171" s="59">
        <v>35.719864000000001</v>
      </c>
      <c r="BK171" s="59">
        <v>0.234454727</v>
      </c>
      <c r="BL171" s="59">
        <v>0.44517886000000001</v>
      </c>
      <c r="BM171" s="59">
        <v>0.22293192000000001</v>
      </c>
      <c r="BN171" s="59">
        <v>0.90256550750696352</v>
      </c>
      <c r="BO171" s="59">
        <v>0.25868679</v>
      </c>
      <c r="BP171" s="59">
        <v>0.52008555000000001</v>
      </c>
      <c r="BQ171" s="59">
        <v>0.35941800069389362</v>
      </c>
      <c r="BR171" s="59">
        <v>1.223904830693894</v>
      </c>
      <c r="BS171" s="59">
        <v>5.3798046000000002E-2</v>
      </c>
    </row>
    <row r="172" spans="1:71" x14ac:dyDescent="0.25">
      <c r="A172" s="57" t="s">
        <v>212</v>
      </c>
      <c r="B172" s="57">
        <v>6.6960000000000001E-4</v>
      </c>
      <c r="C172" s="57">
        <v>0.14147599999999999</v>
      </c>
      <c r="D172" s="57">
        <v>17.970451000000001</v>
      </c>
      <c r="E172" s="57">
        <v>8.1716979999999992</v>
      </c>
      <c r="F172" s="57">
        <v>2.3120134000000001E-3</v>
      </c>
      <c r="G172" s="57">
        <v>2.3705484999999999E-4</v>
      </c>
      <c r="H172" s="57">
        <v>35.664825</v>
      </c>
      <c r="I172" s="57">
        <v>0.234715174</v>
      </c>
      <c r="J172" s="57">
        <v>0.46920613999999999</v>
      </c>
      <c r="K172" s="57">
        <v>0.23139876500000001</v>
      </c>
      <c r="L172" s="57">
        <v>0.9353200792992401</v>
      </c>
      <c r="M172" s="57">
        <v>0.26295047999999999</v>
      </c>
      <c r="N172" s="57">
        <v>0.53970081999999997</v>
      </c>
      <c r="O172" s="57">
        <v>0.33953032036192832</v>
      </c>
      <c r="P172" s="57">
        <v>1.225302022361928</v>
      </c>
      <c r="Q172" s="57">
        <v>5.3382784000000003E-2</v>
      </c>
      <c r="S172" s="53" t="s">
        <v>212</v>
      </c>
      <c r="T172" s="53">
        <v>7.0450000000000005E-4</v>
      </c>
      <c r="U172" s="53">
        <v>0.1193423</v>
      </c>
      <c r="V172" s="53">
        <v>19.289342999999999</v>
      </c>
      <c r="W172" s="53">
        <v>7.9558590000000002</v>
      </c>
      <c r="X172" s="53">
        <v>2.3213196999999999E-3</v>
      </c>
      <c r="Y172" s="53">
        <v>2.3192836999999999E-4</v>
      </c>
      <c r="Z172" s="53">
        <v>35.711826000000002</v>
      </c>
      <c r="AA172" s="53">
        <v>0.23540882699999999</v>
      </c>
      <c r="AB172" s="53">
        <v>0.43861473000000001</v>
      </c>
      <c r="AC172" s="53">
        <v>0.20851264</v>
      </c>
      <c r="AD172" s="53">
        <v>0.88253619728700927</v>
      </c>
      <c r="AE172" s="53">
        <v>0.25380881</v>
      </c>
      <c r="AF172" s="53">
        <v>0.51785865999999992</v>
      </c>
      <c r="AG172" s="53">
        <v>0.31143970035461332</v>
      </c>
      <c r="AH172" s="53">
        <v>1.1631047353546129</v>
      </c>
      <c r="AI172" s="53">
        <v>4.4320936999999998E-2</v>
      </c>
      <c r="AK172" s="58" t="s">
        <v>212</v>
      </c>
      <c r="AL172" s="58">
        <v>7.492E-4</v>
      </c>
      <c r="AM172" s="58">
        <v>9.3228599999999995E-2</v>
      </c>
      <c r="AN172" s="58">
        <v>20.653790000000001</v>
      </c>
      <c r="AO172" s="58">
        <v>7.7404650000000004</v>
      </c>
      <c r="AP172" s="58">
        <v>2.331432E-3</v>
      </c>
      <c r="AQ172" s="58">
        <v>2.2696941E-4</v>
      </c>
      <c r="AR172" s="58">
        <v>35.768529999999998</v>
      </c>
      <c r="AS172" s="58">
        <v>0.23454712</v>
      </c>
      <c r="AT172" s="58">
        <v>0.40059344000000002</v>
      </c>
      <c r="AU172" s="58">
        <v>0.17823843</v>
      </c>
      <c r="AV172" s="58">
        <v>0.81337899021954785</v>
      </c>
      <c r="AW172" s="58">
        <v>0.24326264</v>
      </c>
      <c r="AX172" s="58">
        <v>0.49671923000000001</v>
      </c>
      <c r="AY172" s="58">
        <v>0.26354170028575752</v>
      </c>
      <c r="AZ172" s="58">
        <v>1.085363186285758</v>
      </c>
      <c r="BA172" s="58">
        <v>3.2418450000000001E-2</v>
      </c>
      <c r="BC172" s="59" t="s">
        <v>212</v>
      </c>
      <c r="BD172" s="59">
        <v>7.3450000000000002E-4</v>
      </c>
      <c r="BE172" s="59">
        <v>0.1068465</v>
      </c>
      <c r="BF172" s="59">
        <v>19.960148</v>
      </c>
      <c r="BG172" s="59">
        <v>7.8664784000000001</v>
      </c>
      <c r="BH172" s="59">
        <v>2.3276099999999999E-3</v>
      </c>
      <c r="BI172" s="59">
        <v>2.2940292999999999E-4</v>
      </c>
      <c r="BJ172" s="59">
        <v>35.750360000000001</v>
      </c>
      <c r="BK172" s="59">
        <v>0.23497732199999999</v>
      </c>
      <c r="BL172" s="59">
        <v>0.41948785</v>
      </c>
      <c r="BM172" s="59">
        <v>0.19516826000000001</v>
      </c>
      <c r="BN172" s="59">
        <v>0.84963343226142274</v>
      </c>
      <c r="BO172" s="59">
        <v>0.24764678000000001</v>
      </c>
      <c r="BP172" s="59">
        <v>0.50537629000000006</v>
      </c>
      <c r="BQ172" s="59">
        <v>0.28865050031985229</v>
      </c>
      <c r="BR172" s="59">
        <v>1.1101818823198519</v>
      </c>
      <c r="BS172" s="59">
        <v>3.8410685999999999E-2</v>
      </c>
    </row>
    <row r="173" spans="1:71" x14ac:dyDescent="0.25">
      <c r="A173" s="57" t="s">
        <v>212</v>
      </c>
      <c r="B173" s="57">
        <v>6.5640000000000002E-4</v>
      </c>
      <c r="C173" s="57">
        <v>0.1065319</v>
      </c>
      <c r="D173" s="57">
        <v>17.770489000000001</v>
      </c>
      <c r="E173" s="57">
        <v>8.1781140000000008</v>
      </c>
      <c r="F173" s="57">
        <v>2.3126131999999999E-3</v>
      </c>
      <c r="G173" s="57">
        <v>2.3925570000000001E-4</v>
      </c>
      <c r="H173" s="57">
        <v>35.68009</v>
      </c>
      <c r="I173" s="57">
        <v>0.24337921400000001</v>
      </c>
      <c r="J173" s="57">
        <v>0.45918702</v>
      </c>
      <c r="K173" s="57">
        <v>0.18493585600000001</v>
      </c>
      <c r="L173" s="57">
        <v>0.88750209017687742</v>
      </c>
      <c r="M173" s="57">
        <v>0.26908556</v>
      </c>
      <c r="N173" s="57">
        <v>0.55685962999999994</v>
      </c>
      <c r="O173" s="57">
        <v>0.27973226024113662</v>
      </c>
      <c r="P173" s="57">
        <v>1.1756523642411361</v>
      </c>
      <c r="Q173" s="57">
        <v>3.847735E-2</v>
      </c>
      <c r="S173" s="53" t="s">
        <v>212</v>
      </c>
      <c r="T173" s="53">
        <v>6.8959999999999996E-4</v>
      </c>
      <c r="U173" s="53">
        <v>8.6215899999999998E-2</v>
      </c>
      <c r="V173" s="53">
        <v>19.04063</v>
      </c>
      <c r="W173" s="53">
        <v>7.9566264000000002</v>
      </c>
      <c r="X173" s="53">
        <v>2.3218961E-3</v>
      </c>
      <c r="Y173" s="53">
        <v>2.3424169999999999E-4</v>
      </c>
      <c r="Z173" s="53">
        <v>35.724460000000001</v>
      </c>
      <c r="AA173" s="53">
        <v>0.24355817599999999</v>
      </c>
      <c r="AB173" s="53">
        <v>0.42263626999999998</v>
      </c>
      <c r="AC173" s="53">
        <v>0.159408314</v>
      </c>
      <c r="AD173" s="53">
        <v>0.82560276015207912</v>
      </c>
      <c r="AE173" s="53">
        <v>0.25790846000000001</v>
      </c>
      <c r="AF173" s="53">
        <v>0.533026</v>
      </c>
      <c r="AG173" s="53">
        <v>0.23968694019965889</v>
      </c>
      <c r="AH173" s="53">
        <v>1.096557610199659</v>
      </c>
      <c r="AI173" s="53">
        <v>2.7676572999999999E-2</v>
      </c>
      <c r="AK173" s="58" t="s">
        <v>212</v>
      </c>
      <c r="AL173" s="58">
        <v>7.3490000000000003E-4</v>
      </c>
      <c r="AM173" s="58">
        <v>6.4319200000000007E-2</v>
      </c>
      <c r="AN173" s="58">
        <v>20.373714</v>
      </c>
      <c r="AO173" s="58">
        <v>7.7374400000000003</v>
      </c>
      <c r="AP173" s="58">
        <v>2.3319832999999998E-3</v>
      </c>
      <c r="AQ173" s="58">
        <v>2.2910718999999999E-4</v>
      </c>
      <c r="AR173" s="58">
        <v>35.780375999999997</v>
      </c>
      <c r="AS173" s="58">
        <v>0.24392199000000001</v>
      </c>
      <c r="AT173" s="58">
        <v>0.38263042000000003</v>
      </c>
      <c r="AU173" s="58">
        <v>0.12908887399999999</v>
      </c>
      <c r="AV173" s="58">
        <v>0.75564128411715248</v>
      </c>
      <c r="AW173" s="58">
        <v>0.24548782999999999</v>
      </c>
      <c r="AX173" s="58">
        <v>0.50828947000000002</v>
      </c>
      <c r="AY173" s="58">
        <v>0.1860139001488551</v>
      </c>
      <c r="AZ173" s="58">
        <v>1.010957553148855</v>
      </c>
      <c r="BA173" s="58">
        <v>1.44768655E-2</v>
      </c>
      <c r="BC173" s="59" t="s">
        <v>212</v>
      </c>
      <c r="BD173" s="59">
        <v>7.2000000000000005E-4</v>
      </c>
      <c r="BE173" s="59">
        <v>7.5217999999999993E-2</v>
      </c>
      <c r="BF173" s="59">
        <v>19.698861999999998</v>
      </c>
      <c r="BG173" s="59">
        <v>7.8662539999999996</v>
      </c>
      <c r="BH173" s="59">
        <v>2.3281909999999999E-3</v>
      </c>
      <c r="BI173" s="59">
        <v>2.3164925000000001E-4</v>
      </c>
      <c r="BJ173" s="59">
        <v>35.763114999999999</v>
      </c>
      <c r="BK173" s="59">
        <v>0.24324907700000001</v>
      </c>
      <c r="BL173" s="59">
        <v>0.40215719999999999</v>
      </c>
      <c r="BM173" s="59">
        <v>0.14559456800000001</v>
      </c>
      <c r="BN173" s="59">
        <v>0.79100084513508961</v>
      </c>
      <c r="BO173" s="59">
        <v>0.25135030000000003</v>
      </c>
      <c r="BP173" s="59">
        <v>0.52069498000000003</v>
      </c>
      <c r="BQ173" s="59">
        <v>0.2132289101739745</v>
      </c>
      <c r="BR173" s="59">
        <v>1.038130643173975</v>
      </c>
      <c r="BS173" s="59">
        <v>2.1386445E-2</v>
      </c>
    </row>
    <row r="174" spans="1:71" x14ac:dyDescent="0.25">
      <c r="A174" s="57" t="s">
        <v>212</v>
      </c>
      <c r="B174" s="57">
        <v>6.2200000000000005E-4</v>
      </c>
      <c r="C174" s="57">
        <v>5.6368000000000001E-2</v>
      </c>
      <c r="D174" s="57">
        <v>17.851849999999999</v>
      </c>
      <c r="E174" s="57">
        <v>8.1834640000000007</v>
      </c>
      <c r="F174" s="57">
        <v>2.3126179999999998E-3</v>
      </c>
      <c r="G174" s="57">
        <v>2.4069894999999999E-4</v>
      </c>
      <c r="H174" s="57">
        <v>35.685510000000001</v>
      </c>
      <c r="I174" s="57">
        <v>0.26271477399999998</v>
      </c>
      <c r="J174" s="57">
        <v>0.44264837000000001</v>
      </c>
      <c r="K174" s="57">
        <v>0.1047302448</v>
      </c>
      <c r="L174" s="57">
        <v>0.81009338888071336</v>
      </c>
      <c r="M174" s="57">
        <v>0.28937090999999998</v>
      </c>
      <c r="N174" s="57">
        <v>0.58426145000000007</v>
      </c>
      <c r="O174" s="57">
        <v>0.22324976014945541</v>
      </c>
      <c r="P174" s="57">
        <v>1.1519781461494549</v>
      </c>
      <c r="Q174" s="57">
        <v>1.7650704999999999E-2</v>
      </c>
      <c r="S174" s="53" t="s">
        <v>212</v>
      </c>
      <c r="T174" s="53">
        <v>6.5209999999999997E-4</v>
      </c>
      <c r="U174" s="53">
        <v>4.28698E-2</v>
      </c>
      <c r="V174" s="53">
        <v>19.030998</v>
      </c>
      <c r="W174" s="53">
        <v>7.9556855999999998</v>
      </c>
      <c r="X174" s="53">
        <v>2.3218826000000001E-3</v>
      </c>
      <c r="Y174" s="53">
        <v>2.359129E-4</v>
      </c>
      <c r="Z174" s="53">
        <v>35.723840000000003</v>
      </c>
      <c r="AA174" s="53">
        <v>0.26231011999999998</v>
      </c>
      <c r="AB174" s="53">
        <v>0.40075866999999998</v>
      </c>
      <c r="AC174" s="53">
        <v>8.7910811065425018E-2</v>
      </c>
      <c r="AD174" s="53">
        <v>0.75097960113094875</v>
      </c>
      <c r="AE174" s="53">
        <v>0.27579973000000002</v>
      </c>
      <c r="AF174" s="53">
        <v>0.55541892999999998</v>
      </c>
      <c r="AG174" s="53">
        <v>0.1773537701198945</v>
      </c>
      <c r="AH174" s="53">
        <v>1.060550286119895</v>
      </c>
      <c r="AI174" s="53">
        <v>5.3980740000000001E-3</v>
      </c>
      <c r="AK174" s="58" t="s">
        <v>212</v>
      </c>
      <c r="AL174" s="58">
        <v>6.9899999999999997E-4</v>
      </c>
      <c r="AM174" s="58">
        <v>2.8990499999999999E-2</v>
      </c>
      <c r="AN174" s="58">
        <v>20.306495999999999</v>
      </c>
      <c r="AO174" s="58">
        <v>7.7344790000000003</v>
      </c>
      <c r="AP174" s="58">
        <v>2.3317339999999998E-3</v>
      </c>
      <c r="AQ174" s="58">
        <v>2.3071033E-4</v>
      </c>
      <c r="AR174" s="58">
        <v>35.776302000000001</v>
      </c>
      <c r="AS174" s="58">
        <v>0.26139296499999998</v>
      </c>
      <c r="AT174" s="58">
        <v>0.35284850000000001</v>
      </c>
      <c r="AU174" s="58">
        <v>6.8489657886944597E-2</v>
      </c>
      <c r="AV174" s="58">
        <v>0.68273112293483418</v>
      </c>
      <c r="AW174" s="58">
        <v>0.25986822999999998</v>
      </c>
      <c r="AX174" s="58">
        <v>0.52071599999999996</v>
      </c>
      <c r="AY174" s="58">
        <v>0.1169403800911681</v>
      </c>
      <c r="AZ174" s="58">
        <v>0.96298412894116803</v>
      </c>
      <c r="BA174" s="58">
        <v>9.6150600000000009E-10</v>
      </c>
      <c r="BC174" s="59" t="s">
        <v>212</v>
      </c>
      <c r="BD174" s="59">
        <v>6.8249999999999995E-4</v>
      </c>
      <c r="BE174" s="59">
        <v>3.5425100000000001E-2</v>
      </c>
      <c r="BF174" s="59">
        <v>19.643967</v>
      </c>
      <c r="BG174" s="59">
        <v>7.8649306000000001</v>
      </c>
      <c r="BH174" s="59">
        <v>2.3279868E-3</v>
      </c>
      <c r="BI174" s="59">
        <v>2.3339859999999999E-4</v>
      </c>
      <c r="BJ174" s="59">
        <v>35.760444999999997</v>
      </c>
      <c r="BK174" s="59">
        <v>0.262280807</v>
      </c>
      <c r="BL174" s="59">
        <v>0.37909477000000003</v>
      </c>
      <c r="BM174" s="59">
        <v>7.9046764652427798E-2</v>
      </c>
      <c r="BN174" s="59">
        <v>0.72042234170886132</v>
      </c>
      <c r="BO174" s="59">
        <v>0.26913345999999999</v>
      </c>
      <c r="BP174" s="59">
        <v>0.54047615999999998</v>
      </c>
      <c r="BQ174" s="59">
        <v>0.1503063401063634</v>
      </c>
      <c r="BR174" s="59">
        <v>0.9969196889563634</v>
      </c>
      <c r="BS174" s="59">
        <v>1.1536567E-4</v>
      </c>
    </row>
    <row r="175" spans="1:71" x14ac:dyDescent="0.25">
      <c r="A175" s="57" t="s">
        <v>212</v>
      </c>
      <c r="B175" s="57">
        <v>5.9639999999999997E-4</v>
      </c>
      <c r="C175" s="57">
        <v>3.17249E-2</v>
      </c>
      <c r="D175" s="57">
        <v>17.977391999999998</v>
      </c>
      <c r="E175" s="57">
        <v>8.1793239999999994</v>
      </c>
      <c r="F175" s="57">
        <v>2.3137409999999998E-3</v>
      </c>
      <c r="G175" s="57">
        <v>2.4056355000000001E-4</v>
      </c>
      <c r="H175" s="57">
        <v>35.711502000000003</v>
      </c>
      <c r="I175" s="57">
        <v>0.27416317000000001</v>
      </c>
      <c r="J175" s="57">
        <v>0.36545606000000003</v>
      </c>
      <c r="K175" s="57">
        <v>5.999879080399715E-2</v>
      </c>
      <c r="L175" s="57">
        <v>0.69961802084698033</v>
      </c>
      <c r="M175" s="57">
        <v>0.27043057999999998</v>
      </c>
      <c r="N175" s="57">
        <v>0.56013890999999993</v>
      </c>
      <c r="O175" s="57">
        <v>6.4051450070181884E-2</v>
      </c>
      <c r="P175" s="57">
        <v>0.93123727757186348</v>
      </c>
      <c r="Q175" s="57">
        <v>4.9997333999999997E-10</v>
      </c>
      <c r="S175" s="53" t="s">
        <v>212</v>
      </c>
      <c r="T175" s="53">
        <v>6.355E-4</v>
      </c>
      <c r="U175" s="53">
        <v>2.3277699999999998E-2</v>
      </c>
      <c r="V175" s="53">
        <v>19.302112999999999</v>
      </c>
      <c r="W175" s="53">
        <v>7.9454560000000001</v>
      </c>
      <c r="X175" s="53">
        <v>2.3234716999999999E-3</v>
      </c>
      <c r="Y175" s="53">
        <v>2.3476736000000001E-4</v>
      </c>
      <c r="Z175" s="53">
        <v>35.761367999999997</v>
      </c>
      <c r="AA175" s="53">
        <v>0.27148857999999998</v>
      </c>
      <c r="AB175" s="53">
        <v>0.31844183999999998</v>
      </c>
      <c r="AC175" s="53">
        <v>4.433861034937206E-2</v>
      </c>
      <c r="AD175" s="53">
        <v>0.63426903038395399</v>
      </c>
      <c r="AE175" s="53">
        <v>0.25029885400000002</v>
      </c>
      <c r="AF175" s="53">
        <v>0.53831340999999999</v>
      </c>
      <c r="AG175" s="53">
        <v>9.14511357443314E-4</v>
      </c>
      <c r="AH175" s="53">
        <v>0.83310826963407703</v>
      </c>
      <c r="AI175" s="53">
        <v>2.5475405000000002E-10</v>
      </c>
      <c r="AK175" s="58" t="s">
        <v>212</v>
      </c>
      <c r="AL175" s="58">
        <v>6.8889999999999999E-4</v>
      </c>
      <c r="AM175" s="58">
        <v>1.5177100000000001E-2</v>
      </c>
      <c r="AN175" s="58">
        <v>20.629759</v>
      </c>
      <c r="AO175" s="58">
        <v>7.7262769999999996</v>
      </c>
      <c r="AP175" s="58">
        <v>2.3336072999999998E-3</v>
      </c>
      <c r="AQ175" s="58">
        <v>2.2928143000000001E-4</v>
      </c>
      <c r="AR175" s="58">
        <v>35.819560000000003</v>
      </c>
      <c r="AS175" s="58">
        <v>0.26646481</v>
      </c>
      <c r="AT175" s="58">
        <v>0.27218181000000002</v>
      </c>
      <c r="AU175" s="58">
        <v>2.360367412488288E-2</v>
      </c>
      <c r="AV175" s="58">
        <v>0.56225029415008532</v>
      </c>
      <c r="AW175" s="58">
        <v>0.23635186999999999</v>
      </c>
      <c r="AX175" s="58">
        <v>0.45862380000000003</v>
      </c>
      <c r="AY175" s="58">
        <v>9.5990656700000004E-10</v>
      </c>
      <c r="AZ175" s="58">
        <v>0.77276777813485864</v>
      </c>
      <c r="BA175" s="58">
        <v>1.2360997999999999E-10</v>
      </c>
      <c r="BC175" s="59" t="s">
        <v>212</v>
      </c>
      <c r="BD175" s="59">
        <v>6.711E-4</v>
      </c>
      <c r="BE175" s="59">
        <v>1.9338000000000001E-2</v>
      </c>
      <c r="BF175" s="59">
        <v>19.953807999999999</v>
      </c>
      <c r="BG175" s="59">
        <v>7.8552090000000003</v>
      </c>
      <c r="BH175" s="59">
        <v>2.329677E-3</v>
      </c>
      <c r="BI175" s="59">
        <v>2.3198547E-4</v>
      </c>
      <c r="BJ175" s="59">
        <v>35.801777000000001</v>
      </c>
      <c r="BK175" s="59">
        <v>0.26846276000000002</v>
      </c>
      <c r="BL175" s="59">
        <v>0.29424888999999999</v>
      </c>
      <c r="BM175" s="59">
        <v>3.4421470215658383E-2</v>
      </c>
      <c r="BN175" s="59">
        <v>0.59713312024579113</v>
      </c>
      <c r="BO175" s="59">
        <v>0.24220356000000001</v>
      </c>
      <c r="BP175" s="59">
        <v>0.49599831</v>
      </c>
      <c r="BQ175" s="59">
        <v>1.7409169000000001E-9</v>
      </c>
      <c r="BR175" s="59">
        <v>0.77313244191586894</v>
      </c>
      <c r="BS175" s="59">
        <v>1.7442241000000001E-10</v>
      </c>
    </row>
    <row r="176" spans="1:71" x14ac:dyDescent="0.25">
      <c r="A176" s="57" t="s">
        <v>212</v>
      </c>
      <c r="B176" s="57">
        <v>6.0899999999999995E-4</v>
      </c>
      <c r="C176" s="57">
        <v>4.5353299999999999E-2</v>
      </c>
      <c r="D176" s="57">
        <v>17.061405000000001</v>
      </c>
      <c r="E176" s="57">
        <v>8.1754230000000003</v>
      </c>
      <c r="F176" s="57">
        <v>2.3129687000000001E-3</v>
      </c>
      <c r="G176" s="57">
        <v>2.4338128E-4</v>
      </c>
      <c r="H176" s="57">
        <v>35.732729999999997</v>
      </c>
      <c r="I176" s="57">
        <v>0.26594129700000002</v>
      </c>
      <c r="J176" s="57">
        <v>0.37727358999999999</v>
      </c>
      <c r="K176" s="57">
        <v>7.9718963124876807E-2</v>
      </c>
      <c r="L176" s="57">
        <v>0.72293385018247081</v>
      </c>
      <c r="M176" s="57">
        <v>0.25827946000000002</v>
      </c>
      <c r="N176" s="57">
        <v>0.56718855000000001</v>
      </c>
      <c r="O176" s="57">
        <v>3.7615035066357987E-2</v>
      </c>
      <c r="P176" s="57">
        <v>0.8947188816686118</v>
      </c>
      <c r="Q176" s="57">
        <v>6.0107270000000001E-10</v>
      </c>
      <c r="S176" s="53" t="s">
        <v>212</v>
      </c>
      <c r="T176" s="53">
        <v>6.5379999999999995E-4</v>
      </c>
      <c r="U176" s="53">
        <v>3.10443E-2</v>
      </c>
      <c r="V176" s="53">
        <v>18.451439000000001</v>
      </c>
      <c r="W176" s="53">
        <v>7.9401964999999999</v>
      </c>
      <c r="X176" s="53">
        <v>2.3245217999999998E-3</v>
      </c>
      <c r="Y176" s="53">
        <v>2.3727336E-4</v>
      </c>
      <c r="Z176" s="53">
        <v>35.8108</v>
      </c>
      <c r="AA176" s="53">
        <v>0.26351279399999999</v>
      </c>
      <c r="AB176" s="53">
        <v>0.32661224</v>
      </c>
      <c r="AC176" s="53">
        <v>5.7447220759398003E-2</v>
      </c>
      <c r="AD176" s="53">
        <v>0.64757225480209757</v>
      </c>
      <c r="AE176" s="53">
        <v>0.24010477999999999</v>
      </c>
      <c r="AF176" s="53">
        <v>0.51339601000000001</v>
      </c>
      <c r="AG176" s="53">
        <v>2.1613504680000001E-9</v>
      </c>
      <c r="AH176" s="53">
        <v>0.79744725646395709</v>
      </c>
      <c r="AI176" s="53">
        <v>2.6515594999999999E-10</v>
      </c>
      <c r="AK176" s="58" t="s">
        <v>212</v>
      </c>
      <c r="AL176" s="58">
        <v>7.1109999999999999E-4</v>
      </c>
      <c r="AM176" s="58">
        <v>2.06398E-2</v>
      </c>
      <c r="AN176" s="58">
        <v>19.824007000000002</v>
      </c>
      <c r="AO176" s="58">
        <v>7.7228503000000002</v>
      </c>
      <c r="AP176" s="58">
        <v>2.3359537999999998E-3</v>
      </c>
      <c r="AQ176" s="58">
        <v>2.3154046E-4</v>
      </c>
      <c r="AR176" s="58">
        <v>35.88635</v>
      </c>
      <c r="AS176" s="58">
        <v>0.25752813499999999</v>
      </c>
      <c r="AT176" s="58">
        <v>0.279134514</v>
      </c>
      <c r="AU176" s="58">
        <v>3.5220670219108331E-2</v>
      </c>
      <c r="AV176" s="58">
        <v>0.57188331925018654</v>
      </c>
      <c r="AW176" s="58">
        <v>0.22630314000000001</v>
      </c>
      <c r="AX176" s="58">
        <v>0.42498183</v>
      </c>
      <c r="AY176" s="58">
        <v>6.7292867999999998E-10</v>
      </c>
      <c r="AZ176" s="58">
        <v>0.72811079885373864</v>
      </c>
      <c r="BA176" s="58">
        <v>1.3166049E-10</v>
      </c>
      <c r="BC176" s="59" t="s">
        <v>212</v>
      </c>
      <c r="BD176" s="59">
        <v>6.9209999999999996E-4</v>
      </c>
      <c r="BE176" s="59">
        <v>2.5236100000000001E-2</v>
      </c>
      <c r="BF176" s="59">
        <v>19.126860000000001</v>
      </c>
      <c r="BG176" s="59">
        <v>7.8505750000000001</v>
      </c>
      <c r="BH176" s="59">
        <v>2.3312863999999998E-3</v>
      </c>
      <c r="BI176" s="59">
        <v>2.3436948000000001E-4</v>
      </c>
      <c r="BJ176" s="59">
        <v>35.859642000000001</v>
      </c>
      <c r="BK176" s="59">
        <v>0.26044999000000002</v>
      </c>
      <c r="BL176" s="59">
        <v>0.301582026</v>
      </c>
      <c r="BM176" s="59">
        <v>4.5675423384496927E-2</v>
      </c>
      <c r="BN176" s="59">
        <v>0.60770743942073291</v>
      </c>
      <c r="BO176" s="59">
        <v>0.23271842000000001</v>
      </c>
      <c r="BP176" s="59">
        <v>0.46596197</v>
      </c>
      <c r="BQ176" s="59">
        <v>1.1439913749999999E-9</v>
      </c>
      <c r="BR176" s="59">
        <v>0.72870604132480132</v>
      </c>
      <c r="BS176" s="59">
        <v>1.8036835000000001E-10</v>
      </c>
    </row>
    <row r="177" spans="1:71" x14ac:dyDescent="0.25">
      <c r="A177" s="57" t="s">
        <v>212</v>
      </c>
      <c r="B177" s="57">
        <v>8.1550000000000004E-4</v>
      </c>
      <c r="C177" s="57">
        <v>2.4862599999999999E-2</v>
      </c>
      <c r="D177" s="57">
        <v>17.096228</v>
      </c>
      <c r="E177" s="57">
        <v>8.1726360000000007</v>
      </c>
      <c r="F177" s="57">
        <v>2.3390807000000001E-3</v>
      </c>
      <c r="G177" s="57">
        <v>2.4321063999999999E-4</v>
      </c>
      <c r="H177" s="57">
        <v>36.136035999999997</v>
      </c>
      <c r="I177" s="57">
        <v>0.27040192400000002</v>
      </c>
      <c r="J177" s="57">
        <v>0.32864404600000002</v>
      </c>
      <c r="K177" s="57">
        <v>4.1804563191349189E-2</v>
      </c>
      <c r="L177" s="57">
        <v>0.64085053322277563</v>
      </c>
      <c r="M177" s="57">
        <v>0.24579175</v>
      </c>
      <c r="N177" s="57">
        <v>0.49061136999999999</v>
      </c>
      <c r="O177" s="57">
        <v>6.5203653E-10</v>
      </c>
      <c r="P177" s="57">
        <v>0.76672953380326359</v>
      </c>
      <c r="Q177" s="57">
        <v>1.5080497E-10</v>
      </c>
      <c r="S177" s="53" t="s">
        <v>212</v>
      </c>
      <c r="T177" s="53">
        <v>8.7359999999999998E-4</v>
      </c>
      <c r="U177" s="53">
        <v>1.75885E-2</v>
      </c>
      <c r="V177" s="53">
        <v>18.521488000000002</v>
      </c>
      <c r="W177" s="53">
        <v>7.944566</v>
      </c>
      <c r="X177" s="53">
        <v>2.3505142999999998E-3</v>
      </c>
      <c r="Y177" s="53">
        <v>2.3683349999999999E-4</v>
      </c>
      <c r="Z177" s="53">
        <v>36.226930000000003</v>
      </c>
      <c r="AA177" s="53">
        <v>0.26387431500000003</v>
      </c>
      <c r="AB177" s="53">
        <v>0.28127624499999998</v>
      </c>
      <c r="AC177" s="53">
        <v>2.274496010275847E-2</v>
      </c>
      <c r="AD177" s="53">
        <v>0.56789552012730238</v>
      </c>
      <c r="AE177" s="53">
        <v>0.231986306</v>
      </c>
      <c r="AF177" s="53">
        <v>0.40687416999999998</v>
      </c>
      <c r="AG177" s="53">
        <v>3.0501951300000002E-10</v>
      </c>
      <c r="AH177" s="53">
        <v>0.67935539640501541</v>
      </c>
      <c r="AI177" s="53">
        <v>9.4399030000000001E-11</v>
      </c>
      <c r="AK177" s="58" t="s">
        <v>212</v>
      </c>
      <c r="AL177" s="58">
        <v>9.4229999999999997E-4</v>
      </c>
      <c r="AM177" s="58">
        <v>1.19954E-2</v>
      </c>
      <c r="AN177" s="58">
        <v>19.9451</v>
      </c>
      <c r="AO177" s="58">
        <v>7.7275552999999997</v>
      </c>
      <c r="AP177" s="58">
        <v>2.3625677000000001E-3</v>
      </c>
      <c r="AQ177" s="58">
        <v>2.3083517999999999E-4</v>
      </c>
      <c r="AR177" s="58">
        <v>36.320602000000001</v>
      </c>
      <c r="AS177" s="58">
        <v>0.254950756</v>
      </c>
      <c r="AT177" s="58">
        <v>0.23690818999999999</v>
      </c>
      <c r="AU177" s="58">
        <v>5.01031946282592E-3</v>
      </c>
      <c r="AV177" s="58">
        <v>0.49686926548146437</v>
      </c>
      <c r="AW177" s="58">
        <v>0.220502375</v>
      </c>
      <c r="AX177" s="58">
        <v>0.32107507000000002</v>
      </c>
      <c r="AY177" s="58">
        <v>1.5590421799999999E-10</v>
      </c>
      <c r="AZ177" s="58">
        <v>0.60982571423042142</v>
      </c>
      <c r="BA177" s="58">
        <v>6.3330470000000002E-11</v>
      </c>
      <c r="BC177" s="59" t="s">
        <v>212</v>
      </c>
      <c r="BD177" s="59">
        <v>9.1660000000000005E-4</v>
      </c>
      <c r="BE177" s="59">
        <v>1.4256599999999999E-2</v>
      </c>
      <c r="BF177" s="59">
        <v>19.211362999999999</v>
      </c>
      <c r="BG177" s="59">
        <v>7.8530072999999998</v>
      </c>
      <c r="BH177" s="59">
        <v>2.3579497E-3</v>
      </c>
      <c r="BI177" s="59">
        <v>2.3382574999999999E-4</v>
      </c>
      <c r="BJ177" s="59">
        <v>36.286273999999999</v>
      </c>
      <c r="BK177" s="59">
        <v>0.25932016499999999</v>
      </c>
      <c r="BL177" s="59">
        <v>0.25650800000000001</v>
      </c>
      <c r="BM177" s="59">
        <v>1.230250207594951E-2</v>
      </c>
      <c r="BN177" s="59">
        <v>0.52813066709691592</v>
      </c>
      <c r="BO177" s="59">
        <v>0.22555566399999999</v>
      </c>
      <c r="BP177" s="59">
        <v>0.35723037000000002</v>
      </c>
      <c r="BQ177" s="59">
        <v>2.01235691E-10</v>
      </c>
      <c r="BR177" s="59">
        <v>0.61053830427575295</v>
      </c>
      <c r="BS177" s="59">
        <v>7.4366830000000003E-11</v>
      </c>
    </row>
    <row r="178" spans="1:71" x14ac:dyDescent="0.25">
      <c r="A178" s="57" t="s">
        <v>212</v>
      </c>
      <c r="B178" s="57" cm="1">
        <f t="array" ref="B178:B185">TRANSPOSE(Fe!S31:Z31)</f>
        <v>6.3789999999999995E-4</v>
      </c>
      <c r="C178" s="57" cm="1">
        <f t="array" ref="C178:C185">TRANSPOSE('PO4'!S31:Z31)</f>
        <v>0.30268970000000001</v>
      </c>
      <c r="D178" s="57" cm="1">
        <f t="array" ref="D178:D185">TRANSPOSE(surface_T!S31:Z31)</f>
        <v>15.1020565</v>
      </c>
      <c r="E178" s="57" cm="1">
        <f t="array" ref="E178:E185">TRANSPOSE(surface_ph!S31:Z31)</f>
        <v>8.1623099999999997</v>
      </c>
      <c r="F178" s="57" cm="1">
        <f t="array" ref="F178:F185">TRANSPOSE(surface_Alk!S31:Z31)</f>
        <v>2.3082269999999999E-3</v>
      </c>
      <c r="G178" s="57" cm="1">
        <f t="array" ref="G178:G185">TRANSPOSE(surface_oxugen!S31:Z31)</f>
        <v>2.4696549999999999E-4</v>
      </c>
      <c r="H178" s="57" cm="1">
        <f t="array" ref="H178:H185">TRANSPOSE(Surface_sal!S31:Z31)</f>
        <v>35.526299999999999</v>
      </c>
      <c r="I178" s="57" cm="1">
        <f t="array" ref="I178:I185">TRANSPOSE(picophyto!S31:Z31)</f>
        <v>0.22955589400000001</v>
      </c>
      <c r="J178" s="57" cm="1">
        <f t="array" ref="J178:J185">TRANSPOSE(nanophyto!S31:Z31)</f>
        <v>0.58580702000000007</v>
      </c>
      <c r="K178" s="57" cm="1">
        <f t="array" ref="K178:K185">TRANSPOSE(microphyto!S31:Z31)</f>
        <v>0.33269854999999998</v>
      </c>
      <c r="L178" s="57" cm="1">
        <f t="array" ref="L178:L185">TRANSPOSE(total_phyto!S31:Z31)</f>
        <v>1.148061464328392</v>
      </c>
      <c r="M178" s="57" cm="1">
        <f t="array" ref="M178:M185">TRANSPOSE(nanozoo!S31:Z31)</f>
        <v>0.2962187</v>
      </c>
      <c r="N178" s="57" cm="1">
        <f t="array" ref="N178:N185">TRANSPOSE(microzoo!S31:Z31)</f>
        <v>0.62899966000000007</v>
      </c>
      <c r="O178" s="57" cm="1">
        <f t="array" ref="O178:O185">TRANSPOSE(mesozoo!S31:Z31)</f>
        <v>0.479629761466633</v>
      </c>
      <c r="P178" s="57" cm="1">
        <f t="array" ref="P178:P185">TRANSPOSE(total_zoo!S31:Z31)</f>
        <v>1.534366233466633</v>
      </c>
      <c r="Q178" s="57" cm="1">
        <f t="array" ref="Q178:Q185">TRANSPOSE(foram!S31:Z31)</f>
        <v>9.9897979999999997E-2</v>
      </c>
      <c r="S178" s="53" t="s">
        <v>212</v>
      </c>
      <c r="T178" s="53" cm="1">
        <f t="array" ref="T178:T185">TRANSPOSE(Fe!S142:Z142)</f>
        <v>6.6200000000000005E-4</v>
      </c>
      <c r="U178" s="53" cm="1">
        <f t="array" ref="U178:U185">TRANSPOSE('PO4'!S142:Z142)</f>
        <v>0.25914340000000002</v>
      </c>
      <c r="V178" s="53" cm="1">
        <f t="array" ref="V178:V185">TRANSPOSE(surface_T!S142:Z142)</f>
        <v>16.531555000000001</v>
      </c>
      <c r="W178" s="53" cm="1">
        <f t="array" ref="W178:W185">TRANSPOSE(surface_ph!S142:Z142)</f>
        <v>7.9688530000000002</v>
      </c>
      <c r="X178" s="53" cm="1">
        <f t="array" ref="X178:X185">TRANSPOSE(surface_Alk!S142:Z142)</f>
        <v>2.3155269999999999E-3</v>
      </c>
      <c r="Y178" s="53" cm="1">
        <f t="array" ref="Y178:Y185">TRANSPOSE(surface_oxugen!S142:Z142)</f>
        <v>2.4128486000000001E-4</v>
      </c>
      <c r="Z178" s="53" cm="1">
        <f t="array" ref="Z178:Z185">TRANSPOSE(Surface_sal!S142:Z142)</f>
        <v>35.571506999999997</v>
      </c>
      <c r="AA178" s="53" cm="1">
        <f t="array" ref="AA178:AA185">TRANSPOSE(picophyto!S142:Z142)</f>
        <v>0.23018617999999999</v>
      </c>
      <c r="AB178" s="53" cm="1">
        <f t="array" ref="AB178:AB185">TRANSPOSE(nanophyto!S142:Z142)</f>
        <v>0.55019229000000003</v>
      </c>
      <c r="AC178" s="53" cm="1">
        <f t="array" ref="AC178:AC185">TRANSPOSE(microphyto!S142:Z142)</f>
        <v>0.30695463000000001</v>
      </c>
      <c r="AD178" s="53" cm="1">
        <f t="array" ref="AD178:AD185">TRANSPOSE(total_phyto!S142:Z142)</f>
        <v>1.087333100415099</v>
      </c>
      <c r="AE178" s="53" cm="1">
        <f t="array" ref="AE178:AE185">TRANSPOSE(nanozoo!S142:Z142)</f>
        <v>0.28554351</v>
      </c>
      <c r="AF178" s="53" cm="1">
        <f t="array" ref="AF178:AF185">TRANSPOSE(microzoo!S142:Z142)</f>
        <v>0.59728355</v>
      </c>
      <c r="AG178" s="53" cm="1">
        <f t="array" ref="AG178:AG185">TRANSPOSE(mesozoo!S142:Z142)</f>
        <v>0.4564714714117093</v>
      </c>
      <c r="AH178" s="53" cm="1">
        <f t="array" ref="AH178:AH185">TRANSPOSE(total_zoo!S142:Z142)</f>
        <v>1.4664935714117091</v>
      </c>
      <c r="AI178" s="53" cm="1">
        <f t="array" ref="AI178:AI185">TRANSPOSE(foram!S142:Z142)</f>
        <v>8.8703679999999993E-2</v>
      </c>
      <c r="AK178" s="58" t="s">
        <v>212</v>
      </c>
      <c r="AL178" s="58" cm="1">
        <f t="array" ref="AL178:AL185">TRANSPOSE(Fe!S179:Z179)</f>
        <v>6.9620000000000001E-4</v>
      </c>
      <c r="AM178" s="58" cm="1">
        <f t="array" ref="AM178:AM185">TRANSPOSE('PO4'!S179:Z179)</f>
        <v>0.21210960000000001</v>
      </c>
      <c r="AN178" s="58" cm="1">
        <f t="array" ref="AN178:AN185">TRANSPOSE(surface_T!S179:Z179)</f>
        <v>17.991465000000002</v>
      </c>
      <c r="AO178" s="58" cm="1">
        <f t="array" ref="AO178:AO185">TRANSPOSE(surface_ph!S179:Z179)</f>
        <v>7.7599980000000004</v>
      </c>
      <c r="AP178" s="58" cm="1">
        <f t="array" ref="AP178:AP185">TRANSPOSE(surface_Alk!S179:Z179)</f>
        <v>2.3235810999999999E-3</v>
      </c>
      <c r="AQ178" s="58" cm="1">
        <f t="array" ref="AQ178:AQ185">TRANSPOSE(surface_oxugen!S179:Z179)</f>
        <v>2.3583760000000001E-4</v>
      </c>
      <c r="AR178" s="58" cm="1">
        <f t="array" ref="AR178:AR185">TRANSPOSE(Surface_sal!S179:Z179)</f>
        <v>35.625785999999998</v>
      </c>
      <c r="AS178" s="58" cm="1">
        <f t="array" ref="AS178:AS185">TRANSPOSE(picophyto!S179:Z179)</f>
        <v>0.231206942</v>
      </c>
      <c r="AT178" s="58" cm="1">
        <f t="array" ref="AT178:AT185">TRANSPOSE(nanophyto!S179:Z179)</f>
        <v>0.51181199999999993</v>
      </c>
      <c r="AU178" s="58" cm="1">
        <f t="array" ref="AU178:AU185">TRANSPOSE(microphyto!S179:Z179)</f>
        <v>0.27619852</v>
      </c>
      <c r="AV178" s="58" cm="1">
        <f t="array" ref="AV178:AV185">TRANSPOSE(total_phyto!S179:Z179)</f>
        <v>1.0192174625117381</v>
      </c>
      <c r="AW178" s="58" cm="1">
        <f t="array" ref="AW178:AW185">TRANSPOSE(nanozoo!S179:Z179)</f>
        <v>0.27596605499999999</v>
      </c>
      <c r="AX178" s="58" cm="1">
        <f t="array" ref="AX178:AX185">TRANSPOSE(microzoo!S179:Z179)</f>
        <v>0.56741052000000003</v>
      </c>
      <c r="AY178" s="58" cm="1">
        <f t="array" ref="AY178:AY185">TRANSPOSE(mesozoo!S179:Z179)</f>
        <v>0.42415822112734392</v>
      </c>
      <c r="AZ178" s="58" cm="1">
        <f t="array" ref="AZ178:AZ185">TRANSPOSE(total_zoo!S179:Z179)</f>
        <v>1.395767874127344</v>
      </c>
      <c r="BA178" s="58" cm="1">
        <f t="array" ref="BA178:BA185">TRANSPOSE(foram!S179:Z179)</f>
        <v>7.5975514999999993E-2</v>
      </c>
      <c r="BC178" s="59" t="s">
        <v>212</v>
      </c>
      <c r="BD178" s="59" cm="1">
        <f t="array" ref="BD178:BD185">TRANSPOSE(Fe!S105:Z105)</f>
        <v>6.8599999999999998E-4</v>
      </c>
      <c r="BE178" s="59" cm="1">
        <f t="array" ref="BE178:BE185">TRANSPOSE('PO4'!S105:Z105)</f>
        <v>0.23614479999999999</v>
      </c>
      <c r="BF178" s="59" cm="1">
        <f t="array" ref="BF178:BF185">TRANSPOSE(surface_T!S105:Z105)</f>
        <v>17.245971999999998</v>
      </c>
      <c r="BG178" s="59" cm="1">
        <f t="array" ref="BG178:BG185">TRANSPOSE(surface_ph!S105:Z105)</f>
        <v>7.8797189999999997</v>
      </c>
      <c r="BH178" s="59" cm="1">
        <f t="array" ref="BH178:BH185">TRANSPOSE(surface_Alk!S105:Z105)</f>
        <v>2.320346E-3</v>
      </c>
      <c r="BI178" s="59" cm="1">
        <f t="array" ref="BI178:BI185">TRANSPOSE(surface_oxugen!S105:Z105)</f>
        <v>2.3849504999999999E-4</v>
      </c>
      <c r="BJ178" s="59" cm="1">
        <f t="array" ref="BJ178:BJ185">TRANSPOSE(Surface_sal!S105:Z105)</f>
        <v>35.608677</v>
      </c>
      <c r="BK178" s="59" cm="1">
        <f t="array" ref="BK178:BK185">TRANSPOSE(picophyto!S105:Z105)</f>
        <v>0.23060804500000001</v>
      </c>
      <c r="BL178" s="59" cm="1">
        <f t="array" ref="BL178:BL185">TRANSPOSE(nanophyto!S105:Z105)</f>
        <v>0.52934572000000002</v>
      </c>
      <c r="BM178" s="59" cm="1">
        <f t="array" ref="BM178:BM185">TRANSPOSE(microphyto!S105:Z105)</f>
        <v>0.29232093999999997</v>
      </c>
      <c r="BN178" s="59" cm="1">
        <f t="array" ref="BN178:BN185">TRANSPOSE(total_phyto!S105:Z105)</f>
        <v>1.0522747054738779</v>
      </c>
      <c r="BO178" s="59" cm="1">
        <f t="array" ref="BO178:BO185">TRANSPOSE(nanozoo!S105:Z105)</f>
        <v>0.27912127399999997</v>
      </c>
      <c r="BP178" s="59" cm="1">
        <f t="array" ref="BP178:BP185">TRANSPOSE(microzoo!S105:Z105)</f>
        <v>0.57975452999999999</v>
      </c>
      <c r="BQ178" s="59" cm="1">
        <f t="array" ref="BQ178:BQ185">TRANSPOSE(mesozoo!S105:Z105)</f>
        <v>0.43847942120858202</v>
      </c>
      <c r="BR178" s="59" cm="1">
        <f t="array" ref="BR178:BR185">TRANSPOSE(total_zoo!S105:Z105)</f>
        <v>1.409486813208582</v>
      </c>
      <c r="BS178" s="59" cm="1">
        <f t="array" ref="BS178:BS185">TRANSPOSE(foram!S105:Z105)</f>
        <v>8.1784380000000004E-2</v>
      </c>
    </row>
    <row r="179" spans="1:71" x14ac:dyDescent="0.25">
      <c r="A179" s="57" t="s">
        <v>212</v>
      </c>
      <c r="B179" s="57">
        <v>6.4300000000000002E-4</v>
      </c>
      <c r="C179" s="57">
        <v>0.25915890000000003</v>
      </c>
      <c r="D179" s="57">
        <v>15.656668</v>
      </c>
      <c r="E179" s="57">
        <v>8.1664410000000007</v>
      </c>
      <c r="F179" s="57">
        <v>2.3106923000000001E-3</v>
      </c>
      <c r="G179" s="57">
        <v>2.4677895000000001E-4</v>
      </c>
      <c r="H179" s="57">
        <v>35.579259999999998</v>
      </c>
      <c r="I179" s="57">
        <v>0.23024527</v>
      </c>
      <c r="J179" s="57">
        <v>0.56874080999999999</v>
      </c>
      <c r="K179" s="57">
        <v>0.31362332999999998</v>
      </c>
      <c r="L179" s="57">
        <v>1.112609410351546</v>
      </c>
      <c r="M179" s="57">
        <v>0.29284338599999998</v>
      </c>
      <c r="N179" s="57">
        <v>0.61365607</v>
      </c>
      <c r="O179" s="57">
        <v>0.46189505111125262</v>
      </c>
      <c r="P179" s="57">
        <v>1.491119380111253</v>
      </c>
      <c r="Q179" s="57">
        <v>9.2645935999999998E-2</v>
      </c>
      <c r="S179" s="53" t="s">
        <v>212</v>
      </c>
      <c r="T179" s="53">
        <v>6.7080000000000004E-4</v>
      </c>
      <c r="U179" s="53">
        <v>0.22254650000000001</v>
      </c>
      <c r="V179" s="53">
        <v>17.043554</v>
      </c>
      <c r="W179" s="53">
        <v>7.9607472000000001</v>
      </c>
      <c r="X179" s="53">
        <v>2.3185626999999999E-3</v>
      </c>
      <c r="Y179" s="53">
        <v>2.4092267E-4</v>
      </c>
      <c r="Z179" s="53">
        <v>35.628284000000001</v>
      </c>
      <c r="AA179" s="53">
        <v>0.23090060600000001</v>
      </c>
      <c r="AB179" s="53">
        <v>0.53434321000000007</v>
      </c>
      <c r="AC179" s="53">
        <v>0.28962115500000002</v>
      </c>
      <c r="AD179" s="53">
        <v>1.054864971456386</v>
      </c>
      <c r="AE179" s="53">
        <v>0.28260966999999998</v>
      </c>
      <c r="AF179" s="53">
        <v>0.58463752000000002</v>
      </c>
      <c r="AG179" s="53">
        <v>0.43968055111664289</v>
      </c>
      <c r="AH179" s="53">
        <v>1.4268499811166431</v>
      </c>
      <c r="AI179" s="53">
        <v>8.2176744999999995E-2</v>
      </c>
      <c r="AK179" s="58" t="s">
        <v>212</v>
      </c>
      <c r="AL179" s="58">
        <v>7.0960000000000001E-4</v>
      </c>
      <c r="AM179" s="58">
        <v>0.18081620000000001</v>
      </c>
      <c r="AN179" s="58">
        <v>18.480677</v>
      </c>
      <c r="AO179" s="58">
        <v>7.746073</v>
      </c>
      <c r="AP179" s="58">
        <v>2.3272468000000001E-3</v>
      </c>
      <c r="AQ179" s="58">
        <v>2.3519175999999999E-4</v>
      </c>
      <c r="AR179" s="58">
        <v>35.687762999999997</v>
      </c>
      <c r="AS179" s="58">
        <v>0.23175393999999999</v>
      </c>
      <c r="AT179" s="58">
        <v>0.49357852000000002</v>
      </c>
      <c r="AU179" s="58">
        <v>0.25869341000000001</v>
      </c>
      <c r="AV179" s="58">
        <v>0.98402587053770896</v>
      </c>
      <c r="AW179" s="58">
        <v>0.26984815000000001</v>
      </c>
      <c r="AX179" s="58">
        <v>0.55197240999999997</v>
      </c>
      <c r="AY179" s="58">
        <v>0.4017761308961279</v>
      </c>
      <c r="AZ179" s="58">
        <v>1.351950370896128</v>
      </c>
      <c r="BA179" s="58">
        <v>6.8401539999999997E-2</v>
      </c>
      <c r="BC179" s="59" t="s">
        <v>212</v>
      </c>
      <c r="BD179" s="59">
        <v>6.9660000000000002E-4</v>
      </c>
      <c r="BE179" s="59">
        <v>0.2003548</v>
      </c>
      <c r="BF179" s="59">
        <v>17.748417</v>
      </c>
      <c r="BG179" s="59">
        <v>7.8711576000000001</v>
      </c>
      <c r="BH179" s="59">
        <v>2.3237983999999999E-3</v>
      </c>
      <c r="BI179" s="59">
        <v>2.3806749E-4</v>
      </c>
      <c r="BJ179" s="59">
        <v>35.667946000000001</v>
      </c>
      <c r="BK179" s="59">
        <v>0.231489684</v>
      </c>
      <c r="BL179" s="59">
        <v>0.51375652999999999</v>
      </c>
      <c r="BM179" s="59">
        <v>0.27458460600000001</v>
      </c>
      <c r="BN179" s="59">
        <v>1.019830820513222</v>
      </c>
      <c r="BO179" s="59">
        <v>0.27604969000000001</v>
      </c>
      <c r="BP179" s="59">
        <v>0.56796928000000002</v>
      </c>
      <c r="BQ179" s="59">
        <v>0.4210966209941937</v>
      </c>
      <c r="BR179" s="59">
        <v>1.371142250994194</v>
      </c>
      <c r="BS179" s="59">
        <v>7.5291074999999999E-2</v>
      </c>
    </row>
    <row r="180" spans="1:71" x14ac:dyDescent="0.25">
      <c r="A180" s="57" t="s">
        <v>212</v>
      </c>
      <c r="B180" s="57">
        <v>6.5359999999999995E-4</v>
      </c>
      <c r="C180" s="57">
        <v>0.25503710000000002</v>
      </c>
      <c r="D180" s="57">
        <v>15.572295</v>
      </c>
      <c r="E180" s="57">
        <v>8.1677475000000008</v>
      </c>
      <c r="F180" s="57">
        <v>2.3114822999999998E-3</v>
      </c>
      <c r="G180" s="57">
        <v>2.4724912000000001E-4</v>
      </c>
      <c r="H180" s="57">
        <v>35.596522999999998</v>
      </c>
      <c r="I180" s="57">
        <v>0.22851840600000001</v>
      </c>
      <c r="J180" s="57">
        <v>0.56184339000000005</v>
      </c>
      <c r="K180" s="57">
        <v>0.31724442000000003</v>
      </c>
      <c r="L180" s="57">
        <v>1.1076062163691101</v>
      </c>
      <c r="M180" s="57">
        <v>0.28743260999999998</v>
      </c>
      <c r="N180" s="57">
        <v>0.60552340999999998</v>
      </c>
      <c r="O180" s="57">
        <v>0.45199240095692739</v>
      </c>
      <c r="P180" s="57">
        <v>1.4652928129569269</v>
      </c>
      <c r="Q180" s="57">
        <v>9.1334120000000005E-2</v>
      </c>
      <c r="S180" s="53" t="s">
        <v>212</v>
      </c>
      <c r="T180" s="53">
        <v>6.7949999999999998E-4</v>
      </c>
      <c r="U180" s="53">
        <v>0.21335879999999999</v>
      </c>
      <c r="V180" s="53">
        <v>16.904795</v>
      </c>
      <c r="W180" s="53">
        <v>7.956226</v>
      </c>
      <c r="X180" s="53">
        <v>2.3193621999999998E-3</v>
      </c>
      <c r="Y180" s="53">
        <v>2.4178485999999999E-4</v>
      </c>
      <c r="Z180" s="53">
        <v>35.644092999999998</v>
      </c>
      <c r="AA180" s="53">
        <v>0.230384595</v>
      </c>
      <c r="AB180" s="53">
        <v>0.52847135000000001</v>
      </c>
      <c r="AC180" s="53">
        <v>0.28755902</v>
      </c>
      <c r="AD180" s="53">
        <v>1.0464149654445649</v>
      </c>
      <c r="AE180" s="53">
        <v>0.27756479000000001</v>
      </c>
      <c r="AF180" s="53">
        <v>0.57662418999999998</v>
      </c>
      <c r="AG180" s="53">
        <v>0.42600927086411788</v>
      </c>
      <c r="AH180" s="53">
        <v>1.3958759938641181</v>
      </c>
      <c r="AI180" s="53">
        <v>7.9414903999999994E-2</v>
      </c>
      <c r="AK180" s="58" t="s">
        <v>212</v>
      </c>
      <c r="AL180" s="58">
        <v>7.1849999999999995E-4</v>
      </c>
      <c r="AM180" s="58">
        <v>0.16887369999999999</v>
      </c>
      <c r="AN180" s="58">
        <v>18.307034000000002</v>
      </c>
      <c r="AO180" s="58">
        <v>7.7393536999999997</v>
      </c>
      <c r="AP180" s="58">
        <v>2.3281199999999999E-3</v>
      </c>
      <c r="AQ180" s="58">
        <v>2.3619228E-4</v>
      </c>
      <c r="AR180" s="58">
        <v>35.703975999999997</v>
      </c>
      <c r="AS180" s="58">
        <v>0.23137361300000001</v>
      </c>
      <c r="AT180" s="58">
        <v>0.48725528000000001</v>
      </c>
      <c r="AU180" s="58">
        <v>0.25392505999999998</v>
      </c>
      <c r="AV180" s="58">
        <v>0.97255395347016926</v>
      </c>
      <c r="AW180" s="58">
        <v>0.26563514999999999</v>
      </c>
      <c r="AX180" s="58">
        <v>0.54457608999999996</v>
      </c>
      <c r="AY180" s="58">
        <v>0.38434413067095391</v>
      </c>
      <c r="AZ180" s="58">
        <v>1.3172307556709539</v>
      </c>
      <c r="BA180" s="58">
        <v>6.4690209999999998E-2</v>
      </c>
      <c r="BC180" s="59" t="s">
        <v>212</v>
      </c>
      <c r="BD180" s="59">
        <v>7.0560000000000002E-4</v>
      </c>
      <c r="BE180" s="59">
        <v>0.18922410000000001</v>
      </c>
      <c r="BF180" s="59">
        <v>17.593813000000001</v>
      </c>
      <c r="BG180" s="59">
        <v>7.8663983000000002</v>
      </c>
      <c r="BH180" s="59">
        <v>2.324689E-3</v>
      </c>
      <c r="BI180" s="59">
        <v>2.3900409000000001E-4</v>
      </c>
      <c r="BJ180" s="59">
        <v>35.684519999999999</v>
      </c>
      <c r="BK180" s="59">
        <v>0.23086198299999999</v>
      </c>
      <c r="BL180" s="59">
        <v>0.50733183999999998</v>
      </c>
      <c r="BM180" s="59">
        <v>0.27078506000000002</v>
      </c>
      <c r="BN180" s="59">
        <v>1.008978883467244</v>
      </c>
      <c r="BO180" s="59">
        <v>0.27122404999999999</v>
      </c>
      <c r="BP180" s="59">
        <v>0.55980728999999996</v>
      </c>
      <c r="BQ180" s="59">
        <v>0.40417603075012348</v>
      </c>
      <c r="BR180" s="59">
        <v>1.336864880750124</v>
      </c>
      <c r="BS180" s="59">
        <v>7.1796744999999995E-2</v>
      </c>
    </row>
    <row r="181" spans="1:71" x14ac:dyDescent="0.25">
      <c r="A181" s="57" t="s">
        <v>212</v>
      </c>
      <c r="B181" s="57">
        <v>6.4999999999999997E-4</v>
      </c>
      <c r="C181" s="57">
        <v>0.2292593</v>
      </c>
      <c r="D181" s="57">
        <v>15.424049999999999</v>
      </c>
      <c r="E181" s="57">
        <v>8.1726550000000007</v>
      </c>
      <c r="F181" s="57">
        <v>2.3121376999999999E-3</v>
      </c>
      <c r="G181" s="57">
        <v>2.4863046999999997E-4</v>
      </c>
      <c r="H181" s="57">
        <v>35.613579999999999</v>
      </c>
      <c r="I181" s="57">
        <v>0.23098632999999999</v>
      </c>
      <c r="J181" s="57">
        <v>0.54464121999999993</v>
      </c>
      <c r="K181" s="57">
        <v>0.29186703000000003</v>
      </c>
      <c r="L181" s="57">
        <v>1.067494580324148</v>
      </c>
      <c r="M181" s="57">
        <v>0.28316823000000002</v>
      </c>
      <c r="N181" s="57">
        <v>0.59954395999999999</v>
      </c>
      <c r="O181" s="57">
        <v>0.40353444057542831</v>
      </c>
      <c r="P181" s="57">
        <v>1.3937307815754281</v>
      </c>
      <c r="Q181" s="57">
        <v>7.892449E-2</v>
      </c>
      <c r="S181" s="53" t="s">
        <v>212</v>
      </c>
      <c r="T181" s="53">
        <v>6.7549999999999999E-4</v>
      </c>
      <c r="U181" s="53">
        <v>0.18586440000000001</v>
      </c>
      <c r="V181" s="53">
        <v>16.705835</v>
      </c>
      <c r="W181" s="53">
        <v>7.9548189999999996</v>
      </c>
      <c r="X181" s="53">
        <v>2.3200982000000001E-3</v>
      </c>
      <c r="Y181" s="53">
        <v>2.4332693000000001E-4</v>
      </c>
      <c r="Z181" s="53">
        <v>35.660629999999998</v>
      </c>
      <c r="AA181" s="53">
        <v>0.23281916499999999</v>
      </c>
      <c r="AB181" s="53">
        <v>0.50345191</v>
      </c>
      <c r="AC181" s="53">
        <v>0.25832439499999998</v>
      </c>
      <c r="AD181" s="53">
        <v>0.99459547034950635</v>
      </c>
      <c r="AE181" s="53">
        <v>0.27127837599999999</v>
      </c>
      <c r="AF181" s="53">
        <v>0.56939156999999996</v>
      </c>
      <c r="AG181" s="53">
        <v>0.36061037046473471</v>
      </c>
      <c r="AH181" s="53">
        <v>1.3023189564647351</v>
      </c>
      <c r="AI181" s="53">
        <v>6.3659480000000004E-2</v>
      </c>
      <c r="AK181" s="58" t="s">
        <v>212</v>
      </c>
      <c r="AL181" s="58">
        <v>7.1369999999999995E-4</v>
      </c>
      <c r="AM181" s="58">
        <v>0.1403404</v>
      </c>
      <c r="AN181" s="58">
        <v>18.04561</v>
      </c>
      <c r="AO181" s="58">
        <v>7.7349050000000004</v>
      </c>
      <c r="AP181" s="58">
        <v>2.3289088E-3</v>
      </c>
      <c r="AQ181" s="58">
        <v>2.3789147E-4</v>
      </c>
      <c r="AR181" s="58">
        <v>35.718876000000002</v>
      </c>
      <c r="AS181" s="58">
        <v>0.23518337</v>
      </c>
      <c r="AT181" s="58">
        <v>0.45882796999999997</v>
      </c>
      <c r="AU181" s="58">
        <v>0.21916056</v>
      </c>
      <c r="AV181" s="58">
        <v>0.91317190029771866</v>
      </c>
      <c r="AW181" s="58">
        <v>0.25765734000000001</v>
      </c>
      <c r="AX181" s="58">
        <v>0.54062114999999999</v>
      </c>
      <c r="AY181" s="58">
        <v>0.303207780339453</v>
      </c>
      <c r="AZ181" s="58">
        <v>1.2045281263394529</v>
      </c>
      <c r="BA181" s="58">
        <v>4.661477E-2</v>
      </c>
      <c r="BC181" s="59" t="s">
        <v>212</v>
      </c>
      <c r="BD181" s="59">
        <v>7.0169999999999998E-4</v>
      </c>
      <c r="BE181" s="59">
        <v>0.16120680000000001</v>
      </c>
      <c r="BF181" s="59">
        <v>17.364939</v>
      </c>
      <c r="BG181" s="59">
        <v>7.8641399999999999</v>
      </c>
      <c r="BH181" s="59">
        <v>2.3254921999999998E-3</v>
      </c>
      <c r="BI181" s="59">
        <v>2.4061941000000001E-4</v>
      </c>
      <c r="BJ181" s="59">
        <v>35.70093</v>
      </c>
      <c r="BK181" s="59">
        <v>0.23358453600000001</v>
      </c>
      <c r="BL181" s="59">
        <v>0.47953806999999998</v>
      </c>
      <c r="BM181" s="59">
        <v>0.23874329</v>
      </c>
      <c r="BN181" s="59">
        <v>0.95186589633573671</v>
      </c>
      <c r="BO181" s="59">
        <v>0.26409830400000001</v>
      </c>
      <c r="BP181" s="59">
        <v>0.55360754999999995</v>
      </c>
      <c r="BQ181" s="59">
        <v>0.33041963038664762</v>
      </c>
      <c r="BR181" s="59">
        <v>1.2315775383866481</v>
      </c>
      <c r="BS181" s="59">
        <v>5.4543775000000003E-2</v>
      </c>
    </row>
    <row r="182" spans="1:71" x14ac:dyDescent="0.25">
      <c r="A182" s="57" t="s">
        <v>212</v>
      </c>
      <c r="B182" s="57">
        <v>6.3560000000000005E-4</v>
      </c>
      <c r="C182" s="57">
        <v>0.19600880000000001</v>
      </c>
      <c r="D182" s="57">
        <v>15.14265</v>
      </c>
      <c r="E182" s="57">
        <v>8.1783579999999994</v>
      </c>
      <c r="F182" s="57">
        <v>2.3124102000000001E-3</v>
      </c>
      <c r="G182" s="57">
        <v>2.5095290000000001E-4</v>
      </c>
      <c r="H182" s="57">
        <v>35.626089999999998</v>
      </c>
      <c r="I182" s="57">
        <v>0.236129172</v>
      </c>
      <c r="J182" s="57">
        <v>0.54291873999999996</v>
      </c>
      <c r="K182" s="57">
        <v>0.26142664399999999</v>
      </c>
      <c r="L182" s="57">
        <v>1.0404745562518389</v>
      </c>
      <c r="M182" s="57">
        <v>0.28792615999999999</v>
      </c>
      <c r="N182" s="57">
        <v>0.60840636999999997</v>
      </c>
      <c r="O182" s="57">
        <v>0.37077540039222601</v>
      </c>
      <c r="P182" s="57">
        <v>1.365946103392226</v>
      </c>
      <c r="Q182" s="57">
        <v>6.9242349999999994E-2</v>
      </c>
      <c r="S182" s="53" t="s">
        <v>212</v>
      </c>
      <c r="T182" s="53">
        <v>6.5729999999999998E-4</v>
      </c>
      <c r="U182" s="53">
        <v>0.15317529999999999</v>
      </c>
      <c r="V182" s="53">
        <v>16.324103999999998</v>
      </c>
      <c r="W182" s="53">
        <v>7.9537199999999997</v>
      </c>
      <c r="X182" s="53">
        <v>2.3202607E-3</v>
      </c>
      <c r="Y182" s="53">
        <v>2.4603264000000002E-4</v>
      </c>
      <c r="Z182" s="53">
        <v>35.666980000000002</v>
      </c>
      <c r="AA182" s="53">
        <v>0.23904201999999999</v>
      </c>
      <c r="AB182" s="53">
        <v>0.50019829000000005</v>
      </c>
      <c r="AC182" s="53">
        <v>0.22361612</v>
      </c>
      <c r="AD182" s="53">
        <v>0.96285643023596712</v>
      </c>
      <c r="AE182" s="53">
        <v>0.27631497999999999</v>
      </c>
      <c r="AF182" s="53">
        <v>0.58128433999999995</v>
      </c>
      <c r="AG182" s="53">
        <v>0.31851187029477968</v>
      </c>
      <c r="AH182" s="53">
        <v>1.2676933402947801</v>
      </c>
      <c r="AI182" s="53">
        <v>5.2297648000000002E-2</v>
      </c>
      <c r="AK182" s="58" t="s">
        <v>212</v>
      </c>
      <c r="AL182" s="58">
        <v>6.9340000000000005E-4</v>
      </c>
      <c r="AM182" s="58">
        <v>0.1078865</v>
      </c>
      <c r="AN182" s="58">
        <v>17.588885999999999</v>
      </c>
      <c r="AO182" s="58">
        <v>7.7313049999999999</v>
      </c>
      <c r="AP182" s="58">
        <v>2.3287763E-3</v>
      </c>
      <c r="AQ182" s="58">
        <v>2.4072197E-4</v>
      </c>
      <c r="AR182" s="58">
        <v>35.719036000000003</v>
      </c>
      <c r="AS182" s="58">
        <v>0.24245077000000001</v>
      </c>
      <c r="AT182" s="58">
        <v>0.45288679999999998</v>
      </c>
      <c r="AU182" s="58">
        <v>0.177248563</v>
      </c>
      <c r="AV182" s="58">
        <v>0.87258613316927058</v>
      </c>
      <c r="AW182" s="58">
        <v>0.26420713499999998</v>
      </c>
      <c r="AX182" s="58">
        <v>0.55906096999999999</v>
      </c>
      <c r="AY182" s="58">
        <v>0.24587248020026739</v>
      </c>
      <c r="AZ182" s="58">
        <v>1.1556882542002671</v>
      </c>
      <c r="BA182" s="58">
        <v>3.3157001999999998E-2</v>
      </c>
      <c r="BC182" s="59" t="s">
        <v>212</v>
      </c>
      <c r="BD182" s="59">
        <v>6.8300000000000001E-4</v>
      </c>
      <c r="BE182" s="59">
        <v>0.1295056</v>
      </c>
      <c r="BF182" s="59">
        <v>16.940287000000001</v>
      </c>
      <c r="BG182" s="59">
        <v>7.8621116000000004</v>
      </c>
      <c r="BH182" s="59">
        <v>2.3254717000000002E-3</v>
      </c>
      <c r="BI182" s="59">
        <v>2.433852E-4</v>
      </c>
      <c r="BJ182" s="59">
        <v>35.704532999999998</v>
      </c>
      <c r="BK182" s="59">
        <v>0.24104926800000001</v>
      </c>
      <c r="BL182" s="59">
        <v>0.47611587999999988</v>
      </c>
      <c r="BM182" s="59">
        <v>0.201003604</v>
      </c>
      <c r="BN182" s="59">
        <v>0.91816875220688765</v>
      </c>
      <c r="BO182" s="59">
        <v>0.26872635499999997</v>
      </c>
      <c r="BP182" s="59">
        <v>0.56834311000000004</v>
      </c>
      <c r="BQ182" s="59">
        <v>0.28200725024249618</v>
      </c>
      <c r="BR182" s="59">
        <v>1.1914525812424961</v>
      </c>
      <c r="BS182" s="59">
        <v>4.2296559999999997E-2</v>
      </c>
    </row>
    <row r="183" spans="1:71" x14ac:dyDescent="0.25">
      <c r="A183" s="57" t="s">
        <v>212</v>
      </c>
      <c r="B183" s="57">
        <v>5.9909999999999998E-4</v>
      </c>
      <c r="C183" s="57">
        <v>0.1261013</v>
      </c>
      <c r="D183" s="57">
        <v>15.120208</v>
      </c>
      <c r="E183" s="57">
        <v>8.1870069999999995</v>
      </c>
      <c r="F183" s="57">
        <v>2.3127961999999998E-3</v>
      </c>
      <c r="G183" s="57">
        <v>2.5291050000000002E-4</v>
      </c>
      <c r="H183" s="57">
        <v>35.643256999999998</v>
      </c>
      <c r="I183" s="57">
        <v>0.25262571299999997</v>
      </c>
      <c r="J183" s="57">
        <v>0.53505639999999999</v>
      </c>
      <c r="K183" s="57">
        <v>0.190375035</v>
      </c>
      <c r="L183" s="57">
        <v>0.97805714815930989</v>
      </c>
      <c r="M183" s="57">
        <v>0.30551611000000001</v>
      </c>
      <c r="N183" s="57">
        <v>0.63166142999999997</v>
      </c>
      <c r="O183" s="57">
        <v>0.32392696024160289</v>
      </c>
      <c r="P183" s="57">
        <v>1.345634693241603</v>
      </c>
      <c r="Q183" s="57">
        <v>5.0021343000000003E-2</v>
      </c>
      <c r="S183" s="53" t="s">
        <v>212</v>
      </c>
      <c r="T183" s="53">
        <v>6.2679999999999995E-4</v>
      </c>
      <c r="U183" s="53">
        <v>9.2779799999999996E-2</v>
      </c>
      <c r="V183" s="53">
        <v>16.388268</v>
      </c>
      <c r="W183" s="53">
        <v>7.9528736999999996</v>
      </c>
      <c r="X183" s="53">
        <v>2.3209163999999998E-3</v>
      </c>
      <c r="Y183" s="53">
        <v>2.4689687000000002E-4</v>
      </c>
      <c r="Z183" s="53">
        <v>35.688071999999998</v>
      </c>
      <c r="AA183" s="53">
        <v>0.25515939999999998</v>
      </c>
      <c r="AB183" s="53">
        <v>0.47709162999999999</v>
      </c>
      <c r="AC183" s="53">
        <v>0.151436934</v>
      </c>
      <c r="AD183" s="53">
        <v>0.88368796412518269</v>
      </c>
      <c r="AE183" s="53">
        <v>0.28718919999999998</v>
      </c>
      <c r="AF183" s="53">
        <v>0.60072165</v>
      </c>
      <c r="AG183" s="53">
        <v>0.242799640169237</v>
      </c>
      <c r="AH183" s="53">
        <v>1.2029547101692371</v>
      </c>
      <c r="AI183" s="53">
        <v>2.9546280000000001E-2</v>
      </c>
      <c r="AK183" s="58" t="s">
        <v>212</v>
      </c>
      <c r="AL183" s="58">
        <v>6.6949999999999996E-4</v>
      </c>
      <c r="AM183" s="58">
        <v>6.1355899999999998E-2</v>
      </c>
      <c r="AN183" s="58">
        <v>17.705873</v>
      </c>
      <c r="AO183" s="58">
        <v>7.7287445000000004</v>
      </c>
      <c r="AP183" s="58">
        <v>2.3296098000000001E-3</v>
      </c>
      <c r="AQ183" s="58">
        <v>2.4093581E-4</v>
      </c>
      <c r="AR183" s="58">
        <v>35.740265000000001</v>
      </c>
      <c r="AS183" s="58">
        <v>0.2565537</v>
      </c>
      <c r="AT183" s="58">
        <v>0.41717102</v>
      </c>
      <c r="AU183" s="58">
        <v>0.106489757</v>
      </c>
      <c r="AV183" s="58">
        <v>0.78021447708556824</v>
      </c>
      <c r="AW183" s="58">
        <v>0.26806460999999998</v>
      </c>
      <c r="AX183" s="58">
        <v>0.56711623</v>
      </c>
      <c r="AY183" s="58">
        <v>0.15060037010731009</v>
      </c>
      <c r="AZ183" s="58">
        <v>1.0587329811073101</v>
      </c>
      <c r="BA183" s="58">
        <v>6.3364603999999996E-3</v>
      </c>
      <c r="BC183" s="59" t="s">
        <v>212</v>
      </c>
      <c r="BD183" s="59">
        <v>6.5740000000000004E-4</v>
      </c>
      <c r="BE183" s="59">
        <v>7.6204900000000006E-2</v>
      </c>
      <c r="BF183" s="59">
        <v>17.044487</v>
      </c>
      <c r="BG183" s="59">
        <v>7.8602420000000004</v>
      </c>
      <c r="BH183" s="59">
        <v>2.3262080000000002E-3</v>
      </c>
      <c r="BI183" s="59">
        <v>2.438002E-4</v>
      </c>
      <c r="BJ183" s="59">
        <v>35.726802999999997</v>
      </c>
      <c r="BK183" s="59">
        <v>0.25580212000000002</v>
      </c>
      <c r="BL183" s="59">
        <v>0.44371136999999999</v>
      </c>
      <c r="BM183" s="59">
        <v>0.129161743</v>
      </c>
      <c r="BN183" s="59">
        <v>0.82867523310453217</v>
      </c>
      <c r="BO183" s="59">
        <v>0.27578984000000001</v>
      </c>
      <c r="BP183" s="59">
        <v>0.58238572999999993</v>
      </c>
      <c r="BQ183" s="59">
        <v>0.19044043013111381</v>
      </c>
      <c r="BR183" s="59">
        <v>1.098807798131114</v>
      </c>
      <c r="BS183" s="59">
        <v>1.7000525999999998E-2</v>
      </c>
    </row>
    <row r="184" spans="1:71" x14ac:dyDescent="0.25">
      <c r="A184" s="57" t="s">
        <v>212</v>
      </c>
      <c r="B184" s="57">
        <v>5.9000000000000003E-4</v>
      </c>
      <c r="C184" s="57">
        <v>7.8651799999999994E-2</v>
      </c>
      <c r="D184" s="57">
        <v>15.365454</v>
      </c>
      <c r="E184" s="57">
        <v>8.1854460000000007</v>
      </c>
      <c r="F184" s="57">
        <v>2.3090655000000001E-3</v>
      </c>
      <c r="G184" s="57">
        <v>2.5107758000000001E-4</v>
      </c>
      <c r="H184" s="57">
        <v>35.620989999999999</v>
      </c>
      <c r="I184" s="57">
        <v>0.260363976</v>
      </c>
      <c r="J184" s="57">
        <v>0.44559798000000012</v>
      </c>
      <c r="K184" s="57">
        <v>0.11292119175442999</v>
      </c>
      <c r="L184" s="57">
        <v>0.81888314784339844</v>
      </c>
      <c r="M184" s="57">
        <v>0.27607796000000001</v>
      </c>
      <c r="N184" s="57">
        <v>0.60766617000000001</v>
      </c>
      <c r="O184" s="57">
        <v>0.1159463400848559</v>
      </c>
      <c r="P184" s="57">
        <v>1.0308122633068559</v>
      </c>
      <c r="Q184" s="57">
        <v>1.7249737E-5</v>
      </c>
      <c r="S184" s="53" t="s">
        <v>212</v>
      </c>
      <c r="T184" s="53">
        <v>6.288E-4</v>
      </c>
      <c r="U184" s="53">
        <v>5.3633300000000002E-2</v>
      </c>
      <c r="V184" s="53">
        <v>16.771187000000001</v>
      </c>
      <c r="W184" s="53">
        <v>7.9454440000000002</v>
      </c>
      <c r="X184" s="53">
        <v>2.3185506000000002E-3</v>
      </c>
      <c r="Y184" s="53">
        <v>2.4442398E-4</v>
      </c>
      <c r="Z184" s="53">
        <v>35.682986999999997</v>
      </c>
      <c r="AA184" s="53">
        <v>0.26089888999999999</v>
      </c>
      <c r="AB184" s="53">
        <v>0.38783533999999997</v>
      </c>
      <c r="AC184" s="53">
        <v>8.8264465266721701E-2</v>
      </c>
      <c r="AD184" s="53">
        <v>0.7369986953332377</v>
      </c>
      <c r="AE184" s="53">
        <v>0.25540853499999999</v>
      </c>
      <c r="AF184" s="53">
        <v>0.56631922999999995</v>
      </c>
      <c r="AG184" s="53">
        <v>4.7896527068067407E-2</v>
      </c>
      <c r="AH184" s="53">
        <v>0.90960836991441718</v>
      </c>
      <c r="AI184" s="53">
        <v>7.1358564000000003E-10</v>
      </c>
      <c r="AK184" s="58" t="s">
        <v>212</v>
      </c>
      <c r="AL184" s="58">
        <v>6.801E-4</v>
      </c>
      <c r="AM184" s="58">
        <v>3.6280199999999999E-2</v>
      </c>
      <c r="AN184" s="58">
        <v>18.114923000000001</v>
      </c>
      <c r="AO184" s="58">
        <v>7.7237305999999997</v>
      </c>
      <c r="AP184" s="58">
        <v>2.3281096999999999E-3</v>
      </c>
      <c r="AQ184" s="58">
        <v>2.3844381000000001E-4</v>
      </c>
      <c r="AR184" s="58">
        <v>35.742150000000002</v>
      </c>
      <c r="AS184" s="58">
        <v>0.25904933000000002</v>
      </c>
      <c r="AT184" s="58">
        <v>0.33333907000000002</v>
      </c>
      <c r="AU184" s="58">
        <v>6.3578701152141995E-2</v>
      </c>
      <c r="AV184" s="58">
        <v>0.65596710120049073</v>
      </c>
      <c r="AW184" s="58">
        <v>0.23606731</v>
      </c>
      <c r="AX184" s="58">
        <v>0.51176290000000002</v>
      </c>
      <c r="AY184" s="58">
        <v>2.1531011050000002E-9</v>
      </c>
      <c r="AZ184" s="58">
        <v>0.82378800757364734</v>
      </c>
      <c r="BA184" s="58">
        <v>2.9367753000000002E-10</v>
      </c>
      <c r="BC184" s="59" t="s">
        <v>212</v>
      </c>
      <c r="BD184" s="59">
        <v>6.6399999999999999E-4</v>
      </c>
      <c r="BE184" s="59">
        <v>4.3735999999999997E-2</v>
      </c>
      <c r="BF184" s="59">
        <v>17.436626</v>
      </c>
      <c r="BG184" s="59">
        <v>7.8541840000000001</v>
      </c>
      <c r="BH184" s="59">
        <v>2.3244016E-3</v>
      </c>
      <c r="BI184" s="59">
        <v>2.4138368000000001E-4</v>
      </c>
      <c r="BJ184" s="59">
        <v>35.725520000000003</v>
      </c>
      <c r="BK184" s="59">
        <v>0.26088488399999998</v>
      </c>
      <c r="BL184" s="59">
        <v>0.35656408000000001</v>
      </c>
      <c r="BM184" s="59">
        <v>7.513431221437139E-2</v>
      </c>
      <c r="BN184" s="59">
        <v>0.69258327627041893</v>
      </c>
      <c r="BO184" s="59">
        <v>0.24256177500000001</v>
      </c>
      <c r="BP184" s="59">
        <v>0.55207704999999996</v>
      </c>
      <c r="BQ184" s="59">
        <v>2.742656183602E-4</v>
      </c>
      <c r="BR184" s="59">
        <v>0.82450228403890635</v>
      </c>
      <c r="BS184" s="59">
        <v>4.1930239999999998E-10</v>
      </c>
    </row>
    <row r="185" spans="1:71" x14ac:dyDescent="0.25">
      <c r="A185" s="57" t="s">
        <v>212</v>
      </c>
      <c r="B185" s="57" t="str">
        <v>NA</v>
      </c>
      <c r="C185" s="57" t="str">
        <v>NA</v>
      </c>
      <c r="D185" s="57" t="str">
        <v>NaN</v>
      </c>
      <c r="E185" s="57" t="str">
        <v>NaN</v>
      </c>
      <c r="F185" s="57" t="str">
        <v>NaN</v>
      </c>
      <c r="G185" s="57" t="str">
        <v>NaN</v>
      </c>
      <c r="H185" s="57" t="str">
        <v>NaN</v>
      </c>
      <c r="I185" s="57" t="str">
        <v>NA</v>
      </c>
      <c r="J185" s="57" t="str">
        <v>NA</v>
      </c>
      <c r="K185" s="57" t="str">
        <v>NA</v>
      </c>
      <c r="L185" s="57" t="str">
        <v>NA</v>
      </c>
      <c r="M185" s="57" t="str">
        <v>NA</v>
      </c>
      <c r="N185" s="57" t="str">
        <v>NA</v>
      </c>
      <c r="O185" s="57" t="str">
        <v>NA</v>
      </c>
      <c r="P185" s="57" t="str">
        <v>NA</v>
      </c>
      <c r="Q185" s="57" t="str">
        <v>NaN</v>
      </c>
      <c r="S185" s="53" t="s">
        <v>212</v>
      </c>
      <c r="T185" s="53" t="str">
        <v>NA</v>
      </c>
      <c r="U185" s="53" t="str">
        <v>NA</v>
      </c>
      <c r="V185" s="53" t="str">
        <v>NaN</v>
      </c>
      <c r="W185" s="53" t="str">
        <v>NaN</v>
      </c>
      <c r="X185" s="53" t="str">
        <v>NaN</v>
      </c>
      <c r="Y185" s="53" t="str">
        <v>NaN</v>
      </c>
      <c r="Z185" s="53" t="str">
        <v>NaN</v>
      </c>
      <c r="AA185" s="53" t="str">
        <v>NA</v>
      </c>
      <c r="AB185" s="53" t="str">
        <v>NA</v>
      </c>
      <c r="AC185" s="53" t="str">
        <v>NA</v>
      </c>
      <c r="AD185" s="53" t="str">
        <v>NA</v>
      </c>
      <c r="AE185" s="53" t="str">
        <v>NA</v>
      </c>
      <c r="AF185" s="53" t="str">
        <v>NA</v>
      </c>
      <c r="AG185" s="53" t="str">
        <v>NA</v>
      </c>
      <c r="AH185" s="53" t="str">
        <v>NA</v>
      </c>
      <c r="AI185" s="53" t="str">
        <v>NaN</v>
      </c>
      <c r="AK185" s="58" t="s">
        <v>212</v>
      </c>
      <c r="AL185" s="58" t="str">
        <v>NA</v>
      </c>
      <c r="AM185" s="58" t="str">
        <v>NA</v>
      </c>
      <c r="AN185" s="58" t="str">
        <v>NaN</v>
      </c>
      <c r="AO185" s="58" t="str">
        <v>NaN</v>
      </c>
      <c r="AP185" s="58" t="str">
        <v>NaN</v>
      </c>
      <c r="AQ185" s="58" t="str">
        <v>NaN</v>
      </c>
      <c r="AR185" s="58" t="str">
        <v>NaN</v>
      </c>
      <c r="AS185" s="58" t="str">
        <v>NA</v>
      </c>
      <c r="AT185" s="58" t="str">
        <v>NA</v>
      </c>
      <c r="AU185" s="58" t="str">
        <v>NA</v>
      </c>
      <c r="AV185" s="58" t="str">
        <v>NA</v>
      </c>
      <c r="AW185" s="58" t="str">
        <v>NA</v>
      </c>
      <c r="AX185" s="58" t="str">
        <v>NA</v>
      </c>
      <c r="AY185" s="58" t="str">
        <v>NA</v>
      </c>
      <c r="AZ185" s="58" t="str">
        <v>NA</v>
      </c>
      <c r="BA185" s="58" t="str">
        <v>NaN</v>
      </c>
      <c r="BC185" s="59" t="s">
        <v>212</v>
      </c>
      <c r="BD185" s="59" t="str">
        <v>NA</v>
      </c>
      <c r="BE185" s="59" t="str">
        <v>NA</v>
      </c>
      <c r="BF185" s="59" t="str">
        <v>NaN</v>
      </c>
      <c r="BG185" s="59" t="str">
        <v>NaN</v>
      </c>
      <c r="BH185" s="59" t="str">
        <v>NaN</v>
      </c>
      <c r="BI185" s="59" t="str">
        <v>NaN</v>
      </c>
      <c r="BJ185" s="59" t="str">
        <v>NaN</v>
      </c>
      <c r="BK185" s="59" t="str">
        <v>NA</v>
      </c>
      <c r="BL185" s="59" t="str">
        <v>NA</v>
      </c>
      <c r="BM185" s="59" t="str">
        <v>NA</v>
      </c>
      <c r="BN185" s="59" t="str">
        <v>NA</v>
      </c>
      <c r="BO185" s="59" t="str">
        <v>NA</v>
      </c>
      <c r="BP185" s="59" t="str">
        <v>NA</v>
      </c>
      <c r="BQ185" s="59" t="str">
        <v>NA</v>
      </c>
      <c r="BR185" s="59" t="str">
        <v>NA</v>
      </c>
      <c r="BS185" s="59" t="str">
        <v>NaN</v>
      </c>
    </row>
    <row r="186" spans="1:71" x14ac:dyDescent="0.25">
      <c r="A186" s="57" t="s">
        <v>212</v>
      </c>
      <c r="B186" s="57" t="str" cm="1">
        <f t="array" ref="B186:B193">TRANSPOSE(Fe!S32:Z32)</f>
        <v>NA</v>
      </c>
      <c r="C186" s="57" t="str" cm="1">
        <f t="array" ref="C186:C193">TRANSPOSE('PO4'!S32:Z32)</f>
        <v>NA</v>
      </c>
      <c r="D186" s="57" t="str" cm="1">
        <f t="array" ref="D186:D193">TRANSPOSE(surface_T!S32:Z32)</f>
        <v>NaN</v>
      </c>
      <c r="E186" s="57" t="str" cm="1">
        <f t="array" ref="E186:E193">TRANSPOSE(surface_ph!S32:Z32)</f>
        <v>NaN</v>
      </c>
      <c r="F186" s="57" t="str" cm="1">
        <f t="array" ref="F186:F193">TRANSPOSE(surface_Alk!S32:Z32)</f>
        <v>NaN</v>
      </c>
      <c r="G186" s="57" t="str" cm="1">
        <f t="array" ref="G186:G193">TRANSPOSE(surface_oxugen!S32:Z32)</f>
        <v>NaN</v>
      </c>
      <c r="H186" s="57" t="str" cm="1">
        <f t="array" ref="H186:H193">TRANSPOSE(Surface_sal!S32:Z32)</f>
        <v>NaN</v>
      </c>
      <c r="I186" s="57" t="str" cm="1">
        <f t="array" ref="I186:I193">TRANSPOSE(picophyto!S32:Z32)</f>
        <v>NA</v>
      </c>
      <c r="J186" s="57" t="str" cm="1">
        <f t="array" ref="J186:J193">TRANSPOSE(nanophyto!S32:Z32)</f>
        <v>NA</v>
      </c>
      <c r="K186" s="57" t="str" cm="1">
        <f t="array" ref="K186:K193">TRANSPOSE(microphyto!S32:Z32)</f>
        <v>NA</v>
      </c>
      <c r="L186" s="57" t="str" cm="1">
        <f t="array" ref="L186:L193">TRANSPOSE(total_phyto!S32:Z32)</f>
        <v>NA</v>
      </c>
      <c r="M186" s="57" t="str" cm="1">
        <f t="array" ref="M186:M193">TRANSPOSE(nanozoo!S32:Z32)</f>
        <v>NA</v>
      </c>
      <c r="N186" s="57" t="str" cm="1">
        <f t="array" ref="N186:N193">TRANSPOSE(microzoo!S32:Z32)</f>
        <v>NA</v>
      </c>
      <c r="O186" s="57" t="str" cm="1">
        <f t="array" ref="O186:O193">TRANSPOSE(mesozoo!S32:Z32)</f>
        <v>NA</v>
      </c>
      <c r="P186" s="57" t="str" cm="1">
        <f t="array" ref="P186:P193">TRANSPOSE(total_zoo!S32:Z32)</f>
        <v>NA</v>
      </c>
      <c r="Q186" s="57" t="str" cm="1">
        <f t="array" ref="Q186:Q193">TRANSPOSE(foram!S32:Z32)</f>
        <v>NaN</v>
      </c>
      <c r="S186" s="53" t="s">
        <v>212</v>
      </c>
      <c r="T186" s="53" t="str" cm="1">
        <f t="array" ref="T186:T193">TRANSPOSE(Fe!S143:Z143)</f>
        <v>NA</v>
      </c>
      <c r="U186" s="53" t="str" cm="1">
        <f t="array" ref="U186:U193">TRANSPOSE('PO4'!S143:Z143)</f>
        <v>NA</v>
      </c>
      <c r="V186" s="53" t="str" cm="1">
        <f t="array" ref="V186:V193">TRANSPOSE(surface_T!S143:Z143)</f>
        <v>NaN</v>
      </c>
      <c r="W186" s="53" t="str" cm="1">
        <f t="array" ref="W186:W193">TRANSPOSE(surface_ph!S143:Z143)</f>
        <v>NaN</v>
      </c>
      <c r="X186" s="53" t="str" cm="1">
        <f t="array" ref="X186:X193">TRANSPOSE(surface_Alk!S143:Z143)</f>
        <v>NaN</v>
      </c>
      <c r="Y186" s="53" t="str" cm="1">
        <f t="array" ref="Y186:Y193">TRANSPOSE(surface_oxugen!S143:Z143)</f>
        <v>NaN</v>
      </c>
      <c r="Z186" s="53" t="str" cm="1">
        <f t="array" ref="Z186:Z193">TRANSPOSE(Surface_sal!S143:Z143)</f>
        <v>NaN</v>
      </c>
      <c r="AA186" s="53" t="str" cm="1">
        <f t="array" ref="AA186:AA193">TRANSPOSE(picophyto!S143:Z143)</f>
        <v>NA</v>
      </c>
      <c r="AB186" s="53" t="str" cm="1">
        <f t="array" ref="AB186:AB193">TRANSPOSE(nanophyto!S143:Z143)</f>
        <v>NA</v>
      </c>
      <c r="AC186" s="53" t="str" cm="1">
        <f t="array" ref="AC186:AC193">TRANSPOSE(microphyto!S143:Z143)</f>
        <v>NA</v>
      </c>
      <c r="AD186" s="53" t="str" cm="1">
        <f t="array" ref="AD186:AD193">TRANSPOSE(total_phyto!S143:Z143)</f>
        <v>NA</v>
      </c>
      <c r="AE186" s="53" t="str" cm="1">
        <f t="array" ref="AE186:AE193">TRANSPOSE(nanozoo!S143:Z143)</f>
        <v>NA</v>
      </c>
      <c r="AF186" s="53" t="str" cm="1">
        <f t="array" ref="AF186:AF193">TRANSPOSE(microzoo!S143:Z143)</f>
        <v>NA</v>
      </c>
      <c r="AG186" s="53" t="str" cm="1">
        <f t="array" ref="AG186:AG193">TRANSPOSE(mesozoo!S143:Z143)</f>
        <v>NA</v>
      </c>
      <c r="AH186" s="53" t="str" cm="1">
        <f t="array" ref="AH186:AH193">TRANSPOSE(total_zoo!S143:Z143)</f>
        <v>NA</v>
      </c>
      <c r="AI186" s="53" t="str" cm="1">
        <f t="array" ref="AI186:AI193">TRANSPOSE(foram!S143:Z143)</f>
        <v>NaN</v>
      </c>
      <c r="AK186" s="58" t="s">
        <v>212</v>
      </c>
      <c r="AL186" s="58" t="str" cm="1">
        <f t="array" ref="AL186:AL193">TRANSPOSE(Fe!S180:Z180)</f>
        <v>NA</v>
      </c>
      <c r="AM186" s="58" t="str" cm="1">
        <f t="array" ref="AM186:AM193">TRANSPOSE('PO4'!S180:Z180)</f>
        <v>NA</v>
      </c>
      <c r="AN186" s="58" t="str" cm="1">
        <f t="array" ref="AN186:AN193">TRANSPOSE(surface_T!S180:Z180)</f>
        <v>NaN</v>
      </c>
      <c r="AO186" s="58" t="str" cm="1">
        <f t="array" ref="AO186:AO193">TRANSPOSE(surface_ph!S180:Z180)</f>
        <v>NaN</v>
      </c>
      <c r="AP186" s="58" t="str" cm="1">
        <f t="array" ref="AP186:AP193">TRANSPOSE(surface_Alk!S180:Z180)</f>
        <v>NaN</v>
      </c>
      <c r="AQ186" s="58" t="str" cm="1">
        <f t="array" ref="AQ186:AQ193">TRANSPOSE(surface_oxugen!S180:Z180)</f>
        <v>NaN</v>
      </c>
      <c r="AR186" s="58" t="str" cm="1">
        <f t="array" ref="AR186:AR193">TRANSPOSE(Surface_sal!S180:Z180)</f>
        <v>NaN</v>
      </c>
      <c r="AS186" s="58" t="str" cm="1">
        <f t="array" ref="AS186:AS193">TRANSPOSE(picophyto!S180:Z180)</f>
        <v>NA</v>
      </c>
      <c r="AT186" s="58" t="str" cm="1">
        <f t="array" ref="AT186:AT193">TRANSPOSE(nanophyto!S180:Z180)</f>
        <v>NA</v>
      </c>
      <c r="AU186" s="58" t="str" cm="1">
        <f t="array" ref="AU186:AU193">TRANSPOSE(microphyto!S180:Z180)</f>
        <v>NA</v>
      </c>
      <c r="AV186" s="58" t="str" cm="1">
        <f t="array" ref="AV186:AV193">TRANSPOSE(total_phyto!S180:Z180)</f>
        <v>NA</v>
      </c>
      <c r="AW186" s="58" t="str" cm="1">
        <f t="array" ref="AW186:AW193">TRANSPOSE(nanozoo!S180:Z180)</f>
        <v>NA</v>
      </c>
      <c r="AX186" s="58" t="str" cm="1">
        <f t="array" ref="AX186:AX193">TRANSPOSE(microzoo!S180:Z180)</f>
        <v>NA</v>
      </c>
      <c r="AY186" s="58" t="str" cm="1">
        <f t="array" ref="AY186:AY193">TRANSPOSE(mesozoo!S180:Z180)</f>
        <v>NA</v>
      </c>
      <c r="AZ186" s="58" t="str" cm="1">
        <f t="array" ref="AZ186:AZ193">TRANSPOSE(total_zoo!S180:Z180)</f>
        <v>NA</v>
      </c>
      <c r="BA186" s="58" t="str" cm="1">
        <f t="array" ref="BA186:BA193">TRANSPOSE(foram!S180:Z180)</f>
        <v>NaN</v>
      </c>
      <c r="BC186" s="59" t="s">
        <v>212</v>
      </c>
      <c r="BD186" s="59" t="str" cm="1">
        <f t="array" ref="BD186:BD193">TRANSPOSE(Fe!S106:Z106)</f>
        <v>NA</v>
      </c>
      <c r="BE186" s="59" t="str" cm="1">
        <f t="array" ref="BE186:BE193">TRANSPOSE('PO4'!S106:Z106)</f>
        <v>NA</v>
      </c>
      <c r="BF186" s="59" t="str" cm="1">
        <f t="array" ref="BF186:BF193">TRANSPOSE(surface_T!S106:Z106)</f>
        <v>NaN</v>
      </c>
      <c r="BG186" s="59" t="str" cm="1">
        <f t="array" ref="BG186:BG193">TRANSPOSE(surface_ph!S106:Z106)</f>
        <v>NaN</v>
      </c>
      <c r="BH186" s="59" t="str" cm="1">
        <f t="array" ref="BH186:BH193">TRANSPOSE(surface_Alk!S106:Z106)</f>
        <v>NaN</v>
      </c>
      <c r="BI186" s="59" t="str" cm="1">
        <f t="array" ref="BI186:BI193">TRANSPOSE(surface_oxugen!S106:Z106)</f>
        <v>NaN</v>
      </c>
      <c r="BJ186" s="59" t="str" cm="1">
        <f t="array" ref="BJ186:BJ193">TRANSPOSE(Surface_sal!S106:Z106)</f>
        <v>NaN</v>
      </c>
      <c r="BK186" s="59" t="str" cm="1">
        <f t="array" ref="BK186:BK193">TRANSPOSE(picophyto!S106:Z106)</f>
        <v>NA</v>
      </c>
      <c r="BL186" s="59" t="str" cm="1">
        <f t="array" ref="BL186:BL193">TRANSPOSE(nanophyto!S106:Z106)</f>
        <v>NA</v>
      </c>
      <c r="BM186" s="59" t="str" cm="1">
        <f t="array" ref="BM186:BM193">TRANSPOSE(microphyto!S106:Z106)</f>
        <v>NA</v>
      </c>
      <c r="BN186" s="59" t="str" cm="1">
        <f t="array" ref="BN186:BN193">TRANSPOSE(total_phyto!S106:Z106)</f>
        <v>NA</v>
      </c>
      <c r="BO186" s="59" t="str" cm="1">
        <f t="array" ref="BO186:BO193">TRANSPOSE(nanozoo!S106:Z106)</f>
        <v>NA</v>
      </c>
      <c r="BP186" s="59" t="str" cm="1">
        <f t="array" ref="BP186:BP193">TRANSPOSE(microzoo!S106:Z106)</f>
        <v>NA</v>
      </c>
      <c r="BQ186" s="59" t="str" cm="1">
        <f t="array" ref="BQ186:BQ193">TRANSPOSE(mesozoo!S106:Z106)</f>
        <v>NA</v>
      </c>
      <c r="BR186" s="59" t="str" cm="1">
        <f t="array" ref="BR186:BR193">TRANSPOSE(total_zoo!S106:Z106)</f>
        <v>NA</v>
      </c>
      <c r="BS186" s="59" t="str" cm="1">
        <f t="array" ref="BS186:BS193">TRANSPOSE(foram!S106:Z106)</f>
        <v>NaN</v>
      </c>
    </row>
    <row r="187" spans="1:71" x14ac:dyDescent="0.25">
      <c r="A187" s="57" t="s">
        <v>212</v>
      </c>
      <c r="B187" s="57">
        <v>6.5769999999999999E-4</v>
      </c>
      <c r="C187" s="57">
        <v>0.41649209999999998</v>
      </c>
      <c r="D187" s="57">
        <v>13.031741</v>
      </c>
      <c r="E187" s="57">
        <v>8.157057</v>
      </c>
      <c r="F187" s="57">
        <v>2.3068667000000001E-3</v>
      </c>
      <c r="G187" s="57">
        <v>2.574815E-4</v>
      </c>
      <c r="H187" s="57">
        <v>35.457478000000002</v>
      </c>
      <c r="I187" s="57">
        <v>0.22221592400000001</v>
      </c>
      <c r="J187" s="57">
        <v>0.62135014</v>
      </c>
      <c r="K187" s="57">
        <v>0.39862202000000002</v>
      </c>
      <c r="L187" s="57">
        <v>1.2421880843172901</v>
      </c>
      <c r="M187" s="57">
        <v>0.29764992000000001</v>
      </c>
      <c r="N187" s="57">
        <v>0.66479096999999987</v>
      </c>
      <c r="O187" s="57">
        <v>0.49075872153819983</v>
      </c>
      <c r="P187" s="57">
        <v>1.5970286515382</v>
      </c>
      <c r="Q187" s="57">
        <v>0.11811217</v>
      </c>
      <c r="S187" s="53" t="s">
        <v>212</v>
      </c>
      <c r="T187" s="53">
        <v>6.7420000000000002E-4</v>
      </c>
      <c r="U187" s="53">
        <v>0.35392659999999998</v>
      </c>
      <c r="V187" s="53">
        <v>14.399291</v>
      </c>
      <c r="W187" s="53">
        <v>7.9588304000000001</v>
      </c>
      <c r="X187" s="53">
        <v>2.3126777000000002E-3</v>
      </c>
      <c r="Y187" s="53">
        <v>2.5166772000000001E-4</v>
      </c>
      <c r="Z187" s="53">
        <v>35.497627000000001</v>
      </c>
      <c r="AA187" s="53">
        <v>0.22329637999999999</v>
      </c>
      <c r="AB187" s="53">
        <v>0.59447547000000001</v>
      </c>
      <c r="AC187" s="53">
        <v>0.37291342</v>
      </c>
      <c r="AD187" s="53">
        <v>1.190685270375083</v>
      </c>
      <c r="AE187" s="53">
        <v>0.29006293999999999</v>
      </c>
      <c r="AF187" s="53">
        <v>0.63756190000000001</v>
      </c>
      <c r="AG187" s="53">
        <v>0.48245380206016109</v>
      </c>
      <c r="AH187" s="53">
        <v>1.5521260810601609</v>
      </c>
      <c r="AI187" s="53">
        <v>0.108972825</v>
      </c>
      <c r="AK187" s="58" t="s">
        <v>212</v>
      </c>
      <c r="AL187" s="58">
        <v>7.025E-4</v>
      </c>
      <c r="AM187" s="58">
        <v>0.28068850000000001</v>
      </c>
      <c r="AN187" s="58">
        <v>15.840062</v>
      </c>
      <c r="AO187" s="58">
        <v>7.746105</v>
      </c>
      <c r="AP187" s="58">
        <v>2.3194807999999999E-3</v>
      </c>
      <c r="AQ187" s="58">
        <v>2.4583603999999998E-4</v>
      </c>
      <c r="AR187" s="58">
        <v>35.552002000000002</v>
      </c>
      <c r="AS187" s="58">
        <v>0.22502739399999999</v>
      </c>
      <c r="AT187" s="58">
        <v>0.55693318999999997</v>
      </c>
      <c r="AU187" s="58">
        <v>0.33179064000000003</v>
      </c>
      <c r="AV187" s="58">
        <v>1.1137512244280681</v>
      </c>
      <c r="AW187" s="58">
        <v>0.27927981000000002</v>
      </c>
      <c r="AX187" s="58">
        <v>0.60136165000000008</v>
      </c>
      <c r="AY187" s="58">
        <v>0.4472772514465545</v>
      </c>
      <c r="AZ187" s="58">
        <v>1.478905212446554</v>
      </c>
      <c r="BA187" s="58">
        <v>9.3052259999999998E-2</v>
      </c>
      <c r="BC187" s="59" t="s">
        <v>212</v>
      </c>
      <c r="BD187" s="59">
        <v>6.9470000000000003E-4</v>
      </c>
      <c r="BE187" s="59">
        <v>0.3131408</v>
      </c>
      <c r="BF187" s="59">
        <v>15.113467999999999</v>
      </c>
      <c r="BG187" s="59">
        <v>7.8697980000000003</v>
      </c>
      <c r="BH187" s="59">
        <v>2.3167455E-3</v>
      </c>
      <c r="BI187" s="59">
        <v>2.4870727999999999E-4</v>
      </c>
      <c r="BJ187" s="59">
        <v>35.536490000000001</v>
      </c>
      <c r="BK187" s="59">
        <v>0.22410496999999999</v>
      </c>
      <c r="BL187" s="59">
        <v>0.57549686000000011</v>
      </c>
      <c r="BM187" s="59">
        <v>0.35208286</v>
      </c>
      <c r="BN187" s="59">
        <v>1.1516846904051119</v>
      </c>
      <c r="BO187" s="59">
        <v>0.28435271000000001</v>
      </c>
      <c r="BP187" s="59">
        <v>0.61878612999999993</v>
      </c>
      <c r="BQ187" s="59">
        <v>0.46372020168931638</v>
      </c>
      <c r="BR187" s="59">
        <v>1.4949147016893169</v>
      </c>
      <c r="BS187" s="59">
        <v>0.10074743999999999</v>
      </c>
    </row>
    <row r="188" spans="1:71" x14ac:dyDescent="0.25">
      <c r="A188" s="57" t="s">
        <v>212</v>
      </c>
      <c r="B188" s="57">
        <v>6.4280000000000001E-4</v>
      </c>
      <c r="C188" s="57">
        <v>0.34653859999999997</v>
      </c>
      <c r="D188" s="57">
        <v>13.546718</v>
      </c>
      <c r="E188" s="57">
        <v>8.1658259999999991</v>
      </c>
      <c r="F188" s="57">
        <v>2.3098545999999998E-3</v>
      </c>
      <c r="G188" s="57">
        <v>2.5741537999999999E-4</v>
      </c>
      <c r="H188" s="57">
        <v>35.519652999999998</v>
      </c>
      <c r="I188" s="57">
        <v>0.22476180400000001</v>
      </c>
      <c r="J188" s="57">
        <v>0.60600920000000014</v>
      </c>
      <c r="K188" s="57">
        <v>0.36326206999999999</v>
      </c>
      <c r="L188" s="57">
        <v>1.194033074291005</v>
      </c>
      <c r="M188" s="57">
        <v>0.2956918</v>
      </c>
      <c r="N188" s="57">
        <v>0.64906927999999997</v>
      </c>
      <c r="O188" s="57">
        <v>0.4661960309799752</v>
      </c>
      <c r="P188" s="57">
        <v>1.5444710539799751</v>
      </c>
      <c r="Q188" s="57">
        <v>0.106828146</v>
      </c>
      <c r="S188" s="53" t="s">
        <v>212</v>
      </c>
      <c r="T188" s="53">
        <v>6.6129999999999997E-4</v>
      </c>
      <c r="U188" s="53">
        <v>0.28711189999999998</v>
      </c>
      <c r="V188" s="53">
        <v>14.884269</v>
      </c>
      <c r="W188" s="53">
        <v>7.9566410000000003</v>
      </c>
      <c r="X188" s="53">
        <v>2.3163289999999998E-3</v>
      </c>
      <c r="Y188" s="53">
        <v>2.5146373000000001E-4</v>
      </c>
      <c r="Z188" s="53">
        <v>35.564568000000001</v>
      </c>
      <c r="AA188" s="53">
        <v>0.22655721600000001</v>
      </c>
      <c r="AB188" s="53">
        <v>0.57156984</v>
      </c>
      <c r="AC188" s="53">
        <v>0.32762539000000002</v>
      </c>
      <c r="AD188" s="53">
        <v>1.12575244633298</v>
      </c>
      <c r="AE188" s="53">
        <v>0.28647567600000001</v>
      </c>
      <c r="AF188" s="53">
        <v>0.61820257999999995</v>
      </c>
      <c r="AG188" s="53">
        <v>0.43763933089096319</v>
      </c>
      <c r="AH188" s="53">
        <v>1.470665355890963</v>
      </c>
      <c r="AI188" s="53">
        <v>9.2810180000000006E-2</v>
      </c>
      <c r="AK188" s="58" t="s">
        <v>212</v>
      </c>
      <c r="AL188" s="58">
        <v>6.9419999999999996E-4</v>
      </c>
      <c r="AM188" s="58">
        <v>0.22326099999999999</v>
      </c>
      <c r="AN188" s="58">
        <v>16.309334</v>
      </c>
      <c r="AO188" s="58">
        <v>7.7381706000000001</v>
      </c>
      <c r="AP188" s="58">
        <v>2.3238846999999998E-3</v>
      </c>
      <c r="AQ188" s="58">
        <v>2.4524749999999999E-4</v>
      </c>
      <c r="AR188" s="58">
        <v>35.624797999999998</v>
      </c>
      <c r="AS188" s="58">
        <v>0.22901560800000001</v>
      </c>
      <c r="AT188" s="58">
        <v>0.52592098999999992</v>
      </c>
      <c r="AU188" s="58">
        <v>0.28311184</v>
      </c>
      <c r="AV188" s="58">
        <v>1.0380484383760149</v>
      </c>
      <c r="AW188" s="58">
        <v>0.27358830000000001</v>
      </c>
      <c r="AX188" s="58">
        <v>0.58233964000000005</v>
      </c>
      <c r="AY188" s="58">
        <v>0.38803220062919552</v>
      </c>
      <c r="AZ188" s="58">
        <v>1.3767577706291949</v>
      </c>
      <c r="BA188" s="58">
        <v>7.3886679999999996E-2</v>
      </c>
      <c r="BC188" s="59" t="s">
        <v>212</v>
      </c>
      <c r="BD188" s="59">
        <v>6.8400000000000004E-4</v>
      </c>
      <c r="BE188" s="59">
        <v>0.25043159999999998</v>
      </c>
      <c r="BF188" s="59">
        <v>15.589159</v>
      </c>
      <c r="BG188" s="59">
        <v>7.8664436000000002</v>
      </c>
      <c r="BH188" s="59">
        <v>2.3207865000000002E-3</v>
      </c>
      <c r="BI188" s="59">
        <v>2.4836512999999998E-4</v>
      </c>
      <c r="BJ188" s="59">
        <v>35.605533999999999</v>
      </c>
      <c r="BK188" s="59">
        <v>0.22781497000000001</v>
      </c>
      <c r="BL188" s="59">
        <v>0.54736388000000002</v>
      </c>
      <c r="BM188" s="59">
        <v>0.30332153499999998</v>
      </c>
      <c r="BN188" s="59">
        <v>1.078500385354918</v>
      </c>
      <c r="BO188" s="59">
        <v>0.27946349999999998</v>
      </c>
      <c r="BP188" s="59">
        <v>0.59879819999999995</v>
      </c>
      <c r="BQ188" s="59">
        <v>0.40927145071067478</v>
      </c>
      <c r="BR188" s="59">
        <v>1.3976707267106749</v>
      </c>
      <c r="BS188" s="59">
        <v>8.2280279999999997E-2</v>
      </c>
    </row>
    <row r="189" spans="1:71" x14ac:dyDescent="0.25">
      <c r="A189" s="57" t="s">
        <v>212</v>
      </c>
      <c r="B189" s="57">
        <v>6.6029999999999995E-4</v>
      </c>
      <c r="C189" s="57">
        <v>0.38562079999999999</v>
      </c>
      <c r="D189" s="57">
        <v>13.180059999999999</v>
      </c>
      <c r="E189" s="57">
        <v>8.1602370000000004</v>
      </c>
      <c r="F189" s="57">
        <v>2.3111367999999999E-3</v>
      </c>
      <c r="G189" s="57">
        <v>2.5844795000000003E-4</v>
      </c>
      <c r="H189" s="57">
        <v>35.547110000000004</v>
      </c>
      <c r="I189" s="57">
        <v>0.22042254</v>
      </c>
      <c r="J189" s="57">
        <v>0.60125519999999999</v>
      </c>
      <c r="K189" s="57">
        <v>0.38998198000000001</v>
      </c>
      <c r="L189" s="57">
        <v>1.211659720326655</v>
      </c>
      <c r="M189" s="57">
        <v>0.28647116500000003</v>
      </c>
      <c r="N189" s="57">
        <v>0.64460885999999995</v>
      </c>
      <c r="O189" s="57">
        <v>0.46286786103656552</v>
      </c>
      <c r="P189" s="57">
        <v>1.5293981160365651</v>
      </c>
      <c r="Q189" s="57">
        <v>0.11120927999999999</v>
      </c>
      <c r="S189" s="53" t="s">
        <v>212</v>
      </c>
      <c r="T189" s="53">
        <v>6.7350000000000005E-4</v>
      </c>
      <c r="U189" s="53">
        <v>0.30231469999999999</v>
      </c>
      <c r="V189" s="53">
        <v>14.45368</v>
      </c>
      <c r="W189" s="53">
        <v>7.9488133999999997</v>
      </c>
      <c r="X189" s="53">
        <v>2.317726E-3</v>
      </c>
      <c r="Y189" s="53">
        <v>2.5314293000000001E-4</v>
      </c>
      <c r="Z189" s="53">
        <v>35.597110000000001</v>
      </c>
      <c r="AA189" s="53">
        <v>0.22283733</v>
      </c>
      <c r="AB189" s="53">
        <v>0.57350221000000001</v>
      </c>
      <c r="AC189" s="53">
        <v>0.34945365</v>
      </c>
      <c r="AD189" s="53">
        <v>1.145793190347929</v>
      </c>
      <c r="AE189" s="53">
        <v>0.28164708599999999</v>
      </c>
      <c r="AF189" s="53">
        <v>0.61784663000000006</v>
      </c>
      <c r="AG189" s="53">
        <v>0.4362210609145421</v>
      </c>
      <c r="AH189" s="53">
        <v>1.4670018129145419</v>
      </c>
      <c r="AI189" s="53">
        <v>9.7319500000000003E-2</v>
      </c>
      <c r="AK189" s="58" t="s">
        <v>212</v>
      </c>
      <c r="AL189" s="58">
        <v>7.027E-4</v>
      </c>
      <c r="AM189" s="58">
        <v>0.224053</v>
      </c>
      <c r="AN189" s="58">
        <v>15.785029</v>
      </c>
      <c r="AO189" s="58">
        <v>7.7299670000000003</v>
      </c>
      <c r="AP189" s="58">
        <v>2.3252429999999998E-3</v>
      </c>
      <c r="AQ189" s="58">
        <v>2.4749376E-4</v>
      </c>
      <c r="AR189" s="58">
        <v>35.655500000000004</v>
      </c>
      <c r="AS189" s="58">
        <v>0.22587695499999999</v>
      </c>
      <c r="AT189" s="58">
        <v>0.52717192000000002</v>
      </c>
      <c r="AU189" s="58">
        <v>0.29626617</v>
      </c>
      <c r="AV189" s="58">
        <v>1.0493150453547979</v>
      </c>
      <c r="AW189" s="58">
        <v>0.26915020000000001</v>
      </c>
      <c r="AX189" s="58">
        <v>0.58056794</v>
      </c>
      <c r="AY189" s="58">
        <v>0.37652478054713839</v>
      </c>
      <c r="AZ189" s="58">
        <v>1.361660287547138</v>
      </c>
      <c r="BA189" s="58">
        <v>7.5191019999999997E-2</v>
      </c>
      <c r="BC189" s="59" t="s">
        <v>212</v>
      </c>
      <c r="BD189" s="59">
        <v>6.9459999999999997E-4</v>
      </c>
      <c r="BE189" s="59">
        <v>0.25710529999999998</v>
      </c>
      <c r="BF189" s="59">
        <v>15.107948</v>
      </c>
      <c r="BG189" s="59">
        <v>7.8586644999999997</v>
      </c>
      <c r="BH189" s="59">
        <v>2.3221709E-3</v>
      </c>
      <c r="BI189" s="59">
        <v>2.5035641999999997E-4</v>
      </c>
      <c r="BJ189" s="59">
        <v>35.637802000000001</v>
      </c>
      <c r="BK189" s="59">
        <v>0.224418538</v>
      </c>
      <c r="BL189" s="59">
        <v>0.54980770000000001</v>
      </c>
      <c r="BM189" s="59">
        <v>0.32124577999999998</v>
      </c>
      <c r="BN189" s="59">
        <v>1.0954720183557729</v>
      </c>
      <c r="BO189" s="59">
        <v>0.27510130999999999</v>
      </c>
      <c r="BP189" s="59">
        <v>0.59812662999999999</v>
      </c>
      <c r="BQ189" s="59">
        <v>0.40383103068057108</v>
      </c>
      <c r="BR189" s="59">
        <v>1.3886744856805711</v>
      </c>
      <c r="BS189" s="59">
        <v>8.5502339999999996E-2</v>
      </c>
    </row>
    <row r="190" spans="1:71" x14ac:dyDescent="0.25">
      <c r="A190" s="57" t="s">
        <v>212</v>
      </c>
      <c r="B190" s="57">
        <v>6.6270000000000001E-4</v>
      </c>
      <c r="C190" s="57">
        <v>0.37647930000000002</v>
      </c>
      <c r="D190" s="57">
        <v>12.833987</v>
      </c>
      <c r="E190" s="57">
        <v>8.1641279999999998</v>
      </c>
      <c r="F190" s="57">
        <v>2.3117156E-3</v>
      </c>
      <c r="G190" s="57">
        <v>2.6067629999999999E-4</v>
      </c>
      <c r="H190" s="57">
        <v>35.567010000000003</v>
      </c>
      <c r="I190" s="57">
        <v>0.21693672999999999</v>
      </c>
      <c r="J190" s="57">
        <v>0.58896502000000006</v>
      </c>
      <c r="K190" s="57">
        <v>0.38450880999999998</v>
      </c>
      <c r="L190" s="57">
        <v>1.190410560275496</v>
      </c>
      <c r="M190" s="57">
        <v>0.27591211999999998</v>
      </c>
      <c r="N190" s="57">
        <v>0.63421802999999999</v>
      </c>
      <c r="O190" s="57">
        <v>0.41043210065653579</v>
      </c>
      <c r="P190" s="57">
        <v>1.4468667566565361</v>
      </c>
      <c r="Q190" s="57">
        <v>0.10419435000000001</v>
      </c>
      <c r="S190" s="53" t="s">
        <v>212</v>
      </c>
      <c r="T190" s="53">
        <v>6.7219999999999997E-4</v>
      </c>
      <c r="U190" s="53">
        <v>0.28959109999999999</v>
      </c>
      <c r="V190" s="53">
        <v>13.957247000000001</v>
      </c>
      <c r="W190" s="53">
        <v>7.946529</v>
      </c>
      <c r="X190" s="53">
        <v>2.3179547999999999E-3</v>
      </c>
      <c r="Y190" s="53">
        <v>2.5603920000000002E-4</v>
      </c>
      <c r="Z190" s="53">
        <v>35.609912999999999</v>
      </c>
      <c r="AA190" s="53">
        <v>0.22228974000000001</v>
      </c>
      <c r="AB190" s="53">
        <v>0.56519124000000009</v>
      </c>
      <c r="AC190" s="53">
        <v>0.33585545</v>
      </c>
      <c r="AD190" s="53">
        <v>1.1233364302796389</v>
      </c>
      <c r="AE190" s="53">
        <v>0.27700406500000002</v>
      </c>
      <c r="AF190" s="53">
        <v>0.61472788999999994</v>
      </c>
      <c r="AG190" s="53">
        <v>0.39023450052586828</v>
      </c>
      <c r="AH190" s="53">
        <v>1.400534338525868</v>
      </c>
      <c r="AI190" s="53">
        <v>8.9017786000000002E-2</v>
      </c>
      <c r="AK190" s="58" t="s">
        <v>212</v>
      </c>
      <c r="AL190" s="58">
        <v>6.9689999999999997E-4</v>
      </c>
      <c r="AM190" s="58">
        <v>0.20578830000000001</v>
      </c>
      <c r="AN190" s="58">
        <v>15.176855</v>
      </c>
      <c r="AO190" s="58">
        <v>7.7254896000000004</v>
      </c>
      <c r="AP190" s="58">
        <v>2.3249973999999998E-3</v>
      </c>
      <c r="AQ190" s="58">
        <v>2.5082975999999999E-4</v>
      </c>
      <c r="AR190" s="58">
        <v>35.657111999999998</v>
      </c>
      <c r="AS190" s="58">
        <v>0.22848587000000001</v>
      </c>
      <c r="AT190" s="58">
        <v>0.52167836000000001</v>
      </c>
      <c r="AU190" s="58">
        <v>0.27615339</v>
      </c>
      <c r="AV190" s="58">
        <v>1.02631762027942</v>
      </c>
      <c r="AW190" s="58">
        <v>0.26841735999999999</v>
      </c>
      <c r="AX190" s="58">
        <v>0.58700436000000011</v>
      </c>
      <c r="AY190" s="58">
        <v>0.33053598034431247</v>
      </c>
      <c r="AZ190" s="58">
        <v>1.3002168523443129</v>
      </c>
      <c r="BA190" s="58">
        <v>6.5490919999999994E-2</v>
      </c>
      <c r="BC190" s="59" t="s">
        <v>212</v>
      </c>
      <c r="BD190" s="59">
        <v>6.9189999999999996E-4</v>
      </c>
      <c r="BE190" s="59">
        <v>0.24084559999999999</v>
      </c>
      <c r="BF190" s="59">
        <v>14.559158999999999</v>
      </c>
      <c r="BG190" s="59">
        <v>7.855607</v>
      </c>
      <c r="BH190" s="59">
        <v>2.3221973999999999E-3</v>
      </c>
      <c r="BI190" s="59">
        <v>2.5349413000000002E-4</v>
      </c>
      <c r="BJ190" s="59">
        <v>35.646248</v>
      </c>
      <c r="BK190" s="59">
        <v>0.22595348500000001</v>
      </c>
      <c r="BL190" s="59">
        <v>0.54187976000000004</v>
      </c>
      <c r="BM190" s="59">
        <v>0.30449389999999998</v>
      </c>
      <c r="BN190" s="59">
        <v>1.0723271452934049</v>
      </c>
      <c r="BO190" s="59">
        <v>0.27070191999999998</v>
      </c>
      <c r="BP190" s="59">
        <v>0.59707536999999999</v>
      </c>
      <c r="BQ190" s="59">
        <v>0.36043283041349128</v>
      </c>
      <c r="BR190" s="59">
        <v>1.3292957274134909</v>
      </c>
      <c r="BS190" s="59">
        <v>7.7543490000000007E-2</v>
      </c>
    </row>
    <row r="191" spans="1:71" x14ac:dyDescent="0.25">
      <c r="A191" s="57" t="s">
        <v>212</v>
      </c>
      <c r="B191" s="57">
        <v>6.4030000000000001E-4</v>
      </c>
      <c r="C191" s="57">
        <v>0.3132972</v>
      </c>
      <c r="D191" s="57">
        <v>12.536685</v>
      </c>
      <c r="E191" s="57">
        <v>8.1758050000000004</v>
      </c>
      <c r="F191" s="57">
        <v>2.3119581999999999E-3</v>
      </c>
      <c r="G191" s="57">
        <v>2.6421574999999997E-4</v>
      </c>
      <c r="H191" s="57">
        <v>35.578453000000003</v>
      </c>
      <c r="I191" s="57">
        <v>0.22381559000000001</v>
      </c>
      <c r="J191" s="57">
        <v>0.60790321000000003</v>
      </c>
      <c r="K191" s="57">
        <v>0.34582943999999999</v>
      </c>
      <c r="L191" s="57">
        <v>1.177548240221524</v>
      </c>
      <c r="M191" s="57">
        <v>0.29278827600000001</v>
      </c>
      <c r="N191" s="57">
        <v>0.65221937000000008</v>
      </c>
      <c r="O191" s="57">
        <v>0.40363390045264141</v>
      </c>
      <c r="P191" s="57">
        <v>1.471417510452641</v>
      </c>
      <c r="Q191" s="57">
        <v>9.7882109999999994E-2</v>
      </c>
      <c r="S191" s="53" t="s">
        <v>212</v>
      </c>
      <c r="T191" s="53">
        <v>6.4860000000000004E-4</v>
      </c>
      <c r="U191" s="53">
        <v>0.22342580000000001</v>
      </c>
      <c r="V191" s="53">
        <v>13.687207000000001</v>
      </c>
      <c r="W191" s="53">
        <v>7.9487160000000001</v>
      </c>
      <c r="X191" s="53">
        <v>2.3179434E-3</v>
      </c>
      <c r="Y191" s="53">
        <v>2.5889016000000002E-4</v>
      </c>
      <c r="Z191" s="53">
        <v>35.616486000000002</v>
      </c>
      <c r="AA191" s="53">
        <v>0.231351</v>
      </c>
      <c r="AB191" s="53">
        <v>0.5677442399999999</v>
      </c>
      <c r="AC191" s="53">
        <v>0.28395767</v>
      </c>
      <c r="AD191" s="53">
        <v>1.0830529102168289</v>
      </c>
      <c r="AE191" s="53">
        <v>0.28708834500000002</v>
      </c>
      <c r="AF191" s="53">
        <v>0.62840410999999996</v>
      </c>
      <c r="AG191" s="53">
        <v>0.3555295803171592</v>
      </c>
      <c r="AH191" s="53">
        <v>1.3805579083171591</v>
      </c>
      <c r="AI191" s="53">
        <v>7.4509439999999996E-2</v>
      </c>
      <c r="AK191" s="58" t="s">
        <v>212</v>
      </c>
      <c r="AL191" s="58">
        <v>6.7549999999999999E-4</v>
      </c>
      <c r="AM191" s="58">
        <v>0.15132139999999999</v>
      </c>
      <c r="AN191" s="58">
        <v>14.961249</v>
      </c>
      <c r="AO191" s="58">
        <v>7.7239655999999997</v>
      </c>
      <c r="AP191" s="58">
        <v>2.3248065000000002E-3</v>
      </c>
      <c r="AQ191" s="58">
        <v>2.5273502E-4</v>
      </c>
      <c r="AR191" s="58">
        <v>35.655937000000002</v>
      </c>
      <c r="AS191" s="58">
        <v>0.23739666200000001</v>
      </c>
      <c r="AT191" s="58">
        <v>0.50368272999999997</v>
      </c>
      <c r="AU191" s="58">
        <v>0.21821362599999999</v>
      </c>
      <c r="AV191" s="58">
        <v>0.95929301818311796</v>
      </c>
      <c r="AW191" s="58">
        <v>0.26926730999999998</v>
      </c>
      <c r="AX191" s="58">
        <v>0.59602851000000001</v>
      </c>
      <c r="AY191" s="58">
        <v>0.251637200182114</v>
      </c>
      <c r="AZ191" s="58">
        <v>1.221990674182114</v>
      </c>
      <c r="BA191" s="58">
        <v>4.3961729999999997E-2</v>
      </c>
      <c r="BC191" s="59" t="s">
        <v>212</v>
      </c>
      <c r="BD191" s="59">
        <v>6.692E-4</v>
      </c>
      <c r="BE191" s="59">
        <v>0.1792348</v>
      </c>
      <c r="BF191" s="59">
        <v>14.316235000000001</v>
      </c>
      <c r="BG191" s="59">
        <v>7.8561434999999999</v>
      </c>
      <c r="BH191" s="59">
        <v>2.3220749999999998E-3</v>
      </c>
      <c r="BI191" s="59">
        <v>2.5579265999999999E-4</v>
      </c>
      <c r="BJ191" s="59">
        <v>35.648865000000001</v>
      </c>
      <c r="BK191" s="59">
        <v>0.23464843599999999</v>
      </c>
      <c r="BL191" s="59">
        <v>0.53186409999999995</v>
      </c>
      <c r="BM191" s="59">
        <v>0.24614638</v>
      </c>
      <c r="BN191" s="59">
        <v>1.012658916199787</v>
      </c>
      <c r="BO191" s="59">
        <v>0.27718237000000001</v>
      </c>
      <c r="BP191" s="59">
        <v>0.60990012000000005</v>
      </c>
      <c r="BQ191" s="59">
        <v>0.29390365022255222</v>
      </c>
      <c r="BR191" s="59">
        <v>1.2640764322225519</v>
      </c>
      <c r="BS191" s="59">
        <v>5.6341540000000002E-2</v>
      </c>
    </row>
    <row r="192" spans="1:71" x14ac:dyDescent="0.25">
      <c r="A192" s="57" t="s">
        <v>212</v>
      </c>
      <c r="B192" s="57">
        <v>6.112E-4</v>
      </c>
      <c r="C192" s="57">
        <v>0.20309820000000001</v>
      </c>
      <c r="D192" s="57">
        <v>12.877284</v>
      </c>
      <c r="E192" s="57">
        <v>8.1864530000000002</v>
      </c>
      <c r="F192" s="57">
        <v>2.311408E-3</v>
      </c>
      <c r="G192" s="57">
        <v>2.6322850000000002E-4</v>
      </c>
      <c r="H192" s="57">
        <v>35.604846999999999</v>
      </c>
      <c r="I192" s="57">
        <v>0.23673598600000001</v>
      </c>
      <c r="J192" s="57">
        <v>0.57395025</v>
      </c>
      <c r="K192" s="57">
        <v>0.25145485000000001</v>
      </c>
      <c r="L192" s="57">
        <v>1.0621410861661511</v>
      </c>
      <c r="M192" s="57">
        <v>0.29418420000000001</v>
      </c>
      <c r="N192" s="57">
        <v>0.64880932999999996</v>
      </c>
      <c r="O192" s="57">
        <v>0.31137675020888139</v>
      </c>
      <c r="P192" s="57">
        <v>1.345173782208881</v>
      </c>
      <c r="Q192" s="57">
        <v>6.3550579999999995E-2</v>
      </c>
      <c r="S192" s="53" t="s">
        <v>212</v>
      </c>
      <c r="T192" s="53">
        <v>6.3049999999999998E-4</v>
      </c>
      <c r="U192" s="53">
        <v>0.1389059</v>
      </c>
      <c r="V192" s="53">
        <v>14.188113</v>
      </c>
      <c r="W192" s="53">
        <v>7.9477580000000003</v>
      </c>
      <c r="X192" s="53">
        <v>2.3184E-3</v>
      </c>
      <c r="Y192" s="53">
        <v>2.5657920000000001E-4</v>
      </c>
      <c r="Z192" s="53">
        <v>35.649859999999997</v>
      </c>
      <c r="AA192" s="53">
        <v>0.24268559000000001</v>
      </c>
      <c r="AB192" s="53">
        <v>0.50390621999999996</v>
      </c>
      <c r="AC192" s="53">
        <v>0.19290550000000001</v>
      </c>
      <c r="AD192" s="53">
        <v>0.93949731014207383</v>
      </c>
      <c r="AE192" s="53">
        <v>0.27460541999999999</v>
      </c>
      <c r="AF192" s="53">
        <v>0.61367254999999998</v>
      </c>
      <c r="AG192" s="53">
        <v>0.2055363401310436</v>
      </c>
      <c r="AH192" s="53">
        <v>1.1640608341310441</v>
      </c>
      <c r="AI192" s="53">
        <v>3.3286000000000003E-2</v>
      </c>
      <c r="AK192" s="58" t="s">
        <v>212</v>
      </c>
      <c r="AL192" s="58">
        <v>6.6739999999999996E-4</v>
      </c>
      <c r="AM192" s="58">
        <v>9.1589799999999999E-2</v>
      </c>
      <c r="AN192" s="58">
        <v>15.503655</v>
      </c>
      <c r="AO192" s="58">
        <v>7.7224820000000003</v>
      </c>
      <c r="AP192" s="58">
        <v>2.3259794999999999E-3</v>
      </c>
      <c r="AQ192" s="58">
        <v>2.5016532000000002E-4</v>
      </c>
      <c r="AR192" s="58">
        <v>35.691288</v>
      </c>
      <c r="AS192" s="58">
        <v>0.24714945499999999</v>
      </c>
      <c r="AT192" s="58">
        <v>0.43919553</v>
      </c>
      <c r="AU192" s="58">
        <v>0.136470646</v>
      </c>
      <c r="AV192" s="58">
        <v>0.82281563110170297</v>
      </c>
      <c r="AW192" s="58">
        <v>0.25661271000000002</v>
      </c>
      <c r="AX192" s="58">
        <v>0.58134878999999995</v>
      </c>
      <c r="AY192" s="58">
        <v>0.1042720500848502</v>
      </c>
      <c r="AZ192" s="58">
        <v>1.0056640380848501</v>
      </c>
      <c r="BA192" s="58">
        <v>5.3288479999999997E-3</v>
      </c>
      <c r="BC192" s="59" t="s">
        <v>212</v>
      </c>
      <c r="BD192" s="59">
        <v>6.5780000000000005E-4</v>
      </c>
      <c r="BE192" s="59">
        <v>0.1109506</v>
      </c>
      <c r="BF192" s="59">
        <v>14.838190000000001</v>
      </c>
      <c r="BG192" s="59">
        <v>7.8545876000000003</v>
      </c>
      <c r="BH192" s="59">
        <v>2.3229906999999998E-3</v>
      </c>
      <c r="BI192" s="59">
        <v>2.5330356000000001E-4</v>
      </c>
      <c r="BJ192" s="59">
        <v>35.683456</v>
      </c>
      <c r="BK192" s="59">
        <v>0.24530702700000001</v>
      </c>
      <c r="BL192" s="59">
        <v>0.46628860000000011</v>
      </c>
      <c r="BM192" s="59">
        <v>0.16179017700000001</v>
      </c>
      <c r="BN192" s="59">
        <v>0.87338580411869926</v>
      </c>
      <c r="BO192" s="59">
        <v>0.26270274500000002</v>
      </c>
      <c r="BP192" s="59">
        <v>0.59505790000000003</v>
      </c>
      <c r="BQ192" s="59">
        <v>0.14402214010082179</v>
      </c>
      <c r="BR192" s="59">
        <v>1.045307915100822</v>
      </c>
      <c r="BS192" s="59">
        <v>1.6904157E-2</v>
      </c>
    </row>
    <row r="193" spans="1:71" x14ac:dyDescent="0.25">
      <c r="A193" s="57" t="s">
        <v>212</v>
      </c>
      <c r="B193" s="57">
        <v>6.1729999999999999E-4</v>
      </c>
      <c r="C193" s="57">
        <v>0.15806870000000001</v>
      </c>
      <c r="D193" s="57">
        <v>12.620642999999999</v>
      </c>
      <c r="E193" s="57">
        <v>8.1905149999999995</v>
      </c>
      <c r="F193" s="57">
        <v>2.3076893E-3</v>
      </c>
      <c r="G193" s="57">
        <v>2.6416333000000002E-4</v>
      </c>
      <c r="H193" s="57">
        <v>35.573999999999998</v>
      </c>
      <c r="I193" s="57">
        <v>0.24018958000000001</v>
      </c>
      <c r="J193" s="57">
        <v>0.52013379000000004</v>
      </c>
      <c r="K193" s="57">
        <v>0.19764098199999999</v>
      </c>
      <c r="L193" s="57">
        <v>0.95796435212493691</v>
      </c>
      <c r="M193" s="57">
        <v>0.27105797399999998</v>
      </c>
      <c r="N193" s="57">
        <v>0.63038921999999997</v>
      </c>
      <c r="O193" s="57">
        <v>0.16108881010076001</v>
      </c>
      <c r="P193" s="57">
        <v>1.1158995191007599</v>
      </c>
      <c r="Q193" s="57">
        <v>2.9422055999999999E-2</v>
      </c>
      <c r="S193" s="53" t="s">
        <v>212</v>
      </c>
      <c r="T193" s="53">
        <v>6.4199999999999999E-4</v>
      </c>
      <c r="U193" s="53">
        <v>0.10901950000000001</v>
      </c>
      <c r="V193" s="53">
        <v>13.969156999999999</v>
      </c>
      <c r="W193" s="53">
        <v>7.9466720000000004</v>
      </c>
      <c r="X193" s="53">
        <v>2.3148076000000001E-3</v>
      </c>
      <c r="Y193" s="53">
        <v>2.5726002000000002E-4</v>
      </c>
      <c r="Z193" s="53">
        <v>35.614350000000002</v>
      </c>
      <c r="AA193" s="53">
        <v>0.24565362499999999</v>
      </c>
      <c r="AB193" s="53">
        <v>0.45847554000000001</v>
      </c>
      <c r="AC193" s="53">
        <v>0.14238962129999999</v>
      </c>
      <c r="AD193" s="53">
        <v>0.84651878639977962</v>
      </c>
      <c r="AE193" s="53">
        <v>0.255494834</v>
      </c>
      <c r="AF193" s="53">
        <v>0.60457357</v>
      </c>
      <c r="AG193" s="53">
        <v>6.6382594070992257E-2</v>
      </c>
      <c r="AH193" s="53">
        <v>0.95855391957099234</v>
      </c>
      <c r="AI193" s="53">
        <v>1.4982908000000001E-3</v>
      </c>
      <c r="AK193" s="58" t="s">
        <v>212</v>
      </c>
      <c r="AL193" s="58">
        <v>6.8530000000000002E-4</v>
      </c>
      <c r="AM193" s="58">
        <v>7.2825799999999996E-2</v>
      </c>
      <c r="AN193" s="58">
        <v>15.333835000000001</v>
      </c>
      <c r="AO193" s="58">
        <v>7.7207600000000003</v>
      </c>
      <c r="AP193" s="58">
        <v>2.3222640000000001E-3</v>
      </c>
      <c r="AQ193" s="58">
        <v>2.5065405999999998E-4</v>
      </c>
      <c r="AR193" s="58">
        <v>35.649338</v>
      </c>
      <c r="AS193" s="58">
        <v>0.24925464999999999</v>
      </c>
      <c r="AT193" s="58">
        <v>0.38988937000000001</v>
      </c>
      <c r="AU193" s="58">
        <v>9.7721502289161696E-2</v>
      </c>
      <c r="AV193" s="58">
        <v>0.7368655223620123</v>
      </c>
      <c r="AW193" s="58">
        <v>0.23455425999999999</v>
      </c>
      <c r="AX193" s="58">
        <v>0.54453737999999996</v>
      </c>
      <c r="AY193" s="58">
        <v>1.4943431799999999E-9</v>
      </c>
      <c r="AZ193" s="58">
        <v>0.85803529528926792</v>
      </c>
      <c r="BA193" s="58">
        <v>4.5975432E-10</v>
      </c>
      <c r="BC193" s="59" t="s">
        <v>212</v>
      </c>
      <c r="BD193" s="59">
        <v>6.7270000000000003E-4</v>
      </c>
      <c r="BE193" s="59">
        <v>8.8717299999999999E-2</v>
      </c>
      <c r="BF193" s="59">
        <v>14.638647000000001</v>
      </c>
      <c r="BG193" s="59">
        <v>7.8525020000000003</v>
      </c>
      <c r="BH193" s="59">
        <v>2.3194855999999998E-3</v>
      </c>
      <c r="BI193" s="59">
        <v>2.5387890000000001E-4</v>
      </c>
      <c r="BJ193" s="59">
        <v>35.646205999999999</v>
      </c>
      <c r="BK193" s="59">
        <v>0.24819163</v>
      </c>
      <c r="BL193" s="59">
        <v>0.41909663000000003</v>
      </c>
      <c r="BM193" s="59">
        <v>0.1175136647675286</v>
      </c>
      <c r="BN193" s="59">
        <v>0.78480192485204214</v>
      </c>
      <c r="BO193" s="59">
        <v>0.24077134</v>
      </c>
      <c r="BP193" s="59">
        <v>0.59379216000000001</v>
      </c>
      <c r="BQ193" s="59">
        <v>3.514435986754E-4</v>
      </c>
      <c r="BR193" s="59">
        <v>0.85847647639360014</v>
      </c>
      <c r="BS193" s="59">
        <v>7.9190710000000001E-10</v>
      </c>
    </row>
    <row r="194" spans="1:71" x14ac:dyDescent="0.25">
      <c r="A194" s="57" t="s">
        <v>212</v>
      </c>
      <c r="B194" s="57" t="str" cm="1">
        <f t="array" ref="B194:B201">TRANSPOSE(Fe!S33:Z33)</f>
        <v>NA</v>
      </c>
      <c r="C194" s="57" t="str" cm="1">
        <f t="array" ref="C194:C201">TRANSPOSE('PO4'!S33:Z33)</f>
        <v>NA</v>
      </c>
      <c r="D194" s="57" t="str" cm="1">
        <f t="array" ref="D194:D201">TRANSPOSE(surface_T!S33:Z33)</f>
        <v>NaN</v>
      </c>
      <c r="E194" s="57" t="str" cm="1">
        <f t="array" ref="E194:E201">TRANSPOSE(surface_ph!S33:Z33)</f>
        <v>NaN</v>
      </c>
      <c r="F194" s="57" t="str" cm="1">
        <f t="array" ref="F194:F201">TRANSPOSE(surface_Alk!S33:Z33)</f>
        <v>NaN</v>
      </c>
      <c r="G194" s="57" t="str" cm="1">
        <f t="array" ref="G194:G201">TRANSPOSE(surface_oxugen!S33:Z33)</f>
        <v>NaN</v>
      </c>
      <c r="H194" s="57" t="str" cm="1">
        <f t="array" ref="H194:H201">TRANSPOSE(Surface_sal!S33:Z33)</f>
        <v>NaN</v>
      </c>
      <c r="I194" s="57" t="str" cm="1">
        <f t="array" ref="I194:I201">TRANSPOSE(picophyto!S33:Z33)</f>
        <v>NA</v>
      </c>
      <c r="J194" s="57" t="str" cm="1">
        <f t="array" ref="J194:J201">TRANSPOSE(nanophyto!S33:Z33)</f>
        <v>NA</v>
      </c>
      <c r="K194" s="57" t="str" cm="1">
        <f t="array" ref="K194:K201">TRANSPOSE(microphyto!S33:Z33)</f>
        <v>NA</v>
      </c>
      <c r="L194" s="57" t="str" cm="1">
        <f t="array" ref="L194:L201">TRANSPOSE(total_phyto!S33:Z33)</f>
        <v>NA</v>
      </c>
      <c r="M194" s="57" t="str" cm="1">
        <f t="array" ref="M194:M201">TRANSPOSE(nanozoo!S33:Z33)</f>
        <v>NA</v>
      </c>
      <c r="N194" s="57" t="str" cm="1">
        <f t="array" ref="N194:N201">TRANSPOSE(microzoo!S33:Z33)</f>
        <v>NA</v>
      </c>
      <c r="O194" s="57" t="str" cm="1">
        <f t="array" ref="O194:O201">TRANSPOSE(mesozoo!S33:Z33)</f>
        <v>NA</v>
      </c>
      <c r="P194" s="57" t="str" cm="1">
        <f t="array" ref="P194:P201">TRANSPOSE(total_zoo!S33:Z33)</f>
        <v>NA</v>
      </c>
      <c r="Q194" s="57" t="str" cm="1">
        <f t="array" ref="Q194:Q201">TRANSPOSE(foram!S33:Z33)</f>
        <v>NaN</v>
      </c>
      <c r="S194" s="61" t="s">
        <v>212</v>
      </c>
      <c r="T194" s="61" t="str" cm="1">
        <f t="array" ref="T194:T201">TRANSPOSE(Fe!S144:Z144)</f>
        <v>NA</v>
      </c>
      <c r="U194" s="61" t="str" cm="1">
        <f t="array" ref="U194:U201">TRANSPOSE('PO4'!S144:Z144)</f>
        <v>NA</v>
      </c>
      <c r="V194" s="61" t="str" cm="1">
        <f t="array" ref="V194:V201">TRANSPOSE(surface_T!S144:Z144)</f>
        <v>NaN</v>
      </c>
      <c r="W194" s="61" t="str" cm="1">
        <f t="array" ref="W194:W201">TRANSPOSE(surface_ph!S144:Z144)</f>
        <v>NaN</v>
      </c>
      <c r="X194" s="61" t="str" cm="1">
        <f t="array" ref="X194:X201">TRANSPOSE(surface_Alk!S144:Z144)</f>
        <v>NaN</v>
      </c>
      <c r="Y194" s="61" t="str" cm="1">
        <f t="array" ref="Y194:Y201">TRANSPOSE(surface_oxugen!S144:Z144)</f>
        <v>NaN</v>
      </c>
      <c r="Z194" s="61" t="str" cm="1">
        <f t="array" ref="Z194:Z201">TRANSPOSE(Surface_sal!S144:Z144)</f>
        <v>NaN</v>
      </c>
      <c r="AA194" s="61" t="str" cm="1">
        <f t="array" ref="AA194:AA201">TRANSPOSE(picophyto!S144:Z144)</f>
        <v>NA</v>
      </c>
      <c r="AB194" s="61" t="str" cm="1">
        <f t="array" ref="AB194:AB201">TRANSPOSE(nanophyto!S144:Z144)</f>
        <v>NA</v>
      </c>
      <c r="AC194" s="61" t="str" cm="1">
        <f t="array" ref="AC194:AC201">TRANSPOSE(microphyto!S144:Z144)</f>
        <v>NA</v>
      </c>
      <c r="AD194" s="61" t="str" cm="1">
        <f t="array" ref="AD194:AD201">TRANSPOSE(total_phyto!S144:Z144)</f>
        <v>NA</v>
      </c>
      <c r="AE194" s="61" t="str" cm="1">
        <f t="array" ref="AE194:AE201">TRANSPOSE(nanozoo!S144:Z144)</f>
        <v>NA</v>
      </c>
      <c r="AF194" s="61" t="str" cm="1">
        <f t="array" ref="AF194:AF201">TRANSPOSE(microzoo!S144:Z144)</f>
        <v>NA</v>
      </c>
      <c r="AG194" s="61" t="str" cm="1">
        <f t="array" ref="AG194:AG201">TRANSPOSE(mesozoo!S144:Z144)</f>
        <v>NA</v>
      </c>
      <c r="AH194" s="61" t="str" cm="1">
        <f t="array" ref="AH194:AH201">TRANSPOSE(total_zoo!S144:Z144)</f>
        <v>NA</v>
      </c>
      <c r="AI194" s="61" t="str" cm="1">
        <f t="array" ref="AI194:AI201">TRANSPOSE(foram!S144:Z144)</f>
        <v>NaN</v>
      </c>
      <c r="AK194" s="58" t="s">
        <v>212</v>
      </c>
      <c r="AL194" s="58" t="str" cm="1">
        <f t="array" ref="AL194:AL201">TRANSPOSE(Fe!S181:Z181)</f>
        <v>NA</v>
      </c>
      <c r="AM194" s="58" t="str" cm="1">
        <f t="array" ref="AM194:AM201">TRANSPOSE('PO4'!S181:Z181)</f>
        <v>NA</v>
      </c>
      <c r="AN194" s="58" t="str" cm="1">
        <f t="array" ref="AN194:AN201">TRANSPOSE(surface_T!S181:Z181)</f>
        <v>NaN</v>
      </c>
      <c r="AO194" s="58" t="str" cm="1">
        <f t="array" ref="AO194:AO201">TRANSPOSE(surface_ph!S181:Z181)</f>
        <v>NaN</v>
      </c>
      <c r="AP194" s="58" t="str" cm="1">
        <f t="array" ref="AP194:AP201">TRANSPOSE(surface_Alk!S181:Z181)</f>
        <v>NaN</v>
      </c>
      <c r="AQ194" s="58" t="str" cm="1">
        <f t="array" ref="AQ194:AQ201">TRANSPOSE(surface_oxugen!S181:Z181)</f>
        <v>NaN</v>
      </c>
      <c r="AR194" s="58" t="str" cm="1">
        <f t="array" ref="AR194:AR201">TRANSPOSE(Surface_sal!S181:Z181)</f>
        <v>NaN</v>
      </c>
      <c r="AS194" s="58" t="str" cm="1">
        <f t="array" ref="AS194:AS201">TRANSPOSE(picophyto!S181:Z181)</f>
        <v>NA</v>
      </c>
      <c r="AT194" s="58" t="str" cm="1">
        <f t="array" ref="AT194:AT201">TRANSPOSE(nanophyto!S181:Z181)</f>
        <v>NA</v>
      </c>
      <c r="AU194" s="58" t="str" cm="1">
        <f t="array" ref="AU194:AU201">TRANSPOSE(microphyto!S181:Z181)</f>
        <v>NA</v>
      </c>
      <c r="AV194" s="58" t="str" cm="1">
        <f t="array" ref="AV194:AV201">TRANSPOSE(total_phyto!S181:Z181)</f>
        <v>NA</v>
      </c>
      <c r="AW194" s="58" t="str" cm="1">
        <f t="array" ref="AW194:AW201">TRANSPOSE(nanozoo!S181:Z181)</f>
        <v>NA</v>
      </c>
      <c r="AX194" s="58" t="str" cm="1">
        <f t="array" ref="AX194:AX201">TRANSPOSE(microzoo!S181:Z181)</f>
        <v>NA</v>
      </c>
      <c r="AY194" s="58" t="str" cm="1">
        <f t="array" ref="AY194:AY201">TRANSPOSE(mesozoo!S181:Z181)</f>
        <v>NA</v>
      </c>
      <c r="AZ194" s="58" t="str" cm="1">
        <f t="array" ref="AZ194:AZ201">TRANSPOSE(total_zoo!S181:Z181)</f>
        <v>NA</v>
      </c>
      <c r="BA194" s="58" t="str" cm="1">
        <f t="array" ref="BA194:BA201">TRANSPOSE(foram!S181:Z181)</f>
        <v>NaN</v>
      </c>
      <c r="BC194" s="59" t="s">
        <v>212</v>
      </c>
      <c r="BD194" s="59" t="str" cm="1">
        <f t="array" ref="BD194:BD201">TRANSPOSE(Fe!S107:Z107)</f>
        <v>NA</v>
      </c>
      <c r="BE194" s="59" t="str" cm="1">
        <f t="array" ref="BE194:BE201">TRANSPOSE('PO4'!S107:Z107)</f>
        <v>NA</v>
      </c>
      <c r="BF194" s="59" t="str" cm="1">
        <f t="array" ref="BF194:BF201">TRANSPOSE(surface_T!S107:Z107)</f>
        <v>NaN</v>
      </c>
      <c r="BG194" s="59" t="str" cm="1">
        <f t="array" ref="BG194:BG201">TRANSPOSE(surface_ph!S107:Z107)</f>
        <v>NaN</v>
      </c>
      <c r="BH194" s="59" t="str" cm="1">
        <f t="array" ref="BH194:BH201">TRANSPOSE(surface_Alk!S107:Z107)</f>
        <v>NaN</v>
      </c>
      <c r="BI194" s="59" t="str" cm="1">
        <f t="array" ref="BI194:BI201">TRANSPOSE(surface_oxugen!S107:Z107)</f>
        <v>NaN</v>
      </c>
      <c r="BJ194" s="59" t="str" cm="1">
        <f t="array" ref="BJ194:BJ201">TRANSPOSE(Surface_sal!S107:Z107)</f>
        <v>NaN</v>
      </c>
      <c r="BK194" s="59" t="str" cm="1">
        <f t="array" ref="BK194:BK201">TRANSPOSE(picophyto!S107:Z107)</f>
        <v>NA</v>
      </c>
      <c r="BL194" s="59" t="str" cm="1">
        <f t="array" ref="BL194:BL201">TRANSPOSE(nanophyto!S107:Z107)</f>
        <v>NA</v>
      </c>
      <c r="BM194" s="59" t="str" cm="1">
        <f t="array" ref="BM194:BM201">TRANSPOSE(microphyto!S107:Z107)</f>
        <v>NA</v>
      </c>
      <c r="BN194" s="59" t="str" cm="1">
        <f t="array" ref="BN194:BN201">TRANSPOSE(total_phyto!S107:Z107)</f>
        <v>NA</v>
      </c>
      <c r="BO194" s="59" t="str" cm="1">
        <f t="array" ref="BO194:BO201">TRANSPOSE(nanozoo!S107:Z107)</f>
        <v>NA</v>
      </c>
      <c r="BP194" s="59" t="str" cm="1">
        <f t="array" ref="BP194:BP201">TRANSPOSE(microzoo!S107:Z107)</f>
        <v>NA</v>
      </c>
      <c r="BQ194" s="59" t="str" cm="1">
        <f t="array" ref="BQ194:BQ201">TRANSPOSE(mesozoo!S107:Z107)</f>
        <v>NA</v>
      </c>
      <c r="BR194" s="59" t="str" cm="1">
        <f t="array" ref="BR194:BR201">TRANSPOSE(total_zoo!S107:Z107)</f>
        <v>NA</v>
      </c>
      <c r="BS194" s="59" t="str" cm="1">
        <f t="array" ref="BS194:BS201">TRANSPOSE(foram!S107:Z107)</f>
        <v>NaN</v>
      </c>
    </row>
    <row r="195" spans="1:71" x14ac:dyDescent="0.25">
      <c r="A195" s="57" t="s">
        <v>212</v>
      </c>
      <c r="B195" s="57" t="str">
        <v>NA</v>
      </c>
      <c r="C195" s="57" t="str">
        <v>NA</v>
      </c>
      <c r="D195" s="57" t="str">
        <v>NaN</v>
      </c>
      <c r="E195" s="57" t="str">
        <v>NaN</v>
      </c>
      <c r="F195" s="57" t="str">
        <v>NaN</v>
      </c>
      <c r="G195" s="57" t="str">
        <v>NaN</v>
      </c>
      <c r="H195" s="57" t="str">
        <v>NaN</v>
      </c>
      <c r="I195" s="57" t="str">
        <v>NA</v>
      </c>
      <c r="J195" s="57" t="str">
        <v>NA</v>
      </c>
      <c r="K195" s="57" t="str">
        <v>NA</v>
      </c>
      <c r="L195" s="57" t="str">
        <v>NA</v>
      </c>
      <c r="M195" s="57" t="str">
        <v>NA</v>
      </c>
      <c r="N195" s="57" t="str">
        <v>NA</v>
      </c>
      <c r="O195" s="57" t="str">
        <v>NA</v>
      </c>
      <c r="P195" s="57" t="str">
        <v>NA</v>
      </c>
      <c r="Q195" s="57" t="str">
        <v>NaN</v>
      </c>
      <c r="S195" s="53" t="s">
        <v>212</v>
      </c>
      <c r="T195" s="53" t="str">
        <v>NA</v>
      </c>
      <c r="U195" s="53" t="str">
        <v>NA</v>
      </c>
      <c r="V195" s="53" t="str">
        <v>NaN</v>
      </c>
      <c r="W195" s="53" t="str">
        <v>NaN</v>
      </c>
      <c r="X195" s="53" t="str">
        <v>NaN</v>
      </c>
      <c r="Y195" s="53" t="str">
        <v>NaN</v>
      </c>
      <c r="Z195" s="53" t="str">
        <v>NaN</v>
      </c>
      <c r="AA195" s="53" t="str">
        <v>NA</v>
      </c>
      <c r="AB195" s="53" t="str">
        <v>NA</v>
      </c>
      <c r="AC195" s="53" t="str">
        <v>NA</v>
      </c>
      <c r="AD195" s="53" t="str">
        <v>NA</v>
      </c>
      <c r="AE195" s="53" t="str">
        <v>NA</v>
      </c>
      <c r="AF195" s="53" t="str">
        <v>NA</v>
      </c>
      <c r="AG195" s="53" t="str">
        <v>NA</v>
      </c>
      <c r="AH195" s="53" t="str">
        <v>NA</v>
      </c>
      <c r="AI195" s="53" t="str">
        <v>NaN</v>
      </c>
      <c r="AK195" s="58" t="s">
        <v>212</v>
      </c>
      <c r="AL195" s="58" t="str">
        <v>NA</v>
      </c>
      <c r="AM195" s="58" t="str">
        <v>NA</v>
      </c>
      <c r="AN195" s="58" t="str">
        <v>NaN</v>
      </c>
      <c r="AO195" s="58" t="str">
        <v>NaN</v>
      </c>
      <c r="AP195" s="58" t="str">
        <v>NaN</v>
      </c>
      <c r="AQ195" s="58" t="str">
        <v>NaN</v>
      </c>
      <c r="AR195" s="58" t="str">
        <v>NaN</v>
      </c>
      <c r="AS195" s="58" t="str">
        <v>NA</v>
      </c>
      <c r="AT195" s="58" t="str">
        <v>NA</v>
      </c>
      <c r="AU195" s="58" t="str">
        <v>NA</v>
      </c>
      <c r="AV195" s="58" t="str">
        <v>NA</v>
      </c>
      <c r="AW195" s="58" t="str">
        <v>NA</v>
      </c>
      <c r="AX195" s="58" t="str">
        <v>NA</v>
      </c>
      <c r="AY195" s="58" t="str">
        <v>NA</v>
      </c>
      <c r="AZ195" s="58" t="str">
        <v>NA</v>
      </c>
      <c r="BA195" s="58" t="str">
        <v>NaN</v>
      </c>
      <c r="BC195" s="59" t="s">
        <v>212</v>
      </c>
      <c r="BD195" s="59" t="str">
        <v>NA</v>
      </c>
      <c r="BE195" s="59" t="str">
        <v>NA</v>
      </c>
      <c r="BF195" s="59" t="str">
        <v>NaN</v>
      </c>
      <c r="BG195" s="59" t="str">
        <v>NaN</v>
      </c>
      <c r="BH195" s="59" t="str">
        <v>NaN</v>
      </c>
      <c r="BI195" s="59" t="str">
        <v>NaN</v>
      </c>
      <c r="BJ195" s="59" t="str">
        <v>NaN</v>
      </c>
      <c r="BK195" s="59" t="str">
        <v>NA</v>
      </c>
      <c r="BL195" s="59" t="str">
        <v>NA</v>
      </c>
      <c r="BM195" s="59" t="str">
        <v>NA</v>
      </c>
      <c r="BN195" s="59" t="str">
        <v>NA</v>
      </c>
      <c r="BO195" s="59" t="str">
        <v>NA</v>
      </c>
      <c r="BP195" s="59" t="str">
        <v>NA</v>
      </c>
      <c r="BQ195" s="59" t="str">
        <v>NA</v>
      </c>
      <c r="BR195" s="59" t="str">
        <v>NA</v>
      </c>
      <c r="BS195" s="59" t="str">
        <v>NaN</v>
      </c>
    </row>
    <row r="196" spans="1:71" x14ac:dyDescent="0.25">
      <c r="A196" s="57" t="s">
        <v>212</v>
      </c>
      <c r="B196" s="57">
        <v>6.6830000000000004E-4</v>
      </c>
      <c r="C196" s="57">
        <v>0.50326079999999995</v>
      </c>
      <c r="D196" s="57">
        <v>11.216462</v>
      </c>
      <c r="E196" s="57">
        <v>8.1559329999999992</v>
      </c>
      <c r="F196" s="57">
        <v>2.3038417999999999E-3</v>
      </c>
      <c r="G196" s="57">
        <v>2.6764043E-4</v>
      </c>
      <c r="H196" s="57">
        <v>35.388500000000001</v>
      </c>
      <c r="I196" s="57">
        <v>0.216508113</v>
      </c>
      <c r="J196" s="57">
        <v>0.62688027999999996</v>
      </c>
      <c r="K196" s="57">
        <v>0.42721118000000002</v>
      </c>
      <c r="L196" s="57">
        <v>1.2705995732891431</v>
      </c>
      <c r="M196" s="57">
        <v>0.28765623000000001</v>
      </c>
      <c r="N196" s="57">
        <v>0.67406286000000004</v>
      </c>
      <c r="O196" s="57">
        <v>0.44392675066286053</v>
      </c>
      <c r="P196" s="57">
        <v>1.5466400546628609</v>
      </c>
      <c r="Q196" s="57">
        <v>0.12021139</v>
      </c>
      <c r="S196" s="53" t="s">
        <v>212</v>
      </c>
      <c r="T196" s="53">
        <v>6.7940000000000003E-4</v>
      </c>
      <c r="U196" s="53">
        <v>0.41144599999999998</v>
      </c>
      <c r="V196" s="53">
        <v>12.549329</v>
      </c>
      <c r="W196" s="53">
        <v>7.9519349999999998</v>
      </c>
      <c r="X196" s="53">
        <v>2.308938E-3</v>
      </c>
      <c r="Y196" s="53">
        <v>2.6143059999999998E-4</v>
      </c>
      <c r="Z196" s="53">
        <v>35.432537000000004</v>
      </c>
      <c r="AA196" s="53">
        <v>0.21767326000000001</v>
      </c>
      <c r="AB196" s="53">
        <v>0.60714597000000003</v>
      </c>
      <c r="AC196" s="53">
        <v>0.40864834</v>
      </c>
      <c r="AD196" s="53">
        <v>1.233467570312901</v>
      </c>
      <c r="AE196" s="53">
        <v>0.28359902999999997</v>
      </c>
      <c r="AF196" s="53">
        <v>0.65131271999999996</v>
      </c>
      <c r="AG196" s="53">
        <v>0.44650292089207178</v>
      </c>
      <c r="AH196" s="53">
        <v>1.514741992892072</v>
      </c>
      <c r="AI196" s="53">
        <v>0.11384047999999999</v>
      </c>
      <c r="AK196" s="58" t="s">
        <v>212</v>
      </c>
      <c r="AL196" s="58">
        <v>7.048E-4</v>
      </c>
      <c r="AM196" s="58">
        <v>0.32106839999999998</v>
      </c>
      <c r="AN196" s="58">
        <v>13.959923</v>
      </c>
      <c r="AO196" s="58">
        <v>7.7353779999999999</v>
      </c>
      <c r="AP196" s="58">
        <v>2.3154716000000001E-3</v>
      </c>
      <c r="AQ196" s="58">
        <v>2.5492936000000001E-4</v>
      </c>
      <c r="AR196" s="58">
        <v>35.490543000000002</v>
      </c>
      <c r="AS196" s="58">
        <v>0.21901317300000001</v>
      </c>
      <c r="AT196" s="58">
        <v>0.57512193</v>
      </c>
      <c r="AU196" s="58">
        <v>0.37146235000000011</v>
      </c>
      <c r="AV196" s="58">
        <v>1.1655974533315521</v>
      </c>
      <c r="AW196" s="58">
        <v>0.27466279999999998</v>
      </c>
      <c r="AX196" s="58">
        <v>0.61866354999999995</v>
      </c>
      <c r="AY196" s="58">
        <v>0.4212987408594252</v>
      </c>
      <c r="AZ196" s="58">
        <v>1.4548407068594249</v>
      </c>
      <c r="BA196" s="58">
        <v>9.9965849999999995E-2</v>
      </c>
      <c r="BC196" s="59" t="s">
        <v>212</v>
      </c>
      <c r="BD196" s="59">
        <v>6.9950000000000003E-4</v>
      </c>
      <c r="BE196" s="59">
        <v>0.35973260000000001</v>
      </c>
      <c r="BF196" s="59">
        <v>13.270211</v>
      </c>
      <c r="BG196" s="59">
        <v>7.8613200000000001</v>
      </c>
      <c r="BH196" s="59">
        <v>2.3127713E-3</v>
      </c>
      <c r="BI196" s="59">
        <v>2.5798097999999998E-4</v>
      </c>
      <c r="BJ196" s="59">
        <v>35.474727999999999</v>
      </c>
      <c r="BK196" s="59">
        <v>0.21772688600000001</v>
      </c>
      <c r="BL196" s="59">
        <v>0.58497559999999993</v>
      </c>
      <c r="BM196" s="59">
        <v>0.39022698</v>
      </c>
      <c r="BN196" s="59">
        <v>1.192929466324514</v>
      </c>
      <c r="BO196" s="59">
        <v>0.27527634000000001</v>
      </c>
      <c r="BP196" s="59">
        <v>0.62950150000000005</v>
      </c>
      <c r="BQ196" s="59">
        <v>0.4267350708384382</v>
      </c>
      <c r="BR196" s="59">
        <v>1.4592076288384379</v>
      </c>
      <c r="BS196" s="59">
        <v>0.10514452000000001</v>
      </c>
    </row>
    <row r="197" spans="1:71" x14ac:dyDescent="0.25">
      <c r="A197" s="57" t="s">
        <v>212</v>
      </c>
      <c r="B197" s="57">
        <v>6.8349999999999997E-4</v>
      </c>
      <c r="C197" s="57">
        <v>0.56068770000000001</v>
      </c>
      <c r="D197" s="57">
        <v>10.380350999999999</v>
      </c>
      <c r="E197" s="57">
        <v>8.1541040000000002</v>
      </c>
      <c r="F197" s="57">
        <v>2.3082609999999998E-3</v>
      </c>
      <c r="G197" s="57">
        <v>2.73563E-4</v>
      </c>
      <c r="H197" s="57">
        <v>35.468421999999997</v>
      </c>
      <c r="I197" s="57">
        <v>0.21257796800000001</v>
      </c>
      <c r="J197" s="57">
        <v>0.62611893000000007</v>
      </c>
      <c r="K197" s="57">
        <v>0.43260491000000001</v>
      </c>
      <c r="L197" s="57">
        <v>1.2713018082689329</v>
      </c>
      <c r="M197" s="57">
        <v>0.27929504999999999</v>
      </c>
      <c r="N197" s="57">
        <v>0.67129743000000008</v>
      </c>
      <c r="O197" s="57">
        <v>0.3999374504461452</v>
      </c>
      <c r="P197" s="57">
        <v>1.4870426584461449</v>
      </c>
      <c r="Q197" s="57">
        <v>0.11881520600000001</v>
      </c>
      <c r="S197" s="53" t="s">
        <v>212</v>
      </c>
      <c r="T197" s="53">
        <v>6.9209999999999996E-4</v>
      </c>
      <c r="U197" s="53">
        <v>0.44728960000000001</v>
      </c>
      <c r="V197" s="53">
        <v>11.7315</v>
      </c>
      <c r="W197" s="53">
        <v>7.9422755</v>
      </c>
      <c r="X197" s="53">
        <v>2.3132008999999999E-3</v>
      </c>
      <c r="Y197" s="53">
        <v>2.6669804E-4</v>
      </c>
      <c r="Z197" s="53">
        <v>35.516064</v>
      </c>
      <c r="AA197" s="53">
        <v>0.21267615400000001</v>
      </c>
      <c r="AB197" s="53">
        <v>0.59934790000000004</v>
      </c>
      <c r="AC197" s="53">
        <v>0.41689774000000002</v>
      </c>
      <c r="AD197" s="53">
        <v>1.2289217942890529</v>
      </c>
      <c r="AE197" s="53">
        <v>0.27131036600000003</v>
      </c>
      <c r="AF197" s="53">
        <v>0.64254025000000003</v>
      </c>
      <c r="AG197" s="53">
        <v>0.39702940056093822</v>
      </c>
      <c r="AH197" s="53">
        <v>1.4465744265609379</v>
      </c>
      <c r="AI197" s="53">
        <v>0.11123877</v>
      </c>
      <c r="AK197" s="58" t="s">
        <v>212</v>
      </c>
      <c r="AL197" s="58">
        <v>7.1069999999999998E-4</v>
      </c>
      <c r="AM197" s="58">
        <v>0.33538469999999998</v>
      </c>
      <c r="AN197" s="58">
        <v>13.097617</v>
      </c>
      <c r="AO197" s="58">
        <v>7.7237115000000003</v>
      </c>
      <c r="AP197" s="58">
        <v>2.319233E-3</v>
      </c>
      <c r="AQ197" s="58">
        <v>2.6012372000000001E-4</v>
      </c>
      <c r="AR197" s="58">
        <v>35.563395999999997</v>
      </c>
      <c r="AS197" s="58">
        <v>0.214194052</v>
      </c>
      <c r="AT197" s="58">
        <v>0.56703606999999989</v>
      </c>
      <c r="AU197" s="58">
        <v>0.37491579000000003</v>
      </c>
      <c r="AV197" s="58">
        <v>1.156145912288536</v>
      </c>
      <c r="AW197" s="58">
        <v>0.26270417499999998</v>
      </c>
      <c r="AX197" s="58">
        <v>0.60968738999999994</v>
      </c>
      <c r="AY197" s="58">
        <v>0.36676642050590752</v>
      </c>
      <c r="AZ197" s="58">
        <v>1.381250801505908</v>
      </c>
      <c r="BA197" s="58">
        <v>9.5555570000000006E-2</v>
      </c>
      <c r="BC197" s="59" t="s">
        <v>212</v>
      </c>
      <c r="BD197" s="59">
        <v>7.069E-4</v>
      </c>
      <c r="BE197" s="59">
        <v>0.3771273</v>
      </c>
      <c r="BF197" s="59">
        <v>12.424631</v>
      </c>
      <c r="BG197" s="59">
        <v>7.8523849999999999</v>
      </c>
      <c r="BH197" s="59">
        <v>2.3167077000000001E-3</v>
      </c>
      <c r="BI197" s="59">
        <v>2.6335559999999999E-4</v>
      </c>
      <c r="BJ197" s="59">
        <v>35.551613000000003</v>
      </c>
      <c r="BK197" s="59">
        <v>0.21335501500000001</v>
      </c>
      <c r="BL197" s="59">
        <v>0.58266649000000004</v>
      </c>
      <c r="BM197" s="59">
        <v>0.39580465999999997</v>
      </c>
      <c r="BN197" s="59">
        <v>1.191826165286002</v>
      </c>
      <c r="BO197" s="59">
        <v>0.26660367499999998</v>
      </c>
      <c r="BP197" s="59">
        <v>0.62473946999999996</v>
      </c>
      <c r="BQ197" s="59">
        <v>0.38048500052766809</v>
      </c>
      <c r="BR197" s="59">
        <v>1.3943764175276681</v>
      </c>
      <c r="BS197" s="59">
        <v>0.10301471500000001</v>
      </c>
    </row>
    <row r="198" spans="1:71" x14ac:dyDescent="0.25">
      <c r="A198" s="57" t="s">
        <v>212</v>
      </c>
      <c r="B198" s="57">
        <v>7.0149999999999998E-4</v>
      </c>
      <c r="C198" s="57">
        <v>0.58490229999999999</v>
      </c>
      <c r="D198" s="57">
        <v>10.332134</v>
      </c>
      <c r="E198" s="57">
        <v>8.1490170000000006</v>
      </c>
      <c r="F198" s="57">
        <v>2.3101480000000001E-3</v>
      </c>
      <c r="G198" s="57">
        <v>2.7275857000000001E-4</v>
      </c>
      <c r="H198" s="57">
        <v>35.514187</v>
      </c>
      <c r="I198" s="57">
        <v>0.203401318</v>
      </c>
      <c r="J198" s="57">
        <v>0.60929410000000006</v>
      </c>
      <c r="K198" s="57">
        <v>0.42170522999999999</v>
      </c>
      <c r="L198" s="57">
        <v>1.234400648258543</v>
      </c>
      <c r="M198" s="57">
        <v>0.26099835999999998</v>
      </c>
      <c r="N198" s="57">
        <v>0.64088964000000004</v>
      </c>
      <c r="O198" s="57">
        <v>0.33152834035307083</v>
      </c>
      <c r="P198" s="57">
        <v>1.3620957343530711</v>
      </c>
      <c r="Q198" s="57">
        <v>0.11397586</v>
      </c>
      <c r="S198" s="53" t="s">
        <v>212</v>
      </c>
      <c r="T198" s="53">
        <v>6.9979999999999999E-4</v>
      </c>
      <c r="U198" s="53">
        <v>0.43967129999999999</v>
      </c>
      <c r="V198" s="53">
        <v>11.462538</v>
      </c>
      <c r="W198" s="53">
        <v>7.9387800000000004</v>
      </c>
      <c r="X198" s="53">
        <v>2.3145962E-3</v>
      </c>
      <c r="Y198" s="53">
        <v>2.6826539999999998E-4</v>
      </c>
      <c r="Z198" s="53">
        <v>35.552554999999998</v>
      </c>
      <c r="AA198" s="53">
        <v>0.20709880999999999</v>
      </c>
      <c r="AB198" s="53">
        <v>0.5957184499999999</v>
      </c>
      <c r="AC198" s="53">
        <v>0.40698082000000002</v>
      </c>
      <c r="AD198" s="53">
        <v>1.209798080258629</v>
      </c>
      <c r="AE198" s="53">
        <v>0.26260904000000002</v>
      </c>
      <c r="AF198" s="53">
        <v>0.62849167000000006</v>
      </c>
      <c r="AG198" s="53">
        <v>0.34752430041491411</v>
      </c>
      <c r="AH198" s="53">
        <v>1.3572000284149139</v>
      </c>
      <c r="AI198" s="53">
        <v>0.10859036399999999</v>
      </c>
      <c r="AK198" s="58" t="s">
        <v>212</v>
      </c>
      <c r="AL198" s="58">
        <v>7.0680000000000005E-4</v>
      </c>
      <c r="AM198" s="58">
        <v>0.30928509999999998</v>
      </c>
      <c r="AN198" s="58">
        <v>12.624129999999999</v>
      </c>
      <c r="AO198" s="58">
        <v>7.7197190000000004</v>
      </c>
      <c r="AP198" s="58">
        <v>2.3197452999999999E-3</v>
      </c>
      <c r="AQ198" s="58">
        <v>2.6325812E-4</v>
      </c>
      <c r="AR198" s="58">
        <v>35.576819999999998</v>
      </c>
      <c r="AS198" s="58">
        <v>0.212281733</v>
      </c>
      <c r="AT198" s="58">
        <v>0.56355973999999998</v>
      </c>
      <c r="AU198" s="58">
        <v>0.35596344000000002</v>
      </c>
      <c r="AV198" s="58">
        <v>1.131804913231478</v>
      </c>
      <c r="AW198" s="58">
        <v>0.25752431999999997</v>
      </c>
      <c r="AX198" s="58">
        <v>0.60402098000000004</v>
      </c>
      <c r="AY198" s="58">
        <v>0.31849152032299499</v>
      </c>
      <c r="AZ198" s="58">
        <v>1.3079613573229949</v>
      </c>
      <c r="BA198" s="58">
        <v>8.8284719999999997E-2</v>
      </c>
      <c r="BC198" s="59" t="s">
        <v>212</v>
      </c>
      <c r="BD198" s="59">
        <v>7.0759999999999996E-4</v>
      </c>
      <c r="BE198" s="59">
        <v>0.35580400000000001</v>
      </c>
      <c r="BF198" s="59">
        <v>12.020514</v>
      </c>
      <c r="BG198" s="59">
        <v>7.8492709999999999</v>
      </c>
      <c r="BH198" s="59">
        <v>2.3175750000000001E-3</v>
      </c>
      <c r="BI198" s="59">
        <v>2.6602796000000002E-4</v>
      </c>
      <c r="BJ198" s="59">
        <v>35.574885999999999</v>
      </c>
      <c r="BK198" s="59">
        <v>0.209848117</v>
      </c>
      <c r="BL198" s="59">
        <v>0.57883993</v>
      </c>
      <c r="BM198" s="59">
        <v>0.38172436999999998</v>
      </c>
      <c r="BN198" s="59">
        <v>1.170412417236901</v>
      </c>
      <c r="BO198" s="59">
        <v>0.25946714999999998</v>
      </c>
      <c r="BP198" s="59">
        <v>0.61418843999999995</v>
      </c>
      <c r="BQ198" s="59">
        <v>0.3279985003520105</v>
      </c>
      <c r="BR198" s="59">
        <v>1.316447086352011</v>
      </c>
      <c r="BS198" s="59">
        <v>9.7089684999999995E-2</v>
      </c>
    </row>
    <row r="199" spans="1:71" x14ac:dyDescent="0.25">
      <c r="A199" s="57" t="s">
        <v>212</v>
      </c>
      <c r="B199" s="57">
        <v>6.8959999999999996E-4</v>
      </c>
      <c r="C199" s="57">
        <v>0.51826130000000004</v>
      </c>
      <c r="D199" s="57">
        <v>10.185480999999999</v>
      </c>
      <c r="E199" s="57">
        <v>8.1606719999999999</v>
      </c>
      <c r="F199" s="57">
        <v>2.3106474E-3</v>
      </c>
      <c r="G199" s="57">
        <v>2.7528836000000002E-4</v>
      </c>
      <c r="H199" s="57">
        <v>35.53445</v>
      </c>
      <c r="I199" s="57">
        <v>0.20341182399999999</v>
      </c>
      <c r="J199" s="57">
        <v>0.61895523000000008</v>
      </c>
      <c r="K199" s="57">
        <v>0.40541664999999999</v>
      </c>
      <c r="L199" s="57">
        <v>1.227783704228381</v>
      </c>
      <c r="M199" s="57">
        <v>0.26785625499999999</v>
      </c>
      <c r="N199" s="57">
        <v>0.64498049999999996</v>
      </c>
      <c r="O199" s="57">
        <v>0.32066840031385091</v>
      </c>
      <c r="P199" s="57">
        <v>1.362783563313851</v>
      </c>
      <c r="Q199" s="57">
        <v>0.11380061499999999</v>
      </c>
      <c r="S199" s="53" t="s">
        <v>212</v>
      </c>
      <c r="T199" s="53">
        <v>6.7909999999999997E-4</v>
      </c>
      <c r="U199" s="53">
        <v>0.36253299999999999</v>
      </c>
      <c r="V199" s="53">
        <v>11.169435999999999</v>
      </c>
      <c r="W199" s="53">
        <v>7.9422274000000002</v>
      </c>
      <c r="X199" s="53">
        <v>2.3143095999999998E-3</v>
      </c>
      <c r="Y199" s="53">
        <v>2.7136848E-4</v>
      </c>
      <c r="Z199" s="53">
        <v>35.551986999999997</v>
      </c>
      <c r="AA199" s="53">
        <v>0.212336314</v>
      </c>
      <c r="AB199" s="53">
        <v>0.60791904000000008</v>
      </c>
      <c r="AC199" s="53">
        <v>0.37114096000000002</v>
      </c>
      <c r="AD199" s="53">
        <v>1.191396314205313</v>
      </c>
      <c r="AE199" s="53">
        <v>0.27297624999999998</v>
      </c>
      <c r="AF199" s="53">
        <v>0.63943653999999994</v>
      </c>
      <c r="AG199" s="53">
        <v>0.33116840029237837</v>
      </c>
      <c r="AH199" s="53">
        <v>1.359839323292378</v>
      </c>
      <c r="AI199" s="53">
        <v>0.100287</v>
      </c>
      <c r="AK199" s="58" t="s">
        <v>212</v>
      </c>
      <c r="AL199" s="58">
        <v>6.8860000000000004E-4</v>
      </c>
      <c r="AM199" s="58">
        <v>0.24680530000000001</v>
      </c>
      <c r="AN199" s="58">
        <v>12.402244</v>
      </c>
      <c r="AO199" s="58">
        <v>7.7180730000000004</v>
      </c>
      <c r="AP199" s="58">
        <v>2.3192516999999998E-3</v>
      </c>
      <c r="AQ199" s="58">
        <v>2.6511429999999999E-4</v>
      </c>
      <c r="AR199" s="58">
        <v>35.566360000000003</v>
      </c>
      <c r="AS199" s="58">
        <v>0.21932901499999999</v>
      </c>
      <c r="AT199" s="58">
        <v>0.55828948</v>
      </c>
      <c r="AU199" s="58">
        <v>0.29230751999999999</v>
      </c>
      <c r="AV199" s="58">
        <v>1.069926015181216</v>
      </c>
      <c r="AW199" s="58">
        <v>0.26327652000000001</v>
      </c>
      <c r="AX199" s="58">
        <v>0.60869094999999995</v>
      </c>
      <c r="AY199" s="58">
        <v>0.25845897018389841</v>
      </c>
      <c r="AZ199" s="58">
        <v>1.251143317183899</v>
      </c>
      <c r="BA199" s="58">
        <v>6.8330966000000007E-2</v>
      </c>
      <c r="BC199" s="59" t="s">
        <v>212</v>
      </c>
      <c r="BD199" s="59">
        <v>6.8829999999999998E-4</v>
      </c>
      <c r="BE199" s="59">
        <v>0.28714149999999999</v>
      </c>
      <c r="BF199" s="59">
        <v>11.766120000000001</v>
      </c>
      <c r="BG199" s="59">
        <v>7.8495850000000003</v>
      </c>
      <c r="BH199" s="59">
        <v>2.3170863E-3</v>
      </c>
      <c r="BI199" s="59">
        <v>2.6826277999999999E-4</v>
      </c>
      <c r="BJ199" s="59">
        <v>35.567619999999998</v>
      </c>
      <c r="BK199" s="59">
        <v>0.21620221000000001</v>
      </c>
      <c r="BL199" s="59">
        <v>0.58245581999999996</v>
      </c>
      <c r="BM199" s="59">
        <v>0.32305667999999998</v>
      </c>
      <c r="BN199" s="59">
        <v>1.1217147101888181</v>
      </c>
      <c r="BO199" s="59">
        <v>0.268039156</v>
      </c>
      <c r="BP199" s="59">
        <v>0.62287520000000007</v>
      </c>
      <c r="BQ199" s="59">
        <v>0.28725510021686401</v>
      </c>
      <c r="BR199" s="59">
        <v>1.279329418216864</v>
      </c>
      <c r="BS199" s="59">
        <v>8.1654149999999995E-2</v>
      </c>
    </row>
    <row r="200" spans="1:71" x14ac:dyDescent="0.25">
      <c r="A200" s="57" t="s">
        <v>212</v>
      </c>
      <c r="B200" s="57">
        <v>6.6080000000000002E-4</v>
      </c>
      <c r="C200" s="57">
        <v>0.36732199999999998</v>
      </c>
      <c r="D200" s="57">
        <v>10.322914000000001</v>
      </c>
      <c r="E200" s="57">
        <v>8.1795434999999994</v>
      </c>
      <c r="F200" s="57">
        <v>2.3104774000000002E-3</v>
      </c>
      <c r="G200" s="57">
        <v>2.7548283000000001E-4</v>
      </c>
      <c r="H200" s="57">
        <v>35.561750000000004</v>
      </c>
      <c r="I200" s="57">
        <v>0.209973726</v>
      </c>
      <c r="J200" s="57">
        <v>0.62327924999999995</v>
      </c>
      <c r="K200" s="57">
        <v>0.35753286000000001</v>
      </c>
      <c r="L200" s="57">
        <v>1.1907858361766941</v>
      </c>
      <c r="M200" s="57">
        <v>0.27305402400000001</v>
      </c>
      <c r="N200" s="57">
        <v>0.64097216000000001</v>
      </c>
      <c r="O200" s="57">
        <v>0.28765628021754952</v>
      </c>
      <c r="P200" s="57">
        <v>1.31715152121755</v>
      </c>
      <c r="Q200" s="57">
        <v>9.8319820000000002E-2</v>
      </c>
      <c r="S200" s="53" t="s">
        <v>212</v>
      </c>
      <c r="T200" s="53">
        <v>6.6149999999999998E-4</v>
      </c>
      <c r="U200" s="53">
        <v>0.2481815</v>
      </c>
      <c r="V200" s="53">
        <v>11.502564</v>
      </c>
      <c r="W200" s="53">
        <v>7.9448889999999999</v>
      </c>
      <c r="X200" s="53">
        <v>2.3151445000000001E-3</v>
      </c>
      <c r="Y200" s="53">
        <v>2.6944527E-4</v>
      </c>
      <c r="Z200" s="53">
        <v>35.588684000000001</v>
      </c>
      <c r="AA200" s="53">
        <v>0.218066697</v>
      </c>
      <c r="AB200" s="53">
        <v>0.57381305000000005</v>
      </c>
      <c r="AC200" s="53">
        <v>0.27755353999999999</v>
      </c>
      <c r="AD200" s="53">
        <v>1.0694332871522449</v>
      </c>
      <c r="AE200" s="53">
        <v>0.26262302399999998</v>
      </c>
      <c r="AF200" s="53">
        <v>0.6135701899999999</v>
      </c>
      <c r="AG200" s="53">
        <v>0.21807662014307569</v>
      </c>
      <c r="AH200" s="53">
        <v>1.185752028143076</v>
      </c>
      <c r="AI200" s="53">
        <v>6.5217380000000005E-2</v>
      </c>
      <c r="AK200" s="58" t="s">
        <v>212</v>
      </c>
      <c r="AL200" s="58">
        <v>6.8099999999999996E-4</v>
      </c>
      <c r="AM200" s="58">
        <v>0.16472899999999999</v>
      </c>
      <c r="AN200" s="58">
        <v>12.754521</v>
      </c>
      <c r="AO200" s="58">
        <v>7.7176970000000003</v>
      </c>
      <c r="AP200" s="58">
        <v>2.3205942000000001E-3</v>
      </c>
      <c r="AQ200" s="58">
        <v>2.6301736999999998E-4</v>
      </c>
      <c r="AR200" s="58">
        <v>35.601230000000001</v>
      </c>
      <c r="AS200" s="58">
        <v>0.22733862399999999</v>
      </c>
      <c r="AT200" s="58">
        <v>0.51007533999999999</v>
      </c>
      <c r="AU200" s="58">
        <v>0.20621745499999999</v>
      </c>
      <c r="AV200" s="58">
        <v>0.94363141912674697</v>
      </c>
      <c r="AW200" s="58">
        <v>0.251321505</v>
      </c>
      <c r="AX200" s="58">
        <v>0.59070285999999994</v>
      </c>
      <c r="AY200" s="58">
        <v>0.1239025000940276</v>
      </c>
      <c r="AZ200" s="58">
        <v>1.0349947650940281</v>
      </c>
      <c r="BA200" s="58">
        <v>3.1574126000000001E-2</v>
      </c>
      <c r="BC200" s="59" t="s">
        <v>212</v>
      </c>
      <c r="BD200" s="59">
        <v>6.7869999999999996E-4</v>
      </c>
      <c r="BE200" s="59">
        <v>0.1958686</v>
      </c>
      <c r="BF200" s="59">
        <v>12.119213999999999</v>
      </c>
      <c r="BG200" s="59">
        <v>7.8500775999999997</v>
      </c>
      <c r="BH200" s="59">
        <v>2.3184657999999999E-3</v>
      </c>
      <c r="BI200" s="59">
        <v>2.6615109999999999E-4</v>
      </c>
      <c r="BJ200" s="59">
        <v>35.606827000000003</v>
      </c>
      <c r="BK200" s="59">
        <v>0.222855257</v>
      </c>
      <c r="BL200" s="59">
        <v>0.53428745</v>
      </c>
      <c r="BM200" s="59">
        <v>0.231884125</v>
      </c>
      <c r="BN200" s="59">
        <v>0.98902683213641762</v>
      </c>
      <c r="BO200" s="59">
        <v>0.25278057500000001</v>
      </c>
      <c r="BP200" s="59">
        <v>0.59555751000000001</v>
      </c>
      <c r="BQ200" s="59">
        <v>0.1502114701047346</v>
      </c>
      <c r="BR200" s="59">
        <v>1.060246857104735</v>
      </c>
      <c r="BS200" s="59">
        <v>4.2969540000000001E-2</v>
      </c>
    </row>
    <row r="201" spans="1:71" x14ac:dyDescent="0.25">
      <c r="A201" s="57" t="s">
        <v>212</v>
      </c>
      <c r="B201" s="57">
        <v>6.5129999999999995E-4</v>
      </c>
      <c r="C201" s="57">
        <v>0.25052649999999999</v>
      </c>
      <c r="D201" s="57">
        <v>10.502578</v>
      </c>
      <c r="E201" s="57">
        <v>8.1926760000000005</v>
      </c>
      <c r="F201" s="57">
        <v>2.3089528999999998E-3</v>
      </c>
      <c r="G201" s="57">
        <v>2.7377504999999999E-4</v>
      </c>
      <c r="H201" s="57">
        <v>35.578217000000002</v>
      </c>
      <c r="I201" s="57">
        <v>0.214606093</v>
      </c>
      <c r="J201" s="57">
        <v>0.58268233000000003</v>
      </c>
      <c r="K201" s="57">
        <v>0.24655745500000001</v>
      </c>
      <c r="L201" s="57">
        <v>1.043845878128717</v>
      </c>
      <c r="M201" s="57">
        <v>0.25825122</v>
      </c>
      <c r="N201" s="57">
        <v>0.60811257000000007</v>
      </c>
      <c r="O201" s="57">
        <v>0.14891599010382081</v>
      </c>
      <c r="P201" s="57">
        <v>1.090332885103821</v>
      </c>
      <c r="Q201" s="57">
        <v>5.8625057000000001E-2</v>
      </c>
      <c r="S201" s="53" t="s">
        <v>212</v>
      </c>
      <c r="T201" s="53">
        <v>6.6830000000000004E-4</v>
      </c>
      <c r="U201" s="53">
        <v>0.1777128</v>
      </c>
      <c r="V201" s="53">
        <v>11.870513000000001</v>
      </c>
      <c r="W201" s="53">
        <v>7.9471397000000001</v>
      </c>
      <c r="X201" s="53">
        <v>2.3147583000000002E-3</v>
      </c>
      <c r="Y201" s="53">
        <v>2.6623584999999999E-4</v>
      </c>
      <c r="Z201" s="53">
        <v>35.613453</v>
      </c>
      <c r="AA201" s="53">
        <v>0.222730333</v>
      </c>
      <c r="AB201" s="53">
        <v>0.51359397000000007</v>
      </c>
      <c r="AC201" s="53">
        <v>0.18475233099999999</v>
      </c>
      <c r="AD201" s="53">
        <v>0.9210766341124258</v>
      </c>
      <c r="AE201" s="53">
        <v>0.23746058</v>
      </c>
      <c r="AF201" s="53">
        <v>0.58679875000000004</v>
      </c>
      <c r="AG201" s="53">
        <v>4.583508507150684E-2</v>
      </c>
      <c r="AH201" s="53">
        <v>0.91683093607150679</v>
      </c>
      <c r="AI201" s="53">
        <v>2.5359664000000001E-2</v>
      </c>
      <c r="AK201" s="58" t="s">
        <v>212</v>
      </c>
      <c r="AL201" s="58">
        <v>7.0180000000000004E-4</v>
      </c>
      <c r="AM201" s="58">
        <v>0.1247602</v>
      </c>
      <c r="AN201" s="58">
        <v>13.232507999999999</v>
      </c>
      <c r="AO201" s="58">
        <v>7.7183146000000002</v>
      </c>
      <c r="AP201" s="58">
        <v>2.3213634E-3</v>
      </c>
      <c r="AQ201" s="58">
        <v>2.5927007999999998E-4</v>
      </c>
      <c r="AR201" s="58">
        <v>35.638396999999998</v>
      </c>
      <c r="AS201" s="58">
        <v>0.22804888000000001</v>
      </c>
      <c r="AT201" s="58">
        <v>0.44757849000000011</v>
      </c>
      <c r="AU201" s="58">
        <v>0.131113071776739</v>
      </c>
      <c r="AV201" s="58">
        <v>0.80674044186743188</v>
      </c>
      <c r="AW201" s="58">
        <v>0.22183059499999999</v>
      </c>
      <c r="AX201" s="58">
        <v>0.52328412999999996</v>
      </c>
      <c r="AY201" s="58">
        <v>2.1119585030000002E-9</v>
      </c>
      <c r="AZ201" s="58">
        <v>0.80645299291195849</v>
      </c>
      <c r="BA201" s="58">
        <v>3.5754275999999999E-8</v>
      </c>
      <c r="BC201" s="59" t="s">
        <v>212</v>
      </c>
      <c r="BD201" s="59">
        <v>6.935E-4</v>
      </c>
      <c r="BE201" s="59">
        <v>0.14436289999999999</v>
      </c>
      <c r="BF201" s="59">
        <v>12.549238000000001</v>
      </c>
      <c r="BG201" s="59">
        <v>7.8510160000000004</v>
      </c>
      <c r="BH201" s="59">
        <v>2.3189576000000002E-3</v>
      </c>
      <c r="BI201" s="59">
        <v>2.6265715000000001E-4</v>
      </c>
      <c r="BJ201" s="59">
        <v>35.640230000000003</v>
      </c>
      <c r="BK201" s="59">
        <v>0.226454827</v>
      </c>
      <c r="BL201" s="59">
        <v>0.47619232999999989</v>
      </c>
      <c r="BM201" s="59">
        <v>0.149887485032</v>
      </c>
      <c r="BN201" s="59">
        <v>0.8525346421311315</v>
      </c>
      <c r="BO201" s="59">
        <v>0.22623615999999999</v>
      </c>
      <c r="BP201" s="59">
        <v>0.56263014999999994</v>
      </c>
      <c r="BQ201" s="59">
        <v>4.1619229930000004E-9</v>
      </c>
      <c r="BR201" s="59">
        <v>0.80637651096192298</v>
      </c>
      <c r="BS201" s="59">
        <v>1.2408110000000001E-3</v>
      </c>
    </row>
    <row r="202" spans="1:71" x14ac:dyDescent="0.25">
      <c r="A202" s="57" t="s">
        <v>213</v>
      </c>
      <c r="B202" s="57" cm="1">
        <f t="array" ref="B202:B211">TRANSPOSE(Fe!S6:AB6)</f>
        <v>3.1129999999999998E-4</v>
      </c>
      <c r="C202" s="57" cm="1">
        <f t="array" ref="C202:C211">TRANSPOSE('PO4'!S6:AB6)</f>
        <v>0.52978210000000003</v>
      </c>
      <c r="D202" s="57" cm="1">
        <f t="array" ref="D202:D211">TRANSPOSE(surface_T!S6:AB6)</f>
        <v>10.491814</v>
      </c>
      <c r="E202" s="57" cm="1">
        <f t="array" ref="E202:E211">TRANSPOSE(surface_ph!S6:AB6)</f>
        <v>8.1748119999999993</v>
      </c>
      <c r="F202" s="57" cm="1">
        <f t="array" ref="F202:F211">TRANSPOSE(surface_Alk!S6:AB6)</f>
        <v>2.294024E-3</v>
      </c>
      <c r="G202" s="57" cm="1">
        <f t="array" ref="G202:G211">TRANSPOSE(surface_oxugen!S6:AB6)</f>
        <v>2.7436067E-4</v>
      </c>
      <c r="H202" s="57" cm="1">
        <f t="array" ref="H202:H211">TRANSPOSE(Surface_sal!S6:AB6)</f>
        <v>34.922780000000003</v>
      </c>
      <c r="I202" s="57" cm="1">
        <f t="array" ref="I202:I211">TRANSPOSE(picophyto!S6:AB6)</f>
        <v>0.19514783899999999</v>
      </c>
      <c r="J202" s="57" cm="1">
        <f t="array" ref="J202:J211">TRANSPOSE(nanophyto!S6:AB6)</f>
        <v>0.57309334999999995</v>
      </c>
      <c r="K202" s="57" cm="1">
        <f t="array" ref="K202:K211">TRANSPOSE(microphyto!S6:AB6)</f>
        <v>0.23018918599999999</v>
      </c>
      <c r="L202" s="57" cm="1">
        <f t="array" ref="L202:L211">TRANSPOSE(total_phyto!S6:AB6)</f>
        <v>0.99843037509333377</v>
      </c>
      <c r="M202" s="57" cm="1">
        <f t="array" ref="M202:M211">TRANSPOSE(nanozoo!S6:AB6)</f>
        <v>0.23996262600000001</v>
      </c>
      <c r="N202" s="57" cm="1">
        <f t="array" ref="N202:N211">TRANSPOSE(microzoo!S6:AB6)</f>
        <v>0.58130437000000001</v>
      </c>
      <c r="O202" s="57" cm="1">
        <f t="array" ref="O202:O211">TRANSPOSE(mesozoo!S6:AB6)</f>
        <v>0.14156443011013051</v>
      </c>
      <c r="P202" s="57" cm="1">
        <f t="array" ref="P202:P211">TRANSPOSE(total_zoo!S6:AB6)</f>
        <v>1.039751884110131</v>
      </c>
      <c r="Q202" s="57" cm="1">
        <f t="array" ref="Q202:Q211">TRANSPOSE(foram!S6:AB6)</f>
        <v>6.5021679999999998E-2</v>
      </c>
      <c r="S202" s="60" t="s">
        <v>213</v>
      </c>
      <c r="T202" s="60" cm="1">
        <f t="array" ref="T202:T211">TRANSPOSE(Fe!S117:AB117)</f>
        <v>2.8909999999999998E-4</v>
      </c>
      <c r="U202" s="60" cm="1">
        <f t="array" ref="U202:U211">TRANSPOSE('PO4'!S117:AB117)</f>
        <v>0.4297608</v>
      </c>
      <c r="V202" s="60" cm="1">
        <f t="array" ref="V202:V211">TRANSPOSE(surface_T!S117:AB117)</f>
        <v>11.814541999999999</v>
      </c>
      <c r="W202" s="60" cm="1">
        <f t="array" ref="W202:W211">TRANSPOSE(surface_ph!S117:AB117)</f>
        <v>7.9414644000000001</v>
      </c>
      <c r="X202" s="60" cm="1">
        <f t="array" ref="X202:X211">TRANSPOSE(surface_Alk!S117:AB117)</f>
        <v>2.300921E-3</v>
      </c>
      <c r="Y202" s="60" cm="1">
        <f t="array" ref="Y202:Y211">TRANSPOSE(surface_oxugen!S117:AB117)</f>
        <v>2.6749974000000001E-4</v>
      </c>
      <c r="Z202" s="60" cm="1">
        <f t="array" ref="Z202:Z211">TRANSPOSE(Surface_sal!S117:AB117)</f>
        <v>34.923465999999998</v>
      </c>
      <c r="AA202" s="60" cm="1">
        <f t="array" ref="AA202:AA211">TRANSPOSE(picophyto!S117:AB117)</f>
        <v>0.19956817399999999</v>
      </c>
      <c r="AB202" s="60" cm="1">
        <f t="array" ref="AB202:AB211">TRANSPOSE(nanophyto!S117:AB117)</f>
        <v>0.55248249000000005</v>
      </c>
      <c r="AC202" s="60" cm="1">
        <f t="array" ref="AC202:AC211">TRANSPOSE(microphyto!S117:AB117)</f>
        <v>0.24044932999999999</v>
      </c>
      <c r="AD202" s="60" cm="1">
        <f t="array" ref="AD202:AD211">TRANSPOSE(total_phyto!S117:AB117)</f>
        <v>0.99249999409567435</v>
      </c>
      <c r="AE202" s="60" cm="1">
        <f t="array" ref="AE202:AE211">TRANSPOSE(nanozoo!S117:AB117)</f>
        <v>0.23749851</v>
      </c>
      <c r="AF202" s="60" cm="1">
        <f t="array" ref="AF202:AF211">TRANSPOSE(microzoo!S117:AB117)</f>
        <v>0.57020389999999999</v>
      </c>
      <c r="AG202" s="60" cm="1">
        <f t="array" ref="AG202:AG211">TRANSPOSE(mesozoo!S117:AB117)</f>
        <v>0.17746012013458581</v>
      </c>
      <c r="AH202" s="60" cm="1">
        <f t="array" ref="AH202:AH211">TRANSPOSE(total_zoo!S117:AB117)</f>
        <v>1.065613713134586</v>
      </c>
      <c r="AI202" s="60" cm="1">
        <f t="array" ref="AI202:AI211">TRANSPOSE(foram!S117:AB117)</f>
        <v>6.4751156000000004E-2</v>
      </c>
      <c r="AK202" s="58" t="s">
        <v>213</v>
      </c>
      <c r="AL202" s="58" cm="1">
        <f t="array" ref="AL202:AL211">TRANSPOSE(Fe!S154:AB154)</f>
        <v>2.6610000000000002E-4</v>
      </c>
      <c r="AM202" s="58" cm="1">
        <f t="array" ref="AM202:AM211">TRANSPOSE('PO4'!S154:AB154)</f>
        <v>0.33164199999999999</v>
      </c>
      <c r="AN202" s="58" cm="1">
        <f t="array" ref="AN202:AN211">TRANSPOSE(surface_T!S154:AB154)</f>
        <v>13.255501000000001</v>
      </c>
      <c r="AO202" s="58" cm="1">
        <f t="array" ref="AO202:AO211">TRANSPOSE(surface_ph!S154:AB154)</f>
        <v>7.7210016000000001</v>
      </c>
      <c r="AP202" s="58" cm="1">
        <f t="array" ref="AP202:AP211">TRANSPOSE(surface_Alk!S154:AB154)</f>
        <v>2.3094890000000001E-3</v>
      </c>
      <c r="AQ202" s="58" cm="1">
        <f t="array" ref="AQ202:AQ211">TRANSPOSE(surface_oxugen!S154:AB154)</f>
        <v>2.6050471999999999E-4</v>
      </c>
      <c r="AR202" s="58" cm="1">
        <f t="array" ref="AR202:AR211">TRANSPOSE(Surface_sal!S154:AB154)</f>
        <v>34.924320000000002</v>
      </c>
      <c r="AS202" s="58" cm="1">
        <f t="array" ref="AS202:AS211">TRANSPOSE(picophyto!S154:AB154)</f>
        <v>0.203116295</v>
      </c>
      <c r="AT202" s="58" cm="1">
        <f t="array" ref="AT202:AT211">TRANSPOSE(nanophyto!S154:AB154)</f>
        <v>0.52498341999999998</v>
      </c>
      <c r="AU202" s="58" cm="1">
        <f t="array" ref="AU202:AU211">TRANSPOSE(microphyto!S154:AB154)</f>
        <v>0.23432107699999999</v>
      </c>
      <c r="AV202" s="58" cm="1">
        <f t="array" ref="AV202:AV211">TRANSPOSE(total_phyto!S154:AB154)</f>
        <v>0.96242079209654163</v>
      </c>
      <c r="AW202" s="58" cm="1">
        <f t="array" ref="AW202:AW211">TRANSPOSE(nanozoo!S154:AB154)</f>
        <v>0.23162313000000001</v>
      </c>
      <c r="AX202" s="58" cm="1">
        <f t="array" ref="AX202:AX211">TRANSPOSE(microzoo!S154:AB154)</f>
        <v>0.54635774999999998</v>
      </c>
      <c r="AY202" s="58" cm="1">
        <f t="array" ref="AY202:AY211">TRANSPOSE(mesozoo!S154:AB154)</f>
        <v>0.18521954014344241</v>
      </c>
      <c r="AZ202" s="58" cm="1">
        <f t="array" ref="AZ202:AZ211">TRANSPOSE(total_zoo!S154:AB154)</f>
        <v>1.054048448143442</v>
      </c>
      <c r="BA202" s="58" cm="1">
        <f t="array" ref="BA202:BA211">TRANSPOSE(foram!S154:AB154)</f>
        <v>5.8992594000000002E-2</v>
      </c>
      <c r="BC202" s="59" t="s">
        <v>213</v>
      </c>
      <c r="BD202" s="59" cm="1">
        <f t="array" ref="BD202:BD211">TRANSPOSE(Fe!S80:AB80)</f>
        <v>2.7769999999999997E-4</v>
      </c>
      <c r="BE202" s="59" cm="1">
        <f t="array" ref="BE202:BE211">TRANSPOSE('PO4'!S80:AB80)</f>
        <v>0.37435040000000003</v>
      </c>
      <c r="BF202" s="59" cm="1">
        <f t="array" ref="BF202:BF211">TRANSPOSE(surface_T!S80:AB80)</f>
        <v>12.552106999999999</v>
      </c>
      <c r="BG202" s="59" cm="1">
        <f t="array" ref="BG202:BG211">TRANSPOSE(surface_ph!S80:AB80)</f>
        <v>7.8509802999999998</v>
      </c>
      <c r="BH202" s="59" cm="1">
        <f t="array" ref="BH202:BH211">TRANSPOSE(surface_Alk!S80:AB80)</f>
        <v>2.3058982999999999E-3</v>
      </c>
      <c r="BI202" s="59" cm="1">
        <f t="array" ref="BI202:BI211">TRANSPOSE(surface_oxugen!S80:AB80)</f>
        <v>2.6394047999999998E-4</v>
      </c>
      <c r="BJ202" s="59" cm="1">
        <f t="array" ref="BJ202:BJ211">TRANSPOSE(Surface_sal!S80:AB80)</f>
        <v>34.926037000000001</v>
      </c>
      <c r="BK202" s="59" cm="1">
        <f t="array" ref="BK202:BK211">TRANSPOSE(picophyto!S80:AB80)</f>
        <v>0.20085030500000001</v>
      </c>
      <c r="BL202" s="59" cm="1">
        <f t="array" ref="BL202:BL211">TRANSPOSE(nanophyto!S80:AB80)</f>
        <v>0.53911218999999999</v>
      </c>
      <c r="BM202" s="59" cm="1">
        <f t="array" ref="BM202:BM211">TRANSPOSE(microphyto!S80:AB80)</f>
        <v>0.23892841000000001</v>
      </c>
      <c r="BN202" s="59" cm="1">
        <f t="array" ref="BN202:BN211">TRANSPOSE(total_phyto!S80:AB80)</f>
        <v>0.97889090509611509</v>
      </c>
      <c r="BO202" s="59" cm="1">
        <f t="array" ref="BO202:BO211">TRANSPOSE(nanozoo!S80:AB80)</f>
        <v>0.23400663999999999</v>
      </c>
      <c r="BP202" s="59" cm="1">
        <f t="array" ref="BP202:BP211">TRANSPOSE(microzoo!S80:AB80)</f>
        <v>0.55707085000000001</v>
      </c>
      <c r="BQ202" s="59" cm="1">
        <f t="array" ref="BQ202:BQ211">TRANSPOSE(mesozoo!S80:AB80)</f>
        <v>0.18279172014110559</v>
      </c>
      <c r="BR202" s="59" cm="1">
        <f t="array" ref="BR202:BR211">TRANSPOSE(total_zoo!S80:AB80)</f>
        <v>1.051048807141105</v>
      </c>
      <c r="BS202" s="59" cm="1">
        <f t="array" ref="BS202:BS211">TRANSPOSE(foram!S80:AB80)</f>
        <v>6.2790760000000001E-2</v>
      </c>
    </row>
    <row r="203" spans="1:71" x14ac:dyDescent="0.25">
      <c r="A203" s="57" t="s">
        <v>213</v>
      </c>
      <c r="B203" s="57" t="str">
        <v>NA</v>
      </c>
      <c r="C203" s="57" t="str">
        <v>NA</v>
      </c>
      <c r="D203" s="57" t="str">
        <v>NaN</v>
      </c>
      <c r="E203" s="57" t="str">
        <v>NaN</v>
      </c>
      <c r="F203" s="57" t="str">
        <v>NaN</v>
      </c>
      <c r="G203" s="57" t="str">
        <v>NaN</v>
      </c>
      <c r="H203" s="57" t="str">
        <v>NaN</v>
      </c>
      <c r="I203" s="57" t="str">
        <v>NA</v>
      </c>
      <c r="J203" s="57" t="str">
        <v>NA</v>
      </c>
      <c r="K203" s="57" t="str">
        <v>NA</v>
      </c>
      <c r="L203" s="57" t="str">
        <v>NA</v>
      </c>
      <c r="M203" s="57" t="str">
        <v>NA</v>
      </c>
      <c r="N203" s="57" t="str">
        <v>NA</v>
      </c>
      <c r="O203" s="57" t="str">
        <v>NA</v>
      </c>
      <c r="P203" s="57" t="str">
        <v>NA</v>
      </c>
      <c r="Q203" s="57" t="str">
        <v>NaN</v>
      </c>
      <c r="S203" s="53" t="s">
        <v>213</v>
      </c>
      <c r="T203" s="53" t="str">
        <v>NA</v>
      </c>
      <c r="U203" s="53" t="str">
        <v>NA</v>
      </c>
      <c r="V203" s="53" t="str">
        <v>NaN</v>
      </c>
      <c r="W203" s="53" t="str">
        <v>NaN</v>
      </c>
      <c r="X203" s="53" t="str">
        <v>NaN</v>
      </c>
      <c r="Y203" s="53" t="str">
        <v>NaN</v>
      </c>
      <c r="Z203" s="53" t="str">
        <v>NaN</v>
      </c>
      <c r="AA203" s="53" t="str">
        <v>NA</v>
      </c>
      <c r="AB203" s="53" t="str">
        <v>NA</v>
      </c>
      <c r="AC203" s="53" t="str">
        <v>NA</v>
      </c>
      <c r="AD203" s="53" t="str">
        <v>NA</v>
      </c>
      <c r="AE203" s="53" t="str">
        <v>NA</v>
      </c>
      <c r="AF203" s="53" t="str">
        <v>NA</v>
      </c>
      <c r="AG203" s="53" t="str">
        <v>NA</v>
      </c>
      <c r="AH203" s="53" t="str">
        <v>NA</v>
      </c>
      <c r="AI203" s="53" t="str">
        <v>NaN</v>
      </c>
      <c r="AK203" s="58" t="s">
        <v>213</v>
      </c>
      <c r="AL203" s="58" t="str">
        <v>NA</v>
      </c>
      <c r="AM203" s="58" t="str">
        <v>NA</v>
      </c>
      <c r="AN203" s="58" t="str">
        <v>NaN</v>
      </c>
      <c r="AO203" s="58" t="str">
        <v>NaN</v>
      </c>
      <c r="AP203" s="58" t="str">
        <v>NaN</v>
      </c>
      <c r="AQ203" s="58" t="str">
        <v>NaN</v>
      </c>
      <c r="AR203" s="58" t="str">
        <v>NaN</v>
      </c>
      <c r="AS203" s="58" t="str">
        <v>NA</v>
      </c>
      <c r="AT203" s="58" t="str">
        <v>NA</v>
      </c>
      <c r="AU203" s="58" t="str">
        <v>NA</v>
      </c>
      <c r="AV203" s="58" t="str">
        <v>NA</v>
      </c>
      <c r="AW203" s="58" t="str">
        <v>NA</v>
      </c>
      <c r="AX203" s="58" t="str">
        <v>NA</v>
      </c>
      <c r="AY203" s="58" t="str">
        <v>NA</v>
      </c>
      <c r="AZ203" s="58" t="str">
        <v>NA</v>
      </c>
      <c r="BA203" s="58" t="str">
        <v>NaN</v>
      </c>
      <c r="BC203" s="59" t="s">
        <v>213</v>
      </c>
      <c r="BD203" s="59" t="str">
        <v>NA</v>
      </c>
      <c r="BE203" s="59" t="str">
        <v>NA</v>
      </c>
      <c r="BF203" s="59" t="str">
        <v>NaN</v>
      </c>
      <c r="BG203" s="59" t="str">
        <v>NaN</v>
      </c>
      <c r="BH203" s="59" t="str">
        <v>NaN</v>
      </c>
      <c r="BI203" s="59" t="str">
        <v>NaN</v>
      </c>
      <c r="BJ203" s="59" t="str">
        <v>NaN</v>
      </c>
      <c r="BK203" s="59" t="str">
        <v>NA</v>
      </c>
      <c r="BL203" s="59" t="str">
        <v>NA</v>
      </c>
      <c r="BM203" s="59" t="str">
        <v>NA</v>
      </c>
      <c r="BN203" s="59" t="str">
        <v>NA</v>
      </c>
      <c r="BO203" s="59" t="str">
        <v>NA</v>
      </c>
      <c r="BP203" s="59" t="str">
        <v>NA</v>
      </c>
      <c r="BQ203" s="59" t="str">
        <v>NA</v>
      </c>
      <c r="BR203" s="59" t="str">
        <v>NA</v>
      </c>
      <c r="BS203" s="59" t="str">
        <v>NaN</v>
      </c>
    </row>
    <row r="204" spans="1:71" x14ac:dyDescent="0.25">
      <c r="A204" s="57" t="s">
        <v>213</v>
      </c>
      <c r="B204" s="57">
        <v>3.3579999999999998E-4</v>
      </c>
      <c r="C204" s="57">
        <v>0.74046679999999998</v>
      </c>
      <c r="D204" s="57">
        <v>8.4348179999999999</v>
      </c>
      <c r="E204" s="57">
        <v>8.1839949999999995</v>
      </c>
      <c r="F204" s="57">
        <v>2.3051207000000002E-3</v>
      </c>
      <c r="G204" s="57">
        <v>2.9305732000000002E-4</v>
      </c>
      <c r="H204" s="57">
        <v>34.851460000000003</v>
      </c>
      <c r="I204" s="57">
        <v>0.228358012</v>
      </c>
      <c r="J204" s="57">
        <v>0.70289043000000007</v>
      </c>
      <c r="K204" s="57">
        <v>0.29062564499999999</v>
      </c>
      <c r="L204" s="57">
        <v>1.221874087097353</v>
      </c>
      <c r="M204" s="57">
        <v>0.33420836999999998</v>
      </c>
      <c r="N204" s="57">
        <v>0.75777331000000003</v>
      </c>
      <c r="O204" s="57">
        <v>0.40556970019191391</v>
      </c>
      <c r="P204" s="57">
        <v>1.623391015191914</v>
      </c>
      <c r="Q204" s="57">
        <v>0.1023075</v>
      </c>
      <c r="S204" s="53" t="s">
        <v>213</v>
      </c>
      <c r="T204" s="53">
        <v>3.167E-4</v>
      </c>
      <c r="U204" s="53">
        <v>0.63985510000000001</v>
      </c>
      <c r="V204" s="53">
        <v>9.7709390000000003</v>
      </c>
      <c r="W204" s="53">
        <v>7.9528346000000001</v>
      </c>
      <c r="X204" s="53">
        <v>2.3090667E-3</v>
      </c>
      <c r="Y204" s="53">
        <v>2.8518838000000002E-4</v>
      </c>
      <c r="Z204" s="53">
        <v>34.843769999999999</v>
      </c>
      <c r="AA204" s="53">
        <v>0.22859580500000001</v>
      </c>
      <c r="AB204" s="53">
        <v>0.67745356999999995</v>
      </c>
      <c r="AC204" s="53">
        <v>0.28798261000000003</v>
      </c>
      <c r="AD204" s="53">
        <v>1.194031985100249</v>
      </c>
      <c r="AE204" s="53">
        <v>0.32602798999999999</v>
      </c>
      <c r="AF204" s="53">
        <v>0.72933837000000001</v>
      </c>
      <c r="AG204" s="53">
        <v>0.42134833023674412</v>
      </c>
      <c r="AH204" s="53">
        <v>1.605877068236744</v>
      </c>
      <c r="AI204" s="53">
        <v>0.10043587499999999</v>
      </c>
      <c r="AK204" s="58" t="s">
        <v>213</v>
      </c>
      <c r="AL204" s="58">
        <v>2.9629999999999999E-4</v>
      </c>
      <c r="AM204" s="58">
        <v>0.5231884</v>
      </c>
      <c r="AN204" s="58">
        <v>11.330904</v>
      </c>
      <c r="AO204" s="58">
        <v>7.7300323999999998</v>
      </c>
      <c r="AP204" s="58">
        <v>2.3139104999999999E-3</v>
      </c>
      <c r="AQ204" s="58">
        <v>2.7618389999999998E-4</v>
      </c>
      <c r="AR204" s="58">
        <v>34.841079999999998</v>
      </c>
      <c r="AS204" s="58">
        <v>0.228112392</v>
      </c>
      <c r="AT204" s="58">
        <v>0.64707972999999996</v>
      </c>
      <c r="AU204" s="58">
        <v>0.28354263000000002</v>
      </c>
      <c r="AV204" s="58">
        <v>1.1587347521037059</v>
      </c>
      <c r="AW204" s="58">
        <v>0.31514128000000002</v>
      </c>
      <c r="AX204" s="58">
        <v>0.69624103999999998</v>
      </c>
      <c r="AY204" s="58">
        <v>0.42928898031591423</v>
      </c>
      <c r="AZ204" s="58">
        <v>1.588935052315914</v>
      </c>
      <c r="BA204" s="58">
        <v>9.7619919999999999E-2</v>
      </c>
      <c r="BC204" s="59" t="s">
        <v>213</v>
      </c>
      <c r="BD204" s="59">
        <v>3.0709999999999998E-4</v>
      </c>
      <c r="BE204" s="59">
        <v>0.58281210000000006</v>
      </c>
      <c r="BF204" s="59">
        <v>10.509868000000001</v>
      </c>
      <c r="BG204" s="59">
        <v>7.8624980000000004</v>
      </c>
      <c r="BH204" s="59">
        <v>2.3119260000000002E-3</v>
      </c>
      <c r="BI204" s="59">
        <v>2.8088735000000002E-4</v>
      </c>
      <c r="BJ204" s="59">
        <v>34.840373999999997</v>
      </c>
      <c r="BK204" s="59">
        <v>0.22844740699999999</v>
      </c>
      <c r="BL204" s="59">
        <v>0.6632116400000001</v>
      </c>
      <c r="BM204" s="59">
        <v>0.28621572000000001</v>
      </c>
      <c r="BN204" s="59">
        <v>1.1778747671019889</v>
      </c>
      <c r="BO204" s="59">
        <v>0.32102549000000002</v>
      </c>
      <c r="BP204" s="59">
        <v>0.71358171000000004</v>
      </c>
      <c r="BQ204" s="59">
        <v>0.42663816027038298</v>
      </c>
      <c r="BR204" s="59">
        <v>1.585816972270383</v>
      </c>
      <c r="BS204" s="59">
        <v>9.9289409999999995E-2</v>
      </c>
    </row>
    <row r="205" spans="1:71" x14ac:dyDescent="0.25">
      <c r="A205" s="57" t="s">
        <v>213</v>
      </c>
      <c r="B205" s="57">
        <v>3.4410000000000002E-4</v>
      </c>
      <c r="C205" s="57">
        <v>0.80305119999999997</v>
      </c>
      <c r="D205" s="57">
        <v>7.6790390000000004</v>
      </c>
      <c r="E205" s="57">
        <v>8.1852300000000007</v>
      </c>
      <c r="F205" s="57">
        <v>2.3082673999999998E-3</v>
      </c>
      <c r="G205" s="57">
        <v>2.9769114999999999E-4</v>
      </c>
      <c r="H205" s="57">
        <v>34.820537999999999</v>
      </c>
      <c r="I205" s="57">
        <v>0.22865928999999999</v>
      </c>
      <c r="J205" s="57">
        <v>0.71864431999999989</v>
      </c>
      <c r="K205" s="57">
        <v>0.29005265600000002</v>
      </c>
      <c r="L205" s="57">
        <v>1.2373562660949711</v>
      </c>
      <c r="M205" s="57">
        <v>0.33997489400000003</v>
      </c>
      <c r="N205" s="57">
        <v>0.77598440000000002</v>
      </c>
      <c r="O205" s="57">
        <v>0.39672342017212292</v>
      </c>
      <c r="P205" s="57">
        <v>1.6384964831721229</v>
      </c>
      <c r="Q205" s="57">
        <v>0.10287061</v>
      </c>
      <c r="S205" s="53" t="s">
        <v>213</v>
      </c>
      <c r="T205" s="53">
        <v>3.257E-4</v>
      </c>
      <c r="U205" s="53">
        <v>0.70329169999999996</v>
      </c>
      <c r="V205" s="53">
        <v>9.0116019999999999</v>
      </c>
      <c r="W205" s="53">
        <v>7.9510407000000001</v>
      </c>
      <c r="X205" s="53">
        <v>2.3111422E-3</v>
      </c>
      <c r="Y205" s="53">
        <v>2.8957620000000001E-4</v>
      </c>
      <c r="Z205" s="53">
        <v>34.810417000000001</v>
      </c>
      <c r="AA205" s="53">
        <v>0.22901239600000001</v>
      </c>
      <c r="AB205" s="53">
        <v>0.69325629</v>
      </c>
      <c r="AC205" s="53">
        <v>0.28873987000000001</v>
      </c>
      <c r="AD205" s="53">
        <v>1.2110085560981569</v>
      </c>
      <c r="AE205" s="53">
        <v>0.33199641000000002</v>
      </c>
      <c r="AF205" s="53">
        <v>0.74683264000000005</v>
      </c>
      <c r="AG205" s="53">
        <v>0.41651613020891493</v>
      </c>
      <c r="AH205" s="53">
        <v>1.6258434712089149</v>
      </c>
      <c r="AI205" s="53">
        <v>0.10153592</v>
      </c>
      <c r="AK205" s="58" t="s">
        <v>213</v>
      </c>
      <c r="AL205" s="58">
        <v>3.0390000000000001E-4</v>
      </c>
      <c r="AM205" s="58">
        <v>0.5776019</v>
      </c>
      <c r="AN205" s="58">
        <v>10.572361000000001</v>
      </c>
      <c r="AO205" s="58">
        <v>7.7272259999999999</v>
      </c>
      <c r="AP205" s="58">
        <v>2.3148230000000001E-3</v>
      </c>
      <c r="AQ205" s="58">
        <v>2.8042402000000001E-4</v>
      </c>
      <c r="AR205" s="58">
        <v>34.804676000000001</v>
      </c>
      <c r="AS205" s="58">
        <v>0.22893912399999999</v>
      </c>
      <c r="AT205" s="58">
        <v>0.66276844999999995</v>
      </c>
      <c r="AU205" s="58">
        <v>0.28480819000000002</v>
      </c>
      <c r="AV205" s="58">
        <v>1.176515764101405</v>
      </c>
      <c r="AW205" s="58">
        <v>0.32155904400000002</v>
      </c>
      <c r="AX205" s="58">
        <v>0.71331459999999991</v>
      </c>
      <c r="AY205" s="58">
        <v>0.42891654027060988</v>
      </c>
      <c r="AZ205" s="58">
        <v>1.6125377172706099</v>
      </c>
      <c r="BA205" s="58">
        <v>9.8853899999999995E-2</v>
      </c>
      <c r="BC205" s="59" t="s">
        <v>213</v>
      </c>
      <c r="BD205" s="59">
        <v>3.1579999999999998E-4</v>
      </c>
      <c r="BE205" s="59">
        <v>0.64320489999999997</v>
      </c>
      <c r="BF205" s="59">
        <v>9.761908</v>
      </c>
      <c r="BG205" s="59">
        <v>7.8603630000000004</v>
      </c>
      <c r="BH205" s="59">
        <v>2.3133670000000002E-3</v>
      </c>
      <c r="BI205" s="59">
        <v>2.8514003000000001E-4</v>
      </c>
      <c r="BJ205" s="59">
        <v>34.80574</v>
      </c>
      <c r="BK205" s="59">
        <v>0.22903064000000001</v>
      </c>
      <c r="BL205" s="59">
        <v>0.67864265999999995</v>
      </c>
      <c r="BM205" s="59">
        <v>0.28764499500000001</v>
      </c>
      <c r="BN205" s="59">
        <v>1.1953182950999941</v>
      </c>
      <c r="BO205" s="59">
        <v>0.32705912500000001</v>
      </c>
      <c r="BP205" s="59">
        <v>0.73057282000000012</v>
      </c>
      <c r="BQ205" s="59">
        <v>0.42414647023606888</v>
      </c>
      <c r="BR205" s="59">
        <v>1.607186712236069</v>
      </c>
      <c r="BS205" s="59">
        <v>0.10050198</v>
      </c>
    </row>
    <row r="206" spans="1:71" x14ac:dyDescent="0.25">
      <c r="A206" s="57" t="s">
        <v>213</v>
      </c>
      <c r="B206" s="57">
        <v>3.5310000000000002E-4</v>
      </c>
      <c r="C206" s="57">
        <v>0.84942859999999998</v>
      </c>
      <c r="D206" s="57">
        <v>7.2704700000000004</v>
      </c>
      <c r="E206" s="57">
        <v>8.1831879999999995</v>
      </c>
      <c r="F206" s="57">
        <v>2.3098744000000001E-3</v>
      </c>
      <c r="G206" s="57">
        <v>2.9990866000000001E-4</v>
      </c>
      <c r="H206" s="57">
        <v>34.80198</v>
      </c>
      <c r="I206" s="57">
        <v>0.22818200699999999</v>
      </c>
      <c r="J206" s="57">
        <v>0.72313066999999998</v>
      </c>
      <c r="K206" s="57">
        <v>0.29278694999999999</v>
      </c>
      <c r="L206" s="57">
        <v>1.244099627095002</v>
      </c>
      <c r="M206" s="57">
        <v>0.34009827500000001</v>
      </c>
      <c r="N206" s="57">
        <v>0.78244897999999996</v>
      </c>
      <c r="O206" s="57">
        <v>0.38670373016196402</v>
      </c>
      <c r="P206" s="57">
        <v>1.6340564741619641</v>
      </c>
      <c r="Q206" s="57">
        <v>0.10271796</v>
      </c>
      <c r="S206" s="53" t="s">
        <v>213</v>
      </c>
      <c r="T206" s="53">
        <v>3.324E-4</v>
      </c>
      <c r="U206" s="53">
        <v>0.74091980000000002</v>
      </c>
      <c r="V206" s="53">
        <v>8.6184569999999994</v>
      </c>
      <c r="W206" s="53">
        <v>7.9474163000000004</v>
      </c>
      <c r="X206" s="53">
        <v>2.3122767000000001E-3</v>
      </c>
      <c r="Y206" s="53">
        <v>2.9157560000000001E-4</v>
      </c>
      <c r="Z206" s="53">
        <v>34.790320000000001</v>
      </c>
      <c r="AA206" s="53">
        <v>0.22896887199999999</v>
      </c>
      <c r="AB206" s="53">
        <v>0.70084199999999996</v>
      </c>
      <c r="AC206" s="53">
        <v>0.29033440999999999</v>
      </c>
      <c r="AD206" s="53">
        <v>1.220145282097673</v>
      </c>
      <c r="AE206" s="53">
        <v>0.33458476999999998</v>
      </c>
      <c r="AF206" s="53">
        <v>0.75501030999999996</v>
      </c>
      <c r="AG206" s="53">
        <v>0.41378912019637842</v>
      </c>
      <c r="AH206" s="53">
        <v>1.634328287196378</v>
      </c>
      <c r="AI206" s="53">
        <v>0.10238733</v>
      </c>
      <c r="AK206" s="58" t="s">
        <v>213</v>
      </c>
      <c r="AL206" s="58">
        <v>3.0959999999999999E-4</v>
      </c>
      <c r="AM206" s="58">
        <v>0.60883670000000001</v>
      </c>
      <c r="AN206" s="58">
        <v>10.188003999999999</v>
      </c>
      <c r="AO206" s="58">
        <v>7.7234945000000002</v>
      </c>
      <c r="AP206" s="58">
        <v>2.3152882E-3</v>
      </c>
      <c r="AQ206" s="58">
        <v>2.8216525E-4</v>
      </c>
      <c r="AR206" s="58">
        <v>34.782963000000002</v>
      </c>
      <c r="AS206" s="58">
        <v>0.22902665999999999</v>
      </c>
      <c r="AT206" s="58">
        <v>0.67008962999999999</v>
      </c>
      <c r="AU206" s="58">
        <v>0.28625576000000003</v>
      </c>
      <c r="AV206" s="58">
        <v>1.185372050100771</v>
      </c>
      <c r="AW206" s="58">
        <v>0.32421263</v>
      </c>
      <c r="AX206" s="58">
        <v>0.72096019999999994</v>
      </c>
      <c r="AY206" s="58">
        <v>0.42784100025051469</v>
      </c>
      <c r="AZ206" s="58">
        <v>1.6220783172505151</v>
      </c>
      <c r="BA206" s="58">
        <v>9.9664909999999995E-2</v>
      </c>
      <c r="BC206" s="59" t="s">
        <v>213</v>
      </c>
      <c r="BD206" s="59">
        <v>3.2220000000000003E-4</v>
      </c>
      <c r="BE206" s="59">
        <v>0.67799869999999995</v>
      </c>
      <c r="BF206" s="59">
        <v>9.3913630000000001</v>
      </c>
      <c r="BG206" s="59">
        <v>7.8565009999999997</v>
      </c>
      <c r="BH206" s="59">
        <v>2.3141196000000001E-3</v>
      </c>
      <c r="BI206" s="59">
        <v>2.8685199999999998E-4</v>
      </c>
      <c r="BJ206" s="59">
        <v>34.785339999999998</v>
      </c>
      <c r="BK206" s="59">
        <v>0.229004132</v>
      </c>
      <c r="BL206" s="59">
        <v>0.68586137000000003</v>
      </c>
      <c r="BM206" s="59">
        <v>0.28935572399999998</v>
      </c>
      <c r="BN206" s="59">
        <v>1.2042212260995959</v>
      </c>
      <c r="BO206" s="59">
        <v>0.32948848400000003</v>
      </c>
      <c r="BP206" s="59">
        <v>0.73810405000000001</v>
      </c>
      <c r="BQ206" s="59">
        <v>0.42200178022117618</v>
      </c>
      <c r="BR206" s="59">
        <v>1.6155985212211761</v>
      </c>
      <c r="BS206" s="59">
        <v>0.10140328</v>
      </c>
    </row>
    <row r="207" spans="1:71" x14ac:dyDescent="0.25">
      <c r="A207" s="57" t="s">
        <v>213</v>
      </c>
      <c r="B207" s="57">
        <v>3.5859999999999999E-4</v>
      </c>
      <c r="C207" s="57">
        <v>0.86872649999999996</v>
      </c>
      <c r="D207" s="57">
        <v>7.1047263000000003</v>
      </c>
      <c r="E207" s="57">
        <v>8.181362</v>
      </c>
      <c r="F207" s="57">
        <v>2.3107599000000002E-3</v>
      </c>
      <c r="G207" s="57">
        <v>3.0036884999999999E-4</v>
      </c>
      <c r="H207" s="57">
        <v>34.796207000000003</v>
      </c>
      <c r="I207" s="57">
        <v>0.22677660999999999</v>
      </c>
      <c r="J207" s="57">
        <v>0.71875929999999999</v>
      </c>
      <c r="K207" s="57">
        <v>0.29470763999999999</v>
      </c>
      <c r="L207" s="57">
        <v>1.2402435500952831</v>
      </c>
      <c r="M207" s="57">
        <v>0.33540466000000002</v>
      </c>
      <c r="N207" s="57">
        <v>0.78124298999999997</v>
      </c>
      <c r="O207" s="57">
        <v>0.36764604015460373</v>
      </c>
      <c r="P207" s="57">
        <v>1.6059680831546039</v>
      </c>
      <c r="Q207" s="57">
        <v>0.10085951</v>
      </c>
      <c r="S207" s="53" t="s">
        <v>213</v>
      </c>
      <c r="T207" s="53">
        <v>3.366E-4</v>
      </c>
      <c r="U207" s="53">
        <v>0.75661560000000005</v>
      </c>
      <c r="V207" s="53">
        <v>8.4665510000000008</v>
      </c>
      <c r="W207" s="53">
        <v>7.9439380000000002</v>
      </c>
      <c r="X207" s="53">
        <v>2.3130643999999998E-3</v>
      </c>
      <c r="Y207" s="53">
        <v>2.9189876000000002E-4</v>
      </c>
      <c r="Z207" s="53">
        <v>34.783394000000001</v>
      </c>
      <c r="AA207" s="53">
        <v>0.22748030499999999</v>
      </c>
      <c r="AB207" s="53">
        <v>0.69631000999999992</v>
      </c>
      <c r="AC207" s="53">
        <v>0.29149361000000001</v>
      </c>
      <c r="AD207" s="53">
        <v>1.215283925097697</v>
      </c>
      <c r="AE207" s="53">
        <v>0.32994314000000002</v>
      </c>
      <c r="AF207" s="53">
        <v>0.75320283999999993</v>
      </c>
      <c r="AG207" s="53">
        <v>0.39504334018635712</v>
      </c>
      <c r="AH207" s="53">
        <v>1.6058427001863571</v>
      </c>
      <c r="AI207" s="53">
        <v>0.1004713</v>
      </c>
      <c r="AK207" s="58" t="s">
        <v>213</v>
      </c>
      <c r="AL207" s="58">
        <v>3.124E-4</v>
      </c>
      <c r="AM207" s="58">
        <v>0.61865369999999997</v>
      </c>
      <c r="AN207" s="58">
        <v>10.033396</v>
      </c>
      <c r="AO207" s="58">
        <v>7.7206383000000001</v>
      </c>
      <c r="AP207" s="58">
        <v>2.3158628E-3</v>
      </c>
      <c r="AQ207" s="58">
        <v>2.8247260000000002E-4</v>
      </c>
      <c r="AR207" s="58">
        <v>34.775447999999997</v>
      </c>
      <c r="AS207" s="58">
        <v>0.22758542000000001</v>
      </c>
      <c r="AT207" s="58">
        <v>0.66553043000000001</v>
      </c>
      <c r="AU207" s="58">
        <v>0.28651490400000001</v>
      </c>
      <c r="AV207" s="58">
        <v>1.1796307541003539</v>
      </c>
      <c r="AW207" s="58">
        <v>0.31975389999999998</v>
      </c>
      <c r="AX207" s="58">
        <v>0.71863043999999998</v>
      </c>
      <c r="AY207" s="58">
        <v>0.40937066023363861</v>
      </c>
      <c r="AZ207" s="58">
        <v>1.593275621233639</v>
      </c>
      <c r="BA207" s="58">
        <v>9.7608150000000005E-2</v>
      </c>
      <c r="BC207" s="59" t="s">
        <v>213</v>
      </c>
      <c r="BD207" s="59">
        <v>3.257E-4</v>
      </c>
      <c r="BE207" s="59">
        <v>0.689751</v>
      </c>
      <c r="BF207" s="59">
        <v>9.2574360000000002</v>
      </c>
      <c r="BG207" s="59">
        <v>7.8532039999999999</v>
      </c>
      <c r="BH207" s="59">
        <v>2.3147620000000002E-3</v>
      </c>
      <c r="BI207" s="59">
        <v>2.8701813000000002E-4</v>
      </c>
      <c r="BJ207" s="59">
        <v>34.779110000000003</v>
      </c>
      <c r="BK207" s="59">
        <v>0.22751093999999999</v>
      </c>
      <c r="BL207" s="59">
        <v>0.68075599999999992</v>
      </c>
      <c r="BM207" s="59">
        <v>0.29023821</v>
      </c>
      <c r="BN207" s="59">
        <v>1.1985051500995541</v>
      </c>
      <c r="BO207" s="59">
        <v>0.32479769000000003</v>
      </c>
      <c r="BP207" s="59">
        <v>0.73555362000000002</v>
      </c>
      <c r="BQ207" s="59">
        <v>0.4040532702091722</v>
      </c>
      <c r="BR207" s="59">
        <v>1.5873061342091721</v>
      </c>
      <c r="BS207" s="59">
        <v>9.9439479999999997E-2</v>
      </c>
    </row>
    <row r="208" spans="1:71" x14ac:dyDescent="0.25">
      <c r="A208" s="57" t="s">
        <v>213</v>
      </c>
      <c r="B208" s="57">
        <v>3.6420000000000002E-4</v>
      </c>
      <c r="C208" s="57">
        <v>0.89087879999999997</v>
      </c>
      <c r="D208" s="57">
        <v>6.9547330000000001</v>
      </c>
      <c r="E208" s="57">
        <v>8.178922</v>
      </c>
      <c r="F208" s="57">
        <v>2.3110985999999999E-3</v>
      </c>
      <c r="G208" s="57">
        <v>3.0086760000000001E-4</v>
      </c>
      <c r="H208" s="57">
        <v>34.789650000000002</v>
      </c>
      <c r="I208" s="57">
        <v>0.225835972</v>
      </c>
      <c r="J208" s="57">
        <v>0.71528934</v>
      </c>
      <c r="K208" s="57">
        <v>0.29724884000000001</v>
      </c>
      <c r="L208" s="57">
        <v>1.238374152095858</v>
      </c>
      <c r="M208" s="57">
        <v>0.33182208499999999</v>
      </c>
      <c r="N208" s="57">
        <v>0.78034177999999998</v>
      </c>
      <c r="O208" s="57">
        <v>0.3542037301492047</v>
      </c>
      <c r="P208" s="57">
        <v>1.585666240149205</v>
      </c>
      <c r="Q208" s="57">
        <v>9.9497100000000005E-2</v>
      </c>
      <c r="S208" s="53" t="s">
        <v>213</v>
      </c>
      <c r="T208" s="53">
        <v>3.4220000000000002E-4</v>
      </c>
      <c r="U208" s="53">
        <v>0.77860779999999996</v>
      </c>
      <c r="V208" s="53">
        <v>8.3282969999999992</v>
      </c>
      <c r="W208" s="53">
        <v>7.9405273999999997</v>
      </c>
      <c r="X208" s="53">
        <v>2.3133857000000001E-3</v>
      </c>
      <c r="Y208" s="53">
        <v>2.9224909999999999E-4</v>
      </c>
      <c r="Z208" s="53">
        <v>34.778190000000002</v>
      </c>
      <c r="AA208" s="53">
        <v>0.22642280000000001</v>
      </c>
      <c r="AB208" s="53">
        <v>0.69283866000000005</v>
      </c>
      <c r="AC208" s="53">
        <v>0.29427488000000002</v>
      </c>
      <c r="AD208" s="53">
        <v>1.213536340098432</v>
      </c>
      <c r="AE208" s="53">
        <v>0.32637491000000002</v>
      </c>
      <c r="AF208" s="53">
        <v>0.75202298000000001</v>
      </c>
      <c r="AG208" s="53">
        <v>0.3823133701797527</v>
      </c>
      <c r="AH208" s="53">
        <v>1.586267422179753</v>
      </c>
      <c r="AI208" s="53">
        <v>9.9255644000000004E-2</v>
      </c>
      <c r="AK208" s="58" t="s">
        <v>213</v>
      </c>
      <c r="AL208" s="58">
        <v>3.1819999999999998E-4</v>
      </c>
      <c r="AM208" s="58">
        <v>0.64093489999999997</v>
      </c>
      <c r="AN208" s="58">
        <v>9.8793860000000002</v>
      </c>
      <c r="AO208" s="58">
        <v>7.7178087</v>
      </c>
      <c r="AP208" s="58">
        <v>2.3160663E-3</v>
      </c>
      <c r="AQ208" s="58">
        <v>2.8285369999999998E-4</v>
      </c>
      <c r="AR208" s="58">
        <v>34.770397000000003</v>
      </c>
      <c r="AS208" s="58">
        <v>0.22636875000000001</v>
      </c>
      <c r="AT208" s="58">
        <v>0.66227582000000007</v>
      </c>
      <c r="AU208" s="58">
        <v>0.28950728999999997</v>
      </c>
      <c r="AV208" s="58">
        <v>1.1781518601012031</v>
      </c>
      <c r="AW208" s="58">
        <v>0.31620591999999997</v>
      </c>
      <c r="AX208" s="58">
        <v>0.71737755999999997</v>
      </c>
      <c r="AY208" s="58">
        <v>0.39675027022359988</v>
      </c>
      <c r="AZ208" s="58">
        <v>1.5729975662236</v>
      </c>
      <c r="BA208" s="58">
        <v>9.6551600000000001E-2</v>
      </c>
      <c r="BC208" s="59" t="s">
        <v>213</v>
      </c>
      <c r="BD208" s="59">
        <v>3.3159999999999998E-4</v>
      </c>
      <c r="BE208" s="59">
        <v>0.71147910000000003</v>
      </c>
      <c r="BF208" s="59">
        <v>9.1248039999999992</v>
      </c>
      <c r="BG208" s="59">
        <v>7.8499512999999999</v>
      </c>
      <c r="BH208" s="59">
        <v>2.3149899999999998E-3</v>
      </c>
      <c r="BI208" s="59">
        <v>2.8729310000000002E-4</v>
      </c>
      <c r="BJ208" s="59">
        <v>34.775364000000003</v>
      </c>
      <c r="BK208" s="59">
        <v>0.226235361</v>
      </c>
      <c r="BL208" s="59">
        <v>0.67695620000000001</v>
      </c>
      <c r="BM208" s="59">
        <v>0.29325912999999998</v>
      </c>
      <c r="BN208" s="59">
        <v>1.196450691100468</v>
      </c>
      <c r="BO208" s="59">
        <v>0.32089996999999998</v>
      </c>
      <c r="BP208" s="59">
        <v>0.73386280000000004</v>
      </c>
      <c r="BQ208" s="59">
        <v>0.39076808020141002</v>
      </c>
      <c r="BR208" s="59">
        <v>1.56633447120141</v>
      </c>
      <c r="BS208" s="59">
        <v>9.8344920000000002E-2</v>
      </c>
    </row>
    <row r="209" spans="1:71" x14ac:dyDescent="0.25">
      <c r="A209" s="57" t="s">
        <v>213</v>
      </c>
      <c r="B209" s="57">
        <v>3.7070000000000001E-4</v>
      </c>
      <c r="C209" s="57">
        <v>0.90784540000000002</v>
      </c>
      <c r="D209" s="57">
        <v>6.9001155000000001</v>
      </c>
      <c r="E209" s="57">
        <v>8.1755259999999996</v>
      </c>
      <c r="F209" s="57">
        <v>2.3115660000000001E-3</v>
      </c>
      <c r="G209" s="57">
        <v>3.0057180000000002E-4</v>
      </c>
      <c r="H209" s="57">
        <v>34.794876000000002</v>
      </c>
      <c r="I209" s="57">
        <v>0.22431947999999999</v>
      </c>
      <c r="J209" s="57">
        <v>0.70667926000000003</v>
      </c>
      <c r="K209" s="57">
        <v>0.30138580999999998</v>
      </c>
      <c r="L209" s="57">
        <v>1.232384550097213</v>
      </c>
      <c r="M209" s="57">
        <v>0.32531279000000002</v>
      </c>
      <c r="N209" s="57">
        <v>0.77470865999999994</v>
      </c>
      <c r="O209" s="57">
        <v>0.33678427014421952</v>
      </c>
      <c r="P209" s="57">
        <v>1.55268677114422</v>
      </c>
      <c r="Q209" s="57">
        <v>9.7420629999999994E-2</v>
      </c>
      <c r="S209" s="53" t="s">
        <v>213</v>
      </c>
      <c r="T209" s="53">
        <v>3.4969999999999999E-4</v>
      </c>
      <c r="U209" s="53">
        <v>0.80052179999999995</v>
      </c>
      <c r="V209" s="53">
        <v>8.2718039999999995</v>
      </c>
      <c r="W209" s="53">
        <v>7.936814</v>
      </c>
      <c r="X209" s="53">
        <v>2.3139475E-3</v>
      </c>
      <c r="Y209" s="53">
        <v>2.9191157E-4</v>
      </c>
      <c r="Z209" s="53">
        <v>34.786119999999997</v>
      </c>
      <c r="AA209" s="53">
        <v>0.224771427</v>
      </c>
      <c r="AB209" s="53">
        <v>0.68503274999999997</v>
      </c>
      <c r="AC209" s="53">
        <v>0.29918635999999998</v>
      </c>
      <c r="AD209" s="53">
        <v>1.2089905371002261</v>
      </c>
      <c r="AE209" s="53">
        <v>0.32030482999999998</v>
      </c>
      <c r="AF209" s="53">
        <v>0.74715472999999999</v>
      </c>
      <c r="AG209" s="53">
        <v>0.3662285501744677</v>
      </c>
      <c r="AH209" s="53">
        <v>1.556260819174468</v>
      </c>
      <c r="AI209" s="53">
        <v>9.7728536000000005E-2</v>
      </c>
      <c r="AK209" s="58" t="s">
        <v>213</v>
      </c>
      <c r="AL209" s="58">
        <v>3.2709999999999998E-4</v>
      </c>
      <c r="AM209" s="58">
        <v>0.66955609999999999</v>
      </c>
      <c r="AN209" s="58">
        <v>9.784141</v>
      </c>
      <c r="AO209" s="58">
        <v>7.7146892999999999</v>
      </c>
      <c r="AP209" s="58">
        <v>2.3165870000000002E-3</v>
      </c>
      <c r="AQ209" s="58">
        <v>2.8274600000000001E-4</v>
      </c>
      <c r="AR209" s="58">
        <v>34.779003000000003</v>
      </c>
      <c r="AS209" s="58">
        <v>0.224672555</v>
      </c>
      <c r="AT209" s="58">
        <v>0.65612464999999998</v>
      </c>
      <c r="AU209" s="58">
        <v>0.29529905000000001</v>
      </c>
      <c r="AV209" s="58">
        <v>1.176096255103481</v>
      </c>
      <c r="AW209" s="58">
        <v>0.31095212</v>
      </c>
      <c r="AX209" s="58">
        <v>0.71374003000000008</v>
      </c>
      <c r="AY209" s="58">
        <v>0.38294342021721273</v>
      </c>
      <c r="AZ209" s="58">
        <v>1.546841614217213</v>
      </c>
      <c r="BA209" s="58">
        <v>9.5534994999999998E-2</v>
      </c>
      <c r="BC209" s="59" t="s">
        <v>213</v>
      </c>
      <c r="BD209" s="59">
        <v>3.4010000000000003E-4</v>
      </c>
      <c r="BE209" s="59">
        <v>0.73760870000000001</v>
      </c>
      <c r="BF209" s="59">
        <v>9.049296</v>
      </c>
      <c r="BG209" s="59">
        <v>7.8462873000000002</v>
      </c>
      <c r="BH209" s="59">
        <v>2.3155137999999998E-3</v>
      </c>
      <c r="BI209" s="59">
        <v>2.8708362000000001E-4</v>
      </c>
      <c r="BJ209" s="59">
        <v>34.784652999999999</v>
      </c>
      <c r="BK209" s="59">
        <v>0.22461367199999999</v>
      </c>
      <c r="BL209" s="59">
        <v>0.66999743</v>
      </c>
      <c r="BM209" s="59">
        <v>0.29885831000000002</v>
      </c>
      <c r="BN209" s="59">
        <v>1.193469412102609</v>
      </c>
      <c r="BO209" s="59">
        <v>0.31530867400000001</v>
      </c>
      <c r="BP209" s="59">
        <v>0.72958825999999999</v>
      </c>
      <c r="BQ209" s="59">
        <v>0.37633038019567672</v>
      </c>
      <c r="BR209" s="59">
        <v>1.5395340441956771</v>
      </c>
      <c r="BS209" s="59">
        <v>9.7051360000000003E-2</v>
      </c>
    </row>
    <row r="210" spans="1:71" x14ac:dyDescent="0.25">
      <c r="A210" s="57" t="s">
        <v>213</v>
      </c>
      <c r="B210" s="57">
        <v>3.7809999999999997E-4</v>
      </c>
      <c r="C210" s="57">
        <v>0.90617539999999996</v>
      </c>
      <c r="D210" s="57">
        <v>7.1485953000000002</v>
      </c>
      <c r="E210" s="57">
        <v>8.1696240000000007</v>
      </c>
      <c r="F210" s="57">
        <v>2.3111461000000001E-3</v>
      </c>
      <c r="G210" s="57">
        <v>2.9775195000000001E-4</v>
      </c>
      <c r="H210" s="57">
        <v>34.818935000000003</v>
      </c>
      <c r="I210" s="57">
        <v>0.21788993100000001</v>
      </c>
      <c r="J210" s="57">
        <v>0.67907709000000005</v>
      </c>
      <c r="K210" s="57">
        <v>0.30362596400000003</v>
      </c>
      <c r="L210" s="57">
        <v>1.200592985099203</v>
      </c>
      <c r="M210" s="57">
        <v>0.30435223</v>
      </c>
      <c r="N210" s="57">
        <v>0.74517374999999997</v>
      </c>
      <c r="O210" s="57">
        <v>0.28344798013515138</v>
      </c>
      <c r="P210" s="57">
        <v>1.439746303135151</v>
      </c>
      <c r="Q210" s="57">
        <v>9.1406870000000001E-2</v>
      </c>
      <c r="S210" s="53" t="s">
        <v>213</v>
      </c>
      <c r="T210" s="53">
        <v>3.569E-4</v>
      </c>
      <c r="U210" s="53">
        <v>0.80354300000000001</v>
      </c>
      <c r="V210" s="53">
        <v>8.4840739999999997</v>
      </c>
      <c r="W210" s="53">
        <v>7.9317937000000001</v>
      </c>
      <c r="X210" s="53">
        <v>2.3140579999999999E-3</v>
      </c>
      <c r="Y210" s="53">
        <v>2.8953197999999998E-4</v>
      </c>
      <c r="Z210" s="53">
        <v>34.808598000000003</v>
      </c>
      <c r="AA210" s="53">
        <v>0.21927066200000001</v>
      </c>
      <c r="AB210" s="53">
        <v>0.65776292000000003</v>
      </c>
      <c r="AC210" s="53">
        <v>0.30420849999999999</v>
      </c>
      <c r="AD210" s="53">
        <v>1.181242082102669</v>
      </c>
      <c r="AE210" s="53">
        <v>0.30157919999999999</v>
      </c>
      <c r="AF210" s="53">
        <v>0.72286326000000001</v>
      </c>
      <c r="AG210" s="53">
        <v>0.31899887016407957</v>
      </c>
      <c r="AH210" s="53">
        <v>1.45542733916408</v>
      </c>
      <c r="AI210" s="53">
        <v>9.1558650000000005E-2</v>
      </c>
      <c r="AK210" s="58" t="s">
        <v>213</v>
      </c>
      <c r="AL210" s="58">
        <v>3.3369999999999998E-4</v>
      </c>
      <c r="AM210" s="58">
        <v>0.67742270000000004</v>
      </c>
      <c r="AN210" s="58">
        <v>9.9246839999999992</v>
      </c>
      <c r="AO210" s="58">
        <v>7.7117595999999997</v>
      </c>
      <c r="AP210" s="58">
        <v>2.3170915E-3</v>
      </c>
      <c r="AQ210" s="58">
        <v>2.8112729999999999E-4</v>
      </c>
      <c r="AR210" s="58">
        <v>34.798865999999997</v>
      </c>
      <c r="AS210" s="58">
        <v>0.22131065</v>
      </c>
      <c r="AT210" s="58">
        <v>0.64024520000000007</v>
      </c>
      <c r="AU210" s="58">
        <v>0.30031698000000001</v>
      </c>
      <c r="AV210" s="58">
        <v>1.161872830106045</v>
      </c>
      <c r="AW210" s="58">
        <v>0.30041952</v>
      </c>
      <c r="AX210" s="58">
        <v>0.70122568000000007</v>
      </c>
      <c r="AY210" s="58">
        <v>0.35746336021142922</v>
      </c>
      <c r="AZ210" s="58">
        <v>1.478396033211429</v>
      </c>
      <c r="BA210" s="58">
        <v>9.2513940000000003E-2</v>
      </c>
      <c r="BC210" s="59" t="s">
        <v>213</v>
      </c>
      <c r="BD210" s="59">
        <v>3.479E-4</v>
      </c>
      <c r="BE210" s="59">
        <v>0.74681909999999996</v>
      </c>
      <c r="BF210" s="59">
        <v>9.2102430000000002</v>
      </c>
      <c r="BG210" s="59">
        <v>7.8417700000000004</v>
      </c>
      <c r="BH210" s="59">
        <v>2.3158160000000001E-3</v>
      </c>
      <c r="BI210" s="59">
        <v>2.8516165999999999E-4</v>
      </c>
      <c r="BJ210" s="59">
        <v>34.805625999999997</v>
      </c>
      <c r="BK210" s="59">
        <v>0.21997834699999999</v>
      </c>
      <c r="BL210" s="59">
        <v>0.6470747</v>
      </c>
      <c r="BM210" s="59">
        <v>0.30435222000000001</v>
      </c>
      <c r="BN210" s="59">
        <v>1.1714052671052271</v>
      </c>
      <c r="BO210" s="59">
        <v>0.29912533000000002</v>
      </c>
      <c r="BP210" s="59">
        <v>0.70964963999999997</v>
      </c>
      <c r="BQ210" s="59">
        <v>0.33629800018549971</v>
      </c>
      <c r="BR210" s="59">
        <v>1.4555587721854999</v>
      </c>
      <c r="BS210" s="59">
        <v>9.1784365000000007E-2</v>
      </c>
    </row>
    <row r="211" spans="1:71" x14ac:dyDescent="0.25">
      <c r="A211" s="57" t="s">
        <v>213</v>
      </c>
      <c r="B211" s="57">
        <v>3.7859999999999999E-4</v>
      </c>
      <c r="C211" s="57">
        <v>0.88012120000000005</v>
      </c>
      <c r="D211" s="57">
        <v>7.5427957000000001</v>
      </c>
      <c r="E211" s="57">
        <v>8.1663700000000006</v>
      </c>
      <c r="F211" s="57">
        <v>2.3107106999999999E-3</v>
      </c>
      <c r="G211" s="57">
        <v>2.9471857000000002E-4</v>
      </c>
      <c r="H211" s="57">
        <v>34.843924999999999</v>
      </c>
      <c r="I211" s="57">
        <v>0.21607850200000001</v>
      </c>
      <c r="J211" s="57">
        <v>0.66835938000000006</v>
      </c>
      <c r="K211" s="57">
        <v>0.30444459600000001</v>
      </c>
      <c r="L211" s="57">
        <v>1.1888824781014371</v>
      </c>
      <c r="M211" s="57">
        <v>0.29870551400000001</v>
      </c>
      <c r="N211" s="57">
        <v>0.73059671999999998</v>
      </c>
      <c r="O211" s="57">
        <v>0.28034970014004218</v>
      </c>
      <c r="P211" s="57">
        <v>1.4162998021400419</v>
      </c>
      <c r="Q211" s="57">
        <v>9.1356199999999999E-2</v>
      </c>
      <c r="S211" s="53" t="s">
        <v>213</v>
      </c>
      <c r="T211" s="53">
        <v>3.5609999999999998E-4</v>
      </c>
      <c r="U211" s="53">
        <v>0.77485139999999997</v>
      </c>
      <c r="V211" s="53">
        <v>8.8597870000000007</v>
      </c>
      <c r="W211" s="53">
        <v>7.9301167000000001</v>
      </c>
      <c r="X211" s="53">
        <v>2.3142102000000002E-3</v>
      </c>
      <c r="Y211" s="53">
        <v>2.8692675E-4</v>
      </c>
      <c r="Z211" s="53">
        <v>34.833545999999998</v>
      </c>
      <c r="AA211" s="53">
        <v>0.217335055</v>
      </c>
      <c r="AB211" s="53">
        <v>0.6496113</v>
      </c>
      <c r="AC211" s="53">
        <v>0.30304545399999999</v>
      </c>
      <c r="AD211" s="53">
        <v>1.1699918091042021</v>
      </c>
      <c r="AE211" s="53">
        <v>0.29655166599999999</v>
      </c>
      <c r="AF211" s="53">
        <v>0.70948418000000002</v>
      </c>
      <c r="AG211" s="53">
        <v>0.31455234017137051</v>
      </c>
      <c r="AH211" s="53">
        <v>1.43348420117137</v>
      </c>
      <c r="AI211" s="53">
        <v>9.1678609999999994E-2</v>
      </c>
      <c r="AK211" s="58" t="s">
        <v>213</v>
      </c>
      <c r="AL211" s="58">
        <v>3.346E-4</v>
      </c>
      <c r="AM211" s="58">
        <v>0.6611129</v>
      </c>
      <c r="AN211" s="58">
        <v>10.234059</v>
      </c>
      <c r="AO211" s="58">
        <v>7.7107169999999998</v>
      </c>
      <c r="AP211" s="58">
        <v>2.3176656000000002E-3</v>
      </c>
      <c r="AQ211" s="58">
        <v>2.7897179999999998E-4</v>
      </c>
      <c r="AR211" s="58">
        <v>34.820929999999997</v>
      </c>
      <c r="AS211" s="58">
        <v>0.21844422999999999</v>
      </c>
      <c r="AT211" s="58">
        <v>0.62666051999999994</v>
      </c>
      <c r="AU211" s="58">
        <v>0.30082736399999999</v>
      </c>
      <c r="AV211" s="58">
        <v>1.145932114107578</v>
      </c>
      <c r="AW211" s="58">
        <v>0.29101321000000002</v>
      </c>
      <c r="AX211" s="58">
        <v>0.68448200999999997</v>
      </c>
      <c r="AY211" s="58">
        <v>0.33934897021514698</v>
      </c>
      <c r="AZ211" s="58">
        <v>1.439156855215147</v>
      </c>
      <c r="BA211" s="58">
        <v>9.0175309999999995E-2</v>
      </c>
      <c r="BC211" s="59" t="s">
        <v>213</v>
      </c>
      <c r="BD211" s="59">
        <v>3.478E-4</v>
      </c>
      <c r="BE211" s="59">
        <v>0.72478469999999995</v>
      </c>
      <c r="BF211" s="59">
        <v>9.5399919999999998</v>
      </c>
      <c r="BG211" s="59">
        <v>7.8406419999999999</v>
      </c>
      <c r="BH211" s="59">
        <v>2.3162463000000002E-3</v>
      </c>
      <c r="BI211" s="59">
        <v>2.8293582999999999E-4</v>
      </c>
      <c r="BJ211" s="59">
        <v>34.828502999999998</v>
      </c>
      <c r="BK211" s="59">
        <v>0.21759901000000001</v>
      </c>
      <c r="BL211" s="59">
        <v>0.6370593</v>
      </c>
      <c r="BM211" s="59">
        <v>0.30383611500000002</v>
      </c>
      <c r="BN211" s="59">
        <v>1.158494425106654</v>
      </c>
      <c r="BO211" s="59">
        <v>0.29320674000000002</v>
      </c>
      <c r="BP211" s="59">
        <v>0.69624337000000003</v>
      </c>
      <c r="BQ211" s="59">
        <v>0.32688120019164918</v>
      </c>
      <c r="BR211" s="59">
        <v>1.4257688921916489</v>
      </c>
      <c r="BS211" s="59">
        <v>9.1117119999999996E-2</v>
      </c>
    </row>
    <row r="212" spans="1:71" x14ac:dyDescent="0.25">
      <c r="A212" s="57" t="s">
        <v>213</v>
      </c>
      <c r="B212" s="57" cm="1">
        <f t="array" ref="B212:B221">TRANSPOSE(Fe!S7:AB7)</f>
        <v>2.431E-4</v>
      </c>
      <c r="C212" s="57" cm="1">
        <f t="array" ref="C212:C221">TRANSPOSE('PO4'!S7:AB7)</f>
        <v>0.27918739999999997</v>
      </c>
      <c r="D212" s="57" cm="1">
        <f t="array" ref="D212:D221">TRANSPOSE(surface_T!S7:AB7)</f>
        <v>12.231596</v>
      </c>
      <c r="E212" s="57" cm="1">
        <f t="array" ref="E212:E221">TRANSPOSE(surface_ph!S7:AB7)</f>
        <v>8.1899899999999999</v>
      </c>
      <c r="F212" s="57" cm="1">
        <f t="array" ref="F212:F221">TRANSPOSE(surface_Alk!S7:AB7)</f>
        <v>2.2919770000000002E-3</v>
      </c>
      <c r="G212" s="57" cm="1">
        <f t="array" ref="G212:G221">TRANSPOSE(surface_oxugen!S7:AB7)</f>
        <v>2.6646101999999998E-4</v>
      </c>
      <c r="H212" s="57" cm="1">
        <f t="array" ref="H212:H221">TRANSPOSE(Surface_sal!S7:AB7)</f>
        <v>34.97683</v>
      </c>
      <c r="I212" s="57" cm="1">
        <f t="array" ref="I212:I221">TRANSPOSE(picophyto!S7:AB7)</f>
        <v>0.218589483</v>
      </c>
      <c r="J212" s="57" cm="1">
        <f t="array" ref="J212:J221">TRANSPOSE(nanophyto!S7:AB7)</f>
        <v>0.55153940000000001</v>
      </c>
      <c r="K212" s="57" cm="1">
        <f t="array" ref="K212:K221">TRANSPOSE(microphyto!S7:AB7)</f>
        <v>0.21806700500000001</v>
      </c>
      <c r="L212" s="57" cm="1">
        <f t="array" ref="L212:L221">TRANSPOSE(total_phyto!S7:AB7)</f>
        <v>0.98819588808473768</v>
      </c>
      <c r="M212" s="57" cm="1">
        <f t="array" ref="M212:M221">TRANSPOSE(nanozoo!S7:AB7)</f>
        <v>0.25983032</v>
      </c>
      <c r="N212" s="57" cm="1">
        <f t="array" ref="N212:N221">TRANSPOSE(microzoo!S7:AB7)</f>
        <v>0.60041809000000002</v>
      </c>
      <c r="O212" s="57" cm="1">
        <f t="array" ref="O212:O221">TRANSPOSE(mesozoo!S7:AB7)</f>
        <v>0.21413133012630381</v>
      </c>
      <c r="P212" s="57" cm="1">
        <f t="array" ref="P212:P221">TRANSPOSE(total_zoo!S7:AB7)</f>
        <v>1.147063507126304</v>
      </c>
      <c r="Q212" s="57" cm="1">
        <f t="array" ref="Q212:Q221">TRANSPOSE(foram!S7:AB7)</f>
        <v>5.3925569999999999E-2</v>
      </c>
      <c r="S212" s="53" t="s">
        <v>213</v>
      </c>
      <c r="T212" s="53" cm="1">
        <f t="array" ref="T212:T221">TRANSPOSE(Fe!S118:AB118)</f>
        <v>2.265E-4</v>
      </c>
      <c r="U212" s="53" cm="1">
        <f t="array" ref="U212:U221">TRANSPOSE('PO4'!S118:AB118)</f>
        <v>0.21437500000000001</v>
      </c>
      <c r="V212" s="53" cm="1">
        <f t="array" ref="V212:V221">TRANSPOSE(surface_T!S118:AB118)</f>
        <v>13.577057</v>
      </c>
      <c r="W212" s="53" cm="1">
        <f t="array" ref="W212:W221">TRANSPOSE(surface_ph!S118:AB118)</f>
        <v>7.9516179999999999</v>
      </c>
      <c r="X212" s="53" cm="1">
        <f t="array" ref="X212:X221">TRANSPOSE(surface_Alk!S118:AB118)</f>
        <v>2.3001747000000001E-3</v>
      </c>
      <c r="Y212" s="53" cm="1">
        <f t="array" ref="Y212:Y221">TRANSPOSE(surface_oxugen!S118:AB118)</f>
        <v>2.5974205E-4</v>
      </c>
      <c r="Z212" s="53" cm="1">
        <f t="array" ref="Z212:Z221">TRANSPOSE(Surface_sal!S118:AB118)</f>
        <v>34.982660000000003</v>
      </c>
      <c r="AA212" s="53" cm="1">
        <f t="array" ref="AA212:AA221">TRANSPOSE(picophyto!S118:AB118)</f>
        <v>0.223848937</v>
      </c>
      <c r="AB212" s="53" cm="1">
        <f t="array" ref="AB212:AB221">TRANSPOSE(nanophyto!S118:AB118)</f>
        <v>0.51482729999999999</v>
      </c>
      <c r="AC212" s="53" cm="1">
        <f t="array" ref="AC212:AC221">TRANSPOSE(microphyto!S118:AB118)</f>
        <v>0.188769309</v>
      </c>
      <c r="AD212" s="53" cm="1">
        <f t="array" ref="AD212:AD221">TRANSPOSE(total_phyto!S118:AB118)</f>
        <v>0.9274455460829909</v>
      </c>
      <c r="AE212" s="53" cm="1">
        <f t="array" ref="AE212:AE221">TRANSPOSE(nanozoo!S118:AB118)</f>
        <v>0.25249745400000001</v>
      </c>
      <c r="AF212" s="53" cm="1">
        <f t="array" ref="AF212:AF221">TRANSPOSE(microzoo!S118:AB118)</f>
        <v>0.57555244999999999</v>
      </c>
      <c r="AG212" s="53" cm="1">
        <f t="array" ref="AG212:AG221">TRANSPOSE(mesozoo!S118:AB118)</f>
        <v>0.19137478011201939</v>
      </c>
      <c r="AH212" s="53" cm="1">
        <f t="array" ref="AH212:AH221">TRANSPOSE(total_zoo!S118:AB118)</f>
        <v>1.0853856731120191</v>
      </c>
      <c r="AI212" s="53" cm="1">
        <f t="array" ref="AI212:AI221">TRANSPOSE(foram!S118:AB118)</f>
        <v>3.9596043999999997E-2</v>
      </c>
      <c r="AK212" s="58" t="s">
        <v>213</v>
      </c>
      <c r="AL212" s="58" cm="1">
        <f t="array" ref="AL212:AL221">TRANSPOSE(Fe!S155:AB155)</f>
        <v>2.1560000000000001E-4</v>
      </c>
      <c r="AM212" s="58" cm="1">
        <f t="array" ref="AM212:AM221">TRANSPOSE('PO4'!S155:AB155)</f>
        <v>0.16355439999999999</v>
      </c>
      <c r="AN212" s="58" cm="1">
        <f t="array" ref="AN212:AN221">TRANSPOSE(surface_T!S155:AB155)</f>
        <v>15.039111999999999</v>
      </c>
      <c r="AO212" s="58" cm="1">
        <f t="array" ref="AO212:AO221">TRANSPOSE(surface_ph!S155:AB155)</f>
        <v>7.7261642999999998</v>
      </c>
      <c r="AP212" s="58" cm="1">
        <f t="array" ref="AP212:AP221">TRANSPOSE(surface_Alk!S155:AB155)</f>
        <v>2.3098185000000001E-3</v>
      </c>
      <c r="AQ212" s="58" cm="1">
        <f t="array" ref="AQ212:AQ221">TRANSPOSE(surface_oxugen!S155:AB155)</f>
        <v>2.5261487000000001E-4</v>
      </c>
      <c r="AR212" s="58" cm="1">
        <f t="array" ref="AR212:AR221">TRANSPOSE(Surface_sal!S155:AB155)</f>
        <v>34.99474</v>
      </c>
      <c r="AS212" s="58" cm="1">
        <f t="array" ref="AS212:AS221">TRANSPOSE(picophyto!S155:AB155)</f>
        <v>0.22770087999999999</v>
      </c>
      <c r="AT212" s="58" cm="1">
        <f t="array" ref="AT212:AT221">TRANSPOSE(nanophyto!S155:AB155)</f>
        <v>0.46279662999999999</v>
      </c>
      <c r="AU212" s="58" cm="1">
        <f t="array" ref="AU212:AU221">TRANSPOSE(microphyto!S155:AB155)</f>
        <v>0.162113599</v>
      </c>
      <c r="AV212" s="58" cm="1">
        <f t="array" ref="AV212:AV221">TRANSPOSE(total_phyto!S155:AB155)</f>
        <v>0.85261110908165416</v>
      </c>
      <c r="AW212" s="58" cm="1">
        <f t="array" ref="AW212:AW221">TRANSPOSE(nanozoo!S155:AB155)</f>
        <v>0.239833504</v>
      </c>
      <c r="AX212" s="58" cm="1">
        <f t="array" ref="AX212:AX221">TRANSPOSE(microzoo!S155:AB155)</f>
        <v>0.54819400000000007</v>
      </c>
      <c r="AY212" s="58" cm="1">
        <f t="array" ref="AY212:AY221">TRANSPOSE(mesozoo!S155:AB155)</f>
        <v>0.14605525009390169</v>
      </c>
      <c r="AZ212" s="58" cm="1">
        <f t="array" ref="AZ212:AZ221">TRANSPOSE(total_zoo!S155:AB155)</f>
        <v>0.99393559109390162</v>
      </c>
      <c r="BA212" s="58" cm="1">
        <f t="array" ref="BA212:BA221">TRANSPOSE(foram!S155:AB155)</f>
        <v>2.2200916000000001E-2</v>
      </c>
      <c r="BC212" s="59" t="s">
        <v>213</v>
      </c>
      <c r="BD212" s="59" cm="1">
        <f t="array" ref="BD212:BD221">TRANSPOSE(Fe!S81:AB81)</f>
        <v>2.221E-4</v>
      </c>
      <c r="BE212" s="59" cm="1">
        <f t="array" ref="BE212:BE221">TRANSPOSE('PO4'!S81:AB81)</f>
        <v>0.18546509999999999</v>
      </c>
      <c r="BF212" s="59" cm="1">
        <f t="array" ref="BF212:BF221">TRANSPOSE(surface_T!S81:AB81)</f>
        <v>14.339028000000001</v>
      </c>
      <c r="BG212" s="59" cm="1">
        <f t="array" ref="BG212:BG221">TRANSPOSE(surface_ph!S81:AB81)</f>
        <v>7.8577820000000003</v>
      </c>
      <c r="BH212" s="59" cm="1">
        <f t="array" ref="BH212:BH221">TRANSPOSE(surface_Alk!S81:AB81)</f>
        <v>2.3058499999999999E-3</v>
      </c>
      <c r="BI212" s="59" cm="1">
        <f t="array" ref="BI212:BI221">TRANSPOSE(surface_oxugen!S81:AB81)</f>
        <v>2.5588640000000001E-4</v>
      </c>
      <c r="BJ212" s="59" cm="1">
        <f t="array" ref="BJ212:BJ221">TRANSPOSE(Surface_sal!S81:AB81)</f>
        <v>34.99438</v>
      </c>
      <c r="BK212" s="59" cm="1">
        <f t="array" ref="BK212:BK221">TRANSPOSE(picophyto!S81:AB81)</f>
        <v>0.225187686</v>
      </c>
      <c r="BL212" s="59" cm="1">
        <f t="array" ref="BL212:BL221">TRANSPOSE(nanophyto!S81:AB81)</f>
        <v>0.48098584</v>
      </c>
      <c r="BM212" s="59" cm="1">
        <f t="array" ref="BM212:BM221">TRANSPOSE(microphyto!S81:AB81)</f>
        <v>0.175080814</v>
      </c>
      <c r="BN212" s="59" cm="1">
        <f t="array" ref="BN212:BN221">TRANSPOSE(total_phyto!S81:AB81)</f>
        <v>0.88125434008295844</v>
      </c>
      <c r="BO212" s="59" cm="1">
        <f t="array" ref="BO212:BO221">TRANSPOSE(nanozoo!S81:AB81)</f>
        <v>0.24219068399999999</v>
      </c>
      <c r="BP212" s="59" cm="1">
        <f t="array" ref="BP212:BP221">TRANSPOSE(microzoo!S81:AB81)</f>
        <v>0.55611147999999999</v>
      </c>
      <c r="BQ212" s="59" cm="1">
        <f t="array" ref="BQ212:BQ221">TRANSPOSE(mesozoo!S81:AB81)</f>
        <v>0.15881328009831211</v>
      </c>
      <c r="BR212" s="59" cm="1">
        <f t="array" ref="BR212:BR221">TRANSPOSE(total_zoo!S81:AB81)</f>
        <v>1.005756213098312</v>
      </c>
      <c r="BS212" s="59" cm="1">
        <f t="array" ref="BS212:BS221">TRANSPOSE(foram!S81:AB81)</f>
        <v>2.8288358999999999E-2</v>
      </c>
    </row>
    <row r="213" spans="1:71" x14ac:dyDescent="0.25">
      <c r="A213" s="57" t="s">
        <v>213</v>
      </c>
      <c r="B213" s="57" t="str">
        <v>NA</v>
      </c>
      <c r="C213" s="57" t="str">
        <v>NA</v>
      </c>
      <c r="D213" s="57" t="str">
        <v>NaN</v>
      </c>
      <c r="E213" s="57" t="str">
        <v>NaN</v>
      </c>
      <c r="F213" s="57" t="str">
        <v>NaN</v>
      </c>
      <c r="G213" s="57" t="str">
        <v>NaN</v>
      </c>
      <c r="H213" s="57" t="str">
        <v>NaN</v>
      </c>
      <c r="I213" s="57" t="str">
        <v>NA</v>
      </c>
      <c r="J213" s="57" t="str">
        <v>NA</v>
      </c>
      <c r="K213" s="57" t="str">
        <v>NA</v>
      </c>
      <c r="L213" s="57" t="str">
        <v>NA</v>
      </c>
      <c r="M213" s="57" t="str">
        <v>NA</v>
      </c>
      <c r="N213" s="57" t="str">
        <v>NA</v>
      </c>
      <c r="O213" s="57" t="str">
        <v>NA</v>
      </c>
      <c r="P213" s="57" t="str">
        <v>NA</v>
      </c>
      <c r="Q213" s="57" t="str">
        <v>NaN</v>
      </c>
      <c r="S213" s="53" t="s">
        <v>213</v>
      </c>
      <c r="T213" s="53" t="str">
        <v>NA</v>
      </c>
      <c r="U213" s="53" t="str">
        <v>NA</v>
      </c>
      <c r="V213" s="53" t="str">
        <v>NaN</v>
      </c>
      <c r="W213" s="53" t="str">
        <v>NaN</v>
      </c>
      <c r="X213" s="53" t="str">
        <v>NaN</v>
      </c>
      <c r="Y213" s="53" t="str">
        <v>NaN</v>
      </c>
      <c r="Z213" s="53" t="str">
        <v>NaN</v>
      </c>
      <c r="AA213" s="53" t="str">
        <v>NA</v>
      </c>
      <c r="AB213" s="53" t="str">
        <v>NA</v>
      </c>
      <c r="AC213" s="53" t="str">
        <v>NA</v>
      </c>
      <c r="AD213" s="53" t="str">
        <v>NA</v>
      </c>
      <c r="AE213" s="53" t="str">
        <v>NA</v>
      </c>
      <c r="AF213" s="53" t="str">
        <v>NA</v>
      </c>
      <c r="AG213" s="53" t="str">
        <v>NA</v>
      </c>
      <c r="AH213" s="53" t="str">
        <v>NA</v>
      </c>
      <c r="AI213" s="53" t="str">
        <v>NaN</v>
      </c>
      <c r="AK213" s="58" t="s">
        <v>213</v>
      </c>
      <c r="AL213" s="58" t="str">
        <v>NA</v>
      </c>
      <c r="AM213" s="58" t="str">
        <v>NA</v>
      </c>
      <c r="AN213" s="58" t="str">
        <v>NaN</v>
      </c>
      <c r="AO213" s="58" t="str">
        <v>NaN</v>
      </c>
      <c r="AP213" s="58" t="str">
        <v>NaN</v>
      </c>
      <c r="AQ213" s="58" t="str">
        <v>NaN</v>
      </c>
      <c r="AR213" s="58" t="str">
        <v>NaN</v>
      </c>
      <c r="AS213" s="58" t="str">
        <v>NA</v>
      </c>
      <c r="AT213" s="58" t="str">
        <v>NA</v>
      </c>
      <c r="AU213" s="58" t="str">
        <v>NA</v>
      </c>
      <c r="AV213" s="58" t="str">
        <v>NA</v>
      </c>
      <c r="AW213" s="58" t="str">
        <v>NA</v>
      </c>
      <c r="AX213" s="58" t="str">
        <v>NA</v>
      </c>
      <c r="AY213" s="58" t="str">
        <v>NA</v>
      </c>
      <c r="AZ213" s="58" t="str">
        <v>NA</v>
      </c>
      <c r="BA213" s="58" t="str">
        <v>NaN</v>
      </c>
      <c r="BC213" s="59" t="s">
        <v>213</v>
      </c>
      <c r="BD213" s="59" t="str">
        <v>NA</v>
      </c>
      <c r="BE213" s="59" t="str">
        <v>NA</v>
      </c>
      <c r="BF213" s="59" t="str">
        <v>NaN</v>
      </c>
      <c r="BG213" s="59" t="str">
        <v>NaN</v>
      </c>
      <c r="BH213" s="59" t="str">
        <v>NaN</v>
      </c>
      <c r="BI213" s="59" t="str">
        <v>NaN</v>
      </c>
      <c r="BJ213" s="59" t="str">
        <v>NaN</v>
      </c>
      <c r="BK213" s="59" t="str">
        <v>NA</v>
      </c>
      <c r="BL213" s="59" t="str">
        <v>NA</v>
      </c>
      <c r="BM213" s="59" t="str">
        <v>NA</v>
      </c>
      <c r="BN213" s="59" t="str">
        <v>NA</v>
      </c>
      <c r="BO213" s="59" t="str">
        <v>NA</v>
      </c>
      <c r="BP213" s="59" t="str">
        <v>NA</v>
      </c>
      <c r="BQ213" s="59" t="str">
        <v>NA</v>
      </c>
      <c r="BR213" s="59" t="str">
        <v>NA</v>
      </c>
      <c r="BS213" s="59" t="str">
        <v>NaN</v>
      </c>
    </row>
    <row r="214" spans="1:71" x14ac:dyDescent="0.25">
      <c r="A214" s="57" t="s">
        <v>213</v>
      </c>
      <c r="B214" s="57">
        <v>2.7599999999999999E-4</v>
      </c>
      <c r="C214" s="57">
        <v>0.43080600000000002</v>
      </c>
      <c r="D214" s="57">
        <v>10.928965</v>
      </c>
      <c r="E214" s="57">
        <v>8.1979640000000007</v>
      </c>
      <c r="F214" s="57">
        <v>2.3073211999999998E-3</v>
      </c>
      <c r="G214" s="57">
        <v>2.7939559999999998E-4</v>
      </c>
      <c r="H214" s="57">
        <v>34.886246</v>
      </c>
      <c r="I214" s="57">
        <v>0.23680266699999999</v>
      </c>
      <c r="J214" s="57">
        <v>0.69301281000000003</v>
      </c>
      <c r="K214" s="57">
        <v>0.26723223000000002</v>
      </c>
      <c r="L214" s="57">
        <v>1.197047707093845</v>
      </c>
      <c r="M214" s="57">
        <v>0.34750017</v>
      </c>
      <c r="N214" s="57">
        <v>0.73654737999999997</v>
      </c>
      <c r="O214" s="57">
        <v>0.49300400032912522</v>
      </c>
      <c r="P214" s="57">
        <v>1.7143600763291249</v>
      </c>
      <c r="Q214" s="57">
        <v>0.106184736</v>
      </c>
      <c r="S214" s="53" t="s">
        <v>213</v>
      </c>
      <c r="T214" s="53">
        <v>2.589E-4</v>
      </c>
      <c r="U214" s="53">
        <v>0.34890719999999997</v>
      </c>
      <c r="V214" s="53">
        <v>12.316803</v>
      </c>
      <c r="W214" s="53">
        <v>7.9620709999999999</v>
      </c>
      <c r="X214" s="53">
        <v>2.3125559999999999E-3</v>
      </c>
      <c r="Y214" s="53">
        <v>2.7172075000000002E-4</v>
      </c>
      <c r="Z214" s="53">
        <v>34.881129999999999</v>
      </c>
      <c r="AA214" s="53">
        <v>0.23725751</v>
      </c>
      <c r="AB214" s="53">
        <v>0.66598340999999994</v>
      </c>
      <c r="AC214" s="53">
        <v>0.26254252</v>
      </c>
      <c r="AD214" s="53">
        <v>1.1657834400961431</v>
      </c>
      <c r="AE214" s="53">
        <v>0.33762103999999998</v>
      </c>
      <c r="AF214" s="53">
        <v>0.70687378000000001</v>
      </c>
      <c r="AG214" s="53">
        <v>0.49333712043158989</v>
      </c>
      <c r="AH214" s="53">
        <v>1.67727320843159</v>
      </c>
      <c r="AI214" s="53">
        <v>0.10232065</v>
      </c>
      <c r="AK214" s="58" t="s">
        <v>213</v>
      </c>
      <c r="AL214" s="58">
        <v>2.4240000000000001E-4</v>
      </c>
      <c r="AM214" s="58">
        <v>0.26408500000000001</v>
      </c>
      <c r="AN214" s="58">
        <v>13.887064000000001</v>
      </c>
      <c r="AO214" s="58">
        <v>7.7377814999999996</v>
      </c>
      <c r="AP214" s="58">
        <v>2.3183674000000001E-3</v>
      </c>
      <c r="AQ214" s="58">
        <v>2.6337376999999997E-4</v>
      </c>
      <c r="AR214" s="58">
        <v>34.885128000000002</v>
      </c>
      <c r="AS214" s="58">
        <v>0.23823560499999999</v>
      </c>
      <c r="AT214" s="58">
        <v>0.63064103999999999</v>
      </c>
      <c r="AU214" s="58">
        <v>0.25200062000000001</v>
      </c>
      <c r="AV214" s="58">
        <v>1.1208772650988841</v>
      </c>
      <c r="AW214" s="58">
        <v>0.32456975999999998</v>
      </c>
      <c r="AX214" s="58">
        <v>0.66950902000000001</v>
      </c>
      <c r="AY214" s="58">
        <v>0.47706544052009331</v>
      </c>
      <c r="AZ214" s="58">
        <v>1.6311829385200931</v>
      </c>
      <c r="BA214" s="58">
        <v>9.403736E-2</v>
      </c>
      <c r="BC214" s="59" t="s">
        <v>213</v>
      </c>
      <c r="BD214" s="59">
        <v>2.5129999999999998E-4</v>
      </c>
      <c r="BE214" s="59">
        <v>0.30746020000000002</v>
      </c>
      <c r="BF214" s="59">
        <v>13.068284999999999</v>
      </c>
      <c r="BG214" s="59">
        <v>7.8712834999999997</v>
      </c>
      <c r="BH214" s="59">
        <v>2.3158660000000002E-3</v>
      </c>
      <c r="BI214" s="59">
        <v>2.6769857999999998E-4</v>
      </c>
      <c r="BJ214" s="59">
        <v>34.880009999999999</v>
      </c>
      <c r="BK214" s="59">
        <v>0.237638087</v>
      </c>
      <c r="BL214" s="59">
        <v>0.65042792000000005</v>
      </c>
      <c r="BM214" s="59">
        <v>0.26074419999999998</v>
      </c>
      <c r="BN214" s="59">
        <v>1.1488102070979971</v>
      </c>
      <c r="BO214" s="59">
        <v>0.33182096</v>
      </c>
      <c r="BP214" s="59">
        <v>0.68987133</v>
      </c>
      <c r="BQ214" s="59">
        <v>0.49028330049618257</v>
      </c>
      <c r="BR214" s="59">
        <v>1.644140311496183</v>
      </c>
      <c r="BS214" s="59">
        <v>9.9700709999999998E-2</v>
      </c>
    </row>
    <row r="215" spans="1:71" x14ac:dyDescent="0.25">
      <c r="A215" s="57" t="s">
        <v>213</v>
      </c>
      <c r="B215" s="57">
        <v>2.8820000000000001E-4</v>
      </c>
      <c r="C215" s="57">
        <v>0.47541290000000003</v>
      </c>
      <c r="D215" s="57">
        <v>10.450801</v>
      </c>
      <c r="E215" s="57">
        <v>8.1968080000000008</v>
      </c>
      <c r="F215" s="57">
        <v>2.3080574000000002E-3</v>
      </c>
      <c r="G215" s="57">
        <v>2.8112504999999998E-4</v>
      </c>
      <c r="H215" s="57">
        <v>34.867736999999998</v>
      </c>
      <c r="I215" s="57">
        <v>0.235018476</v>
      </c>
      <c r="J215" s="57">
        <v>0.69543758</v>
      </c>
      <c r="K215" s="57">
        <v>0.27343513000000003</v>
      </c>
      <c r="L215" s="57">
        <v>1.2038911860952179</v>
      </c>
      <c r="M215" s="57">
        <v>0.34556266000000002</v>
      </c>
      <c r="N215" s="57">
        <v>0.74201724000000002</v>
      </c>
      <c r="O215" s="57">
        <v>0.47975194029684731</v>
      </c>
      <c r="P215" s="57">
        <v>1.7034346362968471</v>
      </c>
      <c r="Q215" s="57">
        <v>0.106363654</v>
      </c>
      <c r="S215" s="53" t="s">
        <v>213</v>
      </c>
      <c r="T215" s="53">
        <v>2.7040000000000001E-4</v>
      </c>
      <c r="U215" s="53">
        <v>0.38802029999999998</v>
      </c>
      <c r="V215" s="53">
        <v>11.857151</v>
      </c>
      <c r="W215" s="53">
        <v>7.9591329999999996</v>
      </c>
      <c r="X215" s="53">
        <v>2.3129069999999999E-3</v>
      </c>
      <c r="Y215" s="53">
        <v>2.733492E-4</v>
      </c>
      <c r="Z215" s="53">
        <v>34.862220000000001</v>
      </c>
      <c r="AA215" s="53">
        <v>0.23530098999999999</v>
      </c>
      <c r="AB215" s="53">
        <v>0.66834689999999997</v>
      </c>
      <c r="AC215" s="53">
        <v>0.26897122499999998</v>
      </c>
      <c r="AD215" s="53">
        <v>1.172619115097731</v>
      </c>
      <c r="AE215" s="53">
        <v>0.33581369</v>
      </c>
      <c r="AF215" s="53">
        <v>0.71207749999999992</v>
      </c>
      <c r="AG215" s="53">
        <v>0.48314217039207757</v>
      </c>
      <c r="AH215" s="53">
        <v>1.669925598392078</v>
      </c>
      <c r="AI215" s="53">
        <v>0.10296017</v>
      </c>
      <c r="AK215" s="58" t="s">
        <v>213</v>
      </c>
      <c r="AL215" s="58">
        <v>2.5300000000000002E-4</v>
      </c>
      <c r="AM215" s="58">
        <v>0.29382229999999998</v>
      </c>
      <c r="AN215" s="58">
        <v>13.458898</v>
      </c>
      <c r="AO215" s="58">
        <v>7.7345014000000001</v>
      </c>
      <c r="AP215" s="58">
        <v>2.3183504E-3</v>
      </c>
      <c r="AQ215" s="58">
        <v>2.6473270000000002E-4</v>
      </c>
      <c r="AR215" s="58">
        <v>34.868262999999999</v>
      </c>
      <c r="AS215" s="58">
        <v>0.23570419500000001</v>
      </c>
      <c r="AT215" s="58">
        <v>0.63311489999999992</v>
      </c>
      <c r="AU215" s="58">
        <v>0.26222616999999998</v>
      </c>
      <c r="AV215" s="58">
        <v>1.131045265101325</v>
      </c>
      <c r="AW215" s="58">
        <v>0.32218085499999999</v>
      </c>
      <c r="AX215" s="58">
        <v>0.67401557000000001</v>
      </c>
      <c r="AY215" s="58">
        <v>0.47026023050100602</v>
      </c>
      <c r="AZ215" s="58">
        <v>1.625812390501006</v>
      </c>
      <c r="BA215" s="58">
        <v>9.5903279999999994E-2</v>
      </c>
      <c r="BC215" s="59" t="s">
        <v>213</v>
      </c>
      <c r="BD215" s="59">
        <v>2.6249999999999998E-4</v>
      </c>
      <c r="BE215" s="59">
        <v>0.34173389999999998</v>
      </c>
      <c r="BF215" s="59">
        <v>12.637975000000001</v>
      </c>
      <c r="BG215" s="59">
        <v>7.8682319999999999</v>
      </c>
      <c r="BH215" s="59">
        <v>2.3160758000000002E-3</v>
      </c>
      <c r="BI215" s="59">
        <v>2.6909150000000001E-4</v>
      </c>
      <c r="BJ215" s="59">
        <v>34.863663000000003</v>
      </c>
      <c r="BK215" s="59">
        <v>0.235315107</v>
      </c>
      <c r="BL215" s="59">
        <v>0.65218441999999999</v>
      </c>
      <c r="BM215" s="59">
        <v>0.26727581</v>
      </c>
      <c r="BN215" s="59">
        <v>1.1547753370997429</v>
      </c>
      <c r="BO215" s="59">
        <v>0.329428795</v>
      </c>
      <c r="BP215" s="59">
        <v>0.69431219999999993</v>
      </c>
      <c r="BQ215" s="59">
        <v>0.48010975045698528</v>
      </c>
      <c r="BR215" s="59">
        <v>1.6354049624569851</v>
      </c>
      <c r="BS215" s="59">
        <v>0.10051053</v>
      </c>
    </row>
    <row r="216" spans="1:71" x14ac:dyDescent="0.25">
      <c r="A216" s="57" t="s">
        <v>213</v>
      </c>
      <c r="B216" s="57">
        <v>2.943E-4</v>
      </c>
      <c r="C216" s="57">
        <v>0.49560670000000001</v>
      </c>
      <c r="D216" s="57">
        <v>10.254375</v>
      </c>
      <c r="E216" s="57">
        <v>8.1949000000000005</v>
      </c>
      <c r="F216" s="57">
        <v>2.3088904999999998E-3</v>
      </c>
      <c r="G216" s="57">
        <v>2.8146293999999999E-4</v>
      </c>
      <c r="H216" s="57">
        <v>34.868023000000001</v>
      </c>
      <c r="I216" s="57">
        <v>0.234000875</v>
      </c>
      <c r="J216" s="57">
        <v>0.69400839999999997</v>
      </c>
      <c r="K216" s="57">
        <v>0.27662713999999999</v>
      </c>
      <c r="L216" s="57">
        <v>1.204636415096193</v>
      </c>
      <c r="M216" s="57">
        <v>0.34323681</v>
      </c>
      <c r="N216" s="57">
        <v>0.74203057000000006</v>
      </c>
      <c r="O216" s="57">
        <v>0.47132176027992678</v>
      </c>
      <c r="P216" s="57">
        <v>1.6914043092799269</v>
      </c>
      <c r="Q216" s="57">
        <v>0.10591607</v>
      </c>
      <c r="S216" s="53" t="s">
        <v>213</v>
      </c>
      <c r="T216" s="53">
        <v>2.7589999999999998E-4</v>
      </c>
      <c r="U216" s="53">
        <v>0.40479989999999999</v>
      </c>
      <c r="V216" s="53">
        <v>11.668609999999999</v>
      </c>
      <c r="W216" s="53">
        <v>7.9554770000000001</v>
      </c>
      <c r="X216" s="53">
        <v>2.3136622999999999E-3</v>
      </c>
      <c r="Y216" s="53">
        <v>2.7357611999999999E-4</v>
      </c>
      <c r="Z216" s="53">
        <v>34.863079999999997</v>
      </c>
      <c r="AA216" s="53">
        <v>0.23451226</v>
      </c>
      <c r="AB216" s="53">
        <v>0.67049367000000004</v>
      </c>
      <c r="AC216" s="53">
        <v>0.27189527000000002</v>
      </c>
      <c r="AD216" s="53">
        <v>1.1769012000986321</v>
      </c>
      <c r="AE216" s="53">
        <v>0.33583158600000002</v>
      </c>
      <c r="AF216" s="53">
        <v>0.71509884999999995</v>
      </c>
      <c r="AG216" s="53">
        <v>0.4814398003772653</v>
      </c>
      <c r="AH216" s="53">
        <v>1.671400710377265</v>
      </c>
      <c r="AI216" s="53">
        <v>0.10387767000000001</v>
      </c>
      <c r="AK216" s="58" t="s">
        <v>213</v>
      </c>
      <c r="AL216" s="58">
        <v>2.5809999999999999E-4</v>
      </c>
      <c r="AM216" s="58">
        <v>0.30576009999999998</v>
      </c>
      <c r="AN216" s="58">
        <v>13.281010999999999</v>
      </c>
      <c r="AO216" s="58">
        <v>7.731185</v>
      </c>
      <c r="AP216" s="58">
        <v>2.3190172000000001E-3</v>
      </c>
      <c r="AQ216" s="58">
        <v>2.6486913000000001E-4</v>
      </c>
      <c r="AR216" s="58">
        <v>34.871960000000001</v>
      </c>
      <c r="AS216" s="58">
        <v>0.234786405</v>
      </c>
      <c r="AT216" s="58">
        <v>0.63555866000000005</v>
      </c>
      <c r="AU216" s="58">
        <v>0.26629093399999998</v>
      </c>
      <c r="AV216" s="58">
        <v>1.1366359991023469</v>
      </c>
      <c r="AW216" s="58">
        <v>0.32219229999999999</v>
      </c>
      <c r="AX216" s="58">
        <v>0.67709065000000002</v>
      </c>
      <c r="AY216" s="58">
        <v>0.47035503049386762</v>
      </c>
      <c r="AZ216" s="58">
        <v>1.628810712493868</v>
      </c>
      <c r="BA216" s="58">
        <v>9.7284750000000003E-2</v>
      </c>
      <c r="BC216" s="59" t="s">
        <v>213</v>
      </c>
      <c r="BD216" s="59">
        <v>2.6790000000000001E-4</v>
      </c>
      <c r="BE216" s="59">
        <v>0.3550857</v>
      </c>
      <c r="BF216" s="59">
        <v>12.475265500000001</v>
      </c>
      <c r="BG216" s="59">
        <v>7.8646884000000004</v>
      </c>
      <c r="BH216" s="59">
        <v>2.3168480999999999E-3</v>
      </c>
      <c r="BI216" s="59">
        <v>2.6913609999999999E-4</v>
      </c>
      <c r="BJ216" s="59">
        <v>34.868110000000001</v>
      </c>
      <c r="BK216" s="59">
        <v>0.23443981</v>
      </c>
      <c r="BL216" s="59">
        <v>0.65386246000000003</v>
      </c>
      <c r="BM216" s="59">
        <v>0.27044699</v>
      </c>
      <c r="BN216" s="59">
        <v>1.158749260100902</v>
      </c>
      <c r="BO216" s="59">
        <v>0.329220226</v>
      </c>
      <c r="BP216" s="59">
        <v>0.69684014999999999</v>
      </c>
      <c r="BQ216" s="59">
        <v>0.47881562044464698</v>
      </c>
      <c r="BR216" s="59">
        <v>1.6370065924446471</v>
      </c>
      <c r="BS216" s="59">
        <v>0.10149402</v>
      </c>
    </row>
    <row r="217" spans="1:71" x14ac:dyDescent="0.25">
      <c r="A217" s="57" t="s">
        <v>213</v>
      </c>
      <c r="B217" s="57">
        <v>2.9960000000000002E-4</v>
      </c>
      <c r="C217" s="57">
        <v>0.50123600000000001</v>
      </c>
      <c r="D217" s="57">
        <v>10.158023999999999</v>
      </c>
      <c r="E217" s="57">
        <v>8.1923700000000004</v>
      </c>
      <c r="F217" s="57">
        <v>2.3091610000000001E-3</v>
      </c>
      <c r="G217" s="57">
        <v>2.8098964999999999E-4</v>
      </c>
      <c r="H217" s="57">
        <v>34.880015999999998</v>
      </c>
      <c r="I217" s="57">
        <v>0.23279635000000001</v>
      </c>
      <c r="J217" s="57">
        <v>0.68787986000000001</v>
      </c>
      <c r="K217" s="57">
        <v>0.27982678</v>
      </c>
      <c r="L217" s="57">
        <v>1.2005029900974591</v>
      </c>
      <c r="M217" s="57">
        <v>0.33838372999999999</v>
      </c>
      <c r="N217" s="57">
        <v>0.73764226000000011</v>
      </c>
      <c r="O217" s="57">
        <v>0.45771506026591058</v>
      </c>
      <c r="P217" s="57">
        <v>1.6659220342659109</v>
      </c>
      <c r="Q217" s="57">
        <v>0.10435909</v>
      </c>
      <c r="S217" s="53" t="s">
        <v>213</v>
      </c>
      <c r="T217" s="53">
        <v>2.8039999999999999E-4</v>
      </c>
      <c r="U217" s="53">
        <v>0.40844950000000002</v>
      </c>
      <c r="V217" s="53">
        <v>11.57484</v>
      </c>
      <c r="W217" s="53">
        <v>7.9514564999999999</v>
      </c>
      <c r="X217" s="53">
        <v>2.3141696999999998E-3</v>
      </c>
      <c r="Y217" s="53">
        <v>2.7313788000000002E-4</v>
      </c>
      <c r="Z217" s="53">
        <v>34.875317000000003</v>
      </c>
      <c r="AA217" s="53">
        <v>0.23288773800000001</v>
      </c>
      <c r="AB217" s="53">
        <v>0.66028184000000001</v>
      </c>
      <c r="AC217" s="53">
        <v>0.27449711999999998</v>
      </c>
      <c r="AD217" s="53">
        <v>1.167666698099777</v>
      </c>
      <c r="AE217" s="53">
        <v>0.328415385</v>
      </c>
      <c r="AF217" s="53">
        <v>0.70679708000000008</v>
      </c>
      <c r="AG217" s="53">
        <v>0.46077827034195662</v>
      </c>
      <c r="AH217" s="53">
        <v>1.630356452341956</v>
      </c>
      <c r="AI217" s="53">
        <v>0.10080657</v>
      </c>
      <c r="AK217" s="58" t="s">
        <v>213</v>
      </c>
      <c r="AL217" s="58">
        <v>2.6200000000000003E-4</v>
      </c>
      <c r="AM217" s="58">
        <v>0.307284</v>
      </c>
      <c r="AN217" s="58">
        <v>13.174464</v>
      </c>
      <c r="AO217" s="58">
        <v>7.7279606000000003</v>
      </c>
      <c r="AP217" s="58">
        <v>2.3196689999999999E-3</v>
      </c>
      <c r="AQ217" s="58">
        <v>2.6455830000000002E-4</v>
      </c>
      <c r="AR217" s="58">
        <v>34.886485999999998</v>
      </c>
      <c r="AS217" s="58">
        <v>0.23367158299999999</v>
      </c>
      <c r="AT217" s="58">
        <v>0.62919544999999999</v>
      </c>
      <c r="AU217" s="58">
        <v>0.26754730599999998</v>
      </c>
      <c r="AV217" s="58">
        <v>1.130414339103359</v>
      </c>
      <c r="AW217" s="58">
        <v>0.31755217000000002</v>
      </c>
      <c r="AX217" s="58">
        <v>0.67189160000000003</v>
      </c>
      <c r="AY217" s="58">
        <v>0.45552980044229829</v>
      </c>
      <c r="AZ217" s="58">
        <v>1.5935551004422981</v>
      </c>
      <c r="BA217" s="58">
        <v>9.5032279999999997E-2</v>
      </c>
      <c r="BC217" s="59" t="s">
        <v>213</v>
      </c>
      <c r="BD217" s="59">
        <v>2.7260000000000001E-4</v>
      </c>
      <c r="BE217" s="59">
        <v>0.3580101</v>
      </c>
      <c r="BF217" s="59">
        <v>12.388953000000001</v>
      </c>
      <c r="BG217" s="59">
        <v>7.8608159999999998</v>
      </c>
      <c r="BH217" s="59">
        <v>2.3174896E-3</v>
      </c>
      <c r="BI217" s="59">
        <v>2.6864971999999998E-4</v>
      </c>
      <c r="BJ217" s="59">
        <v>34.88373</v>
      </c>
      <c r="BK217" s="59">
        <v>0.23277715700000001</v>
      </c>
      <c r="BL217" s="59">
        <v>0.64340609999999998</v>
      </c>
      <c r="BM217" s="59">
        <v>0.27332865000000001</v>
      </c>
      <c r="BN217" s="59">
        <v>1.1495119071022939</v>
      </c>
      <c r="BO217" s="59">
        <v>0.32172653000000001</v>
      </c>
      <c r="BP217" s="59">
        <v>0.68797204000000001</v>
      </c>
      <c r="BQ217" s="59">
        <v>0.45837277039741042</v>
      </c>
      <c r="BR217" s="59">
        <v>1.5956337423974101</v>
      </c>
      <c r="BS217" s="59">
        <v>9.8408960000000004E-2</v>
      </c>
    </row>
    <row r="218" spans="1:71" x14ac:dyDescent="0.25">
      <c r="A218" s="57" t="s">
        <v>213</v>
      </c>
      <c r="B218" s="57">
        <v>3.078E-4</v>
      </c>
      <c r="C218" s="57">
        <v>0.52290369999999997</v>
      </c>
      <c r="D218" s="57">
        <v>10.011744500000001</v>
      </c>
      <c r="E218" s="57">
        <v>8.1887819999999998</v>
      </c>
      <c r="F218" s="57">
        <v>2.3093503E-3</v>
      </c>
      <c r="G218" s="57">
        <v>2.8109545000000002E-4</v>
      </c>
      <c r="H218" s="57">
        <v>34.892029999999998</v>
      </c>
      <c r="I218" s="57">
        <v>0.231298806</v>
      </c>
      <c r="J218" s="57">
        <v>0.68217382999999998</v>
      </c>
      <c r="K218" s="57">
        <v>0.28468382399999997</v>
      </c>
      <c r="L218" s="57">
        <v>1.1981564600993879</v>
      </c>
      <c r="M218" s="57">
        <v>0.33332286999999999</v>
      </c>
      <c r="N218" s="57">
        <v>0.73403553999999993</v>
      </c>
      <c r="O218" s="57">
        <v>0.44411328025280328</v>
      </c>
      <c r="P218" s="57">
        <v>1.641124838252803</v>
      </c>
      <c r="Q218" s="57">
        <v>0.103089556</v>
      </c>
      <c r="S218" s="53" t="s">
        <v>213</v>
      </c>
      <c r="T218" s="53">
        <v>2.8929999999999998E-4</v>
      </c>
      <c r="U218" s="53">
        <v>0.42801980000000001</v>
      </c>
      <c r="V218" s="53">
        <v>11.460191</v>
      </c>
      <c r="W218" s="53">
        <v>7.9473342999999996</v>
      </c>
      <c r="X218" s="53">
        <v>2.3145845999999999E-3</v>
      </c>
      <c r="Y218" s="53">
        <v>2.7292583000000002E-4</v>
      </c>
      <c r="Z218" s="53">
        <v>34.894799999999996</v>
      </c>
      <c r="AA218" s="53">
        <v>0.231263366</v>
      </c>
      <c r="AB218" s="53">
        <v>0.65460775000000004</v>
      </c>
      <c r="AC218" s="53">
        <v>0.280370326</v>
      </c>
      <c r="AD218" s="53">
        <v>1.166241442102532</v>
      </c>
      <c r="AE218" s="53">
        <v>0.32350092000000003</v>
      </c>
      <c r="AF218" s="53">
        <v>0.70295481999999998</v>
      </c>
      <c r="AG218" s="53">
        <v>0.44982580033001562</v>
      </c>
      <c r="AH218" s="53">
        <v>1.6080399093300159</v>
      </c>
      <c r="AI218" s="53">
        <v>0.10006876000000001</v>
      </c>
      <c r="AK218" s="58" t="s">
        <v>213</v>
      </c>
      <c r="AL218" s="58">
        <v>2.7149999999999999E-4</v>
      </c>
      <c r="AM218" s="58">
        <v>0.32635350000000002</v>
      </c>
      <c r="AN218" s="58">
        <v>13.045596</v>
      </c>
      <c r="AO218" s="58">
        <v>7.7245720000000002</v>
      </c>
      <c r="AP218" s="58">
        <v>2.3203106000000001E-3</v>
      </c>
      <c r="AQ218" s="58">
        <v>2.643829E-4</v>
      </c>
      <c r="AR218" s="58">
        <v>34.909939999999999</v>
      </c>
      <c r="AS218" s="58">
        <v>0.23143759</v>
      </c>
      <c r="AT218" s="58">
        <v>0.62082112</v>
      </c>
      <c r="AU218" s="58">
        <v>0.27459093000000001</v>
      </c>
      <c r="AV218" s="58">
        <v>1.1268496401067269</v>
      </c>
      <c r="AW218" s="58">
        <v>0.31064429999999998</v>
      </c>
      <c r="AX218" s="58">
        <v>0.66531772999999994</v>
      </c>
      <c r="AY218" s="58">
        <v>0.44131040041914121</v>
      </c>
      <c r="AZ218" s="58">
        <v>1.5684318484191411</v>
      </c>
      <c r="BA218" s="58">
        <v>9.3735955999999995E-2</v>
      </c>
      <c r="BC218" s="59" t="s">
        <v>213</v>
      </c>
      <c r="BD218" s="59">
        <v>2.8200000000000002E-4</v>
      </c>
      <c r="BE218" s="59">
        <v>0.37659229999999999</v>
      </c>
      <c r="BF218" s="59">
        <v>12.279332999999999</v>
      </c>
      <c r="BG218" s="59">
        <v>7.8567640000000001</v>
      </c>
      <c r="BH218" s="59">
        <v>2.3181146999999998E-3</v>
      </c>
      <c r="BI218" s="59">
        <v>2.683831E-4</v>
      </c>
      <c r="BJ218" s="59">
        <v>34.907539999999997</v>
      </c>
      <c r="BK218" s="59">
        <v>0.231012732</v>
      </c>
      <c r="BL218" s="59">
        <v>0.63781248000000001</v>
      </c>
      <c r="BM218" s="59">
        <v>0.27962683999999999</v>
      </c>
      <c r="BN218" s="59">
        <v>1.1484520521054971</v>
      </c>
      <c r="BO218" s="59">
        <v>0.31682847600000003</v>
      </c>
      <c r="BP218" s="59">
        <v>0.68406403000000005</v>
      </c>
      <c r="BQ218" s="59">
        <v>0.44838798038563632</v>
      </c>
      <c r="BR218" s="59">
        <v>1.575146704385636</v>
      </c>
      <c r="BS218" s="59">
        <v>9.7882256000000001E-2</v>
      </c>
    </row>
    <row r="219" spans="1:71" x14ac:dyDescent="0.25">
      <c r="A219" s="57" t="s">
        <v>213</v>
      </c>
      <c r="B219" s="57">
        <v>3.1849999999999999E-4</v>
      </c>
      <c r="C219" s="57">
        <v>0.54943030000000004</v>
      </c>
      <c r="D219" s="57">
        <v>9.9472109999999994</v>
      </c>
      <c r="E219" s="57">
        <v>8.1836850000000005</v>
      </c>
      <c r="F219" s="57">
        <v>2.3097093000000002E-3</v>
      </c>
      <c r="G219" s="57">
        <v>2.8056164999999998E-4</v>
      </c>
      <c r="H219" s="57">
        <v>34.913400000000003</v>
      </c>
      <c r="I219" s="57">
        <v>0.22593321599999999</v>
      </c>
      <c r="J219" s="57">
        <v>0.65733551999999995</v>
      </c>
      <c r="K219" s="57">
        <v>0.29066224000000002</v>
      </c>
      <c r="L219" s="57">
        <v>1.173930976101659</v>
      </c>
      <c r="M219" s="57">
        <v>0.31470557999999998</v>
      </c>
      <c r="N219" s="57">
        <v>0.71641576000000007</v>
      </c>
      <c r="O219" s="57">
        <v>0.38921943022388028</v>
      </c>
      <c r="P219" s="57">
        <v>1.5394734862238799</v>
      </c>
      <c r="Q219" s="57">
        <v>9.6030459999999998E-2</v>
      </c>
      <c r="S219" s="53" t="s">
        <v>213</v>
      </c>
      <c r="T219" s="53">
        <v>2.9999999999999997E-4</v>
      </c>
      <c r="U219" s="53">
        <v>0.45416030000000002</v>
      </c>
      <c r="V219" s="53">
        <v>11.381777</v>
      </c>
      <c r="W219" s="53">
        <v>7.9433474999999998</v>
      </c>
      <c r="X219" s="53">
        <v>2.3151793999999998E-3</v>
      </c>
      <c r="Y219" s="53">
        <v>2.724933E-4</v>
      </c>
      <c r="Z219" s="53">
        <v>34.919291999999999</v>
      </c>
      <c r="AA219" s="53">
        <v>0.226616073</v>
      </c>
      <c r="AB219" s="53">
        <v>0.63720737999999999</v>
      </c>
      <c r="AC219" s="53">
        <v>0.28651484399999999</v>
      </c>
      <c r="AD219" s="53">
        <v>1.150338297105068</v>
      </c>
      <c r="AE219" s="53">
        <v>0.30990951999999999</v>
      </c>
      <c r="AF219" s="53">
        <v>0.69056032000000001</v>
      </c>
      <c r="AG219" s="53">
        <v>0.40746495029665131</v>
      </c>
      <c r="AH219" s="53">
        <v>1.5321252172966511</v>
      </c>
      <c r="AI219" s="53">
        <v>9.5257549999999996E-2</v>
      </c>
      <c r="AK219" s="58" t="s">
        <v>213</v>
      </c>
      <c r="AL219" s="58">
        <v>2.8210000000000003E-4</v>
      </c>
      <c r="AM219" s="58">
        <v>0.35331489999999999</v>
      </c>
      <c r="AN219" s="58">
        <v>12.905586</v>
      </c>
      <c r="AO219" s="58">
        <v>7.7217539999999998</v>
      </c>
      <c r="AP219" s="58">
        <v>2.3210437999999999E-3</v>
      </c>
      <c r="AQ219" s="58">
        <v>2.6442194999999998E-4</v>
      </c>
      <c r="AR219" s="58">
        <v>34.932630000000003</v>
      </c>
      <c r="AS219" s="58">
        <v>0.227020535</v>
      </c>
      <c r="AT219" s="58">
        <v>0.60776585999999999</v>
      </c>
      <c r="AU219" s="58">
        <v>0.28197216000000003</v>
      </c>
      <c r="AV219" s="58">
        <v>1.1167585551092549</v>
      </c>
      <c r="AW219" s="58">
        <v>0.29959813000000002</v>
      </c>
      <c r="AX219" s="58">
        <v>0.65755524999999992</v>
      </c>
      <c r="AY219" s="58">
        <v>0.41030577038521943</v>
      </c>
      <c r="AZ219" s="58">
        <v>1.5068461403852189</v>
      </c>
      <c r="BA219" s="58">
        <v>9.0976570000000007E-2</v>
      </c>
      <c r="BC219" s="59" t="s">
        <v>213</v>
      </c>
      <c r="BD219" s="59">
        <v>2.9280000000000002E-4</v>
      </c>
      <c r="BE219" s="59">
        <v>0.40382899999999999</v>
      </c>
      <c r="BF219" s="59">
        <v>12.161229000000001</v>
      </c>
      <c r="BG219" s="59">
        <v>7.8530790000000001</v>
      </c>
      <c r="BH219" s="59">
        <v>2.3188140000000002E-3</v>
      </c>
      <c r="BI219" s="59">
        <v>2.6827855999999998E-4</v>
      </c>
      <c r="BJ219" s="59">
        <v>34.931201999999999</v>
      </c>
      <c r="BK219" s="59">
        <v>0.22631947399999999</v>
      </c>
      <c r="BL219" s="59">
        <v>0.62168178000000007</v>
      </c>
      <c r="BM219" s="59">
        <v>0.28571099500000002</v>
      </c>
      <c r="BN219" s="59">
        <v>1.133712249107903</v>
      </c>
      <c r="BO219" s="59">
        <v>0.30410164000000001</v>
      </c>
      <c r="BP219" s="59">
        <v>0.67294672</v>
      </c>
      <c r="BQ219" s="59">
        <v>0.40818033034215412</v>
      </c>
      <c r="BR219" s="59">
        <v>1.504065751342154</v>
      </c>
      <c r="BS219" s="59">
        <v>9.3463235000000006E-2</v>
      </c>
    </row>
    <row r="220" spans="1:71" x14ac:dyDescent="0.25">
      <c r="A220" s="57" t="s">
        <v>213</v>
      </c>
      <c r="B220" s="57">
        <v>3.2469999999999998E-4</v>
      </c>
      <c r="C220" s="57">
        <v>0.55301829999999996</v>
      </c>
      <c r="D220" s="57">
        <v>10.067265000000001</v>
      </c>
      <c r="E220" s="57">
        <v>8.178388</v>
      </c>
      <c r="F220" s="57">
        <v>2.3099242000000002E-3</v>
      </c>
      <c r="G220" s="57">
        <v>2.7900214999999998E-4</v>
      </c>
      <c r="H220" s="57">
        <v>34.943626000000002</v>
      </c>
      <c r="I220" s="57">
        <v>0.22335718299999999</v>
      </c>
      <c r="J220" s="57">
        <v>0.64484593000000001</v>
      </c>
      <c r="K220" s="57">
        <v>0.29435044999999999</v>
      </c>
      <c r="L220" s="57">
        <v>1.1625535631041259</v>
      </c>
      <c r="M220" s="57">
        <v>0.30556445999999998</v>
      </c>
      <c r="N220" s="57">
        <v>0.70378520999999994</v>
      </c>
      <c r="O220" s="57">
        <v>0.36930493022106869</v>
      </c>
      <c r="P220" s="57">
        <v>1.494307947221069</v>
      </c>
      <c r="Q220" s="57">
        <v>9.3921149999999995E-2</v>
      </c>
      <c r="S220" s="53" t="s">
        <v>213</v>
      </c>
      <c r="T220" s="53">
        <v>3.0479999999999998E-4</v>
      </c>
      <c r="U220" s="53">
        <v>0.45662960000000002</v>
      </c>
      <c r="V220" s="53">
        <v>11.455702</v>
      </c>
      <c r="W220" s="53">
        <v>7.9395002999999997</v>
      </c>
      <c r="X220" s="53">
        <v>2.315877E-3</v>
      </c>
      <c r="Y220" s="53">
        <v>2.7153053000000002E-4</v>
      </c>
      <c r="Z220" s="53">
        <v>34.948715</v>
      </c>
      <c r="AA220" s="53">
        <v>0.22405592999999999</v>
      </c>
      <c r="AB220" s="53">
        <v>0.62556866</v>
      </c>
      <c r="AC220" s="53">
        <v>0.28958274000000001</v>
      </c>
      <c r="AD220" s="53">
        <v>1.1392073301069401</v>
      </c>
      <c r="AE220" s="53">
        <v>0.30135611000000001</v>
      </c>
      <c r="AF220" s="53">
        <v>0.68036736999999992</v>
      </c>
      <c r="AG220" s="53">
        <v>0.38869923029091857</v>
      </c>
      <c r="AH220" s="53">
        <v>1.491544972290918</v>
      </c>
      <c r="AI220" s="53">
        <v>9.3157396000000003E-2</v>
      </c>
      <c r="AK220" s="58" t="s">
        <v>213</v>
      </c>
      <c r="AL220" s="58">
        <v>2.879E-4</v>
      </c>
      <c r="AM220" s="58">
        <v>0.3630197</v>
      </c>
      <c r="AN220" s="58">
        <v>12.906637999999999</v>
      </c>
      <c r="AO220" s="58">
        <v>7.7189107000000003</v>
      </c>
      <c r="AP220" s="58">
        <v>2.3219426999999998E-3</v>
      </c>
      <c r="AQ220" s="58">
        <v>2.6392636999999998E-4</v>
      </c>
      <c r="AR220" s="58">
        <v>34.957813000000002</v>
      </c>
      <c r="AS220" s="58">
        <v>0.22403964000000001</v>
      </c>
      <c r="AT220" s="58">
        <v>0.59676534000000003</v>
      </c>
      <c r="AU220" s="58">
        <v>0.28516577599999998</v>
      </c>
      <c r="AV220" s="58">
        <v>1.105970756110974</v>
      </c>
      <c r="AW220" s="58">
        <v>0.29085931999999998</v>
      </c>
      <c r="AX220" s="58">
        <v>0.64757193000000002</v>
      </c>
      <c r="AY220" s="58">
        <v>0.38742490036606642</v>
      </c>
      <c r="AZ220" s="58">
        <v>1.464207547366067</v>
      </c>
      <c r="BA220" s="58">
        <v>8.8488944E-2</v>
      </c>
      <c r="BC220" s="59" t="s">
        <v>213</v>
      </c>
      <c r="BD220" s="59">
        <v>2.987E-4</v>
      </c>
      <c r="BE220" s="59">
        <v>0.41250419999999999</v>
      </c>
      <c r="BF220" s="59">
        <v>12.187526</v>
      </c>
      <c r="BG220" s="59">
        <v>7.8493995999999999</v>
      </c>
      <c r="BH220" s="59">
        <v>2.3196110000000001E-3</v>
      </c>
      <c r="BI220" s="59">
        <v>2.675957E-4</v>
      </c>
      <c r="BJ220" s="59">
        <v>34.958472999999998</v>
      </c>
      <c r="BK220" s="59">
        <v>0.22379718500000001</v>
      </c>
      <c r="BL220" s="59">
        <v>0.61171046000000007</v>
      </c>
      <c r="BM220" s="59">
        <v>0.28931442000000002</v>
      </c>
      <c r="BN220" s="59">
        <v>1.1248220651099929</v>
      </c>
      <c r="BO220" s="59">
        <v>0.29620165999999998</v>
      </c>
      <c r="BP220" s="59">
        <v>0.66440013999999992</v>
      </c>
      <c r="BQ220" s="59">
        <v>0.39110140033611313</v>
      </c>
      <c r="BR220" s="59">
        <v>1.467503022336113</v>
      </c>
      <c r="BS220" s="59">
        <v>9.1743229999999995E-2</v>
      </c>
    </row>
    <row r="221" spans="1:71" x14ac:dyDescent="0.25">
      <c r="A221" s="57" t="s">
        <v>213</v>
      </c>
      <c r="B221" s="57">
        <v>3.2150000000000001E-4</v>
      </c>
      <c r="C221" s="57">
        <v>0.5405295</v>
      </c>
      <c r="D221" s="57">
        <v>10.282457000000001</v>
      </c>
      <c r="E221" s="57">
        <v>8.1761370000000007</v>
      </c>
      <c r="F221" s="57">
        <v>2.3102367E-3</v>
      </c>
      <c r="G221" s="57">
        <v>2.780309E-4</v>
      </c>
      <c r="H221" s="57">
        <v>34.958958000000003</v>
      </c>
      <c r="I221" s="57">
        <v>0.223768297</v>
      </c>
      <c r="J221" s="57">
        <v>0.64777538000000001</v>
      </c>
      <c r="K221" s="57">
        <v>0.29312198499999997</v>
      </c>
      <c r="L221" s="57">
        <v>1.164665662104355</v>
      </c>
      <c r="M221" s="57">
        <v>0.30864216</v>
      </c>
      <c r="N221" s="57">
        <v>0.70504085000000005</v>
      </c>
      <c r="O221" s="57">
        <v>0.3815481402409065</v>
      </c>
      <c r="P221" s="57">
        <v>1.5138041402409059</v>
      </c>
      <c r="Q221" s="57">
        <v>9.5907845000000005E-2</v>
      </c>
      <c r="S221" s="53" t="s">
        <v>213</v>
      </c>
      <c r="T221" s="53">
        <v>3.0190000000000002E-4</v>
      </c>
      <c r="U221" s="53">
        <v>0.44594810000000001</v>
      </c>
      <c r="V221" s="53">
        <v>11.650511</v>
      </c>
      <c r="W221" s="53">
        <v>7.9386596999999997</v>
      </c>
      <c r="X221" s="53">
        <v>2.3164549999999998E-3</v>
      </c>
      <c r="Y221" s="53">
        <v>2.7063937000000002E-4</v>
      </c>
      <c r="Z221" s="53">
        <v>34.964058000000001</v>
      </c>
      <c r="AA221" s="53">
        <v>0.224487573</v>
      </c>
      <c r="AB221" s="53">
        <v>0.62813202000000001</v>
      </c>
      <c r="AC221" s="53">
        <v>0.28783762000000002</v>
      </c>
      <c r="AD221" s="53">
        <v>1.1404572131069739</v>
      </c>
      <c r="AE221" s="53">
        <v>0.30394753000000002</v>
      </c>
      <c r="AF221" s="53">
        <v>0.68054980000000009</v>
      </c>
      <c r="AG221" s="53">
        <v>0.39611572031518072</v>
      </c>
      <c r="AH221" s="53">
        <v>1.495014517315181</v>
      </c>
      <c r="AI221" s="53">
        <v>9.4369359999999999E-2</v>
      </c>
      <c r="AK221" s="58" t="s">
        <v>213</v>
      </c>
      <c r="AL221" s="58">
        <v>2.8410000000000002E-4</v>
      </c>
      <c r="AM221" s="58">
        <v>0.35319230000000001</v>
      </c>
      <c r="AN221" s="58">
        <v>13.060955</v>
      </c>
      <c r="AO221" s="58">
        <v>7.7196736000000001</v>
      </c>
      <c r="AP221" s="58">
        <v>2.3227383000000001E-3</v>
      </c>
      <c r="AQ221" s="58">
        <v>2.6343815E-4</v>
      </c>
      <c r="AR221" s="58">
        <v>34.970103999999999</v>
      </c>
      <c r="AS221" s="58">
        <v>0.22497672499999999</v>
      </c>
      <c r="AT221" s="58">
        <v>0.60088827999999994</v>
      </c>
      <c r="AU221" s="58">
        <v>0.28243879999999999</v>
      </c>
      <c r="AV221" s="58">
        <v>1.108303805110415</v>
      </c>
      <c r="AW221" s="58">
        <v>0.29462765000000002</v>
      </c>
      <c r="AX221" s="58">
        <v>0.65021118</v>
      </c>
      <c r="AY221" s="58">
        <v>0.39793840040042611</v>
      </c>
      <c r="AZ221" s="58">
        <v>1.4806442644004261</v>
      </c>
      <c r="BA221" s="58">
        <v>8.9925959999999999E-2</v>
      </c>
      <c r="BC221" s="59" t="s">
        <v>213</v>
      </c>
      <c r="BD221" s="59">
        <v>2.9520000000000002E-4</v>
      </c>
      <c r="BE221" s="59">
        <v>0.40225559999999999</v>
      </c>
      <c r="BF221" s="59">
        <v>12.35</v>
      </c>
      <c r="BG221" s="59">
        <v>7.8496959999999998</v>
      </c>
      <c r="BH221" s="59">
        <v>2.3202926E-3</v>
      </c>
      <c r="BI221" s="59">
        <v>2.6706373000000001E-4</v>
      </c>
      <c r="BJ221" s="59">
        <v>34.971449999999997</v>
      </c>
      <c r="BK221" s="59">
        <v>0.22439447300000001</v>
      </c>
      <c r="BL221" s="59">
        <v>0.61473613999999999</v>
      </c>
      <c r="BM221" s="59">
        <v>0.28700978999999999</v>
      </c>
      <c r="BN221" s="59">
        <v>1.1261404031095399</v>
      </c>
      <c r="BO221" s="59">
        <v>0.29919841000000003</v>
      </c>
      <c r="BP221" s="59">
        <v>0.66532839999999993</v>
      </c>
      <c r="BQ221" s="59">
        <v>0.39807430036136732</v>
      </c>
      <c r="BR221" s="59">
        <v>1.4801986823613671</v>
      </c>
      <c r="BS221" s="59">
        <v>9.2762360000000002E-2</v>
      </c>
    </row>
    <row r="222" spans="1:71" x14ac:dyDescent="0.25">
      <c r="A222" s="57" t="s">
        <v>213</v>
      </c>
      <c r="B222" s="57" cm="1">
        <f t="array" ref="B222:B231">TRANSPOSE(Fe!S8:AB8)</f>
        <v>1.9230000000000001E-4</v>
      </c>
      <c r="C222" s="57" cm="1">
        <f t="array" ref="C222:C231">TRANSPOSE('PO4'!S8:AB8)</f>
        <v>0.13234969999999999</v>
      </c>
      <c r="D222" s="57" cm="1">
        <f t="array" ref="D222:D231">TRANSPOSE(surface_T!S8:AB8)</f>
        <v>14.281110999999999</v>
      </c>
      <c r="E222" s="57" cm="1">
        <f t="array" ref="E222:E231">TRANSPOSE(surface_ph!S8:AB8)</f>
        <v>8.1899510000000006</v>
      </c>
      <c r="F222" s="57" cm="1">
        <f t="array" ref="F222:F231">TRANSPOSE(surface_Alk!S8:AB8)</f>
        <v>2.2910843000000002E-3</v>
      </c>
      <c r="G222" s="57" cm="1">
        <f t="array" ref="G222:G231">TRANSPOSE(surface_oxugen!S8:AB8)</f>
        <v>2.566364E-4</v>
      </c>
      <c r="H222" s="57" cm="1">
        <f t="array" ref="H222:H231">TRANSPOSE(Surface_sal!S8:AB8)</f>
        <v>35.044704000000003</v>
      </c>
      <c r="I222" s="57" cm="1">
        <f t="array" ref="I222:I231">TRANSPOSE(picophyto!S8:AB8)</f>
        <v>0.24405571300000001</v>
      </c>
      <c r="J222" s="57" cm="1">
        <f t="array" ref="J222:J231">TRANSPOSE(nanophyto!S8:AB8)</f>
        <v>0.47355004999999989</v>
      </c>
      <c r="K222" s="57" cm="1">
        <f t="array" ref="K222:K231">TRANSPOSE(microphyto!S8:AB8)</f>
        <v>0.1330721812590783</v>
      </c>
      <c r="L222" s="57" cm="1">
        <f t="array" ref="L222:L231">TRANSPOSE(total_phyto!S8:AB8)</f>
        <v>0.85067794432815158</v>
      </c>
      <c r="M222" s="57" cm="1">
        <f t="array" ref="M222:M231">TRANSPOSE(nanozoo!S8:AB8)</f>
        <v>0.26010508999999998</v>
      </c>
      <c r="N222" s="57" cm="1">
        <f t="array" ref="N222:N231">TRANSPOSE(microzoo!S8:AB8)</f>
        <v>0.59154112999999997</v>
      </c>
      <c r="O222" s="57" cm="1">
        <f t="array" ref="O222:O231">TRANSPOSE(mesozoo!S8:AB8)</f>
        <v>0.13195933008194111</v>
      </c>
      <c r="P222" s="57" cm="1">
        <f t="array" ref="P222:P231">TRANSPOSE(total_zoo!S8:AB8)</f>
        <v>1.018808601081941</v>
      </c>
      <c r="Q222" s="57" cm="1">
        <f t="array" ref="Q222:Q231">TRANSPOSE(foram!S8:AB8)</f>
        <v>9.9285039999999995E-3</v>
      </c>
      <c r="S222" s="53" t="s">
        <v>213</v>
      </c>
      <c r="T222" s="53" cm="1">
        <f t="array" ref="T222:T231">TRANSPOSE(Fe!S119:AB119)</f>
        <v>1.8479999999999999E-4</v>
      </c>
      <c r="U222" s="53" cm="1">
        <f t="array" ref="U222:U231">TRANSPOSE('PO4'!S119:AB119)</f>
        <v>9.7989599999999996E-2</v>
      </c>
      <c r="V222" s="53" cm="1">
        <f t="array" ref="V222:V231">TRANSPOSE(surface_T!S119:AB119)</f>
        <v>15.651229000000001</v>
      </c>
      <c r="W222" s="53" cm="1">
        <f t="array" ref="W222:W231">TRANSPOSE(surface_ph!S119:AB119)</f>
        <v>7.9494939999999996</v>
      </c>
      <c r="X222" s="53" cm="1">
        <f t="array" ref="X222:X231">TRANSPOSE(surface_Alk!S119:AB119)</f>
        <v>2.3006675999999999E-3</v>
      </c>
      <c r="Y222" s="53" cm="1">
        <f t="array" ref="Y222:Y231">TRANSPOSE(surface_oxugen!S119:AB119)</f>
        <v>2.5015897999999999E-4</v>
      </c>
      <c r="Z222" s="53" cm="1">
        <f t="array" ref="Z222:Z231">TRANSPOSE(Surface_sal!S119:AB119)</f>
        <v>35.060409999999997</v>
      </c>
      <c r="AA222" s="53" cm="1">
        <f t="array" ref="AA222:AA231">TRANSPOSE(picophyto!S119:AB119)</f>
        <v>0.24651997</v>
      </c>
      <c r="AB222" s="53" cm="1">
        <f t="array" ref="AB222:AB231">TRANSPOSE(nanophyto!S119:AB119)</f>
        <v>0.42589809000000001</v>
      </c>
      <c r="AC222" s="53" cm="1">
        <f t="array" ref="AC222:AC231">TRANSPOSE(microphyto!S119:AB119)</f>
        <v>0.1160098612017503</v>
      </c>
      <c r="AD222" s="53" cm="1">
        <f t="array" ref="AD222:AD231">TRANSPOSE(total_phyto!S119:AB119)</f>
        <v>0.78842792126800365</v>
      </c>
      <c r="AE222" s="53" cm="1">
        <f t="array" ref="AE222:AE231">TRANSPOSE(nanozoo!S119:AB119)</f>
        <v>0.24658805</v>
      </c>
      <c r="AF222" s="53" cm="1">
        <f t="array" ref="AF222:AF231">TRANSPOSE(microzoo!S119:AB119)</f>
        <v>0.56606704000000008</v>
      </c>
      <c r="AG222" s="53" cm="1">
        <f t="array" ref="AG222:AG231">TRANSPOSE(mesozoo!S119:AB119)</f>
        <v>8.3205070071561915E-2</v>
      </c>
      <c r="AH222" s="53" cm="1">
        <f t="array" ref="AH222:AH231">TRANSPOSE(total_zoo!S119:AB119)</f>
        <v>0.92763026604156185</v>
      </c>
      <c r="AI222" s="53" cm="1">
        <f t="array" ref="AI222:AI231">TRANSPOSE(foram!S119:AB119)</f>
        <v>1.4299583E-5</v>
      </c>
      <c r="AK222" s="58" t="s">
        <v>213</v>
      </c>
      <c r="AL222" s="58" cm="1">
        <f t="array" ref="AL222:AL231">TRANSPOSE(Fe!S156:AB156)</f>
        <v>1.8349999999999999E-4</v>
      </c>
      <c r="AM222" s="58" cm="1">
        <f t="array" ref="AM222:AM231">TRANSPOSE('PO4'!S156:AB156)</f>
        <v>7.5951099999999994E-2</v>
      </c>
      <c r="AN222" s="58" cm="1">
        <f t="array" ref="AN222:AN231">TRANSPOSE(surface_T!S156:AB156)</f>
        <v>17.079708</v>
      </c>
      <c r="AO222" s="58" cm="1">
        <f t="array" ref="AO222:AO231">TRANSPOSE(surface_ph!S156:AB156)</f>
        <v>7.7260913999999996</v>
      </c>
      <c r="AP222" s="58" cm="1">
        <f t="array" ref="AP222:AP231">TRANSPOSE(surface_Alk!S156:AB156)</f>
        <v>2.3113337999999999E-3</v>
      </c>
      <c r="AQ222" s="58" cm="1">
        <f t="array" ref="AQ222:AQ231">TRANSPOSE(surface_oxugen!S156:AB156)</f>
        <v>2.4371002000000001E-4</v>
      </c>
      <c r="AR222" s="58" cm="1">
        <f t="array" ref="AR222:AR231">TRANSPOSE(Surface_sal!S156:AB156)</f>
        <v>35.076340000000002</v>
      </c>
      <c r="AS222" s="58" cm="1">
        <f t="array" ref="AS222:AS231">TRANSPOSE(picophyto!S156:AB156)</f>
        <v>0.24611970499999999</v>
      </c>
      <c r="AT222" s="58" cm="1">
        <f t="array" ref="AT222:AT231">TRANSPOSE(nanophyto!S156:AB156)</f>
        <v>0.37953951000000002</v>
      </c>
      <c r="AU222" s="58" cm="1">
        <f t="array" ref="AU222:AU231">TRANSPOSE(microphyto!S156:AB156)</f>
        <v>0.1005095011039213</v>
      </c>
      <c r="AV222" s="58" cm="1">
        <f t="array" ref="AV222:AV231">TRANSPOSE(total_phyto!S156:AB156)</f>
        <v>0.72616871616755696</v>
      </c>
      <c r="AW222" s="58" cm="1">
        <f t="array" ref="AW222:AW231">TRANSPOSE(nanozoo!S156:AB156)</f>
        <v>0.23042049000000001</v>
      </c>
      <c r="AX222" s="58" cm="1">
        <f t="array" ref="AX222:AX231">TRANSPOSE(microzoo!S156:AB156)</f>
        <v>0.54014687000000006</v>
      </c>
      <c r="AY222" s="58" cm="1">
        <f t="array" ref="AY222:AY231">TRANSPOSE(mesozoo!S156:AB156)</f>
        <v>3.320839606258353E-2</v>
      </c>
      <c r="AZ222" s="58" cm="1">
        <f t="array" ref="AZ222:AZ231">TRANSPOSE(total_zoo!S156:AB156)</f>
        <v>0.84665559476548258</v>
      </c>
      <c r="BA222" s="58" cm="1">
        <f t="array" ref="BA222:BA231">TRANSPOSE(foram!S156:AB156)</f>
        <v>5.5068439999999996E-10</v>
      </c>
      <c r="BC222" s="59" t="s">
        <v>213</v>
      </c>
      <c r="BD222" s="59" cm="1">
        <f t="array" ref="BD222:BD231">TRANSPOSE(Fe!S82:AB82)</f>
        <v>1.8550000000000001E-4</v>
      </c>
      <c r="BE222" s="59" cm="1">
        <f t="array" ref="BE222:BE231">TRANSPOSE('PO4'!S82:AB82)</f>
        <v>8.5525500000000004E-2</v>
      </c>
      <c r="BF222" s="59" cm="1">
        <f t="array" ref="BF222:BF231">TRANSPOSE(surface_T!S82:AB82)</f>
        <v>16.384315000000001</v>
      </c>
      <c r="BG222" s="59" cm="1">
        <f t="array" ref="BG222:BG231">TRANSPOSE(surface_ph!S82:AB82)</f>
        <v>7.8567805000000002</v>
      </c>
      <c r="BH222" s="59" cm="1">
        <f t="array" ref="BH222:BH231">TRANSPOSE(surface_Alk!S82:AB82)</f>
        <v>2.3070757999999999E-3</v>
      </c>
      <c r="BI222" s="59" cm="1">
        <f t="array" ref="BI222:BI231">TRANSPOSE(surface_oxugen!S82:AB82)</f>
        <v>2.4677164E-4</v>
      </c>
      <c r="BJ222" s="59" cm="1">
        <f t="array" ref="BJ222:BJ231">TRANSPOSE(Surface_sal!S82:AB82)</f>
        <v>35.072502</v>
      </c>
      <c r="BK222" s="59" cm="1">
        <f t="array" ref="BK222:BK231">TRANSPOSE(picophyto!S82:AB82)</f>
        <v>0.246169894</v>
      </c>
      <c r="BL222" s="59" cm="1">
        <f t="array" ref="BL222:BL231">TRANSPOSE(nanophyto!S82:AB82)</f>
        <v>0.40056148000000003</v>
      </c>
      <c r="BM222" s="59" cm="1">
        <f t="array" ref="BM222:BM231">TRANSPOSE(microphyto!S82:AB82)</f>
        <v>0.10800257116670831</v>
      </c>
      <c r="BN222" s="59" cm="1">
        <f t="array" ref="BN222:BN231">TRANSPOSE(total_phyto!S82:AB82)</f>
        <v>0.75473394523186377</v>
      </c>
      <c r="BO222" s="59" cm="1">
        <f t="array" ref="BO222:BO231">TRANSPOSE(nanozoo!S82:AB82)</f>
        <v>0.23757088000000001</v>
      </c>
      <c r="BP222" s="59" cm="1">
        <f t="array" ref="BP222:BP231">TRANSPOSE(microzoo!S82:AB82)</f>
        <v>0.55065955999999994</v>
      </c>
      <c r="BQ222" s="59" cm="1">
        <f t="array" ref="BQ222:BQ231">TRANSPOSE(mesozoo!S82:AB82)</f>
        <v>5.5738125066374523E-2</v>
      </c>
      <c r="BR222" s="59" cm="1">
        <f t="array" ref="BR222:BR231">TRANSPOSE(total_zoo!S82:AB82)</f>
        <v>0.86913814576927362</v>
      </c>
      <c r="BS222" s="59" cm="1">
        <f t="array" ref="BS222:BS231">TRANSPOSE(foram!S82:AB82)</f>
        <v>7.0604089999999995E-10</v>
      </c>
    </row>
    <row r="223" spans="1:71" x14ac:dyDescent="0.25">
      <c r="A223" s="57" t="s">
        <v>213</v>
      </c>
      <c r="B223" s="57" t="str">
        <v>NA</v>
      </c>
      <c r="C223" s="57" t="str">
        <v>NA</v>
      </c>
      <c r="D223" s="57" t="str">
        <v>NaN</v>
      </c>
      <c r="E223" s="57" t="str">
        <v>NaN</v>
      </c>
      <c r="F223" s="57" t="str">
        <v>NaN</v>
      </c>
      <c r="G223" s="57" t="str">
        <v>NaN</v>
      </c>
      <c r="H223" s="57" t="str">
        <v>NaN</v>
      </c>
      <c r="I223" s="57" t="str">
        <v>NA</v>
      </c>
      <c r="J223" s="57" t="str">
        <v>NA</v>
      </c>
      <c r="K223" s="57" t="str">
        <v>NA</v>
      </c>
      <c r="L223" s="57" t="str">
        <v>NA</v>
      </c>
      <c r="M223" s="57" t="str">
        <v>NA</v>
      </c>
      <c r="N223" s="57" t="str">
        <v>NA</v>
      </c>
      <c r="O223" s="57" t="str">
        <v>NA</v>
      </c>
      <c r="P223" s="57" t="str">
        <v>NA</v>
      </c>
      <c r="Q223" s="57" t="str">
        <v>NaN</v>
      </c>
      <c r="S223" s="53" t="s">
        <v>213</v>
      </c>
      <c r="T223" s="53" t="str">
        <v>NA</v>
      </c>
      <c r="U223" s="53" t="str">
        <v>NA</v>
      </c>
      <c r="V223" s="53" t="str">
        <v>NaN</v>
      </c>
      <c r="W223" s="53" t="str">
        <v>NaN</v>
      </c>
      <c r="X223" s="53" t="str">
        <v>NaN</v>
      </c>
      <c r="Y223" s="53" t="str">
        <v>NaN</v>
      </c>
      <c r="Z223" s="53" t="str">
        <v>NaN</v>
      </c>
      <c r="AA223" s="53" t="str">
        <v>NA</v>
      </c>
      <c r="AB223" s="53" t="str">
        <v>NA</v>
      </c>
      <c r="AC223" s="53" t="str">
        <v>NA</v>
      </c>
      <c r="AD223" s="53" t="str">
        <v>NA</v>
      </c>
      <c r="AE223" s="53" t="str">
        <v>NA</v>
      </c>
      <c r="AF223" s="53" t="str">
        <v>NA</v>
      </c>
      <c r="AG223" s="53" t="str">
        <v>NA</v>
      </c>
      <c r="AH223" s="53" t="str">
        <v>NA</v>
      </c>
      <c r="AI223" s="53" t="str">
        <v>NaN</v>
      </c>
      <c r="AK223" s="58" t="s">
        <v>213</v>
      </c>
      <c r="AL223" s="58" t="str">
        <v>NA</v>
      </c>
      <c r="AM223" s="58" t="str">
        <v>NA</v>
      </c>
      <c r="AN223" s="58" t="str">
        <v>NaN</v>
      </c>
      <c r="AO223" s="58" t="str">
        <v>NaN</v>
      </c>
      <c r="AP223" s="58" t="str">
        <v>NaN</v>
      </c>
      <c r="AQ223" s="58" t="str">
        <v>NaN</v>
      </c>
      <c r="AR223" s="58" t="str">
        <v>NaN</v>
      </c>
      <c r="AS223" s="58" t="str">
        <v>NA</v>
      </c>
      <c r="AT223" s="58" t="str">
        <v>NA</v>
      </c>
      <c r="AU223" s="58" t="str">
        <v>NA</v>
      </c>
      <c r="AV223" s="58" t="str">
        <v>NA</v>
      </c>
      <c r="AW223" s="58" t="str">
        <v>NA</v>
      </c>
      <c r="AX223" s="58" t="str">
        <v>NA</v>
      </c>
      <c r="AY223" s="58" t="str">
        <v>NA</v>
      </c>
      <c r="AZ223" s="58" t="str">
        <v>NA</v>
      </c>
      <c r="BA223" s="58" t="str">
        <v>NaN</v>
      </c>
      <c r="BC223" s="59" t="s">
        <v>213</v>
      </c>
      <c r="BD223" s="59" t="str">
        <v>NA</v>
      </c>
      <c r="BE223" s="59" t="str">
        <v>NA</v>
      </c>
      <c r="BF223" s="59" t="str">
        <v>NaN</v>
      </c>
      <c r="BG223" s="59" t="str">
        <v>NaN</v>
      </c>
      <c r="BH223" s="59" t="str">
        <v>NaN</v>
      </c>
      <c r="BI223" s="59" t="str">
        <v>NaN</v>
      </c>
      <c r="BJ223" s="59" t="str">
        <v>NaN</v>
      </c>
      <c r="BK223" s="59" t="str">
        <v>NA</v>
      </c>
      <c r="BL223" s="59" t="str">
        <v>NA</v>
      </c>
      <c r="BM223" s="59" t="str">
        <v>NA</v>
      </c>
      <c r="BN223" s="59" t="str">
        <v>NA</v>
      </c>
      <c r="BO223" s="59" t="str">
        <v>NA</v>
      </c>
      <c r="BP223" s="59" t="str">
        <v>NA</v>
      </c>
      <c r="BQ223" s="59" t="str">
        <v>NA</v>
      </c>
      <c r="BR223" s="59" t="str">
        <v>NA</v>
      </c>
      <c r="BS223" s="59" t="str">
        <v>NaN</v>
      </c>
    </row>
    <row r="224" spans="1:71" x14ac:dyDescent="0.25">
      <c r="A224" s="57" t="s">
        <v>213</v>
      </c>
      <c r="B224" s="57">
        <v>2.2279999999999999E-4</v>
      </c>
      <c r="C224" s="57">
        <v>0.16413710000000001</v>
      </c>
      <c r="D224" s="57">
        <v>14.546333000000001</v>
      </c>
      <c r="E224" s="57">
        <v>8.2024419999999996</v>
      </c>
      <c r="F224" s="57">
        <v>2.3114610999999999E-3</v>
      </c>
      <c r="G224" s="57">
        <v>2.5908176999999999E-4</v>
      </c>
      <c r="H224" s="57">
        <v>35.057907</v>
      </c>
      <c r="I224" s="57">
        <v>0.25477607600000002</v>
      </c>
      <c r="J224" s="57">
        <v>0.60805614999999991</v>
      </c>
      <c r="K224" s="57">
        <v>0.16602892</v>
      </c>
      <c r="L224" s="57">
        <v>1.0288611460785171</v>
      </c>
      <c r="M224" s="57">
        <v>0.34025592999999998</v>
      </c>
      <c r="N224" s="57">
        <v>0.66340396000000001</v>
      </c>
      <c r="O224" s="57">
        <v>0.43290007025842409</v>
      </c>
      <c r="P224" s="57">
        <v>1.544573133258424</v>
      </c>
      <c r="Q224" s="57">
        <v>6.8905549999999996E-2</v>
      </c>
      <c r="S224" s="53" t="s">
        <v>213</v>
      </c>
      <c r="T224" s="53">
        <v>2.12E-4</v>
      </c>
      <c r="U224" s="53">
        <v>0.11812590000000001</v>
      </c>
      <c r="V224" s="53">
        <v>16.042746000000001</v>
      </c>
      <c r="W224" s="53">
        <v>7.9655766000000003</v>
      </c>
      <c r="X224" s="53">
        <v>2.3205857999999998E-3</v>
      </c>
      <c r="Y224" s="53">
        <v>2.5173433999999998E-4</v>
      </c>
      <c r="Z224" s="53">
        <v>35.084507000000002</v>
      </c>
      <c r="AA224" s="53">
        <v>0.25896292999999998</v>
      </c>
      <c r="AB224" s="53">
        <v>0.55848644999999997</v>
      </c>
      <c r="AC224" s="53">
        <v>0.13918227799999999</v>
      </c>
      <c r="AD224" s="53">
        <v>0.95663165807463413</v>
      </c>
      <c r="AE224" s="53">
        <v>0.32738300999999997</v>
      </c>
      <c r="AF224" s="53">
        <v>0.62627233999999998</v>
      </c>
      <c r="AG224" s="53">
        <v>0.39820933021751592</v>
      </c>
      <c r="AH224" s="53">
        <v>1.4529499772175161</v>
      </c>
      <c r="AI224" s="53">
        <v>5.4262906E-2</v>
      </c>
      <c r="AK224" s="58" t="s">
        <v>213</v>
      </c>
      <c r="AL224" s="58">
        <v>2.1450000000000001E-4</v>
      </c>
      <c r="AM224" s="58">
        <v>9.38803E-2</v>
      </c>
      <c r="AN224" s="58">
        <v>17.631319999999999</v>
      </c>
      <c r="AO224" s="58">
        <v>7.7394629999999998</v>
      </c>
      <c r="AP224" s="58">
        <v>2.3298056000000001E-3</v>
      </c>
      <c r="AQ224" s="58">
        <v>2.4405704E-4</v>
      </c>
      <c r="AR224" s="58">
        <v>35.128104999999998</v>
      </c>
      <c r="AS224" s="58">
        <v>0.25916016600000003</v>
      </c>
      <c r="AT224" s="58">
        <v>0.50070950000000003</v>
      </c>
      <c r="AU224" s="58">
        <v>0.1211636175</v>
      </c>
      <c r="AV224" s="58">
        <v>0.88103328357505117</v>
      </c>
      <c r="AW224" s="58">
        <v>0.30726093500000001</v>
      </c>
      <c r="AX224" s="58">
        <v>0.58572642000000008</v>
      </c>
      <c r="AY224" s="58">
        <v>0.34798850019026151</v>
      </c>
      <c r="AZ224" s="58">
        <v>1.3608157291902621</v>
      </c>
      <c r="BA224" s="58">
        <v>3.9434429999999999E-2</v>
      </c>
      <c r="BC224" s="59" t="s">
        <v>213</v>
      </c>
      <c r="BD224" s="59">
        <v>2.13E-4</v>
      </c>
      <c r="BE224" s="59">
        <v>0.1071902</v>
      </c>
      <c r="BF224" s="59">
        <v>16.813967000000002</v>
      </c>
      <c r="BG224" s="59">
        <v>7.8727117</v>
      </c>
      <c r="BH224" s="59">
        <v>2.3256650000000002E-3</v>
      </c>
      <c r="BI224" s="59">
        <v>2.4797339999999999E-4</v>
      </c>
      <c r="BJ224" s="59">
        <v>35.102043000000002</v>
      </c>
      <c r="BK224" s="59">
        <v>0.25903817600000001</v>
      </c>
      <c r="BL224" s="59">
        <v>0.53215732999999998</v>
      </c>
      <c r="BM224" s="59">
        <v>0.131716479</v>
      </c>
      <c r="BN224" s="59">
        <v>0.92291198507527206</v>
      </c>
      <c r="BO224" s="59">
        <v>0.318332805</v>
      </c>
      <c r="BP224" s="59">
        <v>0.60713494000000001</v>
      </c>
      <c r="BQ224" s="59">
        <v>0.37815443020963813</v>
      </c>
      <c r="BR224" s="59">
        <v>1.3914667662096381</v>
      </c>
      <c r="BS224" s="59">
        <v>4.8054437999999998E-2</v>
      </c>
    </row>
    <row r="225" spans="1:71" x14ac:dyDescent="0.25">
      <c r="A225" s="57" t="s">
        <v>213</v>
      </c>
      <c r="B225" s="57">
        <v>2.5300000000000002E-4</v>
      </c>
      <c r="C225" s="57">
        <v>0.19482869999999999</v>
      </c>
      <c r="D225" s="57">
        <v>14.30692</v>
      </c>
      <c r="E225" s="57">
        <v>8.1991359999999993</v>
      </c>
      <c r="F225" s="57">
        <v>2.3113449999999998E-3</v>
      </c>
      <c r="G225" s="57">
        <v>2.581932E-4</v>
      </c>
      <c r="H225" s="57">
        <v>35.125205999999999</v>
      </c>
      <c r="I225" s="57">
        <v>0.244092487</v>
      </c>
      <c r="J225" s="57">
        <v>0.59618791999999998</v>
      </c>
      <c r="K225" s="57">
        <v>0.20457898999999999</v>
      </c>
      <c r="L225" s="57">
        <v>1.0448593970926541</v>
      </c>
      <c r="M225" s="57">
        <v>0.3169845</v>
      </c>
      <c r="N225" s="57">
        <v>0.64302400000000004</v>
      </c>
      <c r="O225" s="57">
        <v>0.41124743026502503</v>
      </c>
      <c r="P225" s="57">
        <v>1.4768368882650249</v>
      </c>
      <c r="Q225" s="57">
        <v>7.1878724000000005E-2</v>
      </c>
      <c r="S225" s="53" t="s">
        <v>213</v>
      </c>
      <c r="T225" s="53">
        <v>2.4810000000000001E-4</v>
      </c>
      <c r="U225" s="53">
        <v>0.1600771</v>
      </c>
      <c r="V225" s="53">
        <v>15.780023</v>
      </c>
      <c r="W225" s="53">
        <v>7.9611535</v>
      </c>
      <c r="X225" s="53">
        <v>2.3206675E-3</v>
      </c>
      <c r="Y225" s="53">
        <v>2.5090238E-4</v>
      </c>
      <c r="Z225" s="53">
        <v>35.162745999999999</v>
      </c>
      <c r="AA225" s="53">
        <v>0.245077925</v>
      </c>
      <c r="AB225" s="53">
        <v>0.55019461999999997</v>
      </c>
      <c r="AC225" s="53">
        <v>0.18113832999999999</v>
      </c>
      <c r="AD225" s="53">
        <v>0.97641087509245073</v>
      </c>
      <c r="AE225" s="53">
        <v>0.30190351999999998</v>
      </c>
      <c r="AF225" s="53">
        <v>0.6060813599999999</v>
      </c>
      <c r="AG225" s="53">
        <v>0.37399435024044547</v>
      </c>
      <c r="AH225" s="53">
        <v>1.381137360240446</v>
      </c>
      <c r="AI225" s="53">
        <v>5.8126926000000002E-2</v>
      </c>
      <c r="AK225" s="58" t="s">
        <v>213</v>
      </c>
      <c r="AL225" s="58">
        <v>2.5169999999999999E-4</v>
      </c>
      <c r="AM225" s="58">
        <v>0.1297671</v>
      </c>
      <c r="AN225" s="58">
        <v>17.418419</v>
      </c>
      <c r="AO225" s="58">
        <v>7.7364579999999998</v>
      </c>
      <c r="AP225" s="58">
        <v>2.3311155000000001E-3</v>
      </c>
      <c r="AQ225" s="58">
        <v>2.4312014E-4</v>
      </c>
      <c r="AR225" s="58">
        <v>35.230277999999998</v>
      </c>
      <c r="AS225" s="58">
        <v>0.24504993</v>
      </c>
      <c r="AT225" s="58">
        <v>0.49705707999999987</v>
      </c>
      <c r="AU225" s="58">
        <v>0.160265505</v>
      </c>
      <c r="AV225" s="58">
        <v>0.90237251509507699</v>
      </c>
      <c r="AW225" s="58">
        <v>0.28404852000000003</v>
      </c>
      <c r="AX225" s="58">
        <v>0.56823338999999995</v>
      </c>
      <c r="AY225" s="58">
        <v>0.32756385021660012</v>
      </c>
      <c r="AZ225" s="58">
        <v>1.2933295932166</v>
      </c>
      <c r="BA225" s="58">
        <v>4.3722606999999997E-2</v>
      </c>
      <c r="BC225" s="59" t="s">
        <v>213</v>
      </c>
      <c r="BD225" s="59">
        <v>2.5099999999999998E-4</v>
      </c>
      <c r="BE225" s="59">
        <v>0.14652319999999999</v>
      </c>
      <c r="BF225" s="59">
        <v>16.600973</v>
      </c>
      <c r="BG225" s="59">
        <v>7.8687104999999997</v>
      </c>
      <c r="BH225" s="59">
        <v>2.3268E-3</v>
      </c>
      <c r="BI225" s="59">
        <v>2.4690155999999998E-4</v>
      </c>
      <c r="BJ225" s="59">
        <v>35.200290000000003</v>
      </c>
      <c r="BK225" s="59">
        <v>0.24489886999999999</v>
      </c>
      <c r="BL225" s="59">
        <v>0.52496885999999998</v>
      </c>
      <c r="BM225" s="59">
        <v>0.17235774000000001</v>
      </c>
      <c r="BN225" s="59">
        <v>0.94222547009464486</v>
      </c>
      <c r="BO225" s="59">
        <v>0.293353586</v>
      </c>
      <c r="BP225" s="59">
        <v>0.58720606999999991</v>
      </c>
      <c r="BQ225" s="59">
        <v>0.35471970023560828</v>
      </c>
      <c r="BR225" s="59">
        <v>1.3207206472356079</v>
      </c>
      <c r="BS225" s="59">
        <v>5.1811980000000001E-2</v>
      </c>
    </row>
    <row r="226" spans="1:71" x14ac:dyDescent="0.25">
      <c r="A226" s="57" t="s">
        <v>213</v>
      </c>
      <c r="B226" s="57">
        <v>2.654E-4</v>
      </c>
      <c r="C226" s="57">
        <v>0.2210925</v>
      </c>
      <c r="D226" s="57">
        <v>14.005579000000001</v>
      </c>
      <c r="E226" s="57">
        <v>8.1957419999999992</v>
      </c>
      <c r="F226" s="57">
        <v>2.3116025E-3</v>
      </c>
      <c r="G226" s="57">
        <v>2.5867689999999998E-4</v>
      </c>
      <c r="H226" s="57">
        <v>35.151527000000002</v>
      </c>
      <c r="I226" s="57">
        <v>0.24027473699999999</v>
      </c>
      <c r="J226" s="57">
        <v>0.60696522999999991</v>
      </c>
      <c r="K226" s="57">
        <v>0.22843387800000001</v>
      </c>
      <c r="L226" s="57">
        <v>1.075673845100529</v>
      </c>
      <c r="M226" s="57">
        <v>0.31687893499999997</v>
      </c>
      <c r="N226" s="57">
        <v>0.65168461999999994</v>
      </c>
      <c r="O226" s="57">
        <v>0.42875004033703318</v>
      </c>
      <c r="P226" s="57">
        <v>1.5103285153370329</v>
      </c>
      <c r="Q226" s="57">
        <v>8.0400503999999998E-2</v>
      </c>
      <c r="S226" s="53" t="s">
        <v>213</v>
      </c>
      <c r="T226" s="53">
        <v>2.6029999999999998E-4</v>
      </c>
      <c r="U226" s="53">
        <v>0.18243280000000001</v>
      </c>
      <c r="V226" s="53">
        <v>15.463746</v>
      </c>
      <c r="W226" s="53">
        <v>7.9583817000000003</v>
      </c>
      <c r="X226" s="53">
        <v>2.3210025000000001E-3</v>
      </c>
      <c r="Y226" s="53">
        <v>2.5155654000000001E-4</v>
      </c>
      <c r="Z226" s="53">
        <v>35.19003</v>
      </c>
      <c r="AA226" s="53">
        <v>0.24123433999999999</v>
      </c>
      <c r="AB226" s="53">
        <v>0.56422594000000004</v>
      </c>
      <c r="AC226" s="53">
        <v>0.20502991500000001</v>
      </c>
      <c r="AD226" s="53">
        <v>1.010490195101438</v>
      </c>
      <c r="AE226" s="53">
        <v>0.30286862399999998</v>
      </c>
      <c r="AF226" s="53">
        <v>0.61670014000000006</v>
      </c>
      <c r="AG226" s="53">
        <v>0.39491920032498912</v>
      </c>
      <c r="AH226" s="53">
        <v>1.421288612324989</v>
      </c>
      <c r="AI226" s="53">
        <v>6.7356385000000005E-2</v>
      </c>
      <c r="AK226" s="58" t="s">
        <v>213</v>
      </c>
      <c r="AL226" s="58">
        <v>2.63E-4</v>
      </c>
      <c r="AM226" s="58">
        <v>0.1474963</v>
      </c>
      <c r="AN226" s="58">
        <v>17.088106</v>
      </c>
      <c r="AO226" s="58">
        <v>7.7343183</v>
      </c>
      <c r="AP226" s="58">
        <v>2.3315724000000002E-3</v>
      </c>
      <c r="AQ226" s="58">
        <v>2.4383869999999999E-4</v>
      </c>
      <c r="AR226" s="58">
        <v>35.258952999999998</v>
      </c>
      <c r="AS226" s="58">
        <v>0.24156266800000001</v>
      </c>
      <c r="AT226" s="58">
        <v>0.51207500000000006</v>
      </c>
      <c r="AU226" s="58">
        <v>0.18289657300000001</v>
      </c>
      <c r="AV226" s="58">
        <v>0.93653424110541461</v>
      </c>
      <c r="AW226" s="58">
        <v>0.285403925</v>
      </c>
      <c r="AX226" s="58">
        <v>0.57893641000000007</v>
      </c>
      <c r="AY226" s="58">
        <v>0.34865760029985121</v>
      </c>
      <c r="AZ226" s="58">
        <v>1.3335019242998509</v>
      </c>
      <c r="BA226" s="58">
        <v>5.2594688000000001E-2</v>
      </c>
      <c r="BC226" s="59" t="s">
        <v>213</v>
      </c>
      <c r="BD226" s="59">
        <v>2.6340000000000001E-4</v>
      </c>
      <c r="BE226" s="59">
        <v>0.1662911</v>
      </c>
      <c r="BF226" s="59">
        <v>16.292753000000001</v>
      </c>
      <c r="BG226" s="59">
        <v>7.8660480000000002</v>
      </c>
      <c r="BH226" s="59">
        <v>2.3273826E-3</v>
      </c>
      <c r="BI226" s="59">
        <v>2.4749085000000002E-4</v>
      </c>
      <c r="BJ226" s="59">
        <v>35.232100000000003</v>
      </c>
      <c r="BK226" s="59">
        <v>0.241208214</v>
      </c>
      <c r="BL226" s="59">
        <v>0.53886396000000003</v>
      </c>
      <c r="BM226" s="59">
        <v>0.195586395</v>
      </c>
      <c r="BN226" s="59">
        <v>0.97565856910457815</v>
      </c>
      <c r="BO226" s="59">
        <v>0.29421895999999997</v>
      </c>
      <c r="BP226" s="59">
        <v>0.59735492000000012</v>
      </c>
      <c r="BQ226" s="59">
        <v>0.37511167032289022</v>
      </c>
      <c r="BR226" s="59">
        <v>1.36011957132289</v>
      </c>
      <c r="BS226" s="59">
        <v>6.0696449999999999E-2</v>
      </c>
    </row>
    <row r="227" spans="1:71" x14ac:dyDescent="0.25">
      <c r="A227" s="57" t="s">
        <v>213</v>
      </c>
      <c r="B227" s="57">
        <v>2.6949999999999999E-4</v>
      </c>
      <c r="C227" s="57">
        <v>0.23654230000000001</v>
      </c>
      <c r="D227" s="57">
        <v>13.49708</v>
      </c>
      <c r="E227" s="57">
        <v>8.1956530000000001</v>
      </c>
      <c r="F227" s="57">
        <v>2.3113487000000002E-3</v>
      </c>
      <c r="G227" s="57">
        <v>2.6108123999999999E-4</v>
      </c>
      <c r="H227" s="57">
        <v>35.13646</v>
      </c>
      <c r="I227" s="57">
        <v>0.23852588699999999</v>
      </c>
      <c r="J227" s="57">
        <v>0.61485750000000006</v>
      </c>
      <c r="K227" s="57">
        <v>0.24047202000000001</v>
      </c>
      <c r="L227" s="57">
        <v>1.0938554071020681</v>
      </c>
      <c r="M227" s="57">
        <v>0.31690140500000002</v>
      </c>
      <c r="N227" s="57">
        <v>0.65764610000000001</v>
      </c>
      <c r="O227" s="57">
        <v>0.4314828803290659</v>
      </c>
      <c r="P227" s="57">
        <v>1.5214911053290661</v>
      </c>
      <c r="Q227" s="57">
        <v>8.3845779999999995E-2</v>
      </c>
      <c r="S227" s="53" t="s">
        <v>213</v>
      </c>
      <c r="T227" s="53">
        <v>2.631E-4</v>
      </c>
      <c r="U227" s="53">
        <v>0.19403719999999999</v>
      </c>
      <c r="V227" s="53">
        <v>14.952175</v>
      </c>
      <c r="W227" s="53">
        <v>7.9561462000000001</v>
      </c>
      <c r="X227" s="53">
        <v>2.3204666E-3</v>
      </c>
      <c r="Y227" s="53">
        <v>2.5384206999999999E-4</v>
      </c>
      <c r="Z227" s="53">
        <v>35.172134</v>
      </c>
      <c r="AA227" s="53">
        <v>0.24003353299999999</v>
      </c>
      <c r="AB227" s="53">
        <v>0.57646507000000002</v>
      </c>
      <c r="AC227" s="53">
        <v>0.21546458199999999</v>
      </c>
      <c r="AD227" s="53">
        <v>1.031963185102593</v>
      </c>
      <c r="AE227" s="53">
        <v>0.30548489000000001</v>
      </c>
      <c r="AF227" s="53">
        <v>0.62636603000000002</v>
      </c>
      <c r="AG227" s="53">
        <v>0.40284848033340609</v>
      </c>
      <c r="AH227" s="53">
        <v>1.4382710043334059</v>
      </c>
      <c r="AI227" s="53">
        <v>7.1736389999999997E-2</v>
      </c>
      <c r="AK227" s="58" t="s">
        <v>213</v>
      </c>
      <c r="AL227" s="58">
        <v>2.6449999999999998E-4</v>
      </c>
      <c r="AM227" s="58">
        <v>0.15671789999999999</v>
      </c>
      <c r="AN227" s="58">
        <v>16.540302000000001</v>
      </c>
      <c r="AO227" s="58">
        <v>7.7316713000000004</v>
      </c>
      <c r="AP227" s="58">
        <v>2.3305635000000001E-3</v>
      </c>
      <c r="AQ227" s="58">
        <v>2.4616755999999997E-4</v>
      </c>
      <c r="AR227" s="58">
        <v>35.233640000000001</v>
      </c>
      <c r="AS227" s="58">
        <v>0.24042922999999999</v>
      </c>
      <c r="AT227" s="58">
        <v>0.52103761000000004</v>
      </c>
      <c r="AU227" s="58">
        <v>0.191213417</v>
      </c>
      <c r="AV227" s="58">
        <v>0.95268025710614712</v>
      </c>
      <c r="AW227" s="58">
        <v>0.28603040000000002</v>
      </c>
      <c r="AX227" s="58">
        <v>0.58446699999999996</v>
      </c>
      <c r="AY227" s="58">
        <v>0.35078900028895421</v>
      </c>
      <c r="AZ227" s="58">
        <v>1.3433389962889539</v>
      </c>
      <c r="BA227" s="58">
        <v>5.5012579999999998E-2</v>
      </c>
      <c r="BC227" s="59" t="s">
        <v>213</v>
      </c>
      <c r="BD227" s="59">
        <v>2.6600000000000001E-4</v>
      </c>
      <c r="BE227" s="59">
        <v>0.17677599999999999</v>
      </c>
      <c r="BF227" s="59">
        <v>15.7707405</v>
      </c>
      <c r="BG227" s="59">
        <v>7.863772</v>
      </c>
      <c r="BH227" s="59">
        <v>2.3267076000000001E-3</v>
      </c>
      <c r="BI227" s="59">
        <v>2.4975183999999999E-4</v>
      </c>
      <c r="BJ227" s="59">
        <v>35.212490000000003</v>
      </c>
      <c r="BK227" s="59">
        <v>0.239831816</v>
      </c>
      <c r="BL227" s="59">
        <v>0.54747261999999997</v>
      </c>
      <c r="BM227" s="59">
        <v>0.20516789999999999</v>
      </c>
      <c r="BN227" s="59">
        <v>0.9924723361058303</v>
      </c>
      <c r="BO227" s="59">
        <v>0.29454278</v>
      </c>
      <c r="BP227" s="59">
        <v>0.60271629999999998</v>
      </c>
      <c r="BQ227" s="59">
        <v>0.37767440031391369</v>
      </c>
      <c r="BR227" s="59">
        <v>1.3703247063139139</v>
      </c>
      <c r="BS227" s="59">
        <v>6.3513554999999999E-2</v>
      </c>
    </row>
    <row r="228" spans="1:71" x14ac:dyDescent="0.25">
      <c r="A228" s="57" t="s">
        <v>213</v>
      </c>
      <c r="B228" s="57">
        <v>2.7149999999999999E-4</v>
      </c>
      <c r="C228" s="57">
        <v>0.25114419999999998</v>
      </c>
      <c r="D228" s="57">
        <v>13.098247000000001</v>
      </c>
      <c r="E228" s="57">
        <v>8.1948395000000005</v>
      </c>
      <c r="F228" s="57">
        <v>2.3108653000000002E-3</v>
      </c>
      <c r="G228" s="57">
        <v>2.6307141999999998E-4</v>
      </c>
      <c r="H228" s="57">
        <v>35.116379999999999</v>
      </c>
      <c r="I228" s="57">
        <v>0.23585017999999999</v>
      </c>
      <c r="J228" s="57">
        <v>0.61131955000000004</v>
      </c>
      <c r="K228" s="57">
        <v>0.24251871999999999</v>
      </c>
      <c r="L228" s="57">
        <v>1.089688450100593</v>
      </c>
      <c r="M228" s="57">
        <v>0.31201135600000002</v>
      </c>
      <c r="N228" s="57">
        <v>0.65840378999999993</v>
      </c>
      <c r="O228" s="57">
        <v>0.40335852028226149</v>
      </c>
      <c r="P228" s="57">
        <v>1.4849032422822619</v>
      </c>
      <c r="Q228" s="57">
        <v>8.1229280000000001E-2</v>
      </c>
      <c r="S228" s="53" t="s">
        <v>213</v>
      </c>
      <c r="T228" s="53">
        <v>2.6410000000000002E-4</v>
      </c>
      <c r="U228" s="53">
        <v>0.20469409999999999</v>
      </c>
      <c r="V228" s="53">
        <v>14.562716500000001</v>
      </c>
      <c r="W228" s="53">
        <v>7.9541430000000002</v>
      </c>
      <c r="X228" s="53">
        <v>2.3197949999999999E-3</v>
      </c>
      <c r="Y228" s="53">
        <v>2.5564598000000002E-4</v>
      </c>
      <c r="Z228" s="53">
        <v>35.152045999999999</v>
      </c>
      <c r="AA228" s="53">
        <v>0.23749859000000001</v>
      </c>
      <c r="AB228" s="53">
        <v>0.56866903999999996</v>
      </c>
      <c r="AC228" s="53">
        <v>0.21539346000000001</v>
      </c>
      <c r="AD228" s="53">
        <v>1.021561090100908</v>
      </c>
      <c r="AE228" s="53">
        <v>0.29877467000000002</v>
      </c>
      <c r="AF228" s="53">
        <v>0.62231360000000002</v>
      </c>
      <c r="AG228" s="53">
        <v>0.3708474002649243</v>
      </c>
      <c r="AH228" s="53">
        <v>1.3961088552649239</v>
      </c>
      <c r="AI228" s="53">
        <v>6.7933253999999998E-2</v>
      </c>
      <c r="AK228" s="58" t="s">
        <v>213</v>
      </c>
      <c r="AL228" s="58">
        <v>2.6380000000000002E-4</v>
      </c>
      <c r="AM228" s="58">
        <v>0.16424739999999999</v>
      </c>
      <c r="AN228" s="58">
        <v>16.110975</v>
      </c>
      <c r="AO228" s="58">
        <v>7.7299037000000004</v>
      </c>
      <c r="AP228" s="58">
        <v>2.3294742999999999E-3</v>
      </c>
      <c r="AQ228" s="58">
        <v>2.4812967999999998E-4</v>
      </c>
      <c r="AR228" s="58">
        <v>35.206670000000003</v>
      </c>
      <c r="AS228" s="58">
        <v>0.23848572400000001</v>
      </c>
      <c r="AT228" s="58">
        <v>0.51666939000000001</v>
      </c>
      <c r="AU228" s="58">
        <v>0.18915558299999999</v>
      </c>
      <c r="AV228" s="58">
        <v>0.94431069710293114</v>
      </c>
      <c r="AW228" s="58">
        <v>0.28185595000000002</v>
      </c>
      <c r="AX228" s="58">
        <v>0.5845243200000001</v>
      </c>
      <c r="AY228" s="58">
        <v>0.32249117023167428</v>
      </c>
      <c r="AZ228" s="58">
        <v>1.304383273231674</v>
      </c>
      <c r="BA228" s="58">
        <v>5.1132669999999998E-2</v>
      </c>
      <c r="BC228" s="59" t="s">
        <v>213</v>
      </c>
      <c r="BD228" s="59">
        <v>2.6630000000000002E-4</v>
      </c>
      <c r="BE228" s="59">
        <v>0.18575810000000001</v>
      </c>
      <c r="BF228" s="59">
        <v>15.362178999999999</v>
      </c>
      <c r="BG228" s="59">
        <v>7.8619890000000003</v>
      </c>
      <c r="BH228" s="59">
        <v>2.3258708000000001E-3</v>
      </c>
      <c r="BI228" s="59">
        <v>2.5164025E-4</v>
      </c>
      <c r="BJ228" s="59">
        <v>35.190489999999997</v>
      </c>
      <c r="BK228" s="59">
        <v>0.23752595300000001</v>
      </c>
      <c r="BL228" s="59">
        <v>0.54235893000000002</v>
      </c>
      <c r="BM228" s="59">
        <v>0.20398353699999999</v>
      </c>
      <c r="BN228" s="59">
        <v>0.98386842010323294</v>
      </c>
      <c r="BO228" s="59">
        <v>0.28962614399999997</v>
      </c>
      <c r="BP228" s="59">
        <v>0.60227209999999998</v>
      </c>
      <c r="BQ228" s="59">
        <v>0.34761178025469552</v>
      </c>
      <c r="BR228" s="59">
        <v>1.3294587662546959</v>
      </c>
      <c r="BS228" s="59">
        <v>5.9665522999999998E-2</v>
      </c>
    </row>
    <row r="229" spans="1:71" x14ac:dyDescent="0.25">
      <c r="A229" s="57" t="s">
        <v>213</v>
      </c>
      <c r="B229" s="57">
        <v>2.7409999999999999E-4</v>
      </c>
      <c r="C229" s="57">
        <v>0.26381130000000003</v>
      </c>
      <c r="D229" s="57">
        <v>12.849663</v>
      </c>
      <c r="E229" s="57">
        <v>8.1921979999999994</v>
      </c>
      <c r="F229" s="57">
        <v>2.3109150000000002E-3</v>
      </c>
      <c r="G229" s="57">
        <v>2.6398353000000002E-4</v>
      </c>
      <c r="H229" s="57">
        <v>35.119050000000001</v>
      </c>
      <c r="I229" s="57">
        <v>0.234538897</v>
      </c>
      <c r="J229" s="57">
        <v>0.61248345999999998</v>
      </c>
      <c r="K229" s="57">
        <v>0.24533596999999999</v>
      </c>
      <c r="L229" s="57">
        <v>1.092358327100635</v>
      </c>
      <c r="M229" s="57">
        <v>0.31046512999999998</v>
      </c>
      <c r="N229" s="57">
        <v>0.66111096000000003</v>
      </c>
      <c r="O229" s="57">
        <v>0.39431927027197811</v>
      </c>
      <c r="P229" s="57">
        <v>1.4763406322719781</v>
      </c>
      <c r="Q229" s="57">
        <v>8.1332230000000005E-2</v>
      </c>
      <c r="S229" s="53" t="s">
        <v>213</v>
      </c>
      <c r="T229" s="53">
        <v>2.6509999999999999E-4</v>
      </c>
      <c r="U229" s="53">
        <v>0.21324170000000001</v>
      </c>
      <c r="V229" s="53">
        <v>14.2831545</v>
      </c>
      <c r="W229" s="53">
        <v>7.9518895000000001</v>
      </c>
      <c r="X229" s="53">
        <v>2.3198682000000002E-3</v>
      </c>
      <c r="Y229" s="53">
        <v>2.5683260000000001E-4</v>
      </c>
      <c r="Z229" s="53">
        <v>35.15157</v>
      </c>
      <c r="AA229" s="53">
        <v>0.23627917600000001</v>
      </c>
      <c r="AB229" s="53">
        <v>0.57007092000000004</v>
      </c>
      <c r="AC229" s="53">
        <v>0.21773667599999999</v>
      </c>
      <c r="AD229" s="53">
        <v>1.0240867721004601</v>
      </c>
      <c r="AE229" s="53">
        <v>0.29721421999999997</v>
      </c>
      <c r="AF229" s="53">
        <v>0.62478444</v>
      </c>
      <c r="AG229" s="53">
        <v>0.36122018025148639</v>
      </c>
      <c r="AH229" s="53">
        <v>1.3875342882514869</v>
      </c>
      <c r="AI229" s="53">
        <v>6.7143425000000007E-2</v>
      </c>
      <c r="AK229" s="58" t="s">
        <v>213</v>
      </c>
      <c r="AL229" s="58">
        <v>2.633E-4</v>
      </c>
      <c r="AM229" s="58">
        <v>0.17255860000000001</v>
      </c>
      <c r="AN229" s="58">
        <v>15.765943999999999</v>
      </c>
      <c r="AO229" s="58">
        <v>7.7281722999999998</v>
      </c>
      <c r="AP229" s="58">
        <v>2.3292439999999998E-3</v>
      </c>
      <c r="AQ229" s="58">
        <v>2.4963604000000002E-4</v>
      </c>
      <c r="AR229" s="58">
        <v>35.195892000000001</v>
      </c>
      <c r="AS229" s="58">
        <v>0.23746202699999999</v>
      </c>
      <c r="AT229" s="58">
        <v>0.52099523000000003</v>
      </c>
      <c r="AU229" s="58">
        <v>0.19193871200000001</v>
      </c>
      <c r="AV229" s="58">
        <v>0.95039596910202406</v>
      </c>
      <c r="AW229" s="58">
        <v>0.28153553999999997</v>
      </c>
      <c r="AX229" s="58">
        <v>0.58850820000000004</v>
      </c>
      <c r="AY229" s="58">
        <v>0.31680610022205108</v>
      </c>
      <c r="AZ229" s="58">
        <v>1.302726538222051</v>
      </c>
      <c r="BA229" s="58">
        <v>5.1641479999999997E-2</v>
      </c>
      <c r="BC229" s="59" t="s">
        <v>213</v>
      </c>
      <c r="BD229" s="59">
        <v>2.6659999999999998E-4</v>
      </c>
      <c r="BE229" s="59">
        <v>0.1945074</v>
      </c>
      <c r="BF229" s="59">
        <v>15.036751000000001</v>
      </c>
      <c r="BG229" s="59">
        <v>7.8599800000000002</v>
      </c>
      <c r="BH229" s="59">
        <v>2.3257628000000002E-3</v>
      </c>
      <c r="BI229" s="59">
        <v>2.530891E-4</v>
      </c>
      <c r="BJ229" s="59">
        <v>35.183669999999999</v>
      </c>
      <c r="BK229" s="59">
        <v>0.236572487</v>
      </c>
      <c r="BL229" s="59">
        <v>0.54659766999999992</v>
      </c>
      <c r="BM229" s="59">
        <v>0.20709965699999999</v>
      </c>
      <c r="BN229" s="59">
        <v>0.99026981410259085</v>
      </c>
      <c r="BO229" s="59">
        <v>0.28946891000000002</v>
      </c>
      <c r="BP229" s="59">
        <v>0.60638665999999997</v>
      </c>
      <c r="BQ229" s="59">
        <v>0.34274104024493263</v>
      </c>
      <c r="BR229" s="59">
        <v>1.328667833244932</v>
      </c>
      <c r="BS229" s="59">
        <v>6.0326869999999998E-2</v>
      </c>
    </row>
    <row r="230" spans="1:71" x14ac:dyDescent="0.25">
      <c r="A230" s="57" t="s">
        <v>213</v>
      </c>
      <c r="B230" s="57">
        <v>2.7060000000000002E-4</v>
      </c>
      <c r="C230" s="57">
        <v>0.26825520000000003</v>
      </c>
      <c r="D230" s="57">
        <v>12.700324999999999</v>
      </c>
      <c r="E230" s="57">
        <v>8.1891929999999995</v>
      </c>
      <c r="F230" s="57">
        <v>2.3112183E-3</v>
      </c>
      <c r="G230" s="57">
        <v>2.6479218000000001E-4</v>
      </c>
      <c r="H230" s="57">
        <v>35.115158000000001</v>
      </c>
      <c r="I230" s="57">
        <v>0.23422711700000001</v>
      </c>
      <c r="J230" s="57">
        <v>0.61388894999999999</v>
      </c>
      <c r="K230" s="57">
        <v>0.24503910400000001</v>
      </c>
      <c r="L230" s="57">
        <v>1.0931551710989349</v>
      </c>
      <c r="M230" s="57">
        <v>0.31024977399999998</v>
      </c>
      <c r="N230" s="57">
        <v>0.66306259999999995</v>
      </c>
      <c r="O230" s="57">
        <v>0.39022782026334057</v>
      </c>
      <c r="P230" s="57">
        <v>1.4734361052633409</v>
      </c>
      <c r="Q230" s="57">
        <v>8.11143E-2</v>
      </c>
      <c r="S230" s="53" t="s">
        <v>213</v>
      </c>
      <c r="T230" s="53">
        <v>2.608E-4</v>
      </c>
      <c r="U230" s="53">
        <v>0.2178474</v>
      </c>
      <c r="V230" s="53">
        <v>14.099258000000001</v>
      </c>
      <c r="W230" s="53">
        <v>7.9484763000000003</v>
      </c>
      <c r="X230" s="53">
        <v>2.3200592999999999E-3</v>
      </c>
      <c r="Y230" s="53">
        <v>2.5772617999999999E-4</v>
      </c>
      <c r="Z230" s="53">
        <v>35.14235</v>
      </c>
      <c r="AA230" s="53">
        <v>0.23645845300000001</v>
      </c>
      <c r="AB230" s="53">
        <v>0.57441127000000003</v>
      </c>
      <c r="AC230" s="53">
        <v>0.21779235499999999</v>
      </c>
      <c r="AD230" s="53">
        <v>1.0286620780986859</v>
      </c>
      <c r="AE230" s="53">
        <v>0.29785045599999999</v>
      </c>
      <c r="AF230" s="53">
        <v>0.62905772000000004</v>
      </c>
      <c r="AG230" s="53">
        <v>0.36203098024948099</v>
      </c>
      <c r="AH230" s="53">
        <v>1.391295337249481</v>
      </c>
      <c r="AI230" s="53">
        <v>6.7791019999999994E-2</v>
      </c>
      <c r="AK230" s="58" t="s">
        <v>213</v>
      </c>
      <c r="AL230" s="58">
        <v>2.5710000000000002E-4</v>
      </c>
      <c r="AM230" s="58">
        <v>0.17615690000000001</v>
      </c>
      <c r="AN230" s="58">
        <v>15.534242000000001</v>
      </c>
      <c r="AO230" s="58">
        <v>7.7259297</v>
      </c>
      <c r="AP230" s="58">
        <v>2.3291006E-3</v>
      </c>
      <c r="AQ230" s="58">
        <v>2.507942E-4</v>
      </c>
      <c r="AR230" s="58">
        <v>35.176212</v>
      </c>
      <c r="AS230" s="58">
        <v>0.237959806</v>
      </c>
      <c r="AT230" s="58">
        <v>0.52817561000000002</v>
      </c>
      <c r="AU230" s="58">
        <v>0.192361</v>
      </c>
      <c r="AV230" s="58">
        <v>0.95849641609962599</v>
      </c>
      <c r="AW230" s="58">
        <v>0.28332016999999998</v>
      </c>
      <c r="AX230" s="58">
        <v>0.59405330000000001</v>
      </c>
      <c r="AY230" s="58">
        <v>0.321063640222784</v>
      </c>
      <c r="AZ230" s="58">
        <v>1.3145433692227839</v>
      </c>
      <c r="BA230" s="58">
        <v>5.2910079999999998E-2</v>
      </c>
      <c r="BC230" s="59" t="s">
        <v>213</v>
      </c>
      <c r="BD230" s="59">
        <v>2.6160000000000002E-4</v>
      </c>
      <c r="BE230" s="59">
        <v>0.199437</v>
      </c>
      <c r="BF230" s="59">
        <v>14.818657</v>
      </c>
      <c r="BG230" s="59">
        <v>7.8572053999999998</v>
      </c>
      <c r="BH230" s="59">
        <v>2.3256933999999999E-3</v>
      </c>
      <c r="BI230" s="59">
        <v>2.5417155E-4</v>
      </c>
      <c r="BJ230" s="59">
        <v>35.168050000000001</v>
      </c>
      <c r="BK230" s="59">
        <v>0.236754716</v>
      </c>
      <c r="BL230" s="59">
        <v>0.55270145000000004</v>
      </c>
      <c r="BM230" s="59">
        <v>0.20776225700000001</v>
      </c>
      <c r="BN230" s="59">
        <v>0.99721842310052999</v>
      </c>
      <c r="BO230" s="59">
        <v>0.29061884999999998</v>
      </c>
      <c r="BP230" s="59">
        <v>0.61157795999999998</v>
      </c>
      <c r="BQ230" s="59">
        <v>0.34518313024515462</v>
      </c>
      <c r="BR230" s="59">
        <v>1.338555865245155</v>
      </c>
      <c r="BS230" s="59">
        <v>6.14373E-2</v>
      </c>
    </row>
    <row r="231" spans="1:71" x14ac:dyDescent="0.25">
      <c r="A231" s="57" t="s">
        <v>213</v>
      </c>
      <c r="B231" s="57">
        <v>2.587E-4</v>
      </c>
      <c r="C231" s="57">
        <v>0.26933040000000003</v>
      </c>
      <c r="D231" s="57">
        <v>12.8343525</v>
      </c>
      <c r="E231" s="57">
        <v>8.1860649999999993</v>
      </c>
      <c r="F231" s="57">
        <v>2.3109340000000002E-3</v>
      </c>
      <c r="G231" s="57">
        <v>2.6491823E-4</v>
      </c>
      <c r="H231" s="57">
        <v>35.086277000000003</v>
      </c>
      <c r="I231" s="57">
        <v>0.236084193</v>
      </c>
      <c r="J231" s="57">
        <v>0.62491611000000002</v>
      </c>
      <c r="K231" s="57">
        <v>0.243557618</v>
      </c>
      <c r="L231" s="57">
        <v>1.104557921096369</v>
      </c>
      <c r="M231" s="57">
        <v>0.317773215</v>
      </c>
      <c r="N231" s="57">
        <v>0.67176840000000004</v>
      </c>
      <c r="O231" s="57">
        <v>0.41838970030420403</v>
      </c>
      <c r="P231" s="57">
        <v>1.523820167304204</v>
      </c>
      <c r="Q231" s="57">
        <v>8.5489936000000002E-2</v>
      </c>
      <c r="S231" s="53" t="s">
        <v>213</v>
      </c>
      <c r="T231" s="53">
        <v>2.475E-4</v>
      </c>
      <c r="U231" s="53">
        <v>0.21528030000000001</v>
      </c>
      <c r="V231" s="53">
        <v>14.224741</v>
      </c>
      <c r="W231" s="53">
        <v>7.9487313999999998</v>
      </c>
      <c r="X231" s="53">
        <v>2.3195078E-3</v>
      </c>
      <c r="Y231" s="53">
        <v>2.5791357999999998E-4</v>
      </c>
      <c r="Z231" s="53">
        <v>35.109360000000002</v>
      </c>
      <c r="AA231" s="53">
        <v>0.23833046399999999</v>
      </c>
      <c r="AB231" s="53">
        <v>0.58515092000000002</v>
      </c>
      <c r="AC231" s="53">
        <v>0.215333682</v>
      </c>
      <c r="AD231" s="53">
        <v>1.038815066095458</v>
      </c>
      <c r="AE231" s="53">
        <v>0.30543956999999999</v>
      </c>
      <c r="AF231" s="53">
        <v>0.63660410000000001</v>
      </c>
      <c r="AG231" s="53">
        <v>0.38664615028162053</v>
      </c>
      <c r="AH231" s="53">
        <v>1.4388418232816209</v>
      </c>
      <c r="AI231" s="53">
        <v>7.1547650000000004E-2</v>
      </c>
      <c r="AK231" s="58" t="s">
        <v>213</v>
      </c>
      <c r="AL231" s="58">
        <v>2.408E-4</v>
      </c>
      <c r="AM231" s="58">
        <v>0.16815269999999999</v>
      </c>
      <c r="AN231" s="58">
        <v>15.637895</v>
      </c>
      <c r="AO231" s="58">
        <v>7.7280293000000002</v>
      </c>
      <c r="AP231" s="58">
        <v>2.3282997000000001E-3</v>
      </c>
      <c r="AQ231" s="58">
        <v>2.5120086999999997E-4</v>
      </c>
      <c r="AR231" s="58">
        <v>35.135531999999998</v>
      </c>
      <c r="AS231" s="58">
        <v>0.24069379699999999</v>
      </c>
      <c r="AT231" s="58">
        <v>0.54254497000000002</v>
      </c>
      <c r="AU231" s="58">
        <v>0.18691874999999999</v>
      </c>
      <c r="AV231" s="58">
        <v>0.97015751709430254</v>
      </c>
      <c r="AW231" s="58">
        <v>0.29423645999999998</v>
      </c>
      <c r="AX231" s="58">
        <v>0.60421768000000009</v>
      </c>
      <c r="AY231" s="58">
        <v>0.34818488024935318</v>
      </c>
      <c r="AZ231" s="58">
        <v>1.362072897249353</v>
      </c>
      <c r="BA231" s="58">
        <v>5.6902293E-2</v>
      </c>
      <c r="BC231" s="59" t="s">
        <v>213</v>
      </c>
      <c r="BD231" s="59">
        <v>2.4689999999999998E-4</v>
      </c>
      <c r="BE231" s="59">
        <v>0.1943628</v>
      </c>
      <c r="BF231" s="59">
        <v>14.922901</v>
      </c>
      <c r="BG231" s="59">
        <v>7.8583864999999999</v>
      </c>
      <c r="BH231" s="59">
        <v>2.3249147999999998E-3</v>
      </c>
      <c r="BI231" s="59">
        <v>2.5450066000000003E-4</v>
      </c>
      <c r="BJ231" s="59">
        <v>35.130135000000003</v>
      </c>
      <c r="BK231" s="59">
        <v>0.23893144299999999</v>
      </c>
      <c r="BL231" s="59">
        <v>0.56347979999999998</v>
      </c>
      <c r="BM231" s="59">
        <v>0.20370597700000001</v>
      </c>
      <c r="BN231" s="59">
        <v>1.006117220096328</v>
      </c>
      <c r="BO231" s="59">
        <v>0.29836731399999999</v>
      </c>
      <c r="BP231" s="59">
        <v>0.61897865000000007</v>
      </c>
      <c r="BQ231" s="59">
        <v>0.36829656027042612</v>
      </c>
      <c r="BR231" s="59">
        <v>1.3816263942704261</v>
      </c>
      <c r="BS231" s="59">
        <v>6.4625340000000003E-2</v>
      </c>
    </row>
    <row r="232" spans="1:71" x14ac:dyDescent="0.25">
      <c r="A232" s="57" t="s">
        <v>213</v>
      </c>
      <c r="B232" s="57" cm="1">
        <f t="array" ref="B232:B241">TRANSPOSE(Fe!S9:AB9)</f>
        <v>1.5770000000000001E-4</v>
      </c>
      <c r="C232" s="57" cm="1">
        <f t="array" ref="C232:C241">TRANSPOSE('PO4'!S9:AB9)</f>
        <v>4.3615800000000003E-2</v>
      </c>
      <c r="D232" s="57" cm="1">
        <f t="array" ref="D232:D241">TRANSPOSE(surface_T!S9:AB9)</f>
        <v>16.69051</v>
      </c>
      <c r="E232" s="57" cm="1">
        <f t="array" ref="E232:E241">TRANSPOSE(surface_ph!S9:AB9)</f>
        <v>8.1790620000000001</v>
      </c>
      <c r="F232" s="57" cm="1">
        <f t="array" ref="F232:F241">TRANSPOSE(surface_Alk!S9:AB9)</f>
        <v>2.2903861999999998E-3</v>
      </c>
      <c r="G232" s="57" cm="1">
        <f t="array" ref="G232:G241">TRANSPOSE(surface_oxugen!S9:AB9)</f>
        <v>2.4615313000000001E-4</v>
      </c>
      <c r="H232" s="57" cm="1">
        <f t="array" ref="H232:H241">TRANSPOSE(Surface_sal!S9:AB9)</f>
        <v>35.099969999999999</v>
      </c>
      <c r="I232" s="57" cm="1">
        <f t="array" ref="I232:I241">TRANSPOSE(picophyto!S9:AB9)</f>
        <v>0.26626873499999998</v>
      </c>
      <c r="J232" s="57" cm="1">
        <f t="array" ref="J232:J241">TRANSPOSE(nanophyto!S9:AB9)</f>
        <v>0.36527253999999998</v>
      </c>
      <c r="K232" s="57" cm="1">
        <f t="array" ref="K232:K241">TRANSPOSE(microphyto!S9:AB9)</f>
        <v>6.365761032876957E-2</v>
      </c>
      <c r="L232" s="57" cm="1">
        <f t="array" ref="L232:L241">TRANSPOSE(total_phyto!S9:AB9)</f>
        <v>0.69519888537335439</v>
      </c>
      <c r="M232" s="57" cm="1">
        <f t="array" ref="M232:M241">TRANSPOSE(nanozoo!S9:AB9)</f>
        <v>0.24632862</v>
      </c>
      <c r="N232" s="57" cm="1">
        <f t="array" ref="N232:N241">TRANSPOSE(microzoo!S9:AB9)</f>
        <v>0.54964584999999999</v>
      </c>
      <c r="O232" s="57" cm="1">
        <f t="array" ref="O232:O241">TRANSPOSE(mesozoo!S9:AB9)</f>
        <v>1.5610299139999999E-9</v>
      </c>
      <c r="P232" s="57" cm="1">
        <f t="array" ref="P232:P241">TRANSPOSE(total_zoo!S9:AB9)</f>
        <v>0.82565408682379837</v>
      </c>
      <c r="Q232" s="57" cm="1">
        <f t="array" ref="Q232:Q241">TRANSPOSE(foram!S9:AB9)</f>
        <v>2.6346629999999998E-10</v>
      </c>
      <c r="S232" s="62" t="s">
        <v>213</v>
      </c>
      <c r="T232" s="62" cm="1">
        <f t="array" ref="T232:T241">TRANSPOSE(Fe!S120:AB120)</f>
        <v>1.584E-4</v>
      </c>
      <c r="U232" s="62" cm="1">
        <f t="array" ref="U232:U241">TRANSPOSE('PO4'!S120:AB120)</f>
        <v>3.2780499999999997E-2</v>
      </c>
      <c r="V232" s="62" cm="1">
        <f t="array" ref="V232:V241">TRANSPOSE(surface_T!S120:AB120)</f>
        <v>18.023056</v>
      </c>
      <c r="W232" s="62" cm="1">
        <f t="array" ref="W232:W241">TRANSPOSE(surface_ph!S120:AB120)</f>
        <v>7.9414759999999998</v>
      </c>
      <c r="X232" s="62" cm="1">
        <f t="array" ref="X232:X241">TRANSPOSE(surface_Alk!S120:AB120)</f>
        <v>2.3008452000000002E-3</v>
      </c>
      <c r="Y232" s="62" cm="1">
        <f t="array" ref="Y232:Y241">TRANSPOSE(surface_oxugen!S120:AB120)</f>
        <v>2.4033864999999999E-4</v>
      </c>
      <c r="Z232" s="62" cm="1">
        <f t="array" ref="Z232:Z241">TRANSPOSE(Surface_sal!S120:AB120)</f>
        <v>35.115569999999998</v>
      </c>
      <c r="AA232" s="62" cm="1">
        <f t="array" ref="AA232:AA241">TRANSPOSE(picophyto!S120:AB120)</f>
        <v>0.26296241999999997</v>
      </c>
      <c r="AB232" s="62" cm="1">
        <f t="array" ref="AB232:AB241">TRANSPOSE(nanophyto!S120:AB120)</f>
        <v>0.32617519</v>
      </c>
      <c r="AC232" s="62" cm="1">
        <f t="array" ref="AC232:AC241">TRANSPOSE(microphyto!S120:AB120)</f>
        <v>4.9376900266435868E-2</v>
      </c>
      <c r="AD232" s="62" cm="1">
        <f t="array" ref="AD232:AD241">TRANSPOSE(total_phyto!S120:AB120)</f>
        <v>0.63851451030633566</v>
      </c>
      <c r="AE232" s="62" cm="1">
        <f t="array" ref="AE232:AE241">TRANSPOSE(nanozoo!S120:AB120)</f>
        <v>0.23504875</v>
      </c>
      <c r="AF232" s="62" cm="1">
        <f t="array" ref="AF232:AF241">TRANSPOSE(microzoo!S120:AB120)</f>
        <v>0.48952483000000002</v>
      </c>
      <c r="AG232" s="62" cm="1">
        <f t="array" ref="AG232:AG241">TRANSPOSE(mesozoo!S120:AB120)</f>
        <v>8.8413358999999999E-10</v>
      </c>
      <c r="AH232" s="62" cm="1">
        <f t="array" ref="AH232:AH241">TRANSPOSE(total_zoo!S120:AB120)</f>
        <v>0.76859368108137938</v>
      </c>
      <c r="AI232" s="62" cm="1">
        <f t="array" ref="AI232:AI241">TRANSPOSE(foram!S120:AB120)</f>
        <v>1.7854294E-10</v>
      </c>
      <c r="AK232" s="58" t="s">
        <v>213</v>
      </c>
      <c r="AL232" s="58" cm="1">
        <f t="array" ref="AL232:AL241">TRANSPOSE(Fe!S157:AB157)</f>
        <v>1.628E-4</v>
      </c>
      <c r="AM232" s="58" cm="1">
        <f t="array" ref="AM232:AM241">TRANSPOSE('PO4'!S157:AB157)</f>
        <v>2.4486600000000001E-2</v>
      </c>
      <c r="AN232" s="58" cm="1">
        <f t="array" ref="AN232:AN241">TRANSPOSE(surface_T!S157:AB157)</f>
        <v>19.427340000000001</v>
      </c>
      <c r="AO232" s="58" cm="1">
        <f t="array" ref="AO232:AO241">TRANSPOSE(surface_ph!S157:AB157)</f>
        <v>7.7238645999999997</v>
      </c>
      <c r="AP232" s="58" cm="1">
        <f t="array" ref="AP232:AP241">TRANSPOSE(surface_Alk!S157:AB157)</f>
        <v>2.3122354999999999E-3</v>
      </c>
      <c r="AQ232" s="58" cm="1">
        <f t="array" ref="AQ232:AQ241">TRANSPOSE(surface_oxugen!S157:AB157)</f>
        <v>2.3451856000000001E-4</v>
      </c>
      <c r="AR232" s="58" cm="1">
        <f t="array" ref="AR232:AR241">TRANSPOSE(Surface_sal!S157:AB157)</f>
        <v>35.135370000000002</v>
      </c>
      <c r="AS232" s="58" cm="1">
        <f t="array" ref="AS232:AS241">TRANSPOSE(picophyto!S157:AB157)</f>
        <v>0.25797735999999999</v>
      </c>
      <c r="AT232" s="58" cm="1">
        <f t="array" ref="AT232:AT241">TRANSPOSE(nanophyto!S157:AB157)</f>
        <v>0.28792026999999998</v>
      </c>
      <c r="AU232" s="58" cm="1">
        <f t="array" ref="AU232:AU241">TRANSPOSE(microphyto!S157:AB157)</f>
        <v>3.5212267191947533E-2</v>
      </c>
      <c r="AV232" s="58" cm="1">
        <f t="array" ref="AV232:AV241">TRANSPOSE(total_phyto!S157:AB157)</f>
        <v>0.58110989722603779</v>
      </c>
      <c r="AW232" s="58" cm="1">
        <f t="array" ref="AW232:AW241">TRANSPOSE(nanozoo!S157:AB157)</f>
        <v>0.22390398</v>
      </c>
      <c r="AX232" s="58" cm="1">
        <f t="array" ref="AX232:AX241">TRANSPOSE(microzoo!S157:AB157)</f>
        <v>0.42834369999999999</v>
      </c>
      <c r="AY232" s="58" cm="1">
        <f t="array" ref="AY232:AY241">TRANSPOSE(mesozoo!S157:AB157)</f>
        <v>4.9597836000000001E-10</v>
      </c>
      <c r="AZ232" s="58" cm="1">
        <f t="array" ref="AZ232:AZ241">TRANSPOSE(total_zoo!S157:AB157)</f>
        <v>0.7152965846453343</v>
      </c>
      <c r="BA232" s="58" cm="1">
        <f t="array" ref="BA232:BA241">TRANSPOSE(foram!S157:AB157)</f>
        <v>1.2221872E-10</v>
      </c>
      <c r="BC232" s="59" t="s">
        <v>213</v>
      </c>
      <c r="BD232" s="59" cm="1">
        <f t="array" ref="BD232:BD241">TRANSPOSE(Fe!S83:AB83)</f>
        <v>1.6239999999999999E-4</v>
      </c>
      <c r="BE232" s="59" cm="1">
        <f t="array" ref="BE232:BE241">TRANSPOSE('PO4'!S83:AB83)</f>
        <v>2.8402799999999999E-2</v>
      </c>
      <c r="BF232" s="59" cm="1">
        <f t="array" ref="BF232:BF241">TRANSPOSE(surface_T!S83:AB83)</f>
        <v>18.739253999999999</v>
      </c>
      <c r="BG232" s="59" cm="1">
        <f t="array" ref="BG232:BG241">TRANSPOSE(surface_ph!S83:AB83)</f>
        <v>7.8517190000000001</v>
      </c>
      <c r="BH232" s="59" cm="1">
        <f t="array" ref="BH232:BH241">TRANSPOSE(surface_Alk!S83:AB83)</f>
        <v>2.3077968999999999E-3</v>
      </c>
      <c r="BI232" s="59" cm="1">
        <f t="array" ref="BI232:BI241">TRANSPOSE(surface_oxugen!S83:AB83)</f>
        <v>2.3729122999999999E-4</v>
      </c>
      <c r="BJ232" s="59" cm="1">
        <f t="array" ref="BJ232:BJ241">TRANSPOSE(Surface_sal!S83:AB83)</f>
        <v>35.129623000000002</v>
      </c>
      <c r="BK232" s="59" cm="1">
        <f t="array" ref="BK232:BK241">TRANSPOSE(picophyto!S83:AB83)</f>
        <v>0.26022536499999999</v>
      </c>
      <c r="BL232" s="59" cm="1">
        <f t="array" ref="BL232:BL241">TRANSPOSE(nanophyto!S83:AB83)</f>
        <v>0.30637891499999997</v>
      </c>
      <c r="BM232" s="59" cm="1">
        <f t="array" ref="BM232:BM241">TRANSPOSE(microphyto!S83:AB83)</f>
        <v>4.2669990243294861E-2</v>
      </c>
      <c r="BN232" s="59" cm="1">
        <f t="array" ref="BN232:BN241">TRANSPOSE(total_phyto!S83:AB83)</f>
        <v>0.60927427028072523</v>
      </c>
      <c r="BO232" s="59" cm="1">
        <f t="array" ref="BO232:BO241">TRANSPOSE(nanozoo!S83:AB83)</f>
        <v>0.22915141</v>
      </c>
      <c r="BP232" s="59" cm="1">
        <f t="array" ref="BP232:BP241">TRANSPOSE(microzoo!S83:AB83)</f>
        <v>0.45765962999999998</v>
      </c>
      <c r="BQ232" s="59" cm="1">
        <f t="array" ref="BQ232:BQ241">TRANSPOSE(mesozoo!S83:AB83)</f>
        <v>6.8092160200000005E-10</v>
      </c>
      <c r="BR232" s="59" cm="1">
        <f t="array" ref="BR232:BR241">TRANSPOSE(total_zoo!S83:AB83)</f>
        <v>0.7155457938302775</v>
      </c>
      <c r="BS232" s="59" cm="1">
        <f t="array" ref="BS232:BS241">TRANSPOSE(foram!S83:AB83)</f>
        <v>1.4911584E-10</v>
      </c>
    </row>
    <row r="233" spans="1:71" x14ac:dyDescent="0.25">
      <c r="A233" s="57" t="s">
        <v>213</v>
      </c>
      <c r="B233" s="57" t="str">
        <v>NA</v>
      </c>
      <c r="C233" s="57" t="str">
        <v>NA</v>
      </c>
      <c r="D233" s="57" t="str">
        <v>NaN</v>
      </c>
      <c r="E233" s="57" t="str">
        <v>NaN</v>
      </c>
      <c r="F233" s="57" t="str">
        <v>NaN</v>
      </c>
      <c r="G233" s="57" t="str">
        <v>NaN</v>
      </c>
      <c r="H233" s="57" t="str">
        <v>NaN</v>
      </c>
      <c r="I233" s="57" t="str">
        <v>NA</v>
      </c>
      <c r="J233" s="57" t="str">
        <v>NA</v>
      </c>
      <c r="K233" s="57" t="str">
        <v>NA</v>
      </c>
      <c r="L233" s="57" t="str">
        <v>NA</v>
      </c>
      <c r="M233" s="57" t="str">
        <v>NA</v>
      </c>
      <c r="N233" s="57" t="str">
        <v>NA</v>
      </c>
      <c r="O233" s="57" t="str">
        <v>NA</v>
      </c>
      <c r="P233" s="57" t="str">
        <v>NA</v>
      </c>
      <c r="Q233" s="57" t="str">
        <v>NaN</v>
      </c>
      <c r="S233" s="53" t="s">
        <v>213</v>
      </c>
      <c r="T233" s="53" t="str">
        <v>NA</v>
      </c>
      <c r="U233" s="53" t="str">
        <v>NA</v>
      </c>
      <c r="V233" s="53" t="str">
        <v>NaN</v>
      </c>
      <c r="W233" s="53" t="str">
        <v>NaN</v>
      </c>
      <c r="X233" s="53" t="str">
        <v>NaN</v>
      </c>
      <c r="Y233" s="62" t="str">
        <v>NaN</v>
      </c>
      <c r="Z233" s="53" t="str">
        <v>NaN</v>
      </c>
      <c r="AA233" s="53" t="str">
        <v>NA</v>
      </c>
      <c r="AB233" s="53" t="str">
        <v>NA</v>
      </c>
      <c r="AC233" s="53" t="str">
        <v>NA</v>
      </c>
      <c r="AD233" s="53" t="str">
        <v>NA</v>
      </c>
      <c r="AE233" s="53" t="str">
        <v>NA</v>
      </c>
      <c r="AF233" s="53" t="str">
        <v>NA</v>
      </c>
      <c r="AG233" s="53" t="str">
        <v>NA</v>
      </c>
      <c r="AH233" s="53" t="str">
        <v>NA</v>
      </c>
      <c r="AI233" s="53" t="str">
        <v>NaN</v>
      </c>
      <c r="AK233" s="58" t="s">
        <v>213</v>
      </c>
      <c r="AL233" s="58" t="str">
        <v>NA</v>
      </c>
      <c r="AM233" s="58" t="str">
        <v>NA</v>
      </c>
      <c r="AN233" s="58" t="str">
        <v>NaN</v>
      </c>
      <c r="AO233" s="58" t="str">
        <v>NaN</v>
      </c>
      <c r="AP233" s="58" t="str">
        <v>NaN</v>
      </c>
      <c r="AQ233" s="58" t="str">
        <v>NaN</v>
      </c>
      <c r="AR233" s="58" t="str">
        <v>NaN</v>
      </c>
      <c r="AS233" s="58" t="str">
        <v>NA</v>
      </c>
      <c r="AT233" s="58" t="str">
        <v>NA</v>
      </c>
      <c r="AU233" s="58" t="str">
        <v>NA</v>
      </c>
      <c r="AV233" s="58" t="str">
        <v>NA</v>
      </c>
      <c r="AW233" s="58" t="str">
        <v>NA</v>
      </c>
      <c r="AX233" s="58" t="str">
        <v>NA</v>
      </c>
      <c r="AY233" s="58" t="str">
        <v>NA</v>
      </c>
      <c r="AZ233" s="58" t="str">
        <v>NA</v>
      </c>
      <c r="BA233" s="58" t="str">
        <v>NaN</v>
      </c>
      <c r="BC233" s="59" t="s">
        <v>213</v>
      </c>
      <c r="BD233" s="59" t="str">
        <v>NA</v>
      </c>
      <c r="BE233" s="59" t="str">
        <v>NA</v>
      </c>
      <c r="BF233" s="59" t="str">
        <v>NaN</v>
      </c>
      <c r="BG233" s="59" t="str">
        <v>NaN</v>
      </c>
      <c r="BH233" s="59" t="str">
        <v>NaN</v>
      </c>
      <c r="BI233" s="59" t="str">
        <v>NaN</v>
      </c>
      <c r="BJ233" s="59" t="str">
        <v>NaN</v>
      </c>
      <c r="BK233" s="59" t="str">
        <v>NA</v>
      </c>
      <c r="BL233" s="59" t="str">
        <v>NA</v>
      </c>
      <c r="BM233" s="59" t="str">
        <v>NA</v>
      </c>
      <c r="BN233" s="59" t="str">
        <v>NA</v>
      </c>
      <c r="BO233" s="59" t="str">
        <v>NA</v>
      </c>
      <c r="BP233" s="59" t="str">
        <v>NA</v>
      </c>
      <c r="BQ233" s="59" t="str">
        <v>NA</v>
      </c>
      <c r="BR233" s="59" t="str">
        <v>NA</v>
      </c>
      <c r="BS233" s="59" t="str">
        <v>NaN</v>
      </c>
    </row>
    <row r="234" spans="1:71" x14ac:dyDescent="0.25">
      <c r="A234" s="57" t="s">
        <v>213</v>
      </c>
      <c r="B234" s="57">
        <v>1.739E-4</v>
      </c>
      <c r="C234" s="57">
        <v>5.2741400000000001E-2</v>
      </c>
      <c r="D234" s="57">
        <v>17.985434999999999</v>
      </c>
      <c r="E234" s="57">
        <v>8.2014580000000006</v>
      </c>
      <c r="F234" s="57">
        <v>2.3102706999999999E-3</v>
      </c>
      <c r="G234" s="57">
        <v>2.4679052999999998E-4</v>
      </c>
      <c r="H234" s="57">
        <v>35.116061999999999</v>
      </c>
      <c r="I234" s="57">
        <v>0.27046170400000002</v>
      </c>
      <c r="J234" s="57">
        <v>0.54552285</v>
      </c>
      <c r="K234" s="57">
        <v>0.10555635574184991</v>
      </c>
      <c r="L234" s="57">
        <v>0.92154090979935632</v>
      </c>
      <c r="M234" s="57">
        <v>0.36430762999999999</v>
      </c>
      <c r="N234" s="57">
        <v>0.64654655000000005</v>
      </c>
      <c r="O234" s="57">
        <v>0.47639942034799448</v>
      </c>
      <c r="P234" s="57">
        <v>1.602233740347994</v>
      </c>
      <c r="Q234" s="57">
        <v>6.3910306E-2</v>
      </c>
      <c r="S234" s="53" t="s">
        <v>213</v>
      </c>
      <c r="T234" s="53">
        <v>1.7330000000000001E-4</v>
      </c>
      <c r="U234" s="53">
        <v>4.2826400000000001E-2</v>
      </c>
      <c r="V234" s="53">
        <v>19.371029</v>
      </c>
      <c r="W234" s="53">
        <v>7.9736203999999997</v>
      </c>
      <c r="X234" s="53">
        <v>2.3206626E-3</v>
      </c>
      <c r="Y234" s="53">
        <v>2.4053731000000001E-4</v>
      </c>
      <c r="Z234" s="53">
        <v>35.142753999999996</v>
      </c>
      <c r="AA234" s="53">
        <v>0.268305197</v>
      </c>
      <c r="AB234" s="53">
        <v>0.49867634999999999</v>
      </c>
      <c r="AC234" s="53">
        <v>9.6309861820732603E-2</v>
      </c>
      <c r="AD234" s="53">
        <v>0.86329140887708256</v>
      </c>
      <c r="AE234" s="53">
        <v>0.34732438999999998</v>
      </c>
      <c r="AF234" s="53">
        <v>0.61121992000000003</v>
      </c>
      <c r="AG234" s="53">
        <v>0.4472316803198117</v>
      </c>
      <c r="AH234" s="53">
        <v>1.520077957319812</v>
      </c>
      <c r="AI234" s="53">
        <v>5.4671783000000002E-2</v>
      </c>
      <c r="AK234" s="58" t="s">
        <v>213</v>
      </c>
      <c r="AL234" s="58">
        <v>1.8000000000000001E-4</v>
      </c>
      <c r="AM234" s="58">
        <v>3.3246199999999997E-2</v>
      </c>
      <c r="AN234" s="58">
        <v>20.927313000000002</v>
      </c>
      <c r="AO234" s="58">
        <v>7.7516426999999997</v>
      </c>
      <c r="AP234" s="58">
        <v>2.331741E-3</v>
      </c>
      <c r="AQ234" s="58">
        <v>2.3365638999999999E-4</v>
      </c>
      <c r="AR234" s="58">
        <v>35.199939999999998</v>
      </c>
      <c r="AS234" s="58">
        <v>0.26473773</v>
      </c>
      <c r="AT234" s="58">
        <v>0.44411535000000002</v>
      </c>
      <c r="AU234" s="58">
        <v>8.5367721850654596E-2</v>
      </c>
      <c r="AV234" s="58">
        <v>0.79422080190468625</v>
      </c>
      <c r="AW234" s="58">
        <v>0.32637938999999999</v>
      </c>
      <c r="AX234" s="58">
        <v>0.56869983999999996</v>
      </c>
      <c r="AY234" s="58">
        <v>0.40547302026253951</v>
      </c>
      <c r="AZ234" s="58">
        <v>1.4370148102625391</v>
      </c>
      <c r="BA234" s="58">
        <v>4.2669480000000003E-2</v>
      </c>
      <c r="BC234" s="59" t="s">
        <v>213</v>
      </c>
      <c r="BD234" s="59">
        <v>1.7560000000000001E-4</v>
      </c>
      <c r="BE234" s="59">
        <v>3.8897099999999997E-2</v>
      </c>
      <c r="BF234" s="59">
        <v>20.109373000000001</v>
      </c>
      <c r="BG234" s="59">
        <v>7.8820730000000001</v>
      </c>
      <c r="BH234" s="59">
        <v>2.326645E-3</v>
      </c>
      <c r="BI234" s="59">
        <v>2.3730870000000001E-4</v>
      </c>
      <c r="BJ234" s="59">
        <v>35.165103999999999</v>
      </c>
      <c r="BK234" s="59">
        <v>0.26648868399999998</v>
      </c>
      <c r="BL234" s="59">
        <v>0.47522900000000001</v>
      </c>
      <c r="BM234" s="59">
        <v>9.2140932012957102E-2</v>
      </c>
      <c r="BN234" s="59">
        <v>0.83385861606911804</v>
      </c>
      <c r="BO234" s="59">
        <v>0.33843579000000001</v>
      </c>
      <c r="BP234" s="59">
        <v>0.59354496000000001</v>
      </c>
      <c r="BQ234" s="59">
        <v>0.4328290203092342</v>
      </c>
      <c r="BR234" s="59">
        <v>1.465176260309234</v>
      </c>
      <c r="BS234" s="59">
        <v>5.0446335000000002E-2</v>
      </c>
    </row>
    <row r="235" spans="1:71" x14ac:dyDescent="0.25">
      <c r="A235" s="57" t="s">
        <v>213</v>
      </c>
      <c r="B235" s="57">
        <v>2.33E-4</v>
      </c>
      <c r="C235" s="57">
        <v>9.4423599999999996E-2</v>
      </c>
      <c r="D235" s="57">
        <v>18.336701999999999</v>
      </c>
      <c r="E235" s="57">
        <v>8.1848980000000005</v>
      </c>
      <c r="F235" s="57">
        <v>2.3138820000000002E-3</v>
      </c>
      <c r="G235" s="57">
        <v>2.3823086999999999E-4</v>
      </c>
      <c r="H235" s="57">
        <v>35.399889999999999</v>
      </c>
      <c r="I235" s="57">
        <v>0.25954476399999998</v>
      </c>
      <c r="J235" s="57">
        <v>0.45950263000000002</v>
      </c>
      <c r="K235" s="57">
        <v>0.11340302300000001</v>
      </c>
      <c r="L235" s="57">
        <v>0.83245041708059797</v>
      </c>
      <c r="M235" s="57">
        <v>0.29393859999999999</v>
      </c>
      <c r="N235" s="57">
        <v>0.56770619999999994</v>
      </c>
      <c r="O235" s="57">
        <v>0.30168460017662019</v>
      </c>
      <c r="P235" s="57">
        <v>1.23086615517662</v>
      </c>
      <c r="Q235" s="57">
        <v>2.9129993E-2</v>
      </c>
      <c r="S235" s="53" t="s">
        <v>213</v>
      </c>
      <c r="T235" s="53">
        <v>2.377E-4</v>
      </c>
      <c r="U235" s="53">
        <v>8.2221699999999995E-2</v>
      </c>
      <c r="V235" s="53">
        <v>19.768965000000001</v>
      </c>
      <c r="W235" s="53">
        <v>7.9599257000000003</v>
      </c>
      <c r="X235" s="53">
        <v>2.3264155999999999E-3</v>
      </c>
      <c r="Y235" s="53">
        <v>2.3237137E-4</v>
      </c>
      <c r="Z235" s="53">
        <v>35.466568000000002</v>
      </c>
      <c r="AA235" s="53">
        <v>0.25695605199999999</v>
      </c>
      <c r="AB235" s="53">
        <v>0.42656147</v>
      </c>
      <c r="AC235" s="53">
        <v>0.107772641</v>
      </c>
      <c r="AD235" s="53">
        <v>0.79129016308393463</v>
      </c>
      <c r="AE235" s="53">
        <v>0.28207079000000002</v>
      </c>
      <c r="AF235" s="53">
        <v>0.5415899999999999</v>
      </c>
      <c r="AG235" s="53">
        <v>0.28504536018288751</v>
      </c>
      <c r="AH235" s="53">
        <v>1.177467620182888</v>
      </c>
      <c r="AI235" s="53">
        <v>2.4634112E-2</v>
      </c>
      <c r="AK235" s="58" t="s">
        <v>213</v>
      </c>
      <c r="AL235" s="58">
        <v>2.5000000000000001E-4</v>
      </c>
      <c r="AM235" s="58">
        <v>7.3375700000000002E-2</v>
      </c>
      <c r="AN235" s="58">
        <v>21.307285</v>
      </c>
      <c r="AO235" s="58">
        <v>7.7413774000000002</v>
      </c>
      <c r="AP235" s="58">
        <v>2.3403830000000001E-3</v>
      </c>
      <c r="AQ235" s="58">
        <v>2.2630042999999999E-4</v>
      </c>
      <c r="AR235" s="58">
        <v>35.556601999999998</v>
      </c>
      <c r="AS235" s="58">
        <v>0.25214304700000001</v>
      </c>
      <c r="AT235" s="58">
        <v>0.39202049</v>
      </c>
      <c r="AU235" s="58">
        <v>0.103896295</v>
      </c>
      <c r="AV235" s="58">
        <v>0.74805983209050708</v>
      </c>
      <c r="AW235" s="58">
        <v>0.26784015500000002</v>
      </c>
      <c r="AX235" s="58">
        <v>0.51346523999999993</v>
      </c>
      <c r="AY235" s="58">
        <v>0.26376086019005202</v>
      </c>
      <c r="AZ235" s="58">
        <v>1.128217234190052</v>
      </c>
      <c r="BA235" s="58">
        <v>2.0114911999999999E-2</v>
      </c>
      <c r="BC235" s="59" t="s">
        <v>213</v>
      </c>
      <c r="BD235" s="59">
        <v>2.455E-4</v>
      </c>
      <c r="BE235" s="59">
        <v>7.9738000000000003E-2</v>
      </c>
      <c r="BF235" s="59">
        <v>20.531759999999998</v>
      </c>
      <c r="BG235" s="59">
        <v>7.8691690000000003</v>
      </c>
      <c r="BH235" s="59">
        <v>2.3347994E-3</v>
      </c>
      <c r="BI235" s="59">
        <v>2.2928449999999999E-4</v>
      </c>
      <c r="BJ235" s="59">
        <v>35.517704000000002</v>
      </c>
      <c r="BK235" s="59">
        <v>0.25450091600000002</v>
      </c>
      <c r="BL235" s="59">
        <v>0.41114458999999998</v>
      </c>
      <c r="BM235" s="59">
        <v>0.10815079499999999</v>
      </c>
      <c r="BN235" s="59">
        <v>0.77379630108858188</v>
      </c>
      <c r="BO235" s="59">
        <v>0.27549077999999999</v>
      </c>
      <c r="BP235" s="59">
        <v>0.52778616</v>
      </c>
      <c r="BQ235" s="59">
        <v>0.27962360019385762</v>
      </c>
      <c r="BR235" s="59">
        <v>1.144452033193857</v>
      </c>
      <c r="BS235" s="59">
        <v>2.357619E-2</v>
      </c>
    </row>
    <row r="236" spans="1:71" x14ac:dyDescent="0.25">
      <c r="A236" s="57" t="s">
        <v>213</v>
      </c>
      <c r="B236" s="57">
        <v>2.4560000000000001E-4</v>
      </c>
      <c r="C236" s="57">
        <v>0.1054639</v>
      </c>
      <c r="D236" s="57">
        <v>17.792356000000002</v>
      </c>
      <c r="E236" s="57">
        <v>8.184882</v>
      </c>
      <c r="F236" s="57">
        <v>2.3160984000000001E-3</v>
      </c>
      <c r="G236" s="57">
        <v>2.3928232E-4</v>
      </c>
      <c r="H236" s="57">
        <v>35.476550000000003</v>
      </c>
      <c r="I236" s="57">
        <v>0.24961465499999999</v>
      </c>
      <c r="J236" s="57">
        <v>0.46068759999999997</v>
      </c>
      <c r="K236" s="57">
        <v>0.142089143</v>
      </c>
      <c r="L236" s="57">
        <v>0.85239139809313313</v>
      </c>
      <c r="M236" s="57">
        <v>0.27588046999999999</v>
      </c>
      <c r="N236" s="57">
        <v>0.56212048000000003</v>
      </c>
      <c r="O236" s="57">
        <v>0.26981288017778898</v>
      </c>
      <c r="P236" s="57">
        <v>1.171901406177789</v>
      </c>
      <c r="Q236" s="57">
        <v>3.0814643999999999E-2</v>
      </c>
      <c r="S236" s="53" t="s">
        <v>213</v>
      </c>
      <c r="T236" s="53">
        <v>2.5060000000000002E-4</v>
      </c>
      <c r="U236" s="53">
        <v>8.9598399999999995E-2</v>
      </c>
      <c r="V236" s="53">
        <v>19.234916999999999</v>
      </c>
      <c r="W236" s="53">
        <v>7.9593170000000004</v>
      </c>
      <c r="X236" s="53">
        <v>2.3290275000000002E-3</v>
      </c>
      <c r="Y236" s="53">
        <v>2.3337737000000001E-4</v>
      </c>
      <c r="Z236" s="53">
        <v>35.546770000000002</v>
      </c>
      <c r="AA236" s="53">
        <v>0.24765922000000001</v>
      </c>
      <c r="AB236" s="53">
        <v>0.42315493999999998</v>
      </c>
      <c r="AC236" s="53">
        <v>0.13242238000000001</v>
      </c>
      <c r="AD236" s="53">
        <v>0.8032365400971766</v>
      </c>
      <c r="AE236" s="53">
        <v>0.26263185</v>
      </c>
      <c r="AF236" s="53">
        <v>0.53485741000000009</v>
      </c>
      <c r="AG236" s="53">
        <v>0.24120627017271051</v>
      </c>
      <c r="AH236" s="53">
        <v>1.102373518172711</v>
      </c>
      <c r="AI236" s="53">
        <v>2.3866067000000001E-2</v>
      </c>
      <c r="AK236" s="58" t="s">
        <v>213</v>
      </c>
      <c r="AL236" s="58">
        <v>2.6289999999999999E-4</v>
      </c>
      <c r="AM236" s="58">
        <v>7.6973299999999995E-2</v>
      </c>
      <c r="AN236" s="58">
        <v>20.770209999999999</v>
      </c>
      <c r="AO236" s="58">
        <v>7.7409606000000002</v>
      </c>
      <c r="AP236" s="58">
        <v>2.3434739999999999E-3</v>
      </c>
      <c r="AQ236" s="58">
        <v>2.2733201E-4</v>
      </c>
      <c r="AR236" s="58">
        <v>35.637107999999998</v>
      </c>
      <c r="AS236" s="58">
        <v>0.24418161999999999</v>
      </c>
      <c r="AT236" s="58">
        <v>0.38884487000000001</v>
      </c>
      <c r="AU236" s="58">
        <v>0.12613321</v>
      </c>
      <c r="AV236" s="58">
        <v>0.75915970010455225</v>
      </c>
      <c r="AW236" s="58">
        <v>0.24979261</v>
      </c>
      <c r="AX236" s="58">
        <v>0.50803294999999993</v>
      </c>
      <c r="AY236" s="58">
        <v>0.21834461017653789</v>
      </c>
      <c r="AZ236" s="58">
        <v>1.051920080176538</v>
      </c>
      <c r="BA236" s="58">
        <v>1.8934079999999999E-2</v>
      </c>
      <c r="BC236" s="59" t="s">
        <v>213</v>
      </c>
      <c r="BD236" s="59">
        <v>2.5930000000000001E-4</v>
      </c>
      <c r="BE236" s="59">
        <v>8.5140300000000002E-2</v>
      </c>
      <c r="BF236" s="59">
        <v>20.011513000000001</v>
      </c>
      <c r="BG236" s="59">
        <v>7.8686933999999997</v>
      </c>
      <c r="BH236" s="59">
        <v>2.3378245999999998E-3</v>
      </c>
      <c r="BI236" s="59">
        <v>2.3021692999999999E-4</v>
      </c>
      <c r="BJ236" s="59">
        <v>35.601227000000002</v>
      </c>
      <c r="BK236" s="59">
        <v>0.245706542</v>
      </c>
      <c r="BL236" s="59">
        <v>0.40787316000000001</v>
      </c>
      <c r="BM236" s="59">
        <v>0.13217577</v>
      </c>
      <c r="BN236" s="59">
        <v>0.78575547210305741</v>
      </c>
      <c r="BO236" s="59">
        <v>0.25665021999999998</v>
      </c>
      <c r="BP236" s="59">
        <v>0.52151720999999995</v>
      </c>
      <c r="BQ236" s="59">
        <v>0.23584898018382791</v>
      </c>
      <c r="BR236" s="59">
        <v>1.0696515601838279</v>
      </c>
      <c r="BS236" s="59">
        <v>2.2752603999999999E-2</v>
      </c>
    </row>
    <row r="237" spans="1:71" x14ac:dyDescent="0.25">
      <c r="A237" s="57" t="s">
        <v>213</v>
      </c>
      <c r="B237" s="57">
        <v>2.542E-4</v>
      </c>
      <c r="C237" s="57">
        <v>0.12632170000000001</v>
      </c>
      <c r="D237" s="57">
        <v>16.616695</v>
      </c>
      <c r="E237" s="57">
        <v>8.1877510000000004</v>
      </c>
      <c r="F237" s="57">
        <v>2.3151103000000001E-3</v>
      </c>
      <c r="G237" s="57">
        <v>2.4456068E-4</v>
      </c>
      <c r="H237" s="57">
        <v>35.420642999999998</v>
      </c>
      <c r="I237" s="57">
        <v>0.24556607599999999</v>
      </c>
      <c r="J237" s="57">
        <v>0.48333234000000003</v>
      </c>
      <c r="K237" s="57">
        <v>0.15823172199999999</v>
      </c>
      <c r="L237" s="57">
        <v>0.88713013809527974</v>
      </c>
      <c r="M237" s="57">
        <v>0.27611307400000001</v>
      </c>
      <c r="N237" s="57">
        <v>0.57247168000000004</v>
      </c>
      <c r="O237" s="57">
        <v>0.27354214016681982</v>
      </c>
      <c r="P237" s="57">
        <v>1.1886361421668199</v>
      </c>
      <c r="Q237" s="57">
        <v>3.6258813000000001E-2</v>
      </c>
      <c r="S237" s="53" t="s">
        <v>213</v>
      </c>
      <c r="T237" s="53">
        <v>2.5730000000000002E-4</v>
      </c>
      <c r="U237" s="53">
        <v>0.10592940000000001</v>
      </c>
      <c r="V237" s="53">
        <v>18.055963999999999</v>
      </c>
      <c r="W237" s="53">
        <v>7.9572023999999999</v>
      </c>
      <c r="X237" s="53">
        <v>2.3273383000000001E-3</v>
      </c>
      <c r="Y237" s="53">
        <v>2.3831920000000001E-4</v>
      </c>
      <c r="Z237" s="53">
        <v>35.484969999999997</v>
      </c>
      <c r="AA237" s="53">
        <v>0.24476993999999999</v>
      </c>
      <c r="AB237" s="53">
        <v>0.44428771</v>
      </c>
      <c r="AC237" s="53">
        <v>0.14531386800000001</v>
      </c>
      <c r="AD237" s="53">
        <v>0.83437151809813437</v>
      </c>
      <c r="AE237" s="53">
        <v>0.26476963999999997</v>
      </c>
      <c r="AF237" s="53">
        <v>0.54868265999999999</v>
      </c>
      <c r="AG237" s="53">
        <v>0.24252623016328559</v>
      </c>
      <c r="AH237" s="53">
        <v>1.1148035081632861</v>
      </c>
      <c r="AI237" s="53">
        <v>2.7488213000000001E-2</v>
      </c>
      <c r="AK237" s="58" t="s">
        <v>213</v>
      </c>
      <c r="AL237" s="58">
        <v>2.676E-4</v>
      </c>
      <c r="AM237" s="58">
        <v>9.0214799999999998E-2</v>
      </c>
      <c r="AN237" s="58">
        <v>19.556438</v>
      </c>
      <c r="AO237" s="58">
        <v>7.7365947000000004</v>
      </c>
      <c r="AP237" s="58">
        <v>2.3408378E-3</v>
      </c>
      <c r="AQ237" s="58">
        <v>2.3211866000000001E-4</v>
      </c>
      <c r="AR237" s="58">
        <v>35.565350000000002</v>
      </c>
      <c r="AS237" s="58">
        <v>0.242101493</v>
      </c>
      <c r="AT237" s="58">
        <v>0.40562338999999997</v>
      </c>
      <c r="AU237" s="58">
        <v>0.136178664</v>
      </c>
      <c r="AV237" s="58">
        <v>0.78390354710408572</v>
      </c>
      <c r="AW237" s="58">
        <v>0.25076493</v>
      </c>
      <c r="AX237" s="58">
        <v>0.52160547999999995</v>
      </c>
      <c r="AY237" s="58">
        <v>0.2112421701591338</v>
      </c>
      <c r="AZ237" s="58">
        <v>1.0517834451591339</v>
      </c>
      <c r="BA237" s="58">
        <v>2.0399344999999999E-2</v>
      </c>
      <c r="BC237" s="59" t="s">
        <v>213</v>
      </c>
      <c r="BD237" s="59">
        <v>2.6570000000000001E-4</v>
      </c>
      <c r="BE237" s="59">
        <v>0.1013916</v>
      </c>
      <c r="BF237" s="59">
        <v>18.820146999999999</v>
      </c>
      <c r="BG237" s="59">
        <v>7.86557</v>
      </c>
      <c r="BH237" s="59">
        <v>2.3357144000000002E-3</v>
      </c>
      <c r="BI237" s="59">
        <v>2.3502912E-4</v>
      </c>
      <c r="BJ237" s="59">
        <v>35.536560000000001</v>
      </c>
      <c r="BK237" s="59">
        <v>0.24296382</v>
      </c>
      <c r="BL237" s="59">
        <v>0.42352968000000002</v>
      </c>
      <c r="BM237" s="59">
        <v>0.14433490199999999</v>
      </c>
      <c r="BN237" s="59">
        <v>0.8108284021039226</v>
      </c>
      <c r="BO237" s="59">
        <v>0.25502576999999998</v>
      </c>
      <c r="BP237" s="59">
        <v>0.53053334000000008</v>
      </c>
      <c r="BQ237" s="59">
        <v>0.22770293016152279</v>
      </c>
      <c r="BR237" s="59">
        <v>1.067998343161523</v>
      </c>
      <c r="BS237" s="59">
        <v>2.4034817E-2</v>
      </c>
    </row>
    <row r="238" spans="1:71" x14ac:dyDescent="0.25">
      <c r="A238" s="57" t="s">
        <v>213</v>
      </c>
      <c r="B238" s="57">
        <v>2.5270000000000002E-4</v>
      </c>
      <c r="C238" s="57">
        <v>0.13204080000000001</v>
      </c>
      <c r="D238" s="57">
        <v>15.725631</v>
      </c>
      <c r="E238" s="57">
        <v>8.1910729999999994</v>
      </c>
      <c r="F238" s="57">
        <v>2.3138910000000002E-3</v>
      </c>
      <c r="G238" s="57">
        <v>2.4932490000000002E-4</v>
      </c>
      <c r="H238" s="57">
        <v>35.354866000000001</v>
      </c>
      <c r="I238" s="57">
        <v>0.24687163000000001</v>
      </c>
      <c r="J238" s="57">
        <v>0.50305906</v>
      </c>
      <c r="K238" s="57">
        <v>0.15754372</v>
      </c>
      <c r="L238" s="57">
        <v>0.90747441009067131</v>
      </c>
      <c r="M238" s="57">
        <v>0.28488551000000001</v>
      </c>
      <c r="N238" s="57">
        <v>0.59323722000000001</v>
      </c>
      <c r="O238" s="57">
        <v>0.27425638015781723</v>
      </c>
      <c r="P238" s="57">
        <v>1.2208005601578169</v>
      </c>
      <c r="Q238" s="57">
        <v>3.6781028E-2</v>
      </c>
      <c r="S238" s="53" t="s">
        <v>213</v>
      </c>
      <c r="T238" s="53">
        <v>2.5490000000000002E-4</v>
      </c>
      <c r="U238" s="53">
        <v>0.1100061</v>
      </c>
      <c r="V238" s="53">
        <v>17.164840000000002</v>
      </c>
      <c r="W238" s="53">
        <v>7.9558479999999996</v>
      </c>
      <c r="X238" s="53">
        <v>2.3255177999999999E-3</v>
      </c>
      <c r="Y238" s="53">
        <v>2.4274980999999999E-4</v>
      </c>
      <c r="Z238" s="53">
        <v>35.413981999999997</v>
      </c>
      <c r="AA238" s="53">
        <v>0.24647644399999999</v>
      </c>
      <c r="AB238" s="53">
        <v>0.45883102999999997</v>
      </c>
      <c r="AC238" s="53">
        <v>0.14394796000000001</v>
      </c>
      <c r="AD238" s="53">
        <v>0.84925543409311466</v>
      </c>
      <c r="AE238" s="53">
        <v>0.26991215000000002</v>
      </c>
      <c r="AF238" s="53">
        <v>0.56461313000000002</v>
      </c>
      <c r="AG238" s="53">
        <v>0.2359910601479045</v>
      </c>
      <c r="AH238" s="53">
        <v>1.1349448461479039</v>
      </c>
      <c r="AI238" s="53">
        <v>2.7063767999999998E-2</v>
      </c>
      <c r="AK238" s="58" t="s">
        <v>213</v>
      </c>
      <c r="AL238" s="58">
        <v>2.633E-4</v>
      </c>
      <c r="AM238" s="58">
        <v>9.2270400000000002E-2</v>
      </c>
      <c r="AN238" s="58">
        <v>18.636289999999999</v>
      </c>
      <c r="AO238" s="58">
        <v>7.7339060000000002</v>
      </c>
      <c r="AP238" s="58">
        <v>2.3381105000000002E-3</v>
      </c>
      <c r="AQ238" s="58">
        <v>2.3642303E-4</v>
      </c>
      <c r="AR238" s="58">
        <v>35.483497999999997</v>
      </c>
      <c r="AS238" s="58">
        <v>0.24472393000000001</v>
      </c>
      <c r="AT238" s="58">
        <v>0.41666094999999997</v>
      </c>
      <c r="AU238" s="58">
        <v>0.13274167100000001</v>
      </c>
      <c r="AV238" s="58">
        <v>0.79412655109702801</v>
      </c>
      <c r="AW238" s="58">
        <v>0.25499393399999998</v>
      </c>
      <c r="AX238" s="58">
        <v>0.53660562999999994</v>
      </c>
      <c r="AY238" s="58">
        <v>0.19842070013807281</v>
      </c>
      <c r="AZ238" s="58">
        <v>1.0653087601380731</v>
      </c>
      <c r="BA238" s="58">
        <v>1.8362383999999999E-2</v>
      </c>
      <c r="BC238" s="59" t="s">
        <v>213</v>
      </c>
      <c r="BD238" s="59">
        <v>2.6209999999999997E-4</v>
      </c>
      <c r="BE238" s="59">
        <v>0.10340000000000001</v>
      </c>
      <c r="BF238" s="59">
        <v>17.913215999999998</v>
      </c>
      <c r="BG238" s="59">
        <v>7.8641585999999997</v>
      </c>
      <c r="BH238" s="59">
        <v>2.3334161000000001E-3</v>
      </c>
      <c r="BI238" s="59">
        <v>2.3943510000000001E-4</v>
      </c>
      <c r="BJ238" s="59">
        <v>35.461165999999999</v>
      </c>
      <c r="BK238" s="59">
        <v>0.24508092200000001</v>
      </c>
      <c r="BL238" s="59">
        <v>0.43839992999999999</v>
      </c>
      <c r="BM238" s="59">
        <v>0.14115228399999999</v>
      </c>
      <c r="BN238" s="59">
        <v>0.82463313609707067</v>
      </c>
      <c r="BO238" s="59">
        <v>0.26208689000000002</v>
      </c>
      <c r="BP238" s="59">
        <v>0.55037888999999995</v>
      </c>
      <c r="BQ238" s="59">
        <v>0.22014035014843189</v>
      </c>
      <c r="BR238" s="59">
        <v>1.0871488711484321</v>
      </c>
      <c r="BS238" s="59">
        <v>2.3720693000000001E-2</v>
      </c>
    </row>
    <row r="239" spans="1:71" x14ac:dyDescent="0.25">
      <c r="A239" s="57" t="s">
        <v>213</v>
      </c>
      <c r="B239" s="57">
        <v>2.4279999999999999E-4</v>
      </c>
      <c r="C239" s="57">
        <v>0.1251688</v>
      </c>
      <c r="D239" s="57">
        <v>15.256536000000001</v>
      </c>
      <c r="E239" s="57">
        <v>8.1917349999999995</v>
      </c>
      <c r="F239" s="57">
        <v>2.3130383E-3</v>
      </c>
      <c r="G239" s="57">
        <v>2.5204068999999999E-4</v>
      </c>
      <c r="H239" s="57">
        <v>35.308520000000001</v>
      </c>
      <c r="I239" s="57">
        <v>0.25041680399999999</v>
      </c>
      <c r="J239" s="57">
        <v>0.51268716000000003</v>
      </c>
      <c r="K239" s="57">
        <v>0.14734218700000001</v>
      </c>
      <c r="L239" s="57">
        <v>0.91044615108382587</v>
      </c>
      <c r="M239" s="57">
        <v>0.29164622000000001</v>
      </c>
      <c r="N239" s="57">
        <v>0.60662987999999995</v>
      </c>
      <c r="O239" s="57">
        <v>0.26875758014385492</v>
      </c>
      <c r="P239" s="57">
        <v>1.234138712143855</v>
      </c>
      <c r="Q239" s="57">
        <v>3.4783385999999999E-2</v>
      </c>
      <c r="S239" s="53" t="s">
        <v>213</v>
      </c>
      <c r="T239" s="53">
        <v>2.441E-4</v>
      </c>
      <c r="U239" s="53">
        <v>0.1028461</v>
      </c>
      <c r="V239" s="53">
        <v>16.666595000000001</v>
      </c>
      <c r="W239" s="53">
        <v>7.9532503999999999</v>
      </c>
      <c r="X239" s="53">
        <v>2.3242546999999998E-3</v>
      </c>
      <c r="Y239" s="53">
        <v>2.4547829999999998E-4</v>
      </c>
      <c r="Z239" s="53">
        <v>35.359146000000003</v>
      </c>
      <c r="AA239" s="53">
        <v>0.25034698</v>
      </c>
      <c r="AB239" s="53">
        <v>0.46695819999999999</v>
      </c>
      <c r="AC239" s="53">
        <v>0.13268774799999999</v>
      </c>
      <c r="AD239" s="53">
        <v>0.84999292808497295</v>
      </c>
      <c r="AE239" s="53">
        <v>0.27617006999999999</v>
      </c>
      <c r="AF239" s="53">
        <v>0.57795751000000006</v>
      </c>
      <c r="AG239" s="53">
        <v>0.22658122013216639</v>
      </c>
      <c r="AH239" s="53">
        <v>1.142859895132166</v>
      </c>
      <c r="AI239" s="53">
        <v>2.404653E-2</v>
      </c>
      <c r="AK239" s="58" t="s">
        <v>213</v>
      </c>
      <c r="AL239" s="58">
        <v>2.5090000000000003E-4</v>
      </c>
      <c r="AM239" s="58">
        <v>8.4890699999999999E-2</v>
      </c>
      <c r="AN239" s="58">
        <v>18.103290000000001</v>
      </c>
      <c r="AO239" s="58">
        <v>7.7312927</v>
      </c>
      <c r="AP239" s="58">
        <v>2.3361432999999998E-3</v>
      </c>
      <c r="AQ239" s="58">
        <v>2.3915437999999999E-4</v>
      </c>
      <c r="AR239" s="58">
        <v>35.417057</v>
      </c>
      <c r="AS239" s="58">
        <v>0.248962664</v>
      </c>
      <c r="AT239" s="58">
        <v>0.42392566999999998</v>
      </c>
      <c r="AU239" s="58">
        <v>0.120432262</v>
      </c>
      <c r="AV239" s="58">
        <v>0.79332059608697236</v>
      </c>
      <c r="AW239" s="58">
        <v>0.26118469999999999</v>
      </c>
      <c r="AX239" s="58">
        <v>0.54991119999999993</v>
      </c>
      <c r="AY239" s="58">
        <v>0.1869532501212719</v>
      </c>
      <c r="AZ239" s="58">
        <v>1.0708418921212719</v>
      </c>
      <c r="BA239" s="58">
        <v>1.4615309999999999E-2</v>
      </c>
      <c r="BC239" s="59" t="s">
        <v>213</v>
      </c>
      <c r="BD239" s="59">
        <v>2.5020000000000001E-4</v>
      </c>
      <c r="BE239" s="59">
        <v>9.5727699999999999E-2</v>
      </c>
      <c r="BF239" s="59">
        <v>17.386531999999999</v>
      </c>
      <c r="BG239" s="59">
        <v>7.8619437000000003</v>
      </c>
      <c r="BH239" s="59">
        <v>2.3317024999999999E-3</v>
      </c>
      <c r="BI239" s="59">
        <v>2.422426E-4</v>
      </c>
      <c r="BJ239" s="59">
        <v>35.399299999999997</v>
      </c>
      <c r="BK239" s="59">
        <v>0.24923009300000001</v>
      </c>
      <c r="BL239" s="59">
        <v>0.44628717000000012</v>
      </c>
      <c r="BM239" s="59">
        <v>0.128952172</v>
      </c>
      <c r="BN239" s="59">
        <v>0.82446943508745407</v>
      </c>
      <c r="BO239" s="59">
        <v>0.26851343999999999</v>
      </c>
      <c r="BP239" s="59">
        <v>0.56365179999999993</v>
      </c>
      <c r="BQ239" s="59">
        <v>0.20988557013008161</v>
      </c>
      <c r="BR239" s="59">
        <v>1.093941417130081</v>
      </c>
      <c r="BS239" s="59">
        <v>2.0248922999999999E-2</v>
      </c>
    </row>
    <row r="240" spans="1:71" x14ac:dyDescent="0.25">
      <c r="A240" s="57" t="s">
        <v>213</v>
      </c>
      <c r="B240" s="57">
        <v>2.176E-4</v>
      </c>
      <c r="C240" s="57">
        <v>0.10252790000000001</v>
      </c>
      <c r="D240" s="57">
        <v>15.266764999999999</v>
      </c>
      <c r="E240" s="57">
        <v>8.1900169999999992</v>
      </c>
      <c r="F240" s="57">
        <v>2.3126644E-3</v>
      </c>
      <c r="G240" s="57">
        <v>2.5307634000000002E-4</v>
      </c>
      <c r="H240" s="57">
        <v>35.259093999999997</v>
      </c>
      <c r="I240" s="57">
        <v>0.25703213000000003</v>
      </c>
      <c r="J240" s="57">
        <v>0.52175020999999999</v>
      </c>
      <c r="K240" s="57">
        <v>0.12775110540000001</v>
      </c>
      <c r="L240" s="57">
        <v>0.90653344547367409</v>
      </c>
      <c r="M240" s="57">
        <v>0.30206163000000003</v>
      </c>
      <c r="N240" s="57">
        <v>0.61862397999999996</v>
      </c>
      <c r="O240" s="57">
        <v>0.27784240014082823</v>
      </c>
      <c r="P240" s="57">
        <v>1.2659371371408279</v>
      </c>
      <c r="Q240" s="57">
        <v>3.2678939999999997E-2</v>
      </c>
      <c r="S240" s="53" t="s">
        <v>213</v>
      </c>
      <c r="T240" s="53">
        <v>2.1809999999999999E-4</v>
      </c>
      <c r="U240" s="53">
        <v>8.3137500000000003E-2</v>
      </c>
      <c r="V240" s="53">
        <v>16.649141</v>
      </c>
      <c r="W240" s="53">
        <v>7.9508796000000004</v>
      </c>
      <c r="X240" s="53">
        <v>2.3235403999999999E-3</v>
      </c>
      <c r="Y240" s="53">
        <v>2.4656374999999998E-4</v>
      </c>
      <c r="Z240" s="53">
        <v>35.299624999999999</v>
      </c>
      <c r="AA240" s="53">
        <v>0.25713011600000002</v>
      </c>
      <c r="AB240" s="53">
        <v>0.47507744000000002</v>
      </c>
      <c r="AC240" s="53">
        <v>0.1133749687</v>
      </c>
      <c r="AD240" s="53">
        <v>0.84558252477366702</v>
      </c>
      <c r="AE240" s="53">
        <v>0.28624453999999999</v>
      </c>
      <c r="AF240" s="53">
        <v>0.58973962999999996</v>
      </c>
      <c r="AG240" s="53">
        <v>0.23317558012864381</v>
      </c>
      <c r="AH240" s="53">
        <v>1.1722036251286441</v>
      </c>
      <c r="AI240" s="53">
        <v>2.1518404000000001E-2</v>
      </c>
      <c r="AK240" s="58" t="s">
        <v>213</v>
      </c>
      <c r="AL240" s="58">
        <v>2.2350000000000001E-4</v>
      </c>
      <c r="AM240" s="58">
        <v>6.7377000000000006E-2</v>
      </c>
      <c r="AN240" s="58">
        <v>18.055536</v>
      </c>
      <c r="AO240" s="58">
        <v>7.7304187000000004</v>
      </c>
      <c r="AP240" s="58">
        <v>2.3348053999999998E-3</v>
      </c>
      <c r="AQ240" s="58">
        <v>2.4028699000000001E-4</v>
      </c>
      <c r="AR240" s="58">
        <v>35.345547000000003</v>
      </c>
      <c r="AS240" s="58">
        <v>0.255980078</v>
      </c>
      <c r="AT240" s="58">
        <v>0.43032471999999999</v>
      </c>
      <c r="AU240" s="58">
        <v>0.1022478146951</v>
      </c>
      <c r="AV240" s="58">
        <v>0.78855261276919675</v>
      </c>
      <c r="AW240" s="58">
        <v>0.27073425400000001</v>
      </c>
      <c r="AX240" s="58">
        <v>0.56078313999999996</v>
      </c>
      <c r="AY240" s="58">
        <v>0.190378520117096</v>
      </c>
      <c r="AZ240" s="58">
        <v>1.096032759117096</v>
      </c>
      <c r="BA240" s="58">
        <v>1.1511497000000001E-2</v>
      </c>
      <c r="BC240" s="59" t="s">
        <v>213</v>
      </c>
      <c r="BD240" s="59">
        <v>2.2330000000000001E-4</v>
      </c>
      <c r="BE240" s="59">
        <v>7.6130299999999998E-2</v>
      </c>
      <c r="BF240" s="59">
        <v>17.349442</v>
      </c>
      <c r="BG240" s="59">
        <v>7.8605479999999996</v>
      </c>
      <c r="BH240" s="59">
        <v>2.3305162E-3</v>
      </c>
      <c r="BI240" s="59">
        <v>2.4339173000000001E-4</v>
      </c>
      <c r="BJ240" s="59">
        <v>35.333294000000002</v>
      </c>
      <c r="BK240" s="59">
        <v>0.25641984400000001</v>
      </c>
      <c r="BL240" s="59">
        <v>0.45397344000000001</v>
      </c>
      <c r="BM240" s="59">
        <v>0.10891185353000001</v>
      </c>
      <c r="BN240" s="59">
        <v>0.81930513760502632</v>
      </c>
      <c r="BO240" s="59">
        <v>0.27882655000000001</v>
      </c>
      <c r="BP240" s="59">
        <v>0.57573012999999995</v>
      </c>
      <c r="BQ240" s="59">
        <v>0.21539338012546219</v>
      </c>
      <c r="BR240" s="59">
        <v>1.121366234125462</v>
      </c>
      <c r="BS240" s="59">
        <v>1.735273E-2</v>
      </c>
    </row>
    <row r="241" spans="1:71" x14ac:dyDescent="0.25">
      <c r="A241" s="57" t="s">
        <v>213</v>
      </c>
      <c r="B241" s="57">
        <v>1.963E-4</v>
      </c>
      <c r="C241" s="57">
        <v>0.12626470000000001</v>
      </c>
      <c r="D241" s="57">
        <v>15.4566965</v>
      </c>
      <c r="E241" s="57">
        <v>8.1817464999999991</v>
      </c>
      <c r="F241" s="57">
        <v>2.3095495999999999E-3</v>
      </c>
      <c r="G241" s="57">
        <v>2.5255456999999999E-4</v>
      </c>
      <c r="H241" s="57">
        <v>35.157466999999997</v>
      </c>
      <c r="I241" s="57">
        <v>0.25649601700000002</v>
      </c>
      <c r="J241" s="57">
        <v>0.54588291</v>
      </c>
      <c r="K241" s="57">
        <v>0.133408885</v>
      </c>
      <c r="L241" s="57">
        <v>0.93578781207217809</v>
      </c>
      <c r="M241" s="57">
        <v>0.31391893999999998</v>
      </c>
      <c r="N241" s="57">
        <v>0.6224116999999999</v>
      </c>
      <c r="O241" s="57">
        <v>0.34065160017544988</v>
      </c>
      <c r="P241" s="57">
        <v>1.35801197717545</v>
      </c>
      <c r="Q241" s="57">
        <v>4.4308550000000002E-2</v>
      </c>
      <c r="S241" s="53" t="s">
        <v>213</v>
      </c>
      <c r="T241" s="53">
        <v>1.9379999999999999E-4</v>
      </c>
      <c r="U241" s="53">
        <v>0.1013294</v>
      </c>
      <c r="V241" s="53">
        <v>16.849879999999999</v>
      </c>
      <c r="W241" s="53">
        <v>7.9486847000000003</v>
      </c>
      <c r="X241" s="53">
        <v>2.3196279999999998E-3</v>
      </c>
      <c r="Y241" s="53">
        <v>2.460777E-4</v>
      </c>
      <c r="Z241" s="53">
        <v>35.189906999999998</v>
      </c>
      <c r="AA241" s="53">
        <v>0.257137436</v>
      </c>
      <c r="AB241" s="53">
        <v>0.49706811000000001</v>
      </c>
      <c r="AC241" s="53">
        <v>0.1170037027</v>
      </c>
      <c r="AD241" s="53">
        <v>0.87120924877180073</v>
      </c>
      <c r="AE241" s="53">
        <v>0.29758357000000002</v>
      </c>
      <c r="AF241" s="53">
        <v>0.59170981999999994</v>
      </c>
      <c r="AG241" s="53">
        <v>0.29459414015928631</v>
      </c>
      <c r="AH241" s="53">
        <v>1.259235304159287</v>
      </c>
      <c r="AI241" s="53">
        <v>3.1894680000000002E-2</v>
      </c>
      <c r="AK241" s="58" t="s">
        <v>213</v>
      </c>
      <c r="AL241" s="58">
        <v>1.9560000000000001E-4</v>
      </c>
      <c r="AM241" s="58">
        <v>7.9822199999999996E-2</v>
      </c>
      <c r="AN241" s="58">
        <v>18.256931000000002</v>
      </c>
      <c r="AO241" s="58">
        <v>7.7307987000000002</v>
      </c>
      <c r="AP241" s="58">
        <v>2.3303061999999999E-3</v>
      </c>
      <c r="AQ241" s="58">
        <v>2.3987022999999999E-4</v>
      </c>
      <c r="AR241" s="58">
        <v>35.227290000000004</v>
      </c>
      <c r="AS241" s="58">
        <v>0.25703119699999999</v>
      </c>
      <c r="AT241" s="58">
        <v>0.44893284</v>
      </c>
      <c r="AU241" s="58">
        <v>0.10334733667400001</v>
      </c>
      <c r="AV241" s="58">
        <v>0.80931137374547668</v>
      </c>
      <c r="AW241" s="58">
        <v>0.28127267</v>
      </c>
      <c r="AX241" s="58">
        <v>0.5624379100000001</v>
      </c>
      <c r="AY241" s="58">
        <v>0.2467440801410507</v>
      </c>
      <c r="AZ241" s="58">
        <v>1.174666790141051</v>
      </c>
      <c r="BA241" s="58">
        <v>2.0235739999999999E-2</v>
      </c>
      <c r="BC241" s="59" t="s">
        <v>213</v>
      </c>
      <c r="BD241" s="59">
        <v>1.9680000000000001E-4</v>
      </c>
      <c r="BE241" s="59">
        <v>8.9761900000000006E-2</v>
      </c>
      <c r="BF241" s="59">
        <v>17.54121</v>
      </c>
      <c r="BG241" s="59">
        <v>7.8595439999999996</v>
      </c>
      <c r="BH241" s="59">
        <v>2.3262384000000001E-3</v>
      </c>
      <c r="BI241" s="59">
        <v>2.4299637999999999E-4</v>
      </c>
      <c r="BJ241" s="59">
        <v>35.218533000000001</v>
      </c>
      <c r="BK241" s="59">
        <v>0.25706758000000002</v>
      </c>
      <c r="BL241" s="59">
        <v>0.47252353000000002</v>
      </c>
      <c r="BM241" s="59">
        <v>0.11008686195</v>
      </c>
      <c r="BN241" s="59">
        <v>0.83967797202220351</v>
      </c>
      <c r="BO241" s="59">
        <v>0.28909515000000002</v>
      </c>
      <c r="BP241" s="59">
        <v>0.57716986999999997</v>
      </c>
      <c r="BQ241" s="59">
        <v>0.26950693015016702</v>
      </c>
      <c r="BR241" s="59">
        <v>1.197614620150167</v>
      </c>
      <c r="BS241" s="59">
        <v>2.5860536999999999E-2</v>
      </c>
    </row>
    <row r="242" spans="1:71" x14ac:dyDescent="0.25">
      <c r="A242" s="57" t="s">
        <v>213</v>
      </c>
      <c r="B242" s="57" cm="1">
        <f t="array" ref="B242:B251">TRANSPOSE(Fe!S10:AB10)</f>
        <v>1.56E-4</v>
      </c>
      <c r="C242" s="57" cm="1">
        <f t="array" ref="C242:C251">TRANSPOSE('PO4'!S10:AB10)</f>
        <v>2.56172E-2</v>
      </c>
      <c r="D242" s="57" cm="1">
        <f t="array" ref="D242:D251">TRANSPOSE(surface_T!S10:AB10)</f>
        <v>17.923203000000001</v>
      </c>
      <c r="E242" s="57" cm="1">
        <f t="array" ref="E242:E251">TRANSPOSE(surface_ph!S10:AB10)</f>
        <v>8.1698810000000002</v>
      </c>
      <c r="F242" s="57" cm="1">
        <f t="array" ref="F242:F251">TRANSPOSE(surface_Alk!S10:AB10)</f>
        <v>2.2926533000000001E-3</v>
      </c>
      <c r="G242" s="57" cm="1">
        <f t="array" ref="G242:G251">TRANSPOSE(surface_oxugen!S10:AB10)</f>
        <v>2.4061810000000001E-4</v>
      </c>
      <c r="H242" s="57" cm="1">
        <f t="array" ref="H242:H251">TRANSPOSE(Surface_sal!S10:AB10)</f>
        <v>35.167310000000001</v>
      </c>
      <c r="I242" s="57" cm="1">
        <f t="array" ref="I242:I251">TRANSPOSE(picophyto!S10:AB10)</f>
        <v>0.26807851999999999</v>
      </c>
      <c r="J242" s="57" cm="1">
        <f t="array" ref="J242:J251">TRANSPOSE(nanophyto!S10:AB10)</f>
        <v>0.31749399</v>
      </c>
      <c r="K242" s="57" cm="1">
        <f t="array" ref="K242:K251">TRANSPOSE(microphyto!S10:AB10)</f>
        <v>3.8537940172819661E-2</v>
      </c>
      <c r="L242" s="57" cm="1">
        <f t="array" ref="L242:L251">TRANSPOSE(total_phyto!S10:AB10)</f>
        <v>0.62411045020604661</v>
      </c>
      <c r="M242" s="57" cm="1">
        <f t="array" ref="M242:M251">TRANSPOSE(nanozoo!S10:AB10)</f>
        <v>0.238810035</v>
      </c>
      <c r="N242" s="57" cm="1">
        <f t="array" ref="N242:N251">TRANSPOSE(microzoo!S10:AB10)</f>
        <v>0.47456573000000002</v>
      </c>
      <c r="O242" s="57" cm="1">
        <f t="array" ref="O242:O251">TRANSPOSE(mesozoo!S10:AB10)</f>
        <v>6.1727072699999999E-10</v>
      </c>
      <c r="P242" s="57" cm="1">
        <f t="array" ref="P242:P251">TRANSPOSE(total_zoo!S10:AB10)</f>
        <v>0.74336619475706278</v>
      </c>
      <c r="Q242" s="57" cm="1">
        <f t="array" ref="Q242:Q251">TRANSPOSE(foram!S10:AB10)</f>
        <v>1.3949870000000001E-10</v>
      </c>
      <c r="S242" s="62" t="s">
        <v>213</v>
      </c>
      <c r="T242" s="62" cm="1">
        <f t="array" ref="T242:T251">TRANSPOSE(Fe!S121:AB121)</f>
        <v>1.5909999999999999E-4</v>
      </c>
      <c r="U242" s="62" cm="1">
        <f t="array" ref="U242:U251">TRANSPOSE('PO4'!S121:AB121)</f>
        <v>1.93177E-2</v>
      </c>
      <c r="V242" s="62" cm="1">
        <f t="array" ref="V242:V251">TRANSPOSE(surface_T!S121:AB121)</f>
        <v>19.27854</v>
      </c>
      <c r="W242" s="62" cm="1">
        <f t="array" ref="W242:W251">TRANSPOSE(surface_ph!S121:AB121)</f>
        <v>7.9360002999999999</v>
      </c>
      <c r="X242" s="62" cm="1">
        <f t="array" ref="X242:X251">TRANSPOSE(surface_Alk!S121:AB121)</f>
        <v>2.3035028000000001E-3</v>
      </c>
      <c r="Y242" s="62" cm="1">
        <f t="array" ref="Y242:Y251">TRANSPOSE(surface_oxugen!S121:AB121)</f>
        <v>2.3498616E-4</v>
      </c>
      <c r="Z242" s="62" cm="1">
        <f t="array" ref="Z242:Z251">TRANSPOSE(Surface_sal!S121:AB121)</f>
        <v>35.185448000000001</v>
      </c>
      <c r="AA242" s="62" cm="1">
        <f t="array" ref="AA242:AA251">TRANSPOSE(picophyto!S121:AB121)</f>
        <v>0.26302361000000002</v>
      </c>
      <c r="AB242" s="62" cm="1">
        <f t="array" ref="AB242:AB251">TRANSPOSE(nanophyto!S121:AB121)</f>
        <v>0.27920903000000002</v>
      </c>
      <c r="AC242" s="62" cm="1">
        <f t="array" ref="AC242:AC251">TRANSPOSE(microphyto!S121:AB121)</f>
        <v>2.4483876119678449E-2</v>
      </c>
      <c r="AD242" s="62" cm="1">
        <f t="array" ref="AD242:AD251">TRANSPOSE(total_phyto!S121:AB121)</f>
        <v>0.56671651614742369</v>
      </c>
      <c r="AE242" s="62" cm="1">
        <f t="array" ref="AE242:AE251">TRANSPOSE(nanozoo!S121:AB121)</f>
        <v>0.22772808999999999</v>
      </c>
      <c r="AF242" s="62" cm="1">
        <f t="array" ref="AF242:AF251">TRANSPOSE(microzoo!S121:AB121)</f>
        <v>0.41324896</v>
      </c>
      <c r="AG242" s="62" cm="1">
        <f t="array" ref="AG242:AG251">TRANSPOSE(mesozoo!S121:AB121)</f>
        <v>3.5561358700000001E-10</v>
      </c>
      <c r="AH242" s="62" cm="1">
        <f t="array" ref="AH242:AH251">TRANSPOSE(total_zoo!S121:AB121)</f>
        <v>0.68371423246173446</v>
      </c>
      <c r="AI242" s="62" cm="1">
        <f t="array" ref="AI242:AI251">TRANSPOSE(foram!S121:AB121)</f>
        <v>9.8823366000000005E-11</v>
      </c>
      <c r="AK242" s="58" t="s">
        <v>213</v>
      </c>
      <c r="AL242" s="58" cm="1">
        <f t="array" ref="AL242:AL251">TRANSPOSE(Fe!S158:AB158)</f>
        <v>1.662E-4</v>
      </c>
      <c r="AM242" s="58" cm="1">
        <f t="array" ref="AM242:AM251">TRANSPOSE('PO4'!S158:AB158)</f>
        <v>1.4334100000000001E-2</v>
      </c>
      <c r="AN242" s="58" cm="1">
        <f t="array" ref="AN242:AN251">TRANSPOSE(surface_T!S158:AB158)</f>
        <v>20.701256000000001</v>
      </c>
      <c r="AO242" s="58" cm="1">
        <f t="array" ref="AO242:AO251">TRANSPOSE(surface_ph!S158:AB158)</f>
        <v>7.7221302999999999</v>
      </c>
      <c r="AP242" s="58" cm="1">
        <f t="array" ref="AP242:AP251">TRANSPOSE(surface_Alk!S158:AB158)</f>
        <v>2.3152785999999998E-3</v>
      </c>
      <c r="AQ242" s="58" cm="1">
        <f t="array" ref="AQ242:AQ251">TRANSPOSE(surface_oxugen!S158:AB158)</f>
        <v>2.2936199999999999E-4</v>
      </c>
      <c r="AR242" s="58" cm="1">
        <f t="array" ref="AR242:AR251">TRANSPOSE(Surface_sal!S158:AB158)</f>
        <v>35.208835999999998</v>
      </c>
      <c r="AS242" s="58" cm="1">
        <f t="array" ref="AS242:AS251">TRANSPOSE(picophyto!S158:AB158)</f>
        <v>0.25620505999999998</v>
      </c>
      <c r="AT242" s="58" cm="1">
        <f t="array" ref="AT242:AT251">TRANSPOSE(nanophyto!S158:AB158)</f>
        <v>0.24471561</v>
      </c>
      <c r="AU242" s="58" cm="1">
        <f t="array" ref="AU242:AU251">TRANSPOSE(microphyto!S158:AB158)</f>
        <v>1.3048574086254769E-2</v>
      </c>
      <c r="AV242" s="58" cm="1">
        <f t="array" ref="AV242:AV251">TRANSPOSE(total_phyto!S158:AB158)</f>
        <v>0.51396924410913147</v>
      </c>
      <c r="AW242" s="58" cm="1">
        <f t="array" ref="AW242:AW251">TRANSPOSE(nanozoo!S158:AB158)</f>
        <v>0.21793836</v>
      </c>
      <c r="AX242" s="58" cm="1">
        <f t="array" ref="AX242:AX251">TRANSPOSE(microzoo!S158:AB158)</f>
        <v>0.35676775000000011</v>
      </c>
      <c r="AY242" s="58" cm="1">
        <f t="array" ref="AY242:AY251">TRANSPOSE(mesozoo!S158:AB158)</f>
        <v>2.3222441999999999E-10</v>
      </c>
      <c r="AZ242" s="58" cm="1">
        <f t="array" ref="AZ242:AZ251">TRANSPOSE(total_zoo!S158:AB158)</f>
        <v>0.63361093231820598</v>
      </c>
      <c r="BA242" s="58" cm="1">
        <f t="array" ref="BA242:BA251">TRANSPOSE(foram!S158:AB158)</f>
        <v>7.5358546E-11</v>
      </c>
      <c r="BC242" s="59" t="s">
        <v>213</v>
      </c>
      <c r="BD242" s="59" cm="1">
        <f t="array" ref="BD242:BD251">TRANSPOSE(Fe!S84:AB84)</f>
        <v>1.6449999999999999E-4</v>
      </c>
      <c r="BE242" s="59" cm="1">
        <f t="array" ref="BE242:BE251">TRANSPOSE('PO4'!S84:AB84)</f>
        <v>1.66905E-2</v>
      </c>
      <c r="BF242" s="59" cm="1">
        <f t="array" ref="BF242:BF251">TRANSPOSE(surface_T!S84:AB84)</f>
        <v>19.997098999999999</v>
      </c>
      <c r="BG242" s="59" cm="1">
        <f t="array" ref="BG242:BG251">TRANSPOSE(surface_ph!S84:AB84)</f>
        <v>7.8480879999999997</v>
      </c>
      <c r="BH242" s="59" cm="1">
        <f t="array" ref="BH242:BH251">TRANSPOSE(surface_Alk!S84:AB84)</f>
        <v>2.3107854999999998E-3</v>
      </c>
      <c r="BI242" s="59" cm="1">
        <f t="array" ref="BI242:BI251">TRANSPOSE(surface_oxugen!S84:AB84)</f>
        <v>2.3208323000000001E-4</v>
      </c>
      <c r="BJ242" s="59" cm="1">
        <f t="array" ref="BJ242:BJ251">TRANSPOSE(Surface_sal!S84:AB84)</f>
        <v>35.201507999999997</v>
      </c>
      <c r="BK242" s="59" cm="1">
        <f t="array" ref="BK242:BK251">TRANSPOSE(picophyto!S84:AB84)</f>
        <v>0.25937090499999998</v>
      </c>
      <c r="BL242" s="59" cm="1">
        <f t="array" ref="BL242:BL251">TRANSPOSE(nanophyto!S84:AB84)</f>
        <v>0.26106940000000001</v>
      </c>
      <c r="BM242" s="59" cm="1">
        <f t="array" ref="BM242:BM251">TRANSPOSE(microphyto!S84:AB84)</f>
        <v>1.860501210192049E-2</v>
      </c>
      <c r="BN242" s="59" cm="1">
        <f t="array" ref="BN242:BN251">TRANSPOSE(total_phyto!S84:AB84)</f>
        <v>0.53904531712719639</v>
      </c>
      <c r="BO242" s="59" cm="1">
        <f t="array" ref="BO242:BO251">TRANSPOSE(nanozoo!S84:AB84)</f>
        <v>0.22238538499999999</v>
      </c>
      <c r="BP242" s="59" cm="1">
        <f t="array" ref="BP242:BP251">TRANSPOSE(microzoo!S84:AB84)</f>
        <v>0.38283028000000002</v>
      </c>
      <c r="BQ242" s="59" cm="1">
        <f t="array" ref="BQ242:BQ251">TRANSPOSE(mesozoo!S84:AB84)</f>
        <v>2.8390509600000002E-10</v>
      </c>
      <c r="BR242" s="59" cm="1">
        <f t="array" ref="BR242:BR251">TRANSPOSE(total_zoo!S84:AB84)</f>
        <v>0.63391441336988674</v>
      </c>
      <c r="BS242" s="59" cm="1">
        <f t="array" ref="BS242:BS251">TRANSPOSE(foram!S84:AB84)</f>
        <v>8.5779356000000003E-11</v>
      </c>
    </row>
    <row r="243" spans="1:71" x14ac:dyDescent="0.25">
      <c r="A243" s="57" t="s">
        <v>213</v>
      </c>
      <c r="B243" s="57" t="str">
        <v>NA</v>
      </c>
      <c r="C243" s="57" t="str">
        <v>NA</v>
      </c>
      <c r="D243" s="57" t="str">
        <v>NaN</v>
      </c>
      <c r="E243" s="57" t="str">
        <v>NaN</v>
      </c>
      <c r="F243" s="57" t="str">
        <v>NaN</v>
      </c>
      <c r="G243" s="57" t="str">
        <v>NaN</v>
      </c>
      <c r="H243" s="57" t="str">
        <v>NaN</v>
      </c>
      <c r="I243" s="57" t="str">
        <v>NA</v>
      </c>
      <c r="J243" s="57" t="str">
        <v>NA</v>
      </c>
      <c r="K243" s="57" t="str">
        <v>NA</v>
      </c>
      <c r="L243" s="57" t="str">
        <v>NA</v>
      </c>
      <c r="M243" s="57" t="str">
        <v>NA</v>
      </c>
      <c r="N243" s="57" t="str">
        <v>NA</v>
      </c>
      <c r="O243" s="57" t="str">
        <v>NA</v>
      </c>
      <c r="P243" s="57" t="str">
        <v>NA</v>
      </c>
      <c r="Q243" s="57" t="str">
        <v>NaN</v>
      </c>
      <c r="S243" s="53" t="s">
        <v>213</v>
      </c>
      <c r="T243" s="53" t="str">
        <v>NA</v>
      </c>
      <c r="U243" s="53" t="str">
        <v>NA</v>
      </c>
      <c r="V243" s="53" t="str">
        <v>NaN</v>
      </c>
      <c r="W243" s="53" t="str">
        <v>NaN</v>
      </c>
      <c r="X243" s="53" t="str">
        <v>NaN</v>
      </c>
      <c r="Y243" s="53" t="str">
        <v>NaN</v>
      </c>
      <c r="Z243" s="53" t="str">
        <v>NaN</v>
      </c>
      <c r="AA243" s="53" t="str">
        <v>NA</v>
      </c>
      <c r="AB243" s="53" t="str">
        <v>NA</v>
      </c>
      <c r="AC243" s="53" t="str">
        <v>NA</v>
      </c>
      <c r="AD243" s="53" t="str">
        <v>NA</v>
      </c>
      <c r="AE243" s="53" t="str">
        <v>NA</v>
      </c>
      <c r="AF243" s="53" t="str">
        <v>NA</v>
      </c>
      <c r="AG243" s="53" t="str">
        <v>NA</v>
      </c>
      <c r="AH243" s="53" t="str">
        <v>NA</v>
      </c>
      <c r="AI243" s="53" t="str">
        <v>NaN</v>
      </c>
      <c r="AK243" s="58" t="s">
        <v>213</v>
      </c>
      <c r="AL243" s="58" t="str">
        <v>NA</v>
      </c>
      <c r="AM243" s="58" t="str">
        <v>NA</v>
      </c>
      <c r="AN243" s="58" t="str">
        <v>NaN</v>
      </c>
      <c r="AO243" s="58" t="str">
        <v>NaN</v>
      </c>
      <c r="AP243" s="58" t="str">
        <v>NaN</v>
      </c>
      <c r="AQ243" s="58" t="str">
        <v>NaN</v>
      </c>
      <c r="AR243" s="58" t="str">
        <v>NaN</v>
      </c>
      <c r="AS243" s="58" t="str">
        <v>NA</v>
      </c>
      <c r="AT243" s="58" t="str">
        <v>NA</v>
      </c>
      <c r="AU243" s="58" t="str">
        <v>NA</v>
      </c>
      <c r="AV243" s="58" t="str">
        <v>NA</v>
      </c>
      <c r="AW243" s="58" t="str">
        <v>NA</v>
      </c>
      <c r="AX243" s="58" t="str">
        <v>NA</v>
      </c>
      <c r="AY243" s="58" t="str">
        <v>NA</v>
      </c>
      <c r="AZ243" s="58" t="str">
        <v>NA</v>
      </c>
      <c r="BA243" s="58" t="str">
        <v>NaN</v>
      </c>
      <c r="BC243" s="59" t="s">
        <v>213</v>
      </c>
      <c r="BD243" s="59" t="str">
        <v>NA</v>
      </c>
      <c r="BE243" s="59" t="str">
        <v>NA</v>
      </c>
      <c r="BF243" s="59" t="str">
        <v>NaN</v>
      </c>
      <c r="BG243" s="59" t="str">
        <v>NaN</v>
      </c>
      <c r="BH243" s="59" t="str">
        <v>NaN</v>
      </c>
      <c r="BI243" s="59" t="str">
        <v>NaN</v>
      </c>
      <c r="BJ243" s="59" t="str">
        <v>NaN</v>
      </c>
      <c r="BK243" s="59" t="str">
        <v>NA</v>
      </c>
      <c r="BL243" s="59" t="str">
        <v>NA</v>
      </c>
      <c r="BM243" s="59" t="str">
        <v>NA</v>
      </c>
      <c r="BN243" s="59" t="str">
        <v>NA</v>
      </c>
      <c r="BO243" s="59" t="str">
        <v>NA</v>
      </c>
      <c r="BP243" s="59" t="str">
        <v>NA</v>
      </c>
      <c r="BQ243" s="59" t="str">
        <v>NA</v>
      </c>
      <c r="BR243" s="59" t="str">
        <v>NA</v>
      </c>
      <c r="BS243" s="59" t="str">
        <v>NaN</v>
      </c>
    </row>
    <row r="244" spans="1:71" x14ac:dyDescent="0.25">
      <c r="A244" s="57" t="s">
        <v>213</v>
      </c>
      <c r="B244" s="57" t="str">
        <v>NA</v>
      </c>
      <c r="C244" s="57" t="str">
        <v>NA</v>
      </c>
      <c r="D244" s="57" t="str">
        <v>NaN</v>
      </c>
      <c r="E244" s="57" t="str">
        <v>NaN</v>
      </c>
      <c r="F244" s="57" t="str">
        <v>NaN</v>
      </c>
      <c r="G244" s="57" t="str">
        <v>NaN</v>
      </c>
      <c r="H244" s="57" t="str">
        <v>NaN</v>
      </c>
      <c r="I244" s="57" t="str">
        <v>NA</v>
      </c>
      <c r="J244" s="57" t="str">
        <v>NA</v>
      </c>
      <c r="K244" s="57" t="str">
        <v>NA</v>
      </c>
      <c r="L244" s="57" t="str">
        <v>NA</v>
      </c>
      <c r="M244" s="57" t="str">
        <v>NA</v>
      </c>
      <c r="N244" s="57" t="str">
        <v>NA</v>
      </c>
      <c r="O244" s="57" t="str">
        <v>NA</v>
      </c>
      <c r="P244" s="57" t="str">
        <v>NA</v>
      </c>
      <c r="Q244" s="57" t="str">
        <v>NaN</v>
      </c>
      <c r="S244" s="53" t="s">
        <v>213</v>
      </c>
      <c r="T244" s="53" t="str">
        <v>NA</v>
      </c>
      <c r="U244" s="53" t="str">
        <v>NA</v>
      </c>
      <c r="V244" s="53" t="str">
        <v>NaN</v>
      </c>
      <c r="W244" s="53" t="str">
        <v>NaN</v>
      </c>
      <c r="X244" s="53" t="str">
        <v>NaN</v>
      </c>
      <c r="Y244" s="53" t="str">
        <v>NaN</v>
      </c>
      <c r="Z244" s="53" t="str">
        <v>NaN</v>
      </c>
      <c r="AA244" s="53" t="str">
        <v>NA</v>
      </c>
      <c r="AB244" s="53" t="str">
        <v>NA</v>
      </c>
      <c r="AC244" s="53" t="str">
        <v>NA</v>
      </c>
      <c r="AD244" s="53" t="str">
        <v>NA</v>
      </c>
      <c r="AE244" s="53" t="str">
        <v>NA</v>
      </c>
      <c r="AF244" s="53" t="str">
        <v>NA</v>
      </c>
      <c r="AG244" s="53" t="str">
        <v>NA</v>
      </c>
      <c r="AH244" s="53" t="str">
        <v>NA</v>
      </c>
      <c r="AI244" s="53" t="str">
        <v>NaN</v>
      </c>
      <c r="AK244" s="58" t="s">
        <v>213</v>
      </c>
      <c r="AL244" s="58" t="str">
        <v>NA</v>
      </c>
      <c r="AM244" s="58" t="str">
        <v>NA</v>
      </c>
      <c r="AN244" s="58" t="str">
        <v>NaN</v>
      </c>
      <c r="AO244" s="58" t="str">
        <v>NaN</v>
      </c>
      <c r="AP244" s="58" t="str">
        <v>NaN</v>
      </c>
      <c r="AQ244" s="58" t="str">
        <v>NaN</v>
      </c>
      <c r="AR244" s="58" t="str">
        <v>NaN</v>
      </c>
      <c r="AS244" s="58" t="str">
        <v>NA</v>
      </c>
      <c r="AT244" s="58" t="str">
        <v>NA</v>
      </c>
      <c r="AU244" s="58" t="str">
        <v>NA</v>
      </c>
      <c r="AV244" s="58" t="str">
        <v>NA</v>
      </c>
      <c r="AW244" s="58" t="str">
        <v>NA</v>
      </c>
      <c r="AX244" s="58" t="str">
        <v>NA</v>
      </c>
      <c r="AY244" s="58" t="str">
        <v>NA</v>
      </c>
      <c r="AZ244" s="58" t="str">
        <v>NA</v>
      </c>
      <c r="BA244" s="58" t="str">
        <v>NaN</v>
      </c>
      <c r="BC244" s="59" t="s">
        <v>213</v>
      </c>
      <c r="BD244" s="59" t="str">
        <v>NA</v>
      </c>
      <c r="BE244" s="59" t="str">
        <v>NA</v>
      </c>
      <c r="BF244" s="59" t="str">
        <v>NaN</v>
      </c>
      <c r="BG244" s="59" t="str">
        <v>NaN</v>
      </c>
      <c r="BH244" s="59" t="str">
        <v>NaN</v>
      </c>
      <c r="BI244" s="59" t="str">
        <v>NaN</v>
      </c>
      <c r="BJ244" s="59" t="str">
        <v>NaN</v>
      </c>
      <c r="BK244" s="59" t="str">
        <v>NA</v>
      </c>
      <c r="BL244" s="59" t="str">
        <v>NA</v>
      </c>
      <c r="BM244" s="59" t="str">
        <v>NA</v>
      </c>
      <c r="BN244" s="59" t="str">
        <v>NA</v>
      </c>
      <c r="BO244" s="59" t="str">
        <v>NA</v>
      </c>
      <c r="BP244" s="59" t="str">
        <v>NA</v>
      </c>
      <c r="BQ244" s="59" t="str">
        <v>NA</v>
      </c>
      <c r="BR244" s="59" t="str">
        <v>NA</v>
      </c>
      <c r="BS244" s="59" t="str">
        <v>NaN</v>
      </c>
    </row>
    <row r="245" spans="1:71" x14ac:dyDescent="0.25">
      <c r="A245" s="57" t="s">
        <v>213</v>
      </c>
      <c r="B245" s="57">
        <v>1.8789999999999999E-4</v>
      </c>
      <c r="C245" s="57">
        <v>1.6177199999999999E-2</v>
      </c>
      <c r="D245" s="57">
        <v>21.032574</v>
      </c>
      <c r="E245" s="57">
        <v>8.1759389999999996</v>
      </c>
      <c r="F245" s="57">
        <v>2.3128246E-3</v>
      </c>
      <c r="G245" s="57">
        <v>2.2960033999999999E-4</v>
      </c>
      <c r="H245" s="57">
        <v>35.442734000000002</v>
      </c>
      <c r="I245" s="57">
        <v>0.27510980400000001</v>
      </c>
      <c r="J245" s="57">
        <v>0.35571270999999999</v>
      </c>
      <c r="K245" s="57">
        <v>4.858287021057632E-2</v>
      </c>
      <c r="L245" s="57">
        <v>0.67940538424202457</v>
      </c>
      <c r="M245" s="57">
        <v>0.28636333400000002</v>
      </c>
      <c r="N245" s="57">
        <v>0.51637043000000005</v>
      </c>
      <c r="O245" s="57">
        <v>0.20097718009869231</v>
      </c>
      <c r="P245" s="57">
        <v>1.048091598697493</v>
      </c>
      <c r="Q245" s="57">
        <v>5.9616589999999995E-10</v>
      </c>
      <c r="S245" s="53" t="s">
        <v>213</v>
      </c>
      <c r="T245" s="53">
        <v>1.9689999999999999E-4</v>
      </c>
      <c r="U245" s="53">
        <v>1.3128000000000001E-2</v>
      </c>
      <c r="V245" s="53">
        <v>22.440344</v>
      </c>
      <c r="W245" s="53">
        <v>7.9566854999999999</v>
      </c>
      <c r="X245" s="53">
        <v>2.3263604000000001E-3</v>
      </c>
      <c r="Y245" s="53">
        <v>2.2422666E-4</v>
      </c>
      <c r="Z245" s="53">
        <v>35.513660000000002</v>
      </c>
      <c r="AA245" s="53">
        <v>0.268894725</v>
      </c>
      <c r="AB245" s="53">
        <v>0.32380057000000001</v>
      </c>
      <c r="AC245" s="53">
        <v>4.139556016315387E-2</v>
      </c>
      <c r="AD245" s="53">
        <v>0.63409085519175878</v>
      </c>
      <c r="AE245" s="53">
        <v>0.27311429999999998</v>
      </c>
      <c r="AF245" s="53">
        <v>0.49093596000000012</v>
      </c>
      <c r="AG245" s="53">
        <v>0.17816734009320301</v>
      </c>
      <c r="AH245" s="53">
        <v>0.99158612653738643</v>
      </c>
      <c r="AI245" s="53">
        <v>4.1010167000000001E-10</v>
      </c>
      <c r="AK245" s="58" t="s">
        <v>213</v>
      </c>
      <c r="AL245" s="58">
        <v>2.129E-4</v>
      </c>
      <c r="AM245" s="58">
        <v>1.0684300000000001E-2</v>
      </c>
      <c r="AN245" s="58">
        <v>23.92773</v>
      </c>
      <c r="AO245" s="58">
        <v>7.742299</v>
      </c>
      <c r="AP245" s="58">
        <v>2.3414064E-3</v>
      </c>
      <c r="AQ245" s="58">
        <v>2.1880669E-4</v>
      </c>
      <c r="AR245" s="58">
        <v>35.603251999999998</v>
      </c>
      <c r="AS245" s="58">
        <v>0.26123685400000002</v>
      </c>
      <c r="AT245" s="58">
        <v>0.29286477999999999</v>
      </c>
      <c r="AU245" s="58">
        <v>3.4756050132186259E-2</v>
      </c>
      <c r="AV245" s="58">
        <v>0.58885768415834927</v>
      </c>
      <c r="AW245" s="58">
        <v>0.2593414</v>
      </c>
      <c r="AX245" s="58">
        <v>0.46675081000000002</v>
      </c>
      <c r="AY245" s="58">
        <v>0.1529320800875342</v>
      </c>
      <c r="AZ245" s="58">
        <v>0.94246337646458545</v>
      </c>
      <c r="BA245" s="58">
        <v>3.0346097999999998E-10</v>
      </c>
      <c r="BC245" s="59" t="s">
        <v>213</v>
      </c>
      <c r="BD245" s="59">
        <v>2.064E-4</v>
      </c>
      <c r="BE245" s="59">
        <v>1.21332E-2</v>
      </c>
      <c r="BF245" s="59">
        <v>23.16611</v>
      </c>
      <c r="BG245" s="59">
        <v>7.8683079999999999</v>
      </c>
      <c r="BH245" s="59">
        <v>2.3354107999999998E-3</v>
      </c>
      <c r="BI245" s="59">
        <v>2.2155617E-4</v>
      </c>
      <c r="BJ245" s="59">
        <v>35.564953000000003</v>
      </c>
      <c r="BK245" s="59">
        <v>0.26513761000000002</v>
      </c>
      <c r="BL245" s="59">
        <v>0.31001477</v>
      </c>
      <c r="BM245" s="59">
        <v>3.8936287155913893E-2</v>
      </c>
      <c r="BN245" s="59">
        <v>0.6140886671837873</v>
      </c>
      <c r="BO245" s="59">
        <v>0.267029446</v>
      </c>
      <c r="BP245" s="59">
        <v>0.47965709000000001</v>
      </c>
      <c r="BQ245" s="59">
        <v>0.16980839009230639</v>
      </c>
      <c r="BR245" s="59">
        <v>0.95986342646935763</v>
      </c>
      <c r="BS245" s="59">
        <v>3.7616754000000001E-10</v>
      </c>
    </row>
    <row r="246" spans="1:71" x14ac:dyDescent="0.25">
      <c r="A246" s="57" t="s">
        <v>213</v>
      </c>
      <c r="B246" s="57">
        <v>2.0709999999999999E-4</v>
      </c>
      <c r="C246" s="57">
        <v>3.6343800000000002E-2</v>
      </c>
      <c r="D246" s="57">
        <v>20.597384999999999</v>
      </c>
      <c r="E246" s="57">
        <v>8.1721489999999992</v>
      </c>
      <c r="F246" s="57">
        <v>2.3180319999999998E-3</v>
      </c>
      <c r="G246" s="57">
        <v>2.2869003E-4</v>
      </c>
      <c r="H246" s="57">
        <v>35.575924000000001</v>
      </c>
      <c r="I246" s="57">
        <v>0.25938071000000001</v>
      </c>
      <c r="J246" s="57">
        <v>0.31866924000000002</v>
      </c>
      <c r="K246" s="57">
        <v>6.0395051679396197E-2</v>
      </c>
      <c r="L246" s="57">
        <v>0.63844500173228258</v>
      </c>
      <c r="M246" s="57">
        <v>0.24393137000000001</v>
      </c>
      <c r="N246" s="57">
        <v>0.50249615999999997</v>
      </c>
      <c r="O246" s="57">
        <v>5.9075580070613427E-2</v>
      </c>
      <c r="P246" s="57">
        <v>0.83971128551087748</v>
      </c>
      <c r="Q246" s="57">
        <v>4.4129328000000001E-10</v>
      </c>
      <c r="S246" s="53" t="s">
        <v>213</v>
      </c>
      <c r="T246" s="53">
        <v>2.1809999999999999E-4</v>
      </c>
      <c r="U246" s="53">
        <v>3.1302400000000001E-2</v>
      </c>
      <c r="V246" s="53">
        <v>22.014337999999999</v>
      </c>
      <c r="W246" s="53">
        <v>7.9507627000000003</v>
      </c>
      <c r="X246" s="53">
        <v>2.3320089999999999E-3</v>
      </c>
      <c r="Y246" s="53">
        <v>2.2339619999999999E-4</v>
      </c>
      <c r="Z246" s="53">
        <v>35.647964000000002</v>
      </c>
      <c r="AA246" s="53">
        <v>0.25330038999999999</v>
      </c>
      <c r="AB246" s="53">
        <v>0.29254966999999998</v>
      </c>
      <c r="AC246" s="53">
        <v>5.4742101807398587E-2</v>
      </c>
      <c r="AD246" s="53">
        <v>0.60059216185900344</v>
      </c>
      <c r="AE246" s="53">
        <v>0.23317879999999999</v>
      </c>
      <c r="AF246" s="53">
        <v>0.47641625999999998</v>
      </c>
      <c r="AG246" s="53">
        <v>4.7436490068033119E-2</v>
      </c>
      <c r="AH246" s="53">
        <v>0.79569275344968382</v>
      </c>
      <c r="AI246" s="53">
        <v>3.6892064000000001E-10</v>
      </c>
      <c r="AK246" s="58" t="s">
        <v>213</v>
      </c>
      <c r="AL246" s="58">
        <v>2.3599999999999999E-4</v>
      </c>
      <c r="AM246" s="58">
        <v>2.65203E-2</v>
      </c>
      <c r="AN246" s="58">
        <v>23.490480000000002</v>
      </c>
      <c r="AO246" s="58">
        <v>7.7377167</v>
      </c>
      <c r="AP246" s="58">
        <v>2.3475677999999999E-3</v>
      </c>
      <c r="AQ246" s="58">
        <v>2.1815003000000001E-4</v>
      </c>
      <c r="AR246" s="58">
        <v>35.734104000000002</v>
      </c>
      <c r="AS246" s="58">
        <v>0.24646088999999999</v>
      </c>
      <c r="AT246" s="58">
        <v>0.26574437000000001</v>
      </c>
      <c r="AU246" s="58">
        <v>4.8846175660537408E-2</v>
      </c>
      <c r="AV246" s="58">
        <v>0.56105143570940874</v>
      </c>
      <c r="AW246" s="58">
        <v>0.22142292599999999</v>
      </c>
      <c r="AX246" s="58">
        <v>0.45129606</v>
      </c>
      <c r="AY246" s="58">
        <v>3.0866541063970469E-2</v>
      </c>
      <c r="AZ246" s="58">
        <v>0.75560894440963366</v>
      </c>
      <c r="BA246" s="58">
        <v>2.9532180000000003E-10</v>
      </c>
      <c r="BC246" s="59" t="s">
        <v>213</v>
      </c>
      <c r="BD246" s="59">
        <v>2.297E-4</v>
      </c>
      <c r="BE246" s="59">
        <v>2.9409600000000001E-2</v>
      </c>
      <c r="BF246" s="59">
        <v>22.745840000000001</v>
      </c>
      <c r="BG246" s="59">
        <v>7.8631415000000002</v>
      </c>
      <c r="BH246" s="59">
        <v>2.3414649E-3</v>
      </c>
      <c r="BI246" s="59">
        <v>2.207438E-4</v>
      </c>
      <c r="BJ246" s="59">
        <v>35.699688000000002</v>
      </c>
      <c r="BK246" s="59">
        <v>0.249897335</v>
      </c>
      <c r="BL246" s="59">
        <v>0.28044724599999998</v>
      </c>
      <c r="BM246" s="59">
        <v>5.2642607947246102E-2</v>
      </c>
      <c r="BN246" s="59">
        <v>0.58298718899858393</v>
      </c>
      <c r="BO246" s="59">
        <v>0.22788933</v>
      </c>
      <c r="BP246" s="59">
        <v>0.46357725999999999</v>
      </c>
      <c r="BQ246" s="59">
        <v>4.3323252067236667E-2</v>
      </c>
      <c r="BR246" s="59">
        <v>0.7683703624128998</v>
      </c>
      <c r="BS246" s="59">
        <v>3.4644991999999998E-10</v>
      </c>
    </row>
    <row r="247" spans="1:71" x14ac:dyDescent="0.25">
      <c r="A247" s="57" t="s">
        <v>213</v>
      </c>
      <c r="B247" s="57">
        <v>2.2139999999999999E-4</v>
      </c>
      <c r="C247" s="57">
        <v>4.0054399999999997E-2</v>
      </c>
      <c r="D247" s="57">
        <v>19.486537999999999</v>
      </c>
      <c r="E247" s="57">
        <v>8.1771019999999996</v>
      </c>
      <c r="F247" s="57">
        <v>2.3185618000000001E-3</v>
      </c>
      <c r="G247" s="57">
        <v>2.3270870999999999E-4</v>
      </c>
      <c r="H247" s="57">
        <v>35.581257000000001</v>
      </c>
      <c r="I247" s="57">
        <v>0.25733502000000003</v>
      </c>
      <c r="J247" s="57">
        <v>0.34689215000000001</v>
      </c>
      <c r="K247" s="57">
        <v>7.3764902873144994E-2</v>
      </c>
      <c r="L247" s="57">
        <v>0.67799207293130381</v>
      </c>
      <c r="M247" s="57">
        <v>0.24764963500000001</v>
      </c>
      <c r="N247" s="57">
        <v>0.51590410999999992</v>
      </c>
      <c r="O247" s="57">
        <v>7.1331814075297414E-2</v>
      </c>
      <c r="P247" s="57">
        <v>0.86720668473197504</v>
      </c>
      <c r="Q247" s="57">
        <v>6.5665219999999998E-10</v>
      </c>
      <c r="S247" s="53" t="s">
        <v>213</v>
      </c>
      <c r="T247" s="53">
        <v>2.31E-4</v>
      </c>
      <c r="U247" s="53">
        <v>3.30938E-2</v>
      </c>
      <c r="V247" s="53">
        <v>20.887492999999999</v>
      </c>
      <c r="W247" s="53">
        <v>7.9517499999999997</v>
      </c>
      <c r="X247" s="53">
        <v>2.332434E-3</v>
      </c>
      <c r="Y247" s="53">
        <v>2.2727700000000001E-4</v>
      </c>
      <c r="Z247" s="53">
        <v>35.654654999999998</v>
      </c>
      <c r="AA247" s="53">
        <v>0.25277555400000001</v>
      </c>
      <c r="AB247" s="53">
        <v>0.31516970999999999</v>
      </c>
      <c r="AC247" s="53">
        <v>6.4694852197008601E-2</v>
      </c>
      <c r="AD247" s="53">
        <v>0.63264011625062644</v>
      </c>
      <c r="AE247" s="53">
        <v>0.23557538</v>
      </c>
      <c r="AF247" s="53">
        <v>0.48693626000000001</v>
      </c>
      <c r="AG247" s="53">
        <v>5.0310170069251897E-2</v>
      </c>
      <c r="AH247" s="53">
        <v>0.80989369256666521</v>
      </c>
      <c r="AI247" s="53">
        <v>4.6515270000000002E-10</v>
      </c>
      <c r="AK247" s="58" t="s">
        <v>213</v>
      </c>
      <c r="AL247" s="58">
        <v>2.4709999999999999E-4</v>
      </c>
      <c r="AM247" s="58">
        <v>2.7348399999999998E-2</v>
      </c>
      <c r="AN247" s="58">
        <v>22.320592999999999</v>
      </c>
      <c r="AO247" s="58">
        <v>7.7365893999999997</v>
      </c>
      <c r="AP247" s="58">
        <v>2.3478348999999999E-3</v>
      </c>
      <c r="AQ247" s="58">
        <v>2.2199706000000001E-4</v>
      </c>
      <c r="AR247" s="58">
        <v>35.738686000000001</v>
      </c>
      <c r="AS247" s="58">
        <v>0.24739261000000001</v>
      </c>
      <c r="AT247" s="58">
        <v>0.28521818999999998</v>
      </c>
      <c r="AU247" s="58">
        <v>5.6878024674459099E-2</v>
      </c>
      <c r="AV247" s="58">
        <v>0.58948882472337549</v>
      </c>
      <c r="AW247" s="58">
        <v>0.22349031999999999</v>
      </c>
      <c r="AX247" s="58">
        <v>0.46200995</v>
      </c>
      <c r="AY247" s="58">
        <v>2.7634239063731619E-2</v>
      </c>
      <c r="AZ247" s="58">
        <v>0.76309158549577083</v>
      </c>
      <c r="BA247" s="58">
        <v>3.4490682999999999E-10</v>
      </c>
      <c r="BC247" s="59" t="s">
        <v>213</v>
      </c>
      <c r="BD247" s="59">
        <v>2.419E-4</v>
      </c>
      <c r="BE247" s="59">
        <v>3.0990400000000001E-2</v>
      </c>
      <c r="BF247" s="59">
        <v>21.608553000000001</v>
      </c>
      <c r="BG247" s="59">
        <v>7.8631060000000002</v>
      </c>
      <c r="BH247" s="59">
        <v>2.3419730999999998E-3</v>
      </c>
      <c r="BI247" s="59">
        <v>2.2454779999999999E-4</v>
      </c>
      <c r="BJ247" s="59">
        <v>35.709009999999999</v>
      </c>
      <c r="BK247" s="59">
        <v>0.24975156400000001</v>
      </c>
      <c r="BL247" s="59">
        <v>0.30209707000000002</v>
      </c>
      <c r="BM247" s="59">
        <v>6.20757102906292E-2</v>
      </c>
      <c r="BN247" s="59">
        <v>0.61392434434348064</v>
      </c>
      <c r="BO247" s="59">
        <v>0.23029464999999999</v>
      </c>
      <c r="BP247" s="59">
        <v>0.47362240999999999</v>
      </c>
      <c r="BQ247" s="59">
        <v>4.4987842068270313E-2</v>
      </c>
      <c r="BR247" s="59">
        <v>0.78064075450030945</v>
      </c>
      <c r="BS247" s="59">
        <v>4.3297717999999999E-10</v>
      </c>
    </row>
    <row r="248" spans="1:71" x14ac:dyDescent="0.25">
      <c r="A248" s="57" t="s">
        <v>213</v>
      </c>
      <c r="B248" s="57">
        <v>2.1890000000000001E-4</v>
      </c>
      <c r="C248" s="57">
        <v>4.0623899999999998E-2</v>
      </c>
      <c r="D248" s="57">
        <v>18.351889</v>
      </c>
      <c r="E248" s="57">
        <v>8.1835319999999996</v>
      </c>
      <c r="F248" s="57">
        <v>2.3153736000000001E-3</v>
      </c>
      <c r="G248" s="57">
        <v>2.3843609000000001E-4</v>
      </c>
      <c r="H248" s="57">
        <v>35.484369999999998</v>
      </c>
      <c r="I248" s="57">
        <v>0.26415353000000003</v>
      </c>
      <c r="J248" s="57">
        <v>0.37979785999999999</v>
      </c>
      <c r="K248" s="57">
        <v>7.7239811912720613E-2</v>
      </c>
      <c r="L248" s="57">
        <v>0.72119120196787934</v>
      </c>
      <c r="M248" s="57">
        <v>0.26290029999999998</v>
      </c>
      <c r="N248" s="57">
        <v>0.54551156000000001</v>
      </c>
      <c r="O248" s="57">
        <v>9.9568490080511884E-2</v>
      </c>
      <c r="P248" s="57">
        <v>0.94209106789461872</v>
      </c>
      <c r="Q248" s="57">
        <v>8.094726E-10</v>
      </c>
      <c r="S248" s="53" t="s">
        <v>213</v>
      </c>
      <c r="T248" s="53">
        <v>2.2699999999999999E-4</v>
      </c>
      <c r="U248" s="53">
        <v>3.23057E-2</v>
      </c>
      <c r="V248" s="53">
        <v>19.745470000000001</v>
      </c>
      <c r="W248" s="53">
        <v>7.9527115999999998</v>
      </c>
      <c r="X248" s="53">
        <v>2.3284967E-3</v>
      </c>
      <c r="Y248" s="53">
        <v>2.3268329999999999E-4</v>
      </c>
      <c r="Z248" s="53">
        <v>35.549987999999999</v>
      </c>
      <c r="AA248" s="53">
        <v>0.26084656299999998</v>
      </c>
      <c r="AB248" s="53">
        <v>0.34588640999999998</v>
      </c>
      <c r="AC248" s="53">
        <v>6.6368541315887E-2</v>
      </c>
      <c r="AD248" s="53">
        <v>0.67310151436522336</v>
      </c>
      <c r="AE248" s="53">
        <v>0.251369546</v>
      </c>
      <c r="AF248" s="53">
        <v>0.51615465000000005</v>
      </c>
      <c r="AG248" s="53">
        <v>7.5454496074985417E-2</v>
      </c>
      <c r="AH248" s="53">
        <v>0.88288226669747749</v>
      </c>
      <c r="AI248" s="53">
        <v>5.7743989999999999E-10</v>
      </c>
      <c r="AK248" s="58" t="s">
        <v>213</v>
      </c>
      <c r="AL248" s="58">
        <v>2.4110000000000001E-4</v>
      </c>
      <c r="AM248" s="58">
        <v>2.6592399999999999E-2</v>
      </c>
      <c r="AN248" s="58">
        <v>21.150455000000001</v>
      </c>
      <c r="AO248" s="58">
        <v>7.7350297000000001</v>
      </c>
      <c r="AP248" s="58">
        <v>2.3427999999999999E-3</v>
      </c>
      <c r="AQ248" s="58">
        <v>2.2718219999999999E-4</v>
      </c>
      <c r="AR248" s="58">
        <v>35.622352999999997</v>
      </c>
      <c r="AS248" s="58">
        <v>0.25622526000000001</v>
      </c>
      <c r="AT248" s="58">
        <v>0.31173369000000001</v>
      </c>
      <c r="AU248" s="58">
        <v>5.6777730944561101E-2</v>
      </c>
      <c r="AV248" s="58">
        <v>0.62473668098915558</v>
      </c>
      <c r="AW248" s="58">
        <v>0.23820563</v>
      </c>
      <c r="AX248" s="58">
        <v>0.48721104999999998</v>
      </c>
      <c r="AY248" s="58">
        <v>4.9140666067712231E-2</v>
      </c>
      <c r="AZ248" s="58">
        <v>0.82986698658018809</v>
      </c>
      <c r="BA248" s="58">
        <v>3.9022030000000002E-10</v>
      </c>
      <c r="BC248" s="59" t="s">
        <v>213</v>
      </c>
      <c r="BD248" s="59">
        <v>2.3670000000000001E-4</v>
      </c>
      <c r="BE248" s="59">
        <v>2.9939E-2</v>
      </c>
      <c r="BF248" s="59">
        <v>20.451772999999999</v>
      </c>
      <c r="BG248" s="59">
        <v>7.8632884000000001</v>
      </c>
      <c r="BH248" s="59">
        <v>2.3374340000000002E-3</v>
      </c>
      <c r="BI248" s="59">
        <v>2.2986820999999999E-4</v>
      </c>
      <c r="BJ248" s="59">
        <v>35.599220000000003</v>
      </c>
      <c r="BK248" s="59">
        <v>0.25830182000000002</v>
      </c>
      <c r="BL248" s="59">
        <v>0.33075335</v>
      </c>
      <c r="BM248" s="59">
        <v>6.2828676265312397E-2</v>
      </c>
      <c r="BN248" s="59">
        <v>0.65188384631331497</v>
      </c>
      <c r="BO248" s="59">
        <v>0.2455233</v>
      </c>
      <c r="BP248" s="59">
        <v>0.50188807000000002</v>
      </c>
      <c r="BQ248" s="59">
        <v>6.7407325073146285E-2</v>
      </c>
      <c r="BR248" s="59">
        <v>0.84844601958562216</v>
      </c>
      <c r="BS248" s="59">
        <v>5.1239959999999998E-10</v>
      </c>
    </row>
    <row r="249" spans="1:71" x14ac:dyDescent="0.25">
      <c r="A249" s="57" t="s">
        <v>213</v>
      </c>
      <c r="B249" s="57">
        <v>1.9880000000000001E-4</v>
      </c>
      <c r="C249" s="57">
        <v>3.1001000000000001E-2</v>
      </c>
      <c r="D249" s="57">
        <v>18.014112000000001</v>
      </c>
      <c r="E249" s="57">
        <v>8.1824750000000002</v>
      </c>
      <c r="F249" s="57">
        <v>2.3129699000000001E-3</v>
      </c>
      <c r="G249" s="57">
        <v>2.4087186000000001E-4</v>
      </c>
      <c r="H249" s="57">
        <v>35.395702</v>
      </c>
      <c r="I249" s="57">
        <v>0.27319128999999998</v>
      </c>
      <c r="J249" s="57">
        <v>0.36800479000000003</v>
      </c>
      <c r="K249" s="57">
        <v>5.992651447903511E-2</v>
      </c>
      <c r="L249" s="57">
        <v>0.70112259452080039</v>
      </c>
      <c r="M249" s="57">
        <v>0.26686898999999997</v>
      </c>
      <c r="N249" s="57">
        <v>0.55319929000000001</v>
      </c>
      <c r="O249" s="57">
        <v>6.4746164068181525E-2</v>
      </c>
      <c r="P249" s="57">
        <v>0.92063740248646853</v>
      </c>
      <c r="Q249" s="57">
        <v>4.1598244000000001E-10</v>
      </c>
      <c r="S249" s="53" t="s">
        <v>213</v>
      </c>
      <c r="T249" s="53">
        <v>2.0680000000000001E-4</v>
      </c>
      <c r="U249" s="53">
        <v>2.4674000000000001E-2</v>
      </c>
      <c r="V249" s="53">
        <v>19.387426000000001</v>
      </c>
      <c r="W249" s="53">
        <v>7.9481006000000001</v>
      </c>
      <c r="X249" s="53">
        <v>2.3255504000000001E-3</v>
      </c>
      <c r="Y249" s="53">
        <v>2.3500338000000001E-4</v>
      </c>
      <c r="Z249" s="53">
        <v>35.452292999999997</v>
      </c>
      <c r="AA249" s="53">
        <v>0.26974994000000002</v>
      </c>
      <c r="AB249" s="53">
        <v>0.33085642999999998</v>
      </c>
      <c r="AC249" s="53">
        <v>4.955790633897135E-2</v>
      </c>
      <c r="AD249" s="53">
        <v>0.65016427637589846</v>
      </c>
      <c r="AE249" s="53">
        <v>0.25239133000000002</v>
      </c>
      <c r="AF249" s="53">
        <v>0.52874779999999999</v>
      </c>
      <c r="AG249" s="53">
        <v>3.103975206162083E-2</v>
      </c>
      <c r="AH249" s="53">
        <v>0.85203193236447683</v>
      </c>
      <c r="AI249" s="53">
        <v>2.8438292999999998E-10</v>
      </c>
      <c r="AK249" s="58" t="s">
        <v>213</v>
      </c>
      <c r="AL249" s="58">
        <v>2.197E-4</v>
      </c>
      <c r="AM249" s="58">
        <v>2.0131900000000001E-2</v>
      </c>
      <c r="AN249" s="58">
        <v>20.775845</v>
      </c>
      <c r="AO249" s="58">
        <v>7.731096</v>
      </c>
      <c r="AP249" s="58">
        <v>2.3389959999999999E-3</v>
      </c>
      <c r="AQ249" s="58">
        <v>2.2939027E-4</v>
      </c>
      <c r="AR249" s="58">
        <v>35.514766999999999</v>
      </c>
      <c r="AS249" s="58">
        <v>0.26490788999999998</v>
      </c>
      <c r="AT249" s="58">
        <v>0.29715702999999999</v>
      </c>
      <c r="AU249" s="58">
        <v>4.0747920257975002E-2</v>
      </c>
      <c r="AV249" s="58">
        <v>0.6028128402911892</v>
      </c>
      <c r="AW249" s="58">
        <v>0.23844005600000001</v>
      </c>
      <c r="AX249" s="58">
        <v>0.50616444000000005</v>
      </c>
      <c r="AY249" s="58">
        <v>4.2509491593897998E-4</v>
      </c>
      <c r="AZ249" s="58">
        <v>0.80060326517093461</v>
      </c>
      <c r="BA249" s="58">
        <v>2.093101E-10</v>
      </c>
      <c r="BC249" s="59" t="s">
        <v>213</v>
      </c>
      <c r="BD249" s="59">
        <v>2.1560000000000001E-4</v>
      </c>
      <c r="BE249" s="59">
        <v>2.2750099999999999E-2</v>
      </c>
      <c r="BF249" s="59">
        <v>20.077347</v>
      </c>
      <c r="BG249" s="59">
        <v>7.8592560000000002</v>
      </c>
      <c r="BH249" s="59">
        <v>2.3339141999999999E-3</v>
      </c>
      <c r="BI249" s="59">
        <v>2.3217541000000001E-4</v>
      </c>
      <c r="BJ249" s="59">
        <v>35.495697</v>
      </c>
      <c r="BK249" s="59">
        <v>0.26729344999999999</v>
      </c>
      <c r="BL249" s="59">
        <v>0.31522923000000003</v>
      </c>
      <c r="BM249" s="59">
        <v>4.6199262318881537E-2</v>
      </c>
      <c r="BN249" s="59">
        <v>0.6287219423545739</v>
      </c>
      <c r="BO249" s="59">
        <v>0.24573568000000001</v>
      </c>
      <c r="BP249" s="59">
        <v>0.51944195000000004</v>
      </c>
      <c r="BQ249" s="59">
        <v>1.705650405966869E-2</v>
      </c>
      <c r="BR249" s="59">
        <v>0.81747231431466438</v>
      </c>
      <c r="BS249" s="59">
        <v>2.5426862999999999E-10</v>
      </c>
    </row>
    <row r="250" spans="1:71" x14ac:dyDescent="0.25">
      <c r="A250" s="57" t="s">
        <v>213</v>
      </c>
      <c r="B250" s="57">
        <v>1.6330000000000001E-4</v>
      </c>
      <c r="C250" s="57">
        <v>1.81306E-2</v>
      </c>
      <c r="D250" s="57">
        <v>18.229399000000001</v>
      </c>
      <c r="E250" s="57">
        <v>8.1748750000000001</v>
      </c>
      <c r="F250" s="57">
        <v>2.3117424E-3</v>
      </c>
      <c r="G250" s="57">
        <v>2.4045262000000001E-4</v>
      </c>
      <c r="H250" s="57">
        <v>35.309092999999997</v>
      </c>
      <c r="I250" s="57">
        <v>0.28547466700000002</v>
      </c>
      <c r="J250" s="57">
        <v>0.33594755999999998</v>
      </c>
      <c r="K250" s="57">
        <v>3.4644300126170723E-2</v>
      </c>
      <c r="L250" s="57">
        <v>0.65606652715308555</v>
      </c>
      <c r="M250" s="57">
        <v>0.26273658</v>
      </c>
      <c r="N250" s="57">
        <v>0.56318035</v>
      </c>
      <c r="O250" s="57">
        <v>2.5279849369999998E-9</v>
      </c>
      <c r="P250" s="57">
        <v>0.86405749270129495</v>
      </c>
      <c r="Q250" s="57">
        <v>1.7233402000000001E-10</v>
      </c>
      <c r="S250" s="53" t="s">
        <v>213</v>
      </c>
      <c r="T250" s="53">
        <v>1.7090000000000001E-4</v>
      </c>
      <c r="U250" s="53">
        <v>1.43737E-2</v>
      </c>
      <c r="V250" s="53">
        <v>19.589243</v>
      </c>
      <c r="W250" s="53">
        <v>7.9404554000000003</v>
      </c>
      <c r="X250" s="53">
        <v>2.3239392000000002E-3</v>
      </c>
      <c r="Y250" s="53">
        <v>2.346537E-4</v>
      </c>
      <c r="Z250" s="53">
        <v>35.357100000000003</v>
      </c>
      <c r="AA250" s="53">
        <v>0.28004036399999999</v>
      </c>
      <c r="AB250" s="53">
        <v>0.30248303999999998</v>
      </c>
      <c r="AC250" s="53">
        <v>2.5503073100073281E-2</v>
      </c>
      <c r="AD250" s="53">
        <v>0.60802647712379265</v>
      </c>
      <c r="AE250" s="53">
        <v>0.25117434</v>
      </c>
      <c r="AF250" s="53">
        <v>0.51559443999999999</v>
      </c>
      <c r="AG250" s="53">
        <v>1.399051746E-9</v>
      </c>
      <c r="AH250" s="53">
        <v>0.8103297015375569</v>
      </c>
      <c r="AI250" s="53">
        <v>1.3478929E-10</v>
      </c>
      <c r="AK250" s="58" t="s">
        <v>213</v>
      </c>
      <c r="AL250" s="58">
        <v>1.827E-4</v>
      </c>
      <c r="AM250" s="58">
        <v>1.1337399999999999E-2</v>
      </c>
      <c r="AN250" s="58">
        <v>20.967663000000002</v>
      </c>
      <c r="AO250" s="58">
        <v>7.7266297000000002</v>
      </c>
      <c r="AP250" s="58">
        <v>2.3367752000000002E-3</v>
      </c>
      <c r="AQ250" s="58">
        <v>2.2907778E-4</v>
      </c>
      <c r="AR250" s="58">
        <v>35.412303999999999</v>
      </c>
      <c r="AS250" s="58">
        <v>0.27328574</v>
      </c>
      <c r="AT250" s="58">
        <v>0.27113169999999998</v>
      </c>
      <c r="AU250" s="58">
        <v>1.727020007993248E-2</v>
      </c>
      <c r="AV250" s="58">
        <v>0.5616876401007983</v>
      </c>
      <c r="AW250" s="58">
        <v>0.23984435000000001</v>
      </c>
      <c r="AX250" s="58">
        <v>0.46910059999999998</v>
      </c>
      <c r="AY250" s="58">
        <v>8.8839836800000004E-10</v>
      </c>
      <c r="AZ250" s="58">
        <v>0.77427111900959067</v>
      </c>
      <c r="BA250" s="58">
        <v>1.0772085E-10</v>
      </c>
      <c r="BC250" s="59" t="s">
        <v>213</v>
      </c>
      <c r="BD250" s="59">
        <v>1.7929999999999999E-4</v>
      </c>
      <c r="BE250" s="59">
        <v>1.28994E-2</v>
      </c>
      <c r="BF250" s="59">
        <v>20.275953000000001</v>
      </c>
      <c r="BG250" s="59">
        <v>7.8533020000000002</v>
      </c>
      <c r="BH250" s="59">
        <v>2.3318344999999998E-3</v>
      </c>
      <c r="BI250" s="59">
        <v>2.3181372999999999E-4</v>
      </c>
      <c r="BJ250" s="59">
        <v>35.397613999999997</v>
      </c>
      <c r="BK250" s="59">
        <v>0.27666183</v>
      </c>
      <c r="BL250" s="59">
        <v>0.28663856999999998</v>
      </c>
      <c r="BM250" s="59">
        <v>2.1592166090751021E-2</v>
      </c>
      <c r="BN250" s="59">
        <v>0.58489256611315643</v>
      </c>
      <c r="BO250" s="59">
        <v>0.24534180999999999</v>
      </c>
      <c r="BP250" s="59">
        <v>0.49219498</v>
      </c>
      <c r="BQ250" s="59">
        <v>1.117675288E-9</v>
      </c>
      <c r="BR250" s="59">
        <v>0.77464408123886763</v>
      </c>
      <c r="BS250" s="59">
        <v>1.2078356000000001E-10</v>
      </c>
    </row>
    <row r="251" spans="1:71" x14ac:dyDescent="0.25">
      <c r="A251" s="57" t="s">
        <v>213</v>
      </c>
      <c r="B251" s="57">
        <v>1.5300000000000001E-4</v>
      </c>
      <c r="C251" s="57">
        <v>4.52001E-2</v>
      </c>
      <c r="D251" s="57">
        <v>17.350576</v>
      </c>
      <c r="E251" s="57">
        <v>8.1760024999999992</v>
      </c>
      <c r="F251" s="57">
        <v>2.3021267000000001E-3</v>
      </c>
      <c r="G251" s="57">
        <v>2.4400959E-4</v>
      </c>
      <c r="H251" s="57">
        <v>35.072693000000001</v>
      </c>
      <c r="I251" s="57">
        <v>0.27319625199999997</v>
      </c>
      <c r="J251" s="57">
        <v>0.42815843999999997</v>
      </c>
      <c r="K251" s="57">
        <v>7.5481610552744202E-2</v>
      </c>
      <c r="L251" s="57">
        <v>0.77683630259981151</v>
      </c>
      <c r="M251" s="57">
        <v>0.28595050999999999</v>
      </c>
      <c r="N251" s="57">
        <v>0.57723069999999999</v>
      </c>
      <c r="O251" s="57">
        <v>0.15934666008864121</v>
      </c>
      <c r="P251" s="57">
        <v>1.0601615841712759</v>
      </c>
      <c r="Q251" s="57">
        <v>1.0838219000000001E-9</v>
      </c>
      <c r="S251" s="53" t="s">
        <v>213</v>
      </c>
      <c r="T251" s="53">
        <v>1.5569999999999999E-4</v>
      </c>
      <c r="U251" s="53">
        <v>3.5135699999999999E-2</v>
      </c>
      <c r="V251" s="53">
        <v>18.771032000000002</v>
      </c>
      <c r="W251" s="53">
        <v>7.941999</v>
      </c>
      <c r="X251" s="53">
        <v>2.3132019999999999E-3</v>
      </c>
      <c r="Y251" s="53">
        <v>2.3782900999999999E-4</v>
      </c>
      <c r="Z251" s="53">
        <v>35.108730000000001</v>
      </c>
      <c r="AA251" s="53">
        <v>0.271001675</v>
      </c>
      <c r="AB251" s="53">
        <v>0.38468760000000002</v>
      </c>
      <c r="AC251" s="53">
        <v>6.4488016512743301E-2</v>
      </c>
      <c r="AD251" s="53">
        <v>0.72017729155670707</v>
      </c>
      <c r="AE251" s="53">
        <v>0.27048897999999999</v>
      </c>
      <c r="AF251" s="53">
        <v>0.54669782</v>
      </c>
      <c r="AG251" s="53">
        <v>0.1206335700806412</v>
      </c>
      <c r="AH251" s="53">
        <v>0.97972719071298231</v>
      </c>
      <c r="AI251" s="53">
        <v>6.1690685999999996E-10</v>
      </c>
      <c r="AK251" s="58" t="s">
        <v>213</v>
      </c>
      <c r="AL251" s="58">
        <v>1.627E-4</v>
      </c>
      <c r="AM251" s="58">
        <v>2.6876299999999999E-2</v>
      </c>
      <c r="AN251" s="58">
        <v>20.201668000000002</v>
      </c>
      <c r="AO251" s="58">
        <v>7.7274289999999999</v>
      </c>
      <c r="AP251" s="58">
        <v>2.3249814E-3</v>
      </c>
      <c r="AQ251" s="58">
        <v>2.3191821000000001E-4</v>
      </c>
      <c r="AR251" s="58">
        <v>35.151305999999998</v>
      </c>
      <c r="AS251" s="58">
        <v>0.26762720000000001</v>
      </c>
      <c r="AT251" s="58">
        <v>0.34282211000000001</v>
      </c>
      <c r="AU251" s="58">
        <v>5.3507768432657497E-2</v>
      </c>
      <c r="AV251" s="58">
        <v>0.66395707847251884</v>
      </c>
      <c r="AW251" s="58">
        <v>0.25510012999999998</v>
      </c>
      <c r="AX251" s="58">
        <v>0.51614234000000003</v>
      </c>
      <c r="AY251" s="58">
        <v>8.1077100071415761E-2</v>
      </c>
      <c r="AZ251" s="58">
        <v>0.90977466653348449</v>
      </c>
      <c r="BA251" s="58">
        <v>3.8372575000000002E-10</v>
      </c>
      <c r="BC251" s="59" t="s">
        <v>213</v>
      </c>
      <c r="BD251" s="59">
        <v>1.6139999999999999E-4</v>
      </c>
      <c r="BE251" s="59">
        <v>3.05741E-2</v>
      </c>
      <c r="BF251" s="59">
        <v>19.477049000000001</v>
      </c>
      <c r="BG251" s="59">
        <v>7.854698</v>
      </c>
      <c r="BH251" s="59">
        <v>2.3203373000000001E-3</v>
      </c>
      <c r="BI251" s="59">
        <v>2.3484636999999999E-4</v>
      </c>
      <c r="BJ251" s="59">
        <v>35.140414999999997</v>
      </c>
      <c r="BK251" s="59">
        <v>0.26940701</v>
      </c>
      <c r="BL251" s="59">
        <v>0.36167598000000001</v>
      </c>
      <c r="BM251" s="59">
        <v>5.8546600479201967E-2</v>
      </c>
      <c r="BN251" s="59">
        <v>0.68962959052108208</v>
      </c>
      <c r="BO251" s="59">
        <v>0.26189076</v>
      </c>
      <c r="BP251" s="59">
        <v>0.53061858000000006</v>
      </c>
      <c r="BQ251" s="59">
        <v>9.6553795074879559E-2</v>
      </c>
      <c r="BR251" s="59">
        <v>0.92550849953694825</v>
      </c>
      <c r="BS251" s="59">
        <v>4.6367299999999999E-10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9D11A-06A1-44BD-9E6A-8DC95B333382}">
  <dimension ref="A1:BS146"/>
  <sheetViews>
    <sheetView zoomScale="60" zoomScaleNormal="60" workbookViewId="0">
      <selection activeCell="AF17" sqref="AF17"/>
    </sheetView>
  </sheetViews>
  <sheetFormatPr defaultColWidth="8.85546875" defaultRowHeight="15" x14ac:dyDescent="0.25"/>
  <cols>
    <col min="1" max="8" width="8.85546875" style="57"/>
    <col min="9" max="9" width="8.85546875" style="68"/>
    <col min="10" max="17" width="8.85546875" style="57"/>
    <col min="18" max="18" width="8.85546875" style="8"/>
    <col min="19" max="19" width="8.85546875" style="53"/>
    <col min="20" max="26" width="9" style="53" bestFit="1" customWidth="1"/>
    <col min="27" max="27" width="14" style="53" bestFit="1" customWidth="1"/>
    <col min="28" max="29" width="9" style="53" bestFit="1" customWidth="1"/>
    <col min="30" max="30" width="14" style="53" bestFit="1" customWidth="1"/>
    <col min="31" max="33" width="9" style="53" bestFit="1" customWidth="1"/>
    <col min="34" max="34" width="14" style="53" bestFit="1" customWidth="1"/>
    <col min="35" max="35" width="9" style="53" bestFit="1" customWidth="1"/>
    <col min="36" max="36" width="8.85546875" style="8"/>
    <col min="37" max="44" width="8.85546875" style="58"/>
    <col min="45" max="45" width="8.85546875" style="70"/>
    <col min="46" max="53" width="8.85546875" style="58"/>
    <col min="54" max="54" width="8.85546875" style="8"/>
    <col min="55" max="62" width="8.85546875" style="59"/>
    <col min="63" max="63" width="8.85546875" style="71"/>
    <col min="64" max="71" width="8.85546875" style="59"/>
    <col min="72" max="16384" width="8.85546875" style="8"/>
  </cols>
  <sheetData>
    <row r="1" spans="1:71" x14ac:dyDescent="0.25">
      <c r="A1" s="57" t="s">
        <v>214</v>
      </c>
      <c r="B1" s="52" t="s">
        <v>229</v>
      </c>
      <c r="C1" s="52" t="s">
        <v>230</v>
      </c>
      <c r="D1" s="52" t="s">
        <v>235</v>
      </c>
      <c r="E1" s="52" t="s">
        <v>231</v>
      </c>
      <c r="F1" s="52" t="s">
        <v>232</v>
      </c>
      <c r="G1" s="52" t="s">
        <v>233</v>
      </c>
      <c r="H1" s="52" t="s">
        <v>200</v>
      </c>
      <c r="I1" s="65" t="s">
        <v>243</v>
      </c>
      <c r="J1" s="52" t="s">
        <v>234</v>
      </c>
      <c r="K1" s="52" t="s">
        <v>236</v>
      </c>
      <c r="L1" s="52" t="s">
        <v>237</v>
      </c>
      <c r="M1" s="52" t="s">
        <v>238</v>
      </c>
      <c r="N1" s="52" t="s">
        <v>239</v>
      </c>
      <c r="O1" s="52" t="s">
        <v>240</v>
      </c>
      <c r="P1" s="52" t="s">
        <v>241</v>
      </c>
      <c r="Q1" s="52" t="s">
        <v>242</v>
      </c>
      <c r="S1" s="53" t="s">
        <v>215</v>
      </c>
      <c r="T1" s="52" t="s">
        <v>229</v>
      </c>
      <c r="U1" s="52" t="s">
        <v>230</v>
      </c>
      <c r="V1" s="52" t="s">
        <v>235</v>
      </c>
      <c r="W1" s="52" t="s">
        <v>231</v>
      </c>
      <c r="X1" s="52" t="s">
        <v>232</v>
      </c>
      <c r="Y1" s="52" t="s">
        <v>233</v>
      </c>
      <c r="Z1" s="52" t="s">
        <v>200</v>
      </c>
      <c r="AA1" s="52" t="s">
        <v>243</v>
      </c>
      <c r="AB1" s="52" t="s">
        <v>234</v>
      </c>
      <c r="AC1" s="52" t="s">
        <v>236</v>
      </c>
      <c r="AD1" s="52" t="s">
        <v>237</v>
      </c>
      <c r="AE1" s="52" t="s">
        <v>238</v>
      </c>
      <c r="AF1" s="52" t="s">
        <v>239</v>
      </c>
      <c r="AG1" s="52" t="s">
        <v>240</v>
      </c>
      <c r="AH1" s="52" t="s">
        <v>241</v>
      </c>
      <c r="AI1" s="52" t="s">
        <v>242</v>
      </c>
      <c r="AK1" s="58" t="s">
        <v>216</v>
      </c>
      <c r="AL1" s="52" t="s">
        <v>229</v>
      </c>
      <c r="AM1" s="52" t="s">
        <v>230</v>
      </c>
      <c r="AN1" s="52" t="s">
        <v>235</v>
      </c>
      <c r="AO1" s="52" t="s">
        <v>231</v>
      </c>
      <c r="AP1" s="52" t="s">
        <v>232</v>
      </c>
      <c r="AQ1" s="52" t="s">
        <v>233</v>
      </c>
      <c r="AR1" s="52" t="s">
        <v>200</v>
      </c>
      <c r="AS1" s="67" t="s">
        <v>243</v>
      </c>
      <c r="AT1" s="52" t="s">
        <v>234</v>
      </c>
      <c r="AU1" s="52" t="s">
        <v>236</v>
      </c>
      <c r="AV1" s="52" t="s">
        <v>237</v>
      </c>
      <c r="AW1" s="52" t="s">
        <v>238</v>
      </c>
      <c r="AX1" s="52" t="s">
        <v>239</v>
      </c>
      <c r="AY1" s="52" t="s">
        <v>240</v>
      </c>
      <c r="AZ1" s="52" t="s">
        <v>241</v>
      </c>
      <c r="BA1" s="52" t="s">
        <v>242</v>
      </c>
      <c r="BC1" s="59" t="s">
        <v>216</v>
      </c>
      <c r="BD1" s="52" t="s">
        <v>229</v>
      </c>
      <c r="BE1" s="52" t="s">
        <v>230</v>
      </c>
      <c r="BF1" s="52" t="s">
        <v>235</v>
      </c>
      <c r="BG1" s="52" t="s">
        <v>231</v>
      </c>
      <c r="BH1" s="52" t="s">
        <v>232</v>
      </c>
      <c r="BI1" s="52" t="s">
        <v>233</v>
      </c>
      <c r="BJ1" s="52" t="s">
        <v>200</v>
      </c>
      <c r="BK1" s="67" t="s">
        <v>243</v>
      </c>
      <c r="BL1" s="52" t="s">
        <v>234</v>
      </c>
      <c r="BM1" s="52" t="s">
        <v>236</v>
      </c>
      <c r="BN1" s="52" t="s">
        <v>237</v>
      </c>
      <c r="BO1" s="52" t="s">
        <v>238</v>
      </c>
      <c r="BP1" s="52" t="s">
        <v>239</v>
      </c>
      <c r="BQ1" s="52" t="s">
        <v>240</v>
      </c>
      <c r="BR1" s="52" t="s">
        <v>241</v>
      </c>
      <c r="BS1" s="52" t="s">
        <v>242</v>
      </c>
    </row>
    <row r="2" spans="1:71" x14ac:dyDescent="0.25">
      <c r="A2" s="57" t="s">
        <v>210</v>
      </c>
      <c r="B2" s="57">
        <v>2.263E-4</v>
      </c>
      <c r="C2" s="57">
        <v>0.1244999</v>
      </c>
      <c r="D2" s="57">
        <v>19.614636999999998</v>
      </c>
      <c r="E2" s="57">
        <v>8.1693890000000007</v>
      </c>
      <c r="F2" s="57">
        <v>2.2386607999999998E-3</v>
      </c>
      <c r="G2" s="57">
        <v>2.2794260000000001E-4</v>
      </c>
      <c r="H2" s="57">
        <v>34.356155000000001</v>
      </c>
      <c r="I2" s="68">
        <v>4.2231545000000002E-2</v>
      </c>
      <c r="J2" s="57">
        <v>0.24383318000000001</v>
      </c>
      <c r="K2" s="57">
        <v>0.45852695999999998</v>
      </c>
      <c r="L2" s="57">
        <v>0.15512064</v>
      </c>
      <c r="M2" s="57">
        <v>0.85748078010310969</v>
      </c>
      <c r="N2" s="57">
        <v>0.27358775000000002</v>
      </c>
      <c r="O2" s="57">
        <v>0.53423317000000003</v>
      </c>
      <c r="P2" s="57">
        <v>0.33658284029104779</v>
      </c>
      <c r="Q2" s="57">
        <v>1.221275135291048</v>
      </c>
      <c r="S2" s="53" t="s">
        <v>210</v>
      </c>
      <c r="T2" s="53">
        <v>2.2829999999999999E-4</v>
      </c>
      <c r="U2" s="53">
        <v>0.10589079999999999</v>
      </c>
      <c r="V2" s="53">
        <v>21.21454</v>
      </c>
      <c r="W2" s="53">
        <v>7.9589105</v>
      </c>
      <c r="X2" s="53">
        <v>2.2463155999999998E-3</v>
      </c>
      <c r="Y2" s="53">
        <v>2.228431E-4</v>
      </c>
      <c r="Z2" s="53">
        <v>34.352930000000001</v>
      </c>
      <c r="AA2" s="53">
        <v>3.5068455999999998E-2</v>
      </c>
      <c r="AB2" s="53">
        <v>0.24168510000000001</v>
      </c>
      <c r="AC2" s="53">
        <v>0.42036057999999998</v>
      </c>
      <c r="AD2" s="53">
        <v>0.14420179599999999</v>
      </c>
      <c r="AE2" s="53">
        <v>0.80624747610875958</v>
      </c>
      <c r="AF2" s="53">
        <v>0.26071706</v>
      </c>
      <c r="AG2" s="53">
        <v>0.504884</v>
      </c>
      <c r="AH2" s="53">
        <v>0.31185713028603002</v>
      </c>
      <c r="AI2" s="53">
        <v>1.1548931752860301</v>
      </c>
      <c r="AK2" s="58" t="s">
        <v>210</v>
      </c>
      <c r="AL2" s="58">
        <v>2.3369999999999999E-4</v>
      </c>
      <c r="AM2" s="58">
        <v>9.2576099999999995E-2</v>
      </c>
      <c r="AN2" s="58">
        <v>22.835184000000002</v>
      </c>
      <c r="AO2" s="58">
        <v>7.7474712999999999</v>
      </c>
      <c r="AP2" s="58">
        <v>2.2553955000000001E-3</v>
      </c>
      <c r="AQ2" s="58">
        <v>2.177755E-4</v>
      </c>
      <c r="AR2" s="58">
        <v>34.351050000000001</v>
      </c>
      <c r="AS2" s="70">
        <v>3.0425345999999999E-2</v>
      </c>
      <c r="AT2" s="58">
        <v>0.23795443999999999</v>
      </c>
      <c r="AU2" s="58">
        <v>0.38796334999999998</v>
      </c>
      <c r="AV2" s="58">
        <v>0.13733611200000001</v>
      </c>
      <c r="AW2" s="58">
        <v>0.76325390211837696</v>
      </c>
      <c r="AX2" s="58">
        <v>0.249170116</v>
      </c>
      <c r="AY2" s="58">
        <v>0.47841330999999998</v>
      </c>
      <c r="AZ2" s="58">
        <v>0.29506811030210178</v>
      </c>
      <c r="BA2" s="58">
        <v>1.110369128302102</v>
      </c>
      <c r="BC2" s="59" t="s">
        <v>210</v>
      </c>
      <c r="BD2" s="59">
        <v>2.3250000000000001E-4</v>
      </c>
      <c r="BE2" s="59">
        <v>0.1001143</v>
      </c>
      <c r="BF2" s="59">
        <v>22.024567000000001</v>
      </c>
      <c r="BG2" s="59">
        <v>7.8697267000000002</v>
      </c>
      <c r="BH2" s="59">
        <v>2.2523514999999998E-3</v>
      </c>
      <c r="BI2" s="59">
        <v>2.2023647999999999E-4</v>
      </c>
      <c r="BJ2" s="59">
        <v>34.353596000000003</v>
      </c>
      <c r="BK2" s="71">
        <v>3.3551108000000003E-2</v>
      </c>
      <c r="BL2" s="59">
        <v>0.23963176</v>
      </c>
      <c r="BM2" s="59">
        <v>0.40533324999999998</v>
      </c>
      <c r="BN2" s="59">
        <v>0.14294642399999999</v>
      </c>
      <c r="BO2" s="59">
        <v>0.78791143411495945</v>
      </c>
      <c r="BP2" s="59">
        <v>0.25509781999999998</v>
      </c>
      <c r="BQ2" s="59">
        <v>0.49226098000000001</v>
      </c>
      <c r="BR2" s="59">
        <v>0.30626386030942859</v>
      </c>
      <c r="BS2" s="59">
        <v>1.1216290933094279</v>
      </c>
    </row>
    <row r="3" spans="1:71" x14ac:dyDescent="0.25">
      <c r="A3" s="57" t="s">
        <v>210</v>
      </c>
      <c r="B3" s="57">
        <v>2.3719999999999999E-4</v>
      </c>
      <c r="C3" s="57">
        <v>0.1180228</v>
      </c>
      <c r="D3" s="57">
        <v>19.327929000000001</v>
      </c>
      <c r="E3" s="57">
        <v>8.1715870000000006</v>
      </c>
      <c r="F3" s="57">
        <v>2.2404489999999998E-3</v>
      </c>
      <c r="G3" s="57">
        <v>2.3143055E-4</v>
      </c>
      <c r="H3" s="57">
        <v>34.399160000000002</v>
      </c>
      <c r="I3" s="68">
        <v>3.2274745000000001E-2</v>
      </c>
      <c r="J3" s="57">
        <v>0.23747436599999999</v>
      </c>
      <c r="K3" s="57">
        <v>0.42832330000000002</v>
      </c>
      <c r="L3" s="57">
        <v>0.16226147399999999</v>
      </c>
      <c r="M3" s="57">
        <v>0.82805914010759907</v>
      </c>
      <c r="N3" s="57">
        <v>0.25204132600000001</v>
      </c>
      <c r="O3" s="57">
        <v>0.51776325000000001</v>
      </c>
      <c r="P3" s="57">
        <v>0.2642309402130098</v>
      </c>
      <c r="Q3" s="57">
        <v>1.09653562721301</v>
      </c>
      <c r="S3" s="53" t="s">
        <v>210</v>
      </c>
      <c r="T3" s="53">
        <v>2.4130000000000001E-4</v>
      </c>
      <c r="U3" s="53">
        <v>0.1041913</v>
      </c>
      <c r="V3" s="53">
        <v>20.928944000000001</v>
      </c>
      <c r="W3" s="53">
        <v>7.9557650000000004</v>
      </c>
      <c r="X3" s="53">
        <v>2.2486427000000002E-3</v>
      </c>
      <c r="Y3" s="53">
        <v>2.2546369999999999E-4</v>
      </c>
      <c r="Z3" s="53">
        <v>34.401542999999997</v>
      </c>
      <c r="AA3" s="53">
        <v>2.8579100999999999E-2</v>
      </c>
      <c r="AB3" s="53">
        <v>0.23514289499999999</v>
      </c>
      <c r="AC3" s="53">
        <v>0.39852670000000001</v>
      </c>
      <c r="AD3" s="53">
        <v>0.15503145500000001</v>
      </c>
      <c r="AE3" s="53">
        <v>0.78870105011704039</v>
      </c>
      <c r="AF3" s="53">
        <v>0.24234688600000001</v>
      </c>
      <c r="AG3" s="53">
        <v>0.49498195999999989</v>
      </c>
      <c r="AH3" s="53">
        <v>0.25009236025154358</v>
      </c>
      <c r="AI3" s="53">
        <v>1.052216424251543</v>
      </c>
      <c r="AK3" s="58" t="s">
        <v>210</v>
      </c>
      <c r="AL3" s="58">
        <v>2.4729999999999999E-4</v>
      </c>
      <c r="AM3" s="58">
        <v>9.2090500000000006E-2</v>
      </c>
      <c r="AN3" s="58">
        <v>22.552910000000001</v>
      </c>
      <c r="AO3" s="58">
        <v>7.7415149999999997</v>
      </c>
      <c r="AP3" s="58">
        <v>2.2581917999999999E-3</v>
      </c>
      <c r="AQ3" s="58">
        <v>2.1989473E-4</v>
      </c>
      <c r="AR3" s="58">
        <v>34.404792999999998</v>
      </c>
      <c r="AS3" s="70">
        <v>2.6108539E-2</v>
      </c>
      <c r="AT3" s="58">
        <v>0.23259471000000001</v>
      </c>
      <c r="AU3" s="58">
        <v>0.37278449000000002</v>
      </c>
      <c r="AV3" s="58">
        <v>0.14874778</v>
      </c>
      <c r="AW3" s="58">
        <v>0.7541269801289554</v>
      </c>
      <c r="AX3" s="58">
        <v>0.23428647</v>
      </c>
      <c r="AY3" s="58">
        <v>0.47281811000000001</v>
      </c>
      <c r="AZ3" s="58">
        <v>0.24421403029251171</v>
      </c>
      <c r="BA3" s="58">
        <v>1.0237945982925121</v>
      </c>
      <c r="BC3" s="59" t="s">
        <v>210</v>
      </c>
      <c r="BD3" s="59">
        <v>2.4620000000000002E-4</v>
      </c>
      <c r="BE3" s="59">
        <v>0.10013320000000001</v>
      </c>
      <c r="BF3" s="59">
        <v>21.745419999999999</v>
      </c>
      <c r="BG3" s="59">
        <v>7.865551</v>
      </c>
      <c r="BH3" s="59">
        <v>2.2549569000000001E-3</v>
      </c>
      <c r="BI3" s="59">
        <v>2.2250823999999999E-4</v>
      </c>
      <c r="BJ3" s="59">
        <v>34.405155000000001</v>
      </c>
      <c r="BK3" s="71">
        <v>2.7714269999999999E-2</v>
      </c>
      <c r="BL3" s="59">
        <v>0.23339260000000001</v>
      </c>
      <c r="BM3" s="59">
        <v>0.38561480999999997</v>
      </c>
      <c r="BN3" s="59">
        <v>0.15388930300000001</v>
      </c>
      <c r="BO3" s="59">
        <v>0.77289671312452801</v>
      </c>
      <c r="BP3" s="59">
        <v>0.23765509500000001</v>
      </c>
      <c r="BQ3" s="59">
        <v>0.4832611</v>
      </c>
      <c r="BR3" s="59">
        <v>0.24826771027672451</v>
      </c>
      <c r="BS3" s="59">
        <v>1.027467613276724</v>
      </c>
    </row>
    <row r="4" spans="1:71" x14ac:dyDescent="0.25">
      <c r="A4" s="57" t="s">
        <v>210</v>
      </c>
      <c r="B4" s="57">
        <v>2.396E-4</v>
      </c>
      <c r="C4" s="57">
        <v>0.1104668</v>
      </c>
      <c r="D4" s="57">
        <v>18.709161999999999</v>
      </c>
      <c r="E4" s="57">
        <v>8.1754599999999993</v>
      </c>
      <c r="F4" s="57">
        <v>2.2406504E-3</v>
      </c>
      <c r="G4" s="57">
        <v>2.3605132E-4</v>
      </c>
      <c r="H4" s="57">
        <v>34.395780000000002</v>
      </c>
      <c r="I4" s="68">
        <v>3.1678129999999999E-2</v>
      </c>
      <c r="J4" s="57">
        <v>0.23843134499999999</v>
      </c>
      <c r="K4" s="57">
        <v>0.43733903000000002</v>
      </c>
      <c r="L4" s="57">
        <v>0.15933480699999999</v>
      </c>
      <c r="M4" s="57">
        <v>0.83510518210303442</v>
      </c>
      <c r="N4" s="57">
        <v>0.255743795</v>
      </c>
      <c r="O4" s="57">
        <v>0.52700716999999997</v>
      </c>
      <c r="P4" s="57">
        <v>0.25957030018974492</v>
      </c>
      <c r="Q4" s="57">
        <v>1.1041846061897449</v>
      </c>
      <c r="S4" s="53" t="s">
        <v>210</v>
      </c>
      <c r="T4" s="53">
        <v>2.4240000000000001E-4</v>
      </c>
      <c r="U4" s="53">
        <v>9.3613299999999997E-2</v>
      </c>
      <c r="V4" s="53">
        <v>20.329138</v>
      </c>
      <c r="W4" s="53">
        <v>7.9538820000000001</v>
      </c>
      <c r="X4" s="53">
        <v>2.2488432E-3</v>
      </c>
      <c r="Y4" s="53">
        <v>2.298895E-4</v>
      </c>
      <c r="Z4" s="53">
        <v>34.399039999999999</v>
      </c>
      <c r="AA4" s="53">
        <v>2.5055816000000002E-2</v>
      </c>
      <c r="AB4" s="53">
        <v>0.237456943</v>
      </c>
      <c r="AC4" s="53">
        <v>0.40220335000000002</v>
      </c>
      <c r="AD4" s="53">
        <v>0.14669614</v>
      </c>
      <c r="AE4" s="53">
        <v>0.78635643310808301</v>
      </c>
      <c r="AF4" s="53">
        <v>0.24427067999999999</v>
      </c>
      <c r="AG4" s="53">
        <v>0.50017626999999998</v>
      </c>
      <c r="AH4" s="53">
        <v>0.23650354019162459</v>
      </c>
      <c r="AI4" s="53">
        <v>1.0397458061916249</v>
      </c>
      <c r="AK4" s="58" t="s">
        <v>210</v>
      </c>
      <c r="AL4" s="58">
        <v>2.4869999999999997E-4</v>
      </c>
      <c r="AM4" s="58">
        <v>8.1381499999999996E-2</v>
      </c>
      <c r="AN4" s="58">
        <v>21.963519999999999</v>
      </c>
      <c r="AO4" s="58">
        <v>7.7364199999999999</v>
      </c>
      <c r="AP4" s="58">
        <v>2.2583578000000002E-3</v>
      </c>
      <c r="AQ4" s="58">
        <v>2.239501E-4</v>
      </c>
      <c r="AR4" s="58">
        <v>34.404045000000004</v>
      </c>
      <c r="AS4" s="70">
        <v>2.3636509999999999E-2</v>
      </c>
      <c r="AT4" s="58">
        <v>0.23376113000000001</v>
      </c>
      <c r="AU4" s="58">
        <v>0.37667627999999997</v>
      </c>
      <c r="AV4" s="58">
        <v>0.14184487400000001</v>
      </c>
      <c r="AW4" s="58">
        <v>0.75228228411642928</v>
      </c>
      <c r="AX4" s="58">
        <v>0.23653879</v>
      </c>
      <c r="AY4" s="58">
        <v>0.48230193999999998</v>
      </c>
      <c r="AZ4" s="58">
        <v>0.22818553024193161</v>
      </c>
      <c r="BA4" s="58">
        <v>1.009962732241932</v>
      </c>
      <c r="BC4" s="59" t="s">
        <v>210</v>
      </c>
      <c r="BD4" s="59">
        <v>2.4719999999999999E-4</v>
      </c>
      <c r="BE4" s="59">
        <v>8.9218800000000001E-2</v>
      </c>
      <c r="BF4" s="59">
        <v>21.150648</v>
      </c>
      <c r="BG4" s="59">
        <v>7.8633866000000001</v>
      </c>
      <c r="BH4" s="59">
        <v>2.255146E-3</v>
      </c>
      <c r="BI4" s="59">
        <v>2.268366E-4</v>
      </c>
      <c r="BJ4" s="59">
        <v>34.403075999999999</v>
      </c>
      <c r="BK4" s="71">
        <v>2.4045777000000001E-2</v>
      </c>
      <c r="BL4" s="59">
        <v>0.23561513000000001</v>
      </c>
      <c r="BM4" s="59">
        <v>0.38847927999999998</v>
      </c>
      <c r="BN4" s="59">
        <v>0.14519599</v>
      </c>
      <c r="BO4" s="59">
        <v>0.76929040011388028</v>
      </c>
      <c r="BP4" s="59">
        <v>0.2392637</v>
      </c>
      <c r="BQ4" s="59">
        <v>0.48761264999999998</v>
      </c>
      <c r="BR4" s="59">
        <v>0.23358020020644329</v>
      </c>
      <c r="BS4" s="59">
        <v>1.0149524312064431</v>
      </c>
    </row>
    <row r="5" spans="1:71" x14ac:dyDescent="0.25">
      <c r="A5" s="57" t="s">
        <v>210</v>
      </c>
      <c r="B5" s="57">
        <v>2.4220000000000001E-4</v>
      </c>
      <c r="C5" s="57">
        <v>0.1103186</v>
      </c>
      <c r="D5" s="57">
        <v>17.957754000000001</v>
      </c>
      <c r="E5" s="57">
        <v>8.1785060000000005</v>
      </c>
      <c r="F5" s="57">
        <v>2.2409877000000001E-3</v>
      </c>
      <c r="G5" s="57">
        <v>2.3987707000000001E-4</v>
      </c>
      <c r="H5" s="57">
        <v>34.389620000000001</v>
      </c>
      <c r="I5" s="68">
        <v>2.9242652000000001E-2</v>
      </c>
      <c r="J5" s="57">
        <v>0.24019278999999999</v>
      </c>
      <c r="K5" s="57">
        <v>0.4428666</v>
      </c>
      <c r="L5" s="57">
        <v>0.15702943999999999</v>
      </c>
      <c r="M5" s="57">
        <v>0.84008883009904389</v>
      </c>
      <c r="N5" s="57">
        <v>0.25758428</v>
      </c>
      <c r="O5" s="57">
        <v>0.53968933000000008</v>
      </c>
      <c r="P5" s="57">
        <v>0.2402786501655465</v>
      </c>
      <c r="Q5" s="57">
        <v>1.096427929165547</v>
      </c>
      <c r="S5" s="53" t="s">
        <v>210</v>
      </c>
      <c r="T5" s="53">
        <v>2.4389999999999999E-4</v>
      </c>
      <c r="U5" s="53">
        <v>9.0640399999999996E-2</v>
      </c>
      <c r="V5" s="53">
        <v>19.582363000000001</v>
      </c>
      <c r="W5" s="53">
        <v>7.9520755000000003</v>
      </c>
      <c r="X5" s="53">
        <v>2.2490649000000001E-3</v>
      </c>
      <c r="Y5" s="53">
        <v>2.3344591000000001E-4</v>
      </c>
      <c r="Z5" s="53">
        <v>34.393368000000002</v>
      </c>
      <c r="AA5" s="53">
        <v>2.1585549999999998E-2</v>
      </c>
      <c r="AB5" s="53">
        <v>0.23891935</v>
      </c>
      <c r="AC5" s="53">
        <v>0.40480265999999998</v>
      </c>
      <c r="AD5" s="53">
        <v>0.14360527000000001</v>
      </c>
      <c r="AE5" s="53">
        <v>0.78732728010244901</v>
      </c>
      <c r="AF5" s="53">
        <v>0.24460895999999999</v>
      </c>
      <c r="AG5" s="53">
        <v>0.51167739999999995</v>
      </c>
      <c r="AH5" s="53">
        <v>0.21073557016119901</v>
      </c>
      <c r="AI5" s="53">
        <v>1.025791111161199</v>
      </c>
      <c r="AK5" s="58" t="s">
        <v>210</v>
      </c>
      <c r="AL5" s="58">
        <v>2.4939999999999999E-4</v>
      </c>
      <c r="AM5" s="58">
        <v>7.7146900000000004E-2</v>
      </c>
      <c r="AN5" s="58">
        <v>21.222593</v>
      </c>
      <c r="AO5" s="58">
        <v>7.7325587000000002</v>
      </c>
      <c r="AP5" s="58">
        <v>2.2584916999999999E-3</v>
      </c>
      <c r="AQ5" s="58">
        <v>2.2727711999999999E-4</v>
      </c>
      <c r="AR5" s="58">
        <v>34.398389999999999</v>
      </c>
      <c r="AS5" s="70">
        <v>1.638848E-2</v>
      </c>
      <c r="AT5" s="58">
        <v>0.23563687</v>
      </c>
      <c r="AU5" s="58">
        <v>0.37136448999999999</v>
      </c>
      <c r="AV5" s="58">
        <v>0.133970121</v>
      </c>
      <c r="AW5" s="58">
        <v>0.74097148110731437</v>
      </c>
      <c r="AX5" s="58">
        <v>0.23300364000000001</v>
      </c>
      <c r="AY5" s="58">
        <v>0.48479385000000003</v>
      </c>
      <c r="AZ5" s="58">
        <v>0.18998244016112281</v>
      </c>
      <c r="BA5" s="58">
        <v>0.97672090616112273</v>
      </c>
      <c r="BC5" s="59" t="s">
        <v>210</v>
      </c>
      <c r="BD5" s="59">
        <v>2.4840000000000002E-4</v>
      </c>
      <c r="BE5" s="59">
        <v>8.5575999999999999E-2</v>
      </c>
      <c r="BF5" s="59">
        <v>20.405697</v>
      </c>
      <c r="BG5" s="59">
        <v>7.8613343000000002</v>
      </c>
      <c r="BH5" s="59">
        <v>2.2553072999999999E-3</v>
      </c>
      <c r="BI5" s="59">
        <v>2.3027909999999999E-4</v>
      </c>
      <c r="BJ5" s="59">
        <v>34.397506999999997</v>
      </c>
      <c r="BK5" s="71">
        <v>2.0055165999999999E-2</v>
      </c>
      <c r="BL5" s="59">
        <v>0.237080452</v>
      </c>
      <c r="BM5" s="59">
        <v>0.38941779999999998</v>
      </c>
      <c r="BN5" s="59">
        <v>0.14126870599999999</v>
      </c>
      <c r="BO5" s="59">
        <v>0.76776695810693563</v>
      </c>
      <c r="BP5" s="59">
        <v>0.239006524</v>
      </c>
      <c r="BQ5" s="59">
        <v>0.49807120999999999</v>
      </c>
      <c r="BR5" s="59">
        <v>0.2051600401682617</v>
      </c>
      <c r="BS5" s="59">
        <v>0.99192905116826169</v>
      </c>
    </row>
    <row r="6" spans="1:71" x14ac:dyDescent="0.25">
      <c r="A6" s="57" t="s">
        <v>210</v>
      </c>
      <c r="B6" s="57">
        <v>2.429E-4</v>
      </c>
      <c r="C6" s="57">
        <v>0.11082549999999999</v>
      </c>
      <c r="D6" s="57">
        <v>17.218070999999998</v>
      </c>
      <c r="E6" s="57">
        <v>8.1795659999999994</v>
      </c>
      <c r="F6" s="57">
        <v>2.2410897000000002E-3</v>
      </c>
      <c r="G6" s="57">
        <v>2.4365880000000001E-4</v>
      </c>
      <c r="H6" s="57">
        <v>34.373134999999998</v>
      </c>
      <c r="I6" s="68">
        <v>2.8841304000000002E-2</v>
      </c>
      <c r="J6" s="57">
        <v>0.24486190999999999</v>
      </c>
      <c r="K6" s="57">
        <v>0.45979313999999999</v>
      </c>
      <c r="L6" s="57">
        <v>0.149606397</v>
      </c>
      <c r="M6" s="57">
        <v>0.85426144709346796</v>
      </c>
      <c r="N6" s="57">
        <v>0.26674451999999998</v>
      </c>
      <c r="O6" s="57">
        <v>0.56044366000000001</v>
      </c>
      <c r="P6" s="57">
        <v>0.23898254015750819</v>
      </c>
      <c r="Q6" s="57">
        <v>1.125590367157508</v>
      </c>
      <c r="S6" s="53" t="s">
        <v>210</v>
      </c>
      <c r="T6" s="53">
        <v>2.4360000000000001E-4</v>
      </c>
      <c r="U6" s="53">
        <v>8.8969000000000006E-2</v>
      </c>
      <c r="V6" s="53">
        <v>18.824733999999999</v>
      </c>
      <c r="W6" s="53">
        <v>7.9490629999999998</v>
      </c>
      <c r="X6" s="53">
        <v>2.2490646E-3</v>
      </c>
      <c r="Y6" s="53">
        <v>2.3703103999999999E-4</v>
      </c>
      <c r="Z6" s="53">
        <v>34.376846</v>
      </c>
      <c r="AA6" s="53">
        <v>2.0384706999999998E-2</v>
      </c>
      <c r="AB6" s="53">
        <v>0.243237752</v>
      </c>
      <c r="AC6" s="53">
        <v>0.41774556000000002</v>
      </c>
      <c r="AD6" s="53">
        <v>0.134575062</v>
      </c>
      <c r="AE6" s="53">
        <v>0.79555837409495411</v>
      </c>
      <c r="AF6" s="53">
        <v>0.25437737399999999</v>
      </c>
      <c r="AG6" s="53">
        <v>0.53418549999999998</v>
      </c>
      <c r="AH6" s="53">
        <v>0.20361018015113189</v>
      </c>
      <c r="AI6" s="53">
        <v>1.043594659151132</v>
      </c>
      <c r="AK6" s="58" t="s">
        <v>210</v>
      </c>
      <c r="AL6" s="58">
        <v>2.4810000000000001E-4</v>
      </c>
      <c r="AM6" s="58">
        <v>7.3371699999999998E-2</v>
      </c>
      <c r="AN6" s="58">
        <v>20.462181000000001</v>
      </c>
      <c r="AO6" s="58">
        <v>7.7288610000000002</v>
      </c>
      <c r="AP6" s="58">
        <v>2.2583239999999999E-3</v>
      </c>
      <c r="AQ6" s="58">
        <v>2.3064693000000001E-4</v>
      </c>
      <c r="AR6" s="58">
        <v>34.381619999999998</v>
      </c>
      <c r="AS6" s="70">
        <v>1.3896901E-2</v>
      </c>
      <c r="AT6" s="58">
        <v>0.240505248</v>
      </c>
      <c r="AU6" s="58">
        <v>0.38043658000000002</v>
      </c>
      <c r="AV6" s="58">
        <v>0.12368203999999999</v>
      </c>
      <c r="AW6" s="58">
        <v>0.74462386809806913</v>
      </c>
      <c r="AX6" s="58">
        <v>0.24132714999999999</v>
      </c>
      <c r="AY6" s="58">
        <v>0.50489154000000003</v>
      </c>
      <c r="AZ6" s="58">
        <v>0.17761771014537359</v>
      </c>
      <c r="BA6" s="58">
        <v>0.99414206414537354</v>
      </c>
      <c r="BC6" s="59" t="s">
        <v>210</v>
      </c>
      <c r="BD6" s="59">
        <v>2.476E-4</v>
      </c>
      <c r="BE6" s="59">
        <v>8.2943600000000006E-2</v>
      </c>
      <c r="BF6" s="59">
        <v>19.645759999999999</v>
      </c>
      <c r="BG6" s="59">
        <v>7.8584375</v>
      </c>
      <c r="BH6" s="59">
        <v>2.2551889999999999E-3</v>
      </c>
      <c r="BI6" s="59">
        <v>2.3376102E-4</v>
      </c>
      <c r="BJ6" s="59">
        <v>34.380844000000003</v>
      </c>
      <c r="BK6" s="71">
        <v>1.8241875000000001E-2</v>
      </c>
      <c r="BL6" s="59">
        <v>0.24180452599999999</v>
      </c>
      <c r="BM6" s="59">
        <v>0.40044290999999999</v>
      </c>
      <c r="BN6" s="59">
        <v>0.13149382700000001</v>
      </c>
      <c r="BO6" s="59">
        <v>0.77374126309841118</v>
      </c>
      <c r="BP6" s="59">
        <v>0.24805486600000001</v>
      </c>
      <c r="BQ6" s="59">
        <v>0.51972390999999996</v>
      </c>
      <c r="BR6" s="59">
        <v>0.19500701015474131</v>
      </c>
      <c r="BS6" s="59">
        <v>1.0116398811547409</v>
      </c>
    </row>
    <row r="7" spans="1:71" x14ac:dyDescent="0.25">
      <c r="A7" s="57" t="s">
        <v>210</v>
      </c>
      <c r="B7" s="57">
        <v>2.388E-4</v>
      </c>
      <c r="C7" s="57">
        <v>0.10000390000000001</v>
      </c>
      <c r="D7" s="57">
        <v>16.633112000000001</v>
      </c>
      <c r="E7" s="57">
        <v>8.1802530000000004</v>
      </c>
      <c r="F7" s="57">
        <v>2.2404573000000001E-3</v>
      </c>
      <c r="G7" s="57">
        <v>2.4707640000000002E-4</v>
      </c>
      <c r="H7" s="57">
        <v>34.343643</v>
      </c>
      <c r="I7" s="68">
        <v>2.5084695000000001E-2</v>
      </c>
      <c r="J7" s="57">
        <v>0.2511101</v>
      </c>
      <c r="K7" s="57">
        <v>0.47101096999999992</v>
      </c>
      <c r="L7" s="57">
        <v>0.13212164700000001</v>
      </c>
      <c r="M7" s="57">
        <v>0.85424271708385568</v>
      </c>
      <c r="N7" s="57">
        <v>0.27852007000000001</v>
      </c>
      <c r="O7" s="57">
        <v>0.58167256000000001</v>
      </c>
      <c r="P7" s="57">
        <v>0.23003048013799959</v>
      </c>
      <c r="Q7" s="57">
        <v>1.1476449551379999</v>
      </c>
      <c r="S7" s="53" t="s">
        <v>210</v>
      </c>
      <c r="T7" s="53">
        <v>2.396E-4</v>
      </c>
      <c r="U7" s="53">
        <v>7.9985500000000001E-2</v>
      </c>
      <c r="V7" s="53">
        <v>18.213493</v>
      </c>
      <c r="W7" s="53">
        <v>7.9457060000000004</v>
      </c>
      <c r="X7" s="53">
        <v>2.2484176000000002E-3</v>
      </c>
      <c r="Y7" s="53">
        <v>2.4025612000000001E-4</v>
      </c>
      <c r="Z7" s="53">
        <v>34.346637999999999</v>
      </c>
      <c r="AA7" s="53">
        <v>1.505363E-2</v>
      </c>
      <c r="AB7" s="53">
        <v>0.25000422700000002</v>
      </c>
      <c r="AC7" s="53">
        <v>0.42520720000000001</v>
      </c>
      <c r="AD7" s="53">
        <v>0.117292008</v>
      </c>
      <c r="AE7" s="53">
        <v>0.79250343508439014</v>
      </c>
      <c r="AF7" s="53">
        <v>0.26317720999999999</v>
      </c>
      <c r="AG7" s="53">
        <v>0.55060843000000004</v>
      </c>
      <c r="AH7" s="53">
        <v>0.19026776012595031</v>
      </c>
      <c r="AI7" s="53">
        <v>1.06012502012595</v>
      </c>
      <c r="AK7" s="58" t="s">
        <v>210</v>
      </c>
      <c r="AL7" s="58">
        <v>2.4439999999999998E-4</v>
      </c>
      <c r="AM7" s="58">
        <v>6.5684300000000001E-2</v>
      </c>
      <c r="AN7" s="58">
        <v>19.827846999999998</v>
      </c>
      <c r="AO7" s="58">
        <v>7.72553</v>
      </c>
      <c r="AP7" s="58">
        <v>2.2574969999999998E-3</v>
      </c>
      <c r="AQ7" s="58">
        <v>2.3367765000000001E-4</v>
      </c>
      <c r="AR7" s="58">
        <v>34.350155000000001</v>
      </c>
      <c r="AS7" s="70">
        <v>7.3683224999999998E-3</v>
      </c>
      <c r="AT7" s="58">
        <v>0.24719786699999999</v>
      </c>
      <c r="AU7" s="58">
        <v>0.38540234000000001</v>
      </c>
      <c r="AV7" s="58">
        <v>0.10537276800000001</v>
      </c>
      <c r="AW7" s="58">
        <v>0.73797297508565951</v>
      </c>
      <c r="AX7" s="58">
        <v>0.249234975</v>
      </c>
      <c r="AY7" s="58">
        <v>0.52012460999999999</v>
      </c>
      <c r="AZ7" s="58">
        <v>0.16033088011735969</v>
      </c>
      <c r="BA7" s="58">
        <v>0.99672456611735949</v>
      </c>
      <c r="BC7" s="59" t="s">
        <v>210</v>
      </c>
      <c r="BD7" s="59">
        <v>2.4369999999999999E-4</v>
      </c>
      <c r="BE7" s="59">
        <v>7.4393899999999999E-2</v>
      </c>
      <c r="BF7" s="59">
        <v>19.023617000000002</v>
      </c>
      <c r="BG7" s="59">
        <v>7.8555393000000002</v>
      </c>
      <c r="BH7" s="59">
        <v>2.2544179999999998E-3</v>
      </c>
      <c r="BI7" s="59">
        <v>2.3690108000000001E-4</v>
      </c>
      <c r="BJ7" s="59">
        <v>34.350098000000003</v>
      </c>
      <c r="BK7" s="71">
        <v>1.2550016000000001E-2</v>
      </c>
      <c r="BL7" s="59">
        <v>0.24843456</v>
      </c>
      <c r="BM7" s="59">
        <v>0.40693337000000002</v>
      </c>
      <c r="BN7" s="59">
        <v>0.113886774</v>
      </c>
      <c r="BO7" s="59">
        <v>0.76925470408672669</v>
      </c>
      <c r="BP7" s="59">
        <v>0.25655667999999998</v>
      </c>
      <c r="BQ7" s="59">
        <v>0.53557535999999994</v>
      </c>
      <c r="BR7" s="59">
        <v>0.1803970201263666</v>
      </c>
      <c r="BS7" s="59">
        <v>1.017003746126367</v>
      </c>
    </row>
    <row r="8" spans="1:71" x14ac:dyDescent="0.25">
      <c r="A8" s="57" t="s">
        <v>210</v>
      </c>
      <c r="B8" s="57">
        <v>2.2900000000000001E-4</v>
      </c>
      <c r="C8" s="57">
        <v>7.4234599999999998E-2</v>
      </c>
      <c r="D8" s="57">
        <v>16.33455</v>
      </c>
      <c r="E8" s="57">
        <v>8.1808440000000004</v>
      </c>
      <c r="F8" s="57">
        <v>2.2386630000000001E-3</v>
      </c>
      <c r="G8" s="57">
        <v>2.4913973000000001E-4</v>
      </c>
      <c r="H8" s="57">
        <v>34.303910000000002</v>
      </c>
      <c r="I8" s="68">
        <v>1.7834984000000002E-2</v>
      </c>
      <c r="J8" s="57">
        <v>0.26017919</v>
      </c>
      <c r="K8" s="57">
        <v>0.47454309</v>
      </c>
      <c r="L8" s="57">
        <v>0.109736310678205</v>
      </c>
      <c r="M8" s="57">
        <v>0.84445859074998009</v>
      </c>
      <c r="N8" s="57">
        <v>0.28812442999999999</v>
      </c>
      <c r="O8" s="57">
        <v>0.59749626999999994</v>
      </c>
      <c r="P8" s="57">
        <v>0.21312138012016149</v>
      </c>
      <c r="Q8" s="57">
        <v>1.1510246671201609</v>
      </c>
      <c r="S8" s="53" t="s">
        <v>210</v>
      </c>
      <c r="T8" s="53">
        <v>2.3120000000000001E-4</v>
      </c>
      <c r="U8" s="53">
        <v>5.9335400000000003E-2</v>
      </c>
      <c r="V8" s="53">
        <v>17.876629000000001</v>
      </c>
      <c r="W8" s="53">
        <v>7.9429970000000001</v>
      </c>
      <c r="X8" s="53">
        <v>2.2467375000000001E-3</v>
      </c>
      <c r="Y8" s="53">
        <v>2.4229482E-4</v>
      </c>
      <c r="Z8" s="53">
        <v>34.305213999999999</v>
      </c>
      <c r="AA8" s="53">
        <v>8.3761559999999992E-3</v>
      </c>
      <c r="AB8" s="53">
        <v>0.25855170599999999</v>
      </c>
      <c r="AC8" s="53">
        <v>0.42941269999999998</v>
      </c>
      <c r="AD8" s="53">
        <v>9.8293230350008004E-2</v>
      </c>
      <c r="AE8" s="53">
        <v>0.78625763642091007</v>
      </c>
      <c r="AF8" s="53">
        <v>0.27241916999999999</v>
      </c>
      <c r="AG8" s="53">
        <v>0.56489462000000001</v>
      </c>
      <c r="AH8" s="53">
        <v>0.17488551011122419</v>
      </c>
      <c r="AI8" s="53">
        <v>1.063763739111224</v>
      </c>
      <c r="AK8" s="58" t="s">
        <v>210</v>
      </c>
      <c r="AL8" s="58">
        <v>2.3699999999999999E-4</v>
      </c>
      <c r="AM8" s="58">
        <v>4.8309499999999998E-2</v>
      </c>
      <c r="AN8" s="58">
        <v>19.455535999999999</v>
      </c>
      <c r="AO8" s="58">
        <v>7.7235765000000001</v>
      </c>
      <c r="AP8" s="58">
        <v>2.2557177999999998E-3</v>
      </c>
      <c r="AQ8" s="58">
        <v>2.3570205999999999E-4</v>
      </c>
      <c r="AR8" s="58">
        <v>34.306339999999999</v>
      </c>
      <c r="AS8" s="70">
        <v>6.6942070000000002E-4</v>
      </c>
      <c r="AT8" s="58">
        <v>0.25561358699999998</v>
      </c>
      <c r="AU8" s="58">
        <v>0.38814004000000002</v>
      </c>
      <c r="AV8" s="58">
        <v>8.8060010275915993E-2</v>
      </c>
      <c r="AW8" s="58">
        <v>0.73181363734512916</v>
      </c>
      <c r="AX8" s="58">
        <v>0.25768752499999997</v>
      </c>
      <c r="AY8" s="58">
        <v>0.53220374999999998</v>
      </c>
      <c r="AZ8" s="58">
        <v>0.1432848401025027</v>
      </c>
      <c r="BA8" s="58">
        <v>0.99806258410250281</v>
      </c>
      <c r="BC8" s="59" t="s">
        <v>210</v>
      </c>
      <c r="BD8" s="59">
        <v>2.3570000000000001E-4</v>
      </c>
      <c r="BE8" s="59">
        <v>5.5045200000000002E-2</v>
      </c>
      <c r="BF8" s="59">
        <v>18.671607999999999</v>
      </c>
      <c r="BG8" s="59">
        <v>7.8535522999999996</v>
      </c>
      <c r="BH8" s="59">
        <v>2.2526665000000001E-3</v>
      </c>
      <c r="BI8" s="59">
        <v>2.3892423999999999E-4</v>
      </c>
      <c r="BJ8" s="59">
        <v>34.307876999999998</v>
      </c>
      <c r="BK8" s="71">
        <v>5.8156249999999996E-3</v>
      </c>
      <c r="BL8" s="59">
        <v>0.25682832999999999</v>
      </c>
      <c r="BM8" s="59">
        <v>0.41127000000000002</v>
      </c>
      <c r="BN8" s="59">
        <v>9.4663357144192009E-2</v>
      </c>
      <c r="BO8" s="59">
        <v>0.76276168721604243</v>
      </c>
      <c r="BP8" s="59">
        <v>0.26582086500000002</v>
      </c>
      <c r="BQ8" s="59">
        <v>0.54971447000000007</v>
      </c>
      <c r="BR8" s="59">
        <v>0.16542307011104981</v>
      </c>
      <c r="BS8" s="59">
        <v>1.0205620071110499</v>
      </c>
    </row>
    <row r="9" spans="1:71" x14ac:dyDescent="0.25">
      <c r="A9" s="57" t="s">
        <v>210</v>
      </c>
      <c r="B9" s="57">
        <v>2.208E-4</v>
      </c>
      <c r="C9" s="57">
        <v>5.2809200000000001E-2</v>
      </c>
      <c r="D9" s="57">
        <v>16.205908000000001</v>
      </c>
      <c r="E9" s="57">
        <v>8.1794619999999991</v>
      </c>
      <c r="F9" s="57">
        <v>2.2358485000000001E-3</v>
      </c>
      <c r="G9" s="57">
        <v>2.5008682999999999E-4</v>
      </c>
      <c r="H9" s="57">
        <v>34.254584999999999</v>
      </c>
      <c r="I9" s="68">
        <v>1.4456344E-3</v>
      </c>
      <c r="J9" s="57">
        <v>0.26702823999999997</v>
      </c>
      <c r="K9" s="57">
        <v>0.45216683000000002</v>
      </c>
      <c r="L9" s="57">
        <v>9.4599137112423806E-2</v>
      </c>
      <c r="M9" s="57">
        <v>0.81379420717139772</v>
      </c>
      <c r="N9" s="57">
        <v>0.28556463999999998</v>
      </c>
      <c r="O9" s="57">
        <v>0.59619279999999997</v>
      </c>
      <c r="P9" s="57">
        <v>0.15484634009206169</v>
      </c>
      <c r="Q9" s="57">
        <v>1.0728351744920619</v>
      </c>
      <c r="S9" s="53" t="s">
        <v>210</v>
      </c>
      <c r="T9" s="53">
        <v>2.242E-4</v>
      </c>
      <c r="U9" s="53">
        <v>4.2182200000000003E-2</v>
      </c>
      <c r="V9" s="53">
        <v>17.709087</v>
      </c>
      <c r="W9" s="53">
        <v>7.9399579999999998</v>
      </c>
      <c r="X9" s="53">
        <v>2.2440547999999999E-3</v>
      </c>
      <c r="Y9" s="53">
        <v>2.4333263E-4</v>
      </c>
      <c r="Z9" s="53">
        <v>34.252994999999999</v>
      </c>
      <c r="AA9" s="53">
        <v>1.0807249999999999E-9</v>
      </c>
      <c r="AB9" s="53">
        <v>0.26537682800000001</v>
      </c>
      <c r="AC9" s="53">
        <v>0.40707244999999997</v>
      </c>
      <c r="AD9" s="53">
        <v>8.16599017531041E-2</v>
      </c>
      <c r="AE9" s="53">
        <v>0.75410917980774395</v>
      </c>
      <c r="AF9" s="53">
        <v>0.27026260000000002</v>
      </c>
      <c r="AG9" s="53">
        <v>0.5612627</v>
      </c>
      <c r="AH9" s="53">
        <v>0.1205980550843493</v>
      </c>
      <c r="AI9" s="53">
        <v>0.99437148435092748</v>
      </c>
      <c r="AK9" s="58" t="s">
        <v>210</v>
      </c>
      <c r="AL9" s="58">
        <v>2.3110000000000001E-4</v>
      </c>
      <c r="AM9" s="58">
        <v>3.4030499999999998E-2</v>
      </c>
      <c r="AN9" s="58">
        <v>19.261718999999999</v>
      </c>
      <c r="AO9" s="58">
        <v>7.7216370000000003</v>
      </c>
      <c r="AP9" s="58">
        <v>2.2530178999999998E-3</v>
      </c>
      <c r="AQ9" s="58">
        <v>2.367452E-4</v>
      </c>
      <c r="AR9" s="58">
        <v>34.252518000000002</v>
      </c>
      <c r="AS9" s="70">
        <v>6.5402739999999996E-10</v>
      </c>
      <c r="AT9" s="58">
        <v>0.262166026</v>
      </c>
      <c r="AU9" s="58">
        <v>0.36611864999999999</v>
      </c>
      <c r="AV9" s="58">
        <v>6.9799111302827302E-2</v>
      </c>
      <c r="AW9" s="58">
        <v>0.69808378735260068</v>
      </c>
      <c r="AX9" s="58">
        <v>0.25566179</v>
      </c>
      <c r="AY9" s="58">
        <v>0.52715123000000008</v>
      </c>
      <c r="AZ9" s="58">
        <v>9.1769930077389691E-2</v>
      </c>
      <c r="BA9" s="58">
        <v>0.93515740101754474</v>
      </c>
      <c r="BC9" s="59" t="s">
        <v>210</v>
      </c>
      <c r="BD9" s="59">
        <v>2.2910000000000001E-4</v>
      </c>
      <c r="BE9" s="59">
        <v>3.91385E-2</v>
      </c>
      <c r="BF9" s="59">
        <v>18.485188000000001</v>
      </c>
      <c r="BG9" s="59">
        <v>7.8512969999999997</v>
      </c>
      <c r="BH9" s="59">
        <v>2.2499221000000002E-3</v>
      </c>
      <c r="BI9" s="59">
        <v>2.4000620999999999E-4</v>
      </c>
      <c r="BJ9" s="59">
        <v>34.254300000000001</v>
      </c>
      <c r="BK9" s="71">
        <v>9.4015510000000008E-10</v>
      </c>
      <c r="BL9" s="59">
        <v>0.263566472</v>
      </c>
      <c r="BM9" s="59">
        <v>0.38917385999999998</v>
      </c>
      <c r="BN9" s="59">
        <v>7.7501841859635406E-2</v>
      </c>
      <c r="BO9" s="59">
        <v>0.73024217391363744</v>
      </c>
      <c r="BP9" s="59">
        <v>0.26388537000000001</v>
      </c>
      <c r="BQ9" s="59">
        <v>0.54556185000000001</v>
      </c>
      <c r="BR9" s="59">
        <v>0.1123855560834616</v>
      </c>
      <c r="BS9" s="59">
        <v>0.95609634302361679</v>
      </c>
    </row>
    <row r="10" spans="1:71" x14ac:dyDescent="0.25">
      <c r="A10" s="57" t="s">
        <v>210</v>
      </c>
      <c r="B10" s="57">
        <v>2.8739999999999999E-4</v>
      </c>
      <c r="C10" s="57">
        <v>0.30828169999999999</v>
      </c>
      <c r="D10" s="57">
        <v>16.319754</v>
      </c>
      <c r="E10" s="57">
        <v>8.154928</v>
      </c>
      <c r="F10" s="57">
        <v>2.2453852E-3</v>
      </c>
      <c r="G10" s="57">
        <v>2.3802032E-4</v>
      </c>
      <c r="H10" s="57">
        <v>34.354602999999997</v>
      </c>
      <c r="I10" s="68">
        <v>8.7996909999999998E-2</v>
      </c>
      <c r="J10" s="57">
        <v>0.22979050300000001</v>
      </c>
      <c r="K10" s="57">
        <v>0.56424176000000004</v>
      </c>
      <c r="L10" s="57">
        <v>0.27412108000000002</v>
      </c>
      <c r="M10" s="57">
        <v>1.068153343136621</v>
      </c>
      <c r="N10" s="57">
        <v>0.29020889999999999</v>
      </c>
      <c r="O10" s="57">
        <v>0.60614792999999989</v>
      </c>
      <c r="P10" s="57">
        <v>0.45394830137792619</v>
      </c>
      <c r="Q10" s="57">
        <v>1.4687693973779259</v>
      </c>
      <c r="S10" s="53" t="s">
        <v>210</v>
      </c>
      <c r="T10" s="53">
        <v>2.8350000000000001E-4</v>
      </c>
      <c r="U10" s="53">
        <v>0.2691229</v>
      </c>
      <c r="V10" s="53">
        <v>17.950033000000001</v>
      </c>
      <c r="W10" s="53">
        <v>7.9532389999999999</v>
      </c>
      <c r="X10" s="53">
        <v>2.2518415999999999E-3</v>
      </c>
      <c r="Y10" s="53">
        <v>2.3226093999999999E-4</v>
      </c>
      <c r="Z10" s="53">
        <v>34.352283</v>
      </c>
      <c r="AA10" s="53">
        <v>8.2435175999999999E-2</v>
      </c>
      <c r="AB10" s="53">
        <v>0.23016652700000001</v>
      </c>
      <c r="AC10" s="53">
        <v>0.53633034999999996</v>
      </c>
      <c r="AD10" s="53">
        <v>0.259262506</v>
      </c>
      <c r="AE10" s="53">
        <v>1.025759383146166</v>
      </c>
      <c r="AF10" s="53">
        <v>0.28266412499999999</v>
      </c>
      <c r="AG10" s="53">
        <v>0.57948073</v>
      </c>
      <c r="AH10" s="53">
        <v>0.45068416279614182</v>
      </c>
      <c r="AI10" s="53">
        <v>1.4321543627961419</v>
      </c>
      <c r="AK10" s="58" t="s">
        <v>210</v>
      </c>
      <c r="AL10" s="58">
        <v>2.7980000000000002E-4</v>
      </c>
      <c r="AM10" s="58">
        <v>0.22618489999999999</v>
      </c>
      <c r="AN10" s="58">
        <v>19.625492000000001</v>
      </c>
      <c r="AO10" s="58">
        <v>7.7462999999999997</v>
      </c>
      <c r="AP10" s="58">
        <v>2.2595102999999998E-3</v>
      </c>
      <c r="AQ10" s="58">
        <v>2.2704499999999999E-4</v>
      </c>
      <c r="AR10" s="58">
        <v>34.351143</v>
      </c>
      <c r="AS10" s="70">
        <v>7.5854585000000002E-2</v>
      </c>
      <c r="AT10" s="58">
        <v>0.23070613600000001</v>
      </c>
      <c r="AU10" s="58">
        <v>0.50681699000000002</v>
      </c>
      <c r="AV10" s="58">
        <v>0.24012196999999999</v>
      </c>
      <c r="AW10" s="58">
        <v>0.97764509615597928</v>
      </c>
      <c r="AX10" s="58">
        <v>0.27586536</v>
      </c>
      <c r="AY10" s="58">
        <v>0.55470017999999999</v>
      </c>
      <c r="AZ10" s="58">
        <v>0.44229395276920003</v>
      </c>
      <c r="BA10" s="58">
        <v>1.4017808327692001</v>
      </c>
      <c r="BC10" s="59" t="s">
        <v>210</v>
      </c>
      <c r="BD10" s="59">
        <v>2.8049999999999999E-4</v>
      </c>
      <c r="BE10" s="59">
        <v>0.2394712</v>
      </c>
      <c r="BF10" s="59">
        <v>18.829764999999998</v>
      </c>
      <c r="BG10" s="59">
        <v>7.8663860000000003</v>
      </c>
      <c r="BH10" s="59">
        <v>2.2568798000000001E-3</v>
      </c>
      <c r="BI10" s="59">
        <v>2.2967756E-4</v>
      </c>
      <c r="BJ10" s="59">
        <v>34.354379999999999</v>
      </c>
      <c r="BK10" s="71">
        <v>7.8664220000000007E-2</v>
      </c>
      <c r="BL10" s="59">
        <v>0.23129416999999999</v>
      </c>
      <c r="BM10" s="59">
        <v>0.52150732</v>
      </c>
      <c r="BN10" s="59">
        <v>0.24609497399999999</v>
      </c>
      <c r="BO10" s="59">
        <v>0.99889646414955224</v>
      </c>
      <c r="BP10" s="59">
        <v>0.28065531999999999</v>
      </c>
      <c r="BQ10" s="59">
        <v>0.56733275999999999</v>
      </c>
      <c r="BR10" s="59">
        <v>0.44789165565615002</v>
      </c>
      <c r="BS10" s="59">
        <v>1.4071743436561499</v>
      </c>
    </row>
    <row r="11" spans="1:71" x14ac:dyDescent="0.25">
      <c r="A11" s="57" t="s">
        <v>210</v>
      </c>
      <c r="B11" s="57">
        <v>2.7760000000000003E-4</v>
      </c>
      <c r="C11" s="57">
        <v>0.2487502</v>
      </c>
      <c r="D11" s="57">
        <v>16.241488</v>
      </c>
      <c r="E11" s="57">
        <v>8.1697869999999995</v>
      </c>
      <c r="F11" s="57">
        <v>2.246114E-3</v>
      </c>
      <c r="G11" s="57">
        <v>2.4351677999999999E-4</v>
      </c>
      <c r="H11" s="57">
        <v>34.387455000000003</v>
      </c>
      <c r="I11" s="68">
        <v>6.9297129999999998E-2</v>
      </c>
      <c r="J11" s="57">
        <v>0.22883165999999999</v>
      </c>
      <c r="K11" s="57">
        <v>0.52749765999999998</v>
      </c>
      <c r="L11" s="57">
        <v>0.24488189399999999</v>
      </c>
      <c r="M11" s="57">
        <v>1.0012112141241449</v>
      </c>
      <c r="N11" s="57">
        <v>0.27457972000000003</v>
      </c>
      <c r="O11" s="57">
        <v>0.57750478999999999</v>
      </c>
      <c r="P11" s="57">
        <v>0.37554115041653391</v>
      </c>
      <c r="Q11" s="57">
        <v>1.3249906234165341</v>
      </c>
      <c r="S11" s="53" t="s">
        <v>210</v>
      </c>
      <c r="T11" s="53">
        <v>2.7540000000000003E-4</v>
      </c>
      <c r="U11" s="53">
        <v>0.21582960000000001</v>
      </c>
      <c r="V11" s="53">
        <v>17.874835999999998</v>
      </c>
      <c r="W11" s="53">
        <v>7.9603204999999999</v>
      </c>
      <c r="X11" s="53">
        <v>2.2530374E-3</v>
      </c>
      <c r="Y11" s="53">
        <v>2.3707747E-4</v>
      </c>
      <c r="Z11" s="53">
        <v>34.388390000000001</v>
      </c>
      <c r="AA11" s="53">
        <v>6.1626162000000012E-2</v>
      </c>
      <c r="AB11" s="53">
        <v>0.22920927399999999</v>
      </c>
      <c r="AC11" s="53">
        <v>0.49348271999999999</v>
      </c>
      <c r="AD11" s="53">
        <v>0.22948402400000001</v>
      </c>
      <c r="AE11" s="53">
        <v>0.95217601813248365</v>
      </c>
      <c r="AF11" s="53">
        <v>0.26374602400000002</v>
      </c>
      <c r="AG11" s="53">
        <v>0.54694313999999999</v>
      </c>
      <c r="AH11" s="53">
        <v>0.36236224046965487</v>
      </c>
      <c r="AI11" s="53">
        <v>1.2685035254696551</v>
      </c>
      <c r="AK11" s="58" t="s">
        <v>210</v>
      </c>
      <c r="AL11" s="58">
        <v>2.764E-4</v>
      </c>
      <c r="AM11" s="58">
        <v>0.18794649999999999</v>
      </c>
      <c r="AN11" s="58">
        <v>19.521172</v>
      </c>
      <c r="AO11" s="58">
        <v>7.7450659999999996</v>
      </c>
      <c r="AP11" s="58">
        <v>2.261229E-3</v>
      </c>
      <c r="AQ11" s="58">
        <v>2.3082511000000001E-4</v>
      </c>
      <c r="AR11" s="58">
        <v>34.390140000000002</v>
      </c>
      <c r="AS11" s="70">
        <v>5.3068509999999999E-2</v>
      </c>
      <c r="AT11" s="58">
        <v>0.22808668000000001</v>
      </c>
      <c r="AU11" s="58">
        <v>0.45582161999999998</v>
      </c>
      <c r="AV11" s="58">
        <v>0.21423523999999999</v>
      </c>
      <c r="AW11" s="58">
        <v>0.8981435401433403</v>
      </c>
      <c r="AX11" s="58">
        <v>0.25178696</v>
      </c>
      <c r="AY11" s="58">
        <v>0.51528987000000004</v>
      </c>
      <c r="AZ11" s="58">
        <v>0.34106237048628019</v>
      </c>
      <c r="BA11" s="58">
        <v>1.2124456654862801</v>
      </c>
      <c r="BC11" s="59" t="s">
        <v>210</v>
      </c>
      <c r="BD11" s="59">
        <v>2.7700000000000001E-4</v>
      </c>
      <c r="BE11" s="59">
        <v>0.2009696</v>
      </c>
      <c r="BF11" s="59">
        <v>18.712498</v>
      </c>
      <c r="BG11" s="59">
        <v>7.86958</v>
      </c>
      <c r="BH11" s="59">
        <v>2.2584046000000001E-3</v>
      </c>
      <c r="BI11" s="59">
        <v>2.3373058000000001E-4</v>
      </c>
      <c r="BJ11" s="59">
        <v>34.391384000000002</v>
      </c>
      <c r="BK11" s="71">
        <v>5.6436279999999998E-2</v>
      </c>
      <c r="BL11" s="59">
        <v>0.22858282999999999</v>
      </c>
      <c r="BM11" s="59">
        <v>0.47225243000000011</v>
      </c>
      <c r="BN11" s="59">
        <v>0.220957036</v>
      </c>
      <c r="BO11" s="59">
        <v>0.92179229613798186</v>
      </c>
      <c r="BP11" s="59">
        <v>0.25672498999999999</v>
      </c>
      <c r="BQ11" s="59">
        <v>0.52923089000000001</v>
      </c>
      <c r="BR11" s="59">
        <v>0.3481166704649426</v>
      </c>
      <c r="BS11" s="59">
        <v>1.2192514004649431</v>
      </c>
    </row>
    <row r="12" spans="1:71" x14ac:dyDescent="0.25">
      <c r="A12" s="57" t="s">
        <v>210</v>
      </c>
      <c r="B12" s="57">
        <v>2.6939999999999999E-4</v>
      </c>
      <c r="C12" s="57">
        <v>0.204794</v>
      </c>
      <c r="D12" s="57">
        <v>16.153134999999999</v>
      </c>
      <c r="E12" s="57">
        <v>8.1748840000000005</v>
      </c>
      <c r="F12" s="57">
        <v>2.2447270000000002E-3</v>
      </c>
      <c r="G12" s="57">
        <v>2.4722250000000002E-4</v>
      </c>
      <c r="H12" s="57">
        <v>34.366959999999999</v>
      </c>
      <c r="I12" s="68">
        <v>6.3894264000000006E-2</v>
      </c>
      <c r="J12" s="57">
        <v>0.23384237999999999</v>
      </c>
      <c r="K12" s="57">
        <v>0.53163336000000005</v>
      </c>
      <c r="L12" s="57">
        <v>0.219343022</v>
      </c>
      <c r="M12" s="57">
        <v>0.98481876211383346</v>
      </c>
      <c r="N12" s="57">
        <v>0.28266799999999997</v>
      </c>
      <c r="O12" s="57">
        <v>0.58692461000000007</v>
      </c>
      <c r="P12" s="57">
        <v>0.36584210034608949</v>
      </c>
      <c r="Q12" s="57">
        <v>1.32926058634609</v>
      </c>
      <c r="S12" s="53" t="s">
        <v>210</v>
      </c>
      <c r="T12" s="53">
        <v>2.6739999999999999E-4</v>
      </c>
      <c r="U12" s="53">
        <v>0.1742544</v>
      </c>
      <c r="V12" s="53">
        <v>17.786681999999999</v>
      </c>
      <c r="W12" s="53">
        <v>7.9550400000000003</v>
      </c>
      <c r="X12" s="53">
        <v>2.2518047999999999E-3</v>
      </c>
      <c r="Y12" s="53">
        <v>2.4037913000000001E-4</v>
      </c>
      <c r="Z12" s="53">
        <v>34.36844</v>
      </c>
      <c r="AA12" s="53">
        <v>5.4794299999999997E-2</v>
      </c>
      <c r="AB12" s="53">
        <v>0.23365581499999999</v>
      </c>
      <c r="AC12" s="53">
        <v>0.49219675000000002</v>
      </c>
      <c r="AD12" s="53">
        <v>0.20299888999999999</v>
      </c>
      <c r="AE12" s="53">
        <v>0.92885145512004719</v>
      </c>
      <c r="AF12" s="53">
        <v>0.27024731000000002</v>
      </c>
      <c r="AG12" s="53">
        <v>0.55428641000000001</v>
      </c>
      <c r="AH12" s="53">
        <v>0.3446029703653064</v>
      </c>
      <c r="AI12" s="53">
        <v>1.261998073365306</v>
      </c>
      <c r="AK12" s="58" t="s">
        <v>210</v>
      </c>
      <c r="AL12" s="58">
        <v>2.6889999999999998E-4</v>
      </c>
      <c r="AM12" s="58">
        <v>0.1492569</v>
      </c>
      <c r="AN12" s="58">
        <v>19.429165000000001</v>
      </c>
      <c r="AO12" s="58">
        <v>7.7353654000000001</v>
      </c>
      <c r="AP12" s="58">
        <v>2.260134E-3</v>
      </c>
      <c r="AQ12" s="58">
        <v>2.3384297999999999E-4</v>
      </c>
      <c r="AR12" s="58">
        <v>34.369909999999997</v>
      </c>
      <c r="AS12" s="70">
        <v>4.7375250000000001E-2</v>
      </c>
      <c r="AT12" s="58">
        <v>0.23316189000000001</v>
      </c>
      <c r="AU12" s="58">
        <v>0.45696102999999999</v>
      </c>
      <c r="AV12" s="58">
        <v>0.18934869400000001</v>
      </c>
      <c r="AW12" s="58">
        <v>0.87947161412901664</v>
      </c>
      <c r="AX12" s="58">
        <v>0.25847850999999999</v>
      </c>
      <c r="AY12" s="58">
        <v>0.52459780999999994</v>
      </c>
      <c r="AZ12" s="58">
        <v>0.326676730400356</v>
      </c>
      <c r="BA12" s="58">
        <v>1.211910172400356</v>
      </c>
      <c r="BC12" s="59" t="s">
        <v>210</v>
      </c>
      <c r="BD12" s="59">
        <v>2.6959999999999999E-4</v>
      </c>
      <c r="BE12" s="59">
        <v>0.1622828</v>
      </c>
      <c r="BF12" s="59">
        <v>18.620343999999999</v>
      </c>
      <c r="BG12" s="59">
        <v>7.8638149999999998</v>
      </c>
      <c r="BH12" s="59">
        <v>2.2572911999999999E-3</v>
      </c>
      <c r="BI12" s="59">
        <v>2.3696011E-4</v>
      </c>
      <c r="BJ12" s="59">
        <v>34.371310000000001</v>
      </c>
      <c r="BK12" s="71">
        <v>5.1431045000000002E-2</v>
      </c>
      <c r="BL12" s="59">
        <v>0.23351045000000001</v>
      </c>
      <c r="BM12" s="59">
        <v>0.47499391000000002</v>
      </c>
      <c r="BN12" s="59">
        <v>0.197253554</v>
      </c>
      <c r="BO12" s="59">
        <v>0.90575791412549755</v>
      </c>
      <c r="BP12" s="59">
        <v>0.26398853999999999</v>
      </c>
      <c r="BQ12" s="59">
        <v>0.53917612000000004</v>
      </c>
      <c r="BR12" s="59">
        <v>0.33706963039655541</v>
      </c>
      <c r="BS12" s="59">
        <v>1.2221214203965549</v>
      </c>
    </row>
    <row r="13" spans="1:71" x14ac:dyDescent="0.25">
      <c r="A13" s="57" t="s">
        <v>210</v>
      </c>
      <c r="B13" s="57">
        <v>2.7280000000000002E-4</v>
      </c>
      <c r="C13" s="57">
        <v>0.20386460000000001</v>
      </c>
      <c r="D13" s="57">
        <v>15.646125</v>
      </c>
      <c r="E13" s="57">
        <v>8.1750710000000009</v>
      </c>
      <c r="F13" s="57">
        <v>2.2438957999999999E-3</v>
      </c>
      <c r="G13" s="57">
        <v>2.4991729999999999E-4</v>
      </c>
      <c r="H13" s="57">
        <v>34.349995</v>
      </c>
      <c r="I13" s="68">
        <v>6.3596100000000003E-2</v>
      </c>
      <c r="J13" s="57">
        <v>0.23428001600000001</v>
      </c>
      <c r="K13" s="57">
        <v>0.53825049000000003</v>
      </c>
      <c r="L13" s="57">
        <v>0.218816497</v>
      </c>
      <c r="M13" s="57">
        <v>0.99134700311134849</v>
      </c>
      <c r="N13" s="57">
        <v>0.28458515499999998</v>
      </c>
      <c r="O13" s="57">
        <v>0.59373260000000005</v>
      </c>
      <c r="P13" s="57">
        <v>0.35933867030359401</v>
      </c>
      <c r="Q13" s="57">
        <v>1.330867316303594</v>
      </c>
      <c r="S13" s="53" t="s">
        <v>210</v>
      </c>
      <c r="T13" s="53">
        <v>2.6959999999999999E-4</v>
      </c>
      <c r="U13" s="53">
        <v>0.17063039999999999</v>
      </c>
      <c r="V13" s="53">
        <v>17.272559999999999</v>
      </c>
      <c r="W13" s="53">
        <v>7.9498024000000003</v>
      </c>
      <c r="X13" s="53">
        <v>2.2509956999999998E-3</v>
      </c>
      <c r="Y13" s="53">
        <v>2.4292115E-4</v>
      </c>
      <c r="Z13" s="53">
        <v>34.351599999999998</v>
      </c>
      <c r="AA13" s="53">
        <v>5.3476594000000002E-2</v>
      </c>
      <c r="AB13" s="53">
        <v>0.23435166599999999</v>
      </c>
      <c r="AC13" s="53">
        <v>0.49713056</v>
      </c>
      <c r="AD13" s="53">
        <v>0.200538353</v>
      </c>
      <c r="AE13" s="53">
        <v>0.93202057911617131</v>
      </c>
      <c r="AF13" s="53">
        <v>0.27166923999999998</v>
      </c>
      <c r="AG13" s="53">
        <v>0.56001700999999993</v>
      </c>
      <c r="AH13" s="53">
        <v>0.33507714030817543</v>
      </c>
      <c r="AI13" s="53">
        <v>1.2581236703081751</v>
      </c>
      <c r="AK13" s="58" t="s">
        <v>210</v>
      </c>
      <c r="AL13" s="58">
        <v>2.7060000000000002E-4</v>
      </c>
      <c r="AM13" s="58">
        <v>0.14480770000000001</v>
      </c>
      <c r="AN13" s="58">
        <v>18.919062</v>
      </c>
      <c r="AO13" s="58">
        <v>7.7293979999999998</v>
      </c>
      <c r="AP13" s="58">
        <v>2.2593040000000002E-3</v>
      </c>
      <c r="AQ13" s="58">
        <v>2.3617939E-4</v>
      </c>
      <c r="AR13" s="58">
        <v>34.352919999999997</v>
      </c>
      <c r="AS13" s="70">
        <v>4.5290316999999997E-2</v>
      </c>
      <c r="AT13" s="58">
        <v>0.23331928599999999</v>
      </c>
      <c r="AU13" s="58">
        <v>0.45823781000000002</v>
      </c>
      <c r="AV13" s="58">
        <v>0.18660533600000001</v>
      </c>
      <c r="AW13" s="58">
        <v>0.87816243212397349</v>
      </c>
      <c r="AX13" s="58">
        <v>0.25905159</v>
      </c>
      <c r="AY13" s="58">
        <v>0.52829245999999996</v>
      </c>
      <c r="AZ13" s="58">
        <v>0.31372620031871801</v>
      </c>
      <c r="BA13" s="58">
        <v>1.2026092193187179</v>
      </c>
      <c r="BC13" s="59" t="s">
        <v>210</v>
      </c>
      <c r="BD13" s="59">
        <v>2.7179999999999999E-4</v>
      </c>
      <c r="BE13" s="59">
        <v>0.15890779999999999</v>
      </c>
      <c r="BF13" s="59">
        <v>18.106484999999999</v>
      </c>
      <c r="BG13" s="59">
        <v>7.8587493999999998</v>
      </c>
      <c r="BH13" s="59">
        <v>2.2564925999999999E-3</v>
      </c>
      <c r="BI13" s="59">
        <v>2.3943394000000001E-4</v>
      </c>
      <c r="BJ13" s="59">
        <v>34.354329999999997</v>
      </c>
      <c r="BK13" s="71">
        <v>4.9832660000000001E-2</v>
      </c>
      <c r="BL13" s="59">
        <v>0.23359954299999999</v>
      </c>
      <c r="BM13" s="59">
        <v>0.47778828000000001</v>
      </c>
      <c r="BN13" s="59">
        <v>0.19515103</v>
      </c>
      <c r="BO13" s="59">
        <v>0.9065388531211731</v>
      </c>
      <c r="BP13" s="59">
        <v>0.26510138999999999</v>
      </c>
      <c r="BQ13" s="59">
        <v>0.54377326999999998</v>
      </c>
      <c r="BR13" s="59">
        <v>0.32578650032312201</v>
      </c>
      <c r="BS13" s="59">
        <v>1.214518095323122</v>
      </c>
    </row>
    <row r="14" spans="1:71" x14ac:dyDescent="0.25">
      <c r="A14" s="57" t="s">
        <v>210</v>
      </c>
      <c r="B14" s="57">
        <v>2.766E-4</v>
      </c>
      <c r="C14" s="57">
        <v>0.20557259999999999</v>
      </c>
      <c r="D14" s="57">
        <v>15.070152999999999</v>
      </c>
      <c r="E14" s="57">
        <v>8.1752289999999999</v>
      </c>
      <c r="F14" s="57">
        <v>2.2429754000000001E-3</v>
      </c>
      <c r="G14" s="57">
        <v>2.5293890000000001E-4</v>
      </c>
      <c r="H14" s="57">
        <v>34.328969999999998</v>
      </c>
      <c r="I14" s="68">
        <v>6.1131722999999999E-2</v>
      </c>
      <c r="J14" s="57">
        <v>0.235119618</v>
      </c>
      <c r="K14" s="57">
        <v>0.54170346000000003</v>
      </c>
      <c r="L14" s="57">
        <v>0.21585960000000001</v>
      </c>
      <c r="M14" s="57">
        <v>0.99268267810848654</v>
      </c>
      <c r="N14" s="57">
        <v>0.28545679400000001</v>
      </c>
      <c r="O14" s="57">
        <v>0.60134169999999998</v>
      </c>
      <c r="P14" s="57">
        <v>0.34286982025559321</v>
      </c>
      <c r="Q14" s="57">
        <v>1.3198376272555929</v>
      </c>
      <c r="S14" s="53" t="s">
        <v>210</v>
      </c>
      <c r="T14" s="53">
        <v>2.722E-4</v>
      </c>
      <c r="U14" s="53">
        <v>0.16972609999999999</v>
      </c>
      <c r="V14" s="53">
        <v>16.679783</v>
      </c>
      <c r="W14" s="53">
        <v>7.9460759999999997</v>
      </c>
      <c r="X14" s="53">
        <v>2.2500935000000001E-3</v>
      </c>
      <c r="Y14" s="53">
        <v>2.4580952999999999E-4</v>
      </c>
      <c r="Z14" s="53">
        <v>34.329880000000003</v>
      </c>
      <c r="AA14" s="53">
        <v>4.9227722000000002E-2</v>
      </c>
      <c r="AB14" s="53">
        <v>0.23560357300000001</v>
      </c>
      <c r="AC14" s="53">
        <v>0.49700460000000007</v>
      </c>
      <c r="AD14" s="53">
        <v>0.19481051699999999</v>
      </c>
      <c r="AE14" s="53">
        <v>0.92741869011168987</v>
      </c>
      <c r="AF14" s="53">
        <v>0.27140816000000001</v>
      </c>
      <c r="AG14" s="53">
        <v>0.56685333999999998</v>
      </c>
      <c r="AH14" s="53">
        <v>0.31088346024593783</v>
      </c>
      <c r="AI14" s="53">
        <v>1.2365235472459379</v>
      </c>
      <c r="AK14" s="58" t="s">
        <v>210</v>
      </c>
      <c r="AL14" s="58">
        <v>2.7280000000000002E-4</v>
      </c>
      <c r="AM14" s="58">
        <v>0.14286090000000001</v>
      </c>
      <c r="AN14" s="58">
        <v>18.319341999999999</v>
      </c>
      <c r="AO14" s="58">
        <v>7.7255286999999999</v>
      </c>
      <c r="AP14" s="58">
        <v>2.2583032999999998E-3</v>
      </c>
      <c r="AQ14" s="58">
        <v>2.3889559000000001E-4</v>
      </c>
      <c r="AR14" s="58">
        <v>34.330146999999997</v>
      </c>
      <c r="AS14" s="70">
        <v>3.9989895999999997E-2</v>
      </c>
      <c r="AT14" s="58">
        <v>0.234983997</v>
      </c>
      <c r="AU14" s="58">
        <v>0.45517004999999999</v>
      </c>
      <c r="AV14" s="58">
        <v>0.17937496999999999</v>
      </c>
      <c r="AW14" s="58">
        <v>0.86952901711792763</v>
      </c>
      <c r="AX14" s="58">
        <v>0.25781783000000003</v>
      </c>
      <c r="AY14" s="58">
        <v>0.53524105</v>
      </c>
      <c r="AZ14" s="58">
        <v>0.28334323024647889</v>
      </c>
      <c r="BA14" s="58">
        <v>1.173749816246479</v>
      </c>
      <c r="BC14" s="59" t="s">
        <v>210</v>
      </c>
      <c r="BD14" s="59">
        <v>2.743E-4</v>
      </c>
      <c r="BE14" s="59">
        <v>0.15804570000000001</v>
      </c>
      <c r="BF14" s="59">
        <v>17.508832999999999</v>
      </c>
      <c r="BG14" s="59">
        <v>7.8552629999999999</v>
      </c>
      <c r="BH14" s="59">
        <v>2.2555622000000001E-3</v>
      </c>
      <c r="BI14" s="59">
        <v>2.4223423999999999E-4</v>
      </c>
      <c r="BJ14" s="59">
        <v>34.332230000000003</v>
      </c>
      <c r="BK14" s="71">
        <v>4.5445970000000002E-2</v>
      </c>
      <c r="BL14" s="59">
        <v>0.23502721700000001</v>
      </c>
      <c r="BM14" s="59">
        <v>0.47701942000000003</v>
      </c>
      <c r="BN14" s="59">
        <v>0.18926680700000001</v>
      </c>
      <c r="BO14" s="59">
        <v>0.90131344411613779</v>
      </c>
      <c r="BP14" s="59">
        <v>0.26471514000000002</v>
      </c>
      <c r="BQ14" s="59">
        <v>0.55082436999999995</v>
      </c>
      <c r="BR14" s="59">
        <v>0.30075750025588921</v>
      </c>
      <c r="BS14" s="59">
        <v>1.191104848255889</v>
      </c>
    </row>
    <row r="15" spans="1:71" x14ac:dyDescent="0.25">
      <c r="A15" s="57" t="s">
        <v>210</v>
      </c>
      <c r="B15" s="57">
        <v>2.7619999999999999E-4</v>
      </c>
      <c r="C15" s="57">
        <v>0.19655149999999999</v>
      </c>
      <c r="D15" s="57">
        <v>14.538503</v>
      </c>
      <c r="E15" s="57">
        <v>8.1761890000000008</v>
      </c>
      <c r="F15" s="57">
        <v>2.2414805999999999E-3</v>
      </c>
      <c r="G15" s="57">
        <v>2.5608590000000001E-4</v>
      </c>
      <c r="H15" s="57">
        <v>34.297832</v>
      </c>
      <c r="I15" s="68">
        <v>5.6582649999999998E-2</v>
      </c>
      <c r="J15" s="57">
        <v>0.23834404300000001</v>
      </c>
      <c r="K15" s="57">
        <v>0.54646547999999995</v>
      </c>
      <c r="L15" s="57">
        <v>0.204061837</v>
      </c>
      <c r="M15" s="57">
        <v>0.98887136010247112</v>
      </c>
      <c r="N15" s="57">
        <v>0.28827226</v>
      </c>
      <c r="O15" s="57">
        <v>0.61116838000000007</v>
      </c>
      <c r="P15" s="57">
        <v>0.32555400020993702</v>
      </c>
      <c r="Q15" s="57">
        <v>1.310775000209937</v>
      </c>
      <c r="S15" s="53" t="s">
        <v>210</v>
      </c>
      <c r="T15" s="53">
        <v>2.7119999999999998E-4</v>
      </c>
      <c r="U15" s="53">
        <v>0.16042970000000001</v>
      </c>
      <c r="V15" s="53">
        <v>16.128294</v>
      </c>
      <c r="W15" s="53">
        <v>7.9433455000000004</v>
      </c>
      <c r="X15" s="53">
        <v>2.2487060000000001E-3</v>
      </c>
      <c r="Y15" s="53">
        <v>2.4881669999999998E-4</v>
      </c>
      <c r="Z15" s="53">
        <v>34.297890000000002</v>
      </c>
      <c r="AA15" s="53">
        <v>4.5643259999999998E-2</v>
      </c>
      <c r="AB15" s="53">
        <v>0.23941983999999999</v>
      </c>
      <c r="AC15" s="53">
        <v>0.50403774000000001</v>
      </c>
      <c r="AD15" s="53">
        <v>0.182996877</v>
      </c>
      <c r="AE15" s="53">
        <v>0.92645445710429719</v>
      </c>
      <c r="AF15" s="53">
        <v>0.27736564000000002</v>
      </c>
      <c r="AG15" s="53">
        <v>0.58127357000000002</v>
      </c>
      <c r="AH15" s="53">
        <v>0.29668850020767701</v>
      </c>
      <c r="AI15" s="53">
        <v>1.2403263472076771</v>
      </c>
      <c r="AK15" s="58" t="s">
        <v>210</v>
      </c>
      <c r="AL15" s="58">
        <v>2.7169999999999999E-4</v>
      </c>
      <c r="AM15" s="58">
        <v>0.1341523</v>
      </c>
      <c r="AN15" s="58">
        <v>17.753385999999999</v>
      </c>
      <c r="AO15" s="58">
        <v>7.7229095000000001</v>
      </c>
      <c r="AP15" s="58">
        <v>2.2568345999999999E-3</v>
      </c>
      <c r="AQ15" s="58">
        <v>2.4172475999999999E-4</v>
      </c>
      <c r="AR15" s="58">
        <v>34.296585</v>
      </c>
      <c r="AS15" s="70">
        <v>3.5726269999999997E-2</v>
      </c>
      <c r="AT15" s="58">
        <v>0.238875748</v>
      </c>
      <c r="AU15" s="58">
        <v>0.45987410000000001</v>
      </c>
      <c r="AV15" s="58">
        <v>0.16699001999999999</v>
      </c>
      <c r="AW15" s="58">
        <v>0.8657398681088343</v>
      </c>
      <c r="AX15" s="58">
        <v>0.26285368599999998</v>
      </c>
      <c r="AY15" s="58">
        <v>0.54956050000000001</v>
      </c>
      <c r="AZ15" s="58">
        <v>0.26433063020252762</v>
      </c>
      <c r="BA15" s="58">
        <v>1.171558743202527</v>
      </c>
      <c r="BC15" s="59" t="s">
        <v>210</v>
      </c>
      <c r="BD15" s="59">
        <v>2.7339999999999998E-4</v>
      </c>
      <c r="BE15" s="59">
        <v>0.14965329999999999</v>
      </c>
      <c r="BF15" s="59">
        <v>16.949528000000001</v>
      </c>
      <c r="BG15" s="59">
        <v>7.8528500000000001</v>
      </c>
      <c r="BH15" s="59">
        <v>2.2541340000000001E-3</v>
      </c>
      <c r="BI15" s="59">
        <v>2.4514947999999999E-4</v>
      </c>
      <c r="BJ15" s="59">
        <v>34.299590000000002</v>
      </c>
      <c r="BK15" s="71">
        <v>4.1785049999999997E-2</v>
      </c>
      <c r="BL15" s="59">
        <v>0.23876412</v>
      </c>
      <c r="BM15" s="59">
        <v>0.48335113000000002</v>
      </c>
      <c r="BN15" s="59">
        <v>0.17757683599999999</v>
      </c>
      <c r="BO15" s="59">
        <v>0.89969208610805285</v>
      </c>
      <c r="BP15" s="59">
        <v>0.27027346000000002</v>
      </c>
      <c r="BQ15" s="59">
        <v>0.56521587000000006</v>
      </c>
      <c r="BR15" s="59">
        <v>0.28513310021410221</v>
      </c>
      <c r="BS15" s="59">
        <v>1.192346575214102</v>
      </c>
    </row>
    <row r="16" spans="1:71" x14ac:dyDescent="0.25">
      <c r="A16" s="57" t="s">
        <v>210</v>
      </c>
      <c r="B16" s="57">
        <v>2.7040000000000001E-4</v>
      </c>
      <c r="C16" s="57">
        <v>0.17177909999999999</v>
      </c>
      <c r="D16" s="57">
        <v>14.107639000000001</v>
      </c>
      <c r="E16" s="57">
        <v>8.1784009999999991</v>
      </c>
      <c r="F16" s="57">
        <v>2.2393675000000001E-3</v>
      </c>
      <c r="G16" s="57">
        <v>2.5900260000000003E-4</v>
      </c>
      <c r="H16" s="57">
        <v>34.258495000000003</v>
      </c>
      <c r="I16" s="68">
        <v>4.8360500000000001E-2</v>
      </c>
      <c r="J16" s="57">
        <v>0.24392815600000001</v>
      </c>
      <c r="K16" s="57">
        <v>0.54740979000000001</v>
      </c>
      <c r="L16" s="57">
        <v>0.18218682</v>
      </c>
      <c r="M16" s="57">
        <v>0.97352476609315519</v>
      </c>
      <c r="N16" s="57">
        <v>0.29378516999999998</v>
      </c>
      <c r="O16" s="57">
        <v>0.62364853000000009</v>
      </c>
      <c r="P16" s="57">
        <v>0.29915154016624718</v>
      </c>
      <c r="Q16" s="57">
        <v>1.2950836001662469</v>
      </c>
      <c r="S16" s="53" t="s">
        <v>210</v>
      </c>
      <c r="T16" s="53">
        <v>2.6689999999999998E-4</v>
      </c>
      <c r="U16" s="53">
        <v>0.14171300000000001</v>
      </c>
      <c r="V16" s="53">
        <v>15.673294</v>
      </c>
      <c r="W16" s="53">
        <v>7.9414429999999996</v>
      </c>
      <c r="X16" s="53">
        <v>2.2466971999999998E-3</v>
      </c>
      <c r="Y16" s="53">
        <v>2.5148607999999999E-4</v>
      </c>
      <c r="Z16" s="53">
        <v>34.256912</v>
      </c>
      <c r="AA16" s="53">
        <v>3.8242503999999997E-2</v>
      </c>
      <c r="AB16" s="53">
        <v>0.24492150700000001</v>
      </c>
      <c r="AC16" s="53">
        <v>0.50463772000000007</v>
      </c>
      <c r="AD16" s="53">
        <v>0.163794936</v>
      </c>
      <c r="AE16" s="53">
        <v>0.91335416309465678</v>
      </c>
      <c r="AF16" s="53">
        <v>0.28235547999999999</v>
      </c>
      <c r="AG16" s="53">
        <v>0.5948498900000001</v>
      </c>
      <c r="AH16" s="53">
        <v>0.26942497016483918</v>
      </c>
      <c r="AI16" s="53">
        <v>1.224226745164839</v>
      </c>
      <c r="AK16" s="58" t="s">
        <v>210</v>
      </c>
      <c r="AL16" s="58">
        <v>2.6820000000000001E-4</v>
      </c>
      <c r="AM16" s="58">
        <v>0.1184899</v>
      </c>
      <c r="AN16" s="58">
        <v>17.279104</v>
      </c>
      <c r="AO16" s="58">
        <v>7.7210470000000004</v>
      </c>
      <c r="AP16" s="58">
        <v>2.2547662000000001E-3</v>
      </c>
      <c r="AQ16" s="58">
        <v>2.4425477000000002E-4</v>
      </c>
      <c r="AR16" s="58">
        <v>34.253467999999998</v>
      </c>
      <c r="AS16" s="70">
        <v>2.8558837E-2</v>
      </c>
      <c r="AT16" s="58">
        <v>0.24412895400000001</v>
      </c>
      <c r="AU16" s="58">
        <v>0.45938817999999998</v>
      </c>
      <c r="AV16" s="58">
        <v>0.14899913100000001</v>
      </c>
      <c r="AW16" s="58">
        <v>0.85251626509795764</v>
      </c>
      <c r="AX16" s="58">
        <v>0.26715260000000002</v>
      </c>
      <c r="AY16" s="58">
        <v>0.56321631000000005</v>
      </c>
      <c r="AZ16" s="58">
        <v>0.23466918015852251</v>
      </c>
      <c r="BA16" s="58">
        <v>1.154067028158523</v>
      </c>
      <c r="BC16" s="59" t="s">
        <v>210</v>
      </c>
      <c r="BD16" s="59">
        <v>2.6949999999999999E-4</v>
      </c>
      <c r="BE16" s="59">
        <v>0.132351</v>
      </c>
      <c r="BF16" s="59">
        <v>16.485030999999999</v>
      </c>
      <c r="BG16" s="59">
        <v>7.8512719999999998</v>
      </c>
      <c r="BH16" s="59">
        <v>2.2520920999999998E-3</v>
      </c>
      <c r="BI16" s="59">
        <v>2.4775691999999997E-4</v>
      </c>
      <c r="BJ16" s="59">
        <v>34.257725000000001</v>
      </c>
      <c r="BK16" s="71">
        <v>3.4643818E-2</v>
      </c>
      <c r="BL16" s="59">
        <v>0.24418967</v>
      </c>
      <c r="BM16" s="59">
        <v>0.48370902999999998</v>
      </c>
      <c r="BN16" s="59">
        <v>0.15906110000000001</v>
      </c>
      <c r="BO16" s="59">
        <v>0.88695980009773701</v>
      </c>
      <c r="BP16" s="59">
        <v>0.27513384000000002</v>
      </c>
      <c r="BQ16" s="59">
        <v>0.57898084000000005</v>
      </c>
      <c r="BR16" s="59">
        <v>0.25763044016839443</v>
      </c>
      <c r="BS16" s="59">
        <v>1.177126632168394</v>
      </c>
    </row>
    <row r="17" spans="1:71" x14ac:dyDescent="0.25">
      <c r="A17" s="57" t="s">
        <v>210</v>
      </c>
      <c r="B17" s="57">
        <v>2.6340000000000001E-4</v>
      </c>
      <c r="C17" s="57">
        <v>0.1426442</v>
      </c>
      <c r="D17" s="57">
        <v>13.739692</v>
      </c>
      <c r="E17" s="57">
        <v>8.1793150000000008</v>
      </c>
      <c r="F17" s="57">
        <v>2.2364045000000002E-3</v>
      </c>
      <c r="G17" s="57">
        <v>2.6139441999999997E-4</v>
      </c>
      <c r="H17" s="57">
        <v>34.207949999999997</v>
      </c>
      <c r="I17" s="68">
        <v>3.7925544999999998E-2</v>
      </c>
      <c r="J17" s="57">
        <v>0.25051403300000002</v>
      </c>
      <c r="K17" s="57">
        <v>0.54438313999999999</v>
      </c>
      <c r="L17" s="57">
        <v>0.15705519400000001</v>
      </c>
      <c r="M17" s="57">
        <v>0.95195236708341002</v>
      </c>
      <c r="N17" s="57">
        <v>0.29859444000000002</v>
      </c>
      <c r="O17" s="57">
        <v>0.63676675000000005</v>
      </c>
      <c r="P17" s="57">
        <v>0.2645850501323801</v>
      </c>
      <c r="Q17" s="57">
        <v>1.26901728313238</v>
      </c>
      <c r="S17" s="53" t="s">
        <v>210</v>
      </c>
      <c r="T17" s="53">
        <v>2.6049999999999999E-4</v>
      </c>
      <c r="U17" s="53">
        <v>0.1154292</v>
      </c>
      <c r="V17" s="53">
        <v>15.286503</v>
      </c>
      <c r="W17" s="53">
        <v>7.9396725000000004</v>
      </c>
      <c r="X17" s="53">
        <v>2.2438573999999998E-3</v>
      </c>
      <c r="Y17" s="53">
        <v>2.538978E-4</v>
      </c>
      <c r="Z17" s="53">
        <v>34.204211999999998</v>
      </c>
      <c r="AA17" s="53">
        <v>2.9259681999999999E-2</v>
      </c>
      <c r="AB17" s="53">
        <v>0.251641263</v>
      </c>
      <c r="AC17" s="53">
        <v>0.50320547999999998</v>
      </c>
      <c r="AD17" s="53">
        <v>0.14113118599999999</v>
      </c>
      <c r="AE17" s="53">
        <v>0.89597792908410834</v>
      </c>
      <c r="AF17" s="53">
        <v>0.28778994000000002</v>
      </c>
      <c r="AG17" s="53">
        <v>0.60873832999999999</v>
      </c>
      <c r="AH17" s="53">
        <v>0.2388243101317693</v>
      </c>
      <c r="AI17" s="53">
        <v>1.195779864131769</v>
      </c>
      <c r="AK17" s="58" t="s">
        <v>210</v>
      </c>
      <c r="AL17" s="58">
        <v>2.6200000000000003E-4</v>
      </c>
      <c r="AM17" s="58">
        <v>9.3397499999999994E-2</v>
      </c>
      <c r="AN17" s="58">
        <v>16.903053</v>
      </c>
      <c r="AO17" s="58">
        <v>7.7198120000000001</v>
      </c>
      <c r="AP17" s="58">
        <v>2.2520452999999999E-3</v>
      </c>
      <c r="AQ17" s="58">
        <v>2.4645067999999999E-4</v>
      </c>
      <c r="AR17" s="58">
        <v>34.201847000000001</v>
      </c>
      <c r="AS17" s="70">
        <v>2.1410871000000001E-2</v>
      </c>
      <c r="AT17" s="58">
        <v>0.25156350999999999</v>
      </c>
      <c r="AU17" s="58">
        <v>0.46052834000000009</v>
      </c>
      <c r="AV17" s="58">
        <v>0.12951069300000001</v>
      </c>
      <c r="AW17" s="58">
        <v>0.84160254308684512</v>
      </c>
      <c r="AX17" s="58">
        <v>0.2736208</v>
      </c>
      <c r="AY17" s="58">
        <v>0.57761121000000004</v>
      </c>
      <c r="AZ17" s="58">
        <v>0.21289088013216129</v>
      </c>
      <c r="BA17" s="58">
        <v>1.1442483761321609</v>
      </c>
      <c r="BC17" s="59" t="s">
        <v>210</v>
      </c>
      <c r="BD17" s="59">
        <v>2.6350000000000001E-4</v>
      </c>
      <c r="BE17" s="59">
        <v>0.1076884</v>
      </c>
      <c r="BF17" s="59">
        <v>16.085792999999999</v>
      </c>
      <c r="BG17" s="59">
        <v>7.8499639999999999</v>
      </c>
      <c r="BH17" s="59">
        <v>2.2492136000000001E-3</v>
      </c>
      <c r="BI17" s="59">
        <v>2.5014518E-4</v>
      </c>
      <c r="BJ17" s="59">
        <v>34.203696999999998</v>
      </c>
      <c r="BK17" s="71">
        <v>2.6033282000000001E-2</v>
      </c>
      <c r="BL17" s="59">
        <v>0.25082408299999998</v>
      </c>
      <c r="BM17" s="59">
        <v>0.48244194000000001</v>
      </c>
      <c r="BN17" s="59">
        <v>0.13718021899999999</v>
      </c>
      <c r="BO17" s="59">
        <v>0.87044624208645016</v>
      </c>
      <c r="BP17" s="59">
        <v>0.28057506999999998</v>
      </c>
      <c r="BQ17" s="59">
        <v>0.59277310000000005</v>
      </c>
      <c r="BR17" s="59">
        <v>0.2276154501333362</v>
      </c>
      <c r="BS17" s="59">
        <v>1.158807382133336</v>
      </c>
    </row>
    <row r="18" spans="1:71" x14ac:dyDescent="0.25">
      <c r="A18" s="57" t="s">
        <v>210</v>
      </c>
      <c r="B18" s="57">
        <v>2.5389999999999999E-4</v>
      </c>
      <c r="C18" s="57">
        <v>0.1039766</v>
      </c>
      <c r="D18" s="57">
        <v>13.600803000000001</v>
      </c>
      <c r="E18" s="57">
        <v>8.1800440000000005</v>
      </c>
      <c r="F18" s="57">
        <v>2.2328909999999999E-3</v>
      </c>
      <c r="G18" s="57">
        <v>2.6254848000000001E-4</v>
      </c>
      <c r="H18" s="57">
        <v>34.158996999999999</v>
      </c>
      <c r="I18" s="68">
        <v>2.1642103999999999E-2</v>
      </c>
      <c r="J18" s="57">
        <v>0.257809336</v>
      </c>
      <c r="K18" s="57">
        <v>0.52574335000000005</v>
      </c>
      <c r="L18" s="57">
        <v>0.12911095643081999</v>
      </c>
      <c r="M18" s="57">
        <v>0.91266364250406773</v>
      </c>
      <c r="N18" s="57">
        <v>0.29733275999999997</v>
      </c>
      <c r="O18" s="57">
        <v>0.64410956999999991</v>
      </c>
      <c r="P18" s="57">
        <v>0.20349710010306091</v>
      </c>
      <c r="Q18" s="57">
        <v>1.198043458103061</v>
      </c>
      <c r="S18" s="53" t="s">
        <v>210</v>
      </c>
      <c r="T18" s="53">
        <v>2.5329999999999998E-4</v>
      </c>
      <c r="U18" s="53">
        <v>8.4079699999999993E-2</v>
      </c>
      <c r="V18" s="53">
        <v>15.110080999999999</v>
      </c>
      <c r="W18" s="53">
        <v>7.9379160000000004</v>
      </c>
      <c r="X18" s="53">
        <v>2.2404997000000002E-3</v>
      </c>
      <c r="Y18" s="53">
        <v>2.5508425000000002E-4</v>
      </c>
      <c r="Z18" s="53">
        <v>34.15164</v>
      </c>
      <c r="AA18" s="53">
        <v>1.2927803E-2</v>
      </c>
      <c r="AB18" s="53">
        <v>0.25813095000000003</v>
      </c>
      <c r="AC18" s="53">
        <v>0.48292722999999987</v>
      </c>
      <c r="AD18" s="53">
        <v>0.116649277170763</v>
      </c>
      <c r="AE18" s="53">
        <v>0.85770745724353525</v>
      </c>
      <c r="AF18" s="53">
        <v>0.28423154</v>
      </c>
      <c r="AG18" s="53">
        <v>0.61274094000000001</v>
      </c>
      <c r="AH18" s="53">
        <v>0.17522222009931229</v>
      </c>
      <c r="AI18" s="53">
        <v>1.126204535099312</v>
      </c>
      <c r="AK18" s="58" t="s">
        <v>210</v>
      </c>
      <c r="AL18" s="58">
        <v>2.5670000000000001E-4</v>
      </c>
      <c r="AM18" s="58">
        <v>6.8034300000000006E-2</v>
      </c>
      <c r="AN18" s="58">
        <v>16.678930000000001</v>
      </c>
      <c r="AO18" s="58">
        <v>7.7182073999999998</v>
      </c>
      <c r="AP18" s="58">
        <v>2.2486309E-3</v>
      </c>
      <c r="AQ18" s="58">
        <v>2.4775255999999999E-4</v>
      </c>
      <c r="AR18" s="58">
        <v>34.144733000000002</v>
      </c>
      <c r="AS18" s="70">
        <v>3.3313743999999999E-3</v>
      </c>
      <c r="AT18" s="58">
        <v>0.256599892</v>
      </c>
      <c r="AU18" s="58">
        <v>0.43739483000000001</v>
      </c>
      <c r="AV18" s="58">
        <v>0.104954828217143</v>
      </c>
      <c r="AW18" s="58">
        <v>0.79894955028995029</v>
      </c>
      <c r="AX18" s="58">
        <v>0.26850485400000002</v>
      </c>
      <c r="AY18" s="58">
        <v>0.57819973999999996</v>
      </c>
      <c r="AZ18" s="58">
        <v>0.14075118009220289</v>
      </c>
      <c r="BA18" s="58">
        <v>1.056288727092203</v>
      </c>
      <c r="BC18" s="59" t="s">
        <v>210</v>
      </c>
      <c r="BD18" s="59">
        <v>2.5690000000000001E-4</v>
      </c>
      <c r="BE18" s="59">
        <v>7.8467899999999993E-2</v>
      </c>
      <c r="BF18" s="59">
        <v>15.892002</v>
      </c>
      <c r="BG18" s="59">
        <v>7.8486266000000002</v>
      </c>
      <c r="BH18" s="59">
        <v>2.2458588000000002E-3</v>
      </c>
      <c r="BI18" s="59">
        <v>2.5137412000000002E-4</v>
      </c>
      <c r="BJ18" s="59">
        <v>34.149569999999997</v>
      </c>
      <c r="BK18" s="71">
        <v>1.0104332000000001E-2</v>
      </c>
      <c r="BL18" s="59">
        <v>0.25706743999999998</v>
      </c>
      <c r="BM18" s="59">
        <v>0.46338175999999998</v>
      </c>
      <c r="BN18" s="59">
        <v>0.112462479854506</v>
      </c>
      <c r="BO18" s="59">
        <v>0.8329116799288685</v>
      </c>
      <c r="BP18" s="59">
        <v>0.27744814499999998</v>
      </c>
      <c r="BQ18" s="59">
        <v>0.59660864000000002</v>
      </c>
      <c r="BR18" s="59">
        <v>0.16631241009927869</v>
      </c>
      <c r="BS18" s="59">
        <v>1.0821851170992789</v>
      </c>
    </row>
    <row r="19" spans="1:71" x14ac:dyDescent="0.25">
      <c r="A19" s="57" t="s">
        <v>210</v>
      </c>
      <c r="B19" s="57">
        <v>3.3369999999999998E-4</v>
      </c>
      <c r="C19" s="57">
        <v>0.3929744</v>
      </c>
      <c r="D19" s="57">
        <v>13.292154</v>
      </c>
      <c r="E19" s="57">
        <v>8.1611999999999991</v>
      </c>
      <c r="F19" s="57">
        <v>2.2487677999999999E-3</v>
      </c>
      <c r="G19" s="57">
        <v>2.5618068E-4</v>
      </c>
      <c r="H19" s="57">
        <v>34.328476000000002</v>
      </c>
      <c r="I19" s="68">
        <v>9.5365696E-2</v>
      </c>
      <c r="J19" s="57">
        <v>0.22500212999999999</v>
      </c>
      <c r="K19" s="57">
        <v>0.60361108000000008</v>
      </c>
      <c r="L19" s="57">
        <v>0.31195044999999999</v>
      </c>
      <c r="M19" s="57">
        <v>1.1405636601333731</v>
      </c>
      <c r="N19" s="57">
        <v>0.29405262599999998</v>
      </c>
      <c r="O19" s="57">
        <v>0.65093347000000001</v>
      </c>
      <c r="P19" s="57">
        <v>0.41793040062225451</v>
      </c>
      <c r="Q19" s="57">
        <v>1.4842369996222551</v>
      </c>
      <c r="S19" s="53" t="s">
        <v>210</v>
      </c>
      <c r="T19" s="53">
        <v>3.2440000000000002E-4</v>
      </c>
      <c r="U19" s="53">
        <v>0.33439590000000002</v>
      </c>
      <c r="V19" s="53">
        <v>14.937295000000001</v>
      </c>
      <c r="W19" s="53">
        <v>7.961589</v>
      </c>
      <c r="X19" s="53">
        <v>2.2544245999999999E-3</v>
      </c>
      <c r="Y19" s="53">
        <v>2.496016E-4</v>
      </c>
      <c r="Z19" s="53">
        <v>34.323875000000001</v>
      </c>
      <c r="AA19" s="53">
        <v>8.7352529999999998E-2</v>
      </c>
      <c r="AB19" s="53">
        <v>0.225112017</v>
      </c>
      <c r="AC19" s="53">
        <v>0.57034022000000006</v>
      </c>
      <c r="AD19" s="53">
        <v>0.29502005999999997</v>
      </c>
      <c r="AE19" s="53">
        <v>1.0904722971383189</v>
      </c>
      <c r="AF19" s="53">
        <v>0.28348552999999999</v>
      </c>
      <c r="AG19" s="53">
        <v>0.61692330000000006</v>
      </c>
      <c r="AH19" s="53">
        <v>0.41010810078456239</v>
      </c>
      <c r="AI19" s="53">
        <v>1.433249450784563</v>
      </c>
      <c r="AK19" s="58" t="s">
        <v>210</v>
      </c>
      <c r="AL19" s="58">
        <v>3.1930000000000001E-4</v>
      </c>
      <c r="AM19" s="58">
        <v>0.28622639999999999</v>
      </c>
      <c r="AN19" s="58">
        <v>16.603505999999999</v>
      </c>
      <c r="AO19" s="58">
        <v>7.7480650000000004</v>
      </c>
      <c r="AP19" s="58">
        <v>2.2611570999999998E-3</v>
      </c>
      <c r="AQ19" s="58">
        <v>2.4275332999999999E-4</v>
      </c>
      <c r="AR19" s="58">
        <v>34.319775</v>
      </c>
      <c r="AS19" s="70">
        <v>7.8064839999999996E-2</v>
      </c>
      <c r="AT19" s="58">
        <v>0.22544467000000001</v>
      </c>
      <c r="AU19" s="58">
        <v>0.53546274999999999</v>
      </c>
      <c r="AV19" s="58">
        <v>0.27347908999999998</v>
      </c>
      <c r="AW19" s="58">
        <v>1.034386510143815</v>
      </c>
      <c r="AX19" s="58">
        <v>0.27243317</v>
      </c>
      <c r="AY19" s="58">
        <v>0.58362954999999994</v>
      </c>
      <c r="AZ19" s="58">
        <v>0.3969031308869832</v>
      </c>
      <c r="BA19" s="58">
        <v>1.383639046886983</v>
      </c>
      <c r="BC19" s="59" t="s">
        <v>210</v>
      </c>
      <c r="BD19" s="59">
        <v>3.2239999999999998E-4</v>
      </c>
      <c r="BE19" s="59">
        <v>0.307313</v>
      </c>
      <c r="BF19" s="59">
        <v>15.776233</v>
      </c>
      <c r="BG19" s="59">
        <v>7.8708076</v>
      </c>
      <c r="BH19" s="59">
        <v>2.2587994999999999E-3</v>
      </c>
      <c r="BI19" s="59">
        <v>2.4602210000000002E-4</v>
      </c>
      <c r="BJ19" s="59">
        <v>34.322850000000003</v>
      </c>
      <c r="BK19" s="71">
        <v>8.2117490000000001E-2</v>
      </c>
      <c r="BL19" s="59">
        <v>0.22534253400000001</v>
      </c>
      <c r="BM19" s="59">
        <v>0.55180954000000004</v>
      </c>
      <c r="BN19" s="59">
        <v>0.28309648999999998</v>
      </c>
      <c r="BO19" s="59">
        <v>1.0602485641405821</v>
      </c>
      <c r="BP19" s="59">
        <v>0.27753373999999997</v>
      </c>
      <c r="BQ19" s="59">
        <v>0.59942930999999999</v>
      </c>
      <c r="BR19" s="59">
        <v>0.40210795081734779</v>
      </c>
      <c r="BS19" s="59">
        <v>1.3884294468173479</v>
      </c>
    </row>
    <row r="20" spans="1:71" x14ac:dyDescent="0.25">
      <c r="A20" s="57" t="s">
        <v>210</v>
      </c>
      <c r="B20" s="57">
        <v>2.9520000000000002E-4</v>
      </c>
      <c r="C20" s="57">
        <v>0.26601320000000001</v>
      </c>
      <c r="D20" s="57">
        <v>14.147238</v>
      </c>
      <c r="E20" s="57">
        <v>8.1800090000000001</v>
      </c>
      <c r="F20" s="57">
        <v>2.2461567999999999E-3</v>
      </c>
      <c r="G20" s="57">
        <v>2.5702511999999998E-4</v>
      </c>
      <c r="H20" s="57">
        <v>34.319626</v>
      </c>
      <c r="I20" s="68">
        <v>7.3351879999999994E-2</v>
      </c>
      <c r="J20" s="57">
        <v>0.23269357700000001</v>
      </c>
      <c r="K20" s="57">
        <v>0.57942786999999996</v>
      </c>
      <c r="L20" s="57">
        <v>0.23912519199999999</v>
      </c>
      <c r="M20" s="57">
        <v>1.051246639109976</v>
      </c>
      <c r="N20" s="57">
        <v>0.29665296000000002</v>
      </c>
      <c r="O20" s="57">
        <v>0.63693007999999995</v>
      </c>
      <c r="P20" s="57">
        <v>0.36866540034037798</v>
      </c>
      <c r="Q20" s="57">
        <v>1.4043872213403781</v>
      </c>
      <c r="S20" s="53" t="s">
        <v>210</v>
      </c>
      <c r="T20" s="53">
        <v>2.9040000000000001E-4</v>
      </c>
      <c r="U20" s="53">
        <v>0.2283857</v>
      </c>
      <c r="V20" s="53">
        <v>15.768679000000001</v>
      </c>
      <c r="W20" s="53">
        <v>7.9688559999999997</v>
      </c>
      <c r="X20" s="53">
        <v>2.2525585000000002E-3</v>
      </c>
      <c r="Y20" s="53">
        <v>2.4971139999999998E-4</v>
      </c>
      <c r="Z20" s="53">
        <v>34.319214000000002</v>
      </c>
      <c r="AA20" s="53">
        <v>6.2660770000000005E-2</v>
      </c>
      <c r="AB20" s="53">
        <v>0.23372085000000001</v>
      </c>
      <c r="AC20" s="53">
        <v>0.53909934000000004</v>
      </c>
      <c r="AD20" s="53">
        <v>0.217242087</v>
      </c>
      <c r="AE20" s="53">
        <v>0.99006227711396899</v>
      </c>
      <c r="AF20" s="53">
        <v>0.28549623600000001</v>
      </c>
      <c r="AG20" s="53">
        <v>0.60457693999999995</v>
      </c>
      <c r="AH20" s="53">
        <v>0.3479940003623897</v>
      </c>
      <c r="AI20" s="53">
        <v>1.3384845953623901</v>
      </c>
      <c r="AK20" s="58" t="s">
        <v>210</v>
      </c>
      <c r="AL20" s="58">
        <v>2.8949999999999999E-4</v>
      </c>
      <c r="AM20" s="58">
        <v>0.19670509999999999</v>
      </c>
      <c r="AN20" s="58">
        <v>17.409818999999999</v>
      </c>
      <c r="AO20" s="58">
        <v>7.7482996000000002</v>
      </c>
      <c r="AP20" s="58">
        <v>2.259984E-3</v>
      </c>
      <c r="AQ20" s="58">
        <v>2.4262854000000001E-4</v>
      </c>
      <c r="AR20" s="58">
        <v>34.318680000000001</v>
      </c>
      <c r="AS20" s="70">
        <v>5.3258877000000003E-2</v>
      </c>
      <c r="AT20" s="58">
        <v>0.23421297399999999</v>
      </c>
      <c r="AU20" s="58">
        <v>0.49757476</v>
      </c>
      <c r="AV20" s="58">
        <v>0.20005410000000001</v>
      </c>
      <c r="AW20" s="58">
        <v>0.93184183412073163</v>
      </c>
      <c r="AX20" s="58">
        <v>0.27373356399999998</v>
      </c>
      <c r="AY20" s="58">
        <v>0.57207321</v>
      </c>
      <c r="AZ20" s="58">
        <v>0.32809997037981498</v>
      </c>
      <c r="BA20" s="58">
        <v>1.2824696113798151</v>
      </c>
      <c r="BC20" s="59" t="s">
        <v>210</v>
      </c>
      <c r="BD20" s="59">
        <v>2.9119999999999998E-4</v>
      </c>
      <c r="BE20" s="59">
        <v>0.21223159999999999</v>
      </c>
      <c r="BF20" s="59">
        <v>16.599224</v>
      </c>
      <c r="BG20" s="59">
        <v>7.8762350000000003</v>
      </c>
      <c r="BH20" s="59">
        <v>2.2574079999999998E-3</v>
      </c>
      <c r="BI20" s="59">
        <v>2.4599430000000002E-4</v>
      </c>
      <c r="BJ20" s="59">
        <v>34.320520000000002</v>
      </c>
      <c r="BK20" s="71">
        <v>5.7593353E-2</v>
      </c>
      <c r="BL20" s="59">
        <v>0.23387916</v>
      </c>
      <c r="BM20" s="59">
        <v>0.51730991999999998</v>
      </c>
      <c r="BN20" s="59">
        <v>0.208603275</v>
      </c>
      <c r="BO20" s="59">
        <v>0.95979235511775762</v>
      </c>
      <c r="BP20" s="59">
        <v>0.27906624000000002</v>
      </c>
      <c r="BQ20" s="59">
        <v>0.58749823999999995</v>
      </c>
      <c r="BR20" s="59">
        <v>0.33670413037136848</v>
      </c>
      <c r="BS20" s="59">
        <v>1.290703843371368</v>
      </c>
    </row>
    <row r="21" spans="1:71" x14ac:dyDescent="0.25">
      <c r="A21" s="57" t="s">
        <v>210</v>
      </c>
      <c r="B21" s="57">
        <v>3.0059999999999999E-4</v>
      </c>
      <c r="C21" s="57">
        <v>0.26037009999999999</v>
      </c>
      <c r="D21" s="57">
        <v>13.635007999999999</v>
      </c>
      <c r="E21" s="57">
        <v>8.1776529999999994</v>
      </c>
      <c r="F21" s="57">
        <v>2.2430829999999999E-3</v>
      </c>
      <c r="G21" s="57">
        <v>2.5983359999999999E-4</v>
      </c>
      <c r="H21" s="57">
        <v>34.273434000000002</v>
      </c>
      <c r="I21" s="68">
        <v>7.4966989999999997E-2</v>
      </c>
      <c r="J21" s="57">
        <v>0.231929728</v>
      </c>
      <c r="K21" s="57">
        <v>0.58353902000000013</v>
      </c>
      <c r="L21" s="57">
        <v>0.24911275599999999</v>
      </c>
      <c r="M21" s="57">
        <v>1.064581504110901</v>
      </c>
      <c r="N21" s="57">
        <v>0.29471328000000002</v>
      </c>
      <c r="O21" s="57">
        <v>0.63453651999999994</v>
      </c>
      <c r="P21" s="57">
        <v>0.37010065027736849</v>
      </c>
      <c r="Q21" s="57">
        <v>1.4021272852773681</v>
      </c>
      <c r="S21" s="53" t="s">
        <v>210</v>
      </c>
      <c r="T21" s="53">
        <v>2.9520000000000002E-4</v>
      </c>
      <c r="U21" s="53">
        <v>0.22068769999999999</v>
      </c>
      <c r="V21" s="53">
        <v>15.270754</v>
      </c>
      <c r="W21" s="53">
        <v>7.9542812999999999</v>
      </c>
      <c r="X21" s="53">
        <v>2.2496109999999999E-3</v>
      </c>
      <c r="Y21" s="53">
        <v>2.5223006000000002E-4</v>
      </c>
      <c r="Z21" s="53">
        <v>34.273884000000002</v>
      </c>
      <c r="AA21" s="53">
        <v>6.5094165999999995E-2</v>
      </c>
      <c r="AB21" s="53">
        <v>0.232580655</v>
      </c>
      <c r="AC21" s="53">
        <v>0.54507803999999993</v>
      </c>
      <c r="AD21" s="53">
        <v>0.22891278300000001</v>
      </c>
      <c r="AE21" s="53">
        <v>1.0065714781150159</v>
      </c>
      <c r="AF21" s="53">
        <v>0.28325417600000002</v>
      </c>
      <c r="AG21" s="53">
        <v>0.60041102999999996</v>
      </c>
      <c r="AH21" s="53">
        <v>0.35397062029580828</v>
      </c>
      <c r="AI21" s="53">
        <v>1.3390625432958081</v>
      </c>
      <c r="AK21" s="58" t="s">
        <v>210</v>
      </c>
      <c r="AL21" s="58">
        <v>2.9359999999999998E-4</v>
      </c>
      <c r="AM21" s="58">
        <v>0.18686749999999999</v>
      </c>
      <c r="AN21" s="58">
        <v>16.922953</v>
      </c>
      <c r="AO21" s="58">
        <v>7.7314157000000003</v>
      </c>
      <c r="AP21" s="58">
        <v>2.2570876999999999E-3</v>
      </c>
      <c r="AQ21" s="58">
        <v>2.4494129999999998E-4</v>
      </c>
      <c r="AR21" s="58">
        <v>34.272728000000001</v>
      </c>
      <c r="AS21" s="70">
        <v>5.6760184000000012E-2</v>
      </c>
      <c r="AT21" s="58">
        <v>0.23310254</v>
      </c>
      <c r="AU21" s="58">
        <v>0.50846891999999999</v>
      </c>
      <c r="AV21" s="58">
        <v>0.21145037999999999</v>
      </c>
      <c r="AW21" s="58">
        <v>0.9530218401214775</v>
      </c>
      <c r="AX21" s="58">
        <v>0.27267796500000002</v>
      </c>
      <c r="AY21" s="58">
        <v>0.56874796999999999</v>
      </c>
      <c r="AZ21" s="58">
        <v>0.34109604032187318</v>
      </c>
      <c r="BA21" s="58">
        <v>1.292426794321873</v>
      </c>
      <c r="BC21" s="59" t="s">
        <v>210</v>
      </c>
      <c r="BD21" s="59">
        <v>2.9599999999999998E-4</v>
      </c>
      <c r="BE21" s="59">
        <v>0.20518610000000001</v>
      </c>
      <c r="BF21" s="59">
        <v>16.108000000000001</v>
      </c>
      <c r="BG21" s="59">
        <v>7.8618034999999997</v>
      </c>
      <c r="BH21" s="59">
        <v>2.2545659999999999E-3</v>
      </c>
      <c r="BI21" s="59">
        <v>2.4842817E-4</v>
      </c>
      <c r="BJ21" s="59">
        <v>34.275559999999999</v>
      </c>
      <c r="BK21" s="71">
        <v>6.0984509999999999E-2</v>
      </c>
      <c r="BL21" s="59">
        <v>0.23245342499999999</v>
      </c>
      <c r="BM21" s="59">
        <v>0.52595042999999997</v>
      </c>
      <c r="BN21" s="59">
        <v>0.22140741799999999</v>
      </c>
      <c r="BO21" s="59">
        <v>0.97981127311905836</v>
      </c>
      <c r="BP21" s="59">
        <v>0.27731093000000001</v>
      </c>
      <c r="BQ21" s="59">
        <v>0.58365850000000008</v>
      </c>
      <c r="BR21" s="59">
        <v>0.34685690031279992</v>
      </c>
      <c r="BS21" s="59">
        <v>1.2976623553127999</v>
      </c>
    </row>
    <row r="22" spans="1:71" x14ac:dyDescent="0.25">
      <c r="A22" s="57" t="s">
        <v>210</v>
      </c>
      <c r="B22" s="57">
        <v>3.0620000000000002E-4</v>
      </c>
      <c r="C22" s="57">
        <v>0.26176159999999998</v>
      </c>
      <c r="D22" s="57">
        <v>13.104786000000001</v>
      </c>
      <c r="E22" s="57">
        <v>8.1751380000000005</v>
      </c>
      <c r="F22" s="57">
        <v>2.2408710000000002E-3</v>
      </c>
      <c r="G22" s="57">
        <v>2.6290295999999998E-4</v>
      </c>
      <c r="H22" s="57">
        <v>34.237625000000001</v>
      </c>
      <c r="I22" s="68">
        <v>7.3242015999999993E-2</v>
      </c>
      <c r="J22" s="57">
        <v>0.23140555500000001</v>
      </c>
      <c r="K22" s="57">
        <v>0.58501011999999997</v>
      </c>
      <c r="L22" s="57">
        <v>0.24998321000000001</v>
      </c>
      <c r="M22" s="57">
        <v>1.0663988851094861</v>
      </c>
      <c r="N22" s="57">
        <v>0.29229998000000001</v>
      </c>
      <c r="O22" s="57">
        <v>0.63729158000000008</v>
      </c>
      <c r="P22" s="57">
        <v>0.35430545023693483</v>
      </c>
      <c r="Q22" s="57">
        <v>1.383832796236935</v>
      </c>
      <c r="S22" s="53" t="s">
        <v>210</v>
      </c>
      <c r="T22" s="53">
        <v>2.9950000000000002E-4</v>
      </c>
      <c r="U22" s="53">
        <v>0.2187808</v>
      </c>
      <c r="V22" s="53">
        <v>14.7364435</v>
      </c>
      <c r="W22" s="53">
        <v>7.9450599999999998</v>
      </c>
      <c r="X22" s="53">
        <v>2.2474306000000001E-3</v>
      </c>
      <c r="Y22" s="53">
        <v>2.5503323E-4</v>
      </c>
      <c r="Z22" s="53">
        <v>34.236767</v>
      </c>
      <c r="AA22" s="53">
        <v>6.3610120000000006E-2</v>
      </c>
      <c r="AB22" s="53">
        <v>0.23284806799999999</v>
      </c>
      <c r="AC22" s="53">
        <v>0.54928136999999999</v>
      </c>
      <c r="AD22" s="53">
        <v>0.227501958</v>
      </c>
      <c r="AE22" s="53">
        <v>1.0096313961125909</v>
      </c>
      <c r="AF22" s="53">
        <v>0.28392666</v>
      </c>
      <c r="AG22" s="53">
        <v>0.60672322000000001</v>
      </c>
      <c r="AH22" s="53">
        <v>0.34069014025521988</v>
      </c>
      <c r="AI22" s="53">
        <v>1.3302478922552201</v>
      </c>
      <c r="AK22" s="58" t="s">
        <v>210</v>
      </c>
      <c r="AL22" s="58">
        <v>2.9760000000000002E-4</v>
      </c>
      <c r="AM22" s="58">
        <v>0.18328349999999999</v>
      </c>
      <c r="AN22" s="58">
        <v>16.386879</v>
      </c>
      <c r="AO22" s="58">
        <v>7.7230470000000002</v>
      </c>
      <c r="AP22" s="58">
        <v>2.2547494E-3</v>
      </c>
      <c r="AQ22" s="58">
        <v>2.4753166000000002E-4</v>
      </c>
      <c r="AR22" s="58">
        <v>34.232044000000002</v>
      </c>
      <c r="AS22" s="70">
        <v>5.3324393999999997E-2</v>
      </c>
      <c r="AT22" s="58">
        <v>0.233148143</v>
      </c>
      <c r="AU22" s="58">
        <v>0.50786355999999999</v>
      </c>
      <c r="AV22" s="58">
        <v>0.20823803399999999</v>
      </c>
      <c r="AW22" s="58">
        <v>0.94924973711784022</v>
      </c>
      <c r="AX22" s="58">
        <v>0.27134967999999998</v>
      </c>
      <c r="AY22" s="58">
        <v>0.57260475</v>
      </c>
      <c r="AZ22" s="58">
        <v>0.31849155026011122</v>
      </c>
      <c r="BA22" s="58">
        <v>1.2727621142601111</v>
      </c>
      <c r="BC22" s="59" t="s">
        <v>210</v>
      </c>
      <c r="BD22" s="59">
        <v>3.0029999999999998E-4</v>
      </c>
      <c r="BE22" s="59">
        <v>0.20315549999999999</v>
      </c>
      <c r="BF22" s="59">
        <v>15.577265000000001</v>
      </c>
      <c r="BG22" s="59">
        <v>7.8535890000000004</v>
      </c>
      <c r="BH22" s="59">
        <v>2.2523886999999999E-3</v>
      </c>
      <c r="BI22" s="59">
        <v>2.5111170000000001E-4</v>
      </c>
      <c r="BJ22" s="59">
        <v>34.237830000000002</v>
      </c>
      <c r="BK22" s="71">
        <v>5.9119064000000013E-2</v>
      </c>
      <c r="BL22" s="59">
        <v>0.23261017</v>
      </c>
      <c r="BM22" s="59">
        <v>0.52883628000000005</v>
      </c>
      <c r="BN22" s="59">
        <v>0.21989083300000001</v>
      </c>
      <c r="BO22" s="59">
        <v>0.98133728311638224</v>
      </c>
      <c r="BP22" s="59">
        <v>0.27731688999999998</v>
      </c>
      <c r="BQ22" s="59">
        <v>0.58932435999999999</v>
      </c>
      <c r="BR22" s="59">
        <v>0.33145610026714811</v>
      </c>
      <c r="BS22" s="59">
        <v>1.285410966267148</v>
      </c>
    </row>
    <row r="23" spans="1:71" x14ac:dyDescent="0.25">
      <c r="A23" s="57" t="s">
        <v>210</v>
      </c>
      <c r="B23" s="57">
        <v>3.0880000000000002E-4</v>
      </c>
      <c r="C23" s="57">
        <v>0.26386870000000001</v>
      </c>
      <c r="D23" s="57">
        <v>12.676297</v>
      </c>
      <c r="E23" s="57">
        <v>8.1734580000000001</v>
      </c>
      <c r="F23" s="57">
        <v>2.2393023E-3</v>
      </c>
      <c r="G23" s="57">
        <v>2.6524695999999997E-4</v>
      </c>
      <c r="H23" s="57">
        <v>34.211677999999999</v>
      </c>
      <c r="I23" s="68">
        <v>7.3211250000000005E-2</v>
      </c>
      <c r="J23" s="57">
        <v>0.23114894</v>
      </c>
      <c r="K23" s="57">
        <v>0.59053350000000004</v>
      </c>
      <c r="L23" s="57">
        <v>0.25044873000000001</v>
      </c>
      <c r="M23" s="57">
        <v>1.072131170107758</v>
      </c>
      <c r="N23" s="57">
        <v>0.29331048999999998</v>
      </c>
      <c r="O23" s="57">
        <v>0.64329594999999995</v>
      </c>
      <c r="P23" s="57">
        <v>0.34649870021673579</v>
      </c>
      <c r="Q23" s="57">
        <v>1.3825016202167359</v>
      </c>
      <c r="S23" s="53" t="s">
        <v>210</v>
      </c>
      <c r="T23" s="53">
        <v>3.0140000000000001E-4</v>
      </c>
      <c r="U23" s="53">
        <v>0.21936140000000001</v>
      </c>
      <c r="V23" s="53">
        <v>14.290253</v>
      </c>
      <c r="W23" s="53">
        <v>7.9403176000000002</v>
      </c>
      <c r="X23" s="53">
        <v>2.2458690000000002E-3</v>
      </c>
      <c r="Y23" s="53">
        <v>2.5733111999999997E-4</v>
      </c>
      <c r="Z23" s="53">
        <v>34.208503999999998</v>
      </c>
      <c r="AA23" s="53">
        <v>6.2959589999999996E-2</v>
      </c>
      <c r="AB23" s="53">
        <v>0.23281655800000001</v>
      </c>
      <c r="AC23" s="53">
        <v>0.55428546000000001</v>
      </c>
      <c r="AD23" s="53">
        <v>0.226541884</v>
      </c>
      <c r="AE23" s="53">
        <v>1.0136439021100161</v>
      </c>
      <c r="AF23" s="53">
        <v>0.28474330399999997</v>
      </c>
      <c r="AG23" s="53">
        <v>0.61200776000000001</v>
      </c>
      <c r="AH23" s="53">
        <v>0.331229980228191</v>
      </c>
      <c r="AI23" s="53">
        <v>1.3266873702281909</v>
      </c>
      <c r="AK23" s="58" t="s">
        <v>210</v>
      </c>
      <c r="AL23" s="58">
        <v>2.9960000000000002E-4</v>
      </c>
      <c r="AM23" s="58">
        <v>0.18447640000000001</v>
      </c>
      <c r="AN23" s="58">
        <v>15.930831</v>
      </c>
      <c r="AO23" s="58">
        <v>7.7193202999999997</v>
      </c>
      <c r="AP23" s="58">
        <v>2.2530802999999999E-3</v>
      </c>
      <c r="AQ23" s="58">
        <v>2.4965924000000002E-4</v>
      </c>
      <c r="AR23" s="58">
        <v>34.201084000000002</v>
      </c>
      <c r="AS23" s="70">
        <v>5.2205044999999999E-2</v>
      </c>
      <c r="AT23" s="58">
        <v>0.23346270499999999</v>
      </c>
      <c r="AU23" s="58">
        <v>0.51207488000000001</v>
      </c>
      <c r="AV23" s="58">
        <v>0.206690387</v>
      </c>
      <c r="AW23" s="58">
        <v>0.95222797211491939</v>
      </c>
      <c r="AX23" s="58">
        <v>0.27214751999999998</v>
      </c>
      <c r="AY23" s="58">
        <v>0.57832616000000003</v>
      </c>
      <c r="AZ23" s="58">
        <v>0.30816197023221348</v>
      </c>
      <c r="BA23" s="58">
        <v>1.268065392232214</v>
      </c>
      <c r="BC23" s="59" t="s">
        <v>210</v>
      </c>
      <c r="BD23" s="59">
        <v>3.0229999999999998E-4</v>
      </c>
      <c r="BE23" s="59">
        <v>0.20430380000000001</v>
      </c>
      <c r="BF23" s="59">
        <v>15.127496000000001</v>
      </c>
      <c r="BG23" s="59">
        <v>7.8495606999999996</v>
      </c>
      <c r="BH23" s="59">
        <v>2.2508179999999999E-3</v>
      </c>
      <c r="BI23" s="59">
        <v>2.5332593999999998E-4</v>
      </c>
      <c r="BJ23" s="59">
        <v>34.208824</v>
      </c>
      <c r="BK23" s="71">
        <v>5.8520567000000002E-2</v>
      </c>
      <c r="BL23" s="59">
        <v>0.23276846500000001</v>
      </c>
      <c r="BM23" s="59">
        <v>0.53395766999999994</v>
      </c>
      <c r="BN23" s="59">
        <v>0.219116967</v>
      </c>
      <c r="BO23" s="59">
        <v>0.98584310211373227</v>
      </c>
      <c r="BP23" s="59">
        <v>0.27838436</v>
      </c>
      <c r="BQ23" s="59">
        <v>0.59491448000000002</v>
      </c>
      <c r="BR23" s="59">
        <v>0.3231451502392797</v>
      </c>
      <c r="BS23" s="59">
        <v>1.2827472372392801</v>
      </c>
    </row>
    <row r="24" spans="1:71" x14ac:dyDescent="0.25">
      <c r="A24" s="57" t="s">
        <v>210</v>
      </c>
      <c r="B24" s="57">
        <v>3.0800000000000001E-4</v>
      </c>
      <c r="C24" s="57">
        <v>0.25726379999999999</v>
      </c>
      <c r="D24" s="57">
        <v>12.292624</v>
      </c>
      <c r="E24" s="57">
        <v>8.1739979999999992</v>
      </c>
      <c r="F24" s="57">
        <v>2.2378099999999998E-3</v>
      </c>
      <c r="G24" s="57">
        <v>2.6771379999999999E-4</v>
      </c>
      <c r="H24" s="57">
        <v>34.187756</v>
      </c>
      <c r="I24" s="68">
        <v>7.0793519999999999E-2</v>
      </c>
      <c r="J24" s="57">
        <v>0.23199278000000001</v>
      </c>
      <c r="K24" s="57">
        <v>0.59404230000000002</v>
      </c>
      <c r="L24" s="57">
        <v>0.24478023500000001</v>
      </c>
      <c r="M24" s="57">
        <v>1.070815315104255</v>
      </c>
      <c r="N24" s="57">
        <v>0.29461999</v>
      </c>
      <c r="O24" s="57">
        <v>0.64893991999999989</v>
      </c>
      <c r="P24" s="57">
        <v>0.33379003019237258</v>
      </c>
      <c r="Q24" s="57">
        <v>1.374041892192372</v>
      </c>
      <c r="S24" s="53" t="s">
        <v>210</v>
      </c>
      <c r="T24" s="53">
        <v>3.011E-4</v>
      </c>
      <c r="U24" s="53">
        <v>0.21562809999999999</v>
      </c>
      <c r="V24" s="53">
        <v>13.893662000000001</v>
      </c>
      <c r="W24" s="53">
        <v>7.9379897000000001</v>
      </c>
      <c r="X24" s="53">
        <v>2.2444509000000001E-3</v>
      </c>
      <c r="Y24" s="53">
        <v>2.5953949999999999E-4</v>
      </c>
      <c r="Z24" s="53">
        <v>34.18365</v>
      </c>
      <c r="AA24" s="53">
        <v>6.0306545000000003E-2</v>
      </c>
      <c r="AB24" s="53">
        <v>0.23373743799999999</v>
      </c>
      <c r="AC24" s="53">
        <v>0.55670407</v>
      </c>
      <c r="AD24" s="53">
        <v>0.22121819000000001</v>
      </c>
      <c r="AE24" s="53">
        <v>1.011659698106453</v>
      </c>
      <c r="AF24" s="53">
        <v>0.28560788599999998</v>
      </c>
      <c r="AG24" s="53">
        <v>0.61744591999999998</v>
      </c>
      <c r="AH24" s="53">
        <v>0.31697816020053349</v>
      </c>
      <c r="AI24" s="53">
        <v>1.306962852200533</v>
      </c>
      <c r="AK24" s="58" t="s">
        <v>210</v>
      </c>
      <c r="AL24" s="58">
        <v>2.9920000000000001E-4</v>
      </c>
      <c r="AM24" s="58">
        <v>0.1816615</v>
      </c>
      <c r="AN24" s="58">
        <v>15.52678</v>
      </c>
      <c r="AO24" s="58">
        <v>7.7175219999999998</v>
      </c>
      <c r="AP24" s="58">
        <v>2.2516750999999999E-3</v>
      </c>
      <c r="AQ24" s="58">
        <v>2.5172596000000002E-4</v>
      </c>
      <c r="AR24" s="58">
        <v>34.175052999999998</v>
      </c>
      <c r="AS24" s="70">
        <v>4.9050364999999999E-2</v>
      </c>
      <c r="AT24" s="58">
        <v>0.23411071</v>
      </c>
      <c r="AU24" s="58">
        <v>0.51271897</v>
      </c>
      <c r="AV24" s="58">
        <v>0.20108276999999999</v>
      </c>
      <c r="AW24" s="58">
        <v>0.94791245011054615</v>
      </c>
      <c r="AX24" s="58">
        <v>0.27192248000000002</v>
      </c>
      <c r="AY24" s="58">
        <v>0.58288695999999995</v>
      </c>
      <c r="AZ24" s="58">
        <v>0.28972864019978201</v>
      </c>
      <c r="BA24" s="58">
        <v>1.2521786431997819</v>
      </c>
      <c r="BC24" s="59" t="s">
        <v>210</v>
      </c>
      <c r="BD24" s="59">
        <v>3.0210000000000002E-4</v>
      </c>
      <c r="BE24" s="59">
        <v>0.2014687</v>
      </c>
      <c r="BF24" s="59">
        <v>14.725686</v>
      </c>
      <c r="BG24" s="59">
        <v>7.8476543000000003</v>
      </c>
      <c r="BH24" s="59">
        <v>2.249399E-3</v>
      </c>
      <c r="BI24" s="59">
        <v>2.5546603000000003E-4</v>
      </c>
      <c r="BJ24" s="59">
        <v>34.183185999999999</v>
      </c>
      <c r="BK24" s="71">
        <v>5.5851395999999998E-2</v>
      </c>
      <c r="BL24" s="59">
        <v>0.23355782999999999</v>
      </c>
      <c r="BM24" s="59">
        <v>0.53588652999999997</v>
      </c>
      <c r="BN24" s="59">
        <v>0.21400969</v>
      </c>
      <c r="BO24" s="59">
        <v>0.98345405010990838</v>
      </c>
      <c r="BP24" s="59">
        <v>0.27889750000000002</v>
      </c>
      <c r="BQ24" s="59">
        <v>0.60009661999999997</v>
      </c>
      <c r="BR24" s="59">
        <v>0.30785075020874331</v>
      </c>
      <c r="BS24" s="59">
        <v>1.2701023272087431</v>
      </c>
    </row>
    <row r="25" spans="1:71" x14ac:dyDescent="0.25">
      <c r="A25" s="57" t="s">
        <v>210</v>
      </c>
      <c r="B25" s="57">
        <v>3.0620000000000002E-4</v>
      </c>
      <c r="C25" s="57">
        <v>0.24630830000000001</v>
      </c>
      <c r="D25" s="57">
        <v>11.913499</v>
      </c>
      <c r="E25" s="57">
        <v>8.1746090000000002</v>
      </c>
      <c r="F25" s="57">
        <v>2.2361261999999998E-3</v>
      </c>
      <c r="G25" s="57">
        <v>2.7007874000000001E-4</v>
      </c>
      <c r="H25" s="57">
        <v>34.161720000000003</v>
      </c>
      <c r="I25" s="68">
        <v>6.8807944999999995E-2</v>
      </c>
      <c r="J25" s="57">
        <v>0.23403890999999999</v>
      </c>
      <c r="K25" s="57">
        <v>0.60294731999999995</v>
      </c>
      <c r="L25" s="57">
        <v>0.23537000399999999</v>
      </c>
      <c r="M25" s="57">
        <v>1.072356234099729</v>
      </c>
      <c r="N25" s="57">
        <v>0.300384816</v>
      </c>
      <c r="O25" s="57">
        <v>0.65951004000000002</v>
      </c>
      <c r="P25" s="57">
        <v>0.32587376017444042</v>
      </c>
      <c r="Q25" s="57">
        <v>1.38094872417444</v>
      </c>
      <c r="S25" s="53" t="s">
        <v>210</v>
      </c>
      <c r="T25" s="53">
        <v>3.0049999999999999E-4</v>
      </c>
      <c r="U25" s="53">
        <v>0.20922109999999999</v>
      </c>
      <c r="V25" s="53">
        <v>13.493656</v>
      </c>
      <c r="W25" s="53">
        <v>7.9362740000000001</v>
      </c>
      <c r="X25" s="53">
        <v>2.2428309999999998E-3</v>
      </c>
      <c r="Y25" s="53">
        <v>2.6182536000000001E-4</v>
      </c>
      <c r="Z25" s="53">
        <v>34.156019999999998</v>
      </c>
      <c r="AA25" s="53">
        <v>5.6882179999999997E-2</v>
      </c>
      <c r="AB25" s="53">
        <v>0.23536926</v>
      </c>
      <c r="AC25" s="53">
        <v>0.55957111999999998</v>
      </c>
      <c r="AD25" s="53">
        <v>0.21354081499999999</v>
      </c>
      <c r="AE25" s="53">
        <v>1.0084811951021491</v>
      </c>
      <c r="AF25" s="53">
        <v>0.28729326999999999</v>
      </c>
      <c r="AG25" s="53">
        <v>0.62428569999999994</v>
      </c>
      <c r="AH25" s="53">
        <v>0.30180213017550372</v>
      </c>
      <c r="AI25" s="53">
        <v>1.305685357175504</v>
      </c>
      <c r="AK25" s="58" t="s">
        <v>210</v>
      </c>
      <c r="AL25" s="58">
        <v>2.99E-4</v>
      </c>
      <c r="AM25" s="58">
        <v>0.17746319999999999</v>
      </c>
      <c r="AN25" s="58">
        <v>15.117635</v>
      </c>
      <c r="AO25" s="58">
        <v>7.7160039999999999</v>
      </c>
      <c r="AP25" s="58">
        <v>2.2500901999999998E-3</v>
      </c>
      <c r="AQ25" s="58">
        <v>2.5386803000000002E-4</v>
      </c>
      <c r="AR25" s="58">
        <v>34.146853999999998</v>
      </c>
      <c r="AS25" s="70">
        <v>4.5703279999999999E-2</v>
      </c>
      <c r="AT25" s="58">
        <v>0.23573659999999999</v>
      </c>
      <c r="AU25" s="58">
        <v>0.51465161999999998</v>
      </c>
      <c r="AV25" s="58">
        <v>0.19441267600000001</v>
      </c>
      <c r="AW25" s="58">
        <v>0.94480089610608398</v>
      </c>
      <c r="AX25" s="58">
        <v>0.27320648400000003</v>
      </c>
      <c r="AY25" s="58">
        <v>0.59007910000000008</v>
      </c>
      <c r="AZ25" s="58">
        <v>0.27343976017467242</v>
      </c>
      <c r="BA25" s="58">
        <v>1.240775159174673</v>
      </c>
      <c r="BC25" s="59" t="s">
        <v>210</v>
      </c>
      <c r="BD25" s="59">
        <v>3.0170000000000002E-4</v>
      </c>
      <c r="BE25" s="59">
        <v>0.19601399999999999</v>
      </c>
      <c r="BF25" s="59">
        <v>14.318174000000001</v>
      </c>
      <c r="BG25" s="59">
        <v>7.8462019999999999</v>
      </c>
      <c r="BH25" s="59">
        <v>2.2477744999999999E-3</v>
      </c>
      <c r="BI25" s="59">
        <v>2.5770129999999999E-4</v>
      </c>
      <c r="BJ25" s="59">
        <v>34.154743000000003</v>
      </c>
      <c r="BK25" s="71">
        <v>5.2504416999999998E-2</v>
      </c>
      <c r="BL25" s="59">
        <v>0.23519533400000001</v>
      </c>
      <c r="BM25" s="59">
        <v>0.53848026000000004</v>
      </c>
      <c r="BN25" s="59">
        <v>0.20676435200000001</v>
      </c>
      <c r="BO25" s="59">
        <v>0.98043994610535812</v>
      </c>
      <c r="BP25" s="59">
        <v>0.28046802999999998</v>
      </c>
      <c r="BQ25" s="59">
        <v>0.60693671999999999</v>
      </c>
      <c r="BR25" s="59">
        <v>0.2925546501813111</v>
      </c>
      <c r="BS25" s="59">
        <v>1.2597286391813109</v>
      </c>
    </row>
    <row r="26" spans="1:71" x14ac:dyDescent="0.25">
      <c r="A26" s="57" t="s">
        <v>210</v>
      </c>
      <c r="B26" s="57">
        <v>3.0239999999999998E-4</v>
      </c>
      <c r="C26" s="57">
        <v>0.2251145</v>
      </c>
      <c r="D26" s="57">
        <v>11.503321</v>
      </c>
      <c r="E26" s="57">
        <v>8.1754580000000008</v>
      </c>
      <c r="F26" s="57">
        <v>2.2332708000000001E-3</v>
      </c>
      <c r="G26" s="57">
        <v>2.7280119999999999E-4</v>
      </c>
      <c r="H26" s="57">
        <v>34.118169999999999</v>
      </c>
      <c r="I26" s="68">
        <v>6.0057353000000001E-2</v>
      </c>
      <c r="J26" s="57">
        <v>0.23741808</v>
      </c>
      <c r="K26" s="57">
        <v>0.60139081999999999</v>
      </c>
      <c r="L26" s="57">
        <v>0.21646230399999999</v>
      </c>
      <c r="M26" s="57">
        <v>1.0552712040931329</v>
      </c>
      <c r="N26" s="57">
        <v>0.30160963000000002</v>
      </c>
      <c r="O26" s="57">
        <v>0.66689555</v>
      </c>
      <c r="P26" s="57">
        <v>0.29435807014394572</v>
      </c>
      <c r="Q26" s="57">
        <v>1.3492279101439451</v>
      </c>
      <c r="S26" s="53" t="s">
        <v>210</v>
      </c>
      <c r="T26" s="53">
        <v>2.968E-4</v>
      </c>
      <c r="U26" s="53">
        <v>0.18968699999999999</v>
      </c>
      <c r="V26" s="53">
        <v>13.065939999999999</v>
      </c>
      <c r="W26" s="53">
        <v>7.9350033</v>
      </c>
      <c r="X26" s="53">
        <v>2.2400789999999999E-3</v>
      </c>
      <c r="Y26" s="53">
        <v>2.6451703000000002E-4</v>
      </c>
      <c r="Z26" s="53">
        <v>34.110230000000001</v>
      </c>
      <c r="AA26" s="53">
        <v>4.8760675000000003E-2</v>
      </c>
      <c r="AB26" s="53">
        <v>0.23933652999999999</v>
      </c>
      <c r="AC26" s="53">
        <v>0.55767488999999992</v>
      </c>
      <c r="AD26" s="53">
        <v>0.19627471299999999</v>
      </c>
      <c r="AE26" s="53">
        <v>0.99328613309496794</v>
      </c>
      <c r="AF26" s="53">
        <v>0.28862797000000001</v>
      </c>
      <c r="AG26" s="53">
        <v>0.63327405000000003</v>
      </c>
      <c r="AH26" s="53">
        <v>0.27258570014399608</v>
      </c>
      <c r="AI26" s="53">
        <v>1.278797377143996</v>
      </c>
      <c r="AK26" s="58" t="s">
        <v>210</v>
      </c>
      <c r="AL26" s="58">
        <v>2.9579999999999998E-4</v>
      </c>
      <c r="AM26" s="58">
        <v>0.16069510000000001</v>
      </c>
      <c r="AN26" s="58">
        <v>14.67238</v>
      </c>
      <c r="AO26" s="58">
        <v>7.7146629999999998</v>
      </c>
      <c r="AP26" s="58">
        <v>2.2473129999999999E-3</v>
      </c>
      <c r="AQ26" s="58">
        <v>2.5645239999999998E-4</v>
      </c>
      <c r="AR26" s="58">
        <v>34.098624999999998</v>
      </c>
      <c r="AS26" s="70">
        <v>3.7775877999999999E-2</v>
      </c>
      <c r="AT26" s="58">
        <v>0.23994236699999999</v>
      </c>
      <c r="AU26" s="58">
        <v>0.51190877999999995</v>
      </c>
      <c r="AV26" s="58">
        <v>0.17838501800000001</v>
      </c>
      <c r="AW26" s="58">
        <v>0.93023616509804552</v>
      </c>
      <c r="AX26" s="58">
        <v>0.27413324999999999</v>
      </c>
      <c r="AY26" s="58">
        <v>0.59950751999999996</v>
      </c>
      <c r="AZ26" s="58">
        <v>0.24254121014088359</v>
      </c>
      <c r="BA26" s="58">
        <v>1.2122478321408841</v>
      </c>
      <c r="BC26" s="59" t="s">
        <v>210</v>
      </c>
      <c r="BD26" s="59">
        <v>2.9829999999999999E-4</v>
      </c>
      <c r="BE26" s="59">
        <v>0.1780043</v>
      </c>
      <c r="BF26" s="59">
        <v>13.880331</v>
      </c>
      <c r="BG26" s="59">
        <v>7.8451266000000004</v>
      </c>
      <c r="BH26" s="59">
        <v>2.2450015000000001E-3</v>
      </c>
      <c r="BI26" s="59">
        <v>2.6034845999999999E-4</v>
      </c>
      <c r="BJ26" s="59">
        <v>34.107532999999997</v>
      </c>
      <c r="BK26" s="71">
        <v>4.4594552000000003E-2</v>
      </c>
      <c r="BL26" s="59">
        <v>0.239216822</v>
      </c>
      <c r="BM26" s="59">
        <v>0.53633401000000003</v>
      </c>
      <c r="BN26" s="59">
        <v>0.19028809599999999</v>
      </c>
      <c r="BO26" s="59">
        <v>0.96583892809776062</v>
      </c>
      <c r="BP26" s="59">
        <v>0.28159983</v>
      </c>
      <c r="BQ26" s="59">
        <v>0.61600155999999995</v>
      </c>
      <c r="BR26" s="59">
        <v>0.26298866014705491</v>
      </c>
      <c r="BS26" s="59">
        <v>1.2325368531470551</v>
      </c>
    </row>
    <row r="27" spans="1:71" x14ac:dyDescent="0.25">
      <c r="A27" s="57" t="s">
        <v>210</v>
      </c>
      <c r="B27" s="57">
        <v>2.9300000000000002E-4</v>
      </c>
      <c r="C27" s="57">
        <v>0.17999780000000001</v>
      </c>
      <c r="D27" s="57">
        <v>11.2119465</v>
      </c>
      <c r="E27" s="57">
        <v>8.1780849999999994</v>
      </c>
      <c r="F27" s="57">
        <v>2.2291699999999999E-3</v>
      </c>
      <c r="G27" s="57">
        <v>2.749971E-4</v>
      </c>
      <c r="H27" s="57">
        <v>34.063538000000001</v>
      </c>
      <c r="I27" s="68">
        <v>4.2755004000000013E-2</v>
      </c>
      <c r="J27" s="57">
        <v>0.24412944</v>
      </c>
      <c r="K27" s="57">
        <v>0.58895593999999996</v>
      </c>
      <c r="L27" s="57">
        <v>0.18113622800000001</v>
      </c>
      <c r="M27" s="57">
        <v>1.0142216080827611</v>
      </c>
      <c r="N27" s="57">
        <v>0.30155690000000002</v>
      </c>
      <c r="O27" s="57">
        <v>0.67523219999999995</v>
      </c>
      <c r="P27" s="57">
        <v>0.23431630010981749</v>
      </c>
      <c r="Q27" s="57">
        <v>1.280488775109818</v>
      </c>
      <c r="S27" s="53" t="s">
        <v>210</v>
      </c>
      <c r="T27" s="53">
        <v>2.8969999999999999E-4</v>
      </c>
      <c r="U27" s="53">
        <v>0.1528245</v>
      </c>
      <c r="V27" s="53">
        <v>12.758215</v>
      </c>
      <c r="W27" s="53">
        <v>7.9342364999999999</v>
      </c>
      <c r="X27" s="53">
        <v>2.2361127E-3</v>
      </c>
      <c r="Y27" s="53">
        <v>2.6657615999999999E-4</v>
      </c>
      <c r="Z27" s="53">
        <v>34.052709999999998</v>
      </c>
      <c r="AA27" s="53">
        <v>3.2117825000000003E-2</v>
      </c>
      <c r="AB27" s="53">
        <v>0.245372803</v>
      </c>
      <c r="AC27" s="53">
        <v>0.54278508000000003</v>
      </c>
      <c r="AD27" s="53">
        <v>0.164922556</v>
      </c>
      <c r="AE27" s="53">
        <v>0.95308043908442619</v>
      </c>
      <c r="AF27" s="53">
        <v>0.28749728000000002</v>
      </c>
      <c r="AG27" s="53">
        <v>0.64147843999999998</v>
      </c>
      <c r="AH27" s="53">
        <v>0.20804363010713711</v>
      </c>
      <c r="AI27" s="53">
        <v>1.204571974107137</v>
      </c>
      <c r="AK27" s="58" t="s">
        <v>210</v>
      </c>
      <c r="AL27" s="58">
        <v>2.9E-4</v>
      </c>
      <c r="AM27" s="58">
        <v>0.12852379999999999</v>
      </c>
      <c r="AN27" s="58">
        <v>14.344804999999999</v>
      </c>
      <c r="AO27" s="58">
        <v>7.7135800000000003</v>
      </c>
      <c r="AP27" s="58">
        <v>2.2433959999999999E-3</v>
      </c>
      <c r="AQ27" s="58">
        <v>2.5849150000000002E-4</v>
      </c>
      <c r="AR27" s="58">
        <v>34.037149999999997</v>
      </c>
      <c r="AS27" s="70">
        <v>2.2296341000000001E-2</v>
      </c>
      <c r="AT27" s="58">
        <v>0.24568124999999999</v>
      </c>
      <c r="AU27" s="58">
        <v>0.49679506000000001</v>
      </c>
      <c r="AV27" s="58">
        <v>0.15025048699999999</v>
      </c>
      <c r="AW27" s="58">
        <v>0.89272679708661429</v>
      </c>
      <c r="AX27" s="58">
        <v>0.27322349000000001</v>
      </c>
      <c r="AY27" s="58">
        <v>0.60810176000000005</v>
      </c>
      <c r="AZ27" s="58">
        <v>0.18021967010324039</v>
      </c>
      <c r="BA27" s="58">
        <v>1.1410741221032401</v>
      </c>
      <c r="BC27" s="59" t="s">
        <v>210</v>
      </c>
      <c r="BD27" s="59">
        <v>2.9189999999999999E-4</v>
      </c>
      <c r="BE27" s="59">
        <v>0.14351</v>
      </c>
      <c r="BF27" s="59">
        <v>13.56006</v>
      </c>
      <c r="BG27" s="59">
        <v>7.8443836999999998</v>
      </c>
      <c r="BH27" s="59">
        <v>2.2410436000000001E-3</v>
      </c>
      <c r="BI27" s="59">
        <v>2.6240808E-4</v>
      </c>
      <c r="BJ27" s="59">
        <v>34.048076999999999</v>
      </c>
      <c r="BK27" s="71">
        <v>2.856823E-2</v>
      </c>
      <c r="BL27" s="59">
        <v>0.24501228</v>
      </c>
      <c r="BM27" s="59">
        <v>0.52120601999999994</v>
      </c>
      <c r="BN27" s="59">
        <v>0.16034684699999999</v>
      </c>
      <c r="BO27" s="59">
        <v>0.92656514708665771</v>
      </c>
      <c r="BP27" s="59">
        <v>0.28048847999999998</v>
      </c>
      <c r="BQ27" s="59">
        <v>0.62437411999999992</v>
      </c>
      <c r="BR27" s="59">
        <v>0.19893907010795539</v>
      </c>
      <c r="BS27" s="59">
        <v>1.159645712107956</v>
      </c>
    </row>
    <row r="28" spans="1:71" x14ac:dyDescent="0.25">
      <c r="A28" s="57" t="s">
        <v>210</v>
      </c>
      <c r="B28" s="57">
        <v>2.7950000000000002E-4</v>
      </c>
      <c r="C28" s="57">
        <v>0.1238701</v>
      </c>
      <c r="D28" s="57">
        <v>11.424712</v>
      </c>
      <c r="E28" s="57">
        <v>8.1793999999999993</v>
      </c>
      <c r="F28" s="57">
        <v>2.2258942E-3</v>
      </c>
      <c r="G28" s="57">
        <v>2.7402269999999998E-4</v>
      </c>
      <c r="H28" s="57">
        <v>34.03519</v>
      </c>
      <c r="I28" s="68">
        <v>1.0667661E-2</v>
      </c>
      <c r="J28" s="57">
        <v>0.25246691399999999</v>
      </c>
      <c r="K28" s="57">
        <v>0.53923947000000005</v>
      </c>
      <c r="L28" s="57">
        <v>0.14278078180771489</v>
      </c>
      <c r="M28" s="57">
        <v>0.93448716587881653</v>
      </c>
      <c r="N28" s="57">
        <v>0.28674875999999999</v>
      </c>
      <c r="O28" s="57">
        <v>0.66883634000000003</v>
      </c>
      <c r="P28" s="57">
        <v>0.11622515007610749</v>
      </c>
      <c r="Q28" s="57">
        <v>1.108038080076108</v>
      </c>
      <c r="S28" s="53" t="s">
        <v>210</v>
      </c>
      <c r="T28" s="53">
        <v>2.7839999999999999E-4</v>
      </c>
      <c r="U28" s="53">
        <v>0.1034069</v>
      </c>
      <c r="V28" s="53">
        <v>12.938286</v>
      </c>
      <c r="W28" s="53">
        <v>7.9341087000000003</v>
      </c>
      <c r="X28" s="53">
        <v>2.2332088999999999E-3</v>
      </c>
      <c r="Y28" s="53">
        <v>2.6590659999999999E-4</v>
      </c>
      <c r="Z28" s="53">
        <v>34.022150000000003</v>
      </c>
      <c r="AA28" s="53">
        <v>1.4903097E-3</v>
      </c>
      <c r="AB28" s="53">
        <v>0.25309680000000001</v>
      </c>
      <c r="AC28" s="53">
        <v>0.49463564999999998</v>
      </c>
      <c r="AD28" s="53">
        <v>0.129779472283681</v>
      </c>
      <c r="AE28" s="53">
        <v>0.8775119223551302</v>
      </c>
      <c r="AF28" s="53">
        <v>0.27321559000000001</v>
      </c>
      <c r="AG28" s="53">
        <v>0.63543379999999994</v>
      </c>
      <c r="AH28" s="53">
        <v>9.3555150072546708E-2</v>
      </c>
      <c r="AI28" s="53">
        <v>1.0372592943725469</v>
      </c>
      <c r="AK28" s="58" t="s">
        <v>210</v>
      </c>
      <c r="AL28" s="58">
        <v>2.811E-4</v>
      </c>
      <c r="AM28" s="58">
        <v>8.6090600000000003E-2</v>
      </c>
      <c r="AN28" s="58">
        <v>14.490755999999999</v>
      </c>
      <c r="AO28" s="58">
        <v>7.7133399999999996</v>
      </c>
      <c r="AP28" s="58">
        <v>2.2407811999999999E-3</v>
      </c>
      <c r="AQ28" s="58">
        <v>2.5802973000000002E-4</v>
      </c>
      <c r="AR28" s="58">
        <v>34.005104000000003</v>
      </c>
      <c r="AS28" s="70">
        <v>1.1358828999999999E-9</v>
      </c>
      <c r="AT28" s="58">
        <v>0.25285696000000002</v>
      </c>
      <c r="AU28" s="58">
        <v>0.45070197000000001</v>
      </c>
      <c r="AV28" s="58">
        <v>0.11593318289932431</v>
      </c>
      <c r="AW28" s="58">
        <v>0.81949211297079272</v>
      </c>
      <c r="AX28" s="58">
        <v>0.25969487000000002</v>
      </c>
      <c r="AY28" s="58">
        <v>0.60191669999999997</v>
      </c>
      <c r="AZ28" s="58">
        <v>7.2384450069759507E-2</v>
      </c>
      <c r="BA28" s="58">
        <v>0.98374702607975939</v>
      </c>
      <c r="BC28" s="59" t="s">
        <v>210</v>
      </c>
      <c r="BD28" s="59">
        <v>2.8150000000000001E-4</v>
      </c>
      <c r="BE28" s="59">
        <v>9.7007399999999994E-2</v>
      </c>
      <c r="BF28" s="59">
        <v>13.720367</v>
      </c>
      <c r="BG28" s="59">
        <v>7.8442854999999998</v>
      </c>
      <c r="BH28" s="59">
        <v>2.2383006000000001E-3</v>
      </c>
      <c r="BI28" s="59">
        <v>2.6186406999999999E-4</v>
      </c>
      <c r="BJ28" s="59">
        <v>34.016593999999998</v>
      </c>
      <c r="BK28" s="71">
        <v>3.4731009999999997E-5</v>
      </c>
      <c r="BL28" s="59">
        <v>0.25237337300000001</v>
      </c>
      <c r="BM28" s="59">
        <v>0.47419819000000002</v>
      </c>
      <c r="BN28" s="59">
        <v>0.12466159280818399</v>
      </c>
      <c r="BO28" s="59">
        <v>0.85123315588083193</v>
      </c>
      <c r="BP28" s="59">
        <v>0.26669768999999999</v>
      </c>
      <c r="BQ28" s="59">
        <v>0.61822442</v>
      </c>
      <c r="BR28" s="59">
        <v>8.6719830071965862E-2</v>
      </c>
      <c r="BS28" s="59">
        <v>0.99783221008196576</v>
      </c>
    </row>
    <row r="29" spans="1:71" x14ac:dyDescent="0.25">
      <c r="A29" s="57" t="s">
        <v>210</v>
      </c>
      <c r="B29" s="57">
        <v>3.3859999999999999E-4</v>
      </c>
      <c r="C29" s="57">
        <v>0.26558619999999999</v>
      </c>
      <c r="D29" s="57">
        <v>10.675048</v>
      </c>
      <c r="E29" s="57">
        <v>8.1799949999999999</v>
      </c>
      <c r="F29" s="57">
        <v>2.2198641999999998E-3</v>
      </c>
      <c r="G29" s="57">
        <v>2.7650534000000002E-4</v>
      </c>
      <c r="H29" s="57">
        <v>33.825695000000003</v>
      </c>
      <c r="I29" s="68">
        <v>7.2280570000000002E-2</v>
      </c>
      <c r="J29" s="57">
        <v>0.235430628</v>
      </c>
      <c r="K29" s="57">
        <v>0.63377510000000004</v>
      </c>
      <c r="L29" s="57">
        <v>0.245696207</v>
      </c>
      <c r="M29" s="57">
        <v>1.114901935098344</v>
      </c>
      <c r="N29" s="57">
        <v>0.310296195</v>
      </c>
      <c r="O29" s="57">
        <v>0.69559727000000005</v>
      </c>
      <c r="P29" s="57">
        <v>0.32383960016238911</v>
      </c>
      <c r="Q29" s="57">
        <v>1.427630927162389</v>
      </c>
      <c r="S29" s="53" t="s">
        <v>210</v>
      </c>
      <c r="T29" s="53">
        <v>3.3E-4</v>
      </c>
      <c r="U29" s="53">
        <v>0.21943889999999999</v>
      </c>
      <c r="V29" s="53">
        <v>12.330322000000001</v>
      </c>
      <c r="W29" s="53">
        <v>7.9556316999999996</v>
      </c>
      <c r="X29" s="53">
        <v>2.2244131999999998E-3</v>
      </c>
      <c r="Y29" s="53">
        <v>2.6814930000000002E-4</v>
      </c>
      <c r="Z29" s="53">
        <v>33.805477000000003</v>
      </c>
      <c r="AA29" s="53">
        <v>6.1160873999999997E-2</v>
      </c>
      <c r="AB29" s="53">
        <v>0.23787349299999999</v>
      </c>
      <c r="AC29" s="53">
        <v>0.59486002000000004</v>
      </c>
      <c r="AD29" s="53">
        <v>0.218912522</v>
      </c>
      <c r="AE29" s="53">
        <v>1.051646035098438</v>
      </c>
      <c r="AF29" s="53">
        <v>0.30084436599999997</v>
      </c>
      <c r="AG29" s="53">
        <v>0.66135911000000003</v>
      </c>
      <c r="AH29" s="53">
        <v>0.31049103016532309</v>
      </c>
      <c r="AI29" s="53">
        <v>1.371071762165323</v>
      </c>
      <c r="AK29" s="58" t="s">
        <v>210</v>
      </c>
      <c r="AL29" s="58">
        <v>3.2899999999999997E-4</v>
      </c>
      <c r="AM29" s="58">
        <v>0.18861839999999999</v>
      </c>
      <c r="AN29" s="58">
        <v>14.002628</v>
      </c>
      <c r="AO29" s="58">
        <v>7.7308519999999996</v>
      </c>
      <c r="AP29" s="58">
        <v>2.230222E-3</v>
      </c>
      <c r="AQ29" s="58">
        <v>2.5981693999999999E-4</v>
      </c>
      <c r="AR29" s="58">
        <v>33.782986000000001</v>
      </c>
      <c r="AS29" s="70">
        <v>5.1643219999999997E-2</v>
      </c>
      <c r="AT29" s="58">
        <v>0.23853774999999999</v>
      </c>
      <c r="AU29" s="58">
        <v>0.55178266999999992</v>
      </c>
      <c r="AV29" s="58">
        <v>0.201140983</v>
      </c>
      <c r="AW29" s="58">
        <v>0.99146140310197839</v>
      </c>
      <c r="AX29" s="58">
        <v>0.28807839000000002</v>
      </c>
      <c r="AY29" s="58">
        <v>0.62398940999999997</v>
      </c>
      <c r="AZ29" s="58">
        <v>0.29476872016975031</v>
      </c>
      <c r="BA29" s="58">
        <v>1.3172696001697499</v>
      </c>
      <c r="BC29" s="59" t="s">
        <v>210</v>
      </c>
      <c r="BD29" s="59">
        <v>3.3080000000000002E-4</v>
      </c>
      <c r="BE29" s="59">
        <v>0.20573379999999999</v>
      </c>
      <c r="BF29" s="59">
        <v>13.177738</v>
      </c>
      <c r="BG29" s="59">
        <v>7.8618736</v>
      </c>
      <c r="BH29" s="59">
        <v>2.2286634999999998E-3</v>
      </c>
      <c r="BI29" s="59">
        <v>2.6379208E-4</v>
      </c>
      <c r="BJ29" s="59">
        <v>33.800060000000002</v>
      </c>
      <c r="BK29" s="71">
        <v>5.7161547E-2</v>
      </c>
      <c r="BL29" s="59">
        <v>0.23798772500000001</v>
      </c>
      <c r="BM29" s="59">
        <v>0.57414350999999997</v>
      </c>
      <c r="BN29" s="59">
        <v>0.21176942600000001</v>
      </c>
      <c r="BO29" s="59">
        <v>1.023900661100996</v>
      </c>
      <c r="BP29" s="59">
        <v>0.29454111999999999</v>
      </c>
      <c r="BQ29" s="59">
        <v>0.64263817000000001</v>
      </c>
      <c r="BR29" s="59">
        <v>0.30553773017155478</v>
      </c>
      <c r="BS29" s="59">
        <v>1.3276338141715549</v>
      </c>
    </row>
    <row r="30" spans="1:71" x14ac:dyDescent="0.25">
      <c r="A30" s="57" t="s">
        <v>210</v>
      </c>
      <c r="B30" s="57">
        <v>3.347E-4</v>
      </c>
      <c r="C30" s="57">
        <v>0.2664977</v>
      </c>
      <c r="D30" s="57">
        <v>10.681020999999999</v>
      </c>
      <c r="E30" s="57">
        <v>8.1813420000000008</v>
      </c>
      <c r="F30" s="57">
        <v>2.2263308000000002E-3</v>
      </c>
      <c r="G30" s="57">
        <v>2.7711005999999999E-4</v>
      </c>
      <c r="H30" s="57">
        <v>33.964874000000002</v>
      </c>
      <c r="I30" s="68">
        <v>7.8033199999999997E-2</v>
      </c>
      <c r="J30" s="57">
        <v>0.23320394699999999</v>
      </c>
      <c r="K30" s="57">
        <v>0.63561522000000004</v>
      </c>
      <c r="L30" s="57">
        <v>0.2608258</v>
      </c>
      <c r="M30" s="57">
        <v>1.129644967101453</v>
      </c>
      <c r="N30" s="57">
        <v>0.30869600000000003</v>
      </c>
      <c r="O30" s="57">
        <v>0.69048896000000004</v>
      </c>
      <c r="P30" s="57">
        <v>0.33996700017432091</v>
      </c>
      <c r="Q30" s="57">
        <v>1.4423539701743211</v>
      </c>
      <c r="S30" s="53" t="s">
        <v>210</v>
      </c>
      <c r="T30" s="53">
        <v>3.2759999999999999E-4</v>
      </c>
      <c r="U30" s="53">
        <v>0.22619790000000001</v>
      </c>
      <c r="V30" s="53">
        <v>12.312256</v>
      </c>
      <c r="W30" s="53">
        <v>7.949414</v>
      </c>
      <c r="X30" s="53">
        <v>2.2321276000000002E-3</v>
      </c>
      <c r="Y30" s="53">
        <v>2.6837954999999998E-4</v>
      </c>
      <c r="Z30" s="53">
        <v>33.952260000000003</v>
      </c>
      <c r="AA30" s="53">
        <v>6.750254E-2</v>
      </c>
      <c r="AB30" s="53">
        <v>0.23472417700000001</v>
      </c>
      <c r="AC30" s="53">
        <v>0.59779594000000003</v>
      </c>
      <c r="AD30" s="53">
        <v>0.23603113000000001</v>
      </c>
      <c r="AE30" s="53">
        <v>1.0685512471027729</v>
      </c>
      <c r="AF30" s="53">
        <v>0.29821808999999999</v>
      </c>
      <c r="AG30" s="53">
        <v>0.65673136999999993</v>
      </c>
      <c r="AH30" s="53">
        <v>0.32647370018513527</v>
      </c>
      <c r="AI30" s="53">
        <v>1.3835213071851351</v>
      </c>
      <c r="AK30" s="58" t="s">
        <v>210</v>
      </c>
      <c r="AL30" s="58">
        <v>3.2440000000000002E-4</v>
      </c>
      <c r="AM30" s="58">
        <v>0.18951000000000001</v>
      </c>
      <c r="AN30" s="58">
        <v>13.963581</v>
      </c>
      <c r="AO30" s="58">
        <v>7.7244687000000001</v>
      </c>
      <c r="AP30" s="58">
        <v>2.2383254999999999E-3</v>
      </c>
      <c r="AQ30" s="58">
        <v>2.6013862E-4</v>
      </c>
      <c r="AR30" s="58">
        <v>33.932693</v>
      </c>
      <c r="AS30" s="70">
        <v>5.5518045999999988E-2</v>
      </c>
      <c r="AT30" s="58">
        <v>0.23599378700000001</v>
      </c>
      <c r="AU30" s="58">
        <v>0.5544386</v>
      </c>
      <c r="AV30" s="58">
        <v>0.21129689600000001</v>
      </c>
      <c r="AW30" s="58">
        <v>1.001729283104895</v>
      </c>
      <c r="AX30" s="58">
        <v>0.28571770499999999</v>
      </c>
      <c r="AY30" s="58">
        <v>0.62102159999999995</v>
      </c>
      <c r="AZ30" s="58">
        <v>0.30251613018550388</v>
      </c>
      <c r="BA30" s="58">
        <v>1.323384782185504</v>
      </c>
      <c r="BC30" s="59" t="s">
        <v>210</v>
      </c>
      <c r="BD30" s="59">
        <v>3.2749999999999999E-4</v>
      </c>
      <c r="BE30" s="59">
        <v>0.21003959999999999</v>
      </c>
      <c r="BF30" s="59">
        <v>13.153081999999999</v>
      </c>
      <c r="BG30" s="59">
        <v>7.8560486000000003</v>
      </c>
      <c r="BH30" s="59">
        <v>2.2365581000000001E-3</v>
      </c>
      <c r="BI30" s="59">
        <v>2.6405820000000003E-4</v>
      </c>
      <c r="BJ30" s="59">
        <v>33.947566999999999</v>
      </c>
      <c r="BK30" s="71">
        <v>6.2439960000000003E-2</v>
      </c>
      <c r="BL30" s="59">
        <v>0.23506842999999999</v>
      </c>
      <c r="BM30" s="59">
        <v>0.57715501999999996</v>
      </c>
      <c r="BN30" s="59">
        <v>0.22577483000000001</v>
      </c>
      <c r="BO30" s="59">
        <v>1.037998280104838</v>
      </c>
      <c r="BP30" s="59">
        <v>0.29206769599999999</v>
      </c>
      <c r="BQ30" s="59">
        <v>0.63892726</v>
      </c>
      <c r="BR30" s="59">
        <v>0.3180333701912117</v>
      </c>
      <c r="BS30" s="59">
        <v>1.338458638191212</v>
      </c>
    </row>
    <row r="31" spans="1:71" x14ac:dyDescent="0.25">
      <c r="A31" s="57" t="s">
        <v>210</v>
      </c>
      <c r="B31" s="57">
        <v>3.3480000000000001E-4</v>
      </c>
      <c r="C31" s="57">
        <v>0.26599889999999998</v>
      </c>
      <c r="D31" s="57">
        <v>10.284136999999999</v>
      </c>
      <c r="E31" s="57">
        <v>8.1786799999999999</v>
      </c>
      <c r="F31" s="57">
        <v>2.2272304999999999E-3</v>
      </c>
      <c r="G31" s="57">
        <v>2.7973324000000002E-4</v>
      </c>
      <c r="H31" s="57">
        <v>33.987830000000002</v>
      </c>
      <c r="I31" s="68">
        <v>8.0370070000000002E-2</v>
      </c>
      <c r="J31" s="57">
        <v>0.232699936</v>
      </c>
      <c r="K31" s="57">
        <v>0.64175234000000003</v>
      </c>
      <c r="L31" s="57">
        <v>0.26861558000000002</v>
      </c>
      <c r="M31" s="57">
        <v>1.1430678561014791</v>
      </c>
      <c r="N31" s="57">
        <v>0.30935590000000002</v>
      </c>
      <c r="O31" s="57">
        <v>0.69316393000000009</v>
      </c>
      <c r="P31" s="57">
        <v>0.34299420016545518</v>
      </c>
      <c r="Q31" s="57">
        <v>1.4504647671654549</v>
      </c>
      <c r="S31" s="53" t="s">
        <v>210</v>
      </c>
      <c r="T31" s="53">
        <v>3.2739999999999999E-4</v>
      </c>
      <c r="U31" s="53">
        <v>0.22228809999999999</v>
      </c>
      <c r="V31" s="53">
        <v>11.906528</v>
      </c>
      <c r="W31" s="53">
        <v>7.941433</v>
      </c>
      <c r="X31" s="53">
        <v>2.2329839999999999E-3</v>
      </c>
      <c r="Y31" s="53">
        <v>2.7086212999999999E-4</v>
      </c>
      <c r="Z31" s="53">
        <v>33.973072000000002</v>
      </c>
      <c r="AA31" s="53">
        <v>6.9946789999999995E-2</v>
      </c>
      <c r="AB31" s="53">
        <v>0.23382940699999999</v>
      </c>
      <c r="AC31" s="53">
        <v>0.60328457000000002</v>
      </c>
      <c r="AD31" s="53">
        <v>0.24551536500000001</v>
      </c>
      <c r="AE31" s="53">
        <v>1.082629342102766</v>
      </c>
      <c r="AF31" s="53">
        <v>0.29754413000000002</v>
      </c>
      <c r="AG31" s="53">
        <v>0.65660877000000006</v>
      </c>
      <c r="AH31" s="53">
        <v>0.3303267401731923</v>
      </c>
      <c r="AI31" s="53">
        <v>1.388694569173192</v>
      </c>
      <c r="AK31" s="58" t="s">
        <v>210</v>
      </c>
      <c r="AL31" s="58">
        <v>3.2269999999999998E-4</v>
      </c>
      <c r="AM31" s="58">
        <v>0.17971690000000001</v>
      </c>
      <c r="AN31" s="58">
        <v>13.536524999999999</v>
      </c>
      <c r="AO31" s="58">
        <v>7.7179970000000004</v>
      </c>
      <c r="AP31" s="58">
        <v>2.2388896999999998E-3</v>
      </c>
      <c r="AQ31" s="58">
        <v>2.6257652999999998E-4</v>
      </c>
      <c r="AR31" s="58">
        <v>33.945830000000001</v>
      </c>
      <c r="AS31" s="70">
        <v>5.7754457000000002E-2</v>
      </c>
      <c r="AT31" s="58">
        <v>0.23539046199999999</v>
      </c>
      <c r="AU31" s="58">
        <v>0.56316701999999996</v>
      </c>
      <c r="AV31" s="58">
        <v>0.2175174</v>
      </c>
      <c r="AW31" s="58">
        <v>1.0160748821028489</v>
      </c>
      <c r="AX31" s="58">
        <v>0.28631012</v>
      </c>
      <c r="AY31" s="58">
        <v>0.62171253999999998</v>
      </c>
      <c r="AZ31" s="58">
        <v>0.3080217801694784</v>
      </c>
      <c r="BA31" s="58">
        <v>1.334737437169478</v>
      </c>
      <c r="BC31" s="59" t="s">
        <v>210</v>
      </c>
      <c r="BD31" s="59">
        <v>3.2670000000000003E-4</v>
      </c>
      <c r="BE31" s="59">
        <v>0.2039311</v>
      </c>
      <c r="BF31" s="59">
        <v>12.748449000000001</v>
      </c>
      <c r="BG31" s="59">
        <v>7.849539</v>
      </c>
      <c r="BH31" s="59">
        <v>2.2373938000000001E-3</v>
      </c>
      <c r="BI31" s="59">
        <v>2.6644430000000001E-4</v>
      </c>
      <c r="BJ31" s="59">
        <v>33.966988000000001</v>
      </c>
      <c r="BK31" s="71">
        <v>6.5859823999999997E-2</v>
      </c>
      <c r="BL31" s="59">
        <v>0.23432233399999999</v>
      </c>
      <c r="BM31" s="59">
        <v>0.58617485000000003</v>
      </c>
      <c r="BN31" s="59">
        <v>0.23475053000000001</v>
      </c>
      <c r="BO31" s="59">
        <v>1.05524771410423</v>
      </c>
      <c r="BP31" s="59">
        <v>0.29315370000000002</v>
      </c>
      <c r="BQ31" s="59">
        <v>0.64079865999999996</v>
      </c>
      <c r="BR31" s="59">
        <v>0.32692996018045267</v>
      </c>
      <c r="BS31" s="59">
        <v>1.353277354180453</v>
      </c>
    </row>
    <row r="32" spans="1:71" x14ac:dyDescent="0.25">
      <c r="A32" s="57" t="s">
        <v>210</v>
      </c>
      <c r="B32" s="57">
        <v>3.2739999999999999E-4</v>
      </c>
      <c r="C32" s="57">
        <v>0.25668289999999999</v>
      </c>
      <c r="D32" s="57">
        <v>10.115894000000001</v>
      </c>
      <c r="E32" s="57">
        <v>8.1774290000000001</v>
      </c>
      <c r="F32" s="57">
        <v>2.2275592000000001E-3</v>
      </c>
      <c r="G32" s="57">
        <v>2.8065278000000002E-4</v>
      </c>
      <c r="H32" s="57">
        <v>33.995094000000002</v>
      </c>
      <c r="I32" s="68">
        <v>7.4096239999999994E-2</v>
      </c>
      <c r="J32" s="57">
        <v>0.23354556000000001</v>
      </c>
      <c r="K32" s="57">
        <v>0.63711779999999996</v>
      </c>
      <c r="L32" s="57">
        <v>0.253923344</v>
      </c>
      <c r="M32" s="57">
        <v>1.1245867040967179</v>
      </c>
      <c r="N32" s="57">
        <v>0.30741379000000002</v>
      </c>
      <c r="O32" s="57">
        <v>0.69199136000000006</v>
      </c>
      <c r="P32" s="57">
        <v>0.31862327014609038</v>
      </c>
      <c r="Q32" s="57">
        <v>1.416288795146091</v>
      </c>
      <c r="S32" s="53" t="s">
        <v>210</v>
      </c>
      <c r="T32" s="53">
        <v>3.2180000000000002E-4</v>
      </c>
      <c r="U32" s="53">
        <v>0.21763850000000001</v>
      </c>
      <c r="V32" s="53">
        <v>11.712438000000001</v>
      </c>
      <c r="W32" s="53">
        <v>7.9364467000000003</v>
      </c>
      <c r="X32" s="53">
        <v>2.2333464999999999E-3</v>
      </c>
      <c r="Y32" s="53">
        <v>2.7175887999999999E-4</v>
      </c>
      <c r="Z32" s="53">
        <v>33.978070000000002</v>
      </c>
      <c r="AA32" s="53">
        <v>6.4331659999999999E-2</v>
      </c>
      <c r="AB32" s="53">
        <v>0.23469542800000001</v>
      </c>
      <c r="AC32" s="53">
        <v>0.59873482999999994</v>
      </c>
      <c r="AD32" s="53">
        <v>0.23341159</v>
      </c>
      <c r="AE32" s="53">
        <v>1.0668418480987449</v>
      </c>
      <c r="AF32" s="53">
        <v>0.29579834999999999</v>
      </c>
      <c r="AG32" s="53">
        <v>0.65637312000000003</v>
      </c>
      <c r="AH32" s="53">
        <v>0.30738577015241908</v>
      </c>
      <c r="AI32" s="53">
        <v>1.3568846081524191</v>
      </c>
      <c r="AK32" s="58" t="s">
        <v>210</v>
      </c>
      <c r="AL32" s="58">
        <v>3.1849999999999999E-4</v>
      </c>
      <c r="AM32" s="58">
        <v>0.17880860000000001</v>
      </c>
      <c r="AN32" s="58">
        <v>13.331391</v>
      </c>
      <c r="AO32" s="58">
        <v>7.7141355999999996</v>
      </c>
      <c r="AP32" s="58">
        <v>2.2391797999999998E-3</v>
      </c>
      <c r="AQ32" s="58">
        <v>2.6334303999999998E-4</v>
      </c>
      <c r="AR32" s="58">
        <v>33.949084999999997</v>
      </c>
      <c r="AS32" s="70">
        <v>5.1878499999999987E-2</v>
      </c>
      <c r="AT32" s="58">
        <v>0.23604945999999999</v>
      </c>
      <c r="AU32" s="58">
        <v>0.55531266999999995</v>
      </c>
      <c r="AV32" s="58">
        <v>0.20862193700000001</v>
      </c>
      <c r="AW32" s="58">
        <v>0.99998406709999843</v>
      </c>
      <c r="AX32" s="58">
        <v>0.28273738999999998</v>
      </c>
      <c r="AY32" s="58">
        <v>0.61951381999999999</v>
      </c>
      <c r="AZ32" s="58">
        <v>0.28290424014800941</v>
      </c>
      <c r="BA32" s="58">
        <v>1.2954510351480091</v>
      </c>
      <c r="BC32" s="59" t="s">
        <v>210</v>
      </c>
      <c r="BD32" s="59">
        <v>3.2210000000000002E-4</v>
      </c>
      <c r="BE32" s="59">
        <v>0.2020605</v>
      </c>
      <c r="BF32" s="59">
        <v>12.552453</v>
      </c>
      <c r="BG32" s="59">
        <v>7.8453526</v>
      </c>
      <c r="BH32" s="59">
        <v>2.2377775E-3</v>
      </c>
      <c r="BI32" s="59">
        <v>2.6725902000000003E-4</v>
      </c>
      <c r="BJ32" s="59">
        <v>33.971939999999996</v>
      </c>
      <c r="BK32" s="71">
        <v>5.9521545000000002E-2</v>
      </c>
      <c r="BL32" s="59">
        <v>0.23482783500000001</v>
      </c>
      <c r="BM32" s="59">
        <v>0.57791844999999997</v>
      </c>
      <c r="BN32" s="59">
        <v>0.22449066000000001</v>
      </c>
      <c r="BO32" s="59">
        <v>1.0372369451009149</v>
      </c>
      <c r="BP32" s="59">
        <v>0.28916117000000002</v>
      </c>
      <c r="BQ32" s="59">
        <v>0.63770148999999998</v>
      </c>
      <c r="BR32" s="59">
        <v>0.29986933015593981</v>
      </c>
      <c r="BS32" s="59">
        <v>1.31197051215594</v>
      </c>
    </row>
    <row r="33" spans="1:71" x14ac:dyDescent="0.25">
      <c r="A33" s="57" t="s">
        <v>210</v>
      </c>
      <c r="B33" s="57">
        <v>3.324E-4</v>
      </c>
      <c r="C33" s="57">
        <v>0.28468700000000002</v>
      </c>
      <c r="D33" s="57">
        <v>9.8414560000000009</v>
      </c>
      <c r="E33" s="57">
        <v>8.1722959999999993</v>
      </c>
      <c r="F33" s="57">
        <v>2.2284815000000002E-3</v>
      </c>
      <c r="G33" s="57">
        <v>2.8171940000000002E-4</v>
      </c>
      <c r="H33" s="57">
        <v>34.006053999999999</v>
      </c>
      <c r="I33" s="68">
        <v>7.4949849999999998E-2</v>
      </c>
      <c r="J33" s="57">
        <v>0.22929946600000001</v>
      </c>
      <c r="K33" s="57">
        <v>0.63427981999999994</v>
      </c>
      <c r="L33" s="57">
        <v>0.264643566</v>
      </c>
      <c r="M33" s="57">
        <v>1.1282228520983599</v>
      </c>
      <c r="N33" s="57">
        <v>0.30031577999999998</v>
      </c>
      <c r="O33" s="57">
        <v>0.68833721000000003</v>
      </c>
      <c r="P33" s="57">
        <v>0.29862314014174018</v>
      </c>
      <c r="Q33" s="57">
        <v>1.38444312314174</v>
      </c>
      <c r="S33" s="53" t="s">
        <v>210</v>
      </c>
      <c r="T33" s="53">
        <v>3.2509999999999999E-4</v>
      </c>
      <c r="U33" s="53">
        <v>0.239677</v>
      </c>
      <c r="V33" s="53">
        <v>11.441459</v>
      </c>
      <c r="W33" s="53">
        <v>7.9331164000000003</v>
      </c>
      <c r="X33" s="53">
        <v>2.2342994000000001E-3</v>
      </c>
      <c r="Y33" s="53">
        <v>2.7278616000000002E-4</v>
      </c>
      <c r="Z33" s="53">
        <v>33.990364</v>
      </c>
      <c r="AA33" s="53">
        <v>6.641147E-2</v>
      </c>
      <c r="AB33" s="53">
        <v>0.23147585400000001</v>
      </c>
      <c r="AC33" s="53">
        <v>0.59887864999999996</v>
      </c>
      <c r="AD33" s="53">
        <v>0.24410140999999999</v>
      </c>
      <c r="AE33" s="53">
        <v>1.07445591410059</v>
      </c>
      <c r="AF33" s="53">
        <v>0.29187011400000001</v>
      </c>
      <c r="AG33" s="53">
        <v>0.65646789000000005</v>
      </c>
      <c r="AH33" s="53">
        <v>0.2995802201516225</v>
      </c>
      <c r="AI33" s="53">
        <v>1.343894064151623</v>
      </c>
      <c r="AK33" s="58" t="s">
        <v>210</v>
      </c>
      <c r="AL33" s="58">
        <v>3.2009999999999997E-4</v>
      </c>
      <c r="AM33" s="58">
        <v>0.197015</v>
      </c>
      <c r="AN33" s="58">
        <v>13.112034</v>
      </c>
      <c r="AO33" s="58">
        <v>7.713025</v>
      </c>
      <c r="AP33" s="58">
        <v>2.2407249999999998E-3</v>
      </c>
      <c r="AQ33" s="58">
        <v>2.6406722999999999E-4</v>
      </c>
      <c r="AR33" s="58">
        <v>33.972416000000003</v>
      </c>
      <c r="AS33" s="70">
        <v>5.6843671999999998E-2</v>
      </c>
      <c r="AT33" s="58">
        <v>0.23424866</v>
      </c>
      <c r="AU33" s="58">
        <v>0.56338759999999999</v>
      </c>
      <c r="AV33" s="58">
        <v>0.220047575</v>
      </c>
      <c r="AW33" s="58">
        <v>1.0176838351030779</v>
      </c>
      <c r="AX33" s="58">
        <v>0.28390899000000003</v>
      </c>
      <c r="AY33" s="58">
        <v>0.62495611000000006</v>
      </c>
      <c r="AZ33" s="58">
        <v>0.29390907016074941</v>
      </c>
      <c r="BA33" s="58">
        <v>1.3056152941607491</v>
      </c>
      <c r="BC33" s="59" t="s">
        <v>210</v>
      </c>
      <c r="BD33" s="59">
        <v>3.2519999999999999E-4</v>
      </c>
      <c r="BE33" s="59">
        <v>0.22317770000000001</v>
      </c>
      <c r="BF33" s="59">
        <v>12.280408</v>
      </c>
      <c r="BG33" s="59">
        <v>7.8426499999999999</v>
      </c>
      <c r="BH33" s="59">
        <v>2.2387222999999999E-3</v>
      </c>
      <c r="BI33" s="59">
        <v>2.6826105999999998E-4</v>
      </c>
      <c r="BJ33" s="59">
        <v>33.984172999999998</v>
      </c>
      <c r="BK33" s="71">
        <v>6.2004915999999993E-2</v>
      </c>
      <c r="BL33" s="59">
        <v>0.231709624</v>
      </c>
      <c r="BM33" s="59">
        <v>0.57927733999999997</v>
      </c>
      <c r="BN33" s="59">
        <v>0.23537114000000001</v>
      </c>
      <c r="BO33" s="59">
        <v>1.046358104102932</v>
      </c>
      <c r="BP33" s="59">
        <v>0.285777946</v>
      </c>
      <c r="BQ33" s="59">
        <v>0.63816044999999999</v>
      </c>
      <c r="BR33" s="59">
        <v>0.29483828015645419</v>
      </c>
      <c r="BS33" s="59">
        <v>1.3052696461564539</v>
      </c>
    </row>
    <row r="34" spans="1:71" x14ac:dyDescent="0.25">
      <c r="A34" s="57" t="s">
        <v>210</v>
      </c>
      <c r="B34" s="57">
        <v>3.369E-4</v>
      </c>
      <c r="C34" s="57">
        <v>0.3029982</v>
      </c>
      <c r="D34" s="57">
        <v>9.5386220000000002</v>
      </c>
      <c r="E34" s="57">
        <v>8.1699570000000001</v>
      </c>
      <c r="F34" s="57">
        <v>2.2289764999999999E-3</v>
      </c>
      <c r="G34" s="57">
        <v>2.8343295000000002E-4</v>
      </c>
      <c r="H34" s="57">
        <v>34.014876999999998</v>
      </c>
      <c r="I34" s="68">
        <v>7.7819620000000006E-2</v>
      </c>
      <c r="J34" s="57">
        <v>0.22719089000000001</v>
      </c>
      <c r="K34" s="57">
        <v>0.64014627999999996</v>
      </c>
      <c r="L34" s="57">
        <v>0.27149210000000001</v>
      </c>
      <c r="M34" s="57">
        <v>1.138829270098991</v>
      </c>
      <c r="N34" s="57">
        <v>0.30021562000000002</v>
      </c>
      <c r="O34" s="57">
        <v>0.69227004000000003</v>
      </c>
      <c r="P34" s="57">
        <v>0.29499704014197159</v>
      </c>
      <c r="Q34" s="57">
        <v>1.386678192141972</v>
      </c>
      <c r="S34" s="53" t="s">
        <v>210</v>
      </c>
      <c r="T34" s="53">
        <v>3.2919999999999998E-4</v>
      </c>
      <c r="U34" s="53">
        <v>0.25771309999999997</v>
      </c>
      <c r="V34" s="53">
        <v>11.134864</v>
      </c>
      <c r="W34" s="53">
        <v>7.9309883000000001</v>
      </c>
      <c r="X34" s="53">
        <v>2.2349376E-3</v>
      </c>
      <c r="Y34" s="53">
        <v>2.7434030000000003E-4</v>
      </c>
      <c r="Z34" s="53">
        <v>34.001842000000003</v>
      </c>
      <c r="AA34" s="53">
        <v>6.8035600000000016E-2</v>
      </c>
      <c r="AB34" s="53">
        <v>0.22882856500000001</v>
      </c>
      <c r="AC34" s="53">
        <v>0.60271089999999994</v>
      </c>
      <c r="AD34" s="53">
        <v>0.25108963299999998</v>
      </c>
      <c r="AE34" s="53">
        <v>1.0826290981011939</v>
      </c>
      <c r="AF34" s="53">
        <v>0.28965943</v>
      </c>
      <c r="AG34" s="53">
        <v>0.65778186000000005</v>
      </c>
      <c r="AH34" s="53">
        <v>0.28929627014998671</v>
      </c>
      <c r="AI34" s="53">
        <v>1.3342950701499869</v>
      </c>
      <c r="AK34" s="58" t="s">
        <v>210</v>
      </c>
      <c r="AL34" s="58">
        <v>3.2420000000000002E-4</v>
      </c>
      <c r="AM34" s="58">
        <v>0.21532660000000001</v>
      </c>
      <c r="AN34" s="58">
        <v>12.777666</v>
      </c>
      <c r="AO34" s="58">
        <v>7.7111855</v>
      </c>
      <c r="AP34" s="58">
        <v>2.2413388000000001E-3</v>
      </c>
      <c r="AQ34" s="58">
        <v>2.6558781999999999E-4</v>
      </c>
      <c r="AR34" s="58">
        <v>33.983432999999998</v>
      </c>
      <c r="AS34" s="70">
        <v>5.6105934000000003E-2</v>
      </c>
      <c r="AT34" s="58">
        <v>0.2303201</v>
      </c>
      <c r="AU34" s="58">
        <v>0.56066060000000006</v>
      </c>
      <c r="AV34" s="58">
        <v>0.226922284</v>
      </c>
      <c r="AW34" s="58">
        <v>1.017902984103384</v>
      </c>
      <c r="AX34" s="58">
        <v>0.27747431500000003</v>
      </c>
      <c r="AY34" s="58">
        <v>0.62208344000000004</v>
      </c>
      <c r="AZ34" s="58">
        <v>0.27060297014998108</v>
      </c>
      <c r="BA34" s="58">
        <v>1.281009830149981</v>
      </c>
      <c r="BC34" s="59" t="s">
        <v>210</v>
      </c>
      <c r="BD34" s="59">
        <v>3.2909999999999998E-4</v>
      </c>
      <c r="BE34" s="59">
        <v>0.24067240000000001</v>
      </c>
      <c r="BF34" s="59">
        <v>11.972704999999999</v>
      </c>
      <c r="BG34" s="59">
        <v>7.8408899999999999</v>
      </c>
      <c r="BH34" s="59">
        <v>2.2394196000000001E-3</v>
      </c>
      <c r="BI34" s="59">
        <v>2.6976084000000002E-4</v>
      </c>
      <c r="BJ34" s="59">
        <v>33.996346000000003</v>
      </c>
      <c r="BK34" s="71">
        <v>6.3584189999999999E-2</v>
      </c>
      <c r="BL34" s="59">
        <v>0.228944603</v>
      </c>
      <c r="BM34" s="59">
        <v>0.5827637</v>
      </c>
      <c r="BN34" s="59">
        <v>0.24266259400000001</v>
      </c>
      <c r="BO34" s="59">
        <v>1.054370897103619</v>
      </c>
      <c r="BP34" s="59">
        <v>0.28346670000000002</v>
      </c>
      <c r="BQ34" s="59">
        <v>0.6394998300000001</v>
      </c>
      <c r="BR34" s="59">
        <v>0.28450460015517159</v>
      </c>
      <c r="BS34" s="59">
        <v>1.2943485451551719</v>
      </c>
    </row>
    <row r="35" spans="1:71" x14ac:dyDescent="0.25">
      <c r="A35" s="57" t="s">
        <v>210</v>
      </c>
      <c r="B35" s="57">
        <v>3.3500000000000001E-4</v>
      </c>
      <c r="C35" s="57">
        <v>0.28468300000000002</v>
      </c>
      <c r="D35" s="57">
        <v>9.1114709999999999</v>
      </c>
      <c r="E35" s="57">
        <v>8.1717589999999998</v>
      </c>
      <c r="F35" s="57">
        <v>2.2264135000000002E-3</v>
      </c>
      <c r="G35" s="57">
        <v>2.8658072999999999E-4</v>
      </c>
      <c r="H35" s="57">
        <v>33.984673000000001</v>
      </c>
      <c r="I35" s="68">
        <v>7.3571029999999996E-2</v>
      </c>
      <c r="J35" s="57">
        <v>0.228248706</v>
      </c>
      <c r="K35" s="57">
        <v>0.64501799999999998</v>
      </c>
      <c r="L35" s="57">
        <v>0.26047466000000002</v>
      </c>
      <c r="M35" s="57">
        <v>1.1337413660943001</v>
      </c>
      <c r="N35" s="57">
        <v>0.30157367000000002</v>
      </c>
      <c r="O35" s="57">
        <v>0.69960270000000002</v>
      </c>
      <c r="P35" s="57">
        <v>0.27358216012772568</v>
      </c>
      <c r="Q35" s="57">
        <v>1.369254987127726</v>
      </c>
      <c r="S35" s="53" t="s">
        <v>210</v>
      </c>
      <c r="T35" s="53">
        <v>3.2689999999999998E-4</v>
      </c>
      <c r="U35" s="53">
        <v>0.2410843</v>
      </c>
      <c r="V35" s="53">
        <v>10.692906000000001</v>
      </c>
      <c r="W35" s="53">
        <v>7.9306380000000001</v>
      </c>
      <c r="X35" s="53">
        <v>2.2325233999999998E-3</v>
      </c>
      <c r="Y35" s="53">
        <v>2.7742388000000001E-4</v>
      </c>
      <c r="Z35" s="53">
        <v>33.970709999999997</v>
      </c>
      <c r="AA35" s="53">
        <v>6.3056020000000004E-2</v>
      </c>
      <c r="AB35" s="53">
        <v>0.23018375399999999</v>
      </c>
      <c r="AC35" s="53">
        <v>0.60610363999999994</v>
      </c>
      <c r="AD35" s="53">
        <v>0.23907024299999999</v>
      </c>
      <c r="AE35" s="53">
        <v>1.0753576370957241</v>
      </c>
      <c r="AF35" s="53">
        <v>0.29071196999999999</v>
      </c>
      <c r="AG35" s="53">
        <v>0.66440517999999993</v>
      </c>
      <c r="AH35" s="53">
        <v>0.26593990013168772</v>
      </c>
      <c r="AI35" s="53">
        <v>1.3144627821316881</v>
      </c>
      <c r="AK35" s="58" t="s">
        <v>210</v>
      </c>
      <c r="AL35" s="58">
        <v>3.2269999999999998E-4</v>
      </c>
      <c r="AM35" s="58">
        <v>0.20408750000000001</v>
      </c>
      <c r="AN35" s="58">
        <v>12.315901</v>
      </c>
      <c r="AO35" s="58">
        <v>7.7099441999999998</v>
      </c>
      <c r="AP35" s="58">
        <v>2.2390449999999998E-3</v>
      </c>
      <c r="AQ35" s="58">
        <v>2.6849323000000002E-4</v>
      </c>
      <c r="AR35" s="58">
        <v>33.950409999999998</v>
      </c>
      <c r="AS35" s="70">
        <v>5.1343434E-2</v>
      </c>
      <c r="AT35" s="58">
        <v>0.23146711</v>
      </c>
      <c r="AU35" s="58">
        <v>0.56310000000000004</v>
      </c>
      <c r="AV35" s="58">
        <v>0.21653170399999999</v>
      </c>
      <c r="AW35" s="58">
        <v>1.011098814097704</v>
      </c>
      <c r="AX35" s="58">
        <v>0.27807915999999999</v>
      </c>
      <c r="AY35" s="58">
        <v>0.62838917999999999</v>
      </c>
      <c r="AZ35" s="58">
        <v>0.24671829013074731</v>
      </c>
      <c r="BA35" s="58">
        <v>1.259027568130747</v>
      </c>
      <c r="BC35" s="59" t="s">
        <v>210</v>
      </c>
      <c r="BD35" s="59">
        <v>3.2689999999999998E-4</v>
      </c>
      <c r="BE35" s="59">
        <v>0.22563659999999999</v>
      </c>
      <c r="BF35" s="59">
        <v>11.521628</v>
      </c>
      <c r="BG35" s="59">
        <v>7.8404720000000001</v>
      </c>
      <c r="BH35" s="59">
        <v>2.2370530000000001E-3</v>
      </c>
      <c r="BI35" s="59">
        <v>2.7277977999999999E-4</v>
      </c>
      <c r="BJ35" s="59">
        <v>33.964267999999997</v>
      </c>
      <c r="BK35" s="71">
        <v>5.8607289999999999E-2</v>
      </c>
      <c r="BL35" s="59">
        <v>0.23033746199999999</v>
      </c>
      <c r="BM35" s="59">
        <v>0.58575325999999994</v>
      </c>
      <c r="BN35" s="59">
        <v>0.23097546999999999</v>
      </c>
      <c r="BO35" s="59">
        <v>1.0470661920978339</v>
      </c>
      <c r="BP35" s="59">
        <v>0.28442622000000001</v>
      </c>
      <c r="BQ35" s="59">
        <v>0.64591198999999999</v>
      </c>
      <c r="BR35" s="59">
        <v>0.26106662013493442</v>
      </c>
      <c r="BS35" s="59">
        <v>1.272879556134934</v>
      </c>
    </row>
    <row r="36" spans="1:71" x14ac:dyDescent="0.25">
      <c r="A36" s="57" t="s">
        <v>210</v>
      </c>
      <c r="B36" s="57">
        <v>3.2430000000000002E-4</v>
      </c>
      <c r="C36" s="57">
        <v>0.2286203</v>
      </c>
      <c r="D36" s="57">
        <v>8.8733839999999997</v>
      </c>
      <c r="E36" s="57">
        <v>8.1767789999999998</v>
      </c>
      <c r="F36" s="57">
        <v>2.2223123999999999E-3</v>
      </c>
      <c r="G36" s="57">
        <v>2.8863461999999998E-4</v>
      </c>
      <c r="H36" s="57">
        <v>33.942253000000001</v>
      </c>
      <c r="I36" s="68">
        <v>5.3993907000000001E-2</v>
      </c>
      <c r="J36" s="57">
        <v>0.23297391000000001</v>
      </c>
      <c r="K36" s="57">
        <v>0.63165792000000009</v>
      </c>
      <c r="L36" s="57">
        <v>0.21801304399999999</v>
      </c>
      <c r="M36" s="57">
        <v>1.082644874083813</v>
      </c>
      <c r="N36" s="57">
        <v>0.29795054999999998</v>
      </c>
      <c r="O36" s="57">
        <v>0.70122932999999998</v>
      </c>
      <c r="P36" s="57">
        <v>0.20617183009902371</v>
      </c>
      <c r="Q36" s="57">
        <v>1.2798451650990239</v>
      </c>
      <c r="S36" s="53" t="s">
        <v>210</v>
      </c>
      <c r="T36" s="53">
        <v>3.1750000000000002E-4</v>
      </c>
      <c r="U36" s="53">
        <v>0.1921158</v>
      </c>
      <c r="V36" s="53">
        <v>10.429722999999999</v>
      </c>
      <c r="W36" s="53">
        <v>7.9314847000000004</v>
      </c>
      <c r="X36" s="53">
        <v>2.2286312000000001E-3</v>
      </c>
      <c r="Y36" s="53">
        <v>2.7948752000000001E-4</v>
      </c>
      <c r="Z36" s="53">
        <v>33.923839999999998</v>
      </c>
      <c r="AA36" s="53">
        <v>4.2310915999999997E-2</v>
      </c>
      <c r="AB36" s="53">
        <v>0.23543306</v>
      </c>
      <c r="AC36" s="53">
        <v>0.58740130000000002</v>
      </c>
      <c r="AD36" s="53">
        <v>0.19716572700000001</v>
      </c>
      <c r="AE36" s="53">
        <v>1.020000087084477</v>
      </c>
      <c r="AF36" s="53">
        <v>0.28633791400000003</v>
      </c>
      <c r="AG36" s="53">
        <v>0.66714384000000004</v>
      </c>
      <c r="AH36" s="53">
        <v>0.19204210009764211</v>
      </c>
      <c r="AI36" s="53">
        <v>1.214334989097642</v>
      </c>
      <c r="AK36" s="58" t="s">
        <v>210</v>
      </c>
      <c r="AL36" s="58">
        <v>3.1559999999999997E-4</v>
      </c>
      <c r="AM36" s="58">
        <v>0.16351859999999999</v>
      </c>
      <c r="AN36" s="58">
        <v>12.032539999999999</v>
      </c>
      <c r="AO36" s="58">
        <v>7.7092834000000003</v>
      </c>
      <c r="AP36" s="58">
        <v>2.2353183000000001E-3</v>
      </c>
      <c r="AQ36" s="58">
        <v>2.7052083E-4</v>
      </c>
      <c r="AR36" s="58">
        <v>33.899997999999997</v>
      </c>
      <c r="AS36" s="70">
        <v>3.1216540000000001E-2</v>
      </c>
      <c r="AT36" s="58">
        <v>0.23654273000000001</v>
      </c>
      <c r="AU36" s="58">
        <v>0.54174060999999996</v>
      </c>
      <c r="AV36" s="58">
        <v>0.17912526300000001</v>
      </c>
      <c r="AW36" s="58">
        <v>0.95740860308629239</v>
      </c>
      <c r="AX36" s="58">
        <v>0.27258022500000001</v>
      </c>
      <c r="AY36" s="58">
        <v>0.63148398000000006</v>
      </c>
      <c r="AZ36" s="58">
        <v>0.1701688500948314</v>
      </c>
      <c r="BA36" s="58">
        <v>1.1590073910948311</v>
      </c>
      <c r="BC36" s="59" t="s">
        <v>210</v>
      </c>
      <c r="BD36" s="59">
        <v>3.1839999999999999E-4</v>
      </c>
      <c r="BE36" s="59">
        <v>0.1801411</v>
      </c>
      <c r="BF36" s="59">
        <v>11.244793</v>
      </c>
      <c r="BG36" s="59">
        <v>7.8408074000000001</v>
      </c>
      <c r="BH36" s="59">
        <v>2.2332352000000001E-3</v>
      </c>
      <c r="BI36" s="59">
        <v>2.7484485000000002E-4</v>
      </c>
      <c r="BJ36" s="59">
        <v>33.915239999999997</v>
      </c>
      <c r="BK36" s="71">
        <v>3.8011285999999998E-2</v>
      </c>
      <c r="BL36" s="59">
        <v>0.23563772599999999</v>
      </c>
      <c r="BM36" s="59">
        <v>0.56572005999999997</v>
      </c>
      <c r="BN36" s="59">
        <v>0.19072579200000001</v>
      </c>
      <c r="BO36" s="59">
        <v>0.99208357808624381</v>
      </c>
      <c r="BP36" s="59">
        <v>0.27960864000000002</v>
      </c>
      <c r="BQ36" s="59">
        <v>0.64855825</v>
      </c>
      <c r="BR36" s="59">
        <v>0.18593420009816011</v>
      </c>
      <c r="BS36" s="59">
        <v>1.17440838909816</v>
      </c>
    </row>
    <row r="37" spans="1:71" x14ac:dyDescent="0.25">
      <c r="A37" s="57" t="s">
        <v>210</v>
      </c>
      <c r="B37" s="57">
        <v>3.0969999999999999E-4</v>
      </c>
      <c r="C37" s="57">
        <v>0.1586157</v>
      </c>
      <c r="D37" s="57">
        <v>9.0413870000000003</v>
      </c>
      <c r="E37" s="57">
        <v>8.182347</v>
      </c>
      <c r="F37" s="57">
        <v>2.2193335000000002E-3</v>
      </c>
      <c r="G37" s="57">
        <v>2.8787532999999997E-4</v>
      </c>
      <c r="H37" s="57">
        <v>33.919333999999999</v>
      </c>
      <c r="I37" s="68">
        <v>2.1812209999999999E-2</v>
      </c>
      <c r="J37" s="57">
        <v>0.241655764</v>
      </c>
      <c r="K37" s="57">
        <v>0.59056577999999993</v>
      </c>
      <c r="L37" s="57">
        <v>0.17178851107874449</v>
      </c>
      <c r="M37" s="57">
        <v>1.0040100551505</v>
      </c>
      <c r="N37" s="57">
        <v>0.28640453999999999</v>
      </c>
      <c r="O37" s="57">
        <v>0.69974976999999994</v>
      </c>
      <c r="P37" s="57">
        <v>9.8625760072095975E-2</v>
      </c>
      <c r="Q37" s="57">
        <v>1.126654954072096</v>
      </c>
      <c r="S37" s="53" t="s">
        <v>210</v>
      </c>
      <c r="T37" s="53">
        <v>3.055E-4</v>
      </c>
      <c r="U37" s="53">
        <v>0.1318018</v>
      </c>
      <c r="V37" s="53">
        <v>10.565315999999999</v>
      </c>
      <c r="W37" s="53">
        <v>7.9339430000000002</v>
      </c>
      <c r="X37" s="53">
        <v>2.2258395E-3</v>
      </c>
      <c r="Y37" s="53">
        <v>2.7893242000000002E-4</v>
      </c>
      <c r="Z37" s="53">
        <v>33.895854999999997</v>
      </c>
      <c r="AA37" s="53">
        <v>1.0677495E-2</v>
      </c>
      <c r="AB37" s="53">
        <v>0.24433385399999999</v>
      </c>
      <c r="AC37" s="53">
        <v>0.54848105999999996</v>
      </c>
      <c r="AD37" s="53">
        <v>0.15569220126180081</v>
      </c>
      <c r="AE37" s="53">
        <v>0.94850711533330589</v>
      </c>
      <c r="AF37" s="53">
        <v>0.27497930999999998</v>
      </c>
      <c r="AG37" s="53">
        <v>0.66817539999999997</v>
      </c>
      <c r="AH37" s="53">
        <v>8.0601070069397249E-2</v>
      </c>
      <c r="AI37" s="53">
        <v>1.0638217730693971</v>
      </c>
      <c r="AK37" s="58" t="s">
        <v>210</v>
      </c>
      <c r="AL37" s="58">
        <v>3.0600000000000001E-4</v>
      </c>
      <c r="AM37" s="58">
        <v>0.1107934</v>
      </c>
      <c r="AN37" s="58">
        <v>12.141434</v>
      </c>
      <c r="AO37" s="58">
        <v>7.7103586000000002</v>
      </c>
      <c r="AP37" s="58">
        <v>2.2327624999999999E-3</v>
      </c>
      <c r="AQ37" s="58">
        <v>2.7017772999999998E-4</v>
      </c>
      <c r="AR37" s="58">
        <v>33.868457999999997</v>
      </c>
      <c r="AS37" s="70">
        <v>4.6964469999999999E-4</v>
      </c>
      <c r="AT37" s="58">
        <v>0.24547089</v>
      </c>
      <c r="AU37" s="58">
        <v>0.50103481999999999</v>
      </c>
      <c r="AV37" s="58">
        <v>0.1407155215247009</v>
      </c>
      <c r="AW37" s="58">
        <v>0.88722123159670019</v>
      </c>
      <c r="AX37" s="58">
        <v>0.26053008999999999</v>
      </c>
      <c r="AY37" s="58">
        <v>0.6377441399999999</v>
      </c>
      <c r="AZ37" s="58">
        <v>5.3102773065569563E-2</v>
      </c>
      <c r="BA37" s="58">
        <v>1.00108408176557</v>
      </c>
      <c r="BC37" s="59" t="s">
        <v>210</v>
      </c>
      <c r="BD37" s="59">
        <v>3.076E-4</v>
      </c>
      <c r="BE37" s="59">
        <v>0.1238215</v>
      </c>
      <c r="BF37" s="59">
        <v>11.362812</v>
      </c>
      <c r="BG37" s="59">
        <v>7.8424497000000004</v>
      </c>
      <c r="BH37" s="59">
        <v>2.2306265E-3</v>
      </c>
      <c r="BI37" s="59">
        <v>2.7441002999999999E-4</v>
      </c>
      <c r="BJ37" s="59">
        <v>33.885753999999999</v>
      </c>
      <c r="BK37" s="71">
        <v>6.6653397E-3</v>
      </c>
      <c r="BL37" s="59">
        <v>0.24423112</v>
      </c>
      <c r="BM37" s="59">
        <v>0.52717826000000001</v>
      </c>
      <c r="BN37" s="59">
        <v>0.1499348915149209</v>
      </c>
      <c r="BO37" s="59">
        <v>0.92134427158767118</v>
      </c>
      <c r="BP37" s="59">
        <v>0.26855156600000002</v>
      </c>
      <c r="BQ37" s="59">
        <v>0.65060510999999999</v>
      </c>
      <c r="BR37" s="59">
        <v>7.5178000068850045E-2</v>
      </c>
      <c r="BS37" s="59">
        <v>1.0228530227688499</v>
      </c>
    </row>
    <row r="38" spans="1:71" x14ac:dyDescent="0.25">
      <c r="A38" s="57" t="s">
        <v>210</v>
      </c>
      <c r="B38" s="57">
        <v>3.2650000000000002E-4</v>
      </c>
      <c r="C38" s="57">
        <v>0.15205080000000001</v>
      </c>
      <c r="D38" s="57">
        <v>8.9097869999999997</v>
      </c>
      <c r="E38" s="57">
        <v>8.1872439999999997</v>
      </c>
      <c r="F38" s="57">
        <v>2.2234186000000002E-3</v>
      </c>
      <c r="G38" s="57">
        <v>2.8588259999999999E-4</v>
      </c>
      <c r="H38" s="57">
        <v>34.005423999999998</v>
      </c>
      <c r="I38" s="68">
        <v>1.2778084000000001E-9</v>
      </c>
      <c r="J38" s="57">
        <v>0.23413614299999999</v>
      </c>
      <c r="K38" s="57">
        <v>0.54357816000000003</v>
      </c>
      <c r="L38" s="57">
        <v>0.15427259043716529</v>
      </c>
      <c r="M38" s="57">
        <v>0.93198689350549502</v>
      </c>
      <c r="N38" s="57">
        <v>0.24783266000000001</v>
      </c>
      <c r="O38" s="57">
        <v>0.6066730600000001</v>
      </c>
      <c r="P38" s="57">
        <v>1.199132707E-9</v>
      </c>
      <c r="Q38" s="57">
        <v>0.86819272947694115</v>
      </c>
      <c r="S38" s="53" t="s">
        <v>210</v>
      </c>
      <c r="T38" s="53">
        <v>3.2440000000000002E-4</v>
      </c>
      <c r="U38" s="53">
        <v>0.12879389999999999</v>
      </c>
      <c r="V38" s="53">
        <v>10.396056</v>
      </c>
      <c r="W38" s="53">
        <v>7.9396449999999996</v>
      </c>
      <c r="X38" s="53">
        <v>2.2303333999999998E-3</v>
      </c>
      <c r="Y38" s="53">
        <v>2.7743823000000003E-4</v>
      </c>
      <c r="Z38" s="53">
        <v>33.985579999999999</v>
      </c>
      <c r="AA38" s="53">
        <v>8.0440142999999999E-10</v>
      </c>
      <c r="AB38" s="53">
        <v>0.235535737</v>
      </c>
      <c r="AC38" s="53">
        <v>0.49447295000000002</v>
      </c>
      <c r="AD38" s="53">
        <v>0.136798710460387</v>
      </c>
      <c r="AE38" s="53">
        <v>0.86680739752767688</v>
      </c>
      <c r="AF38" s="53">
        <v>0.237350124</v>
      </c>
      <c r="AG38" s="53">
        <v>0.56445670000000003</v>
      </c>
      <c r="AH38" s="53">
        <v>9.7144336699999999E-10</v>
      </c>
      <c r="AI38" s="53">
        <v>0.82446843082763488</v>
      </c>
      <c r="AK38" s="58" t="s">
        <v>210</v>
      </c>
      <c r="AL38" s="58">
        <v>3.2610000000000001E-4</v>
      </c>
      <c r="AM38" s="58">
        <v>0.1092318</v>
      </c>
      <c r="AN38" s="58">
        <v>11.937529</v>
      </c>
      <c r="AO38" s="58">
        <v>7.7134156000000003</v>
      </c>
      <c r="AP38" s="58">
        <v>2.2379489999999999E-3</v>
      </c>
      <c r="AQ38" s="58">
        <v>2.6911098000000002E-4</v>
      </c>
      <c r="AR38" s="58">
        <v>33.963949999999997</v>
      </c>
      <c r="AS38" s="70">
        <v>5.4999140000000001E-10</v>
      </c>
      <c r="AT38" s="58">
        <v>0.23521215000000001</v>
      </c>
      <c r="AU38" s="58">
        <v>0.45016465999999999</v>
      </c>
      <c r="AV38" s="58">
        <v>0.1189090204728077</v>
      </c>
      <c r="AW38" s="58">
        <v>0.80428583053926073</v>
      </c>
      <c r="AX38" s="58">
        <v>0.22569388500000001</v>
      </c>
      <c r="AY38" s="58">
        <v>0.51640012000000002</v>
      </c>
      <c r="AZ38" s="58">
        <v>7.5340174399999998E-10</v>
      </c>
      <c r="BA38" s="58">
        <v>0.79311869949565528</v>
      </c>
      <c r="BC38" s="59" t="s">
        <v>210</v>
      </c>
      <c r="BD38" s="59">
        <v>3.2670000000000003E-4</v>
      </c>
      <c r="BE38" s="59">
        <v>0.12167849999999999</v>
      </c>
      <c r="BF38" s="59">
        <v>11.181778</v>
      </c>
      <c r="BG38" s="59">
        <v>7.845529</v>
      </c>
      <c r="BH38" s="59">
        <v>2.2354925000000001E-3</v>
      </c>
      <c r="BI38" s="59">
        <v>2.7304526999999998E-4</v>
      </c>
      <c r="BJ38" s="59">
        <v>33.977916999999998</v>
      </c>
      <c r="BK38" s="71">
        <v>7.4225349999999997E-10</v>
      </c>
      <c r="BL38" s="59">
        <v>0.2349483</v>
      </c>
      <c r="BM38" s="59">
        <v>0.47503314000000002</v>
      </c>
      <c r="BN38" s="59">
        <v>0.13107638050397569</v>
      </c>
      <c r="BO38" s="59">
        <v>0.8410578205720195</v>
      </c>
      <c r="BP38" s="59">
        <v>0.23153861000000001</v>
      </c>
      <c r="BQ38" s="59">
        <v>0.54650089999999996</v>
      </c>
      <c r="BR38" s="59">
        <v>9.7299667699999991E-10</v>
      </c>
      <c r="BS38" s="59">
        <v>0.79292075371525017</v>
      </c>
    </row>
    <row r="39" spans="1:71" x14ac:dyDescent="0.25">
      <c r="A39" s="57" t="s">
        <v>211</v>
      </c>
      <c r="B39" s="57">
        <v>3.4269999999999998E-4</v>
      </c>
      <c r="C39" s="57">
        <v>0.69869650000000005</v>
      </c>
      <c r="D39" s="57">
        <v>10.706861</v>
      </c>
      <c r="E39" s="57">
        <v>8.1670510000000007</v>
      </c>
      <c r="F39" s="57">
        <v>2.3004822E-3</v>
      </c>
      <c r="G39" s="57">
        <v>2.7607750000000001E-4</v>
      </c>
      <c r="H39" s="57">
        <v>34.883198</v>
      </c>
      <c r="I39" s="68">
        <v>8.8530540000000005E-2</v>
      </c>
      <c r="J39" s="57">
        <v>0.21103329300000001</v>
      </c>
      <c r="K39" s="57">
        <v>0.61124394000000004</v>
      </c>
      <c r="L39" s="57">
        <v>0.29535138</v>
      </c>
      <c r="M39" s="57">
        <v>1.1176286131102191</v>
      </c>
      <c r="N39" s="57">
        <v>0.27711702399999999</v>
      </c>
      <c r="O39" s="57">
        <v>0.65433315000000003</v>
      </c>
      <c r="P39" s="57">
        <v>0.30489165022273113</v>
      </c>
      <c r="Q39" s="57">
        <v>1.343322976222731</v>
      </c>
      <c r="S39" s="53" t="s">
        <v>211</v>
      </c>
      <c r="T39" s="53">
        <v>3.1629999999999999E-4</v>
      </c>
      <c r="U39" s="53">
        <v>0.57479420000000003</v>
      </c>
      <c r="V39" s="53">
        <v>12.184535</v>
      </c>
      <c r="W39" s="53">
        <v>7.9364059999999998</v>
      </c>
      <c r="X39" s="53">
        <v>2.3063761000000002E-3</v>
      </c>
      <c r="Y39" s="53">
        <v>2.6807863999999998E-4</v>
      </c>
      <c r="Z39" s="53">
        <v>34.884399999999999</v>
      </c>
      <c r="AA39" s="53">
        <v>8.6052959999999998E-2</v>
      </c>
      <c r="AB39" s="53">
        <v>0.2130177</v>
      </c>
      <c r="AC39" s="53">
        <v>0.5895789600000001</v>
      </c>
      <c r="AD39" s="53">
        <v>0.29265765999999999</v>
      </c>
      <c r="AE39" s="53">
        <v>1.095254320112778</v>
      </c>
      <c r="AF39" s="53">
        <v>0.27357290000000001</v>
      </c>
      <c r="AG39" s="53">
        <v>0.63373459999999993</v>
      </c>
      <c r="AH39" s="53">
        <v>0.32794350030135172</v>
      </c>
      <c r="AI39" s="53">
        <v>1.344559151301352</v>
      </c>
      <c r="AK39" s="58" t="s">
        <v>211</v>
      </c>
      <c r="AL39" s="58">
        <v>2.899E-4</v>
      </c>
      <c r="AM39" s="58">
        <v>0.446071</v>
      </c>
      <c r="AN39" s="58">
        <v>13.790010000000001</v>
      </c>
      <c r="AO39" s="58">
        <v>7.7201032999999999</v>
      </c>
      <c r="AP39" s="58">
        <v>2.3137864000000001E-3</v>
      </c>
      <c r="AQ39" s="58">
        <v>2.5996793000000002E-4</v>
      </c>
      <c r="AR39" s="58">
        <v>34.891036999999997</v>
      </c>
      <c r="AS39" s="70">
        <v>8.2017149999999997E-2</v>
      </c>
      <c r="AT39" s="58">
        <v>0.214603988</v>
      </c>
      <c r="AU39" s="58">
        <v>0.56000059000000002</v>
      </c>
      <c r="AV39" s="58">
        <v>0.28540805000000002</v>
      </c>
      <c r="AW39" s="58">
        <v>1.060012628116173</v>
      </c>
      <c r="AX39" s="58">
        <v>0.26609247000000003</v>
      </c>
      <c r="AY39" s="58">
        <v>0.60774963999999998</v>
      </c>
      <c r="AZ39" s="58">
        <v>0.34332317041858601</v>
      </c>
      <c r="BA39" s="58">
        <v>1.3456687144185859</v>
      </c>
      <c r="BC39" s="59" t="s">
        <v>211</v>
      </c>
      <c r="BD39" s="59">
        <v>3.0380000000000001E-4</v>
      </c>
      <c r="BE39" s="59">
        <v>0.50777550000000005</v>
      </c>
      <c r="BF39" s="59">
        <v>13.003481000000001</v>
      </c>
      <c r="BG39" s="59">
        <v>7.8487400000000003</v>
      </c>
      <c r="BH39" s="59">
        <v>2.3105494E-3</v>
      </c>
      <c r="BI39" s="59">
        <v>2.6383005999999998E-4</v>
      </c>
      <c r="BJ39" s="59">
        <v>34.890009999999997</v>
      </c>
      <c r="BK39" s="71">
        <v>8.5700564000000007E-2</v>
      </c>
      <c r="BL39" s="59">
        <v>0.21361047599999999</v>
      </c>
      <c r="BM39" s="59">
        <v>0.57641538999999997</v>
      </c>
      <c r="BN39" s="59">
        <v>0.29025510999999998</v>
      </c>
      <c r="BO39" s="59">
        <v>1.080280976115001</v>
      </c>
      <c r="BP39" s="59">
        <v>0.27139588999999997</v>
      </c>
      <c r="BQ39" s="59">
        <v>0.62349867999999997</v>
      </c>
      <c r="BR39" s="59">
        <v>0.3430479803710883</v>
      </c>
      <c r="BS39" s="59">
        <v>1.345082392371088</v>
      </c>
    </row>
    <row r="40" spans="1:71" x14ac:dyDescent="0.25">
      <c r="A40" s="57" t="s">
        <v>211</v>
      </c>
      <c r="B40" s="57">
        <v>3.3040000000000001E-4</v>
      </c>
      <c r="C40" s="57">
        <v>0.61416470000000001</v>
      </c>
      <c r="D40" s="57">
        <v>11.262122</v>
      </c>
      <c r="E40" s="57">
        <v>8.1707490000000007</v>
      </c>
      <c r="F40" s="57">
        <v>2.2995349000000001E-3</v>
      </c>
      <c r="G40" s="57">
        <v>2.7248493E-4</v>
      </c>
      <c r="H40" s="57">
        <v>34.902724999999997</v>
      </c>
      <c r="I40" s="68">
        <v>8.6607470000000006E-2</v>
      </c>
      <c r="J40" s="57">
        <v>0.21145633699999999</v>
      </c>
      <c r="K40" s="57">
        <v>0.59940356000000006</v>
      </c>
      <c r="L40" s="57">
        <v>0.29377226000000001</v>
      </c>
      <c r="M40" s="57">
        <v>1.1046321571105111</v>
      </c>
      <c r="N40" s="57">
        <v>0.27383521</v>
      </c>
      <c r="O40" s="57">
        <v>0.64421444999999999</v>
      </c>
      <c r="P40" s="57">
        <v>0.30814272023800737</v>
      </c>
      <c r="Q40" s="57">
        <v>1.331597820238007</v>
      </c>
      <c r="S40" s="53" t="s">
        <v>211</v>
      </c>
      <c r="T40" s="53">
        <v>3.0380000000000001E-4</v>
      </c>
      <c r="U40" s="53">
        <v>0.48964940000000001</v>
      </c>
      <c r="V40" s="53">
        <v>12.784376999999999</v>
      </c>
      <c r="W40" s="53">
        <v>7.9392889999999996</v>
      </c>
      <c r="X40" s="53">
        <v>2.3060525E-3</v>
      </c>
      <c r="Y40" s="53">
        <v>2.6453693999999999E-4</v>
      </c>
      <c r="Z40" s="53">
        <v>34.908783</v>
      </c>
      <c r="AA40" s="53">
        <v>8.2193024000000003E-2</v>
      </c>
      <c r="AB40" s="53">
        <v>0.21221564800000001</v>
      </c>
      <c r="AC40" s="53">
        <v>0.57072683000000002</v>
      </c>
      <c r="AD40" s="53">
        <v>0.28844338000000003</v>
      </c>
      <c r="AE40" s="53">
        <v>1.0713858581126769</v>
      </c>
      <c r="AF40" s="53">
        <v>0.26603041500000002</v>
      </c>
      <c r="AG40" s="53">
        <v>0.61754357000000004</v>
      </c>
      <c r="AH40" s="53">
        <v>0.31925187030781321</v>
      </c>
      <c r="AI40" s="53">
        <v>1.309511368307813</v>
      </c>
      <c r="AK40" s="58" t="s">
        <v>211</v>
      </c>
      <c r="AL40" s="58">
        <v>2.7910000000000001E-4</v>
      </c>
      <c r="AM40" s="58">
        <v>0.37010739999999998</v>
      </c>
      <c r="AN40" s="58">
        <v>14.410406</v>
      </c>
      <c r="AO40" s="58">
        <v>7.7216988000000004</v>
      </c>
      <c r="AP40" s="58">
        <v>2.3140871999999999E-3</v>
      </c>
      <c r="AQ40" s="58">
        <v>2.5644920000000002E-4</v>
      </c>
      <c r="AR40" s="58">
        <v>34.921256999999997</v>
      </c>
      <c r="AS40" s="70">
        <v>7.8075394000000006E-2</v>
      </c>
      <c r="AT40" s="58">
        <v>0.21467588000000001</v>
      </c>
      <c r="AU40" s="58">
        <v>0.54578601999999998</v>
      </c>
      <c r="AV40" s="58">
        <v>0.27980769999999999</v>
      </c>
      <c r="AW40" s="58">
        <v>1.040269600116148</v>
      </c>
      <c r="AX40" s="58">
        <v>0.26082575000000002</v>
      </c>
      <c r="AY40" s="58">
        <v>0.59167603000000002</v>
      </c>
      <c r="AZ40" s="58">
        <v>0.33219168041201308</v>
      </c>
      <c r="BA40" s="58">
        <v>1.2992156854120129</v>
      </c>
      <c r="BC40" s="59" t="s">
        <v>211</v>
      </c>
      <c r="BD40" s="59">
        <v>2.9240000000000001E-4</v>
      </c>
      <c r="BE40" s="59">
        <v>0.42849700000000002</v>
      </c>
      <c r="BF40" s="59">
        <v>13.609828</v>
      </c>
      <c r="BG40" s="59">
        <v>7.8507904999999996</v>
      </c>
      <c r="BH40" s="59">
        <v>2.310604E-3</v>
      </c>
      <c r="BI40" s="59">
        <v>2.6035910000000003E-4</v>
      </c>
      <c r="BJ40" s="59">
        <v>34.916359999999997</v>
      </c>
      <c r="BK40" s="71">
        <v>8.0081139999999995E-2</v>
      </c>
      <c r="BL40" s="59">
        <v>0.21270341200000001</v>
      </c>
      <c r="BM40" s="59">
        <v>0.55645381999999999</v>
      </c>
      <c r="BN40" s="59">
        <v>0.28554422000000002</v>
      </c>
      <c r="BO40" s="59">
        <v>1.0547014521147591</v>
      </c>
      <c r="BP40" s="59">
        <v>0.26198651000000001</v>
      </c>
      <c r="BQ40" s="59">
        <v>0.60303301000000009</v>
      </c>
      <c r="BR40" s="59">
        <v>0.32393762035596912</v>
      </c>
      <c r="BS40" s="59">
        <v>1.289870211355969</v>
      </c>
    </row>
    <row r="41" spans="1:71" x14ac:dyDescent="0.25">
      <c r="A41" s="57" t="s">
        <v>211</v>
      </c>
      <c r="B41" s="57">
        <v>3.2360000000000001E-4</v>
      </c>
      <c r="C41" s="57">
        <v>0.56059150000000002</v>
      </c>
      <c r="D41" s="57">
        <v>11.506791</v>
      </c>
      <c r="E41" s="57">
        <v>8.1745070000000002</v>
      </c>
      <c r="F41" s="57">
        <v>2.2986909999999998E-3</v>
      </c>
      <c r="G41" s="57">
        <v>2.7132440000000001E-4</v>
      </c>
      <c r="H41" s="57">
        <v>34.9086</v>
      </c>
      <c r="I41" s="68">
        <v>8.5771285000000003E-2</v>
      </c>
      <c r="J41" s="57">
        <v>0.21253153299999999</v>
      </c>
      <c r="K41" s="57">
        <v>0.59435495999999999</v>
      </c>
      <c r="L41" s="57">
        <v>0.29474394500000001</v>
      </c>
      <c r="M41" s="57">
        <v>1.101630438110758</v>
      </c>
      <c r="N41" s="57">
        <v>0.27379599999999998</v>
      </c>
      <c r="O41" s="57">
        <v>0.64268359000000008</v>
      </c>
      <c r="P41" s="57">
        <v>0.31453544024708258</v>
      </c>
      <c r="Q41" s="57">
        <v>1.336002661247083</v>
      </c>
      <c r="S41" s="53" t="s">
        <v>211</v>
      </c>
      <c r="T41" s="53">
        <v>2.9700000000000001E-4</v>
      </c>
      <c r="U41" s="53">
        <v>0.43740990000000002</v>
      </c>
      <c r="V41" s="53">
        <v>13.02364</v>
      </c>
      <c r="W41" s="53">
        <v>7.9431620000000001</v>
      </c>
      <c r="X41" s="53">
        <v>2.3055184E-3</v>
      </c>
      <c r="Y41" s="53">
        <v>2.6355375000000001E-4</v>
      </c>
      <c r="Z41" s="53">
        <v>34.916496000000002</v>
      </c>
      <c r="AA41" s="53">
        <v>8.3629966E-2</v>
      </c>
      <c r="AB41" s="53">
        <v>0.21512953600000001</v>
      </c>
      <c r="AC41" s="53">
        <v>0.57727709999999999</v>
      </c>
      <c r="AD41" s="53">
        <v>0.28659163999999998</v>
      </c>
      <c r="AE41" s="53">
        <v>1.0789982761127439</v>
      </c>
      <c r="AF41" s="53">
        <v>0.27208021999999998</v>
      </c>
      <c r="AG41" s="53">
        <v>0.6215044999999999</v>
      </c>
      <c r="AH41" s="53">
        <v>0.33517215033038389</v>
      </c>
      <c r="AI41" s="53">
        <v>1.326241867330384</v>
      </c>
      <c r="AK41" s="58" t="s">
        <v>211</v>
      </c>
      <c r="AL41" s="58">
        <v>2.7559999999999998E-4</v>
      </c>
      <c r="AM41" s="58">
        <v>0.33085799999999999</v>
      </c>
      <c r="AN41" s="58">
        <v>14.647244000000001</v>
      </c>
      <c r="AO41" s="58">
        <v>7.7237844000000004</v>
      </c>
      <c r="AP41" s="58">
        <v>2.3137825000000001E-3</v>
      </c>
      <c r="AQ41" s="58">
        <v>2.5536253999999998E-4</v>
      </c>
      <c r="AR41" s="58">
        <v>34.932136999999997</v>
      </c>
      <c r="AS41" s="70">
        <v>7.5709045000000003E-2</v>
      </c>
      <c r="AT41" s="58">
        <v>0.21518583599999999</v>
      </c>
      <c r="AU41" s="58">
        <v>0.54020288000000005</v>
      </c>
      <c r="AV41" s="58">
        <v>0.27479352000000001</v>
      </c>
      <c r="AW41" s="58">
        <v>1.0301822361163311</v>
      </c>
      <c r="AX41" s="58">
        <v>0.25931453500000001</v>
      </c>
      <c r="AY41" s="58">
        <v>0.58570316</v>
      </c>
      <c r="AZ41" s="58">
        <v>0.32588995039428548</v>
      </c>
      <c r="BA41" s="58">
        <v>1.292583619394285</v>
      </c>
      <c r="BC41" s="59" t="s">
        <v>211</v>
      </c>
      <c r="BD41" s="59">
        <v>2.8709999999999999E-4</v>
      </c>
      <c r="BE41" s="59">
        <v>0.37975429999999999</v>
      </c>
      <c r="BF41" s="59">
        <v>13.8829365</v>
      </c>
      <c r="BG41" s="59">
        <v>7.8533749999999998</v>
      </c>
      <c r="BH41" s="59">
        <v>2.3102069999999999E-3</v>
      </c>
      <c r="BI41" s="59">
        <v>2.5909157999999999E-4</v>
      </c>
      <c r="BJ41" s="59">
        <v>34.927943999999997</v>
      </c>
      <c r="BK41" s="71">
        <v>7.9654409999999995E-2</v>
      </c>
      <c r="BL41" s="59">
        <v>0.214693307</v>
      </c>
      <c r="BM41" s="59">
        <v>0.55490220000000001</v>
      </c>
      <c r="BN41" s="59">
        <v>0.28367083999999998</v>
      </c>
      <c r="BO41" s="59">
        <v>1.0532663471156409</v>
      </c>
      <c r="BP41" s="59">
        <v>0.26384118600000001</v>
      </c>
      <c r="BQ41" s="59">
        <v>0.60107033999999993</v>
      </c>
      <c r="BR41" s="59">
        <v>0.3306740503707945</v>
      </c>
      <c r="BS41" s="59">
        <v>1.296794890370794</v>
      </c>
    </row>
    <row r="42" spans="1:71" x14ac:dyDescent="0.25">
      <c r="A42" s="57" t="s">
        <v>211</v>
      </c>
      <c r="B42" s="57">
        <v>3.2019999999999998E-4</v>
      </c>
      <c r="C42" s="57">
        <v>0.53571670000000005</v>
      </c>
      <c r="D42" s="57">
        <v>11.626711999999999</v>
      </c>
      <c r="E42" s="57">
        <v>8.1770969999999998</v>
      </c>
      <c r="F42" s="57">
        <v>2.2978245000000001E-3</v>
      </c>
      <c r="G42" s="57">
        <v>2.7067657000000002E-4</v>
      </c>
      <c r="H42" s="57">
        <v>34.917233000000003</v>
      </c>
      <c r="I42" s="68">
        <v>8.519902E-2</v>
      </c>
      <c r="J42" s="57">
        <v>0.214091538</v>
      </c>
      <c r="K42" s="57">
        <v>0.59170180000000006</v>
      </c>
      <c r="L42" s="57">
        <v>0.29470739000000001</v>
      </c>
      <c r="M42" s="57">
        <v>1.1005007281116881</v>
      </c>
      <c r="N42" s="57">
        <v>0.27374038000000001</v>
      </c>
      <c r="O42" s="57">
        <v>0.64239788000000009</v>
      </c>
      <c r="P42" s="57">
        <v>0.32090676025189291</v>
      </c>
      <c r="Q42" s="57">
        <v>1.341756637251893</v>
      </c>
      <c r="S42" s="53" t="s">
        <v>211</v>
      </c>
      <c r="T42" s="53">
        <v>2.987E-4</v>
      </c>
      <c r="U42" s="53">
        <v>0.43477169999999998</v>
      </c>
      <c r="V42" s="53">
        <v>13.060673</v>
      </c>
      <c r="W42" s="53">
        <v>7.9453569999999996</v>
      </c>
      <c r="X42" s="53">
        <v>2.3048186999999999E-3</v>
      </c>
      <c r="Y42" s="53">
        <v>2.6329434999999997E-4</v>
      </c>
      <c r="Z42" s="53">
        <v>34.924312999999998</v>
      </c>
      <c r="AA42" s="53">
        <v>8.3000000000000004E-2</v>
      </c>
      <c r="AB42" s="53">
        <v>0.214492607</v>
      </c>
      <c r="AC42" s="53">
        <v>0.57082111000000002</v>
      </c>
      <c r="AD42" s="53">
        <v>0.28877949000000003</v>
      </c>
      <c r="AE42" s="53">
        <v>1.074093207114392</v>
      </c>
      <c r="AF42" s="53">
        <v>0.26908207000000001</v>
      </c>
      <c r="AG42" s="53">
        <v>0.61930492999999998</v>
      </c>
      <c r="AH42" s="53">
        <v>0.33362976033512148</v>
      </c>
      <c r="AI42" s="53">
        <v>1.3309751263351211</v>
      </c>
      <c r="AK42" s="58" t="s">
        <v>211</v>
      </c>
      <c r="AL42" s="58">
        <v>2.787E-4</v>
      </c>
      <c r="AM42" s="58">
        <v>0.33919739999999998</v>
      </c>
      <c r="AN42" s="58">
        <v>14.561726</v>
      </c>
      <c r="AO42" s="58">
        <v>7.7264949999999999</v>
      </c>
      <c r="AP42" s="58">
        <v>2.313318E-3</v>
      </c>
      <c r="AQ42" s="58">
        <v>2.5612756000000002E-4</v>
      </c>
      <c r="AR42" s="58">
        <v>34.933872000000001</v>
      </c>
      <c r="AS42" s="70">
        <v>7.8401609999999997E-2</v>
      </c>
      <c r="AT42" s="58">
        <v>0.214731475</v>
      </c>
      <c r="AU42" s="58">
        <v>0.54419585000000004</v>
      </c>
      <c r="AV42" s="58">
        <v>0.28110289999999999</v>
      </c>
      <c r="AW42" s="58">
        <v>1.040030225117603</v>
      </c>
      <c r="AX42" s="58">
        <v>0.26060375000000002</v>
      </c>
      <c r="AY42" s="58">
        <v>0.59014624999999998</v>
      </c>
      <c r="AZ42" s="58">
        <v>0.33456424043011529</v>
      </c>
      <c r="BA42" s="58">
        <v>1.3046221514301151</v>
      </c>
      <c r="BC42" s="59" t="s">
        <v>211</v>
      </c>
      <c r="BD42" s="59">
        <v>2.8959999999999999E-4</v>
      </c>
      <c r="BE42" s="59">
        <v>0.38336330000000002</v>
      </c>
      <c r="BF42" s="59">
        <v>13.853597000000001</v>
      </c>
      <c r="BG42" s="59">
        <v>7.8555599999999997</v>
      </c>
      <c r="BH42" s="59">
        <v>2.3096986E-3</v>
      </c>
      <c r="BI42" s="59">
        <v>2.5939516E-4</v>
      </c>
      <c r="BJ42" s="59">
        <v>34.9328</v>
      </c>
      <c r="BK42" s="71">
        <v>8.0768549999999995E-2</v>
      </c>
      <c r="BL42" s="59">
        <v>0.214150328</v>
      </c>
      <c r="BM42" s="59">
        <v>0.55616933000000002</v>
      </c>
      <c r="BN42" s="59">
        <v>0.28596755000000001</v>
      </c>
      <c r="BO42" s="59">
        <v>1.056287208116689</v>
      </c>
      <c r="BP42" s="59">
        <v>0.26401923599999999</v>
      </c>
      <c r="BQ42" s="59">
        <v>0.60317546</v>
      </c>
      <c r="BR42" s="59">
        <v>0.33310260038486372</v>
      </c>
      <c r="BS42" s="59">
        <v>1.3025154313848639</v>
      </c>
    </row>
    <row r="43" spans="1:71" x14ac:dyDescent="0.25">
      <c r="A43" s="57" t="s">
        <v>211</v>
      </c>
      <c r="B43" s="57">
        <v>3.2689999999999998E-4</v>
      </c>
      <c r="C43" s="57">
        <v>0.59196320000000002</v>
      </c>
      <c r="D43" s="57">
        <v>11.133837</v>
      </c>
      <c r="E43" s="57">
        <v>8.1761029999999995</v>
      </c>
      <c r="F43" s="57">
        <v>2.2989826E-3</v>
      </c>
      <c r="G43" s="57">
        <v>2.7411942999999999E-4</v>
      </c>
      <c r="H43" s="57">
        <v>34.897509999999997</v>
      </c>
      <c r="I43" s="68">
        <v>9.0995899999999991E-2</v>
      </c>
      <c r="J43" s="57">
        <v>0.217291448</v>
      </c>
      <c r="K43" s="57">
        <v>0.61627048000000006</v>
      </c>
      <c r="L43" s="57">
        <v>0.29900798000000001</v>
      </c>
      <c r="M43" s="57">
        <v>1.1325699081111511</v>
      </c>
      <c r="N43" s="57">
        <v>0.28814303000000002</v>
      </c>
      <c r="O43" s="57">
        <v>0.66790791999999999</v>
      </c>
      <c r="P43" s="57">
        <v>0.35090070026372189</v>
      </c>
      <c r="Q43" s="57">
        <v>1.419024335263722</v>
      </c>
      <c r="S43" s="53" t="s">
        <v>211</v>
      </c>
      <c r="T43" s="53">
        <v>3.0600000000000001E-4</v>
      </c>
      <c r="U43" s="53">
        <v>0.4927359</v>
      </c>
      <c r="V43" s="53">
        <v>12.526627</v>
      </c>
      <c r="W43" s="53">
        <v>7.944922</v>
      </c>
      <c r="X43" s="53">
        <v>2.3053639999999999E-3</v>
      </c>
      <c r="Y43" s="53">
        <v>2.6692843000000001E-4</v>
      </c>
      <c r="Z43" s="53">
        <v>34.900165999999999</v>
      </c>
      <c r="AA43" s="53">
        <v>8.8709845999999995E-2</v>
      </c>
      <c r="AB43" s="53">
        <v>0.21779852</v>
      </c>
      <c r="AC43" s="53">
        <v>0.59231783000000005</v>
      </c>
      <c r="AD43" s="53">
        <v>0.29441994999999999</v>
      </c>
      <c r="AE43" s="53">
        <v>1.1045363001144139</v>
      </c>
      <c r="AF43" s="53">
        <v>0.28196412399999998</v>
      </c>
      <c r="AG43" s="53">
        <v>0.6444685</v>
      </c>
      <c r="AH43" s="53">
        <v>0.36640617035745843</v>
      </c>
      <c r="AI43" s="53">
        <v>1.407394995357458</v>
      </c>
      <c r="AK43" s="58" t="s">
        <v>211</v>
      </c>
      <c r="AL43" s="58">
        <v>2.8570000000000001E-4</v>
      </c>
      <c r="AM43" s="58">
        <v>0.39752419999999999</v>
      </c>
      <c r="AN43" s="58">
        <v>13.971697000000001</v>
      </c>
      <c r="AO43" s="58">
        <v>7.725784</v>
      </c>
      <c r="AP43" s="58">
        <v>2.3131563999999999E-3</v>
      </c>
      <c r="AQ43" s="58">
        <v>2.5974750000000001E-4</v>
      </c>
      <c r="AR43" s="58">
        <v>34.901299999999999</v>
      </c>
      <c r="AS43" s="70">
        <v>8.6536615999999997E-2</v>
      </c>
      <c r="AT43" s="58">
        <v>0.218917843</v>
      </c>
      <c r="AU43" s="58">
        <v>0.57298910000000003</v>
      </c>
      <c r="AV43" s="58">
        <v>0.28744340000000002</v>
      </c>
      <c r="AW43" s="58">
        <v>1.079350343117736</v>
      </c>
      <c r="AX43" s="58">
        <v>0.27748166000000002</v>
      </c>
      <c r="AY43" s="58">
        <v>0.62181404000000007</v>
      </c>
      <c r="AZ43" s="58">
        <v>0.37957677050673222</v>
      </c>
      <c r="BA43" s="58">
        <v>1.3980109625067321</v>
      </c>
      <c r="BC43" s="59" t="s">
        <v>211</v>
      </c>
      <c r="BD43" s="59">
        <v>2.9629999999999999E-4</v>
      </c>
      <c r="BE43" s="59">
        <v>0.4395638</v>
      </c>
      <c r="BF43" s="59">
        <v>13.304885000000001</v>
      </c>
      <c r="BG43" s="59">
        <v>7.8556790000000003</v>
      </c>
      <c r="BH43" s="59">
        <v>2.3098234E-3</v>
      </c>
      <c r="BI43" s="59">
        <v>2.62983E-4</v>
      </c>
      <c r="BJ43" s="59">
        <v>34.905113</v>
      </c>
      <c r="BK43" s="71">
        <v>8.7092559999999999E-2</v>
      </c>
      <c r="BL43" s="59">
        <v>0.21767336600000001</v>
      </c>
      <c r="BM43" s="59">
        <v>0.57895034999999995</v>
      </c>
      <c r="BN43" s="59">
        <v>0.29161527999999998</v>
      </c>
      <c r="BO43" s="59">
        <v>1.088238996116685</v>
      </c>
      <c r="BP43" s="59">
        <v>0.27759658999999998</v>
      </c>
      <c r="BQ43" s="59">
        <v>0.62967709999999999</v>
      </c>
      <c r="BR43" s="59">
        <v>0.36973977042467532</v>
      </c>
      <c r="BS43" s="59">
        <v>1.3870914544246751</v>
      </c>
    </row>
    <row r="44" spans="1:71" x14ac:dyDescent="0.25">
      <c r="A44" s="57" t="s">
        <v>211</v>
      </c>
      <c r="B44" s="57">
        <v>3.255E-4</v>
      </c>
      <c r="C44" s="57">
        <v>0.60338800000000004</v>
      </c>
      <c r="D44" s="57">
        <v>10.979575000000001</v>
      </c>
      <c r="E44" s="57">
        <v>8.1768750000000008</v>
      </c>
      <c r="F44" s="57">
        <v>2.2994904000000001E-3</v>
      </c>
      <c r="G44" s="57">
        <v>2.7524392E-4</v>
      </c>
      <c r="H44" s="57">
        <v>34.887770000000003</v>
      </c>
      <c r="I44" s="68">
        <v>9.1911264000000006E-2</v>
      </c>
      <c r="J44" s="57">
        <v>0.21902633699999999</v>
      </c>
      <c r="K44" s="57">
        <v>0.62210613999999997</v>
      </c>
      <c r="L44" s="57">
        <v>0.29873331600000003</v>
      </c>
      <c r="M44" s="57">
        <v>1.139865793110056</v>
      </c>
      <c r="N44" s="57">
        <v>0.29298565399999998</v>
      </c>
      <c r="O44" s="57">
        <v>0.67644912000000001</v>
      </c>
      <c r="P44" s="57">
        <v>0.36306420026259978</v>
      </c>
      <c r="Q44" s="57">
        <v>1.4461258032626001</v>
      </c>
      <c r="S44" s="53" t="s">
        <v>211</v>
      </c>
      <c r="T44" s="53">
        <v>3.0459999999999998E-4</v>
      </c>
      <c r="U44" s="53">
        <v>0.50446869999999999</v>
      </c>
      <c r="V44" s="53">
        <v>12.35493</v>
      </c>
      <c r="W44" s="53">
        <v>7.9456429999999996</v>
      </c>
      <c r="X44" s="53">
        <v>2.3055889999999998E-3</v>
      </c>
      <c r="Y44" s="53">
        <v>2.6801641999999999E-4</v>
      </c>
      <c r="Z44" s="53">
        <v>34.888427999999998</v>
      </c>
      <c r="AA44" s="53">
        <v>9.1036600000000009E-2</v>
      </c>
      <c r="AB44" s="53">
        <v>0.22063213500000001</v>
      </c>
      <c r="AC44" s="53">
        <v>0.60454601999999991</v>
      </c>
      <c r="AD44" s="53">
        <v>0.293071215</v>
      </c>
      <c r="AE44" s="53">
        <v>1.1182493701132279</v>
      </c>
      <c r="AF44" s="53">
        <v>0.28986395999999998</v>
      </c>
      <c r="AG44" s="53">
        <v>0.65611058999999994</v>
      </c>
      <c r="AH44" s="53">
        <v>0.385201250360936</v>
      </c>
      <c r="AI44" s="53">
        <v>1.4476220053609361</v>
      </c>
      <c r="AK44" s="58" t="s">
        <v>211</v>
      </c>
      <c r="AL44" s="58">
        <v>2.81E-4</v>
      </c>
      <c r="AM44" s="58">
        <v>0.39363500000000001</v>
      </c>
      <c r="AN44" s="58">
        <v>13.866427</v>
      </c>
      <c r="AO44" s="58">
        <v>7.7271814000000001</v>
      </c>
      <c r="AP44" s="58">
        <v>2.3131395999999999E-3</v>
      </c>
      <c r="AQ44" s="58">
        <v>2.6053269999999997E-4</v>
      </c>
      <c r="AR44" s="58">
        <v>34.891359999999999</v>
      </c>
      <c r="AS44" s="70">
        <v>8.949534599999999E-2</v>
      </c>
      <c r="AT44" s="58">
        <v>0.22281996800000001</v>
      </c>
      <c r="AU44" s="58">
        <v>0.58534796999999994</v>
      </c>
      <c r="AV44" s="58">
        <v>0.28469612</v>
      </c>
      <c r="AW44" s="58">
        <v>1.0928640581162461</v>
      </c>
      <c r="AX44" s="58">
        <v>0.28695641999999999</v>
      </c>
      <c r="AY44" s="58">
        <v>0.63354390999999999</v>
      </c>
      <c r="AZ44" s="58">
        <v>0.40762755053260191</v>
      </c>
      <c r="BA44" s="58">
        <v>1.4494935905326021</v>
      </c>
      <c r="BC44" s="59" t="s">
        <v>211</v>
      </c>
      <c r="BD44" s="59">
        <v>2.9379999999999999E-4</v>
      </c>
      <c r="BE44" s="59">
        <v>0.4452023</v>
      </c>
      <c r="BF44" s="59">
        <v>13.169212999999999</v>
      </c>
      <c r="BG44" s="59">
        <v>7.8566402999999996</v>
      </c>
      <c r="BH44" s="59">
        <v>2.3098448E-3</v>
      </c>
      <c r="BI44" s="59">
        <v>2.6381655999999998E-4</v>
      </c>
      <c r="BJ44" s="59">
        <v>34.893880000000003</v>
      </c>
      <c r="BK44" s="71">
        <v>8.9410160000000002E-2</v>
      </c>
      <c r="BL44" s="59">
        <v>0.22078993599999999</v>
      </c>
      <c r="BM44" s="59">
        <v>0.59071225999999999</v>
      </c>
      <c r="BN44" s="59">
        <v>0.28961051999999998</v>
      </c>
      <c r="BO44" s="59">
        <v>1.10111271611536</v>
      </c>
      <c r="BP44" s="59">
        <v>0.28582647000000011</v>
      </c>
      <c r="BQ44" s="59">
        <v>0.64091461999999999</v>
      </c>
      <c r="BR44" s="59">
        <v>0.38975915043147757</v>
      </c>
      <c r="BS44" s="59">
        <v>1.430252915431478</v>
      </c>
    </row>
    <row r="45" spans="1:71" x14ac:dyDescent="0.25">
      <c r="A45" s="57" t="s">
        <v>211</v>
      </c>
      <c r="B45" s="57">
        <v>3.2279999999999999E-4</v>
      </c>
      <c r="C45" s="57">
        <v>0.60102239999999996</v>
      </c>
      <c r="D45" s="57">
        <v>10.94049</v>
      </c>
      <c r="E45" s="57">
        <v>8.1771270000000005</v>
      </c>
      <c r="F45" s="57">
        <v>2.2995902999999999E-3</v>
      </c>
      <c r="G45" s="57">
        <v>2.7525634999999999E-4</v>
      </c>
      <c r="H45" s="57">
        <v>34.885314999999999</v>
      </c>
      <c r="I45" s="68">
        <v>9.106289599999999E-2</v>
      </c>
      <c r="J45" s="57">
        <v>0.21899764999999999</v>
      </c>
      <c r="K45" s="57">
        <v>0.62198341000000001</v>
      </c>
      <c r="L45" s="57">
        <v>0.29620514399999998</v>
      </c>
      <c r="M45" s="57">
        <v>1.1371862041086069</v>
      </c>
      <c r="N45" s="57">
        <v>0.29280404399999999</v>
      </c>
      <c r="O45" s="57">
        <v>0.67624817999999998</v>
      </c>
      <c r="P45" s="57">
        <v>0.35912758025409292</v>
      </c>
      <c r="Q45" s="57">
        <v>1.4408659402540931</v>
      </c>
      <c r="S45" s="53" t="s">
        <v>211</v>
      </c>
      <c r="T45" s="53">
        <v>3.032E-4</v>
      </c>
      <c r="U45" s="53">
        <v>0.50818030000000003</v>
      </c>
      <c r="V45" s="53">
        <v>12.270092999999999</v>
      </c>
      <c r="W45" s="53">
        <v>7.9452815000000001</v>
      </c>
      <c r="X45" s="53">
        <v>2.305638E-3</v>
      </c>
      <c r="Y45" s="53">
        <v>2.6827916999999998E-4</v>
      </c>
      <c r="Z45" s="53">
        <v>34.883870000000002</v>
      </c>
      <c r="AA45" s="53">
        <v>8.8958700000000002E-2</v>
      </c>
      <c r="AB45" s="53">
        <v>0.21996191500000001</v>
      </c>
      <c r="AC45" s="53">
        <v>0.60007182000000003</v>
      </c>
      <c r="AD45" s="53">
        <v>0.29135298399999998</v>
      </c>
      <c r="AE45" s="53">
        <v>1.1113867191117719</v>
      </c>
      <c r="AF45" s="53">
        <v>0.28705771000000002</v>
      </c>
      <c r="AG45" s="53">
        <v>0.65314006000000002</v>
      </c>
      <c r="AH45" s="53">
        <v>0.37484497033388592</v>
      </c>
      <c r="AI45" s="53">
        <v>1.428559269333886</v>
      </c>
      <c r="AK45" s="58" t="s">
        <v>211</v>
      </c>
      <c r="AL45" s="58">
        <v>2.7809999999999998E-4</v>
      </c>
      <c r="AM45" s="58">
        <v>0.39017590000000002</v>
      </c>
      <c r="AN45" s="58">
        <v>13.81063</v>
      </c>
      <c r="AO45" s="58">
        <v>7.7267150000000004</v>
      </c>
      <c r="AP45" s="58">
        <v>2.3130669999999998E-3</v>
      </c>
      <c r="AQ45" s="58">
        <v>2.6057374999999999E-4</v>
      </c>
      <c r="AR45" s="58">
        <v>34.888719999999999</v>
      </c>
      <c r="AS45" s="70">
        <v>8.7095190000000003E-2</v>
      </c>
      <c r="AT45" s="58">
        <v>0.22252496999999999</v>
      </c>
      <c r="AU45" s="58">
        <v>0.58092132000000007</v>
      </c>
      <c r="AV45" s="58">
        <v>0.28229401500000001</v>
      </c>
      <c r="AW45" s="58">
        <v>1.0857403051143371</v>
      </c>
      <c r="AX45" s="58">
        <v>0.284260285</v>
      </c>
      <c r="AY45" s="58">
        <v>0.63015182999999997</v>
      </c>
      <c r="AZ45" s="58">
        <v>0.39632323047727991</v>
      </c>
      <c r="BA45" s="58">
        <v>1.4261415884772799</v>
      </c>
      <c r="BC45" s="59" t="s">
        <v>211</v>
      </c>
      <c r="BD45" s="59">
        <v>2.9240000000000001E-4</v>
      </c>
      <c r="BE45" s="59">
        <v>0.44768289999999999</v>
      </c>
      <c r="BF45" s="59">
        <v>13.0989065</v>
      </c>
      <c r="BG45" s="59">
        <v>7.856039</v>
      </c>
      <c r="BH45" s="59">
        <v>2.3097815000000001E-3</v>
      </c>
      <c r="BI45" s="59">
        <v>2.6394610000000002E-4</v>
      </c>
      <c r="BJ45" s="59">
        <v>34.889972999999998</v>
      </c>
      <c r="BK45" s="71">
        <v>8.6854584999999998E-2</v>
      </c>
      <c r="BL45" s="59">
        <v>0.21959096</v>
      </c>
      <c r="BM45" s="59">
        <v>0.58466108999999999</v>
      </c>
      <c r="BN45" s="59">
        <v>0.28780803399999999</v>
      </c>
      <c r="BO45" s="59">
        <v>1.092060084113686</v>
      </c>
      <c r="BP45" s="59">
        <v>0.28157378999999999</v>
      </c>
      <c r="BQ45" s="59">
        <v>0.63622167000000007</v>
      </c>
      <c r="BR45" s="59">
        <v>0.37519255039199778</v>
      </c>
      <c r="BS45" s="59">
        <v>1.403351250391998</v>
      </c>
    </row>
    <row r="46" spans="1:71" x14ac:dyDescent="0.25">
      <c r="A46" s="57" t="s">
        <v>211</v>
      </c>
      <c r="B46" s="57">
        <v>3.211E-4</v>
      </c>
      <c r="C46" s="57">
        <v>0.59115580000000001</v>
      </c>
      <c r="D46" s="57">
        <v>10.997282</v>
      </c>
      <c r="E46" s="57">
        <v>8.1760300000000008</v>
      </c>
      <c r="F46" s="57">
        <v>2.2992058999999998E-3</v>
      </c>
      <c r="G46" s="57">
        <v>2.7426204E-4</v>
      </c>
      <c r="H46" s="57">
        <v>34.892963000000002</v>
      </c>
      <c r="I46" s="68">
        <v>8.7713310000000003E-2</v>
      </c>
      <c r="J46" s="57">
        <v>0.216932398</v>
      </c>
      <c r="K46" s="57">
        <v>0.61199087000000008</v>
      </c>
      <c r="L46" s="57">
        <v>0.29308795999999998</v>
      </c>
      <c r="M46" s="57">
        <v>1.1220112281077379</v>
      </c>
      <c r="N46" s="57">
        <v>0.28530456999999998</v>
      </c>
      <c r="O46" s="57">
        <v>0.66521914999999998</v>
      </c>
      <c r="P46" s="57">
        <v>0.3363686802366479</v>
      </c>
      <c r="Q46" s="57">
        <v>1.395032764236648</v>
      </c>
      <c r="S46" s="53" t="s">
        <v>211</v>
      </c>
      <c r="T46" s="53">
        <v>3.0180000000000002E-4</v>
      </c>
      <c r="U46" s="53">
        <v>0.50152960000000002</v>
      </c>
      <c r="V46" s="53">
        <v>12.287243999999999</v>
      </c>
      <c r="W46" s="53">
        <v>7.9441012999999998</v>
      </c>
      <c r="X46" s="53">
        <v>2.3054360000000001E-3</v>
      </c>
      <c r="Y46" s="53">
        <v>2.6761237000000001E-4</v>
      </c>
      <c r="Z46" s="53">
        <v>34.890279999999997</v>
      </c>
      <c r="AA46" s="53">
        <v>8.6780739999999995E-2</v>
      </c>
      <c r="AB46" s="53">
        <v>0.21797902</v>
      </c>
      <c r="AC46" s="53">
        <v>0.59511811999999997</v>
      </c>
      <c r="AD46" s="53">
        <v>0.28830259000000003</v>
      </c>
      <c r="AE46" s="53">
        <v>1.1013997301102869</v>
      </c>
      <c r="AF46" s="53">
        <v>0.28242198000000002</v>
      </c>
      <c r="AG46" s="53">
        <v>0.64566729999999994</v>
      </c>
      <c r="AH46" s="53">
        <v>0.35536098031069507</v>
      </c>
      <c r="AI46" s="53">
        <v>1.3957238303106949</v>
      </c>
      <c r="AK46" s="58" t="s">
        <v>211</v>
      </c>
      <c r="AL46" s="58">
        <v>2.7680000000000001E-4</v>
      </c>
      <c r="AM46" s="58">
        <v>0.38698660000000001</v>
      </c>
      <c r="AN46" s="58">
        <v>13.784959000000001</v>
      </c>
      <c r="AO46" s="58">
        <v>7.7253999999999996</v>
      </c>
      <c r="AP46" s="58">
        <v>2.3129873E-3</v>
      </c>
      <c r="AQ46" s="58">
        <v>2.601654E-4</v>
      </c>
      <c r="AR46" s="58">
        <v>34.893084999999999</v>
      </c>
      <c r="AS46" s="70">
        <v>8.2241624999999999E-2</v>
      </c>
      <c r="AT46" s="58">
        <v>0.21949822699999999</v>
      </c>
      <c r="AU46" s="58">
        <v>0.56837172000000002</v>
      </c>
      <c r="AV46" s="58">
        <v>0.28009043</v>
      </c>
      <c r="AW46" s="58">
        <v>1.067960377112136</v>
      </c>
      <c r="AX46" s="58">
        <v>0.27542070000000002</v>
      </c>
      <c r="AY46" s="58">
        <v>0.61984619000000007</v>
      </c>
      <c r="AZ46" s="58">
        <v>0.36383912040119148</v>
      </c>
      <c r="BA46" s="58">
        <v>1.377957344401191</v>
      </c>
      <c r="BC46" s="59" t="s">
        <v>211</v>
      </c>
      <c r="BD46" s="59">
        <v>2.9119999999999998E-4</v>
      </c>
      <c r="BE46" s="59">
        <v>0.44155129999999998</v>
      </c>
      <c r="BF46" s="59">
        <v>13.112477</v>
      </c>
      <c r="BG46" s="59">
        <v>7.8546667000000001</v>
      </c>
      <c r="BH46" s="59">
        <v>2.3096309999999999E-3</v>
      </c>
      <c r="BI46" s="59">
        <v>2.6332500000000002E-4</v>
      </c>
      <c r="BJ46" s="59">
        <v>34.897010000000002</v>
      </c>
      <c r="BK46" s="71">
        <v>8.4637365999999992E-2</v>
      </c>
      <c r="BL46" s="59">
        <v>0.21760417000000001</v>
      </c>
      <c r="BM46" s="59">
        <v>0.57963746999999999</v>
      </c>
      <c r="BN46" s="59">
        <v>0.28489395000000001</v>
      </c>
      <c r="BO46" s="59">
        <v>1.0821355901121561</v>
      </c>
      <c r="BP46" s="59">
        <v>0.27708979999999989</v>
      </c>
      <c r="BQ46" s="59">
        <v>0.6288022499999999</v>
      </c>
      <c r="BR46" s="59">
        <v>0.35580462036083421</v>
      </c>
      <c r="BS46" s="59">
        <v>1.3689538403608339</v>
      </c>
    </row>
    <row r="47" spans="1:71" x14ac:dyDescent="0.25">
      <c r="A47" s="57" t="s">
        <v>211</v>
      </c>
      <c r="B47" s="57">
        <v>3.2279999999999999E-4</v>
      </c>
      <c r="C47" s="57">
        <v>0.59652919999999998</v>
      </c>
      <c r="D47" s="57">
        <v>10.947497</v>
      </c>
      <c r="E47" s="57">
        <v>8.1739025000000005</v>
      </c>
      <c r="F47" s="57">
        <v>2.2989258000000001E-3</v>
      </c>
      <c r="G47" s="57">
        <v>2.7399152E-4</v>
      </c>
      <c r="H47" s="57">
        <v>34.899265</v>
      </c>
      <c r="I47" s="68">
        <v>8.6790584000000004E-2</v>
      </c>
      <c r="J47" s="57">
        <v>0.21560154000000001</v>
      </c>
      <c r="K47" s="57">
        <v>0.61049309000000007</v>
      </c>
      <c r="L47" s="57">
        <v>0.29145880000000002</v>
      </c>
      <c r="M47" s="57">
        <v>1.117553430107439</v>
      </c>
      <c r="N47" s="57">
        <v>0.28242074</v>
      </c>
      <c r="O47" s="57">
        <v>0.66121832000000003</v>
      </c>
      <c r="P47" s="57">
        <v>0.32361665022613351</v>
      </c>
      <c r="Q47" s="57">
        <v>1.373866813226134</v>
      </c>
      <c r="S47" s="53" t="s">
        <v>211</v>
      </c>
      <c r="T47" s="53">
        <v>3.0299999999999999E-4</v>
      </c>
      <c r="U47" s="53">
        <v>0.50479989999999997</v>
      </c>
      <c r="V47" s="53">
        <v>12.22969</v>
      </c>
      <c r="W47" s="53">
        <v>7.9424276000000003</v>
      </c>
      <c r="X47" s="53">
        <v>2.3052382999999999E-3</v>
      </c>
      <c r="Y47" s="53">
        <v>2.6750025999999999E-4</v>
      </c>
      <c r="Z47" s="53">
        <v>34.896602999999999</v>
      </c>
      <c r="AA47" s="53">
        <v>8.4811849999999994E-2</v>
      </c>
      <c r="AB47" s="53">
        <v>0.21621879499999999</v>
      </c>
      <c r="AC47" s="53">
        <v>0.5889453</v>
      </c>
      <c r="AD47" s="53">
        <v>0.28706433999999997</v>
      </c>
      <c r="AE47" s="53">
        <v>1.0922284351098139</v>
      </c>
      <c r="AF47" s="53">
        <v>0.27711236</v>
      </c>
      <c r="AG47" s="53">
        <v>0.63940202999999995</v>
      </c>
      <c r="AH47" s="53">
        <v>0.33903962028894458</v>
      </c>
      <c r="AI47" s="53">
        <v>1.364922680288944</v>
      </c>
      <c r="AK47" s="58" t="s">
        <v>211</v>
      </c>
      <c r="AL47" s="58">
        <v>2.788E-4</v>
      </c>
      <c r="AM47" s="58">
        <v>0.39501849999999999</v>
      </c>
      <c r="AN47" s="58">
        <v>13.6917925</v>
      </c>
      <c r="AO47" s="58">
        <v>7.7234369999999997</v>
      </c>
      <c r="AP47" s="58">
        <v>2.3128480000000002E-3</v>
      </c>
      <c r="AQ47" s="58">
        <v>2.6017325999999998E-4</v>
      </c>
      <c r="AR47" s="58">
        <v>34.897883999999998</v>
      </c>
      <c r="AS47" s="70">
        <v>8.1213140000000003E-2</v>
      </c>
      <c r="AT47" s="58">
        <v>0.21735711299999999</v>
      </c>
      <c r="AU47" s="58">
        <v>0.56645081000000008</v>
      </c>
      <c r="AV47" s="58">
        <v>0.27880493000000001</v>
      </c>
      <c r="AW47" s="58">
        <v>1.062612853111174</v>
      </c>
      <c r="AX47" s="58">
        <v>0.27226500599999998</v>
      </c>
      <c r="AY47" s="58">
        <v>0.61538590000000004</v>
      </c>
      <c r="AZ47" s="58">
        <v>0.34818292037275372</v>
      </c>
      <c r="BA47" s="58">
        <v>1.3484302043727541</v>
      </c>
      <c r="BC47" s="59" t="s">
        <v>211</v>
      </c>
      <c r="BD47" s="59">
        <v>2.9260000000000001E-4</v>
      </c>
      <c r="BE47" s="59">
        <v>0.44572020000000001</v>
      </c>
      <c r="BF47" s="59">
        <v>13.042251</v>
      </c>
      <c r="BG47" s="59">
        <v>7.8528905</v>
      </c>
      <c r="BH47" s="59">
        <v>2.3094654999999999E-3</v>
      </c>
      <c r="BI47" s="59">
        <v>2.6328730000000001E-4</v>
      </c>
      <c r="BJ47" s="59">
        <v>34.903435000000002</v>
      </c>
      <c r="BK47" s="71">
        <v>8.2725375999999989E-2</v>
      </c>
      <c r="BL47" s="59">
        <v>0.21588755500000001</v>
      </c>
      <c r="BM47" s="59">
        <v>0.57367885000000007</v>
      </c>
      <c r="BN47" s="59">
        <v>0.28408418000000002</v>
      </c>
      <c r="BO47" s="59">
        <v>1.0736505851117399</v>
      </c>
      <c r="BP47" s="59">
        <v>0.27190188599999998</v>
      </c>
      <c r="BQ47" s="59">
        <v>0.62287126999999998</v>
      </c>
      <c r="BR47" s="59">
        <v>0.34033060033301687</v>
      </c>
      <c r="BS47" s="59">
        <v>1.3394513193330171</v>
      </c>
    </row>
    <row r="48" spans="1:71" x14ac:dyDescent="0.25">
      <c r="A48" s="57" t="s">
        <v>211</v>
      </c>
      <c r="B48" s="57">
        <v>3.2440000000000002E-4</v>
      </c>
      <c r="C48" s="57">
        <v>0.60410149999999996</v>
      </c>
      <c r="D48" s="57">
        <v>10.84928</v>
      </c>
      <c r="E48" s="57">
        <v>8.1725235000000005</v>
      </c>
      <c r="F48" s="57">
        <v>2.2987656000000001E-3</v>
      </c>
      <c r="G48" s="57">
        <v>2.74345E-4</v>
      </c>
      <c r="H48" s="57">
        <v>34.902824000000003</v>
      </c>
      <c r="I48" s="68">
        <v>8.5001800000000002E-2</v>
      </c>
      <c r="J48" s="57">
        <v>0.214319444</v>
      </c>
      <c r="K48" s="57">
        <v>0.60541171999999999</v>
      </c>
      <c r="L48" s="57">
        <v>0.29085746600000001</v>
      </c>
      <c r="M48" s="57">
        <v>1.1105886301071071</v>
      </c>
      <c r="N48" s="57">
        <v>0.27811692999999998</v>
      </c>
      <c r="O48" s="57">
        <v>0.6568506999999999</v>
      </c>
      <c r="P48" s="57">
        <v>0.31041837021309432</v>
      </c>
      <c r="Q48" s="57">
        <v>1.349327843213094</v>
      </c>
      <c r="S48" s="53" t="s">
        <v>211</v>
      </c>
      <c r="T48" s="53">
        <v>3.056E-4</v>
      </c>
      <c r="U48" s="53">
        <v>0.51564390000000004</v>
      </c>
      <c r="V48" s="53">
        <v>12.118994000000001</v>
      </c>
      <c r="W48" s="53">
        <v>7.9404130000000004</v>
      </c>
      <c r="X48" s="53">
        <v>2.3050344999999998E-3</v>
      </c>
      <c r="Y48" s="53">
        <v>2.6774230000000001E-4</v>
      </c>
      <c r="Z48" s="53">
        <v>34.899802999999999</v>
      </c>
      <c r="AA48" s="53">
        <v>8.4308430000000004E-2</v>
      </c>
      <c r="AB48" s="53">
        <v>0.215196833</v>
      </c>
      <c r="AC48" s="53">
        <v>0.58892169999999999</v>
      </c>
      <c r="AD48" s="53">
        <v>0.28658457599999998</v>
      </c>
      <c r="AE48" s="53">
        <v>1.09070310910961</v>
      </c>
      <c r="AF48" s="53">
        <v>0.27550732999999999</v>
      </c>
      <c r="AG48" s="53">
        <v>0.63797283000000005</v>
      </c>
      <c r="AH48" s="53">
        <v>0.32962334027540158</v>
      </c>
      <c r="AI48" s="53">
        <v>1.351148041275402</v>
      </c>
      <c r="AK48" s="58" t="s">
        <v>211</v>
      </c>
      <c r="AL48" s="58">
        <v>2.8180000000000002E-4</v>
      </c>
      <c r="AM48" s="58">
        <v>0.40707450000000001</v>
      </c>
      <c r="AN48" s="58">
        <v>13.565193000000001</v>
      </c>
      <c r="AO48" s="58">
        <v>7.7217960000000003</v>
      </c>
      <c r="AP48" s="58">
        <v>2.3126637000000002E-3</v>
      </c>
      <c r="AQ48" s="58">
        <v>2.6054049999999998E-4</v>
      </c>
      <c r="AR48" s="58">
        <v>34.900703</v>
      </c>
      <c r="AS48" s="70">
        <v>8.0161579999999996E-2</v>
      </c>
      <c r="AT48" s="58">
        <v>0.215937293</v>
      </c>
      <c r="AU48" s="58">
        <v>0.56304878000000003</v>
      </c>
      <c r="AV48" s="58">
        <v>0.27916386399999998</v>
      </c>
      <c r="AW48" s="58">
        <v>1.058149937111186</v>
      </c>
      <c r="AX48" s="58">
        <v>0.26840471999999999</v>
      </c>
      <c r="AY48" s="58">
        <v>0.61191859999999998</v>
      </c>
      <c r="AZ48" s="58">
        <v>0.33732474035015841</v>
      </c>
      <c r="BA48" s="58">
        <v>1.334481220350159</v>
      </c>
      <c r="BC48" s="59" t="s">
        <v>211</v>
      </c>
      <c r="BD48" s="59">
        <v>2.9490000000000001E-4</v>
      </c>
      <c r="BE48" s="59">
        <v>0.45596900000000001</v>
      </c>
      <c r="BF48" s="59">
        <v>12.909723</v>
      </c>
      <c r="BG48" s="59">
        <v>7.8513292999999997</v>
      </c>
      <c r="BH48" s="59">
        <v>2.3092939999999999E-3</v>
      </c>
      <c r="BI48" s="59">
        <v>2.63768E-4</v>
      </c>
      <c r="BJ48" s="59">
        <v>34.905769999999997</v>
      </c>
      <c r="BK48" s="71">
        <v>8.2239030000000005E-2</v>
      </c>
      <c r="BL48" s="59">
        <v>0.21507670000000001</v>
      </c>
      <c r="BM48" s="59">
        <v>0.57401999999999997</v>
      </c>
      <c r="BN48" s="59">
        <v>0.28378199599999998</v>
      </c>
      <c r="BO48" s="59">
        <v>1.0728786961113079</v>
      </c>
      <c r="BP48" s="59">
        <v>0.27076729999999999</v>
      </c>
      <c r="BQ48" s="59">
        <v>0.62225165999999998</v>
      </c>
      <c r="BR48" s="59">
        <v>0.33197420031499569</v>
      </c>
      <c r="BS48" s="59">
        <v>1.3283746223149959</v>
      </c>
    </row>
    <row r="49" spans="1:71" x14ac:dyDescent="0.25">
      <c r="A49" s="57" t="s">
        <v>211</v>
      </c>
      <c r="B49" s="57">
        <v>3.258E-4</v>
      </c>
      <c r="C49" s="57">
        <v>0.61377870000000001</v>
      </c>
      <c r="D49" s="57">
        <v>10.720867999999999</v>
      </c>
      <c r="E49" s="57">
        <v>8.1712880000000006</v>
      </c>
      <c r="F49" s="57">
        <v>2.2988075000000001E-3</v>
      </c>
      <c r="G49" s="57">
        <v>2.7491659999999998E-4</v>
      </c>
      <c r="H49" s="57">
        <v>34.905354000000003</v>
      </c>
      <c r="I49" s="68">
        <v>8.3733890000000005E-2</v>
      </c>
      <c r="J49" s="57">
        <v>0.21160622500000001</v>
      </c>
      <c r="K49" s="57">
        <v>0.60526487000000007</v>
      </c>
      <c r="L49" s="57">
        <v>0.28793717000000002</v>
      </c>
      <c r="M49" s="57">
        <v>1.104808265105115</v>
      </c>
      <c r="N49" s="57">
        <v>0.27533039999999998</v>
      </c>
      <c r="O49" s="57">
        <v>0.65253691999999996</v>
      </c>
      <c r="P49" s="57">
        <v>0.28931758019611292</v>
      </c>
      <c r="Q49" s="57">
        <v>1.319021766196113</v>
      </c>
      <c r="S49" s="53" t="s">
        <v>211</v>
      </c>
      <c r="T49" s="53">
        <v>3.0689999999999998E-4</v>
      </c>
      <c r="U49" s="53">
        <v>0.52264509999999997</v>
      </c>
      <c r="V49" s="53">
        <v>12.005153999999999</v>
      </c>
      <c r="W49" s="53">
        <v>7.9391527000000002</v>
      </c>
      <c r="X49" s="53">
        <v>2.3049363000000002E-3</v>
      </c>
      <c r="Y49" s="53">
        <v>2.682262E-4</v>
      </c>
      <c r="Z49" s="53">
        <v>34.903790000000001</v>
      </c>
      <c r="AA49" s="53">
        <v>8.2457564999999997E-2</v>
      </c>
      <c r="AB49" s="53">
        <v>0.21416184499999999</v>
      </c>
      <c r="AC49" s="53">
        <v>0.58397143000000007</v>
      </c>
      <c r="AD49" s="53">
        <v>0.28658055999999998</v>
      </c>
      <c r="AE49" s="53">
        <v>1.084713835109204</v>
      </c>
      <c r="AF49" s="53">
        <v>0.27140722</v>
      </c>
      <c r="AG49" s="53">
        <v>0.63417399000000008</v>
      </c>
      <c r="AH49" s="53">
        <v>0.31762022025654979</v>
      </c>
      <c r="AI49" s="53">
        <v>1.32780631225655</v>
      </c>
      <c r="AK49" s="58" t="s">
        <v>211</v>
      </c>
      <c r="AL49" s="58">
        <v>2.8370000000000001E-4</v>
      </c>
      <c r="AM49" s="58">
        <v>0.41537039999999997</v>
      </c>
      <c r="AN49" s="58">
        <v>13.437654999999999</v>
      </c>
      <c r="AO49" s="58">
        <v>7.7206554000000001</v>
      </c>
      <c r="AP49" s="58">
        <v>2.3125678E-3</v>
      </c>
      <c r="AQ49" s="58">
        <v>2.6104564E-4</v>
      </c>
      <c r="AR49" s="58">
        <v>34.904119999999999</v>
      </c>
      <c r="AS49" s="70">
        <v>7.9492696000000002E-2</v>
      </c>
      <c r="AT49" s="58">
        <v>0.21494386600000001</v>
      </c>
      <c r="AU49" s="58">
        <v>0.56279523000000009</v>
      </c>
      <c r="AV49" s="58">
        <v>0.278379706</v>
      </c>
      <c r="AW49" s="58">
        <v>1.056118802110535</v>
      </c>
      <c r="AX49" s="58">
        <v>0.26688748400000001</v>
      </c>
      <c r="AY49" s="58">
        <v>0.61047037999999998</v>
      </c>
      <c r="AZ49" s="58">
        <v>0.32763580032796652</v>
      </c>
      <c r="BA49" s="58">
        <v>1.324052954327966</v>
      </c>
      <c r="BC49" s="59" t="s">
        <v>211</v>
      </c>
      <c r="BD49" s="59">
        <v>2.9700000000000001E-4</v>
      </c>
      <c r="BE49" s="59">
        <v>0.46643069999999998</v>
      </c>
      <c r="BF49" s="59">
        <v>12.768302</v>
      </c>
      <c r="BG49" s="59">
        <v>7.8497085999999996</v>
      </c>
      <c r="BH49" s="59">
        <v>2.3091781999999999E-3</v>
      </c>
      <c r="BI49" s="59">
        <v>2.6427645999999998E-4</v>
      </c>
      <c r="BJ49" s="59">
        <v>34.908413000000003</v>
      </c>
      <c r="BK49" s="71">
        <v>8.2207959999999997E-2</v>
      </c>
      <c r="BL49" s="59">
        <v>0.21430057999999999</v>
      </c>
      <c r="BM49" s="59">
        <v>0.57503473999999999</v>
      </c>
      <c r="BN49" s="59">
        <v>0.28363962999999998</v>
      </c>
      <c r="BO49" s="59">
        <v>1.0729749501108561</v>
      </c>
      <c r="BP49" s="59">
        <v>0.26999090999999997</v>
      </c>
      <c r="BQ49" s="59">
        <v>0.62285601999999995</v>
      </c>
      <c r="BR49" s="59">
        <v>0.32639095030235349</v>
      </c>
      <c r="BS49" s="59">
        <v>1.3222088783023529</v>
      </c>
    </row>
    <row r="50" spans="1:71" x14ac:dyDescent="0.25">
      <c r="A50" s="57" t="s">
        <v>211</v>
      </c>
      <c r="B50" s="57">
        <v>3.2590000000000001E-4</v>
      </c>
      <c r="C50" s="57">
        <v>0.61144730000000003</v>
      </c>
      <c r="D50" s="57">
        <v>10.713659</v>
      </c>
      <c r="E50" s="57">
        <v>8.1691929999999999</v>
      </c>
      <c r="F50" s="57">
        <v>2.2984107000000001E-3</v>
      </c>
      <c r="G50" s="57">
        <v>2.7450511999999998E-4</v>
      </c>
      <c r="H50" s="57">
        <v>34.913372000000003</v>
      </c>
      <c r="I50" s="68">
        <v>8.1869670000000005E-2</v>
      </c>
      <c r="J50" s="57">
        <v>0.208922791</v>
      </c>
      <c r="K50" s="57">
        <v>0.60008996000000003</v>
      </c>
      <c r="L50" s="57">
        <v>0.27961303999999998</v>
      </c>
      <c r="M50" s="57">
        <v>1.0886257911037349</v>
      </c>
      <c r="N50" s="57">
        <v>0.26861903999999998</v>
      </c>
      <c r="O50" s="57">
        <v>0.64030346999999999</v>
      </c>
      <c r="P50" s="57">
        <v>0.26804757018276282</v>
      </c>
      <c r="Q50" s="57">
        <v>1.2759956231827629</v>
      </c>
      <c r="S50" s="53" t="s">
        <v>211</v>
      </c>
      <c r="T50" s="53">
        <v>3.0440000000000003E-4</v>
      </c>
      <c r="U50" s="53">
        <v>0.5116773</v>
      </c>
      <c r="V50" s="53">
        <v>11.991273</v>
      </c>
      <c r="W50" s="53">
        <v>7.9386954000000003</v>
      </c>
      <c r="X50" s="53">
        <v>2.3046694999999998E-3</v>
      </c>
      <c r="Y50" s="53">
        <v>2.6808953E-4</v>
      </c>
      <c r="Z50" s="53">
        <v>34.911650000000002</v>
      </c>
      <c r="AA50" s="53">
        <v>8.0467365999999999E-2</v>
      </c>
      <c r="AB50" s="53">
        <v>0.211414294</v>
      </c>
      <c r="AC50" s="53">
        <v>0.58114526</v>
      </c>
      <c r="AD50" s="53">
        <v>0.28133886000000002</v>
      </c>
      <c r="AE50" s="53">
        <v>1.073898414106397</v>
      </c>
      <c r="AF50" s="53">
        <v>0.267962965</v>
      </c>
      <c r="AG50" s="53">
        <v>0.62684564999999992</v>
      </c>
      <c r="AH50" s="53">
        <v>0.29558578023294257</v>
      </c>
      <c r="AI50" s="53">
        <v>1.2910770582329421</v>
      </c>
      <c r="AK50" s="58" t="s">
        <v>211</v>
      </c>
      <c r="AL50" s="58">
        <v>2.8279999999999999E-4</v>
      </c>
      <c r="AM50" s="58">
        <v>0.40853089999999997</v>
      </c>
      <c r="AN50" s="58">
        <v>13.430163</v>
      </c>
      <c r="AO50" s="58">
        <v>7.7194409999999998</v>
      </c>
      <c r="AP50" s="58">
        <v>2.3123275E-3</v>
      </c>
      <c r="AQ50" s="58">
        <v>2.6076753000000002E-4</v>
      </c>
      <c r="AR50" s="58">
        <v>34.913890000000002</v>
      </c>
      <c r="AS50" s="70">
        <v>7.7054020000000001E-2</v>
      </c>
      <c r="AT50" s="58">
        <v>0.21380471000000001</v>
      </c>
      <c r="AU50" s="58">
        <v>0.55600476999999993</v>
      </c>
      <c r="AV50" s="58">
        <v>0.27649089999999998</v>
      </c>
      <c r="AW50" s="58">
        <v>1.0463003801098569</v>
      </c>
      <c r="AX50" s="58">
        <v>0.26178348600000001</v>
      </c>
      <c r="AY50" s="58">
        <v>0.60334116000000004</v>
      </c>
      <c r="AZ50" s="58">
        <v>0.31331995030130522</v>
      </c>
      <c r="BA50" s="58">
        <v>1.295328639301305</v>
      </c>
      <c r="BC50" s="59" t="s">
        <v>211</v>
      </c>
      <c r="BD50" s="59">
        <v>2.9500000000000001E-4</v>
      </c>
      <c r="BE50" s="59">
        <v>0.45835769999999998</v>
      </c>
      <c r="BF50" s="59">
        <v>12.729748000000001</v>
      </c>
      <c r="BG50" s="59">
        <v>7.8492293000000002</v>
      </c>
      <c r="BH50" s="59">
        <v>2.3089894000000001E-3</v>
      </c>
      <c r="BI50" s="59">
        <v>2.6433477999999999E-4</v>
      </c>
      <c r="BJ50" s="59">
        <v>34.914833000000002</v>
      </c>
      <c r="BK50" s="71">
        <v>8.031961E-2</v>
      </c>
      <c r="BL50" s="59">
        <v>0.21194690999999999</v>
      </c>
      <c r="BM50" s="59">
        <v>0.57038915000000001</v>
      </c>
      <c r="BN50" s="59">
        <v>0.27938008399999997</v>
      </c>
      <c r="BO50" s="59">
        <v>1.061716144108398</v>
      </c>
      <c r="BP50" s="59">
        <v>0.26534015399999999</v>
      </c>
      <c r="BQ50" s="59">
        <v>0.61578351999999992</v>
      </c>
      <c r="BR50" s="59">
        <v>0.30797789027346778</v>
      </c>
      <c r="BS50" s="59">
        <v>1.289437893273468</v>
      </c>
    </row>
    <row r="51" spans="1:71" x14ac:dyDescent="0.25">
      <c r="A51" s="57" t="s">
        <v>211</v>
      </c>
      <c r="B51" s="57">
        <v>3.2519999999999999E-4</v>
      </c>
      <c r="C51" s="57">
        <v>0.6069369</v>
      </c>
      <c r="D51" s="57">
        <v>10.692518</v>
      </c>
      <c r="E51" s="57">
        <v>8.1677119999999999</v>
      </c>
      <c r="F51" s="57">
        <v>2.2979437E-3</v>
      </c>
      <c r="G51" s="57">
        <v>2.7445125000000002E-4</v>
      </c>
      <c r="H51" s="57">
        <v>34.919792000000001</v>
      </c>
      <c r="I51" s="68">
        <v>8.1711430000000002E-2</v>
      </c>
      <c r="J51" s="57">
        <v>0.20747734700000001</v>
      </c>
      <c r="K51" s="57">
        <v>0.60113638999999996</v>
      </c>
      <c r="L51" s="57">
        <v>0.27363532600000001</v>
      </c>
      <c r="M51" s="57">
        <v>1.0822490631027351</v>
      </c>
      <c r="N51" s="57">
        <v>0.26811059500000001</v>
      </c>
      <c r="O51" s="57">
        <v>0.63714820000000005</v>
      </c>
      <c r="P51" s="57">
        <v>0.26102853017781191</v>
      </c>
      <c r="Q51" s="57">
        <v>1.265281120177812</v>
      </c>
      <c r="S51" s="53" t="s">
        <v>211</v>
      </c>
      <c r="T51" s="53">
        <v>3.0289999999999999E-4</v>
      </c>
      <c r="U51" s="53">
        <v>0.50501560000000001</v>
      </c>
      <c r="V51" s="53">
        <v>11.962994999999999</v>
      </c>
      <c r="W51" s="53">
        <v>7.9372745</v>
      </c>
      <c r="X51" s="53">
        <v>2.3043577000000002E-3</v>
      </c>
      <c r="Y51" s="53">
        <v>2.6802904999999999E-4</v>
      </c>
      <c r="Z51" s="53">
        <v>34.917293999999998</v>
      </c>
      <c r="AA51" s="53">
        <v>7.8491054000000005E-2</v>
      </c>
      <c r="AB51" s="53">
        <v>0.20975823699999999</v>
      </c>
      <c r="AC51" s="53">
        <v>0.57702304999999998</v>
      </c>
      <c r="AD51" s="53">
        <v>0.27411584</v>
      </c>
      <c r="AE51" s="53">
        <v>1.060897127104576</v>
      </c>
      <c r="AF51" s="53">
        <v>0.26261437999999998</v>
      </c>
      <c r="AG51" s="53">
        <v>0.61713225000000005</v>
      </c>
      <c r="AH51" s="53">
        <v>0.27886206021563459</v>
      </c>
      <c r="AI51" s="53">
        <v>1.2583503292156339</v>
      </c>
      <c r="AK51" s="58" t="s">
        <v>211</v>
      </c>
      <c r="AL51" s="58">
        <v>2.7920000000000001E-4</v>
      </c>
      <c r="AM51" s="58">
        <v>0.39583560000000001</v>
      </c>
      <c r="AN51" s="58">
        <v>13.392967000000001</v>
      </c>
      <c r="AO51" s="58">
        <v>7.7193255000000001</v>
      </c>
      <c r="AP51" s="58">
        <v>2.3121550000000002E-3</v>
      </c>
      <c r="AQ51" s="58">
        <v>2.6098914999999999E-4</v>
      </c>
      <c r="AR51" s="58">
        <v>34.918937999999997</v>
      </c>
      <c r="AS51" s="70">
        <v>7.6115189999999999E-2</v>
      </c>
      <c r="AT51" s="58">
        <v>0.212202368</v>
      </c>
      <c r="AU51" s="58">
        <v>0.55619286999999995</v>
      </c>
      <c r="AV51" s="58">
        <v>0.27087987000000002</v>
      </c>
      <c r="AW51" s="58">
        <v>1.039275108106595</v>
      </c>
      <c r="AX51" s="58">
        <v>0.26056770000000001</v>
      </c>
      <c r="AY51" s="58">
        <v>0.60002731999999992</v>
      </c>
      <c r="AZ51" s="58">
        <v>0.30041470027776213</v>
      </c>
      <c r="BA51" s="58">
        <v>1.2692747092777621</v>
      </c>
      <c r="BC51" s="59" t="s">
        <v>211</v>
      </c>
      <c r="BD51" s="59">
        <v>2.9260000000000001E-4</v>
      </c>
      <c r="BE51" s="59">
        <v>0.44995629999999998</v>
      </c>
      <c r="BF51" s="59">
        <v>12.690020000000001</v>
      </c>
      <c r="BG51" s="59">
        <v>7.8482120000000002</v>
      </c>
      <c r="BH51" s="59">
        <v>2.3087843E-3</v>
      </c>
      <c r="BI51" s="59">
        <v>2.6439365999999999E-4</v>
      </c>
      <c r="BJ51" s="59">
        <v>34.919483</v>
      </c>
      <c r="BK51" s="71">
        <v>7.7921309999999994E-2</v>
      </c>
      <c r="BL51" s="59">
        <v>0.21060281</v>
      </c>
      <c r="BM51" s="59">
        <v>0.56906820000000002</v>
      </c>
      <c r="BN51" s="59">
        <v>0.27226291000000002</v>
      </c>
      <c r="BO51" s="59">
        <v>1.051933920105788</v>
      </c>
      <c r="BP51" s="59">
        <v>0.26270584499999999</v>
      </c>
      <c r="BQ51" s="59">
        <v>0.60788882</v>
      </c>
      <c r="BR51" s="59">
        <v>0.2886735802461457</v>
      </c>
      <c r="BS51" s="59">
        <v>1.2565173762461459</v>
      </c>
    </row>
    <row r="52" spans="1:71" x14ac:dyDescent="0.25">
      <c r="A52" s="57" t="s">
        <v>211</v>
      </c>
      <c r="B52" s="57">
        <v>3.1799999999999998E-4</v>
      </c>
      <c r="C52" s="57">
        <v>0.57540150000000001</v>
      </c>
      <c r="D52" s="57">
        <v>10.758058</v>
      </c>
      <c r="E52" s="57">
        <v>8.1688460000000003</v>
      </c>
      <c r="F52" s="57">
        <v>2.2970622E-3</v>
      </c>
      <c r="G52" s="57">
        <v>2.7401507E-4</v>
      </c>
      <c r="H52" s="57">
        <v>34.928077999999999</v>
      </c>
      <c r="I52" s="68">
        <v>7.8875269999999997E-2</v>
      </c>
      <c r="J52" s="57">
        <v>0.20528975399999999</v>
      </c>
      <c r="K52" s="57">
        <v>0.59685471999999995</v>
      </c>
      <c r="L52" s="57">
        <v>0.26409400399999999</v>
      </c>
      <c r="M52" s="57">
        <v>1.066238478099671</v>
      </c>
      <c r="N52" s="57">
        <v>0.26414930599999997</v>
      </c>
      <c r="O52" s="57">
        <v>0.6273419899999999</v>
      </c>
      <c r="P52" s="57">
        <v>0.24179243016491089</v>
      </c>
      <c r="Q52" s="57">
        <v>1.229002436164911</v>
      </c>
      <c r="S52" s="53" t="s">
        <v>211</v>
      </c>
      <c r="T52" s="53">
        <v>2.9559999999999998E-4</v>
      </c>
      <c r="U52" s="53">
        <v>0.4727594</v>
      </c>
      <c r="V52" s="53">
        <v>12.054665</v>
      </c>
      <c r="W52" s="53">
        <v>7.9376825999999996</v>
      </c>
      <c r="X52" s="53">
        <v>2.303673E-3</v>
      </c>
      <c r="Y52" s="53">
        <v>2.6739066000000002E-4</v>
      </c>
      <c r="Z52" s="53">
        <v>34.928046999999999</v>
      </c>
      <c r="AA52" s="53">
        <v>7.6839770000000002E-2</v>
      </c>
      <c r="AB52" s="53">
        <v>0.20904497499999999</v>
      </c>
      <c r="AC52" s="53">
        <v>0.57529121999999999</v>
      </c>
      <c r="AD52" s="53">
        <v>0.26515810000000001</v>
      </c>
      <c r="AE52" s="53">
        <v>1.049494295102001</v>
      </c>
      <c r="AF52" s="53">
        <v>0.26131598</v>
      </c>
      <c r="AG52" s="53">
        <v>0.61152297999999994</v>
      </c>
      <c r="AH52" s="53">
        <v>0.26949877020559942</v>
      </c>
      <c r="AI52" s="53">
        <v>1.241271468205599</v>
      </c>
      <c r="AK52" s="58" t="s">
        <v>211</v>
      </c>
      <c r="AL52" s="58">
        <v>2.7109999999999998E-4</v>
      </c>
      <c r="AM52" s="58">
        <v>0.36481560000000002</v>
      </c>
      <c r="AN52" s="58">
        <v>13.478163</v>
      </c>
      <c r="AO52" s="58">
        <v>7.7196049999999996</v>
      </c>
      <c r="AP52" s="58">
        <v>2.3118322999999999E-3</v>
      </c>
      <c r="AQ52" s="58">
        <v>2.6041435E-4</v>
      </c>
      <c r="AR52" s="58">
        <v>34.929783</v>
      </c>
      <c r="AS52" s="70">
        <v>7.162528E-2</v>
      </c>
      <c r="AT52" s="58">
        <v>0.211557195</v>
      </c>
      <c r="AU52" s="58">
        <v>0.55076177999999998</v>
      </c>
      <c r="AV52" s="58">
        <v>0.25944777400000002</v>
      </c>
      <c r="AW52" s="58">
        <v>1.021766749102659</v>
      </c>
      <c r="AX52" s="58">
        <v>0.25713641500000001</v>
      </c>
      <c r="AY52" s="58">
        <v>0.58811787999999998</v>
      </c>
      <c r="AZ52" s="58">
        <v>0.27611095023619431</v>
      </c>
      <c r="BA52" s="58">
        <v>1.2350860942361941</v>
      </c>
      <c r="BC52" s="59" t="s">
        <v>211</v>
      </c>
      <c r="BD52" s="59">
        <v>2.8430000000000003E-4</v>
      </c>
      <c r="BE52" s="59">
        <v>0.4161879</v>
      </c>
      <c r="BF52" s="59">
        <v>12.777433</v>
      </c>
      <c r="BG52" s="59">
        <v>7.8486799999999999</v>
      </c>
      <c r="BH52" s="59">
        <v>2.3083559000000001E-3</v>
      </c>
      <c r="BI52" s="59">
        <v>2.6383754000000001E-4</v>
      </c>
      <c r="BJ52" s="59">
        <v>34.930115000000001</v>
      </c>
      <c r="BK52" s="71">
        <v>7.5705659999999994E-2</v>
      </c>
      <c r="BL52" s="59">
        <v>0.21042663</v>
      </c>
      <c r="BM52" s="59">
        <v>0.5669437100000001</v>
      </c>
      <c r="BN52" s="59">
        <v>0.26299819000000002</v>
      </c>
      <c r="BO52" s="59">
        <v>1.0403685301026819</v>
      </c>
      <c r="BP52" s="59">
        <v>0.26136816000000002</v>
      </c>
      <c r="BQ52" s="59">
        <v>0.60201906999999999</v>
      </c>
      <c r="BR52" s="59">
        <v>0.27782595022815731</v>
      </c>
      <c r="BS52" s="59">
        <v>1.2363855422281571</v>
      </c>
    </row>
    <row r="53" spans="1:71" x14ac:dyDescent="0.25">
      <c r="A53" s="57" t="s">
        <v>211</v>
      </c>
      <c r="B53" s="57">
        <v>2.719E-4</v>
      </c>
      <c r="C53" s="57">
        <v>0.3589273</v>
      </c>
      <c r="D53" s="57">
        <v>13.339900999999999</v>
      </c>
      <c r="E53" s="57">
        <v>8.1832560000000001</v>
      </c>
      <c r="F53" s="57">
        <v>2.2989078E-3</v>
      </c>
      <c r="G53" s="57">
        <v>2.6297279999999999E-4</v>
      </c>
      <c r="H53" s="57">
        <v>34.968032999999998</v>
      </c>
      <c r="I53" s="68">
        <v>8.9057570000000003E-2</v>
      </c>
      <c r="J53" s="57">
        <v>0.22592546399999999</v>
      </c>
      <c r="K53" s="57">
        <v>0.60206040999999999</v>
      </c>
      <c r="L53" s="57">
        <v>0.27472274000000002</v>
      </c>
      <c r="M53" s="57">
        <v>1.1027086141071529</v>
      </c>
      <c r="N53" s="57">
        <v>0.29767260400000001</v>
      </c>
      <c r="O53" s="57">
        <v>0.65089249999999998</v>
      </c>
      <c r="P53" s="57">
        <v>0.40444678044419291</v>
      </c>
      <c r="Q53" s="57">
        <v>1.4690907354441931</v>
      </c>
      <c r="S53" s="53" t="s">
        <v>211</v>
      </c>
      <c r="T53" s="53">
        <v>2.5119999999999998E-4</v>
      </c>
      <c r="U53" s="53">
        <v>0.26916069999999997</v>
      </c>
      <c r="V53" s="53">
        <v>14.858231</v>
      </c>
      <c r="W53" s="53">
        <v>7.9506480000000002</v>
      </c>
      <c r="X53" s="53">
        <v>2.3071298E-3</v>
      </c>
      <c r="Y53" s="53">
        <v>2.5551749999999998E-4</v>
      </c>
      <c r="Z53" s="53">
        <v>34.984104000000002</v>
      </c>
      <c r="AA53" s="53">
        <v>7.5666170000000005E-2</v>
      </c>
      <c r="AB53" s="53">
        <v>0.22763238699999999</v>
      </c>
      <c r="AC53" s="53">
        <v>0.56445628999999997</v>
      </c>
      <c r="AD53" s="53">
        <v>0.24536848999999999</v>
      </c>
      <c r="AE53" s="53">
        <v>1.037457167105156</v>
      </c>
      <c r="AF53" s="53">
        <v>0.28578537999999998</v>
      </c>
      <c r="AG53" s="53">
        <v>0.61429982999999999</v>
      </c>
      <c r="AH53" s="53">
        <v>0.37335604041349868</v>
      </c>
      <c r="AI53" s="53">
        <v>1.3866459254134991</v>
      </c>
      <c r="AK53" s="58" t="s">
        <v>211</v>
      </c>
      <c r="AL53" s="58">
        <v>2.377E-4</v>
      </c>
      <c r="AM53" s="58">
        <v>0.20742440000000001</v>
      </c>
      <c r="AN53" s="58">
        <v>16.411190000000001</v>
      </c>
      <c r="AO53" s="58">
        <v>7.7294692999999999</v>
      </c>
      <c r="AP53" s="58">
        <v>2.316584E-3</v>
      </c>
      <c r="AQ53" s="58">
        <v>2.4804405999999998E-4</v>
      </c>
      <c r="AR53" s="58">
        <v>34.99982</v>
      </c>
      <c r="AS53" s="70">
        <v>5.7829827E-2</v>
      </c>
      <c r="AT53" s="58">
        <v>0.22968693000000001</v>
      </c>
      <c r="AU53" s="58">
        <v>0.51772604</v>
      </c>
      <c r="AV53" s="58">
        <v>0.20602031600000001</v>
      </c>
      <c r="AW53" s="58">
        <v>0.95343328610180256</v>
      </c>
      <c r="AX53" s="58">
        <v>0.27202412999999998</v>
      </c>
      <c r="AY53" s="58">
        <v>0.57733318</v>
      </c>
      <c r="AZ53" s="58">
        <v>0.32458454031740219</v>
      </c>
      <c r="BA53" s="58">
        <v>1.2928074773174021</v>
      </c>
      <c r="BC53" s="59" t="s">
        <v>211</v>
      </c>
      <c r="BD53" s="59">
        <v>2.453E-4</v>
      </c>
      <c r="BE53" s="59">
        <v>0.23520650000000001</v>
      </c>
      <c r="BF53" s="59">
        <v>15.665556</v>
      </c>
      <c r="BG53" s="59">
        <v>7.8602857999999998</v>
      </c>
      <c r="BH53" s="59">
        <v>2.3125814999999999E-3</v>
      </c>
      <c r="BI53" s="59">
        <v>2.5154996999999997E-4</v>
      </c>
      <c r="BJ53" s="59">
        <v>34.997030000000002</v>
      </c>
      <c r="BK53" s="71">
        <v>6.6673919999999998E-2</v>
      </c>
      <c r="BL53" s="59">
        <v>0.22847840799999999</v>
      </c>
      <c r="BM53" s="59">
        <v>0.54102386999999996</v>
      </c>
      <c r="BN53" s="59">
        <v>0.22529854399999999</v>
      </c>
      <c r="BO53" s="59">
        <v>0.99480082210398701</v>
      </c>
      <c r="BP53" s="59">
        <v>0.278579364</v>
      </c>
      <c r="BQ53" s="59">
        <v>0.59479105999999993</v>
      </c>
      <c r="BR53" s="59">
        <v>0.34903458036694368</v>
      </c>
      <c r="BS53" s="59">
        <v>1.317033838366944</v>
      </c>
    </row>
    <row r="54" spans="1:71" x14ac:dyDescent="0.25">
      <c r="A54" s="57" t="s">
        <v>211</v>
      </c>
      <c r="B54" s="57">
        <v>2.542E-4</v>
      </c>
      <c r="C54" s="57">
        <v>0.25882189999999999</v>
      </c>
      <c r="D54" s="57">
        <v>14.116498</v>
      </c>
      <c r="E54" s="57">
        <v>8.1883130000000008</v>
      </c>
      <c r="F54" s="57">
        <v>2.2965593000000002E-3</v>
      </c>
      <c r="G54" s="57">
        <v>2.5860682999999997E-4</v>
      </c>
      <c r="H54" s="57">
        <v>34.978819999999999</v>
      </c>
      <c r="I54" s="68">
        <v>7.3469599999999996E-2</v>
      </c>
      <c r="J54" s="57">
        <v>0.23048277</v>
      </c>
      <c r="K54" s="57">
        <v>0.57589515000000002</v>
      </c>
      <c r="L54" s="57">
        <v>0.23755003999999999</v>
      </c>
      <c r="M54" s="57">
        <v>1.0439279601004889</v>
      </c>
      <c r="N54" s="57">
        <v>0.29172562000000002</v>
      </c>
      <c r="O54" s="57">
        <v>0.62732831</v>
      </c>
      <c r="P54" s="57">
        <v>0.3654844003052734</v>
      </c>
      <c r="Q54" s="57">
        <v>1.3859374863052729</v>
      </c>
      <c r="S54" s="53" t="s">
        <v>211</v>
      </c>
      <c r="T54" s="53">
        <v>2.4059999999999999E-4</v>
      </c>
      <c r="U54" s="53">
        <v>0.19654389999999999</v>
      </c>
      <c r="V54" s="53">
        <v>15.662940000000001</v>
      </c>
      <c r="W54" s="53">
        <v>7.9512910000000003</v>
      </c>
      <c r="X54" s="53">
        <v>2.3050534000000002E-3</v>
      </c>
      <c r="Y54" s="53">
        <v>2.5091194999999998E-4</v>
      </c>
      <c r="Z54" s="53">
        <v>34.99971</v>
      </c>
      <c r="AA54" s="53">
        <v>5.4100572999999999E-2</v>
      </c>
      <c r="AB54" s="53">
        <v>0.23309070300000001</v>
      </c>
      <c r="AC54" s="53">
        <v>0.52540713000000006</v>
      </c>
      <c r="AD54" s="53">
        <v>0.197150715</v>
      </c>
      <c r="AE54" s="53">
        <v>0.95564854809679411</v>
      </c>
      <c r="AF54" s="53">
        <v>0.27691058000000002</v>
      </c>
      <c r="AG54" s="53">
        <v>0.58921075000000001</v>
      </c>
      <c r="AH54" s="53">
        <v>0.31158364023604312</v>
      </c>
      <c r="AI54" s="53">
        <v>1.2703785782360431</v>
      </c>
      <c r="AK54" s="58" t="s">
        <v>211</v>
      </c>
      <c r="AL54" s="58">
        <v>2.332E-4</v>
      </c>
      <c r="AM54" s="58">
        <v>0.15377569999999999</v>
      </c>
      <c r="AN54" s="58">
        <v>17.223870999999999</v>
      </c>
      <c r="AO54" s="58">
        <v>7.7288322000000003</v>
      </c>
      <c r="AP54" s="58">
        <v>2.3150197E-3</v>
      </c>
      <c r="AQ54" s="58">
        <v>2.4367078999999999E-4</v>
      </c>
      <c r="AR54" s="58">
        <v>35.020493000000002</v>
      </c>
      <c r="AS54" s="70">
        <v>3.7079338000000003E-2</v>
      </c>
      <c r="AT54" s="58">
        <v>0.23443320400000001</v>
      </c>
      <c r="AU54" s="58">
        <v>0.47201640999999989</v>
      </c>
      <c r="AV54" s="58">
        <v>0.16751226699999999</v>
      </c>
      <c r="AW54" s="58">
        <v>0.87396188109551509</v>
      </c>
      <c r="AX54" s="58">
        <v>0.26055789000000001</v>
      </c>
      <c r="AY54" s="58">
        <v>0.55435829999999997</v>
      </c>
      <c r="AZ54" s="58">
        <v>0.25555485018706492</v>
      </c>
      <c r="BA54" s="58">
        <v>1.1674614591870649</v>
      </c>
      <c r="BC54" s="59" t="s">
        <v>211</v>
      </c>
      <c r="BD54" s="59">
        <v>2.3790000000000001E-4</v>
      </c>
      <c r="BE54" s="59">
        <v>0.17291129999999999</v>
      </c>
      <c r="BF54" s="59">
        <v>16.477181999999999</v>
      </c>
      <c r="BG54" s="59">
        <v>7.8599680000000003</v>
      </c>
      <c r="BH54" s="59">
        <v>2.3108503999999998E-3</v>
      </c>
      <c r="BI54" s="59">
        <v>2.4706178E-4</v>
      </c>
      <c r="BJ54" s="59">
        <v>35.015079999999998</v>
      </c>
      <c r="BK54" s="71">
        <v>4.4959474000000013E-2</v>
      </c>
      <c r="BL54" s="59">
        <v>0.23376997399999999</v>
      </c>
      <c r="BM54" s="59">
        <v>0.49738917999999999</v>
      </c>
      <c r="BN54" s="59">
        <v>0.18147649399999999</v>
      </c>
      <c r="BO54" s="59">
        <v>0.91263564809658271</v>
      </c>
      <c r="BP54" s="59">
        <v>0.26823150000000001</v>
      </c>
      <c r="BQ54" s="59">
        <v>0.57047236000000001</v>
      </c>
      <c r="BR54" s="59">
        <v>0.28232774021014018</v>
      </c>
      <c r="BS54" s="59">
        <v>1.1942575412101399</v>
      </c>
    </row>
    <row r="55" spans="1:71" x14ac:dyDescent="0.25">
      <c r="A55" s="57" t="s">
        <v>211</v>
      </c>
      <c r="B55" s="57">
        <v>2.5169999999999999E-4</v>
      </c>
      <c r="C55" s="57">
        <v>0.22047890000000001</v>
      </c>
      <c r="D55" s="57">
        <v>14.331702999999999</v>
      </c>
      <c r="E55" s="57">
        <v>8.1907910000000008</v>
      </c>
      <c r="F55" s="57">
        <v>2.2938459E-3</v>
      </c>
      <c r="G55" s="57">
        <v>2.5702420000000003E-4</v>
      </c>
      <c r="H55" s="57">
        <v>34.979660000000003</v>
      </c>
      <c r="I55" s="68">
        <v>5.9564190000000003E-2</v>
      </c>
      <c r="J55" s="57">
        <v>0.232069784</v>
      </c>
      <c r="K55" s="57">
        <v>0.54960743000000001</v>
      </c>
      <c r="L55" s="57">
        <v>0.21359375999999999</v>
      </c>
      <c r="M55" s="57">
        <v>0.99527097409644816</v>
      </c>
      <c r="N55" s="57">
        <v>0.28212781999999997</v>
      </c>
      <c r="O55" s="57">
        <v>0.60868034999999998</v>
      </c>
      <c r="P55" s="57">
        <v>0.31714177020941448</v>
      </c>
      <c r="Q55" s="57">
        <v>1.2945769452094149</v>
      </c>
      <c r="S55" s="53" t="s">
        <v>211</v>
      </c>
      <c r="T55" s="53">
        <v>2.418E-4</v>
      </c>
      <c r="U55" s="53">
        <v>0.17021620000000001</v>
      </c>
      <c r="V55" s="53">
        <v>15.833467000000001</v>
      </c>
      <c r="W55" s="53">
        <v>7.9516625000000003</v>
      </c>
      <c r="X55" s="53">
        <v>2.3026791999999998E-3</v>
      </c>
      <c r="Y55" s="53">
        <v>2.4976620000000002E-4</v>
      </c>
      <c r="Z55" s="53">
        <v>35.001446000000001</v>
      </c>
      <c r="AA55" s="53">
        <v>4.2785144999999997E-2</v>
      </c>
      <c r="AB55" s="53">
        <v>0.23454150700000001</v>
      </c>
      <c r="AC55" s="53">
        <v>0.50061723999999996</v>
      </c>
      <c r="AD55" s="53">
        <v>0.18170085999999999</v>
      </c>
      <c r="AE55" s="53">
        <v>0.91685960709440406</v>
      </c>
      <c r="AF55" s="53">
        <v>0.26730564000000001</v>
      </c>
      <c r="AG55" s="53">
        <v>0.57450305000000002</v>
      </c>
      <c r="AH55" s="53">
        <v>0.26986980017448953</v>
      </c>
      <c r="AI55" s="53">
        <v>1.189715569174489</v>
      </c>
      <c r="AK55" s="58" t="s">
        <v>211</v>
      </c>
      <c r="AL55" s="58">
        <v>2.374E-4</v>
      </c>
      <c r="AM55" s="58">
        <v>0.1349669</v>
      </c>
      <c r="AN55" s="58">
        <v>17.375343000000001</v>
      </c>
      <c r="AO55" s="58">
        <v>7.7286390000000003</v>
      </c>
      <c r="AP55" s="58">
        <v>2.3129921999999999E-3</v>
      </c>
      <c r="AQ55" s="58">
        <v>2.4272234000000001E-4</v>
      </c>
      <c r="AR55" s="58">
        <v>35.024990000000003</v>
      </c>
      <c r="AS55" s="70">
        <v>2.8477464000000001E-2</v>
      </c>
      <c r="AT55" s="58">
        <v>0.23510067500000001</v>
      </c>
      <c r="AU55" s="58">
        <v>0.45087152000000003</v>
      </c>
      <c r="AV55" s="58">
        <v>0.158160572</v>
      </c>
      <c r="AW55" s="58">
        <v>0.84413276709429808</v>
      </c>
      <c r="AX55" s="58">
        <v>0.25159274599999998</v>
      </c>
      <c r="AY55" s="58">
        <v>0.54251846999999997</v>
      </c>
      <c r="AZ55" s="58">
        <v>0.21999018014713301</v>
      </c>
      <c r="BA55" s="58">
        <v>1.0964338341471329</v>
      </c>
      <c r="BC55" s="59" t="s">
        <v>211</v>
      </c>
      <c r="BD55" s="59">
        <v>2.409E-4</v>
      </c>
      <c r="BE55" s="59">
        <v>0.15150710000000001</v>
      </c>
      <c r="BF55" s="59">
        <v>16.647587000000001</v>
      </c>
      <c r="BG55" s="59">
        <v>7.859782</v>
      </c>
      <c r="BH55" s="59">
        <v>2.3087119000000001E-3</v>
      </c>
      <c r="BI55" s="59">
        <v>2.459505E-4</v>
      </c>
      <c r="BJ55" s="59">
        <v>35.018389999999997</v>
      </c>
      <c r="BK55" s="71">
        <v>3.4535669999999997E-2</v>
      </c>
      <c r="BL55" s="59">
        <v>0.23427785000000001</v>
      </c>
      <c r="BM55" s="59">
        <v>0.47223788999999999</v>
      </c>
      <c r="BN55" s="59">
        <v>0.16945847999999999</v>
      </c>
      <c r="BO55" s="59">
        <v>0.87597422009492387</v>
      </c>
      <c r="BP55" s="59">
        <v>0.25841384000000001</v>
      </c>
      <c r="BQ55" s="59">
        <v>0.55618630999999996</v>
      </c>
      <c r="BR55" s="59">
        <v>0.23969096015711661</v>
      </c>
      <c r="BS55" s="59">
        <v>1.115967830157117</v>
      </c>
    </row>
    <row r="56" spans="1:71" x14ac:dyDescent="0.25">
      <c r="A56" s="57" t="s">
        <v>211</v>
      </c>
      <c r="B56" s="57">
        <v>2.419E-4</v>
      </c>
      <c r="C56" s="57">
        <v>0.1798458</v>
      </c>
      <c r="D56" s="57">
        <v>14.988586</v>
      </c>
      <c r="E56" s="57">
        <v>8.1942389999999996</v>
      </c>
      <c r="F56" s="57">
        <v>2.2899654999999999E-3</v>
      </c>
      <c r="G56" s="57">
        <v>2.5286054E-4</v>
      </c>
      <c r="H56" s="57">
        <v>35.005429999999997</v>
      </c>
      <c r="I56" s="68">
        <v>4.0563559999999999E-2</v>
      </c>
      <c r="J56" s="57">
        <v>0.232217436</v>
      </c>
      <c r="K56" s="57">
        <v>0.50283006999999991</v>
      </c>
      <c r="L56" s="57">
        <v>0.18692963500000001</v>
      </c>
      <c r="M56" s="57">
        <v>0.92197714109235851</v>
      </c>
      <c r="N56" s="57">
        <v>0.26351006999999999</v>
      </c>
      <c r="O56" s="57">
        <v>0.57858582000000003</v>
      </c>
      <c r="P56" s="57">
        <v>0.2436509401448296</v>
      </c>
      <c r="Q56" s="57">
        <v>1.151556520144829</v>
      </c>
      <c r="S56" s="53" t="s">
        <v>211</v>
      </c>
      <c r="T56" s="53">
        <v>2.3670000000000001E-4</v>
      </c>
      <c r="U56" s="53">
        <v>0.1437745</v>
      </c>
      <c r="V56" s="53">
        <v>16.379024999999999</v>
      </c>
      <c r="W56" s="53">
        <v>7.958577</v>
      </c>
      <c r="X56" s="53">
        <v>2.2996000000000002E-3</v>
      </c>
      <c r="Y56" s="53">
        <v>2.465058E-4</v>
      </c>
      <c r="Z56" s="53">
        <v>35.032249999999998</v>
      </c>
      <c r="AA56" s="53">
        <v>2.7106345E-2</v>
      </c>
      <c r="AB56" s="53">
        <v>0.233471014</v>
      </c>
      <c r="AC56" s="53">
        <v>0.45787107999999999</v>
      </c>
      <c r="AD56" s="53">
        <v>0.16421581299999999</v>
      </c>
      <c r="AE56" s="53">
        <v>0.85555790709181734</v>
      </c>
      <c r="AF56" s="53">
        <v>0.25009267400000001</v>
      </c>
      <c r="AG56" s="53">
        <v>0.55063311000000004</v>
      </c>
      <c r="AH56" s="53">
        <v>0.19984680012531281</v>
      </c>
      <c r="AI56" s="53">
        <v>1.060274161125313</v>
      </c>
      <c r="AK56" s="58" t="s">
        <v>211</v>
      </c>
      <c r="AL56" s="58">
        <v>2.3499999999999999E-4</v>
      </c>
      <c r="AM56" s="58">
        <v>0.1156006</v>
      </c>
      <c r="AN56" s="58">
        <v>17.773530000000001</v>
      </c>
      <c r="AO56" s="58">
        <v>7.7345100000000002</v>
      </c>
      <c r="AP56" s="58">
        <v>2.3109535999999999E-3</v>
      </c>
      <c r="AQ56" s="58">
        <v>2.4062627999999999E-4</v>
      </c>
      <c r="AR56" s="58">
        <v>35.056885000000001</v>
      </c>
      <c r="AS56" s="70">
        <v>1.6207734000000001E-2</v>
      </c>
      <c r="AT56" s="58">
        <v>0.23388683499999999</v>
      </c>
      <c r="AU56" s="58">
        <v>0.41798010000000002</v>
      </c>
      <c r="AV56" s="58">
        <v>0.145631334</v>
      </c>
      <c r="AW56" s="58">
        <v>0.79749826909180266</v>
      </c>
      <c r="AX56" s="58">
        <v>0.23731068999999999</v>
      </c>
      <c r="AY56" s="58">
        <v>0.52563578</v>
      </c>
      <c r="AZ56" s="58">
        <v>0.16129684011135431</v>
      </c>
      <c r="BA56" s="58">
        <v>0.98761614011135423</v>
      </c>
      <c r="BC56" s="59" t="s">
        <v>211</v>
      </c>
      <c r="BD56" s="59">
        <v>2.3670000000000001E-4</v>
      </c>
      <c r="BE56" s="59">
        <v>0.1275355</v>
      </c>
      <c r="BF56" s="59">
        <v>17.114371999999999</v>
      </c>
      <c r="BG56" s="59">
        <v>7.8658169999999998</v>
      </c>
      <c r="BH56" s="59">
        <v>2.3064113000000001E-3</v>
      </c>
      <c r="BI56" s="59">
        <v>2.4339074000000001E-4</v>
      </c>
      <c r="BJ56" s="59">
        <v>35.049793000000001</v>
      </c>
      <c r="BK56" s="71">
        <v>2.1014080000000001E-2</v>
      </c>
      <c r="BL56" s="59">
        <v>0.23391625299999999</v>
      </c>
      <c r="BM56" s="59">
        <v>0.43617528</v>
      </c>
      <c r="BN56" s="59">
        <v>0.15437618</v>
      </c>
      <c r="BO56" s="59">
        <v>0.82446771309205846</v>
      </c>
      <c r="BP56" s="59">
        <v>0.242846116</v>
      </c>
      <c r="BQ56" s="59">
        <v>0.53695249999999994</v>
      </c>
      <c r="BR56" s="59">
        <v>0.17893475011750229</v>
      </c>
      <c r="BS56" s="59">
        <v>1.005197339117502</v>
      </c>
    </row>
    <row r="57" spans="1:71" x14ac:dyDescent="0.25">
      <c r="A57" s="57" t="s">
        <v>211</v>
      </c>
      <c r="B57" s="57">
        <v>2.341E-4</v>
      </c>
      <c r="C57" s="57">
        <v>0.18439530000000001</v>
      </c>
      <c r="D57" s="57">
        <v>15.056264000000001</v>
      </c>
      <c r="E57" s="57">
        <v>8.1928990000000006</v>
      </c>
      <c r="F57" s="57">
        <v>2.2896854000000002E-3</v>
      </c>
      <c r="G57" s="57">
        <v>2.5316382999999998E-4</v>
      </c>
      <c r="H57" s="57">
        <v>35.007396999999997</v>
      </c>
      <c r="I57" s="68">
        <v>5.7593810000000002E-2</v>
      </c>
      <c r="J57" s="57">
        <v>0.23456988000000001</v>
      </c>
      <c r="K57" s="57">
        <v>0.54039932000000002</v>
      </c>
      <c r="L57" s="57">
        <v>0.20277221000000001</v>
      </c>
      <c r="M57" s="57">
        <v>0.97774141009404691</v>
      </c>
      <c r="N57" s="57">
        <v>0.28203537000000001</v>
      </c>
      <c r="O57" s="57">
        <v>0.59886273999999995</v>
      </c>
      <c r="P57" s="57">
        <v>0.32858515022413509</v>
      </c>
      <c r="Q57" s="57">
        <v>1.2954652052241351</v>
      </c>
      <c r="S57" s="53" t="s">
        <v>211</v>
      </c>
      <c r="T57" s="53">
        <v>2.286E-4</v>
      </c>
      <c r="U57" s="53">
        <v>0.1517744</v>
      </c>
      <c r="V57" s="53">
        <v>16.342103999999999</v>
      </c>
      <c r="W57" s="53">
        <v>7.9569169999999998</v>
      </c>
      <c r="X57" s="53">
        <v>2.299372E-3</v>
      </c>
      <c r="Y57" s="53">
        <v>2.4744882999999998E-4</v>
      </c>
      <c r="Z57" s="53">
        <v>35.027790000000003</v>
      </c>
      <c r="AA57" s="53">
        <v>4.6829347E-2</v>
      </c>
      <c r="AB57" s="53">
        <v>0.23568025000000001</v>
      </c>
      <c r="AC57" s="53">
        <v>0.50504439000000001</v>
      </c>
      <c r="AD57" s="53">
        <v>0.18195981</v>
      </c>
      <c r="AE57" s="53">
        <v>0.9226844500938518</v>
      </c>
      <c r="AF57" s="53">
        <v>0.27169765000000001</v>
      </c>
      <c r="AG57" s="53">
        <v>0.57202559999999991</v>
      </c>
      <c r="AH57" s="53">
        <v>0.29961127020828032</v>
      </c>
      <c r="AI57" s="53">
        <v>1.2253985162082801</v>
      </c>
      <c r="AK57" s="58" t="s">
        <v>211</v>
      </c>
      <c r="AL57" s="58">
        <v>2.2560000000000001E-4</v>
      </c>
      <c r="AM57" s="58">
        <v>0.12507740000000001</v>
      </c>
      <c r="AN57" s="58">
        <v>17.6496</v>
      </c>
      <c r="AO57" s="58">
        <v>7.7334136999999998</v>
      </c>
      <c r="AP57" s="58">
        <v>2.3104649999999998E-3</v>
      </c>
      <c r="AQ57" s="58">
        <v>2.4193553E-4</v>
      </c>
      <c r="AR57" s="58">
        <v>35.042099999999998</v>
      </c>
      <c r="AS57" s="70">
        <v>3.7458073000000001E-2</v>
      </c>
      <c r="AT57" s="58">
        <v>0.23669773999999999</v>
      </c>
      <c r="AU57" s="58">
        <v>0.47142425999999998</v>
      </c>
      <c r="AV57" s="58">
        <v>0.16290938999999999</v>
      </c>
      <c r="AW57" s="58">
        <v>0.87103139009385744</v>
      </c>
      <c r="AX57" s="58">
        <v>0.26275706999999998</v>
      </c>
      <c r="AY57" s="58">
        <v>0.55026531000000001</v>
      </c>
      <c r="AZ57" s="58">
        <v>0.27114323019917569</v>
      </c>
      <c r="BA57" s="58">
        <v>1.162625107199176</v>
      </c>
      <c r="BC57" s="59" t="s">
        <v>211</v>
      </c>
      <c r="BD57" s="59">
        <v>2.284E-4</v>
      </c>
      <c r="BE57" s="59">
        <v>0.13615269999999999</v>
      </c>
      <c r="BF57" s="59">
        <v>17.070238</v>
      </c>
      <c r="BG57" s="59">
        <v>7.8647513</v>
      </c>
      <c r="BH57" s="59">
        <v>2.3060231E-3</v>
      </c>
      <c r="BI57" s="59">
        <v>2.4423792000000002E-4</v>
      </c>
      <c r="BJ57" s="59">
        <v>35.043170000000003</v>
      </c>
      <c r="BK57" s="71">
        <v>4.0278293E-2</v>
      </c>
      <c r="BL57" s="59">
        <v>0.235917976</v>
      </c>
      <c r="BM57" s="59">
        <v>0.48267981999999998</v>
      </c>
      <c r="BN57" s="59">
        <v>0.17110033799999999</v>
      </c>
      <c r="BO57" s="59">
        <v>0.88969813409447018</v>
      </c>
      <c r="BP57" s="59">
        <v>0.26464032999999998</v>
      </c>
      <c r="BQ57" s="59">
        <v>0.55711958000000006</v>
      </c>
      <c r="BR57" s="59">
        <v>0.27778324019567902</v>
      </c>
      <c r="BS57" s="59">
        <v>1.168660295195679</v>
      </c>
    </row>
    <row r="58" spans="1:71" x14ac:dyDescent="0.25">
      <c r="A58" s="57" t="s">
        <v>211</v>
      </c>
      <c r="B58" s="57">
        <v>2.408E-4</v>
      </c>
      <c r="C58" s="57">
        <v>0.2248764</v>
      </c>
      <c r="D58" s="57">
        <v>14.774054</v>
      </c>
      <c r="E58" s="57">
        <v>8.1880500000000005</v>
      </c>
      <c r="F58" s="57">
        <v>2.2908453999999998E-3</v>
      </c>
      <c r="G58" s="57">
        <v>2.5394352E-4</v>
      </c>
      <c r="H58" s="57">
        <v>35.010216</v>
      </c>
      <c r="I58" s="68">
        <v>6.076906E-2</v>
      </c>
      <c r="J58" s="57">
        <v>0.22846733</v>
      </c>
      <c r="K58" s="57">
        <v>0.53964911000000004</v>
      </c>
      <c r="L58" s="57">
        <v>0.22011311</v>
      </c>
      <c r="M58" s="57">
        <v>0.98822955009773084</v>
      </c>
      <c r="N58" s="57">
        <v>0.27508500600000002</v>
      </c>
      <c r="O58" s="57">
        <v>0.59757795999999996</v>
      </c>
      <c r="P58" s="57">
        <v>0.31655023023541712</v>
      </c>
      <c r="Q58" s="57">
        <v>1.2761527312354171</v>
      </c>
      <c r="S58" s="53" t="s">
        <v>211</v>
      </c>
      <c r="T58" s="53">
        <v>2.3149999999999999E-4</v>
      </c>
      <c r="U58" s="53">
        <v>0.18077760000000001</v>
      </c>
      <c r="V58" s="53">
        <v>16.065159999999999</v>
      </c>
      <c r="W58" s="53">
        <v>7.9540715000000004</v>
      </c>
      <c r="X58" s="53">
        <v>2.3001425E-3</v>
      </c>
      <c r="Y58" s="53">
        <v>2.4833228E-4</v>
      </c>
      <c r="Z58" s="53">
        <v>35.028404000000002</v>
      </c>
      <c r="AA58" s="53">
        <v>4.9518578000000001E-2</v>
      </c>
      <c r="AB58" s="53">
        <v>0.23118159699999999</v>
      </c>
      <c r="AC58" s="53">
        <v>0.50671314999999995</v>
      </c>
      <c r="AD58" s="53">
        <v>0.19446788200000001</v>
      </c>
      <c r="AE58" s="53">
        <v>0.93236262909648038</v>
      </c>
      <c r="AF58" s="53">
        <v>0.26637857399999998</v>
      </c>
      <c r="AG58" s="53">
        <v>0.57118475000000002</v>
      </c>
      <c r="AH58" s="53">
        <v>0.29340923021363913</v>
      </c>
      <c r="AI58" s="53">
        <v>1.212335855213639</v>
      </c>
      <c r="AK58" s="58" t="s">
        <v>211</v>
      </c>
      <c r="AL58" s="58">
        <v>2.2359999999999999E-4</v>
      </c>
      <c r="AM58" s="58">
        <v>0.13535929999999999</v>
      </c>
      <c r="AN58" s="58">
        <v>17.508393999999999</v>
      </c>
      <c r="AO58" s="58">
        <v>7.732138</v>
      </c>
      <c r="AP58" s="58">
        <v>2.3107890000000002E-3</v>
      </c>
      <c r="AQ58" s="58">
        <v>2.421961E-4</v>
      </c>
      <c r="AR58" s="58">
        <v>35.051124999999999</v>
      </c>
      <c r="AS58" s="70">
        <v>3.9392598000000001E-2</v>
      </c>
      <c r="AT58" s="58">
        <v>0.23518248999999999</v>
      </c>
      <c r="AU58" s="58">
        <v>0.47395937999999999</v>
      </c>
      <c r="AV58" s="58">
        <v>0.16947400500000001</v>
      </c>
      <c r="AW58" s="58">
        <v>0.87861587509534744</v>
      </c>
      <c r="AX58" s="58">
        <v>0.26147988999999999</v>
      </c>
      <c r="AY58" s="58">
        <v>0.55018658000000009</v>
      </c>
      <c r="AZ58" s="58">
        <v>0.27474123020726882</v>
      </c>
      <c r="BA58" s="58">
        <v>1.1670882962072691</v>
      </c>
      <c r="BC58" s="59" t="s">
        <v>211</v>
      </c>
      <c r="BD58" s="59">
        <v>2.296E-4</v>
      </c>
      <c r="BE58" s="59">
        <v>0.1590655</v>
      </c>
      <c r="BF58" s="59">
        <v>16.84121</v>
      </c>
      <c r="BG58" s="59">
        <v>7.8624980000000004</v>
      </c>
      <c r="BH58" s="59">
        <v>2.3065512000000001E-3</v>
      </c>
      <c r="BI58" s="59">
        <v>2.4485824E-4</v>
      </c>
      <c r="BJ58" s="59">
        <v>35.046104</v>
      </c>
      <c r="BK58" s="71">
        <v>4.3230135000000003E-2</v>
      </c>
      <c r="BL58" s="59">
        <v>0.23182461800000001</v>
      </c>
      <c r="BM58" s="59">
        <v>0.48621342000000001</v>
      </c>
      <c r="BN58" s="59">
        <v>0.18084365599999999</v>
      </c>
      <c r="BO58" s="59">
        <v>0.89888169409649565</v>
      </c>
      <c r="BP58" s="59">
        <v>0.26221498999999998</v>
      </c>
      <c r="BQ58" s="59">
        <v>0.55805159999999998</v>
      </c>
      <c r="BR58" s="59">
        <v>0.27531412020380958</v>
      </c>
      <c r="BS58" s="59">
        <v>1.1664421782038099</v>
      </c>
    </row>
    <row r="59" spans="1:71" x14ac:dyDescent="0.25">
      <c r="A59" s="57" t="s">
        <v>211</v>
      </c>
      <c r="B59" s="57">
        <v>2.455E-4</v>
      </c>
      <c r="C59" s="57">
        <v>0.25182379999999999</v>
      </c>
      <c r="D59" s="57">
        <v>14.469366000000001</v>
      </c>
      <c r="E59" s="57">
        <v>8.1853669999999994</v>
      </c>
      <c r="F59" s="57">
        <v>2.2918496000000001E-3</v>
      </c>
      <c r="G59" s="57">
        <v>2.5527534000000001E-4</v>
      </c>
      <c r="H59" s="57">
        <v>35.008113999999999</v>
      </c>
      <c r="I59" s="68">
        <v>6.5861224999999995E-2</v>
      </c>
      <c r="J59" s="57">
        <v>0.22694086999999999</v>
      </c>
      <c r="K59" s="57">
        <v>0.55029671999999996</v>
      </c>
      <c r="L59" s="57">
        <v>0.23094913</v>
      </c>
      <c r="M59" s="57">
        <v>1.0081867200993511</v>
      </c>
      <c r="N59" s="57">
        <v>0.277493665</v>
      </c>
      <c r="O59" s="57">
        <v>0.60581850000000004</v>
      </c>
      <c r="P59" s="57">
        <v>0.32773640026287632</v>
      </c>
      <c r="Q59" s="57">
        <v>1.302826838262876</v>
      </c>
      <c r="S59" s="53" t="s">
        <v>211</v>
      </c>
      <c r="T59" s="53">
        <v>2.343E-4</v>
      </c>
      <c r="U59" s="53">
        <v>0.20256399999999999</v>
      </c>
      <c r="V59" s="53">
        <v>15.752302999999999</v>
      </c>
      <c r="W59" s="53">
        <v>7.9523486999999999</v>
      </c>
      <c r="X59" s="53">
        <v>2.3008225999999999E-3</v>
      </c>
      <c r="Y59" s="53">
        <v>2.4964273000000002E-4</v>
      </c>
      <c r="Z59" s="53">
        <v>35.024000000000001</v>
      </c>
      <c r="AA59" s="53">
        <v>5.3876787000000002E-2</v>
      </c>
      <c r="AB59" s="53">
        <v>0.22954585</v>
      </c>
      <c r="AC59" s="53">
        <v>0.51709510999999997</v>
      </c>
      <c r="AD59" s="53">
        <v>0.20297238200000001</v>
      </c>
      <c r="AE59" s="53">
        <v>0.94961334209763093</v>
      </c>
      <c r="AF59" s="53">
        <v>0.26839239999999998</v>
      </c>
      <c r="AG59" s="53">
        <v>0.5785803100000001</v>
      </c>
      <c r="AH59" s="53">
        <v>0.30193558023573108</v>
      </c>
      <c r="AI59" s="53">
        <v>1.235785318235731</v>
      </c>
      <c r="AK59" s="58" t="s">
        <v>211</v>
      </c>
      <c r="AL59" s="58">
        <v>2.2340000000000001E-4</v>
      </c>
      <c r="AM59" s="58">
        <v>0.1487222</v>
      </c>
      <c r="AN59" s="58">
        <v>17.213139000000002</v>
      </c>
      <c r="AO59" s="58">
        <v>7.7309336999999996</v>
      </c>
      <c r="AP59" s="58">
        <v>2.3111619999999999E-3</v>
      </c>
      <c r="AQ59" s="58">
        <v>2.4333104000000001E-4</v>
      </c>
      <c r="AR59" s="58">
        <v>35.046039999999998</v>
      </c>
      <c r="AS59" s="70">
        <v>3.8509518E-2</v>
      </c>
      <c r="AT59" s="58">
        <v>0.23278174700000001</v>
      </c>
      <c r="AU59" s="58">
        <v>0.47372329000000002</v>
      </c>
      <c r="AV59" s="58">
        <v>0.17080456699999999</v>
      </c>
      <c r="AW59" s="58">
        <v>0.87730960409434289</v>
      </c>
      <c r="AX59" s="58">
        <v>0.25904946400000001</v>
      </c>
      <c r="AY59" s="58">
        <v>0.55084003000000004</v>
      </c>
      <c r="AZ59" s="58">
        <v>0.26063576018824752</v>
      </c>
      <c r="BA59" s="58">
        <v>1.155762022188247</v>
      </c>
      <c r="BC59" s="59" t="s">
        <v>211</v>
      </c>
      <c r="BD59" s="59">
        <v>2.32E-4</v>
      </c>
      <c r="BE59" s="59">
        <v>0.17889740000000001</v>
      </c>
      <c r="BF59" s="59">
        <v>16.542815999999998</v>
      </c>
      <c r="BG59" s="59">
        <v>7.8607801999999998</v>
      </c>
      <c r="BH59" s="59">
        <v>2.3070082999999998E-3</v>
      </c>
      <c r="BI59" s="59">
        <v>2.4602404999999998E-4</v>
      </c>
      <c r="BJ59" s="59">
        <v>35.042366000000001</v>
      </c>
      <c r="BK59" s="71">
        <v>4.5809097999999999E-2</v>
      </c>
      <c r="BL59" s="59">
        <v>0.23005952700000001</v>
      </c>
      <c r="BM59" s="59">
        <v>0.49230784000000011</v>
      </c>
      <c r="BN59" s="59">
        <v>0.18831520600000001</v>
      </c>
      <c r="BO59" s="59">
        <v>0.91068257309787215</v>
      </c>
      <c r="BP59" s="59">
        <v>0.26071106999999999</v>
      </c>
      <c r="BQ59" s="59">
        <v>0.56081386</v>
      </c>
      <c r="BR59" s="59">
        <v>0.27723506021479899</v>
      </c>
      <c r="BS59" s="59">
        <v>1.1714221562147991</v>
      </c>
    </row>
    <row r="60" spans="1:71" x14ac:dyDescent="0.25">
      <c r="A60" s="57" t="s">
        <v>211</v>
      </c>
      <c r="B60" s="57">
        <v>2.4869999999999997E-4</v>
      </c>
      <c r="C60" s="57">
        <v>0.26935439999999999</v>
      </c>
      <c r="D60" s="57">
        <v>14.218301</v>
      </c>
      <c r="E60" s="57">
        <v>8.1835389999999997</v>
      </c>
      <c r="F60" s="57">
        <v>2.2925239000000002E-3</v>
      </c>
      <c r="G60" s="57">
        <v>2.5633108E-4</v>
      </c>
      <c r="H60" s="57">
        <v>35.009974999999997</v>
      </c>
      <c r="I60" s="68">
        <v>6.8021910000000005E-2</v>
      </c>
      <c r="J60" s="57">
        <v>0.226042576</v>
      </c>
      <c r="K60" s="57">
        <v>0.55577494999999999</v>
      </c>
      <c r="L60" s="57">
        <v>0.23626870999999999</v>
      </c>
      <c r="M60" s="57">
        <v>1.0180862360998459</v>
      </c>
      <c r="N60" s="57">
        <v>0.278371445</v>
      </c>
      <c r="O60" s="57">
        <v>0.61040896</v>
      </c>
      <c r="P60" s="57">
        <v>0.32982615026835649</v>
      </c>
      <c r="Q60" s="57">
        <v>1.3122085712683571</v>
      </c>
      <c r="S60" s="53" t="s">
        <v>211</v>
      </c>
      <c r="T60" s="53">
        <v>2.362E-4</v>
      </c>
      <c r="U60" s="53">
        <v>0.2167663</v>
      </c>
      <c r="V60" s="53">
        <v>15.484811000000001</v>
      </c>
      <c r="W60" s="53">
        <v>7.9512233999999999</v>
      </c>
      <c r="X60" s="53">
        <v>2.3013458000000001E-3</v>
      </c>
      <c r="Y60" s="53">
        <v>2.5074995999999999E-4</v>
      </c>
      <c r="Z60" s="53">
        <v>35.023895000000003</v>
      </c>
      <c r="AA60" s="53">
        <v>5.5703549999999998E-2</v>
      </c>
      <c r="AB60" s="53">
        <v>0.22882951700000001</v>
      </c>
      <c r="AC60" s="53">
        <v>0.52278036999999999</v>
      </c>
      <c r="AD60" s="53">
        <v>0.20727302</v>
      </c>
      <c r="AE60" s="53">
        <v>0.95888290709792245</v>
      </c>
      <c r="AF60" s="53">
        <v>0.26944009000000002</v>
      </c>
      <c r="AG60" s="53">
        <v>0.58337486999999999</v>
      </c>
      <c r="AH60" s="53">
        <v>0.30360776023985109</v>
      </c>
      <c r="AI60" s="53">
        <v>1.243328579239851</v>
      </c>
      <c r="AK60" s="58" t="s">
        <v>211</v>
      </c>
      <c r="AL60" s="58">
        <v>2.2469999999999999E-4</v>
      </c>
      <c r="AM60" s="58">
        <v>0.1620104</v>
      </c>
      <c r="AN60" s="58">
        <v>16.94397</v>
      </c>
      <c r="AO60" s="58">
        <v>7.7293349999999998</v>
      </c>
      <c r="AP60" s="58">
        <v>2.3114858000000001E-3</v>
      </c>
      <c r="AQ60" s="58">
        <v>2.4421923E-4</v>
      </c>
      <c r="AR60" s="58">
        <v>35.045529999999999</v>
      </c>
      <c r="AS60" s="70">
        <v>3.8855481999999997E-2</v>
      </c>
      <c r="AT60" s="58">
        <v>0.23167850000000001</v>
      </c>
      <c r="AU60" s="58">
        <v>0.47608549999999999</v>
      </c>
      <c r="AV60" s="58">
        <v>0.17306226699999999</v>
      </c>
      <c r="AW60" s="58">
        <v>0.88082626709454981</v>
      </c>
      <c r="AX60" s="58">
        <v>0.25825406000000001</v>
      </c>
      <c r="AY60" s="58">
        <v>0.55396003000000005</v>
      </c>
      <c r="AZ60" s="58">
        <v>0.25416243018660872</v>
      </c>
      <c r="BA60" s="58">
        <v>1.1562784921866081</v>
      </c>
      <c r="BC60" s="59" t="s">
        <v>211</v>
      </c>
      <c r="BD60" s="59">
        <v>2.3340000000000001E-4</v>
      </c>
      <c r="BE60" s="59">
        <v>0.19182930000000001</v>
      </c>
      <c r="BF60" s="59">
        <v>16.262391999999998</v>
      </c>
      <c r="BG60" s="59">
        <v>7.8597754999999996</v>
      </c>
      <c r="BH60" s="59">
        <v>2.3074231999999999E-3</v>
      </c>
      <c r="BI60" s="59">
        <v>2.4718940000000001E-4</v>
      </c>
      <c r="BJ60" s="59">
        <v>35.041091999999999</v>
      </c>
      <c r="BK60" s="71">
        <v>4.7595779999999997E-2</v>
      </c>
      <c r="BL60" s="59">
        <v>0.22942398</v>
      </c>
      <c r="BM60" s="59">
        <v>0.49825649000000011</v>
      </c>
      <c r="BN60" s="59">
        <v>0.19226443300000001</v>
      </c>
      <c r="BO60" s="59">
        <v>0.91994490309799026</v>
      </c>
      <c r="BP60" s="59">
        <v>0.26185861599999999</v>
      </c>
      <c r="BQ60" s="59">
        <v>0.56546918000000002</v>
      </c>
      <c r="BR60" s="59">
        <v>0.27912990021778378</v>
      </c>
      <c r="BS60" s="59">
        <v>1.180624076217784</v>
      </c>
    </row>
    <row r="61" spans="1:71" x14ac:dyDescent="0.25">
      <c r="A61" s="57" t="s">
        <v>211</v>
      </c>
      <c r="B61" s="57">
        <v>2.5149999999999999E-4</v>
      </c>
      <c r="C61" s="57">
        <v>0.28499229999999998</v>
      </c>
      <c r="D61" s="57">
        <v>13.940059</v>
      </c>
      <c r="E61" s="57">
        <v>8.1824670000000008</v>
      </c>
      <c r="F61" s="57">
        <v>2.2930250000000002E-3</v>
      </c>
      <c r="G61" s="57">
        <v>2.5771746999999999E-4</v>
      </c>
      <c r="H61" s="57">
        <v>35.008335000000002</v>
      </c>
      <c r="I61" s="68">
        <v>7.0668049999999996E-2</v>
      </c>
      <c r="J61" s="57">
        <v>0.22525002999999999</v>
      </c>
      <c r="K61" s="57">
        <v>0.56245427999999997</v>
      </c>
      <c r="L61" s="57">
        <v>0.24254170999999999</v>
      </c>
      <c r="M61" s="57">
        <v>1.03024602010014</v>
      </c>
      <c r="N61" s="57">
        <v>0.27983189000000003</v>
      </c>
      <c r="O61" s="57">
        <v>0.61597282000000009</v>
      </c>
      <c r="P61" s="57">
        <v>0.33406010027350752</v>
      </c>
      <c r="Q61" s="57">
        <v>1.325825702273508</v>
      </c>
      <c r="S61" s="53" t="s">
        <v>211</v>
      </c>
      <c r="T61" s="53">
        <v>2.386E-4</v>
      </c>
      <c r="U61" s="53">
        <v>0.23138359999999999</v>
      </c>
      <c r="V61" s="53">
        <v>15.196130999999999</v>
      </c>
      <c r="W61" s="53">
        <v>7.9500539999999997</v>
      </c>
      <c r="X61" s="53">
        <v>2.3016970000000001E-3</v>
      </c>
      <c r="Y61" s="53">
        <v>2.5205736E-4</v>
      </c>
      <c r="Z61" s="53">
        <v>35.020184</v>
      </c>
      <c r="AA61" s="53">
        <v>5.8133143999999998E-2</v>
      </c>
      <c r="AB61" s="53">
        <v>0.22754190299999999</v>
      </c>
      <c r="AC61" s="53">
        <v>0.52890187999999994</v>
      </c>
      <c r="AD61" s="53">
        <v>0.21375050500000001</v>
      </c>
      <c r="AE61" s="53">
        <v>0.97019428809840347</v>
      </c>
      <c r="AF61" s="53">
        <v>0.27089216999999999</v>
      </c>
      <c r="AG61" s="53">
        <v>0.58813643000000004</v>
      </c>
      <c r="AH61" s="53">
        <v>0.30603662024292588</v>
      </c>
      <c r="AI61" s="53">
        <v>1.255830863242926</v>
      </c>
      <c r="AK61" s="58" t="s">
        <v>211</v>
      </c>
      <c r="AL61" s="58">
        <v>2.2680000000000001E-4</v>
      </c>
      <c r="AM61" s="58">
        <v>0.17653750000000001</v>
      </c>
      <c r="AN61" s="58">
        <v>16.638735</v>
      </c>
      <c r="AO61" s="58">
        <v>7.7281522999999996</v>
      </c>
      <c r="AP61" s="58">
        <v>2.3116694999999999E-3</v>
      </c>
      <c r="AQ61" s="58">
        <v>2.4551127000000002E-4</v>
      </c>
      <c r="AR61" s="58">
        <v>35.040492999999998</v>
      </c>
      <c r="AS61" s="70">
        <v>4.1001309999999999E-2</v>
      </c>
      <c r="AT61" s="58">
        <v>0.23033306000000001</v>
      </c>
      <c r="AU61" s="58">
        <v>0.48207178000000012</v>
      </c>
      <c r="AV61" s="58">
        <v>0.17952563399999999</v>
      </c>
      <c r="AW61" s="58">
        <v>0.89193047409543202</v>
      </c>
      <c r="AX61" s="58">
        <v>0.25711565400000003</v>
      </c>
      <c r="AY61" s="58">
        <v>0.55567997000000002</v>
      </c>
      <c r="AZ61" s="58">
        <v>0.25683490018976751</v>
      </c>
      <c r="BA61" s="58">
        <v>1.169457649189767</v>
      </c>
      <c r="BC61" s="59" t="s">
        <v>211</v>
      </c>
      <c r="BD61" s="59">
        <v>2.352E-4</v>
      </c>
      <c r="BE61" s="59">
        <v>0.20518919999999999</v>
      </c>
      <c r="BF61" s="59">
        <v>15.957637</v>
      </c>
      <c r="BG61" s="59">
        <v>7.8586616999999999</v>
      </c>
      <c r="BH61" s="59">
        <v>2.3076482999999999E-3</v>
      </c>
      <c r="BI61" s="59">
        <v>2.4855043999999997E-4</v>
      </c>
      <c r="BJ61" s="59">
        <v>35.035572000000002</v>
      </c>
      <c r="BK61" s="71">
        <v>5.0744190000000002E-2</v>
      </c>
      <c r="BL61" s="59">
        <v>0.22863501</v>
      </c>
      <c r="BM61" s="59">
        <v>0.50708282999999998</v>
      </c>
      <c r="BN61" s="59">
        <v>0.198582643</v>
      </c>
      <c r="BO61" s="59">
        <v>0.93430048309842695</v>
      </c>
      <c r="BP61" s="59">
        <v>0.26393994599999998</v>
      </c>
      <c r="BQ61" s="59">
        <v>0.57142395999999995</v>
      </c>
      <c r="BR61" s="59">
        <v>0.28646755022720671</v>
      </c>
      <c r="BS61" s="59">
        <v>1.198938466227206</v>
      </c>
    </row>
    <row r="62" spans="1:71" x14ac:dyDescent="0.25">
      <c r="A62" s="57" t="s">
        <v>211</v>
      </c>
      <c r="B62" s="57">
        <v>2.5389999999999999E-4</v>
      </c>
      <c r="C62" s="57">
        <v>0.2990197</v>
      </c>
      <c r="D62" s="57">
        <v>13.626452</v>
      </c>
      <c r="E62" s="57">
        <v>8.1821439999999992</v>
      </c>
      <c r="F62" s="57">
        <v>2.2934358999999998E-3</v>
      </c>
      <c r="G62" s="57">
        <v>2.5941414E-4</v>
      </c>
      <c r="H62" s="57">
        <v>35.003352999999997</v>
      </c>
      <c r="I62" s="68">
        <v>7.3018159999999999E-2</v>
      </c>
      <c r="J62" s="57">
        <v>0.22477008400000001</v>
      </c>
      <c r="K62" s="57">
        <v>0.56937842999999999</v>
      </c>
      <c r="L62" s="57">
        <v>0.24823429</v>
      </c>
      <c r="M62" s="57">
        <v>1.0423828040999781</v>
      </c>
      <c r="N62" s="57">
        <v>0.28162570999999997</v>
      </c>
      <c r="O62" s="57">
        <v>0.62213212000000007</v>
      </c>
      <c r="P62" s="57">
        <v>0.33794266027266823</v>
      </c>
      <c r="Q62" s="57">
        <v>1.3397482902726681</v>
      </c>
      <c r="S62" s="53" t="s">
        <v>211</v>
      </c>
      <c r="T62" s="53">
        <v>2.41E-4</v>
      </c>
      <c r="U62" s="53">
        <v>0.24587809999999999</v>
      </c>
      <c r="V62" s="53">
        <v>14.873457999999999</v>
      </c>
      <c r="W62" s="53">
        <v>7.9489450000000001</v>
      </c>
      <c r="X62" s="53">
        <v>2.3019414000000002E-3</v>
      </c>
      <c r="Y62" s="53">
        <v>2.5363307000000001E-4</v>
      </c>
      <c r="Z62" s="53">
        <v>35.012535</v>
      </c>
      <c r="AA62" s="53">
        <v>6.1683189999999999E-2</v>
      </c>
      <c r="AB62" s="53">
        <v>0.22685202300000001</v>
      </c>
      <c r="AC62" s="53">
        <v>0.53808472000000007</v>
      </c>
      <c r="AD62" s="53">
        <v>0.22174076500000001</v>
      </c>
      <c r="AE62" s="53">
        <v>0.9866775080988579</v>
      </c>
      <c r="AF62" s="53">
        <v>0.27323093599999998</v>
      </c>
      <c r="AG62" s="53">
        <v>0.59507297000000003</v>
      </c>
      <c r="AH62" s="53">
        <v>0.31456524025318988</v>
      </c>
      <c r="AI62" s="53">
        <v>1.2759474322531901</v>
      </c>
      <c r="AK62" s="58" t="s">
        <v>211</v>
      </c>
      <c r="AL62" s="58">
        <v>2.2890000000000001E-4</v>
      </c>
      <c r="AM62" s="58">
        <v>0.19038659999999999</v>
      </c>
      <c r="AN62" s="58">
        <v>16.297619000000001</v>
      </c>
      <c r="AO62" s="58">
        <v>7.7271767000000002</v>
      </c>
      <c r="AP62" s="58">
        <v>2.3117352000000002E-3</v>
      </c>
      <c r="AQ62" s="58">
        <v>2.4708902000000001E-4</v>
      </c>
      <c r="AR62" s="58">
        <v>35.030354000000003</v>
      </c>
      <c r="AS62" s="70">
        <v>4.5368467000000003E-2</v>
      </c>
      <c r="AT62" s="58">
        <v>0.22948939800000001</v>
      </c>
      <c r="AU62" s="58">
        <v>0.49402015999999999</v>
      </c>
      <c r="AV62" s="58">
        <v>0.18767794700000001</v>
      </c>
      <c r="AW62" s="58">
        <v>0.91118750509615276</v>
      </c>
      <c r="AX62" s="58">
        <v>0.26020946</v>
      </c>
      <c r="AY62" s="58">
        <v>0.56267211000000006</v>
      </c>
      <c r="AZ62" s="58">
        <v>0.26964200020349322</v>
      </c>
      <c r="BA62" s="58">
        <v>1.196433576203493</v>
      </c>
      <c r="BC62" s="59" t="s">
        <v>211</v>
      </c>
      <c r="BD62" s="59">
        <v>2.3719999999999999E-4</v>
      </c>
      <c r="BE62" s="59">
        <v>0.2188678</v>
      </c>
      <c r="BF62" s="59">
        <v>15.618472000000001</v>
      </c>
      <c r="BG62" s="59">
        <v>7.8575359999999996</v>
      </c>
      <c r="BH62" s="59">
        <v>2.3077393000000002E-3</v>
      </c>
      <c r="BI62" s="59">
        <v>2.5015912000000002E-4</v>
      </c>
      <c r="BJ62" s="59">
        <v>35.025770000000001</v>
      </c>
      <c r="BK62" s="71">
        <v>5.4676667000000012E-2</v>
      </c>
      <c r="BL62" s="59">
        <v>0.22804630000000001</v>
      </c>
      <c r="BM62" s="59">
        <v>0.51772868000000005</v>
      </c>
      <c r="BN62" s="59">
        <v>0.206585565</v>
      </c>
      <c r="BO62" s="59">
        <v>0.95236054509894974</v>
      </c>
      <c r="BP62" s="59">
        <v>0.26687798000000001</v>
      </c>
      <c r="BQ62" s="59">
        <v>0.57884866000000001</v>
      </c>
      <c r="BR62" s="59">
        <v>0.29756940024004708</v>
      </c>
      <c r="BS62" s="59">
        <v>1.224215060240047</v>
      </c>
    </row>
    <row r="63" spans="1:71" x14ac:dyDescent="0.25">
      <c r="A63" s="57" t="s">
        <v>211</v>
      </c>
      <c r="B63" s="57">
        <v>2.5559999999999998E-4</v>
      </c>
      <c r="C63" s="57">
        <v>0.31067479999999997</v>
      </c>
      <c r="D63" s="57">
        <v>13.313295</v>
      </c>
      <c r="E63" s="57">
        <v>8.1820690000000003</v>
      </c>
      <c r="F63" s="57">
        <v>2.2938341999999999E-3</v>
      </c>
      <c r="G63" s="57">
        <v>2.6111814E-4</v>
      </c>
      <c r="H63" s="57">
        <v>34.999454</v>
      </c>
      <c r="I63" s="68">
        <v>7.4230100000000007E-2</v>
      </c>
      <c r="J63" s="57">
        <v>0.22426193</v>
      </c>
      <c r="K63" s="57">
        <v>0.57476643999999999</v>
      </c>
      <c r="L63" s="57">
        <v>0.25126973000000002</v>
      </c>
      <c r="M63" s="57">
        <v>1.0502981000991189</v>
      </c>
      <c r="N63" s="57">
        <v>0.28265403</v>
      </c>
      <c r="O63" s="57">
        <v>0.62713061999999997</v>
      </c>
      <c r="P63" s="57">
        <v>0.336773570262144</v>
      </c>
      <c r="Q63" s="57">
        <v>1.345444204262144</v>
      </c>
      <c r="S63" s="53" t="s">
        <v>211</v>
      </c>
      <c r="T63" s="53">
        <v>2.432E-4</v>
      </c>
      <c r="U63" s="53">
        <v>0.258658</v>
      </c>
      <c r="V63" s="53">
        <v>14.549412999999999</v>
      </c>
      <c r="W63" s="53">
        <v>7.9476475999999998</v>
      </c>
      <c r="X63" s="53">
        <v>2.3022072999999998E-3</v>
      </c>
      <c r="Y63" s="53">
        <v>2.5525255E-4</v>
      </c>
      <c r="Z63" s="53">
        <v>35.005580000000002</v>
      </c>
      <c r="AA63" s="53">
        <v>6.4400195999999993E-2</v>
      </c>
      <c r="AB63" s="53">
        <v>0.22609048000000001</v>
      </c>
      <c r="AC63" s="53">
        <v>0.54578488000000003</v>
      </c>
      <c r="AD63" s="53">
        <v>0.22806362699999999</v>
      </c>
      <c r="AE63" s="53">
        <v>0.9999389870987222</v>
      </c>
      <c r="AF63" s="53">
        <v>0.27488017999999997</v>
      </c>
      <c r="AG63" s="53">
        <v>0.60112202000000003</v>
      </c>
      <c r="AH63" s="53">
        <v>0.31899580025605251</v>
      </c>
      <c r="AI63" s="53">
        <v>1.2897094832560529</v>
      </c>
      <c r="AK63" s="58" t="s">
        <v>211</v>
      </c>
      <c r="AL63" s="58">
        <v>2.31E-4</v>
      </c>
      <c r="AM63" s="58">
        <v>0.2039205</v>
      </c>
      <c r="AN63" s="58">
        <v>15.947445999999999</v>
      </c>
      <c r="AO63" s="58">
        <v>7.7259153999999999</v>
      </c>
      <c r="AP63" s="58">
        <v>2.3118376E-3</v>
      </c>
      <c r="AQ63" s="58">
        <v>2.4875355000000002E-4</v>
      </c>
      <c r="AR63" s="58">
        <v>35.019463000000002</v>
      </c>
      <c r="AS63" s="70">
        <v>4.9495039999999997E-2</v>
      </c>
      <c r="AT63" s="58">
        <v>0.22881061</v>
      </c>
      <c r="AU63" s="58">
        <v>0.50532986000000002</v>
      </c>
      <c r="AV63" s="58">
        <v>0.19574618399999999</v>
      </c>
      <c r="AW63" s="58">
        <v>0.92988665409681082</v>
      </c>
      <c r="AX63" s="58">
        <v>0.26335579999999997</v>
      </c>
      <c r="AY63" s="58">
        <v>0.57023450999999992</v>
      </c>
      <c r="AZ63" s="58">
        <v>0.28196248021641662</v>
      </c>
      <c r="BA63" s="58">
        <v>1.2212919762164169</v>
      </c>
      <c r="BC63" s="59" t="s">
        <v>211</v>
      </c>
      <c r="BD63" s="59">
        <v>2.3900000000000001E-4</v>
      </c>
      <c r="BE63" s="59">
        <v>0.23128009999999999</v>
      </c>
      <c r="BF63" s="59">
        <v>15.269005</v>
      </c>
      <c r="BG63" s="59">
        <v>7.8564780000000001</v>
      </c>
      <c r="BH63" s="59">
        <v>2.3078985999999998E-3</v>
      </c>
      <c r="BI63" s="59">
        <v>2.5190838000000001E-4</v>
      </c>
      <c r="BJ63" s="59">
        <v>35.015484000000001</v>
      </c>
      <c r="BK63" s="71">
        <v>5.797749E-2</v>
      </c>
      <c r="BL63" s="59">
        <v>0.22740025</v>
      </c>
      <c r="BM63" s="59">
        <v>0.52726079999999997</v>
      </c>
      <c r="BN63" s="59">
        <v>0.213627286</v>
      </c>
      <c r="BO63" s="59">
        <v>0.96828833609894449</v>
      </c>
      <c r="BP63" s="59">
        <v>0.26927865000000001</v>
      </c>
      <c r="BQ63" s="59">
        <v>0.58578288000000001</v>
      </c>
      <c r="BR63" s="59">
        <v>0.30525260024640272</v>
      </c>
      <c r="BS63" s="59">
        <v>1.244313369246403</v>
      </c>
    </row>
    <row r="64" spans="1:71" x14ac:dyDescent="0.25">
      <c r="A64" s="57" t="s">
        <v>211</v>
      </c>
      <c r="B64" s="57">
        <v>2.565E-4</v>
      </c>
      <c r="C64" s="57">
        <v>0.32047619999999999</v>
      </c>
      <c r="D64" s="57">
        <v>13.04227</v>
      </c>
      <c r="E64" s="57">
        <v>8.1815060000000006</v>
      </c>
      <c r="F64" s="57">
        <v>2.2941427000000001E-3</v>
      </c>
      <c r="G64" s="57">
        <v>2.6251614E-4</v>
      </c>
      <c r="H64" s="57">
        <v>34.995131999999998</v>
      </c>
      <c r="I64" s="68">
        <v>7.2407509999999994E-2</v>
      </c>
      <c r="J64" s="57">
        <v>0.22220671</v>
      </c>
      <c r="K64" s="57">
        <v>0.57341543000000006</v>
      </c>
      <c r="L64" s="57">
        <v>0.249531218</v>
      </c>
      <c r="M64" s="57">
        <v>1.0451533580968859</v>
      </c>
      <c r="N64" s="57">
        <v>0.27860324600000003</v>
      </c>
      <c r="O64" s="57">
        <v>0.62522442</v>
      </c>
      <c r="P64" s="57">
        <v>0.31812790023261989</v>
      </c>
      <c r="Q64" s="57">
        <v>1.31798476023262</v>
      </c>
      <c r="S64" s="53" t="s">
        <v>211</v>
      </c>
      <c r="T64" s="53">
        <v>2.421E-4</v>
      </c>
      <c r="U64" s="53">
        <v>0.25951780000000002</v>
      </c>
      <c r="V64" s="53">
        <v>14.330534</v>
      </c>
      <c r="W64" s="53">
        <v>7.9466586000000001</v>
      </c>
      <c r="X64" s="53">
        <v>2.3022348000000001E-3</v>
      </c>
      <c r="Y64" s="53">
        <v>2.5632706999999998E-4</v>
      </c>
      <c r="Z64" s="53">
        <v>35.003444999999999</v>
      </c>
      <c r="AA64" s="53">
        <v>6.2886804000000004E-2</v>
      </c>
      <c r="AB64" s="53">
        <v>0.226326363</v>
      </c>
      <c r="AC64" s="53">
        <v>0.54659743000000005</v>
      </c>
      <c r="AD64" s="53">
        <v>0.22499962800000001</v>
      </c>
      <c r="AE64" s="53">
        <v>0.9979234210967487</v>
      </c>
      <c r="AF64" s="53">
        <v>0.27481993999999998</v>
      </c>
      <c r="AG64" s="53">
        <v>0.60265874000000008</v>
      </c>
      <c r="AH64" s="53">
        <v>0.31084254023271513</v>
      </c>
      <c r="AI64" s="53">
        <v>1.286232555232715</v>
      </c>
      <c r="AK64" s="58" t="s">
        <v>211</v>
      </c>
      <c r="AL64" s="58">
        <v>2.3110000000000001E-4</v>
      </c>
      <c r="AM64" s="58">
        <v>0.20868809999999999</v>
      </c>
      <c r="AN64" s="58">
        <v>15.712268</v>
      </c>
      <c r="AO64" s="58">
        <v>7.7246914000000002</v>
      </c>
      <c r="AP64" s="58">
        <v>2.3117706000000001E-3</v>
      </c>
      <c r="AQ64" s="58">
        <v>2.4981653999999999E-4</v>
      </c>
      <c r="AR64" s="58">
        <v>35.014510000000001</v>
      </c>
      <c r="AS64" s="70">
        <v>4.9241542999999999E-2</v>
      </c>
      <c r="AT64" s="58">
        <v>0.22894487999999999</v>
      </c>
      <c r="AU64" s="58">
        <v>0.50788627999999991</v>
      </c>
      <c r="AV64" s="58">
        <v>0.19591872399999999</v>
      </c>
      <c r="AW64" s="58">
        <v>0.93274988409587845</v>
      </c>
      <c r="AX64" s="58">
        <v>0.26395212000000001</v>
      </c>
      <c r="AY64" s="58">
        <v>0.57354656000000004</v>
      </c>
      <c r="AZ64" s="58">
        <v>0.27837145020711918</v>
      </c>
      <c r="BA64" s="58">
        <v>1.2187523632071191</v>
      </c>
      <c r="BC64" s="59" t="s">
        <v>211</v>
      </c>
      <c r="BD64" s="59">
        <v>2.3809999999999999E-4</v>
      </c>
      <c r="BE64" s="59">
        <v>0.23378760000000001</v>
      </c>
      <c r="BF64" s="59">
        <v>15.033329</v>
      </c>
      <c r="BG64" s="59">
        <v>7.8553867000000004</v>
      </c>
      <c r="BH64" s="59">
        <v>2.3078904000000001E-3</v>
      </c>
      <c r="BI64" s="59">
        <v>2.5302735999999999E-4</v>
      </c>
      <c r="BJ64" s="59">
        <v>35.010742</v>
      </c>
      <c r="BK64" s="71">
        <v>5.6812238000000001E-2</v>
      </c>
      <c r="BL64" s="59">
        <v>0.227549323</v>
      </c>
      <c r="BM64" s="59">
        <v>0.52866662000000009</v>
      </c>
      <c r="BN64" s="59">
        <v>0.21146541499999999</v>
      </c>
      <c r="BO64" s="59">
        <v>0.96768135809716627</v>
      </c>
      <c r="BP64" s="59">
        <v>0.26939137000000002</v>
      </c>
      <c r="BQ64" s="59">
        <v>0.58811197000000004</v>
      </c>
      <c r="BR64" s="59">
        <v>0.29794744022655351</v>
      </c>
      <c r="BS64" s="59">
        <v>1.238003898226554</v>
      </c>
    </row>
    <row r="65" spans="1:71" x14ac:dyDescent="0.25">
      <c r="A65" s="57" t="s">
        <v>211</v>
      </c>
      <c r="B65" s="57">
        <v>2.5569999999999998E-4</v>
      </c>
      <c r="C65" s="57">
        <v>0.32669209999999999</v>
      </c>
      <c r="D65" s="57">
        <v>12.783942</v>
      </c>
      <c r="E65" s="57">
        <v>8.1813400000000005</v>
      </c>
      <c r="F65" s="57">
        <v>2.2945029999999998E-3</v>
      </c>
      <c r="G65" s="57">
        <v>2.6411613000000003E-4</v>
      </c>
      <c r="H65" s="57">
        <v>34.986460000000001</v>
      </c>
      <c r="I65" s="68">
        <v>7.4211230000000003E-2</v>
      </c>
      <c r="J65" s="57">
        <v>0.22338850800000001</v>
      </c>
      <c r="K65" s="57">
        <v>0.58539260000000004</v>
      </c>
      <c r="L65" s="57">
        <v>0.247436193</v>
      </c>
      <c r="M65" s="57">
        <v>1.056217301094778</v>
      </c>
      <c r="N65" s="57">
        <v>0.28531561999999999</v>
      </c>
      <c r="O65" s="57">
        <v>0.63385022000000002</v>
      </c>
      <c r="P65" s="57">
        <v>0.32403350022794097</v>
      </c>
      <c r="Q65" s="57">
        <v>1.3416541632279411</v>
      </c>
      <c r="S65" s="53" t="s">
        <v>211</v>
      </c>
      <c r="T65" s="53">
        <v>2.399E-4</v>
      </c>
      <c r="U65" s="53">
        <v>0.26144830000000002</v>
      </c>
      <c r="V65" s="53">
        <v>14.080717999999999</v>
      </c>
      <c r="W65" s="53">
        <v>7.9460550000000003</v>
      </c>
      <c r="X65" s="53">
        <v>2.3023981999999998E-3</v>
      </c>
      <c r="Y65" s="53">
        <v>2.5783802000000001E-4</v>
      </c>
      <c r="Z65" s="53">
        <v>34.992736999999998</v>
      </c>
      <c r="AA65" s="53">
        <v>6.231917E-2</v>
      </c>
      <c r="AB65" s="53">
        <v>0.22637471000000001</v>
      </c>
      <c r="AC65" s="53">
        <v>0.55178893000000007</v>
      </c>
      <c r="AD65" s="53">
        <v>0.22017677599999999</v>
      </c>
      <c r="AE65" s="53">
        <v>0.99834041609359869</v>
      </c>
      <c r="AF65" s="53">
        <v>0.27780542000000003</v>
      </c>
      <c r="AG65" s="53">
        <v>0.60725978000000003</v>
      </c>
      <c r="AH65" s="53">
        <v>0.30423975021438598</v>
      </c>
      <c r="AI65" s="53">
        <v>1.281610135214386</v>
      </c>
      <c r="AK65" s="58" t="s">
        <v>211</v>
      </c>
      <c r="AL65" s="58">
        <v>2.2690000000000001E-4</v>
      </c>
      <c r="AM65" s="58">
        <v>0.2035459</v>
      </c>
      <c r="AN65" s="58">
        <v>15.496309999999999</v>
      </c>
      <c r="AO65" s="58">
        <v>7.7244789999999997</v>
      </c>
      <c r="AP65" s="58">
        <v>2.3117889999999999E-3</v>
      </c>
      <c r="AQ65" s="58">
        <v>2.5114122999999998E-4</v>
      </c>
      <c r="AR65" s="58">
        <v>35.004345000000001</v>
      </c>
      <c r="AS65" s="70">
        <v>4.7961950000000003E-2</v>
      </c>
      <c r="AT65" s="58">
        <v>0.23045357</v>
      </c>
      <c r="AU65" s="58">
        <v>0.51225324999999999</v>
      </c>
      <c r="AV65" s="58">
        <v>0.189429602</v>
      </c>
      <c r="AW65" s="58">
        <v>0.93213642209223058</v>
      </c>
      <c r="AX65" s="58">
        <v>0.26798895</v>
      </c>
      <c r="AY65" s="58">
        <v>0.57979295000000008</v>
      </c>
      <c r="AZ65" s="58">
        <v>0.2745486801914151</v>
      </c>
      <c r="BA65" s="58">
        <v>1.2265507481914151</v>
      </c>
      <c r="BC65" s="59" t="s">
        <v>211</v>
      </c>
      <c r="BD65" s="59">
        <v>2.3379999999999999E-4</v>
      </c>
      <c r="BE65" s="59">
        <v>0.228357</v>
      </c>
      <c r="BF65" s="59">
        <v>14.812723</v>
      </c>
      <c r="BG65" s="59">
        <v>7.8553514</v>
      </c>
      <c r="BH65" s="59">
        <v>2.3079477000000001E-3</v>
      </c>
      <c r="BI65" s="59">
        <v>2.5438977000000001E-4</v>
      </c>
      <c r="BJ65" s="59">
        <v>35.001404000000001</v>
      </c>
      <c r="BK65" s="71">
        <v>5.5854565999999987E-2</v>
      </c>
      <c r="BL65" s="59">
        <v>0.22933952599999999</v>
      </c>
      <c r="BM65" s="59">
        <v>0.53445180999999997</v>
      </c>
      <c r="BN65" s="59">
        <v>0.20504017399999999</v>
      </c>
      <c r="BO65" s="59">
        <v>0.96883151009365498</v>
      </c>
      <c r="BP65" s="59">
        <v>0.27432458500000001</v>
      </c>
      <c r="BQ65" s="59">
        <v>0.59531412000000006</v>
      </c>
      <c r="BR65" s="59">
        <v>0.29709858021073698</v>
      </c>
      <c r="BS65" s="59">
        <v>1.2489191072107371</v>
      </c>
    </row>
    <row r="66" spans="1:71" x14ac:dyDescent="0.25">
      <c r="A66" s="57" t="s">
        <v>211</v>
      </c>
      <c r="B66" s="57">
        <v>2.4590000000000001E-4</v>
      </c>
      <c r="C66" s="57">
        <v>0.30212650000000002</v>
      </c>
      <c r="D66" s="57">
        <v>12.728873</v>
      </c>
      <c r="E66" s="57">
        <v>8.1837999999999997</v>
      </c>
      <c r="F66" s="57">
        <v>2.2943492999999999E-3</v>
      </c>
      <c r="G66" s="57">
        <v>2.6488362000000001E-4</v>
      </c>
      <c r="H66" s="57">
        <v>34.982872</v>
      </c>
      <c r="I66" s="68">
        <v>7.0278789999999994E-2</v>
      </c>
      <c r="J66" s="57">
        <v>0.22646503600000001</v>
      </c>
      <c r="K66" s="57">
        <v>0.58478644999999996</v>
      </c>
      <c r="L66" s="57">
        <v>0.23416207999999999</v>
      </c>
      <c r="M66" s="57">
        <v>1.0454135660904631</v>
      </c>
      <c r="N66" s="57">
        <v>0.28762212500000001</v>
      </c>
      <c r="O66" s="57">
        <v>0.63730880999999995</v>
      </c>
      <c r="P66" s="57">
        <v>0.32126424020651201</v>
      </c>
      <c r="Q66" s="57">
        <v>1.3414705662065121</v>
      </c>
      <c r="S66" s="53" t="s">
        <v>211</v>
      </c>
      <c r="T66" s="53">
        <v>2.285E-4</v>
      </c>
      <c r="U66" s="53">
        <v>0.23495089999999999</v>
      </c>
      <c r="V66" s="53">
        <v>14.038948</v>
      </c>
      <c r="W66" s="53">
        <v>7.9480995999999999</v>
      </c>
      <c r="X66" s="53">
        <v>2.3023627999999999E-3</v>
      </c>
      <c r="Y66" s="53">
        <v>2.5850660000000002E-4</v>
      </c>
      <c r="Z66" s="53">
        <v>34.988273999999997</v>
      </c>
      <c r="AA66" s="53">
        <v>5.6971255999999998E-2</v>
      </c>
      <c r="AB66" s="53">
        <v>0.23083403599999999</v>
      </c>
      <c r="AC66" s="53">
        <v>0.55304532000000006</v>
      </c>
      <c r="AD66" s="53">
        <v>0.200870508</v>
      </c>
      <c r="AE66" s="53">
        <v>0.98474986408757859</v>
      </c>
      <c r="AF66" s="53">
        <v>0.28295108000000002</v>
      </c>
      <c r="AG66" s="53">
        <v>0.61181722000000005</v>
      </c>
      <c r="AH66" s="53">
        <v>0.29580520018599332</v>
      </c>
      <c r="AI66" s="53">
        <v>1.2708084231859931</v>
      </c>
      <c r="AK66" s="58" t="s">
        <v>211</v>
      </c>
      <c r="AL66" s="58">
        <v>2.162E-4</v>
      </c>
      <c r="AM66" s="58">
        <v>0.17949080000000001</v>
      </c>
      <c r="AN66" s="58">
        <v>15.483053999999999</v>
      </c>
      <c r="AO66" s="58">
        <v>7.7253809999999996</v>
      </c>
      <c r="AP66" s="58">
        <v>2.311764E-3</v>
      </c>
      <c r="AQ66" s="58">
        <v>2.5153756999999997E-4</v>
      </c>
      <c r="AR66" s="58">
        <v>35.001213</v>
      </c>
      <c r="AS66" s="70">
        <v>3.8259840000000003E-2</v>
      </c>
      <c r="AT66" s="58">
        <v>0.23412088</v>
      </c>
      <c r="AU66" s="58">
        <v>0.49937105999999998</v>
      </c>
      <c r="AV66" s="58">
        <v>0.16939248400000001</v>
      </c>
      <c r="AW66" s="58">
        <v>0.90288442408553382</v>
      </c>
      <c r="AX66" s="58">
        <v>0.26542445999999997</v>
      </c>
      <c r="AY66" s="58">
        <v>0.57795518999999995</v>
      </c>
      <c r="AZ66" s="58">
        <v>0.24243048015095231</v>
      </c>
      <c r="BA66" s="58">
        <v>1.1806850261509521</v>
      </c>
      <c r="BC66" s="59" t="s">
        <v>211</v>
      </c>
      <c r="BD66" s="59">
        <v>2.23E-4</v>
      </c>
      <c r="BE66" s="59">
        <v>0.20386199999999999</v>
      </c>
      <c r="BF66" s="59">
        <v>14.791482999999999</v>
      </c>
      <c r="BG66" s="59">
        <v>7.8563594999999999</v>
      </c>
      <c r="BH66" s="59">
        <v>2.3078794999999998E-3</v>
      </c>
      <c r="BI66" s="59">
        <v>2.5476729999999998E-4</v>
      </c>
      <c r="BJ66" s="59">
        <v>34.998480000000001</v>
      </c>
      <c r="BK66" s="71">
        <v>4.6317299999999999E-2</v>
      </c>
      <c r="BL66" s="59">
        <v>0.23251522399999999</v>
      </c>
      <c r="BM66" s="59">
        <v>0.52290009999999998</v>
      </c>
      <c r="BN66" s="59">
        <v>0.184544072</v>
      </c>
      <c r="BO66" s="59">
        <v>0.93995939608719425</v>
      </c>
      <c r="BP66" s="59">
        <v>0.27247175000000001</v>
      </c>
      <c r="BQ66" s="59">
        <v>0.59282488</v>
      </c>
      <c r="BR66" s="59">
        <v>0.26635310016578728</v>
      </c>
      <c r="BS66" s="59">
        <v>1.204391132165787</v>
      </c>
    </row>
    <row r="67" spans="1:71" x14ac:dyDescent="0.25">
      <c r="A67" s="57" t="s">
        <v>211</v>
      </c>
      <c r="B67" s="57">
        <v>2.242E-4</v>
      </c>
      <c r="C67" s="57">
        <v>0.1197863</v>
      </c>
      <c r="D67" s="57">
        <v>16.039536999999999</v>
      </c>
      <c r="E67" s="57">
        <v>8.1883160000000004</v>
      </c>
      <c r="F67" s="57">
        <v>2.2978038E-3</v>
      </c>
      <c r="G67" s="57">
        <v>2.5035996999999999E-4</v>
      </c>
      <c r="H67" s="57">
        <v>35.075733</v>
      </c>
      <c r="I67" s="68">
        <v>2.7429822999999999E-2</v>
      </c>
      <c r="J67" s="57">
        <v>0.24884007</v>
      </c>
      <c r="K67" s="57">
        <v>0.48965392000000002</v>
      </c>
      <c r="L67" s="57">
        <v>0.13344993299999999</v>
      </c>
      <c r="M67" s="57">
        <v>0.87194392307874213</v>
      </c>
      <c r="N67" s="57">
        <v>0.28024427000000002</v>
      </c>
      <c r="O67" s="57">
        <v>0.58773302999999999</v>
      </c>
      <c r="P67" s="57">
        <v>0.24288052012979441</v>
      </c>
      <c r="Q67" s="57">
        <v>1.1698833351297939</v>
      </c>
      <c r="S67" s="53" t="s">
        <v>211</v>
      </c>
      <c r="T67" s="53">
        <v>2.2159999999999999E-4</v>
      </c>
      <c r="U67" s="53">
        <v>8.7699399999999997E-2</v>
      </c>
      <c r="V67" s="53">
        <v>17.567468999999999</v>
      </c>
      <c r="W67" s="53">
        <v>7.9505610000000004</v>
      </c>
      <c r="X67" s="53">
        <v>2.3082917999999999E-3</v>
      </c>
      <c r="Y67" s="53">
        <v>2.4317414000000001E-4</v>
      </c>
      <c r="Z67" s="53">
        <v>35.106850000000001</v>
      </c>
      <c r="AA67" s="53">
        <v>1.0976105E-2</v>
      </c>
      <c r="AB67" s="53">
        <v>0.25068027999999998</v>
      </c>
      <c r="AC67" s="53">
        <v>0.43418939000000001</v>
      </c>
      <c r="AD67" s="53">
        <v>0.10957222016</v>
      </c>
      <c r="AE67" s="53">
        <v>0.79444189023615075</v>
      </c>
      <c r="AF67" s="53">
        <v>0.26363976600000011</v>
      </c>
      <c r="AG67" s="53">
        <v>0.55964670000000005</v>
      </c>
      <c r="AH67" s="53">
        <v>0.17827629010697241</v>
      </c>
      <c r="AI67" s="53">
        <v>1.0522269851069721</v>
      </c>
      <c r="AK67" s="58" t="s">
        <v>211</v>
      </c>
      <c r="AL67" s="58">
        <v>2.2350000000000001E-4</v>
      </c>
      <c r="AM67" s="58">
        <v>6.88362E-2</v>
      </c>
      <c r="AN67" s="58">
        <v>19.098288</v>
      </c>
      <c r="AO67" s="58">
        <v>7.7301693</v>
      </c>
      <c r="AP67" s="58">
        <v>2.3200247000000002E-3</v>
      </c>
      <c r="AQ67" s="58">
        <v>2.3647593000000001E-4</v>
      </c>
      <c r="AR67" s="58">
        <v>35.136887000000002</v>
      </c>
      <c r="AS67" s="70">
        <v>3.5938318E-4</v>
      </c>
      <c r="AT67" s="58">
        <v>0.24877624000000001</v>
      </c>
      <c r="AU67" s="58">
        <v>0.38541398999999998</v>
      </c>
      <c r="AV67" s="58">
        <v>9.6045170086492507E-2</v>
      </c>
      <c r="AW67" s="58">
        <v>0.73023540016142507</v>
      </c>
      <c r="AX67" s="58">
        <v>0.24680600999999999</v>
      </c>
      <c r="AY67" s="58">
        <v>0.52779667000000008</v>
      </c>
      <c r="AZ67" s="58">
        <v>0.12665121009170299</v>
      </c>
      <c r="BA67" s="58">
        <v>0.95879208559170293</v>
      </c>
      <c r="BC67" s="59" t="s">
        <v>211</v>
      </c>
      <c r="BD67" s="59">
        <v>2.2389999999999999E-4</v>
      </c>
      <c r="BE67" s="59">
        <v>7.7154899999999998E-2</v>
      </c>
      <c r="BF67" s="59">
        <v>18.35726</v>
      </c>
      <c r="BG67" s="59">
        <v>7.8597254999999997</v>
      </c>
      <c r="BH67" s="59">
        <v>2.3151286999999999E-3</v>
      </c>
      <c r="BI67" s="59">
        <v>2.3963937E-4</v>
      </c>
      <c r="BJ67" s="59">
        <v>35.127422000000003</v>
      </c>
      <c r="BK67" s="71">
        <v>3.9186174999999998E-3</v>
      </c>
      <c r="BL67" s="59">
        <v>0.24983622999999999</v>
      </c>
      <c r="BM67" s="59">
        <v>0.4074142</v>
      </c>
      <c r="BN67" s="59">
        <v>0.102403190835948</v>
      </c>
      <c r="BO67" s="59">
        <v>0.75965362091186295</v>
      </c>
      <c r="BP67" s="59">
        <v>0.254325256</v>
      </c>
      <c r="BQ67" s="59">
        <v>0.54332549999999991</v>
      </c>
      <c r="BR67" s="59">
        <v>0.14814366009789781</v>
      </c>
      <c r="BS67" s="59">
        <v>0.98058530759789775</v>
      </c>
    </row>
    <row r="68" spans="1:71" x14ac:dyDescent="0.25">
      <c r="A68" s="57" t="s">
        <v>211</v>
      </c>
      <c r="B68" s="57">
        <v>2.24E-4</v>
      </c>
      <c r="C68" s="57">
        <v>0.10777059999999999</v>
      </c>
      <c r="D68" s="57">
        <v>16.968342</v>
      </c>
      <c r="E68" s="57">
        <v>8.1836479999999998</v>
      </c>
      <c r="F68" s="57">
        <v>2.2890495999999998E-3</v>
      </c>
      <c r="G68" s="57">
        <v>2.4478027E-4</v>
      </c>
      <c r="H68" s="57">
        <v>35.011642000000002</v>
      </c>
      <c r="I68" s="68">
        <v>2.6489373E-2</v>
      </c>
      <c r="J68" s="57">
        <v>0.24963514000000001</v>
      </c>
      <c r="K68" s="57">
        <v>0.47016340000000001</v>
      </c>
      <c r="L68" s="57">
        <v>0.132254603</v>
      </c>
      <c r="M68" s="57">
        <v>0.85205314308202029</v>
      </c>
      <c r="N68" s="57">
        <v>0.27657806600000001</v>
      </c>
      <c r="O68" s="57">
        <v>0.57519133</v>
      </c>
      <c r="P68" s="57">
        <v>0.244271460144493</v>
      </c>
      <c r="Q68" s="57">
        <v>1.154901979144493</v>
      </c>
      <c r="S68" s="53" t="s">
        <v>211</v>
      </c>
      <c r="T68" s="53">
        <v>2.2350000000000001E-4</v>
      </c>
      <c r="U68" s="53">
        <v>8.5031300000000004E-2</v>
      </c>
      <c r="V68" s="53">
        <v>18.497198000000001</v>
      </c>
      <c r="W68" s="53">
        <v>7.9516716000000001</v>
      </c>
      <c r="X68" s="53">
        <v>2.2987232E-3</v>
      </c>
      <c r="Y68" s="53">
        <v>2.3809604000000001E-4</v>
      </c>
      <c r="Z68" s="53">
        <v>35.043453</v>
      </c>
      <c r="AA68" s="53">
        <v>1.4868236E-2</v>
      </c>
      <c r="AB68" s="53">
        <v>0.24845598299999999</v>
      </c>
      <c r="AC68" s="53">
        <v>0.42165269999999999</v>
      </c>
      <c r="AD68" s="53">
        <v>0.1163880695</v>
      </c>
      <c r="AE68" s="53">
        <v>0.78649675258204166</v>
      </c>
      <c r="AF68" s="53">
        <v>0.25981253999999998</v>
      </c>
      <c r="AG68" s="53">
        <v>0.54499645000000008</v>
      </c>
      <c r="AH68" s="53">
        <v>0.194605250125857</v>
      </c>
      <c r="AI68" s="53">
        <v>1.053508424125857</v>
      </c>
      <c r="AK68" s="58" t="s">
        <v>211</v>
      </c>
      <c r="AL68" s="58">
        <v>2.2589999999999999E-4</v>
      </c>
      <c r="AM68" s="58">
        <v>6.8441000000000002E-2</v>
      </c>
      <c r="AN68" s="58">
        <v>20.037409</v>
      </c>
      <c r="AO68" s="58">
        <v>7.7323636999999996</v>
      </c>
      <c r="AP68" s="58">
        <v>2.3101015999999999E-3</v>
      </c>
      <c r="AQ68" s="58">
        <v>2.3181172E-4</v>
      </c>
      <c r="AR68" s="58">
        <v>35.079030000000003</v>
      </c>
      <c r="AS68" s="70">
        <v>5.7818000000000001E-3</v>
      </c>
      <c r="AT68" s="58">
        <v>0.245947796</v>
      </c>
      <c r="AU68" s="58">
        <v>0.38018847</v>
      </c>
      <c r="AV68" s="58">
        <v>0.10341075199999999</v>
      </c>
      <c r="AW68" s="58">
        <v>0.72954701808263722</v>
      </c>
      <c r="AX68" s="58">
        <v>0.24533458</v>
      </c>
      <c r="AY68" s="58">
        <v>0.51582793000000005</v>
      </c>
      <c r="AZ68" s="58">
        <v>0.1566298301121585</v>
      </c>
      <c r="BA68" s="58">
        <v>0.97989301811215845</v>
      </c>
      <c r="BC68" s="59" t="s">
        <v>211</v>
      </c>
      <c r="BD68" s="59">
        <v>2.2599999999999999E-4</v>
      </c>
      <c r="BE68" s="59">
        <v>7.6407699999999995E-2</v>
      </c>
      <c r="BF68" s="59">
        <v>19.298544</v>
      </c>
      <c r="BG68" s="59">
        <v>7.8611440000000004</v>
      </c>
      <c r="BH68" s="59">
        <v>2.3055483999999998E-3</v>
      </c>
      <c r="BI68" s="59">
        <v>2.3475551000000001E-4</v>
      </c>
      <c r="BJ68" s="59">
        <v>35.065809999999999</v>
      </c>
      <c r="BK68" s="71">
        <v>1.0253333E-2</v>
      </c>
      <c r="BL68" s="59">
        <v>0.247100457</v>
      </c>
      <c r="BM68" s="59">
        <v>0.39975085999999999</v>
      </c>
      <c r="BN68" s="59">
        <v>0.11058885340000001</v>
      </c>
      <c r="BO68" s="59">
        <v>0.75744017048309342</v>
      </c>
      <c r="BP68" s="59">
        <v>0.25198871</v>
      </c>
      <c r="BQ68" s="59">
        <v>0.52967938000000003</v>
      </c>
      <c r="BR68" s="59">
        <v>0.17477942011961309</v>
      </c>
      <c r="BS68" s="59">
        <v>0.99822388811961316</v>
      </c>
    </row>
    <row r="69" spans="1:71" x14ac:dyDescent="0.25">
      <c r="A69" s="57" t="s">
        <v>211</v>
      </c>
      <c r="B69" s="57">
        <v>2.1249999999999999E-4</v>
      </c>
      <c r="C69" s="57">
        <v>7.9635300000000006E-2</v>
      </c>
      <c r="D69" s="57">
        <v>17.598341000000001</v>
      </c>
      <c r="E69" s="57">
        <v>8.1847499999999993</v>
      </c>
      <c r="F69" s="57">
        <v>2.2836113000000002E-3</v>
      </c>
      <c r="G69" s="57">
        <v>2.4194371999999999E-4</v>
      </c>
      <c r="H69" s="57">
        <v>34.981212999999997</v>
      </c>
      <c r="I69" s="68">
        <v>1.11123305E-2</v>
      </c>
      <c r="J69" s="57">
        <v>0.25249957000000001</v>
      </c>
      <c r="K69" s="57">
        <v>0.43219746999999997</v>
      </c>
      <c r="L69" s="57">
        <v>0.10859159307077899</v>
      </c>
      <c r="M69" s="57">
        <v>0.79328863314528175</v>
      </c>
      <c r="N69" s="57">
        <v>0.26595373</v>
      </c>
      <c r="O69" s="57">
        <v>0.56151434999999994</v>
      </c>
      <c r="P69" s="57">
        <v>0.18177336010978609</v>
      </c>
      <c r="Q69" s="57">
        <v>1.052406417609786</v>
      </c>
      <c r="S69" s="53" t="s">
        <v>211</v>
      </c>
      <c r="T69" s="53">
        <v>2.139E-4</v>
      </c>
      <c r="U69" s="53">
        <v>6.2507400000000005E-2</v>
      </c>
      <c r="V69" s="53">
        <v>19.076225000000001</v>
      </c>
      <c r="W69" s="53">
        <v>7.9513540000000003</v>
      </c>
      <c r="X69" s="53">
        <v>2.2936037000000002E-3</v>
      </c>
      <c r="Y69" s="53">
        <v>2.3569296000000001E-4</v>
      </c>
      <c r="Z69" s="53">
        <v>35.016334999999998</v>
      </c>
      <c r="AA69" s="53">
        <v>9.5895880000000005E-4</v>
      </c>
      <c r="AB69" s="53">
        <v>0.250270997</v>
      </c>
      <c r="AC69" s="53">
        <v>0.38774655000000002</v>
      </c>
      <c r="AD69" s="53">
        <v>9.6621169132828991E-2</v>
      </c>
      <c r="AE69" s="53">
        <v>0.73463871620608323</v>
      </c>
      <c r="AF69" s="53">
        <v>0.25030615499999997</v>
      </c>
      <c r="AG69" s="53">
        <v>0.53074274999999993</v>
      </c>
      <c r="AH69" s="53">
        <v>0.13735758009580781</v>
      </c>
      <c r="AI69" s="53">
        <v>0.95840769159580774</v>
      </c>
      <c r="AK69" s="58" t="s">
        <v>211</v>
      </c>
      <c r="AL69" s="58">
        <v>2.1770000000000001E-4</v>
      </c>
      <c r="AM69" s="58">
        <v>4.9751799999999999E-2</v>
      </c>
      <c r="AN69" s="58">
        <v>20.592009999999998</v>
      </c>
      <c r="AO69" s="58">
        <v>7.7317533000000003</v>
      </c>
      <c r="AP69" s="58">
        <v>2.3052939999999998E-3</v>
      </c>
      <c r="AQ69" s="58">
        <v>2.296748E-4</v>
      </c>
      <c r="AR69" s="58">
        <v>35.056297000000001</v>
      </c>
      <c r="AS69" s="70">
        <v>9.5308439999999994E-10</v>
      </c>
      <c r="AT69" s="58">
        <v>0.246636883</v>
      </c>
      <c r="AU69" s="58">
        <v>0.34842536000000002</v>
      </c>
      <c r="AV69" s="58">
        <v>8.4635236564358007E-2</v>
      </c>
      <c r="AW69" s="58">
        <v>0.67969747963431237</v>
      </c>
      <c r="AX69" s="58">
        <v>0.23610404400000001</v>
      </c>
      <c r="AY69" s="58">
        <v>0.49831627000000001</v>
      </c>
      <c r="AZ69" s="58">
        <v>0.10346248008522201</v>
      </c>
      <c r="BA69" s="58">
        <v>0.89182936310129202</v>
      </c>
      <c r="BC69" s="59" t="s">
        <v>211</v>
      </c>
      <c r="BD69" s="59">
        <v>2.1719999999999999E-4</v>
      </c>
      <c r="BE69" s="59">
        <v>5.6406400000000002E-2</v>
      </c>
      <c r="BF69" s="59">
        <v>19.87518</v>
      </c>
      <c r="BG69" s="59">
        <v>7.8610363000000003</v>
      </c>
      <c r="BH69" s="59">
        <v>2.3007100000000001E-3</v>
      </c>
      <c r="BI69" s="59">
        <v>2.3243529999999999E-4</v>
      </c>
      <c r="BJ69" s="59">
        <v>35.041362999999997</v>
      </c>
      <c r="BK69" s="71">
        <v>3.5901606999999998E-7</v>
      </c>
      <c r="BL69" s="59">
        <v>0.24826572299999999</v>
      </c>
      <c r="BM69" s="59">
        <v>0.36802087999999999</v>
      </c>
      <c r="BN69" s="59">
        <v>9.1533949364750997E-2</v>
      </c>
      <c r="BO69" s="59">
        <v>0.70782055243787778</v>
      </c>
      <c r="BP69" s="59">
        <v>0.24302649000000001</v>
      </c>
      <c r="BQ69" s="59">
        <v>0.51447847000000002</v>
      </c>
      <c r="BR69" s="59">
        <v>0.12212858009198729</v>
      </c>
      <c r="BS69" s="59">
        <v>0.91075887510805731</v>
      </c>
    </row>
    <row r="70" spans="1:71" x14ac:dyDescent="0.25">
      <c r="A70" s="57" t="s">
        <v>211</v>
      </c>
      <c r="B70" s="57">
        <v>2.0589999999999999E-4</v>
      </c>
      <c r="C70" s="57">
        <v>8.6478200000000005E-2</v>
      </c>
      <c r="D70" s="57">
        <v>18.177430999999999</v>
      </c>
      <c r="E70" s="57">
        <v>8.1833469999999995</v>
      </c>
      <c r="F70" s="57">
        <v>2.2815079999999998E-3</v>
      </c>
      <c r="G70" s="57">
        <v>2.3848817E-4</v>
      </c>
      <c r="H70" s="57">
        <v>35.00656</v>
      </c>
      <c r="I70" s="68">
        <v>1.6925494999999999E-2</v>
      </c>
      <c r="J70" s="57">
        <v>0.24706478700000001</v>
      </c>
      <c r="K70" s="57">
        <v>0.42890929</v>
      </c>
      <c r="L70" s="57">
        <v>0.1207198756</v>
      </c>
      <c r="M70" s="57">
        <v>0.79669395268031218</v>
      </c>
      <c r="N70" s="57">
        <v>0.25993052999999999</v>
      </c>
      <c r="O70" s="57">
        <v>0.54396692000000002</v>
      </c>
      <c r="P70" s="57">
        <v>0.204468740125617</v>
      </c>
      <c r="Q70" s="57">
        <v>1.056577655125617</v>
      </c>
      <c r="S70" s="53" t="s">
        <v>211</v>
      </c>
      <c r="T70" s="53">
        <v>2.073E-4</v>
      </c>
      <c r="U70" s="53">
        <v>6.76736E-2</v>
      </c>
      <c r="V70" s="53">
        <v>19.551956000000001</v>
      </c>
      <c r="W70" s="53">
        <v>7.9556100000000001</v>
      </c>
      <c r="X70" s="53">
        <v>2.2920092999999999E-3</v>
      </c>
      <c r="Y70" s="53">
        <v>2.3309928999999999E-4</v>
      </c>
      <c r="Z70" s="53">
        <v>35.047336999999999</v>
      </c>
      <c r="AA70" s="53">
        <v>6.0341990000000014E-3</v>
      </c>
      <c r="AB70" s="53">
        <v>0.24568522000000001</v>
      </c>
      <c r="AC70" s="53">
        <v>0.38793988000000001</v>
      </c>
      <c r="AD70" s="53">
        <v>0.10427542300000001</v>
      </c>
      <c r="AE70" s="53">
        <v>0.73790052307870491</v>
      </c>
      <c r="AF70" s="53">
        <v>0.24638869999999999</v>
      </c>
      <c r="AG70" s="53">
        <v>0.51823421999999997</v>
      </c>
      <c r="AH70" s="53">
        <v>0.16099024010658219</v>
      </c>
      <c r="AI70" s="53">
        <v>0.96900076660658208</v>
      </c>
      <c r="AK70" s="58" t="s">
        <v>211</v>
      </c>
      <c r="AL70" s="58">
        <v>2.1220000000000001E-4</v>
      </c>
      <c r="AM70" s="58">
        <v>5.1826999999999998E-2</v>
      </c>
      <c r="AN70" s="58">
        <v>20.93797</v>
      </c>
      <c r="AO70" s="58">
        <v>7.7359150000000003</v>
      </c>
      <c r="AP70" s="58">
        <v>2.3043028000000001E-3</v>
      </c>
      <c r="AQ70" s="58">
        <v>2.2793950000000001E-4</v>
      </c>
      <c r="AR70" s="58">
        <v>35.089806000000003</v>
      </c>
      <c r="AS70" s="70">
        <v>4.5094639999999996E-6</v>
      </c>
      <c r="AT70" s="58">
        <v>0.243736814</v>
      </c>
      <c r="AU70" s="58">
        <v>0.34994308000000002</v>
      </c>
      <c r="AV70" s="58">
        <v>8.8821081103759997E-2</v>
      </c>
      <c r="AW70" s="58">
        <v>0.68250097517862929</v>
      </c>
      <c r="AX70" s="58">
        <v>0.23450481000000001</v>
      </c>
      <c r="AY70" s="58">
        <v>0.49330911999999999</v>
      </c>
      <c r="AZ70" s="58">
        <v>0.1201312400926015</v>
      </c>
      <c r="BA70" s="58">
        <v>0.90082835159260144</v>
      </c>
      <c r="BC70" s="59" t="s">
        <v>211</v>
      </c>
      <c r="BD70" s="59">
        <v>2.108E-4</v>
      </c>
      <c r="BE70" s="59">
        <v>5.8593199999999998E-2</v>
      </c>
      <c r="BF70" s="59">
        <v>20.276073</v>
      </c>
      <c r="BG70" s="59">
        <v>7.8647733000000004</v>
      </c>
      <c r="BH70" s="59">
        <v>2.2996293999999998E-3</v>
      </c>
      <c r="BI70" s="59">
        <v>2.3038290000000001E-4</v>
      </c>
      <c r="BJ70" s="59">
        <v>35.073596999999999</v>
      </c>
      <c r="BK70" s="71">
        <v>1.4603764999999999E-3</v>
      </c>
      <c r="BL70" s="59">
        <v>0.24501837000000001</v>
      </c>
      <c r="BM70" s="59">
        <v>0.36961882000000001</v>
      </c>
      <c r="BN70" s="59">
        <v>9.6106486300000002E-2</v>
      </c>
      <c r="BO70" s="59">
        <v>0.71074367637735392</v>
      </c>
      <c r="BP70" s="59">
        <v>0.24118744</v>
      </c>
      <c r="BQ70" s="59">
        <v>0.50733815999999998</v>
      </c>
      <c r="BR70" s="59">
        <v>0.1419505201008823</v>
      </c>
      <c r="BS70" s="59">
        <v>0.92293189160088229</v>
      </c>
    </row>
    <row r="71" spans="1:71" x14ac:dyDescent="0.25">
      <c r="A71" s="57" t="s">
        <v>211</v>
      </c>
      <c r="B71" s="57">
        <v>1.9489999999999999E-4</v>
      </c>
      <c r="C71" s="57">
        <v>9.6352300000000002E-2</v>
      </c>
      <c r="D71" s="57">
        <v>18.535361999999999</v>
      </c>
      <c r="E71" s="57">
        <v>8.1801530000000007</v>
      </c>
      <c r="F71" s="57">
        <v>2.2829360000000002E-3</v>
      </c>
      <c r="G71" s="57">
        <v>2.3629131999999999E-4</v>
      </c>
      <c r="H71" s="57">
        <v>35.062378000000002</v>
      </c>
      <c r="I71" s="68">
        <v>1.8911263000000001E-2</v>
      </c>
      <c r="J71" s="57">
        <v>0.24396056999999999</v>
      </c>
      <c r="K71" s="57">
        <v>0.42292969000000002</v>
      </c>
      <c r="L71" s="57">
        <v>0.126716209</v>
      </c>
      <c r="M71" s="57">
        <v>0.7936064690829252</v>
      </c>
      <c r="N71" s="57">
        <v>0.25500168000000001</v>
      </c>
      <c r="O71" s="57">
        <v>0.53649804000000001</v>
      </c>
      <c r="P71" s="57">
        <v>0.20592394013745541</v>
      </c>
      <c r="Q71" s="57">
        <v>1.0468914421374551</v>
      </c>
      <c r="S71" s="53" t="s">
        <v>211</v>
      </c>
      <c r="T71" s="53">
        <v>1.9579999999999999E-4</v>
      </c>
      <c r="U71" s="53">
        <v>7.6220700000000002E-2</v>
      </c>
      <c r="V71" s="53">
        <v>19.849640000000001</v>
      </c>
      <c r="W71" s="53">
        <v>7.9545960000000004</v>
      </c>
      <c r="X71" s="53">
        <v>2.2935E-3</v>
      </c>
      <c r="Y71" s="53">
        <v>2.3132934999999999E-4</v>
      </c>
      <c r="Z71" s="53">
        <v>35.104965</v>
      </c>
      <c r="AA71" s="53">
        <v>1.0868511000000001E-2</v>
      </c>
      <c r="AB71" s="53">
        <v>0.24313042200000001</v>
      </c>
      <c r="AC71" s="53">
        <v>0.38850033</v>
      </c>
      <c r="AD71" s="53">
        <v>0.11237839600000001</v>
      </c>
      <c r="AE71" s="53">
        <v>0.74400914808237439</v>
      </c>
      <c r="AF71" s="53">
        <v>0.24500837</v>
      </c>
      <c r="AG71" s="53">
        <v>0.51597057999999996</v>
      </c>
      <c r="AH71" s="53">
        <v>0.17138667012592421</v>
      </c>
      <c r="AI71" s="53">
        <v>0.97865816712592413</v>
      </c>
      <c r="AK71" s="58" t="s">
        <v>211</v>
      </c>
      <c r="AL71" s="58">
        <v>2.007E-4</v>
      </c>
      <c r="AM71" s="58">
        <v>6.0526900000000002E-2</v>
      </c>
      <c r="AN71" s="58">
        <v>21.20654</v>
      </c>
      <c r="AO71" s="58">
        <v>7.7355536999999996</v>
      </c>
      <c r="AP71" s="58">
        <v>2.3057825999999999E-3</v>
      </c>
      <c r="AQ71" s="58">
        <v>2.2637315999999999E-4</v>
      </c>
      <c r="AR71" s="58">
        <v>35.147877000000001</v>
      </c>
      <c r="AS71" s="70">
        <v>1.6530164999999999E-3</v>
      </c>
      <c r="AT71" s="58">
        <v>0.24034032</v>
      </c>
      <c r="AU71" s="58">
        <v>0.35111743000000001</v>
      </c>
      <c r="AV71" s="58">
        <v>9.8414005999999998E-2</v>
      </c>
      <c r="AW71" s="58">
        <v>0.68987175608174045</v>
      </c>
      <c r="AX71" s="58">
        <v>0.23247609</v>
      </c>
      <c r="AY71" s="58">
        <v>0.49039407000000002</v>
      </c>
      <c r="AZ71" s="58">
        <v>0.1322657201071355</v>
      </c>
      <c r="BA71" s="58">
        <v>0.90964092110713546</v>
      </c>
      <c r="BC71" s="59" t="s">
        <v>211</v>
      </c>
      <c r="BD71" s="59">
        <v>1.996E-4</v>
      </c>
      <c r="BE71" s="59">
        <v>6.7805199999999996E-2</v>
      </c>
      <c r="BF71" s="59">
        <v>20.572792</v>
      </c>
      <c r="BG71" s="59">
        <v>7.8639673999999999</v>
      </c>
      <c r="BH71" s="59">
        <v>2.3012521999999998E-3</v>
      </c>
      <c r="BI71" s="59">
        <v>2.2863364E-4</v>
      </c>
      <c r="BJ71" s="59">
        <v>35.132378000000003</v>
      </c>
      <c r="BK71" s="71">
        <v>6.3959669999999998E-3</v>
      </c>
      <c r="BL71" s="59">
        <v>0.24153471600000001</v>
      </c>
      <c r="BM71" s="59">
        <v>0.36943515999999998</v>
      </c>
      <c r="BN71" s="59">
        <v>0.10608679360000001</v>
      </c>
      <c r="BO71" s="59">
        <v>0.71705666968270465</v>
      </c>
      <c r="BP71" s="59">
        <v>0.23849176</v>
      </c>
      <c r="BQ71" s="59">
        <v>0.50228074</v>
      </c>
      <c r="BR71" s="59">
        <v>0.1530918801173371</v>
      </c>
      <c r="BS71" s="59">
        <v>0.9307223211173371</v>
      </c>
    </row>
    <row r="72" spans="1:71" x14ac:dyDescent="0.25">
      <c r="A72" s="57" t="s">
        <v>211</v>
      </c>
      <c r="B72" s="57">
        <v>1.95E-4</v>
      </c>
      <c r="C72" s="57">
        <v>0.1098034</v>
      </c>
      <c r="D72" s="57">
        <v>18.251604</v>
      </c>
      <c r="E72" s="57">
        <v>8.1797079999999998</v>
      </c>
      <c r="F72" s="57">
        <v>2.2853352E-3</v>
      </c>
      <c r="G72" s="57">
        <v>2.3729242000000001E-4</v>
      </c>
      <c r="H72" s="57">
        <v>35.100920000000002</v>
      </c>
      <c r="I72" s="68">
        <v>1.8733019E-2</v>
      </c>
      <c r="J72" s="57">
        <v>0.239037797</v>
      </c>
      <c r="K72" s="57">
        <v>0.42184987000000002</v>
      </c>
      <c r="L72" s="57">
        <v>0.133544896</v>
      </c>
      <c r="M72" s="57">
        <v>0.79443256308429955</v>
      </c>
      <c r="N72" s="57">
        <v>0.24884155999999999</v>
      </c>
      <c r="O72" s="57">
        <v>0.53264966000000002</v>
      </c>
      <c r="P72" s="57">
        <v>0.19232073012808351</v>
      </c>
      <c r="Q72" s="57">
        <v>1.0211261471280839</v>
      </c>
      <c r="S72" s="53" t="s">
        <v>211</v>
      </c>
      <c r="T72" s="53">
        <v>1.953E-4</v>
      </c>
      <c r="U72" s="53">
        <v>8.7956000000000006E-2</v>
      </c>
      <c r="V72" s="53">
        <v>19.539995000000001</v>
      </c>
      <c r="W72" s="53">
        <v>7.9533033</v>
      </c>
      <c r="X72" s="53">
        <v>2.2957465000000002E-3</v>
      </c>
      <c r="Y72" s="53">
        <v>2.323584E-4</v>
      </c>
      <c r="Z72" s="53">
        <v>35.141303999999998</v>
      </c>
      <c r="AA72" s="53">
        <v>8.2349799999999994E-3</v>
      </c>
      <c r="AB72" s="53">
        <v>0.23889299</v>
      </c>
      <c r="AC72" s="53">
        <v>0.38215181999999998</v>
      </c>
      <c r="AD72" s="53">
        <v>0.118407808</v>
      </c>
      <c r="AE72" s="53">
        <v>0.73945261808406559</v>
      </c>
      <c r="AF72" s="53">
        <v>0.23707474000000001</v>
      </c>
      <c r="AG72" s="53">
        <v>0.50999806000000003</v>
      </c>
      <c r="AH72" s="53">
        <v>0.1510233701092136</v>
      </c>
      <c r="AI72" s="53">
        <v>0.94139353810921367</v>
      </c>
      <c r="AK72" s="58" t="s">
        <v>211</v>
      </c>
      <c r="AL72" s="58">
        <v>1.975E-4</v>
      </c>
      <c r="AM72" s="58">
        <v>6.5914299999999995E-2</v>
      </c>
      <c r="AN72" s="58">
        <v>20.999732999999999</v>
      </c>
      <c r="AO72" s="58">
        <v>7.7350519999999996</v>
      </c>
      <c r="AP72" s="58">
        <v>2.3078865E-3</v>
      </c>
      <c r="AQ72" s="58">
        <v>2.2693219999999999E-4</v>
      </c>
      <c r="AR72" s="58">
        <v>35.191096999999999</v>
      </c>
      <c r="AS72" s="70">
        <v>5.3652515999999999E-3</v>
      </c>
      <c r="AT72" s="58">
        <v>0.23837957700000001</v>
      </c>
      <c r="AU72" s="58">
        <v>0.35972938999999998</v>
      </c>
      <c r="AV72" s="58">
        <v>0.107262517</v>
      </c>
      <c r="AW72" s="58">
        <v>0.70537148408402717</v>
      </c>
      <c r="AX72" s="58">
        <v>0.23238785000000001</v>
      </c>
      <c r="AY72" s="58">
        <v>0.49010312999999989</v>
      </c>
      <c r="AZ72" s="58">
        <v>0.1458994901144692</v>
      </c>
      <c r="BA72" s="58">
        <v>0.90685623441446916</v>
      </c>
      <c r="BC72" s="59" t="s">
        <v>211</v>
      </c>
      <c r="BD72" s="59">
        <v>1.9890000000000001E-4</v>
      </c>
      <c r="BE72" s="59">
        <v>7.9500799999999996E-2</v>
      </c>
      <c r="BF72" s="59">
        <v>20.289926999999999</v>
      </c>
      <c r="BG72" s="59">
        <v>7.8625683999999998</v>
      </c>
      <c r="BH72" s="59">
        <v>2.3034679999999999E-3</v>
      </c>
      <c r="BI72" s="59">
        <v>2.2946543999999999E-4</v>
      </c>
      <c r="BJ72" s="59">
        <v>35.170363999999999</v>
      </c>
      <c r="BK72" s="71">
        <v>4.3576793000000003E-3</v>
      </c>
      <c r="BL72" s="59">
        <v>0.23717080700000001</v>
      </c>
      <c r="BM72" s="59">
        <v>0.36367831</v>
      </c>
      <c r="BN72" s="59">
        <v>0.113562179</v>
      </c>
      <c r="BO72" s="59">
        <v>0.71441129608562248</v>
      </c>
      <c r="BP72" s="59">
        <v>0.23050471</v>
      </c>
      <c r="BQ72" s="59">
        <v>0.49643718999999997</v>
      </c>
      <c r="BR72" s="59">
        <v>0.13506448010410521</v>
      </c>
      <c r="BS72" s="59">
        <v>0.89471953340410526</v>
      </c>
    </row>
    <row r="73" spans="1:71" x14ac:dyDescent="0.25">
      <c r="A73" s="57" t="s">
        <v>211</v>
      </c>
      <c r="B73" s="57">
        <v>1.9650000000000001E-4</v>
      </c>
      <c r="C73" s="57">
        <v>0.119479</v>
      </c>
      <c r="D73" s="57">
        <v>17.677208</v>
      </c>
      <c r="E73" s="57">
        <v>8.1812529999999999</v>
      </c>
      <c r="F73" s="57">
        <v>2.2870937999999999E-3</v>
      </c>
      <c r="G73" s="57">
        <v>2.4013039999999999E-4</v>
      </c>
      <c r="H73" s="57">
        <v>35.109090000000002</v>
      </c>
      <c r="I73" s="68">
        <v>2.0499844E-2</v>
      </c>
      <c r="J73" s="57">
        <v>0.23991503</v>
      </c>
      <c r="K73" s="57">
        <v>0.43482198</v>
      </c>
      <c r="L73" s="57">
        <v>0.13460362000000001</v>
      </c>
      <c r="M73" s="57">
        <v>0.8093406300832181</v>
      </c>
      <c r="N73" s="57">
        <v>0.25381795000000001</v>
      </c>
      <c r="O73" s="57">
        <v>0.54583584000000007</v>
      </c>
      <c r="P73" s="57">
        <v>0.19497165013119169</v>
      </c>
      <c r="Q73" s="57">
        <v>1.0437715141311921</v>
      </c>
      <c r="S73" s="53" t="s">
        <v>211</v>
      </c>
      <c r="T73" s="53">
        <v>1.9560000000000001E-4</v>
      </c>
      <c r="U73" s="53">
        <v>9.5665700000000006E-2</v>
      </c>
      <c r="V73" s="53">
        <v>18.953402000000001</v>
      </c>
      <c r="W73" s="53">
        <v>7.9530306</v>
      </c>
      <c r="X73" s="53">
        <v>2.297253E-3</v>
      </c>
      <c r="Y73" s="53">
        <v>2.3503609000000001E-4</v>
      </c>
      <c r="Z73" s="53">
        <v>35.145310000000002</v>
      </c>
      <c r="AA73" s="53">
        <v>1.0272616E-2</v>
      </c>
      <c r="AB73" s="53">
        <v>0.24053549299999999</v>
      </c>
      <c r="AC73" s="53">
        <v>0.39640909000000002</v>
      </c>
      <c r="AD73" s="53">
        <v>0.118968818</v>
      </c>
      <c r="AE73" s="53">
        <v>0.75591340108300731</v>
      </c>
      <c r="AF73" s="53">
        <v>0.24199905999999999</v>
      </c>
      <c r="AG73" s="53">
        <v>0.52295557999999998</v>
      </c>
      <c r="AH73" s="53">
        <v>0.1553972501148741</v>
      </c>
      <c r="AI73" s="53">
        <v>0.96311582411487406</v>
      </c>
      <c r="AK73" s="58" t="s">
        <v>211</v>
      </c>
      <c r="AL73" s="58">
        <v>1.961E-4</v>
      </c>
      <c r="AM73" s="58">
        <v>6.98352E-2</v>
      </c>
      <c r="AN73" s="58">
        <v>20.411470000000001</v>
      </c>
      <c r="AO73" s="58">
        <v>7.7338849999999999</v>
      </c>
      <c r="AP73" s="58">
        <v>2.3091517E-3</v>
      </c>
      <c r="AQ73" s="58">
        <v>2.2946579999999999E-4</v>
      </c>
      <c r="AR73" s="58">
        <v>35.192360000000001</v>
      </c>
      <c r="AS73" s="70">
        <v>3.9592819999999999E-4</v>
      </c>
      <c r="AT73" s="58">
        <v>0.23886270600000001</v>
      </c>
      <c r="AU73" s="58">
        <v>0.35652062000000001</v>
      </c>
      <c r="AV73" s="58">
        <v>0.1011369084</v>
      </c>
      <c r="AW73" s="58">
        <v>0.69652023448058897</v>
      </c>
      <c r="AX73" s="58">
        <v>0.23090461000000001</v>
      </c>
      <c r="AY73" s="58">
        <v>0.49680616</v>
      </c>
      <c r="AZ73" s="58">
        <v>0.1166244900959118</v>
      </c>
      <c r="BA73" s="58">
        <v>0.89414166509591175</v>
      </c>
      <c r="BC73" s="59" t="s">
        <v>211</v>
      </c>
      <c r="BD73" s="59">
        <v>1.986E-4</v>
      </c>
      <c r="BE73" s="59">
        <v>8.5823899999999995E-2</v>
      </c>
      <c r="BF73" s="59">
        <v>19.701575999999999</v>
      </c>
      <c r="BG73" s="59">
        <v>7.8621210000000001</v>
      </c>
      <c r="BH73" s="59">
        <v>2.3047995999999999E-3</v>
      </c>
      <c r="BI73" s="59">
        <v>2.3208752E-4</v>
      </c>
      <c r="BJ73" s="59">
        <v>35.173115000000003</v>
      </c>
      <c r="BK73" s="71">
        <v>5.7286119999999992E-3</v>
      </c>
      <c r="BL73" s="59">
        <v>0.23902696800000001</v>
      </c>
      <c r="BM73" s="59">
        <v>0.37589788000000002</v>
      </c>
      <c r="BN73" s="59">
        <v>0.1137124455</v>
      </c>
      <c r="BO73" s="59">
        <v>0.72863729358422435</v>
      </c>
      <c r="BP73" s="59">
        <v>0.23485687</v>
      </c>
      <c r="BQ73" s="59">
        <v>0.50822067000000004</v>
      </c>
      <c r="BR73" s="59">
        <v>0.13650136010789479</v>
      </c>
      <c r="BS73" s="59">
        <v>0.91371168610789477</v>
      </c>
    </row>
    <row r="74" spans="1:71" x14ac:dyDescent="0.25">
      <c r="A74" s="57" t="s">
        <v>211</v>
      </c>
      <c r="B74" s="57">
        <v>1.964E-4</v>
      </c>
      <c r="C74" s="57">
        <v>0.1245074</v>
      </c>
      <c r="D74" s="57">
        <v>17.143087000000001</v>
      </c>
      <c r="E74" s="57">
        <v>8.1829280000000004</v>
      </c>
      <c r="F74" s="57">
        <v>2.2883195999999998E-3</v>
      </c>
      <c r="G74" s="57">
        <v>2.4284872000000001E-4</v>
      </c>
      <c r="H74" s="57">
        <v>35.10689</v>
      </c>
      <c r="I74" s="68">
        <v>2.2307197000000001E-2</v>
      </c>
      <c r="J74" s="57">
        <v>0.24230006500000001</v>
      </c>
      <c r="K74" s="57">
        <v>0.45063727999999997</v>
      </c>
      <c r="L74" s="57">
        <v>0.13272197199999999</v>
      </c>
      <c r="M74" s="57">
        <v>0.82565931708063556</v>
      </c>
      <c r="N74" s="57">
        <v>0.26161701999999998</v>
      </c>
      <c r="O74" s="57">
        <v>0.56021600999999999</v>
      </c>
      <c r="P74" s="57">
        <v>0.20421402013237089</v>
      </c>
      <c r="Q74" s="57">
        <v>1.077744934132371</v>
      </c>
      <c r="S74" s="53" t="s">
        <v>211</v>
      </c>
      <c r="T74" s="53">
        <v>1.9430000000000001E-4</v>
      </c>
      <c r="U74" s="53">
        <v>9.8648899999999998E-2</v>
      </c>
      <c r="V74" s="53">
        <v>18.41255</v>
      </c>
      <c r="W74" s="53">
        <v>7.9528080000000001</v>
      </c>
      <c r="X74" s="53">
        <v>2.2982677999999999E-3</v>
      </c>
      <c r="Y74" s="53">
        <v>2.3766737000000001E-4</v>
      </c>
      <c r="Z74" s="53">
        <v>35.138751999999997</v>
      </c>
      <c r="AA74" s="53">
        <v>1.0677515E-2</v>
      </c>
      <c r="AB74" s="53">
        <v>0.242698627</v>
      </c>
      <c r="AC74" s="53">
        <v>0.40800461999999998</v>
      </c>
      <c r="AD74" s="53">
        <v>0.115493188</v>
      </c>
      <c r="AE74" s="53">
        <v>0.76619643507977164</v>
      </c>
      <c r="AF74" s="53">
        <v>0.24873521000000001</v>
      </c>
      <c r="AG74" s="53">
        <v>0.53634203999999996</v>
      </c>
      <c r="AH74" s="53">
        <v>0.15798230011246789</v>
      </c>
      <c r="AI74" s="53">
        <v>0.98958396711246788</v>
      </c>
      <c r="AK74" s="58" t="s">
        <v>211</v>
      </c>
      <c r="AL74" s="58">
        <v>1.9479999999999999E-4</v>
      </c>
      <c r="AM74" s="58">
        <v>7.3628100000000002E-2</v>
      </c>
      <c r="AN74" s="58">
        <v>19.862798999999999</v>
      </c>
      <c r="AO74" s="58">
        <v>7.7321280000000003</v>
      </c>
      <c r="AP74" s="58">
        <v>2.3099047E-3</v>
      </c>
      <c r="AQ74" s="58">
        <v>2.3180887999999999E-4</v>
      </c>
      <c r="AR74" s="58">
        <v>35.182105999999997</v>
      </c>
      <c r="AS74" s="70">
        <v>6.2622379999999997E-5</v>
      </c>
      <c r="AT74" s="58">
        <v>0.24077398999999999</v>
      </c>
      <c r="AU74" s="58">
        <v>0.36228949999999999</v>
      </c>
      <c r="AV74" s="58">
        <v>9.8405961200000003E-2</v>
      </c>
      <c r="AW74" s="58">
        <v>0.70146945127806615</v>
      </c>
      <c r="AX74" s="58">
        <v>0.23338691</v>
      </c>
      <c r="AY74" s="58">
        <v>0.50539726000000007</v>
      </c>
      <c r="AZ74" s="58">
        <v>0.1087537850908335</v>
      </c>
      <c r="BA74" s="58">
        <v>0.90545742609083357</v>
      </c>
      <c r="BC74" s="59" t="s">
        <v>211</v>
      </c>
      <c r="BD74" s="59">
        <v>1.9689999999999999E-4</v>
      </c>
      <c r="BE74" s="59">
        <v>8.8281299999999993E-2</v>
      </c>
      <c r="BF74" s="59">
        <v>19.145579999999999</v>
      </c>
      <c r="BG74" s="59">
        <v>7.8615766000000002</v>
      </c>
      <c r="BH74" s="59">
        <v>2.3056168999999998E-3</v>
      </c>
      <c r="BI74" s="59">
        <v>2.3468864999999999E-4</v>
      </c>
      <c r="BJ74" s="59">
        <v>35.163600000000002</v>
      </c>
      <c r="BK74" s="71">
        <v>5.2982559999999986E-3</v>
      </c>
      <c r="BL74" s="59">
        <v>0.241588793</v>
      </c>
      <c r="BM74" s="59">
        <v>0.38617268999999999</v>
      </c>
      <c r="BN74" s="59">
        <v>0.1090877138</v>
      </c>
      <c r="BO74" s="59">
        <v>0.73684919688055295</v>
      </c>
      <c r="BP74" s="59">
        <v>0.24131248999999999</v>
      </c>
      <c r="BQ74" s="59">
        <v>0.52153242</v>
      </c>
      <c r="BR74" s="59">
        <v>0.13669053010426799</v>
      </c>
      <c r="BS74" s="59">
        <v>0.933769416104268</v>
      </c>
    </row>
    <row r="75" spans="1:71" x14ac:dyDescent="0.25">
      <c r="A75" s="57" t="s">
        <v>211</v>
      </c>
      <c r="B75" s="57">
        <v>1.9760000000000001E-4</v>
      </c>
      <c r="C75" s="57">
        <v>0.1321223</v>
      </c>
      <c r="D75" s="57">
        <v>16.641558</v>
      </c>
      <c r="E75" s="57">
        <v>8.1836559999999992</v>
      </c>
      <c r="F75" s="57">
        <v>2.2891278E-3</v>
      </c>
      <c r="G75" s="57">
        <v>2.4523562999999998E-4</v>
      </c>
      <c r="H75" s="57">
        <v>35.099055999999997</v>
      </c>
      <c r="I75" s="68">
        <v>2.4111580000000001E-2</v>
      </c>
      <c r="J75" s="57">
        <v>0.24256556000000001</v>
      </c>
      <c r="K75" s="57">
        <v>0.46314715000000001</v>
      </c>
      <c r="L75" s="57">
        <v>0.13556770100000001</v>
      </c>
      <c r="M75" s="57">
        <v>0.84128041107978435</v>
      </c>
      <c r="N75" s="57">
        <v>0.26504308999999998</v>
      </c>
      <c r="O75" s="57">
        <v>0.56836763000000001</v>
      </c>
      <c r="P75" s="57">
        <v>0.21059336013023869</v>
      </c>
      <c r="Q75" s="57">
        <v>1.097350365130239</v>
      </c>
      <c r="S75" s="53" t="s">
        <v>211</v>
      </c>
      <c r="T75" s="53">
        <v>1.941E-4</v>
      </c>
      <c r="U75" s="53">
        <v>0.104001</v>
      </c>
      <c r="V75" s="53">
        <v>17.912894999999999</v>
      </c>
      <c r="W75" s="53">
        <v>7.9519954000000004</v>
      </c>
      <c r="X75" s="53">
        <v>2.2988776000000002E-3</v>
      </c>
      <c r="Y75" s="53">
        <v>2.3990356000000001E-4</v>
      </c>
      <c r="Z75" s="53">
        <v>35.126919999999998</v>
      </c>
      <c r="AA75" s="53">
        <v>1.1322066E-2</v>
      </c>
      <c r="AB75" s="53">
        <v>0.24346592</v>
      </c>
      <c r="AC75" s="53">
        <v>0.41880751999999999</v>
      </c>
      <c r="AD75" s="53">
        <v>0.1164220549</v>
      </c>
      <c r="AE75" s="53">
        <v>0.7786954949783883</v>
      </c>
      <c r="AF75" s="53">
        <v>0.25177952999999997</v>
      </c>
      <c r="AG75" s="53">
        <v>0.54421279</v>
      </c>
      <c r="AH75" s="53">
        <v>0.16124399010914831</v>
      </c>
      <c r="AI75" s="53">
        <v>1.0039550421091481</v>
      </c>
      <c r="AK75" s="58" t="s">
        <v>211</v>
      </c>
      <c r="AL75" s="58">
        <v>1.9379999999999999E-4</v>
      </c>
      <c r="AM75" s="58">
        <v>7.8027899999999997E-2</v>
      </c>
      <c r="AN75" s="58">
        <v>19.345800000000001</v>
      </c>
      <c r="AO75" s="58">
        <v>7.7307696000000004</v>
      </c>
      <c r="AP75" s="58">
        <v>2.31029E-3</v>
      </c>
      <c r="AQ75" s="58">
        <v>2.3400191000000001E-4</v>
      </c>
      <c r="AR75" s="58">
        <v>35.165894000000002</v>
      </c>
      <c r="AS75" s="70">
        <v>2.4447785000000002E-4</v>
      </c>
      <c r="AT75" s="58">
        <v>0.2427841</v>
      </c>
      <c r="AU75" s="58">
        <v>0.37431002000000002</v>
      </c>
      <c r="AV75" s="58">
        <v>9.9890112818999996E-2</v>
      </c>
      <c r="AW75" s="58">
        <v>0.71698423289570057</v>
      </c>
      <c r="AX75" s="58">
        <v>0.23697039</v>
      </c>
      <c r="AY75" s="58">
        <v>0.51450461999999997</v>
      </c>
      <c r="AZ75" s="58">
        <v>0.1136766800913397</v>
      </c>
      <c r="BA75" s="58">
        <v>0.92453166609133963</v>
      </c>
      <c r="BC75" s="59" t="s">
        <v>211</v>
      </c>
      <c r="BD75" s="59">
        <v>1.9589999999999999E-4</v>
      </c>
      <c r="BE75" s="59">
        <v>9.2340000000000005E-2</v>
      </c>
      <c r="BF75" s="59">
        <v>18.634104000000001</v>
      </c>
      <c r="BG75" s="59">
        <v>7.860589</v>
      </c>
      <c r="BH75" s="59">
        <v>2.3060269E-3</v>
      </c>
      <c r="BI75" s="59">
        <v>2.3693335E-4</v>
      </c>
      <c r="BJ75" s="59">
        <v>35.148518000000003</v>
      </c>
      <c r="BK75" s="71">
        <v>6.4860330000000004E-3</v>
      </c>
      <c r="BL75" s="59">
        <v>0.24348871499999999</v>
      </c>
      <c r="BM75" s="59">
        <v>0.39900827999999999</v>
      </c>
      <c r="BN75" s="59">
        <v>0.10966093070000001</v>
      </c>
      <c r="BO75" s="59">
        <v>0.75215792577886031</v>
      </c>
      <c r="BP75" s="59">
        <v>0.24518065</v>
      </c>
      <c r="BQ75" s="59">
        <v>0.53054396999999998</v>
      </c>
      <c r="BR75" s="59">
        <v>0.14368889010386021</v>
      </c>
      <c r="BS75" s="59">
        <v>0.95497957810386014</v>
      </c>
    </row>
    <row r="76" spans="1:71" x14ac:dyDescent="0.25">
      <c r="A76" s="57" t="s">
        <v>211</v>
      </c>
      <c r="B76" s="57">
        <v>1.9900000000000001E-4</v>
      </c>
      <c r="C76" s="57">
        <v>0.1397987</v>
      </c>
      <c r="D76" s="57">
        <v>16.137823000000001</v>
      </c>
      <c r="E76" s="57">
        <v>8.1845510000000008</v>
      </c>
      <c r="F76" s="57">
        <v>2.2897369E-3</v>
      </c>
      <c r="G76" s="57">
        <v>2.4768338000000001E-4</v>
      </c>
      <c r="H76" s="57">
        <v>35.087691999999997</v>
      </c>
      <c r="I76" s="68">
        <v>2.6973688999999999E-2</v>
      </c>
      <c r="J76" s="57">
        <v>0.24258590999999999</v>
      </c>
      <c r="K76" s="57">
        <v>0.47714979000000002</v>
      </c>
      <c r="L76" s="57">
        <v>0.14013789400000001</v>
      </c>
      <c r="M76" s="57">
        <v>0.85987359407921726</v>
      </c>
      <c r="N76" s="57">
        <v>0.26907900000000001</v>
      </c>
      <c r="O76" s="57">
        <v>0.57660392999999999</v>
      </c>
      <c r="P76" s="57">
        <v>0.22130734013069089</v>
      </c>
      <c r="Q76" s="57">
        <v>1.123101194130691</v>
      </c>
      <c r="S76" s="53" t="s">
        <v>211</v>
      </c>
      <c r="T76" s="53">
        <v>1.9450000000000001E-4</v>
      </c>
      <c r="U76" s="53">
        <v>0.11045960000000001</v>
      </c>
      <c r="V76" s="53">
        <v>17.40391</v>
      </c>
      <c r="W76" s="53">
        <v>7.9513034999999999</v>
      </c>
      <c r="X76" s="53">
        <v>2.2993265000000001E-3</v>
      </c>
      <c r="Y76" s="53">
        <v>2.4223488000000001E-4</v>
      </c>
      <c r="Z76" s="53">
        <v>35.110886000000001</v>
      </c>
      <c r="AA76" s="53">
        <v>1.4757159000000001E-2</v>
      </c>
      <c r="AB76" s="53">
        <v>0.24396764400000001</v>
      </c>
      <c r="AC76" s="53">
        <v>0.43523759000000012</v>
      </c>
      <c r="AD76" s="53">
        <v>0.12111106770000001</v>
      </c>
      <c r="AE76" s="53">
        <v>0.80031630177782431</v>
      </c>
      <c r="AF76" s="53">
        <v>0.25575793000000002</v>
      </c>
      <c r="AG76" s="53">
        <v>0.55266564000000007</v>
      </c>
      <c r="AH76" s="53">
        <v>0.17567845011270841</v>
      </c>
      <c r="AI76" s="53">
        <v>1.034327477112708</v>
      </c>
      <c r="AK76" s="58" t="s">
        <v>211</v>
      </c>
      <c r="AL76" s="58">
        <v>1.9269999999999999E-4</v>
      </c>
      <c r="AM76" s="58">
        <v>8.2049999999999998E-2</v>
      </c>
      <c r="AN76" s="58">
        <v>18.815853000000001</v>
      </c>
      <c r="AO76" s="58">
        <v>7.7300639999999996</v>
      </c>
      <c r="AP76" s="58">
        <v>2.3105138E-3</v>
      </c>
      <c r="AQ76" s="58">
        <v>2.3638810000000001E-4</v>
      </c>
      <c r="AR76" s="58">
        <v>35.144440000000003</v>
      </c>
      <c r="AS76" s="70">
        <v>2.2824425000000001E-3</v>
      </c>
      <c r="AT76" s="58">
        <v>0.243619803</v>
      </c>
      <c r="AU76" s="58">
        <v>0.39023803000000001</v>
      </c>
      <c r="AV76" s="58">
        <v>0.103254313431</v>
      </c>
      <c r="AW76" s="58">
        <v>0.73711214650650181</v>
      </c>
      <c r="AX76" s="58">
        <v>0.24317443999999999</v>
      </c>
      <c r="AY76" s="58">
        <v>0.52651124999999999</v>
      </c>
      <c r="AZ76" s="58">
        <v>0.12609540009475931</v>
      </c>
      <c r="BA76" s="58">
        <v>0.95811709309475934</v>
      </c>
      <c r="BC76" s="59" t="s">
        <v>211</v>
      </c>
      <c r="BD76" s="59">
        <v>1.95E-4</v>
      </c>
      <c r="BE76" s="59">
        <v>9.5872899999999997E-2</v>
      </c>
      <c r="BF76" s="59">
        <v>18.114452</v>
      </c>
      <c r="BG76" s="59">
        <v>7.8601390000000002</v>
      </c>
      <c r="BH76" s="59">
        <v>2.3062883000000002E-3</v>
      </c>
      <c r="BI76" s="59">
        <v>2.3934919E-4</v>
      </c>
      <c r="BJ76" s="59">
        <v>35.129019999999997</v>
      </c>
      <c r="BK76" s="71">
        <v>9.7905730000000003E-3</v>
      </c>
      <c r="BL76" s="59">
        <v>0.24406873700000001</v>
      </c>
      <c r="BM76" s="59">
        <v>0.41534434999999997</v>
      </c>
      <c r="BN76" s="59">
        <v>0.11252108800000001</v>
      </c>
      <c r="BO76" s="59">
        <v>0.77193417507730311</v>
      </c>
      <c r="BP76" s="59">
        <v>0.25149339999999998</v>
      </c>
      <c r="BQ76" s="59">
        <v>0.54181217999999998</v>
      </c>
      <c r="BR76" s="59">
        <v>0.1570410001069317</v>
      </c>
      <c r="BS76" s="59">
        <v>0.98948899110693167</v>
      </c>
    </row>
    <row r="77" spans="1:71" x14ac:dyDescent="0.25">
      <c r="A77" s="57" t="s">
        <v>211</v>
      </c>
      <c r="B77" s="57">
        <v>2.007E-4</v>
      </c>
      <c r="C77" s="57">
        <v>0.14825240000000001</v>
      </c>
      <c r="D77" s="57">
        <v>15.630566999999999</v>
      </c>
      <c r="E77" s="57">
        <v>8.1853219999999993</v>
      </c>
      <c r="F77" s="57">
        <v>2.2902998999999999E-3</v>
      </c>
      <c r="G77" s="57">
        <v>2.5022812999999999E-4</v>
      </c>
      <c r="H77" s="57">
        <v>35.074078</v>
      </c>
      <c r="I77" s="68">
        <v>3.0196143000000002E-2</v>
      </c>
      <c r="J77" s="57">
        <v>0.24268638300000001</v>
      </c>
      <c r="K77" s="57">
        <v>0.49185915000000002</v>
      </c>
      <c r="L77" s="57">
        <v>0.14467962300000001</v>
      </c>
      <c r="M77" s="57">
        <v>0.8792251560786879</v>
      </c>
      <c r="N77" s="57">
        <v>0.27388143999999998</v>
      </c>
      <c r="O77" s="57">
        <v>0.5861055799999999</v>
      </c>
      <c r="P77" s="57">
        <v>0.23309810013261159</v>
      </c>
      <c r="Q77" s="57">
        <v>1.152438518132612</v>
      </c>
      <c r="S77" s="53" t="s">
        <v>211</v>
      </c>
      <c r="T77" s="53">
        <v>1.9440000000000001E-4</v>
      </c>
      <c r="U77" s="53">
        <v>0.1155472</v>
      </c>
      <c r="V77" s="53">
        <v>16.891953000000001</v>
      </c>
      <c r="W77" s="53">
        <v>7.9509179999999997</v>
      </c>
      <c r="X77" s="53">
        <v>2.2997917000000001E-3</v>
      </c>
      <c r="Y77" s="53">
        <v>2.4477169999999999E-4</v>
      </c>
      <c r="Z77" s="53">
        <v>35.092236</v>
      </c>
      <c r="AA77" s="53">
        <v>1.8957545999999999E-2</v>
      </c>
      <c r="AB77" s="53">
        <v>0.24472503600000001</v>
      </c>
      <c r="AC77" s="53">
        <v>0.45307921000000001</v>
      </c>
      <c r="AD77" s="53">
        <v>0.12458680680000001</v>
      </c>
      <c r="AE77" s="53">
        <v>0.82239105287666814</v>
      </c>
      <c r="AF77" s="53">
        <v>0.26380034000000002</v>
      </c>
      <c r="AG77" s="53">
        <v>0.56563507999999996</v>
      </c>
      <c r="AH77" s="53">
        <v>0.19338642011851809</v>
      </c>
      <c r="AI77" s="53">
        <v>1.077112597118518</v>
      </c>
      <c r="AK77" s="58" t="s">
        <v>211</v>
      </c>
      <c r="AL77" s="58">
        <v>1.9230000000000001E-4</v>
      </c>
      <c r="AM77" s="58">
        <v>8.8663800000000001E-2</v>
      </c>
      <c r="AN77" s="58">
        <v>18.282236000000001</v>
      </c>
      <c r="AO77" s="58">
        <v>7.7288959999999998</v>
      </c>
      <c r="AP77" s="58">
        <v>2.3107140000000002E-3</v>
      </c>
      <c r="AQ77" s="58">
        <v>2.3876021E-4</v>
      </c>
      <c r="AR77" s="58">
        <v>35.119328000000003</v>
      </c>
      <c r="AS77" s="70">
        <v>5.1780990000000002E-3</v>
      </c>
      <c r="AT77" s="58">
        <v>0.24453330700000001</v>
      </c>
      <c r="AU77" s="58">
        <v>0.40508657999999997</v>
      </c>
      <c r="AV77" s="58">
        <v>0.106821656429</v>
      </c>
      <c r="AW77" s="58">
        <v>0.75644154350409465</v>
      </c>
      <c r="AX77" s="58">
        <v>0.24821392</v>
      </c>
      <c r="AY77" s="58">
        <v>0.53687624999999994</v>
      </c>
      <c r="AZ77" s="58">
        <v>0.13928260009773341</v>
      </c>
      <c r="BA77" s="58">
        <v>0.98869182009773349</v>
      </c>
      <c r="BC77" s="59" t="s">
        <v>211</v>
      </c>
      <c r="BD77" s="59">
        <v>1.951E-4</v>
      </c>
      <c r="BE77" s="59">
        <v>0.102821</v>
      </c>
      <c r="BF77" s="59">
        <v>17.591408000000001</v>
      </c>
      <c r="BG77" s="59">
        <v>7.8591666</v>
      </c>
      <c r="BH77" s="59">
        <v>2.3065274999999998E-3</v>
      </c>
      <c r="BI77" s="59">
        <v>2.4172683000000001E-4</v>
      </c>
      <c r="BJ77" s="59">
        <v>35.106715999999999</v>
      </c>
      <c r="BK77" s="71">
        <v>1.2776053000000001E-2</v>
      </c>
      <c r="BL77" s="59">
        <v>0.24456529299999999</v>
      </c>
      <c r="BM77" s="59">
        <v>0.42981297000000002</v>
      </c>
      <c r="BN77" s="59">
        <v>0.1163688972</v>
      </c>
      <c r="BO77" s="59">
        <v>0.79074716027673531</v>
      </c>
      <c r="BP77" s="59">
        <v>0.25619061999999998</v>
      </c>
      <c r="BQ77" s="59">
        <v>0.55132060000000005</v>
      </c>
      <c r="BR77" s="59">
        <v>0.16914372010950759</v>
      </c>
      <c r="BS77" s="59">
        <v>1.0188697981095081</v>
      </c>
    </row>
    <row r="78" spans="1:71" x14ac:dyDescent="0.25">
      <c r="A78" s="57" t="s">
        <v>211</v>
      </c>
      <c r="B78" s="57">
        <v>2.009E-4</v>
      </c>
      <c r="C78" s="57">
        <v>0.1530956</v>
      </c>
      <c r="D78" s="57">
        <v>15.199975</v>
      </c>
      <c r="E78" s="57">
        <v>8.1859970000000004</v>
      </c>
      <c r="F78" s="57">
        <v>2.2907934999999999E-3</v>
      </c>
      <c r="G78" s="57">
        <v>2.5246539999999998E-4</v>
      </c>
      <c r="H78" s="57">
        <v>35.061920000000001</v>
      </c>
      <c r="I78" s="68">
        <v>3.1666547000000003E-2</v>
      </c>
      <c r="J78" s="57">
        <v>0.24371199399999999</v>
      </c>
      <c r="K78" s="57">
        <v>0.50292939999999997</v>
      </c>
      <c r="L78" s="57">
        <v>0.14582821200000001</v>
      </c>
      <c r="M78" s="57">
        <v>0.89246960607745829</v>
      </c>
      <c r="N78" s="57">
        <v>0.27743329999999999</v>
      </c>
      <c r="O78" s="57">
        <v>0.59532577000000009</v>
      </c>
      <c r="P78" s="57">
        <v>0.23863603013184409</v>
      </c>
      <c r="Q78" s="57">
        <v>1.172326412131844</v>
      </c>
      <c r="S78" s="53" t="s">
        <v>211</v>
      </c>
      <c r="T78" s="53">
        <v>1.9340000000000001E-4</v>
      </c>
      <c r="U78" s="53">
        <v>0.1186659</v>
      </c>
      <c r="V78" s="53">
        <v>16.480983999999999</v>
      </c>
      <c r="W78" s="53">
        <v>7.9500770000000003</v>
      </c>
      <c r="X78" s="53">
        <v>2.3001453000000001E-3</v>
      </c>
      <c r="Y78" s="53">
        <v>2.4671293999999999E-4</v>
      </c>
      <c r="Z78" s="53">
        <v>35.077472999999998</v>
      </c>
      <c r="AA78" s="53">
        <v>1.8698086999999999E-2</v>
      </c>
      <c r="AB78" s="53">
        <v>0.24556855399999999</v>
      </c>
      <c r="AC78" s="53">
        <v>0.45971543999999998</v>
      </c>
      <c r="AD78" s="53">
        <v>0.1240939182</v>
      </c>
      <c r="AE78" s="53">
        <v>0.8293779122751086</v>
      </c>
      <c r="AF78" s="53">
        <v>0.26611393</v>
      </c>
      <c r="AG78" s="53">
        <v>0.57203046999999996</v>
      </c>
      <c r="AH78" s="53">
        <v>0.19194591011360621</v>
      </c>
      <c r="AI78" s="53">
        <v>1.085275797113606</v>
      </c>
      <c r="AK78" s="58" t="s">
        <v>211</v>
      </c>
      <c r="AL78" s="58">
        <v>1.9100000000000001E-4</v>
      </c>
      <c r="AM78" s="58">
        <v>9.2416999999999999E-2</v>
      </c>
      <c r="AN78" s="58">
        <v>17.867069999999998</v>
      </c>
      <c r="AO78" s="58">
        <v>7.7278542999999997</v>
      </c>
      <c r="AP78" s="58">
        <v>2.3108731999999998E-3</v>
      </c>
      <c r="AQ78" s="58">
        <v>2.4062285000000001E-4</v>
      </c>
      <c r="AR78" s="58">
        <v>35.099960000000003</v>
      </c>
      <c r="AS78" s="70">
        <v>5.8308327999999996E-3</v>
      </c>
      <c r="AT78" s="58">
        <v>0.24543024999999999</v>
      </c>
      <c r="AU78" s="58">
        <v>0.41315183999999999</v>
      </c>
      <c r="AV78" s="58">
        <v>0.1083941382485</v>
      </c>
      <c r="AW78" s="58">
        <v>0.76697622832248935</v>
      </c>
      <c r="AX78" s="58">
        <v>0.25103307499999999</v>
      </c>
      <c r="AY78" s="58">
        <v>0.54406427000000002</v>
      </c>
      <c r="AZ78" s="58">
        <v>0.14168498009674321</v>
      </c>
      <c r="BA78" s="58">
        <v>1.000396761096743</v>
      </c>
      <c r="BC78" s="59" t="s">
        <v>211</v>
      </c>
      <c r="BD78" s="59">
        <v>1.939E-4</v>
      </c>
      <c r="BE78" s="59">
        <v>0.1061733</v>
      </c>
      <c r="BF78" s="59">
        <v>17.180116999999999</v>
      </c>
      <c r="BG78" s="59">
        <v>7.8582270000000003</v>
      </c>
      <c r="BH78" s="59">
        <v>2.3067360000000002E-3</v>
      </c>
      <c r="BI78" s="59">
        <v>2.4361749999999999E-4</v>
      </c>
      <c r="BJ78" s="59">
        <v>35.089554</v>
      </c>
      <c r="BK78" s="71">
        <v>1.2749068000000001E-2</v>
      </c>
      <c r="BL78" s="59">
        <v>0.24536593500000001</v>
      </c>
      <c r="BM78" s="59">
        <v>0.43697068999999999</v>
      </c>
      <c r="BN78" s="59">
        <v>0.1164953958</v>
      </c>
      <c r="BO78" s="59">
        <v>0.79883202087536342</v>
      </c>
      <c r="BP78" s="59">
        <v>0.25861420000000002</v>
      </c>
      <c r="BQ78" s="59">
        <v>0.55823729</v>
      </c>
      <c r="BR78" s="59">
        <v>0.1687914701062056</v>
      </c>
      <c r="BS78" s="59">
        <v>1.0277321241062061</v>
      </c>
    </row>
    <row r="79" spans="1:71" x14ac:dyDescent="0.25">
      <c r="A79" s="57" t="s">
        <v>211</v>
      </c>
      <c r="B79" s="57">
        <v>1.9760000000000001E-4</v>
      </c>
      <c r="C79" s="57">
        <v>0.1527435</v>
      </c>
      <c r="D79" s="57">
        <v>14.813859000000001</v>
      </c>
      <c r="E79" s="57">
        <v>8.1873255</v>
      </c>
      <c r="F79" s="57">
        <v>2.2914887000000002E-3</v>
      </c>
      <c r="G79" s="57">
        <v>2.549149E-4</v>
      </c>
      <c r="H79" s="57">
        <v>35.042603</v>
      </c>
      <c r="I79" s="68">
        <v>3.3953820000000003E-2</v>
      </c>
      <c r="J79" s="57">
        <v>0.24551395300000001</v>
      </c>
      <c r="K79" s="57">
        <v>0.51838662999999996</v>
      </c>
      <c r="L79" s="57">
        <v>0.14377131900000001</v>
      </c>
      <c r="M79" s="57">
        <v>0.9076719020746612</v>
      </c>
      <c r="N79" s="57">
        <v>0.28606832999999998</v>
      </c>
      <c r="O79" s="57">
        <v>0.60754886000000008</v>
      </c>
      <c r="P79" s="57">
        <v>0.25230542013202739</v>
      </c>
      <c r="Q79" s="57">
        <v>1.210061703132028</v>
      </c>
      <c r="S79" s="53" t="s">
        <v>211</v>
      </c>
      <c r="T79" s="53">
        <v>1.9029999999999999E-4</v>
      </c>
      <c r="U79" s="53">
        <v>0.1199139</v>
      </c>
      <c r="V79" s="53">
        <v>16.108022999999999</v>
      </c>
      <c r="W79" s="53">
        <v>7.9492335000000001</v>
      </c>
      <c r="X79" s="53">
        <v>2.3006182E-3</v>
      </c>
      <c r="Y79" s="53">
        <v>2.4881414999999998E-4</v>
      </c>
      <c r="Z79" s="53">
        <v>35.054313999999998</v>
      </c>
      <c r="AA79" s="53">
        <v>2.0590262000000002E-2</v>
      </c>
      <c r="AB79" s="53">
        <v>0.24791386400000001</v>
      </c>
      <c r="AC79" s="53">
        <v>0.47267364999999989</v>
      </c>
      <c r="AD79" s="53">
        <v>0.12309477226</v>
      </c>
      <c r="AE79" s="53">
        <v>0.84368228633292686</v>
      </c>
      <c r="AF79" s="53">
        <v>0.27196522000000001</v>
      </c>
      <c r="AG79" s="53">
        <v>0.58220432999999994</v>
      </c>
      <c r="AH79" s="53">
        <v>0.20485789011539801</v>
      </c>
      <c r="AI79" s="53">
        <v>1.1164259881153979</v>
      </c>
      <c r="AK79" s="58" t="s">
        <v>211</v>
      </c>
      <c r="AL79" s="58">
        <v>1.8670000000000001E-4</v>
      </c>
      <c r="AM79" s="58">
        <v>9.1520000000000004E-2</v>
      </c>
      <c r="AN79" s="58">
        <v>17.508371</v>
      </c>
      <c r="AO79" s="58">
        <v>7.7271866999999999</v>
      </c>
      <c r="AP79" s="58">
        <v>2.3110975E-3</v>
      </c>
      <c r="AQ79" s="58">
        <v>2.4256403999999999E-4</v>
      </c>
      <c r="AR79" s="58">
        <v>35.072986999999998</v>
      </c>
      <c r="AS79" s="70">
        <v>6.6231430000000006E-3</v>
      </c>
      <c r="AT79" s="58">
        <v>0.24818156499999999</v>
      </c>
      <c r="AU79" s="58">
        <v>0.42243401000000003</v>
      </c>
      <c r="AV79" s="58">
        <v>0.10747584445779319</v>
      </c>
      <c r="AW79" s="58">
        <v>0.77809141952885474</v>
      </c>
      <c r="AX79" s="58">
        <v>0.25536379999999997</v>
      </c>
      <c r="AY79" s="58">
        <v>0.55253019999999997</v>
      </c>
      <c r="AZ79" s="58">
        <v>0.14722858009638221</v>
      </c>
      <c r="BA79" s="58">
        <v>1.0203748025963819</v>
      </c>
      <c r="BC79" s="59" t="s">
        <v>211</v>
      </c>
      <c r="BD79" s="59">
        <v>1.897E-4</v>
      </c>
      <c r="BE79" s="59">
        <v>0.1048661</v>
      </c>
      <c r="BF79" s="59">
        <v>16.821937999999999</v>
      </c>
      <c r="BG79" s="59">
        <v>7.8577690000000002</v>
      </c>
      <c r="BH79" s="59">
        <v>2.3070030000000002E-3</v>
      </c>
      <c r="BI79" s="59">
        <v>2.4561891999999997E-4</v>
      </c>
      <c r="BJ79" s="59">
        <v>35.065390000000001</v>
      </c>
      <c r="BK79" s="71">
        <v>1.3177847499999999E-2</v>
      </c>
      <c r="BL79" s="59">
        <v>0.24801717000000001</v>
      </c>
      <c r="BM79" s="59">
        <v>0.44678196999999997</v>
      </c>
      <c r="BN79" s="59">
        <v>0.1151986529114</v>
      </c>
      <c r="BO79" s="59">
        <v>0.80999779298396757</v>
      </c>
      <c r="BP79" s="59">
        <v>0.26320239000000001</v>
      </c>
      <c r="BQ79" s="59">
        <v>0.56706729999999994</v>
      </c>
      <c r="BR79" s="59">
        <v>0.1752661901055424</v>
      </c>
      <c r="BS79" s="59">
        <v>1.0486548656055421</v>
      </c>
    </row>
    <row r="80" spans="1:71" x14ac:dyDescent="0.25">
      <c r="A80" s="57" t="s">
        <v>211</v>
      </c>
      <c r="B80" s="57">
        <v>1.8589999999999999E-4</v>
      </c>
      <c r="C80" s="57">
        <v>0.13141520000000001</v>
      </c>
      <c r="D80" s="57">
        <v>14.79926</v>
      </c>
      <c r="E80" s="57">
        <v>8.1887609999999995</v>
      </c>
      <c r="F80" s="57">
        <v>2.2919693000000001E-3</v>
      </c>
      <c r="G80" s="57">
        <v>2.5563026000000001E-4</v>
      </c>
      <c r="H80" s="57">
        <v>35.033850000000001</v>
      </c>
      <c r="I80" s="68">
        <v>2.7349865000000001E-2</v>
      </c>
      <c r="J80" s="57">
        <v>0.25013313199999998</v>
      </c>
      <c r="K80" s="57">
        <v>0.51317244000000006</v>
      </c>
      <c r="L80" s="57">
        <v>0.1287858229968914</v>
      </c>
      <c r="M80" s="57">
        <v>0.89209139506566548</v>
      </c>
      <c r="N80" s="57">
        <v>0.28838884999999997</v>
      </c>
      <c r="O80" s="57">
        <v>0.61281205000000005</v>
      </c>
      <c r="P80" s="57">
        <v>0.2328431801183988</v>
      </c>
      <c r="Q80" s="57">
        <v>1.1924830331183991</v>
      </c>
      <c r="S80" s="53" t="s">
        <v>211</v>
      </c>
      <c r="T80" s="53">
        <v>1.783E-4</v>
      </c>
      <c r="U80" s="53">
        <v>9.8646899999999996E-2</v>
      </c>
      <c r="V80" s="53">
        <v>16.142019999999999</v>
      </c>
      <c r="W80" s="53">
        <v>7.9498056999999998</v>
      </c>
      <c r="X80" s="53">
        <v>2.3011962999999998E-3</v>
      </c>
      <c r="Y80" s="53">
        <v>2.4917485999999999E-4</v>
      </c>
      <c r="Z80" s="53">
        <v>35.046990000000001</v>
      </c>
      <c r="AA80" s="53">
        <v>1.3207999E-2</v>
      </c>
      <c r="AB80" s="53">
        <v>0.252781435</v>
      </c>
      <c r="AC80" s="53">
        <v>0.46315167000000002</v>
      </c>
      <c r="AD80" s="53">
        <v>0.11221997269656139</v>
      </c>
      <c r="AE80" s="53">
        <v>0.82815307776314617</v>
      </c>
      <c r="AF80" s="53">
        <v>0.27311701999999999</v>
      </c>
      <c r="AG80" s="53">
        <v>0.58518749000000003</v>
      </c>
      <c r="AH80" s="53">
        <v>0.18002215010341399</v>
      </c>
      <c r="AI80" s="53">
        <v>1.093764667103414</v>
      </c>
      <c r="AK80" s="58" t="s">
        <v>211</v>
      </c>
      <c r="AL80" s="58">
        <v>1.7550000000000001E-4</v>
      </c>
      <c r="AM80" s="58">
        <v>7.3392399999999997E-2</v>
      </c>
      <c r="AN80" s="58">
        <v>17.553111999999999</v>
      </c>
      <c r="AO80" s="58">
        <v>7.7277120000000004</v>
      </c>
      <c r="AP80" s="58">
        <v>2.3116236999999999E-3</v>
      </c>
      <c r="AQ80" s="58">
        <v>2.4277854000000001E-4</v>
      </c>
      <c r="AR80" s="58">
        <v>35.064582999999999</v>
      </c>
      <c r="AS80" s="70">
        <v>7.0738229999999999E-4</v>
      </c>
      <c r="AT80" s="58">
        <v>0.25295989000000002</v>
      </c>
      <c r="AU80" s="58">
        <v>0.41431911999999999</v>
      </c>
      <c r="AV80" s="58">
        <v>9.7524192425654591E-2</v>
      </c>
      <c r="AW80" s="58">
        <v>0.76480320248989042</v>
      </c>
      <c r="AX80" s="58">
        <v>0.25776780500000002</v>
      </c>
      <c r="AY80" s="58">
        <v>0.55509836000000001</v>
      </c>
      <c r="AZ80" s="58">
        <v>0.126147730088392</v>
      </c>
      <c r="BA80" s="58">
        <v>0.99486485808839198</v>
      </c>
      <c r="BC80" s="59" t="s">
        <v>211</v>
      </c>
      <c r="BD80" s="59">
        <v>1.785E-4</v>
      </c>
      <c r="BE80" s="59">
        <v>8.5757700000000006E-2</v>
      </c>
      <c r="BF80" s="59">
        <v>16.869157999999999</v>
      </c>
      <c r="BG80" s="59">
        <v>7.857971</v>
      </c>
      <c r="BH80" s="59">
        <v>2.3074695000000001E-3</v>
      </c>
      <c r="BI80" s="59">
        <v>2.4576729999999997E-4</v>
      </c>
      <c r="BJ80" s="59">
        <v>35.058920000000001</v>
      </c>
      <c r="BK80" s="71">
        <v>5.4353980000000001E-3</v>
      </c>
      <c r="BL80" s="59">
        <v>0.25254138700000001</v>
      </c>
      <c r="BM80" s="59">
        <v>0.43592679000000001</v>
      </c>
      <c r="BN80" s="59">
        <v>0.105140636746614</v>
      </c>
      <c r="BO80" s="59">
        <v>0.79360881381288484</v>
      </c>
      <c r="BP80" s="59">
        <v>0.26375644599999998</v>
      </c>
      <c r="BQ80" s="59">
        <v>0.56893103</v>
      </c>
      <c r="BR80" s="59">
        <v>0.14836916009442491</v>
      </c>
      <c r="BS80" s="59">
        <v>1.017035397094425</v>
      </c>
    </row>
    <row r="81" spans="1:71" x14ac:dyDescent="0.25">
      <c r="A81" s="57" t="s">
        <v>211</v>
      </c>
      <c r="B81" s="57">
        <v>2.1000000000000001E-4</v>
      </c>
      <c r="C81" s="57">
        <v>0.12812660000000001</v>
      </c>
      <c r="D81" s="57">
        <v>19.009378000000002</v>
      </c>
      <c r="E81" s="57">
        <v>8.174061</v>
      </c>
      <c r="F81" s="57">
        <v>2.274121E-3</v>
      </c>
      <c r="G81" s="57">
        <v>2.3470264999999999E-4</v>
      </c>
      <c r="H81" s="57">
        <v>34.889519999999997</v>
      </c>
      <c r="I81" s="68">
        <v>4.7860604000000001E-2</v>
      </c>
      <c r="J81" s="57">
        <v>0.24476134999999999</v>
      </c>
      <c r="K81" s="57">
        <v>0.48133566999999999</v>
      </c>
      <c r="L81" s="57">
        <v>0.1575501</v>
      </c>
      <c r="M81" s="57">
        <v>0.88364712009547053</v>
      </c>
      <c r="N81" s="57">
        <v>0.28242661499999999</v>
      </c>
      <c r="O81" s="57">
        <v>0.54686511000000004</v>
      </c>
      <c r="P81" s="57">
        <v>0.36011764029230697</v>
      </c>
      <c r="Q81" s="57">
        <v>1.272600569292307</v>
      </c>
      <c r="S81" s="53" t="s">
        <v>211</v>
      </c>
      <c r="T81" s="53">
        <v>2.074E-4</v>
      </c>
      <c r="U81" s="53">
        <v>0.10473010000000001</v>
      </c>
      <c r="V81" s="53">
        <v>20.520030999999999</v>
      </c>
      <c r="W81" s="53">
        <v>7.9611425000000002</v>
      </c>
      <c r="X81" s="53">
        <v>2.2836294999999999E-3</v>
      </c>
      <c r="Y81" s="53">
        <v>2.2890787999999999E-4</v>
      </c>
      <c r="Z81" s="53">
        <v>34.932696999999997</v>
      </c>
      <c r="AA81" s="53">
        <v>3.7462799999999997E-2</v>
      </c>
      <c r="AB81" s="53">
        <v>0.24338066</v>
      </c>
      <c r="AC81" s="53">
        <v>0.43892672999999999</v>
      </c>
      <c r="AD81" s="53">
        <v>0.141507735</v>
      </c>
      <c r="AE81" s="53">
        <v>0.823815125096793</v>
      </c>
      <c r="AF81" s="53">
        <v>0.26782778000000002</v>
      </c>
      <c r="AG81" s="53">
        <v>0.51582383999999992</v>
      </c>
      <c r="AH81" s="53">
        <v>0.32340760026411858</v>
      </c>
      <c r="AI81" s="53">
        <v>1.1874687812641189</v>
      </c>
      <c r="AK81" s="58" t="s">
        <v>211</v>
      </c>
      <c r="AL81" s="58">
        <v>2.085E-4</v>
      </c>
      <c r="AM81" s="58">
        <v>8.5609199999999996E-2</v>
      </c>
      <c r="AN81" s="58">
        <v>22.046236</v>
      </c>
      <c r="AO81" s="58">
        <v>7.7450130000000001</v>
      </c>
      <c r="AP81" s="58">
        <v>2.2951218000000001E-3</v>
      </c>
      <c r="AQ81" s="58">
        <v>2.2341179000000001E-4</v>
      </c>
      <c r="AR81" s="58">
        <v>34.980854000000001</v>
      </c>
      <c r="AS81" s="70">
        <v>2.8481726999999998E-2</v>
      </c>
      <c r="AT81" s="58">
        <v>0.240684963</v>
      </c>
      <c r="AU81" s="58">
        <v>0.39921108999999999</v>
      </c>
      <c r="AV81" s="58">
        <v>0.127929232</v>
      </c>
      <c r="AW81" s="58">
        <v>0.76782528509930381</v>
      </c>
      <c r="AX81" s="58">
        <v>0.25373416599999998</v>
      </c>
      <c r="AY81" s="58">
        <v>0.48716814000000003</v>
      </c>
      <c r="AZ81" s="58">
        <v>0.28824154023851761</v>
      </c>
      <c r="BA81" s="58">
        <v>1.117820159238518</v>
      </c>
      <c r="BC81" s="59" t="s">
        <v>211</v>
      </c>
      <c r="BD81" s="59">
        <v>2.0929999999999999E-4</v>
      </c>
      <c r="BE81" s="59">
        <v>9.5313999999999996E-2</v>
      </c>
      <c r="BF81" s="59">
        <v>21.309237</v>
      </c>
      <c r="BG81" s="59">
        <v>7.8706019999999999</v>
      </c>
      <c r="BH81" s="59">
        <v>2.2908852E-3</v>
      </c>
      <c r="BI81" s="59">
        <v>2.2598288000000001E-4</v>
      </c>
      <c r="BJ81" s="59">
        <v>34.96096</v>
      </c>
      <c r="BK81" s="71">
        <v>3.3310543999999997E-2</v>
      </c>
      <c r="BL81" s="59">
        <v>0.24208072999999999</v>
      </c>
      <c r="BM81" s="59">
        <v>0.41900810999999999</v>
      </c>
      <c r="BN81" s="59">
        <v>0.135852263</v>
      </c>
      <c r="BO81" s="59">
        <v>0.79694110309923027</v>
      </c>
      <c r="BP81" s="59">
        <v>0.26065685999999999</v>
      </c>
      <c r="BQ81" s="59">
        <v>0.50116466999999998</v>
      </c>
      <c r="BR81" s="59">
        <v>0.3074433802587197</v>
      </c>
      <c r="BS81" s="59">
        <v>1.13725988925872</v>
      </c>
    </row>
    <row r="82" spans="1:71" x14ac:dyDescent="0.25">
      <c r="A82" s="57" t="s">
        <v>211</v>
      </c>
      <c r="B82" s="57">
        <v>1.7239999999999999E-4</v>
      </c>
      <c r="C82" s="57">
        <v>5.1503899999999998E-2</v>
      </c>
      <c r="D82" s="57">
        <v>20.418520000000001</v>
      </c>
      <c r="E82" s="57">
        <v>8.1761464999999998</v>
      </c>
      <c r="F82" s="57">
        <v>2.2729099999999999E-3</v>
      </c>
      <c r="G82" s="57">
        <v>2.3102686000000001E-4</v>
      </c>
      <c r="H82" s="57">
        <v>34.909846999999999</v>
      </c>
      <c r="I82" s="68">
        <v>5.7086786000000002E-3</v>
      </c>
      <c r="J82" s="57">
        <v>0.257623186</v>
      </c>
      <c r="K82" s="57">
        <v>0.38135237999999999</v>
      </c>
      <c r="L82" s="57">
        <v>8.2197054078713E-2</v>
      </c>
      <c r="M82" s="57">
        <v>0.7211726201418257</v>
      </c>
      <c r="N82" s="57">
        <v>0.26696753499999998</v>
      </c>
      <c r="O82" s="57">
        <v>0.52899012000000001</v>
      </c>
      <c r="P82" s="57">
        <v>0.1926035401277818</v>
      </c>
      <c r="Q82" s="57">
        <v>1.0316185737277821</v>
      </c>
      <c r="S82" s="53" t="s">
        <v>211</v>
      </c>
      <c r="T82" s="53">
        <v>1.752E-4</v>
      </c>
      <c r="U82" s="53">
        <v>4.0590099999999997E-2</v>
      </c>
      <c r="V82" s="53">
        <v>21.886517999999999</v>
      </c>
      <c r="W82" s="53">
        <v>7.9546640000000002</v>
      </c>
      <c r="X82" s="53">
        <v>2.2832728000000001E-3</v>
      </c>
      <c r="Y82" s="53">
        <v>2.2542967000000001E-4</v>
      </c>
      <c r="Z82" s="53">
        <v>34.956516000000001</v>
      </c>
      <c r="AA82" s="53">
        <v>5.4771890000000002E-7</v>
      </c>
      <c r="AB82" s="53">
        <v>0.25282016499999999</v>
      </c>
      <c r="AC82" s="53">
        <v>0.34058121000000002</v>
      </c>
      <c r="AD82" s="53">
        <v>7.2034473337277805E-2</v>
      </c>
      <c r="AE82" s="53">
        <v>0.66543584839768599</v>
      </c>
      <c r="AF82" s="53">
        <v>0.25073482400000002</v>
      </c>
      <c r="AG82" s="53">
        <v>0.49927764000000002</v>
      </c>
      <c r="AH82" s="53">
        <v>0.14970145010950101</v>
      </c>
      <c r="AI82" s="53">
        <v>0.94270530673750108</v>
      </c>
      <c r="AK82" s="58" t="s">
        <v>211</v>
      </c>
      <c r="AL82" s="58">
        <v>1.8110000000000001E-4</v>
      </c>
      <c r="AM82" s="58">
        <v>3.2854300000000003E-2</v>
      </c>
      <c r="AN82" s="58">
        <v>23.389140000000001</v>
      </c>
      <c r="AO82" s="58">
        <v>7.7375072999999999</v>
      </c>
      <c r="AP82" s="58">
        <v>2.2955253000000002E-3</v>
      </c>
      <c r="AQ82" s="58">
        <v>2.2000160000000001E-4</v>
      </c>
      <c r="AR82" s="58">
        <v>35.008633000000003</v>
      </c>
      <c r="AS82" s="70">
        <v>7.8913910000000005E-10</v>
      </c>
      <c r="AT82" s="58">
        <v>0.24665918000000001</v>
      </c>
      <c r="AU82" s="58">
        <v>0.304675215</v>
      </c>
      <c r="AV82" s="58">
        <v>6.273012288075E-2</v>
      </c>
      <c r="AW82" s="58">
        <v>0.61406451793808103</v>
      </c>
      <c r="AX82" s="58">
        <v>0.23611978</v>
      </c>
      <c r="AY82" s="58">
        <v>0.46907067000000002</v>
      </c>
      <c r="AZ82" s="58">
        <v>0.11699675009637971</v>
      </c>
      <c r="BA82" s="58">
        <v>0.87953908118437563</v>
      </c>
      <c r="BC82" s="59" t="s">
        <v>211</v>
      </c>
      <c r="BD82" s="59">
        <v>1.7929999999999999E-4</v>
      </c>
      <c r="BE82" s="59">
        <v>3.6874999999999998E-2</v>
      </c>
      <c r="BF82" s="59">
        <v>22.670780000000001</v>
      </c>
      <c r="BG82" s="59">
        <v>7.865062</v>
      </c>
      <c r="BH82" s="59">
        <v>2.2910349999999999E-3</v>
      </c>
      <c r="BI82" s="59">
        <v>2.2254119000000001E-4</v>
      </c>
      <c r="BJ82" s="59">
        <v>34.988045</v>
      </c>
      <c r="BK82" s="71">
        <v>1.0879958999999999E-9</v>
      </c>
      <c r="BL82" s="59">
        <v>0.24952415</v>
      </c>
      <c r="BM82" s="59">
        <v>0.32257722</v>
      </c>
      <c r="BN82" s="59">
        <v>6.787536339255959E-2</v>
      </c>
      <c r="BO82" s="59">
        <v>0.63997673345229955</v>
      </c>
      <c r="BP82" s="59">
        <v>0.24328161000000001</v>
      </c>
      <c r="BQ82" s="59">
        <v>0.48386966999999997</v>
      </c>
      <c r="BR82" s="59">
        <v>0.13501999010419391</v>
      </c>
      <c r="BS82" s="59">
        <v>0.89803919119218989</v>
      </c>
    </row>
    <row r="83" spans="1:71" x14ac:dyDescent="0.25">
      <c r="A83" s="57" t="s">
        <v>211</v>
      </c>
      <c r="B83" s="57">
        <v>1.6249999999999999E-4</v>
      </c>
      <c r="C83" s="57">
        <v>6.8541900000000003E-2</v>
      </c>
      <c r="D83" s="57">
        <v>21.710246999999999</v>
      </c>
      <c r="E83" s="57">
        <v>8.1643270000000001</v>
      </c>
      <c r="F83" s="57">
        <v>2.2638086000000002E-3</v>
      </c>
      <c r="G83" s="57">
        <v>2.2551725999999999E-4</v>
      </c>
      <c r="H83" s="57">
        <v>34.780017999999998</v>
      </c>
      <c r="I83" s="68">
        <v>2.3756340000000001E-2</v>
      </c>
      <c r="J83" s="57">
        <v>0.25615821700000002</v>
      </c>
      <c r="K83" s="57">
        <v>0.40329808</v>
      </c>
      <c r="L83" s="57">
        <v>8.7248231976157997E-2</v>
      </c>
      <c r="M83" s="57">
        <v>0.74670452904706408</v>
      </c>
      <c r="N83" s="57">
        <v>0.27988987999999998</v>
      </c>
      <c r="O83" s="57">
        <v>0.51772436999999993</v>
      </c>
      <c r="P83" s="57">
        <v>0.30024093021644221</v>
      </c>
      <c r="Q83" s="57">
        <v>1.162113334216442</v>
      </c>
      <c r="S83" s="53" t="s">
        <v>211</v>
      </c>
      <c r="T83" s="53">
        <v>1.6310000000000001E-4</v>
      </c>
      <c r="U83" s="53">
        <v>5.4536300000000003E-2</v>
      </c>
      <c r="V83" s="53">
        <v>23.202044000000001</v>
      </c>
      <c r="W83" s="53">
        <v>7.9553029999999998</v>
      </c>
      <c r="X83" s="53">
        <v>2.2740074999999999E-3</v>
      </c>
      <c r="Y83" s="53">
        <v>2.2030172E-4</v>
      </c>
      <c r="Z83" s="53">
        <v>34.82835</v>
      </c>
      <c r="AA83" s="53">
        <v>1.4886926E-2</v>
      </c>
      <c r="AB83" s="53">
        <v>0.251667802</v>
      </c>
      <c r="AC83" s="53">
        <v>0.36249224000000002</v>
      </c>
      <c r="AD83" s="53">
        <v>7.7850466788166997E-2</v>
      </c>
      <c r="AE83" s="53">
        <v>0.69201050885832138</v>
      </c>
      <c r="AF83" s="53">
        <v>0.26378062000000002</v>
      </c>
      <c r="AG83" s="53">
        <v>0.48889231</v>
      </c>
      <c r="AH83" s="53">
        <v>0.25889070018920651</v>
      </c>
      <c r="AI83" s="53">
        <v>1.0731255681892069</v>
      </c>
      <c r="AK83" s="58" t="s">
        <v>211</v>
      </c>
      <c r="AL83" s="58">
        <v>1.674E-4</v>
      </c>
      <c r="AM83" s="58">
        <v>4.4498799999999998E-2</v>
      </c>
      <c r="AN83" s="58">
        <v>24.713370000000001</v>
      </c>
      <c r="AO83" s="58">
        <v>7.7433085000000004</v>
      </c>
      <c r="AP83" s="58">
        <v>2.2859818000000001E-3</v>
      </c>
      <c r="AQ83" s="58">
        <v>2.1528895E-4</v>
      </c>
      <c r="AR83" s="58">
        <v>34.878962999999999</v>
      </c>
      <c r="AS83" s="70">
        <v>8.1457999999999999E-3</v>
      </c>
      <c r="AT83" s="58">
        <v>0.24578931000000001</v>
      </c>
      <c r="AU83" s="58">
        <v>0.32782641000000001</v>
      </c>
      <c r="AV83" s="58">
        <v>7.0456428698337001E-2</v>
      </c>
      <c r="AW83" s="58">
        <v>0.64407214876891128</v>
      </c>
      <c r="AX83" s="58">
        <v>0.249396275</v>
      </c>
      <c r="AY83" s="58">
        <v>0.46361756999999998</v>
      </c>
      <c r="AZ83" s="58">
        <v>0.2250698801722549</v>
      </c>
      <c r="BA83" s="58">
        <v>1.007125070672255</v>
      </c>
      <c r="BC83" s="59" t="s">
        <v>211</v>
      </c>
      <c r="BD83" s="59">
        <v>1.6670000000000001E-4</v>
      </c>
      <c r="BE83" s="59">
        <v>4.9414199999999998E-2</v>
      </c>
      <c r="BF83" s="59">
        <v>23.975258</v>
      </c>
      <c r="BG83" s="59">
        <v>7.8667692999999996</v>
      </c>
      <c r="BH83" s="59">
        <v>2.2816376000000002E-3</v>
      </c>
      <c r="BI83" s="59">
        <v>2.1768102000000001E-4</v>
      </c>
      <c r="BJ83" s="59">
        <v>34.858234000000003</v>
      </c>
      <c r="BK83" s="71">
        <v>1.1491640500000001E-2</v>
      </c>
      <c r="BL83" s="59">
        <v>0.248633415</v>
      </c>
      <c r="BM83" s="59">
        <v>0.34450233000000002</v>
      </c>
      <c r="BN83" s="59">
        <v>7.4347039899247E-2</v>
      </c>
      <c r="BO83" s="59">
        <v>0.66748278497033098</v>
      </c>
      <c r="BP83" s="59">
        <v>0.25618305000000002</v>
      </c>
      <c r="BQ83" s="59">
        <v>0.47567572000000002</v>
      </c>
      <c r="BR83" s="59">
        <v>0.24183226018151391</v>
      </c>
      <c r="BS83" s="59">
        <v>1.0242786756815141</v>
      </c>
    </row>
    <row r="84" spans="1:71" x14ac:dyDescent="0.25">
      <c r="A84" s="57" t="s">
        <v>212</v>
      </c>
      <c r="B84" s="57">
        <v>6.1399999999999996E-4</v>
      </c>
      <c r="C84" s="57">
        <v>6.0092800000000002E-2</v>
      </c>
      <c r="D84" s="57">
        <v>21.069020999999999</v>
      </c>
      <c r="E84" s="57">
        <v>8.1604969999999994</v>
      </c>
      <c r="F84" s="57">
        <v>2.3021795999999999E-3</v>
      </c>
      <c r="G84" s="57">
        <v>2.257456E-4</v>
      </c>
      <c r="H84" s="57">
        <v>35.538699999999999</v>
      </c>
      <c r="I84" s="68">
        <v>1.8775166999999999E-2</v>
      </c>
      <c r="J84" s="57">
        <v>0.25727643</v>
      </c>
      <c r="K84" s="57">
        <v>0.39000240000000003</v>
      </c>
      <c r="L84" s="57">
        <v>0.104468199</v>
      </c>
      <c r="M84" s="57">
        <v>0.75174702911439684</v>
      </c>
      <c r="N84" s="57">
        <v>0.27329447000000001</v>
      </c>
      <c r="O84" s="57">
        <v>0.52177801000000001</v>
      </c>
      <c r="P84" s="57">
        <v>0.26062694018866212</v>
      </c>
      <c r="Q84" s="57">
        <v>1.113507035188662</v>
      </c>
      <c r="S84" s="53" t="s">
        <v>212</v>
      </c>
      <c r="T84" s="53">
        <v>6.5729999999999998E-4</v>
      </c>
      <c r="U84" s="53">
        <v>5.1640999999999999E-2</v>
      </c>
      <c r="V84" s="53">
        <v>22.480162</v>
      </c>
      <c r="W84" s="53">
        <v>7.9504026999999997</v>
      </c>
      <c r="X84" s="53">
        <v>2.3122665000000001E-3</v>
      </c>
      <c r="Y84" s="53">
        <v>2.2083897999999999E-4</v>
      </c>
      <c r="Z84" s="53">
        <v>35.5837</v>
      </c>
      <c r="AA84" s="53">
        <v>1.4224623E-2</v>
      </c>
      <c r="AB84" s="53">
        <v>0.25277925000000001</v>
      </c>
      <c r="AC84" s="53">
        <v>0.36140008000000001</v>
      </c>
      <c r="AD84" s="53">
        <v>9.4353537000000001E-2</v>
      </c>
      <c r="AE84" s="53">
        <v>0.708532867108015</v>
      </c>
      <c r="AF84" s="53">
        <v>0.26255152999999998</v>
      </c>
      <c r="AG84" s="53">
        <v>0.49867110999999997</v>
      </c>
      <c r="AH84" s="53">
        <v>0.24197309018649979</v>
      </c>
      <c r="AI84" s="53">
        <v>1.0614284831865</v>
      </c>
      <c r="AK84" s="58" t="s">
        <v>212</v>
      </c>
      <c r="AL84" s="58">
        <v>7.0969999999999996E-4</v>
      </c>
      <c r="AM84" s="58">
        <v>4.2950799999999997E-2</v>
      </c>
      <c r="AN84" s="58">
        <v>23.909162999999999</v>
      </c>
      <c r="AO84" s="58">
        <v>7.7421794000000004</v>
      </c>
      <c r="AP84" s="58">
        <v>2.3227953E-3</v>
      </c>
      <c r="AQ84" s="58">
        <v>2.1611978E-4</v>
      </c>
      <c r="AR84" s="58">
        <v>35.634757999999998</v>
      </c>
      <c r="AS84" s="70">
        <v>8.6972695000000003E-3</v>
      </c>
      <c r="AT84" s="58">
        <v>0.24754322000000001</v>
      </c>
      <c r="AU84" s="58">
        <v>0.33242052999999999</v>
      </c>
      <c r="AV84" s="58">
        <v>8.2781723500000001E-2</v>
      </c>
      <c r="AW84" s="58">
        <v>0.6627454735970103</v>
      </c>
      <c r="AX84" s="58">
        <v>0.25113429999999998</v>
      </c>
      <c r="AY84" s="58">
        <v>0.47591573999999998</v>
      </c>
      <c r="AZ84" s="58">
        <v>0.2176492401735661</v>
      </c>
      <c r="BA84" s="58">
        <v>1.011194628173566</v>
      </c>
      <c r="BC84" s="59" t="s">
        <v>212</v>
      </c>
      <c r="BD84" s="59">
        <v>6.9059999999999998E-4</v>
      </c>
      <c r="BE84" s="59">
        <v>4.7343200000000002E-2</v>
      </c>
      <c r="BF84" s="59">
        <v>23.176708000000001</v>
      </c>
      <c r="BG84" s="59">
        <v>7.8634744000000003</v>
      </c>
      <c r="BH84" s="59">
        <v>2.3187773999999999E-3</v>
      </c>
      <c r="BI84" s="59">
        <v>2.1847537E-4</v>
      </c>
      <c r="BJ84" s="59">
        <v>35.618706000000003</v>
      </c>
      <c r="BK84" s="71">
        <v>1.1369038E-2</v>
      </c>
      <c r="BL84" s="59">
        <v>0.25031666600000002</v>
      </c>
      <c r="BM84" s="59">
        <v>0.34660679</v>
      </c>
      <c r="BN84" s="59">
        <v>8.8783822999999998E-2</v>
      </c>
      <c r="BO84" s="59">
        <v>0.68570727910306917</v>
      </c>
      <c r="BP84" s="59">
        <v>0.25667050000000002</v>
      </c>
      <c r="BQ84" s="59">
        <v>0.48715603000000002</v>
      </c>
      <c r="BR84" s="59">
        <v>0.2292928801796853</v>
      </c>
      <c r="BS84" s="59">
        <v>1.0230242881796849</v>
      </c>
    </row>
    <row r="85" spans="1:71" x14ac:dyDescent="0.25">
      <c r="A85" s="57" t="s">
        <v>212</v>
      </c>
      <c r="B85" s="57">
        <v>6.7489999999999998E-4</v>
      </c>
      <c r="C85" s="57">
        <v>4.2937299999999998E-2</v>
      </c>
      <c r="D85" s="57">
        <v>21.207138</v>
      </c>
      <c r="E85" s="57">
        <v>8.1632490000000004</v>
      </c>
      <c r="F85" s="57">
        <v>2.3090476E-3</v>
      </c>
      <c r="G85" s="57">
        <v>2.2477740999999999E-4</v>
      </c>
      <c r="H85" s="57">
        <v>35.657536</v>
      </c>
      <c r="I85" s="68">
        <v>1.4268797E-9</v>
      </c>
      <c r="J85" s="57">
        <v>0.247720936</v>
      </c>
      <c r="K85" s="57">
        <v>0.33663185000000001</v>
      </c>
      <c r="L85" s="57">
        <v>8.7091975200000005E-2</v>
      </c>
      <c r="M85" s="57">
        <v>0.67144476127803798</v>
      </c>
      <c r="N85" s="57">
        <v>0.23897697000000001</v>
      </c>
      <c r="O85" s="57">
        <v>0.4900214</v>
      </c>
      <c r="P85" s="57">
        <v>0.1106134300951771</v>
      </c>
      <c r="Q85" s="57">
        <v>0.87135621152205678</v>
      </c>
      <c r="S85" s="53" t="s">
        <v>212</v>
      </c>
      <c r="T85" s="53">
        <v>7.2199999999999999E-4</v>
      </c>
      <c r="U85" s="53">
        <v>3.46085E-2</v>
      </c>
      <c r="V85" s="53">
        <v>22.585978000000001</v>
      </c>
      <c r="W85" s="53">
        <v>7.9466533999999998</v>
      </c>
      <c r="X85" s="53">
        <v>2.3197853000000001E-3</v>
      </c>
      <c r="Y85" s="53">
        <v>2.2010905000000001E-4</v>
      </c>
      <c r="Z85" s="53">
        <v>35.706330000000001</v>
      </c>
      <c r="AA85" s="53">
        <v>7.860789E-10</v>
      </c>
      <c r="AB85" s="53">
        <v>0.24298465399999999</v>
      </c>
      <c r="AC85" s="53">
        <v>0.30495706</v>
      </c>
      <c r="AD85" s="53">
        <v>7.485138491937901E-2</v>
      </c>
      <c r="AE85" s="53">
        <v>0.62279309898610269</v>
      </c>
      <c r="AF85" s="53">
        <v>0.22735710000000001</v>
      </c>
      <c r="AG85" s="53">
        <v>0.45996029999999999</v>
      </c>
      <c r="AH85" s="53">
        <v>8.3717980083350033E-2</v>
      </c>
      <c r="AI85" s="53">
        <v>0.80893118997964297</v>
      </c>
      <c r="AK85" s="58" t="s">
        <v>212</v>
      </c>
      <c r="AL85" s="58">
        <v>7.7870000000000001E-4</v>
      </c>
      <c r="AM85" s="58">
        <v>2.75719E-2</v>
      </c>
      <c r="AN85" s="58">
        <v>23.98498</v>
      </c>
      <c r="AO85" s="58">
        <v>7.7366929999999998</v>
      </c>
      <c r="AP85" s="58">
        <v>2.3311336999999998E-3</v>
      </c>
      <c r="AQ85" s="58">
        <v>2.1553070000000001E-4</v>
      </c>
      <c r="AR85" s="58">
        <v>35.761420000000001</v>
      </c>
      <c r="AS85" s="70">
        <v>4.8911700000000004E-10</v>
      </c>
      <c r="AT85" s="58">
        <v>0.23757661999999999</v>
      </c>
      <c r="AU85" s="58">
        <v>0.27545677000000002</v>
      </c>
      <c r="AV85" s="58">
        <v>6.50242591368735E-2</v>
      </c>
      <c r="AW85" s="58">
        <v>0.57805764919363212</v>
      </c>
      <c r="AX85" s="58">
        <v>0.21596721499999999</v>
      </c>
      <c r="AY85" s="58">
        <v>0.43173219000000002</v>
      </c>
      <c r="AZ85" s="58">
        <v>5.8093190073290807E-2</v>
      </c>
      <c r="BA85" s="58">
        <v>0.75652765970255464</v>
      </c>
      <c r="BC85" s="59" t="s">
        <v>212</v>
      </c>
      <c r="BD85" s="59">
        <v>7.5759999999999998E-4</v>
      </c>
      <c r="BE85" s="59">
        <v>3.10537E-2</v>
      </c>
      <c r="BF85" s="59">
        <v>23.268726000000001</v>
      </c>
      <c r="BG85" s="59">
        <v>7.8599467000000001</v>
      </c>
      <c r="BH85" s="59">
        <v>2.3268949999999998E-3</v>
      </c>
      <c r="BI85" s="59">
        <v>2.1782535999999999E-4</v>
      </c>
      <c r="BJ85" s="59">
        <v>35.743670000000002</v>
      </c>
      <c r="BK85" s="71">
        <v>6.2926375000000001E-10</v>
      </c>
      <c r="BL85" s="59">
        <v>0.240289324</v>
      </c>
      <c r="BM85" s="59">
        <v>0.29074772999999998</v>
      </c>
      <c r="BN85" s="59">
        <v>7.0258545350977003E-2</v>
      </c>
      <c r="BO85" s="59">
        <v>0.60129559941279564</v>
      </c>
      <c r="BP85" s="59">
        <v>0.22190209</v>
      </c>
      <c r="BQ85" s="59">
        <v>0.44590611000000002</v>
      </c>
      <c r="BR85" s="59">
        <v>7.2124400078730125E-2</v>
      </c>
      <c r="BS85" s="59">
        <v>0.77084790570799389</v>
      </c>
    </row>
    <row r="86" spans="1:71" x14ac:dyDescent="0.25">
      <c r="A86" s="57" t="s">
        <v>212</v>
      </c>
      <c r="B86" s="57">
        <v>6.3040000000000004E-4</v>
      </c>
      <c r="C86" s="57">
        <v>0.19079470000000001</v>
      </c>
      <c r="D86" s="57">
        <v>18.059653999999998</v>
      </c>
      <c r="E86" s="57">
        <v>8.1595560000000003</v>
      </c>
      <c r="F86" s="57">
        <v>2.3075219999999998E-3</v>
      </c>
      <c r="G86" s="57">
        <v>2.3418361000000001E-4</v>
      </c>
      <c r="H86" s="57">
        <v>35.572453000000003</v>
      </c>
      <c r="I86" s="68">
        <v>8.078544E-2</v>
      </c>
      <c r="J86" s="57">
        <v>0.23910401000000001</v>
      </c>
      <c r="K86" s="57">
        <v>0.53072399000000003</v>
      </c>
      <c r="L86" s="57">
        <v>0.26298590999999999</v>
      </c>
      <c r="M86" s="57">
        <v>1.032813910493928</v>
      </c>
      <c r="N86" s="57">
        <v>0.29322247499999998</v>
      </c>
      <c r="O86" s="57">
        <v>0.58658659999999996</v>
      </c>
      <c r="P86" s="57">
        <v>0.46398290243152612</v>
      </c>
      <c r="Q86" s="57">
        <v>1.4593295214315261</v>
      </c>
      <c r="S86" s="53" t="s">
        <v>212</v>
      </c>
      <c r="T86" s="53">
        <v>6.6270000000000001E-4</v>
      </c>
      <c r="U86" s="53">
        <v>0.15924659999999999</v>
      </c>
      <c r="V86" s="53">
        <v>19.470946999999999</v>
      </c>
      <c r="W86" s="53">
        <v>7.9592757000000001</v>
      </c>
      <c r="X86" s="53">
        <v>2.3165299999999998E-3</v>
      </c>
      <c r="Y86" s="53">
        <v>2.2939371E-4</v>
      </c>
      <c r="Z86" s="53">
        <v>35.621780000000001</v>
      </c>
      <c r="AA86" s="53">
        <v>7.1142289999999997E-2</v>
      </c>
      <c r="AB86" s="53">
        <v>0.23892111299999999</v>
      </c>
      <c r="AC86" s="53">
        <v>0.49634571999999999</v>
      </c>
      <c r="AD86" s="53">
        <v>0.24082302999999999</v>
      </c>
      <c r="AE86" s="53">
        <v>0.97608986361679884</v>
      </c>
      <c r="AF86" s="53">
        <v>0.283111375</v>
      </c>
      <c r="AG86" s="53">
        <v>0.56022959999999999</v>
      </c>
      <c r="AH86" s="53">
        <v>0.43683710144670651</v>
      </c>
      <c r="AI86" s="53">
        <v>1.3943458884467059</v>
      </c>
      <c r="AK86" s="58" t="s">
        <v>212</v>
      </c>
      <c r="AL86" s="58">
        <v>7.069E-4</v>
      </c>
      <c r="AM86" s="58">
        <v>0.13152459999999999</v>
      </c>
      <c r="AN86" s="58">
        <v>20.911971999999999</v>
      </c>
      <c r="AO86" s="58">
        <v>7.751379</v>
      </c>
      <c r="AP86" s="58">
        <v>2.3261034000000001E-3</v>
      </c>
      <c r="AQ86" s="58">
        <v>2.2451942000000001E-4</v>
      </c>
      <c r="AR86" s="58">
        <v>35.678359999999998</v>
      </c>
      <c r="AS86" s="70">
        <v>5.9457215999999993E-2</v>
      </c>
      <c r="AT86" s="58">
        <v>0.23783056299999999</v>
      </c>
      <c r="AU86" s="58">
        <v>0.45691494999999999</v>
      </c>
      <c r="AV86" s="58">
        <v>0.215840964</v>
      </c>
      <c r="AW86" s="58">
        <v>0.91058647764436007</v>
      </c>
      <c r="AX86" s="58">
        <v>0.27010935000000003</v>
      </c>
      <c r="AY86" s="58">
        <v>0.52919015000000003</v>
      </c>
      <c r="AZ86" s="58">
        <v>0.39932275105384391</v>
      </c>
      <c r="BA86" s="58">
        <v>1.321461797053844</v>
      </c>
      <c r="BC86" s="59" t="s">
        <v>212</v>
      </c>
      <c r="BD86" s="59">
        <v>6.9130000000000005E-4</v>
      </c>
      <c r="BE86" s="59">
        <v>0.14537810000000001</v>
      </c>
      <c r="BF86" s="59">
        <v>20.175953</v>
      </c>
      <c r="BG86" s="59">
        <v>7.871372</v>
      </c>
      <c r="BH86" s="59">
        <v>2.3223609000000002E-3</v>
      </c>
      <c r="BI86" s="59">
        <v>2.269103E-4</v>
      </c>
      <c r="BJ86" s="59">
        <v>35.659644999999998</v>
      </c>
      <c r="BK86" s="71">
        <v>6.5608225999999992E-2</v>
      </c>
      <c r="BL86" s="59">
        <v>0.238454746</v>
      </c>
      <c r="BM86" s="59">
        <v>0.47686791999999989</v>
      </c>
      <c r="BN86" s="59">
        <v>0.22969729999999999</v>
      </c>
      <c r="BO86" s="59">
        <v>0.94501996668288846</v>
      </c>
      <c r="BP86" s="59">
        <v>0.27666795</v>
      </c>
      <c r="BQ86" s="59">
        <v>0.54498152</v>
      </c>
      <c r="BR86" s="59">
        <v>0.4194215012534932</v>
      </c>
      <c r="BS86" s="59">
        <v>1.3416394872534929</v>
      </c>
    </row>
    <row r="87" spans="1:71" x14ac:dyDescent="0.25">
      <c r="A87" s="57" t="s">
        <v>212</v>
      </c>
      <c r="B87" s="57">
        <v>6.6469999999999995E-4</v>
      </c>
      <c r="C87" s="57">
        <v>0.17519090000000001</v>
      </c>
      <c r="D87" s="57">
        <v>18.14762</v>
      </c>
      <c r="E87" s="57">
        <v>8.1631250000000009</v>
      </c>
      <c r="F87" s="57">
        <v>2.3103495999999999E-3</v>
      </c>
      <c r="G87" s="57">
        <v>2.3465749999999999E-4</v>
      </c>
      <c r="H87" s="57">
        <v>35.630626999999997</v>
      </c>
      <c r="I87" s="68">
        <v>6.8936035000000007E-2</v>
      </c>
      <c r="J87" s="57">
        <v>0.23457103000000001</v>
      </c>
      <c r="K87" s="57">
        <v>0.49547271999999998</v>
      </c>
      <c r="L87" s="57">
        <v>0.26065087999999997</v>
      </c>
      <c r="M87" s="57">
        <v>0.99069463048857542</v>
      </c>
      <c r="N87" s="57">
        <v>0.27272331999999999</v>
      </c>
      <c r="O87" s="57">
        <v>0.55531380999999991</v>
      </c>
      <c r="P87" s="57">
        <v>0.40599403073779311</v>
      </c>
      <c r="Q87" s="57">
        <v>1.334203041737793</v>
      </c>
      <c r="S87" s="53" t="s">
        <v>212</v>
      </c>
      <c r="T87" s="53">
        <v>6.9970000000000004E-4</v>
      </c>
      <c r="U87" s="53">
        <v>0.1468836</v>
      </c>
      <c r="V87" s="53">
        <v>19.52319</v>
      </c>
      <c r="W87" s="53">
        <v>7.9543233000000004</v>
      </c>
      <c r="X87" s="53">
        <v>2.3196710000000001E-3</v>
      </c>
      <c r="Y87" s="53">
        <v>2.2964597E-4</v>
      </c>
      <c r="Z87" s="53">
        <v>35.680835999999999</v>
      </c>
      <c r="AA87" s="53">
        <v>5.8505498000000003E-2</v>
      </c>
      <c r="AB87" s="53">
        <v>0.23467868</v>
      </c>
      <c r="AC87" s="53">
        <v>0.46060263000000001</v>
      </c>
      <c r="AD87" s="53">
        <v>0.23558401400000001</v>
      </c>
      <c r="AE87" s="53">
        <v>0.93086532454684934</v>
      </c>
      <c r="AF87" s="53">
        <v>0.26265799000000001</v>
      </c>
      <c r="AG87" s="53">
        <v>0.52958232999999999</v>
      </c>
      <c r="AH87" s="53">
        <v>0.37545370067639672</v>
      </c>
      <c r="AI87" s="53">
        <v>1.2633453556763969</v>
      </c>
      <c r="AK87" s="58" t="s">
        <v>212</v>
      </c>
      <c r="AL87" s="58">
        <v>7.4450000000000004E-4</v>
      </c>
      <c r="AM87" s="58">
        <v>0.1147902</v>
      </c>
      <c r="AN87" s="58">
        <v>20.947762999999998</v>
      </c>
      <c r="AO87" s="58">
        <v>7.7432914000000004</v>
      </c>
      <c r="AP87" s="58">
        <v>2.3297754000000002E-3</v>
      </c>
      <c r="AQ87" s="58">
        <v>2.2482186999999999E-4</v>
      </c>
      <c r="AR87" s="58">
        <v>35.739820000000002</v>
      </c>
      <c r="AS87" s="70">
        <v>4.8854495999999997E-2</v>
      </c>
      <c r="AT87" s="58">
        <v>0.23514708000000001</v>
      </c>
      <c r="AU87" s="58">
        <v>0.42924954999999998</v>
      </c>
      <c r="AV87" s="58">
        <v>0.20802456999999999</v>
      </c>
      <c r="AW87" s="58">
        <v>0.87242120045949678</v>
      </c>
      <c r="AX87" s="58">
        <v>0.25500251000000002</v>
      </c>
      <c r="AY87" s="58">
        <v>0.51026499000000003</v>
      </c>
      <c r="AZ87" s="58">
        <v>0.3431574006665693</v>
      </c>
      <c r="BA87" s="58">
        <v>1.2081111316665689</v>
      </c>
      <c r="BC87" s="59" t="s">
        <v>212</v>
      </c>
      <c r="BD87" s="59">
        <v>7.2880000000000004E-4</v>
      </c>
      <c r="BE87" s="59">
        <v>0.1314746</v>
      </c>
      <c r="BF87" s="59">
        <v>20.216660999999998</v>
      </c>
      <c r="BG87" s="59">
        <v>7.866136</v>
      </c>
      <c r="BH87" s="59">
        <v>2.3258831E-3</v>
      </c>
      <c r="BI87" s="59">
        <v>2.272094E-4</v>
      </c>
      <c r="BJ87" s="59">
        <v>35.719864000000001</v>
      </c>
      <c r="BK87" s="71">
        <v>5.3812384999999997E-2</v>
      </c>
      <c r="BL87" s="59">
        <v>0.234454727</v>
      </c>
      <c r="BM87" s="59">
        <v>0.44517886000000001</v>
      </c>
      <c r="BN87" s="59">
        <v>0.22293192000000001</v>
      </c>
      <c r="BO87" s="59">
        <v>0.90256550750696352</v>
      </c>
      <c r="BP87" s="59">
        <v>0.25868679</v>
      </c>
      <c r="BQ87" s="59">
        <v>0.52008555000000001</v>
      </c>
      <c r="BR87" s="59">
        <v>0.35941800069389362</v>
      </c>
      <c r="BS87" s="59">
        <v>1.223904830693894</v>
      </c>
    </row>
    <row r="88" spans="1:71" x14ac:dyDescent="0.25">
      <c r="A88" s="57" t="s">
        <v>212</v>
      </c>
      <c r="B88" s="57">
        <v>6.6960000000000001E-4</v>
      </c>
      <c r="C88" s="57">
        <v>0.14147599999999999</v>
      </c>
      <c r="D88" s="57">
        <v>17.970451000000001</v>
      </c>
      <c r="E88" s="57">
        <v>8.1716979999999992</v>
      </c>
      <c r="F88" s="57">
        <v>2.3120134000000001E-3</v>
      </c>
      <c r="G88" s="57">
        <v>2.3705484999999999E-4</v>
      </c>
      <c r="H88" s="57">
        <v>35.664825</v>
      </c>
      <c r="I88" s="68">
        <v>5.3381986999999999E-2</v>
      </c>
      <c r="J88" s="57">
        <v>0.234715174</v>
      </c>
      <c r="K88" s="57">
        <v>0.46920613999999999</v>
      </c>
      <c r="L88" s="57">
        <v>0.23139876500000001</v>
      </c>
      <c r="M88" s="57">
        <v>0.9353200792992401</v>
      </c>
      <c r="N88" s="57">
        <v>0.26295047999999999</v>
      </c>
      <c r="O88" s="57">
        <v>0.53970081999999997</v>
      </c>
      <c r="P88" s="57">
        <v>0.33953032036192832</v>
      </c>
      <c r="Q88" s="57">
        <v>1.225302022361928</v>
      </c>
      <c r="S88" s="53" t="s">
        <v>212</v>
      </c>
      <c r="T88" s="53">
        <v>7.0450000000000005E-4</v>
      </c>
      <c r="U88" s="53">
        <v>0.1193423</v>
      </c>
      <c r="V88" s="53">
        <v>19.289342999999999</v>
      </c>
      <c r="W88" s="53">
        <v>7.9558590000000002</v>
      </c>
      <c r="X88" s="53">
        <v>2.3213196999999999E-3</v>
      </c>
      <c r="Y88" s="53">
        <v>2.3192836999999999E-4</v>
      </c>
      <c r="Z88" s="53">
        <v>35.711826000000002</v>
      </c>
      <c r="AA88" s="53">
        <v>4.4350100000000003E-2</v>
      </c>
      <c r="AB88" s="53">
        <v>0.23540882699999999</v>
      </c>
      <c r="AC88" s="53">
        <v>0.43861473000000001</v>
      </c>
      <c r="AD88" s="53">
        <v>0.20851264</v>
      </c>
      <c r="AE88" s="53">
        <v>0.88253619728700927</v>
      </c>
      <c r="AF88" s="53">
        <v>0.25380881</v>
      </c>
      <c r="AG88" s="53">
        <v>0.51785865999999992</v>
      </c>
      <c r="AH88" s="53">
        <v>0.31143970035461332</v>
      </c>
      <c r="AI88" s="53">
        <v>1.1631047353546129</v>
      </c>
      <c r="AK88" s="58" t="s">
        <v>212</v>
      </c>
      <c r="AL88" s="58">
        <v>7.492E-4</v>
      </c>
      <c r="AM88" s="58">
        <v>9.3228599999999995E-2</v>
      </c>
      <c r="AN88" s="58">
        <v>20.653790000000001</v>
      </c>
      <c r="AO88" s="58">
        <v>7.7404650000000004</v>
      </c>
      <c r="AP88" s="58">
        <v>2.331432E-3</v>
      </c>
      <c r="AQ88" s="58">
        <v>2.2696941E-4</v>
      </c>
      <c r="AR88" s="58">
        <v>35.768529999999998</v>
      </c>
      <c r="AS88" s="70">
        <v>3.2449002999999997E-2</v>
      </c>
      <c r="AT88" s="58">
        <v>0.23454712</v>
      </c>
      <c r="AU88" s="58">
        <v>0.40059344000000002</v>
      </c>
      <c r="AV88" s="58">
        <v>0.17823843</v>
      </c>
      <c r="AW88" s="58">
        <v>0.81337899021954785</v>
      </c>
      <c r="AX88" s="58">
        <v>0.24326264</v>
      </c>
      <c r="AY88" s="58">
        <v>0.49671923000000001</v>
      </c>
      <c r="AZ88" s="58">
        <v>0.26354170028575752</v>
      </c>
      <c r="BA88" s="58">
        <v>1.085363186285758</v>
      </c>
      <c r="BC88" s="59" t="s">
        <v>212</v>
      </c>
      <c r="BD88" s="59">
        <v>7.3450000000000002E-4</v>
      </c>
      <c r="BE88" s="59">
        <v>0.1068465</v>
      </c>
      <c r="BF88" s="59">
        <v>19.960148</v>
      </c>
      <c r="BG88" s="59">
        <v>7.8664784000000001</v>
      </c>
      <c r="BH88" s="59">
        <v>2.3276099999999999E-3</v>
      </c>
      <c r="BI88" s="59">
        <v>2.2940292999999999E-4</v>
      </c>
      <c r="BJ88" s="59">
        <v>35.750360000000001</v>
      </c>
      <c r="BK88" s="71">
        <v>3.8440250000000002E-2</v>
      </c>
      <c r="BL88" s="59">
        <v>0.23497732199999999</v>
      </c>
      <c r="BM88" s="59">
        <v>0.41948785</v>
      </c>
      <c r="BN88" s="59">
        <v>0.19516826000000001</v>
      </c>
      <c r="BO88" s="59">
        <v>0.84963343226142274</v>
      </c>
      <c r="BP88" s="59">
        <v>0.24764678000000001</v>
      </c>
      <c r="BQ88" s="59">
        <v>0.50537629000000006</v>
      </c>
      <c r="BR88" s="59">
        <v>0.28865050031985229</v>
      </c>
      <c r="BS88" s="59">
        <v>1.1101818823198519</v>
      </c>
    </row>
    <row r="89" spans="1:71" x14ac:dyDescent="0.25">
      <c r="A89" s="57" t="s">
        <v>212</v>
      </c>
      <c r="B89" s="57">
        <v>6.5640000000000002E-4</v>
      </c>
      <c r="C89" s="57">
        <v>0.1065319</v>
      </c>
      <c r="D89" s="57">
        <v>17.770489000000001</v>
      </c>
      <c r="E89" s="57">
        <v>8.1781140000000008</v>
      </c>
      <c r="F89" s="57">
        <v>2.3126131999999999E-3</v>
      </c>
      <c r="G89" s="57">
        <v>2.3925570000000001E-4</v>
      </c>
      <c r="H89" s="57">
        <v>35.68009</v>
      </c>
      <c r="I89" s="68">
        <v>3.8486699999999999E-2</v>
      </c>
      <c r="J89" s="57">
        <v>0.24337921400000001</v>
      </c>
      <c r="K89" s="57">
        <v>0.45918702</v>
      </c>
      <c r="L89" s="57">
        <v>0.18493585600000001</v>
      </c>
      <c r="M89" s="57">
        <v>0.88750209017687742</v>
      </c>
      <c r="N89" s="57">
        <v>0.26908556</v>
      </c>
      <c r="O89" s="57">
        <v>0.55685962999999994</v>
      </c>
      <c r="P89" s="57">
        <v>0.27973226024113662</v>
      </c>
      <c r="Q89" s="57">
        <v>1.1756523642411361</v>
      </c>
      <c r="S89" s="53" t="s">
        <v>212</v>
      </c>
      <c r="T89" s="53">
        <v>6.8959999999999996E-4</v>
      </c>
      <c r="U89" s="53">
        <v>8.6215899999999998E-2</v>
      </c>
      <c r="V89" s="53">
        <v>19.04063</v>
      </c>
      <c r="W89" s="53">
        <v>7.9566264000000002</v>
      </c>
      <c r="X89" s="53">
        <v>2.3218961E-3</v>
      </c>
      <c r="Y89" s="53">
        <v>2.3424169999999999E-4</v>
      </c>
      <c r="Z89" s="53">
        <v>35.724460000000001</v>
      </c>
      <c r="AA89" s="53">
        <v>2.7704807000000001E-2</v>
      </c>
      <c r="AB89" s="53">
        <v>0.24355817599999999</v>
      </c>
      <c r="AC89" s="53">
        <v>0.42263626999999998</v>
      </c>
      <c r="AD89" s="53">
        <v>0.159408314</v>
      </c>
      <c r="AE89" s="53">
        <v>0.82560276015207912</v>
      </c>
      <c r="AF89" s="53">
        <v>0.25790846000000001</v>
      </c>
      <c r="AG89" s="53">
        <v>0.533026</v>
      </c>
      <c r="AH89" s="53">
        <v>0.23968694019965889</v>
      </c>
      <c r="AI89" s="53">
        <v>1.096557610199659</v>
      </c>
      <c r="AK89" s="58" t="s">
        <v>212</v>
      </c>
      <c r="AL89" s="58">
        <v>7.3490000000000003E-4</v>
      </c>
      <c r="AM89" s="58">
        <v>6.4319200000000007E-2</v>
      </c>
      <c r="AN89" s="58">
        <v>20.373714</v>
      </c>
      <c r="AO89" s="58">
        <v>7.7374400000000003</v>
      </c>
      <c r="AP89" s="58">
        <v>2.3319832999999998E-3</v>
      </c>
      <c r="AQ89" s="58">
        <v>2.2910718999999999E-4</v>
      </c>
      <c r="AR89" s="58">
        <v>35.780375999999997</v>
      </c>
      <c r="AS89" s="70">
        <v>1.4527027E-2</v>
      </c>
      <c r="AT89" s="58">
        <v>0.24392199000000001</v>
      </c>
      <c r="AU89" s="58">
        <v>0.38263042000000003</v>
      </c>
      <c r="AV89" s="58">
        <v>0.12908887399999999</v>
      </c>
      <c r="AW89" s="58">
        <v>0.75564128411715248</v>
      </c>
      <c r="AX89" s="58">
        <v>0.24548782999999999</v>
      </c>
      <c r="AY89" s="58">
        <v>0.50828947000000002</v>
      </c>
      <c r="AZ89" s="58">
        <v>0.1860139001488551</v>
      </c>
      <c r="BA89" s="58">
        <v>1.010957553148855</v>
      </c>
      <c r="BC89" s="59" t="s">
        <v>212</v>
      </c>
      <c r="BD89" s="59">
        <v>7.2000000000000005E-4</v>
      </c>
      <c r="BE89" s="59">
        <v>7.5217999999999993E-2</v>
      </c>
      <c r="BF89" s="59">
        <v>19.698861999999998</v>
      </c>
      <c r="BG89" s="59">
        <v>7.8662539999999996</v>
      </c>
      <c r="BH89" s="59">
        <v>2.3281909999999999E-3</v>
      </c>
      <c r="BI89" s="59">
        <v>2.3164925000000001E-4</v>
      </c>
      <c r="BJ89" s="59">
        <v>35.763114999999999</v>
      </c>
      <c r="BK89" s="71">
        <v>2.1422912999999998E-2</v>
      </c>
      <c r="BL89" s="59">
        <v>0.24324907700000001</v>
      </c>
      <c r="BM89" s="59">
        <v>0.40215719999999999</v>
      </c>
      <c r="BN89" s="59">
        <v>0.14559456800000001</v>
      </c>
      <c r="BO89" s="59">
        <v>0.79100084513508961</v>
      </c>
      <c r="BP89" s="59">
        <v>0.25135030000000003</v>
      </c>
      <c r="BQ89" s="59">
        <v>0.52069498000000003</v>
      </c>
      <c r="BR89" s="59">
        <v>0.2132289101739745</v>
      </c>
      <c r="BS89" s="59">
        <v>1.038130643173975</v>
      </c>
    </row>
    <row r="90" spans="1:71" x14ac:dyDescent="0.25">
      <c r="A90" s="57" t="s">
        <v>212</v>
      </c>
      <c r="B90" s="57">
        <v>6.2200000000000005E-4</v>
      </c>
      <c r="C90" s="57">
        <v>5.6368000000000001E-2</v>
      </c>
      <c r="D90" s="57">
        <v>17.851849999999999</v>
      </c>
      <c r="E90" s="57">
        <v>8.1834640000000007</v>
      </c>
      <c r="F90" s="57">
        <v>2.3126179999999998E-3</v>
      </c>
      <c r="G90" s="57">
        <v>2.4069894999999999E-4</v>
      </c>
      <c r="H90" s="57">
        <v>35.685510000000001</v>
      </c>
      <c r="I90" s="68">
        <v>1.7698439999999999E-2</v>
      </c>
      <c r="J90" s="57">
        <v>0.26271477399999998</v>
      </c>
      <c r="K90" s="57">
        <v>0.44264837000000001</v>
      </c>
      <c r="L90" s="57">
        <v>0.1047302448</v>
      </c>
      <c r="M90" s="57">
        <v>0.81009338888071336</v>
      </c>
      <c r="N90" s="57">
        <v>0.28937090999999998</v>
      </c>
      <c r="O90" s="57">
        <v>0.58426145000000007</v>
      </c>
      <c r="P90" s="57">
        <v>0.22324976014945541</v>
      </c>
      <c r="Q90" s="57">
        <v>1.1519781461494549</v>
      </c>
      <c r="S90" s="53" t="s">
        <v>212</v>
      </c>
      <c r="T90" s="53">
        <v>6.5209999999999997E-4</v>
      </c>
      <c r="U90" s="53">
        <v>4.28698E-2</v>
      </c>
      <c r="V90" s="53">
        <v>19.030998</v>
      </c>
      <c r="W90" s="53">
        <v>7.9556855999999998</v>
      </c>
      <c r="X90" s="53">
        <v>2.3218826000000001E-3</v>
      </c>
      <c r="Y90" s="53">
        <v>2.359129E-4</v>
      </c>
      <c r="Z90" s="53">
        <v>35.723840000000003</v>
      </c>
      <c r="AA90" s="53">
        <v>5.4562994999999993E-3</v>
      </c>
      <c r="AB90" s="53">
        <v>0.26231011999999998</v>
      </c>
      <c r="AC90" s="53">
        <v>0.40075866999999998</v>
      </c>
      <c r="AD90" s="53">
        <v>8.7910811065425018E-2</v>
      </c>
      <c r="AE90" s="53">
        <v>0.75097960113094875</v>
      </c>
      <c r="AF90" s="53">
        <v>0.27579973000000002</v>
      </c>
      <c r="AG90" s="53">
        <v>0.55541892999999998</v>
      </c>
      <c r="AH90" s="53">
        <v>0.1773537701198945</v>
      </c>
      <c r="AI90" s="53">
        <v>1.060550286119895</v>
      </c>
      <c r="AK90" s="58" t="s">
        <v>212</v>
      </c>
      <c r="AL90" s="58">
        <v>6.9899999999999997E-4</v>
      </c>
      <c r="AM90" s="58">
        <v>2.8990499999999999E-2</v>
      </c>
      <c r="AN90" s="58">
        <v>20.306495999999999</v>
      </c>
      <c r="AO90" s="58">
        <v>7.7344790000000003</v>
      </c>
      <c r="AP90" s="58">
        <v>2.3317339999999998E-3</v>
      </c>
      <c r="AQ90" s="58">
        <v>2.3071033E-4</v>
      </c>
      <c r="AR90" s="58">
        <v>35.776302000000001</v>
      </c>
      <c r="AS90" s="70">
        <v>9.6702889999999998E-10</v>
      </c>
      <c r="AT90" s="58">
        <v>0.26139296499999998</v>
      </c>
      <c r="AU90" s="58">
        <v>0.35284850000000001</v>
      </c>
      <c r="AV90" s="58">
        <v>6.8489657886944597E-2</v>
      </c>
      <c r="AW90" s="58">
        <v>0.68273112293483418</v>
      </c>
      <c r="AX90" s="58">
        <v>0.25986822999999998</v>
      </c>
      <c r="AY90" s="58">
        <v>0.52071599999999996</v>
      </c>
      <c r="AZ90" s="58">
        <v>0.1169403800911681</v>
      </c>
      <c r="BA90" s="58">
        <v>0.96298412894116803</v>
      </c>
      <c r="BC90" s="59" t="s">
        <v>212</v>
      </c>
      <c r="BD90" s="59">
        <v>6.8249999999999995E-4</v>
      </c>
      <c r="BE90" s="59">
        <v>3.5425100000000001E-2</v>
      </c>
      <c r="BF90" s="59">
        <v>19.643967</v>
      </c>
      <c r="BG90" s="59">
        <v>7.8649306000000001</v>
      </c>
      <c r="BH90" s="59">
        <v>2.3279868E-3</v>
      </c>
      <c r="BI90" s="59">
        <v>2.3339859999999999E-4</v>
      </c>
      <c r="BJ90" s="59">
        <v>35.760444999999997</v>
      </c>
      <c r="BK90" s="71">
        <v>1.2097885E-4</v>
      </c>
      <c r="BL90" s="59">
        <v>0.262280807</v>
      </c>
      <c r="BM90" s="59">
        <v>0.37909477000000003</v>
      </c>
      <c r="BN90" s="59">
        <v>7.9046764652427798E-2</v>
      </c>
      <c r="BO90" s="59">
        <v>0.72042234170886132</v>
      </c>
      <c r="BP90" s="59">
        <v>0.26913345999999999</v>
      </c>
      <c r="BQ90" s="59">
        <v>0.54047615999999998</v>
      </c>
      <c r="BR90" s="59">
        <v>0.1503063401063634</v>
      </c>
      <c r="BS90" s="59">
        <v>0.9969196889563634</v>
      </c>
    </row>
    <row r="91" spans="1:71" x14ac:dyDescent="0.25">
      <c r="A91" s="57" t="s">
        <v>212</v>
      </c>
      <c r="B91" s="57">
        <v>6.3789999999999995E-4</v>
      </c>
      <c r="C91" s="57">
        <v>0.30268970000000001</v>
      </c>
      <c r="D91" s="57">
        <v>15.1020565</v>
      </c>
      <c r="E91" s="57">
        <v>8.1623099999999997</v>
      </c>
      <c r="F91" s="57">
        <v>2.3082269999999999E-3</v>
      </c>
      <c r="G91" s="57">
        <v>2.4696549999999999E-4</v>
      </c>
      <c r="H91" s="57">
        <v>35.526299999999999</v>
      </c>
      <c r="I91" s="68">
        <v>9.9818796000000001E-2</v>
      </c>
      <c r="J91" s="57">
        <v>0.22955589400000001</v>
      </c>
      <c r="K91" s="57">
        <v>0.58580702000000007</v>
      </c>
      <c r="L91" s="57">
        <v>0.33269854999999998</v>
      </c>
      <c r="M91" s="57">
        <v>1.148061464328392</v>
      </c>
      <c r="N91" s="57">
        <v>0.2962187</v>
      </c>
      <c r="O91" s="57">
        <v>0.62899966000000007</v>
      </c>
      <c r="P91" s="57">
        <v>0.479629761466633</v>
      </c>
      <c r="Q91" s="57">
        <v>1.534366233466633</v>
      </c>
      <c r="S91" s="53" t="s">
        <v>212</v>
      </c>
      <c r="T91" s="53">
        <v>6.6200000000000005E-4</v>
      </c>
      <c r="U91" s="53">
        <v>0.25914340000000002</v>
      </c>
      <c r="V91" s="53">
        <v>16.531555000000001</v>
      </c>
      <c r="W91" s="53">
        <v>7.9688530000000002</v>
      </c>
      <c r="X91" s="53">
        <v>2.3155269999999999E-3</v>
      </c>
      <c r="Y91" s="53">
        <v>2.4128486000000001E-4</v>
      </c>
      <c r="Z91" s="53">
        <v>35.571506999999997</v>
      </c>
      <c r="AA91" s="53">
        <v>8.8665699999999986E-2</v>
      </c>
      <c r="AB91" s="53">
        <v>0.23018617999999999</v>
      </c>
      <c r="AC91" s="53">
        <v>0.55019229000000003</v>
      </c>
      <c r="AD91" s="53">
        <v>0.30695463000000001</v>
      </c>
      <c r="AE91" s="53">
        <v>1.087333100415099</v>
      </c>
      <c r="AF91" s="53">
        <v>0.28554351</v>
      </c>
      <c r="AG91" s="53">
        <v>0.59728355</v>
      </c>
      <c r="AH91" s="53">
        <v>0.4564714714117093</v>
      </c>
      <c r="AI91" s="53">
        <v>1.4664935714117091</v>
      </c>
      <c r="AK91" s="58" t="s">
        <v>212</v>
      </c>
      <c r="AL91" s="58">
        <v>6.9620000000000001E-4</v>
      </c>
      <c r="AM91" s="58">
        <v>0.21210960000000001</v>
      </c>
      <c r="AN91" s="58">
        <v>17.991465000000002</v>
      </c>
      <c r="AO91" s="58">
        <v>7.7599980000000004</v>
      </c>
      <c r="AP91" s="58">
        <v>2.3235810999999999E-3</v>
      </c>
      <c r="AQ91" s="58">
        <v>2.3583760000000001E-4</v>
      </c>
      <c r="AR91" s="58">
        <v>35.625785999999998</v>
      </c>
      <c r="AS91" s="70">
        <v>7.5922470000000006E-2</v>
      </c>
      <c r="AT91" s="58">
        <v>0.231206942</v>
      </c>
      <c r="AU91" s="58">
        <v>0.51181199999999993</v>
      </c>
      <c r="AV91" s="58">
        <v>0.27619852</v>
      </c>
      <c r="AW91" s="58">
        <v>1.0192174625117381</v>
      </c>
      <c r="AX91" s="58">
        <v>0.27596605499999999</v>
      </c>
      <c r="AY91" s="58">
        <v>0.56741052000000003</v>
      </c>
      <c r="AZ91" s="58">
        <v>0.42415822112734392</v>
      </c>
      <c r="BA91" s="58">
        <v>1.395767874127344</v>
      </c>
      <c r="BC91" s="59" t="s">
        <v>212</v>
      </c>
      <c r="BD91" s="59">
        <v>6.8599999999999998E-4</v>
      </c>
      <c r="BE91" s="59">
        <v>0.23614479999999999</v>
      </c>
      <c r="BF91" s="59">
        <v>17.245971999999998</v>
      </c>
      <c r="BG91" s="59">
        <v>7.8797189999999997</v>
      </c>
      <c r="BH91" s="59">
        <v>2.320346E-3</v>
      </c>
      <c r="BI91" s="59">
        <v>2.3849504999999999E-4</v>
      </c>
      <c r="BJ91" s="59">
        <v>35.608677</v>
      </c>
      <c r="BK91" s="71">
        <v>8.1773760000000001E-2</v>
      </c>
      <c r="BL91" s="59">
        <v>0.23060804500000001</v>
      </c>
      <c r="BM91" s="59">
        <v>0.52934572000000002</v>
      </c>
      <c r="BN91" s="59">
        <v>0.29232093999999997</v>
      </c>
      <c r="BO91" s="59">
        <v>1.0522747054738779</v>
      </c>
      <c r="BP91" s="59">
        <v>0.27912127399999997</v>
      </c>
      <c r="BQ91" s="59">
        <v>0.57975452999999999</v>
      </c>
      <c r="BR91" s="59">
        <v>0.43847942120858202</v>
      </c>
      <c r="BS91" s="59">
        <v>1.409486813208582</v>
      </c>
    </row>
    <row r="92" spans="1:71" x14ac:dyDescent="0.25">
      <c r="A92" s="57" t="s">
        <v>212</v>
      </c>
      <c r="B92" s="57">
        <v>6.4300000000000002E-4</v>
      </c>
      <c r="C92" s="57">
        <v>0.25915890000000003</v>
      </c>
      <c r="D92" s="57">
        <v>15.656668</v>
      </c>
      <c r="E92" s="57">
        <v>8.1664410000000007</v>
      </c>
      <c r="F92" s="57">
        <v>2.3106923000000001E-3</v>
      </c>
      <c r="G92" s="57">
        <v>2.4677895000000001E-4</v>
      </c>
      <c r="H92" s="57">
        <v>35.579259999999998</v>
      </c>
      <c r="I92" s="68">
        <v>9.2590450000000005E-2</v>
      </c>
      <c r="J92" s="57">
        <v>0.23024527</v>
      </c>
      <c r="K92" s="57">
        <v>0.56874080999999999</v>
      </c>
      <c r="L92" s="57">
        <v>0.31362332999999998</v>
      </c>
      <c r="M92" s="57">
        <v>1.112609410351546</v>
      </c>
      <c r="N92" s="57">
        <v>0.29284338599999998</v>
      </c>
      <c r="O92" s="57">
        <v>0.61365607</v>
      </c>
      <c r="P92" s="57">
        <v>0.46189505111125262</v>
      </c>
      <c r="Q92" s="57">
        <v>1.491119380111253</v>
      </c>
      <c r="S92" s="53" t="s">
        <v>212</v>
      </c>
      <c r="T92" s="53">
        <v>6.7080000000000004E-4</v>
      </c>
      <c r="U92" s="53">
        <v>0.22254650000000001</v>
      </c>
      <c r="V92" s="53">
        <v>17.043554</v>
      </c>
      <c r="W92" s="53">
        <v>7.9607472000000001</v>
      </c>
      <c r="X92" s="53">
        <v>2.3185626999999999E-3</v>
      </c>
      <c r="Y92" s="53">
        <v>2.4092267E-4</v>
      </c>
      <c r="Z92" s="53">
        <v>35.628284000000001</v>
      </c>
      <c r="AA92" s="53">
        <v>8.2175719999999994E-2</v>
      </c>
      <c r="AB92" s="53">
        <v>0.23090060600000001</v>
      </c>
      <c r="AC92" s="53">
        <v>0.53434321000000007</v>
      </c>
      <c r="AD92" s="53">
        <v>0.28962115500000002</v>
      </c>
      <c r="AE92" s="53">
        <v>1.054864971456386</v>
      </c>
      <c r="AF92" s="53">
        <v>0.28260966999999998</v>
      </c>
      <c r="AG92" s="53">
        <v>0.58463752000000002</v>
      </c>
      <c r="AH92" s="53">
        <v>0.43968055111664289</v>
      </c>
      <c r="AI92" s="53">
        <v>1.4268499811166431</v>
      </c>
      <c r="AK92" s="58" t="s">
        <v>212</v>
      </c>
      <c r="AL92" s="58">
        <v>7.0960000000000001E-4</v>
      </c>
      <c r="AM92" s="58">
        <v>0.18081620000000001</v>
      </c>
      <c r="AN92" s="58">
        <v>18.480677</v>
      </c>
      <c r="AO92" s="58">
        <v>7.746073</v>
      </c>
      <c r="AP92" s="58">
        <v>2.3272468000000001E-3</v>
      </c>
      <c r="AQ92" s="58">
        <v>2.3519175999999999E-4</v>
      </c>
      <c r="AR92" s="58">
        <v>35.687762999999997</v>
      </c>
      <c r="AS92" s="70">
        <v>6.8406410000000001E-2</v>
      </c>
      <c r="AT92" s="58">
        <v>0.23175393999999999</v>
      </c>
      <c r="AU92" s="58">
        <v>0.49357852000000002</v>
      </c>
      <c r="AV92" s="58">
        <v>0.25869341000000001</v>
      </c>
      <c r="AW92" s="58">
        <v>0.98402587053770896</v>
      </c>
      <c r="AX92" s="58">
        <v>0.26984815000000001</v>
      </c>
      <c r="AY92" s="58">
        <v>0.55197240999999997</v>
      </c>
      <c r="AZ92" s="58">
        <v>0.4017761308961279</v>
      </c>
      <c r="BA92" s="58">
        <v>1.351950370896128</v>
      </c>
      <c r="BC92" s="59" t="s">
        <v>212</v>
      </c>
      <c r="BD92" s="59">
        <v>6.9660000000000002E-4</v>
      </c>
      <c r="BE92" s="59">
        <v>0.2003548</v>
      </c>
      <c r="BF92" s="59">
        <v>17.748417</v>
      </c>
      <c r="BG92" s="59">
        <v>7.8711576000000001</v>
      </c>
      <c r="BH92" s="59">
        <v>2.3237983999999999E-3</v>
      </c>
      <c r="BI92" s="59">
        <v>2.3806749E-4</v>
      </c>
      <c r="BJ92" s="59">
        <v>35.667946000000001</v>
      </c>
      <c r="BK92" s="71">
        <v>7.5253299999999995E-2</v>
      </c>
      <c r="BL92" s="59">
        <v>0.231489684</v>
      </c>
      <c r="BM92" s="59">
        <v>0.51375652999999999</v>
      </c>
      <c r="BN92" s="59">
        <v>0.27458460600000001</v>
      </c>
      <c r="BO92" s="59">
        <v>1.019830820513222</v>
      </c>
      <c r="BP92" s="59">
        <v>0.27604969000000001</v>
      </c>
      <c r="BQ92" s="59">
        <v>0.56796928000000002</v>
      </c>
      <c r="BR92" s="59">
        <v>0.4210966209941937</v>
      </c>
      <c r="BS92" s="59">
        <v>1.371142250994194</v>
      </c>
    </row>
    <row r="93" spans="1:71" x14ac:dyDescent="0.25">
      <c r="A93" s="57" t="s">
        <v>212</v>
      </c>
      <c r="B93" s="57">
        <v>6.5359999999999995E-4</v>
      </c>
      <c r="C93" s="57">
        <v>0.25503710000000002</v>
      </c>
      <c r="D93" s="57">
        <v>15.572295</v>
      </c>
      <c r="E93" s="57">
        <v>8.1677475000000008</v>
      </c>
      <c r="F93" s="57">
        <v>2.3114822999999998E-3</v>
      </c>
      <c r="G93" s="57">
        <v>2.4724912000000001E-4</v>
      </c>
      <c r="H93" s="57">
        <v>35.596522999999998</v>
      </c>
      <c r="I93" s="68">
        <v>9.1274839999999996E-2</v>
      </c>
      <c r="J93" s="57">
        <v>0.22851840600000001</v>
      </c>
      <c r="K93" s="57">
        <v>0.56184339000000005</v>
      </c>
      <c r="L93" s="57">
        <v>0.31724442000000003</v>
      </c>
      <c r="M93" s="57">
        <v>1.1076062163691101</v>
      </c>
      <c r="N93" s="57">
        <v>0.28743260999999998</v>
      </c>
      <c r="O93" s="57">
        <v>0.60552340999999998</v>
      </c>
      <c r="P93" s="57">
        <v>0.45199240095692739</v>
      </c>
      <c r="Q93" s="57">
        <v>1.4652928129569269</v>
      </c>
      <c r="S93" s="53" t="s">
        <v>212</v>
      </c>
      <c r="T93" s="53">
        <v>6.7949999999999998E-4</v>
      </c>
      <c r="U93" s="53">
        <v>0.21335879999999999</v>
      </c>
      <c r="V93" s="53">
        <v>16.904795</v>
      </c>
      <c r="W93" s="53">
        <v>7.956226</v>
      </c>
      <c r="X93" s="53">
        <v>2.3193621999999998E-3</v>
      </c>
      <c r="Y93" s="53">
        <v>2.4178485999999999E-4</v>
      </c>
      <c r="Z93" s="53">
        <v>35.644092999999998</v>
      </c>
      <c r="AA93" s="53">
        <v>7.9396240000000007E-2</v>
      </c>
      <c r="AB93" s="53">
        <v>0.230384595</v>
      </c>
      <c r="AC93" s="53">
        <v>0.52847135000000001</v>
      </c>
      <c r="AD93" s="53">
        <v>0.28755902</v>
      </c>
      <c r="AE93" s="53">
        <v>1.0464149654445649</v>
      </c>
      <c r="AF93" s="53">
        <v>0.27756479000000001</v>
      </c>
      <c r="AG93" s="53">
        <v>0.57662418999999998</v>
      </c>
      <c r="AH93" s="53">
        <v>0.42600927086411788</v>
      </c>
      <c r="AI93" s="53">
        <v>1.3958759938641181</v>
      </c>
      <c r="AK93" s="58" t="s">
        <v>212</v>
      </c>
      <c r="AL93" s="58">
        <v>7.1849999999999995E-4</v>
      </c>
      <c r="AM93" s="58">
        <v>0.16887369999999999</v>
      </c>
      <c r="AN93" s="58">
        <v>18.307034000000002</v>
      </c>
      <c r="AO93" s="58">
        <v>7.7393536999999997</v>
      </c>
      <c r="AP93" s="58">
        <v>2.3281199999999999E-3</v>
      </c>
      <c r="AQ93" s="58">
        <v>2.3619228E-4</v>
      </c>
      <c r="AR93" s="58">
        <v>35.703975999999997</v>
      </c>
      <c r="AS93" s="70">
        <v>6.4712489999999998E-2</v>
      </c>
      <c r="AT93" s="58">
        <v>0.23137361300000001</v>
      </c>
      <c r="AU93" s="58">
        <v>0.48725528000000001</v>
      </c>
      <c r="AV93" s="58">
        <v>0.25392505999999998</v>
      </c>
      <c r="AW93" s="58">
        <v>0.97255395347016926</v>
      </c>
      <c r="AX93" s="58">
        <v>0.26563514999999999</v>
      </c>
      <c r="AY93" s="58">
        <v>0.54457608999999996</v>
      </c>
      <c r="AZ93" s="58">
        <v>0.38434413067095391</v>
      </c>
      <c r="BA93" s="58">
        <v>1.3172307556709539</v>
      </c>
      <c r="BC93" s="59" t="s">
        <v>212</v>
      </c>
      <c r="BD93" s="59">
        <v>7.0560000000000002E-4</v>
      </c>
      <c r="BE93" s="59">
        <v>0.18922410000000001</v>
      </c>
      <c r="BF93" s="59">
        <v>17.593813000000001</v>
      </c>
      <c r="BG93" s="59">
        <v>7.8663983000000002</v>
      </c>
      <c r="BH93" s="59">
        <v>2.324689E-3</v>
      </c>
      <c r="BI93" s="59">
        <v>2.3900409000000001E-4</v>
      </c>
      <c r="BJ93" s="59">
        <v>35.684519999999999</v>
      </c>
      <c r="BK93" s="71">
        <v>7.179613E-2</v>
      </c>
      <c r="BL93" s="59">
        <v>0.23086198299999999</v>
      </c>
      <c r="BM93" s="59">
        <v>0.50733183999999998</v>
      </c>
      <c r="BN93" s="59">
        <v>0.27078506000000002</v>
      </c>
      <c r="BO93" s="59">
        <v>1.008978883467244</v>
      </c>
      <c r="BP93" s="59">
        <v>0.27122404999999999</v>
      </c>
      <c r="BQ93" s="59">
        <v>0.55980728999999996</v>
      </c>
      <c r="BR93" s="59">
        <v>0.40417603075012348</v>
      </c>
      <c r="BS93" s="59">
        <v>1.336864880750124</v>
      </c>
    </row>
    <row r="94" spans="1:71" x14ac:dyDescent="0.25">
      <c r="A94" s="57" t="s">
        <v>212</v>
      </c>
      <c r="B94" s="57">
        <v>6.4999999999999997E-4</v>
      </c>
      <c r="C94" s="57">
        <v>0.2292593</v>
      </c>
      <c r="D94" s="57">
        <v>15.424049999999999</v>
      </c>
      <c r="E94" s="57">
        <v>8.1726550000000007</v>
      </c>
      <c r="F94" s="57">
        <v>2.3121376999999999E-3</v>
      </c>
      <c r="G94" s="57">
        <v>2.4863046999999997E-4</v>
      </c>
      <c r="H94" s="57">
        <v>35.613579999999999</v>
      </c>
      <c r="I94" s="68">
        <v>7.8889890000000004E-2</v>
      </c>
      <c r="J94" s="57">
        <v>0.23098632999999999</v>
      </c>
      <c r="K94" s="57">
        <v>0.54464121999999993</v>
      </c>
      <c r="L94" s="57">
        <v>0.29186703000000003</v>
      </c>
      <c r="M94" s="57">
        <v>1.067494580324148</v>
      </c>
      <c r="N94" s="57">
        <v>0.28316823000000002</v>
      </c>
      <c r="O94" s="57">
        <v>0.59954395999999999</v>
      </c>
      <c r="P94" s="57">
        <v>0.40353444057542831</v>
      </c>
      <c r="Q94" s="57">
        <v>1.3937307815754281</v>
      </c>
      <c r="S94" s="53" t="s">
        <v>212</v>
      </c>
      <c r="T94" s="53">
        <v>6.7549999999999999E-4</v>
      </c>
      <c r="U94" s="53">
        <v>0.18586440000000001</v>
      </c>
      <c r="V94" s="53">
        <v>16.705835</v>
      </c>
      <c r="W94" s="53">
        <v>7.9548189999999996</v>
      </c>
      <c r="X94" s="53">
        <v>2.3200982000000001E-3</v>
      </c>
      <c r="Y94" s="53">
        <v>2.4332693000000001E-4</v>
      </c>
      <c r="Z94" s="53">
        <v>35.660629999999998</v>
      </c>
      <c r="AA94" s="53">
        <v>6.3651659999999999E-2</v>
      </c>
      <c r="AB94" s="53">
        <v>0.23281916499999999</v>
      </c>
      <c r="AC94" s="53">
        <v>0.50345191</v>
      </c>
      <c r="AD94" s="53">
        <v>0.25832439499999998</v>
      </c>
      <c r="AE94" s="53">
        <v>0.99459547034950635</v>
      </c>
      <c r="AF94" s="53">
        <v>0.27127837599999999</v>
      </c>
      <c r="AG94" s="53">
        <v>0.56939156999999996</v>
      </c>
      <c r="AH94" s="53">
        <v>0.36061037046473471</v>
      </c>
      <c r="AI94" s="53">
        <v>1.3023189564647351</v>
      </c>
      <c r="AK94" s="58" t="s">
        <v>212</v>
      </c>
      <c r="AL94" s="58">
        <v>7.1369999999999995E-4</v>
      </c>
      <c r="AM94" s="58">
        <v>0.1403404</v>
      </c>
      <c r="AN94" s="58">
        <v>18.04561</v>
      </c>
      <c r="AO94" s="58">
        <v>7.7349050000000004</v>
      </c>
      <c r="AP94" s="58">
        <v>2.3289088E-3</v>
      </c>
      <c r="AQ94" s="58">
        <v>2.3789147E-4</v>
      </c>
      <c r="AR94" s="58">
        <v>35.718876000000002</v>
      </c>
      <c r="AS94" s="70">
        <v>4.6644438000000003E-2</v>
      </c>
      <c r="AT94" s="58">
        <v>0.23518337</v>
      </c>
      <c r="AU94" s="58">
        <v>0.45882796999999997</v>
      </c>
      <c r="AV94" s="58">
        <v>0.21916056</v>
      </c>
      <c r="AW94" s="58">
        <v>0.91317190029771866</v>
      </c>
      <c r="AX94" s="58">
        <v>0.25765734000000001</v>
      </c>
      <c r="AY94" s="58">
        <v>0.54062114999999999</v>
      </c>
      <c r="AZ94" s="58">
        <v>0.303207780339453</v>
      </c>
      <c r="BA94" s="58">
        <v>1.2045281263394529</v>
      </c>
      <c r="BC94" s="59" t="s">
        <v>212</v>
      </c>
      <c r="BD94" s="59">
        <v>7.0169999999999998E-4</v>
      </c>
      <c r="BE94" s="59">
        <v>0.16120680000000001</v>
      </c>
      <c r="BF94" s="59">
        <v>17.364939</v>
      </c>
      <c r="BG94" s="59">
        <v>7.8641399999999999</v>
      </c>
      <c r="BH94" s="59">
        <v>2.3254921999999998E-3</v>
      </c>
      <c r="BI94" s="59">
        <v>2.4061941000000001E-4</v>
      </c>
      <c r="BJ94" s="59">
        <v>35.70093</v>
      </c>
      <c r="BK94" s="71">
        <v>5.4576859999999998E-2</v>
      </c>
      <c r="BL94" s="59">
        <v>0.23358453600000001</v>
      </c>
      <c r="BM94" s="59">
        <v>0.47953806999999998</v>
      </c>
      <c r="BN94" s="59">
        <v>0.23874329</v>
      </c>
      <c r="BO94" s="59">
        <v>0.95186589633573671</v>
      </c>
      <c r="BP94" s="59">
        <v>0.26409830400000001</v>
      </c>
      <c r="BQ94" s="59">
        <v>0.55360754999999995</v>
      </c>
      <c r="BR94" s="59">
        <v>0.33041963038664762</v>
      </c>
      <c r="BS94" s="59">
        <v>1.2315775383866481</v>
      </c>
    </row>
    <row r="95" spans="1:71" x14ac:dyDescent="0.25">
      <c r="A95" s="57" t="s">
        <v>212</v>
      </c>
      <c r="B95" s="57">
        <v>6.3560000000000005E-4</v>
      </c>
      <c r="C95" s="57">
        <v>0.19600880000000001</v>
      </c>
      <c r="D95" s="57">
        <v>15.14265</v>
      </c>
      <c r="E95" s="57">
        <v>8.1783579999999994</v>
      </c>
      <c r="F95" s="57">
        <v>2.3124102000000001E-3</v>
      </c>
      <c r="G95" s="57">
        <v>2.5095290000000001E-4</v>
      </c>
      <c r="H95" s="57">
        <v>35.626089999999998</v>
      </c>
      <c r="I95" s="68">
        <v>6.9232089999999996E-2</v>
      </c>
      <c r="J95" s="57">
        <v>0.236129172</v>
      </c>
      <c r="K95" s="57">
        <v>0.54291873999999996</v>
      </c>
      <c r="L95" s="57">
        <v>0.26142664399999999</v>
      </c>
      <c r="M95" s="57">
        <v>1.0404745562518389</v>
      </c>
      <c r="N95" s="57">
        <v>0.28792615999999999</v>
      </c>
      <c r="O95" s="57">
        <v>0.60840636999999997</v>
      </c>
      <c r="P95" s="57">
        <v>0.37077540039222601</v>
      </c>
      <c r="Q95" s="57">
        <v>1.365946103392226</v>
      </c>
      <c r="S95" s="53" t="s">
        <v>212</v>
      </c>
      <c r="T95" s="53">
        <v>6.5729999999999998E-4</v>
      </c>
      <c r="U95" s="53">
        <v>0.15317529999999999</v>
      </c>
      <c r="V95" s="53">
        <v>16.324103999999998</v>
      </c>
      <c r="W95" s="53">
        <v>7.9537199999999997</v>
      </c>
      <c r="X95" s="53">
        <v>2.3202607E-3</v>
      </c>
      <c r="Y95" s="53">
        <v>2.4603264000000002E-4</v>
      </c>
      <c r="Z95" s="53">
        <v>35.666980000000002</v>
      </c>
      <c r="AA95" s="53">
        <v>5.2327722E-2</v>
      </c>
      <c r="AB95" s="53">
        <v>0.23904201999999999</v>
      </c>
      <c r="AC95" s="53">
        <v>0.50019829000000005</v>
      </c>
      <c r="AD95" s="53">
        <v>0.22361612</v>
      </c>
      <c r="AE95" s="53">
        <v>0.96285643023596712</v>
      </c>
      <c r="AF95" s="53">
        <v>0.27631497999999999</v>
      </c>
      <c r="AG95" s="53">
        <v>0.58128433999999995</v>
      </c>
      <c r="AH95" s="53">
        <v>0.31851187029477968</v>
      </c>
      <c r="AI95" s="53">
        <v>1.2676933402947801</v>
      </c>
      <c r="AK95" s="58" t="s">
        <v>212</v>
      </c>
      <c r="AL95" s="58">
        <v>6.9340000000000005E-4</v>
      </c>
      <c r="AM95" s="58">
        <v>0.1078865</v>
      </c>
      <c r="AN95" s="58">
        <v>17.588885999999999</v>
      </c>
      <c r="AO95" s="58">
        <v>7.7313049999999999</v>
      </c>
      <c r="AP95" s="58">
        <v>2.3287763E-3</v>
      </c>
      <c r="AQ95" s="58">
        <v>2.4072197E-4</v>
      </c>
      <c r="AR95" s="58">
        <v>35.719036000000003</v>
      </c>
      <c r="AS95" s="70">
        <v>3.3204167999999999E-2</v>
      </c>
      <c r="AT95" s="58">
        <v>0.24245077000000001</v>
      </c>
      <c r="AU95" s="58">
        <v>0.45288679999999998</v>
      </c>
      <c r="AV95" s="58">
        <v>0.177248563</v>
      </c>
      <c r="AW95" s="58">
        <v>0.87258613316927058</v>
      </c>
      <c r="AX95" s="58">
        <v>0.26420713499999998</v>
      </c>
      <c r="AY95" s="58">
        <v>0.55906096999999999</v>
      </c>
      <c r="AZ95" s="58">
        <v>0.24587248020026739</v>
      </c>
      <c r="BA95" s="58">
        <v>1.1556882542002671</v>
      </c>
      <c r="BC95" s="59" t="s">
        <v>212</v>
      </c>
      <c r="BD95" s="59">
        <v>6.8300000000000001E-4</v>
      </c>
      <c r="BE95" s="59">
        <v>0.1295056</v>
      </c>
      <c r="BF95" s="59">
        <v>16.940287000000001</v>
      </c>
      <c r="BG95" s="59">
        <v>7.8621116000000004</v>
      </c>
      <c r="BH95" s="59">
        <v>2.3254717000000002E-3</v>
      </c>
      <c r="BI95" s="59">
        <v>2.433852E-4</v>
      </c>
      <c r="BJ95" s="59">
        <v>35.704532999999998</v>
      </c>
      <c r="BK95" s="71">
        <v>4.236115E-2</v>
      </c>
      <c r="BL95" s="59">
        <v>0.24104926800000001</v>
      </c>
      <c r="BM95" s="59">
        <v>0.47611587999999988</v>
      </c>
      <c r="BN95" s="59">
        <v>0.201003604</v>
      </c>
      <c r="BO95" s="59">
        <v>0.91816875220688765</v>
      </c>
      <c r="BP95" s="59">
        <v>0.26872635499999997</v>
      </c>
      <c r="BQ95" s="59">
        <v>0.56834311000000004</v>
      </c>
      <c r="BR95" s="59">
        <v>0.28200725024249618</v>
      </c>
      <c r="BS95" s="59">
        <v>1.1914525812424961</v>
      </c>
    </row>
    <row r="96" spans="1:71" x14ac:dyDescent="0.25">
      <c r="A96" s="57" t="s">
        <v>212</v>
      </c>
      <c r="B96" s="57">
        <v>5.9909999999999998E-4</v>
      </c>
      <c r="C96" s="57">
        <v>0.1261013</v>
      </c>
      <c r="D96" s="57">
        <v>15.120208</v>
      </c>
      <c r="E96" s="57">
        <v>8.1870069999999995</v>
      </c>
      <c r="F96" s="57">
        <v>2.3127961999999998E-3</v>
      </c>
      <c r="G96" s="57">
        <v>2.5291050000000002E-4</v>
      </c>
      <c r="H96" s="57">
        <v>35.643256999999998</v>
      </c>
      <c r="I96" s="68">
        <v>5.0068207000000003E-2</v>
      </c>
      <c r="J96" s="57">
        <v>0.25262571299999997</v>
      </c>
      <c r="K96" s="57">
        <v>0.53505639999999999</v>
      </c>
      <c r="L96" s="57">
        <v>0.190375035</v>
      </c>
      <c r="M96" s="57">
        <v>0.97805714815930989</v>
      </c>
      <c r="N96" s="57">
        <v>0.30551611000000001</v>
      </c>
      <c r="O96" s="57">
        <v>0.63166142999999997</v>
      </c>
      <c r="P96" s="57">
        <v>0.32392696024160289</v>
      </c>
      <c r="Q96" s="57">
        <v>1.345634693241603</v>
      </c>
      <c r="S96" s="53" t="s">
        <v>212</v>
      </c>
      <c r="T96" s="53">
        <v>6.2679999999999995E-4</v>
      </c>
      <c r="U96" s="53">
        <v>9.2779799999999996E-2</v>
      </c>
      <c r="V96" s="53">
        <v>16.388268</v>
      </c>
      <c r="W96" s="53">
        <v>7.9528736999999996</v>
      </c>
      <c r="X96" s="53">
        <v>2.3209163999999998E-3</v>
      </c>
      <c r="Y96" s="53">
        <v>2.4689687000000002E-4</v>
      </c>
      <c r="Z96" s="53">
        <v>35.688071999999998</v>
      </c>
      <c r="AA96" s="53">
        <v>2.9607207E-2</v>
      </c>
      <c r="AB96" s="53">
        <v>0.25515939999999998</v>
      </c>
      <c r="AC96" s="53">
        <v>0.47709162999999999</v>
      </c>
      <c r="AD96" s="53">
        <v>0.151436934</v>
      </c>
      <c r="AE96" s="53">
        <v>0.88368796412518269</v>
      </c>
      <c r="AF96" s="53">
        <v>0.28718919999999998</v>
      </c>
      <c r="AG96" s="53">
        <v>0.60072165</v>
      </c>
      <c r="AH96" s="53">
        <v>0.242799640169237</v>
      </c>
      <c r="AI96" s="53">
        <v>1.2029547101692371</v>
      </c>
      <c r="AK96" s="58" t="s">
        <v>212</v>
      </c>
      <c r="AL96" s="58">
        <v>6.6949999999999996E-4</v>
      </c>
      <c r="AM96" s="58">
        <v>6.1355899999999998E-2</v>
      </c>
      <c r="AN96" s="58">
        <v>17.705873</v>
      </c>
      <c r="AO96" s="58">
        <v>7.7287445000000004</v>
      </c>
      <c r="AP96" s="58">
        <v>2.3296098000000001E-3</v>
      </c>
      <c r="AQ96" s="58">
        <v>2.4093581E-4</v>
      </c>
      <c r="AR96" s="58">
        <v>35.740265000000001</v>
      </c>
      <c r="AS96" s="70">
        <v>6.4030197000000001E-3</v>
      </c>
      <c r="AT96" s="58">
        <v>0.2565537</v>
      </c>
      <c r="AU96" s="58">
        <v>0.41717102</v>
      </c>
      <c r="AV96" s="58">
        <v>0.106489757</v>
      </c>
      <c r="AW96" s="58">
        <v>0.78021447708556824</v>
      </c>
      <c r="AX96" s="58">
        <v>0.26806460999999998</v>
      </c>
      <c r="AY96" s="58">
        <v>0.56711623</v>
      </c>
      <c r="AZ96" s="58">
        <v>0.15060037010731009</v>
      </c>
      <c r="BA96" s="58">
        <v>1.0587329811073101</v>
      </c>
      <c r="BC96" s="59" t="s">
        <v>212</v>
      </c>
      <c r="BD96" s="59">
        <v>6.5740000000000004E-4</v>
      </c>
      <c r="BE96" s="59">
        <v>7.6204900000000006E-2</v>
      </c>
      <c r="BF96" s="59">
        <v>17.044487</v>
      </c>
      <c r="BG96" s="59">
        <v>7.8602420000000004</v>
      </c>
      <c r="BH96" s="59">
        <v>2.3262080000000002E-3</v>
      </c>
      <c r="BI96" s="59">
        <v>2.438002E-4</v>
      </c>
      <c r="BJ96" s="59">
        <v>35.726802999999997</v>
      </c>
      <c r="BK96" s="71">
        <v>1.7074328E-2</v>
      </c>
      <c r="BL96" s="59">
        <v>0.25580212000000002</v>
      </c>
      <c r="BM96" s="59">
        <v>0.44371136999999999</v>
      </c>
      <c r="BN96" s="59">
        <v>0.129161743</v>
      </c>
      <c r="BO96" s="59">
        <v>0.82867523310453217</v>
      </c>
      <c r="BP96" s="59">
        <v>0.27578984000000001</v>
      </c>
      <c r="BQ96" s="59">
        <v>0.58238572999999993</v>
      </c>
      <c r="BR96" s="59">
        <v>0.19044043013111381</v>
      </c>
      <c r="BS96" s="59">
        <v>1.098807798131114</v>
      </c>
    </row>
    <row r="97" spans="1:71" x14ac:dyDescent="0.25">
      <c r="A97" s="57" t="s">
        <v>212</v>
      </c>
      <c r="B97" s="57">
        <v>5.9000000000000003E-4</v>
      </c>
      <c r="C97" s="57">
        <v>7.8651799999999994E-2</v>
      </c>
      <c r="D97" s="57">
        <v>15.365454</v>
      </c>
      <c r="E97" s="57">
        <v>8.1854460000000007</v>
      </c>
      <c r="F97" s="57">
        <v>2.3090655000000001E-3</v>
      </c>
      <c r="G97" s="57">
        <v>2.5107758000000001E-4</v>
      </c>
      <c r="H97" s="57">
        <v>35.620989999999999</v>
      </c>
      <c r="I97" s="68">
        <v>2.5837222000000001E-5</v>
      </c>
      <c r="J97" s="57">
        <v>0.260363976</v>
      </c>
      <c r="K97" s="57">
        <v>0.44559798000000012</v>
      </c>
      <c r="L97" s="57">
        <v>0.11292119175442999</v>
      </c>
      <c r="M97" s="57">
        <v>0.81888314784339844</v>
      </c>
      <c r="N97" s="57">
        <v>0.27607796000000001</v>
      </c>
      <c r="O97" s="57">
        <v>0.60766617000000001</v>
      </c>
      <c r="P97" s="57">
        <v>0.1159463400848559</v>
      </c>
      <c r="Q97" s="57">
        <v>1.0308122633068559</v>
      </c>
      <c r="S97" s="53" t="s">
        <v>212</v>
      </c>
      <c r="T97" s="53">
        <v>6.288E-4</v>
      </c>
      <c r="U97" s="53">
        <v>5.3633300000000002E-2</v>
      </c>
      <c r="V97" s="53">
        <v>16.771187000000001</v>
      </c>
      <c r="W97" s="53">
        <v>7.9454440000000002</v>
      </c>
      <c r="X97" s="53">
        <v>2.3185506000000002E-3</v>
      </c>
      <c r="Y97" s="53">
        <v>2.4442398E-4</v>
      </c>
      <c r="Z97" s="53">
        <v>35.682986999999997</v>
      </c>
      <c r="AA97" s="53">
        <v>7.1553929999999998E-10</v>
      </c>
      <c r="AB97" s="53">
        <v>0.26089888999999999</v>
      </c>
      <c r="AC97" s="53">
        <v>0.38783533999999997</v>
      </c>
      <c r="AD97" s="53">
        <v>8.8264465266721701E-2</v>
      </c>
      <c r="AE97" s="53">
        <v>0.7369986953332377</v>
      </c>
      <c r="AF97" s="53">
        <v>0.25540853499999999</v>
      </c>
      <c r="AG97" s="53">
        <v>0.56631922999999995</v>
      </c>
      <c r="AH97" s="53">
        <v>4.7896527068067407E-2</v>
      </c>
      <c r="AI97" s="53">
        <v>0.90960836991441718</v>
      </c>
      <c r="AK97" s="58" t="s">
        <v>212</v>
      </c>
      <c r="AL97" s="58">
        <v>6.801E-4</v>
      </c>
      <c r="AM97" s="58">
        <v>3.6280199999999999E-2</v>
      </c>
      <c r="AN97" s="58">
        <v>18.114923000000001</v>
      </c>
      <c r="AO97" s="58">
        <v>7.7237305999999997</v>
      </c>
      <c r="AP97" s="58">
        <v>2.3281096999999999E-3</v>
      </c>
      <c r="AQ97" s="58">
        <v>2.3844381000000001E-4</v>
      </c>
      <c r="AR97" s="58">
        <v>35.742150000000002</v>
      </c>
      <c r="AS97" s="70">
        <v>2.9442604000000003E-10</v>
      </c>
      <c r="AT97" s="58">
        <v>0.25904933000000002</v>
      </c>
      <c r="AU97" s="58">
        <v>0.33333907000000002</v>
      </c>
      <c r="AV97" s="58">
        <v>6.3578701152141995E-2</v>
      </c>
      <c r="AW97" s="58">
        <v>0.65596710120049073</v>
      </c>
      <c r="AX97" s="58">
        <v>0.23606731</v>
      </c>
      <c r="AY97" s="58">
        <v>0.51176290000000002</v>
      </c>
      <c r="AZ97" s="58">
        <v>2.1531011050000002E-9</v>
      </c>
      <c r="BA97" s="58">
        <v>0.82378800757364734</v>
      </c>
      <c r="BC97" s="59" t="s">
        <v>212</v>
      </c>
      <c r="BD97" s="59">
        <v>6.6399999999999999E-4</v>
      </c>
      <c r="BE97" s="59">
        <v>4.3735999999999997E-2</v>
      </c>
      <c r="BF97" s="59">
        <v>17.436626</v>
      </c>
      <c r="BG97" s="59">
        <v>7.8541840000000001</v>
      </c>
      <c r="BH97" s="59">
        <v>2.3244016E-3</v>
      </c>
      <c r="BI97" s="59">
        <v>2.4138368000000001E-4</v>
      </c>
      <c r="BJ97" s="59">
        <v>35.725520000000003</v>
      </c>
      <c r="BK97" s="71">
        <v>4.2054619999999999E-10</v>
      </c>
      <c r="BL97" s="59">
        <v>0.26088488399999998</v>
      </c>
      <c r="BM97" s="59">
        <v>0.35656408000000001</v>
      </c>
      <c r="BN97" s="59">
        <v>7.513431221437139E-2</v>
      </c>
      <c r="BO97" s="59">
        <v>0.69258327627041893</v>
      </c>
      <c r="BP97" s="59">
        <v>0.24256177500000001</v>
      </c>
      <c r="BQ97" s="59">
        <v>0.55207704999999996</v>
      </c>
      <c r="BR97" s="59">
        <v>2.742656183602E-4</v>
      </c>
      <c r="BS97" s="59">
        <v>0.82450228403890635</v>
      </c>
    </row>
    <row r="98" spans="1:71" x14ac:dyDescent="0.25">
      <c r="A98" s="57" t="s">
        <v>212</v>
      </c>
      <c r="B98" s="57">
        <v>6.5769999999999999E-4</v>
      </c>
      <c r="C98" s="57">
        <v>0.41649209999999998</v>
      </c>
      <c r="D98" s="57">
        <v>13.031741</v>
      </c>
      <c r="E98" s="57">
        <v>8.157057</v>
      </c>
      <c r="F98" s="57">
        <v>2.3068667000000001E-3</v>
      </c>
      <c r="G98" s="57">
        <v>2.574815E-4</v>
      </c>
      <c r="H98" s="57">
        <v>35.457478000000002</v>
      </c>
      <c r="I98" s="68">
        <v>0.11801921999999999</v>
      </c>
      <c r="J98" s="57">
        <v>0.22221592400000001</v>
      </c>
      <c r="K98" s="57">
        <v>0.62135014</v>
      </c>
      <c r="L98" s="57">
        <v>0.39862202000000002</v>
      </c>
      <c r="M98" s="57">
        <v>1.2421880843172901</v>
      </c>
      <c r="N98" s="57">
        <v>0.29764992000000001</v>
      </c>
      <c r="O98" s="57">
        <v>0.66479096999999987</v>
      </c>
      <c r="P98" s="57">
        <v>0.49075872153819983</v>
      </c>
      <c r="Q98" s="57">
        <v>1.5970286515382</v>
      </c>
      <c r="S98" s="53" t="s">
        <v>212</v>
      </c>
      <c r="T98" s="53">
        <v>6.7420000000000002E-4</v>
      </c>
      <c r="U98" s="53">
        <v>0.35392659999999998</v>
      </c>
      <c r="V98" s="53">
        <v>14.399291</v>
      </c>
      <c r="W98" s="53">
        <v>7.9588304000000001</v>
      </c>
      <c r="X98" s="53">
        <v>2.3126777000000002E-3</v>
      </c>
      <c r="Y98" s="53">
        <v>2.5166772000000001E-4</v>
      </c>
      <c r="Z98" s="53">
        <v>35.497627000000001</v>
      </c>
      <c r="AA98" s="53">
        <v>0.10893198</v>
      </c>
      <c r="AB98" s="53">
        <v>0.22329637999999999</v>
      </c>
      <c r="AC98" s="53">
        <v>0.59447547000000001</v>
      </c>
      <c r="AD98" s="53">
        <v>0.37291342</v>
      </c>
      <c r="AE98" s="53">
        <v>1.190685270375083</v>
      </c>
      <c r="AF98" s="53">
        <v>0.29006293999999999</v>
      </c>
      <c r="AG98" s="53">
        <v>0.63756190000000001</v>
      </c>
      <c r="AH98" s="53">
        <v>0.48245380206016109</v>
      </c>
      <c r="AI98" s="53">
        <v>1.5521260810601609</v>
      </c>
      <c r="AK98" s="58" t="s">
        <v>212</v>
      </c>
      <c r="AL98" s="58">
        <v>7.025E-4</v>
      </c>
      <c r="AM98" s="58">
        <v>0.28068850000000001</v>
      </c>
      <c r="AN98" s="58">
        <v>15.840062</v>
      </c>
      <c r="AO98" s="58">
        <v>7.746105</v>
      </c>
      <c r="AP98" s="58">
        <v>2.3194807999999999E-3</v>
      </c>
      <c r="AQ98" s="58">
        <v>2.4583603999999998E-4</v>
      </c>
      <c r="AR98" s="58">
        <v>35.552002000000002</v>
      </c>
      <c r="AS98" s="70">
        <v>9.3046809999999994E-2</v>
      </c>
      <c r="AT98" s="58">
        <v>0.22502739399999999</v>
      </c>
      <c r="AU98" s="58">
        <v>0.55693318999999997</v>
      </c>
      <c r="AV98" s="58">
        <v>0.33179064000000003</v>
      </c>
      <c r="AW98" s="58">
        <v>1.1137512244280681</v>
      </c>
      <c r="AX98" s="58">
        <v>0.27927981000000002</v>
      </c>
      <c r="AY98" s="58">
        <v>0.60136165000000008</v>
      </c>
      <c r="AZ98" s="58">
        <v>0.4472772514465545</v>
      </c>
      <c r="BA98" s="58">
        <v>1.478905212446554</v>
      </c>
      <c r="BC98" s="59" t="s">
        <v>212</v>
      </c>
      <c r="BD98" s="59">
        <v>6.9470000000000003E-4</v>
      </c>
      <c r="BE98" s="59">
        <v>0.3131408</v>
      </c>
      <c r="BF98" s="59">
        <v>15.113467999999999</v>
      </c>
      <c r="BG98" s="59">
        <v>7.8697980000000003</v>
      </c>
      <c r="BH98" s="59">
        <v>2.3167455E-3</v>
      </c>
      <c r="BI98" s="59">
        <v>2.4870727999999999E-4</v>
      </c>
      <c r="BJ98" s="59">
        <v>35.536490000000001</v>
      </c>
      <c r="BK98" s="71">
        <v>0.10072953</v>
      </c>
      <c r="BL98" s="59">
        <v>0.22410496999999999</v>
      </c>
      <c r="BM98" s="59">
        <v>0.57549686000000011</v>
      </c>
      <c r="BN98" s="59">
        <v>0.35208286</v>
      </c>
      <c r="BO98" s="59">
        <v>1.1516846904051119</v>
      </c>
      <c r="BP98" s="59">
        <v>0.28435271000000001</v>
      </c>
      <c r="BQ98" s="59">
        <v>0.61878612999999993</v>
      </c>
      <c r="BR98" s="59">
        <v>0.46372020168931638</v>
      </c>
      <c r="BS98" s="59">
        <v>1.4949147016893169</v>
      </c>
    </row>
    <row r="99" spans="1:71" x14ac:dyDescent="0.25">
      <c r="A99" s="57" t="s">
        <v>212</v>
      </c>
      <c r="B99" s="57">
        <v>6.4280000000000001E-4</v>
      </c>
      <c r="C99" s="57">
        <v>0.34653859999999997</v>
      </c>
      <c r="D99" s="57">
        <v>13.546718</v>
      </c>
      <c r="E99" s="57">
        <v>8.1658259999999991</v>
      </c>
      <c r="F99" s="57">
        <v>2.3098545999999998E-3</v>
      </c>
      <c r="G99" s="57">
        <v>2.5741537999999999E-4</v>
      </c>
      <c r="H99" s="57">
        <v>35.519652999999998</v>
      </c>
      <c r="I99" s="68">
        <v>0.10674733</v>
      </c>
      <c r="J99" s="57">
        <v>0.22476180400000001</v>
      </c>
      <c r="K99" s="57">
        <v>0.60600920000000014</v>
      </c>
      <c r="L99" s="57">
        <v>0.36326206999999999</v>
      </c>
      <c r="M99" s="57">
        <v>1.194033074291005</v>
      </c>
      <c r="N99" s="57">
        <v>0.2956918</v>
      </c>
      <c r="O99" s="57">
        <v>0.64906927999999997</v>
      </c>
      <c r="P99" s="57">
        <v>0.4661960309799752</v>
      </c>
      <c r="Q99" s="57">
        <v>1.5444710539799751</v>
      </c>
      <c r="S99" s="53" t="s">
        <v>212</v>
      </c>
      <c r="T99" s="53">
        <v>6.6129999999999997E-4</v>
      </c>
      <c r="U99" s="53">
        <v>0.28711189999999998</v>
      </c>
      <c r="V99" s="53">
        <v>14.884269</v>
      </c>
      <c r="W99" s="53">
        <v>7.9566410000000003</v>
      </c>
      <c r="X99" s="53">
        <v>2.3163289999999998E-3</v>
      </c>
      <c r="Y99" s="53">
        <v>2.5146373000000001E-4</v>
      </c>
      <c r="Z99" s="53">
        <v>35.564568000000001</v>
      </c>
      <c r="AA99" s="53">
        <v>9.2784729999999996E-2</v>
      </c>
      <c r="AB99" s="53">
        <v>0.22655721600000001</v>
      </c>
      <c r="AC99" s="53">
        <v>0.57156984</v>
      </c>
      <c r="AD99" s="53">
        <v>0.32762539000000002</v>
      </c>
      <c r="AE99" s="53">
        <v>1.12575244633298</v>
      </c>
      <c r="AF99" s="53">
        <v>0.28647567600000001</v>
      </c>
      <c r="AG99" s="53">
        <v>0.61820257999999995</v>
      </c>
      <c r="AH99" s="53">
        <v>0.43763933089096319</v>
      </c>
      <c r="AI99" s="53">
        <v>1.470665355890963</v>
      </c>
      <c r="AK99" s="58" t="s">
        <v>212</v>
      </c>
      <c r="AL99" s="58">
        <v>6.9419999999999996E-4</v>
      </c>
      <c r="AM99" s="58">
        <v>0.22326099999999999</v>
      </c>
      <c r="AN99" s="58">
        <v>16.309334</v>
      </c>
      <c r="AO99" s="58">
        <v>7.7381706000000001</v>
      </c>
      <c r="AP99" s="58">
        <v>2.3238846999999998E-3</v>
      </c>
      <c r="AQ99" s="58">
        <v>2.4524749999999999E-4</v>
      </c>
      <c r="AR99" s="58">
        <v>35.624797999999998</v>
      </c>
      <c r="AS99" s="70">
        <v>7.3894470000000004E-2</v>
      </c>
      <c r="AT99" s="58">
        <v>0.22901560800000001</v>
      </c>
      <c r="AU99" s="58">
        <v>0.52592098999999992</v>
      </c>
      <c r="AV99" s="58">
        <v>0.28311184</v>
      </c>
      <c r="AW99" s="58">
        <v>1.0380484383760149</v>
      </c>
      <c r="AX99" s="58">
        <v>0.27358830000000001</v>
      </c>
      <c r="AY99" s="58">
        <v>0.58233964000000005</v>
      </c>
      <c r="AZ99" s="58">
        <v>0.38803220062919552</v>
      </c>
      <c r="BA99" s="58">
        <v>1.3767577706291949</v>
      </c>
      <c r="BC99" s="59" t="s">
        <v>212</v>
      </c>
      <c r="BD99" s="59">
        <v>6.8400000000000004E-4</v>
      </c>
      <c r="BE99" s="59">
        <v>0.25043159999999998</v>
      </c>
      <c r="BF99" s="59">
        <v>15.589159</v>
      </c>
      <c r="BG99" s="59">
        <v>7.8664436000000002</v>
      </c>
      <c r="BH99" s="59">
        <v>2.3207865000000002E-3</v>
      </c>
      <c r="BI99" s="59">
        <v>2.4836512999999998E-4</v>
      </c>
      <c r="BJ99" s="59">
        <v>35.605533999999999</v>
      </c>
      <c r="BK99" s="71">
        <v>8.2278619999999997E-2</v>
      </c>
      <c r="BL99" s="59">
        <v>0.22781497000000001</v>
      </c>
      <c r="BM99" s="59">
        <v>0.54736388000000002</v>
      </c>
      <c r="BN99" s="59">
        <v>0.30332153499999998</v>
      </c>
      <c r="BO99" s="59">
        <v>1.078500385354918</v>
      </c>
      <c r="BP99" s="59">
        <v>0.27946349999999998</v>
      </c>
      <c r="BQ99" s="59">
        <v>0.59879819999999995</v>
      </c>
      <c r="BR99" s="59">
        <v>0.40927145071067478</v>
      </c>
      <c r="BS99" s="59">
        <v>1.3976707267106749</v>
      </c>
    </row>
    <row r="100" spans="1:71" x14ac:dyDescent="0.25">
      <c r="A100" s="57" t="s">
        <v>212</v>
      </c>
      <c r="B100" s="57">
        <v>6.6029999999999995E-4</v>
      </c>
      <c r="C100" s="57">
        <v>0.38562079999999999</v>
      </c>
      <c r="D100" s="57">
        <v>13.180059999999999</v>
      </c>
      <c r="E100" s="57">
        <v>8.1602370000000004</v>
      </c>
      <c r="F100" s="57">
        <v>2.3111367999999999E-3</v>
      </c>
      <c r="G100" s="57">
        <v>2.5844795000000003E-4</v>
      </c>
      <c r="H100" s="57">
        <v>35.547110000000004</v>
      </c>
      <c r="I100" s="68">
        <v>0.11108246400000001</v>
      </c>
      <c r="J100" s="57">
        <v>0.22042254</v>
      </c>
      <c r="K100" s="57">
        <v>0.60125519999999999</v>
      </c>
      <c r="L100" s="57">
        <v>0.38998198000000001</v>
      </c>
      <c r="M100" s="57">
        <v>1.211659720326655</v>
      </c>
      <c r="N100" s="57">
        <v>0.28647116500000003</v>
      </c>
      <c r="O100" s="57">
        <v>0.64460885999999995</v>
      </c>
      <c r="P100" s="57">
        <v>0.46286786103656552</v>
      </c>
      <c r="Q100" s="57">
        <v>1.5293981160365651</v>
      </c>
      <c r="S100" s="53" t="s">
        <v>212</v>
      </c>
      <c r="T100" s="53">
        <v>6.7350000000000005E-4</v>
      </c>
      <c r="U100" s="53">
        <v>0.30231469999999999</v>
      </c>
      <c r="V100" s="53">
        <v>14.45368</v>
      </c>
      <c r="W100" s="53">
        <v>7.9488133999999997</v>
      </c>
      <c r="X100" s="53">
        <v>2.317726E-3</v>
      </c>
      <c r="Y100" s="53">
        <v>2.5314293000000001E-4</v>
      </c>
      <c r="Z100" s="53">
        <v>35.597110000000001</v>
      </c>
      <c r="AA100" s="53">
        <v>9.7267374000000004E-2</v>
      </c>
      <c r="AB100" s="53">
        <v>0.22283733</v>
      </c>
      <c r="AC100" s="53">
        <v>0.57350221000000001</v>
      </c>
      <c r="AD100" s="53">
        <v>0.34945365</v>
      </c>
      <c r="AE100" s="53">
        <v>1.145793190347929</v>
      </c>
      <c r="AF100" s="53">
        <v>0.28164708599999999</v>
      </c>
      <c r="AG100" s="53">
        <v>0.61784663000000006</v>
      </c>
      <c r="AH100" s="53">
        <v>0.4362210609145421</v>
      </c>
      <c r="AI100" s="53">
        <v>1.4670018129145419</v>
      </c>
      <c r="AK100" s="58" t="s">
        <v>212</v>
      </c>
      <c r="AL100" s="58">
        <v>7.027E-4</v>
      </c>
      <c r="AM100" s="58">
        <v>0.224053</v>
      </c>
      <c r="AN100" s="58">
        <v>15.785029</v>
      </c>
      <c r="AO100" s="58">
        <v>7.7299670000000003</v>
      </c>
      <c r="AP100" s="58">
        <v>2.3252429999999998E-3</v>
      </c>
      <c r="AQ100" s="58">
        <v>2.4749376E-4</v>
      </c>
      <c r="AR100" s="58">
        <v>35.655500000000004</v>
      </c>
      <c r="AS100" s="70">
        <v>7.5195700000000004E-2</v>
      </c>
      <c r="AT100" s="58">
        <v>0.22587695499999999</v>
      </c>
      <c r="AU100" s="58">
        <v>0.52717192000000002</v>
      </c>
      <c r="AV100" s="58">
        <v>0.29626617</v>
      </c>
      <c r="AW100" s="58">
        <v>1.0493150453547979</v>
      </c>
      <c r="AX100" s="58">
        <v>0.26915020000000001</v>
      </c>
      <c r="AY100" s="58">
        <v>0.58056794</v>
      </c>
      <c r="AZ100" s="58">
        <v>0.37652478054713839</v>
      </c>
      <c r="BA100" s="58">
        <v>1.361660287547138</v>
      </c>
      <c r="BC100" s="59" t="s">
        <v>212</v>
      </c>
      <c r="BD100" s="59">
        <v>6.9459999999999997E-4</v>
      </c>
      <c r="BE100" s="59">
        <v>0.25710529999999998</v>
      </c>
      <c r="BF100" s="59">
        <v>15.107948</v>
      </c>
      <c r="BG100" s="59">
        <v>7.8586644999999997</v>
      </c>
      <c r="BH100" s="59">
        <v>2.3221709E-3</v>
      </c>
      <c r="BI100" s="59">
        <v>2.5035641999999997E-4</v>
      </c>
      <c r="BJ100" s="59">
        <v>35.637802000000001</v>
      </c>
      <c r="BK100" s="71">
        <v>8.5487430000000003E-2</v>
      </c>
      <c r="BL100" s="59">
        <v>0.224418538</v>
      </c>
      <c r="BM100" s="59">
        <v>0.54980770000000001</v>
      </c>
      <c r="BN100" s="59">
        <v>0.32124577999999998</v>
      </c>
      <c r="BO100" s="59">
        <v>1.0954720183557729</v>
      </c>
      <c r="BP100" s="59">
        <v>0.27510130999999999</v>
      </c>
      <c r="BQ100" s="59">
        <v>0.59812662999999999</v>
      </c>
      <c r="BR100" s="59">
        <v>0.40383103068057108</v>
      </c>
      <c r="BS100" s="59">
        <v>1.3886744856805711</v>
      </c>
    </row>
    <row r="101" spans="1:71" x14ac:dyDescent="0.25">
      <c r="A101" s="57" t="s">
        <v>212</v>
      </c>
      <c r="B101" s="57">
        <v>6.6270000000000001E-4</v>
      </c>
      <c r="C101" s="57">
        <v>0.37647930000000002</v>
      </c>
      <c r="D101" s="57">
        <v>12.833987</v>
      </c>
      <c r="E101" s="57">
        <v>8.1641279999999998</v>
      </c>
      <c r="F101" s="57">
        <v>2.3117156E-3</v>
      </c>
      <c r="G101" s="57">
        <v>2.6067629999999999E-4</v>
      </c>
      <c r="H101" s="57">
        <v>35.567010000000003</v>
      </c>
      <c r="I101" s="68">
        <v>0.10409082</v>
      </c>
      <c r="J101" s="57">
        <v>0.21693672999999999</v>
      </c>
      <c r="K101" s="57">
        <v>0.58896502000000006</v>
      </c>
      <c r="L101" s="57">
        <v>0.38450880999999998</v>
      </c>
      <c r="M101" s="57">
        <v>1.190410560275496</v>
      </c>
      <c r="N101" s="57">
        <v>0.27591211999999998</v>
      </c>
      <c r="O101" s="57">
        <v>0.63421802999999999</v>
      </c>
      <c r="P101" s="57">
        <v>0.41043210065653579</v>
      </c>
      <c r="Q101" s="57">
        <v>1.4468667566565361</v>
      </c>
      <c r="S101" s="53" t="s">
        <v>212</v>
      </c>
      <c r="T101" s="53">
        <v>6.7219999999999997E-4</v>
      </c>
      <c r="U101" s="53">
        <v>0.28959109999999999</v>
      </c>
      <c r="V101" s="53">
        <v>13.957247000000001</v>
      </c>
      <c r="W101" s="53">
        <v>7.946529</v>
      </c>
      <c r="X101" s="53">
        <v>2.3179547999999999E-3</v>
      </c>
      <c r="Y101" s="53">
        <v>2.5603920000000002E-4</v>
      </c>
      <c r="Z101" s="53">
        <v>35.609912999999999</v>
      </c>
      <c r="AA101" s="53">
        <v>8.8990879999999994E-2</v>
      </c>
      <c r="AB101" s="53">
        <v>0.22228974000000001</v>
      </c>
      <c r="AC101" s="53">
        <v>0.56519124000000009</v>
      </c>
      <c r="AD101" s="53">
        <v>0.33585545</v>
      </c>
      <c r="AE101" s="53">
        <v>1.1233364302796389</v>
      </c>
      <c r="AF101" s="53">
        <v>0.27700406500000002</v>
      </c>
      <c r="AG101" s="53">
        <v>0.61472788999999994</v>
      </c>
      <c r="AH101" s="53">
        <v>0.39023450052586828</v>
      </c>
      <c r="AI101" s="53">
        <v>1.400534338525868</v>
      </c>
      <c r="AK101" s="58" t="s">
        <v>212</v>
      </c>
      <c r="AL101" s="58">
        <v>6.9689999999999997E-4</v>
      </c>
      <c r="AM101" s="58">
        <v>0.20578830000000001</v>
      </c>
      <c r="AN101" s="58">
        <v>15.176855</v>
      </c>
      <c r="AO101" s="58">
        <v>7.7254896000000004</v>
      </c>
      <c r="AP101" s="58">
        <v>2.3249973999999998E-3</v>
      </c>
      <c r="AQ101" s="58">
        <v>2.5082975999999999E-4</v>
      </c>
      <c r="AR101" s="58">
        <v>35.657111999999998</v>
      </c>
      <c r="AS101" s="70">
        <v>6.5513199999999994E-2</v>
      </c>
      <c r="AT101" s="58">
        <v>0.22848587000000001</v>
      </c>
      <c r="AU101" s="58">
        <v>0.52167836000000001</v>
      </c>
      <c r="AV101" s="58">
        <v>0.27615339</v>
      </c>
      <c r="AW101" s="58">
        <v>1.02631762027942</v>
      </c>
      <c r="AX101" s="58">
        <v>0.26841735999999999</v>
      </c>
      <c r="AY101" s="58">
        <v>0.58700436000000011</v>
      </c>
      <c r="AZ101" s="58">
        <v>0.33053598034431247</v>
      </c>
      <c r="BA101" s="58">
        <v>1.3002168523443129</v>
      </c>
      <c r="BC101" s="59" t="s">
        <v>212</v>
      </c>
      <c r="BD101" s="59">
        <v>6.9189999999999996E-4</v>
      </c>
      <c r="BE101" s="59">
        <v>0.24084559999999999</v>
      </c>
      <c r="BF101" s="59">
        <v>14.559158999999999</v>
      </c>
      <c r="BG101" s="59">
        <v>7.855607</v>
      </c>
      <c r="BH101" s="59">
        <v>2.3221973999999999E-3</v>
      </c>
      <c r="BI101" s="59">
        <v>2.5349413000000002E-4</v>
      </c>
      <c r="BJ101" s="59">
        <v>35.646248</v>
      </c>
      <c r="BK101" s="71">
        <v>7.6089630000000005E-2</v>
      </c>
      <c r="BL101" s="59">
        <v>0.22595348500000001</v>
      </c>
      <c r="BM101" s="59">
        <v>0.54187976000000004</v>
      </c>
      <c r="BN101" s="59">
        <v>0.30449389999999998</v>
      </c>
      <c r="BO101" s="59">
        <v>1.0723271452934049</v>
      </c>
      <c r="BP101" s="59">
        <v>0.27070191999999998</v>
      </c>
      <c r="BQ101" s="59">
        <v>0.59707536999999999</v>
      </c>
      <c r="BR101" s="59">
        <v>0.36043283041349128</v>
      </c>
      <c r="BS101" s="59">
        <v>1.3292957274134909</v>
      </c>
    </row>
    <row r="102" spans="1:71" x14ac:dyDescent="0.25">
      <c r="A102" s="57" t="s">
        <v>212</v>
      </c>
      <c r="B102" s="57">
        <v>6.4030000000000001E-4</v>
      </c>
      <c r="C102" s="57">
        <v>0.3132972</v>
      </c>
      <c r="D102" s="57">
        <v>12.536685</v>
      </c>
      <c r="E102" s="57">
        <v>8.1758050000000004</v>
      </c>
      <c r="F102" s="57">
        <v>2.3119581999999999E-3</v>
      </c>
      <c r="G102" s="57">
        <v>2.6421574999999997E-4</v>
      </c>
      <c r="H102" s="57">
        <v>35.578453000000003</v>
      </c>
      <c r="I102" s="68">
        <v>9.7834244000000001E-2</v>
      </c>
      <c r="J102" s="57">
        <v>0.22381559000000001</v>
      </c>
      <c r="K102" s="57">
        <v>0.60790321000000003</v>
      </c>
      <c r="L102" s="57">
        <v>0.34582943999999999</v>
      </c>
      <c r="M102" s="57">
        <v>1.177548240221524</v>
      </c>
      <c r="N102" s="57">
        <v>0.29278827600000001</v>
      </c>
      <c r="O102" s="57">
        <v>0.65221937000000008</v>
      </c>
      <c r="P102" s="57">
        <v>0.40363390045264141</v>
      </c>
      <c r="Q102" s="57">
        <v>1.471417510452641</v>
      </c>
      <c r="S102" s="53" t="s">
        <v>212</v>
      </c>
      <c r="T102" s="53">
        <v>6.4860000000000004E-4</v>
      </c>
      <c r="U102" s="53">
        <v>0.22342580000000001</v>
      </c>
      <c r="V102" s="53">
        <v>13.687207000000001</v>
      </c>
      <c r="W102" s="53">
        <v>7.9487160000000001</v>
      </c>
      <c r="X102" s="53">
        <v>2.3179434E-3</v>
      </c>
      <c r="Y102" s="53">
        <v>2.5889016000000002E-4</v>
      </c>
      <c r="Z102" s="53">
        <v>35.616486000000002</v>
      </c>
      <c r="AA102" s="53">
        <v>7.4525475999999993E-2</v>
      </c>
      <c r="AB102" s="53">
        <v>0.231351</v>
      </c>
      <c r="AC102" s="53">
        <v>0.5677442399999999</v>
      </c>
      <c r="AD102" s="53">
        <v>0.28395767</v>
      </c>
      <c r="AE102" s="53">
        <v>1.0830529102168289</v>
      </c>
      <c r="AF102" s="53">
        <v>0.28708834500000002</v>
      </c>
      <c r="AG102" s="53">
        <v>0.62840410999999996</v>
      </c>
      <c r="AH102" s="53">
        <v>0.3555295803171592</v>
      </c>
      <c r="AI102" s="53">
        <v>1.3805579083171591</v>
      </c>
      <c r="AK102" s="58" t="s">
        <v>212</v>
      </c>
      <c r="AL102" s="58">
        <v>6.7549999999999999E-4</v>
      </c>
      <c r="AM102" s="58">
        <v>0.15132139999999999</v>
      </c>
      <c r="AN102" s="58">
        <v>14.961249</v>
      </c>
      <c r="AO102" s="58">
        <v>7.7239655999999997</v>
      </c>
      <c r="AP102" s="58">
        <v>2.3248065000000002E-3</v>
      </c>
      <c r="AQ102" s="58">
        <v>2.5273502E-4</v>
      </c>
      <c r="AR102" s="58">
        <v>35.655937000000002</v>
      </c>
      <c r="AS102" s="70">
        <v>4.4032946000000003E-2</v>
      </c>
      <c r="AT102" s="58">
        <v>0.23739666200000001</v>
      </c>
      <c r="AU102" s="58">
        <v>0.50368272999999997</v>
      </c>
      <c r="AV102" s="58">
        <v>0.21821362599999999</v>
      </c>
      <c r="AW102" s="58">
        <v>0.95929301818311796</v>
      </c>
      <c r="AX102" s="58">
        <v>0.26926730999999998</v>
      </c>
      <c r="AY102" s="58">
        <v>0.59602851000000001</v>
      </c>
      <c r="AZ102" s="58">
        <v>0.251637200182114</v>
      </c>
      <c r="BA102" s="58">
        <v>1.221990674182114</v>
      </c>
      <c r="BC102" s="59" t="s">
        <v>212</v>
      </c>
      <c r="BD102" s="59">
        <v>6.692E-4</v>
      </c>
      <c r="BE102" s="59">
        <v>0.1792348</v>
      </c>
      <c r="BF102" s="59">
        <v>14.316235000000001</v>
      </c>
      <c r="BG102" s="59">
        <v>7.8561434999999999</v>
      </c>
      <c r="BH102" s="59">
        <v>2.3220749999999998E-3</v>
      </c>
      <c r="BI102" s="59">
        <v>2.5579265999999999E-4</v>
      </c>
      <c r="BJ102" s="59">
        <v>35.648865000000001</v>
      </c>
      <c r="BK102" s="71">
        <v>5.6440994000000001E-2</v>
      </c>
      <c r="BL102" s="59">
        <v>0.23464843599999999</v>
      </c>
      <c r="BM102" s="59">
        <v>0.53186409999999995</v>
      </c>
      <c r="BN102" s="59">
        <v>0.24614638</v>
      </c>
      <c r="BO102" s="59">
        <v>1.012658916199787</v>
      </c>
      <c r="BP102" s="59">
        <v>0.27718237000000001</v>
      </c>
      <c r="BQ102" s="59">
        <v>0.60990012000000005</v>
      </c>
      <c r="BR102" s="59">
        <v>0.29390365022255222</v>
      </c>
      <c r="BS102" s="59">
        <v>1.2640764322225519</v>
      </c>
    </row>
    <row r="103" spans="1:71" x14ac:dyDescent="0.25">
      <c r="A103" s="57" t="s">
        <v>212</v>
      </c>
      <c r="B103" s="57">
        <v>6.112E-4</v>
      </c>
      <c r="C103" s="57">
        <v>0.20309820000000001</v>
      </c>
      <c r="D103" s="57">
        <v>12.877284</v>
      </c>
      <c r="E103" s="57">
        <v>8.1864530000000002</v>
      </c>
      <c r="F103" s="57">
        <v>2.311408E-3</v>
      </c>
      <c r="G103" s="57">
        <v>2.6322850000000002E-4</v>
      </c>
      <c r="H103" s="57">
        <v>35.604846999999999</v>
      </c>
      <c r="I103" s="68">
        <v>6.3567780000000004E-2</v>
      </c>
      <c r="J103" s="57">
        <v>0.23673598600000001</v>
      </c>
      <c r="K103" s="57">
        <v>0.57395025</v>
      </c>
      <c r="L103" s="57">
        <v>0.25145485000000001</v>
      </c>
      <c r="M103" s="57">
        <v>1.0621410861661511</v>
      </c>
      <c r="N103" s="57">
        <v>0.29418420000000001</v>
      </c>
      <c r="O103" s="57">
        <v>0.64880932999999996</v>
      </c>
      <c r="P103" s="57">
        <v>0.31137675020888139</v>
      </c>
      <c r="Q103" s="57">
        <v>1.345173782208881</v>
      </c>
      <c r="S103" s="53" t="s">
        <v>212</v>
      </c>
      <c r="T103" s="53">
        <v>6.3049999999999998E-4</v>
      </c>
      <c r="U103" s="53">
        <v>0.1389059</v>
      </c>
      <c r="V103" s="53">
        <v>14.188113</v>
      </c>
      <c r="W103" s="53">
        <v>7.9477580000000003</v>
      </c>
      <c r="X103" s="53">
        <v>2.3184E-3</v>
      </c>
      <c r="Y103" s="53">
        <v>2.5657920000000001E-4</v>
      </c>
      <c r="Z103" s="53">
        <v>35.649859999999997</v>
      </c>
      <c r="AA103" s="53">
        <v>3.3359229999999997E-2</v>
      </c>
      <c r="AB103" s="53">
        <v>0.24268559000000001</v>
      </c>
      <c r="AC103" s="53">
        <v>0.50390621999999996</v>
      </c>
      <c r="AD103" s="53">
        <v>0.19290550000000001</v>
      </c>
      <c r="AE103" s="53">
        <v>0.93949731014207383</v>
      </c>
      <c r="AF103" s="53">
        <v>0.27460541999999999</v>
      </c>
      <c r="AG103" s="53">
        <v>0.61367254999999998</v>
      </c>
      <c r="AH103" s="53">
        <v>0.2055363401310436</v>
      </c>
      <c r="AI103" s="53">
        <v>1.1640608341310441</v>
      </c>
      <c r="AK103" s="58" t="s">
        <v>212</v>
      </c>
      <c r="AL103" s="58">
        <v>6.6739999999999996E-4</v>
      </c>
      <c r="AM103" s="58">
        <v>9.1589799999999999E-2</v>
      </c>
      <c r="AN103" s="58">
        <v>15.503655</v>
      </c>
      <c r="AO103" s="58">
        <v>7.7224820000000003</v>
      </c>
      <c r="AP103" s="58">
        <v>2.3259794999999999E-3</v>
      </c>
      <c r="AQ103" s="58">
        <v>2.5016532000000002E-4</v>
      </c>
      <c r="AR103" s="58">
        <v>35.691288</v>
      </c>
      <c r="AS103" s="70">
        <v>5.3960545999999993E-3</v>
      </c>
      <c r="AT103" s="58">
        <v>0.24714945499999999</v>
      </c>
      <c r="AU103" s="58">
        <v>0.43919553</v>
      </c>
      <c r="AV103" s="58">
        <v>0.136470646</v>
      </c>
      <c r="AW103" s="58">
        <v>0.82281563110170297</v>
      </c>
      <c r="AX103" s="58">
        <v>0.25661271000000002</v>
      </c>
      <c r="AY103" s="58">
        <v>0.58134878999999995</v>
      </c>
      <c r="AZ103" s="58">
        <v>0.1042720500848502</v>
      </c>
      <c r="BA103" s="58">
        <v>1.0056640380848501</v>
      </c>
      <c r="BC103" s="59" t="s">
        <v>212</v>
      </c>
      <c r="BD103" s="59">
        <v>6.5780000000000005E-4</v>
      </c>
      <c r="BE103" s="59">
        <v>0.1109506</v>
      </c>
      <c r="BF103" s="59">
        <v>14.838190000000001</v>
      </c>
      <c r="BG103" s="59">
        <v>7.8545876000000003</v>
      </c>
      <c r="BH103" s="59">
        <v>2.3229906999999998E-3</v>
      </c>
      <c r="BI103" s="59">
        <v>2.5330356000000001E-4</v>
      </c>
      <c r="BJ103" s="59">
        <v>35.683456</v>
      </c>
      <c r="BK103" s="71">
        <v>1.6988146999999999E-2</v>
      </c>
      <c r="BL103" s="59">
        <v>0.24530702700000001</v>
      </c>
      <c r="BM103" s="59">
        <v>0.46628860000000011</v>
      </c>
      <c r="BN103" s="59">
        <v>0.16179017700000001</v>
      </c>
      <c r="BO103" s="59">
        <v>0.87338580411869926</v>
      </c>
      <c r="BP103" s="59">
        <v>0.26270274500000002</v>
      </c>
      <c r="BQ103" s="59">
        <v>0.59505790000000003</v>
      </c>
      <c r="BR103" s="59">
        <v>0.14402214010082179</v>
      </c>
      <c r="BS103" s="59">
        <v>1.045307915100822</v>
      </c>
    </row>
    <row r="104" spans="1:71" x14ac:dyDescent="0.25">
      <c r="A104" s="57" t="s">
        <v>212</v>
      </c>
      <c r="B104" s="57">
        <v>6.1729999999999999E-4</v>
      </c>
      <c r="C104" s="57">
        <v>0.15806870000000001</v>
      </c>
      <c r="D104" s="57">
        <v>12.620642999999999</v>
      </c>
      <c r="E104" s="57">
        <v>8.1905149999999995</v>
      </c>
      <c r="F104" s="57">
        <v>2.3076893E-3</v>
      </c>
      <c r="G104" s="57">
        <v>2.6416333000000002E-4</v>
      </c>
      <c r="H104" s="57">
        <v>35.573999999999998</v>
      </c>
      <c r="I104" s="68">
        <v>2.946992E-2</v>
      </c>
      <c r="J104" s="57">
        <v>0.24018958000000001</v>
      </c>
      <c r="K104" s="57">
        <v>0.52013379000000004</v>
      </c>
      <c r="L104" s="57">
        <v>0.19764098199999999</v>
      </c>
      <c r="M104" s="57">
        <v>0.95796435212493691</v>
      </c>
      <c r="N104" s="57">
        <v>0.27105797399999998</v>
      </c>
      <c r="O104" s="57">
        <v>0.63038921999999997</v>
      </c>
      <c r="P104" s="57">
        <v>0.16108881010076001</v>
      </c>
      <c r="Q104" s="57">
        <v>1.1158995191007599</v>
      </c>
      <c r="S104" s="53" t="s">
        <v>212</v>
      </c>
      <c r="T104" s="53">
        <v>6.4199999999999999E-4</v>
      </c>
      <c r="U104" s="53">
        <v>0.10901950000000001</v>
      </c>
      <c r="V104" s="53">
        <v>13.969156999999999</v>
      </c>
      <c r="W104" s="53">
        <v>7.9466720000000004</v>
      </c>
      <c r="X104" s="53">
        <v>2.3148076000000001E-3</v>
      </c>
      <c r="Y104" s="53">
        <v>2.5726002000000002E-4</v>
      </c>
      <c r="Z104" s="53">
        <v>35.614350000000002</v>
      </c>
      <c r="AA104" s="53">
        <v>1.5560738000000001E-3</v>
      </c>
      <c r="AB104" s="53">
        <v>0.24565362499999999</v>
      </c>
      <c r="AC104" s="53">
        <v>0.45847554000000001</v>
      </c>
      <c r="AD104" s="53">
        <v>0.14238962129999999</v>
      </c>
      <c r="AE104" s="53">
        <v>0.84651878639977962</v>
      </c>
      <c r="AF104" s="53">
        <v>0.255494834</v>
      </c>
      <c r="AG104" s="53">
        <v>0.60457357</v>
      </c>
      <c r="AH104" s="53">
        <v>6.6382594070992257E-2</v>
      </c>
      <c r="AI104" s="53">
        <v>0.95855391957099234</v>
      </c>
      <c r="AK104" s="58" t="s">
        <v>212</v>
      </c>
      <c r="AL104" s="58">
        <v>6.8530000000000002E-4</v>
      </c>
      <c r="AM104" s="58">
        <v>7.2825799999999996E-2</v>
      </c>
      <c r="AN104" s="58">
        <v>15.333835000000001</v>
      </c>
      <c r="AO104" s="58">
        <v>7.7207600000000003</v>
      </c>
      <c r="AP104" s="58">
        <v>2.3222640000000001E-3</v>
      </c>
      <c r="AQ104" s="58">
        <v>2.5065405999999998E-4</v>
      </c>
      <c r="AR104" s="58">
        <v>35.649338</v>
      </c>
      <c r="AS104" s="70">
        <v>4.6112285999999998E-10</v>
      </c>
      <c r="AT104" s="58">
        <v>0.24925464999999999</v>
      </c>
      <c r="AU104" s="58">
        <v>0.38988937000000001</v>
      </c>
      <c r="AV104" s="58">
        <v>9.7721502289161696E-2</v>
      </c>
      <c r="AW104" s="58">
        <v>0.7368655223620123</v>
      </c>
      <c r="AX104" s="58">
        <v>0.23455425999999999</v>
      </c>
      <c r="AY104" s="58">
        <v>0.54453737999999996</v>
      </c>
      <c r="AZ104" s="58">
        <v>1.4943431799999999E-9</v>
      </c>
      <c r="BA104" s="58">
        <v>0.85803529528926792</v>
      </c>
      <c r="BC104" s="59" t="s">
        <v>212</v>
      </c>
      <c r="BD104" s="59">
        <v>6.7270000000000003E-4</v>
      </c>
      <c r="BE104" s="59">
        <v>8.8717299999999999E-2</v>
      </c>
      <c r="BF104" s="59">
        <v>14.638647000000001</v>
      </c>
      <c r="BG104" s="59">
        <v>7.8525020000000003</v>
      </c>
      <c r="BH104" s="59">
        <v>2.3194855999999998E-3</v>
      </c>
      <c r="BI104" s="59">
        <v>2.5387890000000001E-4</v>
      </c>
      <c r="BJ104" s="59">
        <v>35.646205999999999</v>
      </c>
      <c r="BK104" s="71">
        <v>7.9492470000000003E-10</v>
      </c>
      <c r="BL104" s="59">
        <v>0.24819163</v>
      </c>
      <c r="BM104" s="59">
        <v>0.41909663000000003</v>
      </c>
      <c r="BN104" s="59">
        <v>0.1175136647675286</v>
      </c>
      <c r="BO104" s="59">
        <v>0.78480192485204214</v>
      </c>
      <c r="BP104" s="59">
        <v>0.24077134</v>
      </c>
      <c r="BQ104" s="59">
        <v>0.59379216000000001</v>
      </c>
      <c r="BR104" s="59">
        <v>3.514435986754E-4</v>
      </c>
      <c r="BS104" s="59">
        <v>0.85847647639360014</v>
      </c>
    </row>
    <row r="105" spans="1:71" x14ac:dyDescent="0.25">
      <c r="A105" s="57" t="s">
        <v>212</v>
      </c>
      <c r="B105" s="57">
        <v>6.6830000000000004E-4</v>
      </c>
      <c r="C105" s="57">
        <v>0.50326079999999995</v>
      </c>
      <c r="D105" s="57">
        <v>11.216462</v>
      </c>
      <c r="E105" s="57">
        <v>8.1559329999999992</v>
      </c>
      <c r="F105" s="57">
        <v>2.3038417999999999E-3</v>
      </c>
      <c r="G105" s="57">
        <v>2.6764043E-4</v>
      </c>
      <c r="H105" s="57">
        <v>35.388500000000001</v>
      </c>
      <c r="I105" s="68">
        <v>0.12008044</v>
      </c>
      <c r="J105" s="57">
        <v>0.216508113</v>
      </c>
      <c r="K105" s="57">
        <v>0.62688027999999996</v>
      </c>
      <c r="L105" s="57">
        <v>0.42721118000000002</v>
      </c>
      <c r="M105" s="57">
        <v>1.2705995732891431</v>
      </c>
      <c r="N105" s="57">
        <v>0.28765623000000001</v>
      </c>
      <c r="O105" s="57">
        <v>0.67406286000000004</v>
      </c>
      <c r="P105" s="57">
        <v>0.44392675066286053</v>
      </c>
      <c r="Q105" s="57">
        <v>1.5466400546628609</v>
      </c>
      <c r="S105" s="53" t="s">
        <v>212</v>
      </c>
      <c r="T105" s="53">
        <v>6.7940000000000003E-4</v>
      </c>
      <c r="U105" s="53">
        <v>0.41144599999999998</v>
      </c>
      <c r="V105" s="53">
        <v>12.549329</v>
      </c>
      <c r="W105" s="53">
        <v>7.9519349999999998</v>
      </c>
      <c r="X105" s="53">
        <v>2.308938E-3</v>
      </c>
      <c r="Y105" s="53">
        <v>2.6143059999999998E-4</v>
      </c>
      <c r="Z105" s="53">
        <v>35.432537000000004</v>
      </c>
      <c r="AA105" s="53">
        <v>0.11375684</v>
      </c>
      <c r="AB105" s="53">
        <v>0.21767326000000001</v>
      </c>
      <c r="AC105" s="53">
        <v>0.60714597000000003</v>
      </c>
      <c r="AD105" s="53">
        <v>0.40864834</v>
      </c>
      <c r="AE105" s="53">
        <v>1.233467570312901</v>
      </c>
      <c r="AF105" s="53">
        <v>0.28359902999999997</v>
      </c>
      <c r="AG105" s="53">
        <v>0.65131271999999996</v>
      </c>
      <c r="AH105" s="53">
        <v>0.44650292089207178</v>
      </c>
      <c r="AI105" s="53">
        <v>1.514741992892072</v>
      </c>
      <c r="AK105" s="58" t="s">
        <v>212</v>
      </c>
      <c r="AL105" s="58">
        <v>7.048E-4</v>
      </c>
      <c r="AM105" s="58">
        <v>0.32106839999999998</v>
      </c>
      <c r="AN105" s="58">
        <v>13.959923</v>
      </c>
      <c r="AO105" s="58">
        <v>7.7353779999999999</v>
      </c>
      <c r="AP105" s="58">
        <v>2.3154716000000001E-3</v>
      </c>
      <c r="AQ105" s="58">
        <v>2.5492936000000001E-4</v>
      </c>
      <c r="AR105" s="58">
        <v>35.490543000000002</v>
      </c>
      <c r="AS105" s="70">
        <v>9.9934490000000001E-2</v>
      </c>
      <c r="AT105" s="58">
        <v>0.21901317300000001</v>
      </c>
      <c r="AU105" s="58">
        <v>0.57512193</v>
      </c>
      <c r="AV105" s="58">
        <v>0.37146235000000011</v>
      </c>
      <c r="AW105" s="58">
        <v>1.1655974533315521</v>
      </c>
      <c r="AX105" s="58">
        <v>0.27466279999999998</v>
      </c>
      <c r="AY105" s="58">
        <v>0.61866354999999995</v>
      </c>
      <c r="AZ105" s="58">
        <v>0.4212987408594252</v>
      </c>
      <c r="BA105" s="58">
        <v>1.4548407068594249</v>
      </c>
      <c r="BC105" s="59" t="s">
        <v>212</v>
      </c>
      <c r="BD105" s="59">
        <v>6.9950000000000003E-4</v>
      </c>
      <c r="BE105" s="59">
        <v>0.35973260000000001</v>
      </c>
      <c r="BF105" s="59">
        <v>13.270211</v>
      </c>
      <c r="BG105" s="59">
        <v>7.8613200000000001</v>
      </c>
      <c r="BH105" s="59">
        <v>2.3127713E-3</v>
      </c>
      <c r="BI105" s="59">
        <v>2.5798097999999998E-4</v>
      </c>
      <c r="BJ105" s="59">
        <v>35.474727999999999</v>
      </c>
      <c r="BK105" s="71">
        <v>0.10509604</v>
      </c>
      <c r="BL105" s="59">
        <v>0.21772688600000001</v>
      </c>
      <c r="BM105" s="59">
        <v>0.58497559999999993</v>
      </c>
      <c r="BN105" s="59">
        <v>0.39022698</v>
      </c>
      <c r="BO105" s="59">
        <v>1.192929466324514</v>
      </c>
      <c r="BP105" s="59">
        <v>0.27527634000000001</v>
      </c>
      <c r="BQ105" s="59">
        <v>0.62950150000000005</v>
      </c>
      <c r="BR105" s="59">
        <v>0.4267350708384382</v>
      </c>
      <c r="BS105" s="59">
        <v>1.4592076288384379</v>
      </c>
    </row>
    <row r="106" spans="1:71" x14ac:dyDescent="0.25">
      <c r="A106" s="57" t="s">
        <v>212</v>
      </c>
      <c r="B106" s="57">
        <v>6.8349999999999997E-4</v>
      </c>
      <c r="C106" s="57">
        <v>0.56068770000000001</v>
      </c>
      <c r="D106" s="57">
        <v>10.380350999999999</v>
      </c>
      <c r="E106" s="57">
        <v>8.1541040000000002</v>
      </c>
      <c r="F106" s="57">
        <v>2.3082609999999998E-3</v>
      </c>
      <c r="G106" s="57">
        <v>2.73563E-4</v>
      </c>
      <c r="H106" s="57">
        <v>35.468421999999997</v>
      </c>
      <c r="I106" s="68">
        <v>0.11858567</v>
      </c>
      <c r="J106" s="57">
        <v>0.21257796800000001</v>
      </c>
      <c r="K106" s="57">
        <v>0.62611893000000007</v>
      </c>
      <c r="L106" s="57">
        <v>0.43260491000000001</v>
      </c>
      <c r="M106" s="57">
        <v>1.2713018082689329</v>
      </c>
      <c r="N106" s="57">
        <v>0.27929504999999999</v>
      </c>
      <c r="O106" s="57">
        <v>0.67129743000000008</v>
      </c>
      <c r="P106" s="57">
        <v>0.3999374504461452</v>
      </c>
      <c r="Q106" s="57">
        <v>1.4870426584461449</v>
      </c>
      <c r="S106" s="53" t="s">
        <v>212</v>
      </c>
      <c r="T106" s="53">
        <v>6.9209999999999996E-4</v>
      </c>
      <c r="U106" s="53">
        <v>0.44728960000000001</v>
      </c>
      <c r="V106" s="53">
        <v>11.7315</v>
      </c>
      <c r="W106" s="53">
        <v>7.9422755</v>
      </c>
      <c r="X106" s="53">
        <v>2.3132008999999999E-3</v>
      </c>
      <c r="Y106" s="53">
        <v>2.6669804E-4</v>
      </c>
      <c r="Z106" s="53">
        <v>35.516064</v>
      </c>
      <c r="AA106" s="53">
        <v>0.1110915</v>
      </c>
      <c r="AB106" s="53">
        <v>0.21267615400000001</v>
      </c>
      <c r="AC106" s="53">
        <v>0.59934790000000004</v>
      </c>
      <c r="AD106" s="53">
        <v>0.41689774000000002</v>
      </c>
      <c r="AE106" s="53">
        <v>1.2289217942890529</v>
      </c>
      <c r="AF106" s="53">
        <v>0.27131036600000003</v>
      </c>
      <c r="AG106" s="53">
        <v>0.64254025000000003</v>
      </c>
      <c r="AH106" s="53">
        <v>0.39702940056093822</v>
      </c>
      <c r="AI106" s="53">
        <v>1.4465744265609379</v>
      </c>
      <c r="AK106" s="58" t="s">
        <v>212</v>
      </c>
      <c r="AL106" s="58">
        <v>7.1069999999999998E-4</v>
      </c>
      <c r="AM106" s="58">
        <v>0.33538469999999998</v>
      </c>
      <c r="AN106" s="58">
        <v>13.097617</v>
      </c>
      <c r="AO106" s="58">
        <v>7.7237115000000003</v>
      </c>
      <c r="AP106" s="58">
        <v>2.319233E-3</v>
      </c>
      <c r="AQ106" s="58">
        <v>2.6012372000000001E-4</v>
      </c>
      <c r="AR106" s="58">
        <v>35.563395999999997</v>
      </c>
      <c r="AS106" s="70">
        <v>9.5501080000000002E-2</v>
      </c>
      <c r="AT106" s="58">
        <v>0.214194052</v>
      </c>
      <c r="AU106" s="58">
        <v>0.56703606999999989</v>
      </c>
      <c r="AV106" s="58">
        <v>0.37491579000000003</v>
      </c>
      <c r="AW106" s="58">
        <v>1.156145912288536</v>
      </c>
      <c r="AX106" s="58">
        <v>0.26270417499999998</v>
      </c>
      <c r="AY106" s="58">
        <v>0.60968738999999994</v>
      </c>
      <c r="AZ106" s="58">
        <v>0.36676642050590752</v>
      </c>
      <c r="BA106" s="58">
        <v>1.381250801505908</v>
      </c>
      <c r="BC106" s="59" t="s">
        <v>212</v>
      </c>
      <c r="BD106" s="59">
        <v>7.069E-4</v>
      </c>
      <c r="BE106" s="59">
        <v>0.3771273</v>
      </c>
      <c r="BF106" s="59">
        <v>12.424631</v>
      </c>
      <c r="BG106" s="59">
        <v>7.8523849999999999</v>
      </c>
      <c r="BH106" s="59">
        <v>2.3167077000000001E-3</v>
      </c>
      <c r="BI106" s="59">
        <v>2.6335559999999999E-4</v>
      </c>
      <c r="BJ106" s="59">
        <v>35.551613000000003</v>
      </c>
      <c r="BK106" s="71">
        <v>0.10292695</v>
      </c>
      <c r="BL106" s="59">
        <v>0.21335501500000001</v>
      </c>
      <c r="BM106" s="59">
        <v>0.58266649000000004</v>
      </c>
      <c r="BN106" s="59">
        <v>0.39580465999999997</v>
      </c>
      <c r="BO106" s="59">
        <v>1.191826165286002</v>
      </c>
      <c r="BP106" s="59">
        <v>0.26660367499999998</v>
      </c>
      <c r="BQ106" s="59">
        <v>0.62473946999999996</v>
      </c>
      <c r="BR106" s="59">
        <v>0.38048500052766809</v>
      </c>
      <c r="BS106" s="59">
        <v>1.3943764175276681</v>
      </c>
    </row>
    <row r="107" spans="1:71" x14ac:dyDescent="0.25">
      <c r="A107" s="57" t="s">
        <v>212</v>
      </c>
      <c r="B107" s="57">
        <v>7.0149999999999998E-4</v>
      </c>
      <c r="C107" s="57">
        <v>0.58490229999999999</v>
      </c>
      <c r="D107" s="57">
        <v>10.332134</v>
      </c>
      <c r="E107" s="57">
        <v>8.1490170000000006</v>
      </c>
      <c r="F107" s="57">
        <v>2.3101480000000001E-3</v>
      </c>
      <c r="G107" s="57">
        <v>2.7275857000000001E-4</v>
      </c>
      <c r="H107" s="57">
        <v>35.514187</v>
      </c>
      <c r="I107" s="68">
        <v>0.11372439600000001</v>
      </c>
      <c r="J107" s="57">
        <v>0.203401318</v>
      </c>
      <c r="K107" s="57">
        <v>0.60929410000000006</v>
      </c>
      <c r="L107" s="57">
        <v>0.42170522999999999</v>
      </c>
      <c r="M107" s="57">
        <v>1.234400648258543</v>
      </c>
      <c r="N107" s="57">
        <v>0.26099835999999998</v>
      </c>
      <c r="O107" s="57">
        <v>0.64088964000000004</v>
      </c>
      <c r="P107" s="57">
        <v>0.33152834035307083</v>
      </c>
      <c r="Q107" s="57">
        <v>1.3620957343530711</v>
      </c>
      <c r="S107" s="53" t="s">
        <v>212</v>
      </c>
      <c r="T107" s="53">
        <v>6.9979999999999999E-4</v>
      </c>
      <c r="U107" s="53">
        <v>0.43967129999999999</v>
      </c>
      <c r="V107" s="53">
        <v>11.462538</v>
      </c>
      <c r="W107" s="53">
        <v>7.9387800000000004</v>
      </c>
      <c r="X107" s="53">
        <v>2.3145962E-3</v>
      </c>
      <c r="Y107" s="53">
        <v>2.6826539999999998E-4</v>
      </c>
      <c r="Z107" s="53">
        <v>35.552554999999998</v>
      </c>
      <c r="AA107" s="53">
        <v>0.10843789600000001</v>
      </c>
      <c r="AB107" s="53">
        <v>0.20709880999999999</v>
      </c>
      <c r="AC107" s="53">
        <v>0.5957184499999999</v>
      </c>
      <c r="AD107" s="53">
        <v>0.40698082000000002</v>
      </c>
      <c r="AE107" s="53">
        <v>1.209798080258629</v>
      </c>
      <c r="AF107" s="53">
        <v>0.26260904000000002</v>
      </c>
      <c r="AG107" s="53">
        <v>0.62849167000000006</v>
      </c>
      <c r="AH107" s="53">
        <v>0.34752430041491411</v>
      </c>
      <c r="AI107" s="53">
        <v>1.3572000284149139</v>
      </c>
      <c r="AK107" s="58" t="s">
        <v>212</v>
      </c>
      <c r="AL107" s="58">
        <v>7.0680000000000005E-4</v>
      </c>
      <c r="AM107" s="58">
        <v>0.30928509999999998</v>
      </c>
      <c r="AN107" s="58">
        <v>12.624129999999999</v>
      </c>
      <c r="AO107" s="58">
        <v>7.7197190000000004</v>
      </c>
      <c r="AP107" s="58">
        <v>2.3197452999999999E-3</v>
      </c>
      <c r="AQ107" s="58">
        <v>2.6325812E-4</v>
      </c>
      <c r="AR107" s="58">
        <v>35.576819999999998</v>
      </c>
      <c r="AS107" s="70">
        <v>8.8250085999999991E-2</v>
      </c>
      <c r="AT107" s="58">
        <v>0.212281733</v>
      </c>
      <c r="AU107" s="58">
        <v>0.56355973999999998</v>
      </c>
      <c r="AV107" s="58">
        <v>0.35596344000000002</v>
      </c>
      <c r="AW107" s="58">
        <v>1.131804913231478</v>
      </c>
      <c r="AX107" s="58">
        <v>0.25752431999999997</v>
      </c>
      <c r="AY107" s="58">
        <v>0.60402098000000004</v>
      </c>
      <c r="AZ107" s="58">
        <v>0.31849152032299499</v>
      </c>
      <c r="BA107" s="58">
        <v>1.3079613573229949</v>
      </c>
      <c r="BC107" s="59" t="s">
        <v>212</v>
      </c>
      <c r="BD107" s="59">
        <v>7.0759999999999996E-4</v>
      </c>
      <c r="BE107" s="59">
        <v>0.35580400000000001</v>
      </c>
      <c r="BF107" s="59">
        <v>12.020514</v>
      </c>
      <c r="BG107" s="59">
        <v>7.8492709999999999</v>
      </c>
      <c r="BH107" s="59">
        <v>2.3175750000000001E-3</v>
      </c>
      <c r="BI107" s="59">
        <v>2.6602796000000002E-4</v>
      </c>
      <c r="BJ107" s="59">
        <v>35.574885999999999</v>
      </c>
      <c r="BK107" s="71">
        <v>9.7018229999999997E-2</v>
      </c>
      <c r="BL107" s="59">
        <v>0.209848117</v>
      </c>
      <c r="BM107" s="59">
        <v>0.57883993</v>
      </c>
      <c r="BN107" s="59">
        <v>0.38172436999999998</v>
      </c>
      <c r="BO107" s="59">
        <v>1.170412417236901</v>
      </c>
      <c r="BP107" s="59">
        <v>0.25946714999999998</v>
      </c>
      <c r="BQ107" s="59">
        <v>0.61418843999999995</v>
      </c>
      <c r="BR107" s="59">
        <v>0.3279985003520105</v>
      </c>
      <c r="BS107" s="59">
        <v>1.316447086352011</v>
      </c>
    </row>
    <row r="108" spans="1:71" x14ac:dyDescent="0.25">
      <c r="A108" s="57" t="s">
        <v>212</v>
      </c>
      <c r="B108" s="57">
        <v>6.8959999999999996E-4</v>
      </c>
      <c r="C108" s="57">
        <v>0.51826130000000004</v>
      </c>
      <c r="D108" s="57">
        <v>10.185480999999999</v>
      </c>
      <c r="E108" s="57">
        <v>8.1606719999999999</v>
      </c>
      <c r="F108" s="57">
        <v>2.3106474E-3</v>
      </c>
      <c r="G108" s="57">
        <v>2.7528836000000002E-4</v>
      </c>
      <c r="H108" s="57">
        <v>35.53445</v>
      </c>
      <c r="I108" s="68">
        <v>0.113577716</v>
      </c>
      <c r="J108" s="57">
        <v>0.20341182399999999</v>
      </c>
      <c r="K108" s="57">
        <v>0.61895523000000008</v>
      </c>
      <c r="L108" s="57">
        <v>0.40541664999999999</v>
      </c>
      <c r="M108" s="57">
        <v>1.227783704228381</v>
      </c>
      <c r="N108" s="57">
        <v>0.26785625499999999</v>
      </c>
      <c r="O108" s="57">
        <v>0.64498049999999996</v>
      </c>
      <c r="P108" s="57">
        <v>0.32066840031385091</v>
      </c>
      <c r="Q108" s="57">
        <v>1.362783563313851</v>
      </c>
      <c r="S108" s="53" t="s">
        <v>212</v>
      </c>
      <c r="T108" s="53">
        <v>6.7909999999999997E-4</v>
      </c>
      <c r="U108" s="53">
        <v>0.36253299999999999</v>
      </c>
      <c r="V108" s="53">
        <v>11.169435999999999</v>
      </c>
      <c r="W108" s="53">
        <v>7.9422274000000002</v>
      </c>
      <c r="X108" s="53">
        <v>2.3143095999999998E-3</v>
      </c>
      <c r="Y108" s="53">
        <v>2.7136848E-4</v>
      </c>
      <c r="Z108" s="53">
        <v>35.551986999999997</v>
      </c>
      <c r="AA108" s="53">
        <v>0.10019805</v>
      </c>
      <c r="AB108" s="53">
        <v>0.212336314</v>
      </c>
      <c r="AC108" s="53">
        <v>0.60791904000000008</v>
      </c>
      <c r="AD108" s="53">
        <v>0.37114096000000002</v>
      </c>
      <c r="AE108" s="53">
        <v>1.191396314205313</v>
      </c>
      <c r="AF108" s="53">
        <v>0.27297624999999998</v>
      </c>
      <c r="AG108" s="53">
        <v>0.63943653999999994</v>
      </c>
      <c r="AH108" s="53">
        <v>0.33116840029237837</v>
      </c>
      <c r="AI108" s="53">
        <v>1.359839323292378</v>
      </c>
      <c r="AK108" s="58" t="s">
        <v>212</v>
      </c>
      <c r="AL108" s="58">
        <v>6.8860000000000004E-4</v>
      </c>
      <c r="AM108" s="58">
        <v>0.24680530000000001</v>
      </c>
      <c r="AN108" s="58">
        <v>12.402244</v>
      </c>
      <c r="AO108" s="58">
        <v>7.7180730000000004</v>
      </c>
      <c r="AP108" s="58">
        <v>2.3192516999999998E-3</v>
      </c>
      <c r="AQ108" s="58">
        <v>2.6511429999999999E-4</v>
      </c>
      <c r="AR108" s="58">
        <v>35.566360000000003</v>
      </c>
      <c r="AS108" s="70">
        <v>6.8358379999999996E-2</v>
      </c>
      <c r="AT108" s="58">
        <v>0.21932901499999999</v>
      </c>
      <c r="AU108" s="58">
        <v>0.55828948</v>
      </c>
      <c r="AV108" s="58">
        <v>0.29230751999999999</v>
      </c>
      <c r="AW108" s="58">
        <v>1.069926015181216</v>
      </c>
      <c r="AX108" s="58">
        <v>0.26327652000000001</v>
      </c>
      <c r="AY108" s="58">
        <v>0.60869094999999995</v>
      </c>
      <c r="AZ108" s="58">
        <v>0.25845897018389841</v>
      </c>
      <c r="BA108" s="58">
        <v>1.251143317183899</v>
      </c>
      <c r="BC108" s="59" t="s">
        <v>212</v>
      </c>
      <c r="BD108" s="59">
        <v>6.8829999999999998E-4</v>
      </c>
      <c r="BE108" s="59">
        <v>0.28714149999999999</v>
      </c>
      <c r="BF108" s="59">
        <v>11.766120000000001</v>
      </c>
      <c r="BG108" s="59">
        <v>7.8495850000000003</v>
      </c>
      <c r="BH108" s="59">
        <v>2.3170863E-3</v>
      </c>
      <c r="BI108" s="59">
        <v>2.6826277999999999E-4</v>
      </c>
      <c r="BJ108" s="59">
        <v>35.567619999999998</v>
      </c>
      <c r="BK108" s="71">
        <v>8.1664465000000006E-2</v>
      </c>
      <c r="BL108" s="59">
        <v>0.21620221000000001</v>
      </c>
      <c r="BM108" s="59">
        <v>0.58245581999999996</v>
      </c>
      <c r="BN108" s="59">
        <v>0.32305667999999998</v>
      </c>
      <c r="BO108" s="59">
        <v>1.1217147101888181</v>
      </c>
      <c r="BP108" s="59">
        <v>0.268039156</v>
      </c>
      <c r="BQ108" s="59">
        <v>0.62287520000000007</v>
      </c>
      <c r="BR108" s="59">
        <v>0.28725510021686401</v>
      </c>
      <c r="BS108" s="59">
        <v>1.279329418216864</v>
      </c>
    </row>
    <row r="109" spans="1:71" x14ac:dyDescent="0.25">
      <c r="A109" s="57" t="s">
        <v>212</v>
      </c>
      <c r="B109" s="57">
        <v>6.6080000000000002E-4</v>
      </c>
      <c r="C109" s="57">
        <v>0.36732199999999998</v>
      </c>
      <c r="D109" s="57">
        <v>10.322914000000001</v>
      </c>
      <c r="E109" s="57">
        <v>8.1795434999999994</v>
      </c>
      <c r="F109" s="57">
        <v>2.3104774000000002E-3</v>
      </c>
      <c r="G109" s="57">
        <v>2.7548283000000001E-4</v>
      </c>
      <c r="H109" s="57">
        <v>35.561750000000004</v>
      </c>
      <c r="I109" s="68">
        <v>9.8227590000000004E-2</v>
      </c>
      <c r="J109" s="57">
        <v>0.209973726</v>
      </c>
      <c r="K109" s="57">
        <v>0.62327924999999995</v>
      </c>
      <c r="L109" s="57">
        <v>0.35753286000000001</v>
      </c>
      <c r="M109" s="57">
        <v>1.1907858361766941</v>
      </c>
      <c r="N109" s="57">
        <v>0.27305402400000001</v>
      </c>
      <c r="O109" s="57">
        <v>0.64097216000000001</v>
      </c>
      <c r="P109" s="57">
        <v>0.28765628021754952</v>
      </c>
      <c r="Q109" s="57">
        <v>1.31715152121755</v>
      </c>
      <c r="S109" s="53" t="s">
        <v>212</v>
      </c>
      <c r="T109" s="53">
        <v>6.6149999999999998E-4</v>
      </c>
      <c r="U109" s="53">
        <v>0.2481815</v>
      </c>
      <c r="V109" s="53">
        <v>11.502564</v>
      </c>
      <c r="W109" s="53">
        <v>7.9448889999999999</v>
      </c>
      <c r="X109" s="53">
        <v>2.3151445000000001E-3</v>
      </c>
      <c r="Y109" s="53">
        <v>2.6944527E-4</v>
      </c>
      <c r="Z109" s="53">
        <v>35.588684000000001</v>
      </c>
      <c r="AA109" s="53">
        <v>6.5255690000000005E-2</v>
      </c>
      <c r="AB109" s="53">
        <v>0.218066697</v>
      </c>
      <c r="AC109" s="53">
        <v>0.57381305000000005</v>
      </c>
      <c r="AD109" s="53">
        <v>0.27755353999999999</v>
      </c>
      <c r="AE109" s="53">
        <v>1.0694332871522449</v>
      </c>
      <c r="AF109" s="53">
        <v>0.26262302399999998</v>
      </c>
      <c r="AG109" s="53">
        <v>0.6135701899999999</v>
      </c>
      <c r="AH109" s="53">
        <v>0.21807662014307569</v>
      </c>
      <c r="AI109" s="53">
        <v>1.185752028143076</v>
      </c>
      <c r="AK109" s="58" t="s">
        <v>212</v>
      </c>
      <c r="AL109" s="58">
        <v>6.8099999999999996E-4</v>
      </c>
      <c r="AM109" s="58">
        <v>0.16472899999999999</v>
      </c>
      <c r="AN109" s="58">
        <v>12.754521</v>
      </c>
      <c r="AO109" s="58">
        <v>7.7176970000000003</v>
      </c>
      <c r="AP109" s="58">
        <v>2.3205942000000001E-3</v>
      </c>
      <c r="AQ109" s="58">
        <v>2.6301736999999998E-4</v>
      </c>
      <c r="AR109" s="58">
        <v>35.601230000000001</v>
      </c>
      <c r="AS109" s="70">
        <v>3.1656504000000002E-2</v>
      </c>
      <c r="AT109" s="58">
        <v>0.22733862399999999</v>
      </c>
      <c r="AU109" s="58">
        <v>0.51007533999999999</v>
      </c>
      <c r="AV109" s="58">
        <v>0.20621745499999999</v>
      </c>
      <c r="AW109" s="58">
        <v>0.94363141912674697</v>
      </c>
      <c r="AX109" s="58">
        <v>0.251321505</v>
      </c>
      <c r="AY109" s="58">
        <v>0.59070285999999994</v>
      </c>
      <c r="AZ109" s="58">
        <v>0.1239025000940276</v>
      </c>
      <c r="BA109" s="58">
        <v>1.0349947650940281</v>
      </c>
      <c r="BC109" s="59" t="s">
        <v>212</v>
      </c>
      <c r="BD109" s="59">
        <v>6.7869999999999996E-4</v>
      </c>
      <c r="BE109" s="59">
        <v>0.1958686</v>
      </c>
      <c r="BF109" s="59">
        <v>12.119213999999999</v>
      </c>
      <c r="BG109" s="59">
        <v>7.8500775999999997</v>
      </c>
      <c r="BH109" s="59">
        <v>2.3184657999999999E-3</v>
      </c>
      <c r="BI109" s="59">
        <v>2.6615109999999999E-4</v>
      </c>
      <c r="BJ109" s="59">
        <v>35.606827000000003</v>
      </c>
      <c r="BK109" s="71">
        <v>4.3047530000000001E-2</v>
      </c>
      <c r="BL109" s="59">
        <v>0.222855257</v>
      </c>
      <c r="BM109" s="59">
        <v>0.53428745</v>
      </c>
      <c r="BN109" s="59">
        <v>0.231884125</v>
      </c>
      <c r="BO109" s="59">
        <v>0.98902683213641762</v>
      </c>
      <c r="BP109" s="59">
        <v>0.25278057500000001</v>
      </c>
      <c r="BQ109" s="59">
        <v>0.59555751000000001</v>
      </c>
      <c r="BR109" s="59">
        <v>0.1502114701047346</v>
      </c>
      <c r="BS109" s="59">
        <v>1.060246857104735</v>
      </c>
    </row>
    <row r="110" spans="1:71" x14ac:dyDescent="0.25">
      <c r="A110" s="57" t="s">
        <v>212</v>
      </c>
      <c r="B110" s="57">
        <v>6.5129999999999995E-4</v>
      </c>
      <c r="C110" s="57">
        <v>0.25052649999999999</v>
      </c>
      <c r="D110" s="57">
        <v>10.502578</v>
      </c>
      <c r="E110" s="57">
        <v>8.1926760000000005</v>
      </c>
      <c r="F110" s="57">
        <v>2.3089528999999998E-3</v>
      </c>
      <c r="G110" s="57">
        <v>2.7377504999999999E-4</v>
      </c>
      <c r="H110" s="57">
        <v>35.578217000000002</v>
      </c>
      <c r="I110" s="68">
        <v>5.8666362999999999E-2</v>
      </c>
      <c r="J110" s="57">
        <v>0.214606093</v>
      </c>
      <c r="K110" s="57">
        <v>0.58268233000000003</v>
      </c>
      <c r="L110" s="57">
        <v>0.24655745500000001</v>
      </c>
      <c r="M110" s="57">
        <v>1.043845878128717</v>
      </c>
      <c r="N110" s="57">
        <v>0.25825122</v>
      </c>
      <c r="O110" s="57">
        <v>0.60811257000000007</v>
      </c>
      <c r="P110" s="57">
        <v>0.14891599010382081</v>
      </c>
      <c r="Q110" s="57">
        <v>1.090332885103821</v>
      </c>
      <c r="S110" s="53" t="s">
        <v>212</v>
      </c>
      <c r="T110" s="53">
        <v>6.6830000000000004E-4</v>
      </c>
      <c r="U110" s="53">
        <v>0.1777128</v>
      </c>
      <c r="V110" s="53">
        <v>11.870513000000001</v>
      </c>
      <c r="W110" s="53">
        <v>7.9471397000000001</v>
      </c>
      <c r="X110" s="53">
        <v>2.3147583000000002E-3</v>
      </c>
      <c r="Y110" s="53">
        <v>2.6623584999999999E-4</v>
      </c>
      <c r="Z110" s="53">
        <v>35.613453</v>
      </c>
      <c r="AA110" s="53">
        <v>2.5461310000000001E-2</v>
      </c>
      <c r="AB110" s="53">
        <v>0.222730333</v>
      </c>
      <c r="AC110" s="53">
        <v>0.51359397000000007</v>
      </c>
      <c r="AD110" s="53">
        <v>0.18475233099999999</v>
      </c>
      <c r="AE110" s="53">
        <v>0.9210766341124258</v>
      </c>
      <c r="AF110" s="53">
        <v>0.23746058</v>
      </c>
      <c r="AG110" s="53">
        <v>0.58679875000000004</v>
      </c>
      <c r="AH110" s="53">
        <v>4.583508507150684E-2</v>
      </c>
      <c r="AI110" s="53">
        <v>0.91683093607150679</v>
      </c>
      <c r="AK110" s="58" t="s">
        <v>212</v>
      </c>
      <c r="AL110" s="58">
        <v>7.0180000000000004E-4</v>
      </c>
      <c r="AM110" s="58">
        <v>0.1247602</v>
      </c>
      <c r="AN110" s="58">
        <v>13.232507999999999</v>
      </c>
      <c r="AO110" s="58">
        <v>7.7183146000000002</v>
      </c>
      <c r="AP110" s="58">
        <v>2.3213634E-3</v>
      </c>
      <c r="AQ110" s="58">
        <v>2.5927007999999998E-4</v>
      </c>
      <c r="AR110" s="58">
        <v>35.638396999999998</v>
      </c>
      <c r="AS110" s="70">
        <v>4.0765283000000002E-8</v>
      </c>
      <c r="AT110" s="58">
        <v>0.22804888000000001</v>
      </c>
      <c r="AU110" s="58">
        <v>0.44757849000000011</v>
      </c>
      <c r="AV110" s="58">
        <v>0.131113071776739</v>
      </c>
      <c r="AW110" s="58">
        <v>0.80674044186743188</v>
      </c>
      <c r="AX110" s="58">
        <v>0.22183059499999999</v>
      </c>
      <c r="AY110" s="58">
        <v>0.52328412999999996</v>
      </c>
      <c r="AZ110" s="58">
        <v>2.1119585030000002E-9</v>
      </c>
      <c r="BA110" s="58">
        <v>0.80645299291195849</v>
      </c>
      <c r="BC110" s="59" t="s">
        <v>212</v>
      </c>
      <c r="BD110" s="59">
        <v>6.935E-4</v>
      </c>
      <c r="BE110" s="59">
        <v>0.14436289999999999</v>
      </c>
      <c r="BF110" s="59">
        <v>12.549238000000001</v>
      </c>
      <c r="BG110" s="59">
        <v>7.8510160000000004</v>
      </c>
      <c r="BH110" s="59">
        <v>2.3189576000000002E-3</v>
      </c>
      <c r="BI110" s="59">
        <v>2.6265715000000001E-4</v>
      </c>
      <c r="BJ110" s="59">
        <v>35.640230000000003</v>
      </c>
      <c r="BK110" s="71">
        <v>1.3035658000000001E-3</v>
      </c>
      <c r="BL110" s="59">
        <v>0.226454827</v>
      </c>
      <c r="BM110" s="59">
        <v>0.47619232999999989</v>
      </c>
      <c r="BN110" s="59">
        <v>0.149887485032</v>
      </c>
      <c r="BO110" s="59">
        <v>0.8525346421311315</v>
      </c>
      <c r="BP110" s="59">
        <v>0.22623615999999999</v>
      </c>
      <c r="BQ110" s="59">
        <v>0.56263014999999994</v>
      </c>
      <c r="BR110" s="59">
        <v>4.1619229930000004E-9</v>
      </c>
      <c r="BS110" s="59">
        <v>0.80637651096192298</v>
      </c>
    </row>
    <row r="111" spans="1:71" x14ac:dyDescent="0.25">
      <c r="A111" s="57" t="s">
        <v>213</v>
      </c>
      <c r="B111" s="57">
        <v>3.1129999999999998E-4</v>
      </c>
      <c r="C111" s="57">
        <v>0.52978210000000003</v>
      </c>
      <c r="D111" s="57">
        <v>10.491814</v>
      </c>
      <c r="E111" s="57">
        <v>8.1748119999999993</v>
      </c>
      <c r="F111" s="57">
        <v>2.294024E-3</v>
      </c>
      <c r="G111" s="57">
        <v>2.7436067E-4</v>
      </c>
      <c r="H111" s="57">
        <v>34.922780000000003</v>
      </c>
      <c r="I111" s="68">
        <v>6.4312019999999998E-2</v>
      </c>
      <c r="J111" s="57">
        <v>0.19514783899999999</v>
      </c>
      <c r="K111" s="57">
        <v>0.57309334999999995</v>
      </c>
      <c r="L111" s="57">
        <v>0.23018918599999999</v>
      </c>
      <c r="M111" s="57">
        <v>0.99843037509333377</v>
      </c>
      <c r="N111" s="57">
        <v>0.23996262600000001</v>
      </c>
      <c r="O111" s="57">
        <v>0.58130437000000001</v>
      </c>
      <c r="P111" s="57">
        <v>0.14156443011013051</v>
      </c>
      <c r="Q111" s="57">
        <v>1.039751884110131</v>
      </c>
      <c r="S111" s="60" t="s">
        <v>213</v>
      </c>
      <c r="T111" s="60">
        <v>2.8909999999999998E-4</v>
      </c>
      <c r="U111" s="60">
        <v>0.4297608</v>
      </c>
      <c r="V111" s="60">
        <v>11.814541999999999</v>
      </c>
      <c r="W111" s="60">
        <v>7.9414644000000001</v>
      </c>
      <c r="X111" s="60">
        <v>2.300921E-3</v>
      </c>
      <c r="Y111" s="60">
        <v>2.6749974000000001E-4</v>
      </c>
      <c r="Z111" s="60">
        <v>34.923465999999998</v>
      </c>
      <c r="AA111" s="60">
        <v>6.4069286000000003E-2</v>
      </c>
      <c r="AB111" s="60">
        <v>0.19956817399999999</v>
      </c>
      <c r="AC111" s="60">
        <v>0.55248249000000005</v>
      </c>
      <c r="AD111" s="60">
        <v>0.24044932999999999</v>
      </c>
      <c r="AE111" s="60">
        <v>0.99249999409567435</v>
      </c>
      <c r="AF111" s="60">
        <v>0.23749851</v>
      </c>
      <c r="AG111" s="60">
        <v>0.57020389999999999</v>
      </c>
      <c r="AH111" s="60">
        <v>0.17746012013458581</v>
      </c>
      <c r="AI111" s="60">
        <v>1.065613713134586</v>
      </c>
      <c r="AK111" s="58" t="s">
        <v>213</v>
      </c>
      <c r="AL111" s="58">
        <v>2.6610000000000002E-4</v>
      </c>
      <c r="AM111" s="58">
        <v>0.33164199999999999</v>
      </c>
      <c r="AN111" s="58">
        <v>13.255501000000001</v>
      </c>
      <c r="AO111" s="58">
        <v>7.7210016000000001</v>
      </c>
      <c r="AP111" s="58">
        <v>2.3094890000000001E-3</v>
      </c>
      <c r="AQ111" s="58">
        <v>2.6050471999999999E-4</v>
      </c>
      <c r="AR111" s="58">
        <v>34.924320000000002</v>
      </c>
      <c r="AS111" s="70">
        <v>5.8558289999999999E-2</v>
      </c>
      <c r="AT111" s="58">
        <v>0.203116295</v>
      </c>
      <c r="AU111" s="58">
        <v>0.52498341999999998</v>
      </c>
      <c r="AV111" s="58">
        <v>0.23432107699999999</v>
      </c>
      <c r="AW111" s="58">
        <v>0.96242079209654163</v>
      </c>
      <c r="AX111" s="58">
        <v>0.23162313000000001</v>
      </c>
      <c r="AY111" s="58">
        <v>0.54635774999999998</v>
      </c>
      <c r="AZ111" s="58">
        <v>0.18521954014344241</v>
      </c>
      <c r="BA111" s="58">
        <v>1.054048448143442</v>
      </c>
      <c r="BC111" s="59" t="s">
        <v>213</v>
      </c>
      <c r="BD111" s="59">
        <v>2.7769999999999997E-4</v>
      </c>
      <c r="BE111" s="59">
        <v>0.37435040000000003</v>
      </c>
      <c r="BF111" s="59">
        <v>12.552106999999999</v>
      </c>
      <c r="BG111" s="59">
        <v>7.8509802999999998</v>
      </c>
      <c r="BH111" s="59">
        <v>2.3058982999999999E-3</v>
      </c>
      <c r="BI111" s="59">
        <v>2.6394047999999998E-4</v>
      </c>
      <c r="BJ111" s="59">
        <v>34.926037000000001</v>
      </c>
      <c r="BK111" s="71">
        <v>6.2195279999999999E-2</v>
      </c>
      <c r="BL111" s="59">
        <v>0.20085030500000001</v>
      </c>
      <c r="BM111" s="59">
        <v>0.53911218999999999</v>
      </c>
      <c r="BN111" s="59">
        <v>0.23892841000000001</v>
      </c>
      <c r="BO111" s="59">
        <v>0.97889090509611509</v>
      </c>
      <c r="BP111" s="59">
        <v>0.23400663999999999</v>
      </c>
      <c r="BQ111" s="59">
        <v>0.55707085000000001</v>
      </c>
      <c r="BR111" s="59">
        <v>0.18279172014110559</v>
      </c>
      <c r="BS111" s="59">
        <v>1.051048807141105</v>
      </c>
    </row>
    <row r="112" spans="1:71" x14ac:dyDescent="0.25">
      <c r="A112" s="57" t="s">
        <v>213</v>
      </c>
      <c r="B112" s="57">
        <v>3.3579999999999998E-4</v>
      </c>
      <c r="C112" s="57">
        <v>0.74046679999999998</v>
      </c>
      <c r="D112" s="57">
        <v>8.4348179999999999</v>
      </c>
      <c r="E112" s="57">
        <v>8.1839949999999995</v>
      </c>
      <c r="F112" s="57">
        <v>2.3051207000000002E-3</v>
      </c>
      <c r="G112" s="57">
        <v>2.9305732000000002E-4</v>
      </c>
      <c r="H112" s="57">
        <v>34.851460000000003</v>
      </c>
      <c r="I112" s="68">
        <v>0.10150508</v>
      </c>
      <c r="J112" s="57">
        <v>0.228358012</v>
      </c>
      <c r="K112" s="57">
        <v>0.70289043000000007</v>
      </c>
      <c r="L112" s="57">
        <v>0.29062564499999999</v>
      </c>
      <c r="M112" s="57">
        <v>1.221874087097353</v>
      </c>
      <c r="N112" s="57">
        <v>0.33420836999999998</v>
      </c>
      <c r="O112" s="57">
        <v>0.75777331000000003</v>
      </c>
      <c r="P112" s="57">
        <v>0.40556970019191391</v>
      </c>
      <c r="Q112" s="57">
        <v>1.623391015191914</v>
      </c>
      <c r="S112" s="53" t="s">
        <v>213</v>
      </c>
      <c r="T112" s="53">
        <v>3.167E-4</v>
      </c>
      <c r="U112" s="53">
        <v>0.63985510000000001</v>
      </c>
      <c r="V112" s="53">
        <v>9.7709390000000003</v>
      </c>
      <c r="W112" s="53">
        <v>7.9528346000000001</v>
      </c>
      <c r="X112" s="53">
        <v>2.3090667E-3</v>
      </c>
      <c r="Y112" s="53">
        <v>2.8518838000000002E-4</v>
      </c>
      <c r="Z112" s="53">
        <v>34.843769999999999</v>
      </c>
      <c r="AA112" s="53">
        <v>9.9623600000000007E-2</v>
      </c>
      <c r="AB112" s="53">
        <v>0.22859580500000001</v>
      </c>
      <c r="AC112" s="53">
        <v>0.67745356999999995</v>
      </c>
      <c r="AD112" s="53">
        <v>0.28798261000000003</v>
      </c>
      <c r="AE112" s="53">
        <v>1.194031985100249</v>
      </c>
      <c r="AF112" s="53">
        <v>0.32602798999999999</v>
      </c>
      <c r="AG112" s="53">
        <v>0.72933837000000001</v>
      </c>
      <c r="AH112" s="53">
        <v>0.42134833023674412</v>
      </c>
      <c r="AI112" s="53">
        <v>1.605877068236744</v>
      </c>
      <c r="AK112" s="58" t="s">
        <v>213</v>
      </c>
      <c r="AL112" s="58">
        <v>2.9629999999999999E-4</v>
      </c>
      <c r="AM112" s="58">
        <v>0.5231884</v>
      </c>
      <c r="AN112" s="58">
        <v>11.330904</v>
      </c>
      <c r="AO112" s="58">
        <v>7.7300323999999998</v>
      </c>
      <c r="AP112" s="58">
        <v>2.3139104999999999E-3</v>
      </c>
      <c r="AQ112" s="58">
        <v>2.7618389999999998E-4</v>
      </c>
      <c r="AR112" s="58">
        <v>34.841079999999998</v>
      </c>
      <c r="AS112" s="70">
        <v>9.6807169999999998E-2</v>
      </c>
      <c r="AT112" s="58">
        <v>0.228112392</v>
      </c>
      <c r="AU112" s="58">
        <v>0.64707972999999996</v>
      </c>
      <c r="AV112" s="58">
        <v>0.28354263000000002</v>
      </c>
      <c r="AW112" s="58">
        <v>1.1587347521037059</v>
      </c>
      <c r="AX112" s="58">
        <v>0.31514128000000002</v>
      </c>
      <c r="AY112" s="58">
        <v>0.69624103999999998</v>
      </c>
      <c r="AZ112" s="58">
        <v>0.42928898031591423</v>
      </c>
      <c r="BA112" s="58">
        <v>1.588935052315914</v>
      </c>
      <c r="BC112" s="59" t="s">
        <v>213</v>
      </c>
      <c r="BD112" s="59">
        <v>3.0709999999999998E-4</v>
      </c>
      <c r="BE112" s="59">
        <v>0.58281210000000006</v>
      </c>
      <c r="BF112" s="59">
        <v>10.509868000000001</v>
      </c>
      <c r="BG112" s="59">
        <v>7.8624980000000004</v>
      </c>
      <c r="BH112" s="59">
        <v>2.3119260000000002E-3</v>
      </c>
      <c r="BI112" s="59">
        <v>2.8088735000000002E-4</v>
      </c>
      <c r="BJ112" s="59">
        <v>34.840373999999997</v>
      </c>
      <c r="BK112" s="71">
        <v>9.8460000000000006E-2</v>
      </c>
      <c r="BL112" s="59">
        <v>0.22844740699999999</v>
      </c>
      <c r="BM112" s="59">
        <v>0.6632116400000001</v>
      </c>
      <c r="BN112" s="59">
        <v>0.28621572000000001</v>
      </c>
      <c r="BO112" s="59">
        <v>1.1778747671019889</v>
      </c>
      <c r="BP112" s="59">
        <v>0.32102549000000002</v>
      </c>
      <c r="BQ112" s="59">
        <v>0.71358171000000004</v>
      </c>
      <c r="BR112" s="59">
        <v>0.42663816027038298</v>
      </c>
      <c r="BS112" s="59">
        <v>1.585816972270383</v>
      </c>
    </row>
    <row r="113" spans="1:71" x14ac:dyDescent="0.25">
      <c r="A113" s="57" t="s">
        <v>213</v>
      </c>
      <c r="B113" s="57">
        <v>3.4410000000000002E-4</v>
      </c>
      <c r="C113" s="57">
        <v>0.80305119999999997</v>
      </c>
      <c r="D113" s="57">
        <v>7.6790390000000004</v>
      </c>
      <c r="E113" s="57">
        <v>8.1852300000000007</v>
      </c>
      <c r="F113" s="57">
        <v>2.3082673999999998E-3</v>
      </c>
      <c r="G113" s="57">
        <v>2.9769114999999999E-4</v>
      </c>
      <c r="H113" s="57">
        <v>34.820537999999999</v>
      </c>
      <c r="I113" s="68">
        <v>0.10205288</v>
      </c>
      <c r="J113" s="57">
        <v>0.22865928999999999</v>
      </c>
      <c r="K113" s="57">
        <v>0.71864431999999989</v>
      </c>
      <c r="L113" s="57">
        <v>0.29005265600000002</v>
      </c>
      <c r="M113" s="57">
        <v>1.2373562660949711</v>
      </c>
      <c r="N113" s="57">
        <v>0.33997489400000003</v>
      </c>
      <c r="O113" s="57">
        <v>0.77598440000000002</v>
      </c>
      <c r="P113" s="57">
        <v>0.39672342017212292</v>
      </c>
      <c r="Q113" s="57">
        <v>1.6384964831721229</v>
      </c>
      <c r="S113" s="53" t="s">
        <v>213</v>
      </c>
      <c r="T113" s="53">
        <v>3.257E-4</v>
      </c>
      <c r="U113" s="53">
        <v>0.70329169999999996</v>
      </c>
      <c r="V113" s="53">
        <v>9.0116019999999999</v>
      </c>
      <c r="W113" s="53">
        <v>7.9510407000000001</v>
      </c>
      <c r="X113" s="53">
        <v>2.3111422E-3</v>
      </c>
      <c r="Y113" s="53">
        <v>2.8957620000000001E-4</v>
      </c>
      <c r="Z113" s="53">
        <v>34.810417000000001</v>
      </c>
      <c r="AA113" s="53">
        <v>0.1007083</v>
      </c>
      <c r="AB113" s="53">
        <v>0.22901239600000001</v>
      </c>
      <c r="AC113" s="53">
        <v>0.69325629</v>
      </c>
      <c r="AD113" s="53">
        <v>0.28873987000000001</v>
      </c>
      <c r="AE113" s="53">
        <v>1.2110085560981569</v>
      </c>
      <c r="AF113" s="53">
        <v>0.33199641000000002</v>
      </c>
      <c r="AG113" s="53">
        <v>0.74683264000000005</v>
      </c>
      <c r="AH113" s="53">
        <v>0.41651613020891493</v>
      </c>
      <c r="AI113" s="53">
        <v>1.6258434712089149</v>
      </c>
      <c r="AK113" s="58" t="s">
        <v>213</v>
      </c>
      <c r="AL113" s="58">
        <v>3.0390000000000001E-4</v>
      </c>
      <c r="AM113" s="58">
        <v>0.5776019</v>
      </c>
      <c r="AN113" s="58">
        <v>10.572361000000001</v>
      </c>
      <c r="AO113" s="58">
        <v>7.7272259999999999</v>
      </c>
      <c r="AP113" s="58">
        <v>2.3148230000000001E-3</v>
      </c>
      <c r="AQ113" s="58">
        <v>2.8042402000000001E-4</v>
      </c>
      <c r="AR113" s="58">
        <v>34.804676000000001</v>
      </c>
      <c r="AS113" s="70">
        <v>9.8038404999999995E-2</v>
      </c>
      <c r="AT113" s="58">
        <v>0.22893912399999999</v>
      </c>
      <c r="AU113" s="58">
        <v>0.66276844999999995</v>
      </c>
      <c r="AV113" s="58">
        <v>0.28480819000000002</v>
      </c>
      <c r="AW113" s="58">
        <v>1.176515764101405</v>
      </c>
      <c r="AX113" s="58">
        <v>0.32155904400000002</v>
      </c>
      <c r="AY113" s="58">
        <v>0.71331459999999991</v>
      </c>
      <c r="AZ113" s="58">
        <v>0.42891654027060988</v>
      </c>
      <c r="BA113" s="58">
        <v>1.6125377172706099</v>
      </c>
      <c r="BC113" s="59" t="s">
        <v>213</v>
      </c>
      <c r="BD113" s="59">
        <v>3.1579999999999998E-4</v>
      </c>
      <c r="BE113" s="59">
        <v>0.64320489999999997</v>
      </c>
      <c r="BF113" s="59">
        <v>9.761908</v>
      </c>
      <c r="BG113" s="59">
        <v>7.8603630000000004</v>
      </c>
      <c r="BH113" s="59">
        <v>2.3133670000000002E-3</v>
      </c>
      <c r="BI113" s="59">
        <v>2.8514003000000001E-4</v>
      </c>
      <c r="BJ113" s="59">
        <v>34.80574</v>
      </c>
      <c r="BK113" s="71">
        <v>9.9659465000000003E-2</v>
      </c>
      <c r="BL113" s="59">
        <v>0.22903064000000001</v>
      </c>
      <c r="BM113" s="59">
        <v>0.67864265999999995</v>
      </c>
      <c r="BN113" s="59">
        <v>0.28764499500000001</v>
      </c>
      <c r="BO113" s="59">
        <v>1.1953182950999941</v>
      </c>
      <c r="BP113" s="59">
        <v>0.32705912500000001</v>
      </c>
      <c r="BQ113" s="59">
        <v>0.73057282000000012</v>
      </c>
      <c r="BR113" s="59">
        <v>0.42414647023606888</v>
      </c>
      <c r="BS113" s="59">
        <v>1.607186712236069</v>
      </c>
    </row>
    <row r="114" spans="1:71" x14ac:dyDescent="0.25">
      <c r="A114" s="57" t="s">
        <v>213</v>
      </c>
      <c r="B114" s="57">
        <v>3.5310000000000002E-4</v>
      </c>
      <c r="C114" s="57">
        <v>0.84942859999999998</v>
      </c>
      <c r="D114" s="57">
        <v>7.2704700000000004</v>
      </c>
      <c r="E114" s="57">
        <v>8.1831879999999995</v>
      </c>
      <c r="F114" s="57">
        <v>2.3098744000000001E-3</v>
      </c>
      <c r="G114" s="57">
        <v>2.9990866000000001E-4</v>
      </c>
      <c r="H114" s="57">
        <v>34.80198</v>
      </c>
      <c r="I114" s="68">
        <v>0.10190135</v>
      </c>
      <c r="J114" s="57">
        <v>0.22818200699999999</v>
      </c>
      <c r="K114" s="57">
        <v>0.72313066999999998</v>
      </c>
      <c r="L114" s="57">
        <v>0.29278694999999999</v>
      </c>
      <c r="M114" s="57">
        <v>1.244099627095002</v>
      </c>
      <c r="N114" s="57">
        <v>0.34009827500000001</v>
      </c>
      <c r="O114" s="57">
        <v>0.78244897999999996</v>
      </c>
      <c r="P114" s="57">
        <v>0.38670373016196402</v>
      </c>
      <c r="Q114" s="57">
        <v>1.6340564741619641</v>
      </c>
      <c r="S114" s="53" t="s">
        <v>213</v>
      </c>
      <c r="T114" s="53">
        <v>3.324E-4</v>
      </c>
      <c r="U114" s="53">
        <v>0.74091980000000002</v>
      </c>
      <c r="V114" s="53">
        <v>8.6184569999999994</v>
      </c>
      <c r="W114" s="53">
        <v>7.9474163000000004</v>
      </c>
      <c r="X114" s="53">
        <v>2.3122767000000001E-3</v>
      </c>
      <c r="Y114" s="53">
        <v>2.9157560000000001E-4</v>
      </c>
      <c r="Z114" s="53">
        <v>34.790320000000001</v>
      </c>
      <c r="AA114" s="53">
        <v>0.10155815</v>
      </c>
      <c r="AB114" s="53">
        <v>0.22896887199999999</v>
      </c>
      <c r="AC114" s="53">
        <v>0.70084199999999996</v>
      </c>
      <c r="AD114" s="53">
        <v>0.29033440999999999</v>
      </c>
      <c r="AE114" s="53">
        <v>1.220145282097673</v>
      </c>
      <c r="AF114" s="53">
        <v>0.33458476999999998</v>
      </c>
      <c r="AG114" s="53">
        <v>0.75501030999999996</v>
      </c>
      <c r="AH114" s="53">
        <v>0.41378912019637842</v>
      </c>
      <c r="AI114" s="53">
        <v>1.634328287196378</v>
      </c>
      <c r="AK114" s="58" t="s">
        <v>213</v>
      </c>
      <c r="AL114" s="58">
        <v>3.0959999999999999E-4</v>
      </c>
      <c r="AM114" s="58">
        <v>0.60883670000000001</v>
      </c>
      <c r="AN114" s="58">
        <v>10.188003999999999</v>
      </c>
      <c r="AO114" s="58">
        <v>7.7234945000000002</v>
      </c>
      <c r="AP114" s="58">
        <v>2.3152882E-3</v>
      </c>
      <c r="AQ114" s="58">
        <v>2.8216525E-4</v>
      </c>
      <c r="AR114" s="58">
        <v>34.782963000000002</v>
      </c>
      <c r="AS114" s="70">
        <v>9.8858855999999995E-2</v>
      </c>
      <c r="AT114" s="58">
        <v>0.22902665999999999</v>
      </c>
      <c r="AU114" s="58">
        <v>0.67008962999999999</v>
      </c>
      <c r="AV114" s="58">
        <v>0.28625576000000003</v>
      </c>
      <c r="AW114" s="58">
        <v>1.185372050100771</v>
      </c>
      <c r="AX114" s="58">
        <v>0.32421263</v>
      </c>
      <c r="AY114" s="58">
        <v>0.72096019999999994</v>
      </c>
      <c r="AZ114" s="58">
        <v>0.42784100025051469</v>
      </c>
      <c r="BA114" s="58">
        <v>1.6220783172505151</v>
      </c>
      <c r="BC114" s="59" t="s">
        <v>213</v>
      </c>
      <c r="BD114" s="59">
        <v>3.2220000000000003E-4</v>
      </c>
      <c r="BE114" s="59">
        <v>0.67799869999999995</v>
      </c>
      <c r="BF114" s="59">
        <v>9.3913630000000001</v>
      </c>
      <c r="BG114" s="59">
        <v>7.8565009999999997</v>
      </c>
      <c r="BH114" s="59">
        <v>2.3141196000000001E-3</v>
      </c>
      <c r="BI114" s="59">
        <v>2.8685199999999998E-4</v>
      </c>
      <c r="BJ114" s="59">
        <v>34.785339999999998</v>
      </c>
      <c r="BK114" s="71">
        <v>0.10055551</v>
      </c>
      <c r="BL114" s="59">
        <v>0.229004132</v>
      </c>
      <c r="BM114" s="59">
        <v>0.68586137000000003</v>
      </c>
      <c r="BN114" s="59">
        <v>0.28935572399999998</v>
      </c>
      <c r="BO114" s="59">
        <v>1.2042212260995959</v>
      </c>
      <c r="BP114" s="59">
        <v>0.32948848400000003</v>
      </c>
      <c r="BQ114" s="59">
        <v>0.73810405000000001</v>
      </c>
      <c r="BR114" s="59">
        <v>0.42200178022117618</v>
      </c>
      <c r="BS114" s="59">
        <v>1.6155985212211761</v>
      </c>
    </row>
    <row r="115" spans="1:71" x14ac:dyDescent="0.25">
      <c r="A115" s="57" t="s">
        <v>213</v>
      </c>
      <c r="B115" s="57">
        <v>3.5859999999999999E-4</v>
      </c>
      <c r="C115" s="57">
        <v>0.86872649999999996</v>
      </c>
      <c r="D115" s="57">
        <v>7.1047263000000003</v>
      </c>
      <c r="E115" s="57">
        <v>8.181362</v>
      </c>
      <c r="F115" s="57">
        <v>2.3107599000000002E-3</v>
      </c>
      <c r="G115" s="57">
        <v>3.0036884999999999E-4</v>
      </c>
      <c r="H115" s="57">
        <v>34.796207000000003</v>
      </c>
      <c r="I115" s="68">
        <v>0.10003765000000001</v>
      </c>
      <c r="J115" s="57">
        <v>0.22677660999999999</v>
      </c>
      <c r="K115" s="57">
        <v>0.71875929999999999</v>
      </c>
      <c r="L115" s="57">
        <v>0.29470763999999999</v>
      </c>
      <c r="M115" s="57">
        <v>1.2402435500952831</v>
      </c>
      <c r="N115" s="57">
        <v>0.33540466000000002</v>
      </c>
      <c r="O115" s="57">
        <v>0.78124298999999997</v>
      </c>
      <c r="P115" s="57">
        <v>0.36764604015460373</v>
      </c>
      <c r="Q115" s="57">
        <v>1.6059680831546039</v>
      </c>
      <c r="S115" s="53" t="s">
        <v>213</v>
      </c>
      <c r="T115" s="53">
        <v>3.366E-4</v>
      </c>
      <c r="U115" s="53">
        <v>0.75661560000000005</v>
      </c>
      <c r="V115" s="53">
        <v>8.4665510000000008</v>
      </c>
      <c r="W115" s="53">
        <v>7.9439380000000002</v>
      </c>
      <c r="X115" s="53">
        <v>2.3130643999999998E-3</v>
      </c>
      <c r="Y115" s="53">
        <v>2.9189876000000002E-4</v>
      </c>
      <c r="Z115" s="53">
        <v>34.783394000000001</v>
      </c>
      <c r="AA115" s="53">
        <v>9.9668660000000006E-2</v>
      </c>
      <c r="AB115" s="53">
        <v>0.22748030499999999</v>
      </c>
      <c r="AC115" s="53">
        <v>0.69631000999999992</v>
      </c>
      <c r="AD115" s="53">
        <v>0.29149361000000001</v>
      </c>
      <c r="AE115" s="53">
        <v>1.215283925097697</v>
      </c>
      <c r="AF115" s="53">
        <v>0.32994314000000002</v>
      </c>
      <c r="AG115" s="53">
        <v>0.75320283999999993</v>
      </c>
      <c r="AH115" s="53">
        <v>0.39504334018635712</v>
      </c>
      <c r="AI115" s="53">
        <v>1.6058427001863571</v>
      </c>
      <c r="AK115" s="58" t="s">
        <v>213</v>
      </c>
      <c r="AL115" s="58">
        <v>3.124E-4</v>
      </c>
      <c r="AM115" s="58">
        <v>0.61865369999999997</v>
      </c>
      <c r="AN115" s="58">
        <v>10.033396</v>
      </c>
      <c r="AO115" s="58">
        <v>7.7206383000000001</v>
      </c>
      <c r="AP115" s="58">
        <v>2.3158628E-3</v>
      </c>
      <c r="AQ115" s="58">
        <v>2.8247260000000002E-4</v>
      </c>
      <c r="AR115" s="58">
        <v>34.775447999999997</v>
      </c>
      <c r="AS115" s="70">
        <v>9.6799985000000005E-2</v>
      </c>
      <c r="AT115" s="58">
        <v>0.22758542000000001</v>
      </c>
      <c r="AU115" s="58">
        <v>0.66553043000000001</v>
      </c>
      <c r="AV115" s="58">
        <v>0.28651490400000001</v>
      </c>
      <c r="AW115" s="58">
        <v>1.1796307541003539</v>
      </c>
      <c r="AX115" s="58">
        <v>0.31975389999999998</v>
      </c>
      <c r="AY115" s="58">
        <v>0.71863043999999998</v>
      </c>
      <c r="AZ115" s="58">
        <v>0.40937066023363861</v>
      </c>
      <c r="BA115" s="58">
        <v>1.593275621233639</v>
      </c>
      <c r="BC115" s="59" t="s">
        <v>213</v>
      </c>
      <c r="BD115" s="59">
        <v>3.257E-4</v>
      </c>
      <c r="BE115" s="59">
        <v>0.689751</v>
      </c>
      <c r="BF115" s="59">
        <v>9.2574360000000002</v>
      </c>
      <c r="BG115" s="59">
        <v>7.8532039999999999</v>
      </c>
      <c r="BH115" s="59">
        <v>2.3147620000000002E-3</v>
      </c>
      <c r="BI115" s="59">
        <v>2.8701813000000002E-4</v>
      </c>
      <c r="BJ115" s="59">
        <v>34.779110000000003</v>
      </c>
      <c r="BK115" s="71">
        <v>9.8590330000000004E-2</v>
      </c>
      <c r="BL115" s="59">
        <v>0.22751093999999999</v>
      </c>
      <c r="BM115" s="59">
        <v>0.68075599999999992</v>
      </c>
      <c r="BN115" s="59">
        <v>0.29023821</v>
      </c>
      <c r="BO115" s="59">
        <v>1.1985051500995541</v>
      </c>
      <c r="BP115" s="59">
        <v>0.32479769000000003</v>
      </c>
      <c r="BQ115" s="59">
        <v>0.73555362000000002</v>
      </c>
      <c r="BR115" s="59">
        <v>0.4040532702091722</v>
      </c>
      <c r="BS115" s="59">
        <v>1.5873061342091721</v>
      </c>
    </row>
    <row r="116" spans="1:71" x14ac:dyDescent="0.25">
      <c r="A116" s="57" t="s">
        <v>213</v>
      </c>
      <c r="B116" s="57">
        <v>3.6420000000000002E-4</v>
      </c>
      <c r="C116" s="57">
        <v>0.89087879999999997</v>
      </c>
      <c r="D116" s="57">
        <v>6.9547330000000001</v>
      </c>
      <c r="E116" s="57">
        <v>8.178922</v>
      </c>
      <c r="F116" s="57">
        <v>2.3110985999999999E-3</v>
      </c>
      <c r="G116" s="57">
        <v>3.0086760000000001E-4</v>
      </c>
      <c r="H116" s="57">
        <v>34.789650000000002</v>
      </c>
      <c r="I116" s="68">
        <v>9.8670670000000002E-2</v>
      </c>
      <c r="J116" s="57">
        <v>0.225835972</v>
      </c>
      <c r="K116" s="57">
        <v>0.71528934</v>
      </c>
      <c r="L116" s="57">
        <v>0.29724884000000001</v>
      </c>
      <c r="M116" s="57">
        <v>1.238374152095858</v>
      </c>
      <c r="N116" s="57">
        <v>0.33182208499999999</v>
      </c>
      <c r="O116" s="57">
        <v>0.78034177999999998</v>
      </c>
      <c r="P116" s="57">
        <v>0.3542037301492047</v>
      </c>
      <c r="Q116" s="57">
        <v>1.585666240149205</v>
      </c>
      <c r="S116" s="53" t="s">
        <v>213</v>
      </c>
      <c r="T116" s="53">
        <v>3.4220000000000002E-4</v>
      </c>
      <c r="U116" s="53">
        <v>0.77860779999999996</v>
      </c>
      <c r="V116" s="53">
        <v>8.3282969999999992</v>
      </c>
      <c r="W116" s="53">
        <v>7.9405273999999997</v>
      </c>
      <c r="X116" s="53">
        <v>2.3133857000000001E-3</v>
      </c>
      <c r="Y116" s="53">
        <v>2.9224909999999999E-4</v>
      </c>
      <c r="Z116" s="53">
        <v>34.778190000000002</v>
      </c>
      <c r="AA116" s="53">
        <v>9.8501899999999989E-2</v>
      </c>
      <c r="AB116" s="53">
        <v>0.22642280000000001</v>
      </c>
      <c r="AC116" s="53">
        <v>0.69283866000000005</v>
      </c>
      <c r="AD116" s="53">
        <v>0.29427488000000002</v>
      </c>
      <c r="AE116" s="53">
        <v>1.213536340098432</v>
      </c>
      <c r="AF116" s="53">
        <v>0.32637491000000002</v>
      </c>
      <c r="AG116" s="53">
        <v>0.75202298000000001</v>
      </c>
      <c r="AH116" s="53">
        <v>0.3823133701797527</v>
      </c>
      <c r="AI116" s="53">
        <v>1.586267422179753</v>
      </c>
      <c r="AK116" s="58" t="s">
        <v>213</v>
      </c>
      <c r="AL116" s="58">
        <v>3.1819999999999998E-4</v>
      </c>
      <c r="AM116" s="58">
        <v>0.64093489999999997</v>
      </c>
      <c r="AN116" s="58">
        <v>9.8793860000000002</v>
      </c>
      <c r="AO116" s="58">
        <v>7.7178087</v>
      </c>
      <c r="AP116" s="58">
        <v>2.3160663E-3</v>
      </c>
      <c r="AQ116" s="58">
        <v>2.8285369999999998E-4</v>
      </c>
      <c r="AR116" s="58">
        <v>34.770397000000003</v>
      </c>
      <c r="AS116" s="70">
        <v>9.5771044E-2</v>
      </c>
      <c r="AT116" s="58">
        <v>0.22636875000000001</v>
      </c>
      <c r="AU116" s="58">
        <v>0.66227582000000007</v>
      </c>
      <c r="AV116" s="58">
        <v>0.28950728999999997</v>
      </c>
      <c r="AW116" s="58">
        <v>1.1781518601012031</v>
      </c>
      <c r="AX116" s="58">
        <v>0.31620591999999997</v>
      </c>
      <c r="AY116" s="58">
        <v>0.71737755999999997</v>
      </c>
      <c r="AZ116" s="58">
        <v>0.39675027022359988</v>
      </c>
      <c r="BA116" s="58">
        <v>1.5729975662236</v>
      </c>
      <c r="BC116" s="59" t="s">
        <v>213</v>
      </c>
      <c r="BD116" s="59">
        <v>3.3159999999999998E-4</v>
      </c>
      <c r="BE116" s="59">
        <v>0.71147910000000003</v>
      </c>
      <c r="BF116" s="59">
        <v>9.1248039999999992</v>
      </c>
      <c r="BG116" s="59">
        <v>7.8499512999999999</v>
      </c>
      <c r="BH116" s="59">
        <v>2.3149899999999998E-3</v>
      </c>
      <c r="BI116" s="59">
        <v>2.8729310000000002E-4</v>
      </c>
      <c r="BJ116" s="59">
        <v>34.775364000000003</v>
      </c>
      <c r="BK116" s="71">
        <v>9.7507769999999994E-2</v>
      </c>
      <c r="BL116" s="59">
        <v>0.226235361</v>
      </c>
      <c r="BM116" s="59">
        <v>0.67695620000000001</v>
      </c>
      <c r="BN116" s="59">
        <v>0.29325912999999998</v>
      </c>
      <c r="BO116" s="59">
        <v>1.196450691100468</v>
      </c>
      <c r="BP116" s="59">
        <v>0.32089996999999998</v>
      </c>
      <c r="BQ116" s="59">
        <v>0.73386280000000004</v>
      </c>
      <c r="BR116" s="59">
        <v>0.39076808020141002</v>
      </c>
      <c r="BS116" s="59">
        <v>1.56633447120141</v>
      </c>
    </row>
    <row r="117" spans="1:71" x14ac:dyDescent="0.25">
      <c r="A117" s="57" t="s">
        <v>213</v>
      </c>
      <c r="B117" s="57">
        <v>3.7070000000000001E-4</v>
      </c>
      <c r="C117" s="57">
        <v>0.90784540000000002</v>
      </c>
      <c r="D117" s="57">
        <v>6.9001155000000001</v>
      </c>
      <c r="E117" s="57">
        <v>8.1755259999999996</v>
      </c>
      <c r="F117" s="57">
        <v>2.3115660000000001E-3</v>
      </c>
      <c r="G117" s="57">
        <v>3.0057180000000002E-4</v>
      </c>
      <c r="H117" s="57">
        <v>34.794876000000002</v>
      </c>
      <c r="I117" s="68">
        <v>9.6589220000000003E-2</v>
      </c>
      <c r="J117" s="57">
        <v>0.22431947999999999</v>
      </c>
      <c r="K117" s="57">
        <v>0.70667926000000003</v>
      </c>
      <c r="L117" s="57">
        <v>0.30138580999999998</v>
      </c>
      <c r="M117" s="57">
        <v>1.232384550097213</v>
      </c>
      <c r="N117" s="57">
        <v>0.32531279000000002</v>
      </c>
      <c r="O117" s="57">
        <v>0.77470865999999994</v>
      </c>
      <c r="P117" s="57">
        <v>0.33678427014421952</v>
      </c>
      <c r="Q117" s="57">
        <v>1.55268677114422</v>
      </c>
      <c r="S117" s="53" t="s">
        <v>213</v>
      </c>
      <c r="T117" s="53">
        <v>3.4969999999999999E-4</v>
      </c>
      <c r="U117" s="53">
        <v>0.80052179999999995</v>
      </c>
      <c r="V117" s="53">
        <v>8.2718039999999995</v>
      </c>
      <c r="W117" s="53">
        <v>7.936814</v>
      </c>
      <c r="X117" s="53">
        <v>2.3139475E-3</v>
      </c>
      <c r="Y117" s="53">
        <v>2.9191157E-4</v>
      </c>
      <c r="Z117" s="53">
        <v>34.786119999999997</v>
      </c>
      <c r="AA117" s="53">
        <v>9.6906950000000006E-2</v>
      </c>
      <c r="AB117" s="53">
        <v>0.224771427</v>
      </c>
      <c r="AC117" s="53">
        <v>0.68503274999999997</v>
      </c>
      <c r="AD117" s="53">
        <v>0.29918635999999998</v>
      </c>
      <c r="AE117" s="53">
        <v>1.2089905371002261</v>
      </c>
      <c r="AF117" s="53">
        <v>0.32030482999999998</v>
      </c>
      <c r="AG117" s="53">
        <v>0.74715472999999999</v>
      </c>
      <c r="AH117" s="53">
        <v>0.3662285501744677</v>
      </c>
      <c r="AI117" s="53">
        <v>1.556260819174468</v>
      </c>
      <c r="AK117" s="58" t="s">
        <v>213</v>
      </c>
      <c r="AL117" s="58">
        <v>3.2709999999999998E-4</v>
      </c>
      <c r="AM117" s="58">
        <v>0.66955609999999999</v>
      </c>
      <c r="AN117" s="58">
        <v>9.784141</v>
      </c>
      <c r="AO117" s="58">
        <v>7.7146892999999999</v>
      </c>
      <c r="AP117" s="58">
        <v>2.3165870000000002E-3</v>
      </c>
      <c r="AQ117" s="58">
        <v>2.8274600000000001E-4</v>
      </c>
      <c r="AR117" s="58">
        <v>34.779003000000003</v>
      </c>
      <c r="AS117" s="70">
        <v>9.4774364999999999E-2</v>
      </c>
      <c r="AT117" s="58">
        <v>0.224672555</v>
      </c>
      <c r="AU117" s="58">
        <v>0.65612464999999998</v>
      </c>
      <c r="AV117" s="58">
        <v>0.29529905000000001</v>
      </c>
      <c r="AW117" s="58">
        <v>1.176096255103481</v>
      </c>
      <c r="AX117" s="58">
        <v>0.31095212</v>
      </c>
      <c r="AY117" s="58">
        <v>0.71374003000000008</v>
      </c>
      <c r="AZ117" s="58">
        <v>0.38294342021721273</v>
      </c>
      <c r="BA117" s="58">
        <v>1.546841614217213</v>
      </c>
      <c r="BC117" s="59" t="s">
        <v>213</v>
      </c>
      <c r="BD117" s="59">
        <v>3.4010000000000003E-4</v>
      </c>
      <c r="BE117" s="59">
        <v>0.73760870000000001</v>
      </c>
      <c r="BF117" s="59">
        <v>9.049296</v>
      </c>
      <c r="BG117" s="59">
        <v>7.8462873000000002</v>
      </c>
      <c r="BH117" s="59">
        <v>2.3155137999999998E-3</v>
      </c>
      <c r="BI117" s="59">
        <v>2.8708362000000001E-4</v>
      </c>
      <c r="BJ117" s="59">
        <v>34.784652999999999</v>
      </c>
      <c r="BK117" s="71">
        <v>9.6258350000000006E-2</v>
      </c>
      <c r="BL117" s="59">
        <v>0.22461367199999999</v>
      </c>
      <c r="BM117" s="59">
        <v>0.66999743</v>
      </c>
      <c r="BN117" s="59">
        <v>0.29885831000000002</v>
      </c>
      <c r="BO117" s="59">
        <v>1.193469412102609</v>
      </c>
      <c r="BP117" s="59">
        <v>0.31530867400000001</v>
      </c>
      <c r="BQ117" s="59">
        <v>0.72958825999999999</v>
      </c>
      <c r="BR117" s="59">
        <v>0.37633038019567672</v>
      </c>
      <c r="BS117" s="59">
        <v>1.5395340441956771</v>
      </c>
    </row>
    <row r="118" spans="1:71" x14ac:dyDescent="0.25">
      <c r="A118" s="57" t="s">
        <v>213</v>
      </c>
      <c r="B118" s="57">
        <v>3.7809999999999997E-4</v>
      </c>
      <c r="C118" s="57">
        <v>0.90617539999999996</v>
      </c>
      <c r="D118" s="57">
        <v>7.1485953000000002</v>
      </c>
      <c r="E118" s="57">
        <v>8.1696240000000007</v>
      </c>
      <c r="F118" s="57">
        <v>2.3111461000000001E-3</v>
      </c>
      <c r="G118" s="57">
        <v>2.9775195000000001E-4</v>
      </c>
      <c r="H118" s="57">
        <v>34.818935000000003</v>
      </c>
      <c r="I118" s="68">
        <v>9.0641074000000002E-2</v>
      </c>
      <c r="J118" s="57">
        <v>0.21788993100000001</v>
      </c>
      <c r="K118" s="57">
        <v>0.67907709000000005</v>
      </c>
      <c r="L118" s="57">
        <v>0.30362596400000003</v>
      </c>
      <c r="M118" s="57">
        <v>1.200592985099203</v>
      </c>
      <c r="N118" s="57">
        <v>0.30435223</v>
      </c>
      <c r="O118" s="57">
        <v>0.74517374999999997</v>
      </c>
      <c r="P118" s="57">
        <v>0.28344798013515138</v>
      </c>
      <c r="Q118" s="57">
        <v>1.439746303135151</v>
      </c>
      <c r="S118" s="53" t="s">
        <v>213</v>
      </c>
      <c r="T118" s="53">
        <v>3.569E-4</v>
      </c>
      <c r="U118" s="53">
        <v>0.80354300000000001</v>
      </c>
      <c r="V118" s="53">
        <v>8.4840739999999997</v>
      </c>
      <c r="W118" s="53">
        <v>7.9317937000000001</v>
      </c>
      <c r="X118" s="53">
        <v>2.3140579999999999E-3</v>
      </c>
      <c r="Y118" s="53">
        <v>2.8953197999999998E-4</v>
      </c>
      <c r="Z118" s="53">
        <v>34.808598000000003</v>
      </c>
      <c r="AA118" s="53">
        <v>9.0759724E-2</v>
      </c>
      <c r="AB118" s="53">
        <v>0.21927066200000001</v>
      </c>
      <c r="AC118" s="53">
        <v>0.65776292000000003</v>
      </c>
      <c r="AD118" s="53">
        <v>0.30420849999999999</v>
      </c>
      <c r="AE118" s="53">
        <v>1.181242082102669</v>
      </c>
      <c r="AF118" s="53">
        <v>0.30157919999999999</v>
      </c>
      <c r="AG118" s="53">
        <v>0.72286326000000001</v>
      </c>
      <c r="AH118" s="53">
        <v>0.31899887016407957</v>
      </c>
      <c r="AI118" s="53">
        <v>1.45542733916408</v>
      </c>
      <c r="AK118" s="58" t="s">
        <v>213</v>
      </c>
      <c r="AL118" s="58">
        <v>3.3369999999999998E-4</v>
      </c>
      <c r="AM118" s="58">
        <v>0.67742270000000004</v>
      </c>
      <c r="AN118" s="58">
        <v>9.9246839999999992</v>
      </c>
      <c r="AO118" s="58">
        <v>7.7117595999999997</v>
      </c>
      <c r="AP118" s="58">
        <v>2.3170915E-3</v>
      </c>
      <c r="AQ118" s="58">
        <v>2.8112729999999999E-4</v>
      </c>
      <c r="AR118" s="58">
        <v>34.798865999999997</v>
      </c>
      <c r="AS118" s="70">
        <v>9.1796269999999999E-2</v>
      </c>
      <c r="AT118" s="58">
        <v>0.22131065</v>
      </c>
      <c r="AU118" s="58">
        <v>0.64024520000000007</v>
      </c>
      <c r="AV118" s="58">
        <v>0.30031698000000001</v>
      </c>
      <c r="AW118" s="58">
        <v>1.161872830106045</v>
      </c>
      <c r="AX118" s="58">
        <v>0.30041952</v>
      </c>
      <c r="AY118" s="58">
        <v>0.70122568000000007</v>
      </c>
      <c r="AZ118" s="58">
        <v>0.35746336021142922</v>
      </c>
      <c r="BA118" s="58">
        <v>1.478396033211429</v>
      </c>
      <c r="BC118" s="59" t="s">
        <v>213</v>
      </c>
      <c r="BD118" s="59">
        <v>3.479E-4</v>
      </c>
      <c r="BE118" s="59">
        <v>0.74681909999999996</v>
      </c>
      <c r="BF118" s="59">
        <v>9.2102430000000002</v>
      </c>
      <c r="BG118" s="59">
        <v>7.8417700000000004</v>
      </c>
      <c r="BH118" s="59">
        <v>2.3158160000000001E-3</v>
      </c>
      <c r="BI118" s="59">
        <v>2.8516165999999999E-4</v>
      </c>
      <c r="BJ118" s="59">
        <v>34.805625999999997</v>
      </c>
      <c r="BK118" s="71">
        <v>9.1023389999999996E-2</v>
      </c>
      <c r="BL118" s="59">
        <v>0.21997834699999999</v>
      </c>
      <c r="BM118" s="59">
        <v>0.6470747</v>
      </c>
      <c r="BN118" s="59">
        <v>0.30435222000000001</v>
      </c>
      <c r="BO118" s="59">
        <v>1.1714052671052271</v>
      </c>
      <c r="BP118" s="59">
        <v>0.29912533000000002</v>
      </c>
      <c r="BQ118" s="59">
        <v>0.70964963999999997</v>
      </c>
      <c r="BR118" s="59">
        <v>0.33629800018549971</v>
      </c>
      <c r="BS118" s="59">
        <v>1.4555587721854999</v>
      </c>
    </row>
    <row r="119" spans="1:71" x14ac:dyDescent="0.25">
      <c r="A119" s="57" t="s">
        <v>213</v>
      </c>
      <c r="B119" s="57">
        <v>3.7859999999999999E-4</v>
      </c>
      <c r="C119" s="57">
        <v>0.88012120000000005</v>
      </c>
      <c r="D119" s="57">
        <v>7.5427957000000001</v>
      </c>
      <c r="E119" s="57">
        <v>8.1663700000000006</v>
      </c>
      <c r="F119" s="57">
        <v>2.3107106999999999E-3</v>
      </c>
      <c r="G119" s="57">
        <v>2.9471857000000002E-4</v>
      </c>
      <c r="H119" s="57">
        <v>34.843924999999999</v>
      </c>
      <c r="I119" s="68">
        <v>9.0600829999999993E-2</v>
      </c>
      <c r="J119" s="57">
        <v>0.21607850200000001</v>
      </c>
      <c r="K119" s="57">
        <v>0.66835938000000006</v>
      </c>
      <c r="L119" s="57">
        <v>0.30444459600000001</v>
      </c>
      <c r="M119" s="57">
        <v>1.1888824781014371</v>
      </c>
      <c r="N119" s="57">
        <v>0.29870551400000001</v>
      </c>
      <c r="O119" s="57">
        <v>0.73059671999999998</v>
      </c>
      <c r="P119" s="57">
        <v>0.28034970014004218</v>
      </c>
      <c r="Q119" s="57">
        <v>1.4162998021400419</v>
      </c>
      <c r="S119" s="53" t="s">
        <v>213</v>
      </c>
      <c r="T119" s="53">
        <v>3.5609999999999998E-4</v>
      </c>
      <c r="U119" s="53">
        <v>0.77485139999999997</v>
      </c>
      <c r="V119" s="53">
        <v>8.8597870000000007</v>
      </c>
      <c r="W119" s="53">
        <v>7.9301167000000001</v>
      </c>
      <c r="X119" s="53">
        <v>2.3142102000000002E-3</v>
      </c>
      <c r="Y119" s="53">
        <v>2.8692675E-4</v>
      </c>
      <c r="Z119" s="53">
        <v>34.833545999999998</v>
      </c>
      <c r="AA119" s="53">
        <v>9.0913579999999994E-2</v>
      </c>
      <c r="AB119" s="53">
        <v>0.217335055</v>
      </c>
      <c r="AC119" s="53">
        <v>0.6496113</v>
      </c>
      <c r="AD119" s="53">
        <v>0.30304545399999999</v>
      </c>
      <c r="AE119" s="53">
        <v>1.1699918091042021</v>
      </c>
      <c r="AF119" s="53">
        <v>0.29655166599999999</v>
      </c>
      <c r="AG119" s="53">
        <v>0.70948418000000002</v>
      </c>
      <c r="AH119" s="53">
        <v>0.31455234017137051</v>
      </c>
      <c r="AI119" s="53">
        <v>1.43348420117137</v>
      </c>
      <c r="AK119" s="58" t="s">
        <v>213</v>
      </c>
      <c r="AL119" s="58">
        <v>3.346E-4</v>
      </c>
      <c r="AM119" s="58">
        <v>0.6611129</v>
      </c>
      <c r="AN119" s="58">
        <v>10.234059</v>
      </c>
      <c r="AO119" s="58">
        <v>7.7107169999999998</v>
      </c>
      <c r="AP119" s="58">
        <v>2.3176656000000002E-3</v>
      </c>
      <c r="AQ119" s="58">
        <v>2.7897179999999998E-4</v>
      </c>
      <c r="AR119" s="58">
        <v>34.820929999999997</v>
      </c>
      <c r="AS119" s="70">
        <v>8.9441870000000007E-2</v>
      </c>
      <c r="AT119" s="58">
        <v>0.21844422999999999</v>
      </c>
      <c r="AU119" s="58">
        <v>0.62666051999999994</v>
      </c>
      <c r="AV119" s="58">
        <v>0.30082736399999999</v>
      </c>
      <c r="AW119" s="58">
        <v>1.145932114107578</v>
      </c>
      <c r="AX119" s="58">
        <v>0.29101321000000002</v>
      </c>
      <c r="AY119" s="58">
        <v>0.68448200999999997</v>
      </c>
      <c r="AZ119" s="58">
        <v>0.33934897021514698</v>
      </c>
      <c r="BA119" s="58">
        <v>1.439156855215147</v>
      </c>
      <c r="BC119" s="59" t="s">
        <v>213</v>
      </c>
      <c r="BD119" s="59">
        <v>3.478E-4</v>
      </c>
      <c r="BE119" s="59">
        <v>0.72478469999999995</v>
      </c>
      <c r="BF119" s="59">
        <v>9.5399919999999998</v>
      </c>
      <c r="BG119" s="59">
        <v>7.8406419999999999</v>
      </c>
      <c r="BH119" s="59">
        <v>2.3162463000000002E-3</v>
      </c>
      <c r="BI119" s="59">
        <v>2.8293582999999999E-4</v>
      </c>
      <c r="BJ119" s="59">
        <v>34.828502999999998</v>
      </c>
      <c r="BK119" s="71">
        <v>9.0386000000000008E-2</v>
      </c>
      <c r="BL119" s="59">
        <v>0.21759901000000001</v>
      </c>
      <c r="BM119" s="59">
        <v>0.6370593</v>
      </c>
      <c r="BN119" s="59">
        <v>0.30383611500000002</v>
      </c>
      <c r="BO119" s="59">
        <v>1.158494425106654</v>
      </c>
      <c r="BP119" s="59">
        <v>0.29320674000000002</v>
      </c>
      <c r="BQ119" s="59">
        <v>0.69624337000000003</v>
      </c>
      <c r="BR119" s="59">
        <v>0.32688120019164918</v>
      </c>
      <c r="BS119" s="59">
        <v>1.4257688921916489</v>
      </c>
    </row>
    <row r="120" spans="1:71" x14ac:dyDescent="0.25">
      <c r="A120" s="57" t="s">
        <v>213</v>
      </c>
      <c r="B120" s="57">
        <v>2.431E-4</v>
      </c>
      <c r="C120" s="57">
        <v>0.27918739999999997</v>
      </c>
      <c r="D120" s="57">
        <v>12.231596</v>
      </c>
      <c r="E120" s="57">
        <v>8.1899899999999999</v>
      </c>
      <c r="F120" s="57">
        <v>2.2919770000000002E-3</v>
      </c>
      <c r="G120" s="57">
        <v>2.6646101999999998E-4</v>
      </c>
      <c r="H120" s="57">
        <v>34.97683</v>
      </c>
      <c r="I120" s="68">
        <v>5.3602179999999999E-2</v>
      </c>
      <c r="J120" s="57">
        <v>0.218589483</v>
      </c>
      <c r="K120" s="57">
        <v>0.55153940000000001</v>
      </c>
      <c r="L120" s="57">
        <v>0.21806700500000001</v>
      </c>
      <c r="M120" s="57">
        <v>0.98819588808473768</v>
      </c>
      <c r="N120" s="57">
        <v>0.25983032</v>
      </c>
      <c r="O120" s="57">
        <v>0.60041809000000002</v>
      </c>
      <c r="P120" s="57">
        <v>0.21413133012630381</v>
      </c>
      <c r="Q120" s="57">
        <v>1.147063507126304</v>
      </c>
      <c r="S120" s="53" t="s">
        <v>213</v>
      </c>
      <c r="T120" s="53">
        <v>2.265E-4</v>
      </c>
      <c r="U120" s="53">
        <v>0.21437500000000001</v>
      </c>
      <c r="V120" s="53">
        <v>13.577057</v>
      </c>
      <c r="W120" s="53">
        <v>7.9516179999999999</v>
      </c>
      <c r="X120" s="53">
        <v>2.3001747000000001E-3</v>
      </c>
      <c r="Y120" s="53">
        <v>2.5974205E-4</v>
      </c>
      <c r="Z120" s="53">
        <v>34.982660000000003</v>
      </c>
      <c r="AA120" s="53">
        <v>3.9445626999999997E-2</v>
      </c>
      <c r="AB120" s="53">
        <v>0.223848937</v>
      </c>
      <c r="AC120" s="53">
        <v>0.51482729999999999</v>
      </c>
      <c r="AD120" s="53">
        <v>0.188769309</v>
      </c>
      <c r="AE120" s="53">
        <v>0.9274455460829909</v>
      </c>
      <c r="AF120" s="53">
        <v>0.25249745400000001</v>
      </c>
      <c r="AG120" s="53">
        <v>0.57555244999999999</v>
      </c>
      <c r="AH120" s="53">
        <v>0.19137478011201939</v>
      </c>
      <c r="AI120" s="53">
        <v>1.0853856731120191</v>
      </c>
      <c r="AK120" s="58" t="s">
        <v>213</v>
      </c>
      <c r="AL120" s="58">
        <v>2.1560000000000001E-4</v>
      </c>
      <c r="AM120" s="58">
        <v>0.16355439999999999</v>
      </c>
      <c r="AN120" s="58">
        <v>15.039111999999999</v>
      </c>
      <c r="AO120" s="58">
        <v>7.7261642999999998</v>
      </c>
      <c r="AP120" s="58">
        <v>2.3098185000000001E-3</v>
      </c>
      <c r="AQ120" s="58">
        <v>2.5261487000000001E-4</v>
      </c>
      <c r="AR120" s="58">
        <v>34.99474</v>
      </c>
      <c r="AS120" s="70">
        <v>2.2105485000000001E-2</v>
      </c>
      <c r="AT120" s="58">
        <v>0.22770087999999999</v>
      </c>
      <c r="AU120" s="58">
        <v>0.46279662999999999</v>
      </c>
      <c r="AV120" s="58">
        <v>0.162113599</v>
      </c>
      <c r="AW120" s="58">
        <v>0.85261110908165416</v>
      </c>
      <c r="AX120" s="58">
        <v>0.239833504</v>
      </c>
      <c r="AY120" s="58">
        <v>0.54819400000000007</v>
      </c>
      <c r="AZ120" s="58">
        <v>0.14605525009390169</v>
      </c>
      <c r="BA120" s="58">
        <v>0.99393559109390162</v>
      </c>
      <c r="BC120" s="59" t="s">
        <v>213</v>
      </c>
      <c r="BD120" s="59">
        <v>2.221E-4</v>
      </c>
      <c r="BE120" s="59">
        <v>0.18546509999999999</v>
      </c>
      <c r="BF120" s="59">
        <v>14.339028000000001</v>
      </c>
      <c r="BG120" s="59">
        <v>7.8577820000000003</v>
      </c>
      <c r="BH120" s="59">
        <v>2.3058499999999999E-3</v>
      </c>
      <c r="BI120" s="59">
        <v>2.5588640000000001E-4</v>
      </c>
      <c r="BJ120" s="59">
        <v>34.99438</v>
      </c>
      <c r="BK120" s="71">
        <v>2.8158987E-2</v>
      </c>
      <c r="BL120" s="59">
        <v>0.225187686</v>
      </c>
      <c r="BM120" s="59">
        <v>0.48098584</v>
      </c>
      <c r="BN120" s="59">
        <v>0.175080814</v>
      </c>
      <c r="BO120" s="59">
        <v>0.88125434008295844</v>
      </c>
      <c r="BP120" s="59">
        <v>0.24219068399999999</v>
      </c>
      <c r="BQ120" s="59">
        <v>0.55611147999999999</v>
      </c>
      <c r="BR120" s="59">
        <v>0.15881328009831211</v>
      </c>
      <c r="BS120" s="59">
        <v>1.005756213098312</v>
      </c>
    </row>
    <row r="121" spans="1:71" x14ac:dyDescent="0.25">
      <c r="A121" s="57" t="s">
        <v>213</v>
      </c>
      <c r="B121" s="57">
        <v>2.7599999999999999E-4</v>
      </c>
      <c r="C121" s="57">
        <v>0.43080600000000002</v>
      </c>
      <c r="D121" s="57">
        <v>10.928965</v>
      </c>
      <c r="E121" s="57">
        <v>8.1979640000000007</v>
      </c>
      <c r="F121" s="57">
        <v>2.3073211999999998E-3</v>
      </c>
      <c r="G121" s="57">
        <v>2.7939559999999998E-4</v>
      </c>
      <c r="H121" s="57">
        <v>34.886246</v>
      </c>
      <c r="I121" s="68">
        <v>0.105358966</v>
      </c>
      <c r="J121" s="57">
        <v>0.23680266699999999</v>
      </c>
      <c r="K121" s="57">
        <v>0.69301281000000003</v>
      </c>
      <c r="L121" s="57">
        <v>0.26723223000000002</v>
      </c>
      <c r="M121" s="57">
        <v>1.197047707093845</v>
      </c>
      <c r="N121" s="57">
        <v>0.34750017</v>
      </c>
      <c r="O121" s="57">
        <v>0.73654737999999997</v>
      </c>
      <c r="P121" s="57">
        <v>0.49300400032912522</v>
      </c>
      <c r="Q121" s="57">
        <v>1.7143600763291249</v>
      </c>
      <c r="S121" s="53" t="s">
        <v>213</v>
      </c>
      <c r="T121" s="53">
        <v>2.589E-4</v>
      </c>
      <c r="U121" s="53">
        <v>0.34890719999999997</v>
      </c>
      <c r="V121" s="53">
        <v>12.316803</v>
      </c>
      <c r="W121" s="53">
        <v>7.9620709999999999</v>
      </c>
      <c r="X121" s="53">
        <v>2.3125559999999999E-3</v>
      </c>
      <c r="Y121" s="53">
        <v>2.7172075000000002E-4</v>
      </c>
      <c r="Z121" s="53">
        <v>34.881129999999999</v>
      </c>
      <c r="AA121" s="53">
        <v>0.1015764</v>
      </c>
      <c r="AB121" s="53">
        <v>0.23725751</v>
      </c>
      <c r="AC121" s="53">
        <v>0.66598340999999994</v>
      </c>
      <c r="AD121" s="53">
        <v>0.26254252</v>
      </c>
      <c r="AE121" s="53">
        <v>1.1657834400961431</v>
      </c>
      <c r="AF121" s="53">
        <v>0.33762103999999998</v>
      </c>
      <c r="AG121" s="53">
        <v>0.70687378000000001</v>
      </c>
      <c r="AH121" s="53">
        <v>0.49333712043158989</v>
      </c>
      <c r="AI121" s="53">
        <v>1.67727320843159</v>
      </c>
      <c r="AK121" s="58" t="s">
        <v>213</v>
      </c>
      <c r="AL121" s="58">
        <v>2.4240000000000001E-4</v>
      </c>
      <c r="AM121" s="58">
        <v>0.26408500000000001</v>
      </c>
      <c r="AN121" s="58">
        <v>13.887064000000001</v>
      </c>
      <c r="AO121" s="58">
        <v>7.7377814999999996</v>
      </c>
      <c r="AP121" s="58">
        <v>2.3183674000000001E-3</v>
      </c>
      <c r="AQ121" s="58">
        <v>2.6337376999999997E-4</v>
      </c>
      <c r="AR121" s="58">
        <v>34.885128000000002</v>
      </c>
      <c r="AS121" s="70">
        <v>9.3604590000000001E-2</v>
      </c>
      <c r="AT121" s="58">
        <v>0.23823560499999999</v>
      </c>
      <c r="AU121" s="58">
        <v>0.63064103999999999</v>
      </c>
      <c r="AV121" s="58">
        <v>0.25200062000000001</v>
      </c>
      <c r="AW121" s="58">
        <v>1.1208772650988841</v>
      </c>
      <c r="AX121" s="58">
        <v>0.32456975999999998</v>
      </c>
      <c r="AY121" s="58">
        <v>0.66950902000000001</v>
      </c>
      <c r="AZ121" s="58">
        <v>0.47706544052009331</v>
      </c>
      <c r="BA121" s="58">
        <v>1.6311829385200931</v>
      </c>
      <c r="BC121" s="59" t="s">
        <v>213</v>
      </c>
      <c r="BD121" s="59">
        <v>2.5129999999999998E-4</v>
      </c>
      <c r="BE121" s="59">
        <v>0.30746020000000002</v>
      </c>
      <c r="BF121" s="59">
        <v>13.068284999999999</v>
      </c>
      <c r="BG121" s="59">
        <v>7.8712834999999997</v>
      </c>
      <c r="BH121" s="59">
        <v>2.3158660000000002E-3</v>
      </c>
      <c r="BI121" s="59">
        <v>2.6769857999999998E-4</v>
      </c>
      <c r="BJ121" s="59">
        <v>34.880009999999999</v>
      </c>
      <c r="BK121" s="71">
        <v>9.9022954999999996E-2</v>
      </c>
      <c r="BL121" s="59">
        <v>0.237638087</v>
      </c>
      <c r="BM121" s="59">
        <v>0.65042792000000005</v>
      </c>
      <c r="BN121" s="59">
        <v>0.26074419999999998</v>
      </c>
      <c r="BO121" s="59">
        <v>1.1488102070979971</v>
      </c>
      <c r="BP121" s="59">
        <v>0.33182096</v>
      </c>
      <c r="BQ121" s="59">
        <v>0.68987133</v>
      </c>
      <c r="BR121" s="59">
        <v>0.49028330049618257</v>
      </c>
      <c r="BS121" s="59">
        <v>1.644140311496183</v>
      </c>
    </row>
    <row r="122" spans="1:71" x14ac:dyDescent="0.25">
      <c r="A122" s="57" t="s">
        <v>213</v>
      </c>
      <c r="B122" s="57">
        <v>2.8820000000000001E-4</v>
      </c>
      <c r="C122" s="57">
        <v>0.47541290000000003</v>
      </c>
      <c r="D122" s="57">
        <v>10.450801</v>
      </c>
      <c r="E122" s="57">
        <v>8.1968080000000008</v>
      </c>
      <c r="F122" s="57">
        <v>2.3080574000000002E-3</v>
      </c>
      <c r="G122" s="57">
        <v>2.8112504999999998E-4</v>
      </c>
      <c r="H122" s="57">
        <v>34.867736999999998</v>
      </c>
      <c r="I122" s="68">
        <v>0.10552607</v>
      </c>
      <c r="J122" s="57">
        <v>0.235018476</v>
      </c>
      <c r="K122" s="57">
        <v>0.69543758</v>
      </c>
      <c r="L122" s="57">
        <v>0.27343513000000003</v>
      </c>
      <c r="M122" s="57">
        <v>1.2038911860952179</v>
      </c>
      <c r="N122" s="57">
        <v>0.34556266000000002</v>
      </c>
      <c r="O122" s="57">
        <v>0.74201724000000002</v>
      </c>
      <c r="P122" s="57">
        <v>0.47975194029684731</v>
      </c>
      <c r="Q122" s="57">
        <v>1.7034346362968471</v>
      </c>
      <c r="S122" s="53" t="s">
        <v>213</v>
      </c>
      <c r="T122" s="53">
        <v>2.7040000000000001E-4</v>
      </c>
      <c r="U122" s="53">
        <v>0.38802029999999998</v>
      </c>
      <c r="V122" s="53">
        <v>11.857151</v>
      </c>
      <c r="W122" s="53">
        <v>7.9591329999999996</v>
      </c>
      <c r="X122" s="53">
        <v>2.3129069999999999E-3</v>
      </c>
      <c r="Y122" s="53">
        <v>2.733492E-4</v>
      </c>
      <c r="Z122" s="53">
        <v>34.862220000000001</v>
      </c>
      <c r="AA122" s="53">
        <v>0.10218699000000001</v>
      </c>
      <c r="AB122" s="53">
        <v>0.23530098999999999</v>
      </c>
      <c r="AC122" s="53">
        <v>0.66834689999999997</v>
      </c>
      <c r="AD122" s="53">
        <v>0.26897122499999998</v>
      </c>
      <c r="AE122" s="53">
        <v>1.172619115097731</v>
      </c>
      <c r="AF122" s="53">
        <v>0.33581369</v>
      </c>
      <c r="AG122" s="53">
        <v>0.71207749999999992</v>
      </c>
      <c r="AH122" s="53">
        <v>0.48314217039207757</v>
      </c>
      <c r="AI122" s="53">
        <v>1.669925598392078</v>
      </c>
      <c r="AK122" s="58" t="s">
        <v>213</v>
      </c>
      <c r="AL122" s="58">
        <v>2.5300000000000002E-4</v>
      </c>
      <c r="AM122" s="58">
        <v>0.29382229999999998</v>
      </c>
      <c r="AN122" s="58">
        <v>13.458898</v>
      </c>
      <c r="AO122" s="58">
        <v>7.7345014000000001</v>
      </c>
      <c r="AP122" s="58">
        <v>2.3183504E-3</v>
      </c>
      <c r="AQ122" s="58">
        <v>2.6473270000000002E-4</v>
      </c>
      <c r="AR122" s="58">
        <v>34.868262999999999</v>
      </c>
      <c r="AS122" s="70">
        <v>9.5415949999999999E-2</v>
      </c>
      <c r="AT122" s="58">
        <v>0.23570419500000001</v>
      </c>
      <c r="AU122" s="58">
        <v>0.63311489999999992</v>
      </c>
      <c r="AV122" s="58">
        <v>0.26222616999999998</v>
      </c>
      <c r="AW122" s="58">
        <v>1.131045265101325</v>
      </c>
      <c r="AX122" s="58">
        <v>0.32218085499999999</v>
      </c>
      <c r="AY122" s="58">
        <v>0.67401557000000001</v>
      </c>
      <c r="AZ122" s="58">
        <v>0.47026023050100602</v>
      </c>
      <c r="BA122" s="58">
        <v>1.625812390501006</v>
      </c>
      <c r="BC122" s="59" t="s">
        <v>213</v>
      </c>
      <c r="BD122" s="59">
        <v>2.6249999999999998E-4</v>
      </c>
      <c r="BE122" s="59">
        <v>0.34173389999999998</v>
      </c>
      <c r="BF122" s="59">
        <v>12.637975000000001</v>
      </c>
      <c r="BG122" s="59">
        <v>7.8682319999999999</v>
      </c>
      <c r="BH122" s="59">
        <v>2.3160758000000002E-3</v>
      </c>
      <c r="BI122" s="59">
        <v>2.6909150000000001E-4</v>
      </c>
      <c r="BJ122" s="59">
        <v>34.863663000000003</v>
      </c>
      <c r="BK122" s="71">
        <v>9.9765889999999996E-2</v>
      </c>
      <c r="BL122" s="59">
        <v>0.235315107</v>
      </c>
      <c r="BM122" s="59">
        <v>0.65218441999999999</v>
      </c>
      <c r="BN122" s="59">
        <v>0.26727581</v>
      </c>
      <c r="BO122" s="59">
        <v>1.1547753370997429</v>
      </c>
      <c r="BP122" s="59">
        <v>0.329428795</v>
      </c>
      <c r="BQ122" s="59">
        <v>0.69431219999999993</v>
      </c>
      <c r="BR122" s="59">
        <v>0.48010975045698528</v>
      </c>
      <c r="BS122" s="59">
        <v>1.6354049624569851</v>
      </c>
    </row>
    <row r="123" spans="1:71" x14ac:dyDescent="0.25">
      <c r="A123" s="57" t="s">
        <v>213</v>
      </c>
      <c r="B123" s="57">
        <v>2.943E-4</v>
      </c>
      <c r="C123" s="57">
        <v>0.49560670000000001</v>
      </c>
      <c r="D123" s="57">
        <v>10.254375</v>
      </c>
      <c r="E123" s="57">
        <v>8.1949000000000005</v>
      </c>
      <c r="F123" s="57">
        <v>2.3088904999999998E-3</v>
      </c>
      <c r="G123" s="57">
        <v>2.8146293999999999E-4</v>
      </c>
      <c r="H123" s="57">
        <v>34.868023000000001</v>
      </c>
      <c r="I123" s="68">
        <v>0.10506346</v>
      </c>
      <c r="J123" s="57">
        <v>0.234000875</v>
      </c>
      <c r="K123" s="57">
        <v>0.69400839999999997</v>
      </c>
      <c r="L123" s="57">
        <v>0.27662713999999999</v>
      </c>
      <c r="M123" s="57">
        <v>1.204636415096193</v>
      </c>
      <c r="N123" s="57">
        <v>0.34323681</v>
      </c>
      <c r="O123" s="57">
        <v>0.74203057000000006</v>
      </c>
      <c r="P123" s="57">
        <v>0.47132176027992678</v>
      </c>
      <c r="Q123" s="57">
        <v>1.6914043092799269</v>
      </c>
      <c r="S123" s="53" t="s">
        <v>213</v>
      </c>
      <c r="T123" s="53">
        <v>2.7589999999999998E-4</v>
      </c>
      <c r="U123" s="53">
        <v>0.40479989999999999</v>
      </c>
      <c r="V123" s="53">
        <v>11.668609999999999</v>
      </c>
      <c r="W123" s="53">
        <v>7.9554770000000001</v>
      </c>
      <c r="X123" s="53">
        <v>2.3136622999999999E-3</v>
      </c>
      <c r="Y123" s="53">
        <v>2.7357611999999999E-4</v>
      </c>
      <c r="Z123" s="53">
        <v>34.863079999999997</v>
      </c>
      <c r="AA123" s="53">
        <v>0.1030795</v>
      </c>
      <c r="AB123" s="53">
        <v>0.23451226</v>
      </c>
      <c r="AC123" s="53">
        <v>0.67049367000000004</v>
      </c>
      <c r="AD123" s="53">
        <v>0.27189527000000002</v>
      </c>
      <c r="AE123" s="53">
        <v>1.1769012000986321</v>
      </c>
      <c r="AF123" s="53">
        <v>0.33583158600000002</v>
      </c>
      <c r="AG123" s="53">
        <v>0.71509884999999995</v>
      </c>
      <c r="AH123" s="53">
        <v>0.4814398003772653</v>
      </c>
      <c r="AI123" s="53">
        <v>1.671400710377265</v>
      </c>
      <c r="AK123" s="58" t="s">
        <v>213</v>
      </c>
      <c r="AL123" s="58">
        <v>2.5809999999999999E-4</v>
      </c>
      <c r="AM123" s="58">
        <v>0.30576009999999998</v>
      </c>
      <c r="AN123" s="58">
        <v>13.281010999999999</v>
      </c>
      <c r="AO123" s="58">
        <v>7.731185</v>
      </c>
      <c r="AP123" s="58">
        <v>2.3190172000000001E-3</v>
      </c>
      <c r="AQ123" s="58">
        <v>2.6486913000000001E-4</v>
      </c>
      <c r="AR123" s="58">
        <v>34.871960000000001</v>
      </c>
      <c r="AS123" s="70">
        <v>9.6769240000000006E-2</v>
      </c>
      <c r="AT123" s="58">
        <v>0.234786405</v>
      </c>
      <c r="AU123" s="58">
        <v>0.63555866000000005</v>
      </c>
      <c r="AV123" s="58">
        <v>0.26629093399999998</v>
      </c>
      <c r="AW123" s="58">
        <v>1.1366359991023469</v>
      </c>
      <c r="AX123" s="58">
        <v>0.32219229999999999</v>
      </c>
      <c r="AY123" s="58">
        <v>0.67709065000000002</v>
      </c>
      <c r="AZ123" s="58">
        <v>0.47035503049386762</v>
      </c>
      <c r="BA123" s="58">
        <v>1.628810712493868</v>
      </c>
      <c r="BC123" s="59" t="s">
        <v>213</v>
      </c>
      <c r="BD123" s="59">
        <v>2.6790000000000001E-4</v>
      </c>
      <c r="BE123" s="59">
        <v>0.3550857</v>
      </c>
      <c r="BF123" s="59">
        <v>12.475265500000001</v>
      </c>
      <c r="BG123" s="59">
        <v>7.8646884000000004</v>
      </c>
      <c r="BH123" s="59">
        <v>2.3168480999999999E-3</v>
      </c>
      <c r="BI123" s="59">
        <v>2.6913609999999999E-4</v>
      </c>
      <c r="BJ123" s="59">
        <v>34.868110000000001</v>
      </c>
      <c r="BK123" s="71">
        <v>0.10072674600000001</v>
      </c>
      <c r="BL123" s="59">
        <v>0.23443981</v>
      </c>
      <c r="BM123" s="59">
        <v>0.65386246000000003</v>
      </c>
      <c r="BN123" s="59">
        <v>0.27044699</v>
      </c>
      <c r="BO123" s="59">
        <v>1.158749260100902</v>
      </c>
      <c r="BP123" s="59">
        <v>0.329220226</v>
      </c>
      <c r="BQ123" s="59">
        <v>0.69684014999999999</v>
      </c>
      <c r="BR123" s="59">
        <v>0.47881562044464698</v>
      </c>
      <c r="BS123" s="59">
        <v>1.6370065924446471</v>
      </c>
    </row>
    <row r="124" spans="1:71" x14ac:dyDescent="0.25">
      <c r="A124" s="57" t="s">
        <v>213</v>
      </c>
      <c r="B124" s="57">
        <v>2.9960000000000002E-4</v>
      </c>
      <c r="C124" s="57">
        <v>0.50123600000000001</v>
      </c>
      <c r="D124" s="57">
        <v>10.158023999999999</v>
      </c>
      <c r="E124" s="57">
        <v>8.1923700000000004</v>
      </c>
      <c r="F124" s="57">
        <v>2.3091610000000001E-3</v>
      </c>
      <c r="G124" s="57">
        <v>2.8098964999999999E-4</v>
      </c>
      <c r="H124" s="57">
        <v>34.880015999999998</v>
      </c>
      <c r="I124" s="68">
        <v>0.10351372</v>
      </c>
      <c r="J124" s="57">
        <v>0.23279635000000001</v>
      </c>
      <c r="K124" s="57">
        <v>0.68787986000000001</v>
      </c>
      <c r="L124" s="57">
        <v>0.27982678</v>
      </c>
      <c r="M124" s="57">
        <v>1.2005029900974591</v>
      </c>
      <c r="N124" s="57">
        <v>0.33838372999999999</v>
      </c>
      <c r="O124" s="57">
        <v>0.73764226000000011</v>
      </c>
      <c r="P124" s="57">
        <v>0.45771506026591058</v>
      </c>
      <c r="Q124" s="57">
        <v>1.6659220342659109</v>
      </c>
      <c r="S124" s="53" t="s">
        <v>213</v>
      </c>
      <c r="T124" s="53">
        <v>2.8039999999999999E-4</v>
      </c>
      <c r="U124" s="53">
        <v>0.40844950000000002</v>
      </c>
      <c r="V124" s="53">
        <v>11.57484</v>
      </c>
      <c r="W124" s="53">
        <v>7.9514564999999999</v>
      </c>
      <c r="X124" s="53">
        <v>2.3141696999999998E-3</v>
      </c>
      <c r="Y124" s="53">
        <v>2.7313788000000002E-4</v>
      </c>
      <c r="Z124" s="53">
        <v>34.875317000000003</v>
      </c>
      <c r="AA124" s="53">
        <v>0.10002131</v>
      </c>
      <c r="AB124" s="53">
        <v>0.23288773800000001</v>
      </c>
      <c r="AC124" s="53">
        <v>0.66028184000000001</v>
      </c>
      <c r="AD124" s="53">
        <v>0.27449711999999998</v>
      </c>
      <c r="AE124" s="53">
        <v>1.167666698099777</v>
      </c>
      <c r="AF124" s="53">
        <v>0.328415385</v>
      </c>
      <c r="AG124" s="53">
        <v>0.70679708000000008</v>
      </c>
      <c r="AH124" s="53">
        <v>0.46077827034195662</v>
      </c>
      <c r="AI124" s="53">
        <v>1.630356452341956</v>
      </c>
      <c r="AK124" s="58" t="s">
        <v>213</v>
      </c>
      <c r="AL124" s="58">
        <v>2.6200000000000003E-4</v>
      </c>
      <c r="AM124" s="58">
        <v>0.307284</v>
      </c>
      <c r="AN124" s="58">
        <v>13.174464</v>
      </c>
      <c r="AO124" s="58">
        <v>7.7279606000000003</v>
      </c>
      <c r="AP124" s="58">
        <v>2.3196689999999999E-3</v>
      </c>
      <c r="AQ124" s="58">
        <v>2.6455830000000002E-4</v>
      </c>
      <c r="AR124" s="58">
        <v>34.886485999999998</v>
      </c>
      <c r="AS124" s="70">
        <v>9.4571660000000002E-2</v>
      </c>
      <c r="AT124" s="58">
        <v>0.23367158299999999</v>
      </c>
      <c r="AU124" s="58">
        <v>0.62919544999999999</v>
      </c>
      <c r="AV124" s="58">
        <v>0.26754730599999998</v>
      </c>
      <c r="AW124" s="58">
        <v>1.130414339103359</v>
      </c>
      <c r="AX124" s="58">
        <v>0.31755217000000002</v>
      </c>
      <c r="AY124" s="58">
        <v>0.67189160000000003</v>
      </c>
      <c r="AZ124" s="58">
        <v>0.45552980044229829</v>
      </c>
      <c r="BA124" s="58">
        <v>1.5935551004422981</v>
      </c>
      <c r="BC124" s="59" t="s">
        <v>213</v>
      </c>
      <c r="BD124" s="59">
        <v>2.7260000000000001E-4</v>
      </c>
      <c r="BE124" s="59">
        <v>0.3580101</v>
      </c>
      <c r="BF124" s="59">
        <v>12.388953000000001</v>
      </c>
      <c r="BG124" s="59">
        <v>7.8608159999999998</v>
      </c>
      <c r="BH124" s="59">
        <v>2.3174896E-3</v>
      </c>
      <c r="BI124" s="59">
        <v>2.6864971999999998E-4</v>
      </c>
      <c r="BJ124" s="59">
        <v>34.88373</v>
      </c>
      <c r="BK124" s="71">
        <v>9.7666230000000007E-2</v>
      </c>
      <c r="BL124" s="59">
        <v>0.23277715700000001</v>
      </c>
      <c r="BM124" s="59">
        <v>0.64340609999999998</v>
      </c>
      <c r="BN124" s="59">
        <v>0.27332865000000001</v>
      </c>
      <c r="BO124" s="59">
        <v>1.1495119071022939</v>
      </c>
      <c r="BP124" s="59">
        <v>0.32172653000000001</v>
      </c>
      <c r="BQ124" s="59">
        <v>0.68797204000000001</v>
      </c>
      <c r="BR124" s="59">
        <v>0.45837277039741042</v>
      </c>
      <c r="BS124" s="59">
        <v>1.5956337423974101</v>
      </c>
    </row>
    <row r="125" spans="1:71" x14ac:dyDescent="0.25">
      <c r="A125" s="57" t="s">
        <v>213</v>
      </c>
      <c r="B125" s="57">
        <v>3.078E-4</v>
      </c>
      <c r="C125" s="57">
        <v>0.52290369999999997</v>
      </c>
      <c r="D125" s="57">
        <v>10.011744500000001</v>
      </c>
      <c r="E125" s="57">
        <v>8.1887819999999998</v>
      </c>
      <c r="F125" s="57">
        <v>2.3093503E-3</v>
      </c>
      <c r="G125" s="57">
        <v>2.8109545000000002E-4</v>
      </c>
      <c r="H125" s="57">
        <v>34.892029999999998</v>
      </c>
      <c r="I125" s="68">
        <v>0.10222903999999999</v>
      </c>
      <c r="J125" s="57">
        <v>0.231298806</v>
      </c>
      <c r="K125" s="57">
        <v>0.68217382999999998</v>
      </c>
      <c r="L125" s="57">
        <v>0.28468382399999997</v>
      </c>
      <c r="M125" s="57">
        <v>1.1981564600993879</v>
      </c>
      <c r="N125" s="57">
        <v>0.33332286999999999</v>
      </c>
      <c r="O125" s="57">
        <v>0.73403553999999993</v>
      </c>
      <c r="P125" s="57">
        <v>0.44411328025280328</v>
      </c>
      <c r="Q125" s="57">
        <v>1.641124838252803</v>
      </c>
      <c r="S125" s="53" t="s">
        <v>213</v>
      </c>
      <c r="T125" s="53">
        <v>2.8929999999999998E-4</v>
      </c>
      <c r="U125" s="53">
        <v>0.42801980000000001</v>
      </c>
      <c r="V125" s="53">
        <v>11.460191</v>
      </c>
      <c r="W125" s="53">
        <v>7.9473342999999996</v>
      </c>
      <c r="X125" s="53">
        <v>2.3145845999999999E-3</v>
      </c>
      <c r="Y125" s="53">
        <v>2.7292583000000002E-4</v>
      </c>
      <c r="Z125" s="53">
        <v>34.894799999999996</v>
      </c>
      <c r="AA125" s="53">
        <v>9.9286340000000001E-2</v>
      </c>
      <c r="AB125" s="53">
        <v>0.231263366</v>
      </c>
      <c r="AC125" s="53">
        <v>0.65460775000000004</v>
      </c>
      <c r="AD125" s="53">
        <v>0.280370326</v>
      </c>
      <c r="AE125" s="53">
        <v>1.166241442102532</v>
      </c>
      <c r="AF125" s="53">
        <v>0.32350092000000003</v>
      </c>
      <c r="AG125" s="53">
        <v>0.70295481999999998</v>
      </c>
      <c r="AH125" s="53">
        <v>0.44982580033001562</v>
      </c>
      <c r="AI125" s="53">
        <v>1.6080399093300159</v>
      </c>
      <c r="AK125" s="58" t="s">
        <v>213</v>
      </c>
      <c r="AL125" s="58">
        <v>2.7149999999999999E-4</v>
      </c>
      <c r="AM125" s="58">
        <v>0.32635350000000002</v>
      </c>
      <c r="AN125" s="58">
        <v>13.045596</v>
      </c>
      <c r="AO125" s="58">
        <v>7.7245720000000002</v>
      </c>
      <c r="AP125" s="58">
        <v>2.3203106000000001E-3</v>
      </c>
      <c r="AQ125" s="58">
        <v>2.643829E-4</v>
      </c>
      <c r="AR125" s="58">
        <v>34.909939999999999</v>
      </c>
      <c r="AS125" s="70">
        <v>9.3269500000000005E-2</v>
      </c>
      <c r="AT125" s="58">
        <v>0.23143759</v>
      </c>
      <c r="AU125" s="58">
        <v>0.62082112</v>
      </c>
      <c r="AV125" s="58">
        <v>0.27459093000000001</v>
      </c>
      <c r="AW125" s="58">
        <v>1.1268496401067269</v>
      </c>
      <c r="AX125" s="58">
        <v>0.31064429999999998</v>
      </c>
      <c r="AY125" s="58">
        <v>0.66531772999999994</v>
      </c>
      <c r="AZ125" s="58">
        <v>0.44131040041914121</v>
      </c>
      <c r="BA125" s="58">
        <v>1.5684318484191411</v>
      </c>
      <c r="BC125" s="59" t="s">
        <v>213</v>
      </c>
      <c r="BD125" s="59">
        <v>2.8200000000000002E-4</v>
      </c>
      <c r="BE125" s="59">
        <v>0.37659229999999999</v>
      </c>
      <c r="BF125" s="59">
        <v>12.279332999999999</v>
      </c>
      <c r="BG125" s="59">
        <v>7.8567640000000001</v>
      </c>
      <c r="BH125" s="59">
        <v>2.3181146999999998E-3</v>
      </c>
      <c r="BI125" s="59">
        <v>2.683831E-4</v>
      </c>
      <c r="BJ125" s="59">
        <v>34.907539999999997</v>
      </c>
      <c r="BK125" s="71">
        <v>9.7142709999999993E-2</v>
      </c>
      <c r="BL125" s="59">
        <v>0.231012732</v>
      </c>
      <c r="BM125" s="59">
        <v>0.63781248000000001</v>
      </c>
      <c r="BN125" s="59">
        <v>0.27962683999999999</v>
      </c>
      <c r="BO125" s="59">
        <v>1.1484520521054971</v>
      </c>
      <c r="BP125" s="59">
        <v>0.31682847600000003</v>
      </c>
      <c r="BQ125" s="59">
        <v>0.68406403000000005</v>
      </c>
      <c r="BR125" s="59">
        <v>0.44838798038563632</v>
      </c>
      <c r="BS125" s="59">
        <v>1.575146704385636</v>
      </c>
    </row>
    <row r="126" spans="1:71" x14ac:dyDescent="0.25">
      <c r="A126" s="57" t="s">
        <v>213</v>
      </c>
      <c r="B126" s="57">
        <v>3.1849999999999999E-4</v>
      </c>
      <c r="C126" s="57">
        <v>0.54943030000000004</v>
      </c>
      <c r="D126" s="57">
        <v>9.9472109999999994</v>
      </c>
      <c r="E126" s="57">
        <v>8.1836850000000005</v>
      </c>
      <c r="F126" s="57">
        <v>2.3097093000000002E-3</v>
      </c>
      <c r="G126" s="57">
        <v>2.8056164999999998E-4</v>
      </c>
      <c r="H126" s="57">
        <v>34.913400000000003</v>
      </c>
      <c r="I126" s="68">
        <v>9.5175289999999996E-2</v>
      </c>
      <c r="J126" s="57">
        <v>0.22593321599999999</v>
      </c>
      <c r="K126" s="57">
        <v>0.65733551999999995</v>
      </c>
      <c r="L126" s="57">
        <v>0.29066224000000002</v>
      </c>
      <c r="M126" s="57">
        <v>1.173930976101659</v>
      </c>
      <c r="N126" s="57">
        <v>0.31470557999999998</v>
      </c>
      <c r="O126" s="57">
        <v>0.71641576000000007</v>
      </c>
      <c r="P126" s="57">
        <v>0.38921943022388028</v>
      </c>
      <c r="Q126" s="57">
        <v>1.5394734862238799</v>
      </c>
      <c r="S126" s="53" t="s">
        <v>213</v>
      </c>
      <c r="T126" s="53">
        <v>2.9999999999999997E-4</v>
      </c>
      <c r="U126" s="53">
        <v>0.45416030000000002</v>
      </c>
      <c r="V126" s="53">
        <v>11.381777</v>
      </c>
      <c r="W126" s="53">
        <v>7.9433474999999998</v>
      </c>
      <c r="X126" s="53">
        <v>2.3151793999999998E-3</v>
      </c>
      <c r="Y126" s="53">
        <v>2.724933E-4</v>
      </c>
      <c r="Z126" s="53">
        <v>34.919291999999999</v>
      </c>
      <c r="AA126" s="53">
        <v>9.4518179999999993E-2</v>
      </c>
      <c r="AB126" s="53">
        <v>0.226616073</v>
      </c>
      <c r="AC126" s="53">
        <v>0.63720737999999999</v>
      </c>
      <c r="AD126" s="53">
        <v>0.28651484399999999</v>
      </c>
      <c r="AE126" s="53">
        <v>1.150338297105068</v>
      </c>
      <c r="AF126" s="53">
        <v>0.30990951999999999</v>
      </c>
      <c r="AG126" s="53">
        <v>0.69056032000000001</v>
      </c>
      <c r="AH126" s="53">
        <v>0.40746495029665131</v>
      </c>
      <c r="AI126" s="53">
        <v>1.5321252172966511</v>
      </c>
      <c r="AK126" s="58" t="s">
        <v>213</v>
      </c>
      <c r="AL126" s="58">
        <v>2.8210000000000003E-4</v>
      </c>
      <c r="AM126" s="58">
        <v>0.35331489999999999</v>
      </c>
      <c r="AN126" s="58">
        <v>12.905586</v>
      </c>
      <c r="AO126" s="58">
        <v>7.7217539999999998</v>
      </c>
      <c r="AP126" s="58">
        <v>2.3210437999999999E-3</v>
      </c>
      <c r="AQ126" s="58">
        <v>2.6442194999999998E-4</v>
      </c>
      <c r="AR126" s="58">
        <v>34.932630000000003</v>
      </c>
      <c r="AS126" s="70">
        <v>9.0440995999999996E-2</v>
      </c>
      <c r="AT126" s="58">
        <v>0.227020535</v>
      </c>
      <c r="AU126" s="58">
        <v>0.60776585999999999</v>
      </c>
      <c r="AV126" s="58">
        <v>0.28197216000000003</v>
      </c>
      <c r="AW126" s="58">
        <v>1.1167585551092549</v>
      </c>
      <c r="AX126" s="58">
        <v>0.29959813000000002</v>
      </c>
      <c r="AY126" s="58">
        <v>0.65755524999999992</v>
      </c>
      <c r="AZ126" s="58">
        <v>0.41030577038521943</v>
      </c>
      <c r="BA126" s="58">
        <v>1.5068461403852189</v>
      </c>
      <c r="BC126" s="59" t="s">
        <v>213</v>
      </c>
      <c r="BD126" s="59">
        <v>2.9280000000000002E-4</v>
      </c>
      <c r="BE126" s="59">
        <v>0.40382899999999999</v>
      </c>
      <c r="BF126" s="59">
        <v>12.161229000000001</v>
      </c>
      <c r="BG126" s="59">
        <v>7.8530790000000001</v>
      </c>
      <c r="BH126" s="59">
        <v>2.3188140000000002E-3</v>
      </c>
      <c r="BI126" s="59">
        <v>2.6827855999999998E-4</v>
      </c>
      <c r="BJ126" s="59">
        <v>34.931201999999999</v>
      </c>
      <c r="BK126" s="71">
        <v>9.2740685000000003E-2</v>
      </c>
      <c r="BL126" s="59">
        <v>0.22631947399999999</v>
      </c>
      <c r="BM126" s="59">
        <v>0.62168178000000007</v>
      </c>
      <c r="BN126" s="59">
        <v>0.28571099500000002</v>
      </c>
      <c r="BO126" s="59">
        <v>1.133712249107903</v>
      </c>
      <c r="BP126" s="59">
        <v>0.30410164000000001</v>
      </c>
      <c r="BQ126" s="59">
        <v>0.67294672</v>
      </c>
      <c r="BR126" s="59">
        <v>0.40818033034215412</v>
      </c>
      <c r="BS126" s="59">
        <v>1.504065751342154</v>
      </c>
    </row>
    <row r="127" spans="1:71" x14ac:dyDescent="0.25">
      <c r="A127" s="57" t="s">
        <v>213</v>
      </c>
      <c r="B127" s="57">
        <v>3.2469999999999998E-4</v>
      </c>
      <c r="C127" s="57">
        <v>0.55301829999999996</v>
      </c>
      <c r="D127" s="57">
        <v>10.067265000000001</v>
      </c>
      <c r="E127" s="57">
        <v>8.178388</v>
      </c>
      <c r="F127" s="57">
        <v>2.3099242000000002E-3</v>
      </c>
      <c r="G127" s="57">
        <v>2.7900214999999998E-4</v>
      </c>
      <c r="H127" s="57">
        <v>34.943626000000002</v>
      </c>
      <c r="I127" s="68">
        <v>9.3109269999999994E-2</v>
      </c>
      <c r="J127" s="57">
        <v>0.22335718299999999</v>
      </c>
      <c r="K127" s="57">
        <v>0.64484593000000001</v>
      </c>
      <c r="L127" s="57">
        <v>0.29435044999999999</v>
      </c>
      <c r="M127" s="57">
        <v>1.1625535631041259</v>
      </c>
      <c r="N127" s="57">
        <v>0.30556445999999998</v>
      </c>
      <c r="O127" s="57">
        <v>0.70378520999999994</v>
      </c>
      <c r="P127" s="57">
        <v>0.36930493022106869</v>
      </c>
      <c r="Q127" s="57">
        <v>1.494307947221069</v>
      </c>
      <c r="S127" s="53" t="s">
        <v>213</v>
      </c>
      <c r="T127" s="53">
        <v>3.0479999999999998E-4</v>
      </c>
      <c r="U127" s="53">
        <v>0.45662960000000002</v>
      </c>
      <c r="V127" s="53">
        <v>11.455702</v>
      </c>
      <c r="W127" s="53">
        <v>7.9395002999999997</v>
      </c>
      <c r="X127" s="53">
        <v>2.315877E-3</v>
      </c>
      <c r="Y127" s="53">
        <v>2.7153053000000002E-4</v>
      </c>
      <c r="Z127" s="53">
        <v>34.948715</v>
      </c>
      <c r="AA127" s="53">
        <v>9.241576E-2</v>
      </c>
      <c r="AB127" s="53">
        <v>0.22405592999999999</v>
      </c>
      <c r="AC127" s="53">
        <v>0.62556866</v>
      </c>
      <c r="AD127" s="53">
        <v>0.28958274000000001</v>
      </c>
      <c r="AE127" s="53">
        <v>1.1392073301069401</v>
      </c>
      <c r="AF127" s="53">
        <v>0.30135611000000001</v>
      </c>
      <c r="AG127" s="53">
        <v>0.68036736999999992</v>
      </c>
      <c r="AH127" s="53">
        <v>0.38869923029091857</v>
      </c>
      <c r="AI127" s="53">
        <v>1.491544972290918</v>
      </c>
      <c r="AK127" s="58" t="s">
        <v>213</v>
      </c>
      <c r="AL127" s="58">
        <v>2.879E-4</v>
      </c>
      <c r="AM127" s="58">
        <v>0.3630197</v>
      </c>
      <c r="AN127" s="58">
        <v>12.906637999999999</v>
      </c>
      <c r="AO127" s="58">
        <v>7.7189107000000003</v>
      </c>
      <c r="AP127" s="58">
        <v>2.3219426999999998E-3</v>
      </c>
      <c r="AQ127" s="58">
        <v>2.6392636999999998E-4</v>
      </c>
      <c r="AR127" s="58">
        <v>34.957813000000002</v>
      </c>
      <c r="AS127" s="70">
        <v>8.7955765000000005E-2</v>
      </c>
      <c r="AT127" s="58">
        <v>0.22403964000000001</v>
      </c>
      <c r="AU127" s="58">
        <v>0.59676534000000003</v>
      </c>
      <c r="AV127" s="58">
        <v>0.28516577599999998</v>
      </c>
      <c r="AW127" s="58">
        <v>1.105970756110974</v>
      </c>
      <c r="AX127" s="58">
        <v>0.29085931999999998</v>
      </c>
      <c r="AY127" s="58">
        <v>0.64757193000000002</v>
      </c>
      <c r="AZ127" s="58">
        <v>0.38742490036606642</v>
      </c>
      <c r="BA127" s="58">
        <v>1.464207547366067</v>
      </c>
      <c r="BC127" s="59" t="s">
        <v>213</v>
      </c>
      <c r="BD127" s="59">
        <v>2.987E-4</v>
      </c>
      <c r="BE127" s="59">
        <v>0.41250419999999999</v>
      </c>
      <c r="BF127" s="59">
        <v>12.187526</v>
      </c>
      <c r="BG127" s="59">
        <v>7.8493995999999999</v>
      </c>
      <c r="BH127" s="59">
        <v>2.3196110000000001E-3</v>
      </c>
      <c r="BI127" s="59">
        <v>2.675957E-4</v>
      </c>
      <c r="BJ127" s="59">
        <v>34.958472999999998</v>
      </c>
      <c r="BK127" s="71">
        <v>9.1054029999999994E-2</v>
      </c>
      <c r="BL127" s="59">
        <v>0.22379718500000001</v>
      </c>
      <c r="BM127" s="59">
        <v>0.61171046000000007</v>
      </c>
      <c r="BN127" s="59">
        <v>0.28931442000000002</v>
      </c>
      <c r="BO127" s="59">
        <v>1.1248220651099929</v>
      </c>
      <c r="BP127" s="59">
        <v>0.29620165999999998</v>
      </c>
      <c r="BQ127" s="59">
        <v>0.66440013999999992</v>
      </c>
      <c r="BR127" s="59">
        <v>0.39110140033611313</v>
      </c>
      <c r="BS127" s="59">
        <v>1.467503022336113</v>
      </c>
    </row>
    <row r="128" spans="1:71" x14ac:dyDescent="0.25">
      <c r="A128" s="57" t="s">
        <v>213</v>
      </c>
      <c r="B128" s="57">
        <v>3.2150000000000001E-4</v>
      </c>
      <c r="C128" s="57">
        <v>0.5405295</v>
      </c>
      <c r="D128" s="57">
        <v>10.282457000000001</v>
      </c>
      <c r="E128" s="57">
        <v>8.1761370000000007</v>
      </c>
      <c r="F128" s="57">
        <v>2.3102367E-3</v>
      </c>
      <c r="G128" s="57">
        <v>2.780309E-4</v>
      </c>
      <c r="H128" s="57">
        <v>34.958958000000003</v>
      </c>
      <c r="I128" s="68">
        <v>9.5108949999999998E-2</v>
      </c>
      <c r="J128" s="57">
        <v>0.223768297</v>
      </c>
      <c r="K128" s="57">
        <v>0.64777538000000001</v>
      </c>
      <c r="L128" s="57">
        <v>0.29312198499999997</v>
      </c>
      <c r="M128" s="57">
        <v>1.164665662104355</v>
      </c>
      <c r="N128" s="57">
        <v>0.30864216</v>
      </c>
      <c r="O128" s="57">
        <v>0.70504085000000005</v>
      </c>
      <c r="P128" s="57">
        <v>0.3815481402409065</v>
      </c>
      <c r="Q128" s="57">
        <v>1.5138041402409059</v>
      </c>
      <c r="S128" s="53" t="s">
        <v>213</v>
      </c>
      <c r="T128" s="53">
        <v>3.0190000000000002E-4</v>
      </c>
      <c r="U128" s="53">
        <v>0.44594810000000001</v>
      </c>
      <c r="V128" s="53">
        <v>11.650511</v>
      </c>
      <c r="W128" s="53">
        <v>7.9386596999999997</v>
      </c>
      <c r="X128" s="53">
        <v>2.3164549999999998E-3</v>
      </c>
      <c r="Y128" s="53">
        <v>2.7063937000000002E-4</v>
      </c>
      <c r="Z128" s="53">
        <v>34.964058000000001</v>
      </c>
      <c r="AA128" s="53">
        <v>9.3632594E-2</v>
      </c>
      <c r="AB128" s="53">
        <v>0.224487573</v>
      </c>
      <c r="AC128" s="53">
        <v>0.62813202000000001</v>
      </c>
      <c r="AD128" s="53">
        <v>0.28783762000000002</v>
      </c>
      <c r="AE128" s="53">
        <v>1.1404572131069739</v>
      </c>
      <c r="AF128" s="53">
        <v>0.30394753000000002</v>
      </c>
      <c r="AG128" s="53">
        <v>0.68054980000000009</v>
      </c>
      <c r="AH128" s="53">
        <v>0.39611572031518072</v>
      </c>
      <c r="AI128" s="53">
        <v>1.495014517315181</v>
      </c>
      <c r="AK128" s="58" t="s">
        <v>213</v>
      </c>
      <c r="AL128" s="58">
        <v>2.8410000000000002E-4</v>
      </c>
      <c r="AM128" s="58">
        <v>0.35319230000000001</v>
      </c>
      <c r="AN128" s="58">
        <v>13.060955</v>
      </c>
      <c r="AO128" s="58">
        <v>7.7196736000000001</v>
      </c>
      <c r="AP128" s="58">
        <v>2.3227383000000001E-3</v>
      </c>
      <c r="AQ128" s="58">
        <v>2.6343815E-4</v>
      </c>
      <c r="AR128" s="58">
        <v>34.970103999999999</v>
      </c>
      <c r="AS128" s="70">
        <v>8.9422524000000003E-2</v>
      </c>
      <c r="AT128" s="58">
        <v>0.22497672499999999</v>
      </c>
      <c r="AU128" s="58">
        <v>0.60088827999999994</v>
      </c>
      <c r="AV128" s="58">
        <v>0.28243879999999999</v>
      </c>
      <c r="AW128" s="58">
        <v>1.108303805110415</v>
      </c>
      <c r="AX128" s="58">
        <v>0.29462765000000002</v>
      </c>
      <c r="AY128" s="58">
        <v>0.65021118</v>
      </c>
      <c r="AZ128" s="58">
        <v>0.39793840040042611</v>
      </c>
      <c r="BA128" s="58">
        <v>1.4806442644004261</v>
      </c>
      <c r="BC128" s="59" t="s">
        <v>213</v>
      </c>
      <c r="BD128" s="59">
        <v>2.9520000000000002E-4</v>
      </c>
      <c r="BE128" s="59">
        <v>0.40225559999999999</v>
      </c>
      <c r="BF128" s="59">
        <v>12.35</v>
      </c>
      <c r="BG128" s="59">
        <v>7.8496959999999998</v>
      </c>
      <c r="BH128" s="59">
        <v>2.3202926E-3</v>
      </c>
      <c r="BI128" s="59">
        <v>2.6706373000000001E-4</v>
      </c>
      <c r="BJ128" s="59">
        <v>34.971449999999997</v>
      </c>
      <c r="BK128" s="71">
        <v>9.2094004000000007E-2</v>
      </c>
      <c r="BL128" s="59">
        <v>0.22439447300000001</v>
      </c>
      <c r="BM128" s="59">
        <v>0.61473613999999999</v>
      </c>
      <c r="BN128" s="59">
        <v>0.28700978999999999</v>
      </c>
      <c r="BO128" s="59">
        <v>1.1261404031095399</v>
      </c>
      <c r="BP128" s="59">
        <v>0.29919841000000003</v>
      </c>
      <c r="BQ128" s="59">
        <v>0.66532839999999993</v>
      </c>
      <c r="BR128" s="59">
        <v>0.39807430036136732</v>
      </c>
      <c r="BS128" s="59">
        <v>1.4801986823613671</v>
      </c>
    </row>
    <row r="129" spans="1:71" x14ac:dyDescent="0.25">
      <c r="A129" s="57" t="s">
        <v>213</v>
      </c>
      <c r="B129" s="57">
        <v>1.9230000000000001E-4</v>
      </c>
      <c r="C129" s="57">
        <v>0.13234969999999999</v>
      </c>
      <c r="D129" s="57">
        <v>14.281110999999999</v>
      </c>
      <c r="E129" s="57">
        <v>8.1899510000000006</v>
      </c>
      <c r="F129" s="57">
        <v>2.2910843000000002E-3</v>
      </c>
      <c r="G129" s="57">
        <v>2.566364E-4</v>
      </c>
      <c r="H129" s="57">
        <v>35.044704000000003</v>
      </c>
      <c r="I129" s="68">
        <v>9.8947640000000003E-3</v>
      </c>
      <c r="J129" s="57">
        <v>0.24405571300000001</v>
      </c>
      <c r="K129" s="57">
        <v>0.47355004999999989</v>
      </c>
      <c r="L129" s="57">
        <v>0.1330721812590783</v>
      </c>
      <c r="M129" s="57">
        <v>0.85067794432815158</v>
      </c>
      <c r="N129" s="57">
        <v>0.26010508999999998</v>
      </c>
      <c r="O129" s="57">
        <v>0.59154112999999997</v>
      </c>
      <c r="P129" s="57">
        <v>0.13195933008194111</v>
      </c>
      <c r="Q129" s="57">
        <v>1.018808601081941</v>
      </c>
      <c r="S129" s="53" t="s">
        <v>213</v>
      </c>
      <c r="T129" s="53">
        <v>1.8479999999999999E-4</v>
      </c>
      <c r="U129" s="53">
        <v>9.7989599999999996E-2</v>
      </c>
      <c r="V129" s="53">
        <v>15.651229000000001</v>
      </c>
      <c r="W129" s="53">
        <v>7.9494939999999996</v>
      </c>
      <c r="X129" s="53">
        <v>2.3006675999999999E-3</v>
      </c>
      <c r="Y129" s="53">
        <v>2.5015897999999999E-4</v>
      </c>
      <c r="Z129" s="53">
        <v>35.060409999999997</v>
      </c>
      <c r="AA129" s="53">
        <v>1.4130102500000001E-5</v>
      </c>
      <c r="AB129" s="53">
        <v>0.24651997</v>
      </c>
      <c r="AC129" s="53">
        <v>0.42589809000000001</v>
      </c>
      <c r="AD129" s="53">
        <v>0.1160098612017503</v>
      </c>
      <c r="AE129" s="53">
        <v>0.78842792126800365</v>
      </c>
      <c r="AF129" s="53">
        <v>0.24658805</v>
      </c>
      <c r="AG129" s="53">
        <v>0.56606704000000008</v>
      </c>
      <c r="AH129" s="53">
        <v>8.3205070071561915E-2</v>
      </c>
      <c r="AI129" s="53">
        <v>0.92763026604156185</v>
      </c>
      <c r="AK129" s="58" t="s">
        <v>213</v>
      </c>
      <c r="AL129" s="58">
        <v>1.8349999999999999E-4</v>
      </c>
      <c r="AM129" s="58">
        <v>7.5951099999999994E-2</v>
      </c>
      <c r="AN129" s="58">
        <v>17.079708</v>
      </c>
      <c r="AO129" s="58">
        <v>7.7260913999999996</v>
      </c>
      <c r="AP129" s="58">
        <v>2.3113337999999999E-3</v>
      </c>
      <c r="AQ129" s="58">
        <v>2.4371002000000001E-4</v>
      </c>
      <c r="AR129" s="58">
        <v>35.076340000000002</v>
      </c>
      <c r="AS129" s="70">
        <v>5.4872810000000004E-10</v>
      </c>
      <c r="AT129" s="58">
        <v>0.24611970499999999</v>
      </c>
      <c r="AU129" s="58">
        <v>0.37953951000000002</v>
      </c>
      <c r="AV129" s="58">
        <v>0.1005095011039213</v>
      </c>
      <c r="AW129" s="58">
        <v>0.72616871616755696</v>
      </c>
      <c r="AX129" s="58">
        <v>0.23042049000000001</v>
      </c>
      <c r="AY129" s="58">
        <v>0.54014687000000006</v>
      </c>
      <c r="AZ129" s="58">
        <v>3.320839606258353E-2</v>
      </c>
      <c r="BA129" s="58">
        <v>0.84665559476548258</v>
      </c>
      <c r="BC129" s="59" t="s">
        <v>213</v>
      </c>
      <c r="BD129" s="59">
        <v>1.8550000000000001E-4</v>
      </c>
      <c r="BE129" s="59">
        <v>8.5525500000000004E-2</v>
      </c>
      <c r="BF129" s="59">
        <v>16.384315000000001</v>
      </c>
      <c r="BG129" s="59">
        <v>7.8567805000000002</v>
      </c>
      <c r="BH129" s="59">
        <v>2.3070757999999999E-3</v>
      </c>
      <c r="BI129" s="59">
        <v>2.4677164E-4</v>
      </c>
      <c r="BJ129" s="59">
        <v>35.072502</v>
      </c>
      <c r="BK129" s="71">
        <v>7.0289912999999997E-10</v>
      </c>
      <c r="BL129" s="59">
        <v>0.246169894</v>
      </c>
      <c r="BM129" s="59">
        <v>0.40056148000000003</v>
      </c>
      <c r="BN129" s="59">
        <v>0.10800257116670831</v>
      </c>
      <c r="BO129" s="59">
        <v>0.75473394523186377</v>
      </c>
      <c r="BP129" s="59">
        <v>0.23757088000000001</v>
      </c>
      <c r="BQ129" s="59">
        <v>0.55065955999999994</v>
      </c>
      <c r="BR129" s="59">
        <v>5.5738125066374523E-2</v>
      </c>
      <c r="BS129" s="59">
        <v>0.86913814576927362</v>
      </c>
    </row>
    <row r="130" spans="1:71" x14ac:dyDescent="0.25">
      <c r="A130" s="57" t="s">
        <v>213</v>
      </c>
      <c r="B130" s="57">
        <v>2.2279999999999999E-4</v>
      </c>
      <c r="C130" s="57">
        <v>0.16413710000000001</v>
      </c>
      <c r="D130" s="57">
        <v>14.546333000000001</v>
      </c>
      <c r="E130" s="57">
        <v>8.2024419999999996</v>
      </c>
      <c r="F130" s="57">
        <v>2.3114610999999999E-3</v>
      </c>
      <c r="G130" s="57">
        <v>2.5908176999999999E-4</v>
      </c>
      <c r="H130" s="57">
        <v>35.057907</v>
      </c>
      <c r="I130" s="68">
        <v>6.8852780000000002E-2</v>
      </c>
      <c r="J130" s="57">
        <v>0.25477607600000002</v>
      </c>
      <c r="K130" s="57">
        <v>0.60805614999999991</v>
      </c>
      <c r="L130" s="57">
        <v>0.16602892</v>
      </c>
      <c r="M130" s="57">
        <v>1.0288611460785171</v>
      </c>
      <c r="N130" s="57">
        <v>0.34025592999999998</v>
      </c>
      <c r="O130" s="57">
        <v>0.66340396000000001</v>
      </c>
      <c r="P130" s="57">
        <v>0.43290007025842409</v>
      </c>
      <c r="Q130" s="57">
        <v>1.544573133258424</v>
      </c>
      <c r="S130" s="53" t="s">
        <v>213</v>
      </c>
      <c r="T130" s="53">
        <v>2.12E-4</v>
      </c>
      <c r="U130" s="53">
        <v>0.11812590000000001</v>
      </c>
      <c r="V130" s="53">
        <v>16.042746000000001</v>
      </c>
      <c r="W130" s="53">
        <v>7.9655766000000003</v>
      </c>
      <c r="X130" s="53">
        <v>2.3205857999999998E-3</v>
      </c>
      <c r="Y130" s="53">
        <v>2.5173433999999998E-4</v>
      </c>
      <c r="Z130" s="53">
        <v>35.084507000000002</v>
      </c>
      <c r="AA130" s="53">
        <v>5.4293055E-2</v>
      </c>
      <c r="AB130" s="53">
        <v>0.25896292999999998</v>
      </c>
      <c r="AC130" s="53">
        <v>0.55848644999999997</v>
      </c>
      <c r="AD130" s="53">
        <v>0.13918227799999999</v>
      </c>
      <c r="AE130" s="53">
        <v>0.95663165807463413</v>
      </c>
      <c r="AF130" s="53">
        <v>0.32738300999999997</v>
      </c>
      <c r="AG130" s="53">
        <v>0.62627233999999998</v>
      </c>
      <c r="AH130" s="53">
        <v>0.39820933021751592</v>
      </c>
      <c r="AI130" s="53">
        <v>1.4529499772175161</v>
      </c>
      <c r="AK130" s="58" t="s">
        <v>213</v>
      </c>
      <c r="AL130" s="58">
        <v>2.1450000000000001E-4</v>
      </c>
      <c r="AM130" s="58">
        <v>9.38803E-2</v>
      </c>
      <c r="AN130" s="58">
        <v>17.631319999999999</v>
      </c>
      <c r="AO130" s="58">
        <v>7.7394629999999998</v>
      </c>
      <c r="AP130" s="58">
        <v>2.3298056000000001E-3</v>
      </c>
      <c r="AQ130" s="58">
        <v>2.4405704E-4</v>
      </c>
      <c r="AR130" s="58">
        <v>35.128104999999998</v>
      </c>
      <c r="AS130" s="70">
        <v>3.9464645E-2</v>
      </c>
      <c r="AT130" s="58">
        <v>0.25916016600000003</v>
      </c>
      <c r="AU130" s="58">
        <v>0.50070950000000003</v>
      </c>
      <c r="AV130" s="58">
        <v>0.1211636175</v>
      </c>
      <c r="AW130" s="58">
        <v>0.88103328357505117</v>
      </c>
      <c r="AX130" s="58">
        <v>0.30726093500000001</v>
      </c>
      <c r="AY130" s="58">
        <v>0.58572642000000008</v>
      </c>
      <c r="AZ130" s="58">
        <v>0.34798850019026151</v>
      </c>
      <c r="BA130" s="58">
        <v>1.3608157291902621</v>
      </c>
      <c r="BC130" s="59" t="s">
        <v>213</v>
      </c>
      <c r="BD130" s="59">
        <v>2.13E-4</v>
      </c>
      <c r="BE130" s="59">
        <v>0.1071902</v>
      </c>
      <c r="BF130" s="59">
        <v>16.813967000000002</v>
      </c>
      <c r="BG130" s="59">
        <v>7.8727117</v>
      </c>
      <c r="BH130" s="59">
        <v>2.3256650000000002E-3</v>
      </c>
      <c r="BI130" s="59">
        <v>2.4797339999999999E-4</v>
      </c>
      <c r="BJ130" s="59">
        <v>35.102043000000002</v>
      </c>
      <c r="BK130" s="71">
        <v>4.8022865999999997E-2</v>
      </c>
      <c r="BL130" s="59">
        <v>0.25903817600000001</v>
      </c>
      <c r="BM130" s="59">
        <v>0.53215732999999998</v>
      </c>
      <c r="BN130" s="59">
        <v>0.131716479</v>
      </c>
      <c r="BO130" s="59">
        <v>0.92291198507527206</v>
      </c>
      <c r="BP130" s="59">
        <v>0.318332805</v>
      </c>
      <c r="BQ130" s="59">
        <v>0.60713494000000001</v>
      </c>
      <c r="BR130" s="59">
        <v>0.37815443020963813</v>
      </c>
      <c r="BS130" s="59">
        <v>1.3914667662096381</v>
      </c>
    </row>
    <row r="131" spans="1:71" x14ac:dyDescent="0.25">
      <c r="A131" s="57" t="s">
        <v>213</v>
      </c>
      <c r="B131" s="57">
        <v>2.5300000000000002E-4</v>
      </c>
      <c r="C131" s="57">
        <v>0.19482869999999999</v>
      </c>
      <c r="D131" s="57">
        <v>14.30692</v>
      </c>
      <c r="E131" s="57">
        <v>8.1991359999999993</v>
      </c>
      <c r="F131" s="57">
        <v>2.3113449999999998E-3</v>
      </c>
      <c r="G131" s="57">
        <v>2.581932E-4</v>
      </c>
      <c r="H131" s="57">
        <v>35.125205999999999</v>
      </c>
      <c r="I131" s="68">
        <v>7.179199E-2</v>
      </c>
      <c r="J131" s="57">
        <v>0.244092487</v>
      </c>
      <c r="K131" s="57">
        <v>0.59618791999999998</v>
      </c>
      <c r="L131" s="57">
        <v>0.20457898999999999</v>
      </c>
      <c r="M131" s="57">
        <v>1.0448593970926541</v>
      </c>
      <c r="N131" s="57">
        <v>0.3169845</v>
      </c>
      <c r="O131" s="57">
        <v>0.64302400000000004</v>
      </c>
      <c r="P131" s="57">
        <v>0.41124743026502503</v>
      </c>
      <c r="Q131" s="57">
        <v>1.4768368882650249</v>
      </c>
      <c r="S131" s="53" t="s">
        <v>213</v>
      </c>
      <c r="T131" s="53">
        <v>2.4810000000000001E-4</v>
      </c>
      <c r="U131" s="53">
        <v>0.1600771</v>
      </c>
      <c r="V131" s="53">
        <v>15.780023</v>
      </c>
      <c r="W131" s="53">
        <v>7.9611535</v>
      </c>
      <c r="X131" s="53">
        <v>2.3206675E-3</v>
      </c>
      <c r="Y131" s="53">
        <v>2.5090238E-4</v>
      </c>
      <c r="Z131" s="53">
        <v>35.162745999999999</v>
      </c>
      <c r="AA131" s="53">
        <v>5.8112297E-2</v>
      </c>
      <c r="AB131" s="53">
        <v>0.245077925</v>
      </c>
      <c r="AC131" s="53">
        <v>0.55019461999999997</v>
      </c>
      <c r="AD131" s="53">
        <v>0.18113832999999999</v>
      </c>
      <c r="AE131" s="53">
        <v>0.97641087509245073</v>
      </c>
      <c r="AF131" s="53">
        <v>0.30190351999999998</v>
      </c>
      <c r="AG131" s="53">
        <v>0.6060813599999999</v>
      </c>
      <c r="AH131" s="53">
        <v>0.37399435024044547</v>
      </c>
      <c r="AI131" s="53">
        <v>1.381137360240446</v>
      </c>
      <c r="AK131" s="58" t="s">
        <v>213</v>
      </c>
      <c r="AL131" s="58">
        <v>2.5169999999999999E-4</v>
      </c>
      <c r="AM131" s="58">
        <v>0.1297671</v>
      </c>
      <c r="AN131" s="58">
        <v>17.418419</v>
      </c>
      <c r="AO131" s="58">
        <v>7.7364579999999998</v>
      </c>
      <c r="AP131" s="58">
        <v>2.3311155000000001E-3</v>
      </c>
      <c r="AQ131" s="58">
        <v>2.4312014E-4</v>
      </c>
      <c r="AR131" s="58">
        <v>35.230277999999998</v>
      </c>
      <c r="AS131" s="70">
        <v>4.3748389999999998E-2</v>
      </c>
      <c r="AT131" s="58">
        <v>0.24504993</v>
      </c>
      <c r="AU131" s="58">
        <v>0.49705707999999987</v>
      </c>
      <c r="AV131" s="58">
        <v>0.160265505</v>
      </c>
      <c r="AW131" s="58">
        <v>0.90237251509507699</v>
      </c>
      <c r="AX131" s="58">
        <v>0.28404852000000003</v>
      </c>
      <c r="AY131" s="58">
        <v>0.56823338999999995</v>
      </c>
      <c r="AZ131" s="58">
        <v>0.32756385021660012</v>
      </c>
      <c r="BA131" s="58">
        <v>1.2933295932166</v>
      </c>
      <c r="BC131" s="59" t="s">
        <v>213</v>
      </c>
      <c r="BD131" s="59">
        <v>2.5099999999999998E-4</v>
      </c>
      <c r="BE131" s="59">
        <v>0.14652319999999999</v>
      </c>
      <c r="BF131" s="59">
        <v>16.600973</v>
      </c>
      <c r="BG131" s="59">
        <v>7.8687104999999997</v>
      </c>
      <c r="BH131" s="59">
        <v>2.3268E-3</v>
      </c>
      <c r="BI131" s="59">
        <v>2.4690155999999998E-4</v>
      </c>
      <c r="BJ131" s="59">
        <v>35.200290000000003</v>
      </c>
      <c r="BK131" s="71">
        <v>5.1751564999999999E-2</v>
      </c>
      <c r="BL131" s="59">
        <v>0.24489886999999999</v>
      </c>
      <c r="BM131" s="59">
        <v>0.52496885999999998</v>
      </c>
      <c r="BN131" s="59">
        <v>0.17235774000000001</v>
      </c>
      <c r="BO131" s="59">
        <v>0.94222547009464486</v>
      </c>
      <c r="BP131" s="59">
        <v>0.293353586</v>
      </c>
      <c r="BQ131" s="59">
        <v>0.58720606999999991</v>
      </c>
      <c r="BR131" s="59">
        <v>0.35471970023560828</v>
      </c>
      <c r="BS131" s="59">
        <v>1.3207206472356079</v>
      </c>
    </row>
    <row r="132" spans="1:71" x14ac:dyDescent="0.25">
      <c r="A132" s="57" t="s">
        <v>213</v>
      </c>
      <c r="B132" s="57">
        <v>2.654E-4</v>
      </c>
      <c r="C132" s="57">
        <v>0.2210925</v>
      </c>
      <c r="D132" s="57">
        <v>14.005579000000001</v>
      </c>
      <c r="E132" s="57">
        <v>8.1957419999999992</v>
      </c>
      <c r="F132" s="57">
        <v>2.3116025E-3</v>
      </c>
      <c r="G132" s="57">
        <v>2.5867689999999998E-4</v>
      </c>
      <c r="H132" s="57">
        <v>35.151527000000002</v>
      </c>
      <c r="I132" s="68">
        <v>8.0248139999999996E-2</v>
      </c>
      <c r="J132" s="57">
        <v>0.24027473699999999</v>
      </c>
      <c r="K132" s="57">
        <v>0.60696522999999991</v>
      </c>
      <c r="L132" s="57">
        <v>0.22843387800000001</v>
      </c>
      <c r="M132" s="57">
        <v>1.075673845100529</v>
      </c>
      <c r="N132" s="57">
        <v>0.31687893499999997</v>
      </c>
      <c r="O132" s="57">
        <v>0.65168461999999994</v>
      </c>
      <c r="P132" s="57">
        <v>0.42875004033703318</v>
      </c>
      <c r="Q132" s="57">
        <v>1.5103285153370329</v>
      </c>
      <c r="S132" s="53" t="s">
        <v>213</v>
      </c>
      <c r="T132" s="53">
        <v>2.6029999999999998E-4</v>
      </c>
      <c r="U132" s="53">
        <v>0.18243280000000001</v>
      </c>
      <c r="V132" s="53">
        <v>15.463746</v>
      </c>
      <c r="W132" s="53">
        <v>7.9583817000000003</v>
      </c>
      <c r="X132" s="53">
        <v>2.3210025000000001E-3</v>
      </c>
      <c r="Y132" s="53">
        <v>2.5155654000000001E-4</v>
      </c>
      <c r="Z132" s="53">
        <v>35.19003</v>
      </c>
      <c r="AA132" s="53">
        <v>6.7288003999999998E-2</v>
      </c>
      <c r="AB132" s="53">
        <v>0.24123433999999999</v>
      </c>
      <c r="AC132" s="53">
        <v>0.56422594000000004</v>
      </c>
      <c r="AD132" s="53">
        <v>0.20502991500000001</v>
      </c>
      <c r="AE132" s="53">
        <v>1.010490195101438</v>
      </c>
      <c r="AF132" s="53">
        <v>0.30286862399999998</v>
      </c>
      <c r="AG132" s="53">
        <v>0.61670014000000006</v>
      </c>
      <c r="AH132" s="53">
        <v>0.39491920032498912</v>
      </c>
      <c r="AI132" s="53">
        <v>1.421288612324989</v>
      </c>
      <c r="AK132" s="58" t="s">
        <v>213</v>
      </c>
      <c r="AL132" s="58">
        <v>2.63E-4</v>
      </c>
      <c r="AM132" s="58">
        <v>0.1474963</v>
      </c>
      <c r="AN132" s="58">
        <v>17.088106</v>
      </c>
      <c r="AO132" s="58">
        <v>7.7343183</v>
      </c>
      <c r="AP132" s="58">
        <v>2.3315724000000002E-3</v>
      </c>
      <c r="AQ132" s="58">
        <v>2.4383869999999999E-4</v>
      </c>
      <c r="AR132" s="58">
        <v>35.258952999999998</v>
      </c>
      <c r="AS132" s="70">
        <v>5.2604119999999997E-2</v>
      </c>
      <c r="AT132" s="58">
        <v>0.24156266800000001</v>
      </c>
      <c r="AU132" s="58">
        <v>0.51207500000000006</v>
      </c>
      <c r="AV132" s="58">
        <v>0.18289657300000001</v>
      </c>
      <c r="AW132" s="58">
        <v>0.93653424110541461</v>
      </c>
      <c r="AX132" s="58">
        <v>0.285403925</v>
      </c>
      <c r="AY132" s="58">
        <v>0.57893641000000007</v>
      </c>
      <c r="AZ132" s="58">
        <v>0.34865760029985121</v>
      </c>
      <c r="BA132" s="58">
        <v>1.3335019242998509</v>
      </c>
      <c r="BC132" s="59" t="s">
        <v>213</v>
      </c>
      <c r="BD132" s="59">
        <v>2.6340000000000001E-4</v>
      </c>
      <c r="BE132" s="59">
        <v>0.1662911</v>
      </c>
      <c r="BF132" s="59">
        <v>16.292753000000001</v>
      </c>
      <c r="BG132" s="59">
        <v>7.8660480000000002</v>
      </c>
      <c r="BH132" s="59">
        <v>2.3273826E-3</v>
      </c>
      <c r="BI132" s="59">
        <v>2.4749085000000002E-4</v>
      </c>
      <c r="BJ132" s="59">
        <v>35.232100000000003</v>
      </c>
      <c r="BK132" s="71">
        <v>6.0602464000000002E-2</v>
      </c>
      <c r="BL132" s="59">
        <v>0.241208214</v>
      </c>
      <c r="BM132" s="59">
        <v>0.53886396000000003</v>
      </c>
      <c r="BN132" s="59">
        <v>0.195586395</v>
      </c>
      <c r="BO132" s="59">
        <v>0.97565856910457815</v>
      </c>
      <c r="BP132" s="59">
        <v>0.29421895999999997</v>
      </c>
      <c r="BQ132" s="59">
        <v>0.59735492000000012</v>
      </c>
      <c r="BR132" s="59">
        <v>0.37511167032289022</v>
      </c>
      <c r="BS132" s="59">
        <v>1.36011957132289</v>
      </c>
    </row>
    <row r="133" spans="1:71" x14ac:dyDescent="0.25">
      <c r="A133" s="57" t="s">
        <v>213</v>
      </c>
      <c r="B133" s="57">
        <v>2.6949999999999999E-4</v>
      </c>
      <c r="C133" s="57">
        <v>0.23654230000000001</v>
      </c>
      <c r="D133" s="57">
        <v>13.49708</v>
      </c>
      <c r="E133" s="57">
        <v>8.1956530000000001</v>
      </c>
      <c r="F133" s="57">
        <v>2.3113487000000002E-3</v>
      </c>
      <c r="G133" s="57">
        <v>2.6108123999999999E-4</v>
      </c>
      <c r="H133" s="57">
        <v>35.13646</v>
      </c>
      <c r="I133" s="68">
        <v>8.3682290000000006E-2</v>
      </c>
      <c r="J133" s="57">
        <v>0.23852588699999999</v>
      </c>
      <c r="K133" s="57">
        <v>0.61485750000000006</v>
      </c>
      <c r="L133" s="57">
        <v>0.24047202000000001</v>
      </c>
      <c r="M133" s="57">
        <v>1.0938554071020681</v>
      </c>
      <c r="N133" s="57">
        <v>0.31690140500000002</v>
      </c>
      <c r="O133" s="57">
        <v>0.65764610000000001</v>
      </c>
      <c r="P133" s="57">
        <v>0.4314828803290659</v>
      </c>
      <c r="Q133" s="57">
        <v>1.5214911053290661</v>
      </c>
      <c r="S133" s="53" t="s">
        <v>213</v>
      </c>
      <c r="T133" s="53">
        <v>2.631E-4</v>
      </c>
      <c r="U133" s="53">
        <v>0.19403719999999999</v>
      </c>
      <c r="V133" s="53">
        <v>14.952175</v>
      </c>
      <c r="W133" s="53">
        <v>7.9561462000000001</v>
      </c>
      <c r="X133" s="53">
        <v>2.3204666E-3</v>
      </c>
      <c r="Y133" s="53">
        <v>2.5384206999999999E-4</v>
      </c>
      <c r="Z133" s="53">
        <v>35.172134</v>
      </c>
      <c r="AA133" s="53">
        <v>7.1608870000000005E-2</v>
      </c>
      <c r="AB133" s="53">
        <v>0.24003353299999999</v>
      </c>
      <c r="AC133" s="53">
        <v>0.57646507000000002</v>
      </c>
      <c r="AD133" s="53">
        <v>0.21546458199999999</v>
      </c>
      <c r="AE133" s="53">
        <v>1.031963185102593</v>
      </c>
      <c r="AF133" s="53">
        <v>0.30548489000000001</v>
      </c>
      <c r="AG133" s="53">
        <v>0.62636603000000002</v>
      </c>
      <c r="AH133" s="53">
        <v>0.40284848033340609</v>
      </c>
      <c r="AI133" s="53">
        <v>1.4382710043334059</v>
      </c>
      <c r="AK133" s="58" t="s">
        <v>213</v>
      </c>
      <c r="AL133" s="58">
        <v>2.6449999999999998E-4</v>
      </c>
      <c r="AM133" s="58">
        <v>0.15671789999999999</v>
      </c>
      <c r="AN133" s="58">
        <v>16.540302000000001</v>
      </c>
      <c r="AO133" s="58">
        <v>7.7316713000000004</v>
      </c>
      <c r="AP133" s="58">
        <v>2.3305635000000001E-3</v>
      </c>
      <c r="AQ133" s="58">
        <v>2.4616755999999997E-4</v>
      </c>
      <c r="AR133" s="58">
        <v>35.233640000000001</v>
      </c>
      <c r="AS133" s="70">
        <v>5.5039335000000002E-2</v>
      </c>
      <c r="AT133" s="58">
        <v>0.24042922999999999</v>
      </c>
      <c r="AU133" s="58">
        <v>0.52103761000000004</v>
      </c>
      <c r="AV133" s="58">
        <v>0.191213417</v>
      </c>
      <c r="AW133" s="58">
        <v>0.95268025710614712</v>
      </c>
      <c r="AX133" s="58">
        <v>0.28603040000000002</v>
      </c>
      <c r="AY133" s="58">
        <v>0.58446699999999996</v>
      </c>
      <c r="AZ133" s="58">
        <v>0.35078900028895421</v>
      </c>
      <c r="BA133" s="58">
        <v>1.3433389962889539</v>
      </c>
      <c r="BC133" s="59" t="s">
        <v>213</v>
      </c>
      <c r="BD133" s="59">
        <v>2.6600000000000001E-4</v>
      </c>
      <c r="BE133" s="59">
        <v>0.17677599999999999</v>
      </c>
      <c r="BF133" s="59">
        <v>15.7707405</v>
      </c>
      <c r="BG133" s="59">
        <v>7.863772</v>
      </c>
      <c r="BH133" s="59">
        <v>2.3267076000000001E-3</v>
      </c>
      <c r="BI133" s="59">
        <v>2.4975183999999999E-4</v>
      </c>
      <c r="BJ133" s="59">
        <v>35.212490000000003</v>
      </c>
      <c r="BK133" s="71">
        <v>6.3403345999999999E-2</v>
      </c>
      <c r="BL133" s="59">
        <v>0.239831816</v>
      </c>
      <c r="BM133" s="59">
        <v>0.54747261999999997</v>
      </c>
      <c r="BN133" s="59">
        <v>0.20516789999999999</v>
      </c>
      <c r="BO133" s="59">
        <v>0.9924723361058303</v>
      </c>
      <c r="BP133" s="59">
        <v>0.29454278</v>
      </c>
      <c r="BQ133" s="59">
        <v>0.60271629999999998</v>
      </c>
      <c r="BR133" s="59">
        <v>0.37767440031391369</v>
      </c>
      <c r="BS133" s="59">
        <v>1.3703247063139139</v>
      </c>
    </row>
    <row r="134" spans="1:71" x14ac:dyDescent="0.25">
      <c r="A134" s="57" t="s">
        <v>213</v>
      </c>
      <c r="B134" s="57">
        <v>2.7149999999999999E-4</v>
      </c>
      <c r="C134" s="57">
        <v>0.25114419999999998</v>
      </c>
      <c r="D134" s="57">
        <v>13.098247000000001</v>
      </c>
      <c r="E134" s="57">
        <v>8.1948395000000005</v>
      </c>
      <c r="F134" s="57">
        <v>2.3108653000000002E-3</v>
      </c>
      <c r="G134" s="57">
        <v>2.6307141999999998E-4</v>
      </c>
      <c r="H134" s="57">
        <v>35.116379999999999</v>
      </c>
      <c r="I134" s="68">
        <v>8.1017904000000002E-2</v>
      </c>
      <c r="J134" s="57">
        <v>0.23585017999999999</v>
      </c>
      <c r="K134" s="57">
        <v>0.61131955000000004</v>
      </c>
      <c r="L134" s="57">
        <v>0.24251871999999999</v>
      </c>
      <c r="M134" s="57">
        <v>1.089688450100593</v>
      </c>
      <c r="N134" s="57">
        <v>0.31201135600000002</v>
      </c>
      <c r="O134" s="57">
        <v>0.65840378999999993</v>
      </c>
      <c r="P134" s="57">
        <v>0.40335852028226149</v>
      </c>
      <c r="Q134" s="57">
        <v>1.4849032422822619</v>
      </c>
      <c r="S134" s="53" t="s">
        <v>213</v>
      </c>
      <c r="T134" s="53">
        <v>2.6410000000000002E-4</v>
      </c>
      <c r="U134" s="53">
        <v>0.20469409999999999</v>
      </c>
      <c r="V134" s="53">
        <v>14.562716500000001</v>
      </c>
      <c r="W134" s="53">
        <v>7.9541430000000002</v>
      </c>
      <c r="X134" s="53">
        <v>2.3197949999999999E-3</v>
      </c>
      <c r="Y134" s="53">
        <v>2.5564598000000002E-4</v>
      </c>
      <c r="Z134" s="53">
        <v>35.152045999999999</v>
      </c>
      <c r="AA134" s="53">
        <v>6.7199969999999998E-2</v>
      </c>
      <c r="AB134" s="53">
        <v>0.23749859000000001</v>
      </c>
      <c r="AC134" s="53">
        <v>0.56866903999999996</v>
      </c>
      <c r="AD134" s="53">
        <v>0.21539346000000001</v>
      </c>
      <c r="AE134" s="53">
        <v>1.021561090100908</v>
      </c>
      <c r="AF134" s="53">
        <v>0.29877467000000002</v>
      </c>
      <c r="AG134" s="53">
        <v>0.62231360000000002</v>
      </c>
      <c r="AH134" s="53">
        <v>0.3708474002649243</v>
      </c>
      <c r="AI134" s="53">
        <v>1.3961088552649239</v>
      </c>
      <c r="AK134" s="58" t="s">
        <v>213</v>
      </c>
      <c r="AL134" s="58">
        <v>2.6380000000000002E-4</v>
      </c>
      <c r="AM134" s="58">
        <v>0.16424739999999999</v>
      </c>
      <c r="AN134" s="58">
        <v>16.110975</v>
      </c>
      <c r="AO134" s="58">
        <v>7.7299037000000004</v>
      </c>
      <c r="AP134" s="58">
        <v>2.3294742999999999E-3</v>
      </c>
      <c r="AQ134" s="58">
        <v>2.4812967999999998E-4</v>
      </c>
      <c r="AR134" s="58">
        <v>35.206670000000003</v>
      </c>
      <c r="AS134" s="70">
        <v>5.1188785999999993E-2</v>
      </c>
      <c r="AT134" s="58">
        <v>0.23848572400000001</v>
      </c>
      <c r="AU134" s="58">
        <v>0.51666939000000001</v>
      </c>
      <c r="AV134" s="58">
        <v>0.18915558299999999</v>
      </c>
      <c r="AW134" s="58">
        <v>0.94431069710293114</v>
      </c>
      <c r="AX134" s="58">
        <v>0.28185595000000002</v>
      </c>
      <c r="AY134" s="58">
        <v>0.5845243200000001</v>
      </c>
      <c r="AZ134" s="58">
        <v>0.32249117023167428</v>
      </c>
      <c r="BA134" s="58">
        <v>1.304383273231674</v>
      </c>
      <c r="BC134" s="59" t="s">
        <v>213</v>
      </c>
      <c r="BD134" s="59">
        <v>2.6630000000000002E-4</v>
      </c>
      <c r="BE134" s="59">
        <v>0.18575810000000001</v>
      </c>
      <c r="BF134" s="59">
        <v>15.362178999999999</v>
      </c>
      <c r="BG134" s="59">
        <v>7.8619890000000003</v>
      </c>
      <c r="BH134" s="59">
        <v>2.3258708000000001E-3</v>
      </c>
      <c r="BI134" s="59">
        <v>2.5164025E-4</v>
      </c>
      <c r="BJ134" s="59">
        <v>35.190489999999997</v>
      </c>
      <c r="BK134" s="71">
        <v>5.9554804000000003E-2</v>
      </c>
      <c r="BL134" s="59">
        <v>0.23752595300000001</v>
      </c>
      <c r="BM134" s="59">
        <v>0.54235893000000002</v>
      </c>
      <c r="BN134" s="59">
        <v>0.20398353699999999</v>
      </c>
      <c r="BO134" s="59">
        <v>0.98386842010323294</v>
      </c>
      <c r="BP134" s="59">
        <v>0.28962614399999997</v>
      </c>
      <c r="BQ134" s="59">
        <v>0.60227209999999998</v>
      </c>
      <c r="BR134" s="59">
        <v>0.34761178025469552</v>
      </c>
      <c r="BS134" s="59">
        <v>1.3294587662546959</v>
      </c>
    </row>
    <row r="135" spans="1:71" x14ac:dyDescent="0.25">
      <c r="A135" s="57" t="s">
        <v>213</v>
      </c>
      <c r="B135" s="57">
        <v>2.7409999999999999E-4</v>
      </c>
      <c r="C135" s="57">
        <v>0.26381130000000003</v>
      </c>
      <c r="D135" s="57">
        <v>12.849663</v>
      </c>
      <c r="E135" s="57">
        <v>8.1921979999999994</v>
      </c>
      <c r="F135" s="57">
        <v>2.3109150000000002E-3</v>
      </c>
      <c r="G135" s="57">
        <v>2.6398353000000002E-4</v>
      </c>
      <c r="H135" s="57">
        <v>35.119050000000001</v>
      </c>
      <c r="I135" s="68">
        <v>8.1096550000000003E-2</v>
      </c>
      <c r="J135" s="57">
        <v>0.234538897</v>
      </c>
      <c r="K135" s="57">
        <v>0.61248345999999998</v>
      </c>
      <c r="L135" s="57">
        <v>0.24533596999999999</v>
      </c>
      <c r="M135" s="57">
        <v>1.092358327100635</v>
      </c>
      <c r="N135" s="57">
        <v>0.31046512999999998</v>
      </c>
      <c r="O135" s="57">
        <v>0.66111096000000003</v>
      </c>
      <c r="P135" s="57">
        <v>0.39431927027197811</v>
      </c>
      <c r="Q135" s="57">
        <v>1.4763406322719781</v>
      </c>
      <c r="S135" s="53" t="s">
        <v>213</v>
      </c>
      <c r="T135" s="53">
        <v>2.6509999999999999E-4</v>
      </c>
      <c r="U135" s="53">
        <v>0.21324170000000001</v>
      </c>
      <c r="V135" s="53">
        <v>14.2831545</v>
      </c>
      <c r="W135" s="53">
        <v>7.9518895000000001</v>
      </c>
      <c r="X135" s="53">
        <v>2.3198682000000002E-3</v>
      </c>
      <c r="Y135" s="53">
        <v>2.5683260000000001E-4</v>
      </c>
      <c r="Z135" s="53">
        <v>35.15157</v>
      </c>
      <c r="AA135" s="53">
        <v>6.7032110000000006E-2</v>
      </c>
      <c r="AB135" s="53">
        <v>0.23627917600000001</v>
      </c>
      <c r="AC135" s="53">
        <v>0.57007092000000004</v>
      </c>
      <c r="AD135" s="53">
        <v>0.21773667599999999</v>
      </c>
      <c r="AE135" s="53">
        <v>1.0240867721004601</v>
      </c>
      <c r="AF135" s="53">
        <v>0.29721421999999997</v>
      </c>
      <c r="AG135" s="53">
        <v>0.62478444</v>
      </c>
      <c r="AH135" s="53">
        <v>0.36122018025148639</v>
      </c>
      <c r="AI135" s="53">
        <v>1.3875342882514869</v>
      </c>
      <c r="AK135" s="58" t="s">
        <v>213</v>
      </c>
      <c r="AL135" s="58">
        <v>2.633E-4</v>
      </c>
      <c r="AM135" s="58">
        <v>0.17255860000000001</v>
      </c>
      <c r="AN135" s="58">
        <v>15.765943999999999</v>
      </c>
      <c r="AO135" s="58">
        <v>7.7281722999999998</v>
      </c>
      <c r="AP135" s="58">
        <v>2.3292439999999998E-3</v>
      </c>
      <c r="AQ135" s="58">
        <v>2.4963604000000002E-4</v>
      </c>
      <c r="AR135" s="58">
        <v>35.195892000000001</v>
      </c>
      <c r="AS135" s="70">
        <v>5.1738289999999999E-2</v>
      </c>
      <c r="AT135" s="58">
        <v>0.23746202699999999</v>
      </c>
      <c r="AU135" s="58">
        <v>0.52099523000000003</v>
      </c>
      <c r="AV135" s="58">
        <v>0.19193871200000001</v>
      </c>
      <c r="AW135" s="58">
        <v>0.95039596910202406</v>
      </c>
      <c r="AX135" s="58">
        <v>0.28153553999999997</v>
      </c>
      <c r="AY135" s="58">
        <v>0.58850820000000004</v>
      </c>
      <c r="AZ135" s="58">
        <v>0.31680610022205108</v>
      </c>
      <c r="BA135" s="58">
        <v>1.302726538222051</v>
      </c>
      <c r="BC135" s="59" t="s">
        <v>213</v>
      </c>
      <c r="BD135" s="59">
        <v>2.6659999999999998E-4</v>
      </c>
      <c r="BE135" s="59">
        <v>0.1945074</v>
      </c>
      <c r="BF135" s="59">
        <v>15.036751000000001</v>
      </c>
      <c r="BG135" s="59">
        <v>7.8599800000000002</v>
      </c>
      <c r="BH135" s="59">
        <v>2.3257628000000002E-3</v>
      </c>
      <c r="BI135" s="59">
        <v>2.530891E-4</v>
      </c>
      <c r="BJ135" s="59">
        <v>35.183669999999999</v>
      </c>
      <c r="BK135" s="71">
        <v>6.0273090000000001E-2</v>
      </c>
      <c r="BL135" s="59">
        <v>0.236572487</v>
      </c>
      <c r="BM135" s="59">
        <v>0.54659766999999992</v>
      </c>
      <c r="BN135" s="59">
        <v>0.20709965699999999</v>
      </c>
      <c r="BO135" s="59">
        <v>0.99026981410259085</v>
      </c>
      <c r="BP135" s="59">
        <v>0.28946891000000002</v>
      </c>
      <c r="BQ135" s="59">
        <v>0.60638665999999997</v>
      </c>
      <c r="BR135" s="59">
        <v>0.34274104024493263</v>
      </c>
      <c r="BS135" s="59">
        <v>1.328667833244932</v>
      </c>
    </row>
    <row r="136" spans="1:71" x14ac:dyDescent="0.25">
      <c r="A136" s="57" t="s">
        <v>213</v>
      </c>
      <c r="B136" s="57">
        <v>2.7060000000000002E-4</v>
      </c>
      <c r="C136" s="57">
        <v>0.26825520000000003</v>
      </c>
      <c r="D136" s="57">
        <v>12.700324999999999</v>
      </c>
      <c r="E136" s="57">
        <v>8.1891929999999995</v>
      </c>
      <c r="F136" s="57">
        <v>2.3112183E-3</v>
      </c>
      <c r="G136" s="57">
        <v>2.6479218000000001E-4</v>
      </c>
      <c r="H136" s="57">
        <v>35.115158000000001</v>
      </c>
      <c r="I136" s="68">
        <v>8.0854914999999999E-2</v>
      </c>
      <c r="J136" s="57">
        <v>0.23422711700000001</v>
      </c>
      <c r="K136" s="57">
        <v>0.61388894999999999</v>
      </c>
      <c r="L136" s="57">
        <v>0.24503910400000001</v>
      </c>
      <c r="M136" s="57">
        <v>1.0931551710989349</v>
      </c>
      <c r="N136" s="57">
        <v>0.31024977399999998</v>
      </c>
      <c r="O136" s="57">
        <v>0.66306259999999995</v>
      </c>
      <c r="P136" s="57">
        <v>0.39022782026334057</v>
      </c>
      <c r="Q136" s="57">
        <v>1.4734361052633409</v>
      </c>
      <c r="S136" s="53" t="s">
        <v>213</v>
      </c>
      <c r="T136" s="53">
        <v>2.608E-4</v>
      </c>
      <c r="U136" s="53">
        <v>0.2178474</v>
      </c>
      <c r="V136" s="53">
        <v>14.099258000000001</v>
      </c>
      <c r="W136" s="53">
        <v>7.9484763000000003</v>
      </c>
      <c r="X136" s="53">
        <v>2.3200592999999999E-3</v>
      </c>
      <c r="Y136" s="53">
        <v>2.5772617999999999E-4</v>
      </c>
      <c r="Z136" s="53">
        <v>35.14235</v>
      </c>
      <c r="AA136" s="53">
        <v>6.7669279999999998E-2</v>
      </c>
      <c r="AB136" s="53">
        <v>0.23645845300000001</v>
      </c>
      <c r="AC136" s="53">
        <v>0.57441127000000003</v>
      </c>
      <c r="AD136" s="53">
        <v>0.21779235499999999</v>
      </c>
      <c r="AE136" s="53">
        <v>1.0286620780986859</v>
      </c>
      <c r="AF136" s="53">
        <v>0.29785045599999999</v>
      </c>
      <c r="AG136" s="53">
        <v>0.62905772000000004</v>
      </c>
      <c r="AH136" s="53">
        <v>0.36203098024948099</v>
      </c>
      <c r="AI136" s="53">
        <v>1.391295337249481</v>
      </c>
      <c r="AK136" s="58" t="s">
        <v>213</v>
      </c>
      <c r="AL136" s="58">
        <v>2.5710000000000002E-4</v>
      </c>
      <c r="AM136" s="58">
        <v>0.17615690000000001</v>
      </c>
      <c r="AN136" s="58">
        <v>15.534242000000001</v>
      </c>
      <c r="AO136" s="58">
        <v>7.7259297</v>
      </c>
      <c r="AP136" s="58">
        <v>2.3291006E-3</v>
      </c>
      <c r="AQ136" s="58">
        <v>2.507942E-4</v>
      </c>
      <c r="AR136" s="58">
        <v>35.176212</v>
      </c>
      <c r="AS136" s="70">
        <v>5.3005925999999988E-2</v>
      </c>
      <c r="AT136" s="58">
        <v>0.237959806</v>
      </c>
      <c r="AU136" s="58">
        <v>0.52817561000000002</v>
      </c>
      <c r="AV136" s="58">
        <v>0.192361</v>
      </c>
      <c r="AW136" s="58">
        <v>0.95849641609962599</v>
      </c>
      <c r="AX136" s="58">
        <v>0.28332016999999998</v>
      </c>
      <c r="AY136" s="58">
        <v>0.59405330000000001</v>
      </c>
      <c r="AZ136" s="58">
        <v>0.321063640222784</v>
      </c>
      <c r="BA136" s="58">
        <v>1.3145433692227839</v>
      </c>
      <c r="BC136" s="59" t="s">
        <v>213</v>
      </c>
      <c r="BD136" s="59">
        <v>2.6160000000000002E-4</v>
      </c>
      <c r="BE136" s="59">
        <v>0.199437</v>
      </c>
      <c r="BF136" s="59">
        <v>14.818657</v>
      </c>
      <c r="BG136" s="59">
        <v>7.8572053999999998</v>
      </c>
      <c r="BH136" s="59">
        <v>2.3256933999999999E-3</v>
      </c>
      <c r="BI136" s="59">
        <v>2.5417155E-4</v>
      </c>
      <c r="BJ136" s="59">
        <v>35.168050000000001</v>
      </c>
      <c r="BK136" s="71">
        <v>6.1426725000000001E-2</v>
      </c>
      <c r="BL136" s="59">
        <v>0.236754716</v>
      </c>
      <c r="BM136" s="59">
        <v>0.55270145000000004</v>
      </c>
      <c r="BN136" s="59">
        <v>0.20776225700000001</v>
      </c>
      <c r="BO136" s="59">
        <v>0.99721842310052999</v>
      </c>
      <c r="BP136" s="59">
        <v>0.29061884999999998</v>
      </c>
      <c r="BQ136" s="59">
        <v>0.61157795999999998</v>
      </c>
      <c r="BR136" s="59">
        <v>0.34518313024515462</v>
      </c>
      <c r="BS136" s="59">
        <v>1.338555865245155</v>
      </c>
    </row>
    <row r="137" spans="1:71" x14ac:dyDescent="0.25">
      <c r="A137" s="57" t="s">
        <v>213</v>
      </c>
      <c r="B137" s="57">
        <v>2.587E-4</v>
      </c>
      <c r="C137" s="57">
        <v>0.26933040000000003</v>
      </c>
      <c r="D137" s="57">
        <v>12.8343525</v>
      </c>
      <c r="E137" s="57">
        <v>8.1860649999999993</v>
      </c>
      <c r="F137" s="57">
        <v>2.3109340000000002E-3</v>
      </c>
      <c r="G137" s="57">
        <v>2.6491823E-4</v>
      </c>
      <c r="H137" s="57">
        <v>35.086277000000003</v>
      </c>
      <c r="I137" s="68">
        <v>8.5197560000000006E-2</v>
      </c>
      <c r="J137" s="57">
        <v>0.236084193</v>
      </c>
      <c r="K137" s="57">
        <v>0.62491611000000002</v>
      </c>
      <c r="L137" s="57">
        <v>0.243557618</v>
      </c>
      <c r="M137" s="57">
        <v>1.104557921096369</v>
      </c>
      <c r="N137" s="57">
        <v>0.317773215</v>
      </c>
      <c r="O137" s="57">
        <v>0.67176840000000004</v>
      </c>
      <c r="P137" s="57">
        <v>0.41838970030420403</v>
      </c>
      <c r="Q137" s="57">
        <v>1.523820167304204</v>
      </c>
      <c r="S137" s="53" t="s">
        <v>213</v>
      </c>
      <c r="T137" s="53">
        <v>2.475E-4</v>
      </c>
      <c r="U137" s="53">
        <v>0.21528030000000001</v>
      </c>
      <c r="V137" s="53">
        <v>14.224741</v>
      </c>
      <c r="W137" s="53">
        <v>7.9487313999999998</v>
      </c>
      <c r="X137" s="53">
        <v>2.3195078E-3</v>
      </c>
      <c r="Y137" s="53">
        <v>2.5791357999999998E-4</v>
      </c>
      <c r="Z137" s="53">
        <v>35.109360000000002</v>
      </c>
      <c r="AA137" s="53">
        <v>7.1440020000000007E-2</v>
      </c>
      <c r="AB137" s="53">
        <v>0.23833046399999999</v>
      </c>
      <c r="AC137" s="53">
        <v>0.58515092000000002</v>
      </c>
      <c r="AD137" s="53">
        <v>0.215333682</v>
      </c>
      <c r="AE137" s="53">
        <v>1.038815066095458</v>
      </c>
      <c r="AF137" s="53">
        <v>0.30543956999999999</v>
      </c>
      <c r="AG137" s="53">
        <v>0.63660410000000001</v>
      </c>
      <c r="AH137" s="53">
        <v>0.38664615028162053</v>
      </c>
      <c r="AI137" s="53">
        <v>1.4388418232816209</v>
      </c>
      <c r="AK137" s="58" t="s">
        <v>213</v>
      </c>
      <c r="AL137" s="58">
        <v>2.408E-4</v>
      </c>
      <c r="AM137" s="58">
        <v>0.16815269999999999</v>
      </c>
      <c r="AN137" s="58">
        <v>15.637895</v>
      </c>
      <c r="AO137" s="58">
        <v>7.7280293000000002</v>
      </c>
      <c r="AP137" s="58">
        <v>2.3282997000000001E-3</v>
      </c>
      <c r="AQ137" s="58">
        <v>2.5120086999999997E-4</v>
      </c>
      <c r="AR137" s="58">
        <v>35.135531999999998</v>
      </c>
      <c r="AS137" s="70">
        <v>5.6959584000000001E-2</v>
      </c>
      <c r="AT137" s="58">
        <v>0.24069379699999999</v>
      </c>
      <c r="AU137" s="58">
        <v>0.54254497000000002</v>
      </c>
      <c r="AV137" s="58">
        <v>0.18691874999999999</v>
      </c>
      <c r="AW137" s="58">
        <v>0.97015751709430254</v>
      </c>
      <c r="AX137" s="58">
        <v>0.29423645999999998</v>
      </c>
      <c r="AY137" s="58">
        <v>0.60421768000000009</v>
      </c>
      <c r="AZ137" s="58">
        <v>0.34818488024935318</v>
      </c>
      <c r="BA137" s="58">
        <v>1.362072897249353</v>
      </c>
      <c r="BC137" s="59" t="s">
        <v>213</v>
      </c>
      <c r="BD137" s="59">
        <v>2.4689999999999998E-4</v>
      </c>
      <c r="BE137" s="59">
        <v>0.1943628</v>
      </c>
      <c r="BF137" s="59">
        <v>14.922901</v>
      </c>
      <c r="BG137" s="59">
        <v>7.8583864999999999</v>
      </c>
      <c r="BH137" s="59">
        <v>2.3249147999999998E-3</v>
      </c>
      <c r="BI137" s="59">
        <v>2.5450066000000003E-4</v>
      </c>
      <c r="BJ137" s="59">
        <v>35.130135000000003</v>
      </c>
      <c r="BK137" s="71">
        <v>6.4647845999999995E-2</v>
      </c>
      <c r="BL137" s="59">
        <v>0.23893144299999999</v>
      </c>
      <c r="BM137" s="59">
        <v>0.56347979999999998</v>
      </c>
      <c r="BN137" s="59">
        <v>0.20370597700000001</v>
      </c>
      <c r="BO137" s="59">
        <v>1.006117220096328</v>
      </c>
      <c r="BP137" s="59">
        <v>0.29836731399999999</v>
      </c>
      <c r="BQ137" s="59">
        <v>0.61897865000000007</v>
      </c>
      <c r="BR137" s="59">
        <v>0.36829656027042612</v>
      </c>
      <c r="BS137" s="59">
        <v>1.3816263942704261</v>
      </c>
    </row>
    <row r="138" spans="1:71" x14ac:dyDescent="0.25">
      <c r="A138" s="57" t="s">
        <v>213</v>
      </c>
      <c r="B138" s="57">
        <v>1.739E-4</v>
      </c>
      <c r="C138" s="57">
        <v>5.2741400000000001E-2</v>
      </c>
      <c r="D138" s="57">
        <v>17.985434999999999</v>
      </c>
      <c r="E138" s="57">
        <v>8.2014580000000006</v>
      </c>
      <c r="F138" s="57">
        <v>2.3102706999999999E-3</v>
      </c>
      <c r="G138" s="57">
        <v>2.4679052999999998E-4</v>
      </c>
      <c r="H138" s="57">
        <v>35.116061999999999</v>
      </c>
      <c r="I138" s="68">
        <v>6.3908580000000006E-2</v>
      </c>
      <c r="J138" s="57">
        <v>0.27046170400000002</v>
      </c>
      <c r="K138" s="57">
        <v>0.54552285</v>
      </c>
      <c r="L138" s="57">
        <v>0.10555635574184991</v>
      </c>
      <c r="M138" s="57">
        <v>0.92154090979935632</v>
      </c>
      <c r="N138" s="57">
        <v>0.36430762999999999</v>
      </c>
      <c r="O138" s="57">
        <v>0.64654655000000005</v>
      </c>
      <c r="P138" s="57">
        <v>0.47639942034799448</v>
      </c>
      <c r="Q138" s="57">
        <v>1.602233740347994</v>
      </c>
      <c r="S138" s="53" t="s">
        <v>213</v>
      </c>
      <c r="T138" s="53">
        <v>1.7330000000000001E-4</v>
      </c>
      <c r="U138" s="53">
        <v>4.2826400000000001E-2</v>
      </c>
      <c r="V138" s="53">
        <v>19.371029</v>
      </c>
      <c r="W138" s="53">
        <v>7.9736203999999997</v>
      </c>
      <c r="X138" s="53">
        <v>2.3206626E-3</v>
      </c>
      <c r="Y138" s="53">
        <v>2.4053731000000001E-4</v>
      </c>
      <c r="Z138" s="53">
        <v>35.142753999999996</v>
      </c>
      <c r="AA138" s="53">
        <v>5.4754577999999998E-2</v>
      </c>
      <c r="AB138" s="53">
        <v>0.268305197</v>
      </c>
      <c r="AC138" s="53">
        <v>0.49867634999999999</v>
      </c>
      <c r="AD138" s="53">
        <v>9.6309861820732603E-2</v>
      </c>
      <c r="AE138" s="53">
        <v>0.86329140887708256</v>
      </c>
      <c r="AF138" s="53">
        <v>0.34732438999999998</v>
      </c>
      <c r="AG138" s="53">
        <v>0.61121992000000003</v>
      </c>
      <c r="AH138" s="53">
        <v>0.4472316803198117</v>
      </c>
      <c r="AI138" s="53">
        <v>1.520077957319812</v>
      </c>
      <c r="AK138" s="58" t="s">
        <v>213</v>
      </c>
      <c r="AL138" s="58">
        <v>1.8000000000000001E-4</v>
      </c>
      <c r="AM138" s="58">
        <v>3.3246199999999997E-2</v>
      </c>
      <c r="AN138" s="58">
        <v>20.927313000000002</v>
      </c>
      <c r="AO138" s="58">
        <v>7.7516426999999997</v>
      </c>
      <c r="AP138" s="58">
        <v>2.331741E-3</v>
      </c>
      <c r="AQ138" s="58">
        <v>2.3365638999999999E-4</v>
      </c>
      <c r="AR138" s="58">
        <v>35.199939999999998</v>
      </c>
      <c r="AS138" s="70">
        <v>4.2691185999999999E-2</v>
      </c>
      <c r="AT138" s="58">
        <v>0.26473773</v>
      </c>
      <c r="AU138" s="58">
        <v>0.44411535000000002</v>
      </c>
      <c r="AV138" s="58">
        <v>8.5367721850654596E-2</v>
      </c>
      <c r="AW138" s="58">
        <v>0.79422080190468625</v>
      </c>
      <c r="AX138" s="58">
        <v>0.32637938999999999</v>
      </c>
      <c r="AY138" s="58">
        <v>0.56869983999999996</v>
      </c>
      <c r="AZ138" s="58">
        <v>0.40547302026253951</v>
      </c>
      <c r="BA138" s="58">
        <v>1.4370148102625391</v>
      </c>
      <c r="BC138" s="59" t="s">
        <v>213</v>
      </c>
      <c r="BD138" s="59">
        <v>1.7560000000000001E-4</v>
      </c>
      <c r="BE138" s="59">
        <v>3.8897099999999997E-2</v>
      </c>
      <c r="BF138" s="59">
        <v>20.109373000000001</v>
      </c>
      <c r="BG138" s="59">
        <v>7.8820730000000001</v>
      </c>
      <c r="BH138" s="59">
        <v>2.326645E-3</v>
      </c>
      <c r="BI138" s="59">
        <v>2.3730870000000001E-4</v>
      </c>
      <c r="BJ138" s="59">
        <v>35.165103999999999</v>
      </c>
      <c r="BK138" s="71">
        <v>5.0452669999999998E-2</v>
      </c>
      <c r="BL138" s="59">
        <v>0.26648868399999998</v>
      </c>
      <c r="BM138" s="59">
        <v>0.47522900000000001</v>
      </c>
      <c r="BN138" s="59">
        <v>9.2140932012957102E-2</v>
      </c>
      <c r="BO138" s="59">
        <v>0.83385861606911804</v>
      </c>
      <c r="BP138" s="59">
        <v>0.33843579000000001</v>
      </c>
      <c r="BQ138" s="59">
        <v>0.59354496000000001</v>
      </c>
      <c r="BR138" s="59">
        <v>0.4328290203092342</v>
      </c>
      <c r="BS138" s="59">
        <v>1.465176260309234</v>
      </c>
    </row>
    <row r="139" spans="1:71" x14ac:dyDescent="0.25">
      <c r="A139" s="57" t="s">
        <v>213</v>
      </c>
      <c r="B139" s="57">
        <v>2.33E-4</v>
      </c>
      <c r="C139" s="57">
        <v>9.4423599999999996E-2</v>
      </c>
      <c r="D139" s="57">
        <v>18.336701999999999</v>
      </c>
      <c r="E139" s="57">
        <v>8.1848980000000005</v>
      </c>
      <c r="F139" s="57">
        <v>2.3138820000000002E-3</v>
      </c>
      <c r="G139" s="57">
        <v>2.3823086999999999E-4</v>
      </c>
      <c r="H139" s="57">
        <v>35.399889999999999</v>
      </c>
      <c r="I139" s="68">
        <v>2.9048870000000001E-2</v>
      </c>
      <c r="J139" s="57">
        <v>0.25954476399999998</v>
      </c>
      <c r="K139" s="57">
        <v>0.45950263000000002</v>
      </c>
      <c r="L139" s="57">
        <v>0.11340302300000001</v>
      </c>
      <c r="M139" s="57">
        <v>0.83245041708059797</v>
      </c>
      <c r="N139" s="57">
        <v>0.29393859999999999</v>
      </c>
      <c r="O139" s="57">
        <v>0.56770619999999994</v>
      </c>
      <c r="P139" s="57">
        <v>0.30168460017662019</v>
      </c>
      <c r="Q139" s="57">
        <v>1.23086615517662</v>
      </c>
      <c r="S139" s="53" t="s">
        <v>213</v>
      </c>
      <c r="T139" s="53">
        <v>2.377E-4</v>
      </c>
      <c r="U139" s="53">
        <v>8.2221699999999995E-2</v>
      </c>
      <c r="V139" s="53">
        <v>19.768965000000001</v>
      </c>
      <c r="W139" s="53">
        <v>7.9599257000000003</v>
      </c>
      <c r="X139" s="53">
        <v>2.3264155999999999E-3</v>
      </c>
      <c r="Y139" s="53">
        <v>2.3237137E-4</v>
      </c>
      <c r="Z139" s="53">
        <v>35.466568000000002</v>
      </c>
      <c r="AA139" s="53">
        <v>2.4584861E-2</v>
      </c>
      <c r="AB139" s="53">
        <v>0.25695605199999999</v>
      </c>
      <c r="AC139" s="53">
        <v>0.42656147</v>
      </c>
      <c r="AD139" s="53">
        <v>0.107772641</v>
      </c>
      <c r="AE139" s="53">
        <v>0.79129016308393463</v>
      </c>
      <c r="AF139" s="53">
        <v>0.28207079000000002</v>
      </c>
      <c r="AG139" s="53">
        <v>0.5415899999999999</v>
      </c>
      <c r="AH139" s="53">
        <v>0.28504536018288751</v>
      </c>
      <c r="AI139" s="53">
        <v>1.177467620182888</v>
      </c>
      <c r="AK139" s="58" t="s">
        <v>213</v>
      </c>
      <c r="AL139" s="58">
        <v>2.5000000000000001E-4</v>
      </c>
      <c r="AM139" s="58">
        <v>7.3375700000000002E-2</v>
      </c>
      <c r="AN139" s="58">
        <v>21.307285</v>
      </c>
      <c r="AO139" s="58">
        <v>7.7413774000000002</v>
      </c>
      <c r="AP139" s="58">
        <v>2.3403830000000001E-3</v>
      </c>
      <c r="AQ139" s="58">
        <v>2.2630042999999999E-4</v>
      </c>
      <c r="AR139" s="58">
        <v>35.556601999999998</v>
      </c>
      <c r="AS139" s="70">
        <v>2.0034784E-2</v>
      </c>
      <c r="AT139" s="58">
        <v>0.25214304700000001</v>
      </c>
      <c r="AU139" s="58">
        <v>0.39202049</v>
      </c>
      <c r="AV139" s="58">
        <v>0.103896295</v>
      </c>
      <c r="AW139" s="58">
        <v>0.74805983209050708</v>
      </c>
      <c r="AX139" s="58">
        <v>0.26784015500000002</v>
      </c>
      <c r="AY139" s="58">
        <v>0.51346523999999993</v>
      </c>
      <c r="AZ139" s="58">
        <v>0.26376086019005202</v>
      </c>
      <c r="BA139" s="58">
        <v>1.128217234190052</v>
      </c>
      <c r="BC139" s="59" t="s">
        <v>213</v>
      </c>
      <c r="BD139" s="59">
        <v>2.455E-4</v>
      </c>
      <c r="BE139" s="59">
        <v>7.9738000000000003E-2</v>
      </c>
      <c r="BF139" s="59">
        <v>20.531759999999998</v>
      </c>
      <c r="BG139" s="59">
        <v>7.8691690000000003</v>
      </c>
      <c r="BH139" s="59">
        <v>2.3347994E-3</v>
      </c>
      <c r="BI139" s="59">
        <v>2.2928449999999999E-4</v>
      </c>
      <c r="BJ139" s="59">
        <v>35.517704000000002</v>
      </c>
      <c r="BK139" s="71">
        <v>2.347925E-2</v>
      </c>
      <c r="BL139" s="59">
        <v>0.25450091600000002</v>
      </c>
      <c r="BM139" s="59">
        <v>0.41114458999999998</v>
      </c>
      <c r="BN139" s="59">
        <v>0.10815079499999999</v>
      </c>
      <c r="BO139" s="59">
        <v>0.77379630108858188</v>
      </c>
      <c r="BP139" s="59">
        <v>0.27549077999999999</v>
      </c>
      <c r="BQ139" s="59">
        <v>0.52778616</v>
      </c>
      <c r="BR139" s="59">
        <v>0.27962360019385762</v>
      </c>
      <c r="BS139" s="59">
        <v>1.144452033193857</v>
      </c>
    </row>
    <row r="140" spans="1:71" x14ac:dyDescent="0.25">
      <c r="A140" s="57" t="s">
        <v>213</v>
      </c>
      <c r="B140" s="57">
        <v>2.4560000000000001E-4</v>
      </c>
      <c r="C140" s="57">
        <v>0.1054639</v>
      </c>
      <c r="D140" s="57">
        <v>17.792356000000002</v>
      </c>
      <c r="E140" s="57">
        <v>8.184882</v>
      </c>
      <c r="F140" s="57">
        <v>2.3160984000000001E-3</v>
      </c>
      <c r="G140" s="57">
        <v>2.3928232E-4</v>
      </c>
      <c r="H140" s="57">
        <v>35.476550000000003</v>
      </c>
      <c r="I140" s="68">
        <v>3.0683915999999999E-2</v>
      </c>
      <c r="J140" s="57">
        <v>0.24961465499999999</v>
      </c>
      <c r="K140" s="57">
        <v>0.46068759999999997</v>
      </c>
      <c r="L140" s="57">
        <v>0.142089143</v>
      </c>
      <c r="M140" s="57">
        <v>0.85239139809313313</v>
      </c>
      <c r="N140" s="57">
        <v>0.27588046999999999</v>
      </c>
      <c r="O140" s="57">
        <v>0.56212048000000003</v>
      </c>
      <c r="P140" s="57">
        <v>0.26981288017778898</v>
      </c>
      <c r="Q140" s="57">
        <v>1.171901406177789</v>
      </c>
      <c r="S140" s="53" t="s">
        <v>213</v>
      </c>
      <c r="T140" s="53">
        <v>2.5060000000000002E-4</v>
      </c>
      <c r="U140" s="53">
        <v>8.9598399999999995E-2</v>
      </c>
      <c r="V140" s="53">
        <v>19.234916999999999</v>
      </c>
      <c r="W140" s="53">
        <v>7.9593170000000004</v>
      </c>
      <c r="X140" s="53">
        <v>2.3290275000000002E-3</v>
      </c>
      <c r="Y140" s="53">
        <v>2.3337737000000001E-4</v>
      </c>
      <c r="Z140" s="53">
        <v>35.546770000000002</v>
      </c>
      <c r="AA140" s="53">
        <v>2.3764489999999999E-2</v>
      </c>
      <c r="AB140" s="53">
        <v>0.24765922000000001</v>
      </c>
      <c r="AC140" s="53">
        <v>0.42315493999999998</v>
      </c>
      <c r="AD140" s="53">
        <v>0.13242238000000001</v>
      </c>
      <c r="AE140" s="53">
        <v>0.8032365400971766</v>
      </c>
      <c r="AF140" s="53">
        <v>0.26263185</v>
      </c>
      <c r="AG140" s="53">
        <v>0.53485741000000009</v>
      </c>
      <c r="AH140" s="53">
        <v>0.24120627017271051</v>
      </c>
      <c r="AI140" s="53">
        <v>1.102373518172711</v>
      </c>
      <c r="AK140" s="58" t="s">
        <v>213</v>
      </c>
      <c r="AL140" s="58">
        <v>2.6289999999999999E-4</v>
      </c>
      <c r="AM140" s="58">
        <v>7.6973299999999995E-2</v>
      </c>
      <c r="AN140" s="58">
        <v>20.770209999999999</v>
      </c>
      <c r="AO140" s="58">
        <v>7.7409606000000002</v>
      </c>
      <c r="AP140" s="58">
        <v>2.3434739999999999E-3</v>
      </c>
      <c r="AQ140" s="58">
        <v>2.2733201E-4</v>
      </c>
      <c r="AR140" s="58">
        <v>35.637107999999998</v>
      </c>
      <c r="AS140" s="70">
        <v>1.8848963E-2</v>
      </c>
      <c r="AT140" s="58">
        <v>0.24418161999999999</v>
      </c>
      <c r="AU140" s="58">
        <v>0.38884487000000001</v>
      </c>
      <c r="AV140" s="58">
        <v>0.12613321</v>
      </c>
      <c r="AW140" s="58">
        <v>0.75915970010455225</v>
      </c>
      <c r="AX140" s="58">
        <v>0.24979261</v>
      </c>
      <c r="AY140" s="58">
        <v>0.50803294999999993</v>
      </c>
      <c r="AZ140" s="58">
        <v>0.21834461017653789</v>
      </c>
      <c r="BA140" s="58">
        <v>1.051920080176538</v>
      </c>
      <c r="BC140" s="59" t="s">
        <v>213</v>
      </c>
      <c r="BD140" s="59">
        <v>2.5930000000000001E-4</v>
      </c>
      <c r="BE140" s="59">
        <v>8.5140300000000002E-2</v>
      </c>
      <c r="BF140" s="59">
        <v>20.011513000000001</v>
      </c>
      <c r="BG140" s="59">
        <v>7.8686933999999997</v>
      </c>
      <c r="BH140" s="59">
        <v>2.3378245999999998E-3</v>
      </c>
      <c r="BI140" s="59">
        <v>2.3021692999999999E-4</v>
      </c>
      <c r="BJ140" s="59">
        <v>35.601227000000002</v>
      </c>
      <c r="BK140" s="71">
        <v>2.2638209999999999E-2</v>
      </c>
      <c r="BL140" s="59">
        <v>0.245706542</v>
      </c>
      <c r="BM140" s="59">
        <v>0.40787316000000001</v>
      </c>
      <c r="BN140" s="59">
        <v>0.13217577</v>
      </c>
      <c r="BO140" s="59">
        <v>0.78575547210305741</v>
      </c>
      <c r="BP140" s="59">
        <v>0.25665021999999998</v>
      </c>
      <c r="BQ140" s="59">
        <v>0.52151720999999995</v>
      </c>
      <c r="BR140" s="59">
        <v>0.23584898018382791</v>
      </c>
      <c r="BS140" s="59">
        <v>1.0696515601838279</v>
      </c>
    </row>
    <row r="141" spans="1:71" x14ac:dyDescent="0.25">
      <c r="A141" s="57" t="s">
        <v>213</v>
      </c>
      <c r="B141" s="57">
        <v>2.542E-4</v>
      </c>
      <c r="C141" s="57">
        <v>0.12632170000000001</v>
      </c>
      <c r="D141" s="57">
        <v>16.616695</v>
      </c>
      <c r="E141" s="57">
        <v>8.1877510000000004</v>
      </c>
      <c r="F141" s="57">
        <v>2.3151103000000001E-3</v>
      </c>
      <c r="G141" s="57">
        <v>2.4456068E-4</v>
      </c>
      <c r="H141" s="57">
        <v>35.420642999999998</v>
      </c>
      <c r="I141" s="68">
        <v>3.5205017999999998E-2</v>
      </c>
      <c r="J141" s="57">
        <v>0.24556607599999999</v>
      </c>
      <c r="K141" s="57">
        <v>0.48333234000000003</v>
      </c>
      <c r="L141" s="57">
        <v>0.15823172199999999</v>
      </c>
      <c r="M141" s="57">
        <v>0.88713013809527974</v>
      </c>
      <c r="N141" s="57">
        <v>0.27611307400000001</v>
      </c>
      <c r="O141" s="57">
        <v>0.57247168000000004</v>
      </c>
      <c r="P141" s="57">
        <v>0.27354214016681982</v>
      </c>
      <c r="Q141" s="57">
        <v>1.1886361421668199</v>
      </c>
      <c r="S141" s="53" t="s">
        <v>213</v>
      </c>
      <c r="T141" s="53">
        <v>2.5730000000000002E-4</v>
      </c>
      <c r="U141" s="53">
        <v>0.10592940000000001</v>
      </c>
      <c r="V141" s="53">
        <v>18.055963999999999</v>
      </c>
      <c r="W141" s="53">
        <v>7.9572023999999999</v>
      </c>
      <c r="X141" s="53">
        <v>2.3273383000000001E-3</v>
      </c>
      <c r="Y141" s="53">
        <v>2.3831920000000001E-4</v>
      </c>
      <c r="Z141" s="53">
        <v>35.484969999999997</v>
      </c>
      <c r="AA141" s="53">
        <v>2.7330637000000001E-2</v>
      </c>
      <c r="AB141" s="53">
        <v>0.24476993999999999</v>
      </c>
      <c r="AC141" s="53">
        <v>0.44428771</v>
      </c>
      <c r="AD141" s="53">
        <v>0.14531386800000001</v>
      </c>
      <c r="AE141" s="53">
        <v>0.83437151809813437</v>
      </c>
      <c r="AF141" s="53">
        <v>0.26476963999999997</v>
      </c>
      <c r="AG141" s="53">
        <v>0.54868265999999999</v>
      </c>
      <c r="AH141" s="53">
        <v>0.24252623016328559</v>
      </c>
      <c r="AI141" s="53">
        <v>1.1148035081632861</v>
      </c>
      <c r="AK141" s="58" t="s">
        <v>213</v>
      </c>
      <c r="AL141" s="58">
        <v>2.676E-4</v>
      </c>
      <c r="AM141" s="58">
        <v>9.0214799999999998E-2</v>
      </c>
      <c r="AN141" s="58">
        <v>19.556438</v>
      </c>
      <c r="AO141" s="58">
        <v>7.7365947000000004</v>
      </c>
      <c r="AP141" s="58">
        <v>2.3408378E-3</v>
      </c>
      <c r="AQ141" s="58">
        <v>2.3211866000000001E-4</v>
      </c>
      <c r="AR141" s="58">
        <v>35.565350000000002</v>
      </c>
      <c r="AS141" s="70">
        <v>2.0357452000000002E-2</v>
      </c>
      <c r="AT141" s="58">
        <v>0.242101493</v>
      </c>
      <c r="AU141" s="58">
        <v>0.40562338999999997</v>
      </c>
      <c r="AV141" s="58">
        <v>0.136178664</v>
      </c>
      <c r="AW141" s="58">
        <v>0.78390354710408572</v>
      </c>
      <c r="AX141" s="58">
        <v>0.25076493</v>
      </c>
      <c r="AY141" s="58">
        <v>0.52160547999999995</v>
      </c>
      <c r="AZ141" s="58">
        <v>0.2112421701591338</v>
      </c>
      <c r="BA141" s="58">
        <v>1.0517834451591339</v>
      </c>
      <c r="BC141" s="59" t="s">
        <v>213</v>
      </c>
      <c r="BD141" s="59">
        <v>2.6570000000000001E-4</v>
      </c>
      <c r="BE141" s="59">
        <v>0.1013916</v>
      </c>
      <c r="BF141" s="59">
        <v>18.820146999999999</v>
      </c>
      <c r="BG141" s="59">
        <v>7.86557</v>
      </c>
      <c r="BH141" s="59">
        <v>2.3357144000000002E-3</v>
      </c>
      <c r="BI141" s="59">
        <v>2.3502912E-4</v>
      </c>
      <c r="BJ141" s="59">
        <v>35.536560000000001</v>
      </c>
      <c r="BK141" s="71">
        <v>2.3915949999999998E-2</v>
      </c>
      <c r="BL141" s="59">
        <v>0.24296382</v>
      </c>
      <c r="BM141" s="59">
        <v>0.42352968000000002</v>
      </c>
      <c r="BN141" s="59">
        <v>0.14433490199999999</v>
      </c>
      <c r="BO141" s="59">
        <v>0.8108284021039226</v>
      </c>
      <c r="BP141" s="59">
        <v>0.25502576999999998</v>
      </c>
      <c r="BQ141" s="59">
        <v>0.53053334000000008</v>
      </c>
      <c r="BR141" s="59">
        <v>0.22770293016152279</v>
      </c>
      <c r="BS141" s="59">
        <v>1.067998343161523</v>
      </c>
    </row>
    <row r="142" spans="1:71" x14ac:dyDescent="0.25">
      <c r="A142" s="57" t="s">
        <v>213</v>
      </c>
      <c r="B142" s="57">
        <v>2.5270000000000002E-4</v>
      </c>
      <c r="C142" s="57">
        <v>0.13204080000000001</v>
      </c>
      <c r="D142" s="57">
        <v>15.725631</v>
      </c>
      <c r="E142" s="57">
        <v>8.1910729999999994</v>
      </c>
      <c r="F142" s="57">
        <v>2.3138910000000002E-3</v>
      </c>
      <c r="G142" s="57">
        <v>2.4932490000000002E-4</v>
      </c>
      <c r="H142" s="57">
        <v>35.354866000000001</v>
      </c>
      <c r="I142" s="68">
        <v>3.6923785000000001E-2</v>
      </c>
      <c r="J142" s="57">
        <v>0.24687163000000001</v>
      </c>
      <c r="K142" s="57">
        <v>0.50305906</v>
      </c>
      <c r="L142" s="57">
        <v>0.15754372</v>
      </c>
      <c r="M142" s="57">
        <v>0.90747441009067131</v>
      </c>
      <c r="N142" s="57">
        <v>0.28488551000000001</v>
      </c>
      <c r="O142" s="57">
        <v>0.59323722000000001</v>
      </c>
      <c r="P142" s="57">
        <v>0.27425638015781723</v>
      </c>
      <c r="Q142" s="57">
        <v>1.2208005601578169</v>
      </c>
      <c r="S142" s="53" t="s">
        <v>213</v>
      </c>
      <c r="T142" s="53">
        <v>2.5490000000000002E-4</v>
      </c>
      <c r="U142" s="53">
        <v>0.1100061</v>
      </c>
      <c r="V142" s="53">
        <v>17.164840000000002</v>
      </c>
      <c r="W142" s="53">
        <v>7.9558479999999996</v>
      </c>
      <c r="X142" s="53">
        <v>2.3255177999999999E-3</v>
      </c>
      <c r="Y142" s="53">
        <v>2.4274980999999999E-4</v>
      </c>
      <c r="Z142" s="53">
        <v>35.413981999999997</v>
      </c>
      <c r="AA142" s="53">
        <v>2.6951396999999998E-2</v>
      </c>
      <c r="AB142" s="53">
        <v>0.24647644399999999</v>
      </c>
      <c r="AC142" s="53">
        <v>0.45883102999999997</v>
      </c>
      <c r="AD142" s="53">
        <v>0.14394796000000001</v>
      </c>
      <c r="AE142" s="53">
        <v>0.84925543409311466</v>
      </c>
      <c r="AF142" s="53">
        <v>0.26991215000000002</v>
      </c>
      <c r="AG142" s="53">
        <v>0.56461313000000002</v>
      </c>
      <c r="AH142" s="53">
        <v>0.2359910601479045</v>
      </c>
      <c r="AI142" s="53">
        <v>1.1349448461479039</v>
      </c>
      <c r="AK142" s="58" t="s">
        <v>213</v>
      </c>
      <c r="AL142" s="58">
        <v>2.633E-4</v>
      </c>
      <c r="AM142" s="58">
        <v>9.2270400000000002E-2</v>
      </c>
      <c r="AN142" s="58">
        <v>18.636289999999999</v>
      </c>
      <c r="AO142" s="58">
        <v>7.7339060000000002</v>
      </c>
      <c r="AP142" s="58">
        <v>2.3381105000000002E-3</v>
      </c>
      <c r="AQ142" s="58">
        <v>2.3642303E-4</v>
      </c>
      <c r="AR142" s="58">
        <v>35.483497999999997</v>
      </c>
      <c r="AS142" s="70">
        <v>1.8339515000000001E-2</v>
      </c>
      <c r="AT142" s="58">
        <v>0.24472393000000001</v>
      </c>
      <c r="AU142" s="58">
        <v>0.41666094999999997</v>
      </c>
      <c r="AV142" s="58">
        <v>0.13274167100000001</v>
      </c>
      <c r="AW142" s="58">
        <v>0.79412655109702801</v>
      </c>
      <c r="AX142" s="58">
        <v>0.25499393399999998</v>
      </c>
      <c r="AY142" s="58">
        <v>0.53660562999999994</v>
      </c>
      <c r="AZ142" s="58">
        <v>0.19842070013807281</v>
      </c>
      <c r="BA142" s="58">
        <v>1.0653087601380731</v>
      </c>
      <c r="BC142" s="59" t="s">
        <v>213</v>
      </c>
      <c r="BD142" s="59">
        <v>2.6209999999999997E-4</v>
      </c>
      <c r="BE142" s="59">
        <v>0.10340000000000001</v>
      </c>
      <c r="BF142" s="59">
        <v>17.913215999999998</v>
      </c>
      <c r="BG142" s="59">
        <v>7.8641585999999997</v>
      </c>
      <c r="BH142" s="59">
        <v>2.3334161000000001E-3</v>
      </c>
      <c r="BI142" s="59">
        <v>2.3943510000000001E-4</v>
      </c>
      <c r="BJ142" s="59">
        <v>35.461165999999999</v>
      </c>
      <c r="BK142" s="71">
        <v>2.3635235000000001E-2</v>
      </c>
      <c r="BL142" s="59">
        <v>0.24508092200000001</v>
      </c>
      <c r="BM142" s="59">
        <v>0.43839992999999999</v>
      </c>
      <c r="BN142" s="59">
        <v>0.14115228399999999</v>
      </c>
      <c r="BO142" s="59">
        <v>0.82463313609707067</v>
      </c>
      <c r="BP142" s="59">
        <v>0.26208689000000002</v>
      </c>
      <c r="BQ142" s="59">
        <v>0.55037888999999995</v>
      </c>
      <c r="BR142" s="59">
        <v>0.22014035014843189</v>
      </c>
      <c r="BS142" s="59">
        <v>1.0871488711484321</v>
      </c>
    </row>
    <row r="143" spans="1:71" x14ac:dyDescent="0.25">
      <c r="A143" s="57" t="s">
        <v>213</v>
      </c>
      <c r="B143" s="57">
        <v>2.4279999999999999E-4</v>
      </c>
      <c r="C143" s="57">
        <v>0.1251688</v>
      </c>
      <c r="D143" s="57">
        <v>15.256536000000001</v>
      </c>
      <c r="E143" s="57">
        <v>8.1917349999999995</v>
      </c>
      <c r="F143" s="57">
        <v>2.3130383E-3</v>
      </c>
      <c r="G143" s="57">
        <v>2.5204068999999999E-4</v>
      </c>
      <c r="H143" s="57">
        <v>35.308520000000001</v>
      </c>
      <c r="I143" s="68">
        <v>3.479873E-2</v>
      </c>
      <c r="J143" s="57">
        <v>0.25041680399999999</v>
      </c>
      <c r="K143" s="57">
        <v>0.51268716000000003</v>
      </c>
      <c r="L143" s="57">
        <v>0.14734218700000001</v>
      </c>
      <c r="M143" s="57">
        <v>0.91044615108382587</v>
      </c>
      <c r="N143" s="57">
        <v>0.29164622000000001</v>
      </c>
      <c r="O143" s="57">
        <v>0.60662987999999995</v>
      </c>
      <c r="P143" s="57">
        <v>0.26875758014385492</v>
      </c>
      <c r="Q143" s="57">
        <v>1.234138712143855</v>
      </c>
      <c r="S143" s="53" t="s">
        <v>213</v>
      </c>
      <c r="T143" s="53">
        <v>2.441E-4</v>
      </c>
      <c r="U143" s="53">
        <v>0.1028461</v>
      </c>
      <c r="V143" s="53">
        <v>16.666595000000001</v>
      </c>
      <c r="W143" s="53">
        <v>7.9532503999999999</v>
      </c>
      <c r="X143" s="53">
        <v>2.3242546999999998E-3</v>
      </c>
      <c r="Y143" s="53">
        <v>2.4547829999999998E-4</v>
      </c>
      <c r="Z143" s="53">
        <v>35.359146000000003</v>
      </c>
      <c r="AA143" s="53">
        <v>2.3962635999999999E-2</v>
      </c>
      <c r="AB143" s="53">
        <v>0.25034698</v>
      </c>
      <c r="AC143" s="53">
        <v>0.46695819999999999</v>
      </c>
      <c r="AD143" s="53">
        <v>0.13268774799999999</v>
      </c>
      <c r="AE143" s="53">
        <v>0.84999292808497295</v>
      </c>
      <c r="AF143" s="53">
        <v>0.27617006999999999</v>
      </c>
      <c r="AG143" s="53">
        <v>0.57795751000000006</v>
      </c>
      <c r="AH143" s="53">
        <v>0.22658122013216639</v>
      </c>
      <c r="AI143" s="53">
        <v>1.142859895132166</v>
      </c>
      <c r="AK143" s="58" t="s">
        <v>213</v>
      </c>
      <c r="AL143" s="58">
        <v>2.5090000000000003E-4</v>
      </c>
      <c r="AM143" s="58">
        <v>8.4890699999999999E-2</v>
      </c>
      <c r="AN143" s="58">
        <v>18.103290000000001</v>
      </c>
      <c r="AO143" s="58">
        <v>7.7312927</v>
      </c>
      <c r="AP143" s="58">
        <v>2.3361432999999998E-3</v>
      </c>
      <c r="AQ143" s="58">
        <v>2.3915437999999999E-4</v>
      </c>
      <c r="AR143" s="58">
        <v>35.417057</v>
      </c>
      <c r="AS143" s="70">
        <v>1.4613011E-2</v>
      </c>
      <c r="AT143" s="58">
        <v>0.248962664</v>
      </c>
      <c r="AU143" s="58">
        <v>0.42392566999999998</v>
      </c>
      <c r="AV143" s="58">
        <v>0.120432262</v>
      </c>
      <c r="AW143" s="58">
        <v>0.79332059608697236</v>
      </c>
      <c r="AX143" s="58">
        <v>0.26118469999999999</v>
      </c>
      <c r="AY143" s="58">
        <v>0.54991119999999993</v>
      </c>
      <c r="AZ143" s="58">
        <v>0.1869532501212719</v>
      </c>
      <c r="BA143" s="58">
        <v>1.0708418921212719</v>
      </c>
      <c r="BC143" s="59" t="s">
        <v>213</v>
      </c>
      <c r="BD143" s="59">
        <v>2.5020000000000001E-4</v>
      </c>
      <c r="BE143" s="59">
        <v>9.5727699999999999E-2</v>
      </c>
      <c r="BF143" s="59">
        <v>17.386531999999999</v>
      </c>
      <c r="BG143" s="59">
        <v>7.8619437000000003</v>
      </c>
      <c r="BH143" s="59">
        <v>2.3317024999999999E-3</v>
      </c>
      <c r="BI143" s="59">
        <v>2.422426E-4</v>
      </c>
      <c r="BJ143" s="59">
        <v>35.399299999999997</v>
      </c>
      <c r="BK143" s="71">
        <v>2.0202477E-2</v>
      </c>
      <c r="BL143" s="59">
        <v>0.24923009300000001</v>
      </c>
      <c r="BM143" s="59">
        <v>0.44628717000000012</v>
      </c>
      <c r="BN143" s="59">
        <v>0.128952172</v>
      </c>
      <c r="BO143" s="59">
        <v>0.82446943508745407</v>
      </c>
      <c r="BP143" s="59">
        <v>0.26851343999999999</v>
      </c>
      <c r="BQ143" s="59">
        <v>0.56365179999999993</v>
      </c>
      <c r="BR143" s="59">
        <v>0.20988557013008161</v>
      </c>
      <c r="BS143" s="59">
        <v>1.093941417130081</v>
      </c>
    </row>
    <row r="144" spans="1:71" x14ac:dyDescent="0.25">
      <c r="A144" s="57" t="s">
        <v>213</v>
      </c>
      <c r="B144" s="57">
        <v>2.176E-4</v>
      </c>
      <c r="C144" s="57">
        <v>0.10252790000000001</v>
      </c>
      <c r="D144" s="57">
        <v>15.266764999999999</v>
      </c>
      <c r="E144" s="57">
        <v>8.1900169999999992</v>
      </c>
      <c r="F144" s="57">
        <v>2.3126644E-3</v>
      </c>
      <c r="G144" s="57">
        <v>2.5307634000000002E-4</v>
      </c>
      <c r="H144" s="57">
        <v>35.259093999999997</v>
      </c>
      <c r="I144" s="68">
        <v>3.2654243999999999E-2</v>
      </c>
      <c r="J144" s="57">
        <v>0.25703213000000003</v>
      </c>
      <c r="K144" s="57">
        <v>0.52175020999999999</v>
      </c>
      <c r="L144" s="57">
        <v>0.12775110540000001</v>
      </c>
      <c r="M144" s="57">
        <v>0.90653344547367409</v>
      </c>
      <c r="N144" s="57">
        <v>0.30206163000000003</v>
      </c>
      <c r="O144" s="57">
        <v>0.61862397999999996</v>
      </c>
      <c r="P144" s="57">
        <v>0.27784240014082823</v>
      </c>
      <c r="Q144" s="57">
        <v>1.2659371371408279</v>
      </c>
      <c r="S144" s="53" t="s">
        <v>213</v>
      </c>
      <c r="T144" s="53">
        <v>2.1809999999999999E-4</v>
      </c>
      <c r="U144" s="53">
        <v>8.3137500000000003E-2</v>
      </c>
      <c r="V144" s="53">
        <v>16.649141</v>
      </c>
      <c r="W144" s="53">
        <v>7.9508796000000004</v>
      </c>
      <c r="X144" s="53">
        <v>2.3235403999999999E-3</v>
      </c>
      <c r="Y144" s="53">
        <v>2.4656374999999998E-4</v>
      </c>
      <c r="Z144" s="53">
        <v>35.299624999999999</v>
      </c>
      <c r="AA144" s="53">
        <v>2.1477947000000001E-2</v>
      </c>
      <c r="AB144" s="53">
        <v>0.25713011600000002</v>
      </c>
      <c r="AC144" s="53">
        <v>0.47507744000000002</v>
      </c>
      <c r="AD144" s="53">
        <v>0.1133749687</v>
      </c>
      <c r="AE144" s="53">
        <v>0.84558252477366702</v>
      </c>
      <c r="AF144" s="53">
        <v>0.28624453999999999</v>
      </c>
      <c r="AG144" s="53">
        <v>0.58973962999999996</v>
      </c>
      <c r="AH144" s="53">
        <v>0.23317558012864381</v>
      </c>
      <c r="AI144" s="53">
        <v>1.1722036251286441</v>
      </c>
      <c r="AK144" s="58" t="s">
        <v>213</v>
      </c>
      <c r="AL144" s="58">
        <v>2.2350000000000001E-4</v>
      </c>
      <c r="AM144" s="58">
        <v>6.7377000000000006E-2</v>
      </c>
      <c r="AN144" s="58">
        <v>18.055536</v>
      </c>
      <c r="AO144" s="58">
        <v>7.7304187000000004</v>
      </c>
      <c r="AP144" s="58">
        <v>2.3348053999999998E-3</v>
      </c>
      <c r="AQ144" s="58">
        <v>2.4028699000000001E-4</v>
      </c>
      <c r="AR144" s="58">
        <v>35.345547000000003</v>
      </c>
      <c r="AS144" s="70">
        <v>1.1564714E-2</v>
      </c>
      <c r="AT144" s="58">
        <v>0.255980078</v>
      </c>
      <c r="AU144" s="58">
        <v>0.43032471999999999</v>
      </c>
      <c r="AV144" s="58">
        <v>0.1022478146951</v>
      </c>
      <c r="AW144" s="58">
        <v>0.78855261276919675</v>
      </c>
      <c r="AX144" s="58">
        <v>0.27073425400000001</v>
      </c>
      <c r="AY144" s="58">
        <v>0.56078313999999996</v>
      </c>
      <c r="AZ144" s="58">
        <v>0.190378520117096</v>
      </c>
      <c r="BA144" s="58">
        <v>1.096032759117096</v>
      </c>
      <c r="BC144" s="59" t="s">
        <v>213</v>
      </c>
      <c r="BD144" s="59">
        <v>2.2330000000000001E-4</v>
      </c>
      <c r="BE144" s="59">
        <v>7.6130299999999998E-2</v>
      </c>
      <c r="BF144" s="59">
        <v>17.349442</v>
      </c>
      <c r="BG144" s="59">
        <v>7.8605479999999996</v>
      </c>
      <c r="BH144" s="59">
        <v>2.3305162E-3</v>
      </c>
      <c r="BI144" s="59">
        <v>2.4339173000000001E-4</v>
      </c>
      <c r="BJ144" s="59">
        <v>35.333294000000002</v>
      </c>
      <c r="BK144" s="71">
        <v>1.7332949E-2</v>
      </c>
      <c r="BL144" s="59">
        <v>0.25641984400000001</v>
      </c>
      <c r="BM144" s="59">
        <v>0.45397344000000001</v>
      </c>
      <c r="BN144" s="59">
        <v>0.10891185353000001</v>
      </c>
      <c r="BO144" s="59">
        <v>0.81930513760502632</v>
      </c>
      <c r="BP144" s="59">
        <v>0.27882655000000001</v>
      </c>
      <c r="BQ144" s="59">
        <v>0.57573012999999995</v>
      </c>
      <c r="BR144" s="59">
        <v>0.21539338012546219</v>
      </c>
      <c r="BS144" s="59">
        <v>1.121366234125462</v>
      </c>
    </row>
    <row r="145" spans="1:71" x14ac:dyDescent="0.25">
      <c r="A145" s="57" t="s">
        <v>213</v>
      </c>
      <c r="B145" s="57">
        <v>1.963E-4</v>
      </c>
      <c r="C145" s="57">
        <v>0.12626470000000001</v>
      </c>
      <c r="D145" s="57">
        <v>15.4566965</v>
      </c>
      <c r="E145" s="57">
        <v>8.1817464999999991</v>
      </c>
      <c r="F145" s="57">
        <v>2.3095495999999999E-3</v>
      </c>
      <c r="G145" s="57">
        <v>2.5255456999999999E-4</v>
      </c>
      <c r="H145" s="57">
        <v>35.157466999999997</v>
      </c>
      <c r="I145" s="68">
        <v>4.4249017000000002E-2</v>
      </c>
      <c r="J145" s="57">
        <v>0.25649601700000002</v>
      </c>
      <c r="K145" s="57">
        <v>0.54588291</v>
      </c>
      <c r="L145" s="57">
        <v>0.133408885</v>
      </c>
      <c r="M145" s="57">
        <v>0.93578781207217809</v>
      </c>
      <c r="N145" s="57">
        <v>0.31391893999999998</v>
      </c>
      <c r="O145" s="57">
        <v>0.6224116999999999</v>
      </c>
      <c r="P145" s="57">
        <v>0.34065160017544988</v>
      </c>
      <c r="Q145" s="57">
        <v>1.35801197717545</v>
      </c>
      <c r="S145" s="53" t="s">
        <v>213</v>
      </c>
      <c r="T145" s="53">
        <v>1.9379999999999999E-4</v>
      </c>
      <c r="U145" s="53">
        <v>0.1013294</v>
      </c>
      <c r="V145" s="53">
        <v>16.849879999999999</v>
      </c>
      <c r="W145" s="53">
        <v>7.9486847000000003</v>
      </c>
      <c r="X145" s="53">
        <v>2.3196279999999998E-3</v>
      </c>
      <c r="Y145" s="53">
        <v>2.460777E-4</v>
      </c>
      <c r="Z145" s="53">
        <v>35.189906999999998</v>
      </c>
      <c r="AA145" s="53">
        <v>3.1813342000000001E-2</v>
      </c>
      <c r="AB145" s="53">
        <v>0.257137436</v>
      </c>
      <c r="AC145" s="53">
        <v>0.49706811000000001</v>
      </c>
      <c r="AD145" s="53">
        <v>0.1170037027</v>
      </c>
      <c r="AE145" s="53">
        <v>0.87120924877180073</v>
      </c>
      <c r="AF145" s="53">
        <v>0.29758357000000002</v>
      </c>
      <c r="AG145" s="53">
        <v>0.59170981999999994</v>
      </c>
      <c r="AH145" s="53">
        <v>0.29459414015928631</v>
      </c>
      <c r="AI145" s="53">
        <v>1.259235304159287</v>
      </c>
      <c r="AK145" s="58" t="s">
        <v>213</v>
      </c>
      <c r="AL145" s="58">
        <v>1.9560000000000001E-4</v>
      </c>
      <c r="AM145" s="58">
        <v>7.9822199999999996E-2</v>
      </c>
      <c r="AN145" s="58">
        <v>18.256931000000002</v>
      </c>
      <c r="AO145" s="58">
        <v>7.7307987000000002</v>
      </c>
      <c r="AP145" s="58">
        <v>2.3303061999999999E-3</v>
      </c>
      <c r="AQ145" s="58">
        <v>2.3987022999999999E-4</v>
      </c>
      <c r="AR145" s="58">
        <v>35.227290000000004</v>
      </c>
      <c r="AS145" s="70">
        <v>2.0202550999999999E-2</v>
      </c>
      <c r="AT145" s="58">
        <v>0.25703119699999999</v>
      </c>
      <c r="AU145" s="58">
        <v>0.44893284</v>
      </c>
      <c r="AV145" s="58">
        <v>0.10334733667400001</v>
      </c>
      <c r="AW145" s="58">
        <v>0.80931137374547668</v>
      </c>
      <c r="AX145" s="58">
        <v>0.28127267</v>
      </c>
      <c r="AY145" s="58">
        <v>0.5624379100000001</v>
      </c>
      <c r="AZ145" s="58">
        <v>0.2467440801410507</v>
      </c>
      <c r="BA145" s="58">
        <v>1.174666790141051</v>
      </c>
      <c r="BC145" s="59" t="s">
        <v>213</v>
      </c>
      <c r="BD145" s="59">
        <v>1.9680000000000001E-4</v>
      </c>
      <c r="BE145" s="59">
        <v>8.9761900000000006E-2</v>
      </c>
      <c r="BF145" s="59">
        <v>17.54121</v>
      </c>
      <c r="BG145" s="59">
        <v>7.8595439999999996</v>
      </c>
      <c r="BH145" s="59">
        <v>2.3262384000000001E-3</v>
      </c>
      <c r="BI145" s="59">
        <v>2.4299637999999999E-4</v>
      </c>
      <c r="BJ145" s="59">
        <v>35.218533000000001</v>
      </c>
      <c r="BK145" s="71">
        <v>2.5779980000000001E-2</v>
      </c>
      <c r="BL145" s="59">
        <v>0.25706758000000002</v>
      </c>
      <c r="BM145" s="59">
        <v>0.47252353000000002</v>
      </c>
      <c r="BN145" s="59">
        <v>0.11008686195</v>
      </c>
      <c r="BO145" s="59">
        <v>0.83967797202220351</v>
      </c>
      <c r="BP145" s="59">
        <v>0.28909515000000002</v>
      </c>
      <c r="BQ145" s="59">
        <v>0.57716986999999997</v>
      </c>
      <c r="BR145" s="59">
        <v>0.26950693015016702</v>
      </c>
      <c r="BS145" s="59">
        <v>1.197614620150167</v>
      </c>
    </row>
    <row r="146" spans="1:71" x14ac:dyDescent="0.25">
      <c r="A146" s="57" t="s">
        <v>213</v>
      </c>
      <c r="B146" s="57">
        <v>1.5300000000000001E-4</v>
      </c>
      <c r="C146" s="57">
        <v>4.52001E-2</v>
      </c>
      <c r="D146" s="57">
        <v>17.350576</v>
      </c>
      <c r="E146" s="57">
        <v>8.1760024999999992</v>
      </c>
      <c r="F146" s="57">
        <v>2.3021267000000001E-3</v>
      </c>
      <c r="G146" s="57">
        <v>2.4400959E-4</v>
      </c>
      <c r="H146" s="57">
        <v>35.072693000000001</v>
      </c>
      <c r="I146" s="68">
        <v>1.0826352E-9</v>
      </c>
      <c r="J146" s="57">
        <v>0.27319625199999997</v>
      </c>
      <c r="K146" s="57">
        <v>0.42815843999999997</v>
      </c>
      <c r="L146" s="57">
        <v>7.5481610552744202E-2</v>
      </c>
      <c r="M146" s="57">
        <v>0.77683630259981151</v>
      </c>
      <c r="N146" s="57">
        <v>0.28595050999999999</v>
      </c>
      <c r="O146" s="57">
        <v>0.57723069999999999</v>
      </c>
      <c r="P146" s="57">
        <v>0.15934666008864121</v>
      </c>
      <c r="Q146" s="57">
        <v>1.0601615841712759</v>
      </c>
      <c r="S146" s="53" t="s">
        <v>213</v>
      </c>
      <c r="T146" s="53">
        <v>1.5569999999999999E-4</v>
      </c>
      <c r="U146" s="53">
        <v>3.5135699999999999E-2</v>
      </c>
      <c r="V146" s="53">
        <v>18.771032000000002</v>
      </c>
      <c r="W146" s="53">
        <v>7.941999</v>
      </c>
      <c r="X146" s="53">
        <v>2.3132019999999999E-3</v>
      </c>
      <c r="Y146" s="53">
        <v>2.3782900999999999E-4</v>
      </c>
      <c r="Z146" s="53">
        <v>35.108730000000001</v>
      </c>
      <c r="AA146" s="53">
        <v>6.1497899999999997E-10</v>
      </c>
      <c r="AB146" s="53">
        <v>0.271001675</v>
      </c>
      <c r="AC146" s="53">
        <v>0.38468760000000002</v>
      </c>
      <c r="AD146" s="53">
        <v>6.4488016512743301E-2</v>
      </c>
      <c r="AE146" s="53">
        <v>0.72017729155670707</v>
      </c>
      <c r="AF146" s="53">
        <v>0.27048897999999999</v>
      </c>
      <c r="AG146" s="53">
        <v>0.54669782</v>
      </c>
      <c r="AH146" s="53">
        <v>0.1206335700806412</v>
      </c>
      <c r="AI146" s="53">
        <v>0.97972719071298231</v>
      </c>
      <c r="AK146" s="58" t="s">
        <v>213</v>
      </c>
      <c r="AL146" s="58">
        <v>1.627E-4</v>
      </c>
      <c r="AM146" s="58">
        <v>2.6876299999999999E-2</v>
      </c>
      <c r="AN146" s="58">
        <v>20.201668000000002</v>
      </c>
      <c r="AO146" s="58">
        <v>7.7274289999999999</v>
      </c>
      <c r="AP146" s="58">
        <v>2.3249814E-3</v>
      </c>
      <c r="AQ146" s="58">
        <v>2.3191821000000001E-4</v>
      </c>
      <c r="AR146" s="58">
        <v>35.151305999999998</v>
      </c>
      <c r="AS146" s="70">
        <v>3.8309552999999999E-10</v>
      </c>
      <c r="AT146" s="58">
        <v>0.26762720000000001</v>
      </c>
      <c r="AU146" s="58">
        <v>0.34282211000000001</v>
      </c>
      <c r="AV146" s="58">
        <v>5.3507768432657497E-2</v>
      </c>
      <c r="AW146" s="58">
        <v>0.66395707847251884</v>
      </c>
      <c r="AX146" s="58">
        <v>0.25510012999999998</v>
      </c>
      <c r="AY146" s="58">
        <v>0.51614234000000003</v>
      </c>
      <c r="AZ146" s="58">
        <v>8.1077100071415761E-2</v>
      </c>
      <c r="BA146" s="58">
        <v>0.90977466653348449</v>
      </c>
      <c r="BC146" s="59" t="s">
        <v>213</v>
      </c>
      <c r="BD146" s="59">
        <v>1.6139999999999999E-4</v>
      </c>
      <c r="BE146" s="59">
        <v>3.05741E-2</v>
      </c>
      <c r="BF146" s="59">
        <v>19.477049000000001</v>
      </c>
      <c r="BG146" s="59">
        <v>7.854698</v>
      </c>
      <c r="BH146" s="59">
        <v>2.3203373000000001E-3</v>
      </c>
      <c r="BI146" s="59">
        <v>2.3484636999999999E-4</v>
      </c>
      <c r="BJ146" s="59">
        <v>35.140414999999997</v>
      </c>
      <c r="BK146" s="71">
        <v>4.6206860000000001E-10</v>
      </c>
      <c r="BL146" s="59">
        <v>0.26940701</v>
      </c>
      <c r="BM146" s="59">
        <v>0.36167598000000001</v>
      </c>
      <c r="BN146" s="59">
        <v>5.8546600479201967E-2</v>
      </c>
      <c r="BO146" s="59">
        <v>0.68962959052108208</v>
      </c>
      <c r="BP146" s="59">
        <v>0.26189076</v>
      </c>
      <c r="BQ146" s="59">
        <v>0.53061858000000006</v>
      </c>
      <c r="BR146" s="59">
        <v>9.6553795074879559E-2</v>
      </c>
      <c r="BS146" s="59">
        <v>0.92550849953694825</v>
      </c>
    </row>
  </sheetData>
  <conditionalFormatting sqref="I1:I1048576 AA1:AA1048576">
    <cfRule type="cellIs" dxfId="9" priority="2" operator="greaterThan">
      <formula>0.000000001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4CDBF-8582-4BDB-8D26-8FD10C931069}">
  <dimension ref="A1:BS460"/>
  <sheetViews>
    <sheetView zoomScale="46" zoomScaleNormal="46" workbookViewId="0">
      <selection activeCell="P12" sqref="P12"/>
    </sheetView>
  </sheetViews>
  <sheetFormatPr defaultColWidth="8.85546875" defaultRowHeight="15" x14ac:dyDescent="0.25"/>
  <cols>
    <col min="1" max="1" width="11.28515625" style="52" customWidth="1"/>
    <col min="2" max="16" width="10.7109375" style="52" bestFit="1" customWidth="1"/>
    <col min="17" max="17" width="10.7109375" style="65" bestFit="1" customWidth="1"/>
    <col min="18" max="18" width="10.7109375" style="8" customWidth="1"/>
    <col min="19" max="19" width="11.28515625" style="8" customWidth="1"/>
    <col min="20" max="35" width="10.7109375" style="63" bestFit="1" customWidth="1"/>
    <col min="36" max="36" width="8.85546875" style="8"/>
    <col min="37" max="37" width="11.28515625" style="8" customWidth="1"/>
    <col min="38" max="53" width="10.7109375" style="54" bestFit="1" customWidth="1"/>
    <col min="54" max="54" width="8.85546875" style="8"/>
    <col min="55" max="55" width="11.28515625" style="8" customWidth="1"/>
    <col min="56" max="71" width="10.7109375" style="59" bestFit="1" customWidth="1"/>
    <col min="72" max="16384" width="8.85546875" style="8"/>
  </cols>
  <sheetData>
    <row r="1" spans="1:71" x14ac:dyDescent="0.25">
      <c r="A1" s="52" t="s">
        <v>218</v>
      </c>
      <c r="B1" s="52" t="s">
        <v>229</v>
      </c>
      <c r="C1" s="52" t="s">
        <v>230</v>
      </c>
      <c r="D1" s="52" t="s">
        <v>235</v>
      </c>
      <c r="E1" s="52" t="s">
        <v>231</v>
      </c>
      <c r="F1" s="52" t="s">
        <v>232</v>
      </c>
      <c r="G1" s="52" t="s">
        <v>233</v>
      </c>
      <c r="H1" s="52" t="s">
        <v>200</v>
      </c>
      <c r="I1" s="52" t="s">
        <v>234</v>
      </c>
      <c r="J1" s="52" t="s">
        <v>236</v>
      </c>
      <c r="K1" s="52" t="s">
        <v>237</v>
      </c>
      <c r="L1" s="52" t="s">
        <v>238</v>
      </c>
      <c r="M1" s="52" t="s">
        <v>239</v>
      </c>
      <c r="N1" s="52" t="s">
        <v>240</v>
      </c>
      <c r="O1" s="52" t="s">
        <v>241</v>
      </c>
      <c r="P1" s="52" t="s">
        <v>242</v>
      </c>
      <c r="Q1" s="65" t="s">
        <v>243</v>
      </c>
      <c r="R1" s="57"/>
      <c r="S1" s="57" t="s">
        <v>217</v>
      </c>
      <c r="T1" s="52" t="s">
        <v>229</v>
      </c>
      <c r="U1" s="52" t="s">
        <v>230</v>
      </c>
      <c r="V1" s="52" t="s">
        <v>235</v>
      </c>
      <c r="W1" s="52" t="s">
        <v>231</v>
      </c>
      <c r="X1" s="52" t="s">
        <v>232</v>
      </c>
      <c r="Y1" s="52" t="s">
        <v>233</v>
      </c>
      <c r="Z1" s="52" t="s">
        <v>200</v>
      </c>
      <c r="AA1" s="52" t="s">
        <v>234</v>
      </c>
      <c r="AB1" s="52" t="s">
        <v>236</v>
      </c>
      <c r="AC1" s="52" t="s">
        <v>237</v>
      </c>
      <c r="AD1" s="52" t="s">
        <v>238</v>
      </c>
      <c r="AE1" s="52" t="s">
        <v>239</v>
      </c>
      <c r="AF1" s="52" t="s">
        <v>240</v>
      </c>
      <c r="AG1" s="52" t="s">
        <v>241</v>
      </c>
      <c r="AH1" s="52" t="s">
        <v>242</v>
      </c>
      <c r="AI1" s="52" t="s">
        <v>243</v>
      </c>
      <c r="AK1" s="57" t="s">
        <v>223</v>
      </c>
      <c r="AL1" s="52" t="s">
        <v>229</v>
      </c>
      <c r="AM1" s="52" t="s">
        <v>230</v>
      </c>
      <c r="AN1" s="52" t="s">
        <v>235</v>
      </c>
      <c r="AO1" s="52" t="s">
        <v>231</v>
      </c>
      <c r="AP1" s="52" t="s">
        <v>232</v>
      </c>
      <c r="AQ1" s="52" t="s">
        <v>233</v>
      </c>
      <c r="AR1" s="52" t="s">
        <v>200</v>
      </c>
      <c r="AS1" s="52" t="s">
        <v>234</v>
      </c>
      <c r="AT1" s="52" t="s">
        <v>236</v>
      </c>
      <c r="AU1" s="52" t="s">
        <v>237</v>
      </c>
      <c r="AV1" s="52" t="s">
        <v>238</v>
      </c>
      <c r="AW1" s="52" t="s">
        <v>239</v>
      </c>
      <c r="AX1" s="52" t="s">
        <v>240</v>
      </c>
      <c r="AY1" s="52" t="s">
        <v>241</v>
      </c>
      <c r="AZ1" s="52" t="s">
        <v>242</v>
      </c>
      <c r="BA1" s="52" t="s">
        <v>243</v>
      </c>
      <c r="BC1" s="57" t="s">
        <v>224</v>
      </c>
      <c r="BD1" s="52" t="s">
        <v>229</v>
      </c>
      <c r="BE1" s="52" t="s">
        <v>230</v>
      </c>
      <c r="BF1" s="52" t="s">
        <v>235</v>
      </c>
      <c r="BG1" s="52" t="s">
        <v>231</v>
      </c>
      <c r="BH1" s="52" t="s">
        <v>232</v>
      </c>
      <c r="BI1" s="52" t="s">
        <v>233</v>
      </c>
      <c r="BJ1" s="52" t="s">
        <v>200</v>
      </c>
      <c r="BK1" s="52" t="s">
        <v>234</v>
      </c>
      <c r="BL1" s="52" t="s">
        <v>236</v>
      </c>
      <c r="BM1" s="52" t="s">
        <v>237</v>
      </c>
      <c r="BN1" s="52" t="s">
        <v>238</v>
      </c>
      <c r="BO1" s="52" t="s">
        <v>239</v>
      </c>
      <c r="BP1" s="52" t="s">
        <v>240</v>
      </c>
      <c r="BQ1" s="52" t="s">
        <v>241</v>
      </c>
      <c r="BR1" s="52" t="s">
        <v>242</v>
      </c>
      <c r="BS1" s="52" t="s">
        <v>243</v>
      </c>
    </row>
    <row r="2" spans="1:71" x14ac:dyDescent="0.25">
      <c r="B2" s="52" t="str" cm="1">
        <f t="array" ref="B2:B18">TRANSPOSE(Fe!B$20:R$20)</f>
        <v>NA</v>
      </c>
      <c r="C2" s="52" t="str" cm="1">
        <f t="array" ref="C2:C18">TRANSPOSE('PO4'!B$20:R$20)</f>
        <v>NA</v>
      </c>
      <c r="D2" s="52" t="str" cm="1">
        <f t="array" ref="D2:D18">TRANSPOSE(surface_T!B$20:R$20)</f>
        <v>NaN</v>
      </c>
      <c r="E2" s="52" t="str" cm="1">
        <f t="array" ref="E2:E18">TRANSPOSE(surface_ph!B$20:R$20)</f>
        <v>NaN</v>
      </c>
      <c r="F2" s="52" t="str" cm="1">
        <f t="array" ref="F2:F18">TRANSPOSE(surface_Alk!B$20:R$20)</f>
        <v>NaN</v>
      </c>
      <c r="G2" s="52" t="str" cm="1">
        <f t="array" ref="G2:G18">TRANSPOSE(surface_oxugen!B$20:R$20)</f>
        <v>NaN</v>
      </c>
      <c r="H2" s="52" t="str" cm="1">
        <f t="array" ref="H2:H18">TRANSPOSE(Surface_sal!B$20:R$20)</f>
        <v>NaN</v>
      </c>
      <c r="I2" s="52" t="str" cm="1">
        <f t="array" ref="I2:I18">TRANSPOSE(picophyto!B$20:R$20)</f>
        <v>NA</v>
      </c>
      <c r="J2" s="52" t="str" cm="1">
        <f t="array" ref="J2:J18">TRANSPOSE(nanophyto!B$20:R$20)</f>
        <v>NA</v>
      </c>
      <c r="K2" s="52" t="str" cm="1">
        <f t="array" ref="K2:K18">TRANSPOSE(microphyto!B$20:R$20)</f>
        <v>NA</v>
      </c>
      <c r="L2" s="52" t="str" cm="1">
        <f t="array" ref="L2:L18">TRANSPOSE(total_phyto!B$20:R$20)</f>
        <v>NA</v>
      </c>
      <c r="M2" s="52" t="str" cm="1">
        <f t="array" ref="M2:M18">TRANSPOSE(nanozoo!B$20:R$20)</f>
        <v>NA</v>
      </c>
      <c r="N2" s="52" t="str" cm="1">
        <f t="array" ref="N2:N18">TRANSPOSE(microzoo!B$20:R$20)</f>
        <v>NA</v>
      </c>
      <c r="O2" s="52" t="str" cm="1">
        <f t="array" ref="O2:O18">TRANSPOSE(mesozoo!B$20:R$20)</f>
        <v>NA</v>
      </c>
      <c r="P2" s="52" t="str" cm="1">
        <f t="array" ref="P2:P18">TRANSPOSE(total_zoo!B$20:R$20)</f>
        <v>NA</v>
      </c>
      <c r="Q2" s="65" t="str" cm="1">
        <f t="array" ref="Q2:Q18">TRANSPOSE(foram!B$20:R$20)</f>
        <v>NaN</v>
      </c>
      <c r="T2" s="63" t="str" cm="1">
        <f t="array" ref="T2:T18">TRANSPOSE(Fe!B$131:R$131)</f>
        <v>NA</v>
      </c>
      <c r="U2" s="63" t="str" cm="1">
        <f t="array" ref="U2:U18">TRANSPOSE('PO4'!B$131:R$131)</f>
        <v>NA</v>
      </c>
      <c r="V2" s="63" t="str" cm="1">
        <f t="array" ref="V2:V18">TRANSPOSE(surface_T!B$131:R$131)</f>
        <v>NaN</v>
      </c>
      <c r="W2" s="63" t="str" cm="1">
        <f t="array" ref="W2:W18">TRANSPOSE(surface_ph!B$131:R$131)</f>
        <v>NaN</v>
      </c>
      <c r="X2" s="63" t="str" cm="1">
        <f t="array" ref="X2:X18">TRANSPOSE(surface_Alk!B$131:R$131)</f>
        <v>NaN</v>
      </c>
      <c r="Y2" s="63" t="str" cm="1">
        <f t="array" ref="Y2:Y18">TRANSPOSE(surface_oxugen!B$131:R$131)</f>
        <v>NaN</v>
      </c>
      <c r="Z2" s="63" t="str" cm="1">
        <f t="array" ref="Z2:Z18">TRANSPOSE(Surface_sal!B$131:R$131)</f>
        <v>NaN</v>
      </c>
      <c r="AA2" s="63" t="str" cm="1">
        <f t="array" ref="AA2:AA18">TRANSPOSE(picophyto!B$131:R$131)</f>
        <v>NA</v>
      </c>
      <c r="AB2" s="63" t="str" cm="1">
        <f t="array" ref="AB2:AB18">TRANSPOSE(nanophyto!B$131:R$131)</f>
        <v>NA</v>
      </c>
      <c r="AC2" s="63" t="str" cm="1">
        <f t="array" ref="AC2:AC18">TRANSPOSE(microphyto!B$131:R$131)</f>
        <v>NA</v>
      </c>
      <c r="AD2" s="63" t="str" cm="1">
        <f t="array" ref="AD2:AD18">TRANSPOSE(total_phyto!B$131:R$131)</f>
        <v>NA</v>
      </c>
      <c r="AE2" s="63" t="str" cm="1">
        <f t="array" ref="AE2:AE18">TRANSPOSE(nanozoo!B$131:R$131)</f>
        <v>NA</v>
      </c>
      <c r="AF2" s="63" t="str" cm="1">
        <f t="array" ref="AF2:AF18">TRANSPOSE(microzoo!B$131:R$131)</f>
        <v>NA</v>
      </c>
      <c r="AG2" s="63" t="str" cm="1">
        <f t="array" ref="AG2:AG18">TRANSPOSE(mesozoo!B$131:R$131)</f>
        <v>NA</v>
      </c>
      <c r="AH2" s="63" t="str" cm="1">
        <f t="array" ref="AH2:AH18">TRANSPOSE(total_zoo!B$131:R$131)</f>
        <v>NA</v>
      </c>
      <c r="AI2" s="63" t="str" cm="1">
        <f t="array" ref="AI2:AI18">TRANSPOSE(foram!B$131:R$131)</f>
        <v>NaN</v>
      </c>
      <c r="AL2" s="54" t="str" cm="1">
        <f t="array" ref="AL2:AL18">TRANSPOSE(Fe!B$168:R$168)</f>
        <v>NA</v>
      </c>
      <c r="AM2" s="54" t="str" cm="1">
        <f t="array" ref="AM2:AM18">TRANSPOSE('PO4'!B$168:R$168)</f>
        <v>NA</v>
      </c>
      <c r="AN2" s="54" t="str" cm="1">
        <f t="array" ref="AN2:AN18">TRANSPOSE(surface_T!B$168:R$168)</f>
        <v>NaN</v>
      </c>
      <c r="AO2" s="54" t="str" cm="1">
        <f t="array" ref="AO2:AO18">TRANSPOSE(surface_ph!B$168:R$168)</f>
        <v>NaN</v>
      </c>
      <c r="AP2" s="54" t="str" cm="1">
        <f t="array" ref="AP2:AP18">TRANSPOSE(surface_Alk!B$168:R$168)</f>
        <v>NaN</v>
      </c>
      <c r="AQ2" s="54" t="str" cm="1">
        <f t="array" ref="AQ2:AQ18">TRANSPOSE(surface_oxugen!B$168:R$168)</f>
        <v>NaN</v>
      </c>
      <c r="AR2" s="54" t="str" cm="1">
        <f t="array" ref="AR2:AR18">TRANSPOSE(Surface_sal!B$168:R$168)</f>
        <v>NaN</v>
      </c>
      <c r="AS2" s="54" t="str" cm="1">
        <f t="array" ref="AS2:AS18">TRANSPOSE(picophyto!B$168:R$168)</f>
        <v>NA</v>
      </c>
      <c r="AT2" s="54" t="str" cm="1">
        <f t="array" ref="AT2:AT18">TRANSPOSE(nanophyto!B$168:R$168)</f>
        <v>NA</v>
      </c>
      <c r="AU2" s="54" t="str" cm="1">
        <f t="array" ref="AU2:AU18">TRANSPOSE(microphyto!B$168:R$168)</f>
        <v>NA</v>
      </c>
      <c r="AV2" s="54" t="str" cm="1">
        <f t="array" ref="AV2:AV18">TRANSPOSE(total_phyto!B$168:R$168)</f>
        <v>NA</v>
      </c>
      <c r="AW2" s="54" t="str" cm="1">
        <f t="array" ref="AW2:AW18">TRANSPOSE(nanozoo!B$168:R$168)</f>
        <v>NA</v>
      </c>
      <c r="AX2" s="54" t="str" cm="1">
        <f t="array" ref="AX2:AX18">TRANSPOSE(microzoo!B$168:R$168)</f>
        <v>NA</v>
      </c>
      <c r="AY2" s="54" t="str" cm="1">
        <f t="array" ref="AY2:AY18">TRANSPOSE(mesozoo!B$168:R$168)</f>
        <v>NA</v>
      </c>
      <c r="AZ2" s="54" t="str" cm="1">
        <f t="array" ref="AZ2:AZ18">TRANSPOSE(total_zoo!B$168:R$168)</f>
        <v>NA</v>
      </c>
      <c r="BA2" s="54" t="str" cm="1">
        <f t="array" ref="BA2:BA18">TRANSPOSE(foram!B$168:R$168)</f>
        <v>NaN</v>
      </c>
      <c r="BD2" s="59" t="str" cm="1">
        <f t="array" ref="BD2:BD18">TRANSPOSE(Fe!B$94:R$94)</f>
        <v>NA</v>
      </c>
      <c r="BE2" s="59" t="str" cm="1">
        <f t="array" ref="BE2:BE18">TRANSPOSE('PO4'!B$94:R$94)</f>
        <v>NA</v>
      </c>
      <c r="BF2" s="59" t="str" cm="1">
        <f t="array" ref="BF2:BF18">TRANSPOSE(surface_T!B$94:R$94)</f>
        <v>NaN</v>
      </c>
      <c r="BG2" s="59" t="str" cm="1">
        <f t="array" ref="BG2:BG18">TRANSPOSE(surface_ph!B$94:R$94)</f>
        <v>NaN</v>
      </c>
      <c r="BH2" s="59" t="str" cm="1">
        <f t="array" ref="BH2:BH18">TRANSPOSE(surface_Alk!B$94:R$94)</f>
        <v>NaN</v>
      </c>
      <c r="BI2" s="59" t="str" cm="1">
        <f t="array" ref="BI2:BI18">TRANSPOSE(surface_oxugen!B$94:R$94)</f>
        <v>NaN</v>
      </c>
      <c r="BJ2" s="59" t="str" cm="1">
        <f t="array" ref="BJ2:BJ18">TRANSPOSE(Surface_sal!B$94:R$94)</f>
        <v>NaN</v>
      </c>
      <c r="BK2" s="59" t="str" cm="1">
        <f t="array" ref="BK2:BK18">TRANSPOSE(picophyto!B$94:R$94)</f>
        <v>NA</v>
      </c>
      <c r="BL2" s="59" t="str" cm="1">
        <f t="array" ref="BL2:BL18">TRANSPOSE(nanophyto!B$94:R$94)</f>
        <v>NA</v>
      </c>
      <c r="BM2" s="59" t="str" cm="1">
        <f t="array" ref="BM2:BM18">TRANSPOSE(microphyto!B$94:R$94)</f>
        <v>NA</v>
      </c>
      <c r="BN2" s="59" t="str" cm="1">
        <f t="array" ref="BN2:BN18">TRANSPOSE(total_phyto!B$94:R$94)</f>
        <v>NA</v>
      </c>
      <c r="BO2" s="59" t="str" cm="1">
        <f t="array" ref="BO2:BO18">TRANSPOSE(nanozoo!B$94:R$94)</f>
        <v>NA</v>
      </c>
      <c r="BP2" s="59" t="str" cm="1">
        <f t="array" ref="BP2:BP18">TRANSPOSE(microzoo!B$94:R$94)</f>
        <v>NA</v>
      </c>
      <c r="BQ2" s="59" t="str" cm="1">
        <f t="array" ref="BQ2:BQ18">TRANSPOSE(mesozoo!B$94:R$94)</f>
        <v>NA</v>
      </c>
      <c r="BR2" s="59" t="str" cm="1">
        <f t="array" ref="BR2:BR18">TRANSPOSE(total_zoo!B$94:R$94)</f>
        <v>NA</v>
      </c>
      <c r="BS2" s="59" t="str" cm="1">
        <f t="array" ref="BS2:BS18">TRANSPOSE(foram!B$94:R$94)</f>
        <v>NaN</v>
      </c>
    </row>
    <row r="3" spans="1:71" x14ac:dyDescent="0.25">
      <c r="A3" s="52" t="s">
        <v>222</v>
      </c>
      <c r="B3" s="52">
        <v>6.3999999999999997E-5</v>
      </c>
      <c r="C3" s="52">
        <v>8.8769999999999995E-4</v>
      </c>
      <c r="D3" s="52">
        <v>29.923812999999999</v>
      </c>
      <c r="E3" s="52">
        <v>8.1083599999999993</v>
      </c>
      <c r="F3" s="52">
        <v>2.1869404999999998E-3</v>
      </c>
      <c r="G3" s="52">
        <v>2.0613783E-4</v>
      </c>
      <c r="H3" s="52">
        <v>33.649554999999999</v>
      </c>
      <c r="I3" s="52">
        <v>0.21961432</v>
      </c>
      <c r="J3" s="52">
        <v>0.14630844300000001</v>
      </c>
      <c r="K3" s="52">
        <v>1.9776764900000001E-10</v>
      </c>
      <c r="L3" s="52">
        <v>0.36592276320807959</v>
      </c>
      <c r="M3" s="52">
        <v>0.23136317000000001</v>
      </c>
      <c r="N3" s="52">
        <v>0.38911311999999998</v>
      </c>
      <c r="O3" s="52">
        <v>9.7963266064182347E-2</v>
      </c>
      <c r="P3" s="52">
        <v>0.76498682015037545</v>
      </c>
      <c r="Q3" s="65">
        <v>8.6147370000000002E-11</v>
      </c>
      <c r="S3" s="8" t="s">
        <v>222</v>
      </c>
      <c r="T3" s="63">
        <v>6.8899999999999994E-5</v>
      </c>
      <c r="U3" s="63">
        <v>6.7040000000000003E-4</v>
      </c>
      <c r="V3" s="63">
        <v>31.494323999999999</v>
      </c>
      <c r="W3" s="63">
        <v>7.9228635000000001</v>
      </c>
      <c r="X3" s="63">
        <v>2.1939373000000001E-3</v>
      </c>
      <c r="Y3" s="63">
        <v>2.0201710000000001E-4</v>
      </c>
      <c r="Z3" s="63">
        <v>33.616737000000001</v>
      </c>
      <c r="AA3" s="63">
        <v>0.203537936</v>
      </c>
      <c r="AB3" s="63">
        <v>0.132756075</v>
      </c>
      <c r="AC3" s="63">
        <v>1.9149484E-10</v>
      </c>
      <c r="AD3" s="63">
        <v>0.3362940112016613</v>
      </c>
      <c r="AE3" s="63">
        <v>0.22011852000000001</v>
      </c>
      <c r="AF3" s="63">
        <v>0.37118542999999998</v>
      </c>
      <c r="AG3" s="63">
        <v>9.3523710063985702E-2</v>
      </c>
      <c r="AH3" s="63">
        <v>0.73430077814849859</v>
      </c>
      <c r="AI3" s="63">
        <v>8.3814663999999997E-11</v>
      </c>
      <c r="AK3" s="8" t="s">
        <v>222</v>
      </c>
      <c r="AL3" s="54">
        <v>7.5400000000000003E-5</v>
      </c>
      <c r="AM3" s="54">
        <v>4.975E-4</v>
      </c>
      <c r="AN3" s="54">
        <v>33.078040000000001</v>
      </c>
      <c r="AO3" s="54">
        <v>7.7311620000000003</v>
      </c>
      <c r="AP3" s="54">
        <v>2.2018848000000001E-3</v>
      </c>
      <c r="AQ3" s="54">
        <v>1.9811361999999999E-4</v>
      </c>
      <c r="AR3" s="54">
        <v>33.582256000000001</v>
      </c>
      <c r="AS3" s="54">
        <v>0.18772853</v>
      </c>
      <c r="AT3" s="54">
        <v>0.12008206</v>
      </c>
      <c r="AU3" s="54">
        <v>1.8883352499999999E-10</v>
      </c>
      <c r="AV3" s="54">
        <v>0.30781059019893448</v>
      </c>
      <c r="AW3" s="54">
        <v>0.20923453</v>
      </c>
      <c r="AX3" s="54">
        <v>0.35380130999999998</v>
      </c>
      <c r="AY3" s="54">
        <v>9.2005800064536444E-2</v>
      </c>
      <c r="AZ3" s="54">
        <v>0.71329062814876942</v>
      </c>
      <c r="BA3" s="54">
        <v>8.2793903999999998E-11</v>
      </c>
      <c r="BC3" s="8" t="s">
        <v>222</v>
      </c>
      <c r="BD3" s="59">
        <v>7.2999999999999999E-5</v>
      </c>
      <c r="BE3" s="59">
        <v>5.844E-4</v>
      </c>
      <c r="BF3" s="59">
        <v>32.275196000000001</v>
      </c>
      <c r="BG3" s="59">
        <v>7.8401350000000001</v>
      </c>
      <c r="BH3" s="59">
        <v>2.1992824E-3</v>
      </c>
      <c r="BI3" s="59">
        <v>2.0007255E-4</v>
      </c>
      <c r="BJ3" s="59">
        <v>33.600211999999999</v>
      </c>
      <c r="BK3" s="59">
        <v>0.19539906000000001</v>
      </c>
      <c r="BL3" s="59">
        <v>0.126915642</v>
      </c>
      <c r="BM3" s="59">
        <v>1.9249125500000001E-10</v>
      </c>
      <c r="BN3" s="59">
        <v>0.3223147022026791</v>
      </c>
      <c r="BO3" s="59">
        <v>0.21506839</v>
      </c>
      <c r="BP3" s="59">
        <v>0.36237048999999999</v>
      </c>
      <c r="BQ3" s="59">
        <v>9.5432736064962206E-2</v>
      </c>
      <c r="BR3" s="59">
        <v>0.71747472914919519</v>
      </c>
      <c r="BS3" s="59">
        <v>8.4218349999999998E-11</v>
      </c>
    </row>
    <row r="4" spans="1:71" x14ac:dyDescent="0.25">
      <c r="B4" s="52">
        <v>6.4900000000000005E-5</v>
      </c>
      <c r="C4" s="52">
        <v>8.3120000000000004E-4</v>
      </c>
      <c r="D4" s="52">
        <v>31.781587999999999</v>
      </c>
      <c r="E4" s="52">
        <v>8.0800610000000006</v>
      </c>
      <c r="F4" s="52">
        <v>2.2095755999999999E-3</v>
      </c>
      <c r="G4" s="52">
        <v>2.0235562E-4</v>
      </c>
      <c r="H4" s="52">
        <v>33.996665999999998</v>
      </c>
      <c r="I4" s="52">
        <v>0.19401068499999999</v>
      </c>
      <c r="J4" s="52">
        <v>0.14804588799999999</v>
      </c>
      <c r="K4" s="52">
        <v>8.7408620733588007E-4</v>
      </c>
      <c r="L4" s="52">
        <v>0.34293065922028088</v>
      </c>
      <c r="M4" s="52">
        <v>0.23125371</v>
      </c>
      <c r="N4" s="52">
        <v>0.37950200000000001</v>
      </c>
      <c r="O4" s="52">
        <v>0.1763532000954548</v>
      </c>
      <c r="P4" s="52">
        <v>0.83395502022548873</v>
      </c>
      <c r="Q4" s="65">
        <v>1.2994813999999999E-10</v>
      </c>
      <c r="T4" s="63">
        <v>6.8399999999999996E-5</v>
      </c>
      <c r="U4" s="63">
        <v>6.1499999999999999E-4</v>
      </c>
      <c r="V4" s="63">
        <v>33.325122999999998</v>
      </c>
      <c r="W4" s="63">
        <v>7.9033712999999999</v>
      </c>
      <c r="X4" s="63">
        <v>2.2168312999999999E-3</v>
      </c>
      <c r="Y4" s="63">
        <v>1.9856377999999999E-4</v>
      </c>
      <c r="Z4" s="63">
        <v>33.971150000000002</v>
      </c>
      <c r="AA4" s="63">
        <v>0.17782047000000001</v>
      </c>
      <c r="AB4" s="63">
        <v>0.13096731</v>
      </c>
      <c r="AC4" s="63">
        <v>3.8828008675297998E-4</v>
      </c>
      <c r="AD4" s="63">
        <v>0.30917606009952919</v>
      </c>
      <c r="AE4" s="63">
        <v>0.21785771500000001</v>
      </c>
      <c r="AF4" s="63">
        <v>0.36204659</v>
      </c>
      <c r="AG4" s="63">
        <v>0.16874173009542889</v>
      </c>
      <c r="AH4" s="63">
        <v>0.79820819022371126</v>
      </c>
      <c r="AI4" s="63">
        <v>1.2709322E-10</v>
      </c>
      <c r="AL4" s="54">
        <v>7.3200000000000004E-5</v>
      </c>
      <c r="AM4" s="54">
        <v>4.4700000000000002E-4</v>
      </c>
      <c r="AN4" s="54">
        <v>34.890926</v>
      </c>
      <c r="AO4" s="54">
        <v>7.7192210000000001</v>
      </c>
      <c r="AP4" s="54">
        <v>2.2252349999999999E-3</v>
      </c>
      <c r="AQ4" s="54">
        <v>1.9493966999999999E-4</v>
      </c>
      <c r="AR4" s="54">
        <v>33.946826999999999</v>
      </c>
      <c r="AS4" s="54">
        <v>0.16264608</v>
      </c>
      <c r="AT4" s="54">
        <v>0.11777606</v>
      </c>
      <c r="AU4" s="54">
        <v>2.7016923663976389E-4</v>
      </c>
      <c r="AV4" s="54">
        <v>0.28069230924938432</v>
      </c>
      <c r="AW4" s="54">
        <v>0.20512946600000001</v>
      </c>
      <c r="AX4" s="54">
        <v>0.34563044999999998</v>
      </c>
      <c r="AY4" s="54">
        <v>0.16327510009654991</v>
      </c>
      <c r="AZ4" s="54">
        <v>0.77225446422533783</v>
      </c>
      <c r="BA4" s="54">
        <v>1.2682157999999999E-10</v>
      </c>
      <c r="BD4" s="59">
        <v>7.1600000000000006E-5</v>
      </c>
      <c r="BE4" s="59">
        <v>5.2979999999999998E-4</v>
      </c>
      <c r="BF4" s="59">
        <v>34.102497</v>
      </c>
      <c r="BG4" s="59">
        <v>7.8231719999999996</v>
      </c>
      <c r="BH4" s="59">
        <v>2.2226665E-3</v>
      </c>
      <c r="BI4" s="59">
        <v>1.9673805E-4</v>
      </c>
      <c r="BJ4" s="59">
        <v>33.963425000000001</v>
      </c>
      <c r="BK4" s="59">
        <v>0.16988755</v>
      </c>
      <c r="BL4" s="59">
        <v>0.123213802</v>
      </c>
      <c r="BM4" s="59">
        <v>4.9636763690650003E-4</v>
      </c>
      <c r="BN4" s="59">
        <v>0.29359771964972842</v>
      </c>
      <c r="BO4" s="59">
        <v>0.21160743000000001</v>
      </c>
      <c r="BP4" s="59">
        <v>0.35424949</v>
      </c>
      <c r="BQ4" s="59">
        <v>0.16786064009706739</v>
      </c>
      <c r="BR4" s="59">
        <v>0.7777995872258554</v>
      </c>
      <c r="BS4" s="59">
        <v>1.2887431000000001E-10</v>
      </c>
    </row>
    <row r="5" spans="1:71" x14ac:dyDescent="0.25">
      <c r="B5" s="52">
        <v>5.94E-5</v>
      </c>
      <c r="C5" s="52">
        <v>8.4179999999999997E-4</v>
      </c>
      <c r="D5" s="52">
        <v>31.353805999999999</v>
      </c>
      <c r="E5" s="52">
        <v>8.0890629999999994</v>
      </c>
      <c r="F5" s="52">
        <v>2.2068040000000001E-3</v>
      </c>
      <c r="G5" s="52">
        <v>2.0237925000000001E-4</v>
      </c>
      <c r="H5" s="52">
        <v>33.957129999999999</v>
      </c>
      <c r="I5" s="52">
        <v>0.20046069</v>
      </c>
      <c r="J5" s="52">
        <v>0.146875478</v>
      </c>
      <c r="K5" s="52">
        <v>3.6016013200000002E-10</v>
      </c>
      <c r="L5" s="52">
        <v>0.34733616837238568</v>
      </c>
      <c r="M5" s="52">
        <v>0.23240329500000001</v>
      </c>
      <c r="N5" s="52">
        <v>0.37971072</v>
      </c>
      <c r="O5" s="52">
        <v>0.15874575008592259</v>
      </c>
      <c r="P5" s="52">
        <v>0.81777782920123354</v>
      </c>
      <c r="Q5" s="65">
        <v>1.15263E-10</v>
      </c>
      <c r="T5" s="63">
        <v>6.1699999999999995E-5</v>
      </c>
      <c r="U5" s="63">
        <v>6.267E-4</v>
      </c>
      <c r="V5" s="63">
        <v>32.908855000000003</v>
      </c>
      <c r="W5" s="63">
        <v>7.9108989999999997</v>
      </c>
      <c r="X5" s="63">
        <v>2.2138629999999999E-3</v>
      </c>
      <c r="Y5" s="63">
        <v>1.9854494999999999E-4</v>
      </c>
      <c r="Z5" s="63">
        <v>33.928466999999998</v>
      </c>
      <c r="AA5" s="63">
        <v>0.18400656000000001</v>
      </c>
      <c r="AB5" s="63">
        <v>0.13211544</v>
      </c>
      <c r="AC5" s="63">
        <v>3.3508686E-10</v>
      </c>
      <c r="AD5" s="63">
        <v>0.31612200034716598</v>
      </c>
      <c r="AE5" s="63">
        <v>0.21936763000000001</v>
      </c>
      <c r="AF5" s="63">
        <v>0.36213726000000002</v>
      </c>
      <c r="AG5" s="63">
        <v>0.1527795300863197</v>
      </c>
      <c r="AH5" s="63">
        <v>0.78387238020045868</v>
      </c>
      <c r="AI5" s="63">
        <v>1.1343208999999999E-10</v>
      </c>
      <c r="AL5" s="54">
        <v>6.5500000000000006E-5</v>
      </c>
      <c r="AM5" s="54">
        <v>4.5469999999999999E-4</v>
      </c>
      <c r="AN5" s="54">
        <v>34.490498000000002</v>
      </c>
      <c r="AO5" s="54">
        <v>7.7238490000000004</v>
      </c>
      <c r="AP5" s="54">
        <v>2.2220612000000001E-3</v>
      </c>
      <c r="AQ5" s="54">
        <v>1.9484079000000001E-4</v>
      </c>
      <c r="AR5" s="54">
        <v>33.901634000000001</v>
      </c>
      <c r="AS5" s="54">
        <v>0.16854378</v>
      </c>
      <c r="AT5" s="54">
        <v>0.11829342299999999</v>
      </c>
      <c r="AU5" s="54">
        <v>3.2505811800000002E-10</v>
      </c>
      <c r="AV5" s="54">
        <v>0.28683720333706242</v>
      </c>
      <c r="AW5" s="54">
        <v>0.206906594</v>
      </c>
      <c r="AX5" s="54">
        <v>0.34538493999999997</v>
      </c>
      <c r="AY5" s="54">
        <v>0.147175550086832</v>
      </c>
      <c r="AZ5" s="54">
        <v>0.75796599020043498</v>
      </c>
      <c r="BA5" s="54">
        <v>1.1227976E-10</v>
      </c>
      <c r="BD5" s="59">
        <v>6.4399999999999993E-5</v>
      </c>
      <c r="BE5" s="59">
        <v>5.3879999999999998E-4</v>
      </c>
      <c r="BF5" s="59">
        <v>33.695675000000001</v>
      </c>
      <c r="BG5" s="59">
        <v>7.8300834000000004</v>
      </c>
      <c r="BH5" s="59">
        <v>2.2195754999999998E-3</v>
      </c>
      <c r="BI5" s="59">
        <v>1.9666729000000001E-4</v>
      </c>
      <c r="BJ5" s="59">
        <v>33.920079999999999</v>
      </c>
      <c r="BK5" s="59">
        <v>0.17611067</v>
      </c>
      <c r="BL5" s="59">
        <v>0.12613945700000001</v>
      </c>
      <c r="BM5" s="59">
        <v>3.3798221200000002E-10</v>
      </c>
      <c r="BN5" s="59">
        <v>0.30225012735007112</v>
      </c>
      <c r="BO5" s="59">
        <v>0.21337270999999999</v>
      </c>
      <c r="BP5" s="59">
        <v>0.35402252000000001</v>
      </c>
      <c r="BQ5" s="59">
        <v>0.15103820008709831</v>
      </c>
      <c r="BR5" s="59">
        <v>0.76277719220070128</v>
      </c>
      <c r="BS5" s="59">
        <v>1.1349330000000001E-10</v>
      </c>
    </row>
    <row r="6" spans="1:71" x14ac:dyDescent="0.25">
      <c r="B6" s="52">
        <v>6.9099999999999999E-5</v>
      </c>
      <c r="C6" s="52">
        <v>7.3039999999999997E-4</v>
      </c>
      <c r="D6" s="52">
        <v>30.130960000000002</v>
      </c>
      <c r="E6" s="52">
        <v>8.1014079999999993</v>
      </c>
      <c r="F6" s="52">
        <v>2.2015291999999999E-3</v>
      </c>
      <c r="G6" s="52">
        <v>2.0460502000000001E-4</v>
      </c>
      <c r="H6" s="52">
        <v>33.886715000000002</v>
      </c>
      <c r="I6" s="52">
        <v>0.22263110999999999</v>
      </c>
      <c r="J6" s="52">
        <v>0.13040790399999999</v>
      </c>
      <c r="K6" s="52">
        <v>1.4538769E-10</v>
      </c>
      <c r="L6" s="52">
        <v>0.35303901415418959</v>
      </c>
      <c r="M6" s="52">
        <v>0.21410096000000001</v>
      </c>
      <c r="N6" s="52">
        <v>0.41129296999999998</v>
      </c>
      <c r="O6" s="52">
        <v>6.5532988471249997E-5</v>
      </c>
      <c r="P6" s="52">
        <v>0.67028832505423341</v>
      </c>
      <c r="Q6" s="65">
        <v>6.5719439999999994E-11</v>
      </c>
      <c r="T6" s="63">
        <v>7.36E-5</v>
      </c>
      <c r="U6" s="63">
        <v>5.4869999999999995E-4</v>
      </c>
      <c r="V6" s="63">
        <v>31.704042000000001</v>
      </c>
      <c r="W6" s="63">
        <v>7.9179760000000003</v>
      </c>
      <c r="X6" s="63">
        <v>2.2081796E-3</v>
      </c>
      <c r="Y6" s="63">
        <v>2.0056049000000001E-4</v>
      </c>
      <c r="Z6" s="63">
        <v>33.850093999999999</v>
      </c>
      <c r="AA6" s="63">
        <v>0.20725861600000001</v>
      </c>
      <c r="AB6" s="63">
        <v>0.118373615</v>
      </c>
      <c r="AC6" s="63">
        <v>1.4158453000000001E-10</v>
      </c>
      <c r="AD6" s="63">
        <v>0.32563223115025558</v>
      </c>
      <c r="AE6" s="63">
        <v>0.2043227</v>
      </c>
      <c r="AF6" s="63">
        <v>0.39228900999999999</v>
      </c>
      <c r="AG6" s="63">
        <v>4.7027207670000004E-9</v>
      </c>
      <c r="AH6" s="63">
        <v>0.64468569576706514</v>
      </c>
      <c r="AI6" s="63">
        <v>6.397759E-11</v>
      </c>
      <c r="AL6" s="54">
        <v>7.9800000000000002E-5</v>
      </c>
      <c r="AM6" s="54">
        <v>4.0299999999999998E-4</v>
      </c>
      <c r="AN6" s="54">
        <v>33.302605</v>
      </c>
      <c r="AO6" s="54">
        <v>7.7263593999999998</v>
      </c>
      <c r="AP6" s="54">
        <v>2.2159442000000001E-3</v>
      </c>
      <c r="AQ6" s="54">
        <v>1.9666865E-4</v>
      </c>
      <c r="AR6" s="54">
        <v>33.815080000000002</v>
      </c>
      <c r="AS6" s="54">
        <v>0.19242504999999999</v>
      </c>
      <c r="AT6" s="54">
        <v>0.107478555</v>
      </c>
      <c r="AU6" s="54">
        <v>1.3954652900000001E-10</v>
      </c>
      <c r="AV6" s="54">
        <v>0.29990360514814818</v>
      </c>
      <c r="AW6" s="54">
        <v>0.19487818000000001</v>
      </c>
      <c r="AX6" s="54">
        <v>0.37470945999999999</v>
      </c>
      <c r="AY6" s="54">
        <v>2.4113076140000001E-9</v>
      </c>
      <c r="AZ6" s="54">
        <v>0.62657624947479307</v>
      </c>
      <c r="BA6" s="54">
        <v>6.2529449999999995E-11</v>
      </c>
      <c r="BD6" s="59">
        <v>7.7700000000000005E-5</v>
      </c>
      <c r="BE6" s="59">
        <v>4.7399999999999997E-4</v>
      </c>
      <c r="BF6" s="59">
        <v>32.49991</v>
      </c>
      <c r="BG6" s="59">
        <v>7.8353950000000001</v>
      </c>
      <c r="BH6" s="59">
        <v>2.2137243999999999E-3</v>
      </c>
      <c r="BI6" s="59">
        <v>1.9858507999999999E-4</v>
      </c>
      <c r="BJ6" s="59">
        <v>33.837789999999998</v>
      </c>
      <c r="BK6" s="59">
        <v>0.19981127500000001</v>
      </c>
      <c r="BL6" s="59">
        <v>0.113128376</v>
      </c>
      <c r="BM6" s="59">
        <v>1.4132233300000001E-10</v>
      </c>
      <c r="BN6" s="59">
        <v>0.3129396511499844</v>
      </c>
      <c r="BO6" s="59">
        <v>0.19978850000000001</v>
      </c>
      <c r="BP6" s="59">
        <v>0.38423363999999999</v>
      </c>
      <c r="BQ6" s="59">
        <v>9.8980977820000007E-9</v>
      </c>
      <c r="BR6" s="59">
        <v>0.62721401496158335</v>
      </c>
      <c r="BS6" s="59">
        <v>6.3430789999999998E-11</v>
      </c>
    </row>
    <row r="7" spans="1:71" x14ac:dyDescent="0.25">
      <c r="B7" s="52">
        <v>7.8999999999999996E-5</v>
      </c>
      <c r="C7" s="52">
        <v>9.2420000000000002E-4</v>
      </c>
      <c r="D7" s="52">
        <v>28.785477</v>
      </c>
      <c r="E7" s="52">
        <v>8.1153479999999991</v>
      </c>
      <c r="F7" s="52">
        <v>2.2053210000000001E-3</v>
      </c>
      <c r="G7" s="52">
        <v>2.0656179999999999E-4</v>
      </c>
      <c r="H7" s="52">
        <v>33.947597999999999</v>
      </c>
      <c r="I7" s="52">
        <v>0.24544783000000001</v>
      </c>
      <c r="J7" s="52">
        <v>0.138346625</v>
      </c>
      <c r="K7" s="52">
        <v>1.2137983600000001E-10</v>
      </c>
      <c r="L7" s="52">
        <v>0.38379445512922439</v>
      </c>
      <c r="M7" s="52">
        <v>0.20960967999999999</v>
      </c>
      <c r="N7" s="52">
        <v>0.36816106999999998</v>
      </c>
      <c r="O7" s="52">
        <v>2.1566572E-10</v>
      </c>
      <c r="P7" s="52">
        <v>0.6195241602692485</v>
      </c>
      <c r="Q7" s="65">
        <v>5.3541939999999999E-11</v>
      </c>
      <c r="T7" s="63">
        <v>8.5199999999999997E-5</v>
      </c>
      <c r="U7" s="63">
        <v>6.9640000000000001E-4</v>
      </c>
      <c r="V7" s="63">
        <v>30.372961</v>
      </c>
      <c r="W7" s="63">
        <v>7.9256276999999997</v>
      </c>
      <c r="X7" s="63">
        <v>2.2116567E-3</v>
      </c>
      <c r="Y7" s="63">
        <v>2.0225022E-4</v>
      </c>
      <c r="Z7" s="63">
        <v>33.906548000000001</v>
      </c>
      <c r="AA7" s="63">
        <v>0.23168080999999999</v>
      </c>
      <c r="AB7" s="63">
        <v>0.123829706</v>
      </c>
      <c r="AC7" s="63">
        <v>1.1563096599999999E-10</v>
      </c>
      <c r="AD7" s="63">
        <v>0.35551051612323381</v>
      </c>
      <c r="AE7" s="63">
        <v>0.20127846599999999</v>
      </c>
      <c r="AF7" s="63">
        <v>0.34896498999999997</v>
      </c>
      <c r="AG7" s="63">
        <v>2.1036019E-10</v>
      </c>
      <c r="AH7" s="63">
        <v>0.5952707802617424</v>
      </c>
      <c r="AI7" s="63">
        <v>5.0971643999999999E-11</v>
      </c>
      <c r="AL7" s="54">
        <v>9.3499999999999996E-5</v>
      </c>
      <c r="AM7" s="54">
        <v>5.1809999999999996E-4</v>
      </c>
      <c r="AN7" s="54">
        <v>31.986865999999999</v>
      </c>
      <c r="AO7" s="54">
        <v>7.7285212999999997</v>
      </c>
      <c r="AP7" s="54">
        <v>2.2191375000000001E-3</v>
      </c>
      <c r="AQ7" s="54">
        <v>1.9819134000000001E-4</v>
      </c>
      <c r="AR7" s="54">
        <v>33.867446999999999</v>
      </c>
      <c r="AS7" s="54">
        <v>0.21755947</v>
      </c>
      <c r="AT7" s="54">
        <v>0.11135320899999999</v>
      </c>
      <c r="AU7" s="54">
        <v>1.11863736E-10</v>
      </c>
      <c r="AV7" s="54">
        <v>0.32891267911930161</v>
      </c>
      <c r="AW7" s="54">
        <v>0.19309786000000001</v>
      </c>
      <c r="AX7" s="54">
        <v>0.33187541999999998</v>
      </c>
      <c r="AY7" s="54">
        <v>2.0786432000000001E-10</v>
      </c>
      <c r="AZ7" s="54">
        <v>0.57851996525806371</v>
      </c>
      <c r="BA7" s="54">
        <v>4.9042805000000003E-11</v>
      </c>
      <c r="BD7" s="59">
        <v>9.0500000000000004E-5</v>
      </c>
      <c r="BE7" s="59">
        <v>6.0519999999999997E-4</v>
      </c>
      <c r="BF7" s="59">
        <v>31.177505</v>
      </c>
      <c r="BG7" s="59">
        <v>7.8416943999999997</v>
      </c>
      <c r="BH7" s="59">
        <v>2.2171004999999998E-3</v>
      </c>
      <c r="BI7" s="59">
        <v>2.0018744E-4</v>
      </c>
      <c r="BJ7" s="59">
        <v>33.892574000000003</v>
      </c>
      <c r="BK7" s="59">
        <v>0.22467286</v>
      </c>
      <c r="BL7" s="59">
        <v>0.11728955000000001</v>
      </c>
      <c r="BM7" s="59">
        <v>1.14025896E-10</v>
      </c>
      <c r="BN7" s="59">
        <v>0.34196241012155698</v>
      </c>
      <c r="BO7" s="59">
        <v>0.19718183</v>
      </c>
      <c r="BP7" s="59">
        <v>0.34087598000000002</v>
      </c>
      <c r="BQ7" s="59">
        <v>2.1025672599999999E-10</v>
      </c>
      <c r="BR7" s="59">
        <v>0.57887552026045619</v>
      </c>
      <c r="BS7" s="59">
        <v>5.0182420000000003E-11</v>
      </c>
    </row>
    <row r="8" spans="1:71" x14ac:dyDescent="0.25">
      <c r="B8" s="52">
        <v>9.1899999999999998E-5</v>
      </c>
      <c r="C8" s="52">
        <v>1.1394E-3</v>
      </c>
      <c r="D8" s="52">
        <v>27.728031000000001</v>
      </c>
      <c r="E8" s="52">
        <v>8.1226350000000007</v>
      </c>
      <c r="F8" s="52">
        <v>2.2358624000000001E-3</v>
      </c>
      <c r="G8" s="52">
        <v>2.0822317999999999E-4</v>
      </c>
      <c r="H8" s="52">
        <v>34.417619999999999</v>
      </c>
      <c r="I8" s="52">
        <v>0.25653889499999999</v>
      </c>
      <c r="J8" s="52">
        <v>0.148838944</v>
      </c>
      <c r="K8" s="52">
        <v>1.1710136499999999E-10</v>
      </c>
      <c r="L8" s="52">
        <v>0.40537783912475389</v>
      </c>
      <c r="M8" s="52">
        <v>0.207438395</v>
      </c>
      <c r="N8" s="52">
        <v>0.35229452</v>
      </c>
      <c r="O8" s="52">
        <v>1.7719257400000001E-10</v>
      </c>
      <c r="P8" s="52">
        <v>0.59922048522768878</v>
      </c>
      <c r="Q8" s="65">
        <v>5.0453183E-11</v>
      </c>
      <c r="T8" s="63">
        <v>1.011E-4</v>
      </c>
      <c r="U8" s="63">
        <v>8.5700000000000001E-4</v>
      </c>
      <c r="V8" s="63">
        <v>29.314281000000001</v>
      </c>
      <c r="W8" s="63">
        <v>7.9269037000000004</v>
      </c>
      <c r="X8" s="63">
        <v>2.243199E-3</v>
      </c>
      <c r="Y8" s="63">
        <v>2.0372527000000001E-4</v>
      </c>
      <c r="Z8" s="63">
        <v>34.391959999999997</v>
      </c>
      <c r="AA8" s="63">
        <v>0.24500996999999999</v>
      </c>
      <c r="AB8" s="63">
        <v>0.13108913999999999</v>
      </c>
      <c r="AC8" s="63">
        <v>1.07391568E-10</v>
      </c>
      <c r="AD8" s="63">
        <v>0.37609911011461278</v>
      </c>
      <c r="AE8" s="63">
        <v>0.19849845499999999</v>
      </c>
      <c r="AF8" s="63">
        <v>0.32684275000000002</v>
      </c>
      <c r="AG8" s="63">
        <v>1.6451886000000001E-10</v>
      </c>
      <c r="AH8" s="63">
        <v>0.56882904221142161</v>
      </c>
      <c r="AI8" s="63">
        <v>4.6300904000000003E-11</v>
      </c>
      <c r="AL8" s="54">
        <v>1.12E-4</v>
      </c>
      <c r="AM8" s="54">
        <v>6.4269999999999996E-4</v>
      </c>
      <c r="AN8" s="54">
        <v>30.927620000000001</v>
      </c>
      <c r="AO8" s="54">
        <v>7.7269519999999998</v>
      </c>
      <c r="AP8" s="54">
        <v>2.2516925999999998E-3</v>
      </c>
      <c r="AQ8" s="54">
        <v>1.9945531999999999E-4</v>
      </c>
      <c r="AR8" s="54">
        <v>34.367400000000004</v>
      </c>
      <c r="AS8" s="54">
        <v>0.23282003000000001</v>
      </c>
      <c r="AT8" s="54">
        <v>0.116382918</v>
      </c>
      <c r="AU8" s="54">
        <v>1.00728911E-10</v>
      </c>
      <c r="AV8" s="54">
        <v>0.34920294810763169</v>
      </c>
      <c r="AW8" s="54">
        <v>0.19004202000000001</v>
      </c>
      <c r="AX8" s="54">
        <v>0.30503767999999998</v>
      </c>
      <c r="AY8" s="54">
        <v>1.55654973E-10</v>
      </c>
      <c r="AZ8" s="54">
        <v>0.54840871120044976</v>
      </c>
      <c r="BA8" s="54">
        <v>4.3132632999999999E-11</v>
      </c>
      <c r="BD8" s="59">
        <v>1.081E-4</v>
      </c>
      <c r="BE8" s="59">
        <v>7.4629999999999998E-4</v>
      </c>
      <c r="BF8" s="59">
        <v>30.119247000000001</v>
      </c>
      <c r="BG8" s="59">
        <v>7.8428426</v>
      </c>
      <c r="BH8" s="59">
        <v>2.2492191999999999E-3</v>
      </c>
      <c r="BI8" s="59">
        <v>2.0153668000000001E-4</v>
      </c>
      <c r="BJ8" s="59">
        <v>34.385269999999998</v>
      </c>
      <c r="BK8" s="59">
        <v>0.23904259</v>
      </c>
      <c r="BL8" s="59">
        <v>0.123733412</v>
      </c>
      <c r="BM8" s="59">
        <v>1.04209224E-10</v>
      </c>
      <c r="BN8" s="59">
        <v>0.36277600211127642</v>
      </c>
      <c r="BO8" s="59">
        <v>0.19427534599999999</v>
      </c>
      <c r="BP8" s="59">
        <v>0.31610485999999999</v>
      </c>
      <c r="BQ8" s="59">
        <v>1.6042052399999999E-10</v>
      </c>
      <c r="BR8" s="59">
        <v>0.54880161020521545</v>
      </c>
      <c r="BS8" s="59">
        <v>4.4764089999999998E-11</v>
      </c>
    </row>
    <row r="9" spans="1:71" x14ac:dyDescent="0.25">
      <c r="B9" s="52">
        <v>9.2200000000000005E-5</v>
      </c>
      <c r="C9" s="52">
        <v>1.4174999999999999E-3</v>
      </c>
      <c r="D9" s="52">
        <v>27.051497999999999</v>
      </c>
      <c r="E9" s="52">
        <v>8.1271880000000003</v>
      </c>
      <c r="F9" s="52">
        <v>2.2576639999999999E-3</v>
      </c>
      <c r="G9" s="52">
        <v>2.096465E-4</v>
      </c>
      <c r="H9" s="52">
        <v>34.751823000000002</v>
      </c>
      <c r="I9" s="52">
        <v>0.26225324</v>
      </c>
      <c r="J9" s="52">
        <v>0.16626666700000001</v>
      </c>
      <c r="K9" s="52">
        <v>1.37212413E-10</v>
      </c>
      <c r="L9" s="52">
        <v>0.42851990714568228</v>
      </c>
      <c r="M9" s="52">
        <v>0.21392127999999999</v>
      </c>
      <c r="N9" s="52">
        <v>0.38128311999999998</v>
      </c>
      <c r="O9" s="52">
        <v>2.09580257E-10</v>
      </c>
      <c r="P9" s="52">
        <v>0.63541875026677785</v>
      </c>
      <c r="Q9" s="65">
        <v>5.7143750000000002E-11</v>
      </c>
      <c r="T9" s="63">
        <v>1.021E-4</v>
      </c>
      <c r="U9" s="63">
        <v>1.0529000000000001E-3</v>
      </c>
      <c r="V9" s="63">
        <v>28.619527999999999</v>
      </c>
      <c r="W9" s="63">
        <v>7.9300810000000004</v>
      </c>
      <c r="X9" s="63">
        <v>2.2666089000000001E-3</v>
      </c>
      <c r="Y9" s="63">
        <v>2.0504738E-4</v>
      </c>
      <c r="Z9" s="63">
        <v>34.753535999999997</v>
      </c>
      <c r="AA9" s="63">
        <v>0.25144685</v>
      </c>
      <c r="AB9" s="63">
        <v>0.14447655000000001</v>
      </c>
      <c r="AC9" s="63">
        <v>1.2058991000000001E-10</v>
      </c>
      <c r="AD9" s="63">
        <v>0.39592340012840332</v>
      </c>
      <c r="AE9" s="63">
        <v>0.20365892999999999</v>
      </c>
      <c r="AF9" s="63">
        <v>0.34858243</v>
      </c>
      <c r="AG9" s="63">
        <v>1.8481166699999999E-10</v>
      </c>
      <c r="AH9" s="63">
        <v>0.59731902423667516</v>
      </c>
      <c r="AI9" s="63">
        <v>5.1017086E-11</v>
      </c>
      <c r="AL9" s="54">
        <v>1.1459999999999999E-4</v>
      </c>
      <c r="AM9" s="54">
        <v>7.7890000000000001E-4</v>
      </c>
      <c r="AN9" s="54">
        <v>30.218124</v>
      </c>
      <c r="AO9" s="54">
        <v>7.7290296999999999</v>
      </c>
      <c r="AP9" s="54">
        <v>2.2769035E-3</v>
      </c>
      <c r="AQ9" s="54">
        <v>2.0063239999999999E-4</v>
      </c>
      <c r="AR9" s="54">
        <v>34.757420000000003</v>
      </c>
      <c r="AS9" s="54">
        <v>0.23979576999999999</v>
      </c>
      <c r="AT9" s="54">
        <v>0.12654438500000001</v>
      </c>
      <c r="AU9" s="54">
        <v>1.0885297E-10</v>
      </c>
      <c r="AV9" s="54">
        <v>0.36634015511614532</v>
      </c>
      <c r="AW9" s="54">
        <v>0.19411945999999999</v>
      </c>
      <c r="AX9" s="54">
        <v>0.31997405000000001</v>
      </c>
      <c r="AY9" s="54">
        <v>1.6681656300000001E-10</v>
      </c>
      <c r="AZ9" s="54">
        <v>0.57155181421542067</v>
      </c>
      <c r="BA9" s="54">
        <v>4.6130442999999997E-11</v>
      </c>
      <c r="BD9" s="59">
        <v>1.1010000000000001E-4</v>
      </c>
      <c r="BE9" s="59">
        <v>9.0850000000000002E-4</v>
      </c>
      <c r="BF9" s="59">
        <v>29.418236</v>
      </c>
      <c r="BG9" s="59">
        <v>7.8458079999999999</v>
      </c>
      <c r="BH9" s="59">
        <v>2.2735910000000002E-3</v>
      </c>
      <c r="BI9" s="59">
        <v>2.0279658E-4</v>
      </c>
      <c r="BJ9" s="59">
        <v>34.760693000000003</v>
      </c>
      <c r="BK9" s="59">
        <v>0.24565057000000001</v>
      </c>
      <c r="BL9" s="59">
        <v>0.13528063800000001</v>
      </c>
      <c r="BM9" s="59">
        <v>1.14610456E-10</v>
      </c>
      <c r="BN9" s="59">
        <v>0.38093120812215858</v>
      </c>
      <c r="BO9" s="59">
        <v>0.19887976600000001</v>
      </c>
      <c r="BP9" s="59">
        <v>0.33432344000000003</v>
      </c>
      <c r="BQ9" s="59">
        <v>1.7587769399999999E-10</v>
      </c>
      <c r="BR9" s="59">
        <v>0.57204693822448183</v>
      </c>
      <c r="BS9" s="59">
        <v>4.8568416999999997E-11</v>
      </c>
    </row>
    <row r="10" spans="1:71" x14ac:dyDescent="0.25">
      <c r="B10" s="52">
        <v>9.3700000000000001E-5</v>
      </c>
      <c r="C10" s="52">
        <v>1.6922E-3</v>
      </c>
      <c r="D10" s="52">
        <v>26.473507000000001</v>
      </c>
      <c r="E10" s="52">
        <v>8.1300659999999993</v>
      </c>
      <c r="F10" s="52">
        <v>2.2705235000000002E-3</v>
      </c>
      <c r="G10" s="52">
        <v>2.1125369000000001E-4</v>
      </c>
      <c r="H10" s="52">
        <v>34.947482999999998</v>
      </c>
      <c r="I10" s="52">
        <v>0.26656296000000002</v>
      </c>
      <c r="J10" s="52">
        <v>0.18217707</v>
      </c>
      <c r="K10" s="52">
        <v>1.5987287599999999E-10</v>
      </c>
      <c r="L10" s="52">
        <v>0.44874003016912778</v>
      </c>
      <c r="M10" s="52">
        <v>0.22042192399999999</v>
      </c>
      <c r="N10" s="52">
        <v>0.40910503999999998</v>
      </c>
      <c r="O10" s="52">
        <v>2.5137548999999998E-10</v>
      </c>
      <c r="P10" s="52">
        <v>0.67054847431534503</v>
      </c>
      <c r="Q10" s="65">
        <v>6.3903159999999996E-11</v>
      </c>
      <c r="T10" s="63">
        <v>1.036E-4</v>
      </c>
      <c r="U10" s="63">
        <v>1.2566000000000001E-3</v>
      </c>
      <c r="V10" s="63">
        <v>28.015931999999999</v>
      </c>
      <c r="W10" s="63">
        <v>7.9326014999999996</v>
      </c>
      <c r="X10" s="63">
        <v>2.2806004E-3</v>
      </c>
      <c r="Y10" s="63">
        <v>2.0660007E-4</v>
      </c>
      <c r="Z10" s="63">
        <v>34.966923000000001</v>
      </c>
      <c r="AA10" s="63">
        <v>0.25639065</v>
      </c>
      <c r="AB10" s="63">
        <v>0.15771336999999999</v>
      </c>
      <c r="AC10" s="63">
        <v>1.3689423199999999E-10</v>
      </c>
      <c r="AD10" s="63">
        <v>0.41410402014536313</v>
      </c>
      <c r="AE10" s="63">
        <v>0.20961382000000001</v>
      </c>
      <c r="AF10" s="63">
        <v>0.37340337000000001</v>
      </c>
      <c r="AG10" s="63">
        <v>2.1451019799999999E-10</v>
      </c>
      <c r="AH10" s="63">
        <v>0.62916603627204437</v>
      </c>
      <c r="AI10" s="63">
        <v>5.6571434999999999E-11</v>
      </c>
      <c r="AL10" s="54">
        <v>1.164E-4</v>
      </c>
      <c r="AM10" s="54">
        <v>9.2900000000000003E-4</v>
      </c>
      <c r="AN10" s="54">
        <v>29.592009000000001</v>
      </c>
      <c r="AO10" s="54">
        <v>7.7312183000000001</v>
      </c>
      <c r="AP10" s="54">
        <v>2.2922286000000001E-3</v>
      </c>
      <c r="AQ10" s="54">
        <v>2.0210437999999999E-4</v>
      </c>
      <c r="AR10" s="54">
        <v>34.990806999999997</v>
      </c>
      <c r="AS10" s="54">
        <v>0.24518221000000001</v>
      </c>
      <c r="AT10" s="54">
        <v>0.13746820300000001</v>
      </c>
      <c r="AU10" s="54">
        <v>1.20956998E-10</v>
      </c>
      <c r="AV10" s="54">
        <v>0.38265041312878773</v>
      </c>
      <c r="AW10" s="54">
        <v>0.19951105</v>
      </c>
      <c r="AX10" s="54">
        <v>0.34166638999999999</v>
      </c>
      <c r="AY10" s="54">
        <v>1.8894999299999999E-10</v>
      </c>
      <c r="AZ10" s="54">
        <v>0.60087690324249055</v>
      </c>
      <c r="BA10" s="54">
        <v>5.0644765999999997E-11</v>
      </c>
      <c r="BD10" s="59">
        <v>1.12E-4</v>
      </c>
      <c r="BE10" s="59">
        <v>1.0811E-3</v>
      </c>
      <c r="BF10" s="59">
        <v>28.804638000000001</v>
      </c>
      <c r="BG10" s="59">
        <v>7.8479950000000001</v>
      </c>
      <c r="BH10" s="59">
        <v>2.2882944999999999E-3</v>
      </c>
      <c r="BI10" s="59">
        <v>2.0430953000000001E-4</v>
      </c>
      <c r="BJ10" s="59">
        <v>34.984062000000002</v>
      </c>
      <c r="BK10" s="59">
        <v>0.2507933</v>
      </c>
      <c r="BL10" s="59">
        <v>0.14713883</v>
      </c>
      <c r="BM10" s="59">
        <v>1.2836884899999999E-10</v>
      </c>
      <c r="BN10" s="59">
        <v>0.39793213013650008</v>
      </c>
      <c r="BO10" s="59">
        <v>0.20450526999999999</v>
      </c>
      <c r="BP10" s="59">
        <v>0.35723762999999997</v>
      </c>
      <c r="BQ10" s="59">
        <v>2.0102545300000001E-10</v>
      </c>
      <c r="BR10" s="59">
        <v>0.60137754525456599</v>
      </c>
      <c r="BS10" s="59">
        <v>5.3496623999999999E-11</v>
      </c>
    </row>
    <row r="11" spans="1:71" x14ac:dyDescent="0.25">
      <c r="B11" s="52">
        <v>9.3800000000000003E-5</v>
      </c>
      <c r="C11" s="52">
        <v>1.7329999999999999E-3</v>
      </c>
      <c r="D11" s="52">
        <v>25.973358000000001</v>
      </c>
      <c r="E11" s="52">
        <v>8.1341339999999995</v>
      </c>
      <c r="F11" s="52">
        <v>2.280963E-3</v>
      </c>
      <c r="G11" s="52">
        <v>2.1226007E-4</v>
      </c>
      <c r="H11" s="52">
        <v>35.109875000000002</v>
      </c>
      <c r="I11" s="52">
        <v>0.26913646000000002</v>
      </c>
      <c r="J11" s="52">
        <v>0.183698633</v>
      </c>
      <c r="K11" s="52">
        <v>1.5228989599999999E-10</v>
      </c>
      <c r="L11" s="52">
        <v>0.45283509316130138</v>
      </c>
      <c r="M11" s="52">
        <v>0.22154545</v>
      </c>
      <c r="N11" s="52">
        <v>0.40631019000000002</v>
      </c>
      <c r="O11" s="52">
        <v>2.3212602000000001E-10</v>
      </c>
      <c r="P11" s="52">
        <v>0.6687006002943503</v>
      </c>
      <c r="Q11" s="65">
        <v>6.2154130000000006E-11</v>
      </c>
      <c r="T11" s="63">
        <v>1.036E-4</v>
      </c>
      <c r="U11" s="63">
        <v>1.2819000000000001E-3</v>
      </c>
      <c r="V11" s="63">
        <v>27.491966000000001</v>
      </c>
      <c r="W11" s="63">
        <v>7.9336690000000001</v>
      </c>
      <c r="X11" s="63">
        <v>2.2920852000000002E-3</v>
      </c>
      <c r="Y11" s="63">
        <v>2.0759310000000001E-4</v>
      </c>
      <c r="Z11" s="63">
        <v>35.143577999999998</v>
      </c>
      <c r="AA11" s="63">
        <v>0.25908046400000001</v>
      </c>
      <c r="AB11" s="63">
        <v>0.15822175799999999</v>
      </c>
      <c r="AC11" s="63">
        <v>1.2928330000000001E-10</v>
      </c>
      <c r="AD11" s="63">
        <v>0.41730222213746032</v>
      </c>
      <c r="AE11" s="63">
        <v>0.21047200999999999</v>
      </c>
      <c r="AF11" s="63">
        <v>0.36862825999999999</v>
      </c>
      <c r="AG11" s="63">
        <v>1.9706100999999999E-10</v>
      </c>
      <c r="AH11" s="63">
        <v>0.62505610525250133</v>
      </c>
      <c r="AI11" s="63">
        <v>5.4487363E-11</v>
      </c>
      <c r="AL11" s="54">
        <v>1.17E-4</v>
      </c>
      <c r="AM11" s="54">
        <v>9.4200000000000002E-4</v>
      </c>
      <c r="AN11" s="54">
        <v>29.044955999999999</v>
      </c>
      <c r="AO11" s="54">
        <v>7.7312200000000004</v>
      </c>
      <c r="AP11" s="54">
        <v>2.3048408000000001E-3</v>
      </c>
      <c r="AQ11" s="54">
        <v>2.0307855000000001E-4</v>
      </c>
      <c r="AR11" s="54">
        <v>35.182735000000001</v>
      </c>
      <c r="AS11" s="54">
        <v>0.24785443600000001</v>
      </c>
      <c r="AT11" s="54">
        <v>0.13692903000000001</v>
      </c>
      <c r="AU11" s="54">
        <v>1.12880464E-10</v>
      </c>
      <c r="AV11" s="54">
        <v>0.38478346612036152</v>
      </c>
      <c r="AW11" s="54">
        <v>0.20007478000000001</v>
      </c>
      <c r="AX11" s="54">
        <v>0.33462315999999998</v>
      </c>
      <c r="AY11" s="54">
        <v>1.7154455000000001E-10</v>
      </c>
      <c r="AZ11" s="54">
        <v>0.59493030622270859</v>
      </c>
      <c r="BA11" s="54">
        <v>4.8166072000000001E-11</v>
      </c>
      <c r="BD11" s="59">
        <v>1.1230000000000001E-4</v>
      </c>
      <c r="BE11" s="59">
        <v>1.0975E-3</v>
      </c>
      <c r="BF11" s="59">
        <v>28.269417000000001</v>
      </c>
      <c r="BG11" s="59">
        <v>7.8490763000000001</v>
      </c>
      <c r="BH11" s="59">
        <v>2.3003492999999998E-3</v>
      </c>
      <c r="BI11" s="59">
        <v>2.0529287999999999E-4</v>
      </c>
      <c r="BJ11" s="59">
        <v>35.168185999999999</v>
      </c>
      <c r="BK11" s="59">
        <v>0.25354003000000003</v>
      </c>
      <c r="BL11" s="59">
        <v>0.146956114</v>
      </c>
      <c r="BM11" s="59">
        <v>1.20251889E-10</v>
      </c>
      <c r="BN11" s="59">
        <v>0.40049614412805012</v>
      </c>
      <c r="BO11" s="59">
        <v>0.20515577600000001</v>
      </c>
      <c r="BP11" s="59">
        <v>0.35096308999999998</v>
      </c>
      <c r="BQ11" s="59">
        <v>1.83130227E-10</v>
      </c>
      <c r="BR11" s="59">
        <v>0.59546132923429418</v>
      </c>
      <c r="BS11" s="59">
        <v>5.1116954E-11</v>
      </c>
    </row>
    <row r="12" spans="1:71" x14ac:dyDescent="0.25">
      <c r="B12" s="52">
        <v>9.2700000000000004E-5</v>
      </c>
      <c r="C12" s="52">
        <v>1.774E-3</v>
      </c>
      <c r="D12" s="52">
        <v>25.558769999999999</v>
      </c>
      <c r="E12" s="52">
        <v>8.136825</v>
      </c>
      <c r="F12" s="52">
        <v>2.2887160000000001E-3</v>
      </c>
      <c r="G12" s="52">
        <v>2.1328486999999999E-4</v>
      </c>
      <c r="H12" s="52">
        <v>35.230625000000003</v>
      </c>
      <c r="I12" s="52">
        <v>0.27123425000000001</v>
      </c>
      <c r="J12" s="52">
        <v>0.185236602</v>
      </c>
      <c r="K12" s="52">
        <v>1.4715243E-10</v>
      </c>
      <c r="L12" s="52">
        <v>0.45647085215598959</v>
      </c>
      <c r="M12" s="52">
        <v>0.22253178500000001</v>
      </c>
      <c r="N12" s="52">
        <v>0.40427971000000001</v>
      </c>
      <c r="O12" s="52">
        <v>2.1919328199999999E-10</v>
      </c>
      <c r="P12" s="52">
        <v>0.66749996128015254</v>
      </c>
      <c r="Q12" s="65">
        <v>6.0885180000000005E-11</v>
      </c>
      <c r="T12" s="63">
        <v>1.024E-4</v>
      </c>
      <c r="U12" s="63">
        <v>1.2968000000000001E-3</v>
      </c>
      <c r="V12" s="63">
        <v>27.056484000000001</v>
      </c>
      <c r="W12" s="63">
        <v>7.9351669999999999</v>
      </c>
      <c r="X12" s="63">
        <v>2.3006347E-3</v>
      </c>
      <c r="Y12" s="63">
        <v>2.0859021000000001E-4</v>
      </c>
      <c r="Z12" s="63">
        <v>35.274146999999999</v>
      </c>
      <c r="AA12" s="63">
        <v>0.2612005</v>
      </c>
      <c r="AB12" s="63">
        <v>0.15811122999999999</v>
      </c>
      <c r="AC12" s="63">
        <v>1.2269599700000001E-10</v>
      </c>
      <c r="AD12" s="63">
        <v>0.41931173013060652</v>
      </c>
      <c r="AE12" s="63">
        <v>0.21096967</v>
      </c>
      <c r="AF12" s="63">
        <v>0.36325761000000001</v>
      </c>
      <c r="AG12" s="63">
        <v>1.82791822E-10</v>
      </c>
      <c r="AH12" s="63">
        <v>0.62065897623641697</v>
      </c>
      <c r="AI12" s="63">
        <v>5.2529692000000002E-11</v>
      </c>
      <c r="AL12" s="54">
        <v>1.159E-4</v>
      </c>
      <c r="AM12" s="54">
        <v>9.4530000000000005E-4</v>
      </c>
      <c r="AN12" s="54">
        <v>28.586735000000001</v>
      </c>
      <c r="AO12" s="54">
        <v>7.7318749999999996</v>
      </c>
      <c r="AP12" s="54">
        <v>2.3141800999999999E-3</v>
      </c>
      <c r="AQ12" s="54">
        <v>2.0405502E-4</v>
      </c>
      <c r="AR12" s="54">
        <v>35.323039999999999</v>
      </c>
      <c r="AS12" s="54">
        <v>0.24989731000000001</v>
      </c>
      <c r="AT12" s="54">
        <v>0.13573186800000001</v>
      </c>
      <c r="AU12" s="54">
        <v>1.05756012E-10</v>
      </c>
      <c r="AV12" s="54">
        <v>0.3856291781129107</v>
      </c>
      <c r="AW12" s="54">
        <v>0.20028538600000001</v>
      </c>
      <c r="AX12" s="54">
        <v>0.32678019000000003</v>
      </c>
      <c r="AY12" s="54">
        <v>1.5690183800000001E-10</v>
      </c>
      <c r="AZ12" s="54">
        <v>0.58866060520597308</v>
      </c>
      <c r="BA12" s="54">
        <v>4.5799516999999999E-11</v>
      </c>
      <c r="BD12" s="59">
        <v>1.111E-4</v>
      </c>
      <c r="BE12" s="59">
        <v>1.1081999999999999E-3</v>
      </c>
      <c r="BF12" s="59">
        <v>27.821287000000002</v>
      </c>
      <c r="BG12" s="59">
        <v>7.8502983999999998</v>
      </c>
      <c r="BH12" s="59">
        <v>2.3092545999999999E-3</v>
      </c>
      <c r="BI12" s="59">
        <v>2.0628638E-4</v>
      </c>
      <c r="BJ12" s="59">
        <v>35.303097000000001</v>
      </c>
      <c r="BK12" s="59">
        <v>0.25568813000000001</v>
      </c>
      <c r="BL12" s="59">
        <v>0.14641626699999999</v>
      </c>
      <c r="BM12" s="59">
        <v>1.1361723700000001E-10</v>
      </c>
      <c r="BN12" s="59">
        <v>0.40210439712112728</v>
      </c>
      <c r="BO12" s="59">
        <v>0.205557515</v>
      </c>
      <c r="BP12" s="59">
        <v>0.34466361000000001</v>
      </c>
      <c r="BQ12" s="59">
        <v>1.6910843000000001E-10</v>
      </c>
      <c r="BR12" s="59">
        <v>0.58925511221817972</v>
      </c>
      <c r="BS12" s="59">
        <v>4.9024277999999997E-11</v>
      </c>
    </row>
    <row r="13" spans="1:71" x14ac:dyDescent="0.25">
      <c r="B13" s="52">
        <v>9.2999999999999997E-5</v>
      </c>
      <c r="C13" s="52">
        <v>1.9556999999999999E-3</v>
      </c>
      <c r="D13" s="52">
        <v>25.308743</v>
      </c>
      <c r="E13" s="52">
        <v>8.1373029999999993</v>
      </c>
      <c r="F13" s="52">
        <v>2.2904092999999999E-3</v>
      </c>
      <c r="G13" s="52">
        <v>2.1424836E-4</v>
      </c>
      <c r="H13" s="52">
        <v>35.254157999999997</v>
      </c>
      <c r="I13" s="52">
        <v>0.27312674999999997</v>
      </c>
      <c r="J13" s="52">
        <v>0.195305546</v>
      </c>
      <c r="K13" s="52">
        <v>1.6301052800000001E-10</v>
      </c>
      <c r="L13" s="52">
        <v>0.46843229617237259</v>
      </c>
      <c r="M13" s="52">
        <v>0.22634124</v>
      </c>
      <c r="N13" s="52">
        <v>0.42205892</v>
      </c>
      <c r="O13" s="52">
        <v>2.47608495E-10</v>
      </c>
      <c r="P13" s="52">
        <v>0.68960067531309654</v>
      </c>
      <c r="Q13" s="65">
        <v>6.5403769999999994E-11</v>
      </c>
      <c r="T13" s="63">
        <v>1.022E-4</v>
      </c>
      <c r="U13" s="63">
        <v>1.4329E-3</v>
      </c>
      <c r="V13" s="63">
        <v>26.782340000000001</v>
      </c>
      <c r="W13" s="63">
        <v>7.936712</v>
      </c>
      <c r="X13" s="63">
        <v>2.3025437E-3</v>
      </c>
      <c r="Y13" s="63">
        <v>2.0955714000000001E-4</v>
      </c>
      <c r="Z13" s="63">
        <v>35.29833</v>
      </c>
      <c r="AA13" s="63">
        <v>0.26359840400000001</v>
      </c>
      <c r="AB13" s="63">
        <v>0.16673416999999999</v>
      </c>
      <c r="AC13" s="63">
        <v>1.33710022E-10</v>
      </c>
      <c r="AD13" s="63">
        <v>0.43033257414206583</v>
      </c>
      <c r="AE13" s="63">
        <v>0.21453299000000001</v>
      </c>
      <c r="AF13" s="63">
        <v>0.37965221999999998</v>
      </c>
      <c r="AG13" s="63">
        <v>2.02017846E-10</v>
      </c>
      <c r="AH13" s="63">
        <v>0.64118184725944571</v>
      </c>
      <c r="AI13" s="63">
        <v>5.6272157000000001E-11</v>
      </c>
      <c r="AL13" s="54">
        <v>1.154E-4</v>
      </c>
      <c r="AM13" s="54">
        <v>1.0457999999999999E-3</v>
      </c>
      <c r="AN13" s="54">
        <v>28.287991999999999</v>
      </c>
      <c r="AO13" s="54">
        <v>7.7330399999999999</v>
      </c>
      <c r="AP13" s="54">
        <v>2.3162297000000002E-3</v>
      </c>
      <c r="AQ13" s="54">
        <v>2.0502047999999999E-4</v>
      </c>
      <c r="AR13" s="54">
        <v>35.347410000000004</v>
      </c>
      <c r="AS13" s="54">
        <v>0.25276166</v>
      </c>
      <c r="AT13" s="54">
        <v>0.14303861500000001</v>
      </c>
      <c r="AU13" s="54">
        <v>1.13846993E-10</v>
      </c>
      <c r="AV13" s="54">
        <v>0.39580027512137589</v>
      </c>
      <c r="AW13" s="54">
        <v>0.20360924999999999</v>
      </c>
      <c r="AX13" s="54">
        <v>0.34172513999999998</v>
      </c>
      <c r="AY13" s="54">
        <v>1.71158292E-10</v>
      </c>
      <c r="AZ13" s="54">
        <v>0.60803126822357656</v>
      </c>
      <c r="BA13" s="54">
        <v>4.8897338000000002E-11</v>
      </c>
      <c r="BD13" s="59">
        <v>1.108E-4</v>
      </c>
      <c r="BE13" s="59">
        <v>1.2236E-3</v>
      </c>
      <c r="BF13" s="59">
        <v>27.534331999999999</v>
      </c>
      <c r="BG13" s="59">
        <v>7.8513484</v>
      </c>
      <c r="BH13" s="59">
        <v>2.3111680000000002E-3</v>
      </c>
      <c r="BI13" s="59">
        <v>2.0725295E-4</v>
      </c>
      <c r="BJ13" s="59">
        <v>35.32705</v>
      </c>
      <c r="BK13" s="59">
        <v>0.25831117399999998</v>
      </c>
      <c r="BL13" s="59">
        <v>0.15424439300000001</v>
      </c>
      <c r="BM13" s="59">
        <v>1.22810323E-10</v>
      </c>
      <c r="BN13" s="59">
        <v>0.41255556713072039</v>
      </c>
      <c r="BO13" s="59">
        <v>0.20895726000000001</v>
      </c>
      <c r="BP13" s="59">
        <v>0.36007771</v>
      </c>
      <c r="BQ13" s="59">
        <v>1.8519630999999999E-10</v>
      </c>
      <c r="BR13" s="59">
        <v>0.60860545823761447</v>
      </c>
      <c r="BS13" s="59">
        <v>5.2362610000000002E-11</v>
      </c>
    </row>
    <row r="14" spans="1:71" x14ac:dyDescent="0.25">
      <c r="B14" s="52">
        <v>9.3800000000000003E-5</v>
      </c>
      <c r="C14" s="52">
        <v>2.2775E-3</v>
      </c>
      <c r="D14" s="52">
        <v>25.204754000000001</v>
      </c>
      <c r="E14" s="52">
        <v>8.1371179999999992</v>
      </c>
      <c r="F14" s="52">
        <v>2.2864572000000001E-3</v>
      </c>
      <c r="G14" s="52">
        <v>2.1501922000000001E-4</v>
      </c>
      <c r="H14" s="52">
        <v>35.191048000000002</v>
      </c>
      <c r="I14" s="52">
        <v>0.27439037999999999</v>
      </c>
      <c r="J14" s="52">
        <v>0.2122299</v>
      </c>
      <c r="K14" s="52">
        <v>2.0707281999999999E-10</v>
      </c>
      <c r="L14" s="52">
        <v>0.48662028021757908</v>
      </c>
      <c r="M14" s="52">
        <v>0.23223394999999999</v>
      </c>
      <c r="N14" s="52">
        <v>0.45439980000000002</v>
      </c>
      <c r="O14" s="52">
        <v>3.53123052E-10</v>
      </c>
      <c r="P14" s="52">
        <v>0.7287544264284781</v>
      </c>
      <c r="Q14" s="65">
        <v>7.5254095000000004E-11</v>
      </c>
      <c r="T14" s="63">
        <v>1.025E-4</v>
      </c>
      <c r="U14" s="63">
        <v>1.688E-3</v>
      </c>
      <c r="V14" s="63">
        <v>26.655419999999999</v>
      </c>
      <c r="W14" s="63">
        <v>7.9391040000000004</v>
      </c>
      <c r="X14" s="63">
        <v>2.2983361999999999E-3</v>
      </c>
      <c r="Y14" s="63">
        <v>2.1036112000000001E-4</v>
      </c>
      <c r="Z14" s="63">
        <v>35.228189999999998</v>
      </c>
      <c r="AA14" s="63">
        <v>0.26564383000000003</v>
      </c>
      <c r="AB14" s="63">
        <v>0.18231153</v>
      </c>
      <c r="AC14" s="63">
        <v>1.64722956E-10</v>
      </c>
      <c r="AD14" s="63">
        <v>0.44795536017414511</v>
      </c>
      <c r="AE14" s="63">
        <v>0.22037588999999999</v>
      </c>
      <c r="AF14" s="63">
        <v>0.41207150999999997</v>
      </c>
      <c r="AG14" s="63">
        <v>2.6443886700000002E-10</v>
      </c>
      <c r="AH14" s="63">
        <v>0.6799983303307221</v>
      </c>
      <c r="AI14" s="63">
        <v>6.5123520000000006E-11</v>
      </c>
      <c r="AL14" s="54">
        <v>1.15E-4</v>
      </c>
      <c r="AM14" s="54">
        <v>1.2398999999999999E-3</v>
      </c>
      <c r="AN14" s="54">
        <v>28.138268</v>
      </c>
      <c r="AO14" s="54">
        <v>7.7351390000000002</v>
      </c>
      <c r="AP14" s="54">
        <v>2.3116346000000001E-3</v>
      </c>
      <c r="AQ14" s="54">
        <v>2.0584552999999999E-4</v>
      </c>
      <c r="AR14" s="54">
        <v>35.269011999999996</v>
      </c>
      <c r="AS14" s="54">
        <v>0.25554687399999998</v>
      </c>
      <c r="AT14" s="54">
        <v>0.15691514300000001</v>
      </c>
      <c r="AU14" s="54">
        <v>1.3740475999999999E-10</v>
      </c>
      <c r="AV14" s="54">
        <v>0.41246201714590081</v>
      </c>
      <c r="AW14" s="54">
        <v>0.20921416000000001</v>
      </c>
      <c r="AX14" s="54">
        <v>0.37322010999999999</v>
      </c>
      <c r="AY14" s="54">
        <v>2.1652616000000001E-10</v>
      </c>
      <c r="AZ14" s="54">
        <v>0.64601549427704807</v>
      </c>
      <c r="BA14" s="54">
        <v>5.6703830000000003E-11</v>
      </c>
      <c r="BD14" s="59">
        <v>1.1069999999999999E-4</v>
      </c>
      <c r="BE14" s="59">
        <v>1.4407999999999999E-3</v>
      </c>
      <c r="BF14" s="59">
        <v>27.395776999999999</v>
      </c>
      <c r="BG14" s="59">
        <v>7.8531294000000003</v>
      </c>
      <c r="BH14" s="59">
        <v>2.3066683000000001E-3</v>
      </c>
      <c r="BI14" s="59">
        <v>2.0806416E-4</v>
      </c>
      <c r="BJ14" s="59">
        <v>35.252502</v>
      </c>
      <c r="BK14" s="59">
        <v>0.26071283000000001</v>
      </c>
      <c r="BL14" s="59">
        <v>0.168609077</v>
      </c>
      <c r="BM14" s="59">
        <v>1.4878917000000001E-10</v>
      </c>
      <c r="BN14" s="59">
        <v>0.42932190715768898</v>
      </c>
      <c r="BO14" s="59">
        <v>0.21456319400000001</v>
      </c>
      <c r="BP14" s="59">
        <v>0.39133245</v>
      </c>
      <c r="BQ14" s="59">
        <v>2.3589238E-10</v>
      </c>
      <c r="BR14" s="59">
        <v>0.64652025129641444</v>
      </c>
      <c r="BS14" s="59">
        <v>6.0457119999999996E-11</v>
      </c>
    </row>
    <row r="15" spans="1:71" x14ac:dyDescent="0.25">
      <c r="B15" s="52">
        <v>9.5299999999999999E-5</v>
      </c>
      <c r="C15" s="52">
        <v>2.8224999999999999E-3</v>
      </c>
      <c r="D15" s="52">
        <v>25.245283000000001</v>
      </c>
      <c r="E15" s="52">
        <v>8.1370579999999997</v>
      </c>
      <c r="F15" s="52">
        <v>2.2730518000000002E-3</v>
      </c>
      <c r="G15" s="52">
        <v>2.1559728000000001E-4</v>
      </c>
      <c r="H15" s="52">
        <v>34.984200000000001</v>
      </c>
      <c r="I15" s="52">
        <v>0.27288097500000003</v>
      </c>
      <c r="J15" s="52">
        <v>0.24297329500000001</v>
      </c>
      <c r="K15" s="52">
        <v>4.4535883299999999E-10</v>
      </c>
      <c r="L15" s="52">
        <v>0.51585427045793586</v>
      </c>
      <c r="M15" s="52">
        <v>0.24799979999999999</v>
      </c>
      <c r="N15" s="52">
        <v>0.44546278</v>
      </c>
      <c r="O15" s="52">
        <v>7.973272005877946E-2</v>
      </c>
      <c r="P15" s="52">
        <v>0.81661773015620953</v>
      </c>
      <c r="Q15" s="65">
        <v>9.7280590000000004E-11</v>
      </c>
      <c r="T15" s="63">
        <v>1.036E-4</v>
      </c>
      <c r="U15" s="63">
        <v>2.1177000000000001E-3</v>
      </c>
      <c r="V15" s="63">
        <v>26.68601</v>
      </c>
      <c r="W15" s="63">
        <v>7.9433470000000002</v>
      </c>
      <c r="X15" s="63">
        <v>2.2839077000000002E-3</v>
      </c>
      <c r="Y15" s="63">
        <v>2.1094692000000001E-4</v>
      </c>
      <c r="Z15" s="63">
        <v>35.001842000000003</v>
      </c>
      <c r="AA15" s="63">
        <v>0.26601148000000002</v>
      </c>
      <c r="AB15" s="63">
        <v>0.20738112</v>
      </c>
      <c r="AC15" s="63">
        <v>2.5465988399999999E-10</v>
      </c>
      <c r="AD15" s="63">
        <v>0.47339260026598923</v>
      </c>
      <c r="AE15" s="63">
        <v>0.23130742000000001</v>
      </c>
      <c r="AF15" s="63">
        <v>0.43782273999999999</v>
      </c>
      <c r="AG15" s="63">
        <v>3.107848005207358E-2</v>
      </c>
      <c r="AH15" s="63">
        <v>0.74561104013636792</v>
      </c>
      <c r="AI15" s="63">
        <v>8.25935E-11</v>
      </c>
      <c r="AL15" s="54">
        <v>1.1519999999999999E-4</v>
      </c>
      <c r="AM15" s="54">
        <v>1.5834E-3</v>
      </c>
      <c r="AN15" s="54">
        <v>28.154506999999999</v>
      </c>
      <c r="AO15" s="54">
        <v>7.7390249999999998</v>
      </c>
      <c r="AP15" s="54">
        <v>2.2960202999999998E-3</v>
      </c>
      <c r="AQ15" s="54">
        <v>2.0646524000000001E-4</v>
      </c>
      <c r="AR15" s="54">
        <v>35.021529999999998</v>
      </c>
      <c r="AS15" s="54">
        <v>0.25744104000000001</v>
      </c>
      <c r="AT15" s="54">
        <v>0.17843382299999999</v>
      </c>
      <c r="AU15" s="54">
        <v>1.9867181999999999E-10</v>
      </c>
      <c r="AV15" s="54">
        <v>0.43587486320898139</v>
      </c>
      <c r="AW15" s="54">
        <v>0.21737412</v>
      </c>
      <c r="AX15" s="54">
        <v>0.42188197999999999</v>
      </c>
      <c r="AY15" s="54">
        <v>7.3416512454339998E-6</v>
      </c>
      <c r="AZ15" s="54">
        <v>0.70187967872763235</v>
      </c>
      <c r="BA15" s="54">
        <v>7.1743059999999998E-11</v>
      </c>
      <c r="BD15" s="59">
        <v>1.1120000000000001E-4</v>
      </c>
      <c r="BE15" s="59">
        <v>1.8265E-3</v>
      </c>
      <c r="BF15" s="59">
        <v>27.417183000000001</v>
      </c>
      <c r="BG15" s="59">
        <v>7.8566200000000004</v>
      </c>
      <c r="BH15" s="59">
        <v>2.2915408000000002E-3</v>
      </c>
      <c r="BI15" s="59">
        <v>2.0866738E-4</v>
      </c>
      <c r="BJ15" s="59">
        <v>35.015804000000003</v>
      </c>
      <c r="BK15" s="59">
        <v>0.262181</v>
      </c>
      <c r="BL15" s="59">
        <v>0.19132929000000001</v>
      </c>
      <c r="BM15" s="59">
        <v>2.2046088300000001E-10</v>
      </c>
      <c r="BN15" s="59">
        <v>0.45351029023122208</v>
      </c>
      <c r="BO15" s="59">
        <v>0.22314134999999999</v>
      </c>
      <c r="BP15" s="59">
        <v>0.43711714000000002</v>
      </c>
      <c r="BQ15" s="59">
        <v>4.0493900488358242E-3</v>
      </c>
      <c r="BR15" s="59">
        <v>0.70635533012522278</v>
      </c>
      <c r="BS15" s="59">
        <v>7.629837E-11</v>
      </c>
    </row>
    <row r="16" spans="1:71" x14ac:dyDescent="0.25">
      <c r="B16" s="52">
        <v>9.1700000000000006E-5</v>
      </c>
      <c r="C16" s="52">
        <v>4.1386000000000001E-3</v>
      </c>
      <c r="D16" s="52">
        <v>25.436209000000002</v>
      </c>
      <c r="E16" s="52">
        <v>8.1361410000000003</v>
      </c>
      <c r="F16" s="52">
        <v>2.2555431000000001E-3</v>
      </c>
      <c r="G16" s="52">
        <v>2.1614919999999999E-4</v>
      </c>
      <c r="H16" s="52">
        <v>34.716785000000002</v>
      </c>
      <c r="I16" s="52">
        <v>0.26969080000000001</v>
      </c>
      <c r="J16" s="52">
        <v>0.29910103999999998</v>
      </c>
      <c r="K16" s="52">
        <v>1.962406405317953E-2</v>
      </c>
      <c r="L16" s="52">
        <v>0.58841590407066158</v>
      </c>
      <c r="M16" s="52">
        <v>0.27155446999999999</v>
      </c>
      <c r="N16" s="52">
        <v>0.44404482000000001</v>
      </c>
      <c r="O16" s="52">
        <v>0.20579801009444079</v>
      </c>
      <c r="P16" s="52">
        <v>0.96717824628610405</v>
      </c>
      <c r="Q16" s="65">
        <v>1.9112771999999999E-10</v>
      </c>
      <c r="T16" s="63">
        <v>9.7700000000000003E-5</v>
      </c>
      <c r="U16" s="63">
        <v>3.1459999999999999E-3</v>
      </c>
      <c r="V16" s="63">
        <v>26.873467999999999</v>
      </c>
      <c r="W16" s="63">
        <v>7.9500003000000001</v>
      </c>
      <c r="X16" s="63">
        <v>2.2651634999999999E-3</v>
      </c>
      <c r="Y16" s="63">
        <v>2.1153966E-4</v>
      </c>
      <c r="Z16" s="63">
        <v>34.711227000000001</v>
      </c>
      <c r="AA16" s="63">
        <v>0.26306907000000002</v>
      </c>
      <c r="AB16" s="63">
        <v>0.26067182500000002</v>
      </c>
      <c r="AC16" s="63">
        <v>1.284222704728836E-2</v>
      </c>
      <c r="AD16" s="63">
        <v>0.53658312206313263</v>
      </c>
      <c r="AE16" s="63">
        <v>0.25753790999999998</v>
      </c>
      <c r="AF16" s="63">
        <v>0.42114650999999997</v>
      </c>
      <c r="AG16" s="63">
        <v>0.17542511008517961</v>
      </c>
      <c r="AH16" s="63">
        <v>0.90358017024021453</v>
      </c>
      <c r="AI16" s="63">
        <v>1.511064E-10</v>
      </c>
      <c r="AL16" s="54">
        <v>1.07E-4</v>
      </c>
      <c r="AM16" s="54">
        <v>2.3789000000000002E-3</v>
      </c>
      <c r="AN16" s="54">
        <v>28.338778000000001</v>
      </c>
      <c r="AO16" s="54">
        <v>7.7466625999999996</v>
      </c>
      <c r="AP16" s="54">
        <v>2.2759410000000001E-3</v>
      </c>
      <c r="AQ16" s="54">
        <v>2.0706389E-4</v>
      </c>
      <c r="AR16" s="54">
        <v>34.706966000000001</v>
      </c>
      <c r="AS16" s="54">
        <v>0.25518869999999999</v>
      </c>
      <c r="AT16" s="54">
        <v>0.22652963000000001</v>
      </c>
      <c r="AU16" s="54">
        <v>7.1939430424982007E-3</v>
      </c>
      <c r="AV16" s="54">
        <v>0.48891227305695678</v>
      </c>
      <c r="AW16" s="54">
        <v>0.24381552000000001</v>
      </c>
      <c r="AX16" s="54">
        <v>0.40072368000000003</v>
      </c>
      <c r="AY16" s="54">
        <v>0.14643084007697549</v>
      </c>
      <c r="AZ16" s="54">
        <v>0.85129143421273057</v>
      </c>
      <c r="BA16" s="54">
        <v>1.2432068E-10</v>
      </c>
      <c r="BD16" s="59">
        <v>1.039E-4</v>
      </c>
      <c r="BE16" s="59">
        <v>2.7234999999999998E-3</v>
      </c>
      <c r="BF16" s="59">
        <v>27.600859</v>
      </c>
      <c r="BG16" s="59">
        <v>7.8628907000000003</v>
      </c>
      <c r="BH16" s="59">
        <v>2.2720278000000001E-3</v>
      </c>
      <c r="BI16" s="59">
        <v>2.0926712E-4</v>
      </c>
      <c r="BJ16" s="59">
        <v>34.714447</v>
      </c>
      <c r="BK16" s="59">
        <v>0.25931088000000002</v>
      </c>
      <c r="BL16" s="59">
        <v>0.24239379599999999</v>
      </c>
      <c r="BM16" s="59">
        <v>9.6512070445574898E-3</v>
      </c>
      <c r="BN16" s="59">
        <v>0.51135588305961321</v>
      </c>
      <c r="BO16" s="59">
        <v>0.25042905999999998</v>
      </c>
      <c r="BP16" s="59">
        <v>0.41055124999999998</v>
      </c>
      <c r="BQ16" s="59">
        <v>0.15959546008051859</v>
      </c>
      <c r="BR16" s="59">
        <v>0.86492688021627362</v>
      </c>
      <c r="BS16" s="59">
        <v>1.3552189000000001E-10</v>
      </c>
    </row>
    <row r="17" spans="2:71" x14ac:dyDescent="0.25">
      <c r="B17" s="52">
        <v>8.5500000000000005E-5</v>
      </c>
      <c r="C17" s="52">
        <v>5.4007999999999999E-3</v>
      </c>
      <c r="D17" s="52">
        <v>25.681678999999999</v>
      </c>
      <c r="E17" s="52">
        <v>8.1356560000000009</v>
      </c>
      <c r="F17" s="52">
        <v>2.2393903000000001E-3</v>
      </c>
      <c r="G17" s="52">
        <v>2.1566005E-4</v>
      </c>
      <c r="H17" s="52">
        <v>34.484141999999999</v>
      </c>
      <c r="I17" s="52">
        <v>0.26730821700000001</v>
      </c>
      <c r="J17" s="52">
        <v>0.33550285499999999</v>
      </c>
      <c r="K17" s="52">
        <v>3.3406040070393411E-2</v>
      </c>
      <c r="L17" s="52">
        <v>0.63621711209218534</v>
      </c>
      <c r="M17" s="52">
        <v>0.28239429999999999</v>
      </c>
      <c r="N17" s="52">
        <v>0.45988400000000001</v>
      </c>
      <c r="O17" s="52">
        <v>0.26795048013147871</v>
      </c>
      <c r="P17" s="52">
        <v>1.059429895131478</v>
      </c>
      <c r="Q17" s="65">
        <v>2.1484735999999999E-3</v>
      </c>
      <c r="T17" s="63">
        <v>8.9400000000000005E-5</v>
      </c>
      <c r="U17" s="63">
        <v>4.1948999999999997E-3</v>
      </c>
      <c r="V17" s="63">
        <v>27.125451999999999</v>
      </c>
      <c r="W17" s="63">
        <v>7.9535920000000004</v>
      </c>
      <c r="X17" s="63">
        <v>2.2480814E-3</v>
      </c>
      <c r="Y17" s="63">
        <v>2.1116008000000001E-4</v>
      </c>
      <c r="Z17" s="63">
        <v>34.456398</v>
      </c>
      <c r="AA17" s="63">
        <v>0.26100831000000002</v>
      </c>
      <c r="AB17" s="63">
        <v>0.29835146000000001</v>
      </c>
      <c r="AC17" s="63">
        <v>2.694446406404382E-2</v>
      </c>
      <c r="AD17" s="63">
        <v>0.58630423408433796</v>
      </c>
      <c r="AE17" s="63">
        <v>0.27001568999999997</v>
      </c>
      <c r="AF17" s="63">
        <v>0.43639309999999998</v>
      </c>
      <c r="AG17" s="63">
        <v>0.24380864012189371</v>
      </c>
      <c r="AH17" s="63">
        <v>1.000819248820686</v>
      </c>
      <c r="AI17" s="63">
        <v>3.3345932000000003E-10</v>
      </c>
      <c r="AL17" s="54">
        <v>9.6199999999999994E-5</v>
      </c>
      <c r="AM17" s="54">
        <v>3.2133000000000001E-3</v>
      </c>
      <c r="AN17" s="54">
        <v>28.596226000000001</v>
      </c>
      <c r="AO17" s="54">
        <v>7.7510523999999998</v>
      </c>
      <c r="AP17" s="54">
        <v>2.2577819999999998E-3</v>
      </c>
      <c r="AQ17" s="54">
        <v>2.0677508E-4</v>
      </c>
      <c r="AR17" s="54">
        <v>34.429653000000002</v>
      </c>
      <c r="AS17" s="54">
        <v>0.25358591000000003</v>
      </c>
      <c r="AT17" s="54">
        <v>0.26212982000000001</v>
      </c>
      <c r="AU17" s="54">
        <v>2.0909770057818629E-2</v>
      </c>
      <c r="AV17" s="54">
        <v>0.536625500076509</v>
      </c>
      <c r="AW17" s="54">
        <v>0.25744088999999998</v>
      </c>
      <c r="AX17" s="54">
        <v>0.41328939999999997</v>
      </c>
      <c r="AY17" s="54">
        <v>0.21962220011255479</v>
      </c>
      <c r="AZ17" s="54">
        <v>0.95268900536991896</v>
      </c>
      <c r="BA17" s="54">
        <v>2.2718893000000001E-10</v>
      </c>
      <c r="BD17" s="59">
        <v>9.4300000000000002E-5</v>
      </c>
      <c r="BE17" s="59">
        <v>3.6426000000000002E-3</v>
      </c>
      <c r="BF17" s="59">
        <v>27.852606000000002</v>
      </c>
      <c r="BG17" s="59">
        <v>7.86686</v>
      </c>
      <c r="BH17" s="59">
        <v>2.2542719999999999E-3</v>
      </c>
      <c r="BI17" s="59">
        <v>2.0893819000000001E-4</v>
      </c>
      <c r="BJ17" s="59">
        <v>34.449257000000003</v>
      </c>
      <c r="BK17" s="59">
        <v>0.25744577000000002</v>
      </c>
      <c r="BL17" s="59">
        <v>0.27881518999999999</v>
      </c>
      <c r="BM17" s="59">
        <v>2.3405425060245819E-2</v>
      </c>
      <c r="BN17" s="59">
        <v>0.5596663850795679</v>
      </c>
      <c r="BO17" s="59">
        <v>0.26344895499999998</v>
      </c>
      <c r="BP17" s="59">
        <v>0.42420933000000011</v>
      </c>
      <c r="BQ17" s="59">
        <v>0.22992466011599999</v>
      </c>
      <c r="BR17" s="59">
        <v>0.96337661537336428</v>
      </c>
      <c r="BS17" s="59">
        <v>2.5651669999999999E-10</v>
      </c>
    </row>
    <row r="18" spans="2:71" x14ac:dyDescent="0.25">
      <c r="B18" s="52">
        <v>8.3999999999999995E-5</v>
      </c>
      <c r="C18" s="52">
        <v>5.2303000000000002E-3</v>
      </c>
      <c r="D18" s="52">
        <v>25.895992</v>
      </c>
      <c r="E18" s="52">
        <v>8.1374630000000003</v>
      </c>
      <c r="F18" s="52">
        <v>2.2358986999999999E-3</v>
      </c>
      <c r="G18" s="52">
        <v>2.1412372999999999E-4</v>
      </c>
      <c r="H18" s="52">
        <v>34.464790000000001</v>
      </c>
      <c r="I18" s="52">
        <v>0.26647625400000002</v>
      </c>
      <c r="J18" s="52">
        <v>0.3275962</v>
      </c>
      <c r="K18" s="52">
        <v>3.2262510069803962E-2</v>
      </c>
      <c r="L18" s="52">
        <v>0.62633496409147893</v>
      </c>
      <c r="M18" s="52">
        <v>0.27942753999999997</v>
      </c>
      <c r="N18" s="52">
        <v>0.45522098</v>
      </c>
      <c r="O18" s="52">
        <v>0.25999004012742011</v>
      </c>
      <c r="P18" s="52">
        <v>1.0416094050874201</v>
      </c>
      <c r="Q18" s="65">
        <v>1.9684849999999999E-4</v>
      </c>
      <c r="T18" s="63">
        <v>8.7999999999999998E-5</v>
      </c>
      <c r="U18" s="63">
        <v>4.1177999999999996E-3</v>
      </c>
      <c r="V18" s="63">
        <v>27.36515</v>
      </c>
      <c r="W18" s="63">
        <v>7.9501815000000002</v>
      </c>
      <c r="X18" s="63">
        <v>2.2442525000000001E-3</v>
      </c>
      <c r="Y18" s="63">
        <v>2.0966934E-4</v>
      </c>
      <c r="Z18" s="63">
        <v>34.419983000000002</v>
      </c>
      <c r="AA18" s="63">
        <v>0.2598338</v>
      </c>
      <c r="AB18" s="63">
        <v>0.29346007600000001</v>
      </c>
      <c r="AC18" s="63">
        <v>2.6540980064081041E-2</v>
      </c>
      <c r="AD18" s="63">
        <v>0.57983485608435981</v>
      </c>
      <c r="AE18" s="63">
        <v>0.26780929999999997</v>
      </c>
      <c r="AF18" s="63">
        <v>0.43281722</v>
      </c>
      <c r="AG18" s="63">
        <v>0.24060322012145391</v>
      </c>
      <c r="AH18" s="63">
        <v>0.99138695744244032</v>
      </c>
      <c r="AI18" s="63">
        <v>3.1144180000000002E-10</v>
      </c>
      <c r="AL18" s="54">
        <v>9.4900000000000003E-5</v>
      </c>
      <c r="AM18" s="54">
        <v>3.2123E-3</v>
      </c>
      <c r="AN18" s="54">
        <v>28.854240000000001</v>
      </c>
      <c r="AO18" s="54">
        <v>7.7458260000000001</v>
      </c>
      <c r="AP18" s="54">
        <v>2.2533726999999998E-3</v>
      </c>
      <c r="AQ18" s="54">
        <v>2.0536870000000001E-4</v>
      </c>
      <c r="AR18" s="54">
        <v>34.37509</v>
      </c>
      <c r="AS18" s="54">
        <v>0.252158624</v>
      </c>
      <c r="AT18" s="54">
        <v>0.26062218999999998</v>
      </c>
      <c r="AU18" s="54">
        <v>2.1504615059043421E-2</v>
      </c>
      <c r="AV18" s="54">
        <v>0.53428542907803467</v>
      </c>
      <c r="AW18" s="54">
        <v>0.25607871999999998</v>
      </c>
      <c r="AX18" s="54">
        <v>0.41114289999999998</v>
      </c>
      <c r="AY18" s="54">
        <v>0.2211153401150851</v>
      </c>
      <c r="AZ18" s="54">
        <v>0.9496320873761197</v>
      </c>
      <c r="BA18" s="54">
        <v>2.3631733000000001E-10</v>
      </c>
      <c r="BD18" s="59">
        <v>9.31E-5</v>
      </c>
      <c r="BE18" s="59">
        <v>3.6107999999999999E-3</v>
      </c>
      <c r="BF18" s="59">
        <v>28.094895999999999</v>
      </c>
      <c r="BG18" s="59">
        <v>7.8639726999999997</v>
      </c>
      <c r="BH18" s="59">
        <v>2.2500340000000001E-3</v>
      </c>
      <c r="BI18" s="59">
        <v>2.0751504E-4</v>
      </c>
      <c r="BJ18" s="59">
        <v>34.404049999999998</v>
      </c>
      <c r="BK18" s="59">
        <v>0.25615010999999999</v>
      </c>
      <c r="BL18" s="59">
        <v>0.275761435</v>
      </c>
      <c r="BM18" s="59">
        <v>2.3534758060912639E-2</v>
      </c>
      <c r="BN18" s="59">
        <v>0.55544630308038645</v>
      </c>
      <c r="BO18" s="59">
        <v>0.26172708</v>
      </c>
      <c r="BP18" s="59">
        <v>0.42150273999999999</v>
      </c>
      <c r="BQ18" s="59">
        <v>0.22918902011712319</v>
      </c>
      <c r="BR18" s="59">
        <v>0.95806806037815784</v>
      </c>
      <c r="BS18" s="59">
        <v>2.6014209999999999E-10</v>
      </c>
    </row>
    <row r="19" spans="2:71" x14ac:dyDescent="0.25">
      <c r="B19" s="52" cm="1">
        <f t="array" ref="B19:B35">TRANSPOSE(Fe!B$21:R$21)</f>
        <v>4.0399999999999999E-5</v>
      </c>
      <c r="C19" s="52" cm="1">
        <f t="array" ref="C19:C35">TRANSPOSE('PO4'!B$21:R$21)</f>
        <v>1.0277000000000001E-3</v>
      </c>
      <c r="D19" s="52" cm="1">
        <f t="array" ref="D19:D35">TRANSPOSE(surface_T!B$21:R$21)</f>
        <v>30.366720000000001</v>
      </c>
      <c r="E19" s="52" cm="1">
        <f t="array" ref="E19:E35">TRANSPOSE(surface_ph!B$21:R$21)</f>
        <v>8.1106219999999993</v>
      </c>
      <c r="F19" s="52" cm="1">
        <f t="array" ref="F19:F35">TRANSPOSE(surface_Alk!B$21:R$21)</f>
        <v>2.2220600000000001E-3</v>
      </c>
      <c r="G19" s="52" cm="1">
        <f t="array" ref="G19:G35">TRANSPOSE(surface_oxugen!B$21:R$21)</f>
        <v>2.0334421E-4</v>
      </c>
      <c r="H19" s="52" cm="1">
        <f t="array" ref="H19:H35">TRANSPOSE(Surface_sal!B$21:R$21)</f>
        <v>34.181533999999999</v>
      </c>
      <c r="I19" s="52" cm="1">
        <f t="array" ref="I19:I35">TRANSPOSE(picophyto!B$21:R$21)</f>
        <v>0.22005389</v>
      </c>
      <c r="J19" s="52" cm="1">
        <f t="array" ref="J19:J35">TRANSPOSE(nanophyto!B$21:R$21)</f>
        <v>0.15473643000000001</v>
      </c>
      <c r="K19" s="52" cm="1">
        <f t="array" ref="K19:K35">TRANSPOSE(microphyto!B$21:R$21)</f>
        <v>2.6724796199999998E-10</v>
      </c>
      <c r="L19" s="52" cm="1">
        <f t="array" ref="L19:L35">TRANSPOSE(total_phyto!B$21:R$21)</f>
        <v>0.37479032027860532</v>
      </c>
      <c r="M19" s="52" cm="1">
        <f t="array" ref="M19:M35">TRANSPOSE(nanozoo!B$21:R$21)</f>
        <v>0.23179041</v>
      </c>
      <c r="N19" s="52" cm="1">
        <f t="array" ref="N19:N35">TRANSPOSE(microzoo!B$21:R$21)</f>
        <v>0.38388233999999999</v>
      </c>
      <c r="O19" s="52" cm="1">
        <f t="array" ref="O19:O35">TRANSPOSE(mesozoo!B$21:R$21)</f>
        <v>0.11879529007052381</v>
      </c>
      <c r="P19" s="52" cm="1">
        <f t="array" ref="P19:P35">TRANSPOSE(total_zoo!B$21:R$21)</f>
        <v>0.78058634016649475</v>
      </c>
      <c r="Q19" s="65" cm="1">
        <f t="array" ref="Q19:Q35">TRANSPOSE(foram!B$21:R$21)</f>
        <v>9.5967560000000006E-11</v>
      </c>
      <c r="T19" s="63" cm="1">
        <f t="array" ref="T19:T35">TRANSPOSE(Fe!B$132:R$132)</f>
        <v>4.18E-5</v>
      </c>
      <c r="U19" s="63" cm="1">
        <f t="array" ref="U19:U35">TRANSPOSE('PO4'!B$132:R$132)</f>
        <v>7.5829999999999995E-4</v>
      </c>
      <c r="V19" s="63" cm="1">
        <f t="array" ref="V19:V35">TRANSPOSE(surface_T!B$132:R$132)</f>
        <v>31.967607000000001</v>
      </c>
      <c r="W19" s="63" cm="1">
        <f t="array" ref="W19:W35">TRANSPOSE(surface_ph!B$132:R$132)</f>
        <v>7.9231104999999999</v>
      </c>
      <c r="X19" s="63" cm="1">
        <f t="array" ref="X19:X35">TRANSPOSE(surface_Alk!B$132:R$132)</f>
        <v>2.2293149999999999E-3</v>
      </c>
      <c r="Y19" s="63" cm="1">
        <f t="array" ref="Y19:Y35">TRANSPOSE(surface_oxugen!B$132:R$132)</f>
        <v>1.9923892E-4</v>
      </c>
      <c r="Z19" s="63" cm="1">
        <f t="array" ref="Z19:Z35">TRANSPOSE(Surface_sal!B$132:R$132)</f>
        <v>34.143597</v>
      </c>
      <c r="AA19" s="63" cm="1">
        <f t="array" ref="AA19:AA35">TRANSPOSE(picophyto!B$132:R$132)</f>
        <v>0.20459194</v>
      </c>
      <c r="AB19" s="63" cm="1">
        <f t="array" ref="AB19:AB35">TRANSPOSE(nanophyto!B$132:R$132)</f>
        <v>0.13802112799999999</v>
      </c>
      <c r="AC19" s="63" cm="1">
        <f t="array" ref="AC19:AC35">TRANSPOSE(microphyto!B$132:R$132)</f>
        <v>2.3762754300000002E-10</v>
      </c>
      <c r="AD19" s="63" cm="1">
        <f t="array" ref="AD19:AD35">TRANSPOSE(total_phyto!B$132:R$132)</f>
        <v>0.34261306824859877</v>
      </c>
      <c r="AE19" s="63" cm="1">
        <f t="array" ref="AE19:AE35">TRANSPOSE(nanozoo!B$132:R$132)</f>
        <v>0.21903650999999999</v>
      </c>
      <c r="AF19" s="63" cm="1">
        <f t="array" ref="AF19:AF35">TRANSPOSE(microzoo!B$132:R$132)</f>
        <v>0.36555433999999998</v>
      </c>
      <c r="AG19" s="63" cm="1">
        <f t="array" ref="AG19:AG35">TRANSPOSE(mesozoo!B$132:R$132)</f>
        <v>0.1069722900684294</v>
      </c>
      <c r="AH19" s="63" cm="1">
        <f t="array" ref="AH19:AH35">TRANSPOSE(total_zoo!B$132:R$132)</f>
        <v>0.74098159416037035</v>
      </c>
      <c r="AI19" s="63" cm="1">
        <f t="array" ref="AI19:AI35">TRANSPOSE(foram!B$132:R$132)</f>
        <v>9.0430459999999999E-11</v>
      </c>
      <c r="AL19" s="54" cm="1">
        <f t="array" ref="AL19:AL35">TRANSPOSE(Fe!B$169:R$169)</f>
        <v>4.46E-5</v>
      </c>
      <c r="AM19" s="54" cm="1">
        <f t="array" ref="AM19:AM35">TRANSPOSE('PO4'!B$169:R$169)</f>
        <v>5.5730000000000005E-4</v>
      </c>
      <c r="AN19" s="54" cm="1">
        <f t="array" ref="AN19:AN35">TRANSPOSE(surface_T!B$169:R$169)</f>
        <v>33.570273999999998</v>
      </c>
      <c r="AO19" s="54" cm="1">
        <f t="array" ref="AO19:AO35">TRANSPOSE(surface_ph!B$169:R$169)</f>
        <v>7.7299720000000001</v>
      </c>
      <c r="AP19" s="54" cm="1">
        <f t="array" ref="AP19:AP35">TRANSPOSE(surface_Alk!B$169:R$169)</f>
        <v>2.2372755000000001E-3</v>
      </c>
      <c r="AQ19" s="54" cm="1">
        <f t="array" ref="AQ19:AQ35">TRANSPOSE(surface_oxugen!B$169:R$169)</f>
        <v>1.953763E-4</v>
      </c>
      <c r="AR19" s="54" cm="1">
        <f t="array" ref="AR19:AR35">TRANSPOSE(Surface_sal!B$169:R$169)</f>
        <v>34.100166000000002</v>
      </c>
      <c r="AS19" s="54" cm="1">
        <f t="array" ref="AS19:AS35">TRANSPOSE(picophyto!B$169:R$169)</f>
        <v>0.18989327</v>
      </c>
      <c r="AT19" s="54" cm="1">
        <f t="array" ref="AT19:AT35">TRANSPOSE(nanophyto!B$169:R$169)</f>
        <v>0.12390357</v>
      </c>
      <c r="AU19" s="54" cm="1">
        <f t="array" ref="AU19:AU35">TRANSPOSE(microphyto!B$169:R$169)</f>
        <v>2.23631043E-10</v>
      </c>
      <c r="AV19" s="54" cm="1">
        <f t="array" ref="AV19:AV35">TRANSPOSE(total_phyto!B$169:R$169)</f>
        <v>0.31379684023436311</v>
      </c>
      <c r="AW19" s="54" cm="1">
        <f t="array" ref="AW19:AW35">TRANSPOSE(nanozoo!B$169:R$169)</f>
        <v>0.207242489</v>
      </c>
      <c r="AX19" s="54" cm="1">
        <f t="array" ref="AX19:AX35">TRANSPOSE(microzoo!B$169:R$169)</f>
        <v>0.34841432999999999</v>
      </c>
      <c r="AY19" s="54" cm="1">
        <f t="array" ref="AY19:AY35">TRANSPOSE(mesozoo!B$169:R$169)</f>
        <v>9.8501750067244057E-2</v>
      </c>
      <c r="AZ19" s="54" cm="1">
        <f t="array" ref="AZ19:AZ35">TRANSPOSE(total_zoo!B$169:R$169)</f>
        <v>0.71287192615761774</v>
      </c>
      <c r="BA19" s="54" cm="1">
        <f t="array" ref="BA19:BA35">TRANSPOSE(foram!B$169:R$169)</f>
        <v>8.6899970000000001E-11</v>
      </c>
      <c r="BD19" s="59" cm="1">
        <f t="array" ref="BD19:BD35">TRANSPOSE(Fe!B$95:R$95)</f>
        <v>4.3699999999999998E-5</v>
      </c>
      <c r="BE19" s="59" cm="1">
        <f t="array" ref="BE19:BE35">TRANSPOSE('PO4'!B$95:R$95)</f>
        <v>6.6439999999999999E-4</v>
      </c>
      <c r="BF19" s="59" cm="1">
        <f t="array" ref="BF19:BF35">TRANSPOSE(surface_T!B$95:R$95)</f>
        <v>32.748275999999997</v>
      </c>
      <c r="BG19" s="59" cm="1">
        <f t="array" ref="BG19:BG35">TRANSPOSE(surface_ph!B$95:R$95)</f>
        <v>7.8412666</v>
      </c>
      <c r="BH19" s="59" cm="1">
        <f t="array" ref="BH19:BH35">TRANSPOSE(surface_Alk!B$95:R$95)</f>
        <v>2.2345830000000001E-3</v>
      </c>
      <c r="BI19" s="59" cm="1">
        <f t="array" ref="BI19:BI35">TRANSPOSE(surface_oxugen!B$95:R$95)</f>
        <v>1.9734662999999999E-4</v>
      </c>
      <c r="BJ19" s="59" cm="1">
        <f t="array" ref="BJ19:BJ35">TRANSPOSE(Surface_sal!B$95:R$95)</f>
        <v>34.123739999999998</v>
      </c>
      <c r="BK19" s="59" cm="1">
        <f t="array" ref="BK19:BK35">TRANSPOSE(picophyto!B$95:R$95)</f>
        <v>0.19713544</v>
      </c>
      <c r="BL19" s="59" cm="1">
        <f t="array" ref="BL19:BL35">TRANSPOSE(nanophyto!B$95:R$95)</f>
        <v>0.132337547</v>
      </c>
      <c r="BM19" s="59" cm="1">
        <f t="array" ref="BM19:BM35">TRANSPOSE(microphyto!B$95:R$95)</f>
        <v>2.3881779999999998E-10</v>
      </c>
      <c r="BN19" s="59" cm="1">
        <f t="array" ref="BN19:BN35">TRANSPOSE(total_phyto!B$95:R$95)</f>
        <v>0.32947298724979102</v>
      </c>
      <c r="BO19" s="59" cm="1">
        <f t="array" ref="BO19:BO35">TRANSPOSE(nanozoo!B$95:R$95)</f>
        <v>0.21394661600000001</v>
      </c>
      <c r="BP19" s="59" cm="1">
        <f t="array" ref="BP19:BP35">TRANSPOSE(microzoo!B$95:R$95)</f>
        <v>0.35724433</v>
      </c>
      <c r="BQ19" s="59" cm="1">
        <f t="array" ref="BQ19:BQ35">TRANSPOSE(mesozoo!B$95:R$95)</f>
        <v>0.10677352006908521</v>
      </c>
      <c r="BR19" s="59" cm="1">
        <f t="array" ref="BR19:BR35">TRANSPOSE(total_zoo!B$95:R$95)</f>
        <v>0.72199736615945886</v>
      </c>
      <c r="BS19" s="59" cm="1">
        <f t="array" ref="BS19:BS35">TRANSPOSE(foram!B$95:R$95)</f>
        <v>9.0323395000000006E-11</v>
      </c>
    </row>
    <row r="20" spans="2:71" x14ac:dyDescent="0.25">
      <c r="B20" s="52">
        <v>6.8100000000000002E-5</v>
      </c>
      <c r="C20" s="52">
        <v>7.0680000000000005E-4</v>
      </c>
      <c r="D20" s="52">
        <v>29.656534000000001</v>
      </c>
      <c r="E20" s="52">
        <v>8.109826</v>
      </c>
      <c r="F20" s="52">
        <v>2.2115820000000001E-3</v>
      </c>
      <c r="G20" s="52">
        <v>2.0557263999999999E-4</v>
      </c>
      <c r="H20" s="52">
        <v>34.037796</v>
      </c>
      <c r="I20" s="52">
        <v>0.22898123500000001</v>
      </c>
      <c r="J20" s="52">
        <v>0.126004793</v>
      </c>
      <c r="K20" s="52">
        <v>1.19951846E-10</v>
      </c>
      <c r="L20" s="52">
        <v>0.35498602812775037</v>
      </c>
      <c r="M20" s="52">
        <v>0.210258956</v>
      </c>
      <c r="N20" s="52">
        <v>0.37868245</v>
      </c>
      <c r="O20" s="52">
        <v>2.5742236600000001E-10</v>
      </c>
      <c r="P20" s="52">
        <v>0.63239927631295179</v>
      </c>
      <c r="Q20" s="65">
        <v>5.550153E-11</v>
      </c>
      <c r="T20" s="63">
        <v>7.3800000000000005E-5</v>
      </c>
      <c r="U20" s="63">
        <v>5.2419999999999995E-4</v>
      </c>
      <c r="V20" s="63">
        <v>31.255278000000001</v>
      </c>
      <c r="W20" s="63">
        <v>7.9198065</v>
      </c>
      <c r="X20" s="63">
        <v>2.2192788000000001E-3</v>
      </c>
      <c r="Y20" s="63">
        <v>2.0132348E-4</v>
      </c>
      <c r="Z20" s="63">
        <v>34.011270000000003</v>
      </c>
      <c r="AA20" s="63">
        <v>0.21401339999999999</v>
      </c>
      <c r="AB20" s="63">
        <v>0.11388509500000001</v>
      </c>
      <c r="AC20" s="63">
        <v>1.15136532E-10</v>
      </c>
      <c r="AD20" s="63">
        <v>0.32789849512273389</v>
      </c>
      <c r="AE20" s="63">
        <v>0.200764001</v>
      </c>
      <c r="AF20" s="63">
        <v>0.35833406000000001</v>
      </c>
      <c r="AG20" s="63">
        <v>2.4912752000000001E-10</v>
      </c>
      <c r="AH20" s="63">
        <v>0.6064118113027086</v>
      </c>
      <c r="AI20" s="63">
        <v>5.3071234999999999E-11</v>
      </c>
      <c r="AL20" s="54">
        <v>8.1199999999999995E-5</v>
      </c>
      <c r="AM20" s="54">
        <v>3.8299999999999999E-4</v>
      </c>
      <c r="AN20" s="54">
        <v>32.863422</v>
      </c>
      <c r="AO20" s="54">
        <v>7.7255190000000002</v>
      </c>
      <c r="AP20" s="54">
        <v>2.2278691E-3</v>
      </c>
      <c r="AQ20" s="54">
        <v>1.9731866999999999E-4</v>
      </c>
      <c r="AR20" s="54">
        <v>33.981986999999997</v>
      </c>
      <c r="AS20" s="54">
        <v>0.19964126400000001</v>
      </c>
      <c r="AT20" s="54">
        <v>0.10254474099999999</v>
      </c>
      <c r="AU20" s="54">
        <v>1.1196899999999999E-10</v>
      </c>
      <c r="AV20" s="54">
        <v>0.30218600511942789</v>
      </c>
      <c r="AW20" s="54">
        <v>0.19164353000000001</v>
      </c>
      <c r="AX20" s="54">
        <v>0.34018654999999998</v>
      </c>
      <c r="AY20" s="54">
        <v>2.4458828000000002E-10</v>
      </c>
      <c r="AZ20" s="54">
        <v>0.58868960429719364</v>
      </c>
      <c r="BA20" s="54">
        <v>5.1220060000000001E-11</v>
      </c>
      <c r="BD20" s="59">
        <v>7.8300000000000006E-5</v>
      </c>
      <c r="BE20" s="59">
        <v>4.5439999999999999E-4</v>
      </c>
      <c r="BF20" s="59">
        <v>32.046863999999999</v>
      </c>
      <c r="BG20" s="59">
        <v>7.8369184000000001</v>
      </c>
      <c r="BH20" s="59">
        <v>2.2249764000000002E-3</v>
      </c>
      <c r="BI20" s="59">
        <v>1.9932555999999999E-4</v>
      </c>
      <c r="BJ20" s="59">
        <v>33.997826000000003</v>
      </c>
      <c r="BK20" s="59">
        <v>0.20689222500000001</v>
      </c>
      <c r="BL20" s="59">
        <v>0.10827036700000001</v>
      </c>
      <c r="BM20" s="59">
        <v>1.14566092E-10</v>
      </c>
      <c r="BN20" s="59">
        <v>0.31516259212213599</v>
      </c>
      <c r="BO20" s="59">
        <v>0.19646903399999999</v>
      </c>
      <c r="BP20" s="59">
        <v>0.35083018999999999</v>
      </c>
      <c r="BQ20" s="59">
        <v>2.5134571999999998E-10</v>
      </c>
      <c r="BR20" s="59">
        <v>0.58928899030395121</v>
      </c>
      <c r="BS20" s="59">
        <v>5.2577234E-11</v>
      </c>
    </row>
    <row r="21" spans="2:71" x14ac:dyDescent="0.25">
      <c r="B21" s="52">
        <v>8.0900000000000001E-5</v>
      </c>
      <c r="C21" s="52">
        <v>6.8420000000000004E-4</v>
      </c>
      <c r="D21" s="52">
        <v>30.939250000000001</v>
      </c>
      <c r="E21" s="52">
        <v>8.0897970000000008</v>
      </c>
      <c r="F21" s="52">
        <v>2.2119679999999999E-3</v>
      </c>
      <c r="G21" s="52">
        <v>2.021878E-4</v>
      </c>
      <c r="H21" s="52">
        <v>34.043529999999997</v>
      </c>
      <c r="I21" s="52">
        <v>0.20859265499999999</v>
      </c>
      <c r="J21" s="52">
        <v>0.12989992</v>
      </c>
      <c r="K21" s="52">
        <v>1.7025119900000001E-10</v>
      </c>
      <c r="L21" s="52">
        <v>0.33849257517985759</v>
      </c>
      <c r="M21" s="52">
        <v>0.21941368999999999</v>
      </c>
      <c r="N21" s="52">
        <v>0.37954418000000001</v>
      </c>
      <c r="O21" s="52">
        <v>7.1884720058849758E-2</v>
      </c>
      <c r="P21" s="52">
        <v>0.71604101213644467</v>
      </c>
      <c r="Q21" s="65">
        <v>7.754849E-11</v>
      </c>
      <c r="T21" s="63">
        <v>8.7100000000000003E-5</v>
      </c>
      <c r="U21" s="63">
        <v>5.0650000000000001E-4</v>
      </c>
      <c r="V21" s="63">
        <v>32.509051999999997</v>
      </c>
      <c r="W21" s="63">
        <v>7.9042744999999996</v>
      </c>
      <c r="X21" s="63">
        <v>2.2195415E-3</v>
      </c>
      <c r="Y21" s="63">
        <v>1.9823517E-4</v>
      </c>
      <c r="Z21" s="63">
        <v>34.019398000000002</v>
      </c>
      <c r="AA21" s="63">
        <v>0.19381870600000001</v>
      </c>
      <c r="AB21" s="63">
        <v>0.120214987</v>
      </c>
      <c r="AC21" s="63">
        <v>1.6456231999999999E-10</v>
      </c>
      <c r="AD21" s="63">
        <v>0.31403369317400681</v>
      </c>
      <c r="AE21" s="63">
        <v>0.20842799000000001</v>
      </c>
      <c r="AF21" s="63">
        <v>0.36288202000000003</v>
      </c>
      <c r="AG21" s="63">
        <v>6.4798760057852095E-2</v>
      </c>
      <c r="AH21" s="63">
        <v>0.68384677213303269</v>
      </c>
      <c r="AI21" s="63">
        <v>7.4542520000000003E-11</v>
      </c>
      <c r="AL21" s="54">
        <v>9.3300000000000005E-5</v>
      </c>
      <c r="AM21" s="54">
        <v>3.6650000000000002E-4</v>
      </c>
      <c r="AN21" s="54">
        <v>34.099083</v>
      </c>
      <c r="AO21" s="54">
        <v>7.7151940000000003</v>
      </c>
      <c r="AP21" s="54">
        <v>2.2282116000000001E-3</v>
      </c>
      <c r="AQ21" s="54">
        <v>1.9446177999999999E-4</v>
      </c>
      <c r="AR21" s="54">
        <v>33.996130000000001</v>
      </c>
      <c r="AS21" s="54">
        <v>0.17934355599999999</v>
      </c>
      <c r="AT21" s="54">
        <v>0.10803869000000001</v>
      </c>
      <c r="AU21" s="54">
        <v>1.61075608E-10</v>
      </c>
      <c r="AV21" s="54">
        <v>0.28738224617041641</v>
      </c>
      <c r="AW21" s="54">
        <v>0.19773821599999999</v>
      </c>
      <c r="AX21" s="54">
        <v>0.34601296999999998</v>
      </c>
      <c r="AY21" s="54">
        <v>6.1372645057555943E-2</v>
      </c>
      <c r="AZ21" s="54">
        <v>0.66119953313184787</v>
      </c>
      <c r="BA21" s="54">
        <v>7.2869919999999995E-11</v>
      </c>
      <c r="BD21" s="59">
        <v>9.1100000000000005E-5</v>
      </c>
      <c r="BE21" s="59">
        <v>4.35E-4</v>
      </c>
      <c r="BF21" s="59">
        <v>33.298088</v>
      </c>
      <c r="BG21" s="59">
        <v>7.8235210000000004</v>
      </c>
      <c r="BH21" s="59">
        <v>2.225524E-3</v>
      </c>
      <c r="BI21" s="59">
        <v>1.9633458999999999E-4</v>
      </c>
      <c r="BJ21" s="59">
        <v>34.011963000000002</v>
      </c>
      <c r="BK21" s="59">
        <v>0.18633011999999999</v>
      </c>
      <c r="BL21" s="59">
        <v>0.11340414</v>
      </c>
      <c r="BM21" s="59">
        <v>1.6396062899999999E-10</v>
      </c>
      <c r="BN21" s="59">
        <v>0.29973426017338728</v>
      </c>
      <c r="BO21" s="59">
        <v>0.203312664</v>
      </c>
      <c r="BP21" s="59">
        <v>0.35405119000000002</v>
      </c>
      <c r="BQ21" s="59">
        <v>6.518301005815634E-2</v>
      </c>
      <c r="BR21" s="59">
        <v>0.66574859413244836</v>
      </c>
      <c r="BS21" s="59">
        <v>7.4354979999999999E-11</v>
      </c>
    </row>
    <row r="22" spans="2:71" x14ac:dyDescent="0.25">
      <c r="B22" s="52">
        <v>7.7399999999999998E-5</v>
      </c>
      <c r="C22" s="52">
        <v>6.0700000000000001E-4</v>
      </c>
      <c r="D22" s="52">
        <v>30.122074000000001</v>
      </c>
      <c r="E22" s="52">
        <v>8.1046580000000006</v>
      </c>
      <c r="F22" s="52">
        <v>2.2091884000000001E-3</v>
      </c>
      <c r="G22" s="52">
        <v>2.0260975000000001E-4</v>
      </c>
      <c r="H22" s="52">
        <v>34.008834999999998</v>
      </c>
      <c r="I22" s="52">
        <v>0.22543325</v>
      </c>
      <c r="J22" s="52">
        <v>0.117714955</v>
      </c>
      <c r="K22" s="52">
        <v>1.0714383000000001E-10</v>
      </c>
      <c r="L22" s="52">
        <v>0.34314820511436911</v>
      </c>
      <c r="M22" s="52">
        <v>0.2041116</v>
      </c>
      <c r="N22" s="52">
        <v>0.35278410999999998</v>
      </c>
      <c r="O22" s="52">
        <v>2.0973149300000001E-10</v>
      </c>
      <c r="P22" s="52">
        <v>0.59918775025955207</v>
      </c>
      <c r="Q22" s="65">
        <v>4.9788600000000003E-11</v>
      </c>
      <c r="T22" s="63">
        <v>8.2399999999999997E-5</v>
      </c>
      <c r="U22" s="63">
        <v>4.5150000000000002E-4</v>
      </c>
      <c r="V22" s="63">
        <v>31.707647000000001</v>
      </c>
      <c r="W22" s="63">
        <v>7.9161982999999996</v>
      </c>
      <c r="X22" s="63">
        <v>2.2164593000000002E-3</v>
      </c>
      <c r="Y22" s="63">
        <v>1.9859176E-4</v>
      </c>
      <c r="Z22" s="63">
        <v>33.979087999999997</v>
      </c>
      <c r="AA22" s="63">
        <v>0.21082881000000001</v>
      </c>
      <c r="AB22" s="63">
        <v>0.106128057</v>
      </c>
      <c r="AC22" s="63">
        <v>1.04222772E-10</v>
      </c>
      <c r="AD22" s="63">
        <v>0.31695686711131671</v>
      </c>
      <c r="AE22" s="63">
        <v>0.19539983999999999</v>
      </c>
      <c r="AF22" s="63">
        <v>0.33600582000000001</v>
      </c>
      <c r="AG22" s="63">
        <v>2.0808725E-10</v>
      </c>
      <c r="AH22" s="63">
        <v>0.57653344225657732</v>
      </c>
      <c r="AI22" s="63">
        <v>4.8151216000000001E-11</v>
      </c>
      <c r="AL22" s="54">
        <v>8.8900000000000006E-5</v>
      </c>
      <c r="AM22" s="54">
        <v>3.2870000000000002E-4</v>
      </c>
      <c r="AN22" s="54">
        <v>33.314124999999997</v>
      </c>
      <c r="AO22" s="54">
        <v>7.7227496999999996</v>
      </c>
      <c r="AP22" s="54">
        <v>2.2247978E-3</v>
      </c>
      <c r="AQ22" s="54">
        <v>1.9473249E-4</v>
      </c>
      <c r="AR22" s="54">
        <v>33.950229999999998</v>
      </c>
      <c r="AS22" s="54">
        <v>0.19694949</v>
      </c>
      <c r="AT22" s="54">
        <v>9.6762446000000002E-2</v>
      </c>
      <c r="AU22" s="54">
        <v>1.0222756199999999E-10</v>
      </c>
      <c r="AV22" s="54">
        <v>0.29371193610923052</v>
      </c>
      <c r="AW22" s="54">
        <v>0.18692132</v>
      </c>
      <c r="AX22" s="54">
        <v>0.31994139999999999</v>
      </c>
      <c r="AY22" s="54">
        <v>2.0648485500000001E-10</v>
      </c>
      <c r="AZ22" s="54">
        <v>0.5602241052540381</v>
      </c>
      <c r="BA22" s="54">
        <v>4.6690322000000001E-11</v>
      </c>
      <c r="BD22" s="59">
        <v>8.6799999999999996E-5</v>
      </c>
      <c r="BE22" s="59">
        <v>3.8860000000000001E-4</v>
      </c>
      <c r="BF22" s="59">
        <v>32.505512000000003</v>
      </c>
      <c r="BG22" s="59">
        <v>7.8344684000000004</v>
      </c>
      <c r="BH22" s="59">
        <v>2.2222570000000001E-3</v>
      </c>
      <c r="BI22" s="59">
        <v>1.9663826999999999E-4</v>
      </c>
      <c r="BJ22" s="59">
        <v>33.969315000000002</v>
      </c>
      <c r="BK22" s="59">
        <v>0.20395647</v>
      </c>
      <c r="BL22" s="59">
        <v>0.101980681</v>
      </c>
      <c r="BM22" s="59">
        <v>1.0359179099999999E-10</v>
      </c>
      <c r="BN22" s="59">
        <v>0.30593715111065539</v>
      </c>
      <c r="BO22" s="59">
        <v>0.19129738900000001</v>
      </c>
      <c r="BP22" s="59">
        <v>0.32845096000000001</v>
      </c>
      <c r="BQ22" s="59">
        <v>2.0825599000000001E-10</v>
      </c>
      <c r="BR22" s="59">
        <v>0.56073751925580928</v>
      </c>
      <c r="BS22" s="59">
        <v>4.7549412000000003E-11</v>
      </c>
    </row>
    <row r="23" spans="2:71" x14ac:dyDescent="0.25">
      <c r="B23" s="52">
        <v>9.1799999999999995E-5</v>
      </c>
      <c r="C23" s="52">
        <v>7.6789999999999996E-4</v>
      </c>
      <c r="D23" s="52">
        <v>29.029603999999999</v>
      </c>
      <c r="E23" s="52">
        <v>8.1120129999999993</v>
      </c>
      <c r="F23" s="52">
        <v>2.2067054999999999E-3</v>
      </c>
      <c r="G23" s="52">
        <v>2.0567238999999999E-4</v>
      </c>
      <c r="H23" s="52">
        <v>33.970947000000002</v>
      </c>
      <c r="I23" s="52">
        <v>0.23954326000000001</v>
      </c>
      <c r="J23" s="52">
        <v>0.12689281599999999</v>
      </c>
      <c r="K23" s="52">
        <v>1.06479594E-10</v>
      </c>
      <c r="L23" s="52">
        <v>0.3664360761136628</v>
      </c>
      <c r="M23" s="52">
        <v>0.20653591600000001</v>
      </c>
      <c r="N23" s="52">
        <v>0.34997581999999999</v>
      </c>
      <c r="O23" s="52">
        <v>1.8838585199999999E-10</v>
      </c>
      <c r="P23" s="52">
        <v>0.59803009623703229</v>
      </c>
      <c r="Q23" s="65">
        <v>4.8610810000000003E-11</v>
      </c>
      <c r="T23" s="63">
        <v>9.8300000000000004E-5</v>
      </c>
      <c r="U23" s="63">
        <v>5.7399999999999997E-4</v>
      </c>
      <c r="V23" s="63">
        <v>30.628515</v>
      </c>
      <c r="W23" s="63">
        <v>7.9199742999999998</v>
      </c>
      <c r="X23" s="63">
        <v>2.2136899999999999E-3</v>
      </c>
      <c r="Y23" s="63">
        <v>2.0140421E-4</v>
      </c>
      <c r="Z23" s="63">
        <v>33.936489999999999</v>
      </c>
      <c r="AA23" s="63">
        <v>0.22516491999999999</v>
      </c>
      <c r="AB23" s="63">
        <v>0.113177974</v>
      </c>
      <c r="AC23" s="63">
        <v>1.02405462E-10</v>
      </c>
      <c r="AD23" s="63">
        <v>0.33834289410940122</v>
      </c>
      <c r="AE23" s="63">
        <v>0.19822816400000001</v>
      </c>
      <c r="AF23" s="63">
        <v>0.33270389</v>
      </c>
      <c r="AG23" s="63">
        <v>1.85956842E-10</v>
      </c>
      <c r="AH23" s="63">
        <v>0.57523217023289286</v>
      </c>
      <c r="AI23" s="63">
        <v>4.6624804999999998E-11</v>
      </c>
      <c r="AL23" s="54">
        <v>1.06E-4</v>
      </c>
      <c r="AM23" s="54">
        <v>4.2299999999999998E-4</v>
      </c>
      <c r="AN23" s="54">
        <v>32.251100000000001</v>
      </c>
      <c r="AO23" s="54">
        <v>7.7237743999999999</v>
      </c>
      <c r="AP23" s="54">
        <v>2.2217349999999999E-3</v>
      </c>
      <c r="AQ23" s="54">
        <v>1.973582E-4</v>
      </c>
      <c r="AR23" s="54">
        <v>33.902991999999998</v>
      </c>
      <c r="AS23" s="54">
        <v>0.21102285600000001</v>
      </c>
      <c r="AT23" s="54">
        <v>0.10339741500000001</v>
      </c>
      <c r="AU23" s="54">
        <v>9.9810788999999999E-11</v>
      </c>
      <c r="AV23" s="54">
        <v>0.31442027110668419</v>
      </c>
      <c r="AW23" s="54">
        <v>0.19011826800000001</v>
      </c>
      <c r="AX23" s="54">
        <v>0.31661547000000001</v>
      </c>
      <c r="AY23" s="54">
        <v>1.8433998E-10</v>
      </c>
      <c r="AZ23" s="54">
        <v>0.55918293223019189</v>
      </c>
      <c r="BA23" s="54">
        <v>4.4962083E-11</v>
      </c>
      <c r="BD23" s="59">
        <v>1.0340000000000001E-4</v>
      </c>
      <c r="BE23" s="59">
        <v>4.9689999999999999E-4</v>
      </c>
      <c r="BF23" s="59">
        <v>31.436240000000002</v>
      </c>
      <c r="BG23" s="59">
        <v>7.8368925999999997</v>
      </c>
      <c r="BH23" s="59">
        <v>2.2193735999999999E-3</v>
      </c>
      <c r="BI23" s="59">
        <v>1.9934512E-4</v>
      </c>
      <c r="BJ23" s="59">
        <v>33.924520000000001</v>
      </c>
      <c r="BK23" s="59">
        <v>0.21832193999999999</v>
      </c>
      <c r="BL23" s="59">
        <v>0.108304542</v>
      </c>
      <c r="BM23" s="59">
        <v>1.0135983200000001E-10</v>
      </c>
      <c r="BN23" s="59">
        <v>0.32662648210830392</v>
      </c>
      <c r="BO23" s="59">
        <v>0.19425856499999999</v>
      </c>
      <c r="BP23" s="59">
        <v>0.32475875999999998</v>
      </c>
      <c r="BQ23" s="59">
        <v>1.85381812E-10</v>
      </c>
      <c r="BR23" s="59">
        <v>0.55956849223123362</v>
      </c>
      <c r="BS23" s="59">
        <v>4.5815985999999999E-11</v>
      </c>
    </row>
    <row r="24" spans="2:71" x14ac:dyDescent="0.25">
      <c r="B24" s="52">
        <v>1.044E-4</v>
      </c>
      <c r="C24" s="52">
        <v>1.2591E-3</v>
      </c>
      <c r="D24" s="52">
        <v>27.7925</v>
      </c>
      <c r="E24" s="52">
        <v>8.1210059999999995</v>
      </c>
      <c r="F24" s="52">
        <v>2.2141521000000001E-3</v>
      </c>
      <c r="G24" s="52">
        <v>2.0859184E-4</v>
      </c>
      <c r="H24" s="52">
        <v>34.077539999999999</v>
      </c>
      <c r="I24" s="52">
        <v>0.25682423999999998</v>
      </c>
      <c r="J24" s="52">
        <v>0.15866440300000001</v>
      </c>
      <c r="K24" s="52">
        <v>1.40454185E-10</v>
      </c>
      <c r="L24" s="52">
        <v>0.41548864314904449</v>
      </c>
      <c r="M24" s="52">
        <v>0.21444624000000001</v>
      </c>
      <c r="N24" s="52">
        <v>0.38831425000000003</v>
      </c>
      <c r="O24" s="52">
        <v>2.3701119499999999E-10</v>
      </c>
      <c r="P24" s="52">
        <v>0.64417166329596154</v>
      </c>
      <c r="Q24" s="65">
        <v>5.8902944999999999E-11</v>
      </c>
      <c r="T24" s="63">
        <v>1.119E-4</v>
      </c>
      <c r="U24" s="63">
        <v>9.546E-4</v>
      </c>
      <c r="V24" s="63">
        <v>29.399480000000001</v>
      </c>
      <c r="W24" s="63">
        <v>7.9242435000000002</v>
      </c>
      <c r="X24" s="63">
        <v>2.2210295E-3</v>
      </c>
      <c r="Y24" s="63">
        <v>2.0407235E-4</v>
      </c>
      <c r="Z24" s="63">
        <v>34.042811999999998</v>
      </c>
      <c r="AA24" s="63">
        <v>0.24457321000000001</v>
      </c>
      <c r="AB24" s="63">
        <v>0.14069746599999999</v>
      </c>
      <c r="AC24" s="63">
        <v>1.3061788599999999E-10</v>
      </c>
      <c r="AD24" s="63">
        <v>0.38527067613883909</v>
      </c>
      <c r="AE24" s="63">
        <v>0.20569733000000001</v>
      </c>
      <c r="AF24" s="63">
        <v>0.36539486999999998</v>
      </c>
      <c r="AG24" s="63">
        <v>2.25612496E-10</v>
      </c>
      <c r="AH24" s="63">
        <v>0.61604703828131135</v>
      </c>
      <c r="AI24" s="63">
        <v>5.5196788000000001E-11</v>
      </c>
      <c r="AL24" s="54">
        <v>1.208E-4</v>
      </c>
      <c r="AM24" s="54">
        <v>7.1400000000000001E-4</v>
      </c>
      <c r="AN24" s="54">
        <v>31.033297000000001</v>
      </c>
      <c r="AO24" s="54">
        <v>7.7247252</v>
      </c>
      <c r="AP24" s="54">
        <v>2.2289988000000001E-3</v>
      </c>
      <c r="AQ24" s="54">
        <v>1.9979045E-4</v>
      </c>
      <c r="AR24" s="54">
        <v>34.009500000000003</v>
      </c>
      <c r="AS24" s="54">
        <v>0.23136124</v>
      </c>
      <c r="AT24" s="54">
        <v>0.12497191000000001</v>
      </c>
      <c r="AU24" s="54">
        <v>1.2355699600000001E-10</v>
      </c>
      <c r="AV24" s="54">
        <v>0.3563331501314943</v>
      </c>
      <c r="AW24" s="54">
        <v>0.19726211499999999</v>
      </c>
      <c r="AX24" s="54">
        <v>0.34523192000000003</v>
      </c>
      <c r="AY24" s="54">
        <v>2.1847411300000001E-10</v>
      </c>
      <c r="AZ24" s="54">
        <v>0.59692100027226691</v>
      </c>
      <c r="BA24" s="54">
        <v>5.2333596000000003E-11</v>
      </c>
      <c r="BD24" s="59">
        <v>1.176E-4</v>
      </c>
      <c r="BE24" s="59">
        <v>8.3060000000000002E-4</v>
      </c>
      <c r="BF24" s="59">
        <v>30.214721999999998</v>
      </c>
      <c r="BG24" s="59">
        <v>7.8403299999999998</v>
      </c>
      <c r="BH24" s="59">
        <v>2.2267099000000002E-3</v>
      </c>
      <c r="BI24" s="59">
        <v>2.0187446999999999E-4</v>
      </c>
      <c r="BJ24" s="59">
        <v>34.031280000000002</v>
      </c>
      <c r="BK24" s="59">
        <v>0.23819828000000001</v>
      </c>
      <c r="BL24" s="59">
        <v>0.13287972000000001</v>
      </c>
      <c r="BM24" s="59">
        <v>1.2719188700000001E-10</v>
      </c>
      <c r="BN24" s="59">
        <v>0.37107800013527442</v>
      </c>
      <c r="BO24" s="59">
        <v>0.201454196</v>
      </c>
      <c r="BP24" s="59">
        <v>0.35521024000000001</v>
      </c>
      <c r="BQ24" s="59">
        <v>2.2209090000000001E-10</v>
      </c>
      <c r="BR24" s="59">
        <v>0.59723139627588373</v>
      </c>
      <c r="BS24" s="59">
        <v>5.3753383999999997E-11</v>
      </c>
    </row>
    <row r="25" spans="2:71" x14ac:dyDescent="0.25">
      <c r="B25" s="52">
        <v>1.1790000000000001E-4</v>
      </c>
      <c r="C25" s="52">
        <v>1.9398E-3</v>
      </c>
      <c r="D25" s="52">
        <v>26.768633000000001</v>
      </c>
      <c r="E25" s="52">
        <v>8.1255319999999998</v>
      </c>
      <c r="F25" s="52">
        <v>2.238187E-3</v>
      </c>
      <c r="G25" s="52">
        <v>2.1103014E-4</v>
      </c>
      <c r="H25" s="52">
        <v>34.436459999999997</v>
      </c>
      <c r="I25" s="52">
        <v>0.26581472</v>
      </c>
      <c r="J25" s="52">
        <v>0.19651964199999999</v>
      </c>
      <c r="K25" s="52">
        <v>2.15200223E-10</v>
      </c>
      <c r="L25" s="52">
        <v>0.46233436222584701</v>
      </c>
      <c r="M25" s="52">
        <v>0.22570609</v>
      </c>
      <c r="N25" s="52">
        <v>0.44443651000000001</v>
      </c>
      <c r="O25" s="52">
        <v>4.6618810999999998E-10</v>
      </c>
      <c r="P25" s="52">
        <v>0.71229970654210928</v>
      </c>
      <c r="Q25" s="65">
        <v>7.5854190000000004E-11</v>
      </c>
      <c r="T25" s="63">
        <v>1.2659999999999999E-4</v>
      </c>
      <c r="U25" s="63">
        <v>1.4501E-3</v>
      </c>
      <c r="V25" s="63">
        <v>28.370203</v>
      </c>
      <c r="W25" s="63">
        <v>7.9254910000000001</v>
      </c>
      <c r="X25" s="63">
        <v>2.2461584E-3</v>
      </c>
      <c r="Y25" s="63">
        <v>2.0631018999999999E-4</v>
      </c>
      <c r="Z25" s="63">
        <v>34.419960000000003</v>
      </c>
      <c r="AA25" s="63">
        <v>0.25559799999999999</v>
      </c>
      <c r="AB25" s="63">
        <v>0.17098182200000001</v>
      </c>
      <c r="AC25" s="63">
        <v>1.8121483E-10</v>
      </c>
      <c r="AD25" s="63">
        <v>0.42657982219108198</v>
      </c>
      <c r="AE25" s="63">
        <v>0.21497506</v>
      </c>
      <c r="AF25" s="63">
        <v>0.41044417999999999</v>
      </c>
      <c r="AG25" s="63">
        <v>3.3957484600000002E-10</v>
      </c>
      <c r="AH25" s="63">
        <v>0.67252623840874992</v>
      </c>
      <c r="AI25" s="63">
        <v>6.8179699999999999E-11</v>
      </c>
      <c r="AL25" s="54">
        <v>1.372E-4</v>
      </c>
      <c r="AM25" s="54">
        <v>1.0769E-3</v>
      </c>
      <c r="AN25" s="54">
        <v>30.001434</v>
      </c>
      <c r="AO25" s="54">
        <v>7.7246237000000004</v>
      </c>
      <c r="AP25" s="54">
        <v>2.2552812000000001E-3</v>
      </c>
      <c r="AQ25" s="54">
        <v>2.0177745000000001E-4</v>
      </c>
      <c r="AR25" s="54">
        <v>34.404989999999998</v>
      </c>
      <c r="AS25" s="54">
        <v>0.24446749600000001</v>
      </c>
      <c r="AT25" s="54">
        <v>0.14977409699999999</v>
      </c>
      <c r="AU25" s="54">
        <v>1.5991086099999999E-10</v>
      </c>
      <c r="AV25" s="54">
        <v>0.39424159316916119</v>
      </c>
      <c r="AW25" s="54">
        <v>0.205069586</v>
      </c>
      <c r="AX25" s="54">
        <v>0.38075730000000002</v>
      </c>
      <c r="AY25" s="54">
        <v>2.9018334000000002E-10</v>
      </c>
      <c r="AZ25" s="54">
        <v>0.64588461435528255</v>
      </c>
      <c r="BA25" s="54">
        <v>6.2122653999999995E-11</v>
      </c>
      <c r="BD25" s="59">
        <v>1.3339999999999999E-4</v>
      </c>
      <c r="BE25" s="59">
        <v>1.253E-3</v>
      </c>
      <c r="BF25" s="59">
        <v>29.185960000000001</v>
      </c>
      <c r="BG25" s="59">
        <v>7.8415236000000004</v>
      </c>
      <c r="BH25" s="59">
        <v>2.2524725999999999E-3</v>
      </c>
      <c r="BI25" s="59">
        <v>2.0399592000000001E-4</v>
      </c>
      <c r="BJ25" s="59">
        <v>34.417811999999998</v>
      </c>
      <c r="BK25" s="59">
        <v>0.25018066999999999</v>
      </c>
      <c r="BL25" s="59">
        <v>0.160020356</v>
      </c>
      <c r="BM25" s="59">
        <v>1.6983490400000001E-10</v>
      </c>
      <c r="BN25" s="59">
        <v>0.41020102617938109</v>
      </c>
      <c r="BO25" s="59">
        <v>0.209932864</v>
      </c>
      <c r="BP25" s="59">
        <v>0.39527252000000002</v>
      </c>
      <c r="BQ25" s="59">
        <v>3.1194223000000002E-10</v>
      </c>
      <c r="BR25" s="59">
        <v>0.64625584037704153</v>
      </c>
      <c r="BS25" s="59">
        <v>6.5046819999999997E-11</v>
      </c>
    </row>
    <row r="26" spans="2:71" x14ac:dyDescent="0.25">
      <c r="B26" s="52">
        <v>1.2210000000000001E-4</v>
      </c>
      <c r="C26" s="52">
        <v>3.0815E-3</v>
      </c>
      <c r="D26" s="52">
        <v>26.046797000000002</v>
      </c>
      <c r="E26" s="52">
        <v>8.1282979999999991</v>
      </c>
      <c r="F26" s="52">
        <v>2.2504583E-3</v>
      </c>
      <c r="G26" s="52">
        <v>2.1342581000000001E-4</v>
      </c>
      <c r="H26" s="52">
        <v>34.615112000000003</v>
      </c>
      <c r="I26" s="52">
        <v>0.26731142000000002</v>
      </c>
      <c r="J26" s="52">
        <v>0.25760961999999998</v>
      </c>
      <c r="K26" s="52">
        <v>8.0473730427647605E-3</v>
      </c>
      <c r="L26" s="52">
        <v>0.5329684130573008</v>
      </c>
      <c r="M26" s="52">
        <v>0.25659635600000003</v>
      </c>
      <c r="N26" s="52">
        <v>0.42874374999999998</v>
      </c>
      <c r="O26" s="52">
        <v>0.14777133007451659</v>
      </c>
      <c r="P26" s="52">
        <v>0.8776047912029733</v>
      </c>
      <c r="Q26" s="65">
        <v>1.2825646E-10</v>
      </c>
      <c r="T26" s="63">
        <v>1.306E-4</v>
      </c>
      <c r="U26" s="63">
        <v>2.3116999999999999E-3</v>
      </c>
      <c r="V26" s="63">
        <v>27.622854</v>
      </c>
      <c r="W26" s="63">
        <v>7.9292819999999997</v>
      </c>
      <c r="X26" s="63">
        <v>2.2592843E-3</v>
      </c>
      <c r="Y26" s="63">
        <v>2.0859810999999999E-4</v>
      </c>
      <c r="Z26" s="63">
        <v>34.614159999999998</v>
      </c>
      <c r="AA26" s="63">
        <v>0.25894188000000001</v>
      </c>
      <c r="AB26" s="63">
        <v>0.22232703000000001</v>
      </c>
      <c r="AC26" s="63">
        <v>2.6059821385950059E-3</v>
      </c>
      <c r="AD26" s="63">
        <v>0.48387489215189489</v>
      </c>
      <c r="AE26" s="63">
        <v>0.242255306</v>
      </c>
      <c r="AF26" s="63">
        <v>0.40930624999999998</v>
      </c>
      <c r="AG26" s="63">
        <v>0.1177573700676849</v>
      </c>
      <c r="AH26" s="63">
        <v>0.81720810617755058</v>
      </c>
      <c r="AI26" s="63">
        <v>1.0728159E-10</v>
      </c>
      <c r="AL26" s="54">
        <v>1.4129999999999999E-4</v>
      </c>
      <c r="AM26" s="54">
        <v>1.7205E-3</v>
      </c>
      <c r="AN26" s="54">
        <v>29.234055000000001</v>
      </c>
      <c r="AO26" s="54">
        <v>7.7281219999999999</v>
      </c>
      <c r="AP26" s="54">
        <v>2.2694182000000001E-3</v>
      </c>
      <c r="AQ26" s="54">
        <v>2.0393395E-4</v>
      </c>
      <c r="AR26" s="54">
        <v>34.616202999999999</v>
      </c>
      <c r="AS26" s="54">
        <v>0.24968122000000001</v>
      </c>
      <c r="AT26" s="54">
        <v>0.19210508000000001</v>
      </c>
      <c r="AU26" s="54">
        <v>4.1334299150599998E-7</v>
      </c>
      <c r="AV26" s="54">
        <v>0.44178671335528069</v>
      </c>
      <c r="AW26" s="54">
        <v>0.22868741000000001</v>
      </c>
      <c r="AX26" s="54">
        <v>0.39182737000000001</v>
      </c>
      <c r="AY26" s="54">
        <v>9.1148145062250718E-2</v>
      </c>
      <c r="AZ26" s="54">
        <v>0.76985422516161284</v>
      </c>
      <c r="BA26" s="54">
        <v>9.2921590000000001E-11</v>
      </c>
      <c r="BD26" s="59">
        <v>1.3740000000000001E-4</v>
      </c>
      <c r="BE26" s="59">
        <v>1.9983000000000002E-3</v>
      </c>
      <c r="BF26" s="59">
        <v>28.431090999999999</v>
      </c>
      <c r="BG26" s="59">
        <v>7.8446856</v>
      </c>
      <c r="BH26" s="59">
        <v>2.2661460000000001E-3</v>
      </c>
      <c r="BI26" s="59">
        <v>2.0620856E-4</v>
      </c>
      <c r="BJ26" s="59">
        <v>34.620609999999999</v>
      </c>
      <c r="BK26" s="59">
        <v>0.25441142999999999</v>
      </c>
      <c r="BL26" s="59">
        <v>0.20673728999999999</v>
      </c>
      <c r="BM26" s="59">
        <v>5.0129283688022004E-4</v>
      </c>
      <c r="BN26" s="59">
        <v>0.46165001284965312</v>
      </c>
      <c r="BO26" s="59">
        <v>0.23539055</v>
      </c>
      <c r="BP26" s="59">
        <v>0.40056773000000001</v>
      </c>
      <c r="BQ26" s="59">
        <v>0.1038768600647666</v>
      </c>
      <c r="BR26" s="59">
        <v>0.78299764016412876</v>
      </c>
      <c r="BS26" s="59">
        <v>9.9232389999999999E-11</v>
      </c>
    </row>
    <row r="27" spans="2:71" x14ac:dyDescent="0.25">
      <c r="B27" s="52">
        <v>1.271E-4</v>
      </c>
      <c r="C27" s="52">
        <v>4.3755E-3</v>
      </c>
      <c r="D27" s="52">
        <v>25.425367000000001</v>
      </c>
      <c r="E27" s="52">
        <v>8.1308279999999993</v>
      </c>
      <c r="F27" s="52">
        <v>2.2576357999999999E-3</v>
      </c>
      <c r="G27" s="52">
        <v>2.1552666E-4</v>
      </c>
      <c r="H27" s="52">
        <v>34.717342000000002</v>
      </c>
      <c r="I27" s="52">
        <v>0.26862475600000002</v>
      </c>
      <c r="J27" s="52">
        <v>0.30774845000000001</v>
      </c>
      <c r="K27" s="52">
        <v>2.2618040056450489E-2</v>
      </c>
      <c r="L27" s="52">
        <v>0.59899124607480947</v>
      </c>
      <c r="M27" s="52">
        <v>0.27560941</v>
      </c>
      <c r="N27" s="52">
        <v>0.44915666999999998</v>
      </c>
      <c r="O27" s="52">
        <v>0.2230696001024064</v>
      </c>
      <c r="P27" s="52">
        <v>0.99406706032758718</v>
      </c>
      <c r="Q27" s="65">
        <v>2.2459985000000001E-10</v>
      </c>
      <c r="T27" s="63">
        <v>1.35E-4</v>
      </c>
      <c r="U27" s="63">
        <v>3.3092999999999998E-3</v>
      </c>
      <c r="V27" s="63">
        <v>26.971927999999998</v>
      </c>
      <c r="W27" s="63">
        <v>7.9324865000000004</v>
      </c>
      <c r="X27" s="63">
        <v>2.2669663000000001E-3</v>
      </c>
      <c r="Y27" s="63">
        <v>2.1066752E-4</v>
      </c>
      <c r="Z27" s="63">
        <v>34.725119999999997</v>
      </c>
      <c r="AA27" s="63">
        <v>0.26129329600000001</v>
      </c>
      <c r="AB27" s="63">
        <v>0.26755268999999998</v>
      </c>
      <c r="AC27" s="63">
        <v>1.5861394050429609E-2</v>
      </c>
      <c r="AD27" s="63">
        <v>0.54470738006715136</v>
      </c>
      <c r="AE27" s="63">
        <v>0.26121187499999998</v>
      </c>
      <c r="AF27" s="63">
        <v>0.42413151999999998</v>
      </c>
      <c r="AG27" s="63">
        <v>0.1943001600932994</v>
      </c>
      <c r="AH27" s="63">
        <v>0.92996405827215811</v>
      </c>
      <c r="AI27" s="63">
        <v>1.7336287E-10</v>
      </c>
      <c r="AL27" s="54">
        <v>1.4530000000000001E-4</v>
      </c>
      <c r="AM27" s="54">
        <v>2.4864000000000002E-3</v>
      </c>
      <c r="AN27" s="54">
        <v>28.557521999999999</v>
      </c>
      <c r="AO27" s="54">
        <v>7.7311788000000004</v>
      </c>
      <c r="AP27" s="54">
        <v>2.2777135E-3</v>
      </c>
      <c r="AQ27" s="54">
        <v>2.0594594000000001E-4</v>
      </c>
      <c r="AR27" s="54">
        <v>34.737119999999997</v>
      </c>
      <c r="AS27" s="54">
        <v>0.25302474400000002</v>
      </c>
      <c r="AT27" s="54">
        <v>0.23190606999999999</v>
      </c>
      <c r="AU27" s="54">
        <v>1.045488754570344E-2</v>
      </c>
      <c r="AV27" s="54">
        <v>0.49538570156108508</v>
      </c>
      <c r="AW27" s="54">
        <v>0.24756088000000001</v>
      </c>
      <c r="AX27" s="54">
        <v>0.40154142999999998</v>
      </c>
      <c r="AY27" s="54">
        <v>0.16877002008578351</v>
      </c>
      <c r="AZ27" s="54">
        <v>0.87983897524228438</v>
      </c>
      <c r="BA27" s="54">
        <v>1.4266749999999999E-10</v>
      </c>
      <c r="BD27" s="59">
        <v>1.416E-4</v>
      </c>
      <c r="BE27" s="59">
        <v>2.8685E-3</v>
      </c>
      <c r="BF27" s="59">
        <v>27.769584999999999</v>
      </c>
      <c r="BG27" s="59">
        <v>7.8474254999999999</v>
      </c>
      <c r="BH27" s="59">
        <v>2.2741556000000001E-3</v>
      </c>
      <c r="BI27" s="59">
        <v>2.0824010000000001E-4</v>
      </c>
      <c r="BJ27" s="59">
        <v>34.736668000000002</v>
      </c>
      <c r="BK27" s="59">
        <v>0.25726501000000002</v>
      </c>
      <c r="BL27" s="59">
        <v>0.24902509</v>
      </c>
      <c r="BM27" s="59">
        <v>1.2982802047910479E-2</v>
      </c>
      <c r="BN27" s="59">
        <v>0.51927290206391774</v>
      </c>
      <c r="BO27" s="59">
        <v>0.25419806499999997</v>
      </c>
      <c r="BP27" s="59">
        <v>0.41241510999999997</v>
      </c>
      <c r="BQ27" s="59">
        <v>0.18097080008930741</v>
      </c>
      <c r="BR27" s="59">
        <v>0.89245466524580808</v>
      </c>
      <c r="BS27" s="59">
        <v>1.5622669999999999E-10</v>
      </c>
    </row>
    <row r="28" spans="2:71" x14ac:dyDescent="0.25">
      <c r="B28" s="52">
        <v>1.2779999999999999E-4</v>
      </c>
      <c r="C28" s="52">
        <v>5.117E-3</v>
      </c>
      <c r="D28" s="52">
        <v>24.982885</v>
      </c>
      <c r="E28" s="52">
        <v>8.1344185000000007</v>
      </c>
      <c r="F28" s="52">
        <v>2.2644838000000001E-3</v>
      </c>
      <c r="G28" s="52">
        <v>2.1644779E-4</v>
      </c>
      <c r="H28" s="52">
        <v>34.820435000000003</v>
      </c>
      <c r="I28" s="52">
        <v>0.26992136700000002</v>
      </c>
      <c r="J28" s="52">
        <v>0.33140476499999999</v>
      </c>
      <c r="K28" s="52">
        <v>2.883850806326943E-2</v>
      </c>
      <c r="L28" s="52">
        <v>0.63016464008339923</v>
      </c>
      <c r="M28" s="52">
        <v>0.28369135000000001</v>
      </c>
      <c r="N28" s="52">
        <v>0.46272859</v>
      </c>
      <c r="O28" s="52">
        <v>0.25009100011529561</v>
      </c>
      <c r="P28" s="52">
        <v>1.0434093724486351</v>
      </c>
      <c r="Q28" s="65">
        <v>3.3153876999999997E-10</v>
      </c>
      <c r="T28" s="63">
        <v>1.3540000000000001E-4</v>
      </c>
      <c r="U28" s="63">
        <v>3.8828000000000001E-3</v>
      </c>
      <c r="V28" s="63">
        <v>26.503916</v>
      </c>
      <c r="W28" s="63">
        <v>7.9348115999999997</v>
      </c>
      <c r="X28" s="63">
        <v>2.2743860999999998E-3</v>
      </c>
      <c r="Y28" s="63">
        <v>2.1160033E-4</v>
      </c>
      <c r="Z28" s="63">
        <v>34.837000000000003</v>
      </c>
      <c r="AA28" s="63">
        <v>0.26305066399999999</v>
      </c>
      <c r="AB28" s="63">
        <v>0.28949355999999998</v>
      </c>
      <c r="AC28" s="63">
        <v>2.124923305601302E-2</v>
      </c>
      <c r="AD28" s="63">
        <v>0.57379345707425244</v>
      </c>
      <c r="AE28" s="63">
        <v>0.26889345999999997</v>
      </c>
      <c r="AF28" s="63">
        <v>0.43585333999999998</v>
      </c>
      <c r="AG28" s="63">
        <v>0.21958610010433871</v>
      </c>
      <c r="AH28" s="63">
        <v>0.97559448033277518</v>
      </c>
      <c r="AI28" s="63">
        <v>2.1918124E-10</v>
      </c>
      <c r="AL28" s="54">
        <v>1.4569999999999999E-4</v>
      </c>
      <c r="AM28" s="54">
        <v>2.9456E-3</v>
      </c>
      <c r="AN28" s="54">
        <v>28.064754000000001</v>
      </c>
      <c r="AO28" s="54">
        <v>7.7325387000000001</v>
      </c>
      <c r="AP28" s="54">
        <v>2.2857596999999999E-3</v>
      </c>
      <c r="AQ28" s="54">
        <v>2.0687943E-4</v>
      </c>
      <c r="AR28" s="54">
        <v>34.858288000000002</v>
      </c>
      <c r="AS28" s="54">
        <v>0.25555451000000001</v>
      </c>
      <c r="AT28" s="54">
        <v>0.25216605399999997</v>
      </c>
      <c r="AU28" s="54">
        <v>1.5264505550500169E-2</v>
      </c>
      <c r="AV28" s="54">
        <v>0.52298506956723145</v>
      </c>
      <c r="AW28" s="54">
        <v>0.25477184000000003</v>
      </c>
      <c r="AX28" s="54">
        <v>0.41148719</v>
      </c>
      <c r="AY28" s="54">
        <v>0.19251555009540511</v>
      </c>
      <c r="AZ28" s="54">
        <v>0.92235825528737692</v>
      </c>
      <c r="BA28" s="54">
        <v>1.7192638E-10</v>
      </c>
      <c r="BD28" s="59">
        <v>1.4200000000000001E-4</v>
      </c>
      <c r="BE28" s="59">
        <v>3.3741999999999999E-3</v>
      </c>
      <c r="BF28" s="59">
        <v>27.289707</v>
      </c>
      <c r="BG28" s="59">
        <v>7.8496237000000004</v>
      </c>
      <c r="BH28" s="59">
        <v>2.2818890000000001E-3</v>
      </c>
      <c r="BI28" s="59">
        <v>2.0917603999999999E-4</v>
      </c>
      <c r="BJ28" s="59">
        <v>34.853079999999999</v>
      </c>
      <c r="BK28" s="59">
        <v>0.25930853999999998</v>
      </c>
      <c r="BL28" s="59">
        <v>0.26994586999999998</v>
      </c>
      <c r="BM28" s="59">
        <v>1.8010069053006759E-2</v>
      </c>
      <c r="BN28" s="59">
        <v>0.54726447907042541</v>
      </c>
      <c r="BO28" s="59">
        <v>0.26166781500000003</v>
      </c>
      <c r="BP28" s="59">
        <v>0.42322557999999999</v>
      </c>
      <c r="BQ28" s="59">
        <v>0.2053732300995392</v>
      </c>
      <c r="BR28" s="59">
        <v>0.93569541529151101</v>
      </c>
      <c r="BS28" s="59">
        <v>1.9156879E-10</v>
      </c>
    </row>
    <row r="29" spans="2:71" x14ac:dyDescent="0.25">
      <c r="B29" s="52">
        <v>1.248E-4</v>
      </c>
      <c r="C29" s="52">
        <v>5.8887000000000002E-3</v>
      </c>
      <c r="D29" s="52">
        <v>24.744468999999999</v>
      </c>
      <c r="E29" s="52">
        <v>8.135529</v>
      </c>
      <c r="F29" s="52">
        <v>2.2699974999999999E-3</v>
      </c>
      <c r="G29" s="52">
        <v>2.1733718E-4</v>
      </c>
      <c r="H29" s="52">
        <v>34.905169999999998</v>
      </c>
      <c r="I29" s="52">
        <v>0.27024271999999999</v>
      </c>
      <c r="J29" s="52">
        <v>0.35194364</v>
      </c>
      <c r="K29" s="52">
        <v>3.4649882070168891E-2</v>
      </c>
      <c r="L29" s="52">
        <v>0.65683624209188263</v>
      </c>
      <c r="M29" s="52">
        <v>0.29013204999999997</v>
      </c>
      <c r="N29" s="52">
        <v>0.47396126999999999</v>
      </c>
      <c r="O29" s="52">
        <v>0.27621180013168151</v>
      </c>
      <c r="P29" s="52">
        <v>1.0915992545316811</v>
      </c>
      <c r="Q29" s="65">
        <v>3.7502360000000001E-3</v>
      </c>
      <c r="T29" s="63">
        <v>1.3180000000000001E-4</v>
      </c>
      <c r="U29" s="63">
        <v>4.4298000000000002E-3</v>
      </c>
      <c r="V29" s="63">
        <v>26.240701999999999</v>
      </c>
      <c r="W29" s="63">
        <v>7.9378719999999996</v>
      </c>
      <c r="X29" s="63">
        <v>2.2803352000000002E-3</v>
      </c>
      <c r="Y29" s="63">
        <v>2.1251458000000001E-4</v>
      </c>
      <c r="Z29" s="63">
        <v>34.92841</v>
      </c>
      <c r="AA29" s="63">
        <v>0.26378035</v>
      </c>
      <c r="AB29" s="63">
        <v>0.30809655000000002</v>
      </c>
      <c r="AC29" s="63">
        <v>2.6495177062170808E-2</v>
      </c>
      <c r="AD29" s="63">
        <v>0.59837207708201223</v>
      </c>
      <c r="AE29" s="63">
        <v>0.275265645</v>
      </c>
      <c r="AF29" s="63">
        <v>0.44632635999999998</v>
      </c>
      <c r="AG29" s="63">
        <v>0.24334395011706139</v>
      </c>
      <c r="AH29" s="63">
        <v>1.0170383837781281</v>
      </c>
      <c r="AI29" s="63">
        <v>3.1862370000000002E-10</v>
      </c>
      <c r="AL29" s="54">
        <v>1.4139999999999999E-4</v>
      </c>
      <c r="AM29" s="54">
        <v>3.3306E-3</v>
      </c>
      <c r="AN29" s="54">
        <v>27.776546</v>
      </c>
      <c r="AO29" s="54">
        <v>7.7358108000000003</v>
      </c>
      <c r="AP29" s="54">
        <v>2.2921605999999999E-3</v>
      </c>
      <c r="AQ29" s="54">
        <v>2.0780625E-4</v>
      </c>
      <c r="AR29" s="54">
        <v>34.956223000000001</v>
      </c>
      <c r="AS29" s="54">
        <v>0.25669004499999998</v>
      </c>
      <c r="AT29" s="54">
        <v>0.26773648500000002</v>
      </c>
      <c r="AU29" s="54">
        <v>1.9494018055209221E-2</v>
      </c>
      <c r="AV29" s="54">
        <v>0.54392054807322077</v>
      </c>
      <c r="AW29" s="54">
        <v>0.26098792599999998</v>
      </c>
      <c r="AX29" s="54">
        <v>0.42055848000000001</v>
      </c>
      <c r="AY29" s="54">
        <v>0.21421696010594921</v>
      </c>
      <c r="AZ29" s="54">
        <v>0.96065450035105537</v>
      </c>
      <c r="BA29" s="54">
        <v>2.0974225000000001E-10</v>
      </c>
      <c r="BD29" s="59">
        <v>1.383E-4</v>
      </c>
      <c r="BE29" s="59">
        <v>3.8376E-3</v>
      </c>
      <c r="BF29" s="59">
        <v>27.013544</v>
      </c>
      <c r="BG29" s="59">
        <v>7.8522629999999998</v>
      </c>
      <c r="BH29" s="59">
        <v>2.2880407000000001E-3</v>
      </c>
      <c r="BI29" s="59">
        <v>2.1009794999999999E-4</v>
      </c>
      <c r="BJ29" s="59">
        <v>34.947346000000003</v>
      </c>
      <c r="BK29" s="59">
        <v>0.260374895</v>
      </c>
      <c r="BL29" s="59">
        <v>0.28720449999999997</v>
      </c>
      <c r="BM29" s="59">
        <v>2.275846305841495E-2</v>
      </c>
      <c r="BN29" s="59">
        <v>0.57033785807727388</v>
      </c>
      <c r="BO29" s="59">
        <v>0.26792058000000002</v>
      </c>
      <c r="BP29" s="59">
        <v>0.43295470000000003</v>
      </c>
      <c r="BQ29" s="59">
        <v>0.22817263011113961</v>
      </c>
      <c r="BR29" s="59">
        <v>0.97505469035624581</v>
      </c>
      <c r="BS29" s="59">
        <v>2.4442723000000002E-10</v>
      </c>
    </row>
    <row r="30" spans="2:71" x14ac:dyDescent="0.25">
      <c r="B30" s="52">
        <v>1.193E-4</v>
      </c>
      <c r="C30" s="52">
        <v>5.6426000000000002E-3</v>
      </c>
      <c r="D30" s="52">
        <v>24.762205000000002</v>
      </c>
      <c r="E30" s="52">
        <v>8.1353089999999995</v>
      </c>
      <c r="F30" s="52">
        <v>2.2715798E-3</v>
      </c>
      <c r="G30" s="52">
        <v>2.1758353999999999E-4</v>
      </c>
      <c r="H30" s="52">
        <v>34.930588</v>
      </c>
      <c r="I30" s="52">
        <v>0.27079439</v>
      </c>
      <c r="J30" s="52">
        <v>0.34584604000000002</v>
      </c>
      <c r="K30" s="52">
        <v>3.300431406825953E-2</v>
      </c>
      <c r="L30" s="52">
        <v>0.64964474408957684</v>
      </c>
      <c r="M30" s="52">
        <v>0.28949765</v>
      </c>
      <c r="N30" s="52">
        <v>0.47237168000000002</v>
      </c>
      <c r="O30" s="52">
        <v>0.27006412012704251</v>
      </c>
      <c r="P30" s="52">
        <v>1.081187937927043</v>
      </c>
      <c r="Q30" s="65">
        <v>1.6089793000000001E-3</v>
      </c>
      <c r="T30" s="63">
        <v>1.2579999999999999E-4</v>
      </c>
      <c r="U30" s="63">
        <v>4.1949999999999999E-3</v>
      </c>
      <c r="V30" s="63">
        <v>26.233591000000001</v>
      </c>
      <c r="W30" s="63">
        <v>7.940169</v>
      </c>
      <c r="X30" s="63">
        <v>2.2820726000000002E-3</v>
      </c>
      <c r="Y30" s="63">
        <v>2.1282749999999999E-4</v>
      </c>
      <c r="Z30" s="63">
        <v>34.95458</v>
      </c>
      <c r="AA30" s="63">
        <v>0.26456593</v>
      </c>
      <c r="AB30" s="63">
        <v>0.30036289999999999</v>
      </c>
      <c r="AC30" s="63">
        <v>2.4276450059489231E-2</v>
      </c>
      <c r="AD30" s="63">
        <v>0.5892052800786447</v>
      </c>
      <c r="AE30" s="63">
        <v>0.27495589599999998</v>
      </c>
      <c r="AF30" s="63">
        <v>0.44500531999999998</v>
      </c>
      <c r="AG30" s="63">
        <v>0.236966010112998</v>
      </c>
      <c r="AH30" s="63">
        <v>1.008956902396027</v>
      </c>
      <c r="AI30" s="63">
        <v>2.6587381999999999E-10</v>
      </c>
      <c r="AL30" s="54">
        <v>1.3520000000000001E-4</v>
      </c>
      <c r="AM30" s="54">
        <v>3.1254999999999998E-3</v>
      </c>
      <c r="AN30" s="54">
        <v>27.743233</v>
      </c>
      <c r="AO30" s="54">
        <v>7.7384114000000004</v>
      </c>
      <c r="AP30" s="54">
        <v>2.2940116000000001E-3</v>
      </c>
      <c r="AQ30" s="54">
        <v>2.0816618000000001E-4</v>
      </c>
      <c r="AR30" s="54">
        <v>34.982729999999997</v>
      </c>
      <c r="AS30" s="54">
        <v>0.25694375000000003</v>
      </c>
      <c r="AT30" s="54">
        <v>0.25957585</v>
      </c>
      <c r="AU30" s="54">
        <v>1.7180586052569599E-2</v>
      </c>
      <c r="AV30" s="54">
        <v>0.53370018606987379</v>
      </c>
      <c r="AW30" s="54">
        <v>0.26062754999999999</v>
      </c>
      <c r="AX30" s="54">
        <v>0.41969581</v>
      </c>
      <c r="AY30" s="54">
        <v>0.2070679701017695</v>
      </c>
      <c r="AZ30" s="54">
        <v>0.95235046032283444</v>
      </c>
      <c r="BA30" s="54">
        <v>1.9153419000000001E-10</v>
      </c>
      <c r="BD30" s="59">
        <v>1.3229999999999999E-4</v>
      </c>
      <c r="BE30" s="59">
        <v>3.6188000000000001E-3</v>
      </c>
      <c r="BF30" s="59">
        <v>26.991862999999999</v>
      </c>
      <c r="BG30" s="59">
        <v>7.8542475999999999</v>
      </c>
      <c r="BH30" s="59">
        <v>2.2897782999999998E-3</v>
      </c>
      <c r="BI30" s="59">
        <v>2.1043877999999999E-4</v>
      </c>
      <c r="BJ30" s="59">
        <v>34.973230000000001</v>
      </c>
      <c r="BK30" s="59">
        <v>0.26079641999999997</v>
      </c>
      <c r="BL30" s="59">
        <v>0.27920765400000003</v>
      </c>
      <c r="BM30" s="59">
        <v>2.0489700055754539E-2</v>
      </c>
      <c r="BN30" s="59">
        <v>0.56049377407391587</v>
      </c>
      <c r="BO30" s="59">
        <v>0.26758214000000002</v>
      </c>
      <c r="BP30" s="59">
        <v>0.43185657</v>
      </c>
      <c r="BQ30" s="59">
        <v>0.22136173010698451</v>
      </c>
      <c r="BR30" s="59">
        <v>0.96706827032804943</v>
      </c>
      <c r="BS30" s="59">
        <v>2.2046719000000001E-10</v>
      </c>
    </row>
    <row r="31" spans="2:71" x14ac:dyDescent="0.25">
      <c r="B31" s="52">
        <v>1.1400000000000001E-4</v>
      </c>
      <c r="C31" s="52">
        <v>4.8861E-3</v>
      </c>
      <c r="D31" s="52">
        <v>24.967585</v>
      </c>
      <c r="E31" s="52">
        <v>8.1346939999999996</v>
      </c>
      <c r="F31" s="52">
        <v>2.2679947E-3</v>
      </c>
      <c r="G31" s="52">
        <v>2.1741773999999999E-4</v>
      </c>
      <c r="H31" s="52">
        <v>34.879252999999999</v>
      </c>
      <c r="I31" s="52">
        <v>0.27125855599999998</v>
      </c>
      <c r="J31" s="52">
        <v>0.32410883499999998</v>
      </c>
      <c r="K31" s="52">
        <v>2.7330395061755872E-2</v>
      </c>
      <c r="L31" s="52">
        <v>0.62269778608150184</v>
      </c>
      <c r="M31" s="52">
        <v>0.28675696000000001</v>
      </c>
      <c r="N31" s="52">
        <v>0.46559525000000002</v>
      </c>
      <c r="O31" s="52">
        <v>0.25256008011641251</v>
      </c>
      <c r="P31" s="52">
        <v>1.0527989804400719</v>
      </c>
      <c r="Q31" s="65">
        <v>3.2174508E-10</v>
      </c>
      <c r="T31" s="63">
        <v>1.2070000000000001E-4</v>
      </c>
      <c r="U31" s="63">
        <v>3.6292999999999998E-3</v>
      </c>
      <c r="V31" s="63">
        <v>26.41611</v>
      </c>
      <c r="W31" s="63">
        <v>7.9425178000000001</v>
      </c>
      <c r="X31" s="63">
        <v>2.2782852999999998E-3</v>
      </c>
      <c r="Y31" s="63">
        <v>2.1273787999999999E-4</v>
      </c>
      <c r="Z31" s="63">
        <v>34.896639999999998</v>
      </c>
      <c r="AA31" s="63">
        <v>0.264366826</v>
      </c>
      <c r="AB31" s="63">
        <v>0.27994625000000001</v>
      </c>
      <c r="AC31" s="63">
        <v>1.9115554053829219E-2</v>
      </c>
      <c r="AD31" s="63">
        <v>0.56342863007148858</v>
      </c>
      <c r="AE31" s="63">
        <v>0.27219581999999998</v>
      </c>
      <c r="AF31" s="63">
        <v>0.43925573000000001</v>
      </c>
      <c r="AG31" s="63">
        <v>0.22041723010418601</v>
      </c>
      <c r="AH31" s="63">
        <v>0.98400392732319264</v>
      </c>
      <c r="AI31" s="63">
        <v>2.1005886000000001E-10</v>
      </c>
      <c r="AL31" s="54">
        <v>1.3019999999999999E-4</v>
      </c>
      <c r="AM31" s="54">
        <v>2.6949000000000001E-3</v>
      </c>
      <c r="AN31" s="54">
        <v>27.900625000000002</v>
      </c>
      <c r="AO31" s="54">
        <v>7.7409163000000003</v>
      </c>
      <c r="AP31" s="54">
        <v>2.2899144999999998E-3</v>
      </c>
      <c r="AQ31" s="54">
        <v>2.0815305E-4</v>
      </c>
      <c r="AR31" s="54">
        <v>34.917126000000003</v>
      </c>
      <c r="AS31" s="54">
        <v>0.25582737</v>
      </c>
      <c r="AT31" s="54">
        <v>0.24135588999999999</v>
      </c>
      <c r="AU31" s="54">
        <v>1.258596604779764E-2</v>
      </c>
      <c r="AV31" s="54">
        <v>0.50976922606378372</v>
      </c>
      <c r="AW31" s="54">
        <v>0.25786867000000002</v>
      </c>
      <c r="AX31" s="54">
        <v>0.41529454999999998</v>
      </c>
      <c r="AY31" s="54">
        <v>0.19108017009400199</v>
      </c>
      <c r="AZ31" s="54">
        <v>0.92872624427679595</v>
      </c>
      <c r="BA31" s="54">
        <v>1.6238591E-10</v>
      </c>
      <c r="BD31" s="59">
        <v>1.273E-4</v>
      </c>
      <c r="BE31" s="59">
        <v>3.1316E-3</v>
      </c>
      <c r="BF31" s="59">
        <v>27.159687000000002</v>
      </c>
      <c r="BG31" s="59">
        <v>7.8562919999999998</v>
      </c>
      <c r="BH31" s="59">
        <v>2.2857533999999999E-3</v>
      </c>
      <c r="BI31" s="59">
        <v>2.1039022000000001E-4</v>
      </c>
      <c r="BJ31" s="59">
        <v>34.911186000000001</v>
      </c>
      <c r="BK31" s="59">
        <v>0.26009183000000002</v>
      </c>
      <c r="BL31" s="59">
        <v>0.26002906999999997</v>
      </c>
      <c r="BM31" s="59">
        <v>1.5660483050609811E-2</v>
      </c>
      <c r="BN31" s="59">
        <v>0.53578138306737877</v>
      </c>
      <c r="BO31" s="59">
        <v>0.26474925999999999</v>
      </c>
      <c r="BP31" s="59">
        <v>0.42674588000000002</v>
      </c>
      <c r="BQ31" s="59">
        <v>0.20501007009869041</v>
      </c>
      <c r="BR31" s="59">
        <v>0.94306939428148429</v>
      </c>
      <c r="BS31" s="59">
        <v>1.8241392000000001E-10</v>
      </c>
    </row>
    <row r="32" spans="2:71" x14ac:dyDescent="0.25">
      <c r="B32" s="52">
        <v>1.1E-4</v>
      </c>
      <c r="C32" s="52">
        <v>4.1067999999999999E-3</v>
      </c>
      <c r="D32" s="52">
        <v>25.348520000000001</v>
      </c>
      <c r="E32" s="52">
        <v>8.1347020000000008</v>
      </c>
      <c r="F32" s="52">
        <v>2.2530686000000002E-3</v>
      </c>
      <c r="G32" s="52">
        <v>2.1662832000000001E-4</v>
      </c>
      <c r="H32" s="52">
        <v>34.657646</v>
      </c>
      <c r="I32" s="52">
        <v>0.27030131400000001</v>
      </c>
      <c r="J32" s="52">
        <v>0.29808346000000002</v>
      </c>
      <c r="K32" s="52">
        <v>2.042454305433283E-2</v>
      </c>
      <c r="L32" s="52">
        <v>0.58880931707212658</v>
      </c>
      <c r="M32" s="52">
        <v>0.27907225000000002</v>
      </c>
      <c r="N32" s="52">
        <v>0.45255972</v>
      </c>
      <c r="O32" s="52">
        <v>0.2238841701023431</v>
      </c>
      <c r="P32" s="52">
        <v>1.002933635318203</v>
      </c>
      <c r="Q32" s="65">
        <v>2.1520852E-10</v>
      </c>
      <c r="T32" s="63">
        <v>1.172E-4</v>
      </c>
      <c r="U32" s="63">
        <v>3.0983999999999999E-3</v>
      </c>
      <c r="V32" s="63">
        <v>26.781016999999999</v>
      </c>
      <c r="W32" s="63">
        <v>7.9460144000000001</v>
      </c>
      <c r="X32" s="63">
        <v>2.2623907000000002E-3</v>
      </c>
      <c r="Y32" s="63">
        <v>2.1208043000000001E-4</v>
      </c>
      <c r="Z32" s="63">
        <v>34.654020000000003</v>
      </c>
      <c r="AA32" s="63">
        <v>0.26272128</v>
      </c>
      <c r="AB32" s="63">
        <v>0.25887711600000002</v>
      </c>
      <c r="AC32" s="63">
        <v>1.383936604852975E-2</v>
      </c>
      <c r="AD32" s="63">
        <v>0.53543776206472515</v>
      </c>
      <c r="AE32" s="63">
        <v>0.26577135000000002</v>
      </c>
      <c r="AF32" s="63">
        <v>0.42951172999999998</v>
      </c>
      <c r="AG32" s="63">
        <v>0.19702612009381609</v>
      </c>
      <c r="AH32" s="63">
        <v>0.94348099026738574</v>
      </c>
      <c r="AI32" s="63">
        <v>1.6901797000000001E-10</v>
      </c>
      <c r="AL32" s="54">
        <v>1.2669999999999999E-4</v>
      </c>
      <c r="AM32" s="54">
        <v>2.3395E-3</v>
      </c>
      <c r="AN32" s="54">
        <v>28.245868999999999</v>
      </c>
      <c r="AO32" s="54">
        <v>7.7440233000000003</v>
      </c>
      <c r="AP32" s="54">
        <v>2.2728878999999998E-3</v>
      </c>
      <c r="AQ32" s="54">
        <v>2.0763201999999999E-4</v>
      </c>
      <c r="AR32" s="54">
        <v>34.652306000000003</v>
      </c>
      <c r="AS32" s="54">
        <v>0.25341047</v>
      </c>
      <c r="AT32" s="54">
        <v>0.22519111999999999</v>
      </c>
      <c r="AU32" s="54">
        <v>8.6495620440349297E-3</v>
      </c>
      <c r="AV32" s="54">
        <v>0.48725115205894282</v>
      </c>
      <c r="AW32" s="54">
        <v>0.25255592599999999</v>
      </c>
      <c r="AX32" s="54">
        <v>0.40820498999999999</v>
      </c>
      <c r="AY32" s="54">
        <v>0.17244360008649109</v>
      </c>
      <c r="AZ32" s="54">
        <v>0.89556027323936349</v>
      </c>
      <c r="BA32" s="54">
        <v>1.4036869000000001E-10</v>
      </c>
      <c r="BD32" s="59">
        <v>1.238E-4</v>
      </c>
      <c r="BE32" s="59">
        <v>2.6922000000000001E-3</v>
      </c>
      <c r="BF32" s="59">
        <v>27.511863999999999</v>
      </c>
      <c r="BG32" s="59">
        <v>7.8595056999999997</v>
      </c>
      <c r="BH32" s="59">
        <v>2.2691925999999999E-3</v>
      </c>
      <c r="BI32" s="59">
        <v>2.0980776999999999E-4</v>
      </c>
      <c r="BJ32" s="59">
        <v>34.657963000000002</v>
      </c>
      <c r="BK32" s="59">
        <v>0.25808526999999998</v>
      </c>
      <c r="BL32" s="59">
        <v>0.24129524399999999</v>
      </c>
      <c r="BM32" s="59">
        <v>1.101255904606664E-2</v>
      </c>
      <c r="BN32" s="59">
        <v>0.51039307306155701</v>
      </c>
      <c r="BO32" s="59">
        <v>0.25884319</v>
      </c>
      <c r="BP32" s="59">
        <v>0.41838819999999999</v>
      </c>
      <c r="BQ32" s="59">
        <v>0.18366557008968429</v>
      </c>
      <c r="BR32" s="59">
        <v>0.90715574024255674</v>
      </c>
      <c r="BS32" s="59">
        <v>1.5259656999999999E-10</v>
      </c>
    </row>
    <row r="33" spans="2:71" x14ac:dyDescent="0.25">
      <c r="B33" s="52">
        <v>9.7700000000000003E-5</v>
      </c>
      <c r="C33" s="52">
        <v>4.4053E-3</v>
      </c>
      <c r="D33" s="52">
        <v>25.759108000000001</v>
      </c>
      <c r="E33" s="52">
        <v>8.1358160000000002</v>
      </c>
      <c r="F33" s="52">
        <v>2.2350807999999998E-3</v>
      </c>
      <c r="G33" s="52">
        <v>2.1555125E-4</v>
      </c>
      <c r="H33" s="52">
        <v>34.394832999999998</v>
      </c>
      <c r="I33" s="52">
        <v>0.26785425000000002</v>
      </c>
      <c r="J33" s="52">
        <v>0.30626705999999998</v>
      </c>
      <c r="K33" s="52">
        <v>2.4935484059959909E-2</v>
      </c>
      <c r="L33" s="52">
        <v>0.59905679407922074</v>
      </c>
      <c r="M33" s="52">
        <v>0.27939405</v>
      </c>
      <c r="N33" s="52">
        <v>0.45236808000000001</v>
      </c>
      <c r="O33" s="52">
        <v>0.2412508001134975</v>
      </c>
      <c r="P33" s="52">
        <v>1.0203949983889591</v>
      </c>
      <c r="Q33" s="65">
        <v>2.7425811999999999E-10</v>
      </c>
      <c r="T33" s="63">
        <v>1.03E-4</v>
      </c>
      <c r="U33" s="63">
        <v>3.3676000000000001E-3</v>
      </c>
      <c r="V33" s="63">
        <v>27.193289</v>
      </c>
      <c r="W33" s="63">
        <v>7.9516720000000003</v>
      </c>
      <c r="X33" s="63">
        <v>2.2433822E-3</v>
      </c>
      <c r="Y33" s="63">
        <v>2.1110675999999999E-4</v>
      </c>
      <c r="Z33" s="63">
        <v>34.368053000000003</v>
      </c>
      <c r="AA33" s="63">
        <v>0.26046260999999998</v>
      </c>
      <c r="AB33" s="63">
        <v>0.26852194000000001</v>
      </c>
      <c r="AC33" s="63">
        <v>1.868408205406006E-2</v>
      </c>
      <c r="AD33" s="63">
        <v>0.54766863207176275</v>
      </c>
      <c r="AE33" s="63">
        <v>0.266984265</v>
      </c>
      <c r="AF33" s="63">
        <v>0.4296509</v>
      </c>
      <c r="AG33" s="63">
        <v>0.2178891601057053</v>
      </c>
      <c r="AH33" s="63">
        <v>0.96551072531881887</v>
      </c>
      <c r="AI33" s="63">
        <v>2.0765626999999999E-10</v>
      </c>
      <c r="AL33" s="54">
        <v>1.1120000000000001E-4</v>
      </c>
      <c r="AM33" s="54">
        <v>2.5590000000000001E-3</v>
      </c>
      <c r="AN33" s="54">
        <v>28.655505999999999</v>
      </c>
      <c r="AO33" s="54">
        <v>7.7492957000000002</v>
      </c>
      <c r="AP33" s="54">
        <v>2.2527364000000001E-3</v>
      </c>
      <c r="AQ33" s="54">
        <v>2.0677873999999999E-4</v>
      </c>
      <c r="AR33" s="54">
        <v>34.342457000000003</v>
      </c>
      <c r="AS33" s="54">
        <v>0.25101528000000001</v>
      </c>
      <c r="AT33" s="54">
        <v>0.23461066</v>
      </c>
      <c r="AU33" s="54">
        <v>1.357103604930766E-2</v>
      </c>
      <c r="AV33" s="54">
        <v>0.49919697606570368</v>
      </c>
      <c r="AW33" s="54">
        <v>0.25458731000000001</v>
      </c>
      <c r="AX33" s="54">
        <v>0.40832527000000002</v>
      </c>
      <c r="AY33" s="54">
        <v>0.196262290098771</v>
      </c>
      <c r="AZ33" s="54">
        <v>0.92135454528465754</v>
      </c>
      <c r="BA33" s="54">
        <v>1.7045362000000001E-10</v>
      </c>
      <c r="BD33" s="59">
        <v>1.089E-4</v>
      </c>
      <c r="BE33" s="59">
        <v>2.9336000000000002E-3</v>
      </c>
      <c r="BF33" s="59">
        <v>27.918786999999998</v>
      </c>
      <c r="BG33" s="59">
        <v>7.8650637000000003</v>
      </c>
      <c r="BH33" s="59">
        <v>2.2495058E-3</v>
      </c>
      <c r="BI33" s="59">
        <v>2.0890446E-4</v>
      </c>
      <c r="BJ33" s="59">
        <v>34.361440000000002</v>
      </c>
      <c r="BK33" s="59">
        <v>0.25600528</v>
      </c>
      <c r="BL33" s="59">
        <v>0.25090765999999998</v>
      </c>
      <c r="BM33" s="59">
        <v>1.5866155051401681E-2</v>
      </c>
      <c r="BN33" s="59">
        <v>0.52277909506837505</v>
      </c>
      <c r="BO33" s="59">
        <v>0.26053327999999998</v>
      </c>
      <c r="BP33" s="59">
        <v>0.41852233999999999</v>
      </c>
      <c r="BQ33" s="59">
        <v>0.2058716701016074</v>
      </c>
      <c r="BR33" s="59">
        <v>0.93128892328749391</v>
      </c>
      <c r="BS33" s="59">
        <v>1.8550675000000001E-10</v>
      </c>
    </row>
    <row r="34" spans="2:71" x14ac:dyDescent="0.25">
      <c r="B34" s="52">
        <v>8.7700000000000004E-5</v>
      </c>
      <c r="C34" s="52">
        <v>4.4152999999999996E-3</v>
      </c>
      <c r="D34" s="52">
        <v>26.243164</v>
      </c>
      <c r="E34" s="52">
        <v>8.1351150000000008</v>
      </c>
      <c r="F34" s="52">
        <v>2.2190954000000001E-3</v>
      </c>
      <c r="G34" s="52">
        <v>2.1387937999999999E-4</v>
      </c>
      <c r="H34" s="52">
        <v>34.166580000000003</v>
      </c>
      <c r="I34" s="52">
        <v>0.26544436999999999</v>
      </c>
      <c r="J34" s="52">
        <v>0.30466538999999998</v>
      </c>
      <c r="K34" s="52">
        <v>2.6004817061883071E-2</v>
      </c>
      <c r="L34" s="52">
        <v>0.59611457708161397</v>
      </c>
      <c r="M34" s="52">
        <v>0.27466942999999999</v>
      </c>
      <c r="N34" s="52">
        <v>0.44518425</v>
      </c>
      <c r="O34" s="52">
        <v>0.23951766011518191</v>
      </c>
      <c r="P34" s="52">
        <v>1.0060204124016709</v>
      </c>
      <c r="Q34" s="65">
        <v>2.8508314999999998E-10</v>
      </c>
      <c r="T34" s="63">
        <v>9.1399999999999999E-5</v>
      </c>
      <c r="U34" s="63">
        <v>3.5038999999999999E-3</v>
      </c>
      <c r="V34" s="63">
        <v>27.681812000000001</v>
      </c>
      <c r="W34" s="63">
        <v>7.9540075999999997</v>
      </c>
      <c r="X34" s="63">
        <v>2.2266921999999998E-3</v>
      </c>
      <c r="Y34" s="63">
        <v>2.0954921000000001E-4</v>
      </c>
      <c r="Z34" s="63">
        <v>34.120747000000001</v>
      </c>
      <c r="AA34" s="63">
        <v>0.25813519400000001</v>
      </c>
      <c r="AB34" s="63">
        <v>0.27237262000000001</v>
      </c>
      <c r="AC34" s="63">
        <v>2.1429290057827032E-2</v>
      </c>
      <c r="AD34" s="63">
        <v>0.5519371040765082</v>
      </c>
      <c r="AE34" s="63">
        <v>0.26439694000000002</v>
      </c>
      <c r="AF34" s="63">
        <v>0.42546967000000002</v>
      </c>
      <c r="AG34" s="63">
        <v>0.2248858001121822</v>
      </c>
      <c r="AH34" s="63">
        <v>0.9643366243490662</v>
      </c>
      <c r="AI34" s="63">
        <v>2.344675E-10</v>
      </c>
      <c r="AL34" s="54">
        <v>9.7499999999999998E-5</v>
      </c>
      <c r="AM34" s="54">
        <v>2.7326999999999998E-3</v>
      </c>
      <c r="AN34" s="54">
        <v>29.147568</v>
      </c>
      <c r="AO34" s="54">
        <v>7.7515219999999996</v>
      </c>
      <c r="AP34" s="54">
        <v>2.2351266999999998E-3</v>
      </c>
      <c r="AQ34" s="54">
        <v>2.0533772000000001E-4</v>
      </c>
      <c r="AR34" s="54">
        <v>34.074800000000003</v>
      </c>
      <c r="AS34" s="54">
        <v>0.24934255</v>
      </c>
      <c r="AT34" s="54">
        <v>0.24123738</v>
      </c>
      <c r="AU34" s="54">
        <v>1.7230058053958709E-2</v>
      </c>
      <c r="AV34" s="54">
        <v>0.50780998807161026</v>
      </c>
      <c r="AW34" s="54">
        <v>0.25351013</v>
      </c>
      <c r="AX34" s="54">
        <v>0.40584004000000001</v>
      </c>
      <c r="AY34" s="54">
        <v>0.20901667010808889</v>
      </c>
      <c r="AZ34" s="54">
        <v>0.92808392031804621</v>
      </c>
      <c r="BA34" s="54">
        <v>1.9836618E-10</v>
      </c>
      <c r="BD34" s="59">
        <v>9.6000000000000002E-5</v>
      </c>
      <c r="BE34" s="59">
        <v>3.0706000000000002E-3</v>
      </c>
      <c r="BF34" s="59">
        <v>28.406421999999999</v>
      </c>
      <c r="BG34" s="59">
        <v>7.8677735000000002</v>
      </c>
      <c r="BH34" s="59">
        <v>2.2322303000000001E-3</v>
      </c>
      <c r="BI34" s="59">
        <v>2.0740854E-4</v>
      </c>
      <c r="BJ34" s="59">
        <v>34.104927000000004</v>
      </c>
      <c r="BK34" s="59">
        <v>0.25398220999999999</v>
      </c>
      <c r="BL34" s="59">
        <v>0.25544691000000003</v>
      </c>
      <c r="BM34" s="59">
        <v>1.8814139055265529E-2</v>
      </c>
      <c r="BN34" s="59">
        <v>0.52824325907326741</v>
      </c>
      <c r="BO34" s="59">
        <v>0.25850043</v>
      </c>
      <c r="BP34" s="59">
        <v>0.41488051999999997</v>
      </c>
      <c r="BQ34" s="59">
        <v>0.21456699010871441</v>
      </c>
      <c r="BR34" s="59">
        <v>0.93385901031867169</v>
      </c>
      <c r="BS34" s="59">
        <v>2.094606E-10</v>
      </c>
    </row>
    <row r="35" spans="2:71" x14ac:dyDescent="0.25">
      <c r="B35" s="52">
        <v>9.3700000000000001E-5</v>
      </c>
      <c r="C35" s="52">
        <v>4.3369000000000003E-3</v>
      </c>
      <c r="D35" s="52">
        <v>26.481446999999999</v>
      </c>
      <c r="E35" s="52">
        <v>8.1347760000000005</v>
      </c>
      <c r="F35" s="52">
        <v>2.2118168E-3</v>
      </c>
      <c r="G35" s="52">
        <v>2.1314692000000001E-4</v>
      </c>
      <c r="H35" s="52">
        <v>34.088234</v>
      </c>
      <c r="I35" s="52">
        <v>0.26399856999999999</v>
      </c>
      <c r="J35" s="52">
        <v>0.30248100999999999</v>
      </c>
      <c r="K35" s="52">
        <v>2.6866337063419302E-2</v>
      </c>
      <c r="L35" s="52">
        <v>0.59334591708354889</v>
      </c>
      <c r="M35" s="52">
        <v>0.27685710000000002</v>
      </c>
      <c r="N35" s="52">
        <v>0.44738530999999998</v>
      </c>
      <c r="O35" s="52">
        <v>0.25045710012293382</v>
      </c>
      <c r="P35" s="52">
        <v>1.022015365463212</v>
      </c>
      <c r="Q35" s="65">
        <v>3.3781503000000002E-10</v>
      </c>
      <c r="T35" s="63">
        <v>9.7299999999999993E-5</v>
      </c>
      <c r="U35" s="63">
        <v>3.5167000000000002E-3</v>
      </c>
      <c r="V35" s="63">
        <v>27.940276999999998</v>
      </c>
      <c r="W35" s="63">
        <v>7.9507070000000004</v>
      </c>
      <c r="X35" s="63">
        <v>2.2189163000000001E-3</v>
      </c>
      <c r="Y35" s="63">
        <v>2.0884260999999999E-4</v>
      </c>
      <c r="Z35" s="63">
        <v>34.024684999999998</v>
      </c>
      <c r="AA35" s="63">
        <v>0.25594117999999999</v>
      </c>
      <c r="AB35" s="63">
        <v>0.27249466999999999</v>
      </c>
      <c r="AC35" s="63">
        <v>2.341098506088252E-2</v>
      </c>
      <c r="AD35" s="63">
        <v>0.55184683508035659</v>
      </c>
      <c r="AE35" s="63">
        <v>0.267234835</v>
      </c>
      <c r="AF35" s="63">
        <v>0.42930836</v>
      </c>
      <c r="AG35" s="63">
        <v>0.24098678012387409</v>
      </c>
      <c r="AH35" s="63">
        <v>0.98748613041135702</v>
      </c>
      <c r="AI35" s="63">
        <v>2.8881732999999999E-10</v>
      </c>
      <c r="AL35" s="54">
        <v>1.0349999999999999E-4</v>
      </c>
      <c r="AM35" s="54">
        <v>2.7954E-3</v>
      </c>
      <c r="AN35" s="54">
        <v>29.421495</v>
      </c>
      <c r="AO35" s="54">
        <v>7.7476544000000001</v>
      </c>
      <c r="AP35" s="54">
        <v>2.2266009999999999E-3</v>
      </c>
      <c r="AQ35" s="54">
        <v>2.0467099000000001E-4</v>
      </c>
      <c r="AR35" s="54">
        <v>33.959650000000003</v>
      </c>
      <c r="AS35" s="54">
        <v>0.24587911000000001</v>
      </c>
      <c r="AT35" s="54">
        <v>0.24302583999999999</v>
      </c>
      <c r="AU35" s="54">
        <v>2.0015570058061399E-2</v>
      </c>
      <c r="AV35" s="54">
        <v>0.50892052007680033</v>
      </c>
      <c r="AW35" s="54">
        <v>0.25653430500000002</v>
      </c>
      <c r="AX35" s="54">
        <v>0.41067437000000001</v>
      </c>
      <c r="AY35" s="54">
        <v>0.2290830301227883</v>
      </c>
      <c r="AZ35" s="54">
        <v>0.95613570838013762</v>
      </c>
      <c r="BA35" s="54">
        <v>2.4812130000000002E-10</v>
      </c>
      <c r="BD35" s="59">
        <v>1.0230000000000001E-4</v>
      </c>
      <c r="BE35" s="59">
        <v>3.1086999999999998E-3</v>
      </c>
      <c r="BF35" s="59">
        <v>28.666872000000001</v>
      </c>
      <c r="BG35" s="59">
        <v>7.8648376000000004</v>
      </c>
      <c r="BH35" s="59">
        <v>2.2239773999999999E-3</v>
      </c>
      <c r="BI35" s="59">
        <v>2.0673769E-4</v>
      </c>
      <c r="BJ35" s="59">
        <v>33.999595999999997</v>
      </c>
      <c r="BK35" s="59">
        <v>0.25130487000000001</v>
      </c>
      <c r="BL35" s="59">
        <v>0.25647616000000001</v>
      </c>
      <c r="BM35" s="59">
        <v>2.1174539058747478E-2</v>
      </c>
      <c r="BN35" s="59">
        <v>0.5289555690776685</v>
      </c>
      <c r="BO35" s="59">
        <v>0.26149782999999999</v>
      </c>
      <c r="BP35" s="59">
        <v>0.41912483</v>
      </c>
      <c r="BQ35" s="59">
        <v>0.23253053012147951</v>
      </c>
      <c r="BR35" s="59">
        <v>0.95981815437882878</v>
      </c>
      <c r="BS35" s="59">
        <v>2.5659049999999999E-10</v>
      </c>
    </row>
    <row r="36" spans="2:71" x14ac:dyDescent="0.25">
      <c r="B36" s="52" cm="1">
        <f t="array" ref="B36:B52">TRANSPOSE(Fe!B$22:R$22)</f>
        <v>4.8099999999999997E-5</v>
      </c>
      <c r="C36" s="52" cm="1">
        <f t="array" ref="C36:C52">TRANSPOSE('PO4'!B$22:R$22)</f>
        <v>1.1348E-3</v>
      </c>
      <c r="D36" s="52" cm="1">
        <f t="array" ref="D36:D52">TRANSPOSE(surface_T!B$22:R$22)</f>
        <v>28.794273</v>
      </c>
      <c r="E36" s="52" cm="1">
        <f t="array" ref="E36:E52">TRANSPOSE(surface_ph!B$22:R$22)</f>
        <v>8.1314790000000006</v>
      </c>
      <c r="F36" s="52" cm="1">
        <f t="array" ref="F36:F52">TRANSPOSE(surface_Alk!B$22:R$22)</f>
        <v>2.2141919999999998E-3</v>
      </c>
      <c r="G36" s="52" cm="1">
        <f t="array" ref="G36:G52">TRANSPOSE(surface_oxugen!B$22:R$22)</f>
        <v>2.0501368E-4</v>
      </c>
      <c r="H36" s="52" cm="1">
        <f t="array" ref="H36:H52">TRANSPOSE(Surface_sal!B$22:R$22)</f>
        <v>34.067923999999998</v>
      </c>
      <c r="I36" s="52" cm="1">
        <f t="array" ref="I36:I52">TRANSPOSE(picophyto!B$22:R$22)</f>
        <v>0.24462302399999999</v>
      </c>
      <c r="J36" s="52" cm="1">
        <f t="array" ref="J36:J52">TRANSPOSE(nanophyto!B$22:R$22)</f>
        <v>0.14840826600000001</v>
      </c>
      <c r="K36" s="52" cm="1">
        <f t="array" ref="K36:K52">TRANSPOSE(microphyto!B$22:R$22)</f>
        <v>1.5070135999999999E-10</v>
      </c>
      <c r="L36" s="52" cm="1">
        <f t="array" ref="L36:L52">TRANSPOSE(total_phyto!B$22:R$22)</f>
        <v>0.39303129015935401</v>
      </c>
      <c r="M36" s="52" cm="1">
        <f t="array" ref="M36:M52">TRANSPOSE(nanozoo!B$22:R$22)</f>
        <v>0.21102775500000001</v>
      </c>
      <c r="N36" s="52" cm="1">
        <f t="array" ref="N36:N52">TRANSPOSE(microzoo!B$22:R$22)</f>
        <v>0.38122067999999998</v>
      </c>
      <c r="O36" s="52" cm="1">
        <f t="array" ref="O36:O52">TRANSPOSE(mesozoo!B$22:R$22)</f>
        <v>2.61360776E-10</v>
      </c>
      <c r="P36" s="52" cm="1">
        <f t="array" ref="P36:P52">TRANSPOSE(total_zoo!B$22:R$22)</f>
        <v>0.63399778531990059</v>
      </c>
      <c r="Q36" s="65" cm="1">
        <f t="array" ref="Q36:Q52">TRANSPOSE(foram!B$22:R$22)</f>
        <v>5.8524005E-11</v>
      </c>
      <c r="T36" s="63" cm="1">
        <f t="array" ref="T36:T52">TRANSPOSE(Fe!B$133:R$133)</f>
        <v>5.0899999999999997E-5</v>
      </c>
      <c r="U36" s="63" cm="1">
        <f t="array" ref="U36:U52">TRANSPOSE('PO4'!B$133:R$133)</f>
        <v>8.4749999999999995E-4</v>
      </c>
      <c r="V36" s="63" cm="1">
        <f t="array" ref="V36:V52">TRANSPOSE(surface_T!B$133:R$133)</f>
        <v>30.422546000000001</v>
      </c>
      <c r="W36" s="63" cm="1">
        <f t="array" ref="W36:W52">TRANSPOSE(surface_ph!B$133:R$133)</f>
        <v>7.9303100000000004</v>
      </c>
      <c r="X36" s="63" cm="1">
        <f t="array" ref="X36:X52">TRANSPOSE(surface_Alk!B$133:R$133)</f>
        <v>2.2210112999999998E-3</v>
      </c>
      <c r="Y36" s="63" cm="1">
        <f t="array" ref="Y36:Y52">TRANSPOSE(surface_oxugen!B$133:R$133)</f>
        <v>2.0067327000000001E-4</v>
      </c>
      <c r="Z36" s="63" cm="1">
        <f t="array" ref="Z36:Z52">TRANSPOSE(Surface_sal!B$133:R$133)</f>
        <v>34.021557000000001</v>
      </c>
      <c r="AA36" s="63" cm="1">
        <f t="array" ref="AA36:AA52">TRANSPOSE(picophyto!B$133:R$133)</f>
        <v>0.23159467</v>
      </c>
      <c r="AB36" s="63" cm="1">
        <f t="array" ref="AB36:AB52">TRANSPOSE(nanophyto!B$133:R$133)</f>
        <v>0.13161139499999999</v>
      </c>
      <c r="AC36" s="63" cm="1">
        <f t="array" ref="AC36:AC52">TRANSPOSE(microphyto!B$133:R$133)</f>
        <v>1.3688453900000001E-10</v>
      </c>
      <c r="AD36" s="63" cm="1">
        <f t="array" ref="AD36:AD52">TRANSPOSE(total_phyto!B$133:R$133)</f>
        <v>0.36320606514514953</v>
      </c>
      <c r="AE36" s="63" cm="1">
        <f t="array" ref="AE36:AE52">TRANSPOSE(nanozoo!B$133:R$133)</f>
        <v>0.20171075999999999</v>
      </c>
      <c r="AF36" s="63" cm="1">
        <f t="array" ref="AF36:AF52">TRANSPOSE(microzoo!B$133:R$133)</f>
        <v>0.35789059000000001</v>
      </c>
      <c r="AG36" s="63" cm="1">
        <f t="array" ref="AG36:AG52">TRANSPOSE(mesozoo!B$133:R$133)</f>
        <v>2.4265299499999999E-10</v>
      </c>
      <c r="AH36" s="63" cm="1">
        <f t="array" ref="AH36:AH52">TRANSPOSE(total_zoo!B$133:R$133)</f>
        <v>0.60657006829828408</v>
      </c>
      <c r="AI36" s="63" cm="1">
        <f t="array" ref="AI36:AI52">TRANSPOSE(foram!B$133:R$133)</f>
        <v>5.4758805000000002E-11</v>
      </c>
      <c r="AL36" s="54" cm="1">
        <f t="array" ref="AL36:AL52">TRANSPOSE(Fe!B$170:R$170)</f>
        <v>5.5399999999999998E-5</v>
      </c>
      <c r="AM36" s="54" cm="1">
        <f t="array" ref="AM36:AM52">TRANSPOSE('PO4'!B$170:R$170)</f>
        <v>6.3360000000000001E-4</v>
      </c>
      <c r="AN36" s="54" cm="1">
        <f t="array" ref="AN36:AN52">TRANSPOSE(surface_T!B$170:R$170)</f>
        <v>32.049370000000003</v>
      </c>
      <c r="AO36" s="54" cm="1">
        <f t="array" ref="AO36:AO52">TRANSPOSE(surface_ph!B$170:R$170)</f>
        <v>7.7288930000000002</v>
      </c>
      <c r="AP36" s="54" cm="1">
        <f t="array" ref="AP36:AP52">TRANSPOSE(surface_Alk!B$170:R$170)</f>
        <v>2.2284407000000002E-3</v>
      </c>
      <c r="AQ36" s="54" cm="1">
        <f t="array" ref="AQ36:AQ52">TRANSPOSE(surface_oxugen!B$170:R$170)</f>
        <v>1.9663455999999999E-4</v>
      </c>
      <c r="AR36" s="54" cm="1">
        <f t="array" ref="AR36:AR52">TRANSPOSE(Surface_sal!B$170:R$170)</f>
        <v>33.969119999999997</v>
      </c>
      <c r="AS36" s="54" cm="1">
        <f t="array" ref="AS36:AS52">TRANSPOSE(picophyto!B$170:R$170)</f>
        <v>0.21859408999999999</v>
      </c>
      <c r="AT36" s="54" cm="1">
        <f t="array" ref="AT36:AT52">TRANSPOSE(nanophyto!B$170:R$170)</f>
        <v>0.11801043999999999</v>
      </c>
      <c r="AU36" s="54" cm="1">
        <f t="array" ref="AU36:AU52">TRANSPOSE(microphyto!B$170:R$170)</f>
        <v>1.2890800400000001E-10</v>
      </c>
      <c r="AV36" s="54" cm="1">
        <f t="array" ref="AV36:AV52">TRANSPOSE(total_phyto!B$170:R$170)</f>
        <v>0.33660453013691111</v>
      </c>
      <c r="AW36" s="54" cm="1">
        <f t="array" ref="AW36:AW52">TRANSPOSE(nanozoo!B$170:R$170)</f>
        <v>0.192987674</v>
      </c>
      <c r="AX36" s="54" cm="1">
        <f t="array" ref="AX36:AX52">TRANSPOSE(microzoo!B$170:R$170)</f>
        <v>0.33803854999999999</v>
      </c>
      <c r="AY36" s="54" cm="1">
        <f t="array" ref="AY36:AY52">TRANSPOSE(mesozoo!B$170:R$170)</f>
        <v>2.3292092499999999E-10</v>
      </c>
      <c r="AZ36" s="54" cm="1">
        <f t="array" ref="AZ36:AZ52">TRANSPOSE(total_zoo!B$170:R$170)</f>
        <v>0.58886971428712143</v>
      </c>
      <c r="BA36" s="54" cm="1">
        <f t="array" ref="BA36:BA52">TRANSPOSE(foram!B$170:R$170)</f>
        <v>5.2012127000000003E-11</v>
      </c>
      <c r="BD36" s="59" cm="1">
        <f t="array" ref="BD36:BD52">TRANSPOSE(Fe!B$96:R$96)</f>
        <v>5.3600000000000002E-5</v>
      </c>
      <c r="BE36" s="59" cm="1">
        <f t="array" ref="BE36:BE52">TRANSPOSE('PO4'!B$96:R$96)</f>
        <v>7.5009999999999996E-4</v>
      </c>
      <c r="BF36" s="59" cm="1">
        <f t="array" ref="BF36:BF52">TRANSPOSE(surface_T!B$96:R$96)</f>
        <v>31.215745999999999</v>
      </c>
      <c r="BG36" s="59" cm="1">
        <f t="array" ref="BG36:BG52">TRANSPOSE(surface_ph!B$96:R$96)</f>
        <v>7.8471637000000003</v>
      </c>
      <c r="BH36" s="59" cm="1">
        <f t="array" ref="BH36:BH52">TRANSPOSE(surface_Alk!B$96:R$96)</f>
        <v>2.2260422999999998E-3</v>
      </c>
      <c r="BI36" s="59" cm="1">
        <f t="array" ref="BI36:BI52">TRANSPOSE(surface_oxugen!B$96:R$96)</f>
        <v>1.9867849E-4</v>
      </c>
      <c r="BJ36" s="59" cm="1">
        <f t="array" ref="BJ36:BJ52">TRANSPOSE(Surface_sal!B$96:R$96)</f>
        <v>33.997622999999997</v>
      </c>
      <c r="BK36" s="59" cm="1">
        <f t="array" ref="BK36:BK52">TRANSPOSE(picophyto!B$96:R$96)</f>
        <v>0.22538583000000001</v>
      </c>
      <c r="BL36" s="59" cm="1">
        <f t="array" ref="BL36:BL52">TRANSPOSE(nanophyto!B$96:R$96)</f>
        <v>0.12568254800000001</v>
      </c>
      <c r="BM36" s="59" cm="1">
        <f t="array" ref="BM36:BM52">TRANSPOSE(microphyto!B$96:R$96)</f>
        <v>1.35870153E-10</v>
      </c>
      <c r="BN36" s="59" cm="1">
        <f t="array" ref="BN36:BN52">TRANSPOSE(total_phyto!B$96:R$96)</f>
        <v>0.35106837814409841</v>
      </c>
      <c r="BO36" s="59" cm="1">
        <f t="array" ref="BO36:BO52">TRANSPOSE(nanozoo!B$96:R$96)</f>
        <v>0.19789007</v>
      </c>
      <c r="BP36" s="59" cm="1">
        <f t="array" ref="BP36:BP52">TRANSPOSE(microzoo!B$96:R$96)</f>
        <v>0.35082401000000002</v>
      </c>
      <c r="BQ36" s="59" cm="1">
        <f t="array" ref="BQ36:BQ52">TRANSPOSE(mesozoo!B$96:R$96)</f>
        <v>2.4581393999999998E-10</v>
      </c>
      <c r="BR36" s="59" cm="1">
        <f t="array" ref="BR36:BR52">TRANSPOSE(total_zoo!B$96:R$96)</f>
        <v>0.58939910430001441</v>
      </c>
      <c r="BS36" s="59" cm="1">
        <f t="array" ref="BS36:BS52">TRANSPOSE(foram!B$96:R$96)</f>
        <v>5.4181982000000001E-11</v>
      </c>
    </row>
    <row r="37" spans="2:71" x14ac:dyDescent="0.25">
      <c r="B37" s="52">
        <v>8.8999999999999995E-5</v>
      </c>
      <c r="C37" s="52">
        <v>7.626E-4</v>
      </c>
      <c r="D37" s="52">
        <v>27.948554999999999</v>
      </c>
      <c r="E37" s="52">
        <v>8.1306989999999999</v>
      </c>
      <c r="F37" s="52">
        <v>2.2185666000000001E-3</v>
      </c>
      <c r="G37" s="52">
        <v>2.0725107E-4</v>
      </c>
      <c r="H37" s="52">
        <v>34.156981999999999</v>
      </c>
      <c r="I37" s="52">
        <v>0.24504924</v>
      </c>
      <c r="J37" s="52">
        <v>0.10998451300000001</v>
      </c>
      <c r="K37" s="52">
        <v>7.3495457600000006E-11</v>
      </c>
      <c r="L37" s="52">
        <v>0.35503375307887503</v>
      </c>
      <c r="M37" s="52">
        <v>0.19101981000000001</v>
      </c>
      <c r="N37" s="52">
        <v>0.247776265</v>
      </c>
      <c r="O37" s="52">
        <v>9.2890659999999995E-11</v>
      </c>
      <c r="P37" s="52">
        <v>0.47274755512422711</v>
      </c>
      <c r="Q37" s="65">
        <v>3.1317305999999997E-11</v>
      </c>
      <c r="T37" s="63">
        <v>9.6700000000000006E-5</v>
      </c>
      <c r="U37" s="63">
        <v>5.7439999999999998E-4</v>
      </c>
      <c r="V37" s="63">
        <v>29.599841999999999</v>
      </c>
      <c r="W37" s="63">
        <v>7.9300212999999999</v>
      </c>
      <c r="X37" s="63">
        <v>2.226334E-3</v>
      </c>
      <c r="Y37" s="63">
        <v>2.0265282E-4</v>
      </c>
      <c r="Z37" s="63">
        <v>34.129787</v>
      </c>
      <c r="AA37" s="63">
        <v>0.23331956000000001</v>
      </c>
      <c r="AB37" s="63">
        <v>9.661834100000001E-2</v>
      </c>
      <c r="AC37" s="63">
        <v>6.8858885000000004E-11</v>
      </c>
      <c r="AD37" s="63">
        <v>0.32993790107398152</v>
      </c>
      <c r="AE37" s="63">
        <v>0.18287518999999999</v>
      </c>
      <c r="AF37" s="63">
        <v>0.22811317</v>
      </c>
      <c r="AG37" s="63">
        <v>8.7118077E-11</v>
      </c>
      <c r="AH37" s="63">
        <v>0.44888107211634498</v>
      </c>
      <c r="AI37" s="63">
        <v>2.8743345999999998E-11</v>
      </c>
      <c r="AL37" s="54">
        <v>1.0569999999999999E-4</v>
      </c>
      <c r="AM37" s="54">
        <v>4.3090000000000001E-4</v>
      </c>
      <c r="AN37" s="54">
        <v>31.253706000000001</v>
      </c>
      <c r="AO37" s="54">
        <v>7.7283460000000002</v>
      </c>
      <c r="AP37" s="54">
        <v>2.2349855999999999E-3</v>
      </c>
      <c r="AQ37" s="54">
        <v>1.9836419E-4</v>
      </c>
      <c r="AR37" s="54">
        <v>34.099820000000001</v>
      </c>
      <c r="AS37" s="54">
        <v>0.22158654999999999</v>
      </c>
      <c r="AT37" s="54">
        <v>8.5546545000000002E-2</v>
      </c>
      <c r="AU37" s="54">
        <v>6.5645232999999995E-11</v>
      </c>
      <c r="AV37" s="54">
        <v>0.30713309507057779</v>
      </c>
      <c r="AW37" s="54">
        <v>0.17533481000000001</v>
      </c>
      <c r="AX37" s="54">
        <v>0.21215474000000001</v>
      </c>
      <c r="AY37" s="54">
        <v>8.3202125999999994E-11</v>
      </c>
      <c r="AZ37" s="54">
        <v>0.43378999211124691</v>
      </c>
      <c r="BA37" s="54">
        <v>2.6803456999999999E-11</v>
      </c>
      <c r="BD37" s="59">
        <v>1.022E-4</v>
      </c>
      <c r="BE37" s="59">
        <v>5.0460000000000001E-4</v>
      </c>
      <c r="BF37" s="59">
        <v>30.412054000000001</v>
      </c>
      <c r="BG37" s="59">
        <v>7.8458990000000002</v>
      </c>
      <c r="BH37" s="59">
        <v>2.2321394999999999E-3</v>
      </c>
      <c r="BI37" s="59">
        <v>2.0050921E-4</v>
      </c>
      <c r="BJ37" s="59">
        <v>34.11674</v>
      </c>
      <c r="BK37" s="59">
        <v>0.227794096</v>
      </c>
      <c r="BL37" s="59">
        <v>9.1729829999999998E-2</v>
      </c>
      <c r="BM37" s="59">
        <v>6.7850391000000003E-11</v>
      </c>
      <c r="BN37" s="59">
        <v>0.31952392607290869</v>
      </c>
      <c r="BO37" s="59">
        <v>0.179378604</v>
      </c>
      <c r="BP37" s="59">
        <v>0.22184093999999999</v>
      </c>
      <c r="BQ37" s="59">
        <v>8.6235360000000001E-11</v>
      </c>
      <c r="BR37" s="59">
        <v>0.43424282711428019</v>
      </c>
      <c r="BS37" s="59">
        <v>2.8030468999999998E-11</v>
      </c>
    </row>
    <row r="38" spans="2:71" x14ac:dyDescent="0.25">
      <c r="B38" s="52">
        <v>9.6199999999999994E-5</v>
      </c>
      <c r="C38" s="52">
        <v>5.6300000000000002E-4</v>
      </c>
      <c r="D38" s="52">
        <v>29.187760999999998</v>
      </c>
      <c r="E38" s="52">
        <v>8.1165199999999995</v>
      </c>
      <c r="F38" s="52">
        <v>2.2136790000000001E-3</v>
      </c>
      <c r="G38" s="52">
        <v>2.0345460000000001E-4</v>
      </c>
      <c r="H38" s="52">
        <v>34.084187</v>
      </c>
      <c r="I38" s="52">
        <v>0.23535002999999999</v>
      </c>
      <c r="J38" s="52">
        <v>9.6529446000000005E-2</v>
      </c>
      <c r="K38" s="52">
        <v>6.6160690000000005E-11</v>
      </c>
      <c r="L38" s="52">
        <v>0.33187947607113522</v>
      </c>
      <c r="M38" s="52">
        <v>0.185167096</v>
      </c>
      <c r="N38" s="52">
        <v>0.23191440999999999</v>
      </c>
      <c r="O38" s="52">
        <v>8.5730809000000006E-11</v>
      </c>
      <c r="P38" s="52">
        <v>0.45090292611412752</v>
      </c>
      <c r="Q38" s="65">
        <v>2.8376655000000001E-11</v>
      </c>
      <c r="T38" s="63">
        <v>1.0399999999999999E-4</v>
      </c>
      <c r="U38" s="63">
        <v>4.2460000000000002E-4</v>
      </c>
      <c r="V38" s="63">
        <v>30.796526</v>
      </c>
      <c r="W38" s="63">
        <v>7.9196340000000003</v>
      </c>
      <c r="X38" s="63">
        <v>2.2211956999999998E-3</v>
      </c>
      <c r="Y38" s="63">
        <v>1.9925182000000001E-4</v>
      </c>
      <c r="Z38" s="63">
        <v>34.055965</v>
      </c>
      <c r="AA38" s="63">
        <v>0.22343252</v>
      </c>
      <c r="AB38" s="63">
        <v>8.5782074E-2</v>
      </c>
      <c r="AC38" s="63">
        <v>6.3449683999999997E-11</v>
      </c>
      <c r="AD38" s="63">
        <v>0.30921459406826413</v>
      </c>
      <c r="AE38" s="63">
        <v>0.17798064999999999</v>
      </c>
      <c r="AF38" s="63">
        <v>0.21719605</v>
      </c>
      <c r="AG38" s="63">
        <v>8.2720395999999996E-11</v>
      </c>
      <c r="AH38" s="63">
        <v>0.43175808210964067</v>
      </c>
      <c r="AI38" s="63">
        <v>2.6615937000000001E-11</v>
      </c>
      <c r="AL38" s="54">
        <v>1.1230000000000001E-4</v>
      </c>
      <c r="AM38" s="54">
        <v>3.1540000000000002E-4</v>
      </c>
      <c r="AN38" s="54">
        <v>32.417934000000002</v>
      </c>
      <c r="AO38" s="54">
        <v>7.7221330000000004</v>
      </c>
      <c r="AP38" s="54">
        <v>2.2297333999999999E-3</v>
      </c>
      <c r="AQ38" s="54">
        <v>1.9527273000000001E-4</v>
      </c>
      <c r="AR38" s="54">
        <v>34.027769999999997</v>
      </c>
      <c r="AS38" s="54">
        <v>0.21172093</v>
      </c>
      <c r="AT38" s="54">
        <v>7.696939500000001E-2</v>
      </c>
      <c r="AU38" s="54">
        <v>6.1391612500000004E-11</v>
      </c>
      <c r="AV38" s="54">
        <v>0.28869032506607911</v>
      </c>
      <c r="AW38" s="54">
        <v>0.171091565</v>
      </c>
      <c r="AX38" s="54">
        <v>0.2042022</v>
      </c>
      <c r="AY38" s="54">
        <v>8.0386708000000006E-11</v>
      </c>
      <c r="AZ38" s="54">
        <v>0.41881448810641109</v>
      </c>
      <c r="BA38" s="54">
        <v>2.5129432E-11</v>
      </c>
      <c r="BD38" s="59">
        <v>1.091E-4</v>
      </c>
      <c r="BE38" s="59">
        <v>3.6999999999999999E-4</v>
      </c>
      <c r="BF38" s="59">
        <v>31.598393999999999</v>
      </c>
      <c r="BG38" s="59">
        <v>7.8377666000000001</v>
      </c>
      <c r="BH38" s="59">
        <v>2.2271069999999999E-3</v>
      </c>
      <c r="BI38" s="59">
        <v>1.9724946000000001E-4</v>
      </c>
      <c r="BJ38" s="59">
        <v>34.045940000000002</v>
      </c>
      <c r="BK38" s="59">
        <v>0.21779700399999999</v>
      </c>
      <c r="BL38" s="59">
        <v>8.1633602E-2</v>
      </c>
      <c r="BM38" s="59">
        <v>6.2700667000000004E-11</v>
      </c>
      <c r="BN38" s="59">
        <v>0.29943060606746602</v>
      </c>
      <c r="BO38" s="59">
        <v>0.17461368499999999</v>
      </c>
      <c r="BP38" s="59">
        <v>0.21146854000000001</v>
      </c>
      <c r="BQ38" s="59">
        <v>8.2040735999999994E-11</v>
      </c>
      <c r="BR38" s="59">
        <v>0.41913533310806522</v>
      </c>
      <c r="BS38" s="59">
        <v>2.6005129999999999E-11</v>
      </c>
    </row>
    <row r="39" spans="2:71" x14ac:dyDescent="0.25">
      <c r="B39" s="52">
        <v>9.9500000000000006E-5</v>
      </c>
      <c r="C39" s="52">
        <v>5.5449999999999998E-4</v>
      </c>
      <c r="D39" s="52">
        <v>28.475037</v>
      </c>
      <c r="E39" s="52">
        <v>8.1241710000000005</v>
      </c>
      <c r="F39" s="52">
        <v>2.2115070000000001E-3</v>
      </c>
      <c r="G39" s="52">
        <v>2.0516033999999999E-4</v>
      </c>
      <c r="H39" s="52">
        <v>34.054473999999999</v>
      </c>
      <c r="I39" s="52">
        <v>0.23582748000000001</v>
      </c>
      <c r="J39" s="52">
        <v>8.7346866999999995E-2</v>
      </c>
      <c r="K39" s="52">
        <v>5.7001367999999998E-11</v>
      </c>
      <c r="L39" s="52">
        <v>0.32317434706139342</v>
      </c>
      <c r="M39" s="52">
        <v>0.18176635999999999</v>
      </c>
      <c r="N39" s="52">
        <v>0.19376844700000001</v>
      </c>
      <c r="O39" s="52">
        <v>6.5152989999999997E-11</v>
      </c>
      <c r="P39" s="52">
        <v>0.40608501308846667</v>
      </c>
      <c r="Q39" s="65">
        <v>2.3292761999999999E-11</v>
      </c>
      <c r="T39" s="63">
        <v>1.071E-4</v>
      </c>
      <c r="U39" s="63">
        <v>4.2539999999999999E-4</v>
      </c>
      <c r="V39" s="63">
        <v>30.102201000000001</v>
      </c>
      <c r="W39" s="63">
        <v>7.9238119999999999</v>
      </c>
      <c r="X39" s="63">
        <v>2.218884E-3</v>
      </c>
      <c r="Y39" s="63">
        <v>2.0079897E-4</v>
      </c>
      <c r="Z39" s="63">
        <v>34.023266</v>
      </c>
      <c r="AA39" s="63">
        <v>0.22459197</v>
      </c>
      <c r="AB39" s="63">
        <v>7.7450938999999996E-2</v>
      </c>
      <c r="AC39" s="63">
        <v>5.4954872000000003E-11</v>
      </c>
      <c r="AD39" s="63">
        <v>0.30204290905921988</v>
      </c>
      <c r="AE39" s="63">
        <v>0.17451089</v>
      </c>
      <c r="AF39" s="63">
        <v>0.17983328400000001</v>
      </c>
      <c r="AG39" s="63">
        <v>6.2521677E-11</v>
      </c>
      <c r="AH39" s="63">
        <v>0.38738796608450621</v>
      </c>
      <c r="AI39" s="63">
        <v>2.1746030000000002E-11</v>
      </c>
      <c r="AL39" s="54">
        <v>1.1620000000000001E-4</v>
      </c>
      <c r="AM39" s="54">
        <v>3.2019999999999998E-4</v>
      </c>
      <c r="AN39" s="54">
        <v>31.745059999999999</v>
      </c>
      <c r="AO39" s="54">
        <v>7.7232075</v>
      </c>
      <c r="AP39" s="54">
        <v>2.2272402000000002E-3</v>
      </c>
      <c r="AQ39" s="54">
        <v>1.9666848E-4</v>
      </c>
      <c r="AR39" s="54">
        <v>33.991996999999998</v>
      </c>
      <c r="AS39" s="54">
        <v>0.21338310099999999</v>
      </c>
      <c r="AT39" s="54">
        <v>6.8766668400000008E-2</v>
      </c>
      <c r="AU39" s="54">
        <v>5.3229133999999998E-11</v>
      </c>
      <c r="AV39" s="54">
        <v>0.28214976945738268</v>
      </c>
      <c r="AW39" s="54">
        <v>0.16754854</v>
      </c>
      <c r="AX39" s="54">
        <v>0.167178295</v>
      </c>
      <c r="AY39" s="54">
        <v>6.0220823999999997E-11</v>
      </c>
      <c r="AZ39" s="54">
        <v>0.37430991508135059</v>
      </c>
      <c r="BA39" s="54">
        <v>2.0370759999999999E-11</v>
      </c>
      <c r="BD39" s="59">
        <v>1.128E-4</v>
      </c>
      <c r="BE39" s="59">
        <v>3.7130000000000003E-4</v>
      </c>
      <c r="BF39" s="59">
        <v>30.9161</v>
      </c>
      <c r="BG39" s="59">
        <v>7.8410029999999997</v>
      </c>
      <c r="BH39" s="59">
        <v>2.2246767999999999E-3</v>
      </c>
      <c r="BI39" s="59">
        <v>1.9871554000000001E-4</v>
      </c>
      <c r="BJ39" s="59">
        <v>34.011752999999999</v>
      </c>
      <c r="BK39" s="59">
        <v>0.21900932000000001</v>
      </c>
      <c r="BL39" s="59">
        <v>7.2951082000000014E-2</v>
      </c>
      <c r="BM39" s="59">
        <v>5.4154379999999997E-11</v>
      </c>
      <c r="BN39" s="59">
        <v>0.2919604020583656</v>
      </c>
      <c r="BO39" s="59">
        <v>0.17105050999999999</v>
      </c>
      <c r="BP39" s="59">
        <v>0.173826866</v>
      </c>
      <c r="BQ39" s="59">
        <v>6.1552204000000003E-11</v>
      </c>
      <c r="BR39" s="59">
        <v>0.374605522082682</v>
      </c>
      <c r="BS39" s="59">
        <v>2.1112914000000001E-11</v>
      </c>
    </row>
    <row r="40" spans="2:71" x14ac:dyDescent="0.25">
      <c r="B40" s="52">
        <v>1.127E-4</v>
      </c>
      <c r="C40" s="52">
        <v>7.6420000000000004E-4</v>
      </c>
      <c r="D40" s="52">
        <v>27.530339999999999</v>
      </c>
      <c r="E40" s="52">
        <v>8.1275980000000008</v>
      </c>
      <c r="F40" s="52">
        <v>2.2153960000000001E-3</v>
      </c>
      <c r="G40" s="52">
        <v>2.0808211E-4</v>
      </c>
      <c r="H40" s="52">
        <v>34.105629999999998</v>
      </c>
      <c r="I40" s="52">
        <v>0.24868353000000001</v>
      </c>
      <c r="J40" s="52">
        <v>0.111910498</v>
      </c>
      <c r="K40" s="52">
        <v>7.1125966999999996E-11</v>
      </c>
      <c r="L40" s="52">
        <v>0.36059402807640212</v>
      </c>
      <c r="M40" s="52">
        <v>0.19281605499999999</v>
      </c>
      <c r="N40" s="52">
        <v>0.25241644000000002</v>
      </c>
      <c r="O40" s="52">
        <v>9.1427852000000002E-11</v>
      </c>
      <c r="P40" s="52">
        <v>0.47956075512270069</v>
      </c>
      <c r="Q40" s="65">
        <v>3.1246325E-11</v>
      </c>
      <c r="T40" s="63">
        <v>1.211E-4</v>
      </c>
      <c r="U40" s="63">
        <v>5.8779999999999998E-4</v>
      </c>
      <c r="V40" s="63">
        <v>29.167069999999999</v>
      </c>
      <c r="W40" s="63">
        <v>7.924518</v>
      </c>
      <c r="X40" s="63">
        <v>2.2228515999999999E-3</v>
      </c>
      <c r="Y40" s="63">
        <v>2.0349992000000001E-4</v>
      </c>
      <c r="Z40" s="63">
        <v>34.076405000000001</v>
      </c>
      <c r="AA40" s="63">
        <v>0.237165816</v>
      </c>
      <c r="AB40" s="63">
        <v>9.9420769000000006E-2</v>
      </c>
      <c r="AC40" s="63">
        <v>6.7798142000000001E-11</v>
      </c>
      <c r="AD40" s="63">
        <v>0.33658658507288092</v>
      </c>
      <c r="AE40" s="63">
        <v>0.18495716000000001</v>
      </c>
      <c r="AF40" s="63">
        <v>0.23482492999999999</v>
      </c>
      <c r="AG40" s="63">
        <v>8.7406582999999997E-11</v>
      </c>
      <c r="AH40" s="63">
        <v>0.45659965611678038</v>
      </c>
      <c r="AI40" s="63">
        <v>2.9111690000000003E-11</v>
      </c>
      <c r="AL40" s="54">
        <v>1.3109999999999999E-4</v>
      </c>
      <c r="AM40" s="54">
        <v>4.4559999999999999E-4</v>
      </c>
      <c r="AN40" s="54">
        <v>30.824149999999999</v>
      </c>
      <c r="AO40" s="54">
        <v>7.7226524000000003</v>
      </c>
      <c r="AP40" s="54">
        <v>2.2312927E-3</v>
      </c>
      <c r="AQ40" s="54">
        <v>1.9915277000000001E-4</v>
      </c>
      <c r="AR40" s="54">
        <v>34.047330000000002</v>
      </c>
      <c r="AS40" s="54">
        <v>0.22540688</v>
      </c>
      <c r="AT40" s="54">
        <v>8.8615960000000008E-2</v>
      </c>
      <c r="AU40" s="54">
        <v>6.5191110999999998E-11</v>
      </c>
      <c r="AV40" s="54">
        <v>0.31402284007011683</v>
      </c>
      <c r="AW40" s="54">
        <v>0.17746983</v>
      </c>
      <c r="AX40" s="54">
        <v>0.219366386</v>
      </c>
      <c r="AY40" s="54">
        <v>8.4236206999999999E-11</v>
      </c>
      <c r="AZ40" s="54">
        <v>0.44103680111241622</v>
      </c>
      <c r="BA40" s="54">
        <v>2.7317183000000001E-11</v>
      </c>
      <c r="BD40" s="59">
        <v>1.2740000000000001E-4</v>
      </c>
      <c r="BE40" s="59">
        <v>5.1290000000000005E-4</v>
      </c>
      <c r="BF40" s="59">
        <v>29.990991999999999</v>
      </c>
      <c r="BG40" s="59">
        <v>7.8410916000000004</v>
      </c>
      <c r="BH40" s="59">
        <v>2.2286953999999999E-3</v>
      </c>
      <c r="BI40" s="59">
        <v>2.0129164E-4</v>
      </c>
      <c r="BJ40" s="59">
        <v>34.065823000000002</v>
      </c>
      <c r="BK40" s="59">
        <v>0.23131009999999999</v>
      </c>
      <c r="BL40" s="59">
        <v>9.3825350000000002E-2</v>
      </c>
      <c r="BM40" s="59">
        <v>6.6396727999999996E-11</v>
      </c>
      <c r="BN40" s="59">
        <v>0.325135450071393</v>
      </c>
      <c r="BO40" s="59">
        <v>0.18118004500000001</v>
      </c>
      <c r="BP40" s="59">
        <v>0.22676801999999999</v>
      </c>
      <c r="BQ40" s="59">
        <v>8.5670280000000006E-11</v>
      </c>
      <c r="BR40" s="59">
        <v>0.44134414911385023</v>
      </c>
      <c r="BS40" s="59">
        <v>2.8158269999999999E-11</v>
      </c>
    </row>
    <row r="41" spans="2:71" x14ac:dyDescent="0.25">
      <c r="B41" s="52">
        <v>1.2210000000000001E-4</v>
      </c>
      <c r="C41" s="52">
        <v>1.1173000000000001E-3</v>
      </c>
      <c r="D41" s="52">
        <v>26.672893999999999</v>
      </c>
      <c r="E41" s="52">
        <v>8.1306709999999995</v>
      </c>
      <c r="F41" s="52">
        <v>2.2273424999999999E-3</v>
      </c>
      <c r="G41" s="52">
        <v>2.1061425E-4</v>
      </c>
      <c r="H41" s="52">
        <v>34.276775000000001</v>
      </c>
      <c r="I41" s="52">
        <v>0.26006172</v>
      </c>
      <c r="J41" s="52">
        <v>0.14245377400000001</v>
      </c>
      <c r="K41" s="52">
        <v>9.6422482E-11</v>
      </c>
      <c r="L41" s="52">
        <v>0.40251549410308979</v>
      </c>
      <c r="M41" s="52">
        <v>0.20522890399999999</v>
      </c>
      <c r="N41" s="52">
        <v>0.31985833000000002</v>
      </c>
      <c r="O41" s="52">
        <v>1.3390463999999999E-10</v>
      </c>
      <c r="P41" s="52">
        <v>0.56269104817668336</v>
      </c>
      <c r="Q41" s="65">
        <v>4.2742269999999998E-11</v>
      </c>
      <c r="T41" s="63">
        <v>1.3100000000000001E-4</v>
      </c>
      <c r="U41" s="63">
        <v>8.4679999999999998E-4</v>
      </c>
      <c r="V41" s="63">
        <v>28.304283000000002</v>
      </c>
      <c r="W41" s="63">
        <v>7.9255133000000004</v>
      </c>
      <c r="X41" s="63">
        <v>2.2351943999999999E-3</v>
      </c>
      <c r="Y41" s="63">
        <v>2.0585819000000001E-4</v>
      </c>
      <c r="Z41" s="63">
        <v>34.255229999999997</v>
      </c>
      <c r="AA41" s="63">
        <v>0.24865084600000001</v>
      </c>
      <c r="AB41" s="63">
        <v>0.12494572399999999</v>
      </c>
      <c r="AC41" s="63">
        <v>8.8787761000000004E-11</v>
      </c>
      <c r="AD41" s="63">
        <v>0.3735965700950703</v>
      </c>
      <c r="AE41" s="63">
        <v>0.19603019599999999</v>
      </c>
      <c r="AF41" s="63">
        <v>0.29423142000000002</v>
      </c>
      <c r="AG41" s="63">
        <v>1.2417867999999999E-10</v>
      </c>
      <c r="AH41" s="63">
        <v>0.5312158371635991</v>
      </c>
      <c r="AI41" s="63">
        <v>3.8979448000000002E-11</v>
      </c>
      <c r="AL41" s="54">
        <v>1.417E-4</v>
      </c>
      <c r="AM41" s="54">
        <v>6.3420000000000002E-4</v>
      </c>
      <c r="AN41" s="54">
        <v>29.961137999999998</v>
      </c>
      <c r="AO41" s="54">
        <v>7.7226590000000002</v>
      </c>
      <c r="AP41" s="54">
        <v>2.2440716E-3</v>
      </c>
      <c r="AQ41" s="54">
        <v>2.0131443000000001E-4</v>
      </c>
      <c r="AR41" s="54">
        <v>34.234271999999997</v>
      </c>
      <c r="AS41" s="54">
        <v>0.23668710000000001</v>
      </c>
      <c r="AT41" s="54">
        <v>0.110012978</v>
      </c>
      <c r="AU41" s="54">
        <v>8.2766936000000004E-11</v>
      </c>
      <c r="AV41" s="54">
        <v>0.34670007808872638</v>
      </c>
      <c r="AW41" s="54">
        <v>0.18734868499999999</v>
      </c>
      <c r="AX41" s="54">
        <v>0.27125864</v>
      </c>
      <c r="AY41" s="54">
        <v>1.16054649E-10</v>
      </c>
      <c r="AZ41" s="54">
        <v>0.50974883915334535</v>
      </c>
      <c r="BA41" s="54">
        <v>3.5771859999999997E-11</v>
      </c>
      <c r="BD41" s="59">
        <v>1.3770000000000001E-4</v>
      </c>
      <c r="BE41" s="59">
        <v>7.3320000000000004E-4</v>
      </c>
      <c r="BF41" s="59">
        <v>29.130386000000001</v>
      </c>
      <c r="BG41" s="59">
        <v>7.8418210000000004</v>
      </c>
      <c r="BH41" s="59">
        <v>2.241294E-3</v>
      </c>
      <c r="BI41" s="59">
        <v>2.0354805999999999E-4</v>
      </c>
      <c r="BJ41" s="59">
        <v>34.249070000000003</v>
      </c>
      <c r="BK41" s="59">
        <v>0.242691975</v>
      </c>
      <c r="BL41" s="59">
        <v>0.11708784999999999</v>
      </c>
      <c r="BM41" s="59">
        <v>8.5497736999999995E-11</v>
      </c>
      <c r="BN41" s="59">
        <v>0.359779825091602</v>
      </c>
      <c r="BO41" s="59">
        <v>0.19160021399999999</v>
      </c>
      <c r="BP41" s="59">
        <v>0.28218183000000002</v>
      </c>
      <c r="BQ41" s="59">
        <v>1.19743437E-10</v>
      </c>
      <c r="BR41" s="59">
        <v>0.51015615115703405</v>
      </c>
      <c r="BS41" s="59">
        <v>3.7260950000000001E-11</v>
      </c>
    </row>
    <row r="42" spans="2:71" x14ac:dyDescent="0.25">
      <c r="B42" s="52">
        <v>1.3229999999999999E-4</v>
      </c>
      <c r="C42" s="52">
        <v>1.6255E-3</v>
      </c>
      <c r="D42" s="52">
        <v>25.827406</v>
      </c>
      <c r="E42" s="52">
        <v>8.1333610000000007</v>
      </c>
      <c r="F42" s="52">
        <v>2.2438509999999998E-3</v>
      </c>
      <c r="G42" s="52">
        <v>2.1308994999999999E-4</v>
      </c>
      <c r="H42" s="52">
        <v>34.517772999999998</v>
      </c>
      <c r="I42" s="52">
        <v>0.26853494999999999</v>
      </c>
      <c r="J42" s="52">
        <v>0.176116352</v>
      </c>
      <c r="K42" s="52">
        <v>1.35539215E-10</v>
      </c>
      <c r="L42" s="52">
        <v>0.44465130214392262</v>
      </c>
      <c r="M42" s="52">
        <v>0.21851200000000001</v>
      </c>
      <c r="N42" s="52">
        <v>0.38639933999999998</v>
      </c>
      <c r="O42" s="52">
        <v>1.97744204E-10</v>
      </c>
      <c r="P42" s="52">
        <v>0.64492847525470942</v>
      </c>
      <c r="Q42" s="65">
        <v>5.6913143999999999E-11</v>
      </c>
      <c r="T42" s="63">
        <v>1.417E-4</v>
      </c>
      <c r="U42" s="63">
        <v>1.2156999999999999E-3</v>
      </c>
      <c r="V42" s="63">
        <v>27.439547999999998</v>
      </c>
      <c r="W42" s="63">
        <v>7.9270696999999997</v>
      </c>
      <c r="X42" s="63">
        <v>2.2526241E-3</v>
      </c>
      <c r="Y42" s="63">
        <v>2.0819619000000001E-4</v>
      </c>
      <c r="Z42" s="63">
        <v>34.511710000000001</v>
      </c>
      <c r="AA42" s="63">
        <v>0.25801220499999999</v>
      </c>
      <c r="AB42" s="63">
        <v>0.15268377599999999</v>
      </c>
      <c r="AC42" s="63">
        <v>1.190459E-10</v>
      </c>
      <c r="AD42" s="63">
        <v>0.41069598112677858</v>
      </c>
      <c r="AE42" s="63">
        <v>0.20785597</v>
      </c>
      <c r="AF42" s="63">
        <v>0.35285455999999998</v>
      </c>
      <c r="AG42" s="63">
        <v>1.75687135E-10</v>
      </c>
      <c r="AH42" s="63">
        <v>0.60502890122718767</v>
      </c>
      <c r="AI42" s="63">
        <v>5.0805398000000003E-11</v>
      </c>
      <c r="AL42" s="54">
        <v>1.5320000000000001E-4</v>
      </c>
      <c r="AM42" s="54">
        <v>8.9970000000000002E-4</v>
      </c>
      <c r="AN42" s="54">
        <v>29.081488</v>
      </c>
      <c r="AO42" s="54">
        <v>7.7236576000000001</v>
      </c>
      <c r="AP42" s="54">
        <v>2.2625470000000002E-3</v>
      </c>
      <c r="AQ42" s="54">
        <v>2.0349825000000001E-4</v>
      </c>
      <c r="AR42" s="54">
        <v>34.507652</v>
      </c>
      <c r="AS42" s="54">
        <v>0.24658360600000001</v>
      </c>
      <c r="AT42" s="54">
        <v>0.13281559600000001</v>
      </c>
      <c r="AU42" s="54">
        <v>1.06662226E-10</v>
      </c>
      <c r="AV42" s="54">
        <v>0.37939920211384293</v>
      </c>
      <c r="AW42" s="54">
        <v>0.19787506499999999</v>
      </c>
      <c r="AX42" s="54">
        <v>0.32258626000000001</v>
      </c>
      <c r="AY42" s="54">
        <v>1.5826634600000001E-10</v>
      </c>
      <c r="AZ42" s="54">
        <v>0.5775890422062796</v>
      </c>
      <c r="BA42" s="54">
        <v>4.5646098000000002E-11</v>
      </c>
      <c r="BD42" s="59">
        <v>1.4889999999999999E-4</v>
      </c>
      <c r="BE42" s="59">
        <v>1.0441000000000001E-3</v>
      </c>
      <c r="BF42" s="59">
        <v>28.260608999999999</v>
      </c>
      <c r="BG42" s="59">
        <v>7.8431540000000002</v>
      </c>
      <c r="BH42" s="59">
        <v>2.2593144999999999E-3</v>
      </c>
      <c r="BI42" s="59">
        <v>2.0580098E-4</v>
      </c>
      <c r="BJ42" s="59">
        <v>34.514670000000002</v>
      </c>
      <c r="BK42" s="59">
        <v>0.25234384999999998</v>
      </c>
      <c r="BL42" s="59">
        <v>0.14206249000000001</v>
      </c>
      <c r="BM42" s="59">
        <v>1.1206322500000001E-10</v>
      </c>
      <c r="BN42" s="59">
        <v>0.39440634011948572</v>
      </c>
      <c r="BO42" s="59">
        <v>0.20268191399999999</v>
      </c>
      <c r="BP42" s="59">
        <v>0.33670007000000002</v>
      </c>
      <c r="BQ42" s="59">
        <v>1.65813584E-10</v>
      </c>
      <c r="BR42" s="59">
        <v>0.57803264221382678</v>
      </c>
      <c r="BS42" s="59">
        <v>4.7972484000000003E-11</v>
      </c>
    </row>
    <row r="43" spans="2:71" x14ac:dyDescent="0.25">
      <c r="B43" s="52">
        <v>1.3760000000000001E-4</v>
      </c>
      <c r="C43" s="52">
        <v>2.4759000000000001E-3</v>
      </c>
      <c r="D43" s="52">
        <v>25.174963000000002</v>
      </c>
      <c r="E43" s="52">
        <v>8.1357680000000006</v>
      </c>
      <c r="F43" s="52">
        <v>2.2506430000000001E-3</v>
      </c>
      <c r="G43" s="52">
        <v>2.1539625999999999E-4</v>
      </c>
      <c r="H43" s="52">
        <v>34.611404</v>
      </c>
      <c r="I43" s="52">
        <v>0.27400697400000001</v>
      </c>
      <c r="J43" s="52">
        <v>0.22138612999999999</v>
      </c>
      <c r="K43" s="52">
        <v>2.46896757E-10</v>
      </c>
      <c r="L43" s="52">
        <v>0.49539310425806621</v>
      </c>
      <c r="M43" s="52">
        <v>0.23488070999999999</v>
      </c>
      <c r="N43" s="52">
        <v>0.47038352999999999</v>
      </c>
      <c r="O43" s="52">
        <v>1.6198392729999999E-7</v>
      </c>
      <c r="P43" s="52">
        <v>0.74768132206513793</v>
      </c>
      <c r="Q43" s="65">
        <v>8.1126994000000005E-11</v>
      </c>
      <c r="T43" s="63">
        <v>1.4660000000000001E-4</v>
      </c>
      <c r="U43" s="63">
        <v>1.8633E-3</v>
      </c>
      <c r="V43" s="63">
        <v>26.757853999999998</v>
      </c>
      <c r="W43" s="63">
        <v>7.9305180000000002</v>
      </c>
      <c r="X43" s="63">
        <v>2.2598393000000001E-3</v>
      </c>
      <c r="Y43" s="63">
        <v>2.1043154E-4</v>
      </c>
      <c r="Z43" s="63">
        <v>34.613300000000002</v>
      </c>
      <c r="AA43" s="63">
        <v>0.26504942999999997</v>
      </c>
      <c r="AB43" s="63">
        <v>0.19193879999999999</v>
      </c>
      <c r="AC43" s="63">
        <v>1.9663506200000001E-10</v>
      </c>
      <c r="AD43" s="63">
        <v>0.4569882302068729</v>
      </c>
      <c r="AE43" s="63">
        <v>0.22314991000000001</v>
      </c>
      <c r="AF43" s="63">
        <v>0.43168684000000002</v>
      </c>
      <c r="AG43" s="63">
        <v>3.4881708599999998E-10</v>
      </c>
      <c r="AH43" s="63">
        <v>0.70229737342175724</v>
      </c>
      <c r="AI43" s="63">
        <v>7.1927670000000003E-11</v>
      </c>
      <c r="AL43" s="54">
        <v>1.5789999999999999E-4</v>
      </c>
      <c r="AM43" s="54">
        <v>1.3887000000000001E-3</v>
      </c>
      <c r="AN43" s="54">
        <v>28.37518</v>
      </c>
      <c r="AO43" s="54">
        <v>7.7266326000000003</v>
      </c>
      <c r="AP43" s="54">
        <v>2.2702936999999999E-3</v>
      </c>
      <c r="AQ43" s="54">
        <v>2.0564292E-4</v>
      </c>
      <c r="AR43" s="54">
        <v>34.618473000000002</v>
      </c>
      <c r="AS43" s="54">
        <v>0.25505032999999999</v>
      </c>
      <c r="AT43" s="54">
        <v>0.16673890899999999</v>
      </c>
      <c r="AU43" s="54">
        <v>1.6650220300000001E-10</v>
      </c>
      <c r="AV43" s="54">
        <v>0.42178923917594718</v>
      </c>
      <c r="AW43" s="54">
        <v>0.21214955999999999</v>
      </c>
      <c r="AX43" s="54">
        <v>0.39656666000000002</v>
      </c>
      <c r="AY43" s="54">
        <v>2.8276259599999999E-10</v>
      </c>
      <c r="AZ43" s="54">
        <v>0.67093518735045565</v>
      </c>
      <c r="BA43" s="54">
        <v>6.4245205999999996E-11</v>
      </c>
      <c r="BD43" s="59">
        <v>1.537E-4</v>
      </c>
      <c r="BE43" s="59">
        <v>1.6034000000000001E-3</v>
      </c>
      <c r="BF43" s="59">
        <v>27.569063</v>
      </c>
      <c r="BG43" s="59">
        <v>7.8459015000000001</v>
      </c>
      <c r="BH43" s="59">
        <v>2.2668283999999999E-3</v>
      </c>
      <c r="BI43" s="59">
        <v>2.079801E-4</v>
      </c>
      <c r="BJ43" s="59">
        <v>34.621243</v>
      </c>
      <c r="BK43" s="59">
        <v>0.26012065000000001</v>
      </c>
      <c r="BL43" s="59">
        <v>0.178386867</v>
      </c>
      <c r="BM43" s="59">
        <v>1.788559E-10</v>
      </c>
      <c r="BN43" s="59">
        <v>0.43850751718864373</v>
      </c>
      <c r="BO43" s="59">
        <v>0.217390324</v>
      </c>
      <c r="BP43" s="59">
        <v>0.41278150000000002</v>
      </c>
      <c r="BQ43" s="59">
        <v>3.0700836999999998E-10</v>
      </c>
      <c r="BR43" s="59">
        <v>0.67133433437470147</v>
      </c>
      <c r="BS43" s="59">
        <v>6.7634320000000003E-11</v>
      </c>
    </row>
    <row r="44" spans="2:71" x14ac:dyDescent="0.25">
      <c r="B44" s="52">
        <v>1.4229999999999999E-4</v>
      </c>
      <c r="C44" s="52">
        <v>3.3127E-3</v>
      </c>
      <c r="D44" s="52">
        <v>24.630295</v>
      </c>
      <c r="E44" s="52">
        <v>8.1385830000000006</v>
      </c>
      <c r="F44" s="52">
        <v>2.2547038000000001E-3</v>
      </c>
      <c r="G44" s="52">
        <v>2.1730318E-4</v>
      </c>
      <c r="H44" s="52">
        <v>34.665801999999999</v>
      </c>
      <c r="I44" s="52">
        <v>0.27433049399999998</v>
      </c>
      <c r="J44" s="52">
        <v>0.26535605499999998</v>
      </c>
      <c r="K44" s="52">
        <v>4.0193438395821398E-3</v>
      </c>
      <c r="L44" s="52">
        <v>0.54370589285318638</v>
      </c>
      <c r="M44" s="52">
        <v>0.25771239000000001</v>
      </c>
      <c r="N44" s="52">
        <v>0.44840700999999988</v>
      </c>
      <c r="O44" s="52">
        <v>0.1148560300651456</v>
      </c>
      <c r="P44" s="52">
        <v>0.86497226717811204</v>
      </c>
      <c r="Q44" s="65">
        <v>1.1276835000000001E-10</v>
      </c>
      <c r="T44" s="63">
        <v>1.5080000000000001E-4</v>
      </c>
      <c r="U44" s="63">
        <v>2.5257999999999999E-3</v>
      </c>
      <c r="V44" s="63">
        <v>26.184784000000001</v>
      </c>
      <c r="W44" s="63">
        <v>7.9335769999999997</v>
      </c>
      <c r="X44" s="63">
        <v>2.2641585999999998E-3</v>
      </c>
      <c r="Y44" s="63">
        <v>2.1229533E-4</v>
      </c>
      <c r="Z44" s="63">
        <v>34.672203000000003</v>
      </c>
      <c r="AA44" s="63">
        <v>0.26706913500000001</v>
      </c>
      <c r="AB44" s="63">
        <v>0.22979542</v>
      </c>
      <c r="AC44" s="63">
        <v>2.97841683018E-6</v>
      </c>
      <c r="AD44" s="63">
        <v>0.49686753342929613</v>
      </c>
      <c r="AE44" s="63">
        <v>0.24263172999999999</v>
      </c>
      <c r="AF44" s="63">
        <v>0.43192030999999997</v>
      </c>
      <c r="AG44" s="63">
        <v>8.0896960059204173E-2</v>
      </c>
      <c r="AH44" s="63">
        <v>0.80280780215663849</v>
      </c>
      <c r="AI44" s="63">
        <v>9.5866420000000002E-11</v>
      </c>
      <c r="AL44" s="54">
        <v>1.618E-4</v>
      </c>
      <c r="AM44" s="54">
        <v>1.9059000000000001E-3</v>
      </c>
      <c r="AN44" s="54">
        <v>27.776686000000002</v>
      </c>
      <c r="AO44" s="54">
        <v>7.7291026</v>
      </c>
      <c r="AP44" s="54">
        <v>2.2749233E-3</v>
      </c>
      <c r="AQ44" s="54">
        <v>2.0745124000000001E-4</v>
      </c>
      <c r="AR44" s="54">
        <v>34.682580000000002</v>
      </c>
      <c r="AS44" s="54">
        <v>0.25888566000000002</v>
      </c>
      <c r="AT44" s="54">
        <v>0.1982534</v>
      </c>
      <c r="AU44" s="54">
        <v>2.6970565999999999E-10</v>
      </c>
      <c r="AV44" s="54">
        <v>0.45713906028118778</v>
      </c>
      <c r="AW44" s="54">
        <v>0.22780247000000001</v>
      </c>
      <c r="AX44" s="54">
        <v>0.41773231</v>
      </c>
      <c r="AY44" s="54">
        <v>4.7859106054225407E-2</v>
      </c>
      <c r="AZ44" s="54">
        <v>0.74943226014344466</v>
      </c>
      <c r="BA44" s="54">
        <v>8.3972230000000003E-11</v>
      </c>
      <c r="BD44" s="59">
        <v>1.5779999999999999E-4</v>
      </c>
      <c r="BE44" s="59">
        <v>2.1857000000000001E-3</v>
      </c>
      <c r="BF44" s="59">
        <v>26.984966</v>
      </c>
      <c r="BG44" s="59">
        <v>7.8484783</v>
      </c>
      <c r="BH44" s="59">
        <v>2.2713110999999999E-3</v>
      </c>
      <c r="BI44" s="59">
        <v>2.0980831999999999E-4</v>
      </c>
      <c r="BJ44" s="59">
        <v>34.682907</v>
      </c>
      <c r="BK44" s="59">
        <v>0.26307275000000002</v>
      </c>
      <c r="BL44" s="59">
        <v>0.21277357999999999</v>
      </c>
      <c r="BM44" s="59">
        <v>3.1209689999999998E-10</v>
      </c>
      <c r="BN44" s="59">
        <v>0.47584633032400309</v>
      </c>
      <c r="BO44" s="59">
        <v>0.23474422</v>
      </c>
      <c r="BP44" s="59">
        <v>0.42458351999999999</v>
      </c>
      <c r="BQ44" s="59">
        <v>6.2628620056364229E-2</v>
      </c>
      <c r="BR44" s="59">
        <v>0.76460096514558351</v>
      </c>
      <c r="BS44" s="59">
        <v>8.9118205999999997E-11</v>
      </c>
    </row>
    <row r="45" spans="2:71" x14ac:dyDescent="0.25">
      <c r="B45" s="52">
        <v>1.451E-4</v>
      </c>
      <c r="C45" s="52">
        <v>4.4662E-3</v>
      </c>
      <c r="D45" s="52">
        <v>24.167197999999999</v>
      </c>
      <c r="E45" s="52">
        <v>8.1416900000000005</v>
      </c>
      <c r="F45" s="52">
        <v>2.2579953000000002E-3</v>
      </c>
      <c r="G45" s="52">
        <v>2.1864576E-4</v>
      </c>
      <c r="H45" s="52">
        <v>34.710994999999997</v>
      </c>
      <c r="I45" s="52">
        <v>0.27445849</v>
      </c>
      <c r="J45" s="52">
        <v>0.31139581500000002</v>
      </c>
      <c r="K45" s="52">
        <v>1.8022437050667341E-2</v>
      </c>
      <c r="L45" s="52">
        <v>0.60387674206747688</v>
      </c>
      <c r="M45" s="52">
        <v>0.27650159000000002</v>
      </c>
      <c r="N45" s="52">
        <v>0.45802020999999998</v>
      </c>
      <c r="O45" s="52">
        <v>0.19519219008727501</v>
      </c>
      <c r="P45" s="52">
        <v>0.97543121026455282</v>
      </c>
      <c r="Q45" s="65">
        <v>1.7687171E-10</v>
      </c>
      <c r="T45" s="63">
        <v>1.5320000000000001E-4</v>
      </c>
      <c r="U45" s="63">
        <v>3.4125000000000002E-3</v>
      </c>
      <c r="V45" s="63">
        <v>25.695112000000002</v>
      </c>
      <c r="W45" s="63">
        <v>7.936534</v>
      </c>
      <c r="X45" s="63">
        <v>2.2676745000000001E-3</v>
      </c>
      <c r="Y45" s="63">
        <v>2.1364843E-4</v>
      </c>
      <c r="Z45" s="63">
        <v>34.721150000000002</v>
      </c>
      <c r="AA45" s="63">
        <v>0.26800631000000003</v>
      </c>
      <c r="AB45" s="63">
        <v>0.27157124500000002</v>
      </c>
      <c r="AC45" s="63">
        <v>1.1305957045388461E-2</v>
      </c>
      <c r="AD45" s="63">
        <v>0.55088351206070096</v>
      </c>
      <c r="AE45" s="63">
        <v>0.26167042400000001</v>
      </c>
      <c r="AF45" s="63">
        <v>0.43428618000000002</v>
      </c>
      <c r="AG45" s="63">
        <v>0.1648476000794569</v>
      </c>
      <c r="AH45" s="63">
        <v>0.91029400722564946</v>
      </c>
      <c r="AI45" s="63">
        <v>1.4282062E-10</v>
      </c>
      <c r="AL45" s="54">
        <v>1.6369999999999999E-4</v>
      </c>
      <c r="AM45" s="54">
        <v>2.6067E-3</v>
      </c>
      <c r="AN45" s="54">
        <v>27.26</v>
      </c>
      <c r="AO45" s="54">
        <v>7.7312783999999999</v>
      </c>
      <c r="AP45" s="54">
        <v>2.2786820000000002E-3</v>
      </c>
      <c r="AQ45" s="54">
        <v>2.0880751E-4</v>
      </c>
      <c r="AR45" s="54">
        <v>34.735427999999999</v>
      </c>
      <c r="AS45" s="54">
        <v>0.26039069999999997</v>
      </c>
      <c r="AT45" s="54">
        <v>0.23657966</v>
      </c>
      <c r="AU45" s="54">
        <v>6.0001080412744878E-3</v>
      </c>
      <c r="AV45" s="54">
        <v>0.50297046805537604</v>
      </c>
      <c r="AW45" s="54">
        <v>0.24753330000000001</v>
      </c>
      <c r="AX45" s="54">
        <v>0.41316186999999999</v>
      </c>
      <c r="AY45" s="54">
        <v>0.13726595007284351</v>
      </c>
      <c r="AZ45" s="54">
        <v>0.8584605002022283</v>
      </c>
      <c r="BA45" s="54">
        <v>1.1989641E-10</v>
      </c>
      <c r="BD45" s="59">
        <v>1.5980000000000001E-4</v>
      </c>
      <c r="BE45" s="59">
        <v>2.9648000000000001E-3</v>
      </c>
      <c r="BF45" s="59">
        <v>26.483264999999999</v>
      </c>
      <c r="BG45" s="59">
        <v>7.8511033000000001</v>
      </c>
      <c r="BH45" s="59">
        <v>2.2749420999999999E-3</v>
      </c>
      <c r="BI45" s="59">
        <v>2.1115948E-4</v>
      </c>
      <c r="BJ45" s="59">
        <v>34.733845000000002</v>
      </c>
      <c r="BK45" s="59">
        <v>0.26425004000000002</v>
      </c>
      <c r="BL45" s="59">
        <v>0.25262897000000001</v>
      </c>
      <c r="BM45" s="59">
        <v>8.2213430429869654E-3</v>
      </c>
      <c r="BN45" s="59">
        <v>0.52510035305759251</v>
      </c>
      <c r="BO45" s="59">
        <v>0.25413392000000001</v>
      </c>
      <c r="BP45" s="59">
        <v>0.42320002000000001</v>
      </c>
      <c r="BQ45" s="59">
        <v>0.14912810007552371</v>
      </c>
      <c r="BR45" s="59">
        <v>0.87074627620490852</v>
      </c>
      <c r="BS45" s="59">
        <v>1.2915971999999999E-10</v>
      </c>
    </row>
    <row r="46" spans="2:71" x14ac:dyDescent="0.25">
      <c r="B46" s="52">
        <v>1.4300000000000001E-4</v>
      </c>
      <c r="C46" s="52">
        <v>5.176E-3</v>
      </c>
      <c r="D46" s="52">
        <v>24.010853000000001</v>
      </c>
      <c r="E46" s="52">
        <v>8.1421449999999993</v>
      </c>
      <c r="F46" s="52">
        <v>2.2597208000000001E-3</v>
      </c>
      <c r="G46" s="52">
        <v>2.1951838000000001E-4</v>
      </c>
      <c r="H46" s="52">
        <v>34.735109999999999</v>
      </c>
      <c r="I46" s="52">
        <v>0.27406464400000002</v>
      </c>
      <c r="J46" s="52">
        <v>0.33438139</v>
      </c>
      <c r="K46" s="52">
        <v>2.533688805789272E-2</v>
      </c>
      <c r="L46" s="52">
        <v>0.63378292207665521</v>
      </c>
      <c r="M46" s="52">
        <v>0.28464835999999999</v>
      </c>
      <c r="N46" s="52">
        <v>0.46797638000000003</v>
      </c>
      <c r="O46" s="52">
        <v>0.22985820010115501</v>
      </c>
      <c r="P46" s="52">
        <v>1.0289892373434419</v>
      </c>
      <c r="Q46" s="65">
        <v>2.4158016999999999E-10</v>
      </c>
      <c r="T46" s="63">
        <v>1.505E-4</v>
      </c>
      <c r="U46" s="63">
        <v>3.9557999999999998E-3</v>
      </c>
      <c r="V46" s="63">
        <v>25.511637</v>
      </c>
      <c r="W46" s="63">
        <v>7.9400377000000004</v>
      </c>
      <c r="X46" s="63">
        <v>2.2694870000000002E-3</v>
      </c>
      <c r="Y46" s="63">
        <v>2.1455125999999999E-4</v>
      </c>
      <c r="Z46" s="63">
        <v>34.746777000000002</v>
      </c>
      <c r="AA46" s="63">
        <v>0.26808758999999999</v>
      </c>
      <c r="AB46" s="63">
        <v>0.29280194999999998</v>
      </c>
      <c r="AC46" s="63">
        <v>1.7842336051442399E-2</v>
      </c>
      <c r="AD46" s="63">
        <v>0.57873187606845822</v>
      </c>
      <c r="AE46" s="63">
        <v>0.26982519999999999</v>
      </c>
      <c r="AF46" s="63">
        <v>0.44211714000000002</v>
      </c>
      <c r="AG46" s="63">
        <v>0.19921460009193151</v>
      </c>
      <c r="AH46" s="63">
        <v>0.96172200727913304</v>
      </c>
      <c r="AI46" s="63">
        <v>1.8174073000000001E-10</v>
      </c>
      <c r="AL46" s="54">
        <v>1.605E-4</v>
      </c>
      <c r="AM46" s="54">
        <v>3.0344999999999999E-3</v>
      </c>
      <c r="AN46" s="54">
        <v>27.048569000000001</v>
      </c>
      <c r="AO46" s="54">
        <v>7.7351289999999997</v>
      </c>
      <c r="AP46" s="54">
        <v>2.2805817000000001E-3</v>
      </c>
      <c r="AQ46" s="54">
        <v>2.0973108000000001E-4</v>
      </c>
      <c r="AR46" s="54">
        <v>34.762394</v>
      </c>
      <c r="AS46" s="54">
        <v>0.26102364</v>
      </c>
      <c r="AT46" s="54">
        <v>0.25598946</v>
      </c>
      <c r="AU46" s="54">
        <v>1.201469804658587E-2</v>
      </c>
      <c r="AV46" s="54">
        <v>0.52902779806222766</v>
      </c>
      <c r="AW46" s="54">
        <v>0.25576986499999999</v>
      </c>
      <c r="AX46" s="54">
        <v>0.41886628999999997</v>
      </c>
      <c r="AY46" s="54">
        <v>0.17219722008440841</v>
      </c>
      <c r="AZ46" s="54">
        <v>0.90904968324623847</v>
      </c>
      <c r="BA46" s="54">
        <v>1.4841715000000001E-10</v>
      </c>
      <c r="BD46" s="59">
        <v>1.5689999999999999E-4</v>
      </c>
      <c r="BE46" s="59">
        <v>3.4423000000000001E-3</v>
      </c>
      <c r="BF46" s="59">
        <v>26.285786000000002</v>
      </c>
      <c r="BG46" s="59">
        <v>7.8541154999999998</v>
      </c>
      <c r="BH46" s="59">
        <v>2.2767759999999999E-3</v>
      </c>
      <c r="BI46" s="59">
        <v>2.1207202999999999E-4</v>
      </c>
      <c r="BJ46" s="59">
        <v>34.759979999999999</v>
      </c>
      <c r="BK46" s="59">
        <v>0.26457020999999997</v>
      </c>
      <c r="BL46" s="59">
        <v>0.27292583599999998</v>
      </c>
      <c r="BM46" s="59">
        <v>1.447995604859807E-2</v>
      </c>
      <c r="BN46" s="59">
        <v>0.55197600206481101</v>
      </c>
      <c r="BO46" s="59">
        <v>0.26237088600000003</v>
      </c>
      <c r="BP46" s="59">
        <v>0.42983515</v>
      </c>
      <c r="BQ46" s="59">
        <v>0.1838989300874472</v>
      </c>
      <c r="BR46" s="59">
        <v>0.92117899324927721</v>
      </c>
      <c r="BS46" s="59">
        <v>1.6150183999999999E-10</v>
      </c>
    </row>
    <row r="47" spans="2:71" x14ac:dyDescent="0.25">
      <c r="B47" s="52">
        <v>1.3789999999999999E-4</v>
      </c>
      <c r="C47" s="52">
        <v>5.6915000000000004E-3</v>
      </c>
      <c r="D47" s="52">
        <v>24.122736</v>
      </c>
      <c r="E47" s="52">
        <v>8.1409319999999994</v>
      </c>
      <c r="F47" s="52">
        <v>2.2583345E-3</v>
      </c>
      <c r="G47" s="52">
        <v>2.1953526E-4</v>
      </c>
      <c r="H47" s="52">
        <v>34.712887000000002</v>
      </c>
      <c r="I47" s="52">
        <v>0.27287204999999998</v>
      </c>
      <c r="J47" s="52">
        <v>0.34871173</v>
      </c>
      <c r="K47" s="52">
        <v>3.0982237064585531E-2</v>
      </c>
      <c r="L47" s="52">
        <v>0.6525660170850599</v>
      </c>
      <c r="M47" s="52">
        <v>0.28919842000000001</v>
      </c>
      <c r="N47" s="52">
        <v>0.47434533000000001</v>
      </c>
      <c r="O47" s="52">
        <v>0.25506148011448609</v>
      </c>
      <c r="P47" s="52">
        <v>1.065626910487379</v>
      </c>
      <c r="Q47" s="65">
        <v>3.7021682999999998E-10</v>
      </c>
      <c r="T47" s="63">
        <v>1.45E-4</v>
      </c>
      <c r="U47" s="63">
        <v>4.3747999999999999E-3</v>
      </c>
      <c r="V47" s="63">
        <v>25.595694999999999</v>
      </c>
      <c r="W47" s="63">
        <v>7.9427510000000003</v>
      </c>
      <c r="X47" s="63">
        <v>2.2679827999999998E-3</v>
      </c>
      <c r="Y47" s="63">
        <v>2.1466987000000001E-4</v>
      </c>
      <c r="Z47" s="63">
        <v>34.721890000000002</v>
      </c>
      <c r="AA47" s="63">
        <v>0.26703116500000001</v>
      </c>
      <c r="AB47" s="63">
        <v>0.30720064000000002</v>
      </c>
      <c r="AC47" s="63">
        <v>2.3202860057324779E-2</v>
      </c>
      <c r="AD47" s="63">
        <v>0.59743466507591769</v>
      </c>
      <c r="AE47" s="63">
        <v>0.27480412999999998</v>
      </c>
      <c r="AF47" s="63">
        <v>0.44780691</v>
      </c>
      <c r="AG47" s="63">
        <v>0.22541335010443159</v>
      </c>
      <c r="AH47" s="63">
        <v>0.99895730634604984</v>
      </c>
      <c r="AI47" s="63">
        <v>2.3367560000000001E-10</v>
      </c>
      <c r="AL47" s="54">
        <v>1.5459999999999999E-4</v>
      </c>
      <c r="AM47" s="54">
        <v>3.3801E-3</v>
      </c>
      <c r="AN47" s="54">
        <v>27.103221999999999</v>
      </c>
      <c r="AO47" s="54">
        <v>7.7386749999999997</v>
      </c>
      <c r="AP47" s="54">
        <v>2.2789176999999999E-3</v>
      </c>
      <c r="AQ47" s="54">
        <v>2.0993446999999999E-4</v>
      </c>
      <c r="AR47" s="54">
        <v>34.734454999999997</v>
      </c>
      <c r="AS47" s="54">
        <v>0.26027598000000002</v>
      </c>
      <c r="AT47" s="54">
        <v>0.27007083399999998</v>
      </c>
      <c r="AU47" s="54">
        <v>1.7168460051929142E-2</v>
      </c>
      <c r="AV47" s="54">
        <v>0.54751527406905864</v>
      </c>
      <c r="AW47" s="54">
        <v>0.26113279</v>
      </c>
      <c r="AX47" s="54">
        <v>0.42372205000000002</v>
      </c>
      <c r="AY47" s="54">
        <v>0.19952692009633621</v>
      </c>
      <c r="AZ47" s="54">
        <v>0.9473936552986848</v>
      </c>
      <c r="BA47" s="54">
        <v>1.8312732E-10</v>
      </c>
      <c r="BD47" s="59">
        <v>1.5129999999999999E-4</v>
      </c>
      <c r="BE47" s="59">
        <v>3.8189999999999999E-3</v>
      </c>
      <c r="BF47" s="59">
        <v>26.354315</v>
      </c>
      <c r="BG47" s="59">
        <v>7.8565563999999997</v>
      </c>
      <c r="BH47" s="59">
        <v>2.2751379999999999E-3</v>
      </c>
      <c r="BI47" s="59">
        <v>2.1223626E-4</v>
      </c>
      <c r="BJ47" s="59">
        <v>34.733249999999998</v>
      </c>
      <c r="BK47" s="59">
        <v>0.26367576399999998</v>
      </c>
      <c r="BL47" s="59">
        <v>0.28719954599999997</v>
      </c>
      <c r="BM47" s="59">
        <v>1.972067005413871E-2</v>
      </c>
      <c r="BN47" s="59">
        <v>0.57059598007187051</v>
      </c>
      <c r="BO47" s="59">
        <v>0.26758145</v>
      </c>
      <c r="BP47" s="59">
        <v>0.43505771999999998</v>
      </c>
      <c r="BQ47" s="59">
        <v>0.21074260009955639</v>
      </c>
      <c r="BR47" s="59">
        <v>0.95902692530190492</v>
      </c>
      <c r="BS47" s="59">
        <v>2.019224E-10</v>
      </c>
    </row>
    <row r="48" spans="2:71" x14ac:dyDescent="0.25">
      <c r="B48" s="52">
        <v>1.295E-4</v>
      </c>
      <c r="C48" s="52">
        <v>5.0350999999999998E-3</v>
      </c>
      <c r="D48" s="52">
        <v>24.631653</v>
      </c>
      <c r="E48" s="52">
        <v>8.1380879999999998</v>
      </c>
      <c r="F48" s="52">
        <v>2.2525370000000002E-3</v>
      </c>
      <c r="G48" s="52">
        <v>2.1840457E-4</v>
      </c>
      <c r="H48" s="52">
        <v>34.628177999999998</v>
      </c>
      <c r="I48" s="52">
        <v>0.27238055700000002</v>
      </c>
      <c r="J48" s="52">
        <v>0.32918539000000002</v>
      </c>
      <c r="K48" s="52">
        <v>2.7618349061674801E-2</v>
      </c>
      <c r="L48" s="52">
        <v>0.62918429608139992</v>
      </c>
      <c r="M48" s="52">
        <v>0.28896587000000001</v>
      </c>
      <c r="N48" s="52">
        <v>0.47008583999999998</v>
      </c>
      <c r="O48" s="52">
        <v>0.25348267011560599</v>
      </c>
      <c r="P48" s="52">
        <v>1.060512750443267</v>
      </c>
      <c r="Q48" s="65">
        <v>3.2579841999999999E-10</v>
      </c>
      <c r="T48" s="63">
        <v>1.3650000000000001E-4</v>
      </c>
      <c r="U48" s="63">
        <v>3.8303E-3</v>
      </c>
      <c r="V48" s="63">
        <v>26.07375</v>
      </c>
      <c r="W48" s="63">
        <v>7.9442550000000001</v>
      </c>
      <c r="X48" s="63">
        <v>2.2618612000000001E-3</v>
      </c>
      <c r="Y48" s="63">
        <v>2.1373907999999999E-4</v>
      </c>
      <c r="Z48" s="63">
        <v>34.629272</v>
      </c>
      <c r="AA48" s="63">
        <v>0.26545619999999998</v>
      </c>
      <c r="AB48" s="63">
        <v>0.28737614</v>
      </c>
      <c r="AC48" s="63">
        <v>2.0330723054923019E-2</v>
      </c>
      <c r="AD48" s="63">
        <v>0.57316306307287235</v>
      </c>
      <c r="AE48" s="63">
        <v>0.27548231000000001</v>
      </c>
      <c r="AF48" s="63">
        <v>0.44525120000000012</v>
      </c>
      <c r="AG48" s="63">
        <v>0.2265296901063916</v>
      </c>
      <c r="AH48" s="63">
        <v>0.99904179933692028</v>
      </c>
      <c r="AI48" s="63">
        <v>2.2337965999999999E-10</v>
      </c>
      <c r="AL48" s="54">
        <v>1.4579999999999999E-4</v>
      </c>
      <c r="AM48" s="54">
        <v>2.9112000000000001E-3</v>
      </c>
      <c r="AN48" s="54">
        <v>27.552277</v>
      </c>
      <c r="AO48" s="54">
        <v>7.7412663000000004</v>
      </c>
      <c r="AP48" s="54">
        <v>2.2723858999999999E-3</v>
      </c>
      <c r="AQ48" s="54">
        <v>2.0916745E-4</v>
      </c>
      <c r="AR48" s="54">
        <v>34.633189999999999</v>
      </c>
      <c r="AS48" s="54">
        <v>0.25731258000000001</v>
      </c>
      <c r="AT48" s="54">
        <v>0.25048077499999999</v>
      </c>
      <c r="AU48" s="54">
        <v>1.4507969049667949E-2</v>
      </c>
      <c r="AV48" s="54">
        <v>0.52230132406617291</v>
      </c>
      <c r="AW48" s="54">
        <v>0.26204730999999998</v>
      </c>
      <c r="AX48" s="54">
        <v>0.4220238</v>
      </c>
      <c r="AY48" s="54">
        <v>0.20166272009834629</v>
      </c>
      <c r="AZ48" s="54">
        <v>0.94959592129398074</v>
      </c>
      <c r="BA48" s="54">
        <v>1.7693805000000001E-10</v>
      </c>
      <c r="BD48" s="59">
        <v>1.428E-4</v>
      </c>
      <c r="BE48" s="59">
        <v>3.3306E-3</v>
      </c>
      <c r="BF48" s="59">
        <v>26.815543999999999</v>
      </c>
      <c r="BG48" s="59">
        <v>7.8580693999999998</v>
      </c>
      <c r="BH48" s="59">
        <v>2.2687353000000001E-3</v>
      </c>
      <c r="BI48" s="59">
        <v>2.1139242999999999E-4</v>
      </c>
      <c r="BJ48" s="59">
        <v>34.636111999999997</v>
      </c>
      <c r="BK48" s="59">
        <v>0.26158933000000001</v>
      </c>
      <c r="BL48" s="59">
        <v>0.26795852999999997</v>
      </c>
      <c r="BM48" s="59">
        <v>1.710117405196537E-2</v>
      </c>
      <c r="BN48" s="59">
        <v>0.54664903406910459</v>
      </c>
      <c r="BO48" s="59">
        <v>0.26840351400000001</v>
      </c>
      <c r="BP48" s="59">
        <v>0.43299388999999999</v>
      </c>
      <c r="BQ48" s="59">
        <v>0.21271557010168551</v>
      </c>
      <c r="BR48" s="59">
        <v>0.96099747729731999</v>
      </c>
      <c r="BS48" s="59">
        <v>1.9520832E-10</v>
      </c>
    </row>
    <row r="49" spans="2:71" x14ac:dyDescent="0.25">
      <c r="B49" s="52">
        <v>1.158E-4</v>
      </c>
      <c r="C49" s="52">
        <v>3.9072000000000004E-3</v>
      </c>
      <c r="D49" s="52">
        <v>25.534230000000001</v>
      </c>
      <c r="E49" s="52">
        <v>8.1345589999999994</v>
      </c>
      <c r="F49" s="52">
        <v>2.2371712000000001E-3</v>
      </c>
      <c r="G49" s="52">
        <v>2.1687704000000001E-4</v>
      </c>
      <c r="H49" s="52">
        <v>34.401164999999999</v>
      </c>
      <c r="I49" s="52">
        <v>0.265117985</v>
      </c>
      <c r="J49" s="52">
        <v>0.28657642</v>
      </c>
      <c r="K49" s="52">
        <v>2.3232382058807271E-2</v>
      </c>
      <c r="L49" s="52">
        <v>0.57492678707778055</v>
      </c>
      <c r="M49" s="52">
        <v>0.29462164000000002</v>
      </c>
      <c r="N49" s="52">
        <v>0.47427092999999998</v>
      </c>
      <c r="O49" s="52">
        <v>0.27495247013301111</v>
      </c>
      <c r="P49" s="52">
        <v>1.0955149705466929</v>
      </c>
      <c r="Q49" s="65">
        <v>4.0940915000000002E-10</v>
      </c>
      <c r="T49" s="63">
        <v>1.2290000000000001E-4</v>
      </c>
      <c r="U49" s="63">
        <v>2.9895999999999998E-3</v>
      </c>
      <c r="V49" s="63">
        <v>26.952245999999999</v>
      </c>
      <c r="W49" s="63">
        <v>7.9464509999999997</v>
      </c>
      <c r="X49" s="63">
        <v>2.2456232E-3</v>
      </c>
      <c r="Y49" s="63">
        <v>2.1237558000000001E-4</v>
      </c>
      <c r="Z49" s="63">
        <v>34.383069999999996</v>
      </c>
      <c r="AA49" s="63">
        <v>0.25431639</v>
      </c>
      <c r="AB49" s="63">
        <v>0.25104484999999999</v>
      </c>
      <c r="AC49" s="63">
        <v>1.7630028053520218E-2</v>
      </c>
      <c r="AD49" s="63">
        <v>0.52299126807109253</v>
      </c>
      <c r="AE49" s="63">
        <v>0.27970926600000001</v>
      </c>
      <c r="AF49" s="63">
        <v>0.44927703000000002</v>
      </c>
      <c r="AG49" s="63">
        <v>0.25055134012376462</v>
      </c>
      <c r="AH49" s="63">
        <v>1.0347866053911621</v>
      </c>
      <c r="AI49" s="63">
        <v>2.5872906999999999E-10</v>
      </c>
      <c r="AL49" s="54">
        <v>1.317E-4</v>
      </c>
      <c r="AM49" s="54">
        <v>2.2739000000000001E-3</v>
      </c>
      <c r="AN49" s="54">
        <v>28.405273000000001</v>
      </c>
      <c r="AO49" s="54">
        <v>7.7450413999999999</v>
      </c>
      <c r="AP49" s="54">
        <v>2.2551353999999998E-3</v>
      </c>
      <c r="AQ49" s="54">
        <v>2.0797318000000001E-4</v>
      </c>
      <c r="AR49" s="54">
        <v>34.366855999999999</v>
      </c>
      <c r="AS49" s="54">
        <v>0.242142305</v>
      </c>
      <c r="AT49" s="54">
        <v>0.21986641500000001</v>
      </c>
      <c r="AU49" s="54">
        <v>1.3109663549295001E-2</v>
      </c>
      <c r="AV49" s="54">
        <v>0.47511838356570468</v>
      </c>
      <c r="AW49" s="54">
        <v>0.26515777000000001</v>
      </c>
      <c r="AX49" s="54">
        <v>0.42593071999999998</v>
      </c>
      <c r="AY49" s="54">
        <v>0.22830385011582541</v>
      </c>
      <c r="AZ49" s="54">
        <v>0.98675649034146495</v>
      </c>
      <c r="BA49" s="54">
        <v>2.0479837000000001E-10</v>
      </c>
      <c r="BD49" s="59">
        <v>1.2889999999999999E-4</v>
      </c>
      <c r="BE49" s="59">
        <v>2.6029999999999998E-3</v>
      </c>
      <c r="BF49" s="59">
        <v>27.678692000000002</v>
      </c>
      <c r="BG49" s="59">
        <v>7.8604989999999999</v>
      </c>
      <c r="BH49" s="59">
        <v>2.2519013999999999E-3</v>
      </c>
      <c r="BI49" s="59">
        <v>2.1011897E-4</v>
      </c>
      <c r="BJ49" s="59">
        <v>34.380547</v>
      </c>
      <c r="BK49" s="59">
        <v>0.24850965</v>
      </c>
      <c r="BL49" s="59">
        <v>0.234700036</v>
      </c>
      <c r="BM49" s="59">
        <v>1.511129205113265E-2</v>
      </c>
      <c r="BN49" s="59">
        <v>0.49832097806804898</v>
      </c>
      <c r="BO49" s="59">
        <v>0.27214913000000002</v>
      </c>
      <c r="BP49" s="59">
        <v>0.43698240999999988</v>
      </c>
      <c r="BQ49" s="59">
        <v>0.23817547011900339</v>
      </c>
      <c r="BR49" s="59">
        <v>0.99721153534464291</v>
      </c>
      <c r="BS49" s="59">
        <v>2.2504977E-10</v>
      </c>
    </row>
    <row r="50" spans="2:71" x14ac:dyDescent="0.25">
      <c r="B50" s="52">
        <v>9.1899999999999998E-5</v>
      </c>
      <c r="C50" s="52">
        <v>4.0635999999999997E-3</v>
      </c>
      <c r="D50" s="52">
        <v>26.345108</v>
      </c>
      <c r="E50" s="52">
        <v>8.1336940000000002</v>
      </c>
      <c r="F50" s="52">
        <v>2.2218913999999998E-3</v>
      </c>
      <c r="G50" s="52">
        <v>2.1477841000000001E-4</v>
      </c>
      <c r="H50" s="52">
        <v>34.184364000000002</v>
      </c>
      <c r="I50" s="52">
        <v>0.25779176999999998</v>
      </c>
      <c r="J50" s="52">
        <v>0.284460824</v>
      </c>
      <c r="K50" s="52">
        <v>2.7235387064855818E-2</v>
      </c>
      <c r="L50" s="52">
        <v>0.56948798108512122</v>
      </c>
      <c r="M50" s="52">
        <v>0.29317079600000001</v>
      </c>
      <c r="N50" s="52">
        <v>0.47514155000000002</v>
      </c>
      <c r="O50" s="52">
        <v>0.3010312301649965</v>
      </c>
      <c r="P50" s="52">
        <v>1.127865597764997</v>
      </c>
      <c r="Q50" s="65">
        <v>6.3818570000000003E-3</v>
      </c>
      <c r="T50" s="63">
        <v>9.6500000000000001E-5</v>
      </c>
      <c r="U50" s="63">
        <v>3.1064999999999999E-3</v>
      </c>
      <c r="V50" s="63">
        <v>27.761109999999999</v>
      </c>
      <c r="W50" s="63">
        <v>7.9515924</v>
      </c>
      <c r="X50" s="63">
        <v>2.2294723999999998E-3</v>
      </c>
      <c r="Y50" s="63">
        <v>2.1043647000000001E-4</v>
      </c>
      <c r="Z50" s="63">
        <v>34.145159999999997</v>
      </c>
      <c r="AA50" s="63">
        <v>0.24627998000000001</v>
      </c>
      <c r="AB50" s="63">
        <v>0.25028540999999999</v>
      </c>
      <c r="AC50" s="63">
        <v>2.2503810060734871E-2</v>
      </c>
      <c r="AD50" s="63">
        <v>0.51906920008012758</v>
      </c>
      <c r="AE50" s="63">
        <v>0.27837379000000001</v>
      </c>
      <c r="AF50" s="63">
        <v>0.45183077999999999</v>
      </c>
      <c r="AG50" s="63">
        <v>0.27873670015364538</v>
      </c>
      <c r="AH50" s="63">
        <v>1.066195637653645</v>
      </c>
      <c r="AI50" s="63">
        <v>1.4348852E-3</v>
      </c>
      <c r="AL50" s="54">
        <v>1.037E-4</v>
      </c>
      <c r="AM50" s="54">
        <v>2.3681000000000002E-3</v>
      </c>
      <c r="AN50" s="54">
        <v>29.207301999999999</v>
      </c>
      <c r="AO50" s="54">
        <v>7.7509410000000001</v>
      </c>
      <c r="AP50" s="54">
        <v>2.2379958999999999E-3</v>
      </c>
      <c r="AQ50" s="54">
        <v>2.0619841000000001E-4</v>
      </c>
      <c r="AR50" s="54">
        <v>34.106827000000003</v>
      </c>
      <c r="AS50" s="54">
        <v>0.23296061000000001</v>
      </c>
      <c r="AT50" s="54">
        <v>0.21959027</v>
      </c>
      <c r="AU50" s="54">
        <v>1.8249944056594899E-2</v>
      </c>
      <c r="AV50" s="54">
        <v>0.47080082407497031</v>
      </c>
      <c r="AW50" s="54">
        <v>0.263354596</v>
      </c>
      <c r="AX50" s="54">
        <v>0.42880861999999997</v>
      </c>
      <c r="AY50" s="54">
        <v>0.25796103014443023</v>
      </c>
      <c r="AZ50" s="54">
        <v>1.0180444285074299</v>
      </c>
      <c r="BA50" s="54">
        <v>5.9176920000000002E-8</v>
      </c>
      <c r="BD50" s="59">
        <v>1.0179999999999999E-4</v>
      </c>
      <c r="BE50" s="59">
        <v>2.7024000000000002E-3</v>
      </c>
      <c r="BF50" s="59">
        <v>28.479876000000001</v>
      </c>
      <c r="BG50" s="59">
        <v>7.8659496000000004</v>
      </c>
      <c r="BH50" s="59">
        <v>2.2351542000000001E-3</v>
      </c>
      <c r="BI50" s="59">
        <v>2.0827412999999999E-4</v>
      </c>
      <c r="BJ50" s="59">
        <v>34.133144000000001</v>
      </c>
      <c r="BK50" s="59">
        <v>0.23989336</v>
      </c>
      <c r="BL50" s="59">
        <v>0.23435579000000001</v>
      </c>
      <c r="BM50" s="59">
        <v>2.0176160058491089E-2</v>
      </c>
      <c r="BN50" s="59">
        <v>0.49442531007735641</v>
      </c>
      <c r="BO50" s="59">
        <v>0.27073662999999998</v>
      </c>
      <c r="BP50" s="59">
        <v>0.43984113000000002</v>
      </c>
      <c r="BQ50" s="59">
        <v>0.26689097014744789</v>
      </c>
      <c r="BR50" s="59">
        <v>1.027668573510448</v>
      </c>
      <c r="BS50" s="59">
        <v>2.3327439999999999E-5</v>
      </c>
    </row>
    <row r="51" spans="2:71" x14ac:dyDescent="0.25">
      <c r="B51" s="52">
        <v>8.42E-5</v>
      </c>
      <c r="C51" s="52">
        <v>6.3682000000000001E-3</v>
      </c>
      <c r="D51" s="52">
        <v>26.914783</v>
      </c>
      <c r="E51" s="52">
        <v>8.1250909999999994</v>
      </c>
      <c r="F51" s="52">
        <v>2.2167583999999998E-3</v>
      </c>
      <c r="G51" s="52">
        <v>2.1586506000000001E-4</v>
      </c>
      <c r="H51" s="52">
        <v>34.094996999999999</v>
      </c>
      <c r="I51" s="52">
        <v>0.24096907300000001</v>
      </c>
      <c r="J51" s="52">
        <v>0.32623858999999999</v>
      </c>
      <c r="K51" s="52">
        <v>5.2892774111065417E-2</v>
      </c>
      <c r="L51" s="52">
        <v>0.62010043713920504</v>
      </c>
      <c r="M51" s="52">
        <v>0.31425679000000001</v>
      </c>
      <c r="N51" s="52">
        <v>0.55483141999999996</v>
      </c>
      <c r="O51" s="52">
        <v>0.60521402999999996</v>
      </c>
      <c r="P51" s="52">
        <v>1.58520678</v>
      </c>
      <c r="Q51" s="65">
        <v>5.5070306999999999E-2</v>
      </c>
      <c r="T51" s="63">
        <v>8.5500000000000005E-5</v>
      </c>
      <c r="U51" s="63">
        <v>4.8576000000000001E-3</v>
      </c>
      <c r="V51" s="63">
        <v>28.327725999999998</v>
      </c>
      <c r="W51" s="63">
        <v>7.9542903999999997</v>
      </c>
      <c r="X51" s="63">
        <v>2.2235461999999999E-3</v>
      </c>
      <c r="Y51" s="63">
        <v>2.1136975999999999E-4</v>
      </c>
      <c r="Z51" s="63">
        <v>34.044693000000002</v>
      </c>
      <c r="AA51" s="63">
        <v>0.22988056700000001</v>
      </c>
      <c r="AB51" s="63">
        <v>0.27784425000000001</v>
      </c>
      <c r="AC51" s="63">
        <v>4.541588010086739E-2</v>
      </c>
      <c r="AD51" s="63">
        <v>0.55314069712737557</v>
      </c>
      <c r="AE51" s="63">
        <v>0.287795735</v>
      </c>
      <c r="AF51" s="63">
        <v>0.51989078</v>
      </c>
      <c r="AG51" s="63">
        <v>0.56034226999999992</v>
      </c>
      <c r="AH51" s="63">
        <v>1.47738912</v>
      </c>
      <c r="AI51" s="63">
        <v>4.7733101999999999E-2</v>
      </c>
      <c r="AL51" s="54">
        <v>8.8900000000000006E-5</v>
      </c>
      <c r="AM51" s="54">
        <v>3.6313999999999999E-3</v>
      </c>
      <c r="AN51" s="54">
        <v>29.778234000000001</v>
      </c>
      <c r="AO51" s="54">
        <v>7.7595770000000002</v>
      </c>
      <c r="AP51" s="54">
        <v>2.2311877000000002E-3</v>
      </c>
      <c r="AQ51" s="54">
        <v>2.0697127999999999E-4</v>
      </c>
      <c r="AR51" s="54">
        <v>33.994323999999999</v>
      </c>
      <c r="AS51" s="54">
        <v>0.21691944599999999</v>
      </c>
      <c r="AT51" s="54">
        <v>0.23507665</v>
      </c>
      <c r="AU51" s="54">
        <v>3.8730945091936288E-2</v>
      </c>
      <c r="AV51" s="54">
        <v>0.49072704111693222</v>
      </c>
      <c r="AW51" s="54">
        <v>0.26249465</v>
      </c>
      <c r="AX51" s="54">
        <v>0.48597719</v>
      </c>
      <c r="AY51" s="54">
        <v>0.51509205999999996</v>
      </c>
      <c r="AZ51" s="54">
        <v>1.3865688810000001</v>
      </c>
      <c r="BA51" s="54">
        <v>4.0952693999999998E-2</v>
      </c>
      <c r="BD51" s="59">
        <v>8.8499999999999996E-5</v>
      </c>
      <c r="BE51" s="59">
        <v>4.1665000000000001E-3</v>
      </c>
      <c r="BF51" s="59">
        <v>29.049982</v>
      </c>
      <c r="BG51" s="59">
        <v>7.8699573999999997</v>
      </c>
      <c r="BH51" s="59">
        <v>2.2287324999999999E-3</v>
      </c>
      <c r="BI51" s="59">
        <v>2.0911559000000001E-4</v>
      </c>
      <c r="BJ51" s="59">
        <v>34.028170000000003</v>
      </c>
      <c r="BK51" s="59">
        <v>0.223330688</v>
      </c>
      <c r="BL51" s="59">
        <v>0.25456848999999998</v>
      </c>
      <c r="BM51" s="59">
        <v>4.1608635095374269E-2</v>
      </c>
      <c r="BN51" s="59">
        <v>0.51950781312095784</v>
      </c>
      <c r="BO51" s="59">
        <v>0.27476996599999998</v>
      </c>
      <c r="BP51" s="59">
        <v>0.50220357000000004</v>
      </c>
      <c r="BQ51" s="59">
        <v>0.53475826000000004</v>
      </c>
      <c r="BR51" s="59">
        <v>1.407582331</v>
      </c>
      <c r="BS51" s="59">
        <v>4.3878037000000002E-2</v>
      </c>
    </row>
    <row r="52" spans="2:71" x14ac:dyDescent="0.25">
      <c r="B52" s="52">
        <v>9.3999999999999994E-5</v>
      </c>
      <c r="C52" s="52">
        <v>8.9961999999999993E-3</v>
      </c>
      <c r="D52" s="52">
        <v>26.220162999999999</v>
      </c>
      <c r="E52" s="52">
        <v>8.1306890000000003</v>
      </c>
      <c r="F52" s="52">
        <v>2.2106132999999998E-3</v>
      </c>
      <c r="G52" s="52">
        <v>2.1639755999999999E-4</v>
      </c>
      <c r="H52" s="52">
        <v>34.026935999999999</v>
      </c>
      <c r="I52" s="52">
        <v>0.25500572999999999</v>
      </c>
      <c r="J52" s="52">
        <v>0.38514776000000001</v>
      </c>
      <c r="K52" s="52">
        <v>6.1502114136247781E-2</v>
      </c>
      <c r="L52" s="52">
        <v>0.70165560416796868</v>
      </c>
      <c r="M52" s="52">
        <v>0.32554029000000001</v>
      </c>
      <c r="N52" s="52">
        <v>0.54456431999999999</v>
      </c>
      <c r="O52" s="52">
        <v>0.53536550000000005</v>
      </c>
      <c r="P52" s="52">
        <v>1.508549605</v>
      </c>
      <c r="Q52" s="65">
        <v>4.9147174000000002E-2</v>
      </c>
      <c r="T52" s="63">
        <v>9.4599999999999996E-5</v>
      </c>
      <c r="U52" s="63">
        <v>6.8639E-3</v>
      </c>
      <c r="V52" s="63">
        <v>27.679300000000001</v>
      </c>
      <c r="W52" s="63">
        <v>7.9582844000000001</v>
      </c>
      <c r="X52" s="63">
        <v>2.2164900000000002E-3</v>
      </c>
      <c r="Y52" s="63">
        <v>2.1199629999999999E-4</v>
      </c>
      <c r="Z52" s="63">
        <v>33.956305999999998</v>
      </c>
      <c r="AA52" s="63">
        <v>0.24549083999999999</v>
      </c>
      <c r="AB52" s="63">
        <v>0.33580010999999998</v>
      </c>
      <c r="AC52" s="63">
        <v>5.2866086119008941E-2</v>
      </c>
      <c r="AD52" s="63">
        <v>0.63415703614847119</v>
      </c>
      <c r="AE52" s="63">
        <v>0.30536938000000002</v>
      </c>
      <c r="AF52" s="63">
        <v>0.51647449999999995</v>
      </c>
      <c r="AG52" s="63">
        <v>0.50323859999999998</v>
      </c>
      <c r="AH52" s="63">
        <v>1.4269850610000001</v>
      </c>
      <c r="AI52" s="63">
        <v>4.2679429999999997E-2</v>
      </c>
      <c r="AL52" s="54">
        <v>9.7600000000000001E-5</v>
      </c>
      <c r="AM52" s="54">
        <v>5.1161000000000002E-3</v>
      </c>
      <c r="AN52" s="54">
        <v>29.167605999999999</v>
      </c>
      <c r="AO52" s="54">
        <v>7.7618822999999999</v>
      </c>
      <c r="AP52" s="54">
        <v>2.2230288E-3</v>
      </c>
      <c r="AQ52" s="54">
        <v>2.0767115000000001E-4</v>
      </c>
      <c r="AR52" s="54">
        <v>33.883972</v>
      </c>
      <c r="AS52" s="54">
        <v>0.233710638</v>
      </c>
      <c r="AT52" s="54">
        <v>0.28894202000000002</v>
      </c>
      <c r="AU52" s="54">
        <v>4.4868750104882421E-2</v>
      </c>
      <c r="AV52" s="54">
        <v>0.5675214081322556</v>
      </c>
      <c r="AW52" s="54">
        <v>0.28402255399999998</v>
      </c>
      <c r="AX52" s="54">
        <v>0.48783523000000001</v>
      </c>
      <c r="AY52" s="54">
        <v>0.46765757000000002</v>
      </c>
      <c r="AZ52" s="54">
        <v>1.353587136</v>
      </c>
      <c r="BA52" s="54">
        <v>3.6336834999999998E-2</v>
      </c>
      <c r="BD52" s="59">
        <v>9.7700000000000003E-5</v>
      </c>
      <c r="BE52" s="59">
        <v>5.8861E-3</v>
      </c>
      <c r="BF52" s="59">
        <v>28.412289999999999</v>
      </c>
      <c r="BG52" s="59">
        <v>7.8737316000000002</v>
      </c>
      <c r="BH52" s="59">
        <v>2.2210379999999998E-3</v>
      </c>
      <c r="BI52" s="59">
        <v>2.0979618000000001E-4</v>
      </c>
      <c r="BJ52" s="59">
        <v>33.92933</v>
      </c>
      <c r="BK52" s="59">
        <v>0.23976703999999999</v>
      </c>
      <c r="BL52" s="59">
        <v>0.31086281999999998</v>
      </c>
      <c r="BM52" s="59">
        <v>4.8327968110239067E-2</v>
      </c>
      <c r="BN52" s="59">
        <v>0.59895782813842979</v>
      </c>
      <c r="BO52" s="59">
        <v>0.29449859</v>
      </c>
      <c r="BP52" s="59">
        <v>0.50142246999999995</v>
      </c>
      <c r="BQ52" s="59">
        <v>0.48186319999999999</v>
      </c>
      <c r="BR52" s="59">
        <v>1.368620682</v>
      </c>
      <c r="BS52" s="59">
        <v>3.8977212999999997E-2</v>
      </c>
    </row>
    <row r="53" spans="2:71" x14ac:dyDescent="0.25">
      <c r="B53" s="52" cm="1">
        <f t="array" ref="B53:B69">TRANSPOSE(Fe!B$23:R$23)</f>
        <v>6.2600000000000004E-5</v>
      </c>
      <c r="C53" s="52" cm="1">
        <f t="array" ref="C53:C69">TRANSPOSE('PO4'!B$23:R$23)</f>
        <v>1.2754999999999999E-3</v>
      </c>
      <c r="D53" s="52" cm="1">
        <f t="array" ref="D53:D69">TRANSPOSE(surface_T!B$23:R$23)</f>
        <v>27.665028</v>
      </c>
      <c r="E53" s="52" cm="1">
        <f t="array" ref="E53:E69">TRANSPOSE(surface_ph!B$23:R$23)</f>
        <v>8.1401380000000003</v>
      </c>
      <c r="F53" s="52" cm="1">
        <f t="array" ref="F53:F69">TRANSPOSE(surface_Alk!B$23:R$23)</f>
        <v>2.2173838000000001E-3</v>
      </c>
      <c r="G53" s="52" cm="1">
        <f t="array" ref="G53:G69">TRANSPOSE(surface_oxugen!B$23:R$23)</f>
        <v>2.0778067E-4</v>
      </c>
      <c r="H53" s="52" cm="1">
        <f t="array" ref="H53:H69">TRANSPOSE(Surface_sal!B$23:R$23)</f>
        <v>34.119185999999999</v>
      </c>
      <c r="I53" s="52" cm="1">
        <f t="array" ref="I53:I69">TRANSPOSE(picophyto!B$23:R$23)</f>
        <v>0.24970063000000001</v>
      </c>
      <c r="J53" s="52" cm="1">
        <f t="array" ref="J53:J69">TRANSPOSE(nanophyto!B$23:R$23)</f>
        <v>0.144370054</v>
      </c>
      <c r="K53" s="52" cm="1">
        <f t="array" ref="K53:K69">TRANSPOSE(microphyto!B$23:R$23)</f>
        <v>1.3637935700000001E-10</v>
      </c>
      <c r="L53" s="52" cm="1">
        <f t="array" ref="L53:L69">TRANSPOSE(total_phyto!B$23:R$23)</f>
        <v>0.39407068414406932</v>
      </c>
      <c r="M53" s="52" cm="1">
        <f t="array" ref="M53:M69">TRANSPOSE(nanozoo!B$23:R$23)</f>
        <v>0.20550973</v>
      </c>
      <c r="N53" s="52" cm="1">
        <f t="array" ref="N53:N69">TRANSPOSE(microzoo!B$23:R$23)</f>
        <v>0.33221233</v>
      </c>
      <c r="O53" s="52" cm="1">
        <f t="array" ref="O53:O69">TRANSPOSE(mesozoo!B$23:R$23)</f>
        <v>1.8101467999999999E-10</v>
      </c>
      <c r="P53" s="52" cm="1">
        <f t="array" ref="P53:P69">TRANSPOSE(total_zoo!B$23:R$23)</f>
        <v>0.57606536722912971</v>
      </c>
      <c r="Q53" s="65" cm="1">
        <f t="array" ref="Q53:Q69">TRANSPOSE(foram!B$23:R$23)</f>
        <v>4.8099659999999998E-11</v>
      </c>
      <c r="T53" s="63" cm="1">
        <f t="array" ref="T53:T69">TRANSPOSE(Fe!B$134:R$134)</f>
        <v>6.7100000000000005E-5</v>
      </c>
      <c r="U53" s="63" cm="1">
        <f t="array" ref="U53:U69">TRANSPOSE('PO4'!B$134:R$134)</f>
        <v>9.5100000000000002E-4</v>
      </c>
      <c r="V53" s="63" cm="1">
        <f t="array" ref="V53:V69">TRANSPOSE(surface_T!B$134:R$134)</f>
        <v>29.323483</v>
      </c>
      <c r="W53" s="63" cm="1">
        <f t="array" ref="W53:W69">TRANSPOSE(surface_ph!B$134:R$134)</f>
        <v>7.9303293000000004</v>
      </c>
      <c r="X53" s="63" cm="1">
        <f t="array" ref="X53:X69">TRANSPOSE(surface_Alk!B$134:R$134)</f>
        <v>2.2243056E-3</v>
      </c>
      <c r="Y53" s="63" cm="1">
        <f t="array" ref="Y53:Y69">TRANSPOSE(surface_oxugen!B$134:R$134)</f>
        <v>2.031755E-4</v>
      </c>
      <c r="Z53" s="63" cm="1">
        <f t="array" ref="Z53:Z69">TRANSPOSE(Surface_sal!B$134:R$134)</f>
        <v>34.073279999999997</v>
      </c>
      <c r="AA53" s="63" cm="1">
        <f t="array" ref="AA53:AA69">TRANSPOSE(picophyto!B$134:R$134)</f>
        <v>0.23779736000000001</v>
      </c>
      <c r="AB53" s="63" cm="1">
        <f t="array" ref="AB53:AB69">TRANSPOSE(nanophyto!B$134:R$134)</f>
        <v>0.12654520999999999</v>
      </c>
      <c r="AC53" s="63" cm="1">
        <f t="array" ref="AC53:AC69">TRANSPOSE(microphyto!B$134:R$134)</f>
        <v>1.1906436500000001E-10</v>
      </c>
      <c r="AD53" s="63" cm="1">
        <f t="array" ref="AD53:AD69">TRANSPOSE(total_phyto!B$134:R$134)</f>
        <v>0.36434257012629578</v>
      </c>
      <c r="AE53" s="63" cm="1">
        <f t="array" ref="AE53:AE69">TRANSPOSE(nanozoo!B$134:R$134)</f>
        <v>0.19637769999999999</v>
      </c>
      <c r="AF53" s="63" cm="1">
        <f t="array" ref="AF53:AF69">TRANSPOSE(microzoo!B$134:R$134)</f>
        <v>0.30809618000000011</v>
      </c>
      <c r="AG53" s="63" cm="1">
        <f t="array" ref="AG53:AG69">TRANSPOSE(mesozoo!B$134:R$134)</f>
        <v>1.6555703599999999E-10</v>
      </c>
      <c r="AH53" s="63" cm="1">
        <f t="array" ref="AH53:AH69">TRANSPOSE(total_zoo!B$134:R$134)</f>
        <v>0.54830652221054954</v>
      </c>
      <c r="AI53" s="63" cm="1">
        <f t="array" ref="AI53:AI69">TRANSPOSE(foram!B$134:R$134)</f>
        <v>4.4120138000000001E-11</v>
      </c>
      <c r="AL53" s="54" cm="1">
        <f t="array" ref="AL53:AL69">TRANSPOSE(Fe!B$171:R$171)</f>
        <v>7.3800000000000005E-5</v>
      </c>
      <c r="AM53" s="54" cm="1">
        <f t="array" ref="AM53:AM69">TRANSPOSE('PO4'!B$171:R$171)</f>
        <v>7.1389999999999995E-4</v>
      </c>
      <c r="AN53" s="54" cm="1">
        <f t="array" ref="AN53:AN69">TRANSPOSE(surface_T!B$171:R$171)</f>
        <v>30.977900999999999</v>
      </c>
      <c r="AO53" s="54" cm="1">
        <f t="array" ref="AO53:AO69">TRANSPOSE(surface_ph!B$171:R$171)</f>
        <v>7.7253647000000001</v>
      </c>
      <c r="AP53" s="54" cm="1">
        <f t="array" ref="AP53:AP69">TRANSPOSE(surface_Alk!B$171:R$171)</f>
        <v>2.2317749E-3</v>
      </c>
      <c r="AQ53" s="54" cm="1">
        <f t="array" ref="AQ53:AQ69">TRANSPOSE(surface_oxugen!B$171:R$171)</f>
        <v>1.9888539999999999E-4</v>
      </c>
      <c r="AR53" s="54" cm="1">
        <f t="array" ref="AR53:AR69">TRANSPOSE(Surface_sal!B$171:R$171)</f>
        <v>34.020958</v>
      </c>
      <c r="AS53" s="54" cm="1">
        <f t="array" ref="AS53:AS69">TRANSPOSE(picophyto!B$171:R$171)</f>
        <v>0.2259178</v>
      </c>
      <c r="AT53" s="54" cm="1">
        <f t="array" ref="AT53:AT69">TRANSPOSE(nanophyto!B$171:R$171)</f>
        <v>0.112160678</v>
      </c>
      <c r="AU53" s="54" cm="1">
        <f t="array" ref="AU53:AU69">TRANSPOSE(microphyto!B$171:R$171)</f>
        <v>1.09161457E-10</v>
      </c>
      <c r="AV53" s="54" cm="1">
        <f t="array" ref="AV53:AV69">TRANSPOSE(total_phyto!B$171:R$171)</f>
        <v>0.33807847811606628</v>
      </c>
      <c r="AW53" s="54" cm="1">
        <f t="array" ref="AW53:AW69">TRANSPOSE(nanozoo!B$171:R$171)</f>
        <v>0.18794386399999999</v>
      </c>
      <c r="AX53" s="54" cm="1">
        <f t="array" ref="AX53:AX69">TRANSPOSE(microzoo!B$171:R$171)</f>
        <v>0.28786856</v>
      </c>
      <c r="AY53" s="54" cm="1">
        <f t="array" ref="AY53:AY69">TRANSPOSE(mesozoo!B$171:R$171)</f>
        <v>1.5604264699999999E-10</v>
      </c>
      <c r="AZ53" s="54" cm="1">
        <f t="array" ref="AZ53:AZ69">TRANSPOSE(total_zoo!B$171:R$171)</f>
        <v>0.53075409719938271</v>
      </c>
      <c r="BA53" s="54" cm="1">
        <f t="array" ref="BA53:BA69">TRANSPOSE(foram!B$171:R$171)</f>
        <v>4.1109532000000002E-11</v>
      </c>
      <c r="BD53" s="59" cm="1">
        <f t="array" ref="BD53:BD69">TRANSPOSE(Fe!B$97:R$97)</f>
        <v>7.08E-5</v>
      </c>
      <c r="BE53" s="59" cm="1">
        <f t="array" ref="BE53:BE69">TRANSPOSE('PO4'!B$97:R$97)</f>
        <v>8.4440000000000003E-4</v>
      </c>
      <c r="BF53" s="59" cm="1">
        <f t="array" ref="BF53:BF69">TRANSPOSE(surface_T!B$97:R$97)</f>
        <v>30.129324</v>
      </c>
      <c r="BG53" s="59" cm="1">
        <f t="array" ref="BG53:BG69">TRANSPOSE(surface_ph!B$97:R$97)</f>
        <v>7.846533</v>
      </c>
      <c r="BH53" s="59" cm="1">
        <f t="array" ref="BH53:BH69">TRANSPOSE(surface_Alk!B$97:R$97)</f>
        <v>2.2293802000000001E-3</v>
      </c>
      <c r="BI53" s="59" cm="1">
        <f t="array" ref="BI53:BI69">TRANSPOSE(surface_oxugen!B$97:R$97)</f>
        <v>2.0105580999999999E-4</v>
      </c>
      <c r="BJ53" s="59" cm="1">
        <f t="array" ref="BJ53:BJ69">TRANSPOSE(Surface_sal!B$97:R$97)</f>
        <v>34.049393000000002</v>
      </c>
      <c r="BK53" s="59" cm="1">
        <f t="array" ref="BK53:BK69">TRANSPOSE(picophyto!B$97:R$97)</f>
        <v>0.23224558000000001</v>
      </c>
      <c r="BL53" s="59" cm="1">
        <f t="array" ref="BL53:BL69">TRANSPOSE(nanophyto!B$97:R$97)</f>
        <v>0.120564186</v>
      </c>
      <c r="BM53" s="59" cm="1">
        <f t="array" ref="BM53:BM69">TRANSPOSE(microphyto!B$97:R$97)</f>
        <v>1.1694335899999999E-10</v>
      </c>
      <c r="BN53" s="59" cm="1">
        <f t="array" ref="BN53:BN69">TRANSPOSE(total_phyto!B$97:R$97)</f>
        <v>0.35280976612410209</v>
      </c>
      <c r="BO53" s="59" cm="1">
        <f t="array" ref="BO53:BO69">TRANSPOSE(nanozoo!B$97:R$97)</f>
        <v>0.19269079</v>
      </c>
      <c r="BP53" s="59" cm="1">
        <f t="array" ref="BP53:BP69">TRANSPOSE(microzoo!B$97:R$97)</f>
        <v>0.30111365000000001</v>
      </c>
      <c r="BQ53" s="59" cm="1">
        <f t="array" ref="BQ53:BQ69">TRANSPOSE(mesozoo!B$97:R$97)</f>
        <v>1.6557959200000001E-10</v>
      </c>
      <c r="BR53" s="59" cm="1">
        <f t="array" ref="BR53:BR69">TRANSPOSE(total_zoo!B$97:R$97)</f>
        <v>0.53125764420891974</v>
      </c>
      <c r="BS53" s="59" cm="1">
        <f t="array" ref="BS53:BS69">TRANSPOSE(foram!B$97:R$97)</f>
        <v>4.3317832000000001E-11</v>
      </c>
    </row>
    <row r="54" spans="2:71" x14ac:dyDescent="0.25">
      <c r="B54" s="52">
        <v>1.119E-4</v>
      </c>
      <c r="C54" s="52">
        <v>7.2570000000000002E-4</v>
      </c>
      <c r="D54" s="52">
        <v>27.229004</v>
      </c>
      <c r="E54" s="52">
        <v>8.1370330000000006</v>
      </c>
      <c r="F54" s="52">
        <v>2.2211549999999998E-3</v>
      </c>
      <c r="G54" s="52">
        <v>2.0863195999999999E-4</v>
      </c>
      <c r="H54" s="52">
        <v>34.203102000000001</v>
      </c>
      <c r="I54" s="52">
        <v>0.23900228000000001</v>
      </c>
      <c r="J54" s="52">
        <v>9.0593498999999994E-2</v>
      </c>
      <c r="K54" s="52">
        <v>5.9430316399999997E-11</v>
      </c>
      <c r="L54" s="52">
        <v>0.32959577906390691</v>
      </c>
      <c r="M54" s="52">
        <v>0.18451627000000001</v>
      </c>
      <c r="N54" s="52">
        <v>0.1793914011871949</v>
      </c>
      <c r="O54" s="52">
        <v>6.0416093499999994E-11</v>
      </c>
      <c r="P54" s="52">
        <v>0.39290096827049331</v>
      </c>
      <c r="Q54" s="65">
        <v>2.2865702000000001E-11</v>
      </c>
      <c r="T54" s="63">
        <v>1.208E-4</v>
      </c>
      <c r="U54" s="63">
        <v>5.3680000000000004E-4</v>
      </c>
      <c r="V54" s="63">
        <v>28.897741</v>
      </c>
      <c r="W54" s="63">
        <v>7.9281487000000004</v>
      </c>
      <c r="X54" s="63">
        <v>2.2291326999999998E-3</v>
      </c>
      <c r="Y54" s="63">
        <v>2.0391676999999999E-4</v>
      </c>
      <c r="Z54" s="63">
        <v>34.178885999999999</v>
      </c>
      <c r="AA54" s="63">
        <v>0.22823646</v>
      </c>
      <c r="AB54" s="63">
        <v>7.7420851000000013E-2</v>
      </c>
      <c r="AC54" s="63">
        <v>5.4838159999999999E-11</v>
      </c>
      <c r="AD54" s="63">
        <v>0.30565731105904809</v>
      </c>
      <c r="AE54" s="63">
        <v>0.176729104</v>
      </c>
      <c r="AF54" s="63">
        <v>0.16544990069227991</v>
      </c>
      <c r="AG54" s="63">
        <v>5.6504776999999997E-11</v>
      </c>
      <c r="AH54" s="63">
        <v>0.37461711784701163</v>
      </c>
      <c r="AI54" s="63">
        <v>2.0599432E-11</v>
      </c>
      <c r="AL54" s="54">
        <v>1.3090000000000001E-4</v>
      </c>
      <c r="AM54" s="54">
        <v>3.9770000000000002E-4</v>
      </c>
      <c r="AN54" s="54">
        <v>30.566738000000001</v>
      </c>
      <c r="AO54" s="54">
        <v>7.7237353000000004</v>
      </c>
      <c r="AP54" s="54">
        <v>2.2380605999999998E-3</v>
      </c>
      <c r="AQ54" s="54">
        <v>1.9950295999999999E-4</v>
      </c>
      <c r="AR54" s="54">
        <v>34.153260000000003</v>
      </c>
      <c r="AS54" s="54">
        <v>0.21756112999999999</v>
      </c>
      <c r="AT54" s="54">
        <v>6.7060279E-2</v>
      </c>
      <c r="AU54" s="54">
        <v>5.1722616000000001E-11</v>
      </c>
      <c r="AV54" s="54">
        <v>0.28462140905573652</v>
      </c>
      <c r="AW54" s="54">
        <v>0.16972158000000001</v>
      </c>
      <c r="AX54" s="54">
        <v>0.1541369705246195</v>
      </c>
      <c r="AY54" s="54">
        <v>5.3860450000000003E-11</v>
      </c>
      <c r="AZ54" s="54">
        <v>0.36293227372151521</v>
      </c>
      <c r="BA54" s="54">
        <v>1.8884522E-11</v>
      </c>
      <c r="BD54" s="59">
        <v>1.2679999999999999E-4</v>
      </c>
      <c r="BE54" s="59">
        <v>4.7029999999999999E-4</v>
      </c>
      <c r="BF54" s="59">
        <v>29.716239999999999</v>
      </c>
      <c r="BG54" s="59">
        <v>7.8442970000000001</v>
      </c>
      <c r="BH54" s="59">
        <v>2.2351416000000002E-3</v>
      </c>
      <c r="BI54" s="59">
        <v>2.0171455E-4</v>
      </c>
      <c r="BJ54" s="59">
        <v>34.168503000000001</v>
      </c>
      <c r="BK54" s="59">
        <v>0.22310013400000001</v>
      </c>
      <c r="BL54" s="59">
        <v>7.2802119599999993E-2</v>
      </c>
      <c r="BM54" s="59">
        <v>5.3792601999999999E-11</v>
      </c>
      <c r="BN54" s="59">
        <v>0.29590225365793121</v>
      </c>
      <c r="BO54" s="59">
        <v>0.17340915000000001</v>
      </c>
      <c r="BP54" s="59">
        <v>0.16081370064768821</v>
      </c>
      <c r="BQ54" s="59">
        <v>5.5801887499999998E-11</v>
      </c>
      <c r="BR54" s="59">
        <v>0.36303634072345659</v>
      </c>
      <c r="BS54" s="59">
        <v>1.9950902E-11</v>
      </c>
    </row>
    <row r="55" spans="2:71" x14ac:dyDescent="0.25">
      <c r="B55" s="52">
        <v>1.176E-4</v>
      </c>
      <c r="C55" s="52">
        <v>7.0969999999999996E-4</v>
      </c>
      <c r="D55" s="52">
        <v>27.450168999999999</v>
      </c>
      <c r="E55" s="52">
        <v>8.1335259999999998</v>
      </c>
      <c r="F55" s="52">
        <v>2.2193057999999998E-3</v>
      </c>
      <c r="G55" s="52">
        <v>2.0784064000000001E-4</v>
      </c>
      <c r="H55" s="52">
        <v>34.174762999999999</v>
      </c>
      <c r="I55" s="52">
        <v>0.24394736</v>
      </c>
      <c r="J55" s="52">
        <v>0.100114748</v>
      </c>
      <c r="K55" s="52">
        <v>6.2940782999999998E-11</v>
      </c>
      <c r="L55" s="52">
        <v>0.3440621080676951</v>
      </c>
      <c r="M55" s="52">
        <v>0.18823608999999999</v>
      </c>
      <c r="N55" s="52">
        <v>0.21521135</v>
      </c>
      <c r="O55" s="52">
        <v>7.3279014999999998E-11</v>
      </c>
      <c r="P55" s="52">
        <v>0.43509949209965881</v>
      </c>
      <c r="Q55" s="65">
        <v>2.6358626999999999E-11</v>
      </c>
      <c r="T55" s="63">
        <v>1.2659999999999999E-4</v>
      </c>
      <c r="U55" s="63">
        <v>5.4259999999999996E-4</v>
      </c>
      <c r="V55" s="63">
        <v>29.10258</v>
      </c>
      <c r="W55" s="63">
        <v>7.925262</v>
      </c>
      <c r="X55" s="63">
        <v>2.2272307E-3</v>
      </c>
      <c r="Y55" s="63">
        <v>2.0323436E-4</v>
      </c>
      <c r="Z55" s="63">
        <v>34.150776</v>
      </c>
      <c r="AA55" s="63">
        <v>0.23251357</v>
      </c>
      <c r="AB55" s="63">
        <v>8.7993014000000008E-2</v>
      </c>
      <c r="AC55" s="63">
        <v>5.9720362000000004E-11</v>
      </c>
      <c r="AD55" s="63">
        <v>0.32050658406428312</v>
      </c>
      <c r="AE55" s="63">
        <v>0.18037021</v>
      </c>
      <c r="AF55" s="63">
        <v>0.19824149799999999</v>
      </c>
      <c r="AG55" s="63">
        <v>6.9350511000000003E-11</v>
      </c>
      <c r="AH55" s="63">
        <v>0.4132371800939732</v>
      </c>
      <c r="AI55" s="63">
        <v>2.4299073000000001E-11</v>
      </c>
      <c r="AL55" s="54">
        <v>1.3679999999999999E-4</v>
      </c>
      <c r="AM55" s="54">
        <v>4.0989999999999999E-4</v>
      </c>
      <c r="AN55" s="54">
        <v>30.763639999999999</v>
      </c>
      <c r="AO55" s="54">
        <v>7.7221019999999996</v>
      </c>
      <c r="AP55" s="54">
        <v>2.2361637E-3</v>
      </c>
      <c r="AQ55" s="54">
        <v>1.9888942E-4</v>
      </c>
      <c r="AR55" s="54">
        <v>34.127018</v>
      </c>
      <c r="AS55" s="54">
        <v>0.22109127000000001</v>
      </c>
      <c r="AT55" s="54">
        <v>7.7649477000000008E-2</v>
      </c>
      <c r="AU55" s="54">
        <v>5.7213698999999998E-11</v>
      </c>
      <c r="AV55" s="54">
        <v>0.29874074706161929</v>
      </c>
      <c r="AW55" s="54">
        <v>0.17295689</v>
      </c>
      <c r="AX55" s="54">
        <v>0.18355574399999999</v>
      </c>
      <c r="AY55" s="54">
        <v>6.6239946999999997E-11</v>
      </c>
      <c r="AZ55" s="54">
        <v>0.39842966108974609</v>
      </c>
      <c r="BA55" s="54">
        <v>2.2571982E-11</v>
      </c>
      <c r="BD55" s="59">
        <v>1.329E-4</v>
      </c>
      <c r="BE55" s="59">
        <v>4.7479999999999999E-4</v>
      </c>
      <c r="BF55" s="59">
        <v>29.922998</v>
      </c>
      <c r="BG55" s="59">
        <v>7.8423141999999997</v>
      </c>
      <c r="BH55" s="59">
        <v>2.2333178000000001E-3</v>
      </c>
      <c r="BI55" s="59">
        <v>2.0104868E-4</v>
      </c>
      <c r="BJ55" s="59">
        <v>34.142467000000003</v>
      </c>
      <c r="BK55" s="59">
        <v>0.22692243000000001</v>
      </c>
      <c r="BL55" s="59">
        <v>8.2898339500000001E-2</v>
      </c>
      <c r="BM55" s="59">
        <v>5.8581002000000003E-11</v>
      </c>
      <c r="BN55" s="59">
        <v>0.30982076956306931</v>
      </c>
      <c r="BO55" s="59">
        <v>0.17674944000000001</v>
      </c>
      <c r="BP55" s="59">
        <v>0.191303947</v>
      </c>
      <c r="BQ55" s="59">
        <v>6.8015175999999995E-11</v>
      </c>
      <c r="BR55" s="59">
        <v>0.39878879709152137</v>
      </c>
      <c r="BS55" s="59">
        <v>2.3486604999999999E-11</v>
      </c>
    </row>
    <row r="56" spans="2:71" x14ac:dyDescent="0.25">
      <c r="B56" s="52">
        <v>1.237E-4</v>
      </c>
      <c r="C56" s="52">
        <v>5.9659999999999997E-4</v>
      </c>
      <c r="D56" s="52">
        <v>26.927371999999998</v>
      </c>
      <c r="E56" s="52">
        <v>8.1359340000000007</v>
      </c>
      <c r="F56" s="52">
        <v>2.2220067000000001E-3</v>
      </c>
      <c r="G56" s="52">
        <v>2.0921798E-4</v>
      </c>
      <c r="H56" s="52">
        <v>34.213977999999997</v>
      </c>
      <c r="I56" s="52">
        <v>0.24118481999999999</v>
      </c>
      <c r="J56" s="52">
        <v>7.9221234999999987E-2</v>
      </c>
      <c r="K56" s="52">
        <v>4.9320452E-11</v>
      </c>
      <c r="L56" s="52">
        <v>0.32040605505319092</v>
      </c>
      <c r="M56" s="52">
        <v>0.18242067000000001</v>
      </c>
      <c r="N56" s="52">
        <v>0.16778353026472281</v>
      </c>
      <c r="O56" s="52">
        <v>5.0641671000000001E-11</v>
      </c>
      <c r="P56" s="52">
        <v>0.37914108533464641</v>
      </c>
      <c r="Q56" s="65">
        <v>1.92636E-11</v>
      </c>
      <c r="T56" s="63">
        <v>1.3300000000000001E-4</v>
      </c>
      <c r="U56" s="63">
        <v>4.462E-4</v>
      </c>
      <c r="V56" s="63">
        <v>28.587973000000002</v>
      </c>
      <c r="W56" s="63">
        <v>7.9256489999999999</v>
      </c>
      <c r="X56" s="63">
        <v>2.2301902E-3</v>
      </c>
      <c r="Y56" s="63">
        <v>2.0449659999999999E-4</v>
      </c>
      <c r="Z56" s="63">
        <v>34.193604000000001</v>
      </c>
      <c r="AA56" s="63">
        <v>0.23003099499999999</v>
      </c>
      <c r="AB56" s="63">
        <v>6.7474957799999999E-2</v>
      </c>
      <c r="AC56" s="63">
        <v>4.6290330500000003E-11</v>
      </c>
      <c r="AD56" s="63">
        <v>0.29750595284996417</v>
      </c>
      <c r="AE56" s="63">
        <v>0.17515409000000001</v>
      </c>
      <c r="AF56" s="63">
        <v>0.15449360022201211</v>
      </c>
      <c r="AG56" s="63">
        <v>4.7589388000000003E-11</v>
      </c>
      <c r="AH56" s="63">
        <v>0.36120648529234128</v>
      </c>
      <c r="AI56" s="63">
        <v>1.7427599999999999E-11</v>
      </c>
      <c r="AL56" s="54">
        <v>1.439E-4</v>
      </c>
      <c r="AM56" s="54">
        <v>3.2880000000000002E-4</v>
      </c>
      <c r="AN56" s="54">
        <v>30.261576000000002</v>
      </c>
      <c r="AO56" s="54">
        <v>7.7213016000000003</v>
      </c>
      <c r="AP56" s="54">
        <v>2.2393558E-3</v>
      </c>
      <c r="AQ56" s="54">
        <v>2.0002885000000001E-4</v>
      </c>
      <c r="AR56" s="54">
        <v>34.173349999999999</v>
      </c>
      <c r="AS56" s="54">
        <v>0.21864881999999999</v>
      </c>
      <c r="AT56" s="54">
        <v>5.9034243134659201E-2</v>
      </c>
      <c r="AU56" s="54">
        <v>4.3783036599999998E-11</v>
      </c>
      <c r="AV56" s="54">
        <v>0.27768306318194519</v>
      </c>
      <c r="AW56" s="54">
        <v>0.16777230000000001</v>
      </c>
      <c r="AX56" s="54">
        <v>0.1427615301985429</v>
      </c>
      <c r="AY56" s="54">
        <v>4.5319178000000002E-11</v>
      </c>
      <c r="AZ56" s="54">
        <v>0.34875665127181521</v>
      </c>
      <c r="BA56" s="54">
        <v>1.6152177E-11</v>
      </c>
      <c r="BD56" s="59">
        <v>1.3980000000000001E-4</v>
      </c>
      <c r="BE56" s="59">
        <v>3.8519999999999998E-4</v>
      </c>
      <c r="BF56" s="59">
        <v>29.415763999999999</v>
      </c>
      <c r="BG56" s="59">
        <v>7.8423449999999999</v>
      </c>
      <c r="BH56" s="59">
        <v>2.236376E-3</v>
      </c>
      <c r="BI56" s="59">
        <v>2.0224672E-4</v>
      </c>
      <c r="BJ56" s="59">
        <v>34.186915999999997</v>
      </c>
      <c r="BK56" s="59">
        <v>0.22443518000000001</v>
      </c>
      <c r="BL56" s="59">
        <v>6.2825760797000002E-2</v>
      </c>
      <c r="BM56" s="59">
        <v>4.5063233000000003E-11</v>
      </c>
      <c r="BN56" s="59">
        <v>0.28726094084565051</v>
      </c>
      <c r="BO56" s="59">
        <v>0.17161826999999999</v>
      </c>
      <c r="BP56" s="59">
        <v>0.14863189020976769</v>
      </c>
      <c r="BQ56" s="59">
        <v>4.64151414E-11</v>
      </c>
      <c r="BR56" s="59">
        <v>0.34893835827291109</v>
      </c>
      <c r="BS56" s="59">
        <v>1.6718682E-11</v>
      </c>
    </row>
    <row r="57" spans="2:71" x14ac:dyDescent="0.25">
      <c r="B57" s="52">
        <v>1.326E-4</v>
      </c>
      <c r="C57" s="52">
        <v>7.7879999999999996E-4</v>
      </c>
      <c r="D57" s="52">
        <v>26.190884</v>
      </c>
      <c r="E57" s="52">
        <v>8.1385430000000003</v>
      </c>
      <c r="F57" s="52">
        <v>2.2292924E-3</v>
      </c>
      <c r="G57" s="52">
        <v>2.1132871999999999E-4</v>
      </c>
      <c r="H57" s="52">
        <v>34.315697</v>
      </c>
      <c r="I57" s="52">
        <v>0.24766147999999999</v>
      </c>
      <c r="J57" s="52">
        <v>9.7309216000000004E-2</v>
      </c>
      <c r="K57" s="52">
        <v>5.7994932000000002E-11</v>
      </c>
      <c r="L57" s="52">
        <v>0.34497069606243058</v>
      </c>
      <c r="M57" s="52">
        <v>0.18889794500000001</v>
      </c>
      <c r="N57" s="52">
        <v>0.19179417769769999</v>
      </c>
      <c r="O57" s="52">
        <v>6.1127355999999999E-11</v>
      </c>
      <c r="P57" s="52">
        <v>0.41001776778240479</v>
      </c>
      <c r="Q57" s="65">
        <v>2.3554516000000001E-11</v>
      </c>
      <c r="T57" s="63">
        <v>1.4239999999999999E-4</v>
      </c>
      <c r="U57" s="63">
        <v>5.8069999999999997E-4</v>
      </c>
      <c r="V57" s="63">
        <v>27.847024999999999</v>
      </c>
      <c r="W57" s="63">
        <v>7.9262524000000001</v>
      </c>
      <c r="X57" s="63">
        <v>2.2378670000000002E-3</v>
      </c>
      <c r="Y57" s="63">
        <v>2.0647222000000001E-4</v>
      </c>
      <c r="Z57" s="63">
        <v>34.302197</v>
      </c>
      <c r="AA57" s="63">
        <v>0.23674115000000001</v>
      </c>
      <c r="AB57" s="63">
        <v>8.2848811999999994E-2</v>
      </c>
      <c r="AC57" s="63">
        <v>5.3530355500000003E-11</v>
      </c>
      <c r="AD57" s="63">
        <v>0.31958996205769108</v>
      </c>
      <c r="AE57" s="63">
        <v>0.18075646000000001</v>
      </c>
      <c r="AF57" s="63">
        <v>0.17590624044161091</v>
      </c>
      <c r="AG57" s="63">
        <v>5.6747509000000001E-11</v>
      </c>
      <c r="AH57" s="63">
        <v>0.38892712554728981</v>
      </c>
      <c r="AI57" s="63">
        <v>2.1090179999999999E-11</v>
      </c>
      <c r="AL57" s="54">
        <v>1.54E-4</v>
      </c>
      <c r="AM57" s="54">
        <v>4.2769999999999999E-4</v>
      </c>
      <c r="AN57" s="54">
        <v>29.521303</v>
      </c>
      <c r="AO57" s="54">
        <v>7.7212195000000001</v>
      </c>
      <c r="AP57" s="54">
        <v>2.2474455E-3</v>
      </c>
      <c r="AQ57" s="54">
        <v>2.0186014E-4</v>
      </c>
      <c r="AR57" s="54">
        <v>34.289140000000003</v>
      </c>
      <c r="AS57" s="54">
        <v>0.22550945</v>
      </c>
      <c r="AT57" s="54">
        <v>7.0644257000000002E-2</v>
      </c>
      <c r="AU57" s="54">
        <v>4.9956715999999999E-11</v>
      </c>
      <c r="AV57" s="54">
        <v>0.29615370705388389</v>
      </c>
      <c r="AW57" s="54">
        <v>0.17320393000000001</v>
      </c>
      <c r="AX57" s="54">
        <v>0.1617819503185266</v>
      </c>
      <c r="AY57" s="54">
        <v>5.3079171999999999E-11</v>
      </c>
      <c r="AZ57" s="54">
        <v>0.37458904744218308</v>
      </c>
      <c r="BA57" s="54">
        <v>1.8995252999999999E-11</v>
      </c>
      <c r="BD57" s="59">
        <v>1.496E-4</v>
      </c>
      <c r="BE57" s="59">
        <v>5.0000000000000001E-4</v>
      </c>
      <c r="BF57" s="59">
        <v>28.677800999999999</v>
      </c>
      <c r="BG57" s="59">
        <v>7.8428006000000003</v>
      </c>
      <c r="BH57" s="59">
        <v>2.2442716000000001E-3</v>
      </c>
      <c r="BI57" s="59">
        <v>2.0414396000000001E-4</v>
      </c>
      <c r="BJ57" s="59">
        <v>34.299087999999998</v>
      </c>
      <c r="BK57" s="59">
        <v>0.23116667399999999</v>
      </c>
      <c r="BL57" s="59">
        <v>7.6514752499999991E-2</v>
      </c>
      <c r="BM57" s="59">
        <v>5.1670373999999997E-11</v>
      </c>
      <c r="BN57" s="59">
        <v>0.30768142655570668</v>
      </c>
      <c r="BO57" s="59">
        <v>0.17694182</v>
      </c>
      <c r="BP57" s="59">
        <v>0.16862303036908441</v>
      </c>
      <c r="BQ57" s="59">
        <v>5.4836383000000001E-11</v>
      </c>
      <c r="BR57" s="59">
        <v>0.37469159144394037</v>
      </c>
      <c r="BS57" s="59">
        <v>2.0001169000000002E-11</v>
      </c>
    </row>
    <row r="58" spans="2:71" x14ac:dyDescent="0.25">
      <c r="B58" s="52">
        <v>1.3899999999999999E-4</v>
      </c>
      <c r="C58" s="52">
        <v>1.0304999999999999E-3</v>
      </c>
      <c r="D58" s="52">
        <v>25.591208000000002</v>
      </c>
      <c r="E58" s="52">
        <v>8.1400319999999997</v>
      </c>
      <c r="F58" s="52">
        <v>2.2393008999999999E-3</v>
      </c>
      <c r="G58" s="52">
        <v>2.1311271000000001E-4</v>
      </c>
      <c r="H58" s="52">
        <v>34.459310000000002</v>
      </c>
      <c r="I58" s="52">
        <v>0.25775970999999998</v>
      </c>
      <c r="J58" s="52">
        <v>0.122863088</v>
      </c>
      <c r="K58" s="52">
        <v>7.3489827000000006E-11</v>
      </c>
      <c r="L58" s="52">
        <v>0.38062279807884902</v>
      </c>
      <c r="M58" s="52">
        <v>0.19977182399999999</v>
      </c>
      <c r="N58" s="52">
        <v>0.25166202399999998</v>
      </c>
      <c r="O58" s="52">
        <v>8.7207540000000003E-11</v>
      </c>
      <c r="P58" s="52">
        <v>0.48460580811879322</v>
      </c>
      <c r="Q58" s="65">
        <v>3.1554817999999999E-11</v>
      </c>
      <c r="T58" s="63">
        <v>1.4899999999999999E-4</v>
      </c>
      <c r="U58" s="63">
        <v>7.7950000000000003E-4</v>
      </c>
      <c r="V58" s="63">
        <v>27.225823999999999</v>
      </c>
      <c r="W58" s="63">
        <v>7.9274715999999996</v>
      </c>
      <c r="X58" s="63">
        <v>2.2483379999999999E-3</v>
      </c>
      <c r="Y58" s="63">
        <v>2.0818232E-4</v>
      </c>
      <c r="Z58" s="63">
        <v>34.453879999999998</v>
      </c>
      <c r="AA58" s="63">
        <v>0.24619746000000001</v>
      </c>
      <c r="AB58" s="63">
        <v>0.105863262</v>
      </c>
      <c r="AC58" s="63">
        <v>6.7068275E-11</v>
      </c>
      <c r="AD58" s="63">
        <v>0.35206072207207201</v>
      </c>
      <c r="AE58" s="63">
        <v>0.19072175999999999</v>
      </c>
      <c r="AF58" s="63">
        <v>0.22675514599999999</v>
      </c>
      <c r="AG58" s="63">
        <v>7.9214678000000003E-11</v>
      </c>
      <c r="AH58" s="63">
        <v>0.45391089510783761</v>
      </c>
      <c r="AI58" s="63">
        <v>2.8202101999999999E-11</v>
      </c>
      <c r="AL58" s="54">
        <v>1.6110000000000001E-4</v>
      </c>
      <c r="AM58" s="54">
        <v>5.8509999999999996E-4</v>
      </c>
      <c r="AN58" s="54">
        <v>28.882384999999999</v>
      </c>
      <c r="AO58" s="54">
        <v>7.7221045000000004</v>
      </c>
      <c r="AP58" s="54">
        <v>2.2584446999999999E-3</v>
      </c>
      <c r="AQ58" s="54">
        <v>2.0348335999999999E-4</v>
      </c>
      <c r="AR58" s="54">
        <v>34.449753000000001</v>
      </c>
      <c r="AS58" s="54">
        <v>0.23431287000000001</v>
      </c>
      <c r="AT58" s="54">
        <v>9.1487625000000003E-2</v>
      </c>
      <c r="AU58" s="54">
        <v>6.2097535999999997E-11</v>
      </c>
      <c r="AV58" s="54">
        <v>0.32580049506680508</v>
      </c>
      <c r="AW58" s="54">
        <v>0.18218735999999999</v>
      </c>
      <c r="AX58" s="54">
        <v>0.204808726</v>
      </c>
      <c r="AY58" s="54">
        <v>7.2638863000000003E-11</v>
      </c>
      <c r="AZ58" s="54">
        <v>0.43304332909937138</v>
      </c>
      <c r="BA58" s="54">
        <v>2.5356845000000001E-11</v>
      </c>
      <c r="BD58" s="59">
        <v>1.5650000000000001E-4</v>
      </c>
      <c r="BE58" s="59">
        <v>6.7699999999999998E-4</v>
      </c>
      <c r="BF58" s="59">
        <v>28.050025999999999</v>
      </c>
      <c r="BG58" s="59">
        <v>7.843807</v>
      </c>
      <c r="BH58" s="59">
        <v>2.2550512000000002E-3</v>
      </c>
      <c r="BI58" s="59">
        <v>2.0580374999999999E-4</v>
      </c>
      <c r="BJ58" s="59">
        <v>34.455776</v>
      </c>
      <c r="BK58" s="59">
        <v>0.24024479000000001</v>
      </c>
      <c r="BL58" s="59">
        <v>9.8357909999999993E-2</v>
      </c>
      <c r="BM58" s="59">
        <v>6.4453473000000003E-11</v>
      </c>
      <c r="BN58" s="59">
        <v>0.33860270006929849</v>
      </c>
      <c r="BO58" s="59">
        <v>0.18639654</v>
      </c>
      <c r="BP58" s="59">
        <v>0.21525575699999999</v>
      </c>
      <c r="BQ58" s="59">
        <v>7.5727238999999996E-11</v>
      </c>
      <c r="BR58" s="59">
        <v>0.43348179710245982</v>
      </c>
      <c r="BS58" s="59">
        <v>2.6707533999999999E-11</v>
      </c>
    </row>
    <row r="59" spans="2:71" x14ac:dyDescent="0.25">
      <c r="B59" s="52">
        <v>1.4630000000000001E-4</v>
      </c>
      <c r="C59" s="52">
        <v>1.1724000000000001E-3</v>
      </c>
      <c r="D59" s="52">
        <v>25.048362999999998</v>
      </c>
      <c r="E59" s="52">
        <v>8.1413209999999996</v>
      </c>
      <c r="F59" s="52">
        <v>2.2491612E-3</v>
      </c>
      <c r="G59" s="52">
        <v>2.1471030999999999E-4</v>
      </c>
      <c r="H59" s="52">
        <v>34.601936000000002</v>
      </c>
      <c r="I59" s="52">
        <v>0.26079161000000001</v>
      </c>
      <c r="J59" s="52">
        <v>0.13019614500000001</v>
      </c>
      <c r="K59" s="52">
        <v>7.8668996999999994E-11</v>
      </c>
      <c r="L59" s="52">
        <v>0.39098775508427752</v>
      </c>
      <c r="M59" s="52">
        <v>0.20319055</v>
      </c>
      <c r="N59" s="52">
        <v>0.26032684</v>
      </c>
      <c r="O59" s="52">
        <v>9.1983265000000006E-11</v>
      </c>
      <c r="P59" s="52">
        <v>0.49682249512527349</v>
      </c>
      <c r="Q59" s="65">
        <v>3.3256452999999998E-11</v>
      </c>
      <c r="T59" s="63">
        <v>1.563E-4</v>
      </c>
      <c r="U59" s="63">
        <v>8.7929999999999996E-4</v>
      </c>
      <c r="V59" s="63">
        <v>26.656803</v>
      </c>
      <c r="W59" s="63">
        <v>7.9285240000000003</v>
      </c>
      <c r="X59" s="63">
        <v>2.2587262E-3</v>
      </c>
      <c r="Y59" s="63">
        <v>2.097287E-4</v>
      </c>
      <c r="Z59" s="63">
        <v>34.605289999999997</v>
      </c>
      <c r="AA59" s="63">
        <v>0.24930869999999999</v>
      </c>
      <c r="AB59" s="63">
        <v>0.111016853</v>
      </c>
      <c r="AC59" s="63">
        <v>7.0115089000000001E-11</v>
      </c>
      <c r="AD59" s="63">
        <v>0.36032555307527531</v>
      </c>
      <c r="AE59" s="63">
        <v>0.19365052899999999</v>
      </c>
      <c r="AF59" s="63">
        <v>0.23153760000000001</v>
      </c>
      <c r="AG59" s="63">
        <v>8.1474349999999995E-11</v>
      </c>
      <c r="AH59" s="63">
        <v>0.46233022511122779</v>
      </c>
      <c r="AI59" s="63">
        <v>2.9220397E-11</v>
      </c>
      <c r="AL59" s="54">
        <v>1.6880000000000001E-4</v>
      </c>
      <c r="AM59" s="54">
        <v>6.5799999999999995E-4</v>
      </c>
      <c r="AN59" s="54">
        <v>28.289460999999999</v>
      </c>
      <c r="AO59" s="54">
        <v>7.7227135000000002</v>
      </c>
      <c r="AP59" s="54">
        <v>2.2694536E-3</v>
      </c>
      <c r="AQ59" s="54">
        <v>2.0496914999999999E-4</v>
      </c>
      <c r="AR59" s="54">
        <v>34.611145</v>
      </c>
      <c r="AS59" s="54">
        <v>0.237461375</v>
      </c>
      <c r="AT59" s="54">
        <v>9.5093803000000005E-2</v>
      </c>
      <c r="AU59" s="54">
        <v>6.383235E-11</v>
      </c>
      <c r="AV59" s="54">
        <v>0.33255517806862978</v>
      </c>
      <c r="AW59" s="54">
        <v>0.18474594999999999</v>
      </c>
      <c r="AX59" s="54">
        <v>0.20675633500000001</v>
      </c>
      <c r="AY59" s="54">
        <v>7.3254940999999995E-11</v>
      </c>
      <c r="AZ59" s="54">
        <v>0.43906858110078129</v>
      </c>
      <c r="BA59" s="54">
        <v>2.5906783999999999E-11</v>
      </c>
      <c r="BD59" s="59">
        <v>1.641E-4</v>
      </c>
      <c r="BE59" s="59">
        <v>7.6300000000000001E-4</v>
      </c>
      <c r="BF59" s="59">
        <v>27.470316</v>
      </c>
      <c r="BG59" s="59">
        <v>7.8446230000000003</v>
      </c>
      <c r="BH59" s="59">
        <v>2.2658089000000001E-3</v>
      </c>
      <c r="BI59" s="59">
        <v>2.0731556E-4</v>
      </c>
      <c r="BJ59" s="59">
        <v>34.612946000000001</v>
      </c>
      <c r="BK59" s="59">
        <v>0.24335662999999999</v>
      </c>
      <c r="BL59" s="59">
        <v>0.10274312200000001</v>
      </c>
      <c r="BM59" s="59">
        <v>6.6867544000000002E-11</v>
      </c>
      <c r="BN59" s="59">
        <v>0.3460997520718368</v>
      </c>
      <c r="BO59" s="59">
        <v>0.18915190000000001</v>
      </c>
      <c r="BP59" s="59">
        <v>0.218623334</v>
      </c>
      <c r="BQ59" s="59">
        <v>7.7185367000000001E-11</v>
      </c>
      <c r="BR59" s="59">
        <v>0.43956340810471167</v>
      </c>
      <c r="BS59" s="59">
        <v>2.7500455E-11</v>
      </c>
    </row>
    <row r="60" spans="2:71" x14ac:dyDescent="0.25">
      <c r="B60" s="52">
        <v>1.518E-4</v>
      </c>
      <c r="C60" s="52">
        <v>1.4201000000000001E-3</v>
      </c>
      <c r="D60" s="52">
        <v>24.527723000000002</v>
      </c>
      <c r="E60" s="52">
        <v>8.1434280000000001</v>
      </c>
      <c r="F60" s="52">
        <v>2.253246E-3</v>
      </c>
      <c r="G60" s="52">
        <v>2.1646636000000001E-4</v>
      </c>
      <c r="H60" s="52">
        <v>34.657049999999998</v>
      </c>
      <c r="I60" s="52">
        <v>0.26657352000000001</v>
      </c>
      <c r="J60" s="52">
        <v>0.14779669100000001</v>
      </c>
      <c r="K60" s="52">
        <v>9.2721078000000006E-11</v>
      </c>
      <c r="L60" s="52">
        <v>0.41437021109901789</v>
      </c>
      <c r="M60" s="52">
        <v>0.20963989999999999</v>
      </c>
      <c r="N60" s="52">
        <v>0.29526267</v>
      </c>
      <c r="O60" s="52">
        <v>1.1176574799999999E-10</v>
      </c>
      <c r="P60" s="52">
        <v>0.5398054441506509</v>
      </c>
      <c r="Q60" s="65">
        <v>3.8845082999999999E-11</v>
      </c>
      <c r="T60" s="63">
        <v>1.615E-4</v>
      </c>
      <c r="U60" s="63">
        <v>1.0614999999999999E-3</v>
      </c>
      <c r="V60" s="63">
        <v>26.109622999999999</v>
      </c>
      <c r="W60" s="63">
        <v>7.9309763999999996</v>
      </c>
      <c r="X60" s="63">
        <v>2.2630403000000001E-3</v>
      </c>
      <c r="Y60" s="63">
        <v>2.1144102000000001E-4</v>
      </c>
      <c r="Z60" s="63">
        <v>34.664470000000001</v>
      </c>
      <c r="AA60" s="63">
        <v>0.25558592000000002</v>
      </c>
      <c r="AB60" s="63">
        <v>0.12610542399999999</v>
      </c>
      <c r="AC60" s="63">
        <v>8.0882828E-11</v>
      </c>
      <c r="AD60" s="63">
        <v>0.38169134408662819</v>
      </c>
      <c r="AE60" s="63">
        <v>0.19965167</v>
      </c>
      <c r="AF60" s="63">
        <v>0.26346102999999998</v>
      </c>
      <c r="AG60" s="63">
        <v>9.802123E-11</v>
      </c>
      <c r="AH60" s="63">
        <v>0.50228581013267071</v>
      </c>
      <c r="AI60" s="63">
        <v>3.4012466000000003E-11</v>
      </c>
      <c r="AL60" s="54">
        <v>1.7369999999999999E-4</v>
      </c>
      <c r="AM60" s="54">
        <v>7.9500000000000003E-4</v>
      </c>
      <c r="AN60" s="54">
        <v>27.718499999999999</v>
      </c>
      <c r="AO60" s="54">
        <v>7.7243165999999999</v>
      </c>
      <c r="AP60" s="54">
        <v>2.2740508E-3</v>
      </c>
      <c r="AQ60" s="54">
        <v>2.0662621000000001E-4</v>
      </c>
      <c r="AR60" s="54">
        <v>34.675136999999999</v>
      </c>
      <c r="AS60" s="54">
        <v>0.24403316</v>
      </c>
      <c r="AT60" s="54">
        <v>0.108219626</v>
      </c>
      <c r="AU60" s="54">
        <v>7.2633575000000001E-11</v>
      </c>
      <c r="AV60" s="54">
        <v>0.35225278607794119</v>
      </c>
      <c r="AW60" s="54">
        <v>0.19045531399999999</v>
      </c>
      <c r="AX60" s="54">
        <v>0.23616218999999999</v>
      </c>
      <c r="AY60" s="54">
        <v>8.7610868000000005E-11</v>
      </c>
      <c r="AZ60" s="54">
        <v>0.47700309511961669</v>
      </c>
      <c r="BA60" s="54">
        <v>3.011927E-11</v>
      </c>
      <c r="BD60" s="59">
        <v>1.6919999999999999E-4</v>
      </c>
      <c r="BE60" s="59">
        <v>9.211E-4</v>
      </c>
      <c r="BF60" s="59">
        <v>26.912680000000002</v>
      </c>
      <c r="BG60" s="59">
        <v>7.8464770000000001</v>
      </c>
      <c r="BH60" s="59">
        <v>2.2702867000000001E-3</v>
      </c>
      <c r="BI60" s="59">
        <v>2.0899467999999999E-4</v>
      </c>
      <c r="BJ60" s="59">
        <v>34.674909999999997</v>
      </c>
      <c r="BK60" s="59">
        <v>0.24977153399999999</v>
      </c>
      <c r="BL60" s="59">
        <v>0.116746223</v>
      </c>
      <c r="BM60" s="59">
        <v>7.6587690000000002E-11</v>
      </c>
      <c r="BN60" s="59">
        <v>0.36651775708210188</v>
      </c>
      <c r="BO60" s="59">
        <v>0.19496477500000001</v>
      </c>
      <c r="BP60" s="59">
        <v>0.24911006999999999</v>
      </c>
      <c r="BQ60" s="59">
        <v>9.2553949999999999E-11</v>
      </c>
      <c r="BR60" s="59">
        <v>0.47746231512455978</v>
      </c>
      <c r="BS60" s="59">
        <v>3.1974950000000002E-11</v>
      </c>
    </row>
    <row r="61" spans="2:71" x14ac:dyDescent="0.25">
      <c r="B61" s="52">
        <v>1.5669999999999999E-4</v>
      </c>
      <c r="C61" s="52">
        <v>1.7738000000000001E-3</v>
      </c>
      <c r="D61" s="52">
        <v>24.019691000000002</v>
      </c>
      <c r="E61" s="52">
        <v>8.1465580000000006</v>
      </c>
      <c r="F61" s="52">
        <v>2.2556583999999999E-3</v>
      </c>
      <c r="G61" s="52">
        <v>2.1817160000000001E-4</v>
      </c>
      <c r="H61" s="52">
        <v>34.688225000000003</v>
      </c>
      <c r="I61" s="52">
        <v>0.27135809</v>
      </c>
      <c r="J61" s="52">
        <v>0.16822021600000001</v>
      </c>
      <c r="K61" s="52">
        <v>1.1650426500000001E-10</v>
      </c>
      <c r="L61" s="52">
        <v>0.43957830612371301</v>
      </c>
      <c r="M61" s="52">
        <v>0.216672794</v>
      </c>
      <c r="N61" s="52">
        <v>0.33222358000000002</v>
      </c>
      <c r="O61" s="52">
        <v>1.4048634E-10</v>
      </c>
      <c r="P61" s="52">
        <v>0.58522080418641431</v>
      </c>
      <c r="Q61" s="65">
        <v>4.5880615E-11</v>
      </c>
      <c r="T61" s="63">
        <v>1.6589999999999999E-4</v>
      </c>
      <c r="U61" s="63">
        <v>1.3104E-3</v>
      </c>
      <c r="V61" s="63">
        <v>25.577694000000001</v>
      </c>
      <c r="W61" s="63">
        <v>7.9340324000000004</v>
      </c>
      <c r="X61" s="63">
        <v>2.2655855999999999E-3</v>
      </c>
      <c r="Y61" s="63">
        <v>2.1311027999999999E-4</v>
      </c>
      <c r="Z61" s="63">
        <v>34.697735000000002</v>
      </c>
      <c r="AA61" s="63">
        <v>0.261006085</v>
      </c>
      <c r="AB61" s="63">
        <v>0.14312345300000001</v>
      </c>
      <c r="AC61" s="63">
        <v>9.6844012000000001E-11</v>
      </c>
      <c r="AD61" s="63">
        <v>0.4041295381033288</v>
      </c>
      <c r="AE61" s="63">
        <v>0.20602213</v>
      </c>
      <c r="AF61" s="63">
        <v>0.29637479</v>
      </c>
      <c r="AG61" s="63">
        <v>1.1990670500000001E-10</v>
      </c>
      <c r="AH61" s="63">
        <v>0.5436876701605039</v>
      </c>
      <c r="AI61" s="63">
        <v>3.9769800000000003E-11</v>
      </c>
      <c r="AL61" s="54">
        <v>1.7780000000000001E-4</v>
      </c>
      <c r="AM61" s="54">
        <v>9.7780000000000002E-4</v>
      </c>
      <c r="AN61" s="54">
        <v>27.163495999999999</v>
      </c>
      <c r="AO61" s="54">
        <v>7.7263393000000002</v>
      </c>
      <c r="AP61" s="54">
        <v>2.2767490999999998E-3</v>
      </c>
      <c r="AQ61" s="54">
        <v>2.0825372000000001E-4</v>
      </c>
      <c r="AR61" s="54">
        <v>34.710887999999997</v>
      </c>
      <c r="AS61" s="54">
        <v>0.24990802000000001</v>
      </c>
      <c r="AT61" s="54">
        <v>0.12268011199999999</v>
      </c>
      <c r="AU61" s="54">
        <v>8.4813364000000006E-11</v>
      </c>
      <c r="AV61" s="54">
        <v>0.37258813209074798</v>
      </c>
      <c r="AW61" s="54">
        <v>0.19633095</v>
      </c>
      <c r="AX61" s="54">
        <v>0.26595776999999998</v>
      </c>
      <c r="AY61" s="54">
        <v>1.05686456E-10</v>
      </c>
      <c r="AZ61" s="54">
        <v>0.51605296714305082</v>
      </c>
      <c r="BA61" s="54">
        <v>3.503217E-11</v>
      </c>
      <c r="BD61" s="59">
        <v>1.7349999999999999E-4</v>
      </c>
      <c r="BE61" s="59">
        <v>1.1358E-3</v>
      </c>
      <c r="BF61" s="59">
        <v>26.370242999999999</v>
      </c>
      <c r="BG61" s="59">
        <v>7.8489604000000002</v>
      </c>
      <c r="BH61" s="59">
        <v>2.2729088E-3</v>
      </c>
      <c r="BI61" s="59">
        <v>2.1063890000000001E-4</v>
      </c>
      <c r="BJ61" s="59">
        <v>34.709586999999999</v>
      </c>
      <c r="BK61" s="59">
        <v>0.25545708</v>
      </c>
      <c r="BL61" s="59">
        <v>0.13252198600000001</v>
      </c>
      <c r="BM61" s="59">
        <v>9.0624151000000005E-11</v>
      </c>
      <c r="BN61" s="59">
        <v>0.38797906609682348</v>
      </c>
      <c r="BO61" s="59">
        <v>0.201096726</v>
      </c>
      <c r="BP61" s="59">
        <v>0.28063988400000001</v>
      </c>
      <c r="BQ61" s="59">
        <v>1.12604254E-10</v>
      </c>
      <c r="BR61" s="59">
        <v>0.51652754714996862</v>
      </c>
      <c r="BS61" s="59">
        <v>3.7328410000000002E-11</v>
      </c>
    </row>
    <row r="62" spans="2:71" x14ac:dyDescent="0.25">
      <c r="B62" s="52">
        <v>1.5990000000000001E-4</v>
      </c>
      <c r="C62" s="52">
        <v>2.3505000000000002E-3</v>
      </c>
      <c r="D62" s="52">
        <v>23.593658000000001</v>
      </c>
      <c r="E62" s="52">
        <v>8.1495789999999992</v>
      </c>
      <c r="F62" s="52">
        <v>2.2569349999999998E-3</v>
      </c>
      <c r="G62" s="52">
        <v>2.1961868E-4</v>
      </c>
      <c r="H62" s="52">
        <v>34.703465000000001</v>
      </c>
      <c r="I62" s="52">
        <v>0.2769469</v>
      </c>
      <c r="J62" s="52">
        <v>0.200133634</v>
      </c>
      <c r="K62" s="52">
        <v>1.7758798E-10</v>
      </c>
      <c r="L62" s="52">
        <v>0.47708053418641372</v>
      </c>
      <c r="M62" s="52">
        <v>0.22714283499999999</v>
      </c>
      <c r="N62" s="52">
        <v>0.39406723999999999</v>
      </c>
      <c r="O62" s="52">
        <v>2.1050542999999999E-10</v>
      </c>
      <c r="P62" s="52">
        <v>0.65999936226964939</v>
      </c>
      <c r="Q62" s="65">
        <v>5.9081566000000004E-11</v>
      </c>
      <c r="T62" s="63">
        <v>1.6870000000000001E-4</v>
      </c>
      <c r="U62" s="63">
        <v>1.7427E-3</v>
      </c>
      <c r="V62" s="63">
        <v>25.126298999999999</v>
      </c>
      <c r="W62" s="63">
        <v>7.9371366999999999</v>
      </c>
      <c r="X62" s="63">
        <v>2.2669270000000002E-3</v>
      </c>
      <c r="Y62" s="63">
        <v>2.1455430000000001E-4</v>
      </c>
      <c r="Z62" s="63">
        <v>34.713833000000001</v>
      </c>
      <c r="AA62" s="63">
        <v>0.26791965000000001</v>
      </c>
      <c r="AB62" s="63">
        <v>0.17206282000000001</v>
      </c>
      <c r="AC62" s="63">
        <v>1.3538209000000001E-10</v>
      </c>
      <c r="AD62" s="63">
        <v>0.43998247014330699</v>
      </c>
      <c r="AE62" s="63">
        <v>0.21606668000000001</v>
      </c>
      <c r="AF62" s="63">
        <v>0.35644504999999999</v>
      </c>
      <c r="AG62" s="63">
        <v>1.7419252E-10</v>
      </c>
      <c r="AH62" s="63">
        <v>0.61664314022670697</v>
      </c>
      <c r="AI62" s="63">
        <v>5.1507833000000001E-11</v>
      </c>
      <c r="AL62" s="54">
        <v>1.8019999999999999E-4</v>
      </c>
      <c r="AM62" s="54">
        <v>1.3077E-3</v>
      </c>
      <c r="AN62" s="54">
        <v>26.687004000000002</v>
      </c>
      <c r="AO62" s="54">
        <v>7.7285110000000001</v>
      </c>
      <c r="AP62" s="54">
        <v>2.2781540000000001E-3</v>
      </c>
      <c r="AQ62" s="54">
        <v>2.0968795000000001E-4</v>
      </c>
      <c r="AR62" s="54">
        <v>34.727898000000003</v>
      </c>
      <c r="AS62" s="54">
        <v>0.25786376599999999</v>
      </c>
      <c r="AT62" s="54">
        <v>0.1488198</v>
      </c>
      <c r="AU62" s="54">
        <v>1.14342261E-10</v>
      </c>
      <c r="AV62" s="54">
        <v>0.40668356612158829</v>
      </c>
      <c r="AW62" s="54">
        <v>0.20592907999999999</v>
      </c>
      <c r="AX62" s="54">
        <v>0.32412927000000002</v>
      </c>
      <c r="AY62" s="54">
        <v>1.51894599E-10</v>
      </c>
      <c r="AZ62" s="54">
        <v>0.58735644620036898</v>
      </c>
      <c r="BA62" s="54">
        <v>4.5679727000000002E-11</v>
      </c>
      <c r="BD62" s="59">
        <v>1.76E-4</v>
      </c>
      <c r="BE62" s="59">
        <v>1.5120000000000001E-3</v>
      </c>
      <c r="BF62" s="59">
        <v>25.907216999999999</v>
      </c>
      <c r="BG62" s="59">
        <v>7.8515787000000001</v>
      </c>
      <c r="BH62" s="59">
        <v>2.2742723E-3</v>
      </c>
      <c r="BI62" s="59">
        <v>2.1207478E-4</v>
      </c>
      <c r="BJ62" s="59">
        <v>34.726253999999997</v>
      </c>
      <c r="BK62" s="59">
        <v>0.26289187000000003</v>
      </c>
      <c r="BL62" s="59">
        <v>0.15987210399999999</v>
      </c>
      <c r="BM62" s="59">
        <v>1.24008212E-10</v>
      </c>
      <c r="BN62" s="59">
        <v>0.42276397413157252</v>
      </c>
      <c r="BO62" s="59">
        <v>0.21085727600000001</v>
      </c>
      <c r="BP62" s="59">
        <v>0.33941824999999998</v>
      </c>
      <c r="BQ62" s="59">
        <v>1.6233798199999999E-10</v>
      </c>
      <c r="BR62" s="59">
        <v>0.58775344621081249</v>
      </c>
      <c r="BS62" s="59">
        <v>4.8426586000000001E-11</v>
      </c>
    </row>
    <row r="63" spans="2:71" x14ac:dyDescent="0.25">
      <c r="B63" s="52">
        <v>1.571E-4</v>
      </c>
      <c r="C63" s="52">
        <v>2.4586999999999999E-3</v>
      </c>
      <c r="D63" s="52">
        <v>23.473858</v>
      </c>
      <c r="E63" s="52">
        <v>8.1507909999999999</v>
      </c>
      <c r="F63" s="52">
        <v>2.2564095000000002E-3</v>
      </c>
      <c r="G63" s="52">
        <v>2.2014406999999999E-4</v>
      </c>
      <c r="H63" s="52">
        <v>34.693126999999997</v>
      </c>
      <c r="I63" s="52">
        <v>0.27825380999999999</v>
      </c>
      <c r="J63" s="52">
        <v>0.20642516699999999</v>
      </c>
      <c r="K63" s="52">
        <v>1.9050245200000001E-10</v>
      </c>
      <c r="L63" s="52">
        <v>0.48467897719962028</v>
      </c>
      <c r="M63" s="52">
        <v>0.22947097999999999</v>
      </c>
      <c r="N63" s="52">
        <v>0.40632007999999997</v>
      </c>
      <c r="O63" s="52">
        <v>2.2686498000000001E-10</v>
      </c>
      <c r="P63" s="52">
        <v>0.6750595132886833</v>
      </c>
      <c r="Q63" s="65">
        <v>6.1751285000000005E-11</v>
      </c>
      <c r="T63" s="63">
        <v>1.6579999999999999E-4</v>
      </c>
      <c r="U63" s="63">
        <v>1.8397999999999999E-3</v>
      </c>
      <c r="V63" s="63">
        <v>24.982267</v>
      </c>
      <c r="W63" s="63">
        <v>7.9402775999999999</v>
      </c>
      <c r="X63" s="63">
        <v>2.2663174E-3</v>
      </c>
      <c r="Y63" s="63">
        <v>2.1511720000000001E-4</v>
      </c>
      <c r="Z63" s="63">
        <v>34.701855000000002</v>
      </c>
      <c r="AA63" s="63">
        <v>0.26950766999999998</v>
      </c>
      <c r="AB63" s="63">
        <v>0.17821234999999999</v>
      </c>
      <c r="AC63" s="63">
        <v>1.4444374400000001E-10</v>
      </c>
      <c r="AD63" s="63">
        <v>0.44772002015265883</v>
      </c>
      <c r="AE63" s="63">
        <v>0.21842684000000001</v>
      </c>
      <c r="AF63" s="63">
        <v>0.36876920000000002</v>
      </c>
      <c r="AG63" s="63">
        <v>1.8738584500000001E-10</v>
      </c>
      <c r="AH63" s="63">
        <v>0.63161795524241304</v>
      </c>
      <c r="AI63" s="63">
        <v>5.4042194000000001E-11</v>
      </c>
      <c r="AL63" s="54">
        <v>1.7689999999999999E-4</v>
      </c>
      <c r="AM63" s="54">
        <v>1.3933000000000001E-3</v>
      </c>
      <c r="AN63" s="54">
        <v>26.517204</v>
      </c>
      <c r="AO63" s="54">
        <v>7.7311205999999997</v>
      </c>
      <c r="AP63" s="54">
        <v>2.2774512999999999E-3</v>
      </c>
      <c r="AQ63" s="54">
        <v>2.1028936E-4</v>
      </c>
      <c r="AR63" s="54">
        <v>34.714221999999999</v>
      </c>
      <c r="AS63" s="54">
        <v>0.25978275499999998</v>
      </c>
      <c r="AT63" s="54">
        <v>0.154872118</v>
      </c>
      <c r="AU63" s="54">
        <v>1.2183599399999999E-10</v>
      </c>
      <c r="AV63" s="54">
        <v>0.41465487312937249</v>
      </c>
      <c r="AW63" s="54">
        <v>0.20835545999999999</v>
      </c>
      <c r="AX63" s="54">
        <v>0.33670053999999999</v>
      </c>
      <c r="AY63" s="54">
        <v>1.6367046200000001E-10</v>
      </c>
      <c r="AZ63" s="54">
        <v>0.60248935821459004</v>
      </c>
      <c r="BA63" s="54">
        <v>4.814246E-11</v>
      </c>
      <c r="BD63" s="59">
        <v>1.73E-4</v>
      </c>
      <c r="BE63" s="59">
        <v>1.6014E-3</v>
      </c>
      <c r="BF63" s="59">
        <v>25.749897000000001</v>
      </c>
      <c r="BG63" s="59">
        <v>7.8541884</v>
      </c>
      <c r="BH63" s="59">
        <v>2.2735943E-3</v>
      </c>
      <c r="BI63" s="59">
        <v>2.1265853000000001E-4</v>
      </c>
      <c r="BJ63" s="59">
        <v>34.713448</v>
      </c>
      <c r="BK63" s="59">
        <v>0.26465651000000001</v>
      </c>
      <c r="BL63" s="59">
        <v>0.16587515999999999</v>
      </c>
      <c r="BM63" s="59">
        <v>1.31965469E-10</v>
      </c>
      <c r="BN63" s="59">
        <v>0.43053167013981292</v>
      </c>
      <c r="BO63" s="59">
        <v>0.213215085</v>
      </c>
      <c r="BP63" s="59">
        <v>0.35165453000000002</v>
      </c>
      <c r="BQ63" s="59">
        <v>1.7444758700000001E-10</v>
      </c>
      <c r="BR63" s="59">
        <v>0.60286099722536712</v>
      </c>
      <c r="BS63" s="59">
        <v>5.0871668000000001E-11</v>
      </c>
    </row>
    <row r="64" spans="2:71" x14ac:dyDescent="0.25">
      <c r="B64" s="52">
        <v>1.5300000000000001E-4</v>
      </c>
      <c r="C64" s="52">
        <v>2.9299E-3</v>
      </c>
      <c r="D64" s="52">
        <v>23.517294</v>
      </c>
      <c r="E64" s="52">
        <v>8.1509889999999992</v>
      </c>
      <c r="F64" s="52">
        <v>2.253012E-3</v>
      </c>
      <c r="G64" s="52">
        <v>2.2027224E-4</v>
      </c>
      <c r="H64" s="52">
        <v>34.639217000000002</v>
      </c>
      <c r="I64" s="52">
        <v>0.27981445999999999</v>
      </c>
      <c r="J64" s="52">
        <v>0.23030647400000001</v>
      </c>
      <c r="K64" s="52">
        <v>3.1294156300000001E-10</v>
      </c>
      <c r="L64" s="52">
        <v>0.51012093432362327</v>
      </c>
      <c r="M64" s="52">
        <v>0.23714404</v>
      </c>
      <c r="N64" s="52">
        <v>0.45539676000000001</v>
      </c>
      <c r="O64" s="52">
        <v>3.6254413700000003E-10</v>
      </c>
      <c r="P64" s="52">
        <v>0.73357832643790089</v>
      </c>
      <c r="Q64" s="65">
        <v>7.5275069999999995E-11</v>
      </c>
      <c r="T64" s="63">
        <v>1.615E-4</v>
      </c>
      <c r="U64" s="63">
        <v>2.2292000000000002E-3</v>
      </c>
      <c r="V64" s="63">
        <v>24.999580000000002</v>
      </c>
      <c r="W64" s="63">
        <v>7.9439634999999997</v>
      </c>
      <c r="X64" s="63">
        <v>2.2626465999999999E-3</v>
      </c>
      <c r="Y64" s="63">
        <v>2.1533499E-4</v>
      </c>
      <c r="Z64" s="63">
        <v>34.642597000000002</v>
      </c>
      <c r="AA64" s="63">
        <v>0.27197061600000011</v>
      </c>
      <c r="AB64" s="63">
        <v>0.20123753699999999</v>
      </c>
      <c r="AC64" s="63">
        <v>2.09997325E-10</v>
      </c>
      <c r="AD64" s="63">
        <v>0.4732081532197101</v>
      </c>
      <c r="AE64" s="63">
        <v>0.22613493000000001</v>
      </c>
      <c r="AF64" s="63">
        <v>0.41842522999999998</v>
      </c>
      <c r="AG64" s="63">
        <v>2.8255549799999998E-10</v>
      </c>
      <c r="AH64" s="63">
        <v>0.69021141635014105</v>
      </c>
      <c r="AI64" s="63">
        <v>6.66434E-11</v>
      </c>
      <c r="AL64" s="54">
        <v>1.7239999999999999E-4</v>
      </c>
      <c r="AM64" s="54">
        <v>1.7024E-3</v>
      </c>
      <c r="AN64" s="54">
        <v>26.509466</v>
      </c>
      <c r="AO64" s="54">
        <v>7.7348600000000003</v>
      </c>
      <c r="AP64" s="54">
        <v>2.2734669999999999E-3</v>
      </c>
      <c r="AQ64" s="54">
        <v>2.1057728999999999E-4</v>
      </c>
      <c r="AR64" s="54">
        <v>34.649403</v>
      </c>
      <c r="AS64" s="54">
        <v>0.26310650000000002</v>
      </c>
      <c r="AT64" s="54">
        <v>0.17614321999999999</v>
      </c>
      <c r="AU64" s="54">
        <v>1.66710652E-10</v>
      </c>
      <c r="AV64" s="54">
        <v>0.43924972017564962</v>
      </c>
      <c r="AW64" s="54">
        <v>0.21583748999999999</v>
      </c>
      <c r="AX64" s="54">
        <v>0.38528180000000001</v>
      </c>
      <c r="AY64" s="54">
        <v>2.3750027800000003E-10</v>
      </c>
      <c r="AZ64" s="54">
        <v>0.66099804330039336</v>
      </c>
      <c r="BA64" s="54">
        <v>5.9679230000000002E-11</v>
      </c>
      <c r="BD64" s="59">
        <v>1.6860000000000001E-4</v>
      </c>
      <c r="BE64" s="59">
        <v>1.9456E-3</v>
      </c>
      <c r="BF64" s="59">
        <v>25.754083999999999</v>
      </c>
      <c r="BG64" s="59">
        <v>7.8574000000000002</v>
      </c>
      <c r="BH64" s="59">
        <v>2.2697183000000001E-3</v>
      </c>
      <c r="BI64" s="59">
        <v>2.1291278E-4</v>
      </c>
      <c r="BJ64" s="59">
        <v>34.651344000000002</v>
      </c>
      <c r="BK64" s="59">
        <v>0.26753249400000001</v>
      </c>
      <c r="BL64" s="59">
        <v>0.18792036300000001</v>
      </c>
      <c r="BM64" s="59">
        <v>1.8482409699999999E-10</v>
      </c>
      <c r="BN64" s="59">
        <v>0.45545285719410927</v>
      </c>
      <c r="BO64" s="59">
        <v>0.22077425000000001</v>
      </c>
      <c r="BP64" s="59">
        <v>0.40061555999999998</v>
      </c>
      <c r="BQ64" s="59">
        <v>2.5681114699999999E-10</v>
      </c>
      <c r="BR64" s="59">
        <v>0.66132936631970418</v>
      </c>
      <c r="BS64" s="59">
        <v>6.2830420000000001E-11</v>
      </c>
    </row>
    <row r="65" spans="2:71" x14ac:dyDescent="0.25">
      <c r="B65" s="52">
        <v>1.4789999999999999E-4</v>
      </c>
      <c r="C65" s="52">
        <v>3.5417999999999999E-3</v>
      </c>
      <c r="D65" s="52">
        <v>23.894745</v>
      </c>
      <c r="E65" s="52">
        <v>8.1488990000000001</v>
      </c>
      <c r="F65" s="52">
        <v>2.2461310000000002E-3</v>
      </c>
      <c r="G65" s="52">
        <v>2.1937156000000001E-4</v>
      </c>
      <c r="H65" s="52">
        <v>34.536239999999999</v>
      </c>
      <c r="I65" s="52">
        <v>0.27754445999999999</v>
      </c>
      <c r="J65" s="52">
        <v>0.26353178999999999</v>
      </c>
      <c r="K65" s="52">
        <v>9.4131143802264801E-4</v>
      </c>
      <c r="L65" s="52">
        <v>0.54201756145112001</v>
      </c>
      <c r="M65" s="52">
        <v>0.25233076999999998</v>
      </c>
      <c r="N65" s="52">
        <v>0.46794394</v>
      </c>
      <c r="O65" s="52">
        <v>6.6955010057489148E-2</v>
      </c>
      <c r="P65" s="52">
        <v>0.8301952771586607</v>
      </c>
      <c r="Q65" s="65">
        <v>1.00992985E-10</v>
      </c>
      <c r="T65" s="63">
        <v>1.5650000000000001E-4</v>
      </c>
      <c r="U65" s="63">
        <v>2.7418E-3</v>
      </c>
      <c r="V65" s="63">
        <v>25.353300000000001</v>
      </c>
      <c r="W65" s="63">
        <v>7.9460499999999996</v>
      </c>
      <c r="X65" s="63">
        <v>2.2553690000000001E-3</v>
      </c>
      <c r="Y65" s="63">
        <v>2.1458400999999999E-4</v>
      </c>
      <c r="Z65" s="63">
        <v>34.530757999999999</v>
      </c>
      <c r="AA65" s="63">
        <v>0.27121519999999999</v>
      </c>
      <c r="AB65" s="63">
        <v>0.23050435999999999</v>
      </c>
      <c r="AC65" s="63">
        <v>4.5683003999999999E-10</v>
      </c>
      <c r="AD65" s="63">
        <v>0.50171956046884392</v>
      </c>
      <c r="AE65" s="63">
        <v>0.23796324599999999</v>
      </c>
      <c r="AF65" s="63">
        <v>0.45594760000000001</v>
      </c>
      <c r="AG65" s="63">
        <v>3.1870987052741183E-2</v>
      </c>
      <c r="AH65" s="63">
        <v>0.77166493614218112</v>
      </c>
      <c r="AI65" s="63">
        <v>8.8183050000000002E-11</v>
      </c>
      <c r="AL65" s="54">
        <v>1.672E-4</v>
      </c>
      <c r="AM65" s="54">
        <v>2.1151999999999998E-3</v>
      </c>
      <c r="AN65" s="54">
        <v>26.840553</v>
      </c>
      <c r="AO65" s="54">
        <v>7.7377776999999996</v>
      </c>
      <c r="AP65" s="54">
        <v>2.2657043E-3</v>
      </c>
      <c r="AQ65" s="54">
        <v>2.0995430000000001E-4</v>
      </c>
      <c r="AR65" s="54">
        <v>34.528019999999998</v>
      </c>
      <c r="AS65" s="54">
        <v>0.26392146999999999</v>
      </c>
      <c r="AT65" s="54">
        <v>0.20136330999999999</v>
      </c>
      <c r="AU65" s="54">
        <v>2.9078953299999999E-10</v>
      </c>
      <c r="AV65" s="54">
        <v>0.46528478030189357</v>
      </c>
      <c r="AW65" s="54">
        <v>0.22464353400000001</v>
      </c>
      <c r="AX65" s="54">
        <v>0.44369753000000001</v>
      </c>
      <c r="AY65" s="54">
        <v>9.62860988590267E-4</v>
      </c>
      <c r="AZ65" s="54">
        <v>0.72610236407113282</v>
      </c>
      <c r="BA65" s="54">
        <v>7.8249912999999996E-11</v>
      </c>
      <c r="BD65" s="59">
        <v>1.6349999999999999E-4</v>
      </c>
      <c r="BE65" s="59">
        <v>2.4020999999999999E-3</v>
      </c>
      <c r="BF65" s="59">
        <v>26.095704999999999</v>
      </c>
      <c r="BG65" s="59">
        <v>7.8593469999999996</v>
      </c>
      <c r="BH65" s="59">
        <v>2.2621299999999998E-3</v>
      </c>
      <c r="BI65" s="59">
        <v>2.1222632000000001E-4</v>
      </c>
      <c r="BJ65" s="59">
        <v>34.534737</v>
      </c>
      <c r="BK65" s="59">
        <v>0.26778265000000001</v>
      </c>
      <c r="BL65" s="59">
        <v>0.21464478000000001</v>
      </c>
      <c r="BM65" s="59">
        <v>3.48860206E-10</v>
      </c>
      <c r="BN65" s="59">
        <v>0.4824274303603604</v>
      </c>
      <c r="BO65" s="59">
        <v>0.23048199</v>
      </c>
      <c r="BP65" s="59">
        <v>0.45303980999999988</v>
      </c>
      <c r="BQ65" s="59">
        <v>1.017510205024369E-2</v>
      </c>
      <c r="BR65" s="59">
        <v>0.73561579213278627</v>
      </c>
      <c r="BS65" s="59">
        <v>8.2448569999999999E-11</v>
      </c>
    </row>
    <row r="66" spans="2:71" x14ac:dyDescent="0.25">
      <c r="B66" s="52">
        <v>1.351E-4</v>
      </c>
      <c r="C66" s="52">
        <v>2.7721999999999998E-3</v>
      </c>
      <c r="D66" s="52">
        <v>25.047727999999999</v>
      </c>
      <c r="E66" s="52">
        <v>8.1427239999999994</v>
      </c>
      <c r="F66" s="52">
        <v>2.2329327000000002E-3</v>
      </c>
      <c r="G66" s="52">
        <v>2.1616284999999999E-4</v>
      </c>
      <c r="H66" s="52">
        <v>34.349440000000001</v>
      </c>
      <c r="I66" s="52">
        <v>0.273440246</v>
      </c>
      <c r="J66" s="52">
        <v>0.232054976</v>
      </c>
      <c r="K66" s="52">
        <v>4.2615716000000002E-10</v>
      </c>
      <c r="L66" s="52">
        <v>0.5054952224380862</v>
      </c>
      <c r="M66" s="52">
        <v>0.24086329000000001</v>
      </c>
      <c r="N66" s="52">
        <v>0.46092666999999998</v>
      </c>
      <c r="O66" s="52">
        <v>3.2905180052861943E-2</v>
      </c>
      <c r="P66" s="52">
        <v>0.77749613614122681</v>
      </c>
      <c r="Q66" s="65">
        <v>8.8254880000000005E-11</v>
      </c>
      <c r="T66" s="63">
        <v>1.438E-4</v>
      </c>
      <c r="U66" s="63">
        <v>2.1454E-3</v>
      </c>
      <c r="V66" s="63">
        <v>26.486649</v>
      </c>
      <c r="W66" s="63">
        <v>7.9453744999999998</v>
      </c>
      <c r="X66" s="63">
        <v>2.241505E-3</v>
      </c>
      <c r="Y66" s="63">
        <v>2.116361E-4</v>
      </c>
      <c r="Z66" s="63">
        <v>34.327260000000003</v>
      </c>
      <c r="AA66" s="63">
        <v>0.26600623000000001</v>
      </c>
      <c r="AB66" s="63">
        <v>0.203065316</v>
      </c>
      <c r="AC66" s="63">
        <v>2.8106686800000002E-10</v>
      </c>
      <c r="AD66" s="63">
        <v>0.46907154629211872</v>
      </c>
      <c r="AE66" s="63">
        <v>0.22813870999999999</v>
      </c>
      <c r="AF66" s="63">
        <v>0.45073287000000001</v>
      </c>
      <c r="AG66" s="63">
        <v>1.9168202490647769E-3</v>
      </c>
      <c r="AH66" s="63">
        <v>0.72728601632871026</v>
      </c>
      <c r="AI66" s="63">
        <v>7.8803090000000002E-11</v>
      </c>
      <c r="AL66" s="54">
        <v>1.5430000000000001E-4</v>
      </c>
      <c r="AM66" s="54">
        <v>1.6477E-3</v>
      </c>
      <c r="AN66" s="54">
        <v>27.95215</v>
      </c>
      <c r="AO66" s="54">
        <v>7.7386049999999997</v>
      </c>
      <c r="AP66" s="54">
        <v>2.2510192E-3</v>
      </c>
      <c r="AQ66" s="54">
        <v>2.072644E-4</v>
      </c>
      <c r="AR66" s="54">
        <v>34.306310000000003</v>
      </c>
      <c r="AS66" s="54">
        <v>0.25683737000000001</v>
      </c>
      <c r="AT66" s="54">
        <v>0.17902117400000001</v>
      </c>
      <c r="AU66" s="54">
        <v>2.1875345900000001E-10</v>
      </c>
      <c r="AV66" s="54">
        <v>0.43585854422905163</v>
      </c>
      <c r="AW66" s="54">
        <v>0.21832913000000001</v>
      </c>
      <c r="AX66" s="54">
        <v>0.42154498000000001</v>
      </c>
      <c r="AY66" s="54">
        <v>4.2838083500000002E-10</v>
      </c>
      <c r="AZ66" s="54">
        <v>0.70003078050310441</v>
      </c>
      <c r="BA66" s="54">
        <v>7.1539739999999998E-11</v>
      </c>
      <c r="BD66" s="59">
        <v>1.5080000000000001E-4</v>
      </c>
      <c r="BE66" s="59">
        <v>1.8758E-3</v>
      </c>
      <c r="BF66" s="59">
        <v>27.214925999999998</v>
      </c>
      <c r="BG66" s="59">
        <v>7.8589706000000001</v>
      </c>
      <c r="BH66" s="59">
        <v>2.2477577000000002E-3</v>
      </c>
      <c r="BI66" s="59">
        <v>2.0941845E-4</v>
      </c>
      <c r="BJ66" s="59">
        <v>34.322519999999997</v>
      </c>
      <c r="BK66" s="59">
        <v>0.26155466999999999</v>
      </c>
      <c r="BL66" s="59">
        <v>0.190232653</v>
      </c>
      <c r="BM66" s="59">
        <v>2.4224981700000001E-10</v>
      </c>
      <c r="BN66" s="59">
        <v>0.45178732325286902</v>
      </c>
      <c r="BO66" s="59">
        <v>0.22289147000000001</v>
      </c>
      <c r="BP66" s="59">
        <v>0.43542557999999998</v>
      </c>
      <c r="BQ66" s="59">
        <v>1.6260239152999999E-8</v>
      </c>
      <c r="BR66" s="59">
        <v>0.70028632133496271</v>
      </c>
      <c r="BS66" s="59">
        <v>7.4649869999999998E-11</v>
      </c>
    </row>
    <row r="67" spans="2:71" x14ac:dyDescent="0.25">
      <c r="B67" s="52">
        <v>1.027E-4</v>
      </c>
      <c r="C67" s="52">
        <v>2.6405000000000001E-3</v>
      </c>
      <c r="D67" s="52">
        <v>26.32836</v>
      </c>
      <c r="E67" s="52">
        <v>8.1367440000000002</v>
      </c>
      <c r="F67" s="52">
        <v>2.2226813999999999E-3</v>
      </c>
      <c r="G67" s="52">
        <v>2.1308243999999999E-4</v>
      </c>
      <c r="H67" s="52">
        <v>34.218741999999999</v>
      </c>
      <c r="I67" s="52">
        <v>0.26193125</v>
      </c>
      <c r="J67" s="52">
        <v>0.2280549</v>
      </c>
      <c r="K67" s="52">
        <v>2.30542133907348E-3</v>
      </c>
      <c r="L67" s="52">
        <v>0.49229157135245039</v>
      </c>
      <c r="M67" s="52">
        <v>0.25421589999999999</v>
      </c>
      <c r="N67" s="52">
        <v>0.43034538</v>
      </c>
      <c r="O67" s="52">
        <v>0.1236423700693571</v>
      </c>
      <c r="P67" s="52">
        <v>0.85413069018072685</v>
      </c>
      <c r="Q67" s="65">
        <v>1.1116399500000001E-10</v>
      </c>
      <c r="T67" s="63">
        <v>1.097E-4</v>
      </c>
      <c r="U67" s="63">
        <v>2.0644999999999999E-3</v>
      </c>
      <c r="V67" s="63">
        <v>27.757439000000002</v>
      </c>
      <c r="W67" s="63">
        <v>7.9459248000000002</v>
      </c>
      <c r="X67" s="63">
        <v>2.2308060000000001E-3</v>
      </c>
      <c r="Y67" s="63">
        <v>2.0877607E-4</v>
      </c>
      <c r="Z67" s="63">
        <v>34.17971</v>
      </c>
      <c r="AA67" s="63">
        <v>0.25137482</v>
      </c>
      <c r="AB67" s="63">
        <v>0.20378516999999999</v>
      </c>
      <c r="AC67" s="63">
        <v>9.8837505327420007E-6</v>
      </c>
      <c r="AD67" s="63">
        <v>0.45516987376316098</v>
      </c>
      <c r="AE67" s="63">
        <v>0.243164726</v>
      </c>
      <c r="AF67" s="63">
        <v>0.41261987999999999</v>
      </c>
      <c r="AG67" s="63">
        <v>0.10861400506637819</v>
      </c>
      <c r="AH67" s="63">
        <v>0.81330674516774193</v>
      </c>
      <c r="AI67" s="63">
        <v>1.00727274E-10</v>
      </c>
      <c r="AL67" s="54">
        <v>1.186E-4</v>
      </c>
      <c r="AM67" s="54">
        <v>1.6006E-3</v>
      </c>
      <c r="AN67" s="54">
        <v>29.210342000000001</v>
      </c>
      <c r="AO67" s="54">
        <v>7.7410445000000001</v>
      </c>
      <c r="AP67" s="54">
        <v>2.2397032000000001E-3</v>
      </c>
      <c r="AQ67" s="54">
        <v>2.0461350000000001E-4</v>
      </c>
      <c r="AR67" s="54">
        <v>34.139854</v>
      </c>
      <c r="AS67" s="54">
        <v>0.23990127</v>
      </c>
      <c r="AT67" s="54">
        <v>0.18090553200000001</v>
      </c>
      <c r="AU67" s="54">
        <v>4.8500154999999996E-10</v>
      </c>
      <c r="AV67" s="54">
        <v>0.42080680249696051</v>
      </c>
      <c r="AW67" s="54">
        <v>0.23175804999999999</v>
      </c>
      <c r="AX67" s="54">
        <v>0.3948779</v>
      </c>
      <c r="AY67" s="54">
        <v>9.4252500063645689E-2</v>
      </c>
      <c r="AZ67" s="54">
        <v>0.77929763415954023</v>
      </c>
      <c r="BA67" s="54">
        <v>9.2775794000000004E-11</v>
      </c>
      <c r="BD67" s="59">
        <v>1.1629999999999999E-4</v>
      </c>
      <c r="BE67" s="59">
        <v>1.8119E-3</v>
      </c>
      <c r="BF67" s="59">
        <v>28.475428000000001</v>
      </c>
      <c r="BG67" s="59">
        <v>7.8600009999999996</v>
      </c>
      <c r="BH67" s="59">
        <v>2.2366197999999999E-3</v>
      </c>
      <c r="BI67" s="59">
        <v>2.0666987999999999E-4</v>
      </c>
      <c r="BJ67" s="59">
        <v>34.166580000000003</v>
      </c>
      <c r="BK67" s="59">
        <v>0.24578427</v>
      </c>
      <c r="BL67" s="59">
        <v>0.191595038</v>
      </c>
      <c r="BM67" s="59">
        <v>5.9460489199999995E-10</v>
      </c>
      <c r="BN67" s="59">
        <v>0.43737930860682339</v>
      </c>
      <c r="BO67" s="59">
        <v>0.23698642</v>
      </c>
      <c r="BP67" s="59">
        <v>0.40376949000000001</v>
      </c>
      <c r="BQ67" s="59">
        <v>9.8996740064453956E-2</v>
      </c>
      <c r="BR67" s="59">
        <v>0.78444145016034839</v>
      </c>
      <c r="BS67" s="59">
        <v>9.5788530000000004E-11</v>
      </c>
    </row>
    <row r="68" spans="2:71" x14ac:dyDescent="0.25">
      <c r="B68" s="52">
        <v>9.8800000000000003E-5</v>
      </c>
      <c r="C68" s="52">
        <v>5.2424999999999998E-3</v>
      </c>
      <c r="D68" s="52">
        <v>25.745394000000001</v>
      </c>
      <c r="E68" s="52">
        <v>8.1373599999999993</v>
      </c>
      <c r="F68" s="52">
        <v>2.2182173999999999E-3</v>
      </c>
      <c r="G68" s="52">
        <v>2.1632186000000001E-4</v>
      </c>
      <c r="H68" s="52">
        <v>34.140244000000003</v>
      </c>
      <c r="I68" s="52">
        <v>0.264069043</v>
      </c>
      <c r="J68" s="52">
        <v>0.31218158000000001</v>
      </c>
      <c r="K68" s="52">
        <v>3.2012490071949347E-2</v>
      </c>
      <c r="L68" s="52">
        <v>0.60826311309369985</v>
      </c>
      <c r="M68" s="52">
        <v>0.29161884999999999</v>
      </c>
      <c r="N68" s="52">
        <v>0.47296940999999998</v>
      </c>
      <c r="O68" s="52">
        <v>0.28945220015057749</v>
      </c>
      <c r="P68" s="52">
        <v>1.109638634150578</v>
      </c>
      <c r="Q68" s="65">
        <v>5.4132347000000001E-3</v>
      </c>
      <c r="T68" s="63">
        <v>1.019E-4</v>
      </c>
      <c r="U68" s="63">
        <v>4.1742000000000003E-3</v>
      </c>
      <c r="V68" s="63">
        <v>27.199549999999999</v>
      </c>
      <c r="W68" s="63">
        <v>7.9552263999999999</v>
      </c>
      <c r="X68" s="63">
        <v>2.2252283999999998E-3</v>
      </c>
      <c r="Y68" s="63">
        <v>2.1175959999999999E-4</v>
      </c>
      <c r="Z68" s="63">
        <v>34.084119999999999</v>
      </c>
      <c r="AA68" s="63">
        <v>0.25441081999999998</v>
      </c>
      <c r="AB68" s="63">
        <v>0.28086102000000002</v>
      </c>
      <c r="AC68" s="63">
        <v>2.784509206816798E-2</v>
      </c>
      <c r="AD68" s="63">
        <v>0.56311693208916946</v>
      </c>
      <c r="AE68" s="63">
        <v>0.27963933000000002</v>
      </c>
      <c r="AF68" s="63">
        <v>0.45274162000000001</v>
      </c>
      <c r="AG68" s="63">
        <v>0.27567348014863668</v>
      </c>
      <c r="AH68" s="63">
        <v>1.0633138591486371</v>
      </c>
      <c r="AI68" s="63">
        <v>2.4026709999999999E-3</v>
      </c>
      <c r="AL68" s="54">
        <v>1.076E-4</v>
      </c>
      <c r="AM68" s="54">
        <v>3.2586E-3</v>
      </c>
      <c r="AN68" s="54">
        <v>28.682312</v>
      </c>
      <c r="AO68" s="54">
        <v>7.7518506</v>
      </c>
      <c r="AP68" s="54">
        <v>2.2328199999999999E-3</v>
      </c>
      <c r="AQ68" s="54">
        <v>2.0735423000000001E-4</v>
      </c>
      <c r="AR68" s="54">
        <v>34.024611999999998</v>
      </c>
      <c r="AS68" s="54">
        <v>0.24291508000000001</v>
      </c>
      <c r="AT68" s="54">
        <v>0.25037847000000002</v>
      </c>
      <c r="AU68" s="54">
        <v>2.3683237064119591E-2</v>
      </c>
      <c r="AV68" s="54">
        <v>0.51697678708425687</v>
      </c>
      <c r="AW68" s="54">
        <v>0.26665430000000001</v>
      </c>
      <c r="AX68" s="54">
        <v>0.43168141999999998</v>
      </c>
      <c r="AY68" s="54">
        <v>0.259260330143812</v>
      </c>
      <c r="AZ68" s="54">
        <v>1.0222693028438119</v>
      </c>
      <c r="BA68" s="54">
        <v>7.5912080000000007E-5</v>
      </c>
      <c r="BD68" s="59">
        <v>1.0670000000000001E-4</v>
      </c>
      <c r="BE68" s="59">
        <v>3.6530999999999998E-3</v>
      </c>
      <c r="BF68" s="59">
        <v>27.930911999999999</v>
      </c>
      <c r="BG68" s="59">
        <v>7.8690100000000003</v>
      </c>
      <c r="BH68" s="59">
        <v>2.2303099000000001E-3</v>
      </c>
      <c r="BI68" s="59">
        <v>2.0952504000000001E-4</v>
      </c>
      <c r="BJ68" s="59">
        <v>34.062600000000003</v>
      </c>
      <c r="BK68" s="59">
        <v>0.24895455</v>
      </c>
      <c r="BL68" s="59">
        <v>0.26444140999999999</v>
      </c>
      <c r="BM68" s="59">
        <v>2.5306085065539861E-2</v>
      </c>
      <c r="BN68" s="59">
        <v>0.53870204508599728</v>
      </c>
      <c r="BO68" s="59">
        <v>0.27279836000000002</v>
      </c>
      <c r="BP68" s="59">
        <v>0.44134657999999999</v>
      </c>
      <c r="BQ68" s="59">
        <v>0.26482934014361292</v>
      </c>
      <c r="BR68" s="59">
        <v>1.0282754878436129</v>
      </c>
      <c r="BS68" s="59">
        <v>3.6837547999999998E-4</v>
      </c>
    </row>
    <row r="69" spans="2:71" x14ac:dyDescent="0.25">
      <c r="B69" s="52">
        <v>1.186E-4</v>
      </c>
      <c r="C69" s="52">
        <v>1.4967299999999999E-2</v>
      </c>
      <c r="D69" s="52">
        <v>24.061669999999999</v>
      </c>
      <c r="E69" s="52">
        <v>8.1478370000000009</v>
      </c>
      <c r="F69" s="52">
        <v>2.2216274E-3</v>
      </c>
      <c r="G69" s="52">
        <v>2.1929246000000001E-4</v>
      </c>
      <c r="H69" s="52">
        <v>34.190413999999997</v>
      </c>
      <c r="I69" s="52">
        <v>0.26818684999999998</v>
      </c>
      <c r="J69" s="52">
        <v>0.38962901999999999</v>
      </c>
      <c r="K69" s="52">
        <v>5.8013998438698471E-2</v>
      </c>
      <c r="L69" s="52">
        <v>0.71582986847582053</v>
      </c>
      <c r="M69" s="52">
        <v>0.29460455000000002</v>
      </c>
      <c r="N69" s="52">
        <v>0.50534400999999995</v>
      </c>
      <c r="O69" s="52">
        <v>0.31540653029215382</v>
      </c>
      <c r="P69" s="52">
        <v>1.183386124292154</v>
      </c>
      <c r="Q69" s="65">
        <v>2.1469665999999998E-2</v>
      </c>
      <c r="T69" s="63">
        <v>1.1909999999999999E-4</v>
      </c>
      <c r="U69" s="63">
        <v>9.8359999999999993E-3</v>
      </c>
      <c r="V69" s="63">
        <v>25.621207999999999</v>
      </c>
      <c r="W69" s="63">
        <v>7.9655703999999998</v>
      </c>
      <c r="X69" s="63">
        <v>2.2267057000000001E-3</v>
      </c>
      <c r="Y69" s="63">
        <v>2.1454286E-4</v>
      </c>
      <c r="Z69" s="63">
        <v>34.111080000000001</v>
      </c>
      <c r="AA69" s="63">
        <v>0.26369355</v>
      </c>
      <c r="AB69" s="63">
        <v>0.34260032000000001</v>
      </c>
      <c r="AC69" s="63">
        <v>4.5360275187661052E-2</v>
      </c>
      <c r="AD69" s="63">
        <v>0.65165414521793918</v>
      </c>
      <c r="AE69" s="63">
        <v>0.27829482999999999</v>
      </c>
      <c r="AF69" s="63">
        <v>0.47199609999999997</v>
      </c>
      <c r="AG69" s="63">
        <v>0.27189025020708579</v>
      </c>
      <c r="AH69" s="63">
        <v>1.086164204207086</v>
      </c>
      <c r="AI69" s="63">
        <v>1.0310540999999999E-2</v>
      </c>
      <c r="AL69" s="54">
        <v>1.2329999999999999E-4</v>
      </c>
      <c r="AM69" s="54">
        <v>6.6708999999999996E-3</v>
      </c>
      <c r="AN69" s="54">
        <v>27.197607000000001</v>
      </c>
      <c r="AO69" s="54">
        <v>7.7576720000000003</v>
      </c>
      <c r="AP69" s="54">
        <v>2.2326036999999999E-3</v>
      </c>
      <c r="AQ69" s="54">
        <v>2.0988901000000001E-4</v>
      </c>
      <c r="AR69" s="54">
        <v>34.028046000000003</v>
      </c>
      <c r="AS69" s="54">
        <v>0.257281865</v>
      </c>
      <c r="AT69" s="54">
        <v>0.30092797500000001</v>
      </c>
      <c r="AU69" s="54">
        <v>3.5116732112281973E-2</v>
      </c>
      <c r="AV69" s="54">
        <v>0.5933265721381491</v>
      </c>
      <c r="AW69" s="54">
        <v>0.26306671999999998</v>
      </c>
      <c r="AX69" s="54">
        <v>0.44322607000000003</v>
      </c>
      <c r="AY69" s="54">
        <v>0.23432764016062721</v>
      </c>
      <c r="AZ69" s="54">
        <v>1.012690111160627</v>
      </c>
      <c r="BA69" s="54">
        <v>1.1556056999999999E-3</v>
      </c>
      <c r="BD69" s="59">
        <v>1.2300000000000001E-4</v>
      </c>
      <c r="BE69" s="59">
        <v>8.1262999999999995E-3</v>
      </c>
      <c r="BF69" s="59">
        <v>26.389454000000001</v>
      </c>
      <c r="BG69" s="59">
        <v>7.8780804</v>
      </c>
      <c r="BH69" s="59">
        <v>2.2309676000000001E-3</v>
      </c>
      <c r="BI69" s="59">
        <v>2.1222219E-4</v>
      </c>
      <c r="BJ69" s="59">
        <v>34.079673999999997</v>
      </c>
      <c r="BK69" s="59">
        <v>0.26065607000000002</v>
      </c>
      <c r="BL69" s="59">
        <v>0.32142391999999997</v>
      </c>
      <c r="BM69" s="59">
        <v>4.0104914142085321E-2</v>
      </c>
      <c r="BN69" s="59">
        <v>0.6221849041700237</v>
      </c>
      <c r="BO69" s="59">
        <v>0.27060202999999999</v>
      </c>
      <c r="BP69" s="59">
        <v>0.45767004</v>
      </c>
      <c r="BQ69" s="59">
        <v>0.25227090018206688</v>
      </c>
      <c r="BR69" s="59">
        <v>1.031089964182067</v>
      </c>
      <c r="BS69" s="59">
        <v>5.3419069999999999E-3</v>
      </c>
    </row>
    <row r="70" spans="2:71" x14ac:dyDescent="0.25">
      <c r="B70" s="52" cm="1">
        <f t="array" ref="B70:B86">TRANSPOSE(Fe!B$24:R$24)</f>
        <v>7.4499999999999995E-5</v>
      </c>
      <c r="C70" s="52" cm="1">
        <f t="array" ref="C70:C86">TRANSPOSE('PO4'!B$24:R$24)</f>
        <v>2.0073999999999999E-3</v>
      </c>
      <c r="D70" s="52" cm="1">
        <f t="array" ref="D70:D86">TRANSPOSE(surface_T!B$24:R$24)</f>
        <v>26.580542000000001</v>
      </c>
      <c r="E70" s="52" cm="1">
        <f t="array" ref="E70:E86">TRANSPOSE(surface_ph!B$24:R$24)</f>
        <v>8.1466180000000001</v>
      </c>
      <c r="F70" s="52" cm="1">
        <f t="array" ref="F70:F86">TRANSPOSE(surface_Alk!B$24:R$24)</f>
        <v>2.2106542999999999E-3</v>
      </c>
      <c r="G70" s="52" cm="1">
        <f t="array" ref="G70:G86">TRANSPOSE(surface_oxugen!B$24:R$24)</f>
        <v>2.1155505999999999E-4</v>
      </c>
      <c r="H70" s="52" cm="1">
        <f t="array" ref="H70:H86">TRANSPOSE(Surface_sal!B$24:R$24)</f>
        <v>34.003169999999997</v>
      </c>
      <c r="I70" s="52" cm="1">
        <f t="array" ref="I70:I86">TRANSPOSE(picophyto!B$24:R$24)</f>
        <v>0.26078857</v>
      </c>
      <c r="J70" s="52" cm="1">
        <f t="array" ref="J70:J86">TRANSPOSE(nanophyto!B$24:R$24)</f>
        <v>0.18764223999999999</v>
      </c>
      <c r="K70" s="52" cm="1">
        <f t="array" ref="K70:K86">TRANSPOSE(microphyto!B$24:R$24)</f>
        <v>2.7256023699999999E-10</v>
      </c>
      <c r="L70" s="52" cm="1">
        <f t="array" ref="L70:L86">TRANSPOSE(total_phyto!B$24:R$24)</f>
        <v>0.44843081028274739</v>
      </c>
      <c r="M70" s="52" cm="1">
        <f t="array" ref="M70:M86">TRANSPOSE(nanozoo!B$24:R$24)</f>
        <v>0.22424123000000001</v>
      </c>
      <c r="N70" s="52" cm="1">
        <f t="array" ref="N70:N86">TRANSPOSE(microzoo!B$24:R$24)</f>
        <v>0.42563990000000002</v>
      </c>
      <c r="O70" s="52" cm="1">
        <f t="array" ref="O70:O86">TRANSPOSE(mesozoo!B$24:R$24)</f>
        <v>3.7562845E-10</v>
      </c>
      <c r="P70" s="52" cm="1">
        <f t="array" ref="P70:P86">TRANSPOSE(total_zoo!B$24:R$24)</f>
        <v>0.69197126044549884</v>
      </c>
      <c r="Q70" s="65" cm="1">
        <f t="array" ref="Q70:Q86">TRANSPOSE(foram!B$24:R$24)</f>
        <v>6.9843949999999994E-11</v>
      </c>
      <c r="T70" s="63" cm="1">
        <f t="array" ref="T70:T86">TRANSPOSE(Fe!B$135:R$135)</f>
        <v>7.8800000000000004E-5</v>
      </c>
      <c r="U70" s="63" cm="1">
        <f t="array" ref="U70:U86">TRANSPOSE('PO4'!B$135:R$135)</f>
        <v>1.5407999999999999E-3</v>
      </c>
      <c r="V70" s="63" cm="1">
        <f t="array" ref="V70:V86">TRANSPOSE(surface_T!B$135:R$135)</f>
        <v>28.251110000000001</v>
      </c>
      <c r="W70" s="63" cm="1">
        <f t="array" ref="W70:W86">TRANSPOSE(surface_ph!B$135:R$135)</f>
        <v>7.9348080000000003</v>
      </c>
      <c r="X70" s="63" cm="1">
        <f t="array" ref="X70:X86">TRANSPOSE(surface_Alk!B$135:R$135)</f>
        <v>2.2170874000000001E-3</v>
      </c>
      <c r="Y70" s="63" cm="1">
        <f t="array" ref="Y70:Y86">TRANSPOSE(surface_oxugen!B$135:R$135)</f>
        <v>2.0670106E-4</v>
      </c>
      <c r="Z70" s="63" cm="1">
        <f t="array" ref="Z70:Z86">TRANSPOSE(Surface_sal!B$135:R$135)</f>
        <v>33.950479999999999</v>
      </c>
      <c r="AA70" s="63" cm="1">
        <f t="array" ref="AA70:AA86">TRANSPOSE(picophyto!B$135:R$135)</f>
        <v>0.24901435</v>
      </c>
      <c r="AB70" s="63" cm="1">
        <f t="array" ref="AB70:AB86">TRANSPOSE(nanophyto!B$135:R$135)</f>
        <v>0.16688999900000001</v>
      </c>
      <c r="AC70" s="63" cm="1">
        <f t="array" ref="AC70:AC86">TRANSPOSE(microphyto!B$135:R$135)</f>
        <v>2.2030482899999999E-10</v>
      </c>
      <c r="AD70" s="63" cm="1">
        <f t="array" ref="AD70:AD86">TRANSPOSE(total_phyto!B$135:R$135)</f>
        <v>0.41590434923000291</v>
      </c>
      <c r="AE70" s="63" cm="1">
        <f t="array" ref="AE70:AE86">TRANSPOSE(nanozoo!B$135:R$135)</f>
        <v>0.21469659999999999</v>
      </c>
      <c r="AF70" s="63" cm="1">
        <f t="array" ref="AF70:AF86">TRANSPOSE(microzoo!B$135:R$135)</f>
        <v>0.40085132000000001</v>
      </c>
      <c r="AG70" s="63" cm="1">
        <f t="array" ref="AG70:AG86">TRANSPOSE(mesozoo!B$135:R$135)</f>
        <v>3.4361733400000002E-10</v>
      </c>
      <c r="AH70" s="63" cm="1">
        <f t="array" ref="AH70:AH86">TRANSPOSE(total_zoo!B$135:R$135)</f>
        <v>0.66316497541003805</v>
      </c>
      <c r="AI70" s="63" cm="1">
        <f t="array" ref="AI70:AI86">TRANSPOSE(foram!B$135:R$135)</f>
        <v>6.5424575000000003E-11</v>
      </c>
      <c r="AL70" s="54" cm="1">
        <f t="array" ref="AL70:AL86">TRANSPOSE(Fe!B$172:R$172)</f>
        <v>8.5500000000000005E-5</v>
      </c>
      <c r="AM70" s="54" cm="1">
        <f t="array" ref="AM70:AM86">TRANSPOSE('PO4'!B$172:R$172)</f>
        <v>1.1853E-3</v>
      </c>
      <c r="AN70" s="54" cm="1">
        <f t="array" ref="AN70:AN86">TRANSPOSE(surface_T!B$172:R$172)</f>
        <v>29.919304</v>
      </c>
      <c r="AO70" s="54" cm="1">
        <f t="array" ref="AO70:AO86">TRANSPOSE(surface_ph!B$172:R$172)</f>
        <v>7.7282896000000001</v>
      </c>
      <c r="AP70" s="54" cm="1">
        <f t="array" ref="AP70:AP86">TRANSPOSE(surface_Alk!B$172:R$172)</f>
        <v>2.2240306999999999E-3</v>
      </c>
      <c r="AQ70" s="54" cm="1">
        <f t="array" ref="AQ70:AQ86">TRANSPOSE(surface_oxugen!B$172:R$172)</f>
        <v>2.0215855E-4</v>
      </c>
      <c r="AR70" s="54" cm="1">
        <f t="array" ref="AR70:AR86">TRANSPOSE(Surface_sal!B$172:R$172)</f>
        <v>33.891945</v>
      </c>
      <c r="AS70" s="54" cm="1">
        <f t="array" ref="AS70:AS86">TRANSPOSE(picophyto!B$172:R$172)</f>
        <v>0.236748454</v>
      </c>
      <c r="AT70" s="54" cm="1">
        <f t="array" ref="AT70:AT86">TRANSPOSE(nanophyto!B$172:R$172)</f>
        <v>0.14884566699999999</v>
      </c>
      <c r="AU70" s="54" cm="1">
        <f t="array" ref="AU70:AU86">TRANSPOSE(microphyto!B$172:R$172)</f>
        <v>1.9356838000000001E-10</v>
      </c>
      <c r="AV70" s="54" cm="1">
        <f t="array" ref="AV70:AV86">TRANSPOSE(total_phyto!B$172:R$172)</f>
        <v>0.38559412120289449</v>
      </c>
      <c r="AW70" s="54" cm="1">
        <f t="array" ref="AW70:AW86">TRANSPOSE(nanozoo!B$172:R$172)</f>
        <v>0.20550512000000001</v>
      </c>
      <c r="AX70" s="54" cm="1">
        <f t="array" ref="AX70:AX86">TRANSPOSE(microzoo!B$172:R$172)</f>
        <v>0.37812324000000003</v>
      </c>
      <c r="AY70" s="54" cm="1">
        <f t="array" ref="AY70:AY86">TRANSPOSE(mesozoo!B$172:R$172)</f>
        <v>3.2341855000000001E-10</v>
      </c>
      <c r="AZ70" s="54" cm="1">
        <f t="array" ref="AZ70:AZ86">TRANSPOSE(total_zoo!B$172:R$172)</f>
        <v>0.6446394653881603</v>
      </c>
      <c r="BA70" s="54" cm="1">
        <f t="array" ref="BA70:BA86">TRANSPOSE(foram!B$172:R$172)</f>
        <v>6.1784839999999995E-11</v>
      </c>
      <c r="BD70" s="59" cm="1">
        <f t="array" ref="BD70:BD86">TRANSPOSE(Fe!B$98:R$98)</f>
        <v>8.25E-5</v>
      </c>
      <c r="BE70" s="59" cm="1">
        <f t="array" ref="BE70:BE86">TRANSPOSE('PO4'!B$98:R$98)</f>
        <v>1.3859E-3</v>
      </c>
      <c r="BF70" s="59" cm="1">
        <f t="array" ref="BF70:BF86">TRANSPOSE(surface_T!B$98:R$98)</f>
        <v>29.063369999999999</v>
      </c>
      <c r="BG70" s="59" cm="1">
        <f t="array" ref="BG70:BG86">TRANSPOSE(surface_ph!B$98:R$98)</f>
        <v>7.8500804999999998</v>
      </c>
      <c r="BH70" s="59" cm="1">
        <f t="array" ref="BH70:BH86">TRANSPOSE(surface_Alk!B$98:R$98)</f>
        <v>2.2219259999999999E-3</v>
      </c>
      <c r="BI70" s="59" cm="1">
        <f t="array" ref="BI70:BI86">TRANSPOSE(surface_oxugen!B$98:R$98)</f>
        <v>2.0445764E-4</v>
      </c>
      <c r="BJ70" s="59" cm="1">
        <f t="array" ref="BJ70:BJ86">TRANSPOSE(Surface_sal!B$98:R$98)</f>
        <v>33.923870000000001</v>
      </c>
      <c r="BK70" s="59" cm="1">
        <f t="array" ref="BK70:BK86">TRANSPOSE(picophyto!B$98:R$98)</f>
        <v>0.24321615999999999</v>
      </c>
      <c r="BL70" s="59" cm="1">
        <f t="array" ref="BL70:BL86">TRANSPOSE(nanophyto!B$98:R$98)</f>
        <v>0.159365796</v>
      </c>
      <c r="BM70" s="59" cm="1">
        <f t="array" ref="BM70:BM86">TRANSPOSE(microphyto!B$98:R$98)</f>
        <v>2.16607441E-10</v>
      </c>
      <c r="BN70" s="59" cm="1">
        <f t="array" ref="BN70:BN86">TRANSPOSE(total_phyto!B$98:R$98)</f>
        <v>0.40258195622625181</v>
      </c>
      <c r="BO70" s="59" cm="1">
        <f t="array" ref="BO70:BO86">TRANSPOSE(nanozoo!B$98:R$98)</f>
        <v>0.210753205</v>
      </c>
      <c r="BP70" s="59" cm="1">
        <f t="array" ref="BP70:BP86">TRANSPOSE(microzoo!B$98:R$98)</f>
        <v>0.39302272999999999</v>
      </c>
      <c r="BQ70" s="59" cm="1">
        <f t="array" ref="BQ70:BQ86">TRANSPOSE(mesozoo!B$98:R$98)</f>
        <v>3.5492930000000002E-10</v>
      </c>
      <c r="BR70" s="59" cm="1">
        <f t="array" ref="BR70:BR86">TRANSPOSE(total_zoo!B$98:R$98)</f>
        <v>0.6451008084196711</v>
      </c>
      <c r="BS70" s="59" cm="1">
        <f t="array" ref="BS70:BS86">TRANSPOSE(foram!B$98:R$98)</f>
        <v>6.4708904999999997E-11</v>
      </c>
    </row>
    <row r="71" spans="2:71" x14ac:dyDescent="0.25">
      <c r="B71" s="52">
        <v>1.2899999999999999E-4</v>
      </c>
      <c r="C71" s="52">
        <v>9.4760000000000005E-4</v>
      </c>
      <c r="D71" s="52">
        <v>26.541048</v>
      </c>
      <c r="E71" s="52">
        <v>8.140917</v>
      </c>
      <c r="F71" s="52">
        <v>2.2238935E-3</v>
      </c>
      <c r="G71" s="52">
        <v>2.1065510999999999E-4</v>
      </c>
      <c r="H71" s="52">
        <v>34.243484000000002</v>
      </c>
      <c r="I71" s="52">
        <v>0.24520916000000001</v>
      </c>
      <c r="J71" s="52">
        <v>0.10770640400000001</v>
      </c>
      <c r="K71" s="52">
        <v>7.1237628999999999E-11</v>
      </c>
      <c r="L71" s="52">
        <v>0.35291556407635338</v>
      </c>
      <c r="M71" s="52">
        <v>0.19288938</v>
      </c>
      <c r="N71" s="52">
        <v>0.213265643</v>
      </c>
      <c r="O71" s="52">
        <v>7.5279171000000004E-11</v>
      </c>
      <c r="P71" s="52">
        <v>0.43724855510303862</v>
      </c>
      <c r="Q71" s="65">
        <v>2.7741039999999999E-11</v>
      </c>
      <c r="T71" s="63">
        <v>1.384E-4</v>
      </c>
      <c r="U71" s="63">
        <v>7.0379999999999998E-4</v>
      </c>
      <c r="V71" s="63">
        <v>28.214594000000002</v>
      </c>
      <c r="W71" s="63">
        <v>7.9273033000000002</v>
      </c>
      <c r="X71" s="63">
        <v>2.2321693000000001E-3</v>
      </c>
      <c r="Y71" s="63">
        <v>2.0578668E-4</v>
      </c>
      <c r="Z71" s="63">
        <v>34.22383</v>
      </c>
      <c r="AA71" s="63">
        <v>0.23350064000000001</v>
      </c>
      <c r="AB71" s="63">
        <v>9.1669926999999998E-2</v>
      </c>
      <c r="AC71" s="63">
        <v>6.4240125000000004E-11</v>
      </c>
      <c r="AD71" s="63">
        <v>0.32517056706899378</v>
      </c>
      <c r="AE71" s="63">
        <v>0.18365053100000001</v>
      </c>
      <c r="AF71" s="63">
        <v>0.18999948999999999</v>
      </c>
      <c r="AG71" s="63">
        <v>6.7756087999999998E-11</v>
      </c>
      <c r="AH71" s="63">
        <v>0.40967862609293149</v>
      </c>
      <c r="AI71" s="63">
        <v>2.4549477E-11</v>
      </c>
      <c r="AL71" s="54">
        <v>1.4909999999999999E-4</v>
      </c>
      <c r="AM71" s="54">
        <v>5.3050000000000005E-4</v>
      </c>
      <c r="AN71" s="54">
        <v>29.88767</v>
      </c>
      <c r="AO71" s="54">
        <v>7.7220120000000003</v>
      </c>
      <c r="AP71" s="54">
        <v>2.2414483000000002E-3</v>
      </c>
      <c r="AQ71" s="54">
        <v>2.0122814999999999E-4</v>
      </c>
      <c r="AR71" s="54">
        <v>34.203620000000001</v>
      </c>
      <c r="AS71" s="54">
        <v>0.22245520999999999</v>
      </c>
      <c r="AT71" s="54">
        <v>7.9610939999999991E-2</v>
      </c>
      <c r="AU71" s="54">
        <v>6.0174525999999999E-11</v>
      </c>
      <c r="AV71" s="54">
        <v>0.30206615006469462</v>
      </c>
      <c r="AW71" s="54">
        <v>0.17548155500000001</v>
      </c>
      <c r="AX71" s="54">
        <v>0.173531399</v>
      </c>
      <c r="AY71" s="54">
        <v>6.3491516999999995E-11</v>
      </c>
      <c r="AZ71" s="54">
        <v>0.39353164508729482</v>
      </c>
      <c r="BA71" s="54">
        <v>2.2385340000000001E-11</v>
      </c>
      <c r="BD71" s="59">
        <v>1.4459999999999999E-4</v>
      </c>
      <c r="BE71" s="59">
        <v>6.2169999999999999E-4</v>
      </c>
      <c r="BF71" s="59">
        <v>29.035229999999999</v>
      </c>
      <c r="BG71" s="59">
        <v>7.8435826000000004</v>
      </c>
      <c r="BH71" s="59">
        <v>2.2383518999999998E-3</v>
      </c>
      <c r="BI71" s="59">
        <v>2.0351468000000001E-4</v>
      </c>
      <c r="BJ71" s="59">
        <v>34.215815999999997</v>
      </c>
      <c r="BK71" s="59">
        <v>0.22829840000000001</v>
      </c>
      <c r="BL71" s="59">
        <v>8.6404950000000008E-2</v>
      </c>
      <c r="BM71" s="59">
        <v>6.2939280000000002E-11</v>
      </c>
      <c r="BN71" s="59">
        <v>0.31470335006761102</v>
      </c>
      <c r="BO71" s="59">
        <v>0.18002546</v>
      </c>
      <c r="BP71" s="59">
        <v>0.18407659800000001</v>
      </c>
      <c r="BQ71" s="59">
        <v>6.6775307E-11</v>
      </c>
      <c r="BR71" s="59">
        <v>0.39405944209057858</v>
      </c>
      <c r="BS71" s="59">
        <v>2.3782094000000001E-11</v>
      </c>
    </row>
    <row r="72" spans="2:71" x14ac:dyDescent="0.25">
      <c r="B72" s="52">
        <v>1.381E-4</v>
      </c>
      <c r="C72" s="52">
        <v>8.4130000000000001E-4</v>
      </c>
      <c r="D72" s="52">
        <v>26.297007000000001</v>
      </c>
      <c r="E72" s="52">
        <v>8.1417029999999997</v>
      </c>
      <c r="F72" s="52">
        <v>2.226553E-3</v>
      </c>
      <c r="G72" s="52">
        <v>2.1098043000000001E-4</v>
      </c>
      <c r="H72" s="52">
        <v>34.285429999999998</v>
      </c>
      <c r="I72" s="52">
        <v>0.24538075600000001</v>
      </c>
      <c r="J72" s="52">
        <v>9.9291418000000006E-2</v>
      </c>
      <c r="K72" s="52">
        <v>6.1114819000000006E-11</v>
      </c>
      <c r="L72" s="52">
        <v>0.34467217406570849</v>
      </c>
      <c r="M72" s="52">
        <v>0.18843120999999999</v>
      </c>
      <c r="N72" s="52">
        <v>0.18892211405699999</v>
      </c>
      <c r="O72" s="52">
        <v>6.2034957000000003E-11</v>
      </c>
      <c r="P72" s="52">
        <v>0.40631665414315898</v>
      </c>
      <c r="Q72" s="65">
        <v>2.4101592000000001E-11</v>
      </c>
      <c r="T72" s="63">
        <v>1.4750000000000001E-4</v>
      </c>
      <c r="U72" s="63">
        <v>6.269E-4</v>
      </c>
      <c r="V72" s="63">
        <v>27.969529999999999</v>
      </c>
      <c r="W72" s="63">
        <v>7.9266043000000002</v>
      </c>
      <c r="X72" s="63">
        <v>2.2350599000000001E-3</v>
      </c>
      <c r="Y72" s="63">
        <v>2.0610811999999999E-4</v>
      </c>
      <c r="Z72" s="63">
        <v>34.269534999999998</v>
      </c>
      <c r="AA72" s="63">
        <v>0.234871785</v>
      </c>
      <c r="AB72" s="63">
        <v>8.4849728000000013E-2</v>
      </c>
      <c r="AC72" s="63">
        <v>5.6224455E-11</v>
      </c>
      <c r="AD72" s="63">
        <v>0.31972151306053342</v>
      </c>
      <c r="AE72" s="63">
        <v>0.18031055000000001</v>
      </c>
      <c r="AF72" s="63">
        <v>0.17392560068126939</v>
      </c>
      <c r="AG72" s="63">
        <v>5.7850790000000003E-11</v>
      </c>
      <c r="AH72" s="63">
        <v>0.38643469182614182</v>
      </c>
      <c r="AI72" s="63">
        <v>2.1657974E-11</v>
      </c>
      <c r="AL72" s="54">
        <v>1.5870000000000001E-4</v>
      </c>
      <c r="AM72" s="54">
        <v>4.6700000000000002E-4</v>
      </c>
      <c r="AN72" s="54">
        <v>29.648099999999999</v>
      </c>
      <c r="AO72" s="54">
        <v>7.7213845000000001</v>
      </c>
      <c r="AP72" s="54">
        <v>2.2446506000000001E-3</v>
      </c>
      <c r="AQ72" s="54">
        <v>2.0151737999999999E-4</v>
      </c>
      <c r="AR72" s="54">
        <v>34.254860000000001</v>
      </c>
      <c r="AS72" s="54">
        <v>0.22421443499999999</v>
      </c>
      <c r="AT72" s="54">
        <v>7.3194998300000008E-2</v>
      </c>
      <c r="AU72" s="54">
        <v>5.2753320000000002E-11</v>
      </c>
      <c r="AV72" s="54">
        <v>0.29740943335684461</v>
      </c>
      <c r="AW72" s="54">
        <v>0.17295433599999999</v>
      </c>
      <c r="AX72" s="54">
        <v>0.16138549048767301</v>
      </c>
      <c r="AY72" s="54">
        <v>5.4821425E-11</v>
      </c>
      <c r="AZ72" s="54">
        <v>0.37337973766632732</v>
      </c>
      <c r="BA72" s="54">
        <v>1.9748670000000001E-11</v>
      </c>
      <c r="BD72" s="59">
        <v>1.5449999999999999E-4</v>
      </c>
      <c r="BE72" s="59">
        <v>5.4640000000000005E-4</v>
      </c>
      <c r="BF72" s="59">
        <v>28.797401000000001</v>
      </c>
      <c r="BG72" s="59">
        <v>7.8433656999999997</v>
      </c>
      <c r="BH72" s="59">
        <v>2.2414790000000002E-3</v>
      </c>
      <c r="BI72" s="59">
        <v>2.0380530000000001E-4</v>
      </c>
      <c r="BJ72" s="59">
        <v>34.265410000000003</v>
      </c>
      <c r="BK72" s="59">
        <v>0.22963291</v>
      </c>
      <c r="BL72" s="59">
        <v>7.9190937999999989E-2</v>
      </c>
      <c r="BM72" s="59">
        <v>5.46801645E-11</v>
      </c>
      <c r="BN72" s="59">
        <v>0.30882384805888768</v>
      </c>
      <c r="BO72" s="59">
        <v>0.17671225500000001</v>
      </c>
      <c r="BP72" s="59">
        <v>0.16793755059071869</v>
      </c>
      <c r="BQ72" s="59">
        <v>5.6552917999999999E-11</v>
      </c>
      <c r="BR72" s="59">
        <v>0.37346728466805867</v>
      </c>
      <c r="BS72" s="59">
        <v>2.0769407E-11</v>
      </c>
    </row>
    <row r="73" spans="2:71" x14ac:dyDescent="0.25">
      <c r="B73" s="52">
        <v>1.4630000000000001E-4</v>
      </c>
      <c r="C73" s="52">
        <v>6.7049999999999998E-4</v>
      </c>
      <c r="D73" s="52">
        <v>25.942672999999999</v>
      </c>
      <c r="E73" s="52">
        <v>8.1412460000000006</v>
      </c>
      <c r="F73" s="52">
        <v>2.2321379999999998E-3</v>
      </c>
      <c r="G73" s="52">
        <v>2.1195892E-4</v>
      </c>
      <c r="H73" s="52">
        <v>34.366225999999997</v>
      </c>
      <c r="I73" s="52">
        <v>0.24475395999999999</v>
      </c>
      <c r="J73" s="52">
        <v>7.8724226299999991E-2</v>
      </c>
      <c r="K73" s="52">
        <v>4.7688202000000001E-11</v>
      </c>
      <c r="L73" s="52">
        <v>0.3234781863514346</v>
      </c>
      <c r="M73" s="52">
        <v>0.18514141000000001</v>
      </c>
      <c r="N73" s="52">
        <v>0.15805405023397751</v>
      </c>
      <c r="O73" s="52">
        <v>4.6071449999999999E-11</v>
      </c>
      <c r="P73" s="52">
        <v>0.37143031629829498</v>
      </c>
      <c r="Q73" s="65">
        <v>1.8226513999999999E-11</v>
      </c>
      <c r="T73" s="63">
        <v>1.563E-4</v>
      </c>
      <c r="U73" s="63">
        <v>4.9330000000000001E-4</v>
      </c>
      <c r="V73" s="63">
        <v>27.611162</v>
      </c>
      <c r="W73" s="63">
        <v>7.9249234</v>
      </c>
      <c r="X73" s="63">
        <v>2.2411536999999999E-3</v>
      </c>
      <c r="Y73" s="63">
        <v>2.0702087E-4</v>
      </c>
      <c r="Z73" s="63">
        <v>34.357950000000002</v>
      </c>
      <c r="AA73" s="63">
        <v>0.23341719499999999</v>
      </c>
      <c r="AB73" s="63">
        <v>6.6997300832531512E-2</v>
      </c>
      <c r="AC73" s="63">
        <v>4.3713347999999997E-11</v>
      </c>
      <c r="AD73" s="63">
        <v>0.3004144958797334</v>
      </c>
      <c r="AE73" s="63">
        <v>0.17701296</v>
      </c>
      <c r="AF73" s="63">
        <v>0.1426665201897806</v>
      </c>
      <c r="AG73" s="63">
        <v>4.2516943999999999E-11</v>
      </c>
      <c r="AH73" s="63">
        <v>0.35092095025409242</v>
      </c>
      <c r="AI73" s="63">
        <v>1.6433806000000002E-11</v>
      </c>
      <c r="AL73" s="54">
        <v>1.683E-4</v>
      </c>
      <c r="AM73" s="54">
        <v>3.6170000000000001E-4</v>
      </c>
      <c r="AN73" s="54">
        <v>29.290320999999999</v>
      </c>
      <c r="AO73" s="54">
        <v>7.7195644000000003</v>
      </c>
      <c r="AP73" s="54">
        <v>2.2512728000000002E-3</v>
      </c>
      <c r="AQ73" s="54">
        <v>2.0235359000000001E-4</v>
      </c>
      <c r="AR73" s="54">
        <v>34.35127</v>
      </c>
      <c r="AS73" s="54">
        <v>0.22198895599999999</v>
      </c>
      <c r="AT73" s="54">
        <v>5.8709760443206999E-2</v>
      </c>
      <c r="AU73" s="54">
        <v>4.0729554500000002E-11</v>
      </c>
      <c r="AV73" s="54">
        <v>0.28069871648721861</v>
      </c>
      <c r="AW73" s="54">
        <v>0.169213476</v>
      </c>
      <c r="AX73" s="54">
        <v>0.129857780167346</v>
      </c>
      <c r="AY73" s="54">
        <v>4.0004198199999998E-11</v>
      </c>
      <c r="AZ73" s="54">
        <v>0.33704170423464341</v>
      </c>
      <c r="BA73" s="54">
        <v>1.5184941999999999E-11</v>
      </c>
      <c r="BD73" s="59">
        <v>1.638E-4</v>
      </c>
      <c r="BE73" s="59">
        <v>4.2509999999999998E-4</v>
      </c>
      <c r="BF73" s="59">
        <v>28.441105</v>
      </c>
      <c r="BG73" s="59">
        <v>7.8416940000000004</v>
      </c>
      <c r="BH73" s="59">
        <v>2.2478403999999998E-3</v>
      </c>
      <c r="BI73" s="59">
        <v>2.0467538E-4</v>
      </c>
      <c r="BJ73" s="59">
        <v>34.357787999999999</v>
      </c>
      <c r="BK73" s="59">
        <v>0.22774858000000001</v>
      </c>
      <c r="BL73" s="59">
        <v>6.2788635599590498E-2</v>
      </c>
      <c r="BM73" s="59">
        <v>4.2247829999999997E-11</v>
      </c>
      <c r="BN73" s="59">
        <v>0.29053721564522178</v>
      </c>
      <c r="BO73" s="59">
        <v>0.17313904399999999</v>
      </c>
      <c r="BP73" s="59">
        <v>0.13623760017881761</v>
      </c>
      <c r="BQ73" s="59">
        <v>4.1291136999999998E-11</v>
      </c>
      <c r="BR73" s="59">
        <v>0.33721963923593029</v>
      </c>
      <c r="BS73" s="59">
        <v>1.5812523000000001E-11</v>
      </c>
    </row>
    <row r="74" spans="2:71" x14ac:dyDescent="0.25">
      <c r="B74" s="52">
        <v>1.548E-4</v>
      </c>
      <c r="C74" s="52">
        <v>8.7719999999999996E-4</v>
      </c>
      <c r="D74" s="52">
        <v>25.305997999999999</v>
      </c>
      <c r="E74" s="52">
        <v>8.1433114999999994</v>
      </c>
      <c r="F74" s="52">
        <v>2.2403865999999998E-3</v>
      </c>
      <c r="G74" s="52">
        <v>2.1377211999999999E-4</v>
      </c>
      <c r="H74" s="52">
        <v>34.482574</v>
      </c>
      <c r="I74" s="52">
        <v>0.24913970999999999</v>
      </c>
      <c r="J74" s="52">
        <v>9.5576727E-2</v>
      </c>
      <c r="K74" s="52">
        <v>5.6338704500000001E-11</v>
      </c>
      <c r="L74" s="52">
        <v>0.34471643706062588</v>
      </c>
      <c r="M74" s="52">
        <v>0.19024157</v>
      </c>
      <c r="N74" s="52">
        <v>0.17641887053172631</v>
      </c>
      <c r="O74" s="52">
        <v>5.4530579999999997E-11</v>
      </c>
      <c r="P74" s="52">
        <v>0.39503747260819649</v>
      </c>
      <c r="Q74" s="65">
        <v>2.1916476999999999E-11</v>
      </c>
      <c r="T74" s="63">
        <v>1.651E-4</v>
      </c>
      <c r="U74" s="63">
        <v>6.1950000000000004E-4</v>
      </c>
      <c r="V74" s="63">
        <v>26.959513000000001</v>
      </c>
      <c r="W74" s="63">
        <v>7.9256159999999998</v>
      </c>
      <c r="X74" s="63">
        <v>2.2498940000000001E-3</v>
      </c>
      <c r="Y74" s="63">
        <v>2.0875468999999999E-4</v>
      </c>
      <c r="Z74" s="63">
        <v>34.482680000000002</v>
      </c>
      <c r="AA74" s="63">
        <v>0.23840649</v>
      </c>
      <c r="AB74" s="63">
        <v>7.6927622299999998E-2</v>
      </c>
      <c r="AC74" s="63">
        <v>4.9167624000000002E-11</v>
      </c>
      <c r="AD74" s="63">
        <v>0.31533411235302211</v>
      </c>
      <c r="AE74" s="63">
        <v>0.18162062000000001</v>
      </c>
      <c r="AF74" s="63">
        <v>0.15654676028847819</v>
      </c>
      <c r="AG74" s="63">
        <v>4.7927748000000002E-11</v>
      </c>
      <c r="AH74" s="63">
        <v>0.37019304537840481</v>
      </c>
      <c r="AI74" s="63">
        <v>1.8550203000000001E-11</v>
      </c>
      <c r="AL74" s="54">
        <v>1.775E-4</v>
      </c>
      <c r="AM74" s="54">
        <v>4.4359999999999999E-4</v>
      </c>
      <c r="AN74" s="54">
        <v>28.630006999999999</v>
      </c>
      <c r="AO74" s="54">
        <v>7.7197465999999997</v>
      </c>
      <c r="AP74" s="54">
        <v>2.2605470999999999E-3</v>
      </c>
      <c r="AQ74" s="54">
        <v>2.0398723000000001E-4</v>
      </c>
      <c r="AR74" s="54">
        <v>34.484830000000002</v>
      </c>
      <c r="AS74" s="54">
        <v>0.227125944</v>
      </c>
      <c r="AT74" s="54">
        <v>6.380124711353001E-2</v>
      </c>
      <c r="AU74" s="54">
        <v>4.4407015000000001E-11</v>
      </c>
      <c r="AV74" s="54">
        <v>0.29092719116147497</v>
      </c>
      <c r="AW74" s="54">
        <v>0.17376015</v>
      </c>
      <c r="AX74" s="54">
        <v>0.1401248302115847</v>
      </c>
      <c r="AY74" s="54">
        <v>4.3429438999999998E-11</v>
      </c>
      <c r="AZ74" s="54">
        <v>0.35427904430663237</v>
      </c>
      <c r="BA74" s="54">
        <v>1.6313152E-11</v>
      </c>
      <c r="BD74" s="59">
        <v>1.729E-4</v>
      </c>
      <c r="BE74" s="59">
        <v>5.2829999999999999E-4</v>
      </c>
      <c r="BF74" s="59">
        <v>27.787506</v>
      </c>
      <c r="BG74" s="59">
        <v>7.8422700000000001</v>
      </c>
      <c r="BH74" s="59">
        <v>2.2568733000000001E-3</v>
      </c>
      <c r="BI74" s="59">
        <v>2.063527E-4</v>
      </c>
      <c r="BJ74" s="59">
        <v>34.487090000000002</v>
      </c>
      <c r="BK74" s="59">
        <v>0.23288368600000001</v>
      </c>
      <c r="BL74" s="59">
        <v>6.9622998749999984E-2</v>
      </c>
      <c r="BM74" s="59">
        <v>4.6834576E-11</v>
      </c>
      <c r="BN74" s="59">
        <v>0.30250668480052972</v>
      </c>
      <c r="BO74" s="59">
        <v>0.177933065</v>
      </c>
      <c r="BP74" s="59">
        <v>0.14835346024587909</v>
      </c>
      <c r="BQ74" s="59">
        <v>4.5620942000000001E-11</v>
      </c>
      <c r="BR74" s="59">
        <v>0.35445757330882388</v>
      </c>
      <c r="BS74" s="59">
        <v>1.7306745999999998E-11</v>
      </c>
    </row>
    <row r="75" spans="2:71" x14ac:dyDescent="0.25">
      <c r="B75" s="52">
        <v>1.615E-4</v>
      </c>
      <c r="C75" s="52">
        <v>1.3753000000000001E-3</v>
      </c>
      <c r="D75" s="52">
        <v>24.763159999999999</v>
      </c>
      <c r="E75" s="52">
        <v>8.1450069999999997</v>
      </c>
      <c r="F75" s="52">
        <v>2.2477869999999998E-3</v>
      </c>
      <c r="G75" s="52">
        <v>2.1532805E-4</v>
      </c>
      <c r="H75" s="52">
        <v>34.5901</v>
      </c>
      <c r="I75" s="52">
        <v>0.25441467000000001</v>
      </c>
      <c r="J75" s="52">
        <v>0.12619422999999999</v>
      </c>
      <c r="K75" s="52">
        <v>8.4423486E-11</v>
      </c>
      <c r="L75" s="52">
        <v>0.38060890009006609</v>
      </c>
      <c r="M75" s="52">
        <v>0.20117015499999999</v>
      </c>
      <c r="N75" s="52">
        <v>0.22278545299999999</v>
      </c>
      <c r="O75" s="52">
        <v>7.9747179000000003E-11</v>
      </c>
      <c r="P75" s="52">
        <v>0.45434693211049981</v>
      </c>
      <c r="Q75" s="65">
        <v>3.0722286E-11</v>
      </c>
      <c r="T75" s="63">
        <v>1.717E-4</v>
      </c>
      <c r="U75" s="63">
        <v>9.4680000000000003E-4</v>
      </c>
      <c r="V75" s="63">
        <v>26.387325000000001</v>
      </c>
      <c r="W75" s="63">
        <v>7.9272910000000003</v>
      </c>
      <c r="X75" s="63">
        <v>2.2577264E-3</v>
      </c>
      <c r="Y75" s="63">
        <v>2.1030827000000001E-4</v>
      </c>
      <c r="Z75" s="63">
        <v>34.596584</v>
      </c>
      <c r="AA75" s="63">
        <v>0.243576816</v>
      </c>
      <c r="AB75" s="63">
        <v>0.103406136</v>
      </c>
      <c r="AC75" s="63">
        <v>6.7694386499999997E-11</v>
      </c>
      <c r="AD75" s="63">
        <v>0.34698295207262109</v>
      </c>
      <c r="AE75" s="63">
        <v>0.19016424000000001</v>
      </c>
      <c r="AF75" s="63">
        <v>0.19123889799999999</v>
      </c>
      <c r="AG75" s="63">
        <v>6.6388302999999999E-11</v>
      </c>
      <c r="AH75" s="63">
        <v>0.41697799509281991</v>
      </c>
      <c r="AI75" s="63">
        <v>2.5626057000000001E-11</v>
      </c>
      <c r="AL75" s="54">
        <v>1.8430000000000001E-4</v>
      </c>
      <c r="AM75" s="54">
        <v>6.5959999999999999E-4</v>
      </c>
      <c r="AN75" s="54">
        <v>28.033647999999999</v>
      </c>
      <c r="AO75" s="54">
        <v>7.7209215000000002</v>
      </c>
      <c r="AP75" s="54">
        <v>2.2688112E-3</v>
      </c>
      <c r="AQ75" s="54">
        <v>2.0550325E-4</v>
      </c>
      <c r="AR75" s="54">
        <v>34.605507000000003</v>
      </c>
      <c r="AS75" s="54">
        <v>0.23289968999999999</v>
      </c>
      <c r="AT75" s="54">
        <v>8.4355579E-2</v>
      </c>
      <c r="AU75" s="54">
        <v>5.7780467999999999E-11</v>
      </c>
      <c r="AV75" s="54">
        <v>0.31725526906216472</v>
      </c>
      <c r="AW75" s="54">
        <v>0.18015328</v>
      </c>
      <c r="AX75" s="54">
        <v>0.1682423208444013</v>
      </c>
      <c r="AY75" s="54">
        <v>5.7427985000000002E-11</v>
      </c>
      <c r="AZ75" s="54">
        <v>0.39191920420112208</v>
      </c>
      <c r="BA75" s="54">
        <v>2.1603788000000001E-11</v>
      </c>
      <c r="BD75" s="59">
        <v>1.796E-4</v>
      </c>
      <c r="BE75" s="59">
        <v>8.0400000000000003E-4</v>
      </c>
      <c r="BF75" s="59">
        <v>27.205528000000001</v>
      </c>
      <c r="BG75" s="59">
        <v>7.8436513000000003</v>
      </c>
      <c r="BH75" s="59">
        <v>2.2649573999999999E-3</v>
      </c>
      <c r="BI75" s="59">
        <v>2.078797E-4</v>
      </c>
      <c r="BJ75" s="59">
        <v>34.604892999999997</v>
      </c>
      <c r="BK75" s="59">
        <v>0.23806705</v>
      </c>
      <c r="BL75" s="59">
        <v>9.4073380999999998E-2</v>
      </c>
      <c r="BM75" s="59">
        <v>6.3066963000000006E-11</v>
      </c>
      <c r="BN75" s="59">
        <v>0.33214043106773949</v>
      </c>
      <c r="BO75" s="59">
        <v>0.18482417000000001</v>
      </c>
      <c r="BP75" s="59">
        <v>0.17856706612000001</v>
      </c>
      <c r="BQ75" s="59">
        <v>6.1833851999999995E-11</v>
      </c>
      <c r="BR75" s="59">
        <v>0.39201343320552801</v>
      </c>
      <c r="BS75" s="59">
        <v>2.3670242999999999E-11</v>
      </c>
    </row>
    <row r="76" spans="2:71" x14ac:dyDescent="0.25">
      <c r="B76" s="52">
        <v>1.697E-4</v>
      </c>
      <c r="C76" s="52">
        <v>1.9705E-3</v>
      </c>
      <c r="D76" s="52">
        <v>24.277816999999999</v>
      </c>
      <c r="E76" s="52">
        <v>8.1460779999999993</v>
      </c>
      <c r="F76" s="52">
        <v>2.253751E-3</v>
      </c>
      <c r="G76" s="52">
        <v>2.1677312999999999E-4</v>
      </c>
      <c r="H76" s="52">
        <v>34.679324999999999</v>
      </c>
      <c r="I76" s="52">
        <v>0.25892625400000002</v>
      </c>
      <c r="J76" s="52">
        <v>0.14939638</v>
      </c>
      <c r="K76" s="52">
        <v>1.37436133E-10</v>
      </c>
      <c r="L76" s="52">
        <v>0.40832263414443859</v>
      </c>
      <c r="M76" s="52">
        <v>0.20712794000000001</v>
      </c>
      <c r="N76" s="52">
        <v>0.26412538000000002</v>
      </c>
      <c r="O76" s="52">
        <v>1.07964337E-10</v>
      </c>
      <c r="P76" s="52">
        <v>0.50310968014635549</v>
      </c>
      <c r="Q76" s="65">
        <v>3.8356984000000001E-11</v>
      </c>
      <c r="T76" s="63">
        <v>1.8000000000000001E-4</v>
      </c>
      <c r="U76" s="63">
        <v>1.382E-3</v>
      </c>
      <c r="V76" s="63">
        <v>25.869313999999999</v>
      </c>
      <c r="W76" s="63">
        <v>7.9282117000000003</v>
      </c>
      <c r="X76" s="63">
        <v>2.2641036000000002E-3</v>
      </c>
      <c r="Y76" s="63">
        <v>2.1176117000000001E-4</v>
      </c>
      <c r="Z76" s="63">
        <v>34.691586000000001</v>
      </c>
      <c r="AA76" s="63">
        <v>0.249060484</v>
      </c>
      <c r="AB76" s="63">
        <v>0.1264642</v>
      </c>
      <c r="AC76" s="63">
        <v>9.9255351999999994E-11</v>
      </c>
      <c r="AD76" s="63">
        <v>0.37552468410539941</v>
      </c>
      <c r="AE76" s="63">
        <v>0.19822511000000001</v>
      </c>
      <c r="AF76" s="63">
        <v>0.23351366700000001</v>
      </c>
      <c r="AG76" s="63">
        <v>9.2698313999999997E-11</v>
      </c>
      <c r="AH76" s="63">
        <v>0.46858275312672681</v>
      </c>
      <c r="AI76" s="63">
        <v>3.3166212999999998E-11</v>
      </c>
      <c r="AL76" s="54">
        <v>1.9259999999999999E-4</v>
      </c>
      <c r="AM76" s="54">
        <v>9.5419999999999999E-4</v>
      </c>
      <c r="AN76" s="54">
        <v>27.486536000000001</v>
      </c>
      <c r="AO76" s="54">
        <v>7.7214413000000004</v>
      </c>
      <c r="AP76" s="54">
        <v>2.2756383000000001E-3</v>
      </c>
      <c r="AQ76" s="54">
        <v>2.0694875E-4</v>
      </c>
      <c r="AR76" s="54">
        <v>34.706919999999997</v>
      </c>
      <c r="AS76" s="54">
        <v>0.2384657</v>
      </c>
      <c r="AT76" s="54">
        <v>0.105369883</v>
      </c>
      <c r="AU76" s="54">
        <v>7.7809152000000002E-11</v>
      </c>
      <c r="AV76" s="54">
        <v>0.34383558308319001</v>
      </c>
      <c r="AW76" s="54">
        <v>0.1888755</v>
      </c>
      <c r="AX76" s="54">
        <v>0.20406654399999999</v>
      </c>
      <c r="AY76" s="54">
        <v>7.7895877999999996E-11</v>
      </c>
      <c r="AZ76" s="54">
        <v>0.44393634110889468</v>
      </c>
      <c r="BA76" s="54">
        <v>2.8179321999999999E-11</v>
      </c>
      <c r="BD76" s="59">
        <v>1.8809999999999999E-4</v>
      </c>
      <c r="BE76" s="59">
        <v>1.1766000000000001E-3</v>
      </c>
      <c r="BF76" s="59">
        <v>26.674503000000001</v>
      </c>
      <c r="BG76" s="59">
        <v>7.8443149999999999</v>
      </c>
      <c r="BH76" s="59">
        <v>2.2715863E-3</v>
      </c>
      <c r="BI76" s="59">
        <v>2.0932354000000001E-4</v>
      </c>
      <c r="BJ76" s="59">
        <v>34.703659999999999</v>
      </c>
      <c r="BK76" s="59">
        <v>0.24374456</v>
      </c>
      <c r="BL76" s="59">
        <v>0.11660335300000001</v>
      </c>
      <c r="BM76" s="59">
        <v>8.9472425999999994E-11</v>
      </c>
      <c r="BN76" s="59">
        <v>0.36034791309528341</v>
      </c>
      <c r="BO76" s="59">
        <v>0.19380127999999999</v>
      </c>
      <c r="BP76" s="59">
        <v>0.21980406399999999</v>
      </c>
      <c r="BQ76" s="59">
        <v>8.6397376000000004E-11</v>
      </c>
      <c r="BR76" s="59">
        <v>0.44444382411739619</v>
      </c>
      <c r="BS76" s="59">
        <v>3.0970146999999998E-11</v>
      </c>
    </row>
    <row r="77" spans="2:71" x14ac:dyDescent="0.25">
      <c r="B77" s="52">
        <v>1.7770000000000001E-4</v>
      </c>
      <c r="C77" s="52">
        <v>3.1346999999999998E-3</v>
      </c>
      <c r="D77" s="52">
        <v>23.828333000000001</v>
      </c>
      <c r="E77" s="52">
        <v>8.1473150000000008</v>
      </c>
      <c r="F77" s="52">
        <v>2.2561299999999999E-3</v>
      </c>
      <c r="G77" s="52">
        <v>2.1815018999999999E-4</v>
      </c>
      <c r="H77" s="52">
        <v>34.711190000000002</v>
      </c>
      <c r="I77" s="52">
        <v>0.25943987000000002</v>
      </c>
      <c r="J77" s="52">
        <v>0.17228206200000001</v>
      </c>
      <c r="K77" s="52">
        <v>4.3685424800000002E-10</v>
      </c>
      <c r="L77" s="52">
        <v>0.4317219324459643</v>
      </c>
      <c r="M77" s="52">
        <v>0.20931625000000001</v>
      </c>
      <c r="N77" s="52">
        <v>0.29588392000000002</v>
      </c>
      <c r="O77" s="52">
        <v>1.33629633E-10</v>
      </c>
      <c r="P77" s="52">
        <v>0.53719693817952663</v>
      </c>
      <c r="Q77" s="65">
        <v>4.5856629999999997E-11</v>
      </c>
      <c r="T77" s="63">
        <v>1.8789999999999999E-4</v>
      </c>
      <c r="U77" s="63">
        <v>2.2688999999999999E-3</v>
      </c>
      <c r="V77" s="63">
        <v>25.395071000000002</v>
      </c>
      <c r="W77" s="63">
        <v>7.929481</v>
      </c>
      <c r="X77" s="63">
        <v>2.2666203000000001E-3</v>
      </c>
      <c r="Y77" s="63">
        <v>2.1312103E-4</v>
      </c>
      <c r="Z77" s="63">
        <v>34.725783999999997</v>
      </c>
      <c r="AA77" s="63">
        <v>0.25054801500000001</v>
      </c>
      <c r="AB77" s="63">
        <v>0.14838779299999999</v>
      </c>
      <c r="AC77" s="63">
        <v>2.3441523E-10</v>
      </c>
      <c r="AD77" s="63">
        <v>0.39893580824239661</v>
      </c>
      <c r="AE77" s="63">
        <v>0.20105123</v>
      </c>
      <c r="AF77" s="63">
        <v>0.26480734</v>
      </c>
      <c r="AG77" s="63">
        <v>1.18029861E-10</v>
      </c>
      <c r="AH77" s="63">
        <v>0.50273022615934271</v>
      </c>
      <c r="AI77" s="63">
        <v>4.0419113E-11</v>
      </c>
      <c r="AL77" s="54">
        <v>1.995E-4</v>
      </c>
      <c r="AM77" s="54">
        <v>1.3437E-3</v>
      </c>
      <c r="AN77" s="54">
        <v>26.994973999999999</v>
      </c>
      <c r="AO77" s="54">
        <v>7.7220719999999998</v>
      </c>
      <c r="AP77" s="54">
        <v>2.2782919999999999E-3</v>
      </c>
      <c r="AQ77" s="54">
        <v>2.0830777000000001E-4</v>
      </c>
      <c r="AR77" s="54">
        <v>34.743484000000002</v>
      </c>
      <c r="AS77" s="54">
        <v>0.242501895</v>
      </c>
      <c r="AT77" s="54">
        <v>0.12255537599999999</v>
      </c>
      <c r="AU77" s="54">
        <v>1.12589107E-10</v>
      </c>
      <c r="AV77" s="54">
        <v>0.3650572711190217</v>
      </c>
      <c r="AW77" s="54">
        <v>0.19369083000000001</v>
      </c>
      <c r="AX77" s="54">
        <v>0.23284618600000001</v>
      </c>
      <c r="AY77" s="54">
        <v>9.9680939999999998E-11</v>
      </c>
      <c r="AZ77" s="54">
        <v>0.47987001513782612</v>
      </c>
      <c r="BA77" s="54">
        <v>3.3930723000000003E-11</v>
      </c>
      <c r="BD77" s="59">
        <v>1.9570000000000001E-4</v>
      </c>
      <c r="BE77" s="59">
        <v>1.8848999999999999E-3</v>
      </c>
      <c r="BF77" s="59">
        <v>26.189965999999998</v>
      </c>
      <c r="BG77" s="59">
        <v>7.8451089999999999</v>
      </c>
      <c r="BH77" s="59">
        <v>2.2741887000000001E-3</v>
      </c>
      <c r="BI77" s="59">
        <v>2.1067570000000001E-4</v>
      </c>
      <c r="BJ77" s="59">
        <v>34.739429999999999</v>
      </c>
      <c r="BK77" s="59">
        <v>0.24600834999999999</v>
      </c>
      <c r="BL77" s="59">
        <v>0.13819914999999999</v>
      </c>
      <c r="BM77" s="59">
        <v>1.7734029599999999E-10</v>
      </c>
      <c r="BN77" s="59">
        <v>0.38420750018479122</v>
      </c>
      <c r="BO77" s="59">
        <v>0.19723225999999999</v>
      </c>
      <c r="BP77" s="59">
        <v>0.25129957000000003</v>
      </c>
      <c r="BQ77" s="59">
        <v>1.1190479E-10</v>
      </c>
      <c r="BR77" s="59">
        <v>0.47989555615004992</v>
      </c>
      <c r="BS77" s="59">
        <v>3.8113203999999999E-11</v>
      </c>
    </row>
    <row r="78" spans="2:71" x14ac:dyDescent="0.25">
      <c r="B78" s="52">
        <v>1.853E-4</v>
      </c>
      <c r="C78" s="52">
        <v>3.8701999999999999E-3</v>
      </c>
      <c r="D78" s="52">
        <v>23.323467000000001</v>
      </c>
      <c r="E78" s="52">
        <v>8.1500225000000004</v>
      </c>
      <c r="F78" s="52">
        <v>2.2575397000000001E-3</v>
      </c>
      <c r="G78" s="52">
        <v>2.1977695999999999E-4</v>
      </c>
      <c r="H78" s="52">
        <v>34.729404000000002</v>
      </c>
      <c r="I78" s="52">
        <v>0.26171963999999998</v>
      </c>
      <c r="J78" s="52">
        <v>0.192337442</v>
      </c>
      <c r="K78" s="52">
        <v>9.7894605499999992E-10</v>
      </c>
      <c r="L78" s="52">
        <v>0.45405708298938569</v>
      </c>
      <c r="M78" s="52">
        <v>0.21303081400000001</v>
      </c>
      <c r="N78" s="52">
        <v>0.32546702</v>
      </c>
      <c r="O78" s="52">
        <v>1.5928984000000001E-10</v>
      </c>
      <c r="P78" s="52">
        <v>0.57096949421181109</v>
      </c>
      <c r="Q78" s="65">
        <v>5.2479060000000003E-11</v>
      </c>
      <c r="T78" s="63">
        <v>1.9540000000000001E-4</v>
      </c>
      <c r="U78" s="63">
        <v>3.0373000000000002E-3</v>
      </c>
      <c r="V78" s="63">
        <v>24.864903999999999</v>
      </c>
      <c r="W78" s="63">
        <v>7.9318749999999998</v>
      </c>
      <c r="X78" s="63">
        <v>2.2681164999999999E-3</v>
      </c>
      <c r="Y78" s="63">
        <v>2.1471403000000001E-4</v>
      </c>
      <c r="Z78" s="63">
        <v>34.744970000000002</v>
      </c>
      <c r="AA78" s="63">
        <v>0.25275614000000002</v>
      </c>
      <c r="AB78" s="63">
        <v>0.16766345399999999</v>
      </c>
      <c r="AC78" s="63">
        <v>5.6067501699999998E-10</v>
      </c>
      <c r="AD78" s="63">
        <v>0.42041959457012701</v>
      </c>
      <c r="AE78" s="63">
        <v>0.20403609</v>
      </c>
      <c r="AF78" s="63">
        <v>0.29223529999999998</v>
      </c>
      <c r="AG78" s="63">
        <v>1.4069119000000001E-10</v>
      </c>
      <c r="AH78" s="63">
        <v>0.53348964518811193</v>
      </c>
      <c r="AI78" s="63">
        <v>4.6652479999999999E-11</v>
      </c>
      <c r="AL78" s="54">
        <v>2.0809999999999999E-4</v>
      </c>
      <c r="AM78" s="54">
        <v>2.4231000000000001E-3</v>
      </c>
      <c r="AN78" s="54">
        <v>26.432860000000002</v>
      </c>
      <c r="AO78" s="54">
        <v>7.7229349999999997</v>
      </c>
      <c r="AP78" s="54">
        <v>2.2798813999999998E-3</v>
      </c>
      <c r="AQ78" s="54">
        <v>2.0984701E-4</v>
      </c>
      <c r="AR78" s="54">
        <v>34.763809999999999</v>
      </c>
      <c r="AS78" s="54">
        <v>0.24320543999999999</v>
      </c>
      <c r="AT78" s="54">
        <v>0.14782593399999999</v>
      </c>
      <c r="AU78" s="54">
        <v>3.80595978E-10</v>
      </c>
      <c r="AV78" s="54">
        <v>0.39103137438931618</v>
      </c>
      <c r="AW78" s="54">
        <v>0.19558803999999999</v>
      </c>
      <c r="AX78" s="54">
        <v>0.26431765000000002</v>
      </c>
      <c r="AY78" s="54">
        <v>1.26829519E-10</v>
      </c>
      <c r="AZ78" s="54">
        <v>0.50886468917120353</v>
      </c>
      <c r="BA78" s="54">
        <v>4.2164174999999999E-11</v>
      </c>
      <c r="BD78" s="59">
        <v>2.0340000000000001E-4</v>
      </c>
      <c r="BE78" s="59">
        <v>2.7074E-3</v>
      </c>
      <c r="BF78" s="59">
        <v>25.648050000000001</v>
      </c>
      <c r="BG78" s="59">
        <v>7.8467745999999998</v>
      </c>
      <c r="BH78" s="59">
        <v>2.2757147000000001E-3</v>
      </c>
      <c r="BI78" s="59">
        <v>2.1224469E-4</v>
      </c>
      <c r="BJ78" s="59">
        <v>34.759224000000003</v>
      </c>
      <c r="BK78" s="59">
        <v>0.247973264</v>
      </c>
      <c r="BL78" s="59">
        <v>0.15754864599999999</v>
      </c>
      <c r="BM78" s="59">
        <v>4.54576688E-10</v>
      </c>
      <c r="BN78" s="59">
        <v>0.40552191046363478</v>
      </c>
      <c r="BO78" s="59">
        <v>0.19970700499999999</v>
      </c>
      <c r="BP78" s="59">
        <v>0.27792718999999999</v>
      </c>
      <c r="BQ78" s="59">
        <v>1.3346167600000001E-10</v>
      </c>
      <c r="BR78" s="59">
        <v>0.50916684517783573</v>
      </c>
      <c r="BS78" s="59">
        <v>4.4341141999999999E-11</v>
      </c>
    </row>
    <row r="79" spans="2:71" x14ac:dyDescent="0.25">
      <c r="B79" s="52">
        <v>1.9220000000000001E-4</v>
      </c>
      <c r="C79" s="52">
        <v>4.4168999999999996E-3</v>
      </c>
      <c r="D79" s="52">
        <v>22.880009999999999</v>
      </c>
      <c r="E79" s="52">
        <v>8.152692</v>
      </c>
      <c r="F79" s="52">
        <v>2.2581214999999998E-3</v>
      </c>
      <c r="G79" s="52">
        <v>2.2130511999999999E-4</v>
      </c>
      <c r="H79" s="52">
        <v>34.735819999999997</v>
      </c>
      <c r="I79" s="52">
        <v>0.26450314000000003</v>
      </c>
      <c r="J79" s="52">
        <v>0.20790028999999999</v>
      </c>
      <c r="K79" s="52">
        <v>1.732949976E-9</v>
      </c>
      <c r="L79" s="52">
        <v>0.47240343174432359</v>
      </c>
      <c r="M79" s="52">
        <v>0.21710858999999999</v>
      </c>
      <c r="N79" s="52">
        <v>0.35150671999999999</v>
      </c>
      <c r="O79" s="52">
        <v>1.8388699299999999E-10</v>
      </c>
      <c r="P79" s="52">
        <v>0.60176506624194392</v>
      </c>
      <c r="Q79" s="65">
        <v>5.8008254000000002E-11</v>
      </c>
      <c r="T79" s="63">
        <v>2.019E-4</v>
      </c>
      <c r="U79" s="63">
        <v>3.4657999999999998E-3</v>
      </c>
      <c r="V79" s="63">
        <v>24.398213999999999</v>
      </c>
      <c r="W79" s="63">
        <v>7.9344773000000002</v>
      </c>
      <c r="X79" s="63">
        <v>2.2687902999999998E-3</v>
      </c>
      <c r="Y79" s="63">
        <v>2.1622241000000001E-4</v>
      </c>
      <c r="Z79" s="63">
        <v>34.751950000000001</v>
      </c>
      <c r="AA79" s="63">
        <v>0.25595980499999998</v>
      </c>
      <c r="AB79" s="63">
        <v>0.181607396</v>
      </c>
      <c r="AC79" s="63">
        <v>8.8384015499999999E-10</v>
      </c>
      <c r="AD79" s="63">
        <v>0.43756720189407389</v>
      </c>
      <c r="AE79" s="63">
        <v>0.20755725</v>
      </c>
      <c r="AF79" s="63">
        <v>0.31449996000000002</v>
      </c>
      <c r="AG79" s="63">
        <v>1.5959433600000001E-10</v>
      </c>
      <c r="AH79" s="63">
        <v>0.56103297821172549</v>
      </c>
      <c r="AI79" s="63">
        <v>5.1079345999999997E-11</v>
      </c>
      <c r="AL79" s="54">
        <v>2.143E-4</v>
      </c>
      <c r="AM79" s="54">
        <v>2.7479000000000002E-3</v>
      </c>
      <c r="AN79" s="54">
        <v>25.94173</v>
      </c>
      <c r="AO79" s="54">
        <v>7.7244539999999997</v>
      </c>
      <c r="AP79" s="54">
        <v>2.2806183E-3</v>
      </c>
      <c r="AQ79" s="54">
        <v>2.1134404E-4</v>
      </c>
      <c r="AR79" s="54">
        <v>34.771087999999999</v>
      </c>
      <c r="AS79" s="54">
        <v>0.24694229500000001</v>
      </c>
      <c r="AT79" s="54">
        <v>0.16021993000000001</v>
      </c>
      <c r="AU79" s="54">
        <v>5.5134122700000005E-10</v>
      </c>
      <c r="AV79" s="54">
        <v>0.40716222556072312</v>
      </c>
      <c r="AW79" s="54">
        <v>0.199200714</v>
      </c>
      <c r="AX79" s="54">
        <v>0.28529122000000001</v>
      </c>
      <c r="AY79" s="54">
        <v>1.4469951899999999E-10</v>
      </c>
      <c r="AZ79" s="54">
        <v>0.53454613419334485</v>
      </c>
      <c r="BA79" s="54">
        <v>4.6110684999999998E-11</v>
      </c>
      <c r="BD79" s="59">
        <v>2.097E-4</v>
      </c>
      <c r="BE79" s="59">
        <v>3.1129E-3</v>
      </c>
      <c r="BF79" s="59">
        <v>25.169605000000001</v>
      </c>
      <c r="BG79" s="59">
        <v>7.8487499999999999</v>
      </c>
      <c r="BH79" s="59">
        <v>2.2764024E-3</v>
      </c>
      <c r="BI79" s="59">
        <v>2.1374244999999999E-4</v>
      </c>
      <c r="BJ79" s="59">
        <v>34.766438000000001</v>
      </c>
      <c r="BK79" s="59">
        <v>0.25133689399999998</v>
      </c>
      <c r="BL79" s="59">
        <v>0.170959795</v>
      </c>
      <c r="BM79" s="59">
        <v>7.12590056E-10</v>
      </c>
      <c r="BN79" s="59">
        <v>0.42229668972242568</v>
      </c>
      <c r="BO79" s="59">
        <v>0.20316811000000001</v>
      </c>
      <c r="BP79" s="59">
        <v>0.29958515400000002</v>
      </c>
      <c r="BQ79" s="59">
        <v>1.5179533100000001E-10</v>
      </c>
      <c r="BR79" s="59">
        <v>0.53479395420044074</v>
      </c>
      <c r="BS79" s="59">
        <v>4.8607517000000002E-11</v>
      </c>
    </row>
    <row r="80" spans="2:71" x14ac:dyDescent="0.25">
      <c r="B80" s="52">
        <v>1.9330000000000001E-4</v>
      </c>
      <c r="C80" s="52">
        <v>4.5408999999999996E-3</v>
      </c>
      <c r="D80" s="52">
        <v>22.662023999999999</v>
      </c>
      <c r="E80" s="52">
        <v>8.1544559999999997</v>
      </c>
      <c r="F80" s="52">
        <v>2.2565695000000001E-3</v>
      </c>
      <c r="G80" s="52">
        <v>2.2217291E-4</v>
      </c>
      <c r="H80" s="52">
        <v>34.70825</v>
      </c>
      <c r="I80" s="52">
        <v>0.26947149999999997</v>
      </c>
      <c r="J80" s="52">
        <v>0.21276418499999999</v>
      </c>
      <c r="K80" s="52">
        <v>1.896677912E-9</v>
      </c>
      <c r="L80" s="52">
        <v>0.48223568690827662</v>
      </c>
      <c r="M80" s="52">
        <v>0.2227712</v>
      </c>
      <c r="N80" s="52">
        <v>0.37118662000000002</v>
      </c>
      <c r="O80" s="52">
        <v>2.1910907700000001E-10</v>
      </c>
      <c r="P80" s="52">
        <v>0.62856892628028116</v>
      </c>
      <c r="Q80" s="65">
        <v>6.1117740000000005E-11</v>
      </c>
      <c r="T80" s="63">
        <v>2.0100000000000001E-4</v>
      </c>
      <c r="U80" s="63">
        <v>2.7158999999999998E-3</v>
      </c>
      <c r="V80" s="63">
        <v>24.168710000000001</v>
      </c>
      <c r="W80" s="63">
        <v>7.9366750000000001</v>
      </c>
      <c r="X80" s="63">
        <v>2.2671522999999998E-3</v>
      </c>
      <c r="Y80" s="63">
        <v>2.1716385E-4</v>
      </c>
      <c r="Z80" s="63">
        <v>34.721733</v>
      </c>
      <c r="AA80" s="63">
        <v>0.26412833400000002</v>
      </c>
      <c r="AB80" s="63">
        <v>0.181186826</v>
      </c>
      <c r="AC80" s="63">
        <v>3.60253913E-10</v>
      </c>
      <c r="AD80" s="63">
        <v>0.44531516036937491</v>
      </c>
      <c r="AE80" s="63">
        <v>0.21527295599999999</v>
      </c>
      <c r="AF80" s="63">
        <v>0.33365381</v>
      </c>
      <c r="AG80" s="63">
        <v>1.8892220000000001E-10</v>
      </c>
      <c r="AH80" s="63">
        <v>0.59063845424393624</v>
      </c>
      <c r="AI80" s="63">
        <v>5.2156165E-11</v>
      </c>
      <c r="AL80" s="54">
        <v>2.1259999999999999E-4</v>
      </c>
      <c r="AM80" s="54">
        <v>1.9710000000000001E-3</v>
      </c>
      <c r="AN80" s="54">
        <v>25.688027999999999</v>
      </c>
      <c r="AO80" s="54">
        <v>7.7259874000000002</v>
      </c>
      <c r="AP80" s="54">
        <v>2.2788375999999999E-3</v>
      </c>
      <c r="AQ80" s="54">
        <v>2.1232833E-4</v>
      </c>
      <c r="AR80" s="54">
        <v>34.737735999999998</v>
      </c>
      <c r="AS80" s="54">
        <v>0.25535826</v>
      </c>
      <c r="AT80" s="54">
        <v>0.15741738699999999</v>
      </c>
      <c r="AU80" s="54">
        <v>2.0401430699999999E-10</v>
      </c>
      <c r="AV80" s="54">
        <v>0.41277564721206472</v>
      </c>
      <c r="AW80" s="54">
        <v>0.206368095</v>
      </c>
      <c r="AX80" s="54">
        <v>0.30272959999999999</v>
      </c>
      <c r="AY80" s="54">
        <v>1.6257306999999999E-10</v>
      </c>
      <c r="AZ80" s="54">
        <v>0.56309843021197048</v>
      </c>
      <c r="BA80" s="54">
        <v>4.614077E-11</v>
      </c>
      <c r="BD80" s="59">
        <v>2.085E-4</v>
      </c>
      <c r="BE80" s="59">
        <v>2.3693999999999998E-3</v>
      </c>
      <c r="BF80" s="59">
        <v>24.927959999999999</v>
      </c>
      <c r="BG80" s="59">
        <v>7.8507113000000004</v>
      </c>
      <c r="BH80" s="59">
        <v>2.2746655000000001E-3</v>
      </c>
      <c r="BI80" s="59">
        <v>2.1470005E-4</v>
      </c>
      <c r="BJ80" s="59">
        <v>34.7348</v>
      </c>
      <c r="BK80" s="59">
        <v>0.259577165</v>
      </c>
      <c r="BL80" s="59">
        <v>0.16965261600000001</v>
      </c>
      <c r="BM80" s="59">
        <v>2.8557974899999999E-10</v>
      </c>
      <c r="BN80" s="59">
        <v>0.42922978129421557</v>
      </c>
      <c r="BO80" s="59">
        <v>0.21072314</v>
      </c>
      <c r="BP80" s="59">
        <v>0.31831925</v>
      </c>
      <c r="BQ80" s="59">
        <v>1.7729965899999999E-10</v>
      </c>
      <c r="BR80" s="59">
        <v>0.56334386022669714</v>
      </c>
      <c r="BS80" s="59">
        <v>4.9350735000000001E-11</v>
      </c>
    </row>
    <row r="81" spans="2:71" x14ac:dyDescent="0.25">
      <c r="B81" s="52">
        <v>1.895E-4</v>
      </c>
      <c r="C81" s="52">
        <v>4.0756000000000004E-3</v>
      </c>
      <c r="D81" s="52">
        <v>22.607900000000001</v>
      </c>
      <c r="E81" s="52">
        <v>8.1564069999999997</v>
      </c>
      <c r="F81" s="52">
        <v>2.2538613999999999E-3</v>
      </c>
      <c r="G81" s="52">
        <v>2.2255336999999999E-4</v>
      </c>
      <c r="H81" s="52">
        <v>34.660609999999998</v>
      </c>
      <c r="I81" s="52">
        <v>0.27567681999999999</v>
      </c>
      <c r="J81" s="52">
        <v>0.22755771</v>
      </c>
      <c r="K81" s="52">
        <v>1.5156777549999999E-9</v>
      </c>
      <c r="L81" s="52">
        <v>0.5032345315271356</v>
      </c>
      <c r="M81" s="52">
        <v>0.23221204500000001</v>
      </c>
      <c r="N81" s="52">
        <v>0.41228429</v>
      </c>
      <c r="O81" s="52">
        <v>3.6369819E-10</v>
      </c>
      <c r="P81" s="52">
        <v>0.68176169243431628</v>
      </c>
      <c r="Q81" s="65">
        <v>7.0551329999999997E-11</v>
      </c>
      <c r="T81" s="63">
        <v>1.9780000000000001E-4</v>
      </c>
      <c r="U81" s="63">
        <v>2.8078000000000001E-3</v>
      </c>
      <c r="V81" s="63">
        <v>24.084692</v>
      </c>
      <c r="W81" s="63">
        <v>7.9405469999999996</v>
      </c>
      <c r="X81" s="63">
        <v>2.264173E-3</v>
      </c>
      <c r="Y81" s="63">
        <v>2.176088E-4</v>
      </c>
      <c r="Z81" s="63">
        <v>34.668354000000001</v>
      </c>
      <c r="AA81" s="63">
        <v>0.26845812000000002</v>
      </c>
      <c r="AB81" s="63">
        <v>0.197258718</v>
      </c>
      <c r="AC81" s="63">
        <v>4.3068461499999999E-10</v>
      </c>
      <c r="AD81" s="63">
        <v>0.46571683844041939</v>
      </c>
      <c r="AE81" s="63">
        <v>0.22195530999999999</v>
      </c>
      <c r="AF81" s="63">
        <v>0.37376389999999998</v>
      </c>
      <c r="AG81" s="63">
        <v>2.69113446E-10</v>
      </c>
      <c r="AH81" s="63">
        <v>0.63961816033140417</v>
      </c>
      <c r="AI81" s="63">
        <v>6.0563579999999994E-11</v>
      </c>
      <c r="AL81" s="54">
        <v>2.0880000000000001E-4</v>
      </c>
      <c r="AM81" s="54">
        <v>2.0054000000000001E-3</v>
      </c>
      <c r="AN81" s="54">
        <v>25.588049999999999</v>
      </c>
      <c r="AO81" s="54">
        <v>7.7291210000000001</v>
      </c>
      <c r="AP81" s="54">
        <v>2.2755714999999998E-3</v>
      </c>
      <c r="AQ81" s="54">
        <v>2.1280389000000001E-4</v>
      </c>
      <c r="AR81" s="54">
        <v>34.679400000000001</v>
      </c>
      <c r="AS81" s="54">
        <v>0.26004200399999999</v>
      </c>
      <c r="AT81" s="54">
        <v>0.170275447</v>
      </c>
      <c r="AU81" s="54">
        <v>2.11340907E-10</v>
      </c>
      <c r="AV81" s="54">
        <v>0.43031745121985793</v>
      </c>
      <c r="AW81" s="54">
        <v>0.21182375000000001</v>
      </c>
      <c r="AX81" s="54">
        <v>0.33835642999999999</v>
      </c>
      <c r="AY81" s="54">
        <v>2.06160482E-10</v>
      </c>
      <c r="AZ81" s="54">
        <v>0.60998972326312406</v>
      </c>
      <c r="BA81" s="54">
        <v>5.2357223E-11</v>
      </c>
      <c r="BD81" s="59">
        <v>2.05E-4</v>
      </c>
      <c r="BE81" s="59">
        <v>2.4285999999999999E-3</v>
      </c>
      <c r="BF81" s="59">
        <v>24.834267000000001</v>
      </c>
      <c r="BG81" s="59">
        <v>7.8540573</v>
      </c>
      <c r="BH81" s="59">
        <v>2.2715027000000001E-3</v>
      </c>
      <c r="BI81" s="59">
        <v>2.151675E-4</v>
      </c>
      <c r="BJ81" s="59">
        <v>34.678932000000003</v>
      </c>
      <c r="BK81" s="59">
        <v>0.264234935</v>
      </c>
      <c r="BL81" s="59">
        <v>0.18444776800000001</v>
      </c>
      <c r="BM81" s="59">
        <v>3.1802958200000002E-10</v>
      </c>
      <c r="BN81" s="59">
        <v>0.44868270332723548</v>
      </c>
      <c r="BO81" s="59">
        <v>0.21699133000000001</v>
      </c>
      <c r="BP81" s="59">
        <v>0.35695950999999998</v>
      </c>
      <c r="BQ81" s="59">
        <v>2.4286933000000002E-10</v>
      </c>
      <c r="BR81" s="59">
        <v>0.61032724629983282</v>
      </c>
      <c r="BS81" s="59">
        <v>5.6913148000000002E-11</v>
      </c>
    </row>
    <row r="82" spans="2:71" x14ac:dyDescent="0.25">
      <c r="B82" s="52">
        <v>1.8670000000000001E-4</v>
      </c>
      <c r="C82" s="52">
        <v>3.2366999999999999E-3</v>
      </c>
      <c r="D82" s="52">
        <v>22.887042999999998</v>
      </c>
      <c r="E82" s="52">
        <v>8.1565790000000007</v>
      </c>
      <c r="F82" s="52">
        <v>2.249277E-3</v>
      </c>
      <c r="G82" s="52">
        <v>2.2194154999999999E-4</v>
      </c>
      <c r="H82" s="52">
        <v>34.588867</v>
      </c>
      <c r="I82" s="52">
        <v>0.27786913499999999</v>
      </c>
      <c r="J82" s="52">
        <v>0.22377826000000001</v>
      </c>
      <c r="K82" s="52">
        <v>4.6553467499999999E-10</v>
      </c>
      <c r="L82" s="52">
        <v>0.50164739547586279</v>
      </c>
      <c r="M82" s="52">
        <v>0.23312515</v>
      </c>
      <c r="N82" s="52">
        <v>0.41942246</v>
      </c>
      <c r="O82" s="52">
        <v>3.1857241999999999E-10</v>
      </c>
      <c r="P82" s="52">
        <v>0.69111001638725855</v>
      </c>
      <c r="Q82" s="65">
        <v>6.861838E-11</v>
      </c>
      <c r="T82" s="63">
        <v>1.9550000000000001E-4</v>
      </c>
      <c r="U82" s="63">
        <v>2.3630999999999999E-3</v>
      </c>
      <c r="V82" s="63">
        <v>24.354527999999998</v>
      </c>
      <c r="W82" s="63">
        <v>7.9439316</v>
      </c>
      <c r="X82" s="63">
        <v>2.2592332999999999E-3</v>
      </c>
      <c r="Y82" s="63">
        <v>2.1701376999999999E-4</v>
      </c>
      <c r="Z82" s="63">
        <v>34.589660000000002</v>
      </c>
      <c r="AA82" s="63">
        <v>0.270128276</v>
      </c>
      <c r="AB82" s="63">
        <v>0.19338277000000001</v>
      </c>
      <c r="AC82" s="63">
        <v>2.28861185E-10</v>
      </c>
      <c r="AD82" s="63">
        <v>0.46351104623794659</v>
      </c>
      <c r="AE82" s="63">
        <v>0.22197940999999999</v>
      </c>
      <c r="AF82" s="63">
        <v>0.37957612000000002</v>
      </c>
      <c r="AG82" s="63">
        <v>2.3482073000000002E-10</v>
      </c>
      <c r="AH82" s="63">
        <v>0.64630962729521102</v>
      </c>
      <c r="AI82" s="63">
        <v>5.9001579999999997E-11</v>
      </c>
      <c r="AL82" s="54">
        <v>2.0689999999999999E-4</v>
      </c>
      <c r="AM82" s="54">
        <v>1.7841000000000001E-3</v>
      </c>
      <c r="AN82" s="54">
        <v>25.844795000000001</v>
      </c>
      <c r="AO82" s="54">
        <v>7.7322829999999998</v>
      </c>
      <c r="AP82" s="54">
        <v>2.2702223999999998E-3</v>
      </c>
      <c r="AQ82" s="54">
        <v>2.1225939999999999E-4</v>
      </c>
      <c r="AR82" s="54">
        <v>34.592936999999999</v>
      </c>
      <c r="AS82" s="54">
        <v>0.261363295</v>
      </c>
      <c r="AT82" s="54">
        <v>0.168463102</v>
      </c>
      <c r="AU82" s="54">
        <v>1.6311789900000001E-10</v>
      </c>
      <c r="AV82" s="54">
        <v>0.42982639717135818</v>
      </c>
      <c r="AW82" s="54">
        <v>0.21195066000000001</v>
      </c>
      <c r="AX82" s="54">
        <v>0.34650276000000002</v>
      </c>
      <c r="AY82" s="54">
        <v>1.9417967E-10</v>
      </c>
      <c r="AZ82" s="54">
        <v>0.61757745725000168</v>
      </c>
      <c r="BA82" s="54">
        <v>5.2183194999999997E-11</v>
      </c>
      <c r="BD82" s="59">
        <v>2.029E-4</v>
      </c>
      <c r="BE82" s="59">
        <v>2.0736000000000001E-3</v>
      </c>
      <c r="BF82" s="59">
        <v>25.095580000000002</v>
      </c>
      <c r="BG82" s="59">
        <v>7.8570805000000004</v>
      </c>
      <c r="BH82" s="59">
        <v>2.2663085E-3</v>
      </c>
      <c r="BI82" s="59">
        <v>2.1460884000000001E-4</v>
      </c>
      <c r="BJ82" s="59">
        <v>34.596386000000003</v>
      </c>
      <c r="BK82" s="59">
        <v>0.26576065999999998</v>
      </c>
      <c r="BL82" s="59">
        <v>0.181124427</v>
      </c>
      <c r="BM82" s="59">
        <v>1.94787173E-10</v>
      </c>
      <c r="BN82" s="59">
        <v>0.44688508720347297</v>
      </c>
      <c r="BO82" s="59">
        <v>0.21703937000000001</v>
      </c>
      <c r="BP82" s="59">
        <v>0.36349405000000001</v>
      </c>
      <c r="BQ82" s="59">
        <v>2.1617359000000001E-10</v>
      </c>
      <c r="BR82" s="59">
        <v>0.61796312027199563</v>
      </c>
      <c r="BS82" s="59">
        <v>5.5768555999999999E-11</v>
      </c>
    </row>
    <row r="83" spans="2:71" x14ac:dyDescent="0.25">
      <c r="B83" s="52">
        <v>1.7789999999999999E-4</v>
      </c>
      <c r="C83" s="52">
        <v>2.5914000000000002E-3</v>
      </c>
      <c r="D83" s="52">
        <v>23.931225000000001</v>
      </c>
      <c r="E83" s="52">
        <v>8.1509060000000009</v>
      </c>
      <c r="F83" s="52">
        <v>2.2416976000000002E-3</v>
      </c>
      <c r="G83" s="52">
        <v>2.1897384E-4</v>
      </c>
      <c r="H83" s="52">
        <v>34.485190000000003</v>
      </c>
      <c r="I83" s="52">
        <v>0.27544539000000001</v>
      </c>
      <c r="J83" s="52">
        <v>0.210472153</v>
      </c>
      <c r="K83" s="52">
        <v>2.4861604E-10</v>
      </c>
      <c r="L83" s="52">
        <v>0.48591754325832992</v>
      </c>
      <c r="M83" s="52">
        <v>0.228718896</v>
      </c>
      <c r="N83" s="52">
        <v>0.41557888999999998</v>
      </c>
      <c r="O83" s="52">
        <v>2.6869316400000002E-10</v>
      </c>
      <c r="P83" s="52">
        <v>0.68376448433444137</v>
      </c>
      <c r="Q83" s="65">
        <v>6.5680779999999998E-11</v>
      </c>
      <c r="T83" s="63">
        <v>1.8799999999999999E-4</v>
      </c>
      <c r="U83" s="63">
        <v>2.0140000000000002E-3</v>
      </c>
      <c r="V83" s="63">
        <v>25.383800000000001</v>
      </c>
      <c r="W83" s="63">
        <v>7.9445304999999999</v>
      </c>
      <c r="X83" s="63">
        <v>2.2513033000000002E-3</v>
      </c>
      <c r="Y83" s="63">
        <v>2.1424635999999999E-4</v>
      </c>
      <c r="Z83" s="63">
        <v>34.47551</v>
      </c>
      <c r="AA83" s="63">
        <v>0.267426316</v>
      </c>
      <c r="AB83" s="63">
        <v>0.18604383499999999</v>
      </c>
      <c r="AC83" s="63">
        <v>1.8567454099999999E-10</v>
      </c>
      <c r="AD83" s="63">
        <v>0.45347015119464867</v>
      </c>
      <c r="AE83" s="63">
        <v>0.218990984</v>
      </c>
      <c r="AF83" s="63">
        <v>0.38478747000000002</v>
      </c>
      <c r="AG83" s="63">
        <v>2.2999871E-10</v>
      </c>
      <c r="AH83" s="63">
        <v>0.64714952728999897</v>
      </c>
      <c r="AI83" s="63">
        <v>5.930682E-11</v>
      </c>
      <c r="AL83" s="54">
        <v>1.9990000000000001E-4</v>
      </c>
      <c r="AM83" s="54">
        <v>1.5686000000000001E-3</v>
      </c>
      <c r="AN83" s="54">
        <v>26.85914</v>
      </c>
      <c r="AO83" s="54">
        <v>7.7346709999999996</v>
      </c>
      <c r="AP83" s="54">
        <v>2.2617766999999999E-3</v>
      </c>
      <c r="AQ83" s="54">
        <v>2.0969416E-4</v>
      </c>
      <c r="AR83" s="54">
        <v>34.466540000000002</v>
      </c>
      <c r="AS83" s="54">
        <v>0.25857099</v>
      </c>
      <c r="AT83" s="54">
        <v>0.16467003</v>
      </c>
      <c r="AU83" s="54">
        <v>1.53959227E-10</v>
      </c>
      <c r="AV83" s="54">
        <v>0.42324102016233123</v>
      </c>
      <c r="AW83" s="54">
        <v>0.20981894000000001</v>
      </c>
      <c r="AX83" s="54">
        <v>0.35700663999999999</v>
      </c>
      <c r="AY83" s="54">
        <v>2.0388448999999999E-10</v>
      </c>
      <c r="AZ83" s="54">
        <v>0.62244269026035282</v>
      </c>
      <c r="BA83" s="54">
        <v>5.4004390000000002E-11</v>
      </c>
      <c r="BD83" s="59">
        <v>1.9550000000000001E-4</v>
      </c>
      <c r="BE83" s="59">
        <v>1.7763E-3</v>
      </c>
      <c r="BF83" s="59">
        <v>26.115704999999998</v>
      </c>
      <c r="BG83" s="59">
        <v>7.8578986999999998</v>
      </c>
      <c r="BH83" s="59">
        <v>2.2580045999999999E-3</v>
      </c>
      <c r="BI83" s="59">
        <v>2.1194660000000001E-4</v>
      </c>
      <c r="BJ83" s="59">
        <v>34.475906000000002</v>
      </c>
      <c r="BK83" s="59">
        <v>0.26304767000000001</v>
      </c>
      <c r="BL83" s="59">
        <v>0.174779568</v>
      </c>
      <c r="BM83" s="59">
        <v>1.6741393700000001E-10</v>
      </c>
      <c r="BN83" s="59">
        <v>0.43782723817605451</v>
      </c>
      <c r="BO83" s="59">
        <v>0.21426770000000001</v>
      </c>
      <c r="BP83" s="59">
        <v>0.36993692</v>
      </c>
      <c r="BQ83" s="59">
        <v>2.1522336000000001E-10</v>
      </c>
      <c r="BR83" s="59">
        <v>0.62272942327169178</v>
      </c>
      <c r="BS83" s="59">
        <v>5.6416660000000002E-11</v>
      </c>
    </row>
    <row r="84" spans="2:71" x14ac:dyDescent="0.25">
      <c r="B84" s="52">
        <v>1.214E-4</v>
      </c>
      <c r="C84" s="52">
        <v>3.7607000000000001E-3</v>
      </c>
      <c r="D84" s="52">
        <v>25.955317000000001</v>
      </c>
      <c r="E84" s="52">
        <v>8.1359379999999994</v>
      </c>
      <c r="F84" s="52">
        <v>2.2415027000000001E-3</v>
      </c>
      <c r="G84" s="52">
        <v>2.1428874E-4</v>
      </c>
      <c r="H84" s="52">
        <v>34.499540000000003</v>
      </c>
      <c r="I84" s="52">
        <v>0.26081779399999999</v>
      </c>
      <c r="J84" s="52">
        <v>0.26008899000000002</v>
      </c>
      <c r="K84" s="52">
        <v>1.473048205153389E-2</v>
      </c>
      <c r="L84" s="52">
        <v>0.53563726606828965</v>
      </c>
      <c r="M84" s="52">
        <v>0.26956655400000001</v>
      </c>
      <c r="N84" s="52">
        <v>0.44209567999999999</v>
      </c>
      <c r="O84" s="52">
        <v>0.19248085009292479</v>
      </c>
      <c r="P84" s="52">
        <v>0.95179119027210368</v>
      </c>
      <c r="Q84" s="65">
        <v>1.7879555999999999E-10</v>
      </c>
      <c r="T84" s="63">
        <v>1.2870000000000001E-4</v>
      </c>
      <c r="U84" s="63">
        <v>2.9177999999999999E-3</v>
      </c>
      <c r="V84" s="63">
        <v>27.387443999999999</v>
      </c>
      <c r="W84" s="63">
        <v>7.9436929999999997</v>
      </c>
      <c r="X84" s="63">
        <v>2.2509869999999999E-3</v>
      </c>
      <c r="Y84" s="63">
        <v>2.0986365E-4</v>
      </c>
      <c r="Z84" s="63">
        <v>34.481064000000003</v>
      </c>
      <c r="AA84" s="63">
        <v>0.250470784</v>
      </c>
      <c r="AB84" s="63">
        <v>0.232495485</v>
      </c>
      <c r="AC84" s="63">
        <v>1.0221665046947281E-2</v>
      </c>
      <c r="AD84" s="63">
        <v>0.49318793406250427</v>
      </c>
      <c r="AE84" s="63">
        <v>0.25687999500000003</v>
      </c>
      <c r="AF84" s="63">
        <v>0.42107739999999999</v>
      </c>
      <c r="AG84" s="63">
        <v>0.17230801008734251</v>
      </c>
      <c r="AH84" s="63">
        <v>0.9011182602403347</v>
      </c>
      <c r="AI84" s="63">
        <v>1.5040005000000001E-10</v>
      </c>
      <c r="AL84" s="54">
        <v>1.384E-4</v>
      </c>
      <c r="AM84" s="54">
        <v>2.2485000000000001E-3</v>
      </c>
      <c r="AN84" s="54">
        <v>28.842590000000001</v>
      </c>
      <c r="AO84" s="54">
        <v>7.7402499999999996</v>
      </c>
      <c r="AP84" s="54">
        <v>2.2612626000000002E-3</v>
      </c>
      <c r="AQ84" s="54">
        <v>2.0559334000000001E-4</v>
      </c>
      <c r="AR84" s="54">
        <v>34.461917999999997</v>
      </c>
      <c r="AS84" s="54">
        <v>0.23921887</v>
      </c>
      <c r="AT84" s="54">
        <v>0.20652820999999999</v>
      </c>
      <c r="AU84" s="54">
        <v>6.3200180431049642E-3</v>
      </c>
      <c r="AV84" s="54">
        <v>0.45206709805760531</v>
      </c>
      <c r="AW84" s="54">
        <v>0.24428298000000001</v>
      </c>
      <c r="AX84" s="54">
        <v>0.40137442999999989</v>
      </c>
      <c r="AY84" s="54">
        <v>0.15249813008191929</v>
      </c>
      <c r="AZ84" s="54">
        <v>0.85945377422036517</v>
      </c>
      <c r="BA84" s="54">
        <v>1.2957234E-10</v>
      </c>
      <c r="BD84" s="59">
        <v>1.3559999999999999E-4</v>
      </c>
      <c r="BE84" s="59">
        <v>2.5577E-3</v>
      </c>
      <c r="BF84" s="59">
        <v>28.105830000000001</v>
      </c>
      <c r="BG84" s="59">
        <v>7.8584550000000002</v>
      </c>
      <c r="BH84" s="59">
        <v>2.257462E-3</v>
      </c>
      <c r="BI84" s="59">
        <v>2.077096E-4</v>
      </c>
      <c r="BJ84" s="59">
        <v>34.477424999999997</v>
      </c>
      <c r="BK84" s="59">
        <v>0.24502273999999999</v>
      </c>
      <c r="BL84" s="59">
        <v>0.21907114499999999</v>
      </c>
      <c r="BM84" s="59">
        <v>8.0270520447782902E-3</v>
      </c>
      <c r="BN84" s="59">
        <v>0.47212093705973901</v>
      </c>
      <c r="BO84" s="59">
        <v>0.25036442399999997</v>
      </c>
      <c r="BP84" s="59">
        <v>0.41102961999999998</v>
      </c>
      <c r="BQ84" s="59">
        <v>0.16098471008411919</v>
      </c>
      <c r="BR84" s="59">
        <v>0.86847097722256517</v>
      </c>
      <c r="BS84" s="59">
        <v>1.3820828999999999E-10</v>
      </c>
    </row>
    <row r="85" spans="2:71" x14ac:dyDescent="0.25">
      <c r="B85" s="52">
        <v>1.427E-4</v>
      </c>
      <c r="C85" s="52">
        <v>2.90061E-2</v>
      </c>
      <c r="D85" s="52">
        <v>23.255134999999999</v>
      </c>
      <c r="E85" s="52">
        <v>8.1450189999999996</v>
      </c>
      <c r="F85" s="52">
        <v>2.2391376999999998E-3</v>
      </c>
      <c r="G85" s="52">
        <v>2.2034927999999999E-4</v>
      </c>
      <c r="H85" s="52">
        <v>34.422072999999997</v>
      </c>
      <c r="I85" s="52">
        <v>0.266821368</v>
      </c>
      <c r="J85" s="52">
        <v>0.40955128000000002</v>
      </c>
      <c r="K85" s="52">
        <v>7.0477023224490204E-2</v>
      </c>
      <c r="L85" s="52">
        <v>0.74684967127697122</v>
      </c>
      <c r="M85" s="52">
        <v>0.29658530999999999</v>
      </c>
      <c r="N85" s="52">
        <v>0.52958897999999999</v>
      </c>
      <c r="O85" s="52">
        <v>0.32467946048058172</v>
      </c>
      <c r="P85" s="52">
        <v>1.224128052480582</v>
      </c>
      <c r="Q85" s="65">
        <v>2.7840177000000001E-2</v>
      </c>
      <c r="T85" s="63">
        <v>1.4090000000000001E-4</v>
      </c>
      <c r="U85" s="63">
        <v>1.79022E-2</v>
      </c>
      <c r="V85" s="63">
        <v>24.77732</v>
      </c>
      <c r="W85" s="63">
        <v>7.9647427000000004</v>
      </c>
      <c r="X85" s="63">
        <v>2.2463142000000002E-3</v>
      </c>
      <c r="Y85" s="63">
        <v>2.1622003E-4</v>
      </c>
      <c r="Z85" s="63">
        <v>34.376617000000003</v>
      </c>
      <c r="AA85" s="63">
        <v>0.263258302</v>
      </c>
      <c r="AB85" s="63">
        <v>0.36540051000000001</v>
      </c>
      <c r="AC85" s="63">
        <v>5.8411461436106003E-2</v>
      </c>
      <c r="AD85" s="63">
        <v>0.6870702734795977</v>
      </c>
      <c r="AE85" s="63">
        <v>0.28116243000000002</v>
      </c>
      <c r="AF85" s="63">
        <v>0.49573428000000003</v>
      </c>
      <c r="AG85" s="63">
        <v>0.28334275033759759</v>
      </c>
      <c r="AH85" s="63">
        <v>1.131815056337597</v>
      </c>
      <c r="AI85" s="63">
        <v>1.7655995000000001E-2</v>
      </c>
      <c r="AL85" s="54">
        <v>1.4320000000000001E-4</v>
      </c>
      <c r="AM85" s="54">
        <v>1.14219E-2</v>
      </c>
      <c r="AN85" s="54">
        <v>26.330345000000001</v>
      </c>
      <c r="AO85" s="54">
        <v>7.7598909999999997</v>
      </c>
      <c r="AP85" s="54">
        <v>2.2541903999999998E-3</v>
      </c>
      <c r="AQ85" s="54">
        <v>2.1183241999999999E-4</v>
      </c>
      <c r="AR85" s="54">
        <v>34.327697999999998</v>
      </c>
      <c r="AS85" s="54">
        <v>0.25821469000000002</v>
      </c>
      <c r="AT85" s="54">
        <v>0.32249136</v>
      </c>
      <c r="AU85" s="54">
        <v>4.6045754424440699E-2</v>
      </c>
      <c r="AV85" s="54">
        <v>0.62675180445864986</v>
      </c>
      <c r="AW85" s="54">
        <v>0.26556405999999999</v>
      </c>
      <c r="AX85" s="54">
        <v>0.46394887000000001</v>
      </c>
      <c r="AY85" s="54">
        <v>0.24062790022969929</v>
      </c>
      <c r="AZ85" s="54">
        <v>1.051917508229699</v>
      </c>
      <c r="BA85" s="54">
        <v>7.1148169999999998E-3</v>
      </c>
      <c r="BD85" s="59">
        <v>1.4440000000000001E-4</v>
      </c>
      <c r="BE85" s="59">
        <v>1.4731599999999999E-2</v>
      </c>
      <c r="BF85" s="59">
        <v>25.538654000000001</v>
      </c>
      <c r="BG85" s="59">
        <v>7.8777460000000001</v>
      </c>
      <c r="BH85" s="59">
        <v>2.2516010000000002E-3</v>
      </c>
      <c r="BI85" s="59">
        <v>2.1398667999999999E-4</v>
      </c>
      <c r="BJ85" s="59">
        <v>34.36027</v>
      </c>
      <c r="BK85" s="59">
        <v>0.26073252000000002</v>
      </c>
      <c r="BL85" s="59">
        <v>0.34495746999999999</v>
      </c>
      <c r="BM85" s="59">
        <v>5.2829564892903302E-2</v>
      </c>
      <c r="BN85" s="59">
        <v>0.6585195549322187</v>
      </c>
      <c r="BO85" s="59">
        <v>0.27362294999999998</v>
      </c>
      <c r="BP85" s="59">
        <v>0.48072086000000003</v>
      </c>
      <c r="BQ85" s="59">
        <v>0.26363093029143519</v>
      </c>
      <c r="BR85" s="59">
        <v>1.075348434291435</v>
      </c>
      <c r="BS85" s="59">
        <v>1.2999129999999999E-2</v>
      </c>
    </row>
    <row r="86" spans="2:71" x14ac:dyDescent="0.25">
      <c r="B86" s="52" t="str">
        <v>NA</v>
      </c>
      <c r="C86" s="52" t="str">
        <v>NA</v>
      </c>
      <c r="D86" s="52" t="str">
        <v>NaN</v>
      </c>
      <c r="E86" s="52" t="str">
        <v>NaN</v>
      </c>
      <c r="F86" s="52" t="str">
        <v>NaN</v>
      </c>
      <c r="G86" s="52" t="str">
        <v>NaN</v>
      </c>
      <c r="H86" s="52" t="str">
        <v>NaN</v>
      </c>
      <c r="I86" s="52" t="str">
        <v>NA</v>
      </c>
      <c r="J86" s="52" t="str">
        <v>NA</v>
      </c>
      <c r="K86" s="52" t="str">
        <v>NA</v>
      </c>
      <c r="L86" s="52" t="str">
        <v>NA</v>
      </c>
      <c r="M86" s="52" t="str">
        <v>NA</v>
      </c>
      <c r="N86" s="52" t="str">
        <v>NA</v>
      </c>
      <c r="O86" s="52" t="str">
        <v>NA</v>
      </c>
      <c r="P86" s="52" t="str">
        <v>NA</v>
      </c>
      <c r="Q86" s="65" t="str">
        <v>NaN</v>
      </c>
      <c r="T86" s="63" t="str">
        <v>NA</v>
      </c>
      <c r="U86" s="63" t="str">
        <v>NA</v>
      </c>
      <c r="V86" s="63" t="str">
        <v>NaN</v>
      </c>
      <c r="W86" s="63" t="str">
        <v>NaN</v>
      </c>
      <c r="X86" s="63" t="str">
        <v>NaN</v>
      </c>
      <c r="Y86" s="63" t="str">
        <v>NaN</v>
      </c>
      <c r="Z86" s="63" t="str">
        <v>NaN</v>
      </c>
      <c r="AA86" s="63" t="str">
        <v>NA</v>
      </c>
      <c r="AB86" s="63" t="str">
        <v>NA</v>
      </c>
      <c r="AC86" s="63" t="str">
        <v>NA</v>
      </c>
      <c r="AD86" s="63" t="str">
        <v>NA</v>
      </c>
      <c r="AE86" s="63" t="str">
        <v>NA</v>
      </c>
      <c r="AF86" s="63" t="str">
        <v>NA</v>
      </c>
      <c r="AG86" s="63" t="str">
        <v>NA</v>
      </c>
      <c r="AH86" s="63" t="str">
        <v>NA</v>
      </c>
      <c r="AI86" s="63" t="str">
        <v>NaN</v>
      </c>
      <c r="AL86" s="54" t="str">
        <v>NA</v>
      </c>
      <c r="AM86" s="54" t="str">
        <v>NA</v>
      </c>
      <c r="AN86" s="54" t="str">
        <v>NaN</v>
      </c>
      <c r="AO86" s="54" t="str">
        <v>NaN</v>
      </c>
      <c r="AP86" s="54" t="str">
        <v>NaN</v>
      </c>
      <c r="AQ86" s="54" t="str">
        <v>NaN</v>
      </c>
      <c r="AR86" s="54" t="str">
        <v>NaN</v>
      </c>
      <c r="AS86" s="54" t="str">
        <v>NA</v>
      </c>
      <c r="AT86" s="54" t="str">
        <v>NA</v>
      </c>
      <c r="AU86" s="54" t="str">
        <v>NA</v>
      </c>
      <c r="AV86" s="54" t="str">
        <v>NA</v>
      </c>
      <c r="AW86" s="54" t="str">
        <v>NA</v>
      </c>
      <c r="AX86" s="54" t="str">
        <v>NA</v>
      </c>
      <c r="AY86" s="54" t="str">
        <v>NA</v>
      </c>
      <c r="AZ86" s="54" t="str">
        <v>NA</v>
      </c>
      <c r="BA86" s="54" t="str">
        <v>NaN</v>
      </c>
      <c r="BD86" s="59" t="str">
        <v>NA</v>
      </c>
      <c r="BE86" s="59" t="str">
        <v>NA</v>
      </c>
      <c r="BF86" s="59" t="str">
        <v>NaN</v>
      </c>
      <c r="BG86" s="59" t="str">
        <v>NaN</v>
      </c>
      <c r="BH86" s="59" t="str">
        <v>NaN</v>
      </c>
      <c r="BI86" s="59" t="str">
        <v>NaN</v>
      </c>
      <c r="BJ86" s="59" t="str">
        <v>NaN</v>
      </c>
      <c r="BK86" s="59" t="str">
        <v>NA</v>
      </c>
      <c r="BL86" s="59" t="str">
        <v>NA</v>
      </c>
      <c r="BM86" s="59" t="str">
        <v>NA</v>
      </c>
      <c r="BN86" s="59" t="str">
        <v>NA</v>
      </c>
      <c r="BO86" s="59" t="str">
        <v>NA</v>
      </c>
      <c r="BP86" s="59" t="str">
        <v>NA</v>
      </c>
      <c r="BQ86" s="59" t="str">
        <v>NA</v>
      </c>
      <c r="BR86" s="59" t="str">
        <v>NA</v>
      </c>
      <c r="BS86" s="59" t="str">
        <v>NaN</v>
      </c>
    </row>
    <row r="87" spans="2:71" x14ac:dyDescent="0.25">
      <c r="B87" s="52" cm="1">
        <f t="array" ref="B87:B100">TRANSPOSE(Fe!B$25:O$25)</f>
        <v>9.8800000000000003E-5</v>
      </c>
      <c r="C87" s="52" cm="1">
        <f t="array" ref="C87:C100">TRANSPOSE('PO4'!B$25:O$25)</f>
        <v>1.29842E-2</v>
      </c>
      <c r="D87" s="52" cm="1">
        <f t="array" ref="D87:D100">TRANSPOSE(surface_T!B$25:O$25)</f>
        <v>25.168839999999999</v>
      </c>
      <c r="E87" s="52" cm="1">
        <f t="array" ref="E87:E100">TRANSPOSE(surface_ph!B$25:O$25)</f>
        <v>8.1509889999999992</v>
      </c>
      <c r="F87" s="52" cm="1">
        <f t="array" ref="F87:F100">TRANSPOSE(surface_Alk!B$25:O$25)</f>
        <v>2.2222981999999998E-3</v>
      </c>
      <c r="G87" s="52" cm="1">
        <f t="array" ref="G87:G100">TRANSPOSE(surface_oxugen!B$25:O$25)</f>
        <v>2.1491469E-4</v>
      </c>
      <c r="H87" s="52" cm="1">
        <f t="array" ref="H87:H100">TRANSPOSE(Surface_sal!B$25:O$25)</f>
        <v>34.147579999999998</v>
      </c>
      <c r="I87" s="52" cm="1">
        <f t="array" ref="I87:I100">TRANSPOSE(picophyto!B$25:O$25)</f>
        <v>0.25626402599999998</v>
      </c>
      <c r="J87" s="52" cm="1">
        <f t="array" ref="J87:J100">TRANSPOSE(nanophyto!B$25:O$25)</f>
        <v>0.2471217</v>
      </c>
      <c r="K87" s="52" cm="1">
        <f t="array" ref="K87:K100">TRANSPOSE(microphyto!B$25:O$25)</f>
        <v>2.4898201156371619E-2</v>
      </c>
      <c r="L87" s="52" cm="1">
        <f t="array" ref="L87:L100">TRANSPOSE(total_phyto!B$25:O$25)</f>
        <v>0.52828392718479722</v>
      </c>
      <c r="M87" s="52" cm="1">
        <f t="array" ref="M87:M100">TRANSPOSE(nanozoo!B$25:O$25)</f>
        <v>0.22802583400000001</v>
      </c>
      <c r="N87" s="52" cm="1">
        <f t="array" ref="N87:N100">TRANSPOSE(microzoo!B$25:O$25)</f>
        <v>0.44329475000000002</v>
      </c>
      <c r="O87" s="52" cm="1">
        <f t="array" ref="O87:O100">TRANSPOSE(mesozoo!B$25:O$25)</f>
        <v>3.4327080061495013E-2</v>
      </c>
      <c r="P87" s="52" cm="1">
        <f t="array" ref="P87:P100">TRANSPOSE(total_zoo!B$25:O$25)</f>
        <v>0.74322588223193375</v>
      </c>
      <c r="Q87" s="65" cm="1">
        <f t="array" ref="Q87:Q100">TRANSPOSE(foram!B$25:O$25)</f>
        <v>1.7115101E-10</v>
      </c>
      <c r="T87" s="63" cm="1">
        <f t="array" ref="T87:T100">TRANSPOSE(Fe!B$136:O$136)</f>
        <v>1.021E-4</v>
      </c>
      <c r="U87" s="63" cm="1">
        <f t="array" ref="U87:U100">TRANSPOSE('PO4'!B$136:O$136)</f>
        <v>1.05418E-2</v>
      </c>
      <c r="V87" s="63" cm="1">
        <f t="array" ref="V87:V100">TRANSPOSE(surface_T!B$136:O$136)</f>
        <v>26.848886</v>
      </c>
      <c r="W87" s="63" cm="1">
        <f t="array" ref="W87:W100">TRANSPOSE(surface_ph!B$136:O$136)</f>
        <v>7.9380097000000003</v>
      </c>
      <c r="X87" s="63" cm="1">
        <f t="array" ref="X87:X100">TRANSPOSE(surface_Alk!B$136:O$136)</f>
        <v>2.2295231000000002E-3</v>
      </c>
      <c r="Y87" s="63" cm="1">
        <f t="array" ref="Y87:Y100">TRANSPOSE(surface_oxugen!B$136:O$136)</f>
        <v>2.0989644999999999E-4</v>
      </c>
      <c r="Z87" s="63" cm="1">
        <f t="array" ref="Z87:Z100">TRANSPOSE(Surface_sal!B$136:O$136)</f>
        <v>34.105376999999997</v>
      </c>
      <c r="AA87" s="63" cm="1">
        <f t="array" ref="AA87:AA100">TRANSPOSE(picophyto!B$136:O$136)</f>
        <v>0.24834417</v>
      </c>
      <c r="AB87" s="63" cm="1">
        <f t="array" ref="AB87:AB100">TRANSPOSE(nanophyto!B$136:O$136)</f>
        <v>0.22622237000000001</v>
      </c>
      <c r="AC87" s="63" cm="1">
        <f t="array" ref="AC87:AC100">TRANSPOSE(microphyto!B$136:O$136)</f>
        <v>2.142583415016628E-2</v>
      </c>
      <c r="AD87" s="63" cm="1">
        <f t="array" ref="AD87:AD100">TRANSPOSE(total_phyto!B$136:O$136)</f>
        <v>0.49599237417666803</v>
      </c>
      <c r="AE87" s="63" cm="1">
        <f t="array" ref="AE87:AE100">TRANSPOSE(nanozoo!B$136:O$136)</f>
        <v>0.21989337</v>
      </c>
      <c r="AF87" s="63" cm="1">
        <f t="array" ref="AF87:AF100">TRANSPOSE(microzoo!B$136:O$136)</f>
        <v>0.42019266</v>
      </c>
      <c r="AG87" s="63" cm="1">
        <f t="array" ref="AG87:AG100">TRANSPOSE(mesozoo!B$136:O$136)</f>
        <v>3.348959006160647E-2</v>
      </c>
      <c r="AH87" s="63" cm="1">
        <f t="array" ref="AH87:AH100">TRANSPOSE(total_zoo!B$136:O$136)</f>
        <v>0.71514243221955953</v>
      </c>
      <c r="AI87" s="63" cm="1">
        <f t="array" ref="AI87:AI100">TRANSPOSE(foram!B$136:O$136)</f>
        <v>1.5679297E-10</v>
      </c>
      <c r="AL87" s="54" cm="1">
        <f t="array" ref="AL87:AL100">TRANSPOSE(Fe!B$173:O$173)</f>
        <v>1.076E-4</v>
      </c>
      <c r="AM87" s="54" cm="1">
        <f t="array" ref="AM87:AM100">TRANSPOSE('PO4'!B$173:O$173)</f>
        <v>7.6861999999999998E-3</v>
      </c>
      <c r="AN87" s="54" cm="1">
        <f t="array" ref="AN87:AN100">TRANSPOSE(surface_T!B$173:O$173)</f>
        <v>28.533638</v>
      </c>
      <c r="AO87" s="54" cm="1">
        <f t="array" ref="AO87:AO100">TRANSPOSE(surface_ph!B$173:O$173)</f>
        <v>7.7300753999999996</v>
      </c>
      <c r="AP87" s="54" cm="1">
        <f t="array" ref="AP87:AP100">TRANSPOSE(surface_Alk!B$173:O$173)</f>
        <v>2.2371265E-3</v>
      </c>
      <c r="AQ87" s="54" cm="1">
        <f t="array" ref="AQ87:AQ100">TRANSPOSE(surface_oxugen!B$173:O$173)</f>
        <v>2.0518214E-4</v>
      </c>
      <c r="AR87" s="54" cm="1">
        <f t="array" ref="AR87:AR100">TRANSPOSE(Surface_sal!B$173:O$173)</f>
        <v>34.056328000000001</v>
      </c>
      <c r="AS87" s="54" cm="1">
        <f t="array" ref="AS87:AS100">TRANSPOSE(picophyto!B$173:O$173)</f>
        <v>0.23997043000000001</v>
      </c>
      <c r="AT87" s="54" cm="1">
        <f t="array" ref="AT87:AT100">TRANSPOSE(nanophyto!B$173:O$173)</f>
        <v>0.20685919999999999</v>
      </c>
      <c r="AU87" s="54" cm="1">
        <f t="array" ref="AU87:AU100">TRANSPOSE(microphyto!B$173:O$173)</f>
        <v>1.7591372119360311E-2</v>
      </c>
      <c r="AV87" s="54" cm="1">
        <f t="array" ref="AV87:AV100">TRANSPOSE(total_phyto!B$173:O$173)</f>
        <v>0.4644210021426548</v>
      </c>
      <c r="AW87" s="54" cm="1">
        <f t="array" ref="AW87:AW100">TRANSPOSE(nanozoo!B$173:O$173)</f>
        <v>0.212369946</v>
      </c>
      <c r="AX87" s="54" cm="1">
        <f t="array" ref="AX87:AX100">TRANSPOSE(microzoo!B$173:O$173)</f>
        <v>0.39859221</v>
      </c>
      <c r="AY87" s="54" cm="1">
        <f t="array" ref="AY87:AY100">TRANSPOSE(mesozoo!B$173:O$173)</f>
        <v>3.1694930061757498E-2</v>
      </c>
      <c r="AZ87" s="54" cm="1">
        <f t="array" ref="AZ87:AZ100">TRANSPOSE(total_zoo!B$173:O$173)</f>
        <v>0.6947268912191249</v>
      </c>
      <c r="BA87" s="54" cm="1">
        <f t="array" ref="BA87:BA100">TRANSPOSE(foram!B$173:O$173)</f>
        <v>1.4327111999999999E-10</v>
      </c>
      <c r="BD87" s="59" cm="1">
        <f t="array" ref="BD87:BD100">TRANSPOSE(Fe!B$99:O$99)</f>
        <v>1.0560000000000001E-4</v>
      </c>
      <c r="BE87" s="59" cm="1">
        <f t="array" ref="BE87:BE100">TRANSPOSE('PO4'!B$99:O$99)</f>
        <v>9.6282E-3</v>
      </c>
      <c r="BF87" s="59" cm="1">
        <f t="array" ref="BF87:BF100">TRANSPOSE(surface_T!B$99:O$99)</f>
        <v>27.668437999999998</v>
      </c>
      <c r="BG87" s="59" cm="1">
        <f t="array" ref="BG87:BG100">TRANSPOSE(surface_ph!B$99:O$99)</f>
        <v>7.8523525999999997</v>
      </c>
      <c r="BH87" s="59" cm="1">
        <f t="array" ref="BH87:BH100">TRANSPOSE(surface_Alk!B$99:O$99)</f>
        <v>2.2345732000000002E-3</v>
      </c>
      <c r="BI87" s="59" cm="1">
        <f t="array" ref="BI87:BI100">TRANSPOSE(surface_oxugen!B$99:O$99)</f>
        <v>2.0754675000000001E-4</v>
      </c>
      <c r="BJ87" s="59" cm="1">
        <f t="array" ref="BJ87:BJ100">TRANSPOSE(Surface_sal!B$99:O$99)</f>
        <v>34.081702999999997</v>
      </c>
      <c r="BK87" s="59" cm="1">
        <f t="array" ref="BK87:BK100">TRANSPOSE(picophyto!B$99:O$99)</f>
        <v>0.24409069</v>
      </c>
      <c r="BL87" s="59" cm="1">
        <f t="array" ref="BL87:BL100">TRANSPOSE(nanophyto!B$99:O$99)</f>
        <v>0.21827584999999999</v>
      </c>
      <c r="BM87" s="59" cm="1">
        <f t="array" ref="BM87:BM100">TRANSPOSE(microphyto!B$99:O$99)</f>
        <v>2.0580558151977461E-2</v>
      </c>
      <c r="BN87" s="59" cm="1">
        <f t="array" ref="BN87:BN100">TRANSPOSE(total_phyto!B$99:O$99)</f>
        <v>0.4829470981779283</v>
      </c>
      <c r="BO87" s="59" cm="1">
        <f t="array" ref="BO87:BO100">TRANSPOSE(nanozoo!B$99:O$99)</f>
        <v>0.216740134</v>
      </c>
      <c r="BP87" s="59" cm="1">
        <f t="array" ref="BP87:BP100">TRANSPOSE(microzoo!B$99:O$99)</f>
        <v>0.40887684000000002</v>
      </c>
      <c r="BQ87" s="59" cm="1">
        <f t="array" ref="BQ87:BQ100">TRANSPOSE(mesozoo!B$99:O$99)</f>
        <v>3.754372006310995E-2</v>
      </c>
      <c r="BR87" s="59" cm="1">
        <f t="array" ref="BR87:BR100">TRANSPOSE(total_zoo!B$99:O$99)</f>
        <v>0.70062675822047726</v>
      </c>
      <c r="BS87" s="59" cm="1">
        <f t="array" ref="BS87:BS100">TRANSPOSE(foram!B$99:O$99)</f>
        <v>1.5763664000000001E-10</v>
      </c>
    </row>
    <row r="88" spans="2:71" x14ac:dyDescent="0.25">
      <c r="B88" s="52">
        <v>1.496E-4</v>
      </c>
      <c r="C88" s="52">
        <v>7.0387999999999996E-3</v>
      </c>
      <c r="D88" s="52">
        <v>25.379750000000001</v>
      </c>
      <c r="E88" s="52">
        <v>8.1471549999999997</v>
      </c>
      <c r="F88" s="52">
        <v>2.2291753E-3</v>
      </c>
      <c r="G88" s="52">
        <v>2.1356513E-4</v>
      </c>
      <c r="H88" s="52">
        <v>34.308475000000001</v>
      </c>
      <c r="I88" s="52">
        <v>0.24872211</v>
      </c>
      <c r="J88" s="52">
        <v>0.19571085999999999</v>
      </c>
      <c r="K88" s="52">
        <v>3.8988835619760301E-3</v>
      </c>
      <c r="L88" s="52">
        <v>0.44833185357936089</v>
      </c>
      <c r="M88" s="52">
        <v>0.21041419</v>
      </c>
      <c r="N88" s="52">
        <v>0.34664574999999997</v>
      </c>
      <c r="O88" s="52">
        <v>5.4963426299999998E-10</v>
      </c>
      <c r="P88" s="52">
        <v>0.5901208456218725</v>
      </c>
      <c r="Q88" s="65">
        <v>7.2242600000000002E-11</v>
      </c>
      <c r="T88" s="63">
        <v>1.572E-4</v>
      </c>
      <c r="U88" s="63">
        <v>4.8849000000000002E-3</v>
      </c>
      <c r="V88" s="63">
        <v>27.051214000000002</v>
      </c>
      <c r="W88" s="63">
        <v>7.9320250000000003</v>
      </c>
      <c r="X88" s="63">
        <v>2.2378481999999998E-3</v>
      </c>
      <c r="Y88" s="63">
        <v>2.0862111999999999E-4</v>
      </c>
      <c r="Z88" s="63">
        <v>34.294727000000002</v>
      </c>
      <c r="AA88" s="63">
        <v>0.24121764000000001</v>
      </c>
      <c r="AB88" s="63">
        <v>0.17534907799999999</v>
      </c>
      <c r="AC88" s="63">
        <v>8.2426010773800002E-7</v>
      </c>
      <c r="AD88" s="63">
        <v>0.41656754227485798</v>
      </c>
      <c r="AE88" s="63">
        <v>0.20331017000000001</v>
      </c>
      <c r="AF88" s="63">
        <v>0.32340618999999998</v>
      </c>
      <c r="AG88" s="63">
        <v>5.2735464299999997E-10</v>
      </c>
      <c r="AH88" s="63">
        <v>0.56517850559353666</v>
      </c>
      <c r="AI88" s="63">
        <v>6.4817900000000005E-11</v>
      </c>
      <c r="AL88" s="54">
        <v>1.651E-4</v>
      </c>
      <c r="AM88" s="54">
        <v>2.6226000000000001E-3</v>
      </c>
      <c r="AN88" s="54">
        <v>28.734493000000001</v>
      </c>
      <c r="AO88" s="54">
        <v>7.7260403999999996</v>
      </c>
      <c r="AP88" s="54">
        <v>2.2473723999999998E-3</v>
      </c>
      <c r="AQ88" s="54">
        <v>2.0399707E-4</v>
      </c>
      <c r="AR88" s="54">
        <v>34.278976</v>
      </c>
      <c r="AS88" s="54">
        <v>0.23440080999999999</v>
      </c>
      <c r="AT88" s="54">
        <v>0.151361618</v>
      </c>
      <c r="AU88" s="54">
        <v>3.3050550859999998E-9</v>
      </c>
      <c r="AV88" s="54">
        <v>0.38576243131609922</v>
      </c>
      <c r="AW88" s="54">
        <v>0.19596247</v>
      </c>
      <c r="AX88" s="54">
        <v>0.29684654999999999</v>
      </c>
      <c r="AY88" s="54">
        <v>4.38547487E-10</v>
      </c>
      <c r="AZ88" s="54">
        <v>0.54008271049801526</v>
      </c>
      <c r="BA88" s="54">
        <v>5.6453200000000002E-11</v>
      </c>
      <c r="BD88" s="59">
        <v>1.617E-4</v>
      </c>
      <c r="BE88" s="59">
        <v>3.3360999999999998E-3</v>
      </c>
      <c r="BF88" s="59">
        <v>27.888271</v>
      </c>
      <c r="BG88" s="59">
        <v>7.8479752999999999</v>
      </c>
      <c r="BH88" s="59">
        <v>2.2440966999999999E-3</v>
      </c>
      <c r="BI88" s="59">
        <v>2.0629321999999999E-4</v>
      </c>
      <c r="BJ88" s="59">
        <v>34.288353000000001</v>
      </c>
      <c r="BK88" s="59">
        <v>0.23849192</v>
      </c>
      <c r="BL88" s="59">
        <v>0.160938253</v>
      </c>
      <c r="BM88" s="59">
        <v>7.7799198199999998E-9</v>
      </c>
      <c r="BN88" s="59">
        <v>0.39943018079204667</v>
      </c>
      <c r="BO88" s="59">
        <v>0.19990255000000001</v>
      </c>
      <c r="BP88" s="59">
        <v>0.30693314999999999</v>
      </c>
      <c r="BQ88" s="59">
        <v>4.7782441700000002E-10</v>
      </c>
      <c r="BR88" s="59">
        <v>0.54009391053729217</v>
      </c>
      <c r="BS88" s="59">
        <v>5.9448515999999995E-11</v>
      </c>
    </row>
    <row r="89" spans="2:71" x14ac:dyDescent="0.25">
      <c r="B89" s="52">
        <v>1.6080000000000001E-4</v>
      </c>
      <c r="C89" s="52">
        <v>3.0374E-3</v>
      </c>
      <c r="D89" s="52">
        <v>25.387391999999998</v>
      </c>
      <c r="E89" s="52">
        <v>8.1455500000000001</v>
      </c>
      <c r="F89" s="52">
        <v>2.2339080000000002E-3</v>
      </c>
      <c r="G89" s="52">
        <v>2.1335268999999999E-4</v>
      </c>
      <c r="H89" s="52">
        <v>34.387329999999999</v>
      </c>
      <c r="I89" s="52">
        <v>0.24273987</v>
      </c>
      <c r="J89" s="52">
        <v>0.14549991300000001</v>
      </c>
      <c r="K89" s="52">
        <v>6.4586515699999998E-10</v>
      </c>
      <c r="L89" s="52">
        <v>0.38823978365488793</v>
      </c>
      <c r="M89" s="52">
        <v>0.20082205</v>
      </c>
      <c r="N89" s="52">
        <v>0.23130851599999999</v>
      </c>
      <c r="O89" s="52">
        <v>1.1103795E-10</v>
      </c>
      <c r="P89" s="52">
        <v>0.46142804115066482</v>
      </c>
      <c r="Q89" s="65">
        <v>3.960793E-11</v>
      </c>
      <c r="T89" s="63">
        <v>1.6860000000000001E-4</v>
      </c>
      <c r="U89" s="63">
        <v>1.5988E-3</v>
      </c>
      <c r="V89" s="63">
        <v>27.066893</v>
      </c>
      <c r="W89" s="63">
        <v>7.9279609999999998</v>
      </c>
      <c r="X89" s="63">
        <v>2.2429298000000001E-3</v>
      </c>
      <c r="Y89" s="63">
        <v>2.0839400000000001E-4</v>
      </c>
      <c r="Z89" s="63">
        <v>34.378807000000002</v>
      </c>
      <c r="AA89" s="63">
        <v>0.23549545</v>
      </c>
      <c r="AB89" s="63">
        <v>0.1183907</v>
      </c>
      <c r="AC89" s="63">
        <v>1.54955362E-10</v>
      </c>
      <c r="AD89" s="63">
        <v>0.35388615016168329</v>
      </c>
      <c r="AE89" s="63">
        <v>0.19339020000000001</v>
      </c>
      <c r="AF89" s="63">
        <v>0.200784564</v>
      </c>
      <c r="AG89" s="63">
        <v>9.1652029000000003E-11</v>
      </c>
      <c r="AH89" s="63">
        <v>0.42724817612483129</v>
      </c>
      <c r="AI89" s="63">
        <v>3.2478277000000001E-11</v>
      </c>
      <c r="AL89" s="54">
        <v>1.795E-4</v>
      </c>
      <c r="AM89" s="54">
        <v>1.0547E-3</v>
      </c>
      <c r="AN89" s="54">
        <v>28.738368999999999</v>
      </c>
      <c r="AO89" s="54">
        <v>7.7221120000000001</v>
      </c>
      <c r="AP89" s="54">
        <v>2.253096E-3</v>
      </c>
      <c r="AQ89" s="54">
        <v>2.0371849E-4</v>
      </c>
      <c r="AR89" s="54">
        <v>34.372540000000001</v>
      </c>
      <c r="AS89" s="54">
        <v>0.22634182</v>
      </c>
      <c r="AT89" s="54">
        <v>0.101037899</v>
      </c>
      <c r="AU89" s="54">
        <v>9.8889215999999994E-11</v>
      </c>
      <c r="AV89" s="54">
        <v>0.32737971910473729</v>
      </c>
      <c r="AW89" s="54">
        <v>0.18508659499999999</v>
      </c>
      <c r="AX89" s="54">
        <v>0.182490764</v>
      </c>
      <c r="AY89" s="54">
        <v>8.0799859600000004E-11</v>
      </c>
      <c r="AZ89" s="54">
        <v>0.41244371511202971</v>
      </c>
      <c r="BA89" s="54">
        <v>2.8477755000000001E-11</v>
      </c>
      <c r="BD89" s="59">
        <v>1.7560000000000001E-4</v>
      </c>
      <c r="BE89" s="59">
        <v>1.3760999999999999E-3</v>
      </c>
      <c r="BF89" s="59">
        <v>27.892166</v>
      </c>
      <c r="BG89" s="59">
        <v>7.8444165999999997</v>
      </c>
      <c r="BH89" s="59">
        <v>2.2497224000000001E-3</v>
      </c>
      <c r="BI89" s="59">
        <v>2.0603776000000001E-4</v>
      </c>
      <c r="BJ89" s="59">
        <v>34.379024999999999</v>
      </c>
      <c r="BK89" s="59">
        <v>0.23093626</v>
      </c>
      <c r="BL89" s="59">
        <v>0.111306144</v>
      </c>
      <c r="BM89" s="59">
        <v>1.3444964000000001E-10</v>
      </c>
      <c r="BN89" s="59">
        <v>0.34224240414089491</v>
      </c>
      <c r="BO89" s="59">
        <v>0.18969364</v>
      </c>
      <c r="BP89" s="59">
        <v>0.19384627400000001</v>
      </c>
      <c r="BQ89" s="59">
        <v>8.9416598999999995E-11</v>
      </c>
      <c r="BR89" s="59">
        <v>0.41271422712064643</v>
      </c>
      <c r="BS89" s="59">
        <v>3.1205794999999997E-11</v>
      </c>
    </row>
    <row r="90" spans="2:71" x14ac:dyDescent="0.25">
      <c r="B90" s="52">
        <v>1.7239999999999999E-4</v>
      </c>
      <c r="C90" s="52">
        <v>1.7005E-3</v>
      </c>
      <c r="D90" s="52">
        <v>25.129819999999999</v>
      </c>
      <c r="E90" s="52">
        <v>8.1437679999999997</v>
      </c>
      <c r="F90" s="52">
        <v>2.2401724E-3</v>
      </c>
      <c r="G90" s="52">
        <v>2.1419143000000001E-4</v>
      </c>
      <c r="H90" s="52">
        <v>34.483424999999997</v>
      </c>
      <c r="I90" s="52">
        <v>0.24265026000000001</v>
      </c>
      <c r="J90" s="52">
        <v>0.11666612699999999</v>
      </c>
      <c r="K90" s="52">
        <v>1.0181077E-10</v>
      </c>
      <c r="L90" s="52">
        <v>0.35931638710771391</v>
      </c>
      <c r="M90" s="52">
        <v>0.19279912099999999</v>
      </c>
      <c r="N90" s="52">
        <v>0.176441062981855</v>
      </c>
      <c r="O90" s="52">
        <v>6.3878024E-11</v>
      </c>
      <c r="P90" s="52">
        <v>0.39607598707303121</v>
      </c>
      <c r="Q90" s="65">
        <v>2.7274759000000001E-11</v>
      </c>
      <c r="T90" s="63">
        <v>1.817E-4</v>
      </c>
      <c r="U90" s="63">
        <v>9.3289999999999996E-4</v>
      </c>
      <c r="V90" s="63">
        <v>26.795688999999999</v>
      </c>
      <c r="W90" s="63">
        <v>7.9246306000000004</v>
      </c>
      <c r="X90" s="63">
        <v>2.2498209999999999E-3</v>
      </c>
      <c r="Y90" s="63">
        <v>2.0917007E-4</v>
      </c>
      <c r="Z90" s="63">
        <v>34.484940000000002</v>
      </c>
      <c r="AA90" s="63">
        <v>0.23517663599999999</v>
      </c>
      <c r="AB90" s="63">
        <v>9.0663494999999997E-2</v>
      </c>
      <c r="AC90" s="63">
        <v>6.4522679000000003E-11</v>
      </c>
      <c r="AD90" s="63">
        <v>0.32584013106916471</v>
      </c>
      <c r="AE90" s="63">
        <v>0.185283694</v>
      </c>
      <c r="AF90" s="63">
        <v>0.15534024103330529</v>
      </c>
      <c r="AG90" s="63">
        <v>5.4484712000000002E-11</v>
      </c>
      <c r="AH90" s="63">
        <v>0.3714176752587966</v>
      </c>
      <c r="AI90" s="63">
        <v>2.1798562999999999E-11</v>
      </c>
      <c r="AL90" s="54">
        <v>1.94E-4</v>
      </c>
      <c r="AM90" s="54">
        <v>6.1689999999999998E-4</v>
      </c>
      <c r="AN90" s="54">
        <v>28.46256</v>
      </c>
      <c r="AO90" s="54">
        <v>7.7192692999999997</v>
      </c>
      <c r="AP90" s="54">
        <v>2.2606725999999998E-3</v>
      </c>
      <c r="AQ90" s="54">
        <v>2.0441206000000001E-4</v>
      </c>
      <c r="AR90" s="54">
        <v>34.489643000000001</v>
      </c>
      <c r="AS90" s="54">
        <v>0.225517984</v>
      </c>
      <c r="AT90" s="54">
        <v>7.2682734700000001E-2</v>
      </c>
      <c r="AU90" s="54">
        <v>5.3138020999999998E-11</v>
      </c>
      <c r="AV90" s="54">
        <v>0.29820071875719378</v>
      </c>
      <c r="AW90" s="54">
        <v>0.17731724500000001</v>
      </c>
      <c r="AX90" s="54">
        <v>0.1387575004964933</v>
      </c>
      <c r="AY90" s="54">
        <v>4.7773846999999998E-11</v>
      </c>
      <c r="AZ90" s="54">
        <v>0.35684193788180141</v>
      </c>
      <c r="BA90" s="54">
        <v>1.8333135E-11</v>
      </c>
      <c r="BD90" s="59">
        <v>1.895E-4</v>
      </c>
      <c r="BE90" s="59">
        <v>7.8770000000000001E-4</v>
      </c>
      <c r="BF90" s="59">
        <v>27.620272</v>
      </c>
      <c r="BG90" s="59">
        <v>7.8414250000000001</v>
      </c>
      <c r="BH90" s="59">
        <v>2.2569577999999998E-3</v>
      </c>
      <c r="BI90" s="59">
        <v>2.0677464999999999E-4</v>
      </c>
      <c r="BJ90" s="59">
        <v>34.490574000000002</v>
      </c>
      <c r="BK90" s="59">
        <v>0.23033587999999999</v>
      </c>
      <c r="BL90" s="59">
        <v>8.2940418000000002E-2</v>
      </c>
      <c r="BM90" s="59">
        <v>5.9994370500000004E-11</v>
      </c>
      <c r="BN90" s="59">
        <v>0.3132762980644016</v>
      </c>
      <c r="BO90" s="59">
        <v>0.18156778000000001</v>
      </c>
      <c r="BP90" s="59">
        <v>0.14807042081359659</v>
      </c>
      <c r="BQ90" s="59">
        <v>5.2072765000000001E-11</v>
      </c>
      <c r="BR90" s="59">
        <v>0.35687472588610042</v>
      </c>
      <c r="BS90" s="59">
        <v>2.0411254000000001E-11</v>
      </c>
    </row>
    <row r="91" spans="2:71" x14ac:dyDescent="0.25">
      <c r="B91" s="52">
        <v>1.816E-4</v>
      </c>
      <c r="C91" s="52">
        <v>1.9696000000000002E-3</v>
      </c>
      <c r="D91" s="52">
        <v>24.629207999999998</v>
      </c>
      <c r="E91" s="52">
        <v>8.1445340000000002</v>
      </c>
      <c r="F91" s="52">
        <v>2.2465749999999998E-3</v>
      </c>
      <c r="G91" s="52">
        <v>2.1571167E-4</v>
      </c>
      <c r="H91" s="52">
        <v>34.583683000000001</v>
      </c>
      <c r="I91" s="52">
        <v>0.24402924000000001</v>
      </c>
      <c r="J91" s="52">
        <v>0.12360675</v>
      </c>
      <c r="K91" s="52">
        <v>1.13362806E-10</v>
      </c>
      <c r="L91" s="52">
        <v>0.36763599011960352</v>
      </c>
      <c r="M91" s="52">
        <v>0.19269418999999999</v>
      </c>
      <c r="N91" s="52">
        <v>0.1796568225488043</v>
      </c>
      <c r="O91" s="52">
        <v>6.3384112000000001E-11</v>
      </c>
      <c r="P91" s="52">
        <v>0.39870864664038591</v>
      </c>
      <c r="Q91" s="65">
        <v>2.8173111000000001E-11</v>
      </c>
      <c r="T91" s="63">
        <v>1.9269999999999999E-4</v>
      </c>
      <c r="U91" s="63">
        <v>1.4647E-3</v>
      </c>
      <c r="V91" s="63">
        <v>26.266819999999999</v>
      </c>
      <c r="W91" s="63">
        <v>7.9240539999999999</v>
      </c>
      <c r="X91" s="63">
        <v>2.2569736E-3</v>
      </c>
      <c r="Y91" s="63">
        <v>2.1061275000000001E-4</v>
      </c>
      <c r="Z91" s="63">
        <v>34.596260000000001</v>
      </c>
      <c r="AA91" s="63">
        <v>0.23528635000000001</v>
      </c>
      <c r="AB91" s="63">
        <v>0.105911435</v>
      </c>
      <c r="AC91" s="63">
        <v>9.0848893999999996E-11</v>
      </c>
      <c r="AD91" s="63">
        <v>0.34119778509648913</v>
      </c>
      <c r="AE91" s="63">
        <v>0.18550987999999999</v>
      </c>
      <c r="AF91" s="63">
        <v>0.16309558155492709</v>
      </c>
      <c r="AG91" s="63">
        <v>5.8559996E-11</v>
      </c>
      <c r="AH91" s="63">
        <v>0.37856223081315199</v>
      </c>
      <c r="AI91" s="63">
        <v>2.4983998000000001E-11</v>
      </c>
      <c r="AL91" s="54">
        <v>2.0589999999999999E-4</v>
      </c>
      <c r="AM91" s="54">
        <v>1.0619E-3</v>
      </c>
      <c r="AN91" s="54">
        <v>27.920152999999999</v>
      </c>
      <c r="AO91" s="54">
        <v>7.7184039999999996</v>
      </c>
      <c r="AP91" s="54">
        <v>2.268571E-3</v>
      </c>
      <c r="AQ91" s="54">
        <v>2.0577289E-4</v>
      </c>
      <c r="AR91" s="54">
        <v>34.611514999999997</v>
      </c>
      <c r="AS91" s="54">
        <v>0.22587947999999999</v>
      </c>
      <c r="AT91" s="54">
        <v>8.8711868999999999E-2</v>
      </c>
      <c r="AU91" s="54">
        <v>7.4859007000000002E-11</v>
      </c>
      <c r="AV91" s="54">
        <v>0.31459134907990299</v>
      </c>
      <c r="AW91" s="54">
        <v>0.17856589</v>
      </c>
      <c r="AX91" s="54">
        <v>0.14677191097691539</v>
      </c>
      <c r="AY91" s="54">
        <v>5.3503262500000002E-11</v>
      </c>
      <c r="AZ91" s="54">
        <v>0.36354117634059541</v>
      </c>
      <c r="BA91" s="54">
        <v>2.182008E-11</v>
      </c>
      <c r="BD91" s="59">
        <v>2.009E-4</v>
      </c>
      <c r="BE91" s="59">
        <v>1.2849000000000001E-3</v>
      </c>
      <c r="BF91" s="59">
        <v>27.086102</v>
      </c>
      <c r="BG91" s="59">
        <v>7.8407245000000003</v>
      </c>
      <c r="BH91" s="59">
        <v>2.2644420000000002E-3</v>
      </c>
      <c r="BI91" s="59">
        <v>2.0817491000000001E-4</v>
      </c>
      <c r="BJ91" s="59">
        <v>34.606845999999997</v>
      </c>
      <c r="BK91" s="59">
        <v>0.23049102399999999</v>
      </c>
      <c r="BL91" s="59">
        <v>9.7871987999999993E-2</v>
      </c>
      <c r="BM91" s="59">
        <v>8.4340013999999998E-11</v>
      </c>
      <c r="BN91" s="59">
        <v>0.32836301208972579</v>
      </c>
      <c r="BO91" s="59">
        <v>0.18193797</v>
      </c>
      <c r="BP91" s="59">
        <v>0.1550864912635356</v>
      </c>
      <c r="BQ91" s="59">
        <v>5.6254997000000002E-11</v>
      </c>
      <c r="BR91" s="59">
        <v>0.36348406034334713</v>
      </c>
      <c r="BS91" s="59">
        <v>2.3535219E-11</v>
      </c>
    </row>
    <row r="92" spans="2:71" x14ac:dyDescent="0.25">
      <c r="B92" s="52">
        <v>1.8799999999999999E-4</v>
      </c>
      <c r="C92" s="52">
        <v>2.5246000000000001E-3</v>
      </c>
      <c r="D92" s="52">
        <v>24.089275000000001</v>
      </c>
      <c r="E92" s="52">
        <v>8.1468670000000003</v>
      </c>
      <c r="F92" s="52">
        <v>2.2512523000000001E-3</v>
      </c>
      <c r="G92" s="52">
        <v>2.1737836999999999E-4</v>
      </c>
      <c r="H92" s="52">
        <v>34.657463</v>
      </c>
      <c r="I92" s="52">
        <v>0.24780228000000001</v>
      </c>
      <c r="J92" s="52">
        <v>0.142514205</v>
      </c>
      <c r="K92" s="52">
        <v>1.7898145900000001E-10</v>
      </c>
      <c r="L92" s="52">
        <v>0.39031648518630019</v>
      </c>
      <c r="M92" s="52">
        <v>0.19940851000000001</v>
      </c>
      <c r="N92" s="52">
        <v>0.209216606</v>
      </c>
      <c r="O92" s="52">
        <v>7.7561021000000003E-11</v>
      </c>
      <c r="P92" s="52">
        <v>0.43618685711121968</v>
      </c>
      <c r="Q92" s="65">
        <v>3.3631865000000002E-11</v>
      </c>
      <c r="T92" s="63">
        <v>1.996E-4</v>
      </c>
      <c r="U92" s="63">
        <v>1.9740999999999999E-3</v>
      </c>
      <c r="V92" s="63">
        <v>25.698055</v>
      </c>
      <c r="W92" s="63">
        <v>7.9256681999999996</v>
      </c>
      <c r="X92" s="63">
        <v>2.2619097000000001E-3</v>
      </c>
      <c r="Y92" s="63">
        <v>2.1224598E-4</v>
      </c>
      <c r="Z92" s="63">
        <v>34.674315999999997</v>
      </c>
      <c r="AA92" s="63">
        <v>0.238213486</v>
      </c>
      <c r="AB92" s="63">
        <v>0.124113261</v>
      </c>
      <c r="AC92" s="63">
        <v>1.356158E-10</v>
      </c>
      <c r="AD92" s="63">
        <v>0.36232674714229979</v>
      </c>
      <c r="AE92" s="63">
        <v>0.18972924999999999</v>
      </c>
      <c r="AF92" s="63">
        <v>0.185098767</v>
      </c>
      <c r="AG92" s="63">
        <v>6.9375888000000002E-11</v>
      </c>
      <c r="AH92" s="63">
        <v>0.40626707159982639</v>
      </c>
      <c r="AI92" s="63">
        <v>2.9893413999999999E-11</v>
      </c>
      <c r="AL92" s="54">
        <v>2.131E-4</v>
      </c>
      <c r="AM92" s="54">
        <v>1.5269999999999999E-3</v>
      </c>
      <c r="AN92" s="54">
        <v>27.325479999999999</v>
      </c>
      <c r="AO92" s="54">
        <v>7.7192480000000003</v>
      </c>
      <c r="AP92" s="54">
        <v>2.2737464999999998E-3</v>
      </c>
      <c r="AQ92" s="54">
        <v>2.0736158E-4</v>
      </c>
      <c r="AR92" s="54">
        <v>34.693995999999999</v>
      </c>
      <c r="AS92" s="54">
        <v>0.22899999600000001</v>
      </c>
      <c r="AT92" s="54">
        <v>0.10778809</v>
      </c>
      <c r="AU92" s="54">
        <v>1.1046437E-10</v>
      </c>
      <c r="AV92" s="54">
        <v>0.33678808611659727</v>
      </c>
      <c r="AW92" s="54">
        <v>0.18153721</v>
      </c>
      <c r="AX92" s="54">
        <v>0.167028067674</v>
      </c>
      <c r="AY92" s="54">
        <v>6.4048480000000003E-11</v>
      </c>
      <c r="AZ92" s="54">
        <v>0.38730940809260012</v>
      </c>
      <c r="BA92" s="54">
        <v>2.6792114000000001E-11</v>
      </c>
      <c r="BD92" s="59">
        <v>2.0799999999999999E-4</v>
      </c>
      <c r="BE92" s="59">
        <v>1.7715000000000001E-3</v>
      </c>
      <c r="BF92" s="59">
        <v>26.50658</v>
      </c>
      <c r="BG92" s="59">
        <v>7.8420177000000004</v>
      </c>
      <c r="BH92" s="59">
        <v>2.2695079999999999E-3</v>
      </c>
      <c r="BI92" s="59">
        <v>2.0977920000000001E-4</v>
      </c>
      <c r="BJ92" s="59">
        <v>34.687350000000002</v>
      </c>
      <c r="BK92" s="59">
        <v>0.233336026</v>
      </c>
      <c r="BL92" s="59">
        <v>0.116565027</v>
      </c>
      <c r="BM92" s="59">
        <v>1.2551627E-10</v>
      </c>
      <c r="BN92" s="59">
        <v>0.34990105313198128</v>
      </c>
      <c r="BO92" s="59">
        <v>0.18526788499999999</v>
      </c>
      <c r="BP92" s="59">
        <v>0.175555041</v>
      </c>
      <c r="BQ92" s="59">
        <v>6.6865537999999994E-11</v>
      </c>
      <c r="BR92" s="59">
        <v>0.38731732509541711</v>
      </c>
      <c r="BS92" s="59">
        <v>2.8527667999999999E-11</v>
      </c>
    </row>
    <row r="93" spans="2:71" x14ac:dyDescent="0.25">
      <c r="B93" s="52">
        <v>1.9579999999999999E-4</v>
      </c>
      <c r="C93" s="52">
        <v>3.1082000000000002E-3</v>
      </c>
      <c r="D93" s="52">
        <v>23.596895</v>
      </c>
      <c r="E93" s="52">
        <v>8.1487879999999997</v>
      </c>
      <c r="F93" s="52">
        <v>2.2549877999999998E-3</v>
      </c>
      <c r="G93" s="52">
        <v>2.1894518E-4</v>
      </c>
      <c r="H93" s="52">
        <v>34.714799999999997</v>
      </c>
      <c r="I93" s="52">
        <v>0.25244064599999999</v>
      </c>
      <c r="J93" s="52">
        <v>0.15905609700000001</v>
      </c>
      <c r="K93" s="52">
        <v>3.2488154800000001E-10</v>
      </c>
      <c r="L93" s="52">
        <v>0.41149674333330177</v>
      </c>
      <c r="M93" s="52">
        <v>0.20447733000000001</v>
      </c>
      <c r="N93" s="52">
        <v>0.24249429</v>
      </c>
      <c r="O93" s="52">
        <v>9.5630324000000003E-11</v>
      </c>
      <c r="P93" s="52">
        <v>0.47589965213476598</v>
      </c>
      <c r="Q93" s="65">
        <v>3.9107023000000002E-11</v>
      </c>
      <c r="T93" s="63">
        <v>2.0719999999999999E-4</v>
      </c>
      <c r="U93" s="63">
        <v>2.4478999999999998E-3</v>
      </c>
      <c r="V93" s="63">
        <v>25.174814000000001</v>
      </c>
      <c r="W93" s="63">
        <v>7.9271390000000004</v>
      </c>
      <c r="X93" s="63">
        <v>2.2658242000000001E-3</v>
      </c>
      <c r="Y93" s="63">
        <v>2.1380904999999999E-4</v>
      </c>
      <c r="Z93" s="63">
        <v>34.734153999999997</v>
      </c>
      <c r="AA93" s="63">
        <v>0.24307472999999999</v>
      </c>
      <c r="AB93" s="63">
        <v>0.13937536</v>
      </c>
      <c r="AC93" s="63">
        <v>2.21234347E-10</v>
      </c>
      <c r="AD93" s="63">
        <v>0.38245009022890403</v>
      </c>
      <c r="AE93" s="63">
        <v>0.195855156</v>
      </c>
      <c r="AF93" s="63">
        <v>0.21556291699999999</v>
      </c>
      <c r="AG93" s="63">
        <v>8.5049194000000006E-11</v>
      </c>
      <c r="AH93" s="63">
        <v>0.4444720771205834</v>
      </c>
      <c r="AI93" s="63">
        <v>3.4877257E-11</v>
      </c>
      <c r="AL93" s="54">
        <v>2.208E-4</v>
      </c>
      <c r="AM93" s="54">
        <v>1.9596000000000001E-3</v>
      </c>
      <c r="AN93" s="54">
        <v>26.774328000000001</v>
      </c>
      <c r="AO93" s="54">
        <v>7.7200600000000001</v>
      </c>
      <c r="AP93" s="54">
        <v>2.2778448000000001E-3</v>
      </c>
      <c r="AQ93" s="54">
        <v>2.0889640999999999E-4</v>
      </c>
      <c r="AR93" s="54">
        <v>34.756675999999999</v>
      </c>
      <c r="AS93" s="54">
        <v>0.23346353</v>
      </c>
      <c r="AT93" s="54">
        <v>0.12313724</v>
      </c>
      <c r="AU93" s="54">
        <v>1.7111020400000001E-10</v>
      </c>
      <c r="AV93" s="54">
        <v>0.35660077017821967</v>
      </c>
      <c r="AW93" s="54">
        <v>0.18772443</v>
      </c>
      <c r="AX93" s="54">
        <v>0.19344768300000001</v>
      </c>
      <c r="AY93" s="54">
        <v>7.7593926500000002E-11</v>
      </c>
      <c r="AZ93" s="54">
        <v>0.42365594011084362</v>
      </c>
      <c r="BA93" s="54">
        <v>3.1611457000000002E-11</v>
      </c>
      <c r="BD93" s="59">
        <v>2.1560000000000001E-4</v>
      </c>
      <c r="BE93" s="59">
        <v>2.1924000000000002E-3</v>
      </c>
      <c r="BF93" s="59">
        <v>25.971937</v>
      </c>
      <c r="BG93" s="59">
        <v>7.8432219999999999</v>
      </c>
      <c r="BH93" s="59">
        <v>2.2735355999999999E-3</v>
      </c>
      <c r="BI93" s="59">
        <v>2.1132358000000001E-4</v>
      </c>
      <c r="BJ93" s="59">
        <v>34.749153</v>
      </c>
      <c r="BK93" s="59">
        <v>0.238195236</v>
      </c>
      <c r="BL93" s="59">
        <v>0.13112048800000001</v>
      </c>
      <c r="BM93" s="59">
        <v>1.94236353E-10</v>
      </c>
      <c r="BN93" s="59">
        <v>0.3693157242016139</v>
      </c>
      <c r="BO93" s="59">
        <v>0.191799946</v>
      </c>
      <c r="BP93" s="59">
        <v>0.20411304699999999</v>
      </c>
      <c r="BQ93" s="59">
        <v>8.1287414999999999E-11</v>
      </c>
      <c r="BR93" s="59">
        <v>0.42395029311453708</v>
      </c>
      <c r="BS93" s="59">
        <v>3.3226557000000001E-11</v>
      </c>
    </row>
    <row r="94" spans="2:71" x14ac:dyDescent="0.25">
      <c r="B94" s="52">
        <v>2.031E-4</v>
      </c>
      <c r="C94" s="52">
        <v>3.7512999999999999E-3</v>
      </c>
      <c r="D94" s="52">
        <v>23.205023000000001</v>
      </c>
      <c r="E94" s="52">
        <v>8.1503724999999996</v>
      </c>
      <c r="F94" s="52">
        <v>2.2569487000000002E-3</v>
      </c>
      <c r="G94" s="52">
        <v>2.2019655E-4</v>
      </c>
      <c r="H94" s="52">
        <v>34.7395</v>
      </c>
      <c r="I94" s="52">
        <v>0.25606833000000001</v>
      </c>
      <c r="J94" s="52">
        <v>0.17683578999999999</v>
      </c>
      <c r="K94" s="52">
        <v>6.59480734E-10</v>
      </c>
      <c r="L94" s="52">
        <v>0.43290412066910922</v>
      </c>
      <c r="M94" s="52">
        <v>0.20802794999999999</v>
      </c>
      <c r="N94" s="52">
        <v>0.27515439000000003</v>
      </c>
      <c r="O94" s="52">
        <v>1.16260118E-10</v>
      </c>
      <c r="P94" s="52">
        <v>0.51306891416127787</v>
      </c>
      <c r="Q94" s="65">
        <v>4.4984150000000001E-11</v>
      </c>
      <c r="T94" s="63">
        <v>2.142E-4</v>
      </c>
      <c r="U94" s="63">
        <v>2.9345999999999999E-3</v>
      </c>
      <c r="V94" s="63">
        <v>24.755610000000001</v>
      </c>
      <c r="W94" s="63">
        <v>7.9287470000000004</v>
      </c>
      <c r="X94" s="63">
        <v>2.2678524E-3</v>
      </c>
      <c r="Y94" s="63">
        <v>2.1507678E-4</v>
      </c>
      <c r="Z94" s="63">
        <v>34.759636</v>
      </c>
      <c r="AA94" s="63">
        <v>0.24711085399999999</v>
      </c>
      <c r="AB94" s="63">
        <v>0.154595434</v>
      </c>
      <c r="AC94" s="63">
        <v>3.9002280699999999E-10</v>
      </c>
      <c r="AD94" s="63">
        <v>0.4017062883987037</v>
      </c>
      <c r="AE94" s="63">
        <v>0.19969164</v>
      </c>
      <c r="AF94" s="63">
        <v>0.24576667399999999</v>
      </c>
      <c r="AG94" s="63">
        <v>1.03537825E-10</v>
      </c>
      <c r="AH94" s="63">
        <v>0.47991457614425698</v>
      </c>
      <c r="AI94" s="63">
        <v>4.0000320000000001E-11</v>
      </c>
      <c r="AL94" s="54">
        <v>2.274E-4</v>
      </c>
      <c r="AM94" s="54">
        <v>2.3544E-3</v>
      </c>
      <c r="AN94" s="54">
        <v>26.330559999999998</v>
      </c>
      <c r="AO94" s="54">
        <v>7.7209525000000001</v>
      </c>
      <c r="AP94" s="54">
        <v>2.2799303E-3</v>
      </c>
      <c r="AQ94" s="54">
        <v>2.1015540000000001E-4</v>
      </c>
      <c r="AR94" s="54">
        <v>34.783042999999999</v>
      </c>
      <c r="AS94" s="54">
        <v>0.23747489999999999</v>
      </c>
      <c r="AT94" s="54">
        <v>0.13608577499999999</v>
      </c>
      <c r="AU94" s="54">
        <v>2.75595864E-10</v>
      </c>
      <c r="AV94" s="54">
        <v>0.37356067528360598</v>
      </c>
      <c r="AW94" s="54">
        <v>0.19168931</v>
      </c>
      <c r="AX94" s="54">
        <v>0.220661672</v>
      </c>
      <c r="AY94" s="54">
        <v>9.3758360000000004E-11</v>
      </c>
      <c r="AZ94" s="54">
        <v>0.45777510913194841</v>
      </c>
      <c r="BA94" s="54">
        <v>3.6130105999999999E-11</v>
      </c>
      <c r="BD94" s="59">
        <v>2.2249999999999999E-4</v>
      </c>
      <c r="BE94" s="59">
        <v>2.6518000000000002E-3</v>
      </c>
      <c r="BF94" s="59">
        <v>25.540295</v>
      </c>
      <c r="BG94" s="59">
        <v>7.8444539999999998</v>
      </c>
      <c r="BH94" s="59">
        <v>2.2755946999999999E-3</v>
      </c>
      <c r="BI94" s="59">
        <v>2.1258900000000001E-4</v>
      </c>
      <c r="BJ94" s="59">
        <v>34.775283999999999</v>
      </c>
      <c r="BK94" s="59">
        <v>0.24228252</v>
      </c>
      <c r="BL94" s="59">
        <v>0.14552051499999999</v>
      </c>
      <c r="BM94" s="59">
        <v>3.3634499299999998E-10</v>
      </c>
      <c r="BN94" s="59">
        <v>0.38780303534472332</v>
      </c>
      <c r="BO94" s="59">
        <v>0.19568281500000001</v>
      </c>
      <c r="BP94" s="59">
        <v>0.23320698000000001</v>
      </c>
      <c r="BQ94" s="59">
        <v>9.8964328000000004E-11</v>
      </c>
      <c r="BR94" s="59">
        <v>0.45802945313715437</v>
      </c>
      <c r="BS94" s="59">
        <v>3.8164214999999997E-11</v>
      </c>
    </row>
    <row r="95" spans="2:71" x14ac:dyDescent="0.25">
      <c r="B95" s="52">
        <v>2.1000000000000001E-4</v>
      </c>
      <c r="C95" s="52">
        <v>3.8295999999999998E-3</v>
      </c>
      <c r="D95" s="52">
        <v>22.953123000000001</v>
      </c>
      <c r="E95" s="52">
        <v>8.150658</v>
      </c>
      <c r="F95" s="52">
        <v>2.2579004999999999E-3</v>
      </c>
      <c r="G95" s="52">
        <v>2.2109627E-4</v>
      </c>
      <c r="H95" s="52">
        <v>34.751939999999998</v>
      </c>
      <c r="I95" s="52">
        <v>0.25795593</v>
      </c>
      <c r="J95" s="52">
        <v>0.17816143600000001</v>
      </c>
      <c r="K95" s="52">
        <v>6.6406252299999997E-10</v>
      </c>
      <c r="L95" s="52">
        <v>0.43611736667371143</v>
      </c>
      <c r="M95" s="52">
        <v>0.20940499400000001</v>
      </c>
      <c r="N95" s="52">
        <v>0.27898213999999999</v>
      </c>
      <c r="O95" s="52">
        <v>1.16987954E-10</v>
      </c>
      <c r="P95" s="52">
        <v>0.51845633416213033</v>
      </c>
      <c r="Q95" s="65">
        <v>4.5104157E-11</v>
      </c>
      <c r="T95" s="63">
        <v>2.2110000000000001E-4</v>
      </c>
      <c r="U95" s="63">
        <v>3.0276999999999999E-3</v>
      </c>
      <c r="V95" s="63">
        <v>24.477173000000001</v>
      </c>
      <c r="W95" s="63">
        <v>7.9292654999999996</v>
      </c>
      <c r="X95" s="63">
        <v>2.2688987999999999E-3</v>
      </c>
      <c r="Y95" s="63">
        <v>2.1599950000000001E-4</v>
      </c>
      <c r="Z95" s="63">
        <v>34.772820000000003</v>
      </c>
      <c r="AA95" s="63">
        <v>0.24913933999999999</v>
      </c>
      <c r="AB95" s="63">
        <v>0.157094704</v>
      </c>
      <c r="AC95" s="63">
        <v>4.0755029399999998E-10</v>
      </c>
      <c r="AD95" s="63">
        <v>0.40623404441631922</v>
      </c>
      <c r="AE95" s="63">
        <v>0.20121158</v>
      </c>
      <c r="AF95" s="63">
        <v>0.25121809000000001</v>
      </c>
      <c r="AG95" s="63">
        <v>1.05629525E-10</v>
      </c>
      <c r="AH95" s="63">
        <v>0.48665271814686478</v>
      </c>
      <c r="AI95" s="63">
        <v>4.0639727999999999E-11</v>
      </c>
      <c r="AL95" s="54">
        <v>2.3460000000000001E-4</v>
      </c>
      <c r="AM95" s="54">
        <v>2.4724E-3</v>
      </c>
      <c r="AN95" s="54">
        <v>26.024436999999999</v>
      </c>
      <c r="AO95" s="54">
        <v>7.7209099999999999</v>
      </c>
      <c r="AP95" s="54">
        <v>2.2810549000000001E-3</v>
      </c>
      <c r="AQ95" s="54">
        <v>2.1110515999999999E-4</v>
      </c>
      <c r="AR95" s="54">
        <v>34.796779999999998</v>
      </c>
      <c r="AS95" s="54">
        <v>0.23950769999999999</v>
      </c>
      <c r="AT95" s="54">
        <v>0.139514896</v>
      </c>
      <c r="AU95" s="54">
        <v>2.9990303499999999E-10</v>
      </c>
      <c r="AV95" s="54">
        <v>0.37902259630807072</v>
      </c>
      <c r="AW95" s="54">
        <v>0.19315827399999999</v>
      </c>
      <c r="AX95" s="54">
        <v>0.22656377599999999</v>
      </c>
      <c r="AY95" s="54">
        <v>9.6202196999999996E-11</v>
      </c>
      <c r="AZ95" s="54">
        <v>0.46518349113512342</v>
      </c>
      <c r="BA95" s="54">
        <v>3.6986600000000002E-11</v>
      </c>
      <c r="BD95" s="59">
        <v>2.2939999999999999E-4</v>
      </c>
      <c r="BE95" s="59">
        <v>2.7509000000000001E-3</v>
      </c>
      <c r="BF95" s="59">
        <v>25.249157</v>
      </c>
      <c r="BG95" s="59">
        <v>7.8446040000000004</v>
      </c>
      <c r="BH95" s="59">
        <v>2.2766714000000002E-3</v>
      </c>
      <c r="BI95" s="59">
        <v>2.1352015E-4</v>
      </c>
      <c r="BJ95" s="59">
        <v>34.788924999999999</v>
      </c>
      <c r="BK95" s="59">
        <v>0.24429158000000001</v>
      </c>
      <c r="BL95" s="59">
        <v>0.14837642400000001</v>
      </c>
      <c r="BM95" s="59">
        <v>3.5656748699999999E-10</v>
      </c>
      <c r="BN95" s="59">
        <v>0.39266800436505639</v>
      </c>
      <c r="BO95" s="59">
        <v>0.19718556000000001</v>
      </c>
      <c r="BP95" s="59">
        <v>0.23891577999999999</v>
      </c>
      <c r="BQ95" s="59">
        <v>1.0126125399999999E-10</v>
      </c>
      <c r="BR95" s="59">
        <v>0.4654669111401824</v>
      </c>
      <c r="BS95" s="59">
        <v>3.8893152999999999E-11</v>
      </c>
    </row>
    <row r="96" spans="2:71" x14ac:dyDescent="0.25">
      <c r="B96" s="52">
        <v>2.2249999999999999E-4</v>
      </c>
      <c r="C96" s="52">
        <v>3.9725999999999997E-3</v>
      </c>
      <c r="D96" s="52">
        <v>22.504332000000002</v>
      </c>
      <c r="E96" s="52">
        <v>8.1515059999999995</v>
      </c>
      <c r="F96" s="52">
        <v>2.2590454E-3</v>
      </c>
      <c r="G96" s="52">
        <v>2.2286085000000001E-4</v>
      </c>
      <c r="H96" s="52">
        <v>34.768000000000001</v>
      </c>
      <c r="I96" s="52">
        <v>0.26012015999999999</v>
      </c>
      <c r="J96" s="52">
        <v>0.18534508699999999</v>
      </c>
      <c r="K96" s="52">
        <v>6.7188729100000001E-10</v>
      </c>
      <c r="L96" s="52">
        <v>0.44546524768162582</v>
      </c>
      <c r="M96" s="52">
        <v>0.21151429999999999</v>
      </c>
      <c r="N96" s="52">
        <v>0.28574730999999998</v>
      </c>
      <c r="O96" s="52">
        <v>1.1861101099999999E-10</v>
      </c>
      <c r="P96" s="52">
        <v>0.52729853816498906</v>
      </c>
      <c r="Q96" s="65">
        <v>4.6342378000000001E-11</v>
      </c>
      <c r="T96" s="63">
        <v>2.3369999999999999E-4</v>
      </c>
      <c r="U96" s="63">
        <v>3.2004999999999998E-3</v>
      </c>
      <c r="V96" s="63">
        <v>24.00338</v>
      </c>
      <c r="W96" s="63">
        <v>7.9306463999999997</v>
      </c>
      <c r="X96" s="63">
        <v>2.2703087999999998E-3</v>
      </c>
      <c r="Y96" s="63">
        <v>2.1773319000000001E-4</v>
      </c>
      <c r="Z96" s="63">
        <v>34.791373999999998</v>
      </c>
      <c r="AA96" s="63">
        <v>0.25137593000000003</v>
      </c>
      <c r="AB96" s="63">
        <v>0.163502656</v>
      </c>
      <c r="AC96" s="63">
        <v>4.29871025E-10</v>
      </c>
      <c r="AD96" s="63">
        <v>0.41487858643880288</v>
      </c>
      <c r="AE96" s="63">
        <v>0.20327679000000001</v>
      </c>
      <c r="AF96" s="63">
        <v>0.25722741500000001</v>
      </c>
      <c r="AG96" s="63">
        <v>1.0711455899999999E-10</v>
      </c>
      <c r="AH96" s="63">
        <v>0.49555163514971062</v>
      </c>
      <c r="AI96" s="63">
        <v>4.1795244000000001E-11</v>
      </c>
      <c r="AL96" s="54">
        <v>2.4729999999999999E-4</v>
      </c>
      <c r="AM96" s="54">
        <v>2.5766999999999999E-3</v>
      </c>
      <c r="AN96" s="54">
        <v>25.525549999999999</v>
      </c>
      <c r="AO96" s="54">
        <v>7.7212480000000001</v>
      </c>
      <c r="AP96" s="54">
        <v>2.2826917000000001E-3</v>
      </c>
      <c r="AQ96" s="54">
        <v>2.1281361000000001E-4</v>
      </c>
      <c r="AR96" s="54">
        <v>34.817585000000001</v>
      </c>
      <c r="AS96" s="54">
        <v>0.24224493999999999</v>
      </c>
      <c r="AT96" s="54">
        <v>0.14458981700000001</v>
      </c>
      <c r="AU96" s="54">
        <v>2.9641177799999999E-10</v>
      </c>
      <c r="AV96" s="54">
        <v>0.38683475730462841</v>
      </c>
      <c r="AW96" s="54">
        <v>0.194875995</v>
      </c>
      <c r="AX96" s="54">
        <v>0.23000619</v>
      </c>
      <c r="AY96" s="54">
        <v>9.5444057000000005E-11</v>
      </c>
      <c r="AZ96" s="54">
        <v>0.47258547113540572</v>
      </c>
      <c r="BA96" s="54">
        <v>3.7602872000000002E-11</v>
      </c>
      <c r="BD96" s="59">
        <v>2.42E-4</v>
      </c>
      <c r="BE96" s="59">
        <v>2.898E-3</v>
      </c>
      <c r="BF96" s="59">
        <v>24.76351</v>
      </c>
      <c r="BG96" s="59">
        <v>7.8450740000000003</v>
      </c>
      <c r="BH96" s="59">
        <v>2.2781723999999999E-3</v>
      </c>
      <c r="BI96" s="59">
        <v>2.1523565000000001E-4</v>
      </c>
      <c r="BJ96" s="59">
        <v>34.808619999999998</v>
      </c>
      <c r="BK96" s="59">
        <v>0.24666468</v>
      </c>
      <c r="BL96" s="59">
        <v>0.15434534</v>
      </c>
      <c r="BM96" s="59">
        <v>3.6656623700000003E-10</v>
      </c>
      <c r="BN96" s="59">
        <v>0.4010100203751813</v>
      </c>
      <c r="BO96" s="59">
        <v>0.19919234999999999</v>
      </c>
      <c r="BP96" s="59">
        <v>0.2444037</v>
      </c>
      <c r="BQ96" s="59">
        <v>1.02383257E-10</v>
      </c>
      <c r="BR96" s="59">
        <v>0.47292359014234492</v>
      </c>
      <c r="BS96" s="59">
        <v>3.9931874000000001E-11</v>
      </c>
    </row>
    <row r="97" spans="2:71" x14ac:dyDescent="0.25">
      <c r="B97" s="52">
        <v>2.273E-4</v>
      </c>
      <c r="C97" s="52">
        <v>4.4571999999999997E-3</v>
      </c>
      <c r="D97" s="52">
        <v>21.965022999999999</v>
      </c>
      <c r="E97" s="52">
        <v>8.1554140000000004</v>
      </c>
      <c r="F97" s="52">
        <v>2.2577805999999998E-3</v>
      </c>
      <c r="G97" s="52">
        <v>2.2462841000000001E-4</v>
      </c>
      <c r="H97" s="52">
        <v>34.740532000000002</v>
      </c>
      <c r="I97" s="52">
        <v>0.26448135</v>
      </c>
      <c r="J97" s="52">
        <v>0.19966718999999999</v>
      </c>
      <c r="K97" s="52">
        <v>9.8204671600000003E-10</v>
      </c>
      <c r="L97" s="52">
        <v>0.46414854099247982</v>
      </c>
      <c r="M97" s="52">
        <v>0.21619206999999999</v>
      </c>
      <c r="N97" s="52">
        <v>0.31414921000000001</v>
      </c>
      <c r="O97" s="52">
        <v>1.3540971999999999E-10</v>
      </c>
      <c r="P97" s="52">
        <v>0.5612842341861729</v>
      </c>
      <c r="Q97" s="65">
        <v>5.0722436999999998E-11</v>
      </c>
      <c r="T97" s="63">
        <v>2.376E-4</v>
      </c>
      <c r="U97" s="63">
        <v>3.558E-3</v>
      </c>
      <c r="V97" s="63">
        <v>23.450604999999999</v>
      </c>
      <c r="W97" s="63">
        <v>7.9322657999999997</v>
      </c>
      <c r="X97" s="63">
        <v>2.2690606E-3</v>
      </c>
      <c r="Y97" s="63">
        <v>2.1944131E-4</v>
      </c>
      <c r="Z97" s="63">
        <v>34.76211</v>
      </c>
      <c r="AA97" s="63">
        <v>0.25621739999999998</v>
      </c>
      <c r="AB97" s="63">
        <v>0.17656077000000001</v>
      </c>
      <c r="AC97" s="63">
        <v>5.6641782199999999E-10</v>
      </c>
      <c r="AD97" s="63">
        <v>0.43277817057590029</v>
      </c>
      <c r="AE97" s="63">
        <v>0.20722819000000001</v>
      </c>
      <c r="AF97" s="63">
        <v>0.28308234500000001</v>
      </c>
      <c r="AG97" s="63">
        <v>1.2040837599999999E-10</v>
      </c>
      <c r="AH97" s="63">
        <v>0.52637964916675717</v>
      </c>
      <c r="AI97" s="63">
        <v>4.5430812000000002E-11</v>
      </c>
      <c r="AL97" s="54">
        <v>2.5070000000000002E-4</v>
      </c>
      <c r="AM97" s="54">
        <v>2.9031999999999999E-3</v>
      </c>
      <c r="AN97" s="54">
        <v>24.951687</v>
      </c>
      <c r="AO97" s="54">
        <v>7.7219663000000001</v>
      </c>
      <c r="AP97" s="54">
        <v>2.2813337999999998E-3</v>
      </c>
      <c r="AQ97" s="54">
        <v>2.1449785000000001E-4</v>
      </c>
      <c r="AR97" s="54">
        <v>34.785248000000003</v>
      </c>
      <c r="AS97" s="54">
        <v>0.2478785</v>
      </c>
      <c r="AT97" s="54">
        <v>0.15882547999999999</v>
      </c>
      <c r="AU97" s="54">
        <v>3.97674011E-10</v>
      </c>
      <c r="AV97" s="54">
        <v>0.40670398040651179</v>
      </c>
      <c r="AW97" s="54">
        <v>0.19954969</v>
      </c>
      <c r="AX97" s="54">
        <v>0.2599051</v>
      </c>
      <c r="AY97" s="54">
        <v>1.12123047E-10</v>
      </c>
      <c r="AZ97" s="54">
        <v>0.50499939315598186</v>
      </c>
      <c r="BA97" s="54">
        <v>4.1952040000000003E-11</v>
      </c>
      <c r="BD97" s="59">
        <v>2.4560000000000001E-4</v>
      </c>
      <c r="BE97" s="59">
        <v>3.2284000000000002E-3</v>
      </c>
      <c r="BF97" s="59">
        <v>24.199106</v>
      </c>
      <c r="BG97" s="59">
        <v>7.8467700000000002</v>
      </c>
      <c r="BH97" s="59">
        <v>2.2768287000000001E-3</v>
      </c>
      <c r="BI97" s="59">
        <v>2.1693894999999999E-4</v>
      </c>
      <c r="BJ97" s="59">
        <v>34.777813000000002</v>
      </c>
      <c r="BK97" s="59">
        <v>0.25205799000000001</v>
      </c>
      <c r="BL97" s="59">
        <v>0.16802571299999999</v>
      </c>
      <c r="BM97" s="59">
        <v>4.8021425299999998E-10</v>
      </c>
      <c r="BN97" s="59">
        <v>0.42008370348938412</v>
      </c>
      <c r="BO97" s="59">
        <v>0.20326585999999999</v>
      </c>
      <c r="BP97" s="59">
        <v>0.27162704999999998</v>
      </c>
      <c r="BQ97" s="59">
        <v>1.16413789E-10</v>
      </c>
      <c r="BR97" s="59">
        <v>0.50514426816027258</v>
      </c>
      <c r="BS97" s="59">
        <v>4.3825644999999999E-11</v>
      </c>
    </row>
    <row r="98" spans="2:71" x14ac:dyDescent="0.25">
      <c r="B98" s="52">
        <v>2.3259999999999999E-4</v>
      </c>
      <c r="C98" s="52">
        <v>5.1403000000000004E-3</v>
      </c>
      <c r="D98" s="52">
        <v>21.751684000000001</v>
      </c>
      <c r="E98" s="52">
        <v>8.1569900000000004</v>
      </c>
      <c r="F98" s="52">
        <v>2.2566519E-3</v>
      </c>
      <c r="G98" s="52">
        <v>2.2537512E-4</v>
      </c>
      <c r="H98" s="52">
        <v>34.713904999999997</v>
      </c>
      <c r="I98" s="52">
        <v>0.26730968999999999</v>
      </c>
      <c r="J98" s="52">
        <v>0.21679188999999999</v>
      </c>
      <c r="K98" s="52">
        <v>2.1880329620000002E-9</v>
      </c>
      <c r="L98" s="52">
        <v>0.48410158219969329</v>
      </c>
      <c r="M98" s="52">
        <v>0.22034237000000001</v>
      </c>
      <c r="N98" s="52">
        <v>0.34894695999999997</v>
      </c>
      <c r="O98" s="52">
        <v>1.6692549000000001E-10</v>
      </c>
      <c r="P98" s="52">
        <v>0.60142173022433498</v>
      </c>
      <c r="Q98" s="65">
        <v>5.7360519999999999E-11</v>
      </c>
      <c r="T98" s="63">
        <v>2.429E-4</v>
      </c>
      <c r="U98" s="63">
        <v>4.1402000000000001E-3</v>
      </c>
      <c r="V98" s="63">
        <v>23.217255000000002</v>
      </c>
      <c r="W98" s="63">
        <v>7.9345910000000002</v>
      </c>
      <c r="X98" s="63">
        <v>2.2678375000000001E-3</v>
      </c>
      <c r="Y98" s="63">
        <v>2.2023666999999999E-4</v>
      </c>
      <c r="Z98" s="63">
        <v>34.732365000000001</v>
      </c>
      <c r="AA98" s="63">
        <v>0.25986763600000001</v>
      </c>
      <c r="AB98" s="63">
        <v>0.193764884</v>
      </c>
      <c r="AC98" s="63">
        <v>1.206232735E-9</v>
      </c>
      <c r="AD98" s="63">
        <v>0.4536325212169125</v>
      </c>
      <c r="AE98" s="63">
        <v>0.21194985</v>
      </c>
      <c r="AF98" s="63">
        <v>0.32041531999999989</v>
      </c>
      <c r="AG98" s="63">
        <v>1.5348521399999999E-10</v>
      </c>
      <c r="AH98" s="63">
        <v>0.56832617720637879</v>
      </c>
      <c r="AI98" s="63">
        <v>5.2334855E-11</v>
      </c>
      <c r="AL98" s="54">
        <v>2.5520000000000002E-4</v>
      </c>
      <c r="AM98" s="54">
        <v>3.3814000000000001E-3</v>
      </c>
      <c r="AN98" s="54">
        <v>24.704725</v>
      </c>
      <c r="AO98" s="54">
        <v>7.7235417000000002</v>
      </c>
      <c r="AP98" s="54">
        <v>2.2800301999999998E-3</v>
      </c>
      <c r="AQ98" s="54">
        <v>2.1529441999999999E-4</v>
      </c>
      <c r="AR98" s="54">
        <v>34.753723000000001</v>
      </c>
      <c r="AS98" s="54">
        <v>0.25145542399999998</v>
      </c>
      <c r="AT98" s="54">
        <v>0.173043958</v>
      </c>
      <c r="AU98" s="54">
        <v>7.7157691000000003E-10</v>
      </c>
      <c r="AV98" s="54">
        <v>0.42449938278148841</v>
      </c>
      <c r="AW98" s="54">
        <v>0.203534675</v>
      </c>
      <c r="AX98" s="54">
        <v>0.29358046999999998</v>
      </c>
      <c r="AY98" s="54">
        <v>1.4036012000000001E-10</v>
      </c>
      <c r="AZ98" s="54">
        <v>0.54675673019074789</v>
      </c>
      <c r="BA98" s="54">
        <v>4.7859063999999999E-11</v>
      </c>
      <c r="BD98" s="59">
        <v>2.5040000000000001E-4</v>
      </c>
      <c r="BE98" s="59">
        <v>3.7791999999999999E-3</v>
      </c>
      <c r="BF98" s="59">
        <v>23.958914</v>
      </c>
      <c r="BG98" s="59">
        <v>7.8487678000000001</v>
      </c>
      <c r="BH98" s="59">
        <v>2.2755218999999998E-3</v>
      </c>
      <c r="BI98" s="59">
        <v>2.1773404E-4</v>
      </c>
      <c r="BJ98" s="59">
        <v>34.747025000000001</v>
      </c>
      <c r="BK98" s="59">
        <v>0.25560960399999999</v>
      </c>
      <c r="BL98" s="59">
        <v>0.18385522700000001</v>
      </c>
      <c r="BM98" s="59">
        <v>1.0171138240000001E-9</v>
      </c>
      <c r="BN98" s="59">
        <v>0.43946483202747172</v>
      </c>
      <c r="BO98" s="59">
        <v>0.20779159999999999</v>
      </c>
      <c r="BP98" s="59">
        <v>0.30759280999999999</v>
      </c>
      <c r="BQ98" s="59">
        <v>1.48404317E-10</v>
      </c>
      <c r="BR98" s="59">
        <v>0.54697934619879196</v>
      </c>
      <c r="BS98" s="59">
        <v>5.0348830000000002E-11</v>
      </c>
    </row>
    <row r="99" spans="2:71" x14ac:dyDescent="0.25">
      <c r="B99" s="52">
        <v>2.5139999999999999E-4</v>
      </c>
      <c r="C99" s="52">
        <v>5.398E-3</v>
      </c>
      <c r="D99" s="52">
        <v>21.917984000000001</v>
      </c>
      <c r="E99" s="52">
        <v>8.1547020000000003</v>
      </c>
      <c r="F99" s="52">
        <v>2.2567678000000001E-3</v>
      </c>
      <c r="G99" s="52">
        <v>2.2487207999999999E-4</v>
      </c>
      <c r="H99" s="52">
        <v>34.706482000000001</v>
      </c>
      <c r="I99" s="52">
        <v>0.26873751499999998</v>
      </c>
      <c r="J99" s="52">
        <v>0.21975318999999999</v>
      </c>
      <c r="K99" s="52">
        <v>3.4343218230000001E-9</v>
      </c>
      <c r="L99" s="52">
        <v>0.4884907084465705</v>
      </c>
      <c r="M99" s="52">
        <v>0.22306735999999999</v>
      </c>
      <c r="N99" s="52">
        <v>0.36469716000000002</v>
      </c>
      <c r="O99" s="52">
        <v>1.9722865699999999E-10</v>
      </c>
      <c r="P99" s="52">
        <v>0.62097576625796724</v>
      </c>
      <c r="Q99" s="65">
        <v>6.0686980000000001E-11</v>
      </c>
      <c r="T99" s="63">
        <v>2.6239999999999998E-4</v>
      </c>
      <c r="U99" s="63">
        <v>4.4308000000000004E-3</v>
      </c>
      <c r="V99" s="63">
        <v>23.370676</v>
      </c>
      <c r="W99" s="63">
        <v>7.9353423000000003</v>
      </c>
      <c r="X99" s="63">
        <v>2.2681453000000002E-3</v>
      </c>
      <c r="Y99" s="63">
        <v>2.1980983999999999E-4</v>
      </c>
      <c r="Z99" s="63">
        <v>34.725642999999998</v>
      </c>
      <c r="AA99" s="63">
        <v>0.26136379999999998</v>
      </c>
      <c r="AB99" s="63">
        <v>0.19740559999999999</v>
      </c>
      <c r="AC99" s="63">
        <v>2.0346148800000001E-9</v>
      </c>
      <c r="AD99" s="63">
        <v>0.45876940204597472</v>
      </c>
      <c r="AE99" s="63">
        <v>0.21451561999999999</v>
      </c>
      <c r="AF99" s="63">
        <v>0.33649003</v>
      </c>
      <c r="AG99" s="63">
        <v>1.8189037999999999E-10</v>
      </c>
      <c r="AH99" s="63">
        <v>0.58777550023803682</v>
      </c>
      <c r="AI99" s="63">
        <v>5.5656858E-11</v>
      </c>
      <c r="AL99" s="54">
        <v>2.745E-4</v>
      </c>
      <c r="AM99" s="54">
        <v>3.6156000000000001E-3</v>
      </c>
      <c r="AN99" s="54">
        <v>24.847156999999999</v>
      </c>
      <c r="AO99" s="54">
        <v>7.7248535</v>
      </c>
      <c r="AP99" s="54">
        <v>2.2804510000000002E-3</v>
      </c>
      <c r="AQ99" s="54">
        <v>2.1493481E-4</v>
      </c>
      <c r="AR99" s="54">
        <v>34.746777000000002</v>
      </c>
      <c r="AS99" s="54">
        <v>0.25336665000000003</v>
      </c>
      <c r="AT99" s="54">
        <v>0.17808399</v>
      </c>
      <c r="AU99" s="54">
        <v>1.3105334500000001E-9</v>
      </c>
      <c r="AV99" s="54">
        <v>0.43145064132112448</v>
      </c>
      <c r="AW99" s="54">
        <v>0.20666511000000001</v>
      </c>
      <c r="AX99" s="54">
        <v>0.31231906999999998</v>
      </c>
      <c r="AY99" s="54">
        <v>1.7187867099999999E-10</v>
      </c>
      <c r="AZ99" s="54">
        <v>0.56692136022560136</v>
      </c>
      <c r="BA99" s="54">
        <v>5.1637049999999999E-11</v>
      </c>
      <c r="BD99" s="59">
        <v>2.697E-4</v>
      </c>
      <c r="BE99" s="59">
        <v>4.0556999999999998E-3</v>
      </c>
      <c r="BF99" s="59">
        <v>24.106286999999998</v>
      </c>
      <c r="BG99" s="59">
        <v>7.8494883</v>
      </c>
      <c r="BH99" s="59">
        <v>2.2758455E-3</v>
      </c>
      <c r="BI99" s="59">
        <v>2.1733857E-4</v>
      </c>
      <c r="BJ99" s="59">
        <v>34.740043999999997</v>
      </c>
      <c r="BK99" s="59">
        <v>0.25721654999999999</v>
      </c>
      <c r="BL99" s="59">
        <v>0.187724477</v>
      </c>
      <c r="BM99" s="59">
        <v>1.7300415299999999E-9</v>
      </c>
      <c r="BN99" s="59">
        <v>0.44494102874108438</v>
      </c>
      <c r="BO99" s="59">
        <v>0.21035143000000001</v>
      </c>
      <c r="BP99" s="59">
        <v>0.32406558000000002</v>
      </c>
      <c r="BQ99" s="59">
        <v>1.7650007299999999E-10</v>
      </c>
      <c r="BR99" s="59">
        <v>0.56703636723022277</v>
      </c>
      <c r="BS99" s="59">
        <v>5.3681868000000001E-11</v>
      </c>
    </row>
    <row r="100" spans="2:71" x14ac:dyDescent="0.25">
      <c r="B100" s="52">
        <v>2.6489999999999999E-4</v>
      </c>
      <c r="C100" s="52">
        <v>3.5214999999999999E-3</v>
      </c>
      <c r="D100" s="52">
        <v>22.870021999999999</v>
      </c>
      <c r="E100" s="52">
        <v>8.1480119999999996</v>
      </c>
      <c r="F100" s="52">
        <v>2.2576412E-3</v>
      </c>
      <c r="G100" s="52">
        <v>2.2217870000000001E-4</v>
      </c>
      <c r="H100" s="52">
        <v>34.716186999999998</v>
      </c>
      <c r="I100" s="52">
        <v>0.27288420000000002</v>
      </c>
      <c r="J100" s="52">
        <v>0.21145184</v>
      </c>
      <c r="K100" s="52">
        <v>7.3530144299999997E-10</v>
      </c>
      <c r="L100" s="52">
        <v>0.4843360407455452</v>
      </c>
      <c r="M100" s="52">
        <v>0.22745119999999999</v>
      </c>
      <c r="N100" s="52">
        <v>0.38233444999999999</v>
      </c>
      <c r="O100" s="52">
        <v>2.7614208E-10</v>
      </c>
      <c r="P100" s="52">
        <v>0.64602326633881313</v>
      </c>
      <c r="Q100" s="65">
        <v>6.2607040000000001E-11</v>
      </c>
      <c r="T100" s="63">
        <v>2.7530000000000002E-4</v>
      </c>
      <c r="U100" s="63">
        <v>2.581E-3</v>
      </c>
      <c r="V100" s="63">
        <v>24.314554000000001</v>
      </c>
      <c r="W100" s="63">
        <v>7.9365740000000002</v>
      </c>
      <c r="X100" s="63">
        <v>2.2690764000000002E-3</v>
      </c>
      <c r="Y100" s="63">
        <v>2.1733683000000001E-4</v>
      </c>
      <c r="Z100" s="63">
        <v>34.733513000000002</v>
      </c>
      <c r="AA100" s="63">
        <v>0.26546904999999998</v>
      </c>
      <c r="AB100" s="63">
        <v>0.18615546399999999</v>
      </c>
      <c r="AC100" s="63">
        <v>3.1834767700000001E-10</v>
      </c>
      <c r="AD100" s="63">
        <v>0.45162451432739958</v>
      </c>
      <c r="AE100" s="63">
        <v>0.2178561</v>
      </c>
      <c r="AF100" s="63">
        <v>0.35087485000000002</v>
      </c>
      <c r="AG100" s="63">
        <v>2.1869867E-10</v>
      </c>
      <c r="AH100" s="63">
        <v>0.61017621727511318</v>
      </c>
      <c r="AI100" s="63">
        <v>5.5191632999999998E-11</v>
      </c>
      <c r="AL100" s="54">
        <v>2.8709999999999999E-4</v>
      </c>
      <c r="AM100" s="54">
        <v>1.9710000000000001E-3</v>
      </c>
      <c r="AN100" s="54">
        <v>25.787044999999999</v>
      </c>
      <c r="AO100" s="54">
        <v>7.7283330000000001</v>
      </c>
      <c r="AP100" s="54">
        <v>2.2813615000000001E-3</v>
      </c>
      <c r="AQ100" s="54">
        <v>2.1260920000000001E-4</v>
      </c>
      <c r="AR100" s="54">
        <v>34.752296000000001</v>
      </c>
      <c r="AS100" s="54">
        <v>0.25700935000000003</v>
      </c>
      <c r="AT100" s="54">
        <v>0.16451634000000001</v>
      </c>
      <c r="AU100" s="54">
        <v>2.0504689299999999E-10</v>
      </c>
      <c r="AV100" s="54">
        <v>0.42152569021330821</v>
      </c>
      <c r="AW100" s="54">
        <v>0.20885782</v>
      </c>
      <c r="AX100" s="54">
        <v>0.32355403999999999</v>
      </c>
      <c r="AY100" s="54">
        <v>1.86359292E-10</v>
      </c>
      <c r="AZ100" s="54">
        <v>0.58689742023929903</v>
      </c>
      <c r="BA100" s="54">
        <v>4.9635153999999997E-11</v>
      </c>
      <c r="BD100" s="59">
        <v>2.8210000000000003E-4</v>
      </c>
      <c r="BE100" s="59">
        <v>2.31E-3</v>
      </c>
      <c r="BF100" s="59">
        <v>25.048334000000001</v>
      </c>
      <c r="BG100" s="59">
        <v>7.8511123999999999</v>
      </c>
      <c r="BH100" s="59">
        <v>2.2766686000000001E-3</v>
      </c>
      <c r="BI100" s="59">
        <v>2.149284E-4</v>
      </c>
      <c r="BJ100" s="59">
        <v>34.746127999999999</v>
      </c>
      <c r="BK100" s="59">
        <v>0.26121065999999998</v>
      </c>
      <c r="BL100" s="59">
        <v>0.17601967600000001</v>
      </c>
      <c r="BM100" s="59">
        <v>2.7419223699999998E-10</v>
      </c>
      <c r="BN100" s="59">
        <v>0.43723033628294222</v>
      </c>
      <c r="BO100" s="59">
        <v>0.213474736</v>
      </c>
      <c r="BP100" s="59">
        <v>0.33814435999999998</v>
      </c>
      <c r="BQ100" s="59">
        <v>2.0824148300000001E-10</v>
      </c>
      <c r="BR100" s="59">
        <v>0.58714589326118127</v>
      </c>
      <c r="BS100" s="59">
        <v>5.2894158000000001E-11</v>
      </c>
    </row>
    <row r="101" spans="2:71" x14ac:dyDescent="0.25">
      <c r="B101" s="52" cm="1">
        <f t="array" ref="B101:B114">TRANSPOSE(Fe!B$26:O$26)</f>
        <v>1.142E-4</v>
      </c>
      <c r="C101" s="52" cm="1">
        <f t="array" ref="C101:C114">TRANSPOSE('PO4'!B$26:O$26)</f>
        <v>2.6346499999999998E-2</v>
      </c>
      <c r="D101" s="52" cm="1">
        <f t="array" ref="D101:D114">TRANSPOSE(surface_T!B$26:O$26)</f>
        <v>24.019030000000001</v>
      </c>
      <c r="E101" s="52" cm="1">
        <f t="array" ref="E101:E114">TRANSPOSE(surface_ph!B$26:O$26)</f>
        <v>8.1556835000000003</v>
      </c>
      <c r="F101" s="52" cm="1">
        <f t="array" ref="F101:F114">TRANSPOSE(surface_Alk!B$26:O$26)</f>
        <v>2.2283030000000001E-3</v>
      </c>
      <c r="G101" s="52" cm="1">
        <f t="array" ref="G101:G114">TRANSPOSE(surface_oxugen!B$26:O$26)</f>
        <v>2.1800743999999999E-4</v>
      </c>
      <c r="H101" s="52" cm="1">
        <f t="array" ref="H101:H114">TRANSPOSE(Surface_sal!B$26:O$26)</f>
        <v>34.212578000000001</v>
      </c>
      <c r="I101" s="52" cm="1">
        <f t="array" ref="I101:I114">TRANSPOSE(picophyto!B$26:O$26)</f>
        <v>0.25048947500000002</v>
      </c>
      <c r="J101" s="52" cm="1">
        <f t="array" ref="J101:J114">TRANSPOSE(nanophyto!B$26:O$26)</f>
        <v>0.27544785999999999</v>
      </c>
      <c r="K101" s="52" cm="1">
        <f t="array" ref="K101:K114">TRANSPOSE(microphyto!B$26:O$26)</f>
        <v>4.6088852621492968E-2</v>
      </c>
      <c r="L101" s="52" cm="1">
        <f t="array" ref="L101:L114">TRANSPOSE(total_phyto!B$26:O$26)</f>
        <v>0.57202618766518609</v>
      </c>
      <c r="M101" s="52" cm="1">
        <f t="array" ref="M101:M114">TRANSPOSE(nanozoo!B$26:O$26)</f>
        <v>0.22766038999999999</v>
      </c>
      <c r="N101" s="52" cm="1">
        <f t="array" ref="N101:N114">TRANSPOSE(microzoo!B$26:O$26)</f>
        <v>0.45092623999999998</v>
      </c>
      <c r="O101" s="52" cm="1">
        <f t="array" ref="O101:O114">TRANSPOSE(mesozoo!B$26:O$26)</f>
        <v>5.6662090070836307E-2</v>
      </c>
      <c r="P101" s="52" cm="1">
        <f t="array" ref="P101:P114">TRANSPOSE(total_zoo!B$26:O$26)</f>
        <v>0.76967234340323099</v>
      </c>
      <c r="Q101" s="65" cm="1">
        <f t="array" ref="Q101:Q114">TRANSPOSE(foram!B$26:O$26)</f>
        <v>3.3579513999999998E-10</v>
      </c>
      <c r="T101" s="63" cm="1">
        <f t="array" ref="T101:T114">TRANSPOSE(Fe!B$137:O$137)</f>
        <v>1.166E-4</v>
      </c>
      <c r="U101" s="63" cm="1">
        <f t="array" ref="U101:U114">TRANSPOSE('PO4'!B$137:O$137)</f>
        <v>2.1568799999999999E-2</v>
      </c>
      <c r="V101" s="63" cm="1">
        <f t="array" ref="V101:V114">TRANSPOSE(surface_T!B$137:O$137)</f>
        <v>25.719223</v>
      </c>
      <c r="W101" s="63" cm="1">
        <f t="array" ref="W101:W114">TRANSPOSE(surface_ph!B$137:O$137)</f>
        <v>7.9453820000000004</v>
      </c>
      <c r="X101" s="63" cm="1">
        <f t="array" ref="X101:X114">TRANSPOSE(surface_Alk!B$137:O$137)</f>
        <v>2.2354486999999999E-3</v>
      </c>
      <c r="Y101" s="63" cm="1">
        <f t="array" ref="Y101:Y114">TRANSPOSE(surface_oxugen!B$137:O$137)</f>
        <v>2.1279000999999999E-4</v>
      </c>
      <c r="Z101" s="63" cm="1">
        <f t="array" ref="Z101:Z114">TRANSPOSE(Surface_sal!B$137:O$137)</f>
        <v>34.172606999999999</v>
      </c>
      <c r="AA101" s="63" cm="1">
        <f t="array" ref="AA101:AA114">TRANSPOSE(picophyto!B$137:O$137)</f>
        <v>0.24365606000000001</v>
      </c>
      <c r="AB101" s="63" cm="1">
        <f t="array" ref="AB101:AB114">TRANSPOSE(nanophyto!B$137:O$137)</f>
        <v>0.25163725999999997</v>
      </c>
      <c r="AC101" s="63" cm="1">
        <f t="array" ref="AC101:AC114">TRANSPOSE(microphyto!B$137:O$137)</f>
        <v>4.1648526740694559E-2</v>
      </c>
      <c r="AD101" s="63" cm="1">
        <f t="array" ref="AD101:AD114">TRANSPOSE(total_phyto!B$137:O$137)</f>
        <v>0.53694184678334456</v>
      </c>
      <c r="AE101" s="63" cm="1">
        <f t="array" ref="AE101:AE114">TRANSPOSE(nanozoo!B$137:O$137)</f>
        <v>0.21868188</v>
      </c>
      <c r="AF101" s="63" cm="1">
        <f t="array" ref="AF101:AF114">TRANSPOSE(microzoo!B$137:O$137)</f>
        <v>0.42568618000000003</v>
      </c>
      <c r="AG101" s="63" cm="1">
        <f t="array" ref="AG101:AG114">TRANSPOSE(mesozoo!B$137:O$137)</f>
        <v>5.1240580070920499E-2</v>
      </c>
      <c r="AH101" s="63" cm="1">
        <f t="array" ref="AH101:AH114">TRANSPOSE(total_zoo!B$137:O$137)</f>
        <v>0.73495936538827833</v>
      </c>
      <c r="AI101" s="63" cm="1">
        <f t="array" ref="AI101:AI114">TRANSPOSE(foram!B$137:O$137)</f>
        <v>3.0890398999999998E-10</v>
      </c>
      <c r="AL101" s="54" cm="1">
        <f t="array" ref="AL101:AL114">TRANSPOSE(Fe!B$174:O$174)</f>
        <v>1.2229999999999999E-4</v>
      </c>
      <c r="AM101" s="54" cm="1">
        <f t="array" ref="AM101:AM114">TRANSPOSE('PO4'!B$174:O$174)</f>
        <v>1.87691E-2</v>
      </c>
      <c r="AN101" s="54" cm="1">
        <f t="array" ref="AN101:AN114">TRANSPOSE(surface_T!B$174:O$174)</f>
        <v>27.407187</v>
      </c>
      <c r="AO101" s="54" cm="1">
        <f t="array" ref="AO101:AO114">TRANSPOSE(surface_ph!B$174:O$174)</f>
        <v>7.7362140000000004</v>
      </c>
      <c r="AP101" s="54" cm="1">
        <f t="array" ref="AP101:AP114">TRANSPOSE(surface_Alk!B$174:O$174)</f>
        <v>2.2430683000000001E-3</v>
      </c>
      <c r="AQ101" s="54" cm="1">
        <f t="array" ref="AQ101:AQ114">TRANSPOSE(surface_oxugen!B$174:O$174)</f>
        <v>2.0783748E-4</v>
      </c>
      <c r="AR101" s="54" cm="1">
        <f t="array" ref="AR101:AR114">TRANSPOSE(Surface_sal!B$174:O$174)</f>
        <v>34.125309999999999</v>
      </c>
      <c r="AS101" s="54" cm="1">
        <f t="array" ref="AS101:AS114">TRANSPOSE(picophyto!B$174:O$174)</f>
        <v>0.23545167</v>
      </c>
      <c r="AT101" s="54" cm="1">
        <f t="array" ref="AT101:AT114">TRANSPOSE(nanophyto!B$174:O$174)</f>
        <v>0.22978490600000001</v>
      </c>
      <c r="AU101" s="54" cm="1">
        <f t="array" ref="AU101:AU114">TRANSPOSE(microphyto!B$174:O$174)</f>
        <v>3.86866910164433E-2</v>
      </c>
      <c r="AV101" s="54" cm="1">
        <f t="array" ref="AV101:AV114">TRANSPOSE(total_phyto!B$174:O$174)</f>
        <v>0.50392326705939883</v>
      </c>
      <c r="AW101" s="54" cm="1">
        <f t="array" ref="AW101:AW114">TRANSPOSE(nanozoo!B$174:O$174)</f>
        <v>0.20910544</v>
      </c>
      <c r="AX101" s="54" cm="1">
        <f t="array" ref="AX101:AX114">TRANSPOSE(microzoo!B$174:O$174)</f>
        <v>0.40132319</v>
      </c>
      <c r="AY101" s="54" cm="1">
        <f t="array" ref="AY101:AY114">TRANSPOSE(mesozoo!B$174:O$174)</f>
        <v>4.6625160070541682E-2</v>
      </c>
      <c r="AZ101" s="54" cm="1">
        <f t="array" ref="AZ101:AZ114">TRANSPOSE(total_zoo!B$174:O$174)</f>
        <v>0.70941959737706972</v>
      </c>
      <c r="BA101" s="54" cm="1">
        <f t="array" ref="BA101:BA114">TRANSPOSE(foram!B$174:O$174)</f>
        <v>2.8210320000000003E-10</v>
      </c>
      <c r="BD101" s="59" cm="1">
        <f t="array" ref="BD101:BD114">TRANSPOSE(Fe!B$100:O$100)</f>
        <v>1.2010000000000001E-4</v>
      </c>
      <c r="BE101" s="59" cm="1">
        <f t="array" ref="BE101:BE114">TRANSPOSE('PO4'!B$100:O$100)</f>
        <v>2.0442700000000001E-2</v>
      </c>
      <c r="BF101" s="59" cm="1">
        <f t="array" ref="BF101:BF114">TRANSPOSE(surface_T!B$100:O$100)</f>
        <v>26.539176999999999</v>
      </c>
      <c r="BG101" s="59" cm="1">
        <f t="array" ref="BG101:BG114">TRANSPOSE(surface_ph!B$100:O$100)</f>
        <v>7.85846</v>
      </c>
      <c r="BH101" s="59" cm="1">
        <f t="array" ref="BH101:BH114">TRANSPOSE(surface_Alk!B$100:O$100)</f>
        <v>2.240452E-3</v>
      </c>
      <c r="BI101" s="59" cm="1">
        <f t="array" ref="BI101:BI114">TRANSPOSE(surface_oxugen!B$100:O$100)</f>
        <v>2.1034037000000001E-4</v>
      </c>
      <c r="BJ101" s="59" cm="1">
        <f t="array" ref="BJ101:BJ114">TRANSPOSE(Surface_sal!B$100:O$100)</f>
        <v>34.149296</v>
      </c>
      <c r="BK101" s="59" cm="1">
        <f t="array" ref="BK101:BK114">TRANSPOSE(picophyto!B$100:O$100)</f>
        <v>0.23981091600000001</v>
      </c>
      <c r="BL101" s="59" cm="1">
        <f t="array" ref="BL101:BL114">TRANSPOSE(nanophyto!B$100:O$100)</f>
        <v>0.24211776600000001</v>
      </c>
      <c r="BM101" s="59" cm="1">
        <f t="array" ref="BM101:BM114">TRANSPOSE(microphyto!B$100:O$100)</f>
        <v>4.0737756925255539E-2</v>
      </c>
      <c r="BN101" s="59" cm="1">
        <f t="array" ref="BN101:BN114">TRANSPOSE(total_phyto!B$100:O$100)</f>
        <v>0.52266643896858</v>
      </c>
      <c r="BO101" s="59" cm="1">
        <f t="array" ref="BO101:BO114">TRANSPOSE(nanozoo!B$100:O$100)</f>
        <v>0.21452880999999999</v>
      </c>
      <c r="BP101" s="59" cm="1">
        <f t="array" ref="BP101:BP114">TRANSPOSE(microzoo!B$100:O$100)</f>
        <v>0.41434401999999998</v>
      </c>
      <c r="BQ101" s="59" cm="1">
        <f t="array" ref="BQ101:BQ114">TRANSPOSE(mesozoo!B$100:O$100)</f>
        <v>5.2154843072141348E-2</v>
      </c>
      <c r="BR101" s="59" cm="1">
        <f t="array" ref="BR101:BR114">TRANSPOSE(total_zoo!B$100:O$100)</f>
        <v>0.71524334337866946</v>
      </c>
      <c r="BS101" s="59" cm="1">
        <f t="array" ref="BS101:BS114">TRANSPOSE(foram!B$100:O$100)</f>
        <v>3.0901167999999999E-10</v>
      </c>
    </row>
    <row r="102" spans="2:71" x14ac:dyDescent="0.25">
      <c r="B102" s="52">
        <v>1.572E-4</v>
      </c>
      <c r="C102" s="52">
        <v>1.43473E-2</v>
      </c>
      <c r="D102" s="52">
        <v>24.452542999999999</v>
      </c>
      <c r="E102" s="52">
        <v>8.1528299999999998</v>
      </c>
      <c r="F102" s="52">
        <v>2.2312398000000002E-3</v>
      </c>
      <c r="G102" s="52">
        <v>2.1636761E-4</v>
      </c>
      <c r="H102" s="52">
        <v>34.329163000000001</v>
      </c>
      <c r="I102" s="52">
        <v>0.24763916</v>
      </c>
      <c r="J102" s="52">
        <v>0.2277092</v>
      </c>
      <c r="K102" s="52">
        <v>2.6133664222193171E-2</v>
      </c>
      <c r="L102" s="52">
        <v>0.50148202425158261</v>
      </c>
      <c r="M102" s="52">
        <v>0.213388304</v>
      </c>
      <c r="N102" s="52">
        <v>0.39323356999999998</v>
      </c>
      <c r="O102" s="52">
        <v>1.9087472650000002E-9</v>
      </c>
      <c r="P102" s="52">
        <v>0.6389242030370772</v>
      </c>
      <c r="Q102" s="65">
        <v>1.2850887000000001E-10</v>
      </c>
      <c r="T102" s="63">
        <v>1.6459999999999999E-4</v>
      </c>
      <c r="U102" s="63">
        <v>1.24837E-2</v>
      </c>
      <c r="V102" s="63">
        <v>26.117594</v>
      </c>
      <c r="W102" s="63">
        <v>7.9367770000000002</v>
      </c>
      <c r="X102" s="63">
        <v>2.2398943999999998E-3</v>
      </c>
      <c r="Y102" s="63">
        <v>2.1119452000000001E-4</v>
      </c>
      <c r="Z102" s="63">
        <v>34.316727</v>
      </c>
      <c r="AA102" s="63">
        <v>0.23994942999999999</v>
      </c>
      <c r="AB102" s="63">
        <v>0.20874276</v>
      </c>
      <c r="AC102" s="63">
        <v>2.30464492208011E-2</v>
      </c>
      <c r="AD102" s="63">
        <v>0.47173863924920417</v>
      </c>
      <c r="AE102" s="63">
        <v>0.20530423</v>
      </c>
      <c r="AF102" s="63">
        <v>0.3710446</v>
      </c>
      <c r="AG102" s="63">
        <v>2.0548639399999998E-9</v>
      </c>
      <c r="AH102" s="63">
        <v>0.61335151617562644</v>
      </c>
      <c r="AI102" s="63">
        <v>1.1933541999999999E-10</v>
      </c>
      <c r="AL102" s="54">
        <v>1.7310000000000001E-4</v>
      </c>
      <c r="AM102" s="54">
        <v>1.08889E-2</v>
      </c>
      <c r="AN102" s="54">
        <v>27.782164000000002</v>
      </c>
      <c r="AO102" s="54">
        <v>7.7289649999999996</v>
      </c>
      <c r="AP102" s="54">
        <v>2.2495203000000002E-3</v>
      </c>
      <c r="AQ102" s="54">
        <v>2.0631748E-4</v>
      </c>
      <c r="AR102" s="54">
        <v>34.302967000000002</v>
      </c>
      <c r="AS102" s="54">
        <v>0.23250539000000001</v>
      </c>
      <c r="AT102" s="54">
        <v>0.19251895999999999</v>
      </c>
      <c r="AU102" s="54">
        <v>2.0725528227126609E-2</v>
      </c>
      <c r="AV102" s="54">
        <v>0.44574987825473877</v>
      </c>
      <c r="AW102" s="54">
        <v>0.19806686400000001</v>
      </c>
      <c r="AX102" s="54">
        <v>0.35412780999999999</v>
      </c>
      <c r="AY102" s="54">
        <v>2.4482822769999999E-9</v>
      </c>
      <c r="AZ102" s="54">
        <v>0.59672576556645485</v>
      </c>
      <c r="BA102" s="54">
        <v>1.14648326E-10</v>
      </c>
      <c r="BD102" s="59">
        <v>1.6980000000000001E-4</v>
      </c>
      <c r="BE102" s="59">
        <v>1.1837800000000001E-2</v>
      </c>
      <c r="BF102" s="59">
        <v>26.937355</v>
      </c>
      <c r="BG102" s="59">
        <v>7.8514920000000004</v>
      </c>
      <c r="BH102" s="59">
        <v>2.2461795999999998E-3</v>
      </c>
      <c r="BI102" s="59">
        <v>2.0873153999999999E-4</v>
      </c>
      <c r="BJ102" s="59">
        <v>34.311239999999998</v>
      </c>
      <c r="BK102" s="59">
        <v>0.23619894499999999</v>
      </c>
      <c r="BL102" s="59">
        <v>0.20086204499999999</v>
      </c>
      <c r="BM102" s="59">
        <v>2.2302150234573249E-2</v>
      </c>
      <c r="BN102" s="59">
        <v>0.45936314026291519</v>
      </c>
      <c r="BO102" s="59">
        <v>0.20164921</v>
      </c>
      <c r="BP102" s="59">
        <v>0.36286407999999998</v>
      </c>
      <c r="BQ102" s="59">
        <v>2.30877141E-9</v>
      </c>
      <c r="BR102" s="59">
        <v>0.59668877042694402</v>
      </c>
      <c r="BS102" s="59">
        <v>1.1829519999999999E-10</v>
      </c>
    </row>
    <row r="103" spans="2:71" x14ac:dyDescent="0.25">
      <c r="B103" s="52">
        <v>1.752E-4</v>
      </c>
      <c r="C103" s="52">
        <v>5.2586999999999998E-3</v>
      </c>
      <c r="D103" s="52">
        <v>24.683350000000001</v>
      </c>
      <c r="E103" s="52">
        <v>8.1495619999999995</v>
      </c>
      <c r="F103" s="52">
        <v>2.2370521999999999E-3</v>
      </c>
      <c r="G103" s="52">
        <v>2.1541945E-4</v>
      </c>
      <c r="H103" s="52">
        <v>34.437674999999999</v>
      </c>
      <c r="I103" s="52">
        <v>0.23962118399999999</v>
      </c>
      <c r="J103" s="52">
        <v>0.17135123299999999</v>
      </c>
      <c r="K103" s="52">
        <v>1.048951759E-8</v>
      </c>
      <c r="L103" s="52">
        <v>0.41097242750231072</v>
      </c>
      <c r="M103" s="52">
        <v>0.2023886</v>
      </c>
      <c r="N103" s="52">
        <v>0.24945961</v>
      </c>
      <c r="O103" s="52">
        <v>1.3452701200000001E-10</v>
      </c>
      <c r="P103" s="52">
        <v>0.47988994718279682</v>
      </c>
      <c r="Q103" s="65">
        <v>4.8259122E-11</v>
      </c>
      <c r="T103" s="63">
        <v>1.8430000000000001E-4</v>
      </c>
      <c r="U103" s="63">
        <v>4.4914000000000004E-3</v>
      </c>
      <c r="V103" s="63">
        <v>26.343506000000001</v>
      </c>
      <c r="W103" s="63">
        <v>7.9302200000000003</v>
      </c>
      <c r="X103" s="63">
        <v>2.2466147999999999E-3</v>
      </c>
      <c r="Y103" s="63">
        <v>2.1026355E-4</v>
      </c>
      <c r="Z103" s="63">
        <v>34.436905000000003</v>
      </c>
      <c r="AA103" s="63">
        <v>0.23107096999999999</v>
      </c>
      <c r="AB103" s="63">
        <v>0.15465957399999999</v>
      </c>
      <c r="AC103" s="63">
        <v>8.1649653459999998E-9</v>
      </c>
      <c r="AD103" s="63">
        <v>0.38573055217723728</v>
      </c>
      <c r="AE103" s="63">
        <v>0.19474894000000001</v>
      </c>
      <c r="AF103" s="63">
        <v>0.23138829999999999</v>
      </c>
      <c r="AG103" s="63">
        <v>1.30493892E-10</v>
      </c>
      <c r="AH103" s="63">
        <v>0.45773934517624232</v>
      </c>
      <c r="AI103" s="63">
        <v>4.5253399999999997E-11</v>
      </c>
      <c r="AL103" s="54">
        <v>1.9570000000000001E-4</v>
      </c>
      <c r="AM103" s="54">
        <v>3.9138999999999997E-3</v>
      </c>
      <c r="AN103" s="54">
        <v>28.005272000000001</v>
      </c>
      <c r="AO103" s="54">
        <v>7.7233343000000003</v>
      </c>
      <c r="AP103" s="54">
        <v>2.2573478000000001E-3</v>
      </c>
      <c r="AQ103" s="54">
        <v>2.0543429999999999E-4</v>
      </c>
      <c r="AR103" s="54">
        <v>34.437817000000003</v>
      </c>
      <c r="AS103" s="54">
        <v>0.22270756</v>
      </c>
      <c r="AT103" s="54">
        <v>0.14192484</v>
      </c>
      <c r="AU103" s="54">
        <v>8.2768358359999996E-9</v>
      </c>
      <c r="AV103" s="54">
        <v>0.36463240828888471</v>
      </c>
      <c r="AW103" s="54">
        <v>0.18784049</v>
      </c>
      <c r="AX103" s="54">
        <v>0.22016427</v>
      </c>
      <c r="AY103" s="54">
        <v>1.35109734E-10</v>
      </c>
      <c r="AZ103" s="54">
        <v>0.44529493117985108</v>
      </c>
      <c r="BA103" s="54">
        <v>4.3784018000000002E-11</v>
      </c>
      <c r="BD103" s="59">
        <v>1.9149999999999999E-4</v>
      </c>
      <c r="BE103" s="59">
        <v>4.2640000000000004E-3</v>
      </c>
      <c r="BF103" s="59">
        <v>27.164823999999999</v>
      </c>
      <c r="BG103" s="59">
        <v>7.8460035000000001</v>
      </c>
      <c r="BH103" s="59">
        <v>2.2536362999999999E-3</v>
      </c>
      <c r="BI103" s="59">
        <v>2.0783613E-4</v>
      </c>
      <c r="BJ103" s="59">
        <v>34.440005999999997</v>
      </c>
      <c r="BK103" s="59">
        <v>0.2268502</v>
      </c>
      <c r="BL103" s="59">
        <v>0.14867177400000001</v>
      </c>
      <c r="BM103" s="59">
        <v>9.0798479299999999E-9</v>
      </c>
      <c r="BN103" s="59">
        <v>0.37552198309214269</v>
      </c>
      <c r="BO103" s="59">
        <v>0.19121437599999999</v>
      </c>
      <c r="BP103" s="59">
        <v>0.22620486000000001</v>
      </c>
      <c r="BQ103" s="59">
        <v>1.33330912E-10</v>
      </c>
      <c r="BR103" s="59">
        <v>0.44529276017807229</v>
      </c>
      <c r="BS103" s="59">
        <v>4.4731266999999998E-11</v>
      </c>
    </row>
    <row r="104" spans="2:71" x14ac:dyDescent="0.25">
      <c r="B104" s="52">
        <v>1.939E-4</v>
      </c>
      <c r="C104" s="52">
        <v>2.8111E-3</v>
      </c>
      <c r="D104" s="52">
        <v>24.471699999999998</v>
      </c>
      <c r="E104" s="52">
        <v>8.1463859999999997</v>
      </c>
      <c r="F104" s="52">
        <v>2.2423489999999998E-3</v>
      </c>
      <c r="G104" s="52">
        <v>2.1619913999999999E-4</v>
      </c>
      <c r="H104" s="52">
        <v>34.524937000000001</v>
      </c>
      <c r="I104" s="52">
        <v>0.23763975400000001</v>
      </c>
      <c r="J104" s="52">
        <v>0.134226813</v>
      </c>
      <c r="K104" s="52">
        <v>2.4100364799999998E-10</v>
      </c>
      <c r="L104" s="52">
        <v>0.37186656724865358</v>
      </c>
      <c r="M104" s="52">
        <v>0.19416638999999999</v>
      </c>
      <c r="N104" s="52">
        <v>0.1700650252866085</v>
      </c>
      <c r="O104" s="52">
        <v>6.6254109999999998E-11</v>
      </c>
      <c r="P104" s="52">
        <v>0.38899602738394923</v>
      </c>
      <c r="Q104" s="65">
        <v>3.1064594999999997E-11</v>
      </c>
      <c r="T104" s="63">
        <v>2.0440000000000001E-4</v>
      </c>
      <c r="U104" s="63">
        <v>2.1990999999999998E-3</v>
      </c>
      <c r="V104" s="63">
        <v>26.118172000000001</v>
      </c>
      <c r="W104" s="63">
        <v>7.9254502999999996</v>
      </c>
      <c r="X104" s="63">
        <v>2.2525236E-3</v>
      </c>
      <c r="Y104" s="63">
        <v>2.1103841E-4</v>
      </c>
      <c r="Z104" s="63">
        <v>34.534799999999997</v>
      </c>
      <c r="AA104" s="63">
        <v>0.22898700999999999</v>
      </c>
      <c r="AB104" s="63">
        <v>0.11568599</v>
      </c>
      <c r="AC104" s="63">
        <v>1.75770093E-10</v>
      </c>
      <c r="AD104" s="63">
        <v>0.34467300018273062</v>
      </c>
      <c r="AE104" s="63">
        <v>0.18690900599999999</v>
      </c>
      <c r="AF104" s="63">
        <v>0.15351605311677219</v>
      </c>
      <c r="AG104" s="63">
        <v>6.1171751999999997E-11</v>
      </c>
      <c r="AH104" s="63">
        <v>0.36850545744810181</v>
      </c>
      <c r="AI104" s="63">
        <v>2.7667905999999999E-11</v>
      </c>
      <c r="AL104" s="54">
        <v>2.174E-4</v>
      </c>
      <c r="AM104" s="54">
        <v>1.8384E-3</v>
      </c>
      <c r="AN104" s="54">
        <v>27.772085000000001</v>
      </c>
      <c r="AO104" s="54">
        <v>7.7195919999999996</v>
      </c>
      <c r="AP104" s="54">
        <v>2.2639384999999998E-3</v>
      </c>
      <c r="AQ104" s="54">
        <v>2.0615887000000001E-4</v>
      </c>
      <c r="AR104" s="54">
        <v>34.547652999999997</v>
      </c>
      <c r="AS104" s="54">
        <v>0.21988759499999999</v>
      </c>
      <c r="AT104" s="54">
        <v>0.10291934</v>
      </c>
      <c r="AU104" s="54">
        <v>1.55551022E-10</v>
      </c>
      <c r="AV104" s="54">
        <v>0.32280693516220771</v>
      </c>
      <c r="AW104" s="54">
        <v>0.18003524900000001</v>
      </c>
      <c r="AX104" s="54">
        <v>0.14134508259037801</v>
      </c>
      <c r="AY104" s="54">
        <v>5.8572974500000006E-11</v>
      </c>
      <c r="AZ104" s="54">
        <v>0.35610148503806299</v>
      </c>
      <c r="BA104" s="54">
        <v>2.5681138E-11</v>
      </c>
      <c r="BD104" s="59">
        <v>2.1240000000000001E-4</v>
      </c>
      <c r="BE104" s="59">
        <v>2.0221000000000002E-3</v>
      </c>
      <c r="BF104" s="59">
        <v>26.936952999999999</v>
      </c>
      <c r="BG104" s="59">
        <v>7.8418884000000002</v>
      </c>
      <c r="BH104" s="59">
        <v>2.259919E-3</v>
      </c>
      <c r="BI104" s="59">
        <v>2.0858631000000001E-4</v>
      </c>
      <c r="BJ104" s="59">
        <v>34.543835000000001</v>
      </c>
      <c r="BK104" s="59">
        <v>0.22444278400000001</v>
      </c>
      <c r="BL104" s="59">
        <v>0.109601664</v>
      </c>
      <c r="BM104" s="59">
        <v>1.6791906300000001E-10</v>
      </c>
      <c r="BN104" s="59">
        <v>0.33404444817474738</v>
      </c>
      <c r="BO104" s="59">
        <v>0.183534795</v>
      </c>
      <c r="BP104" s="59">
        <v>0.1477266329526814</v>
      </c>
      <c r="BQ104" s="59">
        <v>6.0177747999999998E-11</v>
      </c>
      <c r="BR104" s="59">
        <v>0.35613242503966769</v>
      </c>
      <c r="BS104" s="59">
        <v>2.6789719999999999E-11</v>
      </c>
    </row>
    <row r="105" spans="2:71" x14ac:dyDescent="0.25">
      <c r="B105" s="52">
        <v>2.0699999999999999E-4</v>
      </c>
      <c r="C105" s="52">
        <v>2.6763999999999998E-3</v>
      </c>
      <c r="D105" s="52">
        <v>24.002047000000001</v>
      </c>
      <c r="E105" s="52">
        <v>8.1463269999999994</v>
      </c>
      <c r="F105" s="52">
        <v>2.2449978000000002E-3</v>
      </c>
      <c r="G105" s="52">
        <v>2.1784638999999999E-4</v>
      </c>
      <c r="H105" s="52">
        <v>34.574509999999997</v>
      </c>
      <c r="I105" s="52">
        <v>0.23992918999999999</v>
      </c>
      <c r="J105" s="52">
        <v>0.13078105500000001</v>
      </c>
      <c r="K105" s="52">
        <v>1.8400139700000001E-10</v>
      </c>
      <c r="L105" s="52">
        <v>0.37071024519116752</v>
      </c>
      <c r="M105" s="52">
        <v>0.19511939</v>
      </c>
      <c r="N105" s="52">
        <v>0.16334201260728731</v>
      </c>
      <c r="O105" s="52">
        <v>6.0828590499999996E-11</v>
      </c>
      <c r="P105" s="52">
        <v>0.38297536269732452</v>
      </c>
      <c r="Q105" s="65">
        <v>2.9186721999999999E-11</v>
      </c>
      <c r="T105" s="63">
        <v>2.1880000000000001E-4</v>
      </c>
      <c r="U105" s="63">
        <v>2.1259999999999999E-3</v>
      </c>
      <c r="V105" s="63">
        <v>25.622692000000001</v>
      </c>
      <c r="W105" s="63">
        <v>7.9240556</v>
      </c>
      <c r="X105" s="63">
        <v>2.2554868E-3</v>
      </c>
      <c r="Y105" s="63">
        <v>2.1265085000000001E-4</v>
      </c>
      <c r="Z105" s="63">
        <v>34.591329999999999</v>
      </c>
      <c r="AA105" s="63">
        <v>0.23105585000000001</v>
      </c>
      <c r="AB105" s="63">
        <v>0.113168376</v>
      </c>
      <c r="AC105" s="63">
        <v>1.4021209800000001E-10</v>
      </c>
      <c r="AD105" s="63">
        <v>0.34422422614678722</v>
      </c>
      <c r="AE105" s="63">
        <v>0.18783689000000001</v>
      </c>
      <c r="AF105" s="63">
        <v>0.14556575165400859</v>
      </c>
      <c r="AG105" s="63">
        <v>5.5601864599999998E-11</v>
      </c>
      <c r="AH105" s="63">
        <v>0.36132419686531042</v>
      </c>
      <c r="AI105" s="63">
        <v>2.5973772000000001E-11</v>
      </c>
      <c r="AL105" s="54">
        <v>2.3230000000000001E-4</v>
      </c>
      <c r="AM105" s="54">
        <v>1.6662000000000001E-3</v>
      </c>
      <c r="AN105" s="54">
        <v>27.259429999999998</v>
      </c>
      <c r="AO105" s="54">
        <v>7.7181744999999999</v>
      </c>
      <c r="AP105" s="54">
        <v>2.267242E-3</v>
      </c>
      <c r="AQ105" s="54">
        <v>2.0771542E-4</v>
      </c>
      <c r="AR105" s="54">
        <v>34.611378000000002</v>
      </c>
      <c r="AS105" s="54">
        <v>0.22224252</v>
      </c>
      <c r="AT105" s="54">
        <v>9.8309405000000002E-2</v>
      </c>
      <c r="AU105" s="54">
        <v>1.14064286E-10</v>
      </c>
      <c r="AV105" s="54">
        <v>0.32055192512010772</v>
      </c>
      <c r="AW105" s="54">
        <v>0.18155395499999999</v>
      </c>
      <c r="AX105" s="54">
        <v>0.1318475212780349</v>
      </c>
      <c r="AY105" s="54">
        <v>5.2163053000000002E-11</v>
      </c>
      <c r="AZ105" s="54">
        <v>0.34890478663461688</v>
      </c>
      <c r="BA105" s="54">
        <v>2.3490594999999999E-11</v>
      </c>
      <c r="BD105" s="59">
        <v>2.2690000000000001E-4</v>
      </c>
      <c r="BE105" s="59">
        <v>1.9093999999999999E-3</v>
      </c>
      <c r="BF105" s="59">
        <v>26.434187000000001</v>
      </c>
      <c r="BG105" s="59">
        <v>7.8404664999999998</v>
      </c>
      <c r="BH105" s="59">
        <v>2.2630390000000001E-3</v>
      </c>
      <c r="BI105" s="59">
        <v>2.1016914E-4</v>
      </c>
      <c r="BJ105" s="59">
        <v>34.603572999999997</v>
      </c>
      <c r="BK105" s="59">
        <v>0.22673181000000001</v>
      </c>
      <c r="BL105" s="59">
        <v>0.106224866</v>
      </c>
      <c r="BM105" s="59">
        <v>1.2957127899999999E-10</v>
      </c>
      <c r="BN105" s="59">
        <v>0.33295667613593188</v>
      </c>
      <c r="BO105" s="59">
        <v>0.18481244999999999</v>
      </c>
      <c r="BP105" s="59">
        <v>0.1394850615574845</v>
      </c>
      <c r="BQ105" s="59">
        <v>5.4450414000000003E-11</v>
      </c>
      <c r="BR105" s="59">
        <v>0.34889547863690429</v>
      </c>
      <c r="BS105" s="59">
        <v>2.4949496999999999E-11</v>
      </c>
    </row>
    <row r="106" spans="2:71" x14ac:dyDescent="0.25">
      <c r="B106" s="52">
        <v>2.1330000000000001E-4</v>
      </c>
      <c r="C106" s="52">
        <v>3.3319000000000001E-3</v>
      </c>
      <c r="D106" s="52">
        <v>23.444782</v>
      </c>
      <c r="E106" s="52">
        <v>8.1486070000000002</v>
      </c>
      <c r="F106" s="52">
        <v>2.2464643999999998E-3</v>
      </c>
      <c r="G106" s="52">
        <v>2.1975224E-4</v>
      </c>
      <c r="H106" s="52">
        <v>34.599055999999997</v>
      </c>
      <c r="I106" s="52">
        <v>0.24421514</v>
      </c>
      <c r="J106" s="52">
        <v>0.14710082999999999</v>
      </c>
      <c r="K106" s="52">
        <v>3.5377434900000001E-10</v>
      </c>
      <c r="L106" s="52">
        <v>0.39131597036208171</v>
      </c>
      <c r="M106" s="52">
        <v>0.200923875</v>
      </c>
      <c r="N106" s="52">
        <v>0.18814939899999999</v>
      </c>
      <c r="O106" s="52">
        <v>7.2968862600000004E-11</v>
      </c>
      <c r="P106" s="52">
        <v>0.41434604810709319</v>
      </c>
      <c r="Q106" s="65">
        <v>3.4100390000000003E-11</v>
      </c>
      <c r="T106" s="63">
        <v>2.253E-4</v>
      </c>
      <c r="U106" s="63">
        <v>2.6545000000000002E-3</v>
      </c>
      <c r="V106" s="63">
        <v>25.035928999999999</v>
      </c>
      <c r="W106" s="63">
        <v>7.9250426000000003</v>
      </c>
      <c r="X106" s="63">
        <v>2.2569308000000001E-3</v>
      </c>
      <c r="Y106" s="63">
        <v>2.1452594000000001E-4</v>
      </c>
      <c r="Z106" s="63">
        <v>34.616604000000002</v>
      </c>
      <c r="AA106" s="63">
        <v>0.23534917</v>
      </c>
      <c r="AB106" s="63">
        <v>0.128825624</v>
      </c>
      <c r="AC106" s="63">
        <v>2.42792248E-10</v>
      </c>
      <c r="AD106" s="63">
        <v>0.36417479425039168</v>
      </c>
      <c r="AE106" s="63">
        <v>0.19209835</v>
      </c>
      <c r="AF106" s="63">
        <v>0.1683020659353065</v>
      </c>
      <c r="AG106" s="63">
        <v>6.6746319999999997E-11</v>
      </c>
      <c r="AH106" s="63">
        <v>0.38912592389536588</v>
      </c>
      <c r="AI106" s="63">
        <v>3.0598793999999998E-11</v>
      </c>
      <c r="AL106" s="54">
        <v>2.3919999999999999E-4</v>
      </c>
      <c r="AM106" s="54">
        <v>2.1568999999999998E-3</v>
      </c>
      <c r="AN106" s="54">
        <v>26.645931000000001</v>
      </c>
      <c r="AO106" s="54">
        <v>7.7182994000000003</v>
      </c>
      <c r="AP106" s="54">
        <v>2.2686361000000001E-3</v>
      </c>
      <c r="AQ106" s="54">
        <v>2.0954451999999999E-4</v>
      </c>
      <c r="AR106" s="54">
        <v>34.637577</v>
      </c>
      <c r="AS106" s="54">
        <v>0.22602597999999999</v>
      </c>
      <c r="AT106" s="54">
        <v>0.111105026</v>
      </c>
      <c r="AU106" s="54">
        <v>1.8592581999999999E-10</v>
      </c>
      <c r="AV106" s="54">
        <v>0.33713100619294822</v>
      </c>
      <c r="AW106" s="54">
        <v>0.18416911999999999</v>
      </c>
      <c r="AX106" s="54">
        <v>0.14944714281133761</v>
      </c>
      <c r="AY106" s="54">
        <v>6.0040165999999999E-11</v>
      </c>
      <c r="AZ106" s="54">
        <v>0.37498198132637101</v>
      </c>
      <c r="BA106" s="54">
        <v>2.7064903999999999E-11</v>
      </c>
      <c r="BD106" s="59">
        <v>2.3350000000000001E-4</v>
      </c>
      <c r="BE106" s="59">
        <v>2.4453000000000001E-3</v>
      </c>
      <c r="BF106" s="59">
        <v>25.835989999999999</v>
      </c>
      <c r="BG106" s="59">
        <v>7.8411565000000003</v>
      </c>
      <c r="BH106" s="59">
        <v>2.2644509999999998E-3</v>
      </c>
      <c r="BI106" s="59">
        <v>2.120139E-4</v>
      </c>
      <c r="BJ106" s="59">
        <v>34.629196</v>
      </c>
      <c r="BK106" s="59">
        <v>0.23085584000000001</v>
      </c>
      <c r="BL106" s="59">
        <v>0.122063246</v>
      </c>
      <c r="BM106" s="59">
        <v>2.2824274299999999E-10</v>
      </c>
      <c r="BN106" s="59">
        <v>0.35291908623568868</v>
      </c>
      <c r="BO106" s="59">
        <v>0.18865677</v>
      </c>
      <c r="BP106" s="59">
        <v>0.1614518352367324</v>
      </c>
      <c r="BQ106" s="59">
        <v>6.5403472999999997E-11</v>
      </c>
      <c r="BR106" s="59">
        <v>0.37512681633173428</v>
      </c>
      <c r="BS106" s="59">
        <v>2.9577405999999998E-11</v>
      </c>
    </row>
    <row r="107" spans="2:71" x14ac:dyDescent="0.25">
      <c r="B107" s="52">
        <v>2.1809999999999999E-4</v>
      </c>
      <c r="C107" s="52">
        <v>4.0407999999999998E-3</v>
      </c>
      <c r="D107" s="52">
        <v>22.906178000000001</v>
      </c>
      <c r="E107" s="52">
        <v>8.1506109999999996</v>
      </c>
      <c r="F107" s="52">
        <v>2.2497734000000002E-3</v>
      </c>
      <c r="G107" s="52">
        <v>2.2152780000000001E-4</v>
      </c>
      <c r="H107" s="52">
        <v>34.650419999999997</v>
      </c>
      <c r="I107" s="52">
        <v>0.24901065999999999</v>
      </c>
      <c r="J107" s="52">
        <v>0.16312015999999999</v>
      </c>
      <c r="K107" s="52">
        <v>7.3581632599999996E-10</v>
      </c>
      <c r="L107" s="52">
        <v>0.41213082074528229</v>
      </c>
      <c r="M107" s="52">
        <v>0.20747003</v>
      </c>
      <c r="N107" s="52">
        <v>0.21901282999999999</v>
      </c>
      <c r="O107" s="52">
        <v>8.8405911000000006E-11</v>
      </c>
      <c r="P107" s="52">
        <v>0.45326744212763148</v>
      </c>
      <c r="Q107" s="65">
        <v>3.9200326999999999E-11</v>
      </c>
      <c r="T107" s="63">
        <v>2.299E-4</v>
      </c>
      <c r="U107" s="63">
        <v>3.2272999999999998E-3</v>
      </c>
      <c r="V107" s="63">
        <v>24.467037000000001</v>
      </c>
      <c r="W107" s="63">
        <v>7.9261426999999998</v>
      </c>
      <c r="X107" s="63">
        <v>2.2603504000000001E-3</v>
      </c>
      <c r="Y107" s="63">
        <v>2.1628781999999999E-4</v>
      </c>
      <c r="Z107" s="63">
        <v>34.669319999999999</v>
      </c>
      <c r="AA107" s="63">
        <v>0.23972224</v>
      </c>
      <c r="AB107" s="63">
        <v>0.14345459999999999</v>
      </c>
      <c r="AC107" s="63">
        <v>4.5730553500000001E-10</v>
      </c>
      <c r="AD107" s="63">
        <v>0.38317684046591832</v>
      </c>
      <c r="AE107" s="63">
        <v>0.19871706</v>
      </c>
      <c r="AF107" s="63">
        <v>0.19323288</v>
      </c>
      <c r="AG107" s="63">
        <v>7.9097073E-11</v>
      </c>
      <c r="AH107" s="63">
        <v>0.42326358511488249</v>
      </c>
      <c r="AI107" s="63">
        <v>3.5040584999999998E-11</v>
      </c>
      <c r="AL107" s="54">
        <v>2.4369999999999999E-4</v>
      </c>
      <c r="AM107" s="54">
        <v>2.6315000000000002E-3</v>
      </c>
      <c r="AN107" s="54">
        <v>26.050730000000001</v>
      </c>
      <c r="AO107" s="54">
        <v>7.7187643000000001</v>
      </c>
      <c r="AP107" s="54">
        <v>2.2721216E-3</v>
      </c>
      <c r="AQ107" s="54">
        <v>2.1126862000000001E-4</v>
      </c>
      <c r="AR107" s="54">
        <v>34.691288</v>
      </c>
      <c r="AS107" s="54">
        <v>0.23044708</v>
      </c>
      <c r="AT107" s="54">
        <v>0.12590875000000001</v>
      </c>
      <c r="AU107" s="54">
        <v>3.2500706699999999E-10</v>
      </c>
      <c r="AV107" s="54">
        <v>0.35635583033297058</v>
      </c>
      <c r="AW107" s="54">
        <v>0.18849515</v>
      </c>
      <c r="AX107" s="54">
        <v>0.17012463429999999</v>
      </c>
      <c r="AY107" s="54">
        <v>7.0623357000000003E-11</v>
      </c>
      <c r="AZ107" s="54">
        <v>0.40058063310382641</v>
      </c>
      <c r="BA107" s="54">
        <v>3.1342851999999997E-11</v>
      </c>
      <c r="BD107" s="59">
        <v>2.3819999999999999E-4</v>
      </c>
      <c r="BE107" s="59">
        <v>2.9378999999999998E-3</v>
      </c>
      <c r="BF107" s="59">
        <v>25.256266</v>
      </c>
      <c r="BG107" s="59">
        <v>7.8420189999999996</v>
      </c>
      <c r="BH107" s="59">
        <v>2.2679274E-3</v>
      </c>
      <c r="BI107" s="59">
        <v>2.1375145E-4</v>
      </c>
      <c r="BJ107" s="59">
        <v>34.683149999999998</v>
      </c>
      <c r="BK107" s="59">
        <v>0.23510734999999999</v>
      </c>
      <c r="BL107" s="59">
        <v>0.13459390600000001</v>
      </c>
      <c r="BM107" s="59">
        <v>3.9677591300000001E-10</v>
      </c>
      <c r="BN107" s="59">
        <v>0.36970125640509061</v>
      </c>
      <c r="BO107" s="59">
        <v>0.19367069000000001</v>
      </c>
      <c r="BP107" s="59">
        <v>0.181558145</v>
      </c>
      <c r="BQ107" s="59">
        <v>7.4670627400000006E-11</v>
      </c>
      <c r="BR107" s="59">
        <v>0.4009875711078737</v>
      </c>
      <c r="BS107" s="59">
        <v>3.3180292000000003E-11</v>
      </c>
    </row>
    <row r="108" spans="2:71" x14ac:dyDescent="0.25">
      <c r="B108" s="52">
        <v>2.2460000000000001E-4</v>
      </c>
      <c r="C108" s="52">
        <v>4.6623999999999997E-3</v>
      </c>
      <c r="D108" s="52">
        <v>22.480988</v>
      </c>
      <c r="E108" s="52">
        <v>8.1525689999999997</v>
      </c>
      <c r="F108" s="52">
        <v>2.2526378999999999E-3</v>
      </c>
      <c r="G108" s="52">
        <v>2.2289662E-4</v>
      </c>
      <c r="H108" s="52">
        <v>34.691940000000002</v>
      </c>
      <c r="I108" s="52">
        <v>0.25236671999999999</v>
      </c>
      <c r="J108" s="52">
        <v>0.17702378399999999</v>
      </c>
      <c r="K108" s="52">
        <v>1.3850388949999999E-9</v>
      </c>
      <c r="L108" s="52">
        <v>0.42939050539547802</v>
      </c>
      <c r="M108" s="52">
        <v>0.210149956</v>
      </c>
      <c r="N108" s="52">
        <v>0.24508161000000001</v>
      </c>
      <c r="O108" s="52">
        <v>1.01993022E-10</v>
      </c>
      <c r="P108" s="52">
        <v>0.48279954314550688</v>
      </c>
      <c r="Q108" s="65">
        <v>4.348499E-11</v>
      </c>
      <c r="T108" s="63">
        <v>2.362E-4</v>
      </c>
      <c r="U108" s="63">
        <v>3.8065999999999998E-3</v>
      </c>
      <c r="V108" s="63">
        <v>24.012098000000002</v>
      </c>
      <c r="W108" s="63">
        <v>7.9276989999999996</v>
      </c>
      <c r="X108" s="63">
        <v>2.2632707999999998E-3</v>
      </c>
      <c r="Y108" s="63">
        <v>2.1767381999999999E-4</v>
      </c>
      <c r="Z108" s="63">
        <v>34.710906999999999</v>
      </c>
      <c r="AA108" s="63">
        <v>0.24362924999999999</v>
      </c>
      <c r="AB108" s="63">
        <v>0.157097084</v>
      </c>
      <c r="AC108" s="63">
        <v>8.4997926900000001E-10</v>
      </c>
      <c r="AD108" s="63">
        <v>0.40072633485958431</v>
      </c>
      <c r="AE108" s="63">
        <v>0.20192484999999999</v>
      </c>
      <c r="AF108" s="63">
        <v>0.21807586000000001</v>
      </c>
      <c r="AG108" s="63">
        <v>9.1617764999999998E-11</v>
      </c>
      <c r="AH108" s="63">
        <v>0.45163907913146401</v>
      </c>
      <c r="AI108" s="63">
        <v>3.9210687000000002E-11</v>
      </c>
      <c r="AL108" s="54">
        <v>2.4949999999999999E-4</v>
      </c>
      <c r="AM108" s="54">
        <v>3.0403000000000001E-3</v>
      </c>
      <c r="AN108" s="54">
        <v>25.570135000000001</v>
      </c>
      <c r="AO108" s="54">
        <v>7.7197820000000004</v>
      </c>
      <c r="AP108" s="54">
        <v>2.2751156000000001E-3</v>
      </c>
      <c r="AQ108" s="54">
        <v>2.1266153E-4</v>
      </c>
      <c r="AR108" s="54">
        <v>34.733635</v>
      </c>
      <c r="AS108" s="54">
        <v>0.23472402000000001</v>
      </c>
      <c r="AT108" s="54">
        <v>0.13856523900000001</v>
      </c>
      <c r="AU108" s="54">
        <v>5.37259985E-10</v>
      </c>
      <c r="AV108" s="54">
        <v>0.37328925954603359</v>
      </c>
      <c r="AW108" s="54">
        <v>0.19460953</v>
      </c>
      <c r="AX108" s="54">
        <v>0.19540258699999999</v>
      </c>
      <c r="AY108" s="54">
        <v>8.4149644999999997E-11</v>
      </c>
      <c r="AZ108" s="54">
        <v>0.43384660812208259</v>
      </c>
      <c r="BA108" s="54">
        <v>3.5526745000000001E-11</v>
      </c>
      <c r="BD108" s="59">
        <v>2.4429999999999998E-4</v>
      </c>
      <c r="BE108" s="59">
        <v>3.4754E-3</v>
      </c>
      <c r="BF108" s="59">
        <v>24.789024000000001</v>
      </c>
      <c r="BG108" s="59">
        <v>7.8433846999999997</v>
      </c>
      <c r="BH108" s="59">
        <v>2.2708767E-3</v>
      </c>
      <c r="BI108" s="59">
        <v>2.1513543E-4</v>
      </c>
      <c r="BJ108" s="59">
        <v>34.72531</v>
      </c>
      <c r="BK108" s="59">
        <v>0.23921016000000001</v>
      </c>
      <c r="BL108" s="59">
        <v>0.149316948</v>
      </c>
      <c r="BM108" s="59">
        <v>7.4251555800000002E-10</v>
      </c>
      <c r="BN108" s="59">
        <v>0.38852710875184537</v>
      </c>
      <c r="BO108" s="59">
        <v>0.19851319000000001</v>
      </c>
      <c r="BP108" s="59">
        <v>0.20862592299999999</v>
      </c>
      <c r="BQ108" s="59">
        <v>8.9531146000000002E-11</v>
      </c>
      <c r="BR108" s="59">
        <v>0.43409966812746409</v>
      </c>
      <c r="BS108" s="59">
        <v>3.7908113999999998E-11</v>
      </c>
    </row>
    <row r="109" spans="2:71" x14ac:dyDescent="0.25">
      <c r="B109" s="52">
        <v>2.3279999999999999E-4</v>
      </c>
      <c r="C109" s="52">
        <v>4.3870999999999997E-3</v>
      </c>
      <c r="D109" s="52">
        <v>22.267379999999999</v>
      </c>
      <c r="E109" s="52">
        <v>8.1521369999999997</v>
      </c>
      <c r="F109" s="52">
        <v>2.2536367000000001E-3</v>
      </c>
      <c r="G109" s="52">
        <v>2.2366682E-4</v>
      </c>
      <c r="H109" s="52">
        <v>34.707348000000003</v>
      </c>
      <c r="I109" s="52">
        <v>0.25445284000000001</v>
      </c>
      <c r="J109" s="52">
        <v>0.174065886</v>
      </c>
      <c r="K109" s="52">
        <v>8.8376720800000003E-10</v>
      </c>
      <c r="L109" s="52">
        <v>0.42851872689359582</v>
      </c>
      <c r="M109" s="52">
        <v>0.21108352499999999</v>
      </c>
      <c r="N109" s="52">
        <v>0.24039442</v>
      </c>
      <c r="O109" s="52">
        <v>9.6373955999999995E-11</v>
      </c>
      <c r="P109" s="52">
        <v>0.47905260213816298</v>
      </c>
      <c r="Q109" s="65">
        <v>4.1760099999999999E-11</v>
      </c>
      <c r="T109" s="63">
        <v>2.4429999999999998E-4</v>
      </c>
      <c r="U109" s="63">
        <v>3.5688999999999999E-3</v>
      </c>
      <c r="V109" s="63">
        <v>23.769632000000001</v>
      </c>
      <c r="W109" s="63">
        <v>7.9273806000000002</v>
      </c>
      <c r="X109" s="63">
        <v>2.2644051000000002E-3</v>
      </c>
      <c r="Y109" s="63">
        <v>2.1849449999999999E-4</v>
      </c>
      <c r="Z109" s="63">
        <v>34.727097000000001</v>
      </c>
      <c r="AA109" s="63">
        <v>0.24564949999999999</v>
      </c>
      <c r="AB109" s="63">
        <v>0.15408336</v>
      </c>
      <c r="AC109" s="63">
        <v>5.7002671600000004E-10</v>
      </c>
      <c r="AD109" s="63">
        <v>0.39973286057905572</v>
      </c>
      <c r="AE109" s="63">
        <v>0.203134335</v>
      </c>
      <c r="AF109" s="63">
        <v>0.21467608299999999</v>
      </c>
      <c r="AG109" s="63">
        <v>8.7368015000000002E-11</v>
      </c>
      <c r="AH109" s="63">
        <v>0.44956285712570437</v>
      </c>
      <c r="AI109" s="63">
        <v>3.7748783000000001E-11</v>
      </c>
      <c r="AL109" s="54">
        <v>2.5809999999999999E-4</v>
      </c>
      <c r="AM109" s="54">
        <v>2.9788000000000002E-3</v>
      </c>
      <c r="AN109" s="54">
        <v>25.294823000000001</v>
      </c>
      <c r="AO109" s="54">
        <v>7.7194039999999999</v>
      </c>
      <c r="AP109" s="54">
        <v>2.2762360000000001E-3</v>
      </c>
      <c r="AQ109" s="54">
        <v>2.1352525999999999E-4</v>
      </c>
      <c r="AR109" s="54">
        <v>34.749049999999997</v>
      </c>
      <c r="AS109" s="54">
        <v>0.23630424</v>
      </c>
      <c r="AT109" s="54">
        <v>0.13737376000000001</v>
      </c>
      <c r="AU109" s="54">
        <v>4.2892895000000001E-10</v>
      </c>
      <c r="AV109" s="54">
        <v>0.37367800043740312</v>
      </c>
      <c r="AW109" s="54">
        <v>0.195101196</v>
      </c>
      <c r="AX109" s="54">
        <v>0.192286967</v>
      </c>
      <c r="AY109" s="54">
        <v>8.0122412999999994E-11</v>
      </c>
      <c r="AZ109" s="54">
        <v>0.43033110611651532</v>
      </c>
      <c r="BA109" s="54">
        <v>3.4467615999999999E-11</v>
      </c>
      <c r="BD109" s="59">
        <v>2.5260000000000001E-4</v>
      </c>
      <c r="BE109" s="59">
        <v>3.2931000000000002E-3</v>
      </c>
      <c r="BF109" s="59">
        <v>24.531113000000001</v>
      </c>
      <c r="BG109" s="59">
        <v>7.8430657000000004</v>
      </c>
      <c r="BH109" s="59">
        <v>2.2719982E-3</v>
      </c>
      <c r="BI109" s="59">
        <v>2.1597791000000001E-4</v>
      </c>
      <c r="BJ109" s="59">
        <v>34.741314000000003</v>
      </c>
      <c r="BK109" s="59">
        <v>0.24101613</v>
      </c>
      <c r="BL109" s="59">
        <v>0.14624296000000001</v>
      </c>
      <c r="BM109" s="59">
        <v>5.1924008700000001E-10</v>
      </c>
      <c r="BN109" s="59">
        <v>0.38725909052805341</v>
      </c>
      <c r="BO109" s="59">
        <v>0.19931188999999999</v>
      </c>
      <c r="BP109" s="59">
        <v>0.20448263999999999</v>
      </c>
      <c r="BQ109" s="59">
        <v>8.4641226000000001E-11</v>
      </c>
      <c r="BR109" s="59">
        <v>0.43069063612103409</v>
      </c>
      <c r="BS109" s="59">
        <v>3.6366863999999999E-11</v>
      </c>
    </row>
    <row r="110" spans="2:71" x14ac:dyDescent="0.25">
      <c r="B110" s="52">
        <v>2.5050000000000002E-4</v>
      </c>
      <c r="C110" s="52">
        <v>4.4299999999999999E-3</v>
      </c>
      <c r="D110" s="52">
        <v>21.796600000000002</v>
      </c>
      <c r="E110" s="52">
        <v>8.1515710000000006</v>
      </c>
      <c r="F110" s="52">
        <v>2.2544726000000002E-3</v>
      </c>
      <c r="G110" s="52">
        <v>2.256402E-4</v>
      </c>
      <c r="H110" s="52">
        <v>34.711548000000001</v>
      </c>
      <c r="I110" s="52">
        <v>0.25927092499999999</v>
      </c>
      <c r="J110" s="52">
        <v>0.17594465000000001</v>
      </c>
      <c r="K110" s="52">
        <v>7.5703200799999999E-10</v>
      </c>
      <c r="L110" s="52">
        <v>0.43521557576668313</v>
      </c>
      <c r="M110" s="52">
        <v>0.21391788</v>
      </c>
      <c r="N110" s="52">
        <v>0.247874486</v>
      </c>
      <c r="O110" s="52">
        <v>9.6573440000000004E-11</v>
      </c>
      <c r="P110" s="52">
        <v>0.48987120113827581</v>
      </c>
      <c r="Q110" s="65">
        <v>4.167154E-11</v>
      </c>
      <c r="T110" s="63">
        <v>2.6200000000000003E-4</v>
      </c>
      <c r="U110" s="63">
        <v>3.5890000000000002E-3</v>
      </c>
      <c r="V110" s="63">
        <v>23.276726</v>
      </c>
      <c r="W110" s="63">
        <v>7.9276495000000002</v>
      </c>
      <c r="X110" s="63">
        <v>2.2655373999999999E-3</v>
      </c>
      <c r="Y110" s="63">
        <v>2.2041747000000001E-4</v>
      </c>
      <c r="Z110" s="63">
        <v>34.734020000000001</v>
      </c>
      <c r="AA110" s="63">
        <v>0.25066692000000002</v>
      </c>
      <c r="AB110" s="63">
        <v>0.15643141999999999</v>
      </c>
      <c r="AC110" s="63">
        <v>4.98668312E-10</v>
      </c>
      <c r="AD110" s="63">
        <v>0.40709834050752658</v>
      </c>
      <c r="AE110" s="63">
        <v>0.20581990999999999</v>
      </c>
      <c r="AF110" s="63">
        <v>0.22244991</v>
      </c>
      <c r="AG110" s="63">
        <v>8.7833194000000004E-11</v>
      </c>
      <c r="AH110" s="63">
        <v>0.46049710712619502</v>
      </c>
      <c r="AI110" s="63">
        <v>3.776245E-11</v>
      </c>
      <c r="AL110" s="54">
        <v>2.7540000000000003E-4</v>
      </c>
      <c r="AM110" s="54">
        <v>2.9044000000000001E-3</v>
      </c>
      <c r="AN110" s="54">
        <v>24.780632000000001</v>
      </c>
      <c r="AO110" s="54">
        <v>7.7193350000000001</v>
      </c>
      <c r="AP110" s="54">
        <v>2.2776134000000001E-3</v>
      </c>
      <c r="AQ110" s="54">
        <v>2.1540295999999999E-4</v>
      </c>
      <c r="AR110" s="54">
        <v>34.758471999999998</v>
      </c>
      <c r="AS110" s="54">
        <v>0.24191588</v>
      </c>
      <c r="AT110" s="54">
        <v>0.13826785</v>
      </c>
      <c r="AU110" s="54">
        <v>3.4654097299999999E-10</v>
      </c>
      <c r="AV110" s="54">
        <v>0.38018373035468928</v>
      </c>
      <c r="AW110" s="54">
        <v>0.19812901999999999</v>
      </c>
      <c r="AX110" s="54">
        <v>0.19956718500000001</v>
      </c>
      <c r="AY110" s="54">
        <v>8.0509365999999998E-11</v>
      </c>
      <c r="AZ110" s="54">
        <v>0.4408121951167559</v>
      </c>
      <c r="BA110" s="54">
        <v>3.4181519999999997E-11</v>
      </c>
      <c r="BD110" s="59">
        <v>2.7010000000000001E-4</v>
      </c>
      <c r="BE110" s="59">
        <v>3.2766000000000002E-3</v>
      </c>
      <c r="BF110" s="59">
        <v>24.028744</v>
      </c>
      <c r="BG110" s="59">
        <v>7.8427150000000001</v>
      </c>
      <c r="BH110" s="59">
        <v>2.2732468999999999E-3</v>
      </c>
      <c r="BI110" s="59">
        <v>2.1786957000000001E-4</v>
      </c>
      <c r="BJ110" s="59">
        <v>34.749606999999997</v>
      </c>
      <c r="BK110" s="59">
        <v>0.24619080500000001</v>
      </c>
      <c r="BL110" s="59">
        <v>0.14810422600000001</v>
      </c>
      <c r="BM110" s="59">
        <v>4.39428138E-10</v>
      </c>
      <c r="BN110" s="59">
        <v>0.39429503144800487</v>
      </c>
      <c r="BO110" s="59">
        <v>0.20192779999999999</v>
      </c>
      <c r="BP110" s="59">
        <v>0.21167772300000001</v>
      </c>
      <c r="BQ110" s="59">
        <v>8.4749660999999996E-11</v>
      </c>
      <c r="BR110" s="59">
        <v>0.44103632212099619</v>
      </c>
      <c r="BS110" s="59">
        <v>3.6219503000000003E-11</v>
      </c>
    </row>
    <row r="111" spans="2:71" x14ac:dyDescent="0.25">
      <c r="B111" s="52">
        <v>2.5080000000000002E-4</v>
      </c>
      <c r="C111" s="52">
        <v>5.2557000000000003E-3</v>
      </c>
      <c r="D111" s="52">
        <v>21.268205999999999</v>
      </c>
      <c r="E111" s="52">
        <v>8.1552019999999992</v>
      </c>
      <c r="F111" s="52">
        <v>2.2560812000000001E-3</v>
      </c>
      <c r="G111" s="52">
        <v>2.2725563E-4</v>
      </c>
      <c r="H111" s="52">
        <v>34.730103</v>
      </c>
      <c r="I111" s="52">
        <v>0.25995362999999999</v>
      </c>
      <c r="J111" s="52">
        <v>0.19524830300000001</v>
      </c>
      <c r="K111" s="52">
        <v>1.6280490599999999E-9</v>
      </c>
      <c r="L111" s="52">
        <v>0.45520193463892461</v>
      </c>
      <c r="M111" s="52">
        <v>0.21619158499999999</v>
      </c>
      <c r="N111" s="52">
        <v>0.27207787999999999</v>
      </c>
      <c r="O111" s="52">
        <v>1.1061919100000001E-10</v>
      </c>
      <c r="P111" s="52">
        <v>0.5163619241577716</v>
      </c>
      <c r="Q111" s="65">
        <v>4.711899E-11</v>
      </c>
      <c r="T111" s="63">
        <v>2.6150000000000001E-4</v>
      </c>
      <c r="U111" s="63">
        <v>4.2601999999999996E-3</v>
      </c>
      <c r="V111" s="63">
        <v>22.737819999999999</v>
      </c>
      <c r="W111" s="63">
        <v>7.9294133000000002</v>
      </c>
      <c r="X111" s="63">
        <v>2.2674829999999998E-3</v>
      </c>
      <c r="Y111" s="63">
        <v>2.2197225E-4</v>
      </c>
      <c r="Z111" s="63">
        <v>34.755375000000001</v>
      </c>
      <c r="AA111" s="63">
        <v>0.25181958399999999</v>
      </c>
      <c r="AB111" s="63">
        <v>0.17504542000000001</v>
      </c>
      <c r="AC111" s="63">
        <v>9.3666649299999994E-10</v>
      </c>
      <c r="AD111" s="63">
        <v>0.42686500494661589</v>
      </c>
      <c r="AE111" s="63">
        <v>0.20801767500000001</v>
      </c>
      <c r="AF111" s="63">
        <v>0.24522643</v>
      </c>
      <c r="AG111" s="63">
        <v>1.00341471E-10</v>
      </c>
      <c r="AH111" s="63">
        <v>0.48580677014394658</v>
      </c>
      <c r="AI111" s="63">
        <v>4.289197E-11</v>
      </c>
      <c r="AL111" s="54">
        <v>2.7470000000000001E-4</v>
      </c>
      <c r="AM111" s="54">
        <v>3.5119000000000001E-3</v>
      </c>
      <c r="AN111" s="54">
        <v>24.223112</v>
      </c>
      <c r="AO111" s="54">
        <v>7.720002</v>
      </c>
      <c r="AP111" s="54">
        <v>2.2796994999999998E-3</v>
      </c>
      <c r="AQ111" s="54">
        <v>2.1693282000000001E-4</v>
      </c>
      <c r="AR111" s="54">
        <v>34.780349999999999</v>
      </c>
      <c r="AS111" s="54">
        <v>0.24282966</v>
      </c>
      <c r="AT111" s="54">
        <v>0.15694775499999999</v>
      </c>
      <c r="AU111" s="54">
        <v>6.2954858600000001E-10</v>
      </c>
      <c r="AV111" s="54">
        <v>0.39977741563878272</v>
      </c>
      <c r="AW111" s="54">
        <v>0.20043968000000001</v>
      </c>
      <c r="AX111" s="54">
        <v>0.22210285499999999</v>
      </c>
      <c r="AY111" s="54">
        <v>9.2884294000000004E-11</v>
      </c>
      <c r="AZ111" s="54">
        <v>0.46594533013432371</v>
      </c>
      <c r="BA111" s="54">
        <v>3.9320601999999998E-11</v>
      </c>
      <c r="BD111" s="59">
        <v>2.6939999999999999E-4</v>
      </c>
      <c r="BE111" s="59">
        <v>3.9122000000000002E-3</v>
      </c>
      <c r="BF111" s="59">
        <v>23.480257000000002</v>
      </c>
      <c r="BG111" s="59">
        <v>7.8444039999999999</v>
      </c>
      <c r="BH111" s="59">
        <v>2.275254E-3</v>
      </c>
      <c r="BI111" s="59">
        <v>2.1941368999999999E-4</v>
      </c>
      <c r="BJ111" s="59">
        <v>34.771743999999998</v>
      </c>
      <c r="BK111" s="59">
        <v>0.24746079400000001</v>
      </c>
      <c r="BL111" s="59">
        <v>0.16671804600000001</v>
      </c>
      <c r="BM111" s="59">
        <v>8.1341316700000001E-10</v>
      </c>
      <c r="BN111" s="59">
        <v>0.41417884082307949</v>
      </c>
      <c r="BO111" s="59">
        <v>0.20424437500000001</v>
      </c>
      <c r="BP111" s="59">
        <v>0.23438779000000001</v>
      </c>
      <c r="BQ111" s="59">
        <v>9.7325636999999997E-11</v>
      </c>
      <c r="BR111" s="59">
        <v>0.4661754621387651</v>
      </c>
      <c r="BS111" s="59">
        <v>4.1411107000000002E-11</v>
      </c>
    </row>
    <row r="112" spans="2:71" x14ac:dyDescent="0.25">
      <c r="B112" s="52">
        <v>2.6439999999999998E-4</v>
      </c>
      <c r="C112" s="52">
        <v>5.5395000000000002E-3</v>
      </c>
      <c r="D112" s="52">
        <v>20.952839000000001</v>
      </c>
      <c r="E112" s="52">
        <v>8.1546950000000002</v>
      </c>
      <c r="F112" s="52">
        <v>2.2549492000000001E-3</v>
      </c>
      <c r="G112" s="52">
        <v>2.2850263000000001E-4</v>
      </c>
      <c r="H112" s="52">
        <v>34.704585999999999</v>
      </c>
      <c r="I112" s="52">
        <v>0.26222076999999999</v>
      </c>
      <c r="J112" s="52">
        <v>0.203581807</v>
      </c>
      <c r="K112" s="52">
        <v>1.9662254760000001E-9</v>
      </c>
      <c r="L112" s="52">
        <v>0.46580257897743432</v>
      </c>
      <c r="M112" s="52">
        <v>0.218641276</v>
      </c>
      <c r="N112" s="52">
        <v>0.28818313400000001</v>
      </c>
      <c r="O112" s="52">
        <v>1.19247923E-10</v>
      </c>
      <c r="P112" s="52">
        <v>0.53539642716873692</v>
      </c>
      <c r="Q112" s="65">
        <v>4.9451670000000002E-11</v>
      </c>
      <c r="T112" s="63">
        <v>2.7520000000000002E-4</v>
      </c>
      <c r="U112" s="63">
        <v>4.5704999999999999E-3</v>
      </c>
      <c r="V112" s="63">
        <v>22.403020000000001</v>
      </c>
      <c r="W112" s="63">
        <v>7.9292579999999999</v>
      </c>
      <c r="X112" s="63">
        <v>2.2662936000000002E-3</v>
      </c>
      <c r="Y112" s="63">
        <v>2.2322762000000001E-4</v>
      </c>
      <c r="Z112" s="63">
        <v>34.728138000000001</v>
      </c>
      <c r="AA112" s="63">
        <v>0.25428144000000003</v>
      </c>
      <c r="AB112" s="63">
        <v>0.182864363</v>
      </c>
      <c r="AC112" s="63">
        <v>1.2105297169999999E-9</v>
      </c>
      <c r="AD112" s="63">
        <v>0.43714580422089061</v>
      </c>
      <c r="AE112" s="63">
        <v>0.21041860000000001</v>
      </c>
      <c r="AF112" s="63">
        <v>0.261662165</v>
      </c>
      <c r="AG112" s="63">
        <v>1.09156422E-10</v>
      </c>
      <c r="AH112" s="63">
        <v>0.50445210815498109</v>
      </c>
      <c r="AI112" s="63">
        <v>4.5245740000000002E-11</v>
      </c>
      <c r="AL112" s="54">
        <v>2.878E-4</v>
      </c>
      <c r="AM112" s="54">
        <v>3.7569000000000001E-3</v>
      </c>
      <c r="AN112" s="54">
        <v>23.874838</v>
      </c>
      <c r="AO112" s="54">
        <v>7.7197975999999997</v>
      </c>
      <c r="AP112" s="54">
        <v>2.2785449999999999E-3</v>
      </c>
      <c r="AQ112" s="54">
        <v>2.1815484999999999E-4</v>
      </c>
      <c r="AR112" s="54">
        <v>34.75412</v>
      </c>
      <c r="AS112" s="54">
        <v>0.24612521000000001</v>
      </c>
      <c r="AT112" s="54">
        <v>0.16424145000000001</v>
      </c>
      <c r="AU112" s="54">
        <v>7.6978199300000001E-10</v>
      </c>
      <c r="AV112" s="54">
        <v>0.41036666077936779</v>
      </c>
      <c r="AW112" s="54">
        <v>0.20231126999999999</v>
      </c>
      <c r="AX112" s="54">
        <v>0.23602678999999999</v>
      </c>
      <c r="AY112" s="54">
        <v>9.8790545E-11</v>
      </c>
      <c r="AZ112" s="54">
        <v>0.48541715314258138</v>
      </c>
      <c r="BA112" s="54">
        <v>4.1303357000000001E-11</v>
      </c>
      <c r="BD112" s="59">
        <v>2.8249999999999998E-4</v>
      </c>
      <c r="BE112" s="59">
        <v>4.2138999999999996E-3</v>
      </c>
      <c r="BF112" s="59">
        <v>23.135653999999999</v>
      </c>
      <c r="BG112" s="59">
        <v>7.8442525999999999</v>
      </c>
      <c r="BH112" s="59">
        <v>2.2739867999999998E-3</v>
      </c>
      <c r="BI112" s="59">
        <v>2.2066718999999999E-4</v>
      </c>
      <c r="BJ112" s="59">
        <v>34.744056999999998</v>
      </c>
      <c r="BK112" s="59">
        <v>0.25010072999999999</v>
      </c>
      <c r="BL112" s="59">
        <v>0.17437365699999999</v>
      </c>
      <c r="BM112" s="59">
        <v>1.061525252E-9</v>
      </c>
      <c r="BN112" s="59">
        <v>0.42447438807161991</v>
      </c>
      <c r="BO112" s="59">
        <v>0.206586885</v>
      </c>
      <c r="BP112" s="59">
        <v>0.25102109</v>
      </c>
      <c r="BQ112" s="59">
        <v>1.06220866E-10</v>
      </c>
      <c r="BR112" s="59">
        <v>0.48571961415001169</v>
      </c>
      <c r="BS112" s="59">
        <v>4.3760276999999998E-11</v>
      </c>
    </row>
    <row r="113" spans="2:71" x14ac:dyDescent="0.25">
      <c r="B113" s="52">
        <v>3.0699999999999998E-4</v>
      </c>
      <c r="C113" s="52">
        <v>4.8993999999999999E-3</v>
      </c>
      <c r="D113" s="52">
        <v>21.074010000000001</v>
      </c>
      <c r="E113" s="52">
        <v>8.1489419999999999</v>
      </c>
      <c r="F113" s="52">
        <v>2.2582205000000002E-3</v>
      </c>
      <c r="G113" s="52">
        <v>2.2820689E-4</v>
      </c>
      <c r="H113" s="52">
        <v>34.743180000000002</v>
      </c>
      <c r="I113" s="52">
        <v>0.26228389000000002</v>
      </c>
      <c r="J113" s="52">
        <v>0.191181673</v>
      </c>
      <c r="K113" s="52">
        <v>9.3373304999999998E-10</v>
      </c>
      <c r="L113" s="52">
        <v>0.45346556394380982</v>
      </c>
      <c r="M113" s="52">
        <v>0.21732287</v>
      </c>
      <c r="N113" s="52">
        <v>0.26678437999999999</v>
      </c>
      <c r="O113" s="52">
        <v>1.03044862E-10</v>
      </c>
      <c r="P113" s="52">
        <v>0.51228861714787521</v>
      </c>
      <c r="Q113" s="65">
        <v>4.4793606000000002E-11</v>
      </c>
      <c r="T113" s="63">
        <v>3.1829999999999998E-4</v>
      </c>
      <c r="U113" s="63">
        <v>4.1079999999999997E-3</v>
      </c>
      <c r="V113" s="63">
        <v>22.515453000000001</v>
      </c>
      <c r="W113" s="63">
        <v>7.9269075000000004</v>
      </c>
      <c r="X113" s="63">
        <v>2.2701145999999999E-3</v>
      </c>
      <c r="Y113" s="63">
        <v>2.2295988000000001E-4</v>
      </c>
      <c r="Z113" s="63">
        <v>34.774258000000003</v>
      </c>
      <c r="AA113" s="63">
        <v>0.25405941999999998</v>
      </c>
      <c r="AB113" s="63">
        <v>0.17208274000000001</v>
      </c>
      <c r="AC113" s="63">
        <v>6.66528353E-10</v>
      </c>
      <c r="AD113" s="63">
        <v>0.42614216067596311</v>
      </c>
      <c r="AE113" s="63">
        <v>0.209174475</v>
      </c>
      <c r="AF113" s="63">
        <v>0.24264591999999999</v>
      </c>
      <c r="AG113" s="63">
        <v>9.5269353000000006E-11</v>
      </c>
      <c r="AH113" s="63">
        <v>0.48395553313702361</v>
      </c>
      <c r="AI113" s="63">
        <v>4.1212565E-11</v>
      </c>
      <c r="AL113" s="54">
        <v>3.3080000000000002E-4</v>
      </c>
      <c r="AM113" s="54">
        <v>3.4826000000000002E-3</v>
      </c>
      <c r="AN113" s="54">
        <v>23.97251</v>
      </c>
      <c r="AO113" s="54">
        <v>7.7191200000000002</v>
      </c>
      <c r="AP113" s="54">
        <v>2.2827783000000002E-3</v>
      </c>
      <c r="AQ113" s="54">
        <v>2.1794136999999999E-4</v>
      </c>
      <c r="AR113" s="54">
        <v>34.805965</v>
      </c>
      <c r="AS113" s="54">
        <v>0.24597040000000001</v>
      </c>
      <c r="AT113" s="54">
        <v>0.15666327599999999</v>
      </c>
      <c r="AU113" s="54">
        <v>5.3167172199999998E-10</v>
      </c>
      <c r="AV113" s="54">
        <v>0.40263367654064591</v>
      </c>
      <c r="AW113" s="54">
        <v>0.20193061600000001</v>
      </c>
      <c r="AX113" s="54">
        <v>0.22409857999999999</v>
      </c>
      <c r="AY113" s="54">
        <v>9.0894672999999999E-11</v>
      </c>
      <c r="AZ113" s="54">
        <v>0.46688866213099228</v>
      </c>
      <c r="BA113" s="54">
        <v>3.8643467E-11</v>
      </c>
      <c r="BD113" s="59">
        <v>3.2529999999999999E-4</v>
      </c>
      <c r="BE113" s="59">
        <v>3.8184E-3</v>
      </c>
      <c r="BF113" s="59">
        <v>23.242958000000002</v>
      </c>
      <c r="BG113" s="59">
        <v>7.8424690000000004</v>
      </c>
      <c r="BH113" s="59">
        <v>2.2780694999999999E-3</v>
      </c>
      <c r="BI113" s="59">
        <v>2.2041226000000001E-4</v>
      </c>
      <c r="BJ113" s="59">
        <v>34.794049999999999</v>
      </c>
      <c r="BK113" s="59">
        <v>0.249865</v>
      </c>
      <c r="BL113" s="59">
        <v>0.16453893999999999</v>
      </c>
      <c r="BM113" s="59">
        <v>6.2065942599999997E-10</v>
      </c>
      <c r="BN113" s="59">
        <v>0.4144039406299167</v>
      </c>
      <c r="BO113" s="59">
        <v>0.20544782</v>
      </c>
      <c r="BP113" s="59">
        <v>0.23379878000000001</v>
      </c>
      <c r="BQ113" s="59">
        <v>9.3479037000000003E-11</v>
      </c>
      <c r="BR113" s="59">
        <v>0.46698786013357668</v>
      </c>
      <c r="BS113" s="59">
        <v>4.0067323999999997E-11</v>
      </c>
    </row>
    <row r="114" spans="2:71" x14ac:dyDescent="0.25">
      <c r="B114" s="52">
        <v>3.6820000000000001E-4</v>
      </c>
      <c r="C114" s="52">
        <v>5.6651000000000002E-3</v>
      </c>
      <c r="D114" s="52">
        <v>21.695824000000002</v>
      </c>
      <c r="E114" s="52">
        <v>8.1395444999999995</v>
      </c>
      <c r="F114" s="52">
        <v>2.2658443E-3</v>
      </c>
      <c r="G114" s="52">
        <v>2.2618131999999999E-4</v>
      </c>
      <c r="H114" s="52">
        <v>34.833979999999997</v>
      </c>
      <c r="I114" s="52">
        <v>0.26269858000000001</v>
      </c>
      <c r="J114" s="52">
        <v>0.197779713</v>
      </c>
      <c r="K114" s="52">
        <v>2.9382839650000001E-9</v>
      </c>
      <c r="L114" s="52">
        <v>0.46047829595000078</v>
      </c>
      <c r="M114" s="52">
        <v>0.21918819</v>
      </c>
      <c r="N114" s="52">
        <v>0.301844214</v>
      </c>
      <c r="O114" s="52">
        <v>1.37452622E-10</v>
      </c>
      <c r="P114" s="52">
        <v>0.55144633918842534</v>
      </c>
      <c r="Q114" s="65">
        <v>5.0932709999999999E-11</v>
      </c>
      <c r="T114" s="63">
        <v>3.8000000000000002E-4</v>
      </c>
      <c r="U114" s="63">
        <v>4.8992999999999997E-3</v>
      </c>
      <c r="V114" s="63">
        <v>23.141642000000001</v>
      </c>
      <c r="W114" s="63">
        <v>7.9245286000000004</v>
      </c>
      <c r="X114" s="63">
        <v>2.2783356E-3</v>
      </c>
      <c r="Y114" s="63">
        <v>2.2101327E-4</v>
      </c>
      <c r="Z114" s="63">
        <v>34.874229999999997</v>
      </c>
      <c r="AA114" s="63">
        <v>0.25503701400000001</v>
      </c>
      <c r="AB114" s="63">
        <v>0.18150953</v>
      </c>
      <c r="AC114" s="63">
        <v>2.4931281639999999E-9</v>
      </c>
      <c r="AD114" s="63">
        <v>0.43654654650442098</v>
      </c>
      <c r="AE114" s="63">
        <v>0.21197363999999999</v>
      </c>
      <c r="AF114" s="63">
        <v>0.284764776</v>
      </c>
      <c r="AG114" s="63">
        <v>1.35633216E-10</v>
      </c>
      <c r="AH114" s="63">
        <v>0.53016151418469826</v>
      </c>
      <c r="AI114" s="63">
        <v>4.8579394000000001E-11</v>
      </c>
      <c r="AL114" s="54">
        <v>3.925E-4</v>
      </c>
      <c r="AM114" s="54">
        <v>4.2478000000000004E-3</v>
      </c>
      <c r="AN114" s="54">
        <v>24.612694000000001</v>
      </c>
      <c r="AO114" s="54">
        <v>7.7197089999999999</v>
      </c>
      <c r="AP114" s="54">
        <v>2.2917532000000002E-3</v>
      </c>
      <c r="AQ114" s="54">
        <v>2.1602599999999999E-4</v>
      </c>
      <c r="AR114" s="54">
        <v>34.918488000000004</v>
      </c>
      <c r="AS114" s="54">
        <v>0.24685109999999999</v>
      </c>
      <c r="AT114" s="54">
        <v>0.16634118000000001</v>
      </c>
      <c r="AU114" s="54">
        <v>2.1858702200000002E-9</v>
      </c>
      <c r="AV114" s="54">
        <v>0.41319228219680182</v>
      </c>
      <c r="AW114" s="54">
        <v>0.20447067399999999</v>
      </c>
      <c r="AX114" s="54">
        <v>0.26843550999999999</v>
      </c>
      <c r="AY114" s="54">
        <v>1.3289041299999999E-10</v>
      </c>
      <c r="AZ114" s="54">
        <v>0.51508235418047466</v>
      </c>
      <c r="BA114" s="54">
        <v>4.6282523000000003E-11</v>
      </c>
      <c r="BD114" s="59">
        <v>3.8640000000000001E-4</v>
      </c>
      <c r="BE114" s="59">
        <v>4.5894999999999998E-3</v>
      </c>
      <c r="BF114" s="59">
        <v>23.874455999999999</v>
      </c>
      <c r="BG114" s="59">
        <v>7.8409753000000002</v>
      </c>
      <c r="BH114" s="59">
        <v>2.2866153000000002E-3</v>
      </c>
      <c r="BI114" s="59">
        <v>2.1848519999999999E-4</v>
      </c>
      <c r="BJ114" s="59">
        <v>34.899990000000003</v>
      </c>
      <c r="BK114" s="59">
        <v>0.25094052999999999</v>
      </c>
      <c r="BL114" s="59">
        <v>0.17415558</v>
      </c>
      <c r="BM114" s="59">
        <v>2.4413767880000002E-9</v>
      </c>
      <c r="BN114" s="59">
        <v>0.42509611245253159</v>
      </c>
      <c r="BO114" s="59">
        <v>0.20805517000000001</v>
      </c>
      <c r="BP114" s="59">
        <v>0.27670822</v>
      </c>
      <c r="BQ114" s="59">
        <v>1.3503927000000001E-10</v>
      </c>
      <c r="BR114" s="59">
        <v>0.51511249618262345</v>
      </c>
      <c r="BS114" s="59">
        <v>4.7548077000000001E-11</v>
      </c>
    </row>
    <row r="115" spans="2:71" x14ac:dyDescent="0.25">
      <c r="B115" s="52" t="str" cm="1">
        <f t="array" ref="B115:B128">TRANSPOSE(Fe!B$27:O$27)</f>
        <v>NA</v>
      </c>
      <c r="C115" s="52" t="str" cm="1">
        <f t="array" ref="C115:C128">TRANSPOSE('PO4'!B$27:O$27)</f>
        <v>NA</v>
      </c>
      <c r="D115" s="52" t="str" cm="1">
        <f t="array" ref="D115:D128">TRANSPOSE(surface_T!B$27:O$27)</f>
        <v>NaN</v>
      </c>
      <c r="E115" s="52" t="str" cm="1">
        <f t="array" ref="E115:E128">TRANSPOSE(surface_ph!B$27:O$27)</f>
        <v>NaN</v>
      </c>
      <c r="F115" s="52" t="str" cm="1">
        <f t="array" ref="F115:F128">TRANSPOSE(surface_Alk!B$27:O$27)</f>
        <v>NaN</v>
      </c>
      <c r="G115" s="52" t="str" cm="1">
        <f t="array" ref="G115:G128">TRANSPOSE(surface_oxugen!B$27:O$27)</f>
        <v>NaN</v>
      </c>
      <c r="H115" s="52" t="str" cm="1">
        <f t="array" ref="H115:H128">TRANSPOSE(Surface_sal!B$27:O$27)</f>
        <v>NaN</v>
      </c>
      <c r="I115" s="52" t="str" cm="1">
        <f t="array" ref="I115:I128">TRANSPOSE(picophyto!B$27:O$27)</f>
        <v>NA</v>
      </c>
      <c r="J115" s="52" t="str" cm="1">
        <f t="array" ref="J115:J128">TRANSPOSE(nanophyto!B$27:O$27)</f>
        <v>NA</v>
      </c>
      <c r="K115" s="52" t="str" cm="1">
        <f t="array" ref="K115:K128">TRANSPOSE(microphyto!B$27:O$27)</f>
        <v>NA</v>
      </c>
      <c r="L115" s="52" t="str" cm="1">
        <f t="array" ref="L115:L128">TRANSPOSE(total_phyto!B$27:O$27)</f>
        <v>NA</v>
      </c>
      <c r="M115" s="52" t="str" cm="1">
        <f t="array" ref="M115:M128">TRANSPOSE(nanozoo!B$27:O$27)</f>
        <v>NA</v>
      </c>
      <c r="N115" s="52" t="str" cm="1">
        <f t="array" ref="N115:N128">TRANSPOSE(microzoo!B$27:O$27)</f>
        <v>NA</v>
      </c>
      <c r="O115" s="52" t="str" cm="1">
        <f t="array" ref="O115:O128">TRANSPOSE(mesozoo!B$27:O$27)</f>
        <v>NA</v>
      </c>
      <c r="P115" s="52" t="str" cm="1">
        <f t="array" ref="P115:P128">TRANSPOSE(total_zoo!B$27:O$27)</f>
        <v>NA</v>
      </c>
      <c r="Q115" s="65" t="str" cm="1">
        <f t="array" ref="Q115:Q128">TRANSPOSE(foram!B$27:O$27)</f>
        <v>NaN</v>
      </c>
      <c r="T115" s="63" t="str" cm="1">
        <f t="array" ref="T115:T128">TRANSPOSE(Fe!B$138:O$138)</f>
        <v>NA</v>
      </c>
      <c r="U115" s="63" t="str" cm="1">
        <f t="array" ref="U115:U128">TRANSPOSE('PO4'!B$138:O$138)</f>
        <v>NA</v>
      </c>
      <c r="V115" s="63" t="str" cm="1">
        <f t="array" ref="V115:V128">TRANSPOSE(surface_T!B$138:O$138)</f>
        <v>NaN</v>
      </c>
      <c r="W115" s="63" t="str" cm="1">
        <f t="array" ref="W115:W128">TRANSPOSE(surface_ph!B$138:O$138)</f>
        <v>NaN</v>
      </c>
      <c r="X115" s="63" t="str" cm="1">
        <f t="array" ref="X115:X128">TRANSPOSE(surface_Alk!B$138:O$138)</f>
        <v>NaN</v>
      </c>
      <c r="Y115" s="63" t="str" cm="1">
        <f t="array" ref="Y115:Y128">TRANSPOSE(surface_oxugen!B$138:O$138)</f>
        <v>NaN</v>
      </c>
      <c r="Z115" s="63" t="str" cm="1">
        <f t="array" ref="Z115:Z128">TRANSPOSE(Surface_sal!B$138:O$138)</f>
        <v>NaN</v>
      </c>
      <c r="AA115" s="63" t="str" cm="1">
        <f t="array" ref="AA115:AA128">TRANSPOSE(picophyto!B$138:O$138)</f>
        <v>NA</v>
      </c>
      <c r="AB115" s="63" t="str" cm="1">
        <f t="array" ref="AB115:AB128">TRANSPOSE(nanophyto!B$138:O$138)</f>
        <v>NA</v>
      </c>
      <c r="AC115" s="63" t="str" cm="1">
        <f t="array" ref="AC115:AC128">TRANSPOSE(microphyto!B$138:O$138)</f>
        <v>NA</v>
      </c>
      <c r="AD115" s="63" t="str" cm="1">
        <f t="array" ref="AD115:AD128">TRANSPOSE(total_phyto!B$138:O$138)</f>
        <v>NA</v>
      </c>
      <c r="AE115" s="63" t="str" cm="1">
        <f t="array" ref="AE115:AE128">TRANSPOSE(nanozoo!B$138:O$138)</f>
        <v>NA</v>
      </c>
      <c r="AF115" s="63" t="str" cm="1">
        <f t="array" ref="AF115:AF128">TRANSPOSE(microzoo!B$138:O$138)</f>
        <v>NA</v>
      </c>
      <c r="AG115" s="63" t="str" cm="1">
        <f t="array" ref="AG115:AG128">TRANSPOSE(mesozoo!B$138:O$138)</f>
        <v>NA</v>
      </c>
      <c r="AH115" s="63" t="str" cm="1">
        <f t="array" ref="AH115:AH128">TRANSPOSE(total_zoo!B$138:O$138)</f>
        <v>NA</v>
      </c>
      <c r="AI115" s="63" t="str" cm="1">
        <f t="array" ref="AI115:AI128">TRANSPOSE(foram!B$138:O$138)</f>
        <v>NaN</v>
      </c>
      <c r="AL115" s="54" t="str" cm="1">
        <f t="array" ref="AL115:AL128">TRANSPOSE(Fe!B$175:O$175)</f>
        <v>NA</v>
      </c>
      <c r="AM115" s="54" t="str" cm="1">
        <f t="array" ref="AM115:AM128">TRANSPOSE('PO4'!B$175:O$175)</f>
        <v>NA</v>
      </c>
      <c r="AN115" s="54" t="str" cm="1">
        <f t="array" ref="AN115:AN128">TRANSPOSE(surface_T!B$175:O$175)</f>
        <v>NaN</v>
      </c>
      <c r="AO115" s="54" t="str" cm="1">
        <f t="array" ref="AO115:AO128">TRANSPOSE(surface_ph!B$175:O$175)</f>
        <v>NaN</v>
      </c>
      <c r="AP115" s="54" t="str" cm="1">
        <f t="array" ref="AP115:AP128">TRANSPOSE(surface_Alk!B$175:O$175)</f>
        <v>NaN</v>
      </c>
      <c r="AQ115" s="54" t="str" cm="1">
        <f t="array" ref="AQ115:AQ128">TRANSPOSE(surface_oxugen!B$175:O$175)</f>
        <v>NaN</v>
      </c>
      <c r="AR115" s="54" t="str" cm="1">
        <f t="array" ref="AR115:AR128">TRANSPOSE(Surface_sal!B$175:O$175)</f>
        <v>NaN</v>
      </c>
      <c r="AS115" s="54" t="str" cm="1">
        <f t="array" ref="AS115:AS128">TRANSPOSE(picophyto!B$175:O$175)</f>
        <v>NA</v>
      </c>
      <c r="AT115" s="54" t="str" cm="1">
        <f t="array" ref="AT115:AT128">TRANSPOSE(nanophyto!B$175:O$175)</f>
        <v>NA</v>
      </c>
      <c r="AU115" s="54" t="str" cm="1">
        <f t="array" ref="AU115:AU128">TRANSPOSE(microphyto!B$175:O$175)</f>
        <v>NA</v>
      </c>
      <c r="AV115" s="54" t="str" cm="1">
        <f t="array" ref="AV115:AV128">TRANSPOSE(total_phyto!B$175:O$175)</f>
        <v>NA</v>
      </c>
      <c r="AW115" s="54" t="str" cm="1">
        <f t="array" ref="AW115:AW128">TRANSPOSE(nanozoo!B$175:O$175)</f>
        <v>NA</v>
      </c>
      <c r="AX115" s="54" t="str" cm="1">
        <f t="array" ref="AX115:AX128">TRANSPOSE(microzoo!B$175:O$175)</f>
        <v>NA</v>
      </c>
      <c r="AY115" s="54" t="str" cm="1">
        <f t="array" ref="AY115:AY128">TRANSPOSE(mesozoo!B$175:O$175)</f>
        <v>NA</v>
      </c>
      <c r="AZ115" s="54" t="str" cm="1">
        <f t="array" ref="AZ115:AZ128">TRANSPOSE(total_zoo!B$175:O$175)</f>
        <v>NA</v>
      </c>
      <c r="BA115" s="54" t="str" cm="1">
        <f t="array" ref="BA115:BA128">TRANSPOSE(foram!B$175:O$175)</f>
        <v>NaN</v>
      </c>
      <c r="BD115" s="59" t="str" cm="1">
        <f t="array" ref="BD115:BD128">TRANSPOSE(Fe!B$101:O$101)</f>
        <v>NA</v>
      </c>
      <c r="BE115" s="59" t="str" cm="1">
        <f t="array" ref="BE115:BE128">TRANSPOSE('PO4'!B$101:O$101)</f>
        <v>NA</v>
      </c>
      <c r="BF115" s="59" t="str" cm="1">
        <f t="array" ref="BF115:BF128">TRANSPOSE(surface_T!B$101:O$101)</f>
        <v>NaN</v>
      </c>
      <c r="BG115" s="59" t="str" cm="1">
        <f t="array" ref="BG115:BG128">TRANSPOSE(surface_ph!B$101:O$101)</f>
        <v>NaN</v>
      </c>
      <c r="BH115" s="59" t="str" cm="1">
        <f t="array" ref="BH115:BH128">TRANSPOSE(surface_Alk!B$101:O$101)</f>
        <v>NaN</v>
      </c>
      <c r="BI115" s="59" t="str" cm="1">
        <f t="array" ref="BI115:BI128">TRANSPOSE(surface_oxugen!B$101:O$101)</f>
        <v>NaN</v>
      </c>
      <c r="BJ115" s="59" t="str" cm="1">
        <f t="array" ref="BJ115:BJ128">TRANSPOSE(Surface_sal!B$101:O$101)</f>
        <v>NaN</v>
      </c>
      <c r="BK115" s="59" t="str" cm="1">
        <f t="array" ref="BK115:BK128">TRANSPOSE(picophyto!B$101:O$101)</f>
        <v>NA</v>
      </c>
      <c r="BL115" s="59" t="str" cm="1">
        <f t="array" ref="BL115:BL128">TRANSPOSE(nanophyto!B$101:O$101)</f>
        <v>NA</v>
      </c>
      <c r="BM115" s="59" t="str" cm="1">
        <f t="array" ref="BM115:BM128">TRANSPOSE(microphyto!B$101:O$101)</f>
        <v>NA</v>
      </c>
      <c r="BN115" s="59" t="str" cm="1">
        <f t="array" ref="BN115:BN128">TRANSPOSE(total_phyto!B$101:O$101)</f>
        <v>NA</v>
      </c>
      <c r="BO115" s="59" t="str" cm="1">
        <f t="array" ref="BO115:BO128">TRANSPOSE(nanozoo!B$101:O$101)</f>
        <v>NA</v>
      </c>
      <c r="BP115" s="59" t="str" cm="1">
        <f t="array" ref="BP115:BP128">TRANSPOSE(microzoo!B$101:O$101)</f>
        <v>NA</v>
      </c>
      <c r="BQ115" s="59" t="str" cm="1">
        <f t="array" ref="BQ115:BQ128">TRANSPOSE(mesozoo!B$101:O$101)</f>
        <v>NA</v>
      </c>
      <c r="BR115" s="59" t="str" cm="1">
        <f t="array" ref="BR115:BR128">TRANSPOSE(total_zoo!B$101:O$101)</f>
        <v>NA</v>
      </c>
      <c r="BS115" s="59" t="str" cm="1">
        <f t="array" ref="BS115:BS128">TRANSPOSE(foram!B$101:O$101)</f>
        <v>NaN</v>
      </c>
    </row>
    <row r="116" spans="2:71" x14ac:dyDescent="0.25">
      <c r="B116" s="52">
        <v>1.652E-4</v>
      </c>
      <c r="C116" s="52">
        <v>2.0698999999999999E-2</v>
      </c>
      <c r="D116" s="52">
        <v>23.475925</v>
      </c>
      <c r="E116" s="52">
        <v>8.1609745</v>
      </c>
      <c r="F116" s="52">
        <v>2.2262092999999999E-3</v>
      </c>
      <c r="G116" s="52">
        <v>2.195496E-4</v>
      </c>
      <c r="H116" s="52">
        <v>34.237335000000002</v>
      </c>
      <c r="I116" s="52">
        <v>0.25102619500000001</v>
      </c>
      <c r="J116" s="52">
        <v>0.25653357999999998</v>
      </c>
      <c r="K116" s="52">
        <v>3.9199590541875801E-2</v>
      </c>
      <c r="L116" s="52">
        <v>0.54675936558003235</v>
      </c>
      <c r="M116" s="52">
        <v>0.22002485999999999</v>
      </c>
      <c r="N116" s="52">
        <v>0.44460705</v>
      </c>
      <c r="O116" s="52">
        <v>4.9460182220000001E-9</v>
      </c>
      <c r="P116" s="52">
        <v>0.69755483915114402</v>
      </c>
      <c r="Q116" s="65">
        <v>2.0562996999999999E-10</v>
      </c>
      <c r="T116" s="63">
        <v>1.719E-4</v>
      </c>
      <c r="U116" s="63">
        <v>1.7973800000000002E-2</v>
      </c>
      <c r="V116" s="63">
        <v>25.136434999999999</v>
      </c>
      <c r="W116" s="63">
        <v>7.9441514</v>
      </c>
      <c r="X116" s="63">
        <v>2.2346661000000002E-3</v>
      </c>
      <c r="Y116" s="63">
        <v>2.1423266000000001E-4</v>
      </c>
      <c r="Z116" s="63">
        <v>34.224674</v>
      </c>
      <c r="AA116" s="63">
        <v>0.24388926999999999</v>
      </c>
      <c r="AB116" s="63">
        <v>0.235202205</v>
      </c>
      <c r="AC116" s="63">
        <v>3.5095517551673901E-2</v>
      </c>
      <c r="AD116" s="63">
        <v>0.51418699258856748</v>
      </c>
      <c r="AE116" s="63">
        <v>0.21121619999999999</v>
      </c>
      <c r="AF116" s="63">
        <v>0.41961568999999999</v>
      </c>
      <c r="AG116" s="63">
        <v>5.1710262229999998E-9</v>
      </c>
      <c r="AH116" s="63">
        <v>0.66985928136159656</v>
      </c>
      <c r="AI116" s="63">
        <v>1.8450036000000001E-10</v>
      </c>
      <c r="AL116" s="54">
        <v>1.8029999999999999E-4</v>
      </c>
      <c r="AM116" s="54">
        <v>1.6077399999999999E-2</v>
      </c>
      <c r="AN116" s="54">
        <v>26.797684</v>
      </c>
      <c r="AO116" s="54">
        <v>7.7341347000000003</v>
      </c>
      <c r="AP116" s="54">
        <v>2.2441259999999999E-3</v>
      </c>
      <c r="AQ116" s="54">
        <v>2.0917670000000001E-4</v>
      </c>
      <c r="AR116" s="54">
        <v>34.211460000000002</v>
      </c>
      <c r="AS116" s="54">
        <v>0.23641407</v>
      </c>
      <c r="AT116" s="54">
        <v>0.21851235999999999</v>
      </c>
      <c r="AU116" s="54">
        <v>3.3277027649085397E-2</v>
      </c>
      <c r="AV116" s="54">
        <v>0.48820345768586831</v>
      </c>
      <c r="AW116" s="54">
        <v>0.20351340000000001</v>
      </c>
      <c r="AX116" s="54">
        <v>0.40190436000000002</v>
      </c>
      <c r="AY116" s="54">
        <v>7.4068278239999997E-9</v>
      </c>
      <c r="AZ116" s="54">
        <v>0.65143505759150855</v>
      </c>
      <c r="BA116" s="54">
        <v>1.8441900000000001E-10</v>
      </c>
      <c r="BD116" s="59">
        <v>1.771E-4</v>
      </c>
      <c r="BE116" s="59">
        <v>1.70305E-2</v>
      </c>
      <c r="BF116" s="59">
        <v>25.953413000000001</v>
      </c>
      <c r="BG116" s="59">
        <v>7.8577104000000002</v>
      </c>
      <c r="BH116" s="59">
        <v>2.2408532000000002E-3</v>
      </c>
      <c r="BI116" s="59">
        <v>2.1170147E-4</v>
      </c>
      <c r="BJ116" s="59">
        <v>34.219290000000001</v>
      </c>
      <c r="BK116" s="59">
        <v>0.240172475</v>
      </c>
      <c r="BL116" s="59">
        <v>0.22701419</v>
      </c>
      <c r="BM116" s="59">
        <v>3.44027736063535E-2</v>
      </c>
      <c r="BN116" s="59">
        <v>0.50158943864327399</v>
      </c>
      <c r="BO116" s="59">
        <v>0.20731634600000001</v>
      </c>
      <c r="BP116" s="59">
        <v>0.41130953999999997</v>
      </c>
      <c r="BQ116" s="59">
        <v>6.2278808540000003E-9</v>
      </c>
      <c r="BR116" s="59">
        <v>0.65146486241256163</v>
      </c>
      <c r="BS116" s="59">
        <v>1.8502018E-10</v>
      </c>
    </row>
    <row r="117" spans="2:71" x14ac:dyDescent="0.25">
      <c r="B117" s="52">
        <v>1.806E-4</v>
      </c>
      <c r="C117" s="52">
        <v>7.3775000000000004E-3</v>
      </c>
      <c r="D117" s="52">
        <v>24.277657000000001</v>
      </c>
      <c r="E117" s="52">
        <v>8.1519919999999999</v>
      </c>
      <c r="F117" s="52">
        <v>2.2364706000000002E-3</v>
      </c>
      <c r="G117" s="52">
        <v>2.1689378000000001E-4</v>
      </c>
      <c r="H117" s="52">
        <v>34.429141999999999</v>
      </c>
      <c r="I117" s="52">
        <v>0.23844451</v>
      </c>
      <c r="J117" s="52">
        <v>0.18039475399999999</v>
      </c>
      <c r="K117" s="52">
        <v>1.2606682093400001E-7</v>
      </c>
      <c r="L117" s="52">
        <v>0.41883939008296639</v>
      </c>
      <c r="M117" s="52">
        <v>0.20583397</v>
      </c>
      <c r="N117" s="52">
        <v>0.26169694999999998</v>
      </c>
      <c r="O117" s="52">
        <v>1.65546246E-10</v>
      </c>
      <c r="P117" s="52">
        <v>0.4956748962191086</v>
      </c>
      <c r="Q117" s="65">
        <v>5.3557256E-11</v>
      </c>
      <c r="T117" s="63">
        <v>1.894E-4</v>
      </c>
      <c r="U117" s="63">
        <v>6.3102999999999996E-3</v>
      </c>
      <c r="V117" s="63">
        <v>25.919194999999998</v>
      </c>
      <c r="W117" s="63">
        <v>7.9326619999999997</v>
      </c>
      <c r="X117" s="63">
        <v>2.2460510000000002E-3</v>
      </c>
      <c r="Y117" s="63">
        <v>2.1171106000000001E-4</v>
      </c>
      <c r="Z117" s="63">
        <v>34.430016000000002</v>
      </c>
      <c r="AA117" s="63">
        <v>0.23023070600000001</v>
      </c>
      <c r="AB117" s="63">
        <v>0.16484611399999999</v>
      </c>
      <c r="AC117" s="63">
        <v>8.6977400639999997E-8</v>
      </c>
      <c r="AD117" s="63">
        <v>0.39507690699287518</v>
      </c>
      <c r="AE117" s="63">
        <v>0.19825213</v>
      </c>
      <c r="AF117" s="63">
        <v>0.24593152600000001</v>
      </c>
      <c r="AG117" s="63">
        <v>1.6491515600000001E-10</v>
      </c>
      <c r="AH117" s="63">
        <v>0.47624236521656321</v>
      </c>
      <c r="AI117" s="63">
        <v>5.1043208000000003E-11</v>
      </c>
      <c r="AL117" s="54">
        <v>2.006E-4</v>
      </c>
      <c r="AM117" s="54">
        <v>5.6519999999999999E-3</v>
      </c>
      <c r="AN117" s="54">
        <v>27.56343</v>
      </c>
      <c r="AO117" s="54">
        <v>7.7250709999999998</v>
      </c>
      <c r="AP117" s="54">
        <v>2.2568076000000002E-3</v>
      </c>
      <c r="AQ117" s="54">
        <v>2.0683232E-4</v>
      </c>
      <c r="AR117" s="54">
        <v>34.432310000000001</v>
      </c>
      <c r="AS117" s="54">
        <v>0.22206254</v>
      </c>
      <c r="AT117" s="54">
        <v>0.15223230500000001</v>
      </c>
      <c r="AU117" s="54">
        <v>1.04296288074E-7</v>
      </c>
      <c r="AV117" s="54">
        <v>0.37429494931169682</v>
      </c>
      <c r="AW117" s="54">
        <v>0.19087188599999999</v>
      </c>
      <c r="AX117" s="54">
        <v>0.23514245</v>
      </c>
      <c r="AY117" s="54">
        <v>1.72338827E-10</v>
      </c>
      <c r="AZ117" s="54">
        <v>0.46446359722310349</v>
      </c>
      <c r="BA117" s="54">
        <v>4.9694744999999998E-11</v>
      </c>
      <c r="BD117" s="59">
        <v>1.964E-4</v>
      </c>
      <c r="BE117" s="59">
        <v>6.0229000000000003E-3</v>
      </c>
      <c r="BF117" s="59">
        <v>26.731462000000001</v>
      </c>
      <c r="BG117" s="59">
        <v>7.8478969999999997</v>
      </c>
      <c r="BH117" s="59">
        <v>2.2530516E-3</v>
      </c>
      <c r="BI117" s="59">
        <v>2.0926193E-4</v>
      </c>
      <c r="BJ117" s="59">
        <v>34.433365000000002</v>
      </c>
      <c r="BK117" s="59">
        <v>0.22619687499999999</v>
      </c>
      <c r="BL117" s="59">
        <v>0.15915153600000001</v>
      </c>
      <c r="BM117" s="59">
        <v>1.09153339513E-7</v>
      </c>
      <c r="BN117" s="59">
        <v>0.38534852016889348</v>
      </c>
      <c r="BO117" s="59">
        <v>0.1946891</v>
      </c>
      <c r="BP117" s="59">
        <v>0.24171329</v>
      </c>
      <c r="BQ117" s="59">
        <v>1.71467945E-10</v>
      </c>
      <c r="BR117" s="59">
        <v>0.46451566822223272</v>
      </c>
      <c r="BS117" s="59">
        <v>5.0759614999999998E-11</v>
      </c>
    </row>
    <row r="118" spans="2:71" x14ac:dyDescent="0.25">
      <c r="B118" s="52">
        <v>2.0430000000000001E-4</v>
      </c>
      <c r="C118" s="52">
        <v>3.3852000000000001E-3</v>
      </c>
      <c r="D118" s="52">
        <v>24.246244000000001</v>
      </c>
      <c r="E118" s="52">
        <v>8.1473359999999992</v>
      </c>
      <c r="F118" s="52">
        <v>2.2403006E-3</v>
      </c>
      <c r="G118" s="52">
        <v>2.1704343000000001E-4</v>
      </c>
      <c r="H118" s="52">
        <v>34.495697</v>
      </c>
      <c r="I118" s="52">
        <v>0.23387479999999999</v>
      </c>
      <c r="J118" s="52">
        <v>0.13425079000000001</v>
      </c>
      <c r="K118" s="52">
        <v>4.3715399799999998E-10</v>
      </c>
      <c r="L118" s="52">
        <v>0.36812559044558979</v>
      </c>
      <c r="M118" s="52">
        <v>0.19534542999999999</v>
      </c>
      <c r="N118" s="52">
        <v>0.15807448443078059</v>
      </c>
      <c r="O118" s="52">
        <v>6.3785672999999997E-11</v>
      </c>
      <c r="P118" s="52">
        <v>0.37742564652570798</v>
      </c>
      <c r="Q118" s="65">
        <v>3.1123502999999998E-11</v>
      </c>
      <c r="T118" s="63">
        <v>2.1479999999999999E-4</v>
      </c>
      <c r="U118" s="63">
        <v>2.7759E-3</v>
      </c>
      <c r="V118" s="63">
        <v>25.870723999999999</v>
      </c>
      <c r="W118" s="63">
        <v>7.9262433000000003</v>
      </c>
      <c r="X118" s="63">
        <v>2.2505159000000001E-3</v>
      </c>
      <c r="Y118" s="63">
        <v>2.1188216E-4</v>
      </c>
      <c r="Z118" s="63">
        <v>34.50779</v>
      </c>
      <c r="AA118" s="63">
        <v>0.22532567000000001</v>
      </c>
      <c r="AB118" s="63">
        <v>0.11943139</v>
      </c>
      <c r="AC118" s="63">
        <v>3.22391083E-10</v>
      </c>
      <c r="AD118" s="63">
        <v>0.34475706033027742</v>
      </c>
      <c r="AE118" s="63">
        <v>0.18806977</v>
      </c>
      <c r="AF118" s="63">
        <v>0.143952413287329</v>
      </c>
      <c r="AG118" s="63">
        <v>6.0083140999999998E-11</v>
      </c>
      <c r="AH118" s="63">
        <v>0.3593418406224092</v>
      </c>
      <c r="AI118" s="63">
        <v>2.8599347000000001E-11</v>
      </c>
      <c r="AL118" s="54">
        <v>2.274E-4</v>
      </c>
      <c r="AM118" s="54">
        <v>2.3738000000000001E-3</v>
      </c>
      <c r="AN118" s="54">
        <v>27.502686000000001</v>
      </c>
      <c r="AO118" s="54">
        <v>7.7201446999999996</v>
      </c>
      <c r="AP118" s="54">
        <v>2.2620177000000001E-3</v>
      </c>
      <c r="AQ118" s="54">
        <v>2.0700741000000001E-4</v>
      </c>
      <c r="AR118" s="54">
        <v>34.522953000000001</v>
      </c>
      <c r="AS118" s="54">
        <v>0.21674177999999999</v>
      </c>
      <c r="AT118" s="54">
        <v>0.1078185</v>
      </c>
      <c r="AU118" s="54">
        <v>2.8852230299999999E-10</v>
      </c>
      <c r="AV118" s="54">
        <v>0.32456028029613998</v>
      </c>
      <c r="AW118" s="54">
        <v>0.18128088000000001</v>
      </c>
      <c r="AX118" s="54">
        <v>0.13345383300228439</v>
      </c>
      <c r="AY118" s="54">
        <v>5.8245263000000005E-11</v>
      </c>
      <c r="AZ118" s="54">
        <v>0.348123416402004</v>
      </c>
      <c r="BA118" s="54">
        <v>2.6948187000000002E-11</v>
      </c>
      <c r="BD118" s="59">
        <v>2.2249999999999999E-4</v>
      </c>
      <c r="BE118" s="59">
        <v>2.5909000000000001E-3</v>
      </c>
      <c r="BF118" s="59">
        <v>26.679120000000001</v>
      </c>
      <c r="BG118" s="59">
        <v>7.8423943999999999</v>
      </c>
      <c r="BH118" s="59">
        <v>2.2579500999999999E-3</v>
      </c>
      <c r="BI118" s="59">
        <v>2.0943114999999999E-4</v>
      </c>
      <c r="BJ118" s="59">
        <v>34.517615999999997</v>
      </c>
      <c r="BK118" s="59">
        <v>0.22106118499999999</v>
      </c>
      <c r="BL118" s="59">
        <v>0.114056624</v>
      </c>
      <c r="BM118" s="59">
        <v>3.1712332400000002E-10</v>
      </c>
      <c r="BN118" s="59">
        <v>0.33511780932492258</v>
      </c>
      <c r="BO118" s="59">
        <v>0.184718084</v>
      </c>
      <c r="BP118" s="59">
        <v>0.13933070331578479</v>
      </c>
      <c r="BQ118" s="59">
        <v>5.9644445999999995E-11</v>
      </c>
      <c r="BR118" s="59">
        <v>0.3481334174034032</v>
      </c>
      <c r="BS118" s="59">
        <v>2.7958587000000001E-11</v>
      </c>
    </row>
    <row r="119" spans="2:71" x14ac:dyDescent="0.25">
      <c r="B119" s="52">
        <v>2.2039999999999999E-4</v>
      </c>
      <c r="C119" s="52">
        <v>3.0712999999999999E-3</v>
      </c>
      <c r="D119" s="52">
        <v>23.829947000000001</v>
      </c>
      <c r="E119" s="52">
        <v>8.1483450000000008</v>
      </c>
      <c r="F119" s="52">
        <v>2.2369264999999999E-3</v>
      </c>
      <c r="G119" s="52">
        <v>2.1859449000000001E-4</v>
      </c>
      <c r="H119" s="52">
        <v>34.441574000000003</v>
      </c>
      <c r="I119" s="52">
        <v>0.23764242499999999</v>
      </c>
      <c r="J119" s="52">
        <v>0.13179976199999999</v>
      </c>
      <c r="K119" s="52">
        <v>2.5566965500000002E-10</v>
      </c>
      <c r="L119" s="52">
        <v>0.36944218726337952</v>
      </c>
      <c r="M119" s="52">
        <v>0.19711317</v>
      </c>
      <c r="N119" s="52">
        <v>0.156238962882709</v>
      </c>
      <c r="O119" s="52">
        <v>6.0236162499999995E-11</v>
      </c>
      <c r="P119" s="52">
        <v>0.37752577597256409</v>
      </c>
      <c r="Q119" s="65">
        <v>2.9598640000000003E-11</v>
      </c>
      <c r="T119" s="63">
        <v>2.319E-4</v>
      </c>
      <c r="U119" s="63">
        <v>2.4524999999999998E-3</v>
      </c>
      <c r="V119" s="63">
        <v>25.419533000000001</v>
      </c>
      <c r="W119" s="63">
        <v>7.9252753</v>
      </c>
      <c r="X119" s="63">
        <v>2.2469899999999999E-3</v>
      </c>
      <c r="Y119" s="63">
        <v>2.1345646999999999E-4</v>
      </c>
      <c r="Z119" s="63">
        <v>34.454352999999998</v>
      </c>
      <c r="AA119" s="63">
        <v>0.22898252999999999</v>
      </c>
      <c r="AB119" s="63">
        <v>0.114647505</v>
      </c>
      <c r="AC119" s="63">
        <v>1.8718598000000001E-10</v>
      </c>
      <c r="AD119" s="63">
        <v>0.34363003519424368</v>
      </c>
      <c r="AE119" s="63">
        <v>0.18990681000000001</v>
      </c>
      <c r="AF119" s="63">
        <v>0.1390273318731734</v>
      </c>
      <c r="AG119" s="63">
        <v>5.5152920999999998E-11</v>
      </c>
      <c r="AH119" s="63">
        <v>0.35704264815108488</v>
      </c>
      <c r="AI119" s="63">
        <v>2.6467489999999999E-11</v>
      </c>
      <c r="AL119" s="54">
        <v>2.4509999999999999E-4</v>
      </c>
      <c r="AM119" s="54">
        <v>1.9865E-3</v>
      </c>
      <c r="AN119" s="54">
        <v>27.027481000000002</v>
      </c>
      <c r="AO119" s="54">
        <v>7.7188395999999999</v>
      </c>
      <c r="AP119" s="54">
        <v>2.2584020000000001E-3</v>
      </c>
      <c r="AQ119" s="54">
        <v>2.085582E-4</v>
      </c>
      <c r="AR119" s="54">
        <v>34.471012000000002</v>
      </c>
      <c r="AS119" s="54">
        <v>0.21996547999999999</v>
      </c>
      <c r="AT119" s="54">
        <v>9.9224275000000001E-2</v>
      </c>
      <c r="AU119" s="54">
        <v>1.4889132999999999E-10</v>
      </c>
      <c r="AV119" s="54">
        <v>0.3191897551554142</v>
      </c>
      <c r="AW119" s="54">
        <v>0.18251783999999999</v>
      </c>
      <c r="AX119" s="54">
        <v>0.1236586661651025</v>
      </c>
      <c r="AY119" s="54">
        <v>5.0058773000000002E-11</v>
      </c>
      <c r="AZ119" s="54">
        <v>0.34450543686420748</v>
      </c>
      <c r="BA119" s="54">
        <v>2.3624864000000001E-11</v>
      </c>
      <c r="BD119" s="59">
        <v>2.396E-4</v>
      </c>
      <c r="BE119" s="59">
        <v>2.2642000000000001E-3</v>
      </c>
      <c r="BF119" s="59">
        <v>26.217521999999999</v>
      </c>
      <c r="BG119" s="59">
        <v>7.8414929999999998</v>
      </c>
      <c r="BH119" s="59">
        <v>2.2543808000000001E-3</v>
      </c>
      <c r="BI119" s="59">
        <v>2.1099087E-4</v>
      </c>
      <c r="BJ119" s="59">
        <v>34.464492999999997</v>
      </c>
      <c r="BK119" s="59">
        <v>0.22463870999999999</v>
      </c>
      <c r="BL119" s="59">
        <v>0.108773884</v>
      </c>
      <c r="BM119" s="59">
        <v>1.7882038700000001E-10</v>
      </c>
      <c r="BN119" s="59">
        <v>0.33341259418574171</v>
      </c>
      <c r="BO119" s="59">
        <v>0.18652197600000001</v>
      </c>
      <c r="BP119" s="59">
        <v>0.1337785617884831</v>
      </c>
      <c r="BQ119" s="59">
        <v>5.4240687400000001E-11</v>
      </c>
      <c r="BR119" s="59">
        <v>0.34453908786838938</v>
      </c>
      <c r="BS119" s="59">
        <v>2.5647070999999999E-11</v>
      </c>
    </row>
    <row r="120" spans="2:71" x14ac:dyDescent="0.25">
      <c r="B120" s="52">
        <v>2.1880000000000001E-4</v>
      </c>
      <c r="C120" s="52">
        <v>3.9173999999999997E-3</v>
      </c>
      <c r="D120" s="52">
        <v>23.328772000000001</v>
      </c>
      <c r="E120" s="52">
        <v>8.1512949999999993</v>
      </c>
      <c r="F120" s="52">
        <v>2.2346511999999999E-3</v>
      </c>
      <c r="G120" s="52">
        <v>2.2039817000000001E-4</v>
      </c>
      <c r="H120" s="52">
        <v>34.393329999999999</v>
      </c>
      <c r="I120" s="52">
        <v>0.24551480000000001</v>
      </c>
      <c r="J120" s="52">
        <v>0.15986827200000001</v>
      </c>
      <c r="K120" s="52">
        <v>7.1188636299999996E-10</v>
      </c>
      <c r="L120" s="52">
        <v>0.40538307272124768</v>
      </c>
      <c r="M120" s="52">
        <v>0.20551361000000001</v>
      </c>
      <c r="N120" s="52">
        <v>0.21086840300000001</v>
      </c>
      <c r="O120" s="52">
        <v>8.6006650999999995E-11</v>
      </c>
      <c r="P120" s="52">
        <v>0.44283188312447153</v>
      </c>
      <c r="Q120" s="65">
        <v>3.844185E-11</v>
      </c>
      <c r="T120" s="63">
        <v>2.3020000000000001E-4</v>
      </c>
      <c r="U120" s="63">
        <v>3.1495999999999998E-3</v>
      </c>
      <c r="V120" s="63">
        <v>24.890025999999999</v>
      </c>
      <c r="W120" s="63">
        <v>7.9267690000000002</v>
      </c>
      <c r="X120" s="63">
        <v>2.2444589999999999E-3</v>
      </c>
      <c r="Y120" s="63">
        <v>2.1524182E-4</v>
      </c>
      <c r="Z120" s="63">
        <v>34.403602999999997</v>
      </c>
      <c r="AA120" s="63">
        <v>0.2361733</v>
      </c>
      <c r="AB120" s="63">
        <v>0.13944558600000001</v>
      </c>
      <c r="AC120" s="63">
        <v>4.5421046600000002E-10</v>
      </c>
      <c r="AD120" s="63">
        <v>0.37561888646275809</v>
      </c>
      <c r="AE120" s="63">
        <v>0.19675984999999999</v>
      </c>
      <c r="AF120" s="63">
        <v>0.18516237699999999</v>
      </c>
      <c r="AG120" s="63">
        <v>7.6788001999999997E-11</v>
      </c>
      <c r="AH120" s="63">
        <v>0.41346954611180231</v>
      </c>
      <c r="AI120" s="63">
        <v>3.4254456999999999E-11</v>
      </c>
      <c r="AL120" s="54">
        <v>2.432E-4</v>
      </c>
      <c r="AM120" s="54">
        <v>2.5774000000000001E-3</v>
      </c>
      <c r="AN120" s="54">
        <v>26.473102999999998</v>
      </c>
      <c r="AO120" s="54">
        <v>7.7195609999999997</v>
      </c>
      <c r="AP120" s="54">
        <v>2.2555583000000001E-3</v>
      </c>
      <c r="AQ120" s="54">
        <v>2.1030741999999999E-4</v>
      </c>
      <c r="AR120" s="54">
        <v>34.417563999999999</v>
      </c>
      <c r="AS120" s="54">
        <v>0.22708122</v>
      </c>
      <c r="AT120" s="54">
        <v>0.12396404</v>
      </c>
      <c r="AU120" s="54">
        <v>3.41562856E-10</v>
      </c>
      <c r="AV120" s="54">
        <v>0.35104526034954869</v>
      </c>
      <c r="AW120" s="54">
        <v>0.18803396999999999</v>
      </c>
      <c r="AX120" s="54">
        <v>0.166549064</v>
      </c>
      <c r="AY120" s="54">
        <v>7.1477800000000005E-11</v>
      </c>
      <c r="AZ120" s="54">
        <v>0.39706819610488231</v>
      </c>
      <c r="BA120" s="54">
        <v>3.1409975000000003E-11</v>
      </c>
      <c r="BD120" s="59">
        <v>2.376E-4</v>
      </c>
      <c r="BE120" s="59">
        <v>2.9336000000000002E-3</v>
      </c>
      <c r="BF120" s="59">
        <v>25.677078000000002</v>
      </c>
      <c r="BG120" s="59">
        <v>7.8427553000000003</v>
      </c>
      <c r="BH120" s="59">
        <v>2.2516820000000001E-3</v>
      </c>
      <c r="BI120" s="59">
        <v>2.1275661000000001E-4</v>
      </c>
      <c r="BJ120" s="59">
        <v>34.412277000000003</v>
      </c>
      <c r="BK120" s="59">
        <v>0.23177215000000001</v>
      </c>
      <c r="BL120" s="59">
        <v>0.13301305899999999</v>
      </c>
      <c r="BM120" s="59">
        <v>4.4081267199999999E-10</v>
      </c>
      <c r="BN120" s="59">
        <v>0.36478520944924442</v>
      </c>
      <c r="BO120" s="59">
        <v>0.19306669000000001</v>
      </c>
      <c r="BP120" s="59">
        <v>0.17870625800000001</v>
      </c>
      <c r="BQ120" s="59">
        <v>7.5872429000000005E-11</v>
      </c>
      <c r="BR120" s="59">
        <v>0.39750479310927689</v>
      </c>
      <c r="BS120" s="59">
        <v>3.3381776999999997E-11</v>
      </c>
    </row>
    <row r="121" spans="2:71" x14ac:dyDescent="0.25">
      <c r="B121" s="52">
        <v>2.187E-4</v>
      </c>
      <c r="C121" s="52">
        <v>5.3188999999999997E-3</v>
      </c>
      <c r="D121" s="52">
        <v>22.453835999999999</v>
      </c>
      <c r="E121" s="52">
        <v>8.1530199999999997</v>
      </c>
      <c r="F121" s="52">
        <v>2.2377230000000001E-3</v>
      </c>
      <c r="G121" s="52">
        <v>2.234758E-4</v>
      </c>
      <c r="H121" s="52">
        <v>34.433791999999997</v>
      </c>
      <c r="I121" s="52">
        <v>0.25075714999999998</v>
      </c>
      <c r="J121" s="52">
        <v>0.17514633399999999</v>
      </c>
      <c r="K121" s="52">
        <v>2.4881225439999998E-9</v>
      </c>
      <c r="L121" s="52">
        <v>0.42590348649940257</v>
      </c>
      <c r="M121" s="52">
        <v>0.21063706500000001</v>
      </c>
      <c r="N121" s="52">
        <v>0.236949198</v>
      </c>
      <c r="O121" s="52">
        <v>1.00994566E-10</v>
      </c>
      <c r="P121" s="52">
        <v>0.47465480214437278</v>
      </c>
      <c r="Q121" s="65">
        <v>4.335522E-11</v>
      </c>
      <c r="T121" s="63">
        <v>2.297E-4</v>
      </c>
      <c r="U121" s="63">
        <v>4.2896000000000002E-3</v>
      </c>
      <c r="V121" s="63">
        <v>23.988049</v>
      </c>
      <c r="W121" s="63">
        <v>7.9261540000000004</v>
      </c>
      <c r="X121" s="63">
        <v>2.2476231999999999E-3</v>
      </c>
      <c r="Y121" s="63">
        <v>2.1822353E-4</v>
      </c>
      <c r="Z121" s="63">
        <v>34.445700000000002</v>
      </c>
      <c r="AA121" s="63">
        <v>0.24194114</v>
      </c>
      <c r="AB121" s="63">
        <v>0.154947486</v>
      </c>
      <c r="AC121" s="63">
        <v>1.44398019E-9</v>
      </c>
      <c r="AD121" s="63">
        <v>0.39688862745424119</v>
      </c>
      <c r="AE121" s="63">
        <v>0.20256954999999999</v>
      </c>
      <c r="AF121" s="63">
        <v>0.20969307000000001</v>
      </c>
      <c r="AG121" s="63">
        <v>9.0388892999999998E-11</v>
      </c>
      <c r="AH121" s="63">
        <v>0.44413783813010532</v>
      </c>
      <c r="AI121" s="63">
        <v>3.8956600000000002E-11</v>
      </c>
      <c r="AL121" s="54">
        <v>2.4259999999999999E-4</v>
      </c>
      <c r="AM121" s="54">
        <v>3.4906999999999998E-3</v>
      </c>
      <c r="AN121" s="54">
        <v>25.549586999999999</v>
      </c>
      <c r="AO121" s="54">
        <v>7.7180520000000001</v>
      </c>
      <c r="AP121" s="54">
        <v>2.2586797999999998E-3</v>
      </c>
      <c r="AQ121" s="54">
        <v>2.1317568000000001E-4</v>
      </c>
      <c r="AR121" s="54">
        <v>34.460217</v>
      </c>
      <c r="AS121" s="54">
        <v>0.23301648</v>
      </c>
      <c r="AT121" s="54">
        <v>0.13820041999999999</v>
      </c>
      <c r="AU121" s="54">
        <v>9.4990650499999992E-10</v>
      </c>
      <c r="AV121" s="54">
        <v>0.37121690095937482</v>
      </c>
      <c r="AW121" s="54">
        <v>0.19506188999999999</v>
      </c>
      <c r="AX121" s="54">
        <v>0.18814757100000001</v>
      </c>
      <c r="AY121" s="54">
        <v>8.3471152999999997E-11</v>
      </c>
      <c r="AZ121" s="54">
        <v>0.42694599012134787</v>
      </c>
      <c r="BA121" s="54">
        <v>3.5619857999999998E-11</v>
      </c>
      <c r="BD121" s="59">
        <v>2.3709999999999999E-4</v>
      </c>
      <c r="BE121" s="59">
        <v>3.9738999999999998E-3</v>
      </c>
      <c r="BF121" s="59">
        <v>24.766062000000002</v>
      </c>
      <c r="BG121" s="59">
        <v>7.8417605999999997</v>
      </c>
      <c r="BH121" s="59">
        <v>2.2547930000000002E-3</v>
      </c>
      <c r="BI121" s="59">
        <v>2.1567383000000001E-4</v>
      </c>
      <c r="BJ121" s="59">
        <v>34.454655000000002</v>
      </c>
      <c r="BK121" s="59">
        <v>0.23766851</v>
      </c>
      <c r="BL121" s="59">
        <v>0.147769016</v>
      </c>
      <c r="BM121" s="59">
        <v>1.345796428E-9</v>
      </c>
      <c r="BN121" s="59">
        <v>0.38543752735585068</v>
      </c>
      <c r="BO121" s="59">
        <v>0.198927355</v>
      </c>
      <c r="BP121" s="59">
        <v>0.201859013</v>
      </c>
      <c r="BQ121" s="59">
        <v>8.8982705000000003E-11</v>
      </c>
      <c r="BR121" s="59">
        <v>0.42729341412685939</v>
      </c>
      <c r="BS121" s="59">
        <v>3.7855663000000003E-11</v>
      </c>
    </row>
    <row r="122" spans="2:71" x14ac:dyDescent="0.25">
      <c r="B122" s="52">
        <v>2.2499999999999999E-4</v>
      </c>
      <c r="C122" s="52">
        <v>6.4663000000000003E-3</v>
      </c>
      <c r="D122" s="52">
        <v>21.807451</v>
      </c>
      <c r="E122" s="52">
        <v>8.1537930000000003</v>
      </c>
      <c r="F122" s="52">
        <v>2.2417482000000001E-3</v>
      </c>
      <c r="G122" s="52">
        <v>2.2572803999999999E-4</v>
      </c>
      <c r="H122" s="52">
        <v>34.499516</v>
      </c>
      <c r="I122" s="52">
        <v>0.25370748999999998</v>
      </c>
      <c r="J122" s="52">
        <v>0.18703382199999999</v>
      </c>
      <c r="K122" s="52">
        <v>6.0597495760000003E-9</v>
      </c>
      <c r="L122" s="52">
        <v>0.44074131807247241</v>
      </c>
      <c r="M122" s="52">
        <v>0.21412476999999999</v>
      </c>
      <c r="N122" s="52">
        <v>0.25384897000000001</v>
      </c>
      <c r="O122" s="52">
        <v>1.1162930600000001E-10</v>
      </c>
      <c r="P122" s="52">
        <v>0.49519406715851999</v>
      </c>
      <c r="Q122" s="65">
        <v>4.6869248000000001E-11</v>
      </c>
      <c r="T122" s="63">
        <v>2.3550000000000001E-4</v>
      </c>
      <c r="U122" s="63">
        <v>5.1796999999999998E-3</v>
      </c>
      <c r="V122" s="63">
        <v>23.319949999999999</v>
      </c>
      <c r="W122" s="63">
        <v>7.9262085000000004</v>
      </c>
      <c r="X122" s="63">
        <v>2.2517622000000001E-3</v>
      </c>
      <c r="Y122" s="63">
        <v>2.2042397E-4</v>
      </c>
      <c r="Z122" s="63">
        <v>34.511887000000002</v>
      </c>
      <c r="AA122" s="63">
        <v>0.24584475</v>
      </c>
      <c r="AB122" s="63">
        <v>0.167567884</v>
      </c>
      <c r="AC122" s="63">
        <v>3.233093182E-9</v>
      </c>
      <c r="AD122" s="63">
        <v>0.41341263724462107</v>
      </c>
      <c r="AE122" s="63">
        <v>0.20704055599999999</v>
      </c>
      <c r="AF122" s="63">
        <v>0.22918586399999999</v>
      </c>
      <c r="AG122" s="63">
        <v>1.03722834E-10</v>
      </c>
      <c r="AH122" s="63">
        <v>0.46880240814754209</v>
      </c>
      <c r="AI122" s="63">
        <v>4.2928451999999999E-11</v>
      </c>
      <c r="AL122" s="54">
        <v>2.4810000000000001E-4</v>
      </c>
      <c r="AM122" s="54">
        <v>4.3229000000000002E-3</v>
      </c>
      <c r="AN122" s="54">
        <v>24.856463999999999</v>
      </c>
      <c r="AO122" s="54">
        <v>7.7176824000000002</v>
      </c>
      <c r="AP122" s="54">
        <v>2.2627923000000001E-3</v>
      </c>
      <c r="AQ122" s="54">
        <v>2.1532537E-4</v>
      </c>
      <c r="AR122" s="54">
        <v>34.525818000000001</v>
      </c>
      <c r="AS122" s="54">
        <v>0.236958686</v>
      </c>
      <c r="AT122" s="54">
        <v>0.14882942299999999</v>
      </c>
      <c r="AU122" s="54">
        <v>2.177370073E-9</v>
      </c>
      <c r="AV122" s="54">
        <v>0.38578811118810619</v>
      </c>
      <c r="AW122" s="54">
        <v>0.19930275</v>
      </c>
      <c r="AX122" s="54">
        <v>0.20561115699999999</v>
      </c>
      <c r="AY122" s="54">
        <v>9.4902629000000002E-11</v>
      </c>
      <c r="AZ122" s="54">
        <v>0.44944227313633528</v>
      </c>
      <c r="BA122" s="54">
        <v>3.9148379999999997E-11</v>
      </c>
      <c r="BD122" s="59">
        <v>2.4269999999999999E-4</v>
      </c>
      <c r="BE122" s="59">
        <v>4.7721999999999999E-3</v>
      </c>
      <c r="BF122" s="59">
        <v>24.087976000000001</v>
      </c>
      <c r="BG122" s="59">
        <v>7.8416433000000003</v>
      </c>
      <c r="BH122" s="59">
        <v>2.2589089999999999E-3</v>
      </c>
      <c r="BI122" s="59">
        <v>2.1784355000000001E-4</v>
      </c>
      <c r="BJ122" s="59">
        <v>34.520977000000002</v>
      </c>
      <c r="BK122" s="59">
        <v>0.24163167999999999</v>
      </c>
      <c r="BL122" s="59">
        <v>0.15859558500000001</v>
      </c>
      <c r="BM122" s="59">
        <v>2.8190741079999999E-9</v>
      </c>
      <c r="BN122" s="59">
        <v>0.40022726783028129</v>
      </c>
      <c r="BO122" s="59">
        <v>0.20329876999999999</v>
      </c>
      <c r="BP122" s="59">
        <v>0.21947493800000001</v>
      </c>
      <c r="BQ122" s="59">
        <v>1.01164226E-10</v>
      </c>
      <c r="BR122" s="59">
        <v>0.4497644761425969</v>
      </c>
      <c r="BS122" s="59">
        <v>4.1412119999999998E-11</v>
      </c>
    </row>
    <row r="123" spans="2:71" x14ac:dyDescent="0.25">
      <c r="B123" s="52">
        <v>2.3470000000000001E-4</v>
      </c>
      <c r="C123" s="52">
        <v>6.5317999999999999E-3</v>
      </c>
      <c r="D123" s="52">
        <v>21.322330000000001</v>
      </c>
      <c r="E123" s="52">
        <v>8.1545319999999997</v>
      </c>
      <c r="F123" s="52">
        <v>2.2437479999999998E-3</v>
      </c>
      <c r="G123" s="52">
        <v>2.2738802E-4</v>
      </c>
      <c r="H123" s="52">
        <v>34.531925000000001</v>
      </c>
      <c r="I123" s="52">
        <v>0.25577074399999999</v>
      </c>
      <c r="J123" s="52">
        <v>0.19246621</v>
      </c>
      <c r="K123" s="52">
        <v>5.3922198500000002E-9</v>
      </c>
      <c r="L123" s="52">
        <v>0.44823695940477221</v>
      </c>
      <c r="M123" s="52">
        <v>0.21653760999999999</v>
      </c>
      <c r="N123" s="52">
        <v>0.25693579599999999</v>
      </c>
      <c r="O123" s="52">
        <v>1.1009049400000001E-10</v>
      </c>
      <c r="P123" s="52">
        <v>0.5005548021574423</v>
      </c>
      <c r="Q123" s="65">
        <v>4.7328349999999997E-11</v>
      </c>
      <c r="T123" s="63">
        <v>2.4499999999999999E-4</v>
      </c>
      <c r="U123" s="63">
        <v>5.5446999999999996E-3</v>
      </c>
      <c r="V123" s="63">
        <v>22.809163999999999</v>
      </c>
      <c r="W123" s="63">
        <v>7.9263371999999999</v>
      </c>
      <c r="X123" s="63">
        <v>2.2538419999999998E-3</v>
      </c>
      <c r="Y123" s="63">
        <v>2.2205856000000001E-4</v>
      </c>
      <c r="Z123" s="63">
        <v>34.543790000000001</v>
      </c>
      <c r="AA123" s="63">
        <v>0.24745679600000001</v>
      </c>
      <c r="AB123" s="63">
        <v>0.174028874</v>
      </c>
      <c r="AC123" s="63">
        <v>3.8478555699999999E-9</v>
      </c>
      <c r="AD123" s="63">
        <v>0.42148567385968749</v>
      </c>
      <c r="AE123" s="63">
        <v>0.208991496</v>
      </c>
      <c r="AF123" s="63">
        <v>0.23334422599999999</v>
      </c>
      <c r="AG123" s="63">
        <v>1.03023907E-10</v>
      </c>
      <c r="AH123" s="63">
        <v>0.4746605321477288</v>
      </c>
      <c r="AI123" s="63">
        <v>4.3938290000000001E-11</v>
      </c>
      <c r="AL123" s="54">
        <v>2.5769999999999998E-4</v>
      </c>
      <c r="AM123" s="54">
        <v>4.7016999999999996E-3</v>
      </c>
      <c r="AN123" s="54">
        <v>24.32253</v>
      </c>
      <c r="AO123" s="54">
        <v>7.7177030000000002</v>
      </c>
      <c r="AP123" s="54">
        <v>2.2648937999999999E-3</v>
      </c>
      <c r="AQ123" s="54">
        <v>2.1693592000000001E-4</v>
      </c>
      <c r="AR123" s="54">
        <v>34.557175000000001</v>
      </c>
      <c r="AS123" s="54">
        <v>0.23874240599999999</v>
      </c>
      <c r="AT123" s="54">
        <v>0.15619878500000001</v>
      </c>
      <c r="AU123" s="54">
        <v>2.7826806400000001E-9</v>
      </c>
      <c r="AV123" s="54">
        <v>0.39494119379382192</v>
      </c>
      <c r="AW123" s="54">
        <v>0.20110263</v>
      </c>
      <c r="AX123" s="54">
        <v>0.21028653</v>
      </c>
      <c r="AY123" s="54">
        <v>9.4795993999999999E-11</v>
      </c>
      <c r="AZ123" s="54">
        <v>0.45545304213739052</v>
      </c>
      <c r="BA123" s="54">
        <v>4.0368653000000003E-11</v>
      </c>
      <c r="BD123" s="59">
        <v>2.5240000000000001E-4</v>
      </c>
      <c r="BE123" s="59">
        <v>5.1495000000000004E-3</v>
      </c>
      <c r="BF123" s="59">
        <v>23.566369999999999</v>
      </c>
      <c r="BG123" s="59">
        <v>7.8418950000000001</v>
      </c>
      <c r="BH123" s="59">
        <v>2.2609869999999999E-3</v>
      </c>
      <c r="BI123" s="59">
        <v>2.1946026999999999E-4</v>
      </c>
      <c r="BJ123" s="59">
        <v>34.552813999999998</v>
      </c>
      <c r="BK123" s="59">
        <v>0.24326349999999999</v>
      </c>
      <c r="BL123" s="59">
        <v>0.16595909</v>
      </c>
      <c r="BM123" s="59">
        <v>3.5055470399999998E-9</v>
      </c>
      <c r="BN123" s="59">
        <v>0.40922259351711932</v>
      </c>
      <c r="BO123" s="59">
        <v>0.20514035</v>
      </c>
      <c r="BP123" s="59">
        <v>0.22391618999999999</v>
      </c>
      <c r="BQ123" s="59">
        <v>1.00575714E-10</v>
      </c>
      <c r="BR123" s="59">
        <v>0.45576135014317021</v>
      </c>
      <c r="BS123" s="59">
        <v>4.2572505E-11</v>
      </c>
    </row>
    <row r="124" spans="2:71" x14ac:dyDescent="0.25">
      <c r="B124" s="52">
        <v>2.5050000000000002E-4</v>
      </c>
      <c r="C124" s="52">
        <v>6.5458000000000001E-3</v>
      </c>
      <c r="D124" s="52">
        <v>20.902297999999998</v>
      </c>
      <c r="E124" s="52">
        <v>8.1556139999999999</v>
      </c>
      <c r="F124" s="52">
        <v>2.2467677E-3</v>
      </c>
      <c r="G124" s="52">
        <v>2.2886683E-4</v>
      </c>
      <c r="H124" s="52">
        <v>34.583244000000001</v>
      </c>
      <c r="I124" s="52">
        <v>0.25675445000000002</v>
      </c>
      <c r="J124" s="52">
        <v>0.19704621999999999</v>
      </c>
      <c r="K124" s="52">
        <v>4.66309764E-9</v>
      </c>
      <c r="L124" s="52">
        <v>0.45380067467543089</v>
      </c>
      <c r="M124" s="52">
        <v>0.21904928400000001</v>
      </c>
      <c r="N124" s="52">
        <v>0.25618878</v>
      </c>
      <c r="O124" s="52">
        <v>1.08453E-10</v>
      </c>
      <c r="P124" s="52">
        <v>0.50200074715614951</v>
      </c>
      <c r="Q124" s="65">
        <v>4.7667670000000001E-11</v>
      </c>
      <c r="T124" s="63">
        <v>2.611E-4</v>
      </c>
      <c r="U124" s="63">
        <v>5.489E-3</v>
      </c>
      <c r="V124" s="63">
        <v>22.372205999999998</v>
      </c>
      <c r="W124" s="63">
        <v>7.9276723999999996</v>
      </c>
      <c r="X124" s="63">
        <v>2.2571800000000001E-3</v>
      </c>
      <c r="Y124" s="63">
        <v>2.2350483000000001E-4</v>
      </c>
      <c r="Z124" s="63">
        <v>34.59845</v>
      </c>
      <c r="AA124" s="63">
        <v>0.248496674</v>
      </c>
      <c r="AB124" s="63">
        <v>0.174913666</v>
      </c>
      <c r="AC124" s="63">
        <v>2.845886926E-9</v>
      </c>
      <c r="AD124" s="63">
        <v>0.42341034285732421</v>
      </c>
      <c r="AE124" s="63">
        <v>0.21007271399999999</v>
      </c>
      <c r="AF124" s="63">
        <v>0.22717130399999999</v>
      </c>
      <c r="AG124" s="63">
        <v>9.5440763000000003E-11</v>
      </c>
      <c r="AH124" s="63">
        <v>0.46924649013897118</v>
      </c>
      <c r="AI124" s="63">
        <v>4.276126E-11</v>
      </c>
      <c r="AL124" s="54">
        <v>2.7329999999999998E-4</v>
      </c>
      <c r="AM124" s="54">
        <v>4.5643999999999997E-3</v>
      </c>
      <c r="AN124" s="54">
        <v>23.865950000000002</v>
      </c>
      <c r="AO124" s="54">
        <v>7.7186665999999997</v>
      </c>
      <c r="AP124" s="54">
        <v>2.2684163000000002E-3</v>
      </c>
      <c r="AQ124" s="54">
        <v>2.1836026000000001E-4</v>
      </c>
      <c r="AR124" s="54">
        <v>34.613715999999997</v>
      </c>
      <c r="AS124" s="54">
        <v>0.23993880000000001</v>
      </c>
      <c r="AT124" s="54">
        <v>0.15833610300000001</v>
      </c>
      <c r="AU124" s="54">
        <v>1.951354023E-9</v>
      </c>
      <c r="AV124" s="54">
        <v>0.39827490496200763</v>
      </c>
      <c r="AW124" s="54">
        <v>0.20286791000000001</v>
      </c>
      <c r="AX124" s="54">
        <v>0.20657743000000001</v>
      </c>
      <c r="AY124" s="54">
        <v>9.0128915999999998E-11</v>
      </c>
      <c r="AZ124" s="54">
        <v>0.45072624513172171</v>
      </c>
      <c r="BA124" s="54">
        <v>3.9748309999999999E-11</v>
      </c>
      <c r="BD124" s="59">
        <v>2.6840000000000002E-4</v>
      </c>
      <c r="BE124" s="59">
        <v>5.1026999999999999E-3</v>
      </c>
      <c r="BF124" s="59">
        <v>23.118511000000002</v>
      </c>
      <c r="BG124" s="59">
        <v>7.8430356999999997</v>
      </c>
      <c r="BH124" s="59">
        <v>2.2644320999999999E-3</v>
      </c>
      <c r="BI124" s="59">
        <v>2.2089854000000001E-4</v>
      </c>
      <c r="BJ124" s="59">
        <v>34.608685000000001</v>
      </c>
      <c r="BK124" s="59">
        <v>0.24437318399999999</v>
      </c>
      <c r="BL124" s="59">
        <v>0.16721675</v>
      </c>
      <c r="BM124" s="59">
        <v>2.6321225800000001E-9</v>
      </c>
      <c r="BN124" s="59">
        <v>0.41158993664331761</v>
      </c>
      <c r="BO124" s="59">
        <v>0.20637140000000001</v>
      </c>
      <c r="BP124" s="59">
        <v>0.21837811600000001</v>
      </c>
      <c r="BQ124" s="59">
        <v>9.3715866000000005E-11</v>
      </c>
      <c r="BR124" s="59">
        <v>0.45093527413530871</v>
      </c>
      <c r="BS124" s="59">
        <v>4.15681E-11</v>
      </c>
    </row>
    <row r="125" spans="2:71" x14ac:dyDescent="0.25">
      <c r="B125" s="52">
        <v>2.5310000000000003E-4</v>
      </c>
      <c r="C125" s="52">
        <v>7.3286999999999996E-3</v>
      </c>
      <c r="D125" s="52">
        <v>20.522638000000001</v>
      </c>
      <c r="E125" s="52">
        <v>8.1556940000000004</v>
      </c>
      <c r="F125" s="52">
        <v>2.2479514999999999E-3</v>
      </c>
      <c r="G125" s="52">
        <v>2.3028571999999999E-4</v>
      </c>
      <c r="H125" s="52">
        <v>34.598599999999998</v>
      </c>
      <c r="I125" s="52">
        <v>0.25781301000000001</v>
      </c>
      <c r="J125" s="52">
        <v>0.20793977999999999</v>
      </c>
      <c r="K125" s="52">
        <v>9.1486652269999996E-9</v>
      </c>
      <c r="L125" s="52">
        <v>0.46575279916197848</v>
      </c>
      <c r="M125" s="52">
        <v>0.22019472500000001</v>
      </c>
      <c r="N125" s="52">
        <v>0.27109735000000001</v>
      </c>
      <c r="O125" s="52">
        <v>1.1610594500000001E-10</v>
      </c>
      <c r="P125" s="52">
        <v>0.51804394916683727</v>
      </c>
      <c r="Q125" s="65">
        <v>5.0700314999999998E-11</v>
      </c>
      <c r="T125" s="63">
        <v>2.6259999999999999E-4</v>
      </c>
      <c r="U125" s="63">
        <v>5.9981000000000001E-3</v>
      </c>
      <c r="V125" s="63">
        <v>21.974571000000001</v>
      </c>
      <c r="W125" s="63">
        <v>7.9276505000000004</v>
      </c>
      <c r="X125" s="63">
        <v>2.2585719999999999E-3</v>
      </c>
      <c r="Y125" s="63">
        <v>2.2492616000000001E-4</v>
      </c>
      <c r="Z125" s="63">
        <v>34.615498000000002</v>
      </c>
      <c r="AA125" s="63">
        <v>0.25064904999999998</v>
      </c>
      <c r="AB125" s="63">
        <v>0.18675736500000001</v>
      </c>
      <c r="AC125" s="63">
        <v>4.7381092599999999E-9</v>
      </c>
      <c r="AD125" s="63">
        <v>0.43740641975028632</v>
      </c>
      <c r="AE125" s="63">
        <v>0.21277471000000001</v>
      </c>
      <c r="AF125" s="63">
        <v>0.24592810000000001</v>
      </c>
      <c r="AG125" s="63">
        <v>1.07432872E-10</v>
      </c>
      <c r="AH125" s="63">
        <v>0.49102669715487179</v>
      </c>
      <c r="AI125" s="63">
        <v>4.6471369999999998E-11</v>
      </c>
      <c r="AL125" s="54">
        <v>2.7470000000000001E-4</v>
      </c>
      <c r="AM125" s="54">
        <v>5.0169000000000004E-3</v>
      </c>
      <c r="AN125" s="54">
        <v>23.446376999999998</v>
      </c>
      <c r="AO125" s="54">
        <v>7.7183229999999998</v>
      </c>
      <c r="AP125" s="54">
        <v>2.2698643E-3</v>
      </c>
      <c r="AQ125" s="54">
        <v>2.1977414000000001E-4</v>
      </c>
      <c r="AR125" s="54">
        <v>34.630870000000002</v>
      </c>
      <c r="AS125" s="54">
        <v>0.242315535</v>
      </c>
      <c r="AT125" s="54">
        <v>0.168301703</v>
      </c>
      <c r="AU125" s="54">
        <v>3.049661918E-9</v>
      </c>
      <c r="AV125" s="54">
        <v>0.41061724106099479</v>
      </c>
      <c r="AW125" s="54">
        <v>0.20508757999999999</v>
      </c>
      <c r="AX125" s="54">
        <v>0.22216933</v>
      </c>
      <c r="AY125" s="54">
        <v>9.8865500999999998E-11</v>
      </c>
      <c r="AZ125" s="54">
        <v>0.47204307414408408</v>
      </c>
      <c r="BA125" s="54">
        <v>4.2726333E-11</v>
      </c>
      <c r="BD125" s="59">
        <v>2.698E-4</v>
      </c>
      <c r="BE125" s="59">
        <v>5.5928999999999996E-3</v>
      </c>
      <c r="BF125" s="59">
        <v>22.709320000000002</v>
      </c>
      <c r="BG125" s="59">
        <v>7.8428529999999999</v>
      </c>
      <c r="BH125" s="59">
        <v>2.2658517E-3</v>
      </c>
      <c r="BI125" s="59">
        <v>2.2231740000000001E-4</v>
      </c>
      <c r="BJ125" s="59">
        <v>34.626396</v>
      </c>
      <c r="BK125" s="59">
        <v>0.24658497500000001</v>
      </c>
      <c r="BL125" s="59">
        <v>0.17868107</v>
      </c>
      <c r="BM125" s="59">
        <v>4.3668386460000004E-9</v>
      </c>
      <c r="BN125" s="59">
        <v>0.42526604937877432</v>
      </c>
      <c r="BO125" s="59">
        <v>0.20904253</v>
      </c>
      <c r="BP125" s="59">
        <v>0.23666802000000001</v>
      </c>
      <c r="BQ125" s="59">
        <v>1.0545189E-10</v>
      </c>
      <c r="BR125" s="59">
        <v>0.47232261215067051</v>
      </c>
      <c r="BS125" s="59">
        <v>4.5192024E-11</v>
      </c>
    </row>
    <row r="126" spans="2:71" x14ac:dyDescent="0.25">
      <c r="B126" s="52">
        <v>2.6459999999999998E-4</v>
      </c>
      <c r="C126" s="52">
        <v>6.6398000000000004E-3</v>
      </c>
      <c r="D126" s="52">
        <v>20.248740000000002</v>
      </c>
      <c r="E126" s="52">
        <v>8.1519940000000002</v>
      </c>
      <c r="F126" s="52">
        <v>2.2455142000000002E-3</v>
      </c>
      <c r="G126" s="52">
        <v>2.3160651999999999E-4</v>
      </c>
      <c r="H126" s="52">
        <v>34.545914000000003</v>
      </c>
      <c r="I126" s="52">
        <v>0.25984670999999998</v>
      </c>
      <c r="J126" s="52">
        <v>0.20092933399999999</v>
      </c>
      <c r="K126" s="52">
        <v>3.5432162899999999E-9</v>
      </c>
      <c r="L126" s="52">
        <v>0.46077604755522189</v>
      </c>
      <c r="M126" s="52">
        <v>0.22123543600000001</v>
      </c>
      <c r="N126" s="52">
        <v>0.25660516999999999</v>
      </c>
      <c r="O126" s="52">
        <v>1.0275700799999999E-10</v>
      </c>
      <c r="P126" s="52">
        <v>0.50422260714973532</v>
      </c>
      <c r="Q126" s="65">
        <v>4.6947040000000001E-11</v>
      </c>
      <c r="T126" s="63">
        <v>2.7399999999999999E-4</v>
      </c>
      <c r="U126" s="63">
        <v>5.6611999999999999E-3</v>
      </c>
      <c r="V126" s="63">
        <v>21.678455</v>
      </c>
      <c r="W126" s="63">
        <v>7.9247804000000004</v>
      </c>
      <c r="X126" s="63">
        <v>2.2560800000000002E-3</v>
      </c>
      <c r="Y126" s="63">
        <v>2.2623806E-4</v>
      </c>
      <c r="Z126" s="63">
        <v>34.56035</v>
      </c>
      <c r="AA126" s="63">
        <v>0.25226569999999998</v>
      </c>
      <c r="AB126" s="63">
        <v>0.181908183</v>
      </c>
      <c r="AC126" s="63">
        <v>2.451986705E-9</v>
      </c>
      <c r="AD126" s="63">
        <v>0.434173885463292</v>
      </c>
      <c r="AE126" s="63">
        <v>0.21302382</v>
      </c>
      <c r="AF126" s="63">
        <v>0.23342495999999999</v>
      </c>
      <c r="AG126" s="63">
        <v>9.4705133000000003E-11</v>
      </c>
      <c r="AH126" s="63">
        <v>0.47799676013880782</v>
      </c>
      <c r="AI126" s="63">
        <v>4.3313044000000003E-11</v>
      </c>
      <c r="AL126" s="54">
        <v>2.856E-4</v>
      </c>
      <c r="AM126" s="54">
        <v>4.8177000000000003E-3</v>
      </c>
      <c r="AN126" s="54">
        <v>23.127179999999999</v>
      </c>
      <c r="AO126" s="54">
        <v>7.716278</v>
      </c>
      <c r="AP126" s="54">
        <v>2.2672787E-3</v>
      </c>
      <c r="AQ126" s="54">
        <v>2.2108503999999999E-4</v>
      </c>
      <c r="AR126" s="54">
        <v>34.575138000000003</v>
      </c>
      <c r="AS126" s="54">
        <v>0.24399539000000001</v>
      </c>
      <c r="AT126" s="54">
        <v>0.16554333700000001</v>
      </c>
      <c r="AU126" s="54">
        <v>1.793154157E-9</v>
      </c>
      <c r="AV126" s="54">
        <v>0.40953872880383668</v>
      </c>
      <c r="AW126" s="54">
        <v>0.20550201600000001</v>
      </c>
      <c r="AX126" s="54">
        <v>0.212807948</v>
      </c>
      <c r="AY126" s="54">
        <v>8.8975021999999995E-11</v>
      </c>
      <c r="AZ126" s="54">
        <v>0.45995804713114641</v>
      </c>
      <c r="BA126" s="54">
        <v>4.0399755999999999E-11</v>
      </c>
      <c r="BD126" s="59">
        <v>2.8079999999999999E-4</v>
      </c>
      <c r="BE126" s="59">
        <v>5.2769000000000002E-3</v>
      </c>
      <c r="BF126" s="59">
        <v>22.401544999999999</v>
      </c>
      <c r="BG126" s="59">
        <v>7.8402653000000004</v>
      </c>
      <c r="BH126" s="59">
        <v>2.2632686999999999E-3</v>
      </c>
      <c r="BI126" s="59">
        <v>2.2363345000000001E-4</v>
      </c>
      <c r="BJ126" s="59">
        <v>34.570799999999998</v>
      </c>
      <c r="BK126" s="59">
        <v>0.248236235</v>
      </c>
      <c r="BL126" s="59">
        <v>0.17419587</v>
      </c>
      <c r="BM126" s="59">
        <v>2.25671531E-9</v>
      </c>
      <c r="BN126" s="59">
        <v>0.42243210726779662</v>
      </c>
      <c r="BO126" s="59">
        <v>0.20928968000000001</v>
      </c>
      <c r="BP126" s="59">
        <v>0.22478668500000001</v>
      </c>
      <c r="BQ126" s="59">
        <v>9.2972029999999999E-11</v>
      </c>
      <c r="BR126" s="59">
        <v>0.46018576113514331</v>
      </c>
      <c r="BS126" s="59">
        <v>4.2143650000000003E-11</v>
      </c>
    </row>
    <row r="127" spans="2:71" x14ac:dyDescent="0.25">
      <c r="B127" s="52">
        <v>3.1569999999999998E-4</v>
      </c>
      <c r="C127" s="52">
        <v>5.2566000000000002E-3</v>
      </c>
      <c r="D127" s="52">
        <v>20.139019000000001</v>
      </c>
      <c r="E127" s="52">
        <v>8.1449210000000001</v>
      </c>
      <c r="F127" s="52">
        <v>2.2496974999999999E-3</v>
      </c>
      <c r="G127" s="52">
        <v>2.3236746000000001E-4</v>
      </c>
      <c r="H127" s="52">
        <v>34.598633</v>
      </c>
      <c r="I127" s="52">
        <v>0.26094429000000002</v>
      </c>
      <c r="J127" s="52">
        <v>0.184789486</v>
      </c>
      <c r="K127" s="52">
        <v>7.5020436799999999E-10</v>
      </c>
      <c r="L127" s="52">
        <v>0.44573377675992598</v>
      </c>
      <c r="M127" s="52">
        <v>0.22042782999999999</v>
      </c>
      <c r="N127" s="52">
        <v>0.225136696</v>
      </c>
      <c r="O127" s="52">
        <v>8.1281518E-11</v>
      </c>
      <c r="P127" s="52">
        <v>0.47100266612128999</v>
      </c>
      <c r="Q127" s="65">
        <v>3.9973688000000002E-11</v>
      </c>
      <c r="T127" s="63">
        <v>3.2519999999999999E-4</v>
      </c>
      <c r="U127" s="63">
        <v>4.4130000000000003E-3</v>
      </c>
      <c r="V127" s="63">
        <v>21.566299999999998</v>
      </c>
      <c r="W127" s="63">
        <v>7.9211397000000003</v>
      </c>
      <c r="X127" s="63">
        <v>2.2609539999999999E-3</v>
      </c>
      <c r="Y127" s="63">
        <v>2.2693917E-4</v>
      </c>
      <c r="Z127" s="63">
        <v>34.624070000000003</v>
      </c>
      <c r="AA127" s="63">
        <v>0.25304673999999999</v>
      </c>
      <c r="AB127" s="63">
        <v>0.166846095</v>
      </c>
      <c r="AC127" s="63">
        <v>5.5516820799999995E-10</v>
      </c>
      <c r="AD127" s="63">
        <v>0.41989283556426932</v>
      </c>
      <c r="AE127" s="63">
        <v>0.21173189000000001</v>
      </c>
      <c r="AF127" s="63">
        <v>0.20517096300000001</v>
      </c>
      <c r="AG127" s="63">
        <v>7.6313850500000002E-11</v>
      </c>
      <c r="AH127" s="63">
        <v>0.44542750511367368</v>
      </c>
      <c r="AI127" s="63">
        <v>3.6984165999999999E-11</v>
      </c>
      <c r="AL127" s="54">
        <v>3.367E-4</v>
      </c>
      <c r="AM127" s="54">
        <v>3.7864999999999999E-3</v>
      </c>
      <c r="AN127" s="54">
        <v>23.0091</v>
      </c>
      <c r="AO127" s="54">
        <v>7.7144737000000001</v>
      </c>
      <c r="AP127" s="54">
        <v>2.2728636000000002E-3</v>
      </c>
      <c r="AQ127" s="54">
        <v>2.2174274999999999E-4</v>
      </c>
      <c r="AR127" s="54">
        <v>34.650032000000003</v>
      </c>
      <c r="AS127" s="54">
        <v>0.24474663999999999</v>
      </c>
      <c r="AT127" s="54">
        <v>0.15055799</v>
      </c>
      <c r="AU127" s="54">
        <v>4.6007399999999998E-10</v>
      </c>
      <c r="AV127" s="54">
        <v>0.39530463046874859</v>
      </c>
      <c r="AW127" s="54">
        <v>0.20268385</v>
      </c>
      <c r="AX127" s="54">
        <v>0.187365374</v>
      </c>
      <c r="AY127" s="54">
        <v>7.1982835500000005E-11</v>
      </c>
      <c r="AZ127" s="54">
        <v>0.43037256210803337</v>
      </c>
      <c r="BA127" s="54">
        <v>3.4351805999999999E-11</v>
      </c>
      <c r="BD127" s="59">
        <v>3.3189999999999999E-4</v>
      </c>
      <c r="BE127" s="59">
        <v>4.1346999999999998E-3</v>
      </c>
      <c r="BF127" s="59">
        <v>22.28706</v>
      </c>
      <c r="BG127" s="59">
        <v>7.8371797000000001</v>
      </c>
      <c r="BH127" s="59">
        <v>2.2685288E-3</v>
      </c>
      <c r="BI127" s="59">
        <v>2.2430257000000001E-4</v>
      </c>
      <c r="BJ127" s="59">
        <v>34.641044999999998</v>
      </c>
      <c r="BK127" s="59">
        <v>0.24891637</v>
      </c>
      <c r="BL127" s="59">
        <v>0.15960897199999999</v>
      </c>
      <c r="BM127" s="59">
        <v>5.3441087800000002E-10</v>
      </c>
      <c r="BN127" s="59">
        <v>0.40852534254337991</v>
      </c>
      <c r="BO127" s="59">
        <v>0.20769773399999999</v>
      </c>
      <c r="BP127" s="59">
        <v>0.197787136</v>
      </c>
      <c r="BQ127" s="59">
        <v>7.5121505000000004E-11</v>
      </c>
      <c r="BR127" s="59">
        <v>0.43061866411117211</v>
      </c>
      <c r="BS127" s="59">
        <v>3.6018300000000003E-11</v>
      </c>
    </row>
    <row r="128" spans="2:71" x14ac:dyDescent="0.25">
      <c r="B128" s="52">
        <v>4.037E-4</v>
      </c>
      <c r="C128" s="52">
        <v>7.5426E-3</v>
      </c>
      <c r="D128" s="52">
        <v>20.445768000000001</v>
      </c>
      <c r="E128" s="52">
        <v>8.1399939999999997</v>
      </c>
      <c r="F128" s="52">
        <v>2.2604106999999998E-3</v>
      </c>
      <c r="G128" s="52">
        <v>2.3116624999999999E-4</v>
      </c>
      <c r="H128" s="52">
        <v>34.729377999999997</v>
      </c>
      <c r="I128" s="52">
        <v>0.26270396000000001</v>
      </c>
      <c r="J128" s="52">
        <v>0.21175258999999999</v>
      </c>
      <c r="K128" s="52">
        <v>8.7085064260000008E-9</v>
      </c>
      <c r="L128" s="52">
        <v>0.47445655872188891</v>
      </c>
      <c r="M128" s="52">
        <v>0.2254804</v>
      </c>
      <c r="N128" s="52">
        <v>0.29692002000000001</v>
      </c>
      <c r="O128" s="52">
        <v>1.35975494E-10</v>
      </c>
      <c r="P128" s="52">
        <v>0.55127591018930167</v>
      </c>
      <c r="Q128" s="65">
        <v>5.3282949999999999E-11</v>
      </c>
      <c r="T128" s="63">
        <v>4.148E-4</v>
      </c>
      <c r="U128" s="63">
        <v>6.4067999999999998E-3</v>
      </c>
      <c r="V128" s="63">
        <v>21.896425000000001</v>
      </c>
      <c r="W128" s="63">
        <v>7.9220556999999996</v>
      </c>
      <c r="X128" s="63">
        <v>2.2725733000000001E-3</v>
      </c>
      <c r="Y128" s="63">
        <v>2.2569353999999999E-4</v>
      </c>
      <c r="Z128" s="63">
        <v>34.768917000000002</v>
      </c>
      <c r="AA128" s="63">
        <v>0.25510676599999998</v>
      </c>
      <c r="AB128" s="63">
        <v>0.192873144</v>
      </c>
      <c r="AC128" s="63">
        <v>6.2051233799999999E-9</v>
      </c>
      <c r="AD128" s="63">
        <v>0.44797991621775662</v>
      </c>
      <c r="AE128" s="63">
        <v>0.21748744</v>
      </c>
      <c r="AF128" s="63">
        <v>0.27571196999999997</v>
      </c>
      <c r="AG128" s="63">
        <v>1.3009318399999999E-10</v>
      </c>
      <c r="AH128" s="63">
        <v>0.52537987318058776</v>
      </c>
      <c r="AI128" s="63">
        <v>4.9994473999999998E-11</v>
      </c>
      <c r="AL128" s="54">
        <v>4.2690000000000002E-4</v>
      </c>
      <c r="AM128" s="54">
        <v>5.6648000000000002E-3</v>
      </c>
      <c r="AN128" s="54">
        <v>23.363754</v>
      </c>
      <c r="AO128" s="54">
        <v>7.7170443999999998</v>
      </c>
      <c r="AP128" s="54">
        <v>2.2854637E-3</v>
      </c>
      <c r="AQ128" s="54">
        <v>2.2045572000000001E-4</v>
      </c>
      <c r="AR128" s="54">
        <v>34.810830000000003</v>
      </c>
      <c r="AS128" s="54">
        <v>0.2471863</v>
      </c>
      <c r="AT128" s="54">
        <v>0.17672312000000001</v>
      </c>
      <c r="AU128" s="54">
        <v>5.8441119340000003E-9</v>
      </c>
      <c r="AV128" s="54">
        <v>0.42390942585642621</v>
      </c>
      <c r="AW128" s="54">
        <v>0.209511105</v>
      </c>
      <c r="AX128" s="54">
        <v>0.2590307</v>
      </c>
      <c r="AY128" s="54">
        <v>1.2741428899999999E-10</v>
      </c>
      <c r="AZ128" s="54">
        <v>0.51149546617680097</v>
      </c>
      <c r="BA128" s="54">
        <v>4.7550037000000002E-11</v>
      </c>
      <c r="BD128" s="59">
        <v>4.2119999999999999E-4</v>
      </c>
      <c r="BE128" s="59">
        <v>6.1638999999999999E-3</v>
      </c>
      <c r="BF128" s="59">
        <v>22.625222999999998</v>
      </c>
      <c r="BG128" s="59">
        <v>7.8385496000000003</v>
      </c>
      <c r="BH128" s="59">
        <v>2.2806079999999999E-3</v>
      </c>
      <c r="BI128" s="59">
        <v>2.2304620000000001E-4</v>
      </c>
      <c r="BJ128" s="59">
        <v>34.793723999999997</v>
      </c>
      <c r="BK128" s="59">
        <v>0.25105018600000001</v>
      </c>
      <c r="BL128" s="59">
        <v>0.18579403999999999</v>
      </c>
      <c r="BM128" s="59">
        <v>7.0520172260000003E-9</v>
      </c>
      <c r="BN128" s="59">
        <v>0.43684423306471332</v>
      </c>
      <c r="BO128" s="59">
        <v>0.21368793999999999</v>
      </c>
      <c r="BP128" s="59">
        <v>0.26908273999999999</v>
      </c>
      <c r="BQ128" s="59">
        <v>1.3150760699999999E-10</v>
      </c>
      <c r="BR128" s="59">
        <v>0.51157210618089421</v>
      </c>
      <c r="BS128" s="59">
        <v>4.9348085000000002E-11</v>
      </c>
    </row>
    <row r="129" spans="1:71" x14ac:dyDescent="0.25">
      <c r="B129" s="52" t="str" cm="1">
        <f t="array" ref="B129:B142">TRANSPOSE(Fe!B$28:O$28)</f>
        <v>NA</v>
      </c>
      <c r="C129" s="52" t="str" cm="1">
        <f t="array" ref="C129:C142">TRANSPOSE('PO4'!B$28:O$28)</f>
        <v>NA</v>
      </c>
      <c r="D129" s="52" t="str" cm="1">
        <f t="array" ref="D129:D142">TRANSPOSE(surface_T!B$28:O$28)</f>
        <v>NaN</v>
      </c>
      <c r="E129" s="52" t="str" cm="1">
        <f t="array" ref="E129:E142">TRANSPOSE(surface_ph!B$28:O$28)</f>
        <v>NaN</v>
      </c>
      <c r="F129" s="52" t="str" cm="1">
        <f t="array" ref="F129:F142">TRANSPOSE(surface_Alk!B$28:O$28)</f>
        <v>NaN</v>
      </c>
      <c r="G129" s="52" t="str" cm="1">
        <f t="array" ref="G129:G142">TRANSPOSE(surface_oxugen!B$28:O$28)</f>
        <v>NaN</v>
      </c>
      <c r="H129" s="52" t="str" cm="1">
        <f t="array" ref="H129:H142">TRANSPOSE(Surface_sal!B$28:O$28)</f>
        <v>NaN</v>
      </c>
      <c r="I129" s="52" t="str" cm="1">
        <f t="array" ref="I129:I142">TRANSPOSE(picophyto!B$28:O$28)</f>
        <v>NA</v>
      </c>
      <c r="J129" s="52" t="str" cm="1">
        <f t="array" ref="J129:J142">TRANSPOSE(nanophyto!B$28:O$28)</f>
        <v>NA</v>
      </c>
      <c r="K129" s="52" t="str" cm="1">
        <f t="array" ref="K129:K142">TRANSPOSE(microphyto!B$28:O$28)</f>
        <v>NA</v>
      </c>
      <c r="L129" s="52" t="str" cm="1">
        <f t="array" ref="L129:L142">TRANSPOSE(total_phyto!B$28:O$28)</f>
        <v>NA</v>
      </c>
      <c r="M129" s="52" t="str" cm="1">
        <f t="array" ref="M129:M142">TRANSPOSE(nanozoo!B$28:O$28)</f>
        <v>NA</v>
      </c>
      <c r="N129" s="52" t="str" cm="1">
        <f t="array" ref="N129:N142">TRANSPOSE(microzoo!B$28:O$28)</f>
        <v>NA</v>
      </c>
      <c r="O129" s="52" t="str" cm="1">
        <f t="array" ref="O129:O142">TRANSPOSE(mesozoo!B$28:O$28)</f>
        <v>NA</v>
      </c>
      <c r="P129" s="52" t="str" cm="1">
        <f t="array" ref="P129:P142">TRANSPOSE(total_zoo!B$28:O$28)</f>
        <v>NA</v>
      </c>
      <c r="Q129" s="65" t="str" cm="1">
        <f t="array" ref="Q129:Q142">TRANSPOSE(foram!B$28:O$28)</f>
        <v>NaN</v>
      </c>
      <c r="T129" s="63" t="str" cm="1">
        <f t="array" ref="T129:T142">TRANSPOSE(Fe!B$139:O$139)</f>
        <v>NA</v>
      </c>
      <c r="U129" s="63" t="str" cm="1">
        <f t="array" ref="U129:U142">TRANSPOSE('PO4'!B$139:O$139)</f>
        <v>NA</v>
      </c>
      <c r="V129" s="63" t="str" cm="1">
        <f t="array" ref="V129:V142">TRANSPOSE(surface_T!B$139:O$139)</f>
        <v>NaN</v>
      </c>
      <c r="W129" s="63" t="str" cm="1">
        <f t="array" ref="W129:W142">TRANSPOSE(surface_ph!B$139:O$139)</f>
        <v>NaN</v>
      </c>
      <c r="X129" s="63" t="str" cm="1">
        <f t="array" ref="X129:X142">TRANSPOSE(surface_Alk!B$139:O$139)</f>
        <v>NaN</v>
      </c>
      <c r="Y129" s="63" t="str" cm="1">
        <f t="array" ref="Y129:Y142">TRANSPOSE(surface_oxugen!B$139:O$139)</f>
        <v>NaN</v>
      </c>
      <c r="Z129" s="63" t="str" cm="1">
        <f t="array" ref="Z129:Z142">TRANSPOSE(Surface_sal!B$139:O$139)</f>
        <v>NaN</v>
      </c>
      <c r="AA129" s="63" t="str" cm="1">
        <f t="array" ref="AA129:AA142">TRANSPOSE(picophyto!B$139:O$139)</f>
        <v>NA</v>
      </c>
      <c r="AB129" s="63" t="str" cm="1">
        <f t="array" ref="AB129:AB142">TRANSPOSE(nanophyto!B$139:O$139)</f>
        <v>NA</v>
      </c>
      <c r="AC129" s="63" t="str" cm="1">
        <f t="array" ref="AC129:AC142">TRANSPOSE(microphyto!B$139:O$139)</f>
        <v>NA</v>
      </c>
      <c r="AD129" s="63" t="str" cm="1">
        <f t="array" ref="AD129:AD142">TRANSPOSE(total_phyto!B$139:O$139)</f>
        <v>NA</v>
      </c>
      <c r="AE129" s="63" t="str" cm="1">
        <f t="array" ref="AE129:AE142">TRANSPOSE(nanozoo!B$139:O$139)</f>
        <v>NA</v>
      </c>
      <c r="AF129" s="63" t="str" cm="1">
        <f t="array" ref="AF129:AF142">TRANSPOSE(microzoo!B$139:O$139)</f>
        <v>NA</v>
      </c>
      <c r="AG129" s="63" t="str" cm="1">
        <f t="array" ref="AG129:AG142">TRANSPOSE(mesozoo!B$139:O$139)</f>
        <v>NA</v>
      </c>
      <c r="AH129" s="63" t="str" cm="1">
        <f t="array" ref="AH129:AH142">TRANSPOSE(total_zoo!B$139:O$139)</f>
        <v>NA</v>
      </c>
      <c r="AI129" s="63" t="str" cm="1">
        <f t="array" ref="AI129:AI142">TRANSPOSE(foram!B$139:O$139)</f>
        <v>NaN</v>
      </c>
      <c r="AL129" s="54" t="str" cm="1">
        <f t="array" ref="AL129:AL142">TRANSPOSE(Fe!B$176:O$176)</f>
        <v>NA</v>
      </c>
      <c r="AM129" s="54" t="str" cm="1">
        <f t="array" ref="AM129:AM142">TRANSPOSE('PO4'!B$176:O$176)</f>
        <v>NA</v>
      </c>
      <c r="AN129" s="54" t="str" cm="1">
        <f t="array" ref="AN129:AN142">TRANSPOSE(surface_T!B$176:O$176)</f>
        <v>NaN</v>
      </c>
      <c r="AO129" s="54" t="str" cm="1">
        <f t="array" ref="AO129:AO142">TRANSPOSE(surface_ph!B$176:O$176)</f>
        <v>NaN</v>
      </c>
      <c r="AP129" s="54" t="str" cm="1">
        <f t="array" ref="AP129:AP142">TRANSPOSE(surface_Alk!B$176:O$176)</f>
        <v>NaN</v>
      </c>
      <c r="AQ129" s="54" t="str" cm="1">
        <f t="array" ref="AQ129:AQ142">TRANSPOSE(surface_oxugen!B$176:O$176)</f>
        <v>NaN</v>
      </c>
      <c r="AR129" s="54" t="str" cm="1">
        <f t="array" ref="AR129:AR142">TRANSPOSE(Surface_sal!B$176:O$176)</f>
        <v>NaN</v>
      </c>
      <c r="AS129" s="54" t="str" cm="1">
        <f t="array" ref="AS129:AS142">TRANSPOSE(picophyto!B$176:O$176)</f>
        <v>NA</v>
      </c>
      <c r="AT129" s="54" t="str" cm="1">
        <f t="array" ref="AT129:AT142">TRANSPOSE(nanophyto!B$176:O$176)</f>
        <v>NA</v>
      </c>
      <c r="AU129" s="54" t="str" cm="1">
        <f t="array" ref="AU129:AU142">TRANSPOSE(microphyto!B$176:O$176)</f>
        <v>NA</v>
      </c>
      <c r="AV129" s="54" t="str" cm="1">
        <f t="array" ref="AV129:AV142">TRANSPOSE(total_phyto!B$176:O$176)</f>
        <v>NA</v>
      </c>
      <c r="AW129" s="54" t="str" cm="1">
        <f t="array" ref="AW129:AW142">TRANSPOSE(nanozoo!B$176:O$176)</f>
        <v>NA</v>
      </c>
      <c r="AX129" s="54" t="str" cm="1">
        <f t="array" ref="AX129:AX142">TRANSPOSE(microzoo!B$176:O$176)</f>
        <v>NA</v>
      </c>
      <c r="AY129" s="54" t="str" cm="1">
        <f t="array" ref="AY129:AY142">TRANSPOSE(mesozoo!B$176:O$176)</f>
        <v>NA</v>
      </c>
      <c r="AZ129" s="54" t="str" cm="1">
        <f t="array" ref="AZ129:AZ142">TRANSPOSE(total_zoo!B$176:O$176)</f>
        <v>NA</v>
      </c>
      <c r="BA129" s="54" t="str" cm="1">
        <f t="array" ref="BA129:BA142">TRANSPOSE(foram!B$176:O$176)</f>
        <v>NaN</v>
      </c>
      <c r="BD129" s="59" t="str" cm="1">
        <f t="array" ref="BD129:BD142">TRANSPOSE(Fe!B$102:O$102)</f>
        <v>NA</v>
      </c>
      <c r="BE129" s="59" t="str" cm="1">
        <f t="array" ref="BE129:BE142">TRANSPOSE('PO4'!B$102:O$102)</f>
        <v>NA</v>
      </c>
      <c r="BF129" s="59" t="str" cm="1">
        <f t="array" ref="BF129:BF142">TRANSPOSE(surface_T!B$102:O$102)</f>
        <v>NaN</v>
      </c>
      <c r="BG129" s="59" t="str" cm="1">
        <f t="array" ref="BG129:BG142">TRANSPOSE(surface_ph!B$102:O$102)</f>
        <v>NaN</v>
      </c>
      <c r="BH129" s="59" t="str" cm="1">
        <f t="array" ref="BH129:BH142">TRANSPOSE(surface_Alk!B$102:O$102)</f>
        <v>NaN</v>
      </c>
      <c r="BI129" s="59" t="str" cm="1">
        <f t="array" ref="BI129:BI142">TRANSPOSE(surface_oxugen!B$102:O$102)</f>
        <v>NaN</v>
      </c>
      <c r="BJ129" s="59" t="str" cm="1">
        <f t="array" ref="BJ129:BJ142">TRANSPOSE(Surface_sal!B$102:O$102)</f>
        <v>NaN</v>
      </c>
      <c r="BK129" s="59" t="str" cm="1">
        <f t="array" ref="BK129:BK142">TRANSPOSE(picophyto!B$102:O$102)</f>
        <v>NA</v>
      </c>
      <c r="BL129" s="59" t="str" cm="1">
        <f t="array" ref="BL129:BL142">TRANSPOSE(nanophyto!B$102:O$102)</f>
        <v>NA</v>
      </c>
      <c r="BM129" s="59" t="str" cm="1">
        <f t="array" ref="BM129:BM142">TRANSPOSE(microphyto!B$102:O$102)</f>
        <v>NA</v>
      </c>
      <c r="BN129" s="59" t="str" cm="1">
        <f t="array" ref="BN129:BN142">TRANSPOSE(total_phyto!B$102:O$102)</f>
        <v>NA</v>
      </c>
      <c r="BO129" s="59" t="str" cm="1">
        <f t="array" ref="BO129:BO142">TRANSPOSE(nanozoo!B$102:O$102)</f>
        <v>NA</v>
      </c>
      <c r="BP129" s="59" t="str" cm="1">
        <f t="array" ref="BP129:BP142">TRANSPOSE(microzoo!B$102:O$102)</f>
        <v>NA</v>
      </c>
      <c r="BQ129" s="59" t="str" cm="1">
        <f t="array" ref="BQ129:BQ142">TRANSPOSE(mesozoo!B$102:O$102)</f>
        <v>NA</v>
      </c>
      <c r="BR129" s="59" t="str" cm="1">
        <f t="array" ref="BR129:BR142">TRANSPOSE(total_zoo!B$102:O$102)</f>
        <v>NA</v>
      </c>
      <c r="BS129" s="59" t="str" cm="1">
        <f t="array" ref="BS129:BS142">TRANSPOSE(foram!B$102:O$102)</f>
        <v>NaN</v>
      </c>
    </row>
    <row r="130" spans="1:71" x14ac:dyDescent="0.25">
      <c r="B130" s="52">
        <v>1.8249999999999999E-4</v>
      </c>
      <c r="C130" s="52">
        <v>5.5926200000000002E-2</v>
      </c>
      <c r="D130" s="52">
        <v>21.559733999999999</v>
      </c>
      <c r="E130" s="52">
        <v>8.1696200000000001</v>
      </c>
      <c r="F130" s="52">
        <v>2.2289190000000002E-3</v>
      </c>
      <c r="G130" s="52">
        <v>2.2556023E-4</v>
      </c>
      <c r="H130" s="52">
        <v>34.248474000000002</v>
      </c>
      <c r="I130" s="52">
        <v>0.25359938700000001</v>
      </c>
      <c r="J130" s="52">
        <v>0.39762483999999998</v>
      </c>
      <c r="K130" s="52">
        <v>8.7570315511344005E-2</v>
      </c>
      <c r="L130" s="52">
        <v>0.73879454258313249</v>
      </c>
      <c r="M130" s="52">
        <v>0.26751535999999998</v>
      </c>
      <c r="N130" s="52">
        <v>0.50545903999999997</v>
      </c>
      <c r="O130" s="52">
        <v>0.26268490015265272</v>
      </c>
      <c r="P130" s="52">
        <v>1.0899972171526531</v>
      </c>
      <c r="Q130" s="65">
        <v>1.6738935999999999E-2</v>
      </c>
      <c r="T130" s="63">
        <v>1.861E-4</v>
      </c>
      <c r="U130" s="63">
        <v>4.6331299999999999E-2</v>
      </c>
      <c r="V130" s="63">
        <v>23.224947</v>
      </c>
      <c r="W130" s="63">
        <v>7.9559670000000002</v>
      </c>
      <c r="X130" s="63">
        <v>2.2367203999999999E-3</v>
      </c>
      <c r="Y130" s="63">
        <v>2.2007221999999999E-4</v>
      </c>
      <c r="Z130" s="63">
        <v>34.234819999999999</v>
      </c>
      <c r="AA130" s="63">
        <v>0.24935843499999999</v>
      </c>
      <c r="AB130" s="63">
        <v>0.36111322000000001</v>
      </c>
      <c r="AC130" s="63">
        <v>7.9327513134761996E-2</v>
      </c>
      <c r="AD130" s="63">
        <v>0.68979916820749398</v>
      </c>
      <c r="AE130" s="63">
        <v>0.25411926000000001</v>
      </c>
      <c r="AF130" s="63">
        <v>0.47758212</v>
      </c>
      <c r="AG130" s="63">
        <v>0.2371957601447362</v>
      </c>
      <c r="AH130" s="63">
        <v>1.0245830071447359</v>
      </c>
      <c r="AI130" s="63">
        <v>1.0671165999999999E-2</v>
      </c>
      <c r="AL130" s="54">
        <v>1.9259999999999999E-4</v>
      </c>
      <c r="AM130" s="54">
        <v>4.0161700000000002E-2</v>
      </c>
      <c r="AN130" s="54">
        <v>24.893052999999998</v>
      </c>
      <c r="AO130" s="54">
        <v>7.7438235000000004</v>
      </c>
      <c r="AP130" s="54">
        <v>2.2456745999999998E-3</v>
      </c>
      <c r="AQ130" s="54">
        <v>2.1475923E-4</v>
      </c>
      <c r="AR130" s="54">
        <v>34.221339999999998</v>
      </c>
      <c r="AS130" s="54">
        <v>0.244070335</v>
      </c>
      <c r="AT130" s="54">
        <v>0.33108988</v>
      </c>
      <c r="AU130" s="54">
        <v>7.3626769150533011E-2</v>
      </c>
      <c r="AV130" s="54">
        <v>0.64878698422633263</v>
      </c>
      <c r="AW130" s="54">
        <v>0.24246155</v>
      </c>
      <c r="AX130" s="54">
        <v>0.45374305999999998</v>
      </c>
      <c r="AY130" s="54">
        <v>0.2200633001463429</v>
      </c>
      <c r="AZ130" s="54">
        <v>0.9808875611463429</v>
      </c>
      <c r="BA130" s="54">
        <v>7.1009984E-3</v>
      </c>
      <c r="BD130" s="59">
        <v>1.906E-4</v>
      </c>
      <c r="BE130" s="59">
        <v>4.3763400000000001E-2</v>
      </c>
      <c r="BF130" s="59">
        <v>24.045397000000001</v>
      </c>
      <c r="BG130" s="59">
        <v>7.8675866000000001</v>
      </c>
      <c r="BH130" s="59">
        <v>2.2426659999999999E-3</v>
      </c>
      <c r="BI130" s="59">
        <v>2.1738165E-4</v>
      </c>
      <c r="BJ130" s="59">
        <v>34.229743999999997</v>
      </c>
      <c r="BK130" s="59">
        <v>0.24664090999999999</v>
      </c>
      <c r="BL130" s="59">
        <v>0.34706956999999999</v>
      </c>
      <c r="BM130" s="59">
        <v>7.7057863315942998E-2</v>
      </c>
      <c r="BN130" s="59">
        <v>0.67076834339116598</v>
      </c>
      <c r="BO130" s="59">
        <v>0.24858208500000001</v>
      </c>
      <c r="BP130" s="59">
        <v>0.46603934000000002</v>
      </c>
      <c r="BQ130" s="59">
        <v>0.23103583014801921</v>
      </c>
      <c r="BR130" s="59">
        <v>0.99207906014801928</v>
      </c>
      <c r="BS130" s="59">
        <v>9.3902759999999995E-3</v>
      </c>
    </row>
    <row r="131" spans="1:71" x14ac:dyDescent="0.25">
      <c r="B131" s="52">
        <v>1.8200000000000001E-4</v>
      </c>
      <c r="C131" s="52">
        <v>1.0992E-2</v>
      </c>
      <c r="D131" s="52">
        <v>23.841374999999999</v>
      </c>
      <c r="E131" s="52">
        <v>8.1547710000000002</v>
      </c>
      <c r="F131" s="52">
        <v>2.2345759999999998E-3</v>
      </c>
      <c r="G131" s="52">
        <v>2.187569E-4</v>
      </c>
      <c r="H131" s="52">
        <v>34.391216</v>
      </c>
      <c r="I131" s="52">
        <v>0.24530822999999999</v>
      </c>
      <c r="J131" s="52">
        <v>0.20313735999999999</v>
      </c>
      <c r="K131" s="52">
        <v>1.109230609470371E-2</v>
      </c>
      <c r="L131" s="52">
        <v>0.45953789611676837</v>
      </c>
      <c r="M131" s="52">
        <v>0.21130054600000001</v>
      </c>
      <c r="N131" s="52">
        <v>0.33689079999999999</v>
      </c>
      <c r="O131" s="52">
        <v>4.0615761799999998E-10</v>
      </c>
      <c r="P131" s="52">
        <v>0.5794378874827576</v>
      </c>
      <c r="Q131" s="65">
        <v>7.6607594999999996E-11</v>
      </c>
      <c r="T131" s="63">
        <v>1.906E-4</v>
      </c>
      <c r="U131" s="63">
        <v>9.6193000000000008E-3</v>
      </c>
      <c r="V131" s="63">
        <v>25.458088</v>
      </c>
      <c r="W131" s="63">
        <v>7.9359107</v>
      </c>
      <c r="X131" s="63">
        <v>2.24398E-3</v>
      </c>
      <c r="Y131" s="63">
        <v>2.1352668000000001E-4</v>
      </c>
      <c r="Z131" s="63">
        <v>34.392029999999998</v>
      </c>
      <c r="AA131" s="63">
        <v>0.23685851999999999</v>
      </c>
      <c r="AB131" s="63">
        <v>0.18611723599999999</v>
      </c>
      <c r="AC131" s="63">
        <v>9.6272295924317592E-3</v>
      </c>
      <c r="AD131" s="63">
        <v>0.43260298561385219</v>
      </c>
      <c r="AE131" s="63">
        <v>0.20293479</v>
      </c>
      <c r="AF131" s="63">
        <v>0.31670196</v>
      </c>
      <c r="AG131" s="63">
        <v>4.0755362999999999E-10</v>
      </c>
      <c r="AH131" s="63">
        <v>0.55572181548096966</v>
      </c>
      <c r="AI131" s="63">
        <v>7.209263E-11</v>
      </c>
      <c r="AL131" s="54">
        <v>2.0120000000000001E-4</v>
      </c>
      <c r="AM131" s="54">
        <v>8.6834000000000008E-3</v>
      </c>
      <c r="AN131" s="54">
        <v>27.079575999999999</v>
      </c>
      <c r="AO131" s="54">
        <v>7.7275314000000002</v>
      </c>
      <c r="AP131" s="54">
        <v>2.2545489999999998E-3</v>
      </c>
      <c r="AQ131" s="54">
        <v>2.0859542000000001E-4</v>
      </c>
      <c r="AR131" s="54">
        <v>34.394035000000002</v>
      </c>
      <c r="AS131" s="54">
        <v>0.22826617499999999</v>
      </c>
      <c r="AT131" s="54">
        <v>0.172093725</v>
      </c>
      <c r="AU131" s="54">
        <v>9.5168070962474809E-3</v>
      </c>
      <c r="AV131" s="54">
        <v>0.40987670711764412</v>
      </c>
      <c r="AW131" s="54">
        <v>0.19504416999999999</v>
      </c>
      <c r="AX131" s="54">
        <v>0.30172524000000001</v>
      </c>
      <c r="AY131" s="54">
        <v>4.4640494399999999E-10</v>
      </c>
      <c r="AZ131" s="54">
        <v>0.5407195715186055</v>
      </c>
      <c r="BA131" s="54">
        <v>7.0467215000000005E-11</v>
      </c>
      <c r="BD131" s="59">
        <v>1.972E-4</v>
      </c>
      <c r="BE131" s="59">
        <v>9.2297000000000004E-3</v>
      </c>
      <c r="BF131" s="59">
        <v>26.259363</v>
      </c>
      <c r="BG131" s="59">
        <v>7.8506049999999998</v>
      </c>
      <c r="BH131" s="59">
        <v>2.2508580000000001E-3</v>
      </c>
      <c r="BI131" s="59">
        <v>2.1105127E-4</v>
      </c>
      <c r="BJ131" s="59">
        <v>34.394959999999998</v>
      </c>
      <c r="BK131" s="59">
        <v>0.23261904</v>
      </c>
      <c r="BL131" s="59">
        <v>0.17964928399999999</v>
      </c>
      <c r="BM131" s="59">
        <v>1.003280609637074E-2</v>
      </c>
      <c r="BN131" s="59">
        <v>0.42230113011796272</v>
      </c>
      <c r="BO131" s="59">
        <v>0.19901468999999999</v>
      </c>
      <c r="BP131" s="59">
        <v>0.31087035000000002</v>
      </c>
      <c r="BQ131" s="59">
        <v>4.3924483200000002E-10</v>
      </c>
      <c r="BR131" s="59">
        <v>0.54086989051144541</v>
      </c>
      <c r="BS131" s="59">
        <v>7.2199669999999997E-11</v>
      </c>
    </row>
    <row r="132" spans="1:71" x14ac:dyDescent="0.25">
      <c r="B132" s="52">
        <v>2.0359999999999999E-4</v>
      </c>
      <c r="C132" s="52">
        <v>2.7818999999999999E-3</v>
      </c>
      <c r="D132" s="52">
        <v>24.547989999999999</v>
      </c>
      <c r="E132" s="52">
        <v>8.1455280000000005</v>
      </c>
      <c r="F132" s="52">
        <v>2.2361950999999999E-3</v>
      </c>
      <c r="G132" s="52">
        <v>2.1627230000000001E-4</v>
      </c>
      <c r="H132" s="52">
        <v>34.430880000000002</v>
      </c>
      <c r="I132" s="52">
        <v>0.23315427</v>
      </c>
      <c r="J132" s="52">
        <v>0.115331064</v>
      </c>
      <c r="K132" s="52">
        <v>2.3638215699999999E-10</v>
      </c>
      <c r="L132" s="52">
        <v>0.34848533424367351</v>
      </c>
      <c r="M132" s="52">
        <v>0.195834755</v>
      </c>
      <c r="N132" s="52">
        <v>0.14333962195427269</v>
      </c>
      <c r="O132" s="52">
        <v>5.6129964999999997E-11</v>
      </c>
      <c r="P132" s="52">
        <v>0.36392461303727092</v>
      </c>
      <c r="Q132" s="65">
        <v>2.6851512E-11</v>
      </c>
      <c r="T132" s="63">
        <v>2.1340000000000001E-4</v>
      </c>
      <c r="U132" s="63">
        <v>2.3400000000000001E-3</v>
      </c>
      <c r="V132" s="63">
        <v>26.135715000000001</v>
      </c>
      <c r="W132" s="63">
        <v>7.9250780000000001</v>
      </c>
      <c r="X132" s="63">
        <v>2.2463083999999999E-3</v>
      </c>
      <c r="Y132" s="63">
        <v>2.1129433000000001E-4</v>
      </c>
      <c r="Z132" s="63">
        <v>34.441504999999999</v>
      </c>
      <c r="AA132" s="63">
        <v>0.22536108999999999</v>
      </c>
      <c r="AB132" s="63">
        <v>0.105402459</v>
      </c>
      <c r="AC132" s="63">
        <v>2.0326621400000001E-10</v>
      </c>
      <c r="AD132" s="63">
        <v>0.33076354921026219</v>
      </c>
      <c r="AE132" s="63">
        <v>0.18791208600000001</v>
      </c>
      <c r="AF132" s="63">
        <v>0.1394200918746071</v>
      </c>
      <c r="AG132" s="63">
        <v>5.5574192999999999E-11</v>
      </c>
      <c r="AH132" s="63">
        <v>0.35579570608677058</v>
      </c>
      <c r="AI132" s="63">
        <v>2.5571405999999999E-11</v>
      </c>
      <c r="AL132" s="54">
        <v>2.2570000000000001E-4</v>
      </c>
      <c r="AM132" s="54">
        <v>2.0390999999999999E-3</v>
      </c>
      <c r="AN132" s="54">
        <v>27.736656</v>
      </c>
      <c r="AO132" s="54">
        <v>7.7195214999999999</v>
      </c>
      <c r="AP132" s="54">
        <v>2.2577052000000001E-3</v>
      </c>
      <c r="AQ132" s="54">
        <v>2.0654347E-4</v>
      </c>
      <c r="AR132" s="54">
        <v>34.455424999999998</v>
      </c>
      <c r="AS132" s="54">
        <v>0.21639492599999999</v>
      </c>
      <c r="AT132" s="54">
        <v>9.5919415999999993E-2</v>
      </c>
      <c r="AU132" s="54">
        <v>1.9824518999999999E-10</v>
      </c>
      <c r="AV132" s="54">
        <v>0.3123143422051034</v>
      </c>
      <c r="AW132" s="54">
        <v>0.18111033000000001</v>
      </c>
      <c r="AX132" s="54">
        <v>0.13094646184869321</v>
      </c>
      <c r="AY132" s="54">
        <v>5.4611001000000002E-11</v>
      </c>
      <c r="AZ132" s="54">
        <v>0.34558219605179819</v>
      </c>
      <c r="BA132" s="54">
        <v>2.439753E-11</v>
      </c>
      <c r="BD132" s="59">
        <v>2.209E-4</v>
      </c>
      <c r="BE132" s="59">
        <v>2.2163999999999999E-3</v>
      </c>
      <c r="BF132" s="59">
        <v>26.929065999999999</v>
      </c>
      <c r="BG132" s="59">
        <v>7.8416075999999997</v>
      </c>
      <c r="BH132" s="59">
        <v>2.253676E-3</v>
      </c>
      <c r="BI132" s="59">
        <v>2.0890510000000001E-4</v>
      </c>
      <c r="BJ132" s="59">
        <v>34.450539999999997</v>
      </c>
      <c r="BK132" s="59">
        <v>0.22088323500000001</v>
      </c>
      <c r="BL132" s="59">
        <v>0.101245558</v>
      </c>
      <c r="BM132" s="59">
        <v>2.0982735600000001E-10</v>
      </c>
      <c r="BN132" s="59">
        <v>0.32212879321681831</v>
      </c>
      <c r="BO132" s="59">
        <v>0.18451751399999999</v>
      </c>
      <c r="BP132" s="59">
        <v>0.13605991197196729</v>
      </c>
      <c r="BQ132" s="59">
        <v>5.5638821500000003E-11</v>
      </c>
      <c r="BR132" s="59">
        <v>0.34561530305282601</v>
      </c>
      <c r="BS132" s="59">
        <v>2.5203973E-11</v>
      </c>
    </row>
    <row r="133" spans="1:71" x14ac:dyDescent="0.25">
      <c r="B133" s="52">
        <v>2.1589999999999999E-4</v>
      </c>
      <c r="C133" s="52">
        <v>7.6300000000000001E-4</v>
      </c>
      <c r="D133" s="52">
        <v>24.943574999999999</v>
      </c>
      <c r="E133" s="52">
        <v>8.1425520000000002</v>
      </c>
      <c r="F133" s="52">
        <v>2.2301665000000002E-3</v>
      </c>
      <c r="G133" s="52">
        <v>2.1520137999999999E-4</v>
      </c>
      <c r="H133" s="52">
        <v>34.341254999999997</v>
      </c>
      <c r="I133" s="52">
        <v>0.23787034000000001</v>
      </c>
      <c r="J133" s="52">
        <v>7.165754246056151E-2</v>
      </c>
      <c r="K133" s="52">
        <v>4.2616728000000002E-11</v>
      </c>
      <c r="L133" s="52">
        <v>0.30952788250654251</v>
      </c>
      <c r="M133" s="52">
        <v>0.19133251000000001</v>
      </c>
      <c r="N133" s="52">
        <v>0.10672331615858049</v>
      </c>
      <c r="O133" s="52">
        <v>3.3303292999999998E-11</v>
      </c>
      <c r="P133" s="52">
        <v>0.32357929920718481</v>
      </c>
      <c r="Q133" s="65">
        <v>1.5292323E-11</v>
      </c>
      <c r="T133" s="63">
        <v>2.2699999999999999E-4</v>
      </c>
      <c r="U133" s="63">
        <v>5.8949999999999996E-4</v>
      </c>
      <c r="V133" s="63">
        <v>26.506477</v>
      </c>
      <c r="W133" s="63">
        <v>7.9212213</v>
      </c>
      <c r="X133" s="63">
        <v>2.2402137999999999E-3</v>
      </c>
      <c r="Y133" s="63">
        <v>2.1033341000000001E-4</v>
      </c>
      <c r="Z133" s="63">
        <v>34.352898000000003</v>
      </c>
      <c r="AA133" s="63">
        <v>0.22783136000000001</v>
      </c>
      <c r="AB133" s="63">
        <v>6.2230221215634901E-2</v>
      </c>
      <c r="AC133" s="63">
        <v>3.9233821999999999E-11</v>
      </c>
      <c r="AD133" s="63">
        <v>0.29006158125801201</v>
      </c>
      <c r="AE133" s="63">
        <v>0.18426122</v>
      </c>
      <c r="AF133" s="63">
        <v>9.3814530138459473E-2</v>
      </c>
      <c r="AG133" s="63">
        <v>3.0895008599999999E-11</v>
      </c>
      <c r="AH133" s="63">
        <v>0.30667460118762219</v>
      </c>
      <c r="AI133" s="63">
        <v>1.4065680999999999E-11</v>
      </c>
      <c r="AL133" s="54">
        <v>2.3949999999999999E-4</v>
      </c>
      <c r="AM133" s="54">
        <v>4.729E-4</v>
      </c>
      <c r="AN133" s="54">
        <v>28.081835000000002</v>
      </c>
      <c r="AO133" s="54">
        <v>7.7170043000000001</v>
      </c>
      <c r="AP133" s="54">
        <v>2.2516747000000002E-3</v>
      </c>
      <c r="AQ133" s="54">
        <v>2.0571472000000001E-4</v>
      </c>
      <c r="AR133" s="54">
        <v>34.368668</v>
      </c>
      <c r="AS133" s="54">
        <v>0.21846505999999999</v>
      </c>
      <c r="AT133" s="54">
        <v>5.5330966946552797E-2</v>
      </c>
      <c r="AU133" s="54">
        <v>3.7741151499999999E-11</v>
      </c>
      <c r="AV133" s="54">
        <v>0.27379602698732908</v>
      </c>
      <c r="AW133" s="54">
        <v>0.177968084</v>
      </c>
      <c r="AX133" s="54">
        <v>8.7132930134817335E-2</v>
      </c>
      <c r="AY133" s="54">
        <v>3.0134244999999998E-11</v>
      </c>
      <c r="AZ133" s="54">
        <v>0.29661847718228063</v>
      </c>
      <c r="BA133" s="54">
        <v>1.3313672000000001E-11</v>
      </c>
      <c r="BD133" s="59">
        <v>2.3470000000000001E-4</v>
      </c>
      <c r="BE133" s="59">
        <v>5.354E-4</v>
      </c>
      <c r="BF133" s="59">
        <v>27.290648000000001</v>
      </c>
      <c r="BG133" s="59">
        <v>7.8388520000000002</v>
      </c>
      <c r="BH133" s="59">
        <v>2.2476364E-3</v>
      </c>
      <c r="BI133" s="59">
        <v>2.0799920000000001E-4</v>
      </c>
      <c r="BJ133" s="59">
        <v>34.362774000000002</v>
      </c>
      <c r="BK133" s="59">
        <v>0.22303224499999999</v>
      </c>
      <c r="BL133" s="59">
        <v>5.8830948167347401E-2</v>
      </c>
      <c r="BM133" s="59">
        <v>3.8748018000000002E-11</v>
      </c>
      <c r="BN133" s="59">
        <v>0.28186319320919728</v>
      </c>
      <c r="BO133" s="59">
        <v>0.18124662</v>
      </c>
      <c r="BP133" s="59">
        <v>9.0095684138435647E-2</v>
      </c>
      <c r="BQ133" s="59">
        <v>3.0544336000000001E-11</v>
      </c>
      <c r="BR133" s="59">
        <v>0.29659728718269068</v>
      </c>
      <c r="BS133" s="59">
        <v>1.3704005999999999E-11</v>
      </c>
    </row>
    <row r="134" spans="1:71" x14ac:dyDescent="0.25">
      <c r="B134" s="52">
        <v>2.0929999999999999E-4</v>
      </c>
      <c r="C134" s="52">
        <v>6.0439999999999995E-4</v>
      </c>
      <c r="D134" s="52">
        <v>25.260090000000002</v>
      </c>
      <c r="E134" s="52">
        <v>8.1364350000000005</v>
      </c>
      <c r="F134" s="52">
        <v>2.2232975000000001E-3</v>
      </c>
      <c r="G134" s="52">
        <v>2.1494440000000001E-4</v>
      </c>
      <c r="H134" s="52">
        <v>34.218094000000001</v>
      </c>
      <c r="I134" s="52">
        <v>0.244294125</v>
      </c>
      <c r="J134" s="52">
        <v>7.2563834431067245E-2</v>
      </c>
      <c r="K134" s="52">
        <v>4.1362995999999997E-11</v>
      </c>
      <c r="L134" s="52">
        <v>0.31685795947574907</v>
      </c>
      <c r="M134" s="52">
        <v>0.187308485</v>
      </c>
      <c r="N134" s="52">
        <v>0.1492900001645858</v>
      </c>
      <c r="O134" s="52">
        <v>4.1109959999999997E-11</v>
      </c>
      <c r="P134" s="52">
        <v>0.36517018922232219</v>
      </c>
      <c r="Q134" s="65">
        <v>1.6614831000000002E-11</v>
      </c>
      <c r="T134" s="63">
        <v>2.2120000000000001E-4</v>
      </c>
      <c r="U134" s="63">
        <v>4.5080000000000001E-4</v>
      </c>
      <c r="V134" s="63">
        <v>26.771183000000001</v>
      </c>
      <c r="W134" s="63">
        <v>7.9153247000000002</v>
      </c>
      <c r="X134" s="63">
        <v>2.2329120000000001E-3</v>
      </c>
      <c r="Y134" s="63">
        <v>2.1021987999999999E-4</v>
      </c>
      <c r="Z134" s="63">
        <v>34.22634</v>
      </c>
      <c r="AA134" s="63">
        <v>0.23297063000000001</v>
      </c>
      <c r="AB134" s="63">
        <v>6.2757300243232075E-2</v>
      </c>
      <c r="AC134" s="63">
        <v>3.7534202499999998E-11</v>
      </c>
      <c r="AD134" s="63">
        <v>0.29572793028381988</v>
      </c>
      <c r="AE134" s="63">
        <v>0.17903193000000001</v>
      </c>
      <c r="AF134" s="63">
        <v>0.13068703013952629</v>
      </c>
      <c r="AG134" s="63">
        <v>3.7071536000000002E-11</v>
      </c>
      <c r="AH134" s="63">
        <v>0.34176146619571918</v>
      </c>
      <c r="AI134" s="63">
        <v>1.5006203000000001E-11</v>
      </c>
      <c r="AL134" s="54">
        <v>2.3450000000000001E-4</v>
      </c>
      <c r="AM134" s="54">
        <v>3.3639999999999999E-4</v>
      </c>
      <c r="AN134" s="54">
        <v>28.323651999999999</v>
      </c>
      <c r="AO134" s="54">
        <v>7.7123119999999998</v>
      </c>
      <c r="AP134" s="54">
        <v>2.2438512999999999E-3</v>
      </c>
      <c r="AQ134" s="54">
        <v>2.0563997E-4</v>
      </c>
      <c r="AR134" s="54">
        <v>34.238247000000001</v>
      </c>
      <c r="AS134" s="54">
        <v>0.22194103100000001</v>
      </c>
      <c r="AT134" s="54">
        <v>5.4782707182098767E-2</v>
      </c>
      <c r="AU134" s="54">
        <v>3.4667150999999998E-11</v>
      </c>
      <c r="AV134" s="54">
        <v>0.27672373821960811</v>
      </c>
      <c r="AW134" s="54">
        <v>0.17170836</v>
      </c>
      <c r="AX134" s="54">
        <v>0.1152666801238932</v>
      </c>
      <c r="AY134" s="54">
        <v>3.3958195999999997E-11</v>
      </c>
      <c r="AZ134" s="54">
        <v>0.32888234018476448</v>
      </c>
      <c r="BA134" s="54">
        <v>1.3672569E-11</v>
      </c>
      <c r="BD134" s="59">
        <v>2.286E-4</v>
      </c>
      <c r="BE134" s="59">
        <v>3.9899999999999999E-4</v>
      </c>
      <c r="BF134" s="59">
        <v>27.538504</v>
      </c>
      <c r="BG134" s="59">
        <v>7.8336680000000003</v>
      </c>
      <c r="BH134" s="59">
        <v>2.2400517000000001E-3</v>
      </c>
      <c r="BI134" s="59">
        <v>2.0793465000000001E-4</v>
      </c>
      <c r="BJ134" s="59">
        <v>34.233932000000003</v>
      </c>
      <c r="BK134" s="59">
        <v>0.22784950000000001</v>
      </c>
      <c r="BL134" s="59">
        <v>5.9425140223521238E-2</v>
      </c>
      <c r="BM134" s="59">
        <v>3.6734486999999998E-11</v>
      </c>
      <c r="BN134" s="59">
        <v>0.28727464026324567</v>
      </c>
      <c r="BO134" s="59">
        <v>0.17564524000000001</v>
      </c>
      <c r="BP134" s="59">
        <v>0.12576093013623971</v>
      </c>
      <c r="BQ134" s="59">
        <v>3.6362577700000003E-11</v>
      </c>
      <c r="BR134" s="59">
        <v>0.32930448918716893</v>
      </c>
      <c r="BS134" s="59">
        <v>1.4556566000000001E-11</v>
      </c>
    </row>
    <row r="135" spans="1:71" x14ac:dyDescent="0.25">
      <c r="B135" s="52">
        <v>2.0100000000000001E-4</v>
      </c>
      <c r="C135" s="52">
        <v>1.2809E-3</v>
      </c>
      <c r="D135" s="52">
        <v>23.202984000000001</v>
      </c>
      <c r="E135" s="52">
        <v>8.1494199999999992</v>
      </c>
      <c r="F135" s="52">
        <v>2.2279079999999998E-3</v>
      </c>
      <c r="G135" s="52">
        <v>2.2180725E-4</v>
      </c>
      <c r="H135" s="52">
        <v>34.263080000000002</v>
      </c>
      <c r="I135" s="52">
        <v>0.25957931000000001</v>
      </c>
      <c r="J135" s="52">
        <v>0.12095273099999999</v>
      </c>
      <c r="K135" s="52">
        <v>6.4805935000000006E-11</v>
      </c>
      <c r="L135" s="52">
        <v>0.38053204106961641</v>
      </c>
      <c r="M135" s="52">
        <v>0.20323778000000001</v>
      </c>
      <c r="N135" s="52">
        <v>0.20830082323400001</v>
      </c>
      <c r="O135" s="52">
        <v>6.3283507999999996E-11</v>
      </c>
      <c r="P135" s="52">
        <v>0.44063867132361811</v>
      </c>
      <c r="Q135" s="65">
        <v>2.6305281000000001E-11</v>
      </c>
      <c r="T135" s="63">
        <v>2.1259999999999999E-4</v>
      </c>
      <c r="U135" s="63">
        <v>9.6650000000000002E-4</v>
      </c>
      <c r="V135" s="63">
        <v>24.676190999999999</v>
      </c>
      <c r="W135" s="63">
        <v>7.9225526000000004</v>
      </c>
      <c r="X135" s="63">
        <v>2.2375833000000001E-3</v>
      </c>
      <c r="Y135" s="63">
        <v>2.1680620000000001E-4</v>
      </c>
      <c r="Z135" s="63">
        <v>34.273605000000003</v>
      </c>
      <c r="AA135" s="63">
        <v>0.25004920000000003</v>
      </c>
      <c r="AB135" s="63">
        <v>0.100863407</v>
      </c>
      <c r="AC135" s="63">
        <v>5.7095916000000003E-11</v>
      </c>
      <c r="AD135" s="63">
        <v>0.35091260706145738</v>
      </c>
      <c r="AE135" s="63">
        <v>0.19419792999999999</v>
      </c>
      <c r="AF135" s="63">
        <v>0.18652558054805499</v>
      </c>
      <c r="AG135" s="63">
        <v>5.6250801999999997E-11</v>
      </c>
      <c r="AH135" s="63">
        <v>0.41455095671558279</v>
      </c>
      <c r="AI135" s="63">
        <v>2.2690613E-11</v>
      </c>
      <c r="AL135" s="54">
        <v>2.2589999999999999E-4</v>
      </c>
      <c r="AM135" s="54">
        <v>7.3609999999999995E-4</v>
      </c>
      <c r="AN135" s="54">
        <v>26.190771000000002</v>
      </c>
      <c r="AO135" s="54">
        <v>7.7153796999999997</v>
      </c>
      <c r="AP135" s="54">
        <v>2.2484470000000002E-3</v>
      </c>
      <c r="AQ135" s="54">
        <v>2.1195044000000001E-4</v>
      </c>
      <c r="AR135" s="54">
        <v>34.286957000000001</v>
      </c>
      <c r="AS135" s="54">
        <v>0.24005219</v>
      </c>
      <c r="AT135" s="54">
        <v>8.443638299999999E-2</v>
      </c>
      <c r="AU135" s="54">
        <v>5.16779075E-11</v>
      </c>
      <c r="AV135" s="54">
        <v>0.32448857305569179</v>
      </c>
      <c r="AW135" s="54">
        <v>0.18621378</v>
      </c>
      <c r="AX135" s="54">
        <v>0.16806784033844219</v>
      </c>
      <c r="AY135" s="54">
        <v>5.0907427400000003E-11</v>
      </c>
      <c r="AZ135" s="54">
        <v>0.39923101655669108</v>
      </c>
      <c r="BA135" s="54">
        <v>1.9864265E-11</v>
      </c>
      <c r="BD135" s="59">
        <v>2.1990000000000001E-4</v>
      </c>
      <c r="BE135" s="59">
        <v>8.6419999999999997E-4</v>
      </c>
      <c r="BF135" s="59">
        <v>25.432203000000001</v>
      </c>
      <c r="BG135" s="59">
        <v>7.8390354999999996</v>
      </c>
      <c r="BH135" s="59">
        <v>2.2446279999999998E-3</v>
      </c>
      <c r="BI135" s="59">
        <v>2.1435907E-4</v>
      </c>
      <c r="BJ135" s="59">
        <v>34.281624000000001</v>
      </c>
      <c r="BK135" s="59">
        <v>0.2452201</v>
      </c>
      <c r="BL135" s="59">
        <v>9.4357084999999993E-2</v>
      </c>
      <c r="BM135" s="59">
        <v>5.5444846999999998E-11</v>
      </c>
      <c r="BN135" s="59">
        <v>0.3395771850596947</v>
      </c>
      <c r="BO135" s="59">
        <v>0.190548246</v>
      </c>
      <c r="BP135" s="59">
        <v>0.17987227048402271</v>
      </c>
      <c r="BQ135" s="59">
        <v>5.4842517E-11</v>
      </c>
      <c r="BR135" s="59">
        <v>0.39938599556062621</v>
      </c>
      <c r="BS135" s="59">
        <v>2.1737583999999999E-11</v>
      </c>
    </row>
    <row r="136" spans="1:71" x14ac:dyDescent="0.25">
      <c r="B136" s="52">
        <v>1.996E-4</v>
      </c>
      <c r="C136" s="52">
        <v>2.1220000000000002E-3</v>
      </c>
      <c r="D136" s="52">
        <v>21.901018000000001</v>
      </c>
      <c r="E136" s="52">
        <v>8.154204</v>
      </c>
      <c r="F136" s="52">
        <v>2.2325221999999999E-3</v>
      </c>
      <c r="G136" s="52">
        <v>2.263942E-4</v>
      </c>
      <c r="H136" s="52">
        <v>34.315075</v>
      </c>
      <c r="I136" s="52">
        <v>0.268213865</v>
      </c>
      <c r="J136" s="52">
        <v>0.15721131399999999</v>
      </c>
      <c r="K136" s="52">
        <v>9.9555979999999996E-11</v>
      </c>
      <c r="L136" s="52">
        <v>0.42542517910579358</v>
      </c>
      <c r="M136" s="52">
        <v>0.21602003</v>
      </c>
      <c r="N136" s="52">
        <v>0.25675104999999998</v>
      </c>
      <c r="O136" s="52">
        <v>8.5391194000000006E-11</v>
      </c>
      <c r="P136" s="52">
        <v>0.50391684012058058</v>
      </c>
      <c r="Q136" s="65">
        <v>3.5156719999999998E-11</v>
      </c>
      <c r="T136" s="63">
        <v>2.1049999999999999E-4</v>
      </c>
      <c r="U136" s="63">
        <v>1.6094E-3</v>
      </c>
      <c r="V136" s="63">
        <v>23.364716999999999</v>
      </c>
      <c r="W136" s="63">
        <v>7.9245386</v>
      </c>
      <c r="X136" s="63">
        <v>2.2422483000000002E-3</v>
      </c>
      <c r="Y136" s="63">
        <v>2.211724E-4</v>
      </c>
      <c r="Z136" s="63">
        <v>34.325386000000002</v>
      </c>
      <c r="AA136" s="63">
        <v>0.25839944999999997</v>
      </c>
      <c r="AB136" s="63">
        <v>0.13514749700000001</v>
      </c>
      <c r="AC136" s="63">
        <v>8.2096328000000006E-11</v>
      </c>
      <c r="AD136" s="63">
        <v>0.39354694708769422</v>
      </c>
      <c r="AE136" s="63">
        <v>0.206037265</v>
      </c>
      <c r="AF136" s="63">
        <v>0.22621073</v>
      </c>
      <c r="AG136" s="63">
        <v>7.4314304400000003E-11</v>
      </c>
      <c r="AH136" s="63">
        <v>0.46958903610576819</v>
      </c>
      <c r="AI136" s="63">
        <v>3.0550363999999997E-11</v>
      </c>
      <c r="AL136" s="54">
        <v>2.2359999999999999E-4</v>
      </c>
      <c r="AM136" s="54">
        <v>1.2528999999999999E-3</v>
      </c>
      <c r="AN136" s="54">
        <v>24.865590999999998</v>
      </c>
      <c r="AO136" s="54">
        <v>7.7158470000000001</v>
      </c>
      <c r="AP136" s="54">
        <v>2.2530227000000002E-3</v>
      </c>
      <c r="AQ136" s="54">
        <v>2.1610879E-4</v>
      </c>
      <c r="AR136" s="54">
        <v>34.338276</v>
      </c>
      <c r="AS136" s="54">
        <v>0.24810615999999999</v>
      </c>
      <c r="AT136" s="54">
        <v>0.116611748</v>
      </c>
      <c r="AU136" s="54">
        <v>7.2382453999999995E-11</v>
      </c>
      <c r="AV136" s="54">
        <v>0.36471790807752369</v>
      </c>
      <c r="AW136" s="54">
        <v>0.196119024</v>
      </c>
      <c r="AX136" s="54">
        <v>0.19996214800000001</v>
      </c>
      <c r="AY136" s="54">
        <v>6.6240723000000006E-11</v>
      </c>
      <c r="AZ136" s="54">
        <v>0.44809968709562259</v>
      </c>
      <c r="BA136" s="54">
        <v>2.6931722E-11</v>
      </c>
      <c r="BD136" s="59">
        <v>2.1770000000000001E-4</v>
      </c>
      <c r="BE136" s="59">
        <v>1.4538999999999999E-3</v>
      </c>
      <c r="BF136" s="59">
        <v>24.116358000000002</v>
      </c>
      <c r="BG136" s="59">
        <v>7.8402666999999999</v>
      </c>
      <c r="BH136" s="59">
        <v>2.2492069E-3</v>
      </c>
      <c r="BI136" s="59">
        <v>2.1861058000000001E-4</v>
      </c>
      <c r="BJ136" s="59">
        <v>34.333312999999997</v>
      </c>
      <c r="BK136" s="59">
        <v>0.25358763000000001</v>
      </c>
      <c r="BL136" s="59">
        <v>0.12756142200000001</v>
      </c>
      <c r="BM136" s="59">
        <v>7.9109821000000005E-11</v>
      </c>
      <c r="BN136" s="59">
        <v>0.3811490520845594</v>
      </c>
      <c r="BO136" s="59">
        <v>0.20189552999999999</v>
      </c>
      <c r="BP136" s="59">
        <v>0.21722609000000001</v>
      </c>
      <c r="BQ136" s="59">
        <v>7.2263986000000005E-11</v>
      </c>
      <c r="BR136" s="59">
        <v>0.44900508310164589</v>
      </c>
      <c r="BS136" s="59">
        <v>2.9353432999999999E-11</v>
      </c>
    </row>
    <row r="137" spans="1:71" x14ac:dyDescent="0.25">
      <c r="B137" s="52">
        <v>2.065E-4</v>
      </c>
      <c r="C137" s="52">
        <v>3.0349000000000001E-3</v>
      </c>
      <c r="D137" s="52">
        <v>21.346045</v>
      </c>
      <c r="E137" s="52">
        <v>8.1540859999999995</v>
      </c>
      <c r="F137" s="52">
        <v>2.234059E-3</v>
      </c>
      <c r="G137" s="52">
        <v>2.280727E-4</v>
      </c>
      <c r="H137" s="52">
        <v>34.335372999999997</v>
      </c>
      <c r="I137" s="52">
        <v>0.26804650000000002</v>
      </c>
      <c r="J137" s="52">
        <v>0.174148584</v>
      </c>
      <c r="K137" s="52">
        <v>1.9577586000000001E-10</v>
      </c>
      <c r="L137" s="52">
        <v>0.44219508420335207</v>
      </c>
      <c r="M137" s="52">
        <v>0.22069071000000001</v>
      </c>
      <c r="N137" s="52">
        <v>0.26661097499999997</v>
      </c>
      <c r="O137" s="52">
        <v>9.9793946999999996E-11</v>
      </c>
      <c r="P137" s="52">
        <v>0.51788517714010218</v>
      </c>
      <c r="Q137" s="65">
        <v>4.0275851999999999E-11</v>
      </c>
      <c r="T137" s="63">
        <v>2.1589999999999999E-4</v>
      </c>
      <c r="U137" s="63">
        <v>2.2309999999999999E-3</v>
      </c>
      <c r="V137" s="63">
        <v>22.791653</v>
      </c>
      <c r="W137" s="63">
        <v>7.9243249999999996</v>
      </c>
      <c r="X137" s="63">
        <v>2.2437339999999998E-3</v>
      </c>
      <c r="Y137" s="63">
        <v>2.2286273999999999E-4</v>
      </c>
      <c r="Z137" s="63">
        <v>34.342230000000001</v>
      </c>
      <c r="AA137" s="63">
        <v>0.25980476000000002</v>
      </c>
      <c r="AB137" s="63">
        <v>0.152059267</v>
      </c>
      <c r="AC137" s="63">
        <v>1.2321360200000001E-10</v>
      </c>
      <c r="AD137" s="63">
        <v>0.41186402712985631</v>
      </c>
      <c r="AE137" s="63">
        <v>0.21134758000000001</v>
      </c>
      <c r="AF137" s="63">
        <v>0.239804025</v>
      </c>
      <c r="AG137" s="63">
        <v>8.6756058000000005E-11</v>
      </c>
      <c r="AH137" s="63">
        <v>0.48793807712313342</v>
      </c>
      <c r="AI137" s="63">
        <v>3.5312767E-11</v>
      </c>
      <c r="AL137" s="54">
        <v>2.2819999999999999E-4</v>
      </c>
      <c r="AM137" s="54">
        <v>1.7113E-3</v>
      </c>
      <c r="AN137" s="54">
        <v>24.27298</v>
      </c>
      <c r="AO137" s="54">
        <v>7.716056</v>
      </c>
      <c r="AP137" s="54">
        <v>2.2543462E-3</v>
      </c>
      <c r="AQ137" s="54">
        <v>2.177949E-4</v>
      </c>
      <c r="AR137" s="54">
        <v>34.351546999999997</v>
      </c>
      <c r="AS137" s="54">
        <v>0.25063453000000002</v>
      </c>
      <c r="AT137" s="54">
        <v>0.13294592</v>
      </c>
      <c r="AU137" s="54">
        <v>9.7869755999999995E-11</v>
      </c>
      <c r="AV137" s="54">
        <v>0.3835804501038767</v>
      </c>
      <c r="AW137" s="54">
        <v>0.20232399000000001</v>
      </c>
      <c r="AX137" s="54">
        <v>0.21561467000000001</v>
      </c>
      <c r="AY137" s="54">
        <v>7.7414433000000001E-11</v>
      </c>
      <c r="AZ137" s="54">
        <v>0.46805853511150208</v>
      </c>
      <c r="BA137" s="54">
        <v>3.136172E-11</v>
      </c>
      <c r="BD137" s="59">
        <v>2.2279999999999999E-4</v>
      </c>
      <c r="BE137" s="59">
        <v>2.0213000000000002E-3</v>
      </c>
      <c r="BF137" s="59">
        <v>23.534272999999999</v>
      </c>
      <c r="BG137" s="59">
        <v>7.8403907000000004</v>
      </c>
      <c r="BH137" s="59">
        <v>2.2506032E-3</v>
      </c>
      <c r="BI137" s="59">
        <v>2.2029107999999999E-4</v>
      </c>
      <c r="BJ137" s="59">
        <v>34.348804000000001</v>
      </c>
      <c r="BK137" s="59">
        <v>0.255372716</v>
      </c>
      <c r="BL137" s="59">
        <v>0.14421419299999999</v>
      </c>
      <c r="BM137" s="59">
        <v>1.15879962E-10</v>
      </c>
      <c r="BN137" s="59">
        <v>0.39958690912233291</v>
      </c>
      <c r="BO137" s="59">
        <v>0.20733781000000001</v>
      </c>
      <c r="BP137" s="59">
        <v>0.231240855</v>
      </c>
      <c r="BQ137" s="59">
        <v>8.4636642999999999E-11</v>
      </c>
      <c r="BR137" s="59">
        <v>0.46859612311872428</v>
      </c>
      <c r="BS137" s="59">
        <v>3.4057787999999999E-11</v>
      </c>
    </row>
    <row r="138" spans="1:71" x14ac:dyDescent="0.25">
      <c r="B138" s="52">
        <v>2.284E-4</v>
      </c>
      <c r="C138" s="52">
        <v>7.2965E-3</v>
      </c>
      <c r="D138" s="52">
        <v>20.767979</v>
      </c>
      <c r="E138" s="52">
        <v>8.1540359999999996</v>
      </c>
      <c r="F138" s="52">
        <v>2.2366636000000001E-3</v>
      </c>
      <c r="G138" s="52">
        <v>2.2978113E-4</v>
      </c>
      <c r="H138" s="52">
        <v>34.3889</v>
      </c>
      <c r="I138" s="52">
        <v>0.258870814</v>
      </c>
      <c r="J138" s="52">
        <v>0.19432764</v>
      </c>
      <c r="K138" s="52">
        <v>5.7008928049999997E-9</v>
      </c>
      <c r="L138" s="52">
        <v>0.4531984597139696</v>
      </c>
      <c r="M138" s="52">
        <v>0.22084809</v>
      </c>
      <c r="N138" s="52">
        <v>0.26149477999999998</v>
      </c>
      <c r="O138" s="52">
        <v>1.1209667500000001E-10</v>
      </c>
      <c r="P138" s="52">
        <v>0.50990422515961598</v>
      </c>
      <c r="Q138" s="65">
        <v>4.7494420000000001E-11</v>
      </c>
      <c r="T138" s="63">
        <v>2.3699999999999999E-4</v>
      </c>
      <c r="U138" s="63">
        <v>5.9876E-3</v>
      </c>
      <c r="V138" s="63">
        <v>22.205824</v>
      </c>
      <c r="W138" s="63">
        <v>7.924569</v>
      </c>
      <c r="X138" s="63">
        <v>2.2463041999999998E-3</v>
      </c>
      <c r="Y138" s="63">
        <v>2.2451622000000001E-4</v>
      </c>
      <c r="Z138" s="63">
        <v>34.393099999999997</v>
      </c>
      <c r="AA138" s="63">
        <v>0.25154805600000002</v>
      </c>
      <c r="AB138" s="63">
        <v>0.17546635999999999</v>
      </c>
      <c r="AC138" s="63">
        <v>3.452176713E-9</v>
      </c>
      <c r="AD138" s="63">
        <v>0.42701441946419028</v>
      </c>
      <c r="AE138" s="63">
        <v>0.21360349000000001</v>
      </c>
      <c r="AF138" s="63">
        <v>0.240959217</v>
      </c>
      <c r="AG138" s="63">
        <v>1.0619251E-10</v>
      </c>
      <c r="AH138" s="63">
        <v>0.48747894815113851</v>
      </c>
      <c r="AI138" s="63">
        <v>4.4139969999999998E-11</v>
      </c>
      <c r="AL138" s="54">
        <v>2.4840000000000002E-4</v>
      </c>
      <c r="AM138" s="54">
        <v>5.0828999999999996E-3</v>
      </c>
      <c r="AN138" s="54">
        <v>23.672684</v>
      </c>
      <c r="AO138" s="54">
        <v>7.7161007000000001</v>
      </c>
      <c r="AP138" s="54">
        <v>2.256737E-3</v>
      </c>
      <c r="AQ138" s="54">
        <v>2.1941908999999999E-4</v>
      </c>
      <c r="AR138" s="54">
        <v>34.398339999999997</v>
      </c>
      <c r="AS138" s="54">
        <v>0.24326813</v>
      </c>
      <c r="AT138" s="54">
        <v>0.158521883</v>
      </c>
      <c r="AU138" s="54">
        <v>2.56213554E-9</v>
      </c>
      <c r="AV138" s="54">
        <v>0.40179001557345789</v>
      </c>
      <c r="AW138" s="54">
        <v>0.20584524000000001</v>
      </c>
      <c r="AX138" s="54">
        <v>0.22087745</v>
      </c>
      <c r="AY138" s="54">
        <v>9.9477769E-11</v>
      </c>
      <c r="AZ138" s="54">
        <v>0.47073787014258411</v>
      </c>
      <c r="BA138" s="54">
        <v>4.097659E-11</v>
      </c>
      <c r="BD138" s="59">
        <v>2.4360000000000001E-4</v>
      </c>
      <c r="BE138" s="59">
        <v>5.6127E-3</v>
      </c>
      <c r="BF138" s="59">
        <v>22.939962000000001</v>
      </c>
      <c r="BG138" s="59">
        <v>7.8404818000000001</v>
      </c>
      <c r="BH138" s="59">
        <v>2.2530826000000002E-3</v>
      </c>
      <c r="BI138" s="59">
        <v>2.2193285999999999E-4</v>
      </c>
      <c r="BJ138" s="59">
        <v>34.397694000000001</v>
      </c>
      <c r="BK138" s="59">
        <v>0.24751914</v>
      </c>
      <c r="BL138" s="59">
        <v>0.16801813700000001</v>
      </c>
      <c r="BM138" s="59">
        <v>3.324638524E-9</v>
      </c>
      <c r="BN138" s="59">
        <v>0.41553728033646942</v>
      </c>
      <c r="BO138" s="59">
        <v>0.2098071</v>
      </c>
      <c r="BP138" s="59">
        <v>0.23355330999999999</v>
      </c>
      <c r="BQ138" s="59">
        <v>1.0514398899999999E-10</v>
      </c>
      <c r="BR138" s="59">
        <v>0.47096397314825028</v>
      </c>
      <c r="BS138" s="59">
        <v>4.3081259999999999E-11</v>
      </c>
    </row>
    <row r="139" spans="1:71" x14ac:dyDescent="0.25">
      <c r="B139" s="52">
        <v>2.309E-4</v>
      </c>
      <c r="C139" s="52">
        <v>8.9633000000000004E-3</v>
      </c>
      <c r="D139" s="52">
        <v>20.185286999999999</v>
      </c>
      <c r="E139" s="52">
        <v>8.1546610000000008</v>
      </c>
      <c r="F139" s="52">
        <v>2.2363684E-3</v>
      </c>
      <c r="G139" s="52">
        <v>2.3202893000000001E-4</v>
      </c>
      <c r="H139" s="52">
        <v>34.371650000000002</v>
      </c>
      <c r="I139" s="52">
        <v>0.26133890599999998</v>
      </c>
      <c r="J139" s="52">
        <v>0.21314089999999999</v>
      </c>
      <c r="K139" s="52">
        <v>1.8873538019999999E-8</v>
      </c>
      <c r="L139" s="52">
        <v>0.47447982488868018</v>
      </c>
      <c r="M139" s="52">
        <v>0.22344084</v>
      </c>
      <c r="N139" s="52">
        <v>0.29142807399999998</v>
      </c>
      <c r="O139" s="52">
        <v>1.3191935700000001E-10</v>
      </c>
      <c r="P139" s="52">
        <v>0.54266082918536007</v>
      </c>
      <c r="Q139" s="65">
        <v>5.3415276000000001E-11</v>
      </c>
      <c r="T139" s="63">
        <v>2.3910000000000001E-4</v>
      </c>
      <c r="U139" s="63">
        <v>7.5924E-3</v>
      </c>
      <c r="V139" s="63">
        <v>21.606915999999998</v>
      </c>
      <c r="W139" s="63">
        <v>7.9248146999999998</v>
      </c>
      <c r="X139" s="63">
        <v>2.2459489000000001E-3</v>
      </c>
      <c r="Y139" s="63">
        <v>2.2669271999999999E-4</v>
      </c>
      <c r="Z139" s="63">
        <v>34.373511999999998</v>
      </c>
      <c r="AA139" s="63">
        <v>0.25402683999999998</v>
      </c>
      <c r="AB139" s="63">
        <v>0.193565984</v>
      </c>
      <c r="AC139" s="63">
        <v>1.2452164206E-8</v>
      </c>
      <c r="AD139" s="63">
        <v>0.44759283646633008</v>
      </c>
      <c r="AE139" s="63">
        <v>0.21555242999999999</v>
      </c>
      <c r="AF139" s="63">
        <v>0.268582286</v>
      </c>
      <c r="AG139" s="63">
        <v>1.2402966099999999E-10</v>
      </c>
      <c r="AH139" s="63">
        <v>0.51689221017445264</v>
      </c>
      <c r="AI139" s="63">
        <v>4.965765E-11</v>
      </c>
      <c r="AL139" s="54">
        <v>2.5030000000000001E-4</v>
      </c>
      <c r="AM139" s="54">
        <v>6.3946000000000003E-3</v>
      </c>
      <c r="AN139" s="54">
        <v>23.058363</v>
      </c>
      <c r="AO139" s="54">
        <v>7.7159022999999998</v>
      </c>
      <c r="AP139" s="54">
        <v>2.2562026999999999E-3</v>
      </c>
      <c r="AQ139" s="54">
        <v>2.215246E-4</v>
      </c>
      <c r="AR139" s="54">
        <v>34.376224999999998</v>
      </c>
      <c r="AS139" s="54">
        <v>0.24599262</v>
      </c>
      <c r="AT139" s="54">
        <v>0.17565757000000001</v>
      </c>
      <c r="AU139" s="54">
        <v>8.3933545749999996E-9</v>
      </c>
      <c r="AV139" s="54">
        <v>0.42165019840658591</v>
      </c>
      <c r="AW139" s="54">
        <v>0.20799087999999999</v>
      </c>
      <c r="AX139" s="54">
        <v>0.246048565</v>
      </c>
      <c r="AY139" s="54">
        <v>1.16007268E-10</v>
      </c>
      <c r="AZ139" s="54">
        <v>0.49958986016456203</v>
      </c>
      <c r="BA139" s="54">
        <v>4.6179394000000001E-11</v>
      </c>
      <c r="BD139" s="59">
        <v>2.4570000000000001E-4</v>
      </c>
      <c r="BE139" s="59">
        <v>7.1218999999999996E-3</v>
      </c>
      <c r="BF139" s="59">
        <v>22.332236999999999</v>
      </c>
      <c r="BG139" s="59">
        <v>7.8404593</v>
      </c>
      <c r="BH139" s="59">
        <v>2.2526239999999999E-3</v>
      </c>
      <c r="BI139" s="59">
        <v>2.2407610000000001E-4</v>
      </c>
      <c r="BJ139" s="59">
        <v>34.377335000000002</v>
      </c>
      <c r="BK139" s="59">
        <v>0.25014002000000002</v>
      </c>
      <c r="BL139" s="59">
        <v>0.18572161400000001</v>
      </c>
      <c r="BM139" s="59">
        <v>1.1993889373E-8</v>
      </c>
      <c r="BN139" s="59">
        <v>0.43586164600782917</v>
      </c>
      <c r="BO139" s="59">
        <v>0.21181353999999999</v>
      </c>
      <c r="BP139" s="59">
        <v>0.26028273499999999</v>
      </c>
      <c r="BQ139" s="59">
        <v>1.2309031E-10</v>
      </c>
      <c r="BR139" s="59">
        <v>0.49980284217164511</v>
      </c>
      <c r="BS139" s="59">
        <v>4.8531068000000002E-11</v>
      </c>
    </row>
    <row r="140" spans="1:71" x14ac:dyDescent="0.25">
      <c r="B140" s="52">
        <v>2.374E-4</v>
      </c>
      <c r="C140" s="52">
        <v>8.3268999999999999E-3</v>
      </c>
      <c r="D140" s="52">
        <v>19.798881999999999</v>
      </c>
      <c r="E140" s="52">
        <v>8.1520299999999999</v>
      </c>
      <c r="F140" s="52">
        <v>2.2359048000000002E-3</v>
      </c>
      <c r="G140" s="52">
        <v>2.3376663999999999E-4</v>
      </c>
      <c r="H140" s="52">
        <v>34.349870000000003</v>
      </c>
      <c r="I140" s="52">
        <v>0.26419889499999999</v>
      </c>
      <c r="J140" s="52">
        <v>0.21508254600000001</v>
      </c>
      <c r="K140" s="52">
        <v>8.8885799139999999E-9</v>
      </c>
      <c r="L140" s="52">
        <v>0.47928144990255789</v>
      </c>
      <c r="M140" s="52">
        <v>0.22490958</v>
      </c>
      <c r="N140" s="52">
        <v>0.29296333000000002</v>
      </c>
      <c r="O140" s="52">
        <v>1.2288007999999999E-10</v>
      </c>
      <c r="P140" s="52">
        <v>0.54576262617494653</v>
      </c>
      <c r="Q140" s="65">
        <v>5.2035800000000001E-11</v>
      </c>
      <c r="T140" s="63">
        <v>2.4580000000000001E-4</v>
      </c>
      <c r="U140" s="63">
        <v>7.1599000000000003E-3</v>
      </c>
      <c r="V140" s="63">
        <v>21.200949000000001</v>
      </c>
      <c r="W140" s="63">
        <v>7.9229479999999999</v>
      </c>
      <c r="X140" s="63">
        <v>2.2457446999999998E-3</v>
      </c>
      <c r="Y140" s="63">
        <v>2.2839911999999999E-4</v>
      </c>
      <c r="Z140" s="63">
        <v>34.354526999999997</v>
      </c>
      <c r="AA140" s="63">
        <v>0.25694732999999997</v>
      </c>
      <c r="AB140" s="63">
        <v>0.19414964000000001</v>
      </c>
      <c r="AC140" s="63">
        <v>6.0069671039999997E-9</v>
      </c>
      <c r="AD140" s="63">
        <v>0.45109697602014748</v>
      </c>
      <c r="AE140" s="63">
        <v>0.21641089499999999</v>
      </c>
      <c r="AF140" s="63">
        <v>0.26844664400000001</v>
      </c>
      <c r="AG140" s="63">
        <v>1.12564787E-10</v>
      </c>
      <c r="AH140" s="63">
        <v>0.51995443616175385</v>
      </c>
      <c r="AI140" s="63">
        <v>4.783109E-11</v>
      </c>
      <c r="AL140" s="54">
        <v>2.5700000000000001E-4</v>
      </c>
      <c r="AM140" s="54">
        <v>6.0035000000000002E-3</v>
      </c>
      <c r="AN140" s="54">
        <v>22.625430000000001</v>
      </c>
      <c r="AO140" s="54">
        <v>7.7144193999999997</v>
      </c>
      <c r="AP140" s="54">
        <v>2.2561448000000001E-3</v>
      </c>
      <c r="AQ140" s="54">
        <v>2.2323140999999999E-4</v>
      </c>
      <c r="AR140" s="54">
        <v>34.359969999999997</v>
      </c>
      <c r="AS140" s="54">
        <v>0.24910282</v>
      </c>
      <c r="AT140" s="54">
        <v>0.17646609699999999</v>
      </c>
      <c r="AU140" s="54">
        <v>4.1977995050000003E-9</v>
      </c>
      <c r="AV140" s="54">
        <v>0.42556892121007939</v>
      </c>
      <c r="AW140" s="54">
        <v>0.20894141999999999</v>
      </c>
      <c r="AX140" s="54">
        <v>0.24639195999999999</v>
      </c>
      <c r="AY140" s="54">
        <v>1.05910421E-10</v>
      </c>
      <c r="AZ140" s="54">
        <v>0.50188207215313174</v>
      </c>
      <c r="BA140" s="54">
        <v>4.4537047999999998E-11</v>
      </c>
      <c r="BD140" s="59">
        <v>2.5230000000000001E-4</v>
      </c>
      <c r="BE140" s="59">
        <v>6.7581000000000004E-3</v>
      </c>
      <c r="BF140" s="59">
        <v>21.914173000000002</v>
      </c>
      <c r="BG140" s="59">
        <v>7.8385996999999996</v>
      </c>
      <c r="BH140" s="59">
        <v>2.252446E-3</v>
      </c>
      <c r="BI140" s="59">
        <v>2.2577262E-4</v>
      </c>
      <c r="BJ140" s="59">
        <v>34.359768000000003</v>
      </c>
      <c r="BK140" s="59">
        <v>0.25291263000000003</v>
      </c>
      <c r="BL140" s="59">
        <v>0.18719438299999999</v>
      </c>
      <c r="BM140" s="59">
        <v>6.2569523869999996E-9</v>
      </c>
      <c r="BN140" s="59">
        <v>0.44010701927000401</v>
      </c>
      <c r="BO140" s="59">
        <v>0.21293614999999999</v>
      </c>
      <c r="BP140" s="59">
        <v>0.26139222000000001</v>
      </c>
      <c r="BQ140" s="59">
        <v>1.1371718E-10</v>
      </c>
      <c r="BR140" s="59">
        <v>0.50209297716093848</v>
      </c>
      <c r="BS140" s="59">
        <v>4.7193814999999999E-11</v>
      </c>
    </row>
    <row r="141" spans="1:71" x14ac:dyDescent="0.25">
      <c r="B141" s="52">
        <v>2.8380000000000001E-4</v>
      </c>
      <c r="C141" s="52">
        <v>8.6761000000000008E-3</v>
      </c>
      <c r="D141" s="52">
        <v>18.674358000000002</v>
      </c>
      <c r="E141" s="52">
        <v>8.1514229999999994</v>
      </c>
      <c r="F141" s="52">
        <v>2.2403499999999999E-3</v>
      </c>
      <c r="G141" s="52">
        <v>2.3866415999999999E-4</v>
      </c>
      <c r="H141" s="52">
        <v>34.414200000000001</v>
      </c>
      <c r="I141" s="52">
        <v>0.26769074999999998</v>
      </c>
      <c r="J141" s="52">
        <v>0.23344578999999999</v>
      </c>
      <c r="K141" s="52">
        <v>7.1587692379999997E-9</v>
      </c>
      <c r="L141" s="52">
        <v>0.5011365471724426</v>
      </c>
      <c r="M141" s="52">
        <v>0.23067502000000001</v>
      </c>
      <c r="N141" s="52">
        <v>0.30286183600000011</v>
      </c>
      <c r="O141" s="52">
        <v>1.1910851999999999E-10</v>
      </c>
      <c r="P141" s="52">
        <v>0.5606741211730486</v>
      </c>
      <c r="Q141" s="65">
        <v>5.3900182999999998E-11</v>
      </c>
      <c r="T141" s="63">
        <v>2.9189999999999999E-4</v>
      </c>
      <c r="U141" s="63">
        <v>7.3340999999999996E-3</v>
      </c>
      <c r="V141" s="63">
        <v>20.097584000000001</v>
      </c>
      <c r="W141" s="63">
        <v>7.9227930000000004</v>
      </c>
      <c r="X141" s="63">
        <v>2.2507985000000002E-3</v>
      </c>
      <c r="Y141" s="63">
        <v>2.3291368999999999E-4</v>
      </c>
      <c r="Z141" s="63">
        <v>34.427653999999997</v>
      </c>
      <c r="AA141" s="63">
        <v>0.26054247000000003</v>
      </c>
      <c r="AB141" s="63">
        <v>0.21018249999999999</v>
      </c>
      <c r="AC141" s="63">
        <v>4.5646646449999997E-9</v>
      </c>
      <c r="AD141" s="63">
        <v>0.47072497457739709</v>
      </c>
      <c r="AE141" s="63">
        <v>0.22188055000000001</v>
      </c>
      <c r="AF141" s="63">
        <v>0.27504756600000002</v>
      </c>
      <c r="AG141" s="63">
        <v>1.09276407E-10</v>
      </c>
      <c r="AH141" s="63">
        <v>0.52839552415922697</v>
      </c>
      <c r="AI141" s="63">
        <v>4.9355440000000002E-11</v>
      </c>
      <c r="AL141" s="54">
        <v>3.0289999999999999E-4</v>
      </c>
      <c r="AM141" s="54">
        <v>6.2075000000000003E-3</v>
      </c>
      <c r="AN141" s="54">
        <v>21.539943999999998</v>
      </c>
      <c r="AO141" s="54">
        <v>7.7137165000000003</v>
      </c>
      <c r="AP141" s="54">
        <v>2.2617579E-3</v>
      </c>
      <c r="AQ141" s="54">
        <v>2.2741096000000001E-4</v>
      </c>
      <c r="AR141" s="54">
        <v>34.441257</v>
      </c>
      <c r="AS141" s="54">
        <v>0.25305411</v>
      </c>
      <c r="AT141" s="54">
        <v>0.188602096</v>
      </c>
      <c r="AU141" s="54">
        <v>2.9446210899999998E-9</v>
      </c>
      <c r="AV141" s="54">
        <v>0.44165620895650648</v>
      </c>
      <c r="AW141" s="54">
        <v>0.21311691999999999</v>
      </c>
      <c r="AX141" s="54">
        <v>0.24823228999999999</v>
      </c>
      <c r="AY141" s="54">
        <v>9.8318383000000006E-11</v>
      </c>
      <c r="AZ141" s="54">
        <v>0.50949634314631875</v>
      </c>
      <c r="BA141" s="54">
        <v>4.4885329999999999E-11</v>
      </c>
      <c r="BD141" s="59">
        <v>2.9829999999999999E-4</v>
      </c>
      <c r="BE141" s="59">
        <v>6.8551999999999997E-3</v>
      </c>
      <c r="BF141" s="59">
        <v>20.821021999999999</v>
      </c>
      <c r="BG141" s="59">
        <v>7.8378560000000004</v>
      </c>
      <c r="BH141" s="59">
        <v>2.2578004E-3</v>
      </c>
      <c r="BI141" s="59">
        <v>2.3010768999999999E-4</v>
      </c>
      <c r="BJ141" s="59">
        <v>34.437953999999998</v>
      </c>
      <c r="BK141" s="59">
        <v>0.25669346399999998</v>
      </c>
      <c r="BL141" s="59">
        <v>0.20106752999999999</v>
      </c>
      <c r="BM141" s="59">
        <v>4.2581152600000002E-9</v>
      </c>
      <c r="BN141" s="59">
        <v>0.45776099827060512</v>
      </c>
      <c r="BO141" s="59">
        <v>0.21785442999999999</v>
      </c>
      <c r="BP141" s="59">
        <v>0.26497784600000002</v>
      </c>
      <c r="BQ141" s="59">
        <v>1.07210467E-10</v>
      </c>
      <c r="BR141" s="59">
        <v>0.50975226115521088</v>
      </c>
      <c r="BS141" s="59">
        <v>4.7964042000000002E-11</v>
      </c>
    </row>
    <row r="142" spans="1:71" x14ac:dyDescent="0.25">
      <c r="B142" s="52">
        <v>3.9950000000000001E-4</v>
      </c>
      <c r="C142" s="52">
        <v>1.52423E-2</v>
      </c>
      <c r="D142" s="52">
        <v>18.838166999999999</v>
      </c>
      <c r="E142" s="52">
        <v>8.1473239999999993</v>
      </c>
      <c r="F142" s="52">
        <v>2.2510185000000002E-3</v>
      </c>
      <c r="G142" s="52">
        <v>2.3773986E-4</v>
      </c>
      <c r="H142" s="52">
        <v>34.555701999999997</v>
      </c>
      <c r="I142" s="52">
        <v>0.26519574000000001</v>
      </c>
      <c r="J142" s="52">
        <v>0.27352712000000001</v>
      </c>
      <c r="K142" s="52">
        <v>1.893367008990314E-2</v>
      </c>
      <c r="L142" s="52">
        <v>0.55765653011234928</v>
      </c>
      <c r="M142" s="52">
        <v>0.23568509000000001</v>
      </c>
      <c r="N142" s="52">
        <v>0.39134409999999997</v>
      </c>
      <c r="O142" s="52">
        <v>3.4624041600000002E-10</v>
      </c>
      <c r="P142" s="52">
        <v>0.65623592243856965</v>
      </c>
      <c r="Q142" s="65">
        <v>9.2215590000000006E-11</v>
      </c>
      <c r="T142" s="63">
        <v>4.0910000000000002E-4</v>
      </c>
      <c r="U142" s="63">
        <v>1.2704500000000001E-2</v>
      </c>
      <c r="V142" s="63">
        <v>20.291784</v>
      </c>
      <c r="W142" s="63">
        <v>7.9260482999999997</v>
      </c>
      <c r="X142" s="63">
        <v>2.2624577000000001E-3</v>
      </c>
      <c r="Y142" s="63">
        <v>2.3192963E-4</v>
      </c>
      <c r="Z142" s="63">
        <v>34.583129999999997</v>
      </c>
      <c r="AA142" s="63">
        <v>0.25906135000000002</v>
      </c>
      <c r="AB142" s="63">
        <v>0.24541528600000001</v>
      </c>
      <c r="AC142" s="63">
        <v>1.2195274077818509E-2</v>
      </c>
      <c r="AD142" s="63">
        <v>0.51667191009833491</v>
      </c>
      <c r="AE142" s="63">
        <v>0.22588996</v>
      </c>
      <c r="AF142" s="63">
        <v>0.35453498999999999</v>
      </c>
      <c r="AG142" s="63">
        <v>2.6830590599999998E-10</v>
      </c>
      <c r="AH142" s="63">
        <v>0.61555988334768452</v>
      </c>
      <c r="AI142" s="63">
        <v>7.7342679999999997E-11</v>
      </c>
      <c r="AL142" s="54">
        <v>4.2049999999999998E-4</v>
      </c>
      <c r="AM142" s="54">
        <v>1.12085E-2</v>
      </c>
      <c r="AN142" s="54">
        <v>21.767689000000001</v>
      </c>
      <c r="AO142" s="54">
        <v>7.7179526999999997</v>
      </c>
      <c r="AP142" s="54">
        <v>2.2743817E-3</v>
      </c>
      <c r="AQ142" s="54">
        <v>2.2632376999999999E-4</v>
      </c>
      <c r="AR142" s="54">
        <v>34.611539999999998</v>
      </c>
      <c r="AS142" s="54">
        <v>0.25185970499999999</v>
      </c>
      <c r="AT142" s="54">
        <v>0.22482623400000001</v>
      </c>
      <c r="AU142" s="54">
        <v>9.89018507499906E-3</v>
      </c>
      <c r="AV142" s="54">
        <v>0.48657612409483869</v>
      </c>
      <c r="AW142" s="54">
        <v>0.21745006</v>
      </c>
      <c r="AX142" s="54">
        <v>0.33037348</v>
      </c>
      <c r="AY142" s="54">
        <v>2.5565340600000001E-10</v>
      </c>
      <c r="AZ142" s="54">
        <v>0.59596981033202745</v>
      </c>
      <c r="BA142" s="54">
        <v>7.1829125999999999E-11</v>
      </c>
      <c r="BD142" s="59">
        <v>4.1530000000000001E-4</v>
      </c>
      <c r="BE142" s="59">
        <v>1.2125500000000001E-2</v>
      </c>
      <c r="BF142" s="59">
        <v>21.025379999999998</v>
      </c>
      <c r="BG142" s="59">
        <v>7.8407749999999998</v>
      </c>
      <c r="BH142" s="59">
        <v>2.2699187999999999E-3</v>
      </c>
      <c r="BI142" s="59">
        <v>2.2909634999999999E-4</v>
      </c>
      <c r="BJ142" s="59">
        <v>34.600856999999998</v>
      </c>
      <c r="BK142" s="59">
        <v>0.25541243600000002</v>
      </c>
      <c r="BL142" s="59">
        <v>0.23640437</v>
      </c>
      <c r="BM142" s="59">
        <v>1.2002259078667119E-2</v>
      </c>
      <c r="BN142" s="59">
        <v>0.50381906509914476</v>
      </c>
      <c r="BO142" s="59">
        <v>0.22178402</v>
      </c>
      <c r="BP142" s="59">
        <v>0.34527670999999999</v>
      </c>
      <c r="BQ142" s="59">
        <v>2.75515185E-10</v>
      </c>
      <c r="BR142" s="59">
        <v>0.59607413535188924</v>
      </c>
      <c r="BS142" s="59">
        <v>7.6292763999999995E-11</v>
      </c>
    </row>
    <row r="143" spans="1:71" x14ac:dyDescent="0.25">
      <c r="A143" s="52" t="s">
        <v>219</v>
      </c>
      <c r="B143" s="52" t="str" cm="1">
        <f t="array" ref="B143:B152">TRANSPOSE(Fe!S$20:AB$20)</f>
        <v>NA</v>
      </c>
      <c r="C143" s="52" t="str" cm="1">
        <f t="array" ref="C143:C152">TRANSPOSE('PO4'!S$20:AB$20)</f>
        <v>NA</v>
      </c>
      <c r="D143" s="52" t="str" cm="1">
        <f t="array" ref="D143:D152">TRANSPOSE(surface_T!S$20:AB$20)</f>
        <v>NaN</v>
      </c>
      <c r="E143" s="52" t="str" cm="1">
        <f t="array" ref="E143:E152">TRANSPOSE(surface_ph!S$20:AB$20)</f>
        <v>NaN</v>
      </c>
      <c r="F143" s="52" t="str" cm="1">
        <f t="array" ref="F143:F152">TRANSPOSE(surface_Alk!S$20:AB$20)</f>
        <v>NaN</v>
      </c>
      <c r="G143" s="52" t="str" cm="1">
        <f t="array" ref="G143:G152">TRANSPOSE(surface_oxugen!S$20:AB$20)</f>
        <v>NaN</v>
      </c>
      <c r="H143" s="52" t="str" cm="1">
        <f t="array" ref="H143:H152">TRANSPOSE(Surface_sal!S$20:AB$20)</f>
        <v>NaN</v>
      </c>
      <c r="I143" s="52" t="str" cm="1">
        <f t="array" ref="I143:I152">TRANSPOSE(picophyto!S$20:AB$20)</f>
        <v>NA</v>
      </c>
      <c r="J143" s="52" t="str" cm="1">
        <f t="array" ref="J143:J152">TRANSPOSE(nanophyto!S$20:AB$20)</f>
        <v>NA</v>
      </c>
      <c r="K143" s="52" t="str" cm="1">
        <f t="array" ref="K143:K152">TRANSPOSE(microphyto!S$20:AB$20)</f>
        <v>NA</v>
      </c>
      <c r="L143" s="52" t="str" cm="1">
        <f t="array" ref="L143:L152">TRANSPOSE(total_phyto!S$20:AB$20)</f>
        <v>NA</v>
      </c>
      <c r="M143" s="52" t="str" cm="1">
        <f t="array" ref="M143:M152">TRANSPOSE(nanozoo!S$20:AB$20)</f>
        <v>NA</v>
      </c>
      <c r="N143" s="52" t="str" cm="1">
        <f t="array" ref="N143:N152">TRANSPOSE(microzoo!S$20:AB$20)</f>
        <v>NA</v>
      </c>
      <c r="O143" s="52" t="str" cm="1">
        <f t="array" ref="O143:O152">TRANSPOSE(mesozoo!S$20:AB$20)</f>
        <v>NA</v>
      </c>
      <c r="P143" s="52" t="str" cm="1">
        <f t="array" ref="P143:P152">TRANSPOSE(total_zoo!S$20:AB$20)</f>
        <v>NA</v>
      </c>
      <c r="Q143" s="65" t="str" cm="1">
        <f t="array" ref="Q143:Q152">TRANSPOSE(foram!S$20:AB$20)</f>
        <v>NaN</v>
      </c>
      <c r="S143" s="64" t="s">
        <v>219</v>
      </c>
      <c r="T143" s="63" t="str" cm="1">
        <f t="array" ref="T143:T152">TRANSPOSE(Fe!S$131:AB$131)</f>
        <v>NA</v>
      </c>
      <c r="U143" s="63" t="str" cm="1">
        <f t="array" ref="U143:U152">TRANSPOSE('PO4'!S$131:AB$131)</f>
        <v>NA</v>
      </c>
      <c r="V143" s="63" t="str" cm="1">
        <f t="array" ref="V143:V152">TRANSPOSE(surface_T!S$131:AB$131)</f>
        <v>NaN</v>
      </c>
      <c r="W143" s="63" t="str" cm="1">
        <f t="array" ref="W143:W152">TRANSPOSE(surface_ph!S$131:AB$131)</f>
        <v>NaN</v>
      </c>
      <c r="X143" s="63" t="str" cm="1">
        <f t="array" ref="X143:X152">TRANSPOSE(surface_Alk!S$131:AB$131)</f>
        <v>NaN</v>
      </c>
      <c r="Y143" s="63" t="str" cm="1">
        <f t="array" ref="Y143:Y152">TRANSPOSE(surface_oxugen!S$131:AB$131)</f>
        <v>NaN</v>
      </c>
      <c r="Z143" s="63" t="str" cm="1">
        <f t="array" ref="Z143:Z152">TRANSPOSE(Surface_sal!S$131:AB$131)</f>
        <v>NaN</v>
      </c>
      <c r="AA143" s="63" t="str" cm="1">
        <f t="array" ref="AA143:AA152">TRANSPOSE(picophyto!S$131:AB$131)</f>
        <v>NA</v>
      </c>
      <c r="AB143" s="63" t="str" cm="1">
        <f t="array" ref="AB143:AB152">TRANSPOSE(nanophyto!S$131:AB$131)</f>
        <v>NA</v>
      </c>
      <c r="AC143" s="63" t="str" cm="1">
        <f t="array" ref="AC143:AC152">TRANSPOSE(microphyto!S$131:AB$131)</f>
        <v>NA</v>
      </c>
      <c r="AD143" s="63" t="str" cm="1">
        <f t="array" ref="AD143:AD152">TRANSPOSE(total_phyto!S$131:AB$131)</f>
        <v>NA</v>
      </c>
      <c r="AE143" s="63" t="str" cm="1">
        <f t="array" ref="AE143:AE152">TRANSPOSE(nanozoo!S$131:AB$131)</f>
        <v>NA</v>
      </c>
      <c r="AF143" s="63" t="str" cm="1">
        <f t="array" ref="AF143:AF152">TRANSPOSE(microzoo!S$131:AB$131)</f>
        <v>NA</v>
      </c>
      <c r="AG143" s="63" t="str" cm="1">
        <f t="array" ref="AG143:AG152">TRANSPOSE(mesozoo!S$131:AB$131)</f>
        <v>NA</v>
      </c>
      <c r="AH143" s="63" t="str" cm="1">
        <f t="array" ref="AH143:AH152">TRANSPOSE(total_zoo!S$131:AB$131)</f>
        <v>NA</v>
      </c>
      <c r="AI143" s="63" t="str" cm="1">
        <f t="array" ref="AI143:AI152">TRANSPOSE(foram!S$131:AB$131)</f>
        <v>NaN</v>
      </c>
      <c r="AK143" s="64" t="s">
        <v>219</v>
      </c>
      <c r="AL143" s="54" t="str" cm="1">
        <f t="array" ref="AL143:AL152">TRANSPOSE(Fe!S$168:AB$168)</f>
        <v>NA</v>
      </c>
      <c r="AM143" s="54" t="str" cm="1">
        <f t="array" ref="AM143:AM152">TRANSPOSE('PO4'!S$168:AB$168)</f>
        <v>NA</v>
      </c>
      <c r="AN143" s="54" t="str" cm="1">
        <f t="array" ref="AN143:AN152">TRANSPOSE(surface_T!S$168:AB$168)</f>
        <v>NaN</v>
      </c>
      <c r="AO143" s="54" t="str" cm="1">
        <f t="array" ref="AO143:AO152">TRANSPOSE(surface_ph!S$168:AB$168)</f>
        <v>NaN</v>
      </c>
      <c r="AP143" s="54" t="str" cm="1">
        <f t="array" ref="AP143:AP152">TRANSPOSE(surface_Alk!S$168:AB$168)</f>
        <v>NaN</v>
      </c>
      <c r="AQ143" s="54" t="str" cm="1">
        <f t="array" ref="AQ143:AQ152">TRANSPOSE(surface_oxugen!S$168:AB$168)</f>
        <v>NaN</v>
      </c>
      <c r="AR143" s="54" t="str" cm="1">
        <f t="array" ref="AR143:AR152">TRANSPOSE(Surface_sal!S$168:AB$168)</f>
        <v>NaN</v>
      </c>
      <c r="AS143" s="54" t="str" cm="1">
        <f t="array" ref="AS143:AS152">TRANSPOSE(picophyto!S$168:AB$168)</f>
        <v>NA</v>
      </c>
      <c r="AT143" s="54" t="str" cm="1">
        <f t="array" ref="AT143:AT152">TRANSPOSE(nanophyto!S$168:AB$168)</f>
        <v>NA</v>
      </c>
      <c r="AU143" s="54" t="str" cm="1">
        <f t="array" ref="AU143:AU152">TRANSPOSE(microphyto!S$168:AB$168)</f>
        <v>NA</v>
      </c>
      <c r="AV143" s="54" t="str" cm="1">
        <f t="array" ref="AV143:AV152">TRANSPOSE(total_phyto!S$168:AB$168)</f>
        <v>NA</v>
      </c>
      <c r="AW143" s="54" t="str" cm="1">
        <f t="array" ref="AW143:AW152">TRANSPOSE(nanozoo!S$168:AB$168)</f>
        <v>NA</v>
      </c>
      <c r="AX143" s="54" t="str" cm="1">
        <f t="array" ref="AX143:AX152">TRANSPOSE(microzoo!S$168:AB$168)</f>
        <v>NA</v>
      </c>
      <c r="AY143" s="54" t="str" cm="1">
        <f t="array" ref="AY143:AY152">TRANSPOSE(mesozoo!S$168:AB$168)</f>
        <v>NA</v>
      </c>
      <c r="AZ143" s="54" t="str" cm="1">
        <f t="array" ref="AZ143:AZ152">TRANSPOSE(total_zoo!S$168:AB$168)</f>
        <v>NA</v>
      </c>
      <c r="BA143" s="54" t="str" cm="1">
        <f t="array" ref="BA143:BA152">TRANSPOSE(foram!S$168:AB$168)</f>
        <v>NaN</v>
      </c>
      <c r="BC143" s="64" t="s">
        <v>219</v>
      </c>
      <c r="BD143" s="59" t="str" cm="1">
        <f t="array" ref="BD143:BD152">TRANSPOSE(Fe!S$94:AB$94)</f>
        <v>NA</v>
      </c>
      <c r="BE143" s="59" t="str" cm="1">
        <f t="array" ref="BE143:BE152">TRANSPOSE('PO4'!S$94:AB$94)</f>
        <v>NA</v>
      </c>
      <c r="BF143" s="59" t="str" cm="1">
        <f t="array" ref="BF143:BF152">TRANSPOSE(surface_T!S$94:AB$94)</f>
        <v>NaN</v>
      </c>
      <c r="BG143" s="59" t="str" cm="1">
        <f t="array" ref="BG143:BG152">TRANSPOSE(surface_ph!S$94:AB$94)</f>
        <v>NaN</v>
      </c>
      <c r="BH143" s="59" t="str" cm="1">
        <f t="array" ref="BH143:BH152">TRANSPOSE(surface_Alk!S$94:AB$94)</f>
        <v>NaN</v>
      </c>
      <c r="BI143" s="59" t="str" cm="1">
        <f t="array" ref="BI143:BI152">TRANSPOSE(surface_oxugen!S$94:AB$94)</f>
        <v>NaN</v>
      </c>
      <c r="BJ143" s="59" t="str" cm="1">
        <f t="array" ref="BJ143:BJ152">TRANSPOSE(Surface_sal!S$94:AB$94)</f>
        <v>NaN</v>
      </c>
      <c r="BK143" s="59" t="str" cm="1">
        <f t="array" ref="BK143:BK152">TRANSPOSE(picophyto!S$94:AB$94)</f>
        <v>NA</v>
      </c>
      <c r="BL143" s="59" t="str" cm="1">
        <f t="array" ref="BL143:BL152">TRANSPOSE(nanophyto!S$94:AB$94)</f>
        <v>NA</v>
      </c>
      <c r="BM143" s="59" t="str" cm="1">
        <f t="array" ref="BM143:BM152">TRANSPOSE(microphyto!S$94:AB$94)</f>
        <v>NA</v>
      </c>
      <c r="BN143" s="59" t="str" cm="1">
        <f t="array" ref="BN143:BN152">TRANSPOSE(total_phyto!S$94:AB$94)</f>
        <v>NA</v>
      </c>
      <c r="BO143" s="59" t="str" cm="1">
        <f t="array" ref="BO143:BO152">TRANSPOSE(nanozoo!S$94:AB$94)</f>
        <v>NA</v>
      </c>
      <c r="BP143" s="59" t="str" cm="1">
        <f t="array" ref="BP143:BP152">TRANSPOSE(microzoo!S$94:AB$94)</f>
        <v>NA</v>
      </c>
      <c r="BQ143" s="59" t="str" cm="1">
        <f t="array" ref="BQ143:BQ152">TRANSPOSE(mesozoo!S$94:AB$94)</f>
        <v>NA</v>
      </c>
      <c r="BR143" s="59" t="str" cm="1">
        <f t="array" ref="BR143:BR152">TRANSPOSE(total_zoo!S$94:AB$94)</f>
        <v>NA</v>
      </c>
      <c r="BS143" s="59" t="str" cm="1">
        <f t="array" ref="BS143:BS152">TRANSPOSE(foram!S$94:AB$94)</f>
        <v>NaN</v>
      </c>
    </row>
    <row r="144" spans="1:71" x14ac:dyDescent="0.25">
      <c r="B144" s="52" t="str">
        <v>NA</v>
      </c>
      <c r="C144" s="52" t="str">
        <v>NA</v>
      </c>
      <c r="D144" s="52" t="str">
        <v>NaN</v>
      </c>
      <c r="E144" s="52" t="str">
        <v>NaN</v>
      </c>
      <c r="F144" s="52" t="str">
        <v>NaN</v>
      </c>
      <c r="G144" s="52" t="str">
        <v>NaN</v>
      </c>
      <c r="H144" s="52" t="str">
        <v>NaN</v>
      </c>
      <c r="I144" s="52" t="str">
        <v>NA</v>
      </c>
      <c r="J144" s="52" t="str">
        <v>NA</v>
      </c>
      <c r="K144" s="52" t="str">
        <v>NA</v>
      </c>
      <c r="L144" s="52" t="str">
        <v>NA</v>
      </c>
      <c r="M144" s="52" t="str">
        <v>NA</v>
      </c>
      <c r="N144" s="52" t="str">
        <v>NA</v>
      </c>
      <c r="O144" s="52" t="str">
        <v>NA</v>
      </c>
      <c r="P144" s="52" t="str">
        <v>NA</v>
      </c>
      <c r="Q144" s="65" t="str">
        <v>NaN</v>
      </c>
      <c r="T144" s="63" t="str">
        <v>NA</v>
      </c>
      <c r="U144" s="63" t="str">
        <v>NA</v>
      </c>
      <c r="V144" s="63" t="str">
        <v>NaN</v>
      </c>
      <c r="W144" s="63" t="str">
        <v>NaN</v>
      </c>
      <c r="X144" s="63" t="str">
        <v>NaN</v>
      </c>
      <c r="Y144" s="63" t="str">
        <v>NaN</v>
      </c>
      <c r="Z144" s="63" t="str">
        <v>NaN</v>
      </c>
      <c r="AA144" s="63" t="str">
        <v>NA</v>
      </c>
      <c r="AB144" s="63" t="str">
        <v>NA</v>
      </c>
      <c r="AC144" s="63" t="str">
        <v>NA</v>
      </c>
      <c r="AD144" s="63" t="str">
        <v>NA</v>
      </c>
      <c r="AE144" s="63" t="str">
        <v>NA</v>
      </c>
      <c r="AF144" s="63" t="str">
        <v>NA</v>
      </c>
      <c r="AG144" s="63" t="str">
        <v>NA</v>
      </c>
      <c r="AH144" s="63" t="str">
        <v>NA</v>
      </c>
      <c r="AI144" s="63" t="str">
        <v>NaN</v>
      </c>
      <c r="AL144" s="54" t="str">
        <v>NA</v>
      </c>
      <c r="AM144" s="54" t="str">
        <v>NA</v>
      </c>
      <c r="AN144" s="54" t="str">
        <v>NaN</v>
      </c>
      <c r="AO144" s="54" t="str">
        <v>NaN</v>
      </c>
      <c r="AP144" s="54" t="str">
        <v>NaN</v>
      </c>
      <c r="AQ144" s="54" t="str">
        <v>NaN</v>
      </c>
      <c r="AR144" s="54" t="str">
        <v>NaN</v>
      </c>
      <c r="AS144" s="54" t="str">
        <v>NA</v>
      </c>
      <c r="AT144" s="54" t="str">
        <v>NA</v>
      </c>
      <c r="AU144" s="54" t="str">
        <v>NA</v>
      </c>
      <c r="AV144" s="54" t="str">
        <v>NA</v>
      </c>
      <c r="AW144" s="54" t="str">
        <v>NA</v>
      </c>
      <c r="AX144" s="54" t="str">
        <v>NA</v>
      </c>
      <c r="AY144" s="54" t="str">
        <v>NA</v>
      </c>
      <c r="AZ144" s="54" t="str">
        <v>NA</v>
      </c>
      <c r="BA144" s="54" t="str">
        <v>NaN</v>
      </c>
      <c r="BD144" s="59" t="str">
        <v>NA</v>
      </c>
      <c r="BE144" s="59" t="str">
        <v>NA</v>
      </c>
      <c r="BF144" s="59" t="str">
        <v>NaN</v>
      </c>
      <c r="BG144" s="59" t="str">
        <v>NaN</v>
      </c>
      <c r="BH144" s="59" t="str">
        <v>NaN</v>
      </c>
      <c r="BI144" s="59" t="str">
        <v>NaN</v>
      </c>
      <c r="BJ144" s="59" t="str">
        <v>NaN</v>
      </c>
      <c r="BK144" s="59" t="str">
        <v>NA</v>
      </c>
      <c r="BL144" s="59" t="str">
        <v>NA</v>
      </c>
      <c r="BM144" s="59" t="str">
        <v>NA</v>
      </c>
      <c r="BN144" s="59" t="str">
        <v>NA</v>
      </c>
      <c r="BO144" s="59" t="str">
        <v>NA</v>
      </c>
      <c r="BP144" s="59" t="str">
        <v>NA</v>
      </c>
      <c r="BQ144" s="59" t="str">
        <v>NA</v>
      </c>
      <c r="BR144" s="59" t="str">
        <v>NA</v>
      </c>
      <c r="BS144" s="59" t="str">
        <v>NaN</v>
      </c>
    </row>
    <row r="145" spans="2:71" x14ac:dyDescent="0.25">
      <c r="B145" s="52" t="str">
        <v>NA</v>
      </c>
      <c r="C145" s="52" t="str">
        <v>NA</v>
      </c>
      <c r="D145" s="52" t="str">
        <v>NaN</v>
      </c>
      <c r="E145" s="52" t="str">
        <v>NaN</v>
      </c>
      <c r="F145" s="52" t="str">
        <v>NaN</v>
      </c>
      <c r="G145" s="52" t="str">
        <v>NaN</v>
      </c>
      <c r="H145" s="52" t="str">
        <v>NaN</v>
      </c>
      <c r="I145" s="52" t="str">
        <v>NA</v>
      </c>
      <c r="J145" s="52" t="str">
        <v>NA</v>
      </c>
      <c r="K145" s="52" t="str">
        <v>NA</v>
      </c>
      <c r="L145" s="52" t="str">
        <v>NA</v>
      </c>
      <c r="M145" s="52" t="str">
        <v>NA</v>
      </c>
      <c r="N145" s="52" t="str">
        <v>NA</v>
      </c>
      <c r="O145" s="52" t="str">
        <v>NA</v>
      </c>
      <c r="P145" s="52" t="str">
        <v>NA</v>
      </c>
      <c r="Q145" s="65" t="str">
        <v>NaN</v>
      </c>
      <c r="T145" s="63" t="str">
        <v>NA</v>
      </c>
      <c r="U145" s="63" t="str">
        <v>NA</v>
      </c>
      <c r="V145" s="63" t="str">
        <v>NaN</v>
      </c>
      <c r="W145" s="63" t="str">
        <v>NaN</v>
      </c>
      <c r="X145" s="63" t="str">
        <v>NaN</v>
      </c>
      <c r="Y145" s="63" t="str">
        <v>NaN</v>
      </c>
      <c r="Z145" s="63" t="str">
        <v>NaN</v>
      </c>
      <c r="AA145" s="63" t="str">
        <v>NA</v>
      </c>
      <c r="AB145" s="63" t="str">
        <v>NA</v>
      </c>
      <c r="AC145" s="63" t="str">
        <v>NA</v>
      </c>
      <c r="AD145" s="63" t="str">
        <v>NA</v>
      </c>
      <c r="AE145" s="63" t="str">
        <v>NA</v>
      </c>
      <c r="AF145" s="63" t="str">
        <v>NA</v>
      </c>
      <c r="AG145" s="63" t="str">
        <v>NA</v>
      </c>
      <c r="AH145" s="63" t="str">
        <v>NA</v>
      </c>
      <c r="AI145" s="63" t="str">
        <v>NaN</v>
      </c>
      <c r="AL145" s="54" t="str">
        <v>NA</v>
      </c>
      <c r="AM145" s="54" t="str">
        <v>NA</v>
      </c>
      <c r="AN145" s="54" t="str">
        <v>NaN</v>
      </c>
      <c r="AO145" s="54" t="str">
        <v>NaN</v>
      </c>
      <c r="AP145" s="54" t="str">
        <v>NaN</v>
      </c>
      <c r="AQ145" s="54" t="str">
        <v>NaN</v>
      </c>
      <c r="AR145" s="54" t="str">
        <v>NaN</v>
      </c>
      <c r="AS145" s="54" t="str">
        <v>NA</v>
      </c>
      <c r="AT145" s="54" t="str">
        <v>NA</v>
      </c>
      <c r="AU145" s="54" t="str">
        <v>NA</v>
      </c>
      <c r="AV145" s="54" t="str">
        <v>NA</v>
      </c>
      <c r="AW145" s="54" t="str">
        <v>NA</v>
      </c>
      <c r="AX145" s="54" t="str">
        <v>NA</v>
      </c>
      <c r="AY145" s="54" t="str">
        <v>NA</v>
      </c>
      <c r="AZ145" s="54" t="str">
        <v>NA</v>
      </c>
      <c r="BA145" s="54" t="str">
        <v>NaN</v>
      </c>
      <c r="BD145" s="59" t="str">
        <v>NA</v>
      </c>
      <c r="BE145" s="59" t="str">
        <v>NA</v>
      </c>
      <c r="BF145" s="59" t="str">
        <v>NaN</v>
      </c>
      <c r="BG145" s="59" t="str">
        <v>NaN</v>
      </c>
      <c r="BH145" s="59" t="str">
        <v>NaN</v>
      </c>
      <c r="BI145" s="59" t="str">
        <v>NaN</v>
      </c>
      <c r="BJ145" s="59" t="str">
        <v>NaN</v>
      </c>
      <c r="BK145" s="59" t="str">
        <v>NA</v>
      </c>
      <c r="BL145" s="59" t="str">
        <v>NA</v>
      </c>
      <c r="BM145" s="59" t="str">
        <v>NA</v>
      </c>
      <c r="BN145" s="59" t="str">
        <v>NA</v>
      </c>
      <c r="BO145" s="59" t="str">
        <v>NA</v>
      </c>
      <c r="BP145" s="59" t="str">
        <v>NA</v>
      </c>
      <c r="BQ145" s="59" t="str">
        <v>NA</v>
      </c>
      <c r="BR145" s="59" t="str">
        <v>NA</v>
      </c>
      <c r="BS145" s="59" t="str">
        <v>NaN</v>
      </c>
    </row>
    <row r="146" spans="2:71" x14ac:dyDescent="0.25">
      <c r="B146" s="52">
        <v>2.722E-4</v>
      </c>
      <c r="C146" s="52">
        <v>3.0920000000000001E-3</v>
      </c>
      <c r="D146" s="52">
        <v>25.448732</v>
      </c>
      <c r="E146" s="52">
        <v>8.1550229999999999</v>
      </c>
      <c r="F146" s="52">
        <v>2.2203936E-3</v>
      </c>
      <c r="G146" s="52">
        <v>2.1514282000000001E-4</v>
      </c>
      <c r="H146" s="52">
        <v>34.159106999999999</v>
      </c>
      <c r="I146" s="52">
        <v>0.27000153399999999</v>
      </c>
      <c r="J146" s="52">
        <v>0.25794490599999997</v>
      </c>
      <c r="K146" s="52">
        <v>5.5811840407582721E-3</v>
      </c>
      <c r="L146" s="52">
        <v>0.53352762405470855</v>
      </c>
      <c r="M146" s="52">
        <v>0.25790254000000001</v>
      </c>
      <c r="N146" s="52">
        <v>0.43704251999999999</v>
      </c>
      <c r="O146" s="52">
        <v>0.13521215007042919</v>
      </c>
      <c r="P146" s="52">
        <v>0.874666558191179</v>
      </c>
      <c r="Q146" s="65">
        <v>1.2053164000000001E-10</v>
      </c>
      <c r="T146" s="63">
        <v>3.1300000000000002E-4</v>
      </c>
      <c r="U146" s="63">
        <v>2.5081000000000001E-3</v>
      </c>
      <c r="V146" s="63">
        <v>27.001888000000001</v>
      </c>
      <c r="W146" s="63">
        <v>7.9428070000000002</v>
      </c>
      <c r="X146" s="63">
        <v>2.2230318000000002E-3</v>
      </c>
      <c r="Y146" s="63">
        <v>2.1042998E-4</v>
      </c>
      <c r="Z146" s="63">
        <v>34.062714</v>
      </c>
      <c r="AA146" s="63">
        <v>0.26195607999999998</v>
      </c>
      <c r="AB146" s="63">
        <v>0.23185410000000001</v>
      </c>
      <c r="AC146" s="63">
        <v>3.4331894392409441E-3</v>
      </c>
      <c r="AD146" s="63">
        <v>0.49724336945273329</v>
      </c>
      <c r="AE146" s="63">
        <v>0.24724342999999999</v>
      </c>
      <c r="AF146" s="63">
        <v>0.41719228000000003</v>
      </c>
      <c r="AG146" s="63">
        <v>0.12521566006915419</v>
      </c>
      <c r="AH146" s="63">
        <v>0.83807425318299822</v>
      </c>
      <c r="AI146" s="63">
        <v>1.1203185E-10</v>
      </c>
      <c r="AL146" s="54">
        <v>3.635E-4</v>
      </c>
      <c r="AM146" s="54">
        <v>1.9750000000000002E-3</v>
      </c>
      <c r="AN146" s="54">
        <v>28.565190000000001</v>
      </c>
      <c r="AO146" s="54">
        <v>7.7346880000000002</v>
      </c>
      <c r="AP146" s="54">
        <v>2.2255026000000001E-3</v>
      </c>
      <c r="AQ146" s="54">
        <v>2.0591994999999999E-4</v>
      </c>
      <c r="AR146" s="54">
        <v>33.969630000000002</v>
      </c>
      <c r="AS146" s="54">
        <v>0.25320717399999998</v>
      </c>
      <c r="AT146" s="54">
        <v>0.205892344</v>
      </c>
      <c r="AU146" s="54">
        <v>9.0521493718027609E-4</v>
      </c>
      <c r="AV146" s="54">
        <v>0.46000473295005018</v>
      </c>
      <c r="AW146" s="54">
        <v>0.23561072599999999</v>
      </c>
      <c r="AX146" s="54">
        <v>0.39867919000000002</v>
      </c>
      <c r="AY146" s="54">
        <v>0.1091189800661663</v>
      </c>
      <c r="AZ146" s="54">
        <v>0.802600784174611</v>
      </c>
      <c r="BA146" s="54">
        <v>1.0135828E-10</v>
      </c>
      <c r="BD146" s="59">
        <v>3.4299999999999999E-4</v>
      </c>
      <c r="BE146" s="59">
        <v>2.2610999999999998E-3</v>
      </c>
      <c r="BF146" s="59">
        <v>27.75224</v>
      </c>
      <c r="BG146" s="59">
        <v>7.8568087000000002</v>
      </c>
      <c r="BH146" s="59">
        <v>2.225725E-3</v>
      </c>
      <c r="BI146" s="59">
        <v>2.0822650999999999E-4</v>
      </c>
      <c r="BJ146" s="59">
        <v>34.024807000000003</v>
      </c>
      <c r="BK146" s="59">
        <v>0.25772804999999999</v>
      </c>
      <c r="BL146" s="59">
        <v>0.22021067499999999</v>
      </c>
      <c r="BM146" s="59">
        <v>2.5186685385710072E-3</v>
      </c>
      <c r="BN146" s="59">
        <v>0.48045739355185568</v>
      </c>
      <c r="BO146" s="59">
        <v>0.242231894</v>
      </c>
      <c r="BP146" s="59">
        <v>0.40805242000000003</v>
      </c>
      <c r="BQ146" s="59">
        <v>0.120556600068536</v>
      </c>
      <c r="BR146" s="59">
        <v>0.81449423417698075</v>
      </c>
      <c r="BS146" s="59">
        <v>1.0826639E-10</v>
      </c>
    </row>
    <row r="147" spans="2:71" x14ac:dyDescent="0.25">
      <c r="B147" s="52">
        <v>2.352E-4</v>
      </c>
      <c r="C147" s="52">
        <v>1.7440000000000001E-3</v>
      </c>
      <c r="D147" s="52">
        <v>25.593091999999999</v>
      </c>
      <c r="E147" s="52">
        <v>8.1434359999999995</v>
      </c>
      <c r="F147" s="52">
        <v>2.2910202E-3</v>
      </c>
      <c r="G147" s="52">
        <v>2.1287435000000001E-4</v>
      </c>
      <c r="H147" s="52">
        <v>35.241289999999999</v>
      </c>
      <c r="I147" s="52">
        <v>0.27067709499999998</v>
      </c>
      <c r="J147" s="52">
        <v>0.18371510999999999</v>
      </c>
      <c r="K147" s="52">
        <v>1.45944135E-10</v>
      </c>
      <c r="L147" s="52">
        <v>0.45439220515473128</v>
      </c>
      <c r="M147" s="52">
        <v>0.22269301399999999</v>
      </c>
      <c r="N147" s="52">
        <v>0.40456171000000002</v>
      </c>
      <c r="O147" s="52">
        <v>2.2055907699999999E-10</v>
      </c>
      <c r="P147" s="52">
        <v>0.66804789428148093</v>
      </c>
      <c r="Q147" s="65">
        <v>6.0853239999999998E-11</v>
      </c>
      <c r="T147" s="63">
        <v>2.656E-4</v>
      </c>
      <c r="U147" s="63">
        <v>1.3606E-3</v>
      </c>
      <c r="V147" s="63">
        <v>27.130845999999998</v>
      </c>
      <c r="W147" s="63">
        <v>7.9316599999999999</v>
      </c>
      <c r="X147" s="63">
        <v>2.3010221999999999E-3</v>
      </c>
      <c r="Y147" s="63">
        <v>2.0816000000000001E-4</v>
      </c>
      <c r="Z147" s="63">
        <v>35.244509999999998</v>
      </c>
      <c r="AA147" s="63">
        <v>0.26110875</v>
      </c>
      <c r="AB147" s="63">
        <v>0.16282623500000001</v>
      </c>
      <c r="AC147" s="63">
        <v>1.328661E-10</v>
      </c>
      <c r="AD147" s="63">
        <v>0.42393498514117439</v>
      </c>
      <c r="AE147" s="63">
        <v>0.21315208999999999</v>
      </c>
      <c r="AF147" s="63">
        <v>0.37711380999999999</v>
      </c>
      <c r="AG147" s="63">
        <v>2.0422408700000001E-10</v>
      </c>
      <c r="AH147" s="63">
        <v>0.636015873261077</v>
      </c>
      <c r="AI147" s="63">
        <v>5.6047899999999999E-11</v>
      </c>
      <c r="AL147" s="54">
        <v>3.0430000000000002E-4</v>
      </c>
      <c r="AM147" s="54">
        <v>1.0482E-3</v>
      </c>
      <c r="AN147" s="54">
        <v>28.670013000000001</v>
      </c>
      <c r="AO147" s="54">
        <v>7.7279415</v>
      </c>
      <c r="AP147" s="54">
        <v>2.3114183000000001E-3</v>
      </c>
      <c r="AQ147" s="54">
        <v>2.0370153999999999E-4</v>
      </c>
      <c r="AR147" s="54">
        <v>35.250774</v>
      </c>
      <c r="AS147" s="54">
        <v>0.25075188999999998</v>
      </c>
      <c r="AT147" s="54">
        <v>0.144404115</v>
      </c>
      <c r="AU147" s="54">
        <v>1.2175618499999999E-10</v>
      </c>
      <c r="AV147" s="54">
        <v>0.39515600512962179</v>
      </c>
      <c r="AW147" s="54">
        <v>0.20399595400000001</v>
      </c>
      <c r="AX147" s="54">
        <v>0.35092433000000001</v>
      </c>
      <c r="AY147" s="54">
        <v>1.88983884E-10</v>
      </c>
      <c r="AZ147" s="54">
        <v>0.61508983024345321</v>
      </c>
      <c r="BA147" s="54">
        <v>5.15989E-11</v>
      </c>
      <c r="BD147" s="59">
        <v>2.898E-4</v>
      </c>
      <c r="BE147" s="59">
        <v>1.2151E-3</v>
      </c>
      <c r="BF147" s="59">
        <v>27.870439999999999</v>
      </c>
      <c r="BG147" s="59">
        <v>7.8483840000000002</v>
      </c>
      <c r="BH147" s="59">
        <v>2.3077223E-3</v>
      </c>
      <c r="BI147" s="59">
        <v>2.0598274999999999E-4</v>
      </c>
      <c r="BJ147" s="59">
        <v>35.255412999999997</v>
      </c>
      <c r="BK147" s="59">
        <v>0.25632038000000001</v>
      </c>
      <c r="BL147" s="59">
        <v>0.154589635</v>
      </c>
      <c r="BM147" s="59">
        <v>1.2903310200000001E-10</v>
      </c>
      <c r="BN147" s="59">
        <v>0.41091001513718572</v>
      </c>
      <c r="BO147" s="59">
        <v>0.20907600000000001</v>
      </c>
      <c r="BP147" s="59">
        <v>0.36657865000000001</v>
      </c>
      <c r="BQ147" s="59">
        <v>2.00211998E-10</v>
      </c>
      <c r="BR147" s="59">
        <v>0.61555496425468137</v>
      </c>
      <c r="BS147" s="59">
        <v>5.4426966E-11</v>
      </c>
    </row>
    <row r="148" spans="2:71" x14ac:dyDescent="0.25">
      <c r="B148" s="52">
        <v>3.191E-4</v>
      </c>
      <c r="C148" s="52">
        <v>1.8538999999999999E-3</v>
      </c>
      <c r="D148" s="52">
        <v>25.641918</v>
      </c>
      <c r="E148" s="52">
        <v>8.1414449999999992</v>
      </c>
      <c r="F148" s="52">
        <v>2.3059370000000001E-3</v>
      </c>
      <c r="G148" s="52">
        <v>2.1310696E-4</v>
      </c>
      <c r="H148" s="52">
        <v>35.501266000000001</v>
      </c>
      <c r="I148" s="52">
        <v>0.27092993999999998</v>
      </c>
      <c r="J148" s="52">
        <v>0.19049703500000001</v>
      </c>
      <c r="K148" s="52">
        <v>1.6123398200000001E-10</v>
      </c>
      <c r="L148" s="52">
        <v>0.46142697517053782</v>
      </c>
      <c r="M148" s="52">
        <v>0.22526637999999999</v>
      </c>
      <c r="N148" s="52">
        <v>0.42050278000000002</v>
      </c>
      <c r="O148" s="52">
        <v>2.53248187E-10</v>
      </c>
      <c r="P148" s="52">
        <v>0.68710716431866703</v>
      </c>
      <c r="Q148" s="65">
        <v>6.5341904999999999E-11</v>
      </c>
      <c r="T148" s="63">
        <v>3.5780000000000002E-4</v>
      </c>
      <c r="U148" s="63">
        <v>1.4438999999999999E-3</v>
      </c>
      <c r="V148" s="63">
        <v>27.135974999999998</v>
      </c>
      <c r="W148" s="63">
        <v>7.9366383999999996</v>
      </c>
      <c r="X148" s="63">
        <v>2.3166749999999998E-3</v>
      </c>
      <c r="Y148" s="63">
        <v>2.0846195000000001E-4</v>
      </c>
      <c r="Z148" s="63">
        <v>35.519629999999999</v>
      </c>
      <c r="AA148" s="63">
        <v>0.26165716</v>
      </c>
      <c r="AB148" s="63">
        <v>0.16855230500000001</v>
      </c>
      <c r="AC148" s="63">
        <v>1.44541155E-10</v>
      </c>
      <c r="AD148" s="63">
        <v>0.43020946515328989</v>
      </c>
      <c r="AE148" s="63">
        <v>0.21556470999999999</v>
      </c>
      <c r="AF148" s="63">
        <v>0.39130418</v>
      </c>
      <c r="AG148" s="63">
        <v>2.2930643800000001E-10</v>
      </c>
      <c r="AH148" s="63">
        <v>0.65296094028992269</v>
      </c>
      <c r="AI148" s="63">
        <v>5.9798120000000003E-11</v>
      </c>
      <c r="AL148" s="54">
        <v>4.0319999999999999E-4</v>
      </c>
      <c r="AM148" s="54">
        <v>1.1091E-3</v>
      </c>
      <c r="AN148" s="54">
        <v>28.627400999999999</v>
      </c>
      <c r="AO148" s="54">
        <v>7.7330290000000002</v>
      </c>
      <c r="AP148" s="54">
        <v>2.3279799999999999E-3</v>
      </c>
      <c r="AQ148" s="54">
        <v>2.0406910000000001E-4</v>
      </c>
      <c r="AR148" s="54">
        <v>35.543095000000001</v>
      </c>
      <c r="AS148" s="54">
        <v>0.25160270499999998</v>
      </c>
      <c r="AT148" s="54">
        <v>0.14905339400000001</v>
      </c>
      <c r="AU148" s="54">
        <v>1.3059525800000001E-10</v>
      </c>
      <c r="AV148" s="54">
        <v>0.40065609913882588</v>
      </c>
      <c r="AW148" s="54">
        <v>0.20633669900000001</v>
      </c>
      <c r="AX148" s="54">
        <v>0.36370204</v>
      </c>
      <c r="AY148" s="54">
        <v>2.08551466E-10</v>
      </c>
      <c r="AZ148" s="54">
        <v>0.6306135242662958</v>
      </c>
      <c r="BA148" s="54">
        <v>5.4720135E-11</v>
      </c>
      <c r="BD148" s="59">
        <v>3.8660000000000002E-4</v>
      </c>
      <c r="BE148" s="59">
        <v>1.284E-3</v>
      </c>
      <c r="BF148" s="59">
        <v>27.851969</v>
      </c>
      <c r="BG148" s="59">
        <v>7.8520050000000001</v>
      </c>
      <c r="BH148" s="59">
        <v>2.3237045E-3</v>
      </c>
      <c r="BI148" s="59">
        <v>2.0632142000000001E-4</v>
      </c>
      <c r="BJ148" s="59">
        <v>35.537590000000002</v>
      </c>
      <c r="BK148" s="59">
        <v>0.25705792999999999</v>
      </c>
      <c r="BL148" s="59">
        <v>0.15956978499999999</v>
      </c>
      <c r="BM148" s="59">
        <v>1.38858059E-10</v>
      </c>
      <c r="BN148" s="59">
        <v>0.41662771514739472</v>
      </c>
      <c r="BO148" s="59">
        <v>0.21132569000000001</v>
      </c>
      <c r="BP148" s="59">
        <v>0.37932913000000001</v>
      </c>
      <c r="BQ148" s="59">
        <v>2.2174344999999999E-10</v>
      </c>
      <c r="BR148" s="59">
        <v>0.6310426932794877</v>
      </c>
      <c r="BS148" s="59">
        <v>5.7692025000000002E-11</v>
      </c>
    </row>
    <row r="149" spans="2:71" x14ac:dyDescent="0.25">
      <c r="B149" s="52">
        <v>4.8210000000000001E-4</v>
      </c>
      <c r="C149" s="52">
        <v>2.5019E-3</v>
      </c>
      <c r="D149" s="52">
        <v>25.515272</v>
      </c>
      <c r="E149" s="52">
        <v>8.1434420000000003</v>
      </c>
      <c r="F149" s="52">
        <v>2.2823489999999999E-3</v>
      </c>
      <c r="G149" s="52">
        <v>2.1530221999999999E-4</v>
      </c>
      <c r="H149" s="52">
        <v>35.188057000000001</v>
      </c>
      <c r="I149" s="52">
        <v>0.27117887000000002</v>
      </c>
      <c r="J149" s="52">
        <v>0.22617161999999999</v>
      </c>
      <c r="K149" s="52">
        <v>2.9723568999999998E-10</v>
      </c>
      <c r="L149" s="52">
        <v>0.49735049030898693</v>
      </c>
      <c r="M149" s="52">
        <v>0.24156052</v>
      </c>
      <c r="N149" s="52">
        <v>0.44874762000000001</v>
      </c>
      <c r="O149" s="52">
        <v>5.0706670054687257E-2</v>
      </c>
      <c r="P149" s="52">
        <v>0.7841251771440475</v>
      </c>
      <c r="Q149" s="65">
        <v>8.9238540000000004E-11</v>
      </c>
      <c r="T149" s="63">
        <v>5.3169999999999997E-4</v>
      </c>
      <c r="U149" s="63">
        <v>1.9183E-3</v>
      </c>
      <c r="V149" s="63">
        <v>26.999970999999999</v>
      </c>
      <c r="W149" s="63">
        <v>7.947927</v>
      </c>
      <c r="X149" s="63">
        <v>2.2905208000000002E-3</v>
      </c>
      <c r="Y149" s="63">
        <v>2.1053471E-4</v>
      </c>
      <c r="Z149" s="63">
        <v>35.178744999999999</v>
      </c>
      <c r="AA149" s="63">
        <v>0.26371223999999999</v>
      </c>
      <c r="AB149" s="63">
        <v>0.19582658999999999</v>
      </c>
      <c r="AC149" s="63">
        <v>2.2679714000000001E-10</v>
      </c>
      <c r="AD149" s="63">
        <v>0.45953883023763281</v>
      </c>
      <c r="AE149" s="63">
        <v>0.22649095999999999</v>
      </c>
      <c r="AF149" s="63">
        <v>0.44148609</v>
      </c>
      <c r="AG149" s="63">
        <v>9.3599490496485954E-3</v>
      </c>
      <c r="AH149" s="63">
        <v>0.72332802412900876</v>
      </c>
      <c r="AI149" s="63">
        <v>7.8151060000000001E-11</v>
      </c>
      <c r="AL149" s="54">
        <v>5.8640000000000005E-4</v>
      </c>
      <c r="AM149" s="54">
        <v>1.4423000000000001E-3</v>
      </c>
      <c r="AN149" s="54">
        <v>28.476769999999998</v>
      </c>
      <c r="AO149" s="54">
        <v>7.7432290000000004</v>
      </c>
      <c r="AP149" s="54">
        <v>2.2995073999999998E-3</v>
      </c>
      <c r="AQ149" s="54">
        <v>2.060365E-4</v>
      </c>
      <c r="AR149" s="54">
        <v>35.179470000000002</v>
      </c>
      <c r="AS149" s="54">
        <v>0.25461968400000001</v>
      </c>
      <c r="AT149" s="54">
        <v>0.17037627</v>
      </c>
      <c r="AU149" s="54">
        <v>1.8465393500000001E-10</v>
      </c>
      <c r="AV149" s="54">
        <v>0.42499595419460151</v>
      </c>
      <c r="AW149" s="54">
        <v>0.21474575000000001</v>
      </c>
      <c r="AX149" s="54">
        <v>0.41169550999999999</v>
      </c>
      <c r="AY149" s="54">
        <v>3.8317076700000002E-10</v>
      </c>
      <c r="AZ149" s="54">
        <v>0.69193741445662083</v>
      </c>
      <c r="BA149" s="54">
        <v>6.8991260000000003E-11</v>
      </c>
      <c r="BD149" s="59">
        <v>5.6720000000000002E-4</v>
      </c>
      <c r="BE149" s="59">
        <v>1.6745E-3</v>
      </c>
      <c r="BF149" s="59">
        <v>27.708525000000002</v>
      </c>
      <c r="BG149" s="59">
        <v>7.8604830000000003</v>
      </c>
      <c r="BH149" s="59">
        <v>2.2965854E-3</v>
      </c>
      <c r="BI149" s="59">
        <v>2.0832637000000001E-4</v>
      </c>
      <c r="BJ149" s="59">
        <v>35.189660000000003</v>
      </c>
      <c r="BK149" s="59">
        <v>0.25956939600000001</v>
      </c>
      <c r="BL149" s="59">
        <v>0.18282369500000001</v>
      </c>
      <c r="BM149" s="59">
        <v>2.0375034500000001E-10</v>
      </c>
      <c r="BN149" s="59">
        <v>0.44239309121413239</v>
      </c>
      <c r="BO149" s="59">
        <v>0.22033225000000001</v>
      </c>
      <c r="BP149" s="59">
        <v>0.43019406999999998</v>
      </c>
      <c r="BQ149" s="59">
        <v>5.7902739844470004E-6</v>
      </c>
      <c r="BR149" s="59">
        <v>0.69241496834743455</v>
      </c>
      <c r="BS149" s="59">
        <v>7.3371495999999999E-11</v>
      </c>
    </row>
    <row r="150" spans="2:71" x14ac:dyDescent="0.25">
      <c r="B150" s="52">
        <v>4.8919999999999996E-4</v>
      </c>
      <c r="C150" s="52">
        <v>3.9950999999999997E-3</v>
      </c>
      <c r="D150" s="52">
        <v>25.623567999999999</v>
      </c>
      <c r="E150" s="52">
        <v>8.1439550000000001</v>
      </c>
      <c r="F150" s="52">
        <v>2.3151345000000001E-3</v>
      </c>
      <c r="G150" s="52">
        <v>2.150132E-4</v>
      </c>
      <c r="H150" s="52">
        <v>35.729289999999999</v>
      </c>
      <c r="I150" s="52">
        <v>0.26692958</v>
      </c>
      <c r="J150" s="52">
        <v>0.29225679999999998</v>
      </c>
      <c r="K150" s="52">
        <v>1.9292790053556792E-2</v>
      </c>
      <c r="L150" s="52">
        <v>0.57847917007111171</v>
      </c>
      <c r="M150" s="52">
        <v>0.27432062000000002</v>
      </c>
      <c r="N150" s="52">
        <v>0.44726376000000001</v>
      </c>
      <c r="O150" s="52">
        <v>0.21516780010004211</v>
      </c>
      <c r="P150" s="52">
        <v>0.98328519030942441</v>
      </c>
      <c r="Q150" s="65">
        <v>2.0878087999999999E-10</v>
      </c>
      <c r="T150" s="63">
        <v>5.3589999999999996E-4</v>
      </c>
      <c r="U150" s="63">
        <v>2.9856000000000001E-3</v>
      </c>
      <c r="V150" s="63">
        <v>27.133023999999999</v>
      </c>
      <c r="W150" s="63">
        <v>7.9535413000000004</v>
      </c>
      <c r="X150" s="63">
        <v>2.3262386999999998E-3</v>
      </c>
      <c r="Y150" s="63">
        <v>2.1009507999999999E-4</v>
      </c>
      <c r="Z150" s="63">
        <v>35.742348</v>
      </c>
      <c r="AA150" s="63">
        <v>0.25985899000000001</v>
      </c>
      <c r="AB150" s="63">
        <v>0.25251245999999999</v>
      </c>
      <c r="AC150" s="63">
        <v>1.237115454728345E-2</v>
      </c>
      <c r="AD150" s="63">
        <v>0.52474260456311284</v>
      </c>
      <c r="AE150" s="63">
        <v>0.25882295399999999</v>
      </c>
      <c r="AF150" s="63">
        <v>0.42179854</v>
      </c>
      <c r="AG150" s="63">
        <v>0.182143940089013</v>
      </c>
      <c r="AH150" s="63">
        <v>0.91371467025255626</v>
      </c>
      <c r="AI150" s="63">
        <v>1.5792759000000001E-10</v>
      </c>
      <c r="AL150" s="54">
        <v>5.867E-4</v>
      </c>
      <c r="AM150" s="54">
        <v>2.2128E-3</v>
      </c>
      <c r="AN150" s="54">
        <v>28.62649</v>
      </c>
      <c r="AO150" s="54">
        <v>7.7494636000000003</v>
      </c>
      <c r="AP150" s="54">
        <v>2.338007E-3</v>
      </c>
      <c r="AQ150" s="54">
        <v>2.0548138000000001E-4</v>
      </c>
      <c r="AR150" s="54">
        <v>35.758667000000003</v>
      </c>
      <c r="AS150" s="54">
        <v>0.25155091000000002</v>
      </c>
      <c r="AT150" s="54">
        <v>0.21766168399999999</v>
      </c>
      <c r="AU150" s="54">
        <v>6.3588405419669376E-3</v>
      </c>
      <c r="AV150" s="54">
        <v>0.47557143455626821</v>
      </c>
      <c r="AW150" s="54">
        <v>0.24381936000000001</v>
      </c>
      <c r="AX150" s="54">
        <v>0.39968351000000002</v>
      </c>
      <c r="AY150" s="54">
        <v>0.14923447007880561</v>
      </c>
      <c r="AZ150" s="54">
        <v>0.85624162922058178</v>
      </c>
      <c r="BA150" s="54">
        <v>1.2547373E-10</v>
      </c>
      <c r="BD150" s="59">
        <v>5.6599999999999999E-4</v>
      </c>
      <c r="BE150" s="59">
        <v>2.5998000000000002E-3</v>
      </c>
      <c r="BF150" s="59">
        <v>27.84517</v>
      </c>
      <c r="BG150" s="59">
        <v>7.8666770000000001</v>
      </c>
      <c r="BH150" s="59">
        <v>2.3335703000000002E-3</v>
      </c>
      <c r="BI150" s="59">
        <v>2.0785228000000001E-4</v>
      </c>
      <c r="BJ150" s="59">
        <v>35.758693999999998</v>
      </c>
      <c r="BK150" s="59">
        <v>0.25605527</v>
      </c>
      <c r="BL150" s="59">
        <v>0.23565285</v>
      </c>
      <c r="BM150" s="59">
        <v>9.5041210447490785E-3</v>
      </c>
      <c r="BN150" s="59">
        <v>0.50121224105984807</v>
      </c>
      <c r="BO150" s="59">
        <v>0.25172373399999998</v>
      </c>
      <c r="BP150" s="59">
        <v>0.41095296999999997</v>
      </c>
      <c r="BQ150" s="59">
        <v>0.16703450008426751</v>
      </c>
      <c r="BR150" s="59">
        <v>0.87464665822604382</v>
      </c>
      <c r="BS150" s="59">
        <v>1.4149433999999999E-10</v>
      </c>
    </row>
    <row r="151" spans="2:71" x14ac:dyDescent="0.25">
      <c r="B151" s="52">
        <v>4.0949999999999998E-4</v>
      </c>
      <c r="C151" s="52">
        <v>8.0663000000000002E-3</v>
      </c>
      <c r="D151" s="52">
        <v>25.803944000000001</v>
      </c>
      <c r="E151" s="52">
        <v>8.1426770000000008</v>
      </c>
      <c r="F151" s="52">
        <v>2.2900726E-3</v>
      </c>
      <c r="G151" s="52">
        <v>2.1687780000000001E-4</v>
      </c>
      <c r="H151" s="52">
        <v>35.349780000000003</v>
      </c>
      <c r="I151" s="52">
        <v>0.25850425999999999</v>
      </c>
      <c r="J151" s="52">
        <v>0.38512788999999997</v>
      </c>
      <c r="K151" s="52">
        <v>5.3602826107327591E-2</v>
      </c>
      <c r="L151" s="52">
        <v>0.69723497613530194</v>
      </c>
      <c r="M151" s="52">
        <v>0.31706709999999999</v>
      </c>
      <c r="N151" s="52">
        <v>0.52586361000000004</v>
      </c>
      <c r="O151" s="52">
        <v>0.43976220999999999</v>
      </c>
      <c r="P151" s="52">
        <v>1.373275034</v>
      </c>
      <c r="Q151" s="65">
        <v>3.8495224000000001E-2</v>
      </c>
      <c r="T151" s="63">
        <v>4.3570000000000002E-4</v>
      </c>
      <c r="U151" s="63">
        <v>6.0921999999999999E-3</v>
      </c>
      <c r="V151" s="63">
        <v>27.326355</v>
      </c>
      <c r="W151" s="63">
        <v>7.9648823999999996</v>
      </c>
      <c r="X151" s="63">
        <v>2.2999370000000002E-3</v>
      </c>
      <c r="Y151" s="63">
        <v>2.1201841999999999E-4</v>
      </c>
      <c r="Z151" s="63">
        <v>35.337933</v>
      </c>
      <c r="AA151" s="63">
        <v>0.25140670799999998</v>
      </c>
      <c r="AB151" s="63">
        <v>0.33515539</v>
      </c>
      <c r="AC151" s="63">
        <v>4.4787053095464643E-2</v>
      </c>
      <c r="AD151" s="63">
        <v>0.63134915112147683</v>
      </c>
      <c r="AE151" s="63">
        <v>0.29921426000000001</v>
      </c>
      <c r="AF151" s="63">
        <v>0.49714900000000001</v>
      </c>
      <c r="AG151" s="63">
        <v>0.39805481500000001</v>
      </c>
      <c r="AH151" s="63">
        <v>1.283593993</v>
      </c>
      <c r="AI151" s="63">
        <v>3.0783662999999999E-2</v>
      </c>
      <c r="AL151" s="54">
        <v>4.6959999999999998E-4</v>
      </c>
      <c r="AM151" s="54">
        <v>4.5415999999999998E-3</v>
      </c>
      <c r="AN151" s="54">
        <v>28.832567000000001</v>
      </c>
      <c r="AO151" s="54">
        <v>7.7650113000000003</v>
      </c>
      <c r="AP151" s="54">
        <v>2.3106405999999999E-3</v>
      </c>
      <c r="AQ151" s="54">
        <v>2.0737423999999999E-4</v>
      </c>
      <c r="AR151" s="54">
        <v>35.327385</v>
      </c>
      <c r="AS151" s="54">
        <v>0.24260115199999999</v>
      </c>
      <c r="AT151" s="54">
        <v>0.28951767</v>
      </c>
      <c r="AU151" s="54">
        <v>3.7056457085709052E-2</v>
      </c>
      <c r="AV151" s="54">
        <v>0.56917527911001098</v>
      </c>
      <c r="AW151" s="54">
        <v>0.28120549</v>
      </c>
      <c r="AX151" s="54">
        <v>0.46906824000000003</v>
      </c>
      <c r="AY151" s="54">
        <v>0.35159672920000001</v>
      </c>
      <c r="AZ151" s="54">
        <v>1.2030318882</v>
      </c>
      <c r="BA151" s="54">
        <v>2.321221E-2</v>
      </c>
      <c r="BD151" s="59">
        <v>4.571E-4</v>
      </c>
      <c r="BE151" s="59">
        <v>5.3026000000000002E-3</v>
      </c>
      <c r="BF151" s="59">
        <v>28.042738</v>
      </c>
      <c r="BG151" s="59">
        <v>7.8789049999999996</v>
      </c>
      <c r="BH151" s="59">
        <v>2.3064994999999998E-3</v>
      </c>
      <c r="BI151" s="59">
        <v>2.0975521999999999E-4</v>
      </c>
      <c r="BJ151" s="59">
        <v>35.338852000000003</v>
      </c>
      <c r="BK151" s="59">
        <v>0.247468672</v>
      </c>
      <c r="BL151" s="59">
        <v>0.312970835</v>
      </c>
      <c r="BM151" s="59">
        <v>4.089475809047903E-2</v>
      </c>
      <c r="BN151" s="59">
        <v>0.60133426511562549</v>
      </c>
      <c r="BO151" s="59">
        <v>0.290506506</v>
      </c>
      <c r="BP151" s="59">
        <v>0.48355885999999998</v>
      </c>
      <c r="BQ151" s="59">
        <v>0.37434020400000001</v>
      </c>
      <c r="BR151" s="59">
        <v>1.2263031440000001</v>
      </c>
      <c r="BS151" s="59">
        <v>2.7006335999999999E-2</v>
      </c>
    </row>
    <row r="152" spans="2:71" x14ac:dyDescent="0.25">
      <c r="B152" s="52" t="str">
        <v>NA</v>
      </c>
      <c r="C152" s="52" t="str">
        <v>NA</v>
      </c>
      <c r="D152" s="52" t="str">
        <v>NaN</v>
      </c>
      <c r="E152" s="52" t="str">
        <v>NaN</v>
      </c>
      <c r="F152" s="52" t="str">
        <v>NaN</v>
      </c>
      <c r="G152" s="52" t="str">
        <v>NaN</v>
      </c>
      <c r="H152" s="52" t="str">
        <v>NaN</v>
      </c>
      <c r="I152" s="52" t="str">
        <v>NA</v>
      </c>
      <c r="J152" s="52" t="str">
        <v>NA</v>
      </c>
      <c r="K152" s="52" t="str">
        <v>NA</v>
      </c>
      <c r="L152" s="52" t="str">
        <v>NA</v>
      </c>
      <c r="M152" s="52" t="str">
        <v>NA</v>
      </c>
      <c r="N152" s="52" t="str">
        <v>NA</v>
      </c>
      <c r="O152" s="52" t="str">
        <v>NA</v>
      </c>
      <c r="P152" s="52" t="str">
        <v>NA</v>
      </c>
      <c r="Q152" s="65" t="str">
        <v>NaN</v>
      </c>
      <c r="T152" s="63" t="str">
        <v>NA</v>
      </c>
      <c r="U152" s="63" t="str">
        <v>NA</v>
      </c>
      <c r="V152" s="63" t="str">
        <v>NaN</v>
      </c>
      <c r="W152" s="63" t="str">
        <v>NaN</v>
      </c>
      <c r="X152" s="63" t="str">
        <v>NaN</v>
      </c>
      <c r="Y152" s="63" t="str">
        <v>NaN</v>
      </c>
      <c r="Z152" s="63" t="str">
        <v>NaN</v>
      </c>
      <c r="AA152" s="63" t="str">
        <v>NA</v>
      </c>
      <c r="AB152" s="63" t="str">
        <v>NA</v>
      </c>
      <c r="AC152" s="63" t="str">
        <v>NA</v>
      </c>
      <c r="AD152" s="63" t="str">
        <v>NA</v>
      </c>
      <c r="AE152" s="63" t="str">
        <v>NA</v>
      </c>
      <c r="AF152" s="63" t="str">
        <v>NA</v>
      </c>
      <c r="AG152" s="63" t="str">
        <v>NA</v>
      </c>
      <c r="AH152" s="63" t="str">
        <v>NA</v>
      </c>
      <c r="AI152" s="63" t="str">
        <v>NaN</v>
      </c>
      <c r="AL152" s="54" t="str">
        <v>NA</v>
      </c>
      <c r="AM152" s="54" t="str">
        <v>NA</v>
      </c>
      <c r="AN152" s="54" t="str">
        <v>NaN</v>
      </c>
      <c r="AO152" s="54" t="str">
        <v>NaN</v>
      </c>
      <c r="AP152" s="54" t="str">
        <v>NaN</v>
      </c>
      <c r="AQ152" s="54" t="str">
        <v>NaN</v>
      </c>
      <c r="AR152" s="54" t="str">
        <v>NaN</v>
      </c>
      <c r="AS152" s="54" t="str">
        <v>NA</v>
      </c>
      <c r="AT152" s="54" t="str">
        <v>NA</v>
      </c>
      <c r="AU152" s="54" t="str">
        <v>NA</v>
      </c>
      <c r="AV152" s="54" t="str">
        <v>NA</v>
      </c>
      <c r="AW152" s="54" t="str">
        <v>NA</v>
      </c>
      <c r="AX152" s="54" t="str">
        <v>NA</v>
      </c>
      <c r="AY152" s="54" t="str">
        <v>NA</v>
      </c>
      <c r="AZ152" s="54" t="str">
        <v>NA</v>
      </c>
      <c r="BA152" s="54" t="str">
        <v>NaN</v>
      </c>
      <c r="BD152" s="59" t="str">
        <v>NA</v>
      </c>
      <c r="BE152" s="59" t="str">
        <v>NA</v>
      </c>
      <c r="BF152" s="59" t="str">
        <v>NaN</v>
      </c>
      <c r="BG152" s="59" t="str">
        <v>NaN</v>
      </c>
      <c r="BH152" s="59" t="str">
        <v>NaN</v>
      </c>
      <c r="BI152" s="59" t="str">
        <v>NaN</v>
      </c>
      <c r="BJ152" s="59" t="str">
        <v>NaN</v>
      </c>
      <c r="BK152" s="59" t="str">
        <v>NA</v>
      </c>
      <c r="BL152" s="59" t="str">
        <v>NA</v>
      </c>
      <c r="BM152" s="59" t="str">
        <v>NA</v>
      </c>
      <c r="BN152" s="59" t="str">
        <v>NA</v>
      </c>
      <c r="BO152" s="59" t="str">
        <v>NA</v>
      </c>
      <c r="BP152" s="59" t="str">
        <v>NA</v>
      </c>
      <c r="BQ152" s="59" t="str">
        <v>NA</v>
      </c>
      <c r="BR152" s="59" t="str">
        <v>NA</v>
      </c>
      <c r="BS152" s="59" t="str">
        <v>NaN</v>
      </c>
    </row>
    <row r="153" spans="2:71" x14ac:dyDescent="0.25">
      <c r="B153" s="52" t="str" cm="1">
        <f t="array" ref="B153:B162">TRANSPOSE(Fe!S$21:AB$21)</f>
        <v>NA</v>
      </c>
      <c r="C153" s="52" t="str" cm="1">
        <f t="array" ref="C153:C162">TRANSPOSE('PO4'!S$21:AB$21)</f>
        <v>NA</v>
      </c>
      <c r="D153" s="52" t="str" cm="1">
        <f t="array" ref="D153:D162">TRANSPOSE(surface_T!S$21:AB$21)</f>
        <v>NaN</v>
      </c>
      <c r="E153" s="52" t="str" cm="1">
        <f t="array" ref="E153:E162">TRANSPOSE(surface_ph!S$21:AB$21)</f>
        <v>NaN</v>
      </c>
      <c r="F153" s="52" t="str" cm="1">
        <f t="array" ref="F153:F162">TRANSPOSE(surface_Alk!S$21:AB$21)</f>
        <v>NaN</v>
      </c>
      <c r="G153" s="52" t="str" cm="1">
        <f t="array" ref="G153:G162">TRANSPOSE(surface_oxugen!S$21:AB$21)</f>
        <v>NaN</v>
      </c>
      <c r="H153" s="52" t="str" cm="1">
        <f t="array" ref="H153:H162">TRANSPOSE(Surface_sal!S$21:AB$21)</f>
        <v>NaN</v>
      </c>
      <c r="I153" s="52" t="str" cm="1">
        <f t="array" ref="I153:I162">TRANSPOSE(picophyto!S$21:AB$21)</f>
        <v>NA</v>
      </c>
      <c r="J153" s="52" t="str" cm="1">
        <f t="array" ref="J153:J162">TRANSPOSE(nanophyto!S$21:AB$21)</f>
        <v>NA</v>
      </c>
      <c r="K153" s="52" t="str" cm="1">
        <f t="array" ref="K153:K162">TRANSPOSE(microphyto!S$21:AB$21)</f>
        <v>NA</v>
      </c>
      <c r="L153" s="52" t="str" cm="1">
        <f t="array" ref="L153:L162">TRANSPOSE(total_phyto!S$21:AB$21)</f>
        <v>NA</v>
      </c>
      <c r="M153" s="52" t="str" cm="1">
        <f t="array" ref="M153:M162">TRANSPOSE(nanozoo!S$21:AB$21)</f>
        <v>NA</v>
      </c>
      <c r="N153" s="52" t="str" cm="1">
        <f t="array" ref="N153:N162">TRANSPOSE(microzoo!S$21:AB$21)</f>
        <v>NA</v>
      </c>
      <c r="O153" s="52" t="str" cm="1">
        <f t="array" ref="O153:O162">TRANSPOSE(mesozoo!S$21:AB$21)</f>
        <v>NA</v>
      </c>
      <c r="P153" s="52" t="str" cm="1">
        <f t="array" ref="P153:P162">TRANSPOSE(total_zoo!S$21:AB$21)</f>
        <v>NA</v>
      </c>
      <c r="Q153" s="65" t="str" cm="1">
        <f t="array" ref="Q153:Q162">TRANSPOSE(foram!S$21:AB$21)</f>
        <v>NaN</v>
      </c>
      <c r="T153" s="63" t="str" cm="1">
        <f t="array" ref="T153:T162">TRANSPOSE(Fe!S$132:AB$132)</f>
        <v>NA</v>
      </c>
      <c r="U153" s="63" t="str" cm="1">
        <f t="array" ref="U153:U162">TRANSPOSE('PO4'!S$132:AB$132)</f>
        <v>NA</v>
      </c>
      <c r="V153" s="63" t="str" cm="1">
        <f t="array" ref="V153:V162">TRANSPOSE(surface_T!S$132:AB$132)</f>
        <v>NaN</v>
      </c>
      <c r="W153" s="63" t="str" cm="1">
        <f t="array" ref="W153:W162">TRANSPOSE(surface_ph!S$132:AB$132)</f>
        <v>NaN</v>
      </c>
      <c r="X153" s="63" t="str" cm="1">
        <f t="array" ref="X153:X162">TRANSPOSE(surface_Alk!S$132:AB$132)</f>
        <v>NaN</v>
      </c>
      <c r="Y153" s="63" t="str" cm="1">
        <f t="array" ref="Y153:Y162">TRANSPOSE(surface_oxugen!S$132:AB$132)</f>
        <v>NaN</v>
      </c>
      <c r="Z153" s="63" t="str" cm="1">
        <f t="array" ref="Z153:Z162">TRANSPOSE(Surface_sal!S$132:AB$132)</f>
        <v>NaN</v>
      </c>
      <c r="AA153" s="63" t="str" cm="1">
        <f t="array" ref="AA153:AA162">TRANSPOSE(picophyto!S$132:AB$132)</f>
        <v>NA</v>
      </c>
      <c r="AB153" s="63" t="str" cm="1">
        <f t="array" ref="AB153:AB162">TRANSPOSE(nanophyto!S$132:AB$132)</f>
        <v>NA</v>
      </c>
      <c r="AC153" s="63" t="str" cm="1">
        <f t="array" ref="AC153:AC162">TRANSPOSE(microphyto!S$132:AB$132)</f>
        <v>NA</v>
      </c>
      <c r="AD153" s="63" t="str" cm="1">
        <f t="array" ref="AD153:AD162">TRANSPOSE(total_phyto!S$132:AB$132)</f>
        <v>NA</v>
      </c>
      <c r="AE153" s="63" t="str" cm="1">
        <f t="array" ref="AE153:AE162">TRANSPOSE(nanozoo!S$132:AB$132)</f>
        <v>NA</v>
      </c>
      <c r="AF153" s="63" t="str" cm="1">
        <f t="array" ref="AF153:AF162">TRANSPOSE(microzoo!S$132:AB$132)</f>
        <v>NA</v>
      </c>
      <c r="AG153" s="63" t="str" cm="1">
        <f t="array" ref="AG153:AG162">TRANSPOSE(mesozoo!S$132:AB$132)</f>
        <v>NA</v>
      </c>
      <c r="AH153" s="63" t="str" cm="1">
        <f t="array" ref="AH153:AH162">TRANSPOSE(total_zoo!S$132:AB$132)</f>
        <v>NA</v>
      </c>
      <c r="AI153" s="63" t="str" cm="1">
        <f t="array" ref="AI153:AI162">TRANSPOSE(foram!S$132:AB$132)</f>
        <v>NaN</v>
      </c>
      <c r="AL153" s="54" t="str" cm="1">
        <f t="array" ref="AL153:AL162">TRANSPOSE(Fe!S$169:AB$169)</f>
        <v>NA</v>
      </c>
      <c r="AM153" s="54" t="str" cm="1">
        <f t="array" ref="AM153:AM162">TRANSPOSE('PO4'!S$169:AB$169)</f>
        <v>NA</v>
      </c>
      <c r="AN153" s="54" t="str" cm="1">
        <f t="array" ref="AN153:AN162">TRANSPOSE(surface_T!S$169:AB$169)</f>
        <v>NaN</v>
      </c>
      <c r="AO153" s="54" t="str" cm="1">
        <f t="array" ref="AO153:AO162">TRANSPOSE(surface_ph!S$169:AB$169)</f>
        <v>NaN</v>
      </c>
      <c r="AP153" s="54" t="str" cm="1">
        <f t="array" ref="AP153:AP162">TRANSPOSE(surface_Alk!S$169:AB$169)</f>
        <v>NaN</v>
      </c>
      <c r="AQ153" s="54" t="str" cm="1">
        <f t="array" ref="AQ153:AQ162">TRANSPOSE(surface_oxugen!S$169:AB$169)</f>
        <v>NaN</v>
      </c>
      <c r="AR153" s="54" t="str" cm="1">
        <f t="array" ref="AR153:AR162">TRANSPOSE(Surface_sal!S$169:AB$169)</f>
        <v>NaN</v>
      </c>
      <c r="AS153" s="54" t="str" cm="1">
        <f t="array" ref="AS153:AS162">TRANSPOSE(picophyto!S$169:AB$169)</f>
        <v>NA</v>
      </c>
      <c r="AT153" s="54" t="str" cm="1">
        <f t="array" ref="AT153:AT162">TRANSPOSE(nanophyto!S$169:AB$169)</f>
        <v>NA</v>
      </c>
      <c r="AU153" s="54" t="str" cm="1">
        <f t="array" ref="AU153:AU162">TRANSPOSE(microphyto!S$169:AB$169)</f>
        <v>NA</v>
      </c>
      <c r="AV153" s="54" t="str" cm="1">
        <f t="array" ref="AV153:AV162">TRANSPOSE(total_phyto!S$169:AB$169)</f>
        <v>NA</v>
      </c>
      <c r="AW153" s="54" t="str" cm="1">
        <f t="array" ref="AW153:AW162">TRANSPOSE(nanozoo!S$169:AB$169)</f>
        <v>NA</v>
      </c>
      <c r="AX153" s="54" t="str" cm="1">
        <f t="array" ref="AX153:AX162">TRANSPOSE(microzoo!S$169:AB$169)</f>
        <v>NA</v>
      </c>
      <c r="AY153" s="54" t="str" cm="1">
        <f t="array" ref="AY153:AY162">TRANSPOSE(mesozoo!S$169:AB$169)</f>
        <v>NA</v>
      </c>
      <c r="AZ153" s="54" t="str" cm="1">
        <f t="array" ref="AZ153:AZ162">TRANSPOSE(total_zoo!S$169:AB$169)</f>
        <v>NA</v>
      </c>
      <c r="BA153" s="54" t="str" cm="1">
        <f t="array" ref="BA153:BA162">TRANSPOSE(foram!S$169:AB$169)</f>
        <v>NaN</v>
      </c>
      <c r="BD153" s="59" t="str" cm="1">
        <f t="array" ref="BD153:BD162">TRANSPOSE(Fe!S$95:AB$95)</f>
        <v>NA</v>
      </c>
      <c r="BE153" s="59" t="str" cm="1">
        <f t="array" ref="BE153:BE162">TRANSPOSE('PO4'!S$95:AB$95)</f>
        <v>NA</v>
      </c>
      <c r="BF153" s="59" t="str" cm="1">
        <f t="array" ref="BF153:BF162">TRANSPOSE(surface_T!S$95:AB$95)</f>
        <v>NaN</v>
      </c>
      <c r="BG153" s="59" t="str" cm="1">
        <f t="array" ref="BG153:BG162">TRANSPOSE(surface_ph!S$95:AB$95)</f>
        <v>NaN</v>
      </c>
      <c r="BH153" s="59" t="str" cm="1">
        <f t="array" ref="BH153:BH162">TRANSPOSE(surface_Alk!S$95:AB$95)</f>
        <v>NaN</v>
      </c>
      <c r="BI153" s="59" t="str" cm="1">
        <f t="array" ref="BI153:BI162">TRANSPOSE(surface_oxugen!S$95:AB$95)</f>
        <v>NaN</v>
      </c>
      <c r="BJ153" s="59" t="str" cm="1">
        <f t="array" ref="BJ153:BJ162">TRANSPOSE(Surface_sal!S$95:AB$95)</f>
        <v>NaN</v>
      </c>
      <c r="BK153" s="59" t="str" cm="1">
        <f t="array" ref="BK153:BK162">TRANSPOSE(picophyto!S$95:AB$95)</f>
        <v>NA</v>
      </c>
      <c r="BL153" s="59" t="str" cm="1">
        <f t="array" ref="BL153:BL162">TRANSPOSE(nanophyto!S$95:AB$95)</f>
        <v>NA</v>
      </c>
      <c r="BM153" s="59" t="str" cm="1">
        <f t="array" ref="BM153:BM162">TRANSPOSE(microphyto!S$95:AB$95)</f>
        <v>NA</v>
      </c>
      <c r="BN153" s="59" t="str" cm="1">
        <f t="array" ref="BN153:BN162">TRANSPOSE(total_phyto!S$95:AB$95)</f>
        <v>NA</v>
      </c>
      <c r="BO153" s="59" t="str" cm="1">
        <f t="array" ref="BO153:BO162">TRANSPOSE(nanozoo!S$95:AB$95)</f>
        <v>NA</v>
      </c>
      <c r="BP153" s="59" t="str" cm="1">
        <f t="array" ref="BP153:BP162">TRANSPOSE(microzoo!S$95:AB$95)</f>
        <v>NA</v>
      </c>
      <c r="BQ153" s="59" t="str" cm="1">
        <f t="array" ref="BQ153:BQ162">TRANSPOSE(mesozoo!S$95:AB$95)</f>
        <v>NA</v>
      </c>
      <c r="BR153" s="59" t="str" cm="1">
        <f t="array" ref="BR153:BR162">TRANSPOSE(total_zoo!S$95:AB$95)</f>
        <v>NA</v>
      </c>
      <c r="BS153" s="59" t="str" cm="1">
        <f t="array" ref="BS153:BS162">TRANSPOSE(foram!S$95:AB$95)</f>
        <v>NaN</v>
      </c>
    </row>
    <row r="154" spans="2:71" x14ac:dyDescent="0.25">
      <c r="B154" s="52" t="str">
        <v>NA</v>
      </c>
      <c r="C154" s="52" t="str">
        <v>NA</v>
      </c>
      <c r="D154" s="52" t="str">
        <v>NaN</v>
      </c>
      <c r="E154" s="52" t="str">
        <v>NaN</v>
      </c>
      <c r="F154" s="52" t="str">
        <v>NaN</v>
      </c>
      <c r="G154" s="52" t="str">
        <v>NaN</v>
      </c>
      <c r="H154" s="52" t="str">
        <v>NaN</v>
      </c>
      <c r="I154" s="52" t="str">
        <v>NA</v>
      </c>
      <c r="J154" s="52" t="str">
        <v>NA</v>
      </c>
      <c r="K154" s="52" t="str">
        <v>NA</v>
      </c>
      <c r="L154" s="52" t="str">
        <v>NA</v>
      </c>
      <c r="M154" s="52" t="str">
        <v>NA</v>
      </c>
      <c r="N154" s="52" t="str">
        <v>NA</v>
      </c>
      <c r="O154" s="52" t="str">
        <v>NA</v>
      </c>
      <c r="P154" s="52" t="str">
        <v>NA</v>
      </c>
      <c r="Q154" s="65" t="str">
        <v>NaN</v>
      </c>
      <c r="T154" s="63" t="str">
        <v>NA</v>
      </c>
      <c r="U154" s="63" t="str">
        <v>NA</v>
      </c>
      <c r="V154" s="63" t="str">
        <v>NaN</v>
      </c>
      <c r="W154" s="63" t="str">
        <v>NaN</v>
      </c>
      <c r="X154" s="63" t="str">
        <v>NaN</v>
      </c>
      <c r="Y154" s="63" t="str">
        <v>NaN</v>
      </c>
      <c r="Z154" s="63" t="str">
        <v>NaN</v>
      </c>
      <c r="AA154" s="63" t="str">
        <v>NA</v>
      </c>
      <c r="AB154" s="63" t="str">
        <v>NA</v>
      </c>
      <c r="AC154" s="63" t="str">
        <v>NA</v>
      </c>
      <c r="AD154" s="63" t="str">
        <v>NA</v>
      </c>
      <c r="AE154" s="63" t="str">
        <v>NA</v>
      </c>
      <c r="AF154" s="63" t="str">
        <v>NA</v>
      </c>
      <c r="AG154" s="63" t="str">
        <v>NA</v>
      </c>
      <c r="AH154" s="63" t="str">
        <v>NA</v>
      </c>
      <c r="AI154" s="63" t="str">
        <v>NaN</v>
      </c>
      <c r="AL154" s="54" t="str">
        <v>NA</v>
      </c>
      <c r="AM154" s="54" t="str">
        <v>NA</v>
      </c>
      <c r="AN154" s="54" t="str">
        <v>NaN</v>
      </c>
      <c r="AO154" s="54" t="str">
        <v>NaN</v>
      </c>
      <c r="AP154" s="54" t="str">
        <v>NaN</v>
      </c>
      <c r="AQ154" s="54" t="str">
        <v>NaN</v>
      </c>
      <c r="AR154" s="54" t="str">
        <v>NaN</v>
      </c>
      <c r="AS154" s="54" t="str">
        <v>NA</v>
      </c>
      <c r="AT154" s="54" t="str">
        <v>NA</v>
      </c>
      <c r="AU154" s="54" t="str">
        <v>NA</v>
      </c>
      <c r="AV154" s="54" t="str">
        <v>NA</v>
      </c>
      <c r="AW154" s="54" t="str">
        <v>NA</v>
      </c>
      <c r="AX154" s="54" t="str">
        <v>NA</v>
      </c>
      <c r="AY154" s="54" t="str">
        <v>NA</v>
      </c>
      <c r="AZ154" s="54" t="str">
        <v>NA</v>
      </c>
      <c r="BA154" s="54" t="str">
        <v>NaN</v>
      </c>
      <c r="BD154" s="59" t="str">
        <v>NA</v>
      </c>
      <c r="BE154" s="59" t="str">
        <v>NA</v>
      </c>
      <c r="BF154" s="59" t="str">
        <v>NaN</v>
      </c>
      <c r="BG154" s="59" t="str">
        <v>NaN</v>
      </c>
      <c r="BH154" s="59" t="str">
        <v>NaN</v>
      </c>
      <c r="BI154" s="59" t="str">
        <v>NaN</v>
      </c>
      <c r="BJ154" s="59" t="str">
        <v>NaN</v>
      </c>
      <c r="BK154" s="59" t="str">
        <v>NA</v>
      </c>
      <c r="BL154" s="59" t="str">
        <v>NA</v>
      </c>
      <c r="BM154" s="59" t="str">
        <v>NA</v>
      </c>
      <c r="BN154" s="59" t="str">
        <v>NA</v>
      </c>
      <c r="BO154" s="59" t="str">
        <v>NA</v>
      </c>
      <c r="BP154" s="59" t="str">
        <v>NA</v>
      </c>
      <c r="BQ154" s="59" t="str">
        <v>NA</v>
      </c>
      <c r="BR154" s="59" t="str">
        <v>NA</v>
      </c>
      <c r="BS154" s="59" t="str">
        <v>NaN</v>
      </c>
    </row>
    <row r="155" spans="2:71" x14ac:dyDescent="0.25">
      <c r="B155" s="52">
        <v>4.4979999999999998E-4</v>
      </c>
      <c r="C155" s="52">
        <v>2.0297000000000002E-3</v>
      </c>
      <c r="D155" s="52">
        <v>25.285965000000001</v>
      </c>
      <c r="E155" s="52">
        <v>8.1547809999999998</v>
      </c>
      <c r="F155" s="52">
        <v>2.2228132000000002E-3</v>
      </c>
      <c r="G155" s="52">
        <v>2.1538663999999999E-4</v>
      </c>
      <c r="H155" s="52">
        <v>34.251826999999999</v>
      </c>
      <c r="I155" s="52">
        <v>0.27259587400000002</v>
      </c>
      <c r="J155" s="52">
        <v>0.19827032999999999</v>
      </c>
      <c r="K155" s="52">
        <v>1.75809088E-10</v>
      </c>
      <c r="L155" s="52">
        <v>0.47086620418545672</v>
      </c>
      <c r="M155" s="52">
        <v>0.228160206</v>
      </c>
      <c r="N155" s="52">
        <v>0.43074684000000002</v>
      </c>
      <c r="O155" s="52">
        <v>2.7743295999999999E-10</v>
      </c>
      <c r="P155" s="52">
        <v>0.70038687234570651</v>
      </c>
      <c r="Q155" s="65">
        <v>6.8211777000000001E-11</v>
      </c>
      <c r="T155" s="63">
        <v>5.1179999999999997E-4</v>
      </c>
      <c r="U155" s="63">
        <v>1.5307000000000001E-3</v>
      </c>
      <c r="V155" s="63">
        <v>26.850842</v>
      </c>
      <c r="W155" s="63">
        <v>7.9408899999999996</v>
      </c>
      <c r="X155" s="63">
        <v>2.2267415000000001E-3</v>
      </c>
      <c r="Y155" s="63">
        <v>2.1053829E-4</v>
      </c>
      <c r="Z155" s="63">
        <v>34.188200000000002</v>
      </c>
      <c r="AA155" s="63">
        <v>0.26308966</v>
      </c>
      <c r="AB155" s="63">
        <v>0.17241718</v>
      </c>
      <c r="AC155" s="63">
        <v>1.4947731999999999E-10</v>
      </c>
      <c r="AD155" s="63">
        <v>0.43550684015836078</v>
      </c>
      <c r="AE155" s="63">
        <v>0.21707831</v>
      </c>
      <c r="AF155" s="63">
        <v>0.39529776</v>
      </c>
      <c r="AG155" s="63">
        <v>2.3575899599999998E-10</v>
      </c>
      <c r="AH155" s="63">
        <v>0.65946739629762496</v>
      </c>
      <c r="AI155" s="63">
        <v>6.083578E-11</v>
      </c>
      <c r="AL155" s="54">
        <v>5.8109999999999998E-4</v>
      </c>
      <c r="AM155" s="54">
        <v>1.1314999999999999E-3</v>
      </c>
      <c r="AN155" s="54">
        <v>28.421658000000001</v>
      </c>
      <c r="AO155" s="54">
        <v>7.7310800000000004</v>
      </c>
      <c r="AP155" s="54">
        <v>2.2308129999999999E-3</v>
      </c>
      <c r="AQ155" s="54">
        <v>2.0593820999999999E-4</v>
      </c>
      <c r="AR155" s="54">
        <v>34.130719999999997</v>
      </c>
      <c r="AS155" s="54">
        <v>0.25247815000000001</v>
      </c>
      <c r="AT155" s="54">
        <v>0.14930051599999999</v>
      </c>
      <c r="AU155" s="54">
        <v>1.2884473600000001E-10</v>
      </c>
      <c r="AV155" s="54">
        <v>0.40177866613698732</v>
      </c>
      <c r="AW155" s="54">
        <v>0.20626227499999999</v>
      </c>
      <c r="AX155" s="54">
        <v>0.36027357999999998</v>
      </c>
      <c r="AY155" s="54">
        <v>2.0209640999999999E-10</v>
      </c>
      <c r="AZ155" s="54">
        <v>0.63072079525975733</v>
      </c>
      <c r="BA155" s="54">
        <v>5.3878447000000001E-11</v>
      </c>
      <c r="BD155" s="59">
        <v>5.5170000000000002E-4</v>
      </c>
      <c r="BE155" s="59">
        <v>1.3320000000000001E-3</v>
      </c>
      <c r="BF155" s="59">
        <v>27.60464</v>
      </c>
      <c r="BG155" s="59">
        <v>7.8537480000000004</v>
      </c>
      <c r="BH155" s="59">
        <v>2.2303980000000002E-3</v>
      </c>
      <c r="BI155" s="59">
        <v>2.0828331000000001E-4</v>
      </c>
      <c r="BJ155" s="59">
        <v>34.171497000000002</v>
      </c>
      <c r="BK155" s="59">
        <v>0.25816910399999998</v>
      </c>
      <c r="BL155" s="59">
        <v>0.16127881599999999</v>
      </c>
      <c r="BM155" s="59">
        <v>1.3964665600000001E-10</v>
      </c>
      <c r="BN155" s="59">
        <v>0.41944792014818549</v>
      </c>
      <c r="BO155" s="59">
        <v>0.211963175</v>
      </c>
      <c r="BP155" s="59">
        <v>0.37907779000000003</v>
      </c>
      <c r="BQ155" s="59">
        <v>2.20084323E-10</v>
      </c>
      <c r="BR155" s="59">
        <v>0.63127145227774517</v>
      </c>
      <c r="BS155" s="59">
        <v>5.7605390000000003E-11</v>
      </c>
    </row>
    <row r="156" spans="2:71" x14ac:dyDescent="0.25">
      <c r="B156" s="52">
        <v>3.1540000000000002E-4</v>
      </c>
      <c r="C156" s="52">
        <v>2.9952999999999998E-3</v>
      </c>
      <c r="D156" s="52">
        <v>25.297844000000001</v>
      </c>
      <c r="E156" s="52">
        <v>8.1517619999999997</v>
      </c>
      <c r="F156" s="52">
        <v>2.2512572000000001E-3</v>
      </c>
      <c r="G156" s="52">
        <v>2.1495727E-4</v>
      </c>
      <c r="H156" s="52">
        <v>34.647354</v>
      </c>
      <c r="I156" s="52">
        <v>0.27103680000000002</v>
      </c>
      <c r="J156" s="52">
        <v>0.25259865999999997</v>
      </c>
      <c r="K156" s="52">
        <v>2.9064533388513301E-3</v>
      </c>
      <c r="L156" s="52">
        <v>0.52654191335223066</v>
      </c>
      <c r="M156" s="52">
        <v>0.25488252</v>
      </c>
      <c r="N156" s="52">
        <v>0.44012775999999998</v>
      </c>
      <c r="O156" s="52">
        <v>0.1158653940657601</v>
      </c>
      <c r="P156" s="52">
        <v>0.85500248617686925</v>
      </c>
      <c r="Q156" s="65">
        <v>1.1091884399999999E-10</v>
      </c>
      <c r="T156" s="63">
        <v>3.6539999999999999E-4</v>
      </c>
      <c r="U156" s="63">
        <v>2.2415E-3</v>
      </c>
      <c r="V156" s="63">
        <v>26.846402999999999</v>
      </c>
      <c r="W156" s="63">
        <v>7.9390181999999996</v>
      </c>
      <c r="X156" s="63">
        <v>2.2568166999999998E-3</v>
      </c>
      <c r="Y156" s="63">
        <v>2.1012657000000001E-4</v>
      </c>
      <c r="Z156" s="63">
        <v>34.600566999999998</v>
      </c>
      <c r="AA156" s="63">
        <v>0.26351629999999998</v>
      </c>
      <c r="AB156" s="63">
        <v>0.21645357000000001</v>
      </c>
      <c r="AC156" s="63">
        <v>3.4167784500000002E-10</v>
      </c>
      <c r="AD156" s="63">
        <v>0.47996987035379951</v>
      </c>
      <c r="AE156" s="63">
        <v>0.23854686</v>
      </c>
      <c r="AF156" s="63">
        <v>0.42398643000000003</v>
      </c>
      <c r="AG156" s="63">
        <v>7.6611850058634828E-2</v>
      </c>
      <c r="AH156" s="63">
        <v>0.78680495015383256</v>
      </c>
      <c r="AI156" s="63">
        <v>9.2827299999999996E-11</v>
      </c>
      <c r="AL156" s="54">
        <v>4.2450000000000002E-4</v>
      </c>
      <c r="AM156" s="54">
        <v>1.6461E-3</v>
      </c>
      <c r="AN156" s="54">
        <v>28.400469999999999</v>
      </c>
      <c r="AO156" s="54">
        <v>7.7307252999999996</v>
      </c>
      <c r="AP156" s="54">
        <v>2.2624099999999999E-3</v>
      </c>
      <c r="AQ156" s="54">
        <v>2.0555203E-4</v>
      </c>
      <c r="AR156" s="54">
        <v>34.557423</v>
      </c>
      <c r="AS156" s="54">
        <v>0.25517909</v>
      </c>
      <c r="AT156" s="54">
        <v>0.18373421000000001</v>
      </c>
      <c r="AU156" s="54">
        <v>2.31680166E-10</v>
      </c>
      <c r="AV156" s="54">
        <v>0.43891330024262531</v>
      </c>
      <c r="AW156" s="54">
        <v>0.22170708</v>
      </c>
      <c r="AX156" s="54">
        <v>0.41527505999999997</v>
      </c>
      <c r="AY156" s="54">
        <v>2.95347460517228E-2</v>
      </c>
      <c r="AZ156" s="54">
        <v>0.72037810913832867</v>
      </c>
      <c r="BA156" s="54">
        <v>7.8670449999999999E-11</v>
      </c>
      <c r="BD156" s="59">
        <v>3.9980000000000001E-4</v>
      </c>
      <c r="BE156" s="59">
        <v>1.9517E-3</v>
      </c>
      <c r="BF156" s="59">
        <v>27.592220000000001</v>
      </c>
      <c r="BG156" s="59">
        <v>7.8530499999999996</v>
      </c>
      <c r="BH156" s="59">
        <v>2.2611392000000002E-3</v>
      </c>
      <c r="BI156" s="59">
        <v>2.0788900999999999E-4</v>
      </c>
      <c r="BJ156" s="59">
        <v>34.588554000000002</v>
      </c>
      <c r="BK156" s="59">
        <v>0.25954142000000002</v>
      </c>
      <c r="BL156" s="59">
        <v>0.201243007</v>
      </c>
      <c r="BM156" s="59">
        <v>2.80302487E-10</v>
      </c>
      <c r="BN156" s="59">
        <v>0.46078442729190472</v>
      </c>
      <c r="BO156" s="59">
        <v>0.23103708000000001</v>
      </c>
      <c r="BP156" s="59">
        <v>0.41778188999999999</v>
      </c>
      <c r="BQ156" s="59">
        <v>5.8496340055802808E-2</v>
      </c>
      <c r="BR156" s="59">
        <v>0.7499247451424087</v>
      </c>
      <c r="BS156" s="59">
        <v>8.6502769999999995E-11</v>
      </c>
    </row>
    <row r="157" spans="2:71" x14ac:dyDescent="0.25">
      <c r="B157" s="52">
        <v>2.8870000000000002E-4</v>
      </c>
      <c r="C157" s="52">
        <v>4.2998000000000003E-3</v>
      </c>
      <c r="D157" s="52">
        <v>25.090492000000001</v>
      </c>
      <c r="E157" s="52">
        <v>8.1474299999999999</v>
      </c>
      <c r="F157" s="52">
        <v>2.2933561999999999E-3</v>
      </c>
      <c r="G157" s="52">
        <v>2.152101E-4</v>
      </c>
      <c r="H157" s="52">
        <v>35.286265999999998</v>
      </c>
      <c r="I157" s="52">
        <v>0.26957365999999999</v>
      </c>
      <c r="J157" s="52">
        <v>0.30630487000000001</v>
      </c>
      <c r="K157" s="52">
        <v>2.078489605421318E-2</v>
      </c>
      <c r="L157" s="52">
        <v>0.59666342607197953</v>
      </c>
      <c r="M157" s="52">
        <v>0.27731605999999998</v>
      </c>
      <c r="N157" s="52">
        <v>0.45288372999999998</v>
      </c>
      <c r="O157" s="52">
        <v>0.2186577200991226</v>
      </c>
      <c r="P157" s="52">
        <v>0.99524518231140047</v>
      </c>
      <c r="Q157" s="65">
        <v>2.1166090999999999E-10</v>
      </c>
      <c r="T157" s="63">
        <v>3.3149999999999998E-4</v>
      </c>
      <c r="U157" s="63">
        <v>3.1741999999999999E-3</v>
      </c>
      <c r="V157" s="63">
        <v>26.620687</v>
      </c>
      <c r="W157" s="63">
        <v>7.9397310000000001</v>
      </c>
      <c r="X157" s="63">
        <v>2.3032166000000001E-3</v>
      </c>
      <c r="Y157" s="63">
        <v>2.1028320000000001E-4</v>
      </c>
      <c r="Z157" s="63">
        <v>35.300370000000001</v>
      </c>
      <c r="AA157" s="63">
        <v>0.26284428399999998</v>
      </c>
      <c r="AB157" s="63">
        <v>0.26239220000000002</v>
      </c>
      <c r="AC157" s="63">
        <v>1.270018404709122E-2</v>
      </c>
      <c r="AD157" s="63">
        <v>0.53793666806288598</v>
      </c>
      <c r="AE157" s="63">
        <v>0.26047116999999997</v>
      </c>
      <c r="AF157" s="63">
        <v>0.42593814000000002</v>
      </c>
      <c r="AG157" s="63">
        <v>0.18010615008648229</v>
      </c>
      <c r="AH157" s="63">
        <v>0.91771718724822249</v>
      </c>
      <c r="AI157" s="63">
        <v>1.5519094000000001E-10</v>
      </c>
      <c r="AL157" s="54">
        <v>3.8309999999999999E-4</v>
      </c>
      <c r="AM157" s="54">
        <v>2.2981999999999998E-3</v>
      </c>
      <c r="AN157" s="54">
        <v>28.156292000000001</v>
      </c>
      <c r="AO157" s="54">
        <v>7.7348319999999999</v>
      </c>
      <c r="AP157" s="54">
        <v>2.3135825E-3</v>
      </c>
      <c r="AQ157" s="54">
        <v>2.0560120000000001E-4</v>
      </c>
      <c r="AR157" s="54">
        <v>35.319552999999999</v>
      </c>
      <c r="AS157" s="54">
        <v>0.25518917000000002</v>
      </c>
      <c r="AT157" s="54">
        <v>0.22257310999999999</v>
      </c>
      <c r="AU157" s="54">
        <v>5.3067260408065971E-3</v>
      </c>
      <c r="AV157" s="54">
        <v>0.4830690060547792</v>
      </c>
      <c r="AW157" s="54">
        <v>0.24344444600000001</v>
      </c>
      <c r="AX157" s="54">
        <v>0.40302200999999999</v>
      </c>
      <c r="AY157" s="54">
        <v>0.13867323007421059</v>
      </c>
      <c r="AZ157" s="54">
        <v>0.84964915421165432</v>
      </c>
      <c r="BA157" s="54">
        <v>1.1872556000000001E-10</v>
      </c>
      <c r="BD157" s="59">
        <v>3.636E-4</v>
      </c>
      <c r="BE157" s="59">
        <v>2.7382999999999999E-3</v>
      </c>
      <c r="BF157" s="59">
        <v>27.358757000000001</v>
      </c>
      <c r="BG157" s="59">
        <v>7.854749</v>
      </c>
      <c r="BH157" s="59">
        <v>2.3099430000000001E-3</v>
      </c>
      <c r="BI157" s="59">
        <v>2.0798805000000001E-4</v>
      </c>
      <c r="BJ157" s="59">
        <v>35.318820000000002</v>
      </c>
      <c r="BK157" s="59">
        <v>0.25921493600000001</v>
      </c>
      <c r="BL157" s="59">
        <v>0.24330129</v>
      </c>
      <c r="BM157" s="59">
        <v>9.2812090441783141E-3</v>
      </c>
      <c r="BN157" s="59">
        <v>0.51179743505912856</v>
      </c>
      <c r="BO157" s="59">
        <v>0.25260718399999998</v>
      </c>
      <c r="BP157" s="59">
        <v>0.41451662</v>
      </c>
      <c r="BQ157" s="59">
        <v>0.1620779500810248</v>
      </c>
      <c r="BR157" s="59">
        <v>0.87378380421846846</v>
      </c>
      <c r="BS157" s="59">
        <v>1.3719935E-10</v>
      </c>
    </row>
    <row r="158" spans="2:71" x14ac:dyDescent="0.25">
      <c r="B158" s="52">
        <v>3.6489999999999998E-4</v>
      </c>
      <c r="C158" s="52">
        <v>3.1787999999999999E-3</v>
      </c>
      <c r="D158" s="52">
        <v>25.780926000000001</v>
      </c>
      <c r="E158" s="52">
        <v>8.1393470000000008</v>
      </c>
      <c r="F158" s="52">
        <v>2.2937371000000002E-3</v>
      </c>
      <c r="G158" s="52">
        <v>2.1517714999999999E-4</v>
      </c>
      <c r="H158" s="52">
        <v>35.320520000000002</v>
      </c>
      <c r="I158" s="52">
        <v>0.26458075399999997</v>
      </c>
      <c r="J158" s="52">
        <v>0.26270352600000002</v>
      </c>
      <c r="K158" s="52">
        <v>1.527471104996682E-2</v>
      </c>
      <c r="L158" s="52">
        <v>0.54255899106657834</v>
      </c>
      <c r="M158" s="52">
        <v>0.28597577000000002</v>
      </c>
      <c r="N158" s="52">
        <v>0.45844422000000001</v>
      </c>
      <c r="O158" s="52">
        <v>0.23886679011056841</v>
      </c>
      <c r="P158" s="52">
        <v>1.0339969003274421</v>
      </c>
      <c r="Q158" s="65">
        <v>2.1624722999999999E-10</v>
      </c>
      <c r="T158" s="63">
        <v>4.0949999999999998E-4</v>
      </c>
      <c r="U158" s="63">
        <v>2.3143999999999999E-3</v>
      </c>
      <c r="V158" s="63">
        <v>27.264854</v>
      </c>
      <c r="W158" s="63">
        <v>7.9415100000000001</v>
      </c>
      <c r="X158" s="63">
        <v>2.3035754000000001E-3</v>
      </c>
      <c r="Y158" s="63">
        <v>2.1031829000000001E-4</v>
      </c>
      <c r="Z158" s="63">
        <v>35.339416999999997</v>
      </c>
      <c r="AA158" s="63">
        <v>0.25372746000000002</v>
      </c>
      <c r="AB158" s="63">
        <v>0.22445910999999999</v>
      </c>
      <c r="AC158" s="63">
        <v>8.6653790440833611E-3</v>
      </c>
      <c r="AD158" s="63">
        <v>0.48685194905902968</v>
      </c>
      <c r="AE158" s="63">
        <v>0.26892511000000002</v>
      </c>
      <c r="AF158" s="63">
        <v>0.43122926</v>
      </c>
      <c r="AG158" s="63">
        <v>0.20444514009778261</v>
      </c>
      <c r="AH158" s="63">
        <v>0.95978640626525036</v>
      </c>
      <c r="AI158" s="63">
        <v>1.6156247E-10</v>
      </c>
      <c r="AL158" s="54">
        <v>4.6139999999999999E-4</v>
      </c>
      <c r="AM158" s="54">
        <v>1.6613999999999999E-3</v>
      </c>
      <c r="AN158" s="54">
        <v>28.751111999999999</v>
      </c>
      <c r="AO158" s="54">
        <v>7.7395253000000004</v>
      </c>
      <c r="AP158" s="54">
        <v>2.3140959999999999E-3</v>
      </c>
      <c r="AQ158" s="54">
        <v>2.0569992000000001E-4</v>
      </c>
      <c r="AR158" s="54">
        <v>35.365459999999999</v>
      </c>
      <c r="AS158" s="54">
        <v>0.24103216</v>
      </c>
      <c r="AT158" s="54">
        <v>0.18939988499999999</v>
      </c>
      <c r="AU158" s="54">
        <v>2.8580092389587182E-3</v>
      </c>
      <c r="AV158" s="54">
        <v>0.43329005425239542</v>
      </c>
      <c r="AW158" s="54">
        <v>0.25197958599999998</v>
      </c>
      <c r="AX158" s="54">
        <v>0.40680202999999998</v>
      </c>
      <c r="AY158" s="54">
        <v>0.17019280008599061</v>
      </c>
      <c r="AZ158" s="54">
        <v>0.8978996362305367</v>
      </c>
      <c r="BA158" s="54">
        <v>1.2758421999999999E-10</v>
      </c>
      <c r="BD158" s="59">
        <v>4.4190000000000001E-4</v>
      </c>
      <c r="BE158" s="59">
        <v>1.9849999999999998E-3</v>
      </c>
      <c r="BF158" s="59">
        <v>27.979355000000002</v>
      </c>
      <c r="BG158" s="59">
        <v>7.8558669999999999</v>
      </c>
      <c r="BH158" s="59">
        <v>2.3102980000000001E-3</v>
      </c>
      <c r="BI158" s="59">
        <v>2.0805355000000001E-4</v>
      </c>
      <c r="BJ158" s="59">
        <v>35.360500000000002</v>
      </c>
      <c r="BK158" s="59">
        <v>0.247727</v>
      </c>
      <c r="BL158" s="59">
        <v>0.20713992000000001</v>
      </c>
      <c r="BM158" s="59">
        <v>5.8677900416363544E-3</v>
      </c>
      <c r="BN158" s="59">
        <v>0.46073471005586031</v>
      </c>
      <c r="BO158" s="59">
        <v>0.26078984999999999</v>
      </c>
      <c r="BP158" s="59">
        <v>0.41922817000000001</v>
      </c>
      <c r="BQ158" s="59">
        <v>0.18871997009231131</v>
      </c>
      <c r="BR158" s="59">
        <v>0.91728689323685753</v>
      </c>
      <c r="BS158" s="59">
        <v>1.4427531000000001E-10</v>
      </c>
    </row>
    <row r="159" spans="2:71" x14ac:dyDescent="0.25">
      <c r="B159" s="52">
        <v>5.7160000000000002E-4</v>
      </c>
      <c r="C159" s="52">
        <v>2.7556999999999998E-3</v>
      </c>
      <c r="D159" s="52">
        <v>26.223959000000001</v>
      </c>
      <c r="E159" s="52">
        <v>8.1352810000000009</v>
      </c>
      <c r="F159" s="52">
        <v>2.2511791999999999E-3</v>
      </c>
      <c r="G159" s="52">
        <v>2.1723196999999999E-4</v>
      </c>
      <c r="H159" s="52">
        <v>34.717359999999999</v>
      </c>
      <c r="I159" s="52">
        <v>0.25989983999999999</v>
      </c>
      <c r="J159" s="52">
        <v>0.24356984000000001</v>
      </c>
      <c r="K159" s="52">
        <v>1.1015530046032221E-2</v>
      </c>
      <c r="L159" s="52">
        <v>0.51448521006152581</v>
      </c>
      <c r="M159" s="52">
        <v>0.27837207000000003</v>
      </c>
      <c r="N159" s="52">
        <v>0.44712336000000003</v>
      </c>
      <c r="O159" s="52">
        <v>0.2181402401013165</v>
      </c>
      <c r="P159" s="52">
        <v>0.99377878028019129</v>
      </c>
      <c r="Q159" s="65">
        <v>1.7841575000000001E-10</v>
      </c>
      <c r="T159" s="63">
        <v>6.2359999999999998E-4</v>
      </c>
      <c r="U159" s="63">
        <v>2.0114E-3</v>
      </c>
      <c r="V159" s="63">
        <v>27.687056999999999</v>
      </c>
      <c r="W159" s="63">
        <v>7.9465960000000004</v>
      </c>
      <c r="X159" s="63">
        <v>2.2577378E-3</v>
      </c>
      <c r="Y159" s="63">
        <v>2.12296E-4</v>
      </c>
      <c r="Z159" s="63">
        <v>34.699559999999998</v>
      </c>
      <c r="AA159" s="63">
        <v>0.24812564000000001</v>
      </c>
      <c r="AB159" s="63">
        <v>0.20809825600000001</v>
      </c>
      <c r="AC159" s="63">
        <v>4.9232496407683934E-3</v>
      </c>
      <c r="AD159" s="63">
        <v>0.46114714565473702</v>
      </c>
      <c r="AE159" s="63">
        <v>0.26153701600000001</v>
      </c>
      <c r="AF159" s="63">
        <v>0.42180659999999998</v>
      </c>
      <c r="AG159" s="63">
        <v>0.184022920089596</v>
      </c>
      <c r="AH159" s="63">
        <v>0.92093022023193349</v>
      </c>
      <c r="AI159" s="63">
        <v>1.3935891E-10</v>
      </c>
      <c r="AL159" s="54">
        <v>6.8389999999999998E-4</v>
      </c>
      <c r="AM159" s="54">
        <v>1.4480999999999999E-3</v>
      </c>
      <c r="AN159" s="54">
        <v>29.149180000000001</v>
      </c>
      <c r="AO159" s="54">
        <v>7.7457140000000004</v>
      </c>
      <c r="AP159" s="54">
        <v>2.2651537E-3</v>
      </c>
      <c r="AQ159" s="54">
        <v>2.0753716E-4</v>
      </c>
      <c r="AR159" s="54">
        <v>34.691580000000002</v>
      </c>
      <c r="AS159" s="54">
        <v>0.23579861999999999</v>
      </c>
      <c r="AT159" s="54">
        <v>0.18083885999999999</v>
      </c>
      <c r="AU159" s="54">
        <v>1.7790892617817501E-4</v>
      </c>
      <c r="AV159" s="54">
        <v>0.41681538893876569</v>
      </c>
      <c r="AW159" s="54">
        <v>0.24517518599999999</v>
      </c>
      <c r="AX159" s="54">
        <v>0.39949262000000002</v>
      </c>
      <c r="AY159" s="54">
        <v>0.14731434007798661</v>
      </c>
      <c r="AZ159" s="54">
        <v>0.85754127020109971</v>
      </c>
      <c r="BA159" s="54">
        <v>1.11483316E-10</v>
      </c>
      <c r="BD159" s="59">
        <v>6.6310000000000002E-4</v>
      </c>
      <c r="BE159" s="59">
        <v>1.7056E-3</v>
      </c>
      <c r="BF159" s="59">
        <v>28.391480000000001</v>
      </c>
      <c r="BG159" s="59">
        <v>7.8589687000000001</v>
      </c>
      <c r="BH159" s="59">
        <v>2.2631007999999999E-3</v>
      </c>
      <c r="BI159" s="59">
        <v>2.0992847999999999E-4</v>
      </c>
      <c r="BJ159" s="59">
        <v>34.708449999999999</v>
      </c>
      <c r="BK159" s="59">
        <v>0.24212723999999999</v>
      </c>
      <c r="BL159" s="59">
        <v>0.19193007000000001</v>
      </c>
      <c r="BM159" s="59">
        <v>1.8525245381218419E-3</v>
      </c>
      <c r="BN159" s="59">
        <v>0.43590983455129523</v>
      </c>
      <c r="BO159" s="59">
        <v>0.25298008</v>
      </c>
      <c r="BP159" s="59">
        <v>0.41021296000000002</v>
      </c>
      <c r="BQ159" s="59">
        <v>0.1642735500829989</v>
      </c>
      <c r="BR159" s="59">
        <v>0.87521945020611203</v>
      </c>
      <c r="BS159" s="59">
        <v>1.2268988999999999E-10</v>
      </c>
    </row>
    <row r="160" spans="2:71" x14ac:dyDescent="0.25">
      <c r="B160" s="52">
        <v>6.5450000000000003E-4</v>
      </c>
      <c r="C160" s="52">
        <v>3.7104999999999998E-3</v>
      </c>
      <c r="D160" s="52">
        <v>25.261301</v>
      </c>
      <c r="E160" s="52">
        <v>8.1484559999999995</v>
      </c>
      <c r="F160" s="52">
        <v>2.3077682E-3</v>
      </c>
      <c r="G160" s="52">
        <v>2.1633939999999999E-4</v>
      </c>
      <c r="H160" s="52">
        <v>35.625970000000002</v>
      </c>
      <c r="I160" s="52">
        <v>0.26916474499999998</v>
      </c>
      <c r="J160" s="52">
        <v>0.251849404</v>
      </c>
      <c r="K160" s="52">
        <v>6.901213444538425E-3</v>
      </c>
      <c r="L160" s="52">
        <v>0.52791536245926807</v>
      </c>
      <c r="M160" s="52">
        <v>0.24974879999999999</v>
      </c>
      <c r="N160" s="52">
        <v>0.44944530999999999</v>
      </c>
      <c r="O160" s="52">
        <v>9.1523920067950681E-2</v>
      </c>
      <c r="P160" s="52">
        <v>0.83382619519453671</v>
      </c>
      <c r="Q160" s="65">
        <v>1.2633057999999999E-10</v>
      </c>
      <c r="T160" s="63">
        <v>7.0779999999999997E-4</v>
      </c>
      <c r="U160" s="63">
        <v>2.6576E-3</v>
      </c>
      <c r="V160" s="63">
        <v>26.804424000000001</v>
      </c>
      <c r="W160" s="63">
        <v>7.9590699999999996</v>
      </c>
      <c r="X160" s="63">
        <v>2.3172318000000002E-3</v>
      </c>
      <c r="Y160" s="63">
        <v>2.1125443000000001E-4</v>
      </c>
      <c r="Z160" s="63">
        <v>35.61983</v>
      </c>
      <c r="AA160" s="63">
        <v>0.26167448999999998</v>
      </c>
      <c r="AB160" s="63">
        <v>0.21580144000000001</v>
      </c>
      <c r="AC160" s="63">
        <v>1.9486273778745E-4</v>
      </c>
      <c r="AD160" s="63">
        <v>0.47767079275069008</v>
      </c>
      <c r="AE160" s="63">
        <v>0.234152</v>
      </c>
      <c r="AF160" s="63">
        <v>0.43021114999999999</v>
      </c>
      <c r="AG160" s="63">
        <v>5.2871797058245053E-2</v>
      </c>
      <c r="AH160" s="63">
        <v>0.76385379715805923</v>
      </c>
      <c r="AI160" s="63">
        <v>9.6881059999999997E-11</v>
      </c>
      <c r="AL160" s="54">
        <v>7.6579999999999997E-4</v>
      </c>
      <c r="AM160" s="54">
        <v>1.9105000000000001E-3</v>
      </c>
      <c r="AN160" s="54">
        <v>28.327839000000001</v>
      </c>
      <c r="AO160" s="54">
        <v>7.7540459999999998</v>
      </c>
      <c r="AP160" s="54">
        <v>2.3273001000000001E-3</v>
      </c>
      <c r="AQ160" s="54">
        <v>2.0650007E-4</v>
      </c>
      <c r="AR160" s="54">
        <v>35.616950000000003</v>
      </c>
      <c r="AS160" s="54">
        <v>0.25350813</v>
      </c>
      <c r="AT160" s="54">
        <v>0.18373160599999999</v>
      </c>
      <c r="AU160" s="54">
        <v>6.7632920999999998E-10</v>
      </c>
      <c r="AV160" s="54">
        <v>0.43723973668777111</v>
      </c>
      <c r="AW160" s="54">
        <v>0.218097754</v>
      </c>
      <c r="AX160" s="54">
        <v>0.42005877000000003</v>
      </c>
      <c r="AY160" s="54">
        <v>8.2789860506986678E-3</v>
      </c>
      <c r="AZ160" s="54">
        <v>0.70011034413882944</v>
      </c>
      <c r="BA160" s="54">
        <v>8.0198810000000003E-11</v>
      </c>
      <c r="BD160" s="59">
        <v>7.4290000000000001E-4</v>
      </c>
      <c r="BE160" s="59">
        <v>2.2715000000000001E-3</v>
      </c>
      <c r="BF160" s="59">
        <v>27.530290000000001</v>
      </c>
      <c r="BG160" s="59">
        <v>7.8711440000000001</v>
      </c>
      <c r="BH160" s="59">
        <v>2.3238969000000001E-3</v>
      </c>
      <c r="BI160" s="59">
        <v>2.0892786000000001E-4</v>
      </c>
      <c r="BJ160" s="59">
        <v>35.629683999999997</v>
      </c>
      <c r="BK160" s="59">
        <v>0.25786958999999998</v>
      </c>
      <c r="BL160" s="59">
        <v>0.19967051299999999</v>
      </c>
      <c r="BM160" s="59">
        <v>1.222130198E-9</v>
      </c>
      <c r="BN160" s="59">
        <v>0.45754010423427571</v>
      </c>
      <c r="BO160" s="59">
        <v>0.226223435</v>
      </c>
      <c r="BP160" s="59">
        <v>0.42445003999999997</v>
      </c>
      <c r="BQ160" s="59">
        <v>3.1165084054341461E-2</v>
      </c>
      <c r="BR160" s="59">
        <v>0.72343903614247229</v>
      </c>
      <c r="BS160" s="59">
        <v>8.8010105999999998E-11</v>
      </c>
    </row>
    <row r="161" spans="2:71" x14ac:dyDescent="0.25">
      <c r="B161" s="52">
        <v>6.0090000000000002E-4</v>
      </c>
      <c r="C161" s="52">
        <v>6.3553999999999998E-3</v>
      </c>
      <c r="D161" s="52">
        <v>25.175148</v>
      </c>
      <c r="E161" s="52">
        <v>8.1510789999999993</v>
      </c>
      <c r="F161" s="52">
        <v>2.2959218000000001E-3</v>
      </c>
      <c r="G161" s="52">
        <v>2.1651303999999999E-4</v>
      </c>
      <c r="H161" s="52">
        <v>35.465305000000001</v>
      </c>
      <c r="I161" s="52">
        <v>0.26709945000000002</v>
      </c>
      <c r="J161" s="52">
        <v>0.30653063000000003</v>
      </c>
      <c r="K161" s="52">
        <v>2.771052308236328E-2</v>
      </c>
      <c r="L161" s="52">
        <v>0.60134060310435977</v>
      </c>
      <c r="M161" s="52">
        <v>0.27087296</v>
      </c>
      <c r="N161" s="52">
        <v>0.46767216</v>
      </c>
      <c r="O161" s="52">
        <v>0.20129153012448189</v>
      </c>
      <c r="P161" s="52">
        <v>0.98505302466070666</v>
      </c>
      <c r="Q161" s="65">
        <v>5.3332999999999996E-10</v>
      </c>
      <c r="T161" s="63">
        <v>6.447E-4</v>
      </c>
      <c r="U161" s="63">
        <v>4.4780000000000002E-3</v>
      </c>
      <c r="V161" s="63">
        <v>26.762266</v>
      </c>
      <c r="W161" s="63">
        <v>7.9663997000000002</v>
      </c>
      <c r="X161" s="63">
        <v>2.3054670999999999E-3</v>
      </c>
      <c r="Y161" s="63">
        <v>2.1135047000000001E-4</v>
      </c>
      <c r="Z161" s="63">
        <v>35.446162999999999</v>
      </c>
      <c r="AA161" s="63">
        <v>0.26018234600000001</v>
      </c>
      <c r="AB161" s="63">
        <v>0.26601644000000002</v>
      </c>
      <c r="AC161" s="63">
        <v>1.8845450063387819E-2</v>
      </c>
      <c r="AD161" s="63">
        <v>0.54504423608232166</v>
      </c>
      <c r="AE161" s="63">
        <v>0.25503668600000001</v>
      </c>
      <c r="AF161" s="63">
        <v>0.43883355000000002</v>
      </c>
      <c r="AG161" s="63">
        <v>0.16625020010373071</v>
      </c>
      <c r="AH161" s="63">
        <v>0.9104982703934088</v>
      </c>
      <c r="AI161" s="63">
        <v>2.663879E-10</v>
      </c>
      <c r="AL161" s="54">
        <v>6.9329999999999999E-4</v>
      </c>
      <c r="AM161" s="54">
        <v>3.1876000000000001E-3</v>
      </c>
      <c r="AN161" s="54">
        <v>28.323944000000001</v>
      </c>
      <c r="AO161" s="54">
        <v>7.7601449999999996</v>
      </c>
      <c r="AP161" s="54">
        <v>2.3156090000000002E-3</v>
      </c>
      <c r="AQ161" s="54">
        <v>2.0653018E-4</v>
      </c>
      <c r="AR161" s="54">
        <v>35.423580000000001</v>
      </c>
      <c r="AS161" s="54">
        <v>0.25233343400000002</v>
      </c>
      <c r="AT161" s="54">
        <v>0.23032811</v>
      </c>
      <c r="AU161" s="54">
        <v>1.1798288052123899E-2</v>
      </c>
      <c r="AV161" s="54">
        <v>0.49445983206868821</v>
      </c>
      <c r="AW161" s="54">
        <v>0.24017362</v>
      </c>
      <c r="AX161" s="54">
        <v>0.41356789999999999</v>
      </c>
      <c r="AY161" s="54">
        <v>0.1334375300879323</v>
      </c>
      <c r="AZ161" s="54">
        <v>0.85087964329806687</v>
      </c>
      <c r="BA161" s="54">
        <v>1.6907266E-10</v>
      </c>
      <c r="BD161" s="59">
        <v>6.7250000000000003E-4</v>
      </c>
      <c r="BE161" s="59">
        <v>3.8135E-3</v>
      </c>
      <c r="BF161" s="59">
        <v>27.502372999999999</v>
      </c>
      <c r="BG161" s="59">
        <v>7.8786664000000002</v>
      </c>
      <c r="BH161" s="59">
        <v>2.3117939999999998E-3</v>
      </c>
      <c r="BI161" s="59">
        <v>2.0901415000000001E-4</v>
      </c>
      <c r="BJ161" s="59">
        <v>35.441685</v>
      </c>
      <c r="BK161" s="59">
        <v>0.25665031999999999</v>
      </c>
      <c r="BL161" s="59">
        <v>0.24836773400000001</v>
      </c>
      <c r="BM161" s="59">
        <v>1.526141605746916E-2</v>
      </c>
      <c r="BN161" s="59">
        <v>0.52027947007519459</v>
      </c>
      <c r="BO161" s="59">
        <v>0.24771820999999999</v>
      </c>
      <c r="BP161" s="59">
        <v>0.42655030999999999</v>
      </c>
      <c r="BQ161" s="59">
        <v>0.1496146000955996</v>
      </c>
      <c r="BR161" s="59">
        <v>0.86759143330573407</v>
      </c>
      <c r="BS161" s="59">
        <v>2.0948081999999999E-10</v>
      </c>
    </row>
    <row r="162" spans="2:71" x14ac:dyDescent="0.25">
      <c r="B162" s="52" t="str">
        <v>NA</v>
      </c>
      <c r="C162" s="52" t="str">
        <v>NA</v>
      </c>
      <c r="D162" s="52" t="str">
        <v>NaN</v>
      </c>
      <c r="E162" s="52" t="str">
        <v>NaN</v>
      </c>
      <c r="F162" s="52" t="str">
        <v>NaN</v>
      </c>
      <c r="G162" s="52" t="str">
        <v>NaN</v>
      </c>
      <c r="H162" s="52" t="str">
        <v>NaN</v>
      </c>
      <c r="I162" s="52" t="str">
        <v>NA</v>
      </c>
      <c r="J162" s="52" t="str">
        <v>NA</v>
      </c>
      <c r="K162" s="52" t="str">
        <v>NA</v>
      </c>
      <c r="L162" s="52" t="str">
        <v>NA</v>
      </c>
      <c r="M162" s="52" t="str">
        <v>NA</v>
      </c>
      <c r="N162" s="52" t="str">
        <v>NA</v>
      </c>
      <c r="O162" s="52" t="str">
        <v>NA</v>
      </c>
      <c r="P162" s="52" t="str">
        <v>NA</v>
      </c>
      <c r="Q162" s="65" t="str">
        <v>NaN</v>
      </c>
      <c r="T162" s="63" t="str">
        <v>NA</v>
      </c>
      <c r="U162" s="63" t="str">
        <v>NA</v>
      </c>
      <c r="V162" s="63" t="str">
        <v>NaN</v>
      </c>
      <c r="W162" s="63" t="str">
        <v>NaN</v>
      </c>
      <c r="X162" s="63" t="str">
        <v>NaN</v>
      </c>
      <c r="Y162" s="63" t="str">
        <v>NaN</v>
      </c>
      <c r="Z162" s="63" t="str">
        <v>NaN</v>
      </c>
      <c r="AA162" s="63" t="str">
        <v>NA</v>
      </c>
      <c r="AB162" s="63" t="str">
        <v>NA</v>
      </c>
      <c r="AC162" s="63" t="str">
        <v>NA</v>
      </c>
      <c r="AD162" s="63" t="str">
        <v>NA</v>
      </c>
      <c r="AE162" s="63" t="str">
        <v>NA</v>
      </c>
      <c r="AF162" s="63" t="str">
        <v>NA</v>
      </c>
      <c r="AG162" s="63" t="str">
        <v>NA</v>
      </c>
      <c r="AH162" s="63" t="str">
        <v>NA</v>
      </c>
      <c r="AI162" s="63" t="str">
        <v>NaN</v>
      </c>
      <c r="AL162" s="54" t="str">
        <v>NA</v>
      </c>
      <c r="AM162" s="54" t="str">
        <v>NA</v>
      </c>
      <c r="AN162" s="54" t="str">
        <v>NaN</v>
      </c>
      <c r="AO162" s="54" t="str">
        <v>NaN</v>
      </c>
      <c r="AP162" s="54" t="str">
        <v>NaN</v>
      </c>
      <c r="AQ162" s="54" t="str">
        <v>NaN</v>
      </c>
      <c r="AR162" s="54" t="str">
        <v>NaN</v>
      </c>
      <c r="AS162" s="54" t="str">
        <v>NA</v>
      </c>
      <c r="AT162" s="54" t="str">
        <v>NA</v>
      </c>
      <c r="AU162" s="54" t="str">
        <v>NA</v>
      </c>
      <c r="AV162" s="54" t="str">
        <v>NA</v>
      </c>
      <c r="AW162" s="54" t="str">
        <v>NA</v>
      </c>
      <c r="AX162" s="54" t="str">
        <v>NA</v>
      </c>
      <c r="AY162" s="54" t="str">
        <v>NA</v>
      </c>
      <c r="AZ162" s="54" t="str">
        <v>NA</v>
      </c>
      <c r="BA162" s="54" t="str">
        <v>NaN</v>
      </c>
      <c r="BD162" s="59" t="str">
        <v>NA</v>
      </c>
      <c r="BE162" s="59" t="str">
        <v>NA</v>
      </c>
      <c r="BF162" s="59" t="str">
        <v>NaN</v>
      </c>
      <c r="BG162" s="59" t="str">
        <v>NaN</v>
      </c>
      <c r="BH162" s="59" t="str">
        <v>NaN</v>
      </c>
      <c r="BI162" s="59" t="str">
        <v>NaN</v>
      </c>
      <c r="BJ162" s="59" t="str">
        <v>NaN</v>
      </c>
      <c r="BK162" s="59" t="str">
        <v>NA</v>
      </c>
      <c r="BL162" s="59" t="str">
        <v>NA</v>
      </c>
      <c r="BM162" s="59" t="str">
        <v>NA</v>
      </c>
      <c r="BN162" s="59" t="str">
        <v>NA</v>
      </c>
      <c r="BO162" s="59" t="str">
        <v>NA</v>
      </c>
      <c r="BP162" s="59" t="str">
        <v>NA</v>
      </c>
      <c r="BQ162" s="59" t="str">
        <v>NA</v>
      </c>
      <c r="BR162" s="59" t="str">
        <v>NA</v>
      </c>
      <c r="BS162" s="59" t="str">
        <v>NaN</v>
      </c>
    </row>
    <row r="163" spans="2:71" x14ac:dyDescent="0.25">
      <c r="B163" s="52" t="str" cm="1">
        <f t="array" ref="B163:B172">TRANSPOSE(Fe!S$22:AB$22)</f>
        <v>NA</v>
      </c>
      <c r="C163" s="52" t="str" cm="1">
        <f t="array" ref="C163:C172">TRANSPOSE('PO4'!S$22:AB$22)</f>
        <v>NA</v>
      </c>
      <c r="D163" s="52" t="str" cm="1">
        <f t="array" ref="D163:D172">TRANSPOSE(surface_T!S$22:AB$22)</f>
        <v>NaN</v>
      </c>
      <c r="E163" s="52" t="str" cm="1">
        <f t="array" ref="E163:E172">TRANSPOSE(surface_ph!S$22:AB$22)</f>
        <v>NaN</v>
      </c>
      <c r="F163" s="52" t="str" cm="1">
        <f t="array" ref="F163:F172">TRANSPOSE(surface_Alk!S$22:AB$22)</f>
        <v>NaN</v>
      </c>
      <c r="G163" s="52" t="str" cm="1">
        <f t="array" ref="G163:G172">TRANSPOSE(surface_oxugen!S$22:AB$22)</f>
        <v>NaN</v>
      </c>
      <c r="H163" s="52" t="str" cm="1">
        <f t="array" ref="H163:H172">TRANSPOSE(Surface_sal!S$22:AB$22)</f>
        <v>NaN</v>
      </c>
      <c r="I163" s="52" t="str" cm="1">
        <f t="array" ref="I163:I172">TRANSPOSE(picophyto!S$22:AB$22)</f>
        <v>NA</v>
      </c>
      <c r="J163" s="52" t="str" cm="1">
        <f t="array" ref="J163:J172">TRANSPOSE(nanophyto!S$22:AB$22)</f>
        <v>NA</v>
      </c>
      <c r="K163" s="52" t="str" cm="1">
        <f t="array" ref="K163:K172">TRANSPOSE(microphyto!S$22:AB$22)</f>
        <v>NA</v>
      </c>
      <c r="L163" s="52" t="str" cm="1">
        <f t="array" ref="L163:L172">TRANSPOSE(total_phyto!S$22:AB$22)</f>
        <v>NA</v>
      </c>
      <c r="M163" s="52" t="str" cm="1">
        <f t="array" ref="M163:M172">TRANSPOSE(nanozoo!S$22:AB$22)</f>
        <v>NA</v>
      </c>
      <c r="N163" s="52" t="str" cm="1">
        <f t="array" ref="N163:N172">TRANSPOSE(microzoo!S$22:AB$22)</f>
        <v>NA</v>
      </c>
      <c r="O163" s="52" t="str" cm="1">
        <f t="array" ref="O163:O172">TRANSPOSE(mesozoo!S$22:AB$22)</f>
        <v>NA</v>
      </c>
      <c r="P163" s="52" t="str" cm="1">
        <f t="array" ref="P163:P172">TRANSPOSE(total_zoo!S$22:AB$22)</f>
        <v>NA</v>
      </c>
      <c r="Q163" s="65" t="str" cm="1">
        <f t="array" ref="Q163:Q172">TRANSPOSE(foram!S$22:AB$22)</f>
        <v>NaN</v>
      </c>
      <c r="T163" s="63" t="str" cm="1">
        <f t="array" ref="T163:T172">TRANSPOSE(Fe!S$133:AB$133)</f>
        <v>NA</v>
      </c>
      <c r="U163" s="63" t="str" cm="1">
        <f t="array" ref="U163:U172">TRANSPOSE('PO4'!S$133:AB$133)</f>
        <v>NA</v>
      </c>
      <c r="V163" s="63" t="str" cm="1">
        <f t="array" ref="V163:V172">TRANSPOSE(surface_T!S$133:AB$133)</f>
        <v>NaN</v>
      </c>
      <c r="W163" s="63" t="str" cm="1">
        <f t="array" ref="W163:W172">TRANSPOSE(surface_ph!S$133:AB$133)</f>
        <v>NaN</v>
      </c>
      <c r="X163" s="63" t="str" cm="1">
        <f t="array" ref="X163:X172">TRANSPOSE(surface_Alk!S$133:AB$133)</f>
        <v>NaN</v>
      </c>
      <c r="Y163" s="63" t="str" cm="1">
        <f t="array" ref="Y163:Y172">TRANSPOSE(surface_oxugen!S$133:AB$133)</f>
        <v>NaN</v>
      </c>
      <c r="Z163" s="63" t="str" cm="1">
        <f t="array" ref="Z163:Z172">TRANSPOSE(Surface_sal!S$133:AB$133)</f>
        <v>NaN</v>
      </c>
      <c r="AA163" s="63" t="str" cm="1">
        <f t="array" ref="AA163:AA172">TRANSPOSE(picophyto!S$133:AB$133)</f>
        <v>NA</v>
      </c>
      <c r="AB163" s="63" t="str" cm="1">
        <f t="array" ref="AB163:AB172">TRANSPOSE(nanophyto!S$133:AB$133)</f>
        <v>NA</v>
      </c>
      <c r="AC163" s="63" t="str" cm="1">
        <f t="array" ref="AC163:AC172">TRANSPOSE(microphyto!S$133:AB$133)</f>
        <v>NA</v>
      </c>
      <c r="AD163" s="63" t="str" cm="1">
        <f t="array" ref="AD163:AD172">TRANSPOSE(total_phyto!S$133:AB$133)</f>
        <v>NA</v>
      </c>
      <c r="AE163" s="63" t="str" cm="1">
        <f t="array" ref="AE163:AE172">TRANSPOSE(nanozoo!S$133:AB$133)</f>
        <v>NA</v>
      </c>
      <c r="AF163" s="63" t="str" cm="1">
        <f t="array" ref="AF163:AF172">TRANSPOSE(microzoo!S$133:AB$133)</f>
        <v>NA</v>
      </c>
      <c r="AG163" s="63" t="str" cm="1">
        <f t="array" ref="AG163:AG172">TRANSPOSE(mesozoo!S$133:AB$133)</f>
        <v>NA</v>
      </c>
      <c r="AH163" s="63" t="str" cm="1">
        <f t="array" ref="AH163:AH172">TRANSPOSE(total_zoo!S$133:AB$133)</f>
        <v>NA</v>
      </c>
      <c r="AI163" s="63" t="str" cm="1">
        <f t="array" ref="AI163:AI172">TRANSPOSE(foram!S$133:AB$133)</f>
        <v>NaN</v>
      </c>
      <c r="AL163" s="54" t="str" cm="1">
        <f t="array" ref="AL163:AL172">TRANSPOSE(Fe!S$170:AB$170)</f>
        <v>NA</v>
      </c>
      <c r="AM163" s="54" t="str" cm="1">
        <f t="array" ref="AM163:AM172">TRANSPOSE('PO4'!S$170:AB$170)</f>
        <v>NA</v>
      </c>
      <c r="AN163" s="54" t="str" cm="1">
        <f t="array" ref="AN163:AN172">TRANSPOSE(surface_T!S$170:AB$170)</f>
        <v>NaN</v>
      </c>
      <c r="AO163" s="54" t="str" cm="1">
        <f t="array" ref="AO163:AO172">TRANSPOSE(surface_ph!S$170:AB$170)</f>
        <v>NaN</v>
      </c>
      <c r="AP163" s="54" t="str" cm="1">
        <f t="array" ref="AP163:AP172">TRANSPOSE(surface_Alk!S$170:AB$170)</f>
        <v>NaN</v>
      </c>
      <c r="AQ163" s="54" t="str" cm="1">
        <f t="array" ref="AQ163:AQ172">TRANSPOSE(surface_oxugen!S$170:AB$170)</f>
        <v>NaN</v>
      </c>
      <c r="AR163" s="54" t="str" cm="1">
        <f t="array" ref="AR163:AR172">TRANSPOSE(Surface_sal!S$170:AB$170)</f>
        <v>NaN</v>
      </c>
      <c r="AS163" s="54" t="str" cm="1">
        <f t="array" ref="AS163:AS172">TRANSPOSE(picophyto!S$170:AB$170)</f>
        <v>NA</v>
      </c>
      <c r="AT163" s="54" t="str" cm="1">
        <f t="array" ref="AT163:AT172">TRANSPOSE(nanophyto!S$170:AB$170)</f>
        <v>NA</v>
      </c>
      <c r="AU163" s="54" t="str" cm="1">
        <f t="array" ref="AU163:AU172">TRANSPOSE(microphyto!S$170:AB$170)</f>
        <v>NA</v>
      </c>
      <c r="AV163" s="54" t="str" cm="1">
        <f t="array" ref="AV163:AV172">TRANSPOSE(total_phyto!S$170:AB$170)</f>
        <v>NA</v>
      </c>
      <c r="AW163" s="54" t="str" cm="1">
        <f t="array" ref="AW163:AW172">TRANSPOSE(nanozoo!S$170:AB$170)</f>
        <v>NA</v>
      </c>
      <c r="AX163" s="54" t="str" cm="1">
        <f t="array" ref="AX163:AX172">TRANSPOSE(microzoo!S$170:AB$170)</f>
        <v>NA</v>
      </c>
      <c r="AY163" s="54" t="str" cm="1">
        <f t="array" ref="AY163:AY172">TRANSPOSE(mesozoo!S$170:AB$170)</f>
        <v>NA</v>
      </c>
      <c r="AZ163" s="54" t="str" cm="1">
        <f t="array" ref="AZ163:AZ172">TRANSPOSE(total_zoo!S$170:AB$170)</f>
        <v>NA</v>
      </c>
      <c r="BA163" s="54" t="str" cm="1">
        <f t="array" ref="BA163:BA172">TRANSPOSE(foram!S$170:AB$170)</f>
        <v>NaN</v>
      </c>
      <c r="BD163" s="59" t="str" cm="1">
        <f t="array" ref="BD163:BD172">TRANSPOSE(Fe!S$96:AB$96)</f>
        <v>NA</v>
      </c>
      <c r="BE163" s="59" t="str" cm="1">
        <f t="array" ref="BE163:BE172">TRANSPOSE('PO4'!S$96:AB$96)</f>
        <v>NA</v>
      </c>
      <c r="BF163" s="59" t="str" cm="1">
        <f t="array" ref="BF163:BF172">TRANSPOSE(surface_T!S$96:AB$96)</f>
        <v>NaN</v>
      </c>
      <c r="BG163" s="59" t="str" cm="1">
        <f t="array" ref="BG163:BG172">TRANSPOSE(surface_ph!S$96:AB$96)</f>
        <v>NaN</v>
      </c>
      <c r="BH163" s="59" t="str" cm="1">
        <f t="array" ref="BH163:BH172">TRANSPOSE(surface_Alk!S$96:AB$96)</f>
        <v>NaN</v>
      </c>
      <c r="BI163" s="59" t="str" cm="1">
        <f t="array" ref="BI163:BI172">TRANSPOSE(surface_oxugen!S$96:AB$96)</f>
        <v>NaN</v>
      </c>
      <c r="BJ163" s="59" t="str" cm="1">
        <f t="array" ref="BJ163:BJ172">TRANSPOSE(Surface_sal!S$96:AB$96)</f>
        <v>NaN</v>
      </c>
      <c r="BK163" s="59" t="str" cm="1">
        <f t="array" ref="BK163:BK172">TRANSPOSE(picophyto!S$96:AB$96)</f>
        <v>NA</v>
      </c>
      <c r="BL163" s="59" t="str" cm="1">
        <f t="array" ref="BL163:BL172">TRANSPOSE(nanophyto!S$96:AB$96)</f>
        <v>NA</v>
      </c>
      <c r="BM163" s="59" t="str" cm="1">
        <f t="array" ref="BM163:BM172">TRANSPOSE(microphyto!S$96:AB$96)</f>
        <v>NA</v>
      </c>
      <c r="BN163" s="59" t="str" cm="1">
        <f t="array" ref="BN163:BN172">TRANSPOSE(total_phyto!S$96:AB$96)</f>
        <v>NA</v>
      </c>
      <c r="BO163" s="59" t="str" cm="1">
        <f t="array" ref="BO163:BO172">TRANSPOSE(nanozoo!S$96:AB$96)</f>
        <v>NA</v>
      </c>
      <c r="BP163" s="59" t="str" cm="1">
        <f t="array" ref="BP163:BP172">TRANSPOSE(microzoo!S$96:AB$96)</f>
        <v>NA</v>
      </c>
      <c r="BQ163" s="59" t="str" cm="1">
        <f t="array" ref="BQ163:BQ172">TRANSPOSE(mesozoo!S$96:AB$96)</f>
        <v>NA</v>
      </c>
      <c r="BR163" s="59" t="str" cm="1">
        <f t="array" ref="BR163:BR172">TRANSPOSE(total_zoo!S$96:AB$96)</f>
        <v>NA</v>
      </c>
      <c r="BS163" s="59" t="str" cm="1">
        <f t="array" ref="BS163:BS172">TRANSPOSE(foram!S$96:AB$96)</f>
        <v>NaN</v>
      </c>
    </row>
    <row r="164" spans="2:71" x14ac:dyDescent="0.25">
      <c r="B164" s="52" t="str">
        <v>NA</v>
      </c>
      <c r="C164" s="52" t="str">
        <v>NA</v>
      </c>
      <c r="D164" s="52" t="str">
        <v>NaN</v>
      </c>
      <c r="E164" s="52" t="str">
        <v>NaN</v>
      </c>
      <c r="F164" s="52" t="str">
        <v>NaN</v>
      </c>
      <c r="G164" s="52" t="str">
        <v>NaN</v>
      </c>
      <c r="H164" s="52" t="str">
        <v>NaN</v>
      </c>
      <c r="I164" s="52" t="str">
        <v>NA</v>
      </c>
      <c r="J164" s="52" t="str">
        <v>NA</v>
      </c>
      <c r="K164" s="52" t="str">
        <v>NA</v>
      </c>
      <c r="L164" s="52" t="str">
        <v>NA</v>
      </c>
      <c r="M164" s="52" t="str">
        <v>NA</v>
      </c>
      <c r="N164" s="52" t="str">
        <v>NA</v>
      </c>
      <c r="O164" s="52" t="str">
        <v>NA</v>
      </c>
      <c r="P164" s="52" t="str">
        <v>NA</v>
      </c>
      <c r="Q164" s="65" t="str">
        <v>NaN</v>
      </c>
      <c r="T164" s="63" t="str">
        <v>NA</v>
      </c>
      <c r="U164" s="63" t="str">
        <v>NA</v>
      </c>
      <c r="V164" s="63" t="str">
        <v>NaN</v>
      </c>
      <c r="W164" s="63" t="str">
        <v>NaN</v>
      </c>
      <c r="X164" s="63" t="str">
        <v>NaN</v>
      </c>
      <c r="Y164" s="63" t="str">
        <v>NaN</v>
      </c>
      <c r="Z164" s="63" t="str">
        <v>NaN</v>
      </c>
      <c r="AA164" s="63" t="str">
        <v>NA</v>
      </c>
      <c r="AB164" s="63" t="str">
        <v>NA</v>
      </c>
      <c r="AC164" s="63" t="str">
        <v>NA</v>
      </c>
      <c r="AD164" s="63" t="str">
        <v>NA</v>
      </c>
      <c r="AE164" s="63" t="str">
        <v>NA</v>
      </c>
      <c r="AF164" s="63" t="str">
        <v>NA</v>
      </c>
      <c r="AG164" s="63" t="str">
        <v>NA</v>
      </c>
      <c r="AH164" s="63" t="str">
        <v>NA</v>
      </c>
      <c r="AI164" s="63" t="str">
        <v>NaN</v>
      </c>
      <c r="AL164" s="54" t="str">
        <v>NA</v>
      </c>
      <c r="AM164" s="54" t="str">
        <v>NA</v>
      </c>
      <c r="AN164" s="54" t="str">
        <v>NaN</v>
      </c>
      <c r="AO164" s="54" t="str">
        <v>NaN</v>
      </c>
      <c r="AP164" s="54" t="str">
        <v>NaN</v>
      </c>
      <c r="AQ164" s="54" t="str">
        <v>NaN</v>
      </c>
      <c r="AR164" s="54" t="str">
        <v>NaN</v>
      </c>
      <c r="AS164" s="54" t="str">
        <v>NA</v>
      </c>
      <c r="AT164" s="54" t="str">
        <v>NA</v>
      </c>
      <c r="AU164" s="54" t="str">
        <v>NA</v>
      </c>
      <c r="AV164" s="54" t="str">
        <v>NA</v>
      </c>
      <c r="AW164" s="54" t="str">
        <v>NA</v>
      </c>
      <c r="AX164" s="54" t="str">
        <v>NA</v>
      </c>
      <c r="AY164" s="54" t="str">
        <v>NA</v>
      </c>
      <c r="AZ164" s="54" t="str">
        <v>NA</v>
      </c>
      <c r="BA164" s="54" t="str">
        <v>NaN</v>
      </c>
      <c r="BD164" s="59" t="str">
        <v>NA</v>
      </c>
      <c r="BE164" s="59" t="str">
        <v>NA</v>
      </c>
      <c r="BF164" s="59" t="str">
        <v>NaN</v>
      </c>
      <c r="BG164" s="59" t="str">
        <v>NaN</v>
      </c>
      <c r="BH164" s="59" t="str">
        <v>NaN</v>
      </c>
      <c r="BI164" s="59" t="str">
        <v>NaN</v>
      </c>
      <c r="BJ164" s="59" t="str">
        <v>NaN</v>
      </c>
      <c r="BK164" s="59" t="str">
        <v>NA</v>
      </c>
      <c r="BL164" s="59" t="str">
        <v>NA</v>
      </c>
      <c r="BM164" s="59" t="str">
        <v>NA</v>
      </c>
      <c r="BN164" s="59" t="str">
        <v>NA</v>
      </c>
      <c r="BO164" s="59" t="str">
        <v>NA</v>
      </c>
      <c r="BP164" s="59" t="str">
        <v>NA</v>
      </c>
      <c r="BQ164" s="59" t="str">
        <v>NA</v>
      </c>
      <c r="BR164" s="59" t="str">
        <v>NA</v>
      </c>
      <c r="BS164" s="59" t="str">
        <v>NaN</v>
      </c>
    </row>
    <row r="165" spans="2:71" x14ac:dyDescent="0.25">
      <c r="B165" s="52">
        <v>4.7130000000000002E-4</v>
      </c>
      <c r="C165" s="52">
        <v>2.6291999999999999E-3</v>
      </c>
      <c r="D165" s="52">
        <v>24.777933000000001</v>
      </c>
      <c r="E165" s="52">
        <v>8.1568240000000003</v>
      </c>
      <c r="F165" s="52">
        <v>2.2375828E-3</v>
      </c>
      <c r="G165" s="52">
        <v>2.1639006000000001E-4</v>
      </c>
      <c r="H165" s="52">
        <v>34.485430000000001</v>
      </c>
      <c r="I165" s="52">
        <v>0.27545479</v>
      </c>
      <c r="J165" s="52">
        <v>0.23052916000000001</v>
      </c>
      <c r="K165" s="52">
        <v>2.6231310399999998E-10</v>
      </c>
      <c r="L165" s="52">
        <v>0.50598395027376097</v>
      </c>
      <c r="M165" s="52">
        <v>0.24101893999999999</v>
      </c>
      <c r="N165" s="52">
        <v>0.46925019000000001</v>
      </c>
      <c r="O165" s="52">
        <v>2.2377126051475051E-2</v>
      </c>
      <c r="P165" s="52">
        <v>0.77552042613725691</v>
      </c>
      <c r="Q165" s="65">
        <v>8.5675569999999997E-11</v>
      </c>
      <c r="T165" s="63">
        <v>5.3379999999999996E-4</v>
      </c>
      <c r="U165" s="63">
        <v>1.9451E-3</v>
      </c>
      <c r="V165" s="63">
        <v>26.327047</v>
      </c>
      <c r="W165" s="63">
        <v>7.9410689999999997</v>
      </c>
      <c r="X165" s="63">
        <v>2.2431265E-3</v>
      </c>
      <c r="Y165" s="63">
        <v>2.1147511E-4</v>
      </c>
      <c r="Z165" s="63">
        <v>34.448177000000001</v>
      </c>
      <c r="AA165" s="63">
        <v>0.26737520999999997</v>
      </c>
      <c r="AB165" s="63">
        <v>0.19636426300000001</v>
      </c>
      <c r="AC165" s="63">
        <v>1.967716E-10</v>
      </c>
      <c r="AD165" s="63">
        <v>0.463739473207051</v>
      </c>
      <c r="AE165" s="63">
        <v>0.22612705</v>
      </c>
      <c r="AF165" s="63">
        <v>0.43988682000000001</v>
      </c>
      <c r="AG165" s="63">
        <v>3.5859072999999999E-10</v>
      </c>
      <c r="AH165" s="63">
        <v>0.71559515643329852</v>
      </c>
      <c r="AI165" s="63">
        <v>7.3211769999999999E-11</v>
      </c>
      <c r="AL165" s="54">
        <v>6.0300000000000002E-4</v>
      </c>
      <c r="AM165" s="54">
        <v>1.4115E-3</v>
      </c>
      <c r="AN165" s="54">
        <v>27.881989999999998</v>
      </c>
      <c r="AO165" s="54">
        <v>7.7307515000000002</v>
      </c>
      <c r="AP165" s="54">
        <v>2.2488679999999998E-3</v>
      </c>
      <c r="AQ165" s="54">
        <v>2.0682738E-4</v>
      </c>
      <c r="AR165" s="54">
        <v>34.415646000000002</v>
      </c>
      <c r="AS165" s="54">
        <v>0.25753289000000001</v>
      </c>
      <c r="AT165" s="54">
        <v>0.167722446</v>
      </c>
      <c r="AU165" s="54">
        <v>1.57622309E-10</v>
      </c>
      <c r="AV165" s="54">
        <v>0.42525533616682598</v>
      </c>
      <c r="AW165" s="54">
        <v>0.21379601000000001</v>
      </c>
      <c r="AX165" s="54">
        <v>0.39646292999999999</v>
      </c>
      <c r="AY165" s="54">
        <v>2.6237257800000002E-10</v>
      </c>
      <c r="AZ165" s="54">
        <v>0.67988576333058104</v>
      </c>
      <c r="BA165" s="54">
        <v>6.2934870000000003E-11</v>
      </c>
      <c r="BD165" s="59">
        <v>5.7450000000000003E-4</v>
      </c>
      <c r="BE165" s="59">
        <v>1.6726E-3</v>
      </c>
      <c r="BF165" s="59">
        <v>27.074234000000001</v>
      </c>
      <c r="BG165" s="59">
        <v>7.8540516</v>
      </c>
      <c r="BH165" s="59">
        <v>2.2475746999999998E-3</v>
      </c>
      <c r="BI165" s="59">
        <v>2.0919244E-4</v>
      </c>
      <c r="BJ165" s="59">
        <v>34.443100000000001</v>
      </c>
      <c r="BK165" s="59">
        <v>0.26279576500000001</v>
      </c>
      <c r="BL165" s="59">
        <v>0.18215959500000001</v>
      </c>
      <c r="BM165" s="59">
        <v>1.7618235699999999E-10</v>
      </c>
      <c r="BN165" s="59">
        <v>0.44495536018593063</v>
      </c>
      <c r="BO165" s="59">
        <v>0.22015332000000001</v>
      </c>
      <c r="BP165" s="59">
        <v>0.41893084000000003</v>
      </c>
      <c r="BQ165" s="59">
        <v>3.0331703600000001E-10</v>
      </c>
      <c r="BR165" s="59">
        <v>0.68047557737152553</v>
      </c>
      <c r="BS165" s="59">
        <v>6.8142096000000005E-11</v>
      </c>
    </row>
    <row r="166" spans="2:71" x14ac:dyDescent="0.25">
      <c r="B166" s="52">
        <v>3.9310000000000001E-4</v>
      </c>
      <c r="C166" s="52">
        <v>3.7455000000000001E-3</v>
      </c>
      <c r="D166" s="52">
        <v>24.496898999999999</v>
      </c>
      <c r="E166" s="52">
        <v>8.1553570000000004</v>
      </c>
      <c r="F166" s="52">
        <v>2.2776939999999998E-3</v>
      </c>
      <c r="G166" s="52">
        <v>2.1663686000000001E-4</v>
      </c>
      <c r="H166" s="52">
        <v>35.079661999999999</v>
      </c>
      <c r="I166" s="52">
        <v>0.27356628</v>
      </c>
      <c r="J166" s="52">
        <v>0.281769194</v>
      </c>
      <c r="K166" s="52">
        <v>9.7787830439570369E-3</v>
      </c>
      <c r="L166" s="52">
        <v>0.56511425705884755</v>
      </c>
      <c r="M166" s="52">
        <v>0.26597095399999998</v>
      </c>
      <c r="N166" s="52">
        <v>0.45006144999999997</v>
      </c>
      <c r="O166" s="52">
        <v>0.15173608007440079</v>
      </c>
      <c r="P166" s="52">
        <v>0.91256694021063289</v>
      </c>
      <c r="Q166" s="65">
        <v>1.3600197000000001E-10</v>
      </c>
      <c r="T166" s="63">
        <v>4.4739999999999998E-4</v>
      </c>
      <c r="U166" s="63">
        <v>2.6161000000000001E-3</v>
      </c>
      <c r="V166" s="63">
        <v>26.042755</v>
      </c>
      <c r="W166" s="63">
        <v>7.9409979999999996</v>
      </c>
      <c r="X166" s="63">
        <v>2.2858367000000001E-3</v>
      </c>
      <c r="Y166" s="63">
        <v>2.1162319E-4</v>
      </c>
      <c r="Z166" s="63">
        <v>35.076304999999998</v>
      </c>
      <c r="AA166" s="63">
        <v>0.26721563999999998</v>
      </c>
      <c r="AB166" s="63">
        <v>0.23286411000000001</v>
      </c>
      <c r="AC166" s="63">
        <v>2.1574332644467699E-4</v>
      </c>
      <c r="AD166" s="63">
        <v>0.50029549333910805</v>
      </c>
      <c r="AE166" s="63">
        <v>0.24478543</v>
      </c>
      <c r="AF166" s="63">
        <v>0.43305454999999998</v>
      </c>
      <c r="AG166" s="63">
        <v>8.73312900604718E-2</v>
      </c>
      <c r="AH166" s="63">
        <v>0.81326231516307079</v>
      </c>
      <c r="AI166" s="63">
        <v>9.8617800000000001E-11</v>
      </c>
      <c r="AL166" s="54">
        <v>5.1040000000000005E-4</v>
      </c>
      <c r="AM166" s="54">
        <v>1.8112E-3</v>
      </c>
      <c r="AN166" s="54">
        <v>27.592583000000001</v>
      </c>
      <c r="AO166" s="54">
        <v>7.7317141999999999</v>
      </c>
      <c r="AP166" s="54">
        <v>2.2941604000000001E-3</v>
      </c>
      <c r="AQ166" s="54">
        <v>2.0689267E-4</v>
      </c>
      <c r="AR166" s="54">
        <v>35.075133999999998</v>
      </c>
      <c r="AS166" s="54">
        <v>0.25993450000000001</v>
      </c>
      <c r="AT166" s="54">
        <v>0.18987567699999999</v>
      </c>
      <c r="AU166" s="54">
        <v>2.2876730600000001E-10</v>
      </c>
      <c r="AV166" s="54">
        <v>0.44981017723959588</v>
      </c>
      <c r="AW166" s="54">
        <v>0.22268941</v>
      </c>
      <c r="AX166" s="54">
        <v>0.43102220000000002</v>
      </c>
      <c r="AY166" s="54">
        <v>1.0432334049337711E-2</v>
      </c>
      <c r="AZ166" s="54">
        <v>0.71602873413713197</v>
      </c>
      <c r="BA166" s="54">
        <v>7.6951089999999999E-11</v>
      </c>
      <c r="BD166" s="59">
        <v>4.8519999999999998E-4</v>
      </c>
      <c r="BE166" s="59">
        <v>2.2030999999999999E-3</v>
      </c>
      <c r="BF166" s="59">
        <v>26.787220000000001</v>
      </c>
      <c r="BG166" s="59">
        <v>7.8547349999999998</v>
      </c>
      <c r="BH166" s="59">
        <v>2.2915457000000001E-3</v>
      </c>
      <c r="BI166" s="59">
        <v>2.0930322E-4</v>
      </c>
      <c r="BJ166" s="59">
        <v>35.085639999999998</v>
      </c>
      <c r="BK166" s="59">
        <v>0.26381249000000001</v>
      </c>
      <c r="BL166" s="59">
        <v>0.21174382999999999</v>
      </c>
      <c r="BM166" s="59">
        <v>3.0591387299999999E-10</v>
      </c>
      <c r="BN166" s="59">
        <v>0.47555632031767109</v>
      </c>
      <c r="BO166" s="59">
        <v>0.23441998</v>
      </c>
      <c r="BP166" s="59">
        <v>0.42928351999999997</v>
      </c>
      <c r="BQ166" s="59">
        <v>5.4241303055180858E-2</v>
      </c>
      <c r="BR166" s="59">
        <v>0.76054612814297506</v>
      </c>
      <c r="BS166" s="59">
        <v>8.7686226000000002E-11</v>
      </c>
    </row>
    <row r="167" spans="2:71" x14ac:dyDescent="0.25">
      <c r="B167" s="52">
        <v>3.9550000000000002E-4</v>
      </c>
      <c r="C167" s="52">
        <v>3.3517E-3</v>
      </c>
      <c r="D167" s="52">
        <v>24.497624999999999</v>
      </c>
      <c r="E167" s="52">
        <v>8.1537539999999993</v>
      </c>
      <c r="F167" s="52">
        <v>2.2948793999999998E-3</v>
      </c>
      <c r="G167" s="52">
        <v>2.1637199000000001E-4</v>
      </c>
      <c r="H167" s="52">
        <v>35.341920000000002</v>
      </c>
      <c r="I167" s="52">
        <v>0.27449627599999998</v>
      </c>
      <c r="J167" s="52">
        <v>0.26324078000000001</v>
      </c>
      <c r="K167" s="52">
        <v>3.3085481393145622E-3</v>
      </c>
      <c r="L167" s="52">
        <v>0.54104560415281899</v>
      </c>
      <c r="M167" s="52">
        <v>0.25708689000000001</v>
      </c>
      <c r="N167" s="52">
        <v>0.45288116</v>
      </c>
      <c r="O167" s="52">
        <v>0.1060728950640774</v>
      </c>
      <c r="P167" s="52">
        <v>0.85994670517569261</v>
      </c>
      <c r="Q167" s="65">
        <v>1.1141732000000001E-10</v>
      </c>
      <c r="T167" s="63">
        <v>4.4670000000000002E-4</v>
      </c>
      <c r="U167" s="63">
        <v>2.3559000000000002E-3</v>
      </c>
      <c r="V167" s="63">
        <v>26.017315</v>
      </c>
      <c r="W167" s="63">
        <v>7.9432799999999997</v>
      </c>
      <c r="X167" s="63">
        <v>2.3051450000000002E-3</v>
      </c>
      <c r="Y167" s="63">
        <v>2.1137683000000001E-4</v>
      </c>
      <c r="Z167" s="63">
        <v>35.369225</v>
      </c>
      <c r="AA167" s="63">
        <v>0.26822585999999998</v>
      </c>
      <c r="AB167" s="63">
        <v>0.21646387</v>
      </c>
      <c r="AC167" s="63">
        <v>3.0642977499999998E-10</v>
      </c>
      <c r="AD167" s="63">
        <v>0.48468973031796669</v>
      </c>
      <c r="AE167" s="63">
        <v>0.23497462</v>
      </c>
      <c r="AF167" s="63">
        <v>0.44634971000000001</v>
      </c>
      <c r="AG167" s="63">
        <v>3.2061920052424503E-2</v>
      </c>
      <c r="AH167" s="63">
        <v>0.75916410714021998</v>
      </c>
      <c r="AI167" s="63">
        <v>8.5097170000000003E-11</v>
      </c>
      <c r="AL167" s="54">
        <v>5.0600000000000005E-4</v>
      </c>
      <c r="AM167" s="54">
        <v>1.6286E-3</v>
      </c>
      <c r="AN167" s="54">
        <v>27.537877999999999</v>
      </c>
      <c r="AO167" s="54">
        <v>7.7352276</v>
      </c>
      <c r="AP167" s="54">
        <v>2.3160120000000001E-3</v>
      </c>
      <c r="AQ167" s="54">
        <v>2.066719E-4</v>
      </c>
      <c r="AR167" s="54">
        <v>35.402405000000002</v>
      </c>
      <c r="AS167" s="54">
        <v>0.25968177999999997</v>
      </c>
      <c r="AT167" s="54">
        <v>0.17845420000000001</v>
      </c>
      <c r="AU167" s="54">
        <v>1.8697428399999999E-10</v>
      </c>
      <c r="AV167" s="54">
        <v>0.43813598019684069</v>
      </c>
      <c r="AW167" s="54">
        <v>0.21770898599999999</v>
      </c>
      <c r="AX167" s="54">
        <v>0.41358300999999997</v>
      </c>
      <c r="AY167" s="54">
        <v>3.2749306800000001E-10</v>
      </c>
      <c r="AZ167" s="54">
        <v>0.70792296940339994</v>
      </c>
      <c r="BA167" s="54">
        <v>6.8207749999999996E-11</v>
      </c>
      <c r="BD167" s="59">
        <v>4.839E-4</v>
      </c>
      <c r="BE167" s="59">
        <v>1.9745000000000001E-3</v>
      </c>
      <c r="BF167" s="59">
        <v>26.747769999999999</v>
      </c>
      <c r="BG167" s="59">
        <v>7.8572369999999996</v>
      </c>
      <c r="BH167" s="59">
        <v>2.3121433000000001E-3</v>
      </c>
      <c r="BI167" s="59">
        <v>2.0906334E-4</v>
      </c>
      <c r="BJ167" s="59">
        <v>35.395637999999998</v>
      </c>
      <c r="BK167" s="59">
        <v>0.26469207</v>
      </c>
      <c r="BL167" s="59">
        <v>0.19629248999999999</v>
      </c>
      <c r="BM167" s="59">
        <v>2.3069831699999999E-10</v>
      </c>
      <c r="BN167" s="59">
        <v>0.46098456024137002</v>
      </c>
      <c r="BO167" s="59">
        <v>0.22503403399999999</v>
      </c>
      <c r="BP167" s="59">
        <v>0.44172634</v>
      </c>
      <c r="BQ167" s="59">
        <v>9.9674377537090005E-5</v>
      </c>
      <c r="BR167" s="59">
        <v>0.70873107445344408</v>
      </c>
      <c r="BS167" s="59">
        <v>7.5813675000000003E-11</v>
      </c>
    </row>
    <row r="168" spans="2:71" x14ac:dyDescent="0.25">
      <c r="B168" s="52">
        <v>5.1500000000000005E-4</v>
      </c>
      <c r="C168" s="52">
        <v>3.3676000000000001E-3</v>
      </c>
      <c r="D168" s="52">
        <v>25.188376999999999</v>
      </c>
      <c r="E168" s="52">
        <v>8.1445360000000004</v>
      </c>
      <c r="F168" s="52">
        <v>2.2813661E-3</v>
      </c>
      <c r="G168" s="52">
        <v>2.1545909999999999E-4</v>
      </c>
      <c r="H168" s="52">
        <v>35.165750000000003</v>
      </c>
      <c r="I168" s="52">
        <v>0.27037404999999998</v>
      </c>
      <c r="J168" s="52">
        <v>0.26857537999999997</v>
      </c>
      <c r="K168" s="52">
        <v>8.2640330428229158E-3</v>
      </c>
      <c r="L168" s="52">
        <v>0.54721346305737817</v>
      </c>
      <c r="M168" s="52">
        <v>0.26172257500000001</v>
      </c>
      <c r="N168" s="52">
        <v>0.44063519000000001</v>
      </c>
      <c r="O168" s="52">
        <v>0.1488879500740537</v>
      </c>
      <c r="P168" s="52">
        <v>0.89595007820531458</v>
      </c>
      <c r="Q168" s="65">
        <v>1.3104028E-10</v>
      </c>
      <c r="T168" s="63">
        <v>5.6709999999999996E-4</v>
      </c>
      <c r="U168" s="63">
        <v>2.4388999999999999E-3</v>
      </c>
      <c r="V168" s="63">
        <v>26.674665000000001</v>
      </c>
      <c r="W168" s="63">
        <v>7.9430775999999996</v>
      </c>
      <c r="X168" s="63">
        <v>2.2907138E-3</v>
      </c>
      <c r="Y168" s="63">
        <v>2.1059170000000001E-4</v>
      </c>
      <c r="Z168" s="63">
        <v>35.186324999999997</v>
      </c>
      <c r="AA168" s="63">
        <v>0.26381628499999998</v>
      </c>
      <c r="AB168" s="63">
        <v>0.22643089</v>
      </c>
      <c r="AC168" s="63">
        <v>4.1071625671692001E-4</v>
      </c>
      <c r="AD168" s="63">
        <v>0.49065789126945603</v>
      </c>
      <c r="AE168" s="63">
        <v>0.24336870999999999</v>
      </c>
      <c r="AF168" s="63">
        <v>0.42346563999999998</v>
      </c>
      <c r="AG168" s="63">
        <v>9.7136356062496834E-2</v>
      </c>
      <c r="AH168" s="63">
        <v>0.81182764616556247</v>
      </c>
      <c r="AI168" s="63">
        <v>1.0024893000000001E-10</v>
      </c>
      <c r="AL168" s="54">
        <v>6.2660000000000005E-4</v>
      </c>
      <c r="AM168" s="54">
        <v>1.7233999999999999E-3</v>
      </c>
      <c r="AN168" s="54">
        <v>28.160345</v>
      </c>
      <c r="AO168" s="54">
        <v>7.7374153000000003</v>
      </c>
      <c r="AP168" s="54">
        <v>2.3007991000000001E-3</v>
      </c>
      <c r="AQ168" s="54">
        <v>2.059788E-4</v>
      </c>
      <c r="AR168" s="54">
        <v>35.214573000000001</v>
      </c>
      <c r="AS168" s="54">
        <v>0.25632063999999999</v>
      </c>
      <c r="AT168" s="54">
        <v>0.18768845000000001</v>
      </c>
      <c r="AU168" s="54">
        <v>2.4207758400000001E-10</v>
      </c>
      <c r="AV168" s="54">
        <v>0.44400909025314461</v>
      </c>
      <c r="AW168" s="54">
        <v>0.22345593999999999</v>
      </c>
      <c r="AX168" s="54">
        <v>0.41681392</v>
      </c>
      <c r="AY168" s="54">
        <v>3.3115840052151568E-2</v>
      </c>
      <c r="AZ168" s="54">
        <v>0.72720925014124371</v>
      </c>
      <c r="BA168" s="54">
        <v>7.9816020000000005E-11</v>
      </c>
      <c r="BD168" s="59">
        <v>6.0490000000000001E-4</v>
      </c>
      <c r="BE168" s="59">
        <v>2.0563000000000001E-3</v>
      </c>
      <c r="BF168" s="59">
        <v>27.389496000000001</v>
      </c>
      <c r="BG168" s="59">
        <v>7.8563885999999998</v>
      </c>
      <c r="BH168" s="59">
        <v>2.2973024999999999E-3</v>
      </c>
      <c r="BI168" s="59">
        <v>2.0831535E-4</v>
      </c>
      <c r="BJ168" s="59">
        <v>35.210647999999999</v>
      </c>
      <c r="BK168" s="59">
        <v>0.26028604399999999</v>
      </c>
      <c r="BL168" s="59">
        <v>0.206389816</v>
      </c>
      <c r="BM168" s="59">
        <v>3.1184025399999998E-10</v>
      </c>
      <c r="BN168" s="59">
        <v>0.46667586032367597</v>
      </c>
      <c r="BO168" s="59">
        <v>0.23337139500000001</v>
      </c>
      <c r="BP168" s="59">
        <v>0.41863299999999998</v>
      </c>
      <c r="BQ168" s="59">
        <v>6.5940134056973992E-2</v>
      </c>
      <c r="BR168" s="59">
        <v>0.76065447914606621</v>
      </c>
      <c r="BS168" s="59">
        <v>8.8980779999999997E-11</v>
      </c>
    </row>
    <row r="169" spans="2:71" x14ac:dyDescent="0.25">
      <c r="B169" s="52">
        <v>6.7849999999999996E-4</v>
      </c>
      <c r="C169" s="52">
        <v>3.3541000000000001E-3</v>
      </c>
      <c r="D169" s="52">
        <v>25.85737</v>
      </c>
      <c r="E169" s="52">
        <v>8.1389990000000001</v>
      </c>
      <c r="F169" s="52">
        <v>2.2106169999999998E-3</v>
      </c>
      <c r="G169" s="52">
        <v>2.1972375E-4</v>
      </c>
      <c r="H169" s="52">
        <v>34.112118000000002</v>
      </c>
      <c r="I169" s="52">
        <v>0.25186105399999997</v>
      </c>
      <c r="J169" s="52">
        <v>0.26058972400000002</v>
      </c>
      <c r="K169" s="52">
        <v>2.272513905841355E-2</v>
      </c>
      <c r="L169" s="52">
        <v>0.53517591707702428</v>
      </c>
      <c r="M169" s="52">
        <v>0.303363255</v>
      </c>
      <c r="N169" s="52">
        <v>0.49704131000000001</v>
      </c>
      <c r="O169" s="52">
        <v>0.32839820018909782</v>
      </c>
      <c r="P169" s="52">
        <v>1.1941229061890981</v>
      </c>
      <c r="Q169" s="65">
        <v>9.8041799999999991E-3</v>
      </c>
      <c r="T169" s="63">
        <v>7.3620000000000001E-4</v>
      </c>
      <c r="U169" s="63">
        <v>2.3811000000000001E-3</v>
      </c>
      <c r="V169" s="63">
        <v>27.317506999999999</v>
      </c>
      <c r="W169" s="63">
        <v>7.9475603000000001</v>
      </c>
      <c r="X169" s="63">
        <v>2.2155177E-3</v>
      </c>
      <c r="Y169" s="63">
        <v>2.1445469E-4</v>
      </c>
      <c r="Z169" s="63">
        <v>34.083019999999998</v>
      </c>
      <c r="AA169" s="63">
        <v>0.23931216599999999</v>
      </c>
      <c r="AB169" s="63">
        <v>0.22149418000000001</v>
      </c>
      <c r="AC169" s="63">
        <v>1.6057070052612862E-2</v>
      </c>
      <c r="AD169" s="63">
        <v>0.47686341606998223</v>
      </c>
      <c r="AE169" s="63">
        <v>0.28246343000000002</v>
      </c>
      <c r="AF169" s="63">
        <v>0.46141393000000003</v>
      </c>
      <c r="AG169" s="63">
        <v>0.28138807014904349</v>
      </c>
      <c r="AH169" s="63">
        <v>1.084722487519044</v>
      </c>
      <c r="AI169" s="63">
        <v>1.2029845E-4</v>
      </c>
      <c r="AL169" s="54">
        <v>7.9940000000000002E-4</v>
      </c>
      <c r="AM169" s="54">
        <v>1.6601999999999999E-3</v>
      </c>
      <c r="AN169" s="54">
        <v>28.780515999999999</v>
      </c>
      <c r="AO169" s="54">
        <v>7.7458185999999998</v>
      </c>
      <c r="AP169" s="54">
        <v>2.2212455999999999E-3</v>
      </c>
      <c r="AQ169" s="54">
        <v>2.0940484999999999E-4</v>
      </c>
      <c r="AR169" s="54">
        <v>34.062325000000001</v>
      </c>
      <c r="AS169" s="54">
        <v>0.22596367000000001</v>
      </c>
      <c r="AT169" s="54">
        <v>0.19134253600000001</v>
      </c>
      <c r="AU169" s="54">
        <v>8.8585340451006658E-3</v>
      </c>
      <c r="AV169" s="54">
        <v>0.42616474006037092</v>
      </c>
      <c r="AW169" s="54">
        <v>0.26328532999999998</v>
      </c>
      <c r="AX169" s="54">
        <v>0.42746695000000001</v>
      </c>
      <c r="AY169" s="54">
        <v>0.23413090012011309</v>
      </c>
      <c r="AZ169" s="54">
        <v>0.99991006036162522</v>
      </c>
      <c r="BA169" s="54">
        <v>1.9878641999999999E-10</v>
      </c>
      <c r="BD169" s="59">
        <v>7.7789999999999999E-4</v>
      </c>
      <c r="BE169" s="59">
        <v>1.9705999999999999E-3</v>
      </c>
      <c r="BF169" s="59">
        <v>28.027035000000001</v>
      </c>
      <c r="BG169" s="59">
        <v>7.8592333999999999</v>
      </c>
      <c r="BH169" s="59">
        <v>2.2201180000000001E-3</v>
      </c>
      <c r="BI169" s="59">
        <v>2.1186547000000001E-4</v>
      </c>
      <c r="BJ169" s="59">
        <v>34.087986000000001</v>
      </c>
      <c r="BK169" s="59">
        <v>0.23326982399999999</v>
      </c>
      <c r="BL169" s="59">
        <v>0.20531613600000001</v>
      </c>
      <c r="BM169" s="59">
        <v>1.171677404797407E-2</v>
      </c>
      <c r="BN169" s="59">
        <v>0.45030273406405541</v>
      </c>
      <c r="BO169" s="59">
        <v>0.27239775999999999</v>
      </c>
      <c r="BP169" s="59">
        <v>0.4425983</v>
      </c>
      <c r="BQ169" s="59">
        <v>0.2534551601302294</v>
      </c>
      <c r="BR169" s="59">
        <v>1.020309403371741</v>
      </c>
      <c r="BS169" s="59">
        <v>2.4074194999999999E-10</v>
      </c>
    </row>
    <row r="170" spans="2:71" x14ac:dyDescent="0.25">
      <c r="B170" s="52" t="str">
        <v>NA</v>
      </c>
      <c r="C170" s="52" t="str">
        <v>NA</v>
      </c>
      <c r="D170" s="52" t="str">
        <v>NaN</v>
      </c>
      <c r="E170" s="52" t="str">
        <v>NaN</v>
      </c>
      <c r="F170" s="52" t="str">
        <v>NaN</v>
      </c>
      <c r="G170" s="52" t="str">
        <v>NaN</v>
      </c>
      <c r="H170" s="52" t="str">
        <v>NaN</v>
      </c>
      <c r="I170" s="52" t="str">
        <v>NA</v>
      </c>
      <c r="J170" s="52" t="str">
        <v>NA</v>
      </c>
      <c r="K170" s="52" t="str">
        <v>NA</v>
      </c>
      <c r="L170" s="52" t="str">
        <v>NA</v>
      </c>
      <c r="M170" s="52" t="str">
        <v>NA</v>
      </c>
      <c r="N170" s="52" t="str">
        <v>NA</v>
      </c>
      <c r="O170" s="52" t="str">
        <v>NA</v>
      </c>
      <c r="P170" s="52" t="str">
        <v>NA</v>
      </c>
      <c r="Q170" s="65" t="str">
        <v>NaN</v>
      </c>
      <c r="T170" s="63" t="str">
        <v>NA</v>
      </c>
      <c r="U170" s="63" t="str">
        <v>NA</v>
      </c>
      <c r="V170" s="63" t="str">
        <v>NaN</v>
      </c>
      <c r="W170" s="63" t="str">
        <v>NaN</v>
      </c>
      <c r="X170" s="63" t="str">
        <v>NaN</v>
      </c>
      <c r="Y170" s="63" t="str">
        <v>NaN</v>
      </c>
      <c r="Z170" s="63" t="str">
        <v>NaN</v>
      </c>
      <c r="AA170" s="63" t="str">
        <v>NA</v>
      </c>
      <c r="AB170" s="63" t="str">
        <v>NA</v>
      </c>
      <c r="AC170" s="63" t="str">
        <v>NA</v>
      </c>
      <c r="AD170" s="63" t="str">
        <v>NA</v>
      </c>
      <c r="AE170" s="63" t="str">
        <v>NA</v>
      </c>
      <c r="AF170" s="63" t="str">
        <v>NA</v>
      </c>
      <c r="AG170" s="63" t="str">
        <v>NA</v>
      </c>
      <c r="AH170" s="63" t="str">
        <v>NA</v>
      </c>
      <c r="AI170" s="63" t="str">
        <v>NaN</v>
      </c>
      <c r="AL170" s="54" t="str">
        <v>NA</v>
      </c>
      <c r="AM170" s="54" t="str">
        <v>NA</v>
      </c>
      <c r="AN170" s="54" t="str">
        <v>NaN</v>
      </c>
      <c r="AO170" s="54" t="str">
        <v>NaN</v>
      </c>
      <c r="AP170" s="54" t="str">
        <v>NaN</v>
      </c>
      <c r="AQ170" s="54" t="str">
        <v>NaN</v>
      </c>
      <c r="AR170" s="54" t="str">
        <v>NaN</v>
      </c>
      <c r="AS170" s="54" t="str">
        <v>NA</v>
      </c>
      <c r="AT170" s="54" t="str">
        <v>NA</v>
      </c>
      <c r="AU170" s="54" t="str">
        <v>NA</v>
      </c>
      <c r="AV170" s="54" t="str">
        <v>NA</v>
      </c>
      <c r="AW170" s="54" t="str">
        <v>NA</v>
      </c>
      <c r="AX170" s="54" t="str">
        <v>NA</v>
      </c>
      <c r="AY170" s="54" t="str">
        <v>NA</v>
      </c>
      <c r="AZ170" s="54" t="str">
        <v>NA</v>
      </c>
      <c r="BA170" s="54" t="str">
        <v>NaN</v>
      </c>
      <c r="BD170" s="59" t="str">
        <v>NA</v>
      </c>
      <c r="BE170" s="59" t="str">
        <v>NA</v>
      </c>
      <c r="BF170" s="59" t="str">
        <v>NaN</v>
      </c>
      <c r="BG170" s="59" t="str">
        <v>NaN</v>
      </c>
      <c r="BH170" s="59" t="str">
        <v>NaN</v>
      </c>
      <c r="BI170" s="59" t="str">
        <v>NaN</v>
      </c>
      <c r="BJ170" s="59" t="str">
        <v>NaN</v>
      </c>
      <c r="BK170" s="59" t="str">
        <v>NA</v>
      </c>
      <c r="BL170" s="59" t="str">
        <v>NA</v>
      </c>
      <c r="BM170" s="59" t="str">
        <v>NA</v>
      </c>
      <c r="BN170" s="59" t="str">
        <v>NA</v>
      </c>
      <c r="BO170" s="59" t="str">
        <v>NA</v>
      </c>
      <c r="BP170" s="59" t="str">
        <v>NA</v>
      </c>
      <c r="BQ170" s="59" t="str">
        <v>NA</v>
      </c>
      <c r="BR170" s="59" t="str">
        <v>NA</v>
      </c>
      <c r="BS170" s="59" t="str">
        <v>NaN</v>
      </c>
    </row>
    <row r="171" spans="2:71" x14ac:dyDescent="0.25">
      <c r="B171" s="52" t="str">
        <v>NA</v>
      </c>
      <c r="C171" s="52" t="str">
        <v>NA</v>
      </c>
      <c r="D171" s="52" t="str">
        <v>NaN</v>
      </c>
      <c r="E171" s="52" t="str">
        <v>NaN</v>
      </c>
      <c r="F171" s="52" t="str">
        <v>NaN</v>
      </c>
      <c r="G171" s="52" t="str">
        <v>NaN</v>
      </c>
      <c r="H171" s="52" t="str">
        <v>NaN</v>
      </c>
      <c r="I171" s="52" t="str">
        <v>NA</v>
      </c>
      <c r="J171" s="52" t="str">
        <v>NA</v>
      </c>
      <c r="K171" s="52" t="str">
        <v>NA</v>
      </c>
      <c r="L171" s="52" t="str">
        <v>NA</v>
      </c>
      <c r="M171" s="52" t="str">
        <v>NA</v>
      </c>
      <c r="N171" s="52" t="str">
        <v>NA</v>
      </c>
      <c r="O171" s="52" t="str">
        <v>NA</v>
      </c>
      <c r="P171" s="52" t="str">
        <v>NA</v>
      </c>
      <c r="Q171" s="65" t="str">
        <v>NaN</v>
      </c>
      <c r="T171" s="63" t="str">
        <v>NA</v>
      </c>
      <c r="U171" s="63" t="str">
        <v>NA</v>
      </c>
      <c r="V171" s="63" t="str">
        <v>NaN</v>
      </c>
      <c r="W171" s="63" t="str">
        <v>NaN</v>
      </c>
      <c r="X171" s="63" t="str">
        <v>NaN</v>
      </c>
      <c r="Y171" s="63" t="str">
        <v>NaN</v>
      </c>
      <c r="Z171" s="63" t="str">
        <v>NaN</v>
      </c>
      <c r="AA171" s="63" t="str">
        <v>NA</v>
      </c>
      <c r="AB171" s="63" t="str">
        <v>NA</v>
      </c>
      <c r="AC171" s="63" t="str">
        <v>NA</v>
      </c>
      <c r="AD171" s="63" t="str">
        <v>NA</v>
      </c>
      <c r="AE171" s="63" t="str">
        <v>NA</v>
      </c>
      <c r="AF171" s="63" t="str">
        <v>NA</v>
      </c>
      <c r="AG171" s="63" t="str">
        <v>NA</v>
      </c>
      <c r="AH171" s="63" t="str">
        <v>NA</v>
      </c>
      <c r="AI171" s="63" t="str">
        <v>NaN</v>
      </c>
      <c r="AL171" s="54" t="str">
        <v>NA</v>
      </c>
      <c r="AM171" s="54" t="str">
        <v>NA</v>
      </c>
      <c r="AN171" s="54" t="str">
        <v>NaN</v>
      </c>
      <c r="AO171" s="54" t="str">
        <v>NaN</v>
      </c>
      <c r="AP171" s="54" t="str">
        <v>NaN</v>
      </c>
      <c r="AQ171" s="54" t="str">
        <v>NaN</v>
      </c>
      <c r="AR171" s="54" t="str">
        <v>NaN</v>
      </c>
      <c r="AS171" s="54" t="str">
        <v>NA</v>
      </c>
      <c r="AT171" s="54" t="str">
        <v>NA</v>
      </c>
      <c r="AU171" s="54" t="str">
        <v>NA</v>
      </c>
      <c r="AV171" s="54" t="str">
        <v>NA</v>
      </c>
      <c r="AW171" s="54" t="str">
        <v>NA</v>
      </c>
      <c r="AX171" s="54" t="str">
        <v>NA</v>
      </c>
      <c r="AY171" s="54" t="str">
        <v>NA</v>
      </c>
      <c r="AZ171" s="54" t="str">
        <v>NA</v>
      </c>
      <c r="BA171" s="54" t="str">
        <v>NaN</v>
      </c>
      <c r="BD171" s="59" t="str">
        <v>NA</v>
      </c>
      <c r="BE171" s="59" t="str">
        <v>NA</v>
      </c>
      <c r="BF171" s="59" t="str">
        <v>NaN</v>
      </c>
      <c r="BG171" s="59" t="str">
        <v>NaN</v>
      </c>
      <c r="BH171" s="59" t="str">
        <v>NaN</v>
      </c>
      <c r="BI171" s="59" t="str">
        <v>NaN</v>
      </c>
      <c r="BJ171" s="59" t="str">
        <v>NaN</v>
      </c>
      <c r="BK171" s="59" t="str">
        <v>NA</v>
      </c>
      <c r="BL171" s="59" t="str">
        <v>NA</v>
      </c>
      <c r="BM171" s="59" t="str">
        <v>NA</v>
      </c>
      <c r="BN171" s="59" t="str">
        <v>NA</v>
      </c>
      <c r="BO171" s="59" t="str">
        <v>NA</v>
      </c>
      <c r="BP171" s="59" t="str">
        <v>NA</v>
      </c>
      <c r="BQ171" s="59" t="str">
        <v>NA</v>
      </c>
      <c r="BR171" s="59" t="str">
        <v>NA</v>
      </c>
      <c r="BS171" s="59" t="str">
        <v>NaN</v>
      </c>
    </row>
    <row r="172" spans="2:71" x14ac:dyDescent="0.25">
      <c r="B172" s="52" t="str">
        <v>NA</v>
      </c>
      <c r="C172" s="52" t="str">
        <v>NA</v>
      </c>
      <c r="D172" s="52" t="str">
        <v>NaN</v>
      </c>
      <c r="E172" s="52" t="str">
        <v>NaN</v>
      </c>
      <c r="F172" s="52" t="str">
        <v>NaN</v>
      </c>
      <c r="G172" s="52" t="str">
        <v>NaN</v>
      </c>
      <c r="H172" s="52" t="str">
        <v>NaN</v>
      </c>
      <c r="I172" s="52" t="str">
        <v>NA</v>
      </c>
      <c r="J172" s="52" t="str">
        <v>NA</v>
      </c>
      <c r="K172" s="52" t="str">
        <v>NA</v>
      </c>
      <c r="L172" s="52" t="str">
        <v>NA</v>
      </c>
      <c r="M172" s="52" t="str">
        <v>NA</v>
      </c>
      <c r="N172" s="52" t="str">
        <v>NA</v>
      </c>
      <c r="O172" s="52" t="str">
        <v>NA</v>
      </c>
      <c r="P172" s="52" t="str">
        <v>NA</v>
      </c>
      <c r="Q172" s="65" t="str">
        <v>NaN</v>
      </c>
      <c r="T172" s="63" t="str">
        <v>NA</v>
      </c>
      <c r="U172" s="63" t="str">
        <v>NA</v>
      </c>
      <c r="V172" s="63" t="str">
        <v>NaN</v>
      </c>
      <c r="W172" s="63" t="str">
        <v>NaN</v>
      </c>
      <c r="X172" s="63" t="str">
        <v>NaN</v>
      </c>
      <c r="Y172" s="63" t="str">
        <v>NaN</v>
      </c>
      <c r="Z172" s="63" t="str">
        <v>NaN</v>
      </c>
      <c r="AA172" s="63" t="str">
        <v>NA</v>
      </c>
      <c r="AB172" s="63" t="str">
        <v>NA</v>
      </c>
      <c r="AC172" s="63" t="str">
        <v>NA</v>
      </c>
      <c r="AD172" s="63" t="str">
        <v>NA</v>
      </c>
      <c r="AE172" s="63" t="str">
        <v>NA</v>
      </c>
      <c r="AF172" s="63" t="str">
        <v>NA</v>
      </c>
      <c r="AG172" s="63" t="str">
        <v>NA</v>
      </c>
      <c r="AH172" s="63" t="str">
        <v>NA</v>
      </c>
      <c r="AI172" s="63" t="str">
        <v>NaN</v>
      </c>
      <c r="AL172" s="54" t="str">
        <v>NA</v>
      </c>
      <c r="AM172" s="54" t="str">
        <v>NA</v>
      </c>
      <c r="AN172" s="54" t="str">
        <v>NaN</v>
      </c>
      <c r="AO172" s="54" t="str">
        <v>NaN</v>
      </c>
      <c r="AP172" s="54" t="str">
        <v>NaN</v>
      </c>
      <c r="AQ172" s="54" t="str">
        <v>NaN</v>
      </c>
      <c r="AR172" s="54" t="str">
        <v>NaN</v>
      </c>
      <c r="AS172" s="54" t="str">
        <v>NA</v>
      </c>
      <c r="AT172" s="54" t="str">
        <v>NA</v>
      </c>
      <c r="AU172" s="54" t="str">
        <v>NA</v>
      </c>
      <c r="AV172" s="54" t="str">
        <v>NA</v>
      </c>
      <c r="AW172" s="54" t="str">
        <v>NA</v>
      </c>
      <c r="AX172" s="54" t="str">
        <v>NA</v>
      </c>
      <c r="AY172" s="54" t="str">
        <v>NA</v>
      </c>
      <c r="AZ172" s="54" t="str">
        <v>NA</v>
      </c>
      <c r="BA172" s="54" t="str">
        <v>NaN</v>
      </c>
      <c r="BD172" s="59" t="str">
        <v>NA</v>
      </c>
      <c r="BE172" s="59" t="str">
        <v>NA</v>
      </c>
      <c r="BF172" s="59" t="str">
        <v>NaN</v>
      </c>
      <c r="BG172" s="59" t="str">
        <v>NaN</v>
      </c>
      <c r="BH172" s="59" t="str">
        <v>NaN</v>
      </c>
      <c r="BI172" s="59" t="str">
        <v>NaN</v>
      </c>
      <c r="BJ172" s="59" t="str">
        <v>NaN</v>
      </c>
      <c r="BK172" s="59" t="str">
        <v>NA</v>
      </c>
      <c r="BL172" s="59" t="str">
        <v>NA</v>
      </c>
      <c r="BM172" s="59" t="str">
        <v>NA</v>
      </c>
      <c r="BN172" s="59" t="str">
        <v>NA</v>
      </c>
      <c r="BO172" s="59" t="str">
        <v>NA</v>
      </c>
      <c r="BP172" s="59" t="str">
        <v>NA</v>
      </c>
      <c r="BQ172" s="59" t="str">
        <v>NA</v>
      </c>
      <c r="BR172" s="59" t="str">
        <v>NA</v>
      </c>
      <c r="BS172" s="59" t="str">
        <v>NaN</v>
      </c>
    </row>
    <row r="173" spans="2:71" x14ac:dyDescent="0.25">
      <c r="B173" s="52" t="str" cm="1">
        <f t="array" ref="B173:B182">TRANSPOSE(Fe!S$23:AB$23)</f>
        <v>NA</v>
      </c>
      <c r="C173" s="52" t="str" cm="1">
        <f t="array" ref="C173:C182">TRANSPOSE('PO4'!S$23:AB$23)</f>
        <v>NA</v>
      </c>
      <c r="D173" s="52" t="str" cm="1">
        <f t="array" ref="D173:D182">TRANSPOSE(surface_T!S$23:AB$23)</f>
        <v>NaN</v>
      </c>
      <c r="E173" s="52" t="str" cm="1">
        <f t="array" ref="E173:E182">TRANSPOSE(surface_ph!S$23:AB$23)</f>
        <v>NaN</v>
      </c>
      <c r="F173" s="52" t="str" cm="1">
        <f t="array" ref="F173:F182">TRANSPOSE(surface_Alk!S$23:AB$23)</f>
        <v>NaN</v>
      </c>
      <c r="G173" s="52" t="str" cm="1">
        <f t="array" ref="G173:G182">TRANSPOSE(surface_oxugen!S$23:AB$23)</f>
        <v>NaN</v>
      </c>
      <c r="H173" s="52" t="str" cm="1">
        <f t="array" ref="H173:H182">TRANSPOSE(Surface_sal!S$23:AB$23)</f>
        <v>NaN</v>
      </c>
      <c r="I173" s="52" t="str" cm="1">
        <f t="array" ref="I173:I182">TRANSPOSE(picophyto!S$23:AB$23)</f>
        <v>NA</v>
      </c>
      <c r="J173" s="52" t="str" cm="1">
        <f t="array" ref="J173:J182">TRANSPOSE(nanophyto!S$23:AB$23)</f>
        <v>NA</v>
      </c>
      <c r="K173" s="52" t="str" cm="1">
        <f t="array" ref="K173:K182">TRANSPOSE(microphyto!S$23:AB$23)</f>
        <v>NA</v>
      </c>
      <c r="L173" s="52" t="str" cm="1">
        <f t="array" ref="L173:L182">TRANSPOSE(total_phyto!S$23:AB$23)</f>
        <v>NA</v>
      </c>
      <c r="M173" s="52" t="str" cm="1">
        <f t="array" ref="M173:M182">TRANSPOSE(nanozoo!S$23:AB$23)</f>
        <v>NA</v>
      </c>
      <c r="N173" s="52" t="str" cm="1">
        <f t="array" ref="N173:N182">TRANSPOSE(microzoo!S$23:AB$23)</f>
        <v>NA</v>
      </c>
      <c r="O173" s="52" t="str" cm="1">
        <f t="array" ref="O173:O182">TRANSPOSE(mesozoo!S$23:AB$23)</f>
        <v>NA</v>
      </c>
      <c r="P173" s="52" t="str" cm="1">
        <f t="array" ref="P173:P182">TRANSPOSE(total_zoo!S$23:AB$23)</f>
        <v>NA</v>
      </c>
      <c r="Q173" s="65" t="str" cm="1">
        <f t="array" ref="Q173:Q182">TRANSPOSE(foram!S$23:AB$23)</f>
        <v>NaN</v>
      </c>
      <c r="T173" s="63" t="str" cm="1">
        <f t="array" ref="T173:T182">TRANSPOSE(Fe!S$134:AB$134)</f>
        <v>NA</v>
      </c>
      <c r="U173" s="63" t="str" cm="1">
        <f t="array" ref="U173:U182">TRANSPOSE('PO4'!S$134:AB$134)</f>
        <v>NA</v>
      </c>
      <c r="V173" s="63" t="str" cm="1">
        <f t="array" ref="V173:V182">TRANSPOSE(surface_T!S$134:AB$134)</f>
        <v>NaN</v>
      </c>
      <c r="W173" s="63" t="str" cm="1">
        <f t="array" ref="W173:W182">TRANSPOSE(surface_ph!S$134:AB$134)</f>
        <v>NaN</v>
      </c>
      <c r="X173" s="63" t="str" cm="1">
        <f t="array" ref="X173:X182">TRANSPOSE(surface_Alk!S$134:AB$134)</f>
        <v>NaN</v>
      </c>
      <c r="Y173" s="63" t="str" cm="1">
        <f t="array" ref="Y173:Y182">TRANSPOSE(surface_oxugen!S$134:AB$134)</f>
        <v>NaN</v>
      </c>
      <c r="Z173" s="63" t="str" cm="1">
        <f t="array" ref="Z173:Z182">TRANSPOSE(Surface_sal!S$134:AB$134)</f>
        <v>NaN</v>
      </c>
      <c r="AA173" s="63" t="str" cm="1">
        <f t="array" ref="AA173:AA182">TRANSPOSE(picophyto!S$134:AB$134)</f>
        <v>NA</v>
      </c>
      <c r="AB173" s="63" t="str" cm="1">
        <f t="array" ref="AB173:AB182">TRANSPOSE(nanophyto!S$134:AB$134)</f>
        <v>NA</v>
      </c>
      <c r="AC173" s="63" t="str" cm="1">
        <f t="array" ref="AC173:AC182">TRANSPOSE(microphyto!S$134:AB$134)</f>
        <v>NA</v>
      </c>
      <c r="AD173" s="63" t="str" cm="1">
        <f t="array" ref="AD173:AD182">TRANSPOSE(total_phyto!S$134:AB$134)</f>
        <v>NA</v>
      </c>
      <c r="AE173" s="63" t="str" cm="1">
        <f t="array" ref="AE173:AE182">TRANSPOSE(nanozoo!S$134:AB$134)</f>
        <v>NA</v>
      </c>
      <c r="AF173" s="63" t="str" cm="1">
        <f t="array" ref="AF173:AF182">TRANSPOSE(microzoo!S$134:AB$134)</f>
        <v>NA</v>
      </c>
      <c r="AG173" s="63" t="str" cm="1">
        <f t="array" ref="AG173:AG182">TRANSPOSE(mesozoo!S$134:AB$134)</f>
        <v>NA</v>
      </c>
      <c r="AH173" s="63" t="str" cm="1">
        <f t="array" ref="AH173:AH182">TRANSPOSE(total_zoo!S$134:AB$134)</f>
        <v>NA</v>
      </c>
      <c r="AI173" s="63" t="str" cm="1">
        <f t="array" ref="AI173:AI182">TRANSPOSE(foram!S$134:AB$134)</f>
        <v>NaN</v>
      </c>
      <c r="AL173" s="54" t="str" cm="1">
        <f t="array" ref="AL173:AL182">TRANSPOSE(Fe!S$171:AB$171)</f>
        <v>NA</v>
      </c>
      <c r="AM173" s="54" t="str" cm="1">
        <f t="array" ref="AM173:AM182">TRANSPOSE('PO4'!S$171:AB$171)</f>
        <v>NA</v>
      </c>
      <c r="AN173" s="54" t="str" cm="1">
        <f t="array" ref="AN173:AN182">TRANSPOSE(surface_T!S$171:AB$171)</f>
        <v>NaN</v>
      </c>
      <c r="AO173" s="54" t="str" cm="1">
        <f t="array" ref="AO173:AO182">TRANSPOSE(surface_ph!S$171:AB$171)</f>
        <v>NaN</v>
      </c>
      <c r="AP173" s="54" t="str" cm="1">
        <f t="array" ref="AP173:AP182">TRANSPOSE(surface_Alk!S$171:AB$171)</f>
        <v>NaN</v>
      </c>
      <c r="AQ173" s="54" t="str" cm="1">
        <f t="array" ref="AQ173:AQ182">TRANSPOSE(surface_oxugen!S$171:AB$171)</f>
        <v>NaN</v>
      </c>
      <c r="AR173" s="54" t="str" cm="1">
        <f t="array" ref="AR173:AR182">TRANSPOSE(Surface_sal!S$171:AB$171)</f>
        <v>NaN</v>
      </c>
      <c r="AS173" s="54" t="str" cm="1">
        <f t="array" ref="AS173:AS182">TRANSPOSE(picophyto!S$171:AB$171)</f>
        <v>NA</v>
      </c>
      <c r="AT173" s="54" t="str" cm="1">
        <f t="array" ref="AT173:AT182">TRANSPOSE(nanophyto!S$171:AB$171)</f>
        <v>NA</v>
      </c>
      <c r="AU173" s="54" t="str" cm="1">
        <f t="array" ref="AU173:AU182">TRANSPOSE(microphyto!S$171:AB$171)</f>
        <v>NA</v>
      </c>
      <c r="AV173" s="54" t="str" cm="1">
        <f t="array" ref="AV173:AV182">TRANSPOSE(total_phyto!S$171:AB$171)</f>
        <v>NA</v>
      </c>
      <c r="AW173" s="54" t="str" cm="1">
        <f t="array" ref="AW173:AW182">TRANSPOSE(nanozoo!S$171:AB$171)</f>
        <v>NA</v>
      </c>
      <c r="AX173" s="54" t="str" cm="1">
        <f t="array" ref="AX173:AX182">TRANSPOSE(microzoo!S$171:AB$171)</f>
        <v>NA</v>
      </c>
      <c r="AY173" s="54" t="str" cm="1">
        <f t="array" ref="AY173:AY182">TRANSPOSE(mesozoo!S$171:AB$171)</f>
        <v>NA</v>
      </c>
      <c r="AZ173" s="54" t="str" cm="1">
        <f t="array" ref="AZ173:AZ182">TRANSPOSE(total_zoo!S$171:AB$171)</f>
        <v>NA</v>
      </c>
      <c r="BA173" s="54" t="str" cm="1">
        <f t="array" ref="BA173:BA182">TRANSPOSE(foram!S$171:AB$171)</f>
        <v>NaN</v>
      </c>
      <c r="BD173" s="59" t="str" cm="1">
        <f t="array" ref="BD173:BD182">TRANSPOSE(Fe!S$97:AB$97)</f>
        <v>NA</v>
      </c>
      <c r="BE173" s="59" t="str" cm="1">
        <f t="array" ref="BE173:BE182">TRANSPOSE('PO4'!S$97:AB$97)</f>
        <v>NA</v>
      </c>
      <c r="BF173" s="59" t="str" cm="1">
        <f t="array" ref="BF173:BF182">TRANSPOSE(surface_T!S$97:AB$97)</f>
        <v>NaN</v>
      </c>
      <c r="BG173" s="59" t="str" cm="1">
        <f t="array" ref="BG173:BG182">TRANSPOSE(surface_ph!S$97:AB$97)</f>
        <v>NaN</v>
      </c>
      <c r="BH173" s="59" t="str" cm="1">
        <f t="array" ref="BH173:BH182">TRANSPOSE(surface_Alk!S$97:AB$97)</f>
        <v>NaN</v>
      </c>
      <c r="BI173" s="59" t="str" cm="1">
        <f t="array" ref="BI173:BI182">TRANSPOSE(surface_oxugen!S$97:AB$97)</f>
        <v>NaN</v>
      </c>
      <c r="BJ173" s="59" t="str" cm="1">
        <f t="array" ref="BJ173:BJ182">TRANSPOSE(Surface_sal!S$97:AB$97)</f>
        <v>NaN</v>
      </c>
      <c r="BK173" s="59" t="str" cm="1">
        <f t="array" ref="BK173:BK182">TRANSPOSE(picophyto!S$97:AB$97)</f>
        <v>NA</v>
      </c>
      <c r="BL173" s="59" t="str" cm="1">
        <f t="array" ref="BL173:BL182">TRANSPOSE(nanophyto!S$97:AB$97)</f>
        <v>NA</v>
      </c>
      <c r="BM173" s="59" t="str" cm="1">
        <f t="array" ref="BM173:BM182">TRANSPOSE(microphyto!S$97:AB$97)</f>
        <v>NA</v>
      </c>
      <c r="BN173" s="59" t="str" cm="1">
        <f t="array" ref="BN173:BN182">TRANSPOSE(total_phyto!S$97:AB$97)</f>
        <v>NA</v>
      </c>
      <c r="BO173" s="59" t="str" cm="1">
        <f t="array" ref="BO173:BO182">TRANSPOSE(nanozoo!S$97:AB$97)</f>
        <v>NA</v>
      </c>
      <c r="BP173" s="59" t="str" cm="1">
        <f t="array" ref="BP173:BP182">TRANSPOSE(microzoo!S$97:AB$97)</f>
        <v>NA</v>
      </c>
      <c r="BQ173" s="59" t="str" cm="1">
        <f t="array" ref="BQ173:BQ182">TRANSPOSE(mesozoo!S$97:AB$97)</f>
        <v>NA</v>
      </c>
      <c r="BR173" s="59" t="str" cm="1">
        <f t="array" ref="BR173:BR182">TRANSPOSE(total_zoo!S$97:AB$97)</f>
        <v>NA</v>
      </c>
      <c r="BS173" s="59" t="str" cm="1">
        <f t="array" ref="BS173:BS182">TRANSPOSE(foram!S$97:AB$97)</f>
        <v>NaN</v>
      </c>
    </row>
    <row r="174" spans="2:71" x14ac:dyDescent="0.25">
      <c r="B174" s="52">
        <v>5.4929999999999996E-4</v>
      </c>
      <c r="C174" s="52">
        <v>5.9985999999999998E-3</v>
      </c>
      <c r="D174" s="52">
        <v>23.584398</v>
      </c>
      <c r="E174" s="52">
        <v>8.1575330000000008</v>
      </c>
      <c r="F174" s="52">
        <v>2.2808313000000002E-3</v>
      </c>
      <c r="G174" s="52">
        <v>2.1954946000000001E-4</v>
      </c>
      <c r="H174" s="52">
        <v>35.184055000000001</v>
      </c>
      <c r="I174" s="52">
        <v>0.274057035</v>
      </c>
      <c r="J174" s="52">
        <v>0.33478530000000001</v>
      </c>
      <c r="K174" s="52">
        <v>2.660635506281004E-2</v>
      </c>
      <c r="L174" s="52">
        <v>0.63544869008245386</v>
      </c>
      <c r="M174" s="52">
        <v>0.28344392000000002</v>
      </c>
      <c r="N174" s="52">
        <v>0.47583863999999998</v>
      </c>
      <c r="O174" s="52">
        <v>0.21811077010072921</v>
      </c>
      <c r="P174" s="52">
        <v>1.0232987753821989</v>
      </c>
      <c r="Q174" s="65">
        <v>2.8057464999999998E-10</v>
      </c>
      <c r="T174" s="63">
        <v>6.0930000000000001E-4</v>
      </c>
      <c r="U174" s="63">
        <v>4.1654999999999999E-3</v>
      </c>
      <c r="V174" s="63">
        <v>25.148146000000001</v>
      </c>
      <c r="W174" s="63">
        <v>7.9412227</v>
      </c>
      <c r="X174" s="63">
        <v>2.2898290000000002E-3</v>
      </c>
      <c r="Y174" s="63">
        <v>2.1433883E-4</v>
      </c>
      <c r="Z174" s="63">
        <v>35.203963999999999</v>
      </c>
      <c r="AA174" s="63">
        <v>0.26882634999999999</v>
      </c>
      <c r="AB174" s="63">
        <v>0.28440524</v>
      </c>
      <c r="AC174" s="63">
        <v>1.5229234550320001E-2</v>
      </c>
      <c r="AD174" s="63">
        <v>0.56846082456689362</v>
      </c>
      <c r="AE174" s="63">
        <v>0.26450733999999998</v>
      </c>
      <c r="AF174" s="63">
        <v>0.44540624000000001</v>
      </c>
      <c r="AG174" s="63">
        <v>0.16919093008360001</v>
      </c>
      <c r="AH174" s="63">
        <v>0.93029741625938467</v>
      </c>
      <c r="AI174" s="63">
        <v>1.6577334999999999E-10</v>
      </c>
      <c r="AL174" s="54">
        <v>6.7639999999999996E-4</v>
      </c>
      <c r="AM174" s="54">
        <v>2.8801999999999999E-3</v>
      </c>
      <c r="AN174" s="54">
        <v>26.720085000000001</v>
      </c>
      <c r="AO174" s="54">
        <v>7.7318534999999997</v>
      </c>
      <c r="AP174" s="54">
        <v>2.2991677000000002E-3</v>
      </c>
      <c r="AQ174" s="54">
        <v>2.0938481999999999E-4</v>
      </c>
      <c r="AR174" s="54">
        <v>35.227364000000001</v>
      </c>
      <c r="AS174" s="54">
        <v>0.26206758000000002</v>
      </c>
      <c r="AT174" s="54">
        <v>0.23867337499999999</v>
      </c>
      <c r="AU174" s="54">
        <v>5.417190541296182E-3</v>
      </c>
      <c r="AV174" s="54">
        <v>0.5061581455553682</v>
      </c>
      <c r="AW174" s="54">
        <v>0.24568220499999999</v>
      </c>
      <c r="AX174" s="54">
        <v>0.42162704000000001</v>
      </c>
      <c r="AY174" s="54">
        <v>0.1174907300688415</v>
      </c>
      <c r="AZ174" s="54">
        <v>0.84894702520652876</v>
      </c>
      <c r="BA174" s="54">
        <v>1.16081166E-10</v>
      </c>
      <c r="BD174" s="59">
        <v>6.4979999999999997E-4</v>
      </c>
      <c r="BE174" s="59">
        <v>3.4829000000000001E-3</v>
      </c>
      <c r="BF174" s="59">
        <v>25.905913999999999</v>
      </c>
      <c r="BG174" s="59">
        <v>7.8544692999999999</v>
      </c>
      <c r="BH174" s="59">
        <v>2.2960251999999998E-3</v>
      </c>
      <c r="BI174" s="59">
        <v>2.1189662000000001E-4</v>
      </c>
      <c r="BJ174" s="59">
        <v>35.226059999999997</v>
      </c>
      <c r="BK174" s="59">
        <v>0.26577182500000002</v>
      </c>
      <c r="BL174" s="59">
        <v>0.26137304</v>
      </c>
      <c r="BM174" s="59">
        <v>1.021259804554032E-2</v>
      </c>
      <c r="BN174" s="59">
        <v>0.53735746306080501</v>
      </c>
      <c r="BO174" s="59">
        <v>0.25522273000000001</v>
      </c>
      <c r="BP174" s="59">
        <v>0.43295856999999999</v>
      </c>
      <c r="BQ174" s="59">
        <v>0.14383323007596649</v>
      </c>
      <c r="BR174" s="59">
        <v>0.87598145021365381</v>
      </c>
      <c r="BS174" s="59">
        <v>1.3743515999999999E-10</v>
      </c>
    </row>
    <row r="175" spans="2:71" x14ac:dyDescent="0.25">
      <c r="B175" s="52">
        <v>5.1259999999999999E-4</v>
      </c>
      <c r="C175" s="52">
        <v>3.0452999999999999E-3</v>
      </c>
      <c r="D175" s="52">
        <v>24.235503999999999</v>
      </c>
      <c r="E175" s="52">
        <v>8.1566515000000006</v>
      </c>
      <c r="F175" s="52">
        <v>2.2679835000000001E-3</v>
      </c>
      <c r="G175" s="52">
        <v>2.1739637E-4</v>
      </c>
      <c r="H175" s="52">
        <v>34.967587000000002</v>
      </c>
      <c r="I175" s="52">
        <v>0.27683603499999998</v>
      </c>
      <c r="J175" s="52">
        <v>0.24532854000000001</v>
      </c>
      <c r="K175" s="52">
        <v>4.1180941700000002E-10</v>
      </c>
      <c r="L175" s="52">
        <v>0.5221645754238835</v>
      </c>
      <c r="M175" s="52">
        <v>0.24558211999999999</v>
      </c>
      <c r="N175" s="52">
        <v>0.47204886000000001</v>
      </c>
      <c r="O175" s="52">
        <v>3.5596110053181217E-2</v>
      </c>
      <c r="P175" s="52">
        <v>0.79598515614425558</v>
      </c>
      <c r="Q175" s="65">
        <v>9.0968910000000001E-11</v>
      </c>
      <c r="T175" s="63">
        <v>5.7419999999999997E-4</v>
      </c>
      <c r="U175" s="63">
        <v>2.1643999999999999E-3</v>
      </c>
      <c r="V175" s="63">
        <v>25.769962</v>
      </c>
      <c r="W175" s="63">
        <v>7.9384949999999996</v>
      </c>
      <c r="X175" s="63">
        <v>2.2759176999999999E-3</v>
      </c>
      <c r="Y175" s="63">
        <v>2.1242772E-4</v>
      </c>
      <c r="Z175" s="63">
        <v>34.965533999999998</v>
      </c>
      <c r="AA175" s="63">
        <v>0.26955748000000002</v>
      </c>
      <c r="AB175" s="63">
        <v>0.20446262000000001</v>
      </c>
      <c r="AC175" s="63">
        <v>2.1819442499999999E-10</v>
      </c>
      <c r="AD175" s="63">
        <v>0.47402010022864371</v>
      </c>
      <c r="AE175" s="63">
        <v>0.22799111999999999</v>
      </c>
      <c r="AF175" s="63">
        <v>0.44299281000000001</v>
      </c>
      <c r="AG175" s="63">
        <v>3.6426529799999999E-10</v>
      </c>
      <c r="AH175" s="63">
        <v>0.72136815644015273</v>
      </c>
      <c r="AI175" s="63">
        <v>7.4017444999999999E-11</v>
      </c>
      <c r="AL175" s="54">
        <v>6.4300000000000002E-4</v>
      </c>
      <c r="AM175" s="54">
        <v>1.5169000000000001E-3</v>
      </c>
      <c r="AN175" s="54">
        <v>27.310600000000001</v>
      </c>
      <c r="AO175" s="54">
        <v>7.728529</v>
      </c>
      <c r="AP175" s="54">
        <v>2.2840255E-3</v>
      </c>
      <c r="AQ175" s="54">
        <v>2.077267E-4</v>
      </c>
      <c r="AR175" s="54">
        <v>34.966113999999997</v>
      </c>
      <c r="AS175" s="54">
        <v>0.25990302999999998</v>
      </c>
      <c r="AT175" s="54">
        <v>0.17117038200000001</v>
      </c>
      <c r="AU175" s="54">
        <v>1.5648906999999999E-10</v>
      </c>
      <c r="AV175" s="54">
        <v>0.43107341216554029</v>
      </c>
      <c r="AW175" s="54">
        <v>0.21442997</v>
      </c>
      <c r="AX175" s="54">
        <v>0.39166295000000001</v>
      </c>
      <c r="AY175" s="54">
        <v>2.4296834500000001E-10</v>
      </c>
      <c r="AZ175" s="54">
        <v>0.6790288003104521</v>
      </c>
      <c r="BA175" s="54">
        <v>6.12668E-11</v>
      </c>
      <c r="BD175" s="59">
        <v>6.1569999999999995E-4</v>
      </c>
      <c r="BE175" s="59">
        <v>1.8236000000000001E-3</v>
      </c>
      <c r="BF175" s="59">
        <v>26.510960000000001</v>
      </c>
      <c r="BG175" s="59">
        <v>7.8520985000000003</v>
      </c>
      <c r="BH175" s="59">
        <v>2.2815000000000001E-3</v>
      </c>
      <c r="BI175" s="59">
        <v>2.101185E-4</v>
      </c>
      <c r="BJ175" s="59">
        <v>34.976067</v>
      </c>
      <c r="BK175" s="59">
        <v>0.26508678499999999</v>
      </c>
      <c r="BL175" s="59">
        <v>0.18755154600000001</v>
      </c>
      <c r="BM175" s="59">
        <v>1.8223406100000001E-10</v>
      </c>
      <c r="BN175" s="59">
        <v>0.45263833119195801</v>
      </c>
      <c r="BO175" s="59">
        <v>0.22129409999999999</v>
      </c>
      <c r="BP175" s="59">
        <v>0.41742526000000002</v>
      </c>
      <c r="BQ175" s="59">
        <v>2.8950330999999999E-10</v>
      </c>
      <c r="BR175" s="59">
        <v>0.67970489635698705</v>
      </c>
      <c r="BS175" s="59">
        <v>6.7411860000000004E-11</v>
      </c>
    </row>
    <row r="176" spans="2:71" x14ac:dyDescent="0.25">
      <c r="B176" s="52">
        <v>4.8200000000000001E-4</v>
      </c>
      <c r="C176" s="52">
        <v>2.5541000000000001E-3</v>
      </c>
      <c r="D176" s="52">
        <v>23.917739999999998</v>
      </c>
      <c r="E176" s="52">
        <v>8.1586149999999993</v>
      </c>
      <c r="F176" s="52">
        <v>2.2922497999999999E-3</v>
      </c>
      <c r="G176" s="52">
        <v>2.1761725999999999E-4</v>
      </c>
      <c r="H176" s="52">
        <v>35.330449999999999</v>
      </c>
      <c r="I176" s="52">
        <v>0.27729770999999998</v>
      </c>
      <c r="J176" s="52">
        <v>0.21501886200000001</v>
      </c>
      <c r="K176" s="52">
        <v>2.2408380000000001E-10</v>
      </c>
      <c r="L176" s="52">
        <v>0.49231657223401831</v>
      </c>
      <c r="M176" s="52">
        <v>0.23266648000000001</v>
      </c>
      <c r="N176" s="52">
        <v>0.43396157000000002</v>
      </c>
      <c r="O176" s="52">
        <v>2.8891159300000002E-10</v>
      </c>
      <c r="P176" s="52">
        <v>0.70720620035827386</v>
      </c>
      <c r="Q176" s="65">
        <v>6.9291489999999995E-11</v>
      </c>
      <c r="T176" s="63">
        <v>5.3770000000000001E-4</v>
      </c>
      <c r="U176" s="63">
        <v>1.7779E-3</v>
      </c>
      <c r="V176" s="63">
        <v>25.441908000000002</v>
      </c>
      <c r="W176" s="63">
        <v>7.9398929999999996</v>
      </c>
      <c r="X176" s="63">
        <v>2.3020238000000001E-3</v>
      </c>
      <c r="Y176" s="63">
        <v>2.1261602999999999E-4</v>
      </c>
      <c r="Z176" s="63">
        <v>35.351680000000002</v>
      </c>
      <c r="AA176" s="63">
        <v>0.26797660000000001</v>
      </c>
      <c r="AB176" s="63">
        <v>0.17814342</v>
      </c>
      <c r="AC176" s="63">
        <v>1.4665675299999999E-10</v>
      </c>
      <c r="AD176" s="63">
        <v>0.44612002015511781</v>
      </c>
      <c r="AE176" s="63">
        <v>0.218571666</v>
      </c>
      <c r="AF176" s="63">
        <v>0.3786369</v>
      </c>
      <c r="AG176" s="63">
        <v>2.0068766E-10</v>
      </c>
      <c r="AH176" s="63">
        <v>0.64531784425865679</v>
      </c>
      <c r="AI176" s="63">
        <v>5.6388442999999998E-11</v>
      </c>
      <c r="AL176" s="54">
        <v>6.0150000000000004E-4</v>
      </c>
      <c r="AM176" s="54">
        <v>1.237E-3</v>
      </c>
      <c r="AN176" s="54">
        <v>26.968533000000001</v>
      </c>
      <c r="AO176" s="54">
        <v>7.7297339999999997</v>
      </c>
      <c r="AP176" s="54">
        <v>2.3121263E-3</v>
      </c>
      <c r="AQ176" s="54">
        <v>2.0789399000000001E-4</v>
      </c>
      <c r="AR176" s="54">
        <v>35.376182999999997</v>
      </c>
      <c r="AS176" s="54">
        <v>0.25710518999999998</v>
      </c>
      <c r="AT176" s="54">
        <v>0.14739556400000001</v>
      </c>
      <c r="AU176" s="54">
        <v>1.11565958E-10</v>
      </c>
      <c r="AV176" s="54">
        <v>0.40450075411883613</v>
      </c>
      <c r="AW176" s="54">
        <v>0.20568769000000001</v>
      </c>
      <c r="AX176" s="54">
        <v>0.32860634</v>
      </c>
      <c r="AY176" s="54">
        <v>1.5334319800000001E-10</v>
      </c>
      <c r="AZ176" s="54">
        <v>0.60415191720467709</v>
      </c>
      <c r="BA176" s="54">
        <v>4.6249372000000001E-11</v>
      </c>
      <c r="BD176" s="59">
        <v>5.7660000000000003E-4</v>
      </c>
      <c r="BE176" s="59">
        <v>1.4961E-3</v>
      </c>
      <c r="BF176" s="59">
        <v>26.174997000000001</v>
      </c>
      <c r="BG176" s="59">
        <v>7.8539357000000001</v>
      </c>
      <c r="BH176" s="59">
        <v>2.3086093999999998E-3</v>
      </c>
      <c r="BI176" s="59">
        <v>2.1030256000000001E-4</v>
      </c>
      <c r="BJ176" s="59">
        <v>35.373694999999998</v>
      </c>
      <c r="BK176" s="59">
        <v>0.26298377000000001</v>
      </c>
      <c r="BL176" s="59">
        <v>0.16280025000000001</v>
      </c>
      <c r="BM176" s="59">
        <v>1.2746170899999999E-10</v>
      </c>
      <c r="BN176" s="59">
        <v>0.42578402013531619</v>
      </c>
      <c r="BO176" s="59">
        <v>0.21228611</v>
      </c>
      <c r="BP176" s="59">
        <v>0.35426193</v>
      </c>
      <c r="BQ176" s="59">
        <v>1.7538974000000001E-10</v>
      </c>
      <c r="BR176" s="59">
        <v>0.60498842022672361</v>
      </c>
      <c r="BS176" s="59">
        <v>5.1282740000000001E-11</v>
      </c>
    </row>
    <row r="177" spans="2:71" x14ac:dyDescent="0.25">
      <c r="B177" s="52">
        <v>5.3709999999999999E-4</v>
      </c>
      <c r="C177" s="52">
        <v>2.8639999999999998E-3</v>
      </c>
      <c r="D177" s="52">
        <v>23.760815000000001</v>
      </c>
      <c r="E177" s="52">
        <v>8.1582589999999993</v>
      </c>
      <c r="F177" s="52">
        <v>2.3008562000000001E-3</v>
      </c>
      <c r="G177" s="52">
        <v>2.1803179999999999E-4</v>
      </c>
      <c r="H177" s="52">
        <v>35.472900000000003</v>
      </c>
      <c r="I177" s="52">
        <v>0.27862558999999998</v>
      </c>
      <c r="J177" s="52">
        <v>0.22900949000000001</v>
      </c>
      <c r="K177" s="52">
        <v>3.2267267999999998E-10</v>
      </c>
      <c r="L177" s="52">
        <v>0.50763508033345928</v>
      </c>
      <c r="M177" s="52">
        <v>0.23744021000000001</v>
      </c>
      <c r="N177" s="52">
        <v>0.46001315999999998</v>
      </c>
      <c r="O177" s="52">
        <v>4.1205946E-10</v>
      </c>
      <c r="P177" s="52">
        <v>0.73880487548926399</v>
      </c>
      <c r="Q177" s="65">
        <v>7.7117279999999995E-11</v>
      </c>
      <c r="T177" s="63">
        <v>5.9230000000000003E-4</v>
      </c>
      <c r="U177" s="63">
        <v>1.9786000000000001E-3</v>
      </c>
      <c r="V177" s="63">
        <v>25.264118</v>
      </c>
      <c r="W177" s="63">
        <v>7.9421239999999997</v>
      </c>
      <c r="X177" s="63">
        <v>2.3119310000000001E-3</v>
      </c>
      <c r="Y177" s="63">
        <v>2.1302834999999999E-4</v>
      </c>
      <c r="Z177" s="63">
        <v>35.515841999999999</v>
      </c>
      <c r="AA177" s="63">
        <v>0.26987323000000002</v>
      </c>
      <c r="AB177" s="63">
        <v>0.18929703000000001</v>
      </c>
      <c r="AC177" s="63">
        <v>1.74200334E-10</v>
      </c>
      <c r="AD177" s="63">
        <v>0.45917026018329438</v>
      </c>
      <c r="AE177" s="63">
        <v>0.22261502599999999</v>
      </c>
      <c r="AF177" s="63">
        <v>0.40051923</v>
      </c>
      <c r="AG177" s="63">
        <v>2.4333434599999999E-10</v>
      </c>
      <c r="AH177" s="63">
        <v>0.67146767130676277</v>
      </c>
      <c r="AI177" s="63">
        <v>6.1856939999999998E-11</v>
      </c>
      <c r="AL177" s="54">
        <v>6.5490000000000004E-4</v>
      </c>
      <c r="AM177" s="54">
        <v>1.3561999999999999E-3</v>
      </c>
      <c r="AN177" s="54">
        <v>26.767054000000002</v>
      </c>
      <c r="AO177" s="54">
        <v>7.7321214999999999</v>
      </c>
      <c r="AP177" s="54">
        <v>2.3236926999999998E-3</v>
      </c>
      <c r="AQ177" s="54">
        <v>2.0829949999999999E-4</v>
      </c>
      <c r="AR177" s="54">
        <v>35.565449999999998</v>
      </c>
      <c r="AS177" s="54">
        <v>0.25933167000000001</v>
      </c>
      <c r="AT177" s="54">
        <v>0.15540815899999999</v>
      </c>
      <c r="AU177" s="54">
        <v>1.23072665E-10</v>
      </c>
      <c r="AV177" s="54">
        <v>0.41473982913076402</v>
      </c>
      <c r="AW177" s="54">
        <v>0.20885233</v>
      </c>
      <c r="AX177" s="54">
        <v>0.34518975000000002</v>
      </c>
      <c r="AY177" s="54">
        <v>1.7220909200000001E-10</v>
      </c>
      <c r="AZ177" s="54">
        <v>0.62565415122753665</v>
      </c>
      <c r="BA177" s="54">
        <v>4.973879E-11</v>
      </c>
      <c r="BD177" s="59">
        <v>6.3150000000000001E-4</v>
      </c>
      <c r="BE177" s="59">
        <v>1.6397E-3</v>
      </c>
      <c r="BF177" s="59">
        <v>25.985714000000002</v>
      </c>
      <c r="BG177" s="59">
        <v>7.855925</v>
      </c>
      <c r="BH177" s="59">
        <v>2.3194028000000002E-3</v>
      </c>
      <c r="BI177" s="59">
        <v>2.1070654E-4</v>
      </c>
      <c r="BJ177" s="59">
        <v>35.551307999999999</v>
      </c>
      <c r="BK177" s="59">
        <v>0.26493920999999998</v>
      </c>
      <c r="BL177" s="59">
        <v>0.171564673</v>
      </c>
      <c r="BM177" s="59">
        <v>1.4310164499999999E-10</v>
      </c>
      <c r="BN177" s="59">
        <v>0.43650388315142469</v>
      </c>
      <c r="BO177" s="59">
        <v>0.21561893500000001</v>
      </c>
      <c r="BP177" s="59">
        <v>0.37180825000000001</v>
      </c>
      <c r="BQ177" s="59">
        <v>2.0047005999999999E-10</v>
      </c>
      <c r="BR177" s="59">
        <v>0.62648489825579767</v>
      </c>
      <c r="BS177" s="59">
        <v>5.5266099999999998E-11</v>
      </c>
    </row>
    <row r="178" spans="2:71" x14ac:dyDescent="0.25">
      <c r="B178" s="52">
        <v>6.8729999999999996E-4</v>
      </c>
      <c r="C178" s="52">
        <v>2.3457999999999999E-3</v>
      </c>
      <c r="D178" s="52">
        <v>24.265764000000001</v>
      </c>
      <c r="E178" s="52">
        <v>8.1521849999999993</v>
      </c>
      <c r="F178" s="52">
        <v>2.2828039999999998E-3</v>
      </c>
      <c r="G178" s="52">
        <v>2.1692892E-4</v>
      </c>
      <c r="H178" s="52">
        <v>35.226520000000001</v>
      </c>
      <c r="I178" s="52">
        <v>0.27627933599999999</v>
      </c>
      <c r="J178" s="52">
        <v>0.20853495599999999</v>
      </c>
      <c r="K178" s="52">
        <v>1.9539602999999999E-10</v>
      </c>
      <c r="L178" s="52">
        <v>0.48481429220503758</v>
      </c>
      <c r="M178" s="52">
        <v>0.23068116</v>
      </c>
      <c r="N178" s="52">
        <v>0.42944944000000002</v>
      </c>
      <c r="O178" s="52">
        <v>2.7073772000000002E-10</v>
      </c>
      <c r="P178" s="52">
        <v>0.70085128633832117</v>
      </c>
      <c r="Q178" s="65">
        <v>6.7521469999999999E-11</v>
      </c>
      <c r="T178" s="63">
        <v>7.4129999999999997E-4</v>
      </c>
      <c r="U178" s="63">
        <v>1.6792000000000001E-3</v>
      </c>
      <c r="V178" s="63">
        <v>25.755213000000001</v>
      </c>
      <c r="W178" s="63">
        <v>7.9408430000000001</v>
      </c>
      <c r="X178" s="63">
        <v>2.2924960000000002E-3</v>
      </c>
      <c r="Y178" s="63">
        <v>2.1205808E-4</v>
      </c>
      <c r="Z178" s="63">
        <v>35.253819999999997</v>
      </c>
      <c r="AA178" s="63">
        <v>0.26697209999999999</v>
      </c>
      <c r="AB178" s="63">
        <v>0.17513559000000001</v>
      </c>
      <c r="AC178" s="63">
        <v>1.4185589699999999E-10</v>
      </c>
      <c r="AD178" s="63">
        <v>0.44210769015023532</v>
      </c>
      <c r="AE178" s="63">
        <v>0.21745564000000001</v>
      </c>
      <c r="AF178" s="63">
        <v>0.37887920000000003</v>
      </c>
      <c r="AG178" s="63">
        <v>2.0017287400000001E-10</v>
      </c>
      <c r="AH178" s="63">
        <v>0.64251870025742486</v>
      </c>
      <c r="AI178" s="63">
        <v>5.6162013000000002E-11</v>
      </c>
      <c r="AL178" s="54">
        <v>8.0320000000000001E-4</v>
      </c>
      <c r="AM178" s="54">
        <v>1.1762999999999999E-3</v>
      </c>
      <c r="AN178" s="54">
        <v>27.239757999999998</v>
      </c>
      <c r="AO178" s="54">
        <v>7.7317859999999996</v>
      </c>
      <c r="AP178" s="54">
        <v>2.3029180000000002E-3</v>
      </c>
      <c r="AQ178" s="54">
        <v>2.0745696E-4</v>
      </c>
      <c r="AR178" s="54">
        <v>35.288555000000002</v>
      </c>
      <c r="AS178" s="54">
        <v>0.25613943</v>
      </c>
      <c r="AT178" s="54">
        <v>0.14541573699999999</v>
      </c>
      <c r="AU178" s="54">
        <v>1.09864082E-10</v>
      </c>
      <c r="AV178" s="54">
        <v>0.40155516711709133</v>
      </c>
      <c r="AW178" s="54">
        <v>0.204746436</v>
      </c>
      <c r="AX178" s="54">
        <v>0.32910792</v>
      </c>
      <c r="AY178" s="54">
        <v>1.5392814600000001E-10</v>
      </c>
      <c r="AZ178" s="54">
        <v>0.60077967020450262</v>
      </c>
      <c r="BA178" s="54">
        <v>4.6127556999999998E-11</v>
      </c>
      <c r="BD178" s="59">
        <v>7.8080000000000001E-4</v>
      </c>
      <c r="BE178" s="59">
        <v>1.4015E-3</v>
      </c>
      <c r="BF178" s="59">
        <v>26.468578000000001</v>
      </c>
      <c r="BG178" s="59">
        <v>7.8543919999999998</v>
      </c>
      <c r="BH178" s="59">
        <v>2.299302E-3</v>
      </c>
      <c r="BI178" s="59">
        <v>2.0979460000000001E-4</v>
      </c>
      <c r="BJ178" s="59">
        <v>35.282539999999997</v>
      </c>
      <c r="BK178" s="59">
        <v>0.26181306999999998</v>
      </c>
      <c r="BL178" s="59">
        <v>0.159201643</v>
      </c>
      <c r="BM178" s="59">
        <v>1.2270901600000001E-10</v>
      </c>
      <c r="BN178" s="59">
        <v>0.42101471313043071</v>
      </c>
      <c r="BO178" s="59">
        <v>0.21085759500000001</v>
      </c>
      <c r="BP178" s="59">
        <v>0.35211675999999997</v>
      </c>
      <c r="BQ178" s="59">
        <v>1.72433337E-10</v>
      </c>
      <c r="BR178" s="59">
        <v>0.60153539522300792</v>
      </c>
      <c r="BS178" s="59">
        <v>5.0522527000000002E-11</v>
      </c>
    </row>
    <row r="179" spans="2:71" x14ac:dyDescent="0.25">
      <c r="B179" s="52">
        <v>9.7879999999999994E-4</v>
      </c>
      <c r="C179" s="52">
        <v>1.4204E-3</v>
      </c>
      <c r="D179" s="52">
        <v>24.842478</v>
      </c>
      <c r="E179" s="52">
        <v>8.1469810000000003</v>
      </c>
      <c r="F179" s="52">
        <v>2.2035835E-3</v>
      </c>
      <c r="G179" s="52">
        <v>2.1681280000000001E-4</v>
      </c>
      <c r="H179" s="52">
        <v>34.050567999999998</v>
      </c>
      <c r="I179" s="52">
        <v>0.27093853000000001</v>
      </c>
      <c r="J179" s="52">
        <v>0.15979810999999999</v>
      </c>
      <c r="K179" s="52">
        <v>1.0314304799999999E-10</v>
      </c>
      <c r="L179" s="52">
        <v>0.43073664011012092</v>
      </c>
      <c r="M179" s="52">
        <v>0.21768836</v>
      </c>
      <c r="N179" s="52">
        <v>0.35048657999999999</v>
      </c>
      <c r="O179" s="52">
        <v>1.4509348299999999E-10</v>
      </c>
      <c r="P179" s="52">
        <v>0.60724008019166509</v>
      </c>
      <c r="Q179" s="65">
        <v>4.6522889999999999E-11</v>
      </c>
      <c r="T179" s="63">
        <v>1.0369000000000001E-3</v>
      </c>
      <c r="U179" s="63">
        <v>1.0250000000000001E-3</v>
      </c>
      <c r="V179" s="63">
        <v>26.332623999999999</v>
      </c>
      <c r="W179" s="63">
        <v>7.9350766999999998</v>
      </c>
      <c r="X179" s="63">
        <v>2.2081633000000001E-3</v>
      </c>
      <c r="Y179" s="63">
        <v>2.1204840999999999E-4</v>
      </c>
      <c r="Z179" s="63">
        <v>34.011940000000003</v>
      </c>
      <c r="AA179" s="63">
        <v>0.25890803000000001</v>
      </c>
      <c r="AB179" s="63">
        <v>0.134125085</v>
      </c>
      <c r="AC179" s="63">
        <v>8.6872669000000002E-11</v>
      </c>
      <c r="AD179" s="63">
        <v>0.39303311509305339</v>
      </c>
      <c r="AE179" s="63">
        <v>0.206162505</v>
      </c>
      <c r="AF179" s="63">
        <v>0.30798895999999998</v>
      </c>
      <c r="AG179" s="63">
        <v>1.2156431000000001E-10</v>
      </c>
      <c r="AH179" s="63">
        <v>0.55554832716133673</v>
      </c>
      <c r="AI179" s="63">
        <v>3.9372217000000002E-11</v>
      </c>
      <c r="AL179" s="54">
        <v>1.1011E-3</v>
      </c>
      <c r="AM179" s="54">
        <v>7.2349999999999997E-4</v>
      </c>
      <c r="AN179" s="54">
        <v>27.814730000000001</v>
      </c>
      <c r="AO179" s="54">
        <v>7.7257714000000002</v>
      </c>
      <c r="AP179" s="54">
        <v>2.2131267E-3</v>
      </c>
      <c r="AQ179" s="54">
        <v>2.0755357E-4</v>
      </c>
      <c r="AR179" s="54">
        <v>33.975679999999997</v>
      </c>
      <c r="AS179" s="54">
        <v>0.24563591500000001</v>
      </c>
      <c r="AT179" s="54">
        <v>0.110820083</v>
      </c>
      <c r="AU179" s="54">
        <v>7.3063424000000003E-11</v>
      </c>
      <c r="AV179" s="54">
        <v>0.35645599807848738</v>
      </c>
      <c r="AW179" s="54">
        <v>0.194832695</v>
      </c>
      <c r="AX179" s="54">
        <v>0.264412225</v>
      </c>
      <c r="AY179" s="54">
        <v>9.9480753999999998E-11</v>
      </c>
      <c r="AZ179" s="54">
        <v>0.5165147041345165</v>
      </c>
      <c r="BA179" s="54">
        <v>3.2590472000000002E-11</v>
      </c>
      <c r="BD179" s="59">
        <v>1.0805999999999999E-3</v>
      </c>
      <c r="BE179" s="59">
        <v>8.4780000000000001E-4</v>
      </c>
      <c r="BF179" s="59">
        <v>27.044239000000001</v>
      </c>
      <c r="BG179" s="59">
        <v>7.8480163000000003</v>
      </c>
      <c r="BH179" s="59">
        <v>2.2122764000000001E-3</v>
      </c>
      <c r="BI179" s="59">
        <v>2.0982139E-4</v>
      </c>
      <c r="BJ179" s="59">
        <v>34.007896000000002</v>
      </c>
      <c r="BK179" s="59">
        <v>0.25212501500000001</v>
      </c>
      <c r="BL179" s="59">
        <v>0.120371584</v>
      </c>
      <c r="BM179" s="59">
        <v>7.7678126000000001E-11</v>
      </c>
      <c r="BN179" s="59">
        <v>0.37249659908335447</v>
      </c>
      <c r="BO179" s="59">
        <v>0.199783714</v>
      </c>
      <c r="BP179" s="59">
        <v>0.28097472000000001</v>
      </c>
      <c r="BQ179" s="59">
        <v>1.0651602999999999E-10</v>
      </c>
      <c r="BR179" s="59">
        <v>0.51720098414155169</v>
      </c>
      <c r="BS179" s="59">
        <v>3.4993521999999998E-11</v>
      </c>
    </row>
    <row r="180" spans="2:71" x14ac:dyDescent="0.25">
      <c r="B180" s="52" t="str">
        <v>NA</v>
      </c>
      <c r="C180" s="52" t="str">
        <v>NA</v>
      </c>
      <c r="D180" s="52" t="str">
        <v>NaN</v>
      </c>
      <c r="E180" s="52" t="str">
        <v>NaN</v>
      </c>
      <c r="F180" s="52" t="str">
        <v>NaN</v>
      </c>
      <c r="G180" s="52" t="str">
        <v>NaN</v>
      </c>
      <c r="H180" s="52" t="str">
        <v>NaN</v>
      </c>
      <c r="I180" s="52" t="str">
        <v>NA</v>
      </c>
      <c r="J180" s="52" t="str">
        <v>NA</v>
      </c>
      <c r="K180" s="52" t="str">
        <v>NA</v>
      </c>
      <c r="L180" s="52" t="str">
        <v>NA</v>
      </c>
      <c r="M180" s="52" t="str">
        <v>NA</v>
      </c>
      <c r="N180" s="52" t="str">
        <v>NA</v>
      </c>
      <c r="O180" s="52" t="str">
        <v>NA</v>
      </c>
      <c r="P180" s="52" t="str">
        <v>NA</v>
      </c>
      <c r="Q180" s="65" t="str">
        <v>NaN</v>
      </c>
      <c r="T180" s="63" t="str">
        <v>NA</v>
      </c>
      <c r="U180" s="63" t="str">
        <v>NA</v>
      </c>
      <c r="V180" s="63" t="str">
        <v>NaN</v>
      </c>
      <c r="W180" s="63" t="str">
        <v>NaN</v>
      </c>
      <c r="X180" s="63" t="str">
        <v>NaN</v>
      </c>
      <c r="Y180" s="63" t="str">
        <v>NaN</v>
      </c>
      <c r="Z180" s="63" t="str">
        <v>NaN</v>
      </c>
      <c r="AA180" s="63" t="str">
        <v>NA</v>
      </c>
      <c r="AB180" s="63" t="str">
        <v>NA</v>
      </c>
      <c r="AC180" s="63" t="str">
        <v>NA</v>
      </c>
      <c r="AD180" s="63" t="str">
        <v>NA</v>
      </c>
      <c r="AE180" s="63" t="str">
        <v>NA</v>
      </c>
      <c r="AF180" s="63" t="str">
        <v>NA</v>
      </c>
      <c r="AG180" s="63" t="str">
        <v>NA</v>
      </c>
      <c r="AH180" s="63" t="str">
        <v>NA</v>
      </c>
      <c r="AI180" s="63" t="str">
        <v>NaN</v>
      </c>
      <c r="AL180" s="54" t="str">
        <v>NA</v>
      </c>
      <c r="AM180" s="54" t="str">
        <v>NA</v>
      </c>
      <c r="AN180" s="54" t="str">
        <v>NaN</v>
      </c>
      <c r="AO180" s="54" t="str">
        <v>NaN</v>
      </c>
      <c r="AP180" s="54" t="str">
        <v>NaN</v>
      </c>
      <c r="AQ180" s="54" t="str">
        <v>NaN</v>
      </c>
      <c r="AR180" s="54" t="str">
        <v>NaN</v>
      </c>
      <c r="AS180" s="54" t="str">
        <v>NA</v>
      </c>
      <c r="AT180" s="54" t="str">
        <v>NA</v>
      </c>
      <c r="AU180" s="54" t="str">
        <v>NA</v>
      </c>
      <c r="AV180" s="54" t="str">
        <v>NA</v>
      </c>
      <c r="AW180" s="54" t="str">
        <v>NA</v>
      </c>
      <c r="AX180" s="54" t="str">
        <v>NA</v>
      </c>
      <c r="AY180" s="54" t="str">
        <v>NA</v>
      </c>
      <c r="AZ180" s="54" t="str">
        <v>NA</v>
      </c>
      <c r="BA180" s="54" t="str">
        <v>NaN</v>
      </c>
      <c r="BD180" s="59" t="str">
        <v>NA</v>
      </c>
      <c r="BE180" s="59" t="str">
        <v>NA</v>
      </c>
      <c r="BF180" s="59" t="str">
        <v>NaN</v>
      </c>
      <c r="BG180" s="59" t="str">
        <v>NaN</v>
      </c>
      <c r="BH180" s="59" t="str">
        <v>NaN</v>
      </c>
      <c r="BI180" s="59" t="str">
        <v>NaN</v>
      </c>
      <c r="BJ180" s="59" t="str">
        <v>NaN</v>
      </c>
      <c r="BK180" s="59" t="str">
        <v>NA</v>
      </c>
      <c r="BL180" s="59" t="str">
        <v>NA</v>
      </c>
      <c r="BM180" s="59" t="str">
        <v>NA</v>
      </c>
      <c r="BN180" s="59" t="str">
        <v>NA</v>
      </c>
      <c r="BO180" s="59" t="str">
        <v>NA</v>
      </c>
      <c r="BP180" s="59" t="str">
        <v>NA</v>
      </c>
      <c r="BQ180" s="59" t="str">
        <v>NA</v>
      </c>
      <c r="BR180" s="59" t="str">
        <v>NA</v>
      </c>
      <c r="BS180" s="59" t="str">
        <v>NaN</v>
      </c>
    </row>
    <row r="181" spans="2:71" x14ac:dyDescent="0.25">
      <c r="B181" s="52" t="str">
        <v>NA</v>
      </c>
      <c r="C181" s="52" t="str">
        <v>NA</v>
      </c>
      <c r="D181" s="52" t="str">
        <v>NaN</v>
      </c>
      <c r="E181" s="52" t="str">
        <v>NaN</v>
      </c>
      <c r="F181" s="52" t="str">
        <v>NaN</v>
      </c>
      <c r="G181" s="52" t="str">
        <v>NaN</v>
      </c>
      <c r="H181" s="52" t="str">
        <v>NaN</v>
      </c>
      <c r="I181" s="52" t="str">
        <v>NA</v>
      </c>
      <c r="J181" s="52" t="str">
        <v>NA</v>
      </c>
      <c r="K181" s="52" t="str">
        <v>NA</v>
      </c>
      <c r="L181" s="52" t="str">
        <v>NA</v>
      </c>
      <c r="M181" s="52" t="str">
        <v>NA</v>
      </c>
      <c r="N181" s="52" t="str">
        <v>NA</v>
      </c>
      <c r="O181" s="52" t="str">
        <v>NA</v>
      </c>
      <c r="P181" s="52" t="str">
        <v>NA</v>
      </c>
      <c r="Q181" s="65" t="str">
        <v>NaN</v>
      </c>
      <c r="T181" s="63" t="str">
        <v>NA</v>
      </c>
      <c r="U181" s="63" t="str">
        <v>NA</v>
      </c>
      <c r="V181" s="63" t="str">
        <v>NaN</v>
      </c>
      <c r="W181" s="63" t="str">
        <v>NaN</v>
      </c>
      <c r="X181" s="63" t="str">
        <v>NaN</v>
      </c>
      <c r="Y181" s="63" t="str">
        <v>NaN</v>
      </c>
      <c r="Z181" s="63" t="str">
        <v>NaN</v>
      </c>
      <c r="AA181" s="63" t="str">
        <v>NA</v>
      </c>
      <c r="AB181" s="63" t="str">
        <v>NA</v>
      </c>
      <c r="AC181" s="63" t="str">
        <v>NA</v>
      </c>
      <c r="AD181" s="63" t="str">
        <v>NA</v>
      </c>
      <c r="AE181" s="63" t="str">
        <v>NA</v>
      </c>
      <c r="AF181" s="63" t="str">
        <v>NA</v>
      </c>
      <c r="AG181" s="63" t="str">
        <v>NA</v>
      </c>
      <c r="AH181" s="63" t="str">
        <v>NA</v>
      </c>
      <c r="AI181" s="63" t="str">
        <v>NaN</v>
      </c>
      <c r="AL181" s="54" t="str">
        <v>NA</v>
      </c>
      <c r="AM181" s="54" t="str">
        <v>NA</v>
      </c>
      <c r="AN181" s="54" t="str">
        <v>NaN</v>
      </c>
      <c r="AO181" s="54" t="str">
        <v>NaN</v>
      </c>
      <c r="AP181" s="54" t="str">
        <v>NaN</v>
      </c>
      <c r="AQ181" s="54" t="str">
        <v>NaN</v>
      </c>
      <c r="AR181" s="54" t="str">
        <v>NaN</v>
      </c>
      <c r="AS181" s="54" t="str">
        <v>NA</v>
      </c>
      <c r="AT181" s="54" t="str">
        <v>NA</v>
      </c>
      <c r="AU181" s="54" t="str">
        <v>NA</v>
      </c>
      <c r="AV181" s="54" t="str">
        <v>NA</v>
      </c>
      <c r="AW181" s="54" t="str">
        <v>NA</v>
      </c>
      <c r="AX181" s="54" t="str">
        <v>NA</v>
      </c>
      <c r="AY181" s="54" t="str">
        <v>NA</v>
      </c>
      <c r="AZ181" s="54" t="str">
        <v>NA</v>
      </c>
      <c r="BA181" s="54" t="str">
        <v>NaN</v>
      </c>
      <c r="BD181" s="59" t="str">
        <v>NA</v>
      </c>
      <c r="BE181" s="59" t="str">
        <v>NA</v>
      </c>
      <c r="BF181" s="59" t="str">
        <v>NaN</v>
      </c>
      <c r="BG181" s="59" t="str">
        <v>NaN</v>
      </c>
      <c r="BH181" s="59" t="str">
        <v>NaN</v>
      </c>
      <c r="BI181" s="59" t="str">
        <v>NaN</v>
      </c>
      <c r="BJ181" s="59" t="str">
        <v>NaN</v>
      </c>
      <c r="BK181" s="59" t="str">
        <v>NA</v>
      </c>
      <c r="BL181" s="59" t="str">
        <v>NA</v>
      </c>
      <c r="BM181" s="59" t="str">
        <v>NA</v>
      </c>
      <c r="BN181" s="59" t="str">
        <v>NA</v>
      </c>
      <c r="BO181" s="59" t="str">
        <v>NA</v>
      </c>
      <c r="BP181" s="59" t="str">
        <v>NA</v>
      </c>
      <c r="BQ181" s="59" t="str">
        <v>NA</v>
      </c>
      <c r="BR181" s="59" t="str">
        <v>NA</v>
      </c>
      <c r="BS181" s="59" t="str">
        <v>NaN</v>
      </c>
    </row>
    <row r="182" spans="2:71" x14ac:dyDescent="0.25">
      <c r="B182" s="52" t="str">
        <v>NA</v>
      </c>
      <c r="C182" s="52" t="str">
        <v>NA</v>
      </c>
      <c r="D182" s="52" t="str">
        <v>NaN</v>
      </c>
      <c r="E182" s="52" t="str">
        <v>NaN</v>
      </c>
      <c r="F182" s="52" t="str">
        <v>NaN</v>
      </c>
      <c r="G182" s="52" t="str">
        <v>NaN</v>
      </c>
      <c r="H182" s="52" t="str">
        <v>NaN</v>
      </c>
      <c r="I182" s="52" t="str">
        <v>NA</v>
      </c>
      <c r="J182" s="52" t="str">
        <v>NA</v>
      </c>
      <c r="K182" s="52" t="str">
        <v>NA</v>
      </c>
      <c r="L182" s="52" t="str">
        <v>NA</v>
      </c>
      <c r="M182" s="52" t="str">
        <v>NA</v>
      </c>
      <c r="N182" s="52" t="str">
        <v>NA</v>
      </c>
      <c r="O182" s="52" t="str">
        <v>NA</v>
      </c>
      <c r="P182" s="52" t="str">
        <v>NA</v>
      </c>
      <c r="Q182" s="65" t="str">
        <v>NaN</v>
      </c>
      <c r="T182" s="63" t="str">
        <v>NA</v>
      </c>
      <c r="U182" s="63" t="str">
        <v>NA</v>
      </c>
      <c r="V182" s="63" t="str">
        <v>NaN</v>
      </c>
      <c r="W182" s="63" t="str">
        <v>NaN</v>
      </c>
      <c r="X182" s="63" t="str">
        <v>NaN</v>
      </c>
      <c r="Y182" s="63" t="str">
        <v>NaN</v>
      </c>
      <c r="Z182" s="63" t="str">
        <v>NaN</v>
      </c>
      <c r="AA182" s="63" t="str">
        <v>NA</v>
      </c>
      <c r="AB182" s="63" t="str">
        <v>NA</v>
      </c>
      <c r="AC182" s="63" t="str">
        <v>NA</v>
      </c>
      <c r="AD182" s="63" t="str">
        <v>NA</v>
      </c>
      <c r="AE182" s="63" t="str">
        <v>NA</v>
      </c>
      <c r="AF182" s="63" t="str">
        <v>NA</v>
      </c>
      <c r="AG182" s="63" t="str">
        <v>NA</v>
      </c>
      <c r="AH182" s="63" t="str">
        <v>NA</v>
      </c>
      <c r="AI182" s="63" t="str">
        <v>NaN</v>
      </c>
      <c r="AL182" s="54" t="str">
        <v>NA</v>
      </c>
      <c r="AM182" s="54" t="str">
        <v>NA</v>
      </c>
      <c r="AN182" s="54" t="str">
        <v>NaN</v>
      </c>
      <c r="AO182" s="54" t="str">
        <v>NaN</v>
      </c>
      <c r="AP182" s="54" t="str">
        <v>NaN</v>
      </c>
      <c r="AQ182" s="54" t="str">
        <v>NaN</v>
      </c>
      <c r="AR182" s="54" t="str">
        <v>NaN</v>
      </c>
      <c r="AS182" s="54" t="str">
        <v>NA</v>
      </c>
      <c r="AT182" s="54" t="str">
        <v>NA</v>
      </c>
      <c r="AU182" s="54" t="str">
        <v>NA</v>
      </c>
      <c r="AV182" s="54" t="str">
        <v>NA</v>
      </c>
      <c r="AW182" s="54" t="str">
        <v>NA</v>
      </c>
      <c r="AX182" s="54" t="str">
        <v>NA</v>
      </c>
      <c r="AY182" s="54" t="str">
        <v>NA</v>
      </c>
      <c r="AZ182" s="54" t="str">
        <v>NA</v>
      </c>
      <c r="BA182" s="54" t="str">
        <v>NaN</v>
      </c>
      <c r="BD182" s="59" t="str">
        <v>NA</v>
      </c>
      <c r="BE182" s="59" t="str">
        <v>NA</v>
      </c>
      <c r="BF182" s="59" t="str">
        <v>NaN</v>
      </c>
      <c r="BG182" s="59" t="str">
        <v>NaN</v>
      </c>
      <c r="BH182" s="59" t="str">
        <v>NaN</v>
      </c>
      <c r="BI182" s="59" t="str">
        <v>NaN</v>
      </c>
      <c r="BJ182" s="59" t="str">
        <v>NaN</v>
      </c>
      <c r="BK182" s="59" t="str">
        <v>NA</v>
      </c>
      <c r="BL182" s="59" t="str">
        <v>NA</v>
      </c>
      <c r="BM182" s="59" t="str">
        <v>NA</v>
      </c>
      <c r="BN182" s="59" t="str">
        <v>NA</v>
      </c>
      <c r="BO182" s="59" t="str">
        <v>NA</v>
      </c>
      <c r="BP182" s="59" t="str">
        <v>NA</v>
      </c>
      <c r="BQ182" s="59" t="str">
        <v>NA</v>
      </c>
      <c r="BR182" s="59" t="str">
        <v>NA</v>
      </c>
      <c r="BS182" s="59" t="str">
        <v>NaN</v>
      </c>
    </row>
    <row r="183" spans="2:71" x14ac:dyDescent="0.25">
      <c r="B183" s="52" cm="1">
        <f t="array" ref="B183:B192">TRANSPOSE(Fe!S$24:AB$24)</f>
        <v>5.9000000000000003E-4</v>
      </c>
      <c r="C183" s="52" cm="1">
        <f t="array" ref="C183:C192">TRANSPOSE('PO4'!S$24:AB$24)</f>
        <v>5.3261000000000003E-3</v>
      </c>
      <c r="D183" s="52" cm="1">
        <f t="array" ref="D183:D192">TRANSPOSE(surface_T!S$24:AB$24)</f>
        <v>23.37358</v>
      </c>
      <c r="E183" s="52" cm="1">
        <f t="array" ref="E183:E192">TRANSPOSE(surface_ph!S$24:AB$24)</f>
        <v>8.1574135000000005</v>
      </c>
      <c r="F183" s="52" cm="1">
        <f t="array" ref="F183:F192">TRANSPOSE(surface_Alk!S$24:AB$24)</f>
        <v>2.2857962000000002E-3</v>
      </c>
      <c r="G183" s="52" cm="1">
        <f t="array" ref="G183:G192">TRANSPOSE(surface_oxugen!S$24:AB$24)</f>
        <v>2.1990430000000001E-4</v>
      </c>
      <c r="H183" s="52" cm="1">
        <f t="array" ref="H183:H192">TRANSPOSE(Surface_sal!S$24:AB$24)</f>
        <v>35.281303000000001</v>
      </c>
      <c r="I183" s="52" cm="1">
        <f t="array" ref="I183:I192">TRANSPOSE(picophyto!S$24:AB$24)</f>
        <v>0.27578030999999997</v>
      </c>
      <c r="J183" s="52" cm="1">
        <f t="array" ref="J183:J192">TRANSPOSE(nanophyto!S$24:AB$24)</f>
        <v>0.30550305500000002</v>
      </c>
      <c r="K183" s="52" cm="1">
        <f t="array" ref="K183:K192">TRANSPOSE(microphyto!S$24:AB$24)</f>
        <v>1.6556345052304092E-2</v>
      </c>
      <c r="L183" s="52" cm="1">
        <f t="array" ref="L183:L192">TRANSPOSE(total_phyto!S$24:AB$24)</f>
        <v>0.59783971006922876</v>
      </c>
      <c r="M183" s="52" cm="1">
        <f t="array" ref="M183:M192">TRANSPOSE(nanozoo!S$24:AB$24)</f>
        <v>0.26858114</v>
      </c>
      <c r="N183" s="52" cm="1">
        <f t="array" ref="N183:N192">TRANSPOSE(microzoo!S$24:AB$24)</f>
        <v>0.47056598999999999</v>
      </c>
      <c r="O183" s="52" cm="1">
        <f t="array" ref="O183:O192">TRANSPOSE(mesozoo!S$24:AB$24)</f>
        <v>0.1461263700767253</v>
      </c>
      <c r="P183" s="52" cm="1">
        <f t="array" ref="P183:P192">TRANSPOSE(total_zoo!S$24:AB$24)</f>
        <v>0.92921625024208765</v>
      </c>
      <c r="Q183" s="65" cm="1">
        <f t="array" ref="Q183:Q192">TRANSPOSE(foram!S$24:AB$24)</f>
        <v>1.6504788000000001E-10</v>
      </c>
      <c r="T183" s="63" cm="1">
        <f t="array" ref="T183:T192">TRANSPOSE(Fe!S$135:AB$135)</f>
        <v>6.4760000000000002E-4</v>
      </c>
      <c r="U183" s="63" cm="1">
        <f t="array" ref="U183:U192">TRANSPOSE('PO4'!S$135:AB$135)</f>
        <v>3.7396999999999999E-3</v>
      </c>
      <c r="V183" s="63" cm="1">
        <f t="array" ref="V183:V192">TRANSPOSE(surface_T!S$135:AB$135)</f>
        <v>24.92652</v>
      </c>
      <c r="W183" s="63" cm="1">
        <f t="array" ref="W183:W192">TRANSPOSE(surface_ph!S$135:AB$135)</f>
        <v>7.9396825</v>
      </c>
      <c r="X183" s="63" cm="1">
        <f t="array" ref="X183:X192">TRANSPOSE(surface_Alk!S$135:AB$135)</f>
        <v>2.2953956000000002E-3</v>
      </c>
      <c r="Y183" s="63" cm="1">
        <f t="array" ref="Y183:Y192">TRANSPOSE(surface_oxugen!S$135:AB$135)</f>
        <v>2.1468542E-4</v>
      </c>
      <c r="Z183" s="63" cm="1">
        <f t="array" ref="Z183:Z192">TRANSPOSE(Surface_sal!S$135:AB$135)</f>
        <v>35.309395000000002</v>
      </c>
      <c r="AA183" s="63" cm="1">
        <f t="array" ref="AA183:AA192">TRANSPOSE(picophyto!S$135:AB$135)</f>
        <v>0.27019664999999998</v>
      </c>
      <c r="AB183" s="63" cm="1">
        <f t="array" ref="AB183:AB192">TRANSPOSE(nanophyto!S$135:AB$135)</f>
        <v>0.26051475000000002</v>
      </c>
      <c r="AC183" s="63" cm="1">
        <f t="array" ref="AC183:AC192">TRANSPOSE(microphyto!S$135:AB$135)</f>
        <v>6.5792655427161333E-3</v>
      </c>
      <c r="AD183" s="63" cm="1">
        <f t="array" ref="AD183:AD192">TRANSPOSE(total_phyto!S$135:AB$135)</f>
        <v>0.53729066555712823</v>
      </c>
      <c r="AE183" s="63" cm="1">
        <f t="array" ref="AE183:AE192">TRANSPOSE(nanozoo!S$135:AB$135)</f>
        <v>0.25072195000000003</v>
      </c>
      <c r="AF183" s="63" cm="1">
        <f t="array" ref="AF183:AF192">TRANSPOSE(microzoo!S$135:AB$135)</f>
        <v>0.44758787999999999</v>
      </c>
      <c r="AG183" s="63" cm="1">
        <f t="array" ref="AG183:AG192">TRANSPOSE(mesozoo!S$135:AB$135)</f>
        <v>9.790059006459699E-2</v>
      </c>
      <c r="AH183" s="63" cm="1">
        <f t="array" ref="AH183:AH192">TRANSPOSE(total_zoo!S$135:AB$135)</f>
        <v>0.84434123818671214</v>
      </c>
      <c r="AI183" s="63" cm="1">
        <f t="array" ref="AI183:AI192">TRANSPOSE(foram!S$135:AB$135)</f>
        <v>1.1695021E-10</v>
      </c>
      <c r="AL183" s="54" cm="1">
        <f t="array" ref="AL183:AL192">TRANSPOSE(Fe!S$172:AB$172)</f>
        <v>7.1339999999999999E-4</v>
      </c>
      <c r="AM183" s="54" cm="1">
        <f t="array" ref="AM183:AM192">TRANSPOSE('PO4'!S$172:AB$172)</f>
        <v>2.5998000000000002E-3</v>
      </c>
      <c r="AN183" s="54" cm="1">
        <f t="array" ref="AN183:AN192">TRANSPOSE(surface_T!S$172:AB$172)</f>
        <v>26.489087999999999</v>
      </c>
      <c r="AO183" s="54" cm="1">
        <f t="array" ref="AO183:AO192">TRANSPOSE(surface_ph!S$172:AB$172)</f>
        <v>7.7307953999999999</v>
      </c>
      <c r="AP183" s="54" cm="1">
        <f t="array" ref="AP183:AP192">TRANSPOSE(surface_Alk!S$172:AB$172)</f>
        <v>2.3054147999999998E-3</v>
      </c>
      <c r="AQ183" s="54" cm="1">
        <f t="array" ref="AQ183:AQ192">TRANSPOSE(surface_oxugen!S$172:AB$172)</f>
        <v>2.0972278E-4</v>
      </c>
      <c r="AR183" s="54" cm="1">
        <f t="array" ref="AR183:AR192">TRANSPOSE(Surface_sal!S$172:AB$172)</f>
        <v>35.342185999999998</v>
      </c>
      <c r="AS183" s="54" cm="1">
        <f t="array" ref="AS183:AS192">TRANSPOSE(picophyto!S$172:AB$172)</f>
        <v>0.26368076000000001</v>
      </c>
      <c r="AT183" s="54" cm="1">
        <f t="array" ref="AT183:AT192">TRANSPOSE(nanophyto!S$172:AB$172)</f>
        <v>0.21801413</v>
      </c>
      <c r="AU183" s="54" cm="1">
        <f t="array" ref="AU183:AU192">TRANSPOSE(microphyto!S$172:AB$172)</f>
        <v>4.6459349394000003E-7</v>
      </c>
      <c r="AV183" s="54" cm="1">
        <f t="array" ref="AV183:AV192">TRANSPOSE(total_phyto!S$172:AB$172)</f>
        <v>0.48169535460578278</v>
      </c>
      <c r="AW183" s="54" cm="1">
        <f t="array" ref="AW183:AW192">TRANSPOSE(nanozoo!S$172:AB$172)</f>
        <v>0.23149248</v>
      </c>
      <c r="AX183" s="54" cm="1">
        <f t="array" ref="AX183:AX192">TRANSPOSE(microzoo!S$172:AB$172)</f>
        <v>0.43741109</v>
      </c>
      <c r="AY183" s="54" cm="1">
        <f t="array" ref="AY183:AY192">TRANSPOSE(mesozoo!S$172:AB$172)</f>
        <v>3.623145405352507E-2</v>
      </c>
      <c r="AZ183" s="54" cm="1">
        <f t="array" ref="AZ183:AZ192">TRANSPOSE(total_zoo!S$172:AB$172)</f>
        <v>0.76047409015382628</v>
      </c>
      <c r="BA183" s="54" cm="1">
        <f t="array" ref="BA183:BA192">TRANSPOSE(foram!S$172:AB$172)</f>
        <v>8.8374579999999995E-11</v>
      </c>
      <c r="BD183" s="59" cm="1">
        <f t="array" ref="BD183:BD192">TRANSPOSE(Fe!S$98:AB$98)</f>
        <v>6.8800000000000003E-4</v>
      </c>
      <c r="BE183" s="59" cm="1">
        <f t="array" ref="BE183:BE192">TRANSPOSE('PO4'!S$98:AB$98)</f>
        <v>3.1280000000000001E-3</v>
      </c>
      <c r="BF183" s="59" cm="1">
        <f t="array" ref="BF183:BF192">TRANSPOSE(surface_T!S$98:AB$98)</f>
        <v>25.682442000000002</v>
      </c>
      <c r="BG183" s="59" cm="1">
        <f t="array" ref="BG183:BG192">TRANSPOSE(surface_ph!S$98:AB$98)</f>
        <v>7.8535037000000001</v>
      </c>
      <c r="BH183" s="59" cm="1">
        <f t="array" ref="BH183:BH192">TRANSPOSE(surface_Alk!S$98:AB$98)</f>
        <v>2.3019472E-3</v>
      </c>
      <c r="BI183" s="59" cm="1">
        <f t="array" ref="BI183:BI192">TRANSPOSE(surface_oxugen!S$98:AB$98)</f>
        <v>2.1222950000000001E-4</v>
      </c>
      <c r="BJ183" s="59" cm="1">
        <f t="array" ref="BJ183:BJ192">TRANSPOSE(Surface_sal!S$98:AB$98)</f>
        <v>35.336575000000003</v>
      </c>
      <c r="BK183" s="59" cm="1">
        <f t="array" ref="BK183:BK192">TRANSPOSE(picophyto!S$98:AB$98)</f>
        <v>0.26719985400000001</v>
      </c>
      <c r="BL183" s="59" cm="1">
        <f t="array" ref="BL183:BL192">TRANSPOSE(nanophyto!S$98:AB$98)</f>
        <v>0.238922946</v>
      </c>
      <c r="BM183" s="59" cm="1">
        <f t="array" ref="BM183:BM192">TRANSPOSE(microphyto!S$98:AB$98)</f>
        <v>1.6982312387583099E-3</v>
      </c>
      <c r="BN183" s="59" cm="1">
        <f t="array" ref="BN183:BN192">TRANSPOSE(total_phyto!S$98:AB$98)</f>
        <v>0.50782103125203137</v>
      </c>
      <c r="BO183" s="59" cm="1">
        <f t="array" ref="BO183:BO192">TRANSPOSE(nanozoo!S$98:AB$98)</f>
        <v>0.24129814599999999</v>
      </c>
      <c r="BP183" s="59" cm="1">
        <f t="array" ref="BP183:BP192">TRANSPOSE(microzoo!S$98:AB$98)</f>
        <v>0.44127698999999998</v>
      </c>
      <c r="BQ183" s="59" cm="1">
        <f t="array" ref="BQ183:BQ192">TRANSPOSE(mesozoo!S$98:AB$98)</f>
        <v>6.768280005854023E-2</v>
      </c>
      <c r="BR183" s="59" cm="1">
        <f t="array" ref="BR183:BR192">TRANSPOSE(total_zoo!S$98:AB$98)</f>
        <v>0.79248641115884155</v>
      </c>
      <c r="BS183" s="59" cm="1">
        <f t="array" ref="BS183:BS192">TRANSPOSE(foram!S$98:AB$98)</f>
        <v>1.0014411E-10</v>
      </c>
    </row>
    <row r="184" spans="2:71" x14ac:dyDescent="0.25">
      <c r="B184" s="52">
        <v>5.8299999999999997E-4</v>
      </c>
      <c r="C184" s="52">
        <v>3.4713999999999999E-3</v>
      </c>
      <c r="D184" s="52">
        <v>23.578861</v>
      </c>
      <c r="E184" s="52">
        <v>8.1571429999999996</v>
      </c>
      <c r="F184" s="52">
        <v>2.2907610000000001E-3</v>
      </c>
      <c r="G184" s="52">
        <v>2.1897533000000001E-4</v>
      </c>
      <c r="H184" s="52">
        <v>35.344012999999997</v>
      </c>
      <c r="I184" s="52">
        <v>0.27584803000000002</v>
      </c>
      <c r="J184" s="52">
        <v>0.23071934599999999</v>
      </c>
      <c r="K184" s="52">
        <v>1.1707156900000001E-9</v>
      </c>
      <c r="L184" s="52">
        <v>0.50656737718232014</v>
      </c>
      <c r="M184" s="52">
        <v>0.23504702999999999</v>
      </c>
      <c r="N184" s="52">
        <v>0.44631436000000002</v>
      </c>
      <c r="O184" s="52">
        <v>5.6108352400000003E-10</v>
      </c>
      <c r="P184" s="52">
        <v>0.72126785564010487</v>
      </c>
      <c r="Q184" s="65">
        <v>7.8945545000000003E-11</v>
      </c>
      <c r="T184" s="63">
        <v>6.4320000000000002E-4</v>
      </c>
      <c r="U184" s="63">
        <v>2.3154999999999999E-3</v>
      </c>
      <c r="V184" s="63">
        <v>25.119501</v>
      </c>
      <c r="W184" s="63">
        <v>7.9377009999999997</v>
      </c>
      <c r="X184" s="63">
        <v>2.3004954999999998E-3</v>
      </c>
      <c r="Y184" s="63">
        <v>2.1385415999999999E-4</v>
      </c>
      <c r="Z184" s="63">
        <v>35.371516999999997</v>
      </c>
      <c r="AA184" s="63">
        <v>0.26711601000000001</v>
      </c>
      <c r="AB184" s="63">
        <v>0.19165135699999999</v>
      </c>
      <c r="AC184" s="63">
        <v>2.9835927999999999E-10</v>
      </c>
      <c r="AD184" s="63">
        <v>0.45876736730794337</v>
      </c>
      <c r="AE184" s="63">
        <v>0.22088703000000001</v>
      </c>
      <c r="AF184" s="63">
        <v>0.38906439999999998</v>
      </c>
      <c r="AG184" s="63">
        <v>2.9299754300000001E-10</v>
      </c>
      <c r="AH184" s="63">
        <v>0.65791320835767175</v>
      </c>
      <c r="AI184" s="63">
        <v>6.2641460000000006E-11</v>
      </c>
      <c r="AL184" s="54">
        <v>7.113E-4</v>
      </c>
      <c r="AM184" s="54">
        <v>1.5619E-3</v>
      </c>
      <c r="AN184" s="54">
        <v>26.667013000000001</v>
      </c>
      <c r="AO184" s="54">
        <v>7.7283109999999997</v>
      </c>
      <c r="AP184" s="54">
        <v>2.3105778000000001E-3</v>
      </c>
      <c r="AQ184" s="54">
        <v>2.0898982E-4</v>
      </c>
      <c r="AR184" s="54">
        <v>35.402462</v>
      </c>
      <c r="AS184" s="54">
        <v>0.25676557</v>
      </c>
      <c r="AT184" s="54">
        <v>0.157972373</v>
      </c>
      <c r="AU184" s="54">
        <v>1.5312766000000001E-10</v>
      </c>
      <c r="AV184" s="54">
        <v>0.41473794316116958</v>
      </c>
      <c r="AW184" s="54">
        <v>0.20771396</v>
      </c>
      <c r="AX184" s="54">
        <v>0.33618964000000001</v>
      </c>
      <c r="AY184" s="54">
        <v>1.8863781700000001E-10</v>
      </c>
      <c r="AZ184" s="54">
        <v>0.61392762724492089</v>
      </c>
      <c r="BA184" s="54">
        <v>5.0346181999999999E-11</v>
      </c>
      <c r="BD184" s="59">
        <v>6.8440000000000005E-4</v>
      </c>
      <c r="BE184" s="59">
        <v>1.9134E-3</v>
      </c>
      <c r="BF184" s="59">
        <v>25.86505</v>
      </c>
      <c r="BG184" s="59">
        <v>7.8517070000000002</v>
      </c>
      <c r="BH184" s="59">
        <v>2.3070669999999999E-3</v>
      </c>
      <c r="BI184" s="59">
        <v>2.1146156000000001E-4</v>
      </c>
      <c r="BJ184" s="59">
        <v>35.397174999999997</v>
      </c>
      <c r="BK184" s="59">
        <v>0.26229573</v>
      </c>
      <c r="BL184" s="59">
        <v>0.17461836</v>
      </c>
      <c r="BM184" s="59">
        <v>2.0358638E-10</v>
      </c>
      <c r="BN184" s="59">
        <v>0.43691409021235811</v>
      </c>
      <c r="BO184" s="59">
        <v>0.214348395</v>
      </c>
      <c r="BP184" s="59">
        <v>0.36254312999999999</v>
      </c>
      <c r="BQ184" s="59">
        <v>2.3175568700000001E-10</v>
      </c>
      <c r="BR184" s="59">
        <v>0.61471824528803887</v>
      </c>
      <c r="BS184" s="59">
        <v>5.6222790000000002E-11</v>
      </c>
    </row>
    <row r="185" spans="2:71" x14ac:dyDescent="0.25">
      <c r="B185" s="52">
        <v>5.7120000000000001E-4</v>
      </c>
      <c r="C185" s="52">
        <v>1.9002999999999999E-3</v>
      </c>
      <c r="D185" s="52">
        <v>23.790877999999999</v>
      </c>
      <c r="E185" s="52">
        <v>8.1582439999999998</v>
      </c>
      <c r="F185" s="52">
        <v>2.2861701000000002E-3</v>
      </c>
      <c r="G185" s="52">
        <v>2.1797947999999999E-4</v>
      </c>
      <c r="H185" s="52">
        <v>35.259407000000003</v>
      </c>
      <c r="I185" s="52">
        <v>0.27259522000000003</v>
      </c>
      <c r="J185" s="52">
        <v>0.17505092</v>
      </c>
      <c r="K185" s="52">
        <v>1.23955788E-10</v>
      </c>
      <c r="L185" s="52">
        <v>0.44764614013140891</v>
      </c>
      <c r="M185" s="52">
        <v>0.21872665999999999</v>
      </c>
      <c r="N185" s="52">
        <v>0.34281251000000001</v>
      </c>
      <c r="O185" s="52">
        <v>1.4830518000000001E-10</v>
      </c>
      <c r="P185" s="52">
        <v>0.59813167019631996</v>
      </c>
      <c r="Q185" s="65">
        <v>4.797192E-11</v>
      </c>
      <c r="T185" s="63">
        <v>6.3179999999999996E-4</v>
      </c>
      <c r="U185" s="63">
        <v>1.3418E-3</v>
      </c>
      <c r="V185" s="63">
        <v>25.302776000000001</v>
      </c>
      <c r="W185" s="63">
        <v>7.9363250000000001</v>
      </c>
      <c r="X185" s="63">
        <v>2.2957136000000002E-3</v>
      </c>
      <c r="Y185" s="63">
        <v>2.130198E-4</v>
      </c>
      <c r="Z185" s="63">
        <v>35.279350000000001</v>
      </c>
      <c r="AA185" s="63">
        <v>0.261800015</v>
      </c>
      <c r="AB185" s="63">
        <v>0.14399658500000001</v>
      </c>
      <c r="AC185" s="63">
        <v>9.5095844999999999E-11</v>
      </c>
      <c r="AD185" s="63">
        <v>0.40579660010150709</v>
      </c>
      <c r="AE185" s="63">
        <v>0.20634435000000001</v>
      </c>
      <c r="AF185" s="63">
        <v>0.29352041600000001</v>
      </c>
      <c r="AG185" s="63">
        <v>1.15796518E-10</v>
      </c>
      <c r="AH185" s="63">
        <v>0.54236216015605454</v>
      </c>
      <c r="AI185" s="63">
        <v>3.9226239999999997E-11</v>
      </c>
      <c r="AL185" s="54">
        <v>7.0010000000000005E-4</v>
      </c>
      <c r="AM185" s="54">
        <v>9.4709999999999998E-4</v>
      </c>
      <c r="AN185" s="54">
        <v>26.821293000000001</v>
      </c>
      <c r="AO185" s="54">
        <v>7.7263903999999997</v>
      </c>
      <c r="AP185" s="54">
        <v>2.3054949999999999E-3</v>
      </c>
      <c r="AQ185" s="54">
        <v>2.0831688000000001E-4</v>
      </c>
      <c r="AR185" s="54">
        <v>35.301769999999998</v>
      </c>
      <c r="AS185" s="54">
        <v>0.24960793000000001</v>
      </c>
      <c r="AT185" s="54">
        <v>0.11751316000000001</v>
      </c>
      <c r="AU185" s="54">
        <v>7.6977215000000003E-11</v>
      </c>
      <c r="AV185" s="54">
        <v>0.36712109008252269</v>
      </c>
      <c r="AW185" s="54">
        <v>0.19484636499999999</v>
      </c>
      <c r="AX185" s="54">
        <v>0.247323235</v>
      </c>
      <c r="AY185" s="54">
        <v>9.1637269999999994E-11</v>
      </c>
      <c r="AZ185" s="54">
        <v>0.50368942712707598</v>
      </c>
      <c r="BA185" s="54">
        <v>3.1944404999999998E-11</v>
      </c>
      <c r="BD185" s="59">
        <v>6.7310000000000004E-4</v>
      </c>
      <c r="BE185" s="59">
        <v>1.1313E-3</v>
      </c>
      <c r="BF185" s="59">
        <v>26.032969000000001</v>
      </c>
      <c r="BG185" s="59">
        <v>7.8506494</v>
      </c>
      <c r="BH185" s="59">
        <v>2.3021750000000001E-3</v>
      </c>
      <c r="BI185" s="59">
        <v>2.1071134000000001E-4</v>
      </c>
      <c r="BJ185" s="59">
        <v>35.301009999999998</v>
      </c>
      <c r="BK185" s="59">
        <v>0.25599838600000002</v>
      </c>
      <c r="BL185" s="59">
        <v>0.130348345</v>
      </c>
      <c r="BM185" s="59">
        <v>8.5152294999999998E-11</v>
      </c>
      <c r="BN185" s="59">
        <v>0.38634673109109902</v>
      </c>
      <c r="BO185" s="59">
        <v>0.20059215999999999</v>
      </c>
      <c r="BP185" s="59">
        <v>0.2699917</v>
      </c>
      <c r="BQ185" s="59">
        <v>1.0280845600000001E-10</v>
      </c>
      <c r="BR185" s="59">
        <v>0.50461773013824718</v>
      </c>
      <c r="BS185" s="59">
        <v>3.5402253999999998E-11</v>
      </c>
    </row>
    <row r="186" spans="2:71" x14ac:dyDescent="0.25">
      <c r="B186" s="52">
        <v>5.8520000000000002E-4</v>
      </c>
      <c r="C186" s="52">
        <v>2.3852999999999999E-3</v>
      </c>
      <c r="D186" s="52">
        <v>23.347448</v>
      </c>
      <c r="E186" s="52">
        <v>8.1595940000000002</v>
      </c>
      <c r="F186" s="52">
        <v>2.3063129999999999E-3</v>
      </c>
      <c r="G186" s="52">
        <v>2.1881563999999999E-4</v>
      </c>
      <c r="H186" s="52">
        <v>35.564660000000003</v>
      </c>
      <c r="I186" s="52">
        <v>0.27372496000000002</v>
      </c>
      <c r="J186" s="52">
        <v>0.191409368</v>
      </c>
      <c r="K186" s="52">
        <v>1.82447272E-10</v>
      </c>
      <c r="L186" s="52">
        <v>0.46513432819085598</v>
      </c>
      <c r="M186" s="52">
        <v>0.22352029000000001</v>
      </c>
      <c r="N186" s="52">
        <v>0.36325204999999999</v>
      </c>
      <c r="O186" s="52">
        <v>1.87827265E-10</v>
      </c>
      <c r="P186" s="52">
        <v>0.62348422724200181</v>
      </c>
      <c r="Q186" s="65">
        <v>5.4122630000000002E-11</v>
      </c>
      <c r="T186" s="63">
        <v>6.3960000000000004E-4</v>
      </c>
      <c r="U186" s="63">
        <v>1.622E-3</v>
      </c>
      <c r="V186" s="63">
        <v>24.840277</v>
      </c>
      <c r="W186" s="63">
        <v>7.9371834000000003</v>
      </c>
      <c r="X186" s="63">
        <v>2.3172727999999998E-3</v>
      </c>
      <c r="Y186" s="63">
        <v>2.1386387999999999E-4</v>
      </c>
      <c r="Z186" s="63">
        <v>35.604767000000002</v>
      </c>
      <c r="AA186" s="63">
        <v>0.26383076999999999</v>
      </c>
      <c r="AB186" s="63">
        <v>0.156391848</v>
      </c>
      <c r="AC186" s="63">
        <v>1.14123731E-10</v>
      </c>
      <c r="AD186" s="63">
        <v>0.42022261812115003</v>
      </c>
      <c r="AE186" s="63">
        <v>0.21056934999999999</v>
      </c>
      <c r="AF186" s="63">
        <v>0.30959953000000001</v>
      </c>
      <c r="AG186" s="63">
        <v>1.3372162900000001E-10</v>
      </c>
      <c r="AH186" s="63">
        <v>0.56400636417835848</v>
      </c>
      <c r="AI186" s="63">
        <v>4.3243751999999999E-11</v>
      </c>
      <c r="AL186" s="54">
        <v>7.027E-4</v>
      </c>
      <c r="AM186" s="54">
        <v>1.1293E-3</v>
      </c>
      <c r="AN186" s="54">
        <v>26.338716999999999</v>
      </c>
      <c r="AO186" s="54">
        <v>7.7273892999999996</v>
      </c>
      <c r="AP186" s="54">
        <v>2.3287486E-3</v>
      </c>
      <c r="AQ186" s="54">
        <v>2.0915037E-4</v>
      </c>
      <c r="AR186" s="54">
        <v>35.649566999999998</v>
      </c>
      <c r="AS186" s="54">
        <v>0.25237091</v>
      </c>
      <c r="AT186" s="54">
        <v>0.127266033</v>
      </c>
      <c r="AU186" s="54">
        <v>8.7025003999999994E-11</v>
      </c>
      <c r="AV186" s="54">
        <v>0.37963694309301171</v>
      </c>
      <c r="AW186" s="54">
        <v>0.19872332500000001</v>
      </c>
      <c r="AX186" s="54">
        <v>0.26080748599999998</v>
      </c>
      <c r="AY186" s="54">
        <v>1.02133574E-10</v>
      </c>
      <c r="AZ186" s="54">
        <v>0.52363317214117655</v>
      </c>
      <c r="BA186" s="54">
        <v>3.4873150000000001E-11</v>
      </c>
      <c r="BD186" s="59">
        <v>6.7829999999999995E-4</v>
      </c>
      <c r="BE186" s="59">
        <v>1.3652E-3</v>
      </c>
      <c r="BF186" s="59">
        <v>25.561031</v>
      </c>
      <c r="BG186" s="59">
        <v>7.8518330000000001</v>
      </c>
      <c r="BH186" s="59">
        <v>2.3245635000000001E-3</v>
      </c>
      <c r="BI186" s="59">
        <v>2.1155052E-4</v>
      </c>
      <c r="BJ186" s="59">
        <v>35.636673000000002</v>
      </c>
      <c r="BK186" s="59">
        <v>0.25844127</v>
      </c>
      <c r="BL186" s="59">
        <v>0.14179167400000001</v>
      </c>
      <c r="BM186" s="59">
        <v>9.9387260999999994E-11</v>
      </c>
      <c r="BN186" s="59">
        <v>0.40023294410587862</v>
      </c>
      <c r="BO186" s="59">
        <v>0.20474318</v>
      </c>
      <c r="BP186" s="59">
        <v>0.28550725999999998</v>
      </c>
      <c r="BQ186" s="59">
        <v>1.1715282400000001E-10</v>
      </c>
      <c r="BR186" s="59">
        <v>0.52453766515619582</v>
      </c>
      <c r="BS186" s="59">
        <v>3.9002330000000002E-11</v>
      </c>
    </row>
    <row r="187" spans="2:71" x14ac:dyDescent="0.25">
      <c r="B187" s="52">
        <v>6.7610000000000001E-4</v>
      </c>
      <c r="C187" s="52">
        <v>2.5098999999999998E-3</v>
      </c>
      <c r="D187" s="52">
        <v>23.027151</v>
      </c>
      <c r="E187" s="52">
        <v>8.1598749999999995</v>
      </c>
      <c r="F187" s="52">
        <v>2.3136739999999999E-3</v>
      </c>
      <c r="G187" s="52">
        <v>2.1982020000000001E-4</v>
      </c>
      <c r="H187" s="52">
        <v>35.698030000000003</v>
      </c>
      <c r="I187" s="52">
        <v>0.27561478</v>
      </c>
      <c r="J187" s="52">
        <v>0.19730439</v>
      </c>
      <c r="K187" s="52">
        <v>1.91423684E-10</v>
      </c>
      <c r="L187" s="52">
        <v>0.47291917019999058</v>
      </c>
      <c r="M187" s="52">
        <v>0.22603401000000001</v>
      </c>
      <c r="N187" s="52">
        <v>0.37176846000000002</v>
      </c>
      <c r="O187" s="52">
        <v>1.95213815E-10</v>
      </c>
      <c r="P187" s="52">
        <v>0.63474873725094993</v>
      </c>
      <c r="Q187" s="65">
        <v>5.5681532000000001E-11</v>
      </c>
      <c r="T187" s="63">
        <v>7.314E-4</v>
      </c>
      <c r="U187" s="63">
        <v>1.7321999999999999E-3</v>
      </c>
      <c r="V187" s="63">
        <v>24.504826000000001</v>
      </c>
      <c r="W187" s="63">
        <v>7.9384017</v>
      </c>
      <c r="X187" s="63">
        <v>2.3257448000000001E-3</v>
      </c>
      <c r="Y187" s="63">
        <v>2.1481045E-4</v>
      </c>
      <c r="Z187" s="63">
        <v>35.75797</v>
      </c>
      <c r="AA187" s="63">
        <v>0.26578806999999999</v>
      </c>
      <c r="AB187" s="63">
        <v>0.16171686800000001</v>
      </c>
      <c r="AC187" s="63">
        <v>1.1976157200000001E-10</v>
      </c>
      <c r="AD187" s="63">
        <v>0.42750493812695423</v>
      </c>
      <c r="AE187" s="63">
        <v>0.21289286399999999</v>
      </c>
      <c r="AF187" s="63">
        <v>0.31688001999999998</v>
      </c>
      <c r="AG187" s="63">
        <v>1.3898943099999999E-10</v>
      </c>
      <c r="AH187" s="63">
        <v>0.57328091418488625</v>
      </c>
      <c r="AI187" s="63">
        <v>4.4597236E-11</v>
      </c>
      <c r="AL187" s="54">
        <v>7.9489999999999997E-4</v>
      </c>
      <c r="AM187" s="54">
        <v>1.2028E-3</v>
      </c>
      <c r="AN187" s="54">
        <v>25.983414</v>
      </c>
      <c r="AO187" s="54">
        <v>7.7285190000000004</v>
      </c>
      <c r="AP187" s="54">
        <v>2.3386205999999998E-3</v>
      </c>
      <c r="AQ187" s="54">
        <v>2.1005384000000001E-4</v>
      </c>
      <c r="AR187" s="54">
        <v>35.825600000000001</v>
      </c>
      <c r="AS187" s="54">
        <v>0.25433414999999998</v>
      </c>
      <c r="AT187" s="54">
        <v>0.13095045</v>
      </c>
      <c r="AU187" s="54">
        <v>8.9338528999999996E-11</v>
      </c>
      <c r="AV187" s="54">
        <v>0.38528460009542009</v>
      </c>
      <c r="AW187" s="54">
        <v>0.20064407000000001</v>
      </c>
      <c r="AX187" s="54">
        <v>0.26469039</v>
      </c>
      <c r="AY187" s="54">
        <v>1.0395054600000001E-10</v>
      </c>
      <c r="AZ187" s="54">
        <v>0.52971702214372751</v>
      </c>
      <c r="BA187" s="54">
        <v>3.5576879999999997E-11</v>
      </c>
      <c r="BD187" s="59">
        <v>7.7150000000000005E-4</v>
      </c>
      <c r="BE187" s="59">
        <v>1.4464E-3</v>
      </c>
      <c r="BF187" s="59">
        <v>25.214966</v>
      </c>
      <c r="BG187" s="59">
        <v>7.8528748000000004</v>
      </c>
      <c r="BH187" s="59">
        <v>2.3338094000000002E-3</v>
      </c>
      <c r="BI187" s="59">
        <v>2.1247544E-4</v>
      </c>
      <c r="BJ187" s="59">
        <v>35.802672999999999</v>
      </c>
      <c r="BK187" s="59">
        <v>0.26026110000000002</v>
      </c>
      <c r="BL187" s="59">
        <v>0.145663124</v>
      </c>
      <c r="BM187" s="59">
        <v>1.02095288E-10</v>
      </c>
      <c r="BN187" s="59">
        <v>0.40592422410868018</v>
      </c>
      <c r="BO187" s="59">
        <v>0.20667488000000001</v>
      </c>
      <c r="BP187" s="59">
        <v>0.28962450000000001</v>
      </c>
      <c r="BQ187" s="59">
        <v>1.1920553000000001E-10</v>
      </c>
      <c r="BR187" s="59">
        <v>0.5306213181589825</v>
      </c>
      <c r="BS187" s="59">
        <v>3.9732140000000002E-11</v>
      </c>
    </row>
    <row r="188" spans="2:71" x14ac:dyDescent="0.25">
      <c r="B188" s="52">
        <v>8.363E-4</v>
      </c>
      <c r="C188" s="52">
        <v>2.1922999999999999E-3</v>
      </c>
      <c r="D188" s="52">
        <v>23.106293000000001</v>
      </c>
      <c r="E188" s="52">
        <v>8.1560790000000001</v>
      </c>
      <c r="F188" s="52">
        <v>2.3037055999999998E-3</v>
      </c>
      <c r="G188" s="52">
        <v>2.1990557E-4</v>
      </c>
      <c r="H188" s="52">
        <v>35.581336999999998</v>
      </c>
      <c r="I188" s="52">
        <v>0.27777973</v>
      </c>
      <c r="J188" s="52">
        <v>0.191771266</v>
      </c>
      <c r="K188" s="52">
        <v>1.3861291799999999E-10</v>
      </c>
      <c r="L188" s="52">
        <v>0.46955099614658569</v>
      </c>
      <c r="M188" s="52">
        <v>0.22515781500000001</v>
      </c>
      <c r="N188" s="52">
        <v>0.37082588</v>
      </c>
      <c r="O188" s="52">
        <v>1.6616262299999999E-10</v>
      </c>
      <c r="P188" s="52">
        <v>0.6336048502190218</v>
      </c>
      <c r="Q188" s="65">
        <v>5.2816149999999999E-11</v>
      </c>
      <c r="T188" s="63">
        <v>8.9110000000000003E-4</v>
      </c>
      <c r="U188" s="63">
        <v>1.5761E-3</v>
      </c>
      <c r="V188" s="63">
        <v>24.595220000000001</v>
      </c>
      <c r="W188" s="63">
        <v>7.936585</v>
      </c>
      <c r="X188" s="63">
        <v>2.3144668000000001E-3</v>
      </c>
      <c r="Y188" s="63">
        <v>2.1485604999999999E-4</v>
      </c>
      <c r="Z188" s="63">
        <v>35.626057000000003</v>
      </c>
      <c r="AA188" s="63">
        <v>0.26765217499999999</v>
      </c>
      <c r="AB188" s="63">
        <v>0.15935500599999999</v>
      </c>
      <c r="AC188" s="63">
        <v>1.06123657E-10</v>
      </c>
      <c r="AD188" s="63">
        <v>0.42700718111302749</v>
      </c>
      <c r="AE188" s="63">
        <v>0.21253633999999999</v>
      </c>
      <c r="AF188" s="63">
        <v>0.32086361000000002</v>
      </c>
      <c r="AG188" s="63">
        <v>1.3100754999999999E-10</v>
      </c>
      <c r="AH188" s="63">
        <v>0.57595584417552115</v>
      </c>
      <c r="AI188" s="63">
        <v>4.3632640000000001E-11</v>
      </c>
      <c r="AL188" s="54">
        <v>9.5310000000000002E-4</v>
      </c>
      <c r="AM188" s="54">
        <v>1.1117E-3</v>
      </c>
      <c r="AN188" s="54">
        <v>26.078227999999999</v>
      </c>
      <c r="AO188" s="54">
        <v>7.7274523000000004</v>
      </c>
      <c r="AP188" s="54">
        <v>2.3259934999999999E-3</v>
      </c>
      <c r="AQ188" s="54">
        <v>2.1009136999999999E-4</v>
      </c>
      <c r="AR188" s="54">
        <v>35.677590000000002</v>
      </c>
      <c r="AS188" s="54">
        <v>0.25585361499999998</v>
      </c>
      <c r="AT188" s="54">
        <v>0.12978835699999999</v>
      </c>
      <c r="AU188" s="54">
        <v>8.3933562000000002E-11</v>
      </c>
      <c r="AV188" s="54">
        <v>0.38564197208985318</v>
      </c>
      <c r="AW188" s="54">
        <v>0.20029728499999999</v>
      </c>
      <c r="AX188" s="54">
        <v>0.26989247</v>
      </c>
      <c r="AY188" s="54">
        <v>1.01972165E-10</v>
      </c>
      <c r="AZ188" s="54">
        <v>0.53290862514082138</v>
      </c>
      <c r="BA188" s="54">
        <v>3.5217513000000001E-11</v>
      </c>
      <c r="BD188" s="59">
        <v>9.3070000000000002E-4</v>
      </c>
      <c r="BE188" s="59">
        <v>1.3161E-3</v>
      </c>
      <c r="BF188" s="59">
        <v>25.308461999999999</v>
      </c>
      <c r="BG188" s="59">
        <v>7.851229</v>
      </c>
      <c r="BH188" s="59">
        <v>2.3218194999999999E-3</v>
      </c>
      <c r="BI188" s="59">
        <v>2.1251131999999999E-4</v>
      </c>
      <c r="BJ188" s="59">
        <v>35.662990000000001</v>
      </c>
      <c r="BK188" s="59">
        <v>0.26189712999999998</v>
      </c>
      <c r="BL188" s="59">
        <v>0.14318699400000001</v>
      </c>
      <c r="BM188" s="59">
        <v>9.2770800999999997E-11</v>
      </c>
      <c r="BN188" s="59">
        <v>0.40508412409909828</v>
      </c>
      <c r="BO188" s="59">
        <v>0.20609945499999999</v>
      </c>
      <c r="BP188" s="59">
        <v>0.29271925999999998</v>
      </c>
      <c r="BQ188" s="59">
        <v>1.13700034E-10</v>
      </c>
      <c r="BR188" s="59">
        <v>0.53379115915254927</v>
      </c>
      <c r="BS188" s="59">
        <v>3.8807240000000003E-11</v>
      </c>
    </row>
    <row r="189" spans="2:71" x14ac:dyDescent="0.25">
      <c r="B189" s="52">
        <v>1.0904E-3</v>
      </c>
      <c r="C189" s="52">
        <v>2.0673000000000002E-3</v>
      </c>
      <c r="D189" s="52">
        <v>22.655657000000001</v>
      </c>
      <c r="E189" s="52">
        <v>8.1548689999999997</v>
      </c>
      <c r="F189" s="52">
        <v>2.2602715000000001E-3</v>
      </c>
      <c r="G189" s="52">
        <v>2.2238816E-4</v>
      </c>
      <c r="H189" s="52">
        <v>34.935074</v>
      </c>
      <c r="I189" s="52">
        <v>0.27690768500000001</v>
      </c>
      <c r="J189" s="52">
        <v>0.17903803700000001</v>
      </c>
      <c r="K189" s="52">
        <v>1.16506086E-10</v>
      </c>
      <c r="L189" s="52">
        <v>0.45594572212366358</v>
      </c>
      <c r="M189" s="52">
        <v>0.22210529000000001</v>
      </c>
      <c r="N189" s="52">
        <v>0.33483146000000003</v>
      </c>
      <c r="O189" s="52">
        <v>1.3204385199999999E-10</v>
      </c>
      <c r="P189" s="52">
        <v>0.59260417317783387</v>
      </c>
      <c r="Q189" s="65">
        <v>4.5743416000000003E-11</v>
      </c>
      <c r="T189" s="63">
        <v>1.1589E-3</v>
      </c>
      <c r="U189" s="63">
        <v>1.4055000000000001E-3</v>
      </c>
      <c r="V189" s="63">
        <v>24.19922</v>
      </c>
      <c r="W189" s="63">
        <v>7.9325584999999998</v>
      </c>
      <c r="X189" s="63">
        <v>2.2665815999999999E-3</v>
      </c>
      <c r="Y189" s="63">
        <v>2.1708044999999999E-4</v>
      </c>
      <c r="Z189" s="63">
        <v>34.924785999999997</v>
      </c>
      <c r="AA189" s="63">
        <v>0.26494957400000002</v>
      </c>
      <c r="AB189" s="63">
        <v>0.14161647599999999</v>
      </c>
      <c r="AC189" s="63">
        <v>8.5144340000000001E-11</v>
      </c>
      <c r="AD189" s="63">
        <v>0.40656605009106728</v>
      </c>
      <c r="AE189" s="63">
        <v>0.20786756000000001</v>
      </c>
      <c r="AF189" s="63">
        <v>0.27210164999999997</v>
      </c>
      <c r="AG189" s="63">
        <v>9.6485439999999999E-11</v>
      </c>
      <c r="AH189" s="63">
        <v>0.51945399613260734</v>
      </c>
      <c r="AI189" s="63">
        <v>3.5397149999999998E-11</v>
      </c>
      <c r="AL189" s="54">
        <v>1.2354E-3</v>
      </c>
      <c r="AM189" s="54">
        <v>9.479E-4</v>
      </c>
      <c r="AN189" s="54">
        <v>25.731863000000001</v>
      </c>
      <c r="AO189" s="54">
        <v>7.7226806000000003</v>
      </c>
      <c r="AP189" s="54">
        <v>2.2729584E-3</v>
      </c>
      <c r="AQ189" s="54">
        <v>2.1211784999999999E-4</v>
      </c>
      <c r="AR189" s="54">
        <v>34.908676</v>
      </c>
      <c r="AS189" s="54">
        <v>0.25076393000000002</v>
      </c>
      <c r="AT189" s="54">
        <v>0.108963438</v>
      </c>
      <c r="AU189" s="54">
        <v>6.5169151999999995E-11</v>
      </c>
      <c r="AV189" s="54">
        <v>0.35972736807005579</v>
      </c>
      <c r="AW189" s="54">
        <v>0.19411021000000001</v>
      </c>
      <c r="AX189" s="54">
        <v>0.21032166799999999</v>
      </c>
      <c r="AY189" s="54">
        <v>6.9362061999999995E-11</v>
      </c>
      <c r="AZ189" s="54">
        <v>0.46570932509934132</v>
      </c>
      <c r="BA189" s="54">
        <v>2.6613044999999999E-11</v>
      </c>
      <c r="BD189" s="59">
        <v>1.2088999999999999E-3</v>
      </c>
      <c r="BE189" s="59">
        <v>1.1343E-3</v>
      </c>
      <c r="BF189" s="59">
        <v>24.934062999999998</v>
      </c>
      <c r="BG189" s="59">
        <v>7.8469350000000002</v>
      </c>
      <c r="BH189" s="59">
        <v>2.2713669999999998E-3</v>
      </c>
      <c r="BI189" s="59">
        <v>2.1463723999999999E-4</v>
      </c>
      <c r="BJ189" s="59">
        <v>34.929855000000003</v>
      </c>
      <c r="BK189" s="59">
        <v>0.25761921999999998</v>
      </c>
      <c r="BL189" s="59">
        <v>0.122523229</v>
      </c>
      <c r="BM189" s="59">
        <v>7.2201452999999999E-11</v>
      </c>
      <c r="BN189" s="59">
        <v>0.3801424490774627</v>
      </c>
      <c r="BO189" s="59">
        <v>0.200441125</v>
      </c>
      <c r="BP189" s="59">
        <v>0.23489832999999999</v>
      </c>
      <c r="BQ189" s="59">
        <v>7.8850598000000001E-11</v>
      </c>
      <c r="BR189" s="59">
        <v>0.46696705810882982</v>
      </c>
      <c r="BS189" s="59">
        <v>2.993937E-11</v>
      </c>
    </row>
    <row r="190" spans="2:71" x14ac:dyDescent="0.25">
      <c r="B190" s="52" t="str">
        <v>NA</v>
      </c>
      <c r="C190" s="52" t="str">
        <v>NA</v>
      </c>
      <c r="D190" s="52" t="str">
        <v>NaN</v>
      </c>
      <c r="E190" s="52" t="str">
        <v>NaN</v>
      </c>
      <c r="F190" s="52" t="str">
        <v>NaN</v>
      </c>
      <c r="G190" s="52" t="str">
        <v>NaN</v>
      </c>
      <c r="H190" s="52" t="str">
        <v>NaN</v>
      </c>
      <c r="I190" s="52" t="str">
        <v>NA</v>
      </c>
      <c r="J190" s="52" t="str">
        <v>NA</v>
      </c>
      <c r="K190" s="52" t="str">
        <v>NA</v>
      </c>
      <c r="L190" s="52" t="str">
        <v>NA</v>
      </c>
      <c r="M190" s="52" t="str">
        <v>NA</v>
      </c>
      <c r="N190" s="52" t="str">
        <v>NA</v>
      </c>
      <c r="O190" s="52" t="str">
        <v>NA</v>
      </c>
      <c r="P190" s="52" t="str">
        <v>NA</v>
      </c>
      <c r="Q190" s="65" t="str">
        <v>NaN</v>
      </c>
      <c r="T190" s="63" t="str">
        <v>NA</v>
      </c>
      <c r="U190" s="63" t="str">
        <v>NA</v>
      </c>
      <c r="V190" s="63" t="str">
        <v>NaN</v>
      </c>
      <c r="W190" s="63" t="str">
        <v>NaN</v>
      </c>
      <c r="X190" s="63" t="str">
        <v>NaN</v>
      </c>
      <c r="Y190" s="63" t="str">
        <v>NaN</v>
      </c>
      <c r="Z190" s="63" t="str">
        <v>NaN</v>
      </c>
      <c r="AA190" s="63" t="str">
        <v>NA</v>
      </c>
      <c r="AB190" s="63" t="str">
        <v>NA</v>
      </c>
      <c r="AC190" s="63" t="str">
        <v>NA</v>
      </c>
      <c r="AD190" s="63" t="str">
        <v>NA</v>
      </c>
      <c r="AE190" s="63" t="str">
        <v>NA</v>
      </c>
      <c r="AF190" s="63" t="str">
        <v>NA</v>
      </c>
      <c r="AG190" s="63" t="str">
        <v>NA</v>
      </c>
      <c r="AH190" s="63" t="str">
        <v>NA</v>
      </c>
      <c r="AI190" s="63" t="str">
        <v>NaN</v>
      </c>
      <c r="AL190" s="54" t="str">
        <v>NA</v>
      </c>
      <c r="AM190" s="54" t="str">
        <v>NA</v>
      </c>
      <c r="AN190" s="54" t="str">
        <v>NaN</v>
      </c>
      <c r="AO190" s="54" t="str">
        <v>NaN</v>
      </c>
      <c r="AP190" s="54" t="str">
        <v>NaN</v>
      </c>
      <c r="AQ190" s="54" t="str">
        <v>NaN</v>
      </c>
      <c r="AR190" s="54" t="str">
        <v>NaN</v>
      </c>
      <c r="AS190" s="54" t="str">
        <v>NA</v>
      </c>
      <c r="AT190" s="54" t="str">
        <v>NA</v>
      </c>
      <c r="AU190" s="54" t="str">
        <v>NA</v>
      </c>
      <c r="AV190" s="54" t="str">
        <v>NA</v>
      </c>
      <c r="AW190" s="54" t="str">
        <v>NA</v>
      </c>
      <c r="AX190" s="54" t="str">
        <v>NA</v>
      </c>
      <c r="AY190" s="54" t="str">
        <v>NA</v>
      </c>
      <c r="AZ190" s="54" t="str">
        <v>NA</v>
      </c>
      <c r="BA190" s="54" t="str">
        <v>NaN</v>
      </c>
      <c r="BD190" s="59" t="str">
        <v>NA</v>
      </c>
      <c r="BE190" s="59" t="str">
        <v>NA</v>
      </c>
      <c r="BF190" s="59" t="str">
        <v>NaN</v>
      </c>
      <c r="BG190" s="59" t="str">
        <v>NaN</v>
      </c>
      <c r="BH190" s="59" t="str">
        <v>NaN</v>
      </c>
      <c r="BI190" s="59" t="str">
        <v>NaN</v>
      </c>
      <c r="BJ190" s="59" t="str">
        <v>NaN</v>
      </c>
      <c r="BK190" s="59" t="str">
        <v>NA</v>
      </c>
      <c r="BL190" s="59" t="str">
        <v>NA</v>
      </c>
      <c r="BM190" s="59" t="str">
        <v>NA</v>
      </c>
      <c r="BN190" s="59" t="str">
        <v>NA</v>
      </c>
      <c r="BO190" s="59" t="str">
        <v>NA</v>
      </c>
      <c r="BP190" s="59" t="str">
        <v>NA</v>
      </c>
      <c r="BQ190" s="59" t="str">
        <v>NA</v>
      </c>
      <c r="BR190" s="59" t="str">
        <v>NA</v>
      </c>
      <c r="BS190" s="59" t="str">
        <v>NaN</v>
      </c>
    </row>
    <row r="191" spans="2:71" x14ac:dyDescent="0.25">
      <c r="B191" s="52" t="str">
        <v>NA</v>
      </c>
      <c r="C191" s="52" t="str">
        <v>NA</v>
      </c>
      <c r="D191" s="52" t="str">
        <v>NaN</v>
      </c>
      <c r="E191" s="52" t="str">
        <v>NaN</v>
      </c>
      <c r="F191" s="52" t="str">
        <v>NaN</v>
      </c>
      <c r="G191" s="52" t="str">
        <v>NaN</v>
      </c>
      <c r="H191" s="52" t="str">
        <v>NaN</v>
      </c>
      <c r="I191" s="52" t="str">
        <v>NA</v>
      </c>
      <c r="J191" s="52" t="str">
        <v>NA</v>
      </c>
      <c r="K191" s="52" t="str">
        <v>NA</v>
      </c>
      <c r="L191" s="52" t="str">
        <v>NA</v>
      </c>
      <c r="M191" s="52" t="str">
        <v>NA</v>
      </c>
      <c r="N191" s="52" t="str">
        <v>NA</v>
      </c>
      <c r="O191" s="52" t="str">
        <v>NA</v>
      </c>
      <c r="P191" s="52" t="str">
        <v>NA</v>
      </c>
      <c r="Q191" s="65" t="str">
        <v>NaN</v>
      </c>
      <c r="T191" s="63" t="str">
        <v>NA</v>
      </c>
      <c r="U191" s="63" t="str">
        <v>NA</v>
      </c>
      <c r="V191" s="63" t="str">
        <v>NaN</v>
      </c>
      <c r="W191" s="63" t="str">
        <v>NaN</v>
      </c>
      <c r="X191" s="63" t="str">
        <v>NaN</v>
      </c>
      <c r="Y191" s="63" t="str">
        <v>NaN</v>
      </c>
      <c r="Z191" s="63" t="str">
        <v>NaN</v>
      </c>
      <c r="AA191" s="63" t="str">
        <v>NA</v>
      </c>
      <c r="AB191" s="63" t="str">
        <v>NA</v>
      </c>
      <c r="AC191" s="63" t="str">
        <v>NA</v>
      </c>
      <c r="AD191" s="63" t="str">
        <v>NA</v>
      </c>
      <c r="AE191" s="63" t="str">
        <v>NA</v>
      </c>
      <c r="AF191" s="63" t="str">
        <v>NA</v>
      </c>
      <c r="AG191" s="63" t="str">
        <v>NA</v>
      </c>
      <c r="AH191" s="63" t="str">
        <v>NA</v>
      </c>
      <c r="AI191" s="63" t="str">
        <v>NaN</v>
      </c>
      <c r="AL191" s="54" t="str">
        <v>NA</v>
      </c>
      <c r="AM191" s="54" t="str">
        <v>NA</v>
      </c>
      <c r="AN191" s="54" t="str">
        <v>NaN</v>
      </c>
      <c r="AO191" s="54" t="str">
        <v>NaN</v>
      </c>
      <c r="AP191" s="54" t="str">
        <v>NaN</v>
      </c>
      <c r="AQ191" s="54" t="str">
        <v>NaN</v>
      </c>
      <c r="AR191" s="54" t="str">
        <v>NaN</v>
      </c>
      <c r="AS191" s="54" t="str">
        <v>NA</v>
      </c>
      <c r="AT191" s="54" t="str">
        <v>NA</v>
      </c>
      <c r="AU191" s="54" t="str">
        <v>NA</v>
      </c>
      <c r="AV191" s="54" t="str">
        <v>NA</v>
      </c>
      <c r="AW191" s="54" t="str">
        <v>NA</v>
      </c>
      <c r="AX191" s="54" t="str">
        <v>NA</v>
      </c>
      <c r="AY191" s="54" t="str">
        <v>NA</v>
      </c>
      <c r="AZ191" s="54" t="str">
        <v>NA</v>
      </c>
      <c r="BA191" s="54" t="str">
        <v>NaN</v>
      </c>
      <c r="BD191" s="59" t="str">
        <v>NA</v>
      </c>
      <c r="BE191" s="59" t="str">
        <v>NA</v>
      </c>
      <c r="BF191" s="59" t="str">
        <v>NaN</v>
      </c>
      <c r="BG191" s="59" t="str">
        <v>NaN</v>
      </c>
      <c r="BH191" s="59" t="str">
        <v>NaN</v>
      </c>
      <c r="BI191" s="59" t="str">
        <v>NaN</v>
      </c>
      <c r="BJ191" s="59" t="str">
        <v>NaN</v>
      </c>
      <c r="BK191" s="59" t="str">
        <v>NA</v>
      </c>
      <c r="BL191" s="59" t="str">
        <v>NA</v>
      </c>
      <c r="BM191" s="59" t="str">
        <v>NA</v>
      </c>
      <c r="BN191" s="59" t="str">
        <v>NA</v>
      </c>
      <c r="BO191" s="59" t="str">
        <v>NA</v>
      </c>
      <c r="BP191" s="59" t="str">
        <v>NA</v>
      </c>
      <c r="BQ191" s="59" t="str">
        <v>NA</v>
      </c>
      <c r="BR191" s="59" t="str">
        <v>NA</v>
      </c>
      <c r="BS191" s="59" t="str">
        <v>NaN</v>
      </c>
    </row>
    <row r="192" spans="2:71" x14ac:dyDescent="0.25">
      <c r="B192" s="52" t="str">
        <v>NA</v>
      </c>
      <c r="C192" s="52" t="str">
        <v>NA</v>
      </c>
      <c r="D192" s="52" t="str">
        <v>NaN</v>
      </c>
      <c r="E192" s="52" t="str">
        <v>NaN</v>
      </c>
      <c r="F192" s="52" t="str">
        <v>NaN</v>
      </c>
      <c r="G192" s="52" t="str">
        <v>NaN</v>
      </c>
      <c r="H192" s="52" t="str">
        <v>NaN</v>
      </c>
      <c r="I192" s="52" t="str">
        <v>NA</v>
      </c>
      <c r="J192" s="52" t="str">
        <v>NA</v>
      </c>
      <c r="K192" s="52" t="str">
        <v>NA</v>
      </c>
      <c r="L192" s="52" t="str">
        <v>NA</v>
      </c>
      <c r="M192" s="52" t="str">
        <v>NA</v>
      </c>
      <c r="N192" s="52" t="str">
        <v>NA</v>
      </c>
      <c r="O192" s="52" t="str">
        <v>NA</v>
      </c>
      <c r="P192" s="52" t="str">
        <v>NA</v>
      </c>
      <c r="Q192" s="65" t="str">
        <v>NaN</v>
      </c>
      <c r="T192" s="63" t="str">
        <v>NA</v>
      </c>
      <c r="U192" s="63" t="str">
        <v>NA</v>
      </c>
      <c r="V192" s="63" t="str">
        <v>NaN</v>
      </c>
      <c r="W192" s="63" t="str">
        <v>NaN</v>
      </c>
      <c r="X192" s="63" t="str">
        <v>NaN</v>
      </c>
      <c r="Y192" s="63" t="str">
        <v>NaN</v>
      </c>
      <c r="Z192" s="63" t="str">
        <v>NaN</v>
      </c>
      <c r="AA192" s="63" t="str">
        <v>NA</v>
      </c>
      <c r="AB192" s="63" t="str">
        <v>NA</v>
      </c>
      <c r="AC192" s="63" t="str">
        <v>NA</v>
      </c>
      <c r="AD192" s="63" t="str">
        <v>NA</v>
      </c>
      <c r="AE192" s="63" t="str">
        <v>NA</v>
      </c>
      <c r="AF192" s="63" t="str">
        <v>NA</v>
      </c>
      <c r="AG192" s="63" t="str">
        <v>NA</v>
      </c>
      <c r="AH192" s="63" t="str">
        <v>NA</v>
      </c>
      <c r="AI192" s="63" t="str">
        <v>NaN</v>
      </c>
      <c r="AL192" s="54" t="str">
        <v>NA</v>
      </c>
      <c r="AM192" s="54" t="str">
        <v>NA</v>
      </c>
      <c r="AN192" s="54" t="str">
        <v>NaN</v>
      </c>
      <c r="AO192" s="54" t="str">
        <v>NaN</v>
      </c>
      <c r="AP192" s="54" t="str">
        <v>NaN</v>
      </c>
      <c r="AQ192" s="54" t="str">
        <v>NaN</v>
      </c>
      <c r="AR192" s="54" t="str">
        <v>NaN</v>
      </c>
      <c r="AS192" s="54" t="str">
        <v>NA</v>
      </c>
      <c r="AT192" s="54" t="str">
        <v>NA</v>
      </c>
      <c r="AU192" s="54" t="str">
        <v>NA</v>
      </c>
      <c r="AV192" s="54" t="str">
        <v>NA</v>
      </c>
      <c r="AW192" s="54" t="str">
        <v>NA</v>
      </c>
      <c r="AX192" s="54" t="str">
        <v>NA</v>
      </c>
      <c r="AY192" s="54" t="str">
        <v>NA</v>
      </c>
      <c r="AZ192" s="54" t="str">
        <v>NA</v>
      </c>
      <c r="BA192" s="54" t="str">
        <v>NaN</v>
      </c>
      <c r="BD192" s="59" t="str">
        <v>NA</v>
      </c>
      <c r="BE192" s="59" t="str">
        <v>NA</v>
      </c>
      <c r="BF192" s="59" t="str">
        <v>NaN</v>
      </c>
      <c r="BG192" s="59" t="str">
        <v>NaN</v>
      </c>
      <c r="BH192" s="59" t="str">
        <v>NaN</v>
      </c>
      <c r="BI192" s="59" t="str">
        <v>NaN</v>
      </c>
      <c r="BJ192" s="59" t="str">
        <v>NaN</v>
      </c>
      <c r="BK192" s="59" t="str">
        <v>NA</v>
      </c>
      <c r="BL192" s="59" t="str">
        <v>NA</v>
      </c>
      <c r="BM192" s="59" t="str">
        <v>NA</v>
      </c>
      <c r="BN192" s="59" t="str">
        <v>NA</v>
      </c>
      <c r="BO192" s="59" t="str">
        <v>NA</v>
      </c>
      <c r="BP192" s="59" t="str">
        <v>NA</v>
      </c>
      <c r="BQ192" s="59" t="str">
        <v>NA</v>
      </c>
      <c r="BR192" s="59" t="str">
        <v>NA</v>
      </c>
      <c r="BS192" s="59" t="str">
        <v>NaN</v>
      </c>
    </row>
    <row r="193" spans="2:71" x14ac:dyDescent="0.25">
      <c r="B193" s="52" cm="1">
        <f t="array" ref="B193:B205">TRANSPOSE(Fe!P$25:AB$25)</f>
        <v>1.5919999999999999E-4</v>
      </c>
      <c r="C193" s="52" cm="1">
        <f t="array" ref="C193:C205">TRANSPOSE('PO4'!P$25:AB$25)</f>
        <v>5.5100000000000001E-3</v>
      </c>
      <c r="D193" s="52" cm="1">
        <f t="array" ref="D193:D205">TRANSPOSE(surface_T!P$25:AB$25)</f>
        <v>25.114737999999999</v>
      </c>
      <c r="E193" s="52" cm="1">
        <f t="array" ref="E193:E205">TRANSPOSE(surface_ph!P$25:AB$25)</f>
        <v>8.1399889999999999</v>
      </c>
      <c r="F193" s="52" cm="1">
        <f t="array" ref="F193:F205">TRANSPOSE(surface_Alk!P$25:AB$25)</f>
        <v>2.2604407000000001E-3</v>
      </c>
      <c r="G193" s="52" cm="1">
        <f t="array" ref="G193:G205">TRANSPOSE(surface_oxugen!P$25:AB$25)</f>
        <v>2.1554914E-4</v>
      </c>
      <c r="H193" s="52" cm="1">
        <f t="array" ref="H193:H205">TRANSPOSE(Surface_sal!P$25:AB$25)</f>
        <v>34.782559999999997</v>
      </c>
      <c r="I193" s="52" cm="1">
        <f t="array" ref="I193:I205">TRANSPOSE(picophyto!P$25:AB$25)</f>
        <v>0.26403533000000001</v>
      </c>
      <c r="J193" s="52" cm="1">
        <f t="array" ref="J193:J205">TRANSPOSE(nanophyto!P$25:AB$25)</f>
        <v>0.25538604500000001</v>
      </c>
      <c r="K193" s="52" cm="1">
        <f t="array" ref="K193:K205">TRANSPOSE(microphyto!P$25:AB$25)</f>
        <v>1.516877306082203E-2</v>
      </c>
      <c r="L193" s="52" cm="1">
        <f t="array" ref="L193:L205">TRANSPOSE(total_phyto!P$25:AB$25)</f>
        <v>0.53459014807874694</v>
      </c>
      <c r="M193" s="52" cm="1">
        <f t="array" ref="M193:M205">TRANSPOSE(nanozoo!P$25:AB$25)</f>
        <v>0.25011084</v>
      </c>
      <c r="N193" s="52" cm="1">
        <f t="array" ref="N193:N205">TRANSPOSE(microzoo!P$25:AB$25)</f>
        <v>0.4513412</v>
      </c>
      <c r="O193" s="52" cm="1">
        <f t="array" ref="O193:O205">TRANSPOSE(mesozoo!P$25:AB$25)</f>
        <v>9.566179007211785E-2</v>
      </c>
      <c r="P193" s="52" cm="1">
        <f t="array" ref="P193:P205">TRANSPOSE(total_zoo!P$25:AB$25)</f>
        <v>0.84030122522886996</v>
      </c>
      <c r="Q193" s="65" cm="1">
        <f t="array" ref="Q193:Q205">TRANSPOSE(foram!P$25:AB$25)</f>
        <v>1.5638569999999999E-10</v>
      </c>
      <c r="T193" s="63" cm="1">
        <f t="array" ref="T193:T205">TRANSPOSE(Fe!P$136:AB$136)</f>
        <v>1.6789999999999999E-4</v>
      </c>
      <c r="U193" s="63" cm="1">
        <f t="array" ref="U193:U205">TRANSPOSE('PO4'!P$136:AB$136)</f>
        <v>4.0803999999999997E-3</v>
      </c>
      <c r="V193" s="63" cm="1">
        <f t="array" ref="V193:V205">TRANSPOSE(surface_T!P$136:AB$136)</f>
        <v>26.557697000000001</v>
      </c>
      <c r="W193" s="63" cm="1">
        <f t="array" ref="W193:W205">TRANSPOSE(surface_ph!P$136:AB$136)</f>
        <v>7.9433170000000004</v>
      </c>
      <c r="X193" s="63" cm="1">
        <f t="array" ref="X193:X205">TRANSPOSE(surface_Alk!P$136:AB$136)</f>
        <v>2.2712809E-3</v>
      </c>
      <c r="Y193" s="63" cm="1">
        <f t="array" ref="Y193:Y205">TRANSPOSE(surface_oxugen!P$136:AB$136)</f>
        <v>2.1102510999999999E-4</v>
      </c>
      <c r="Z193" s="63" cm="1">
        <f t="array" ref="Z193:Z205">TRANSPOSE(Surface_sal!P$136:AB$136)</f>
        <v>34.785595000000001</v>
      </c>
      <c r="AA193" s="63" cm="1">
        <f t="array" ref="AA193:AA205">TRANSPOSE(picophyto!P$136:AB$136)</f>
        <v>0.25551117000000001</v>
      </c>
      <c r="AB193" s="63" cm="1">
        <f t="array" ref="AB193:AB205">TRANSPOSE(nanophyto!P$136:AB$136)</f>
        <v>0.22687014</v>
      </c>
      <c r="AC193" s="63" cm="1">
        <f t="array" ref="AC193:AC205">TRANSPOSE(microphyto!P$136:AB$136)</f>
        <v>8.8689890503600415E-3</v>
      </c>
      <c r="AD193" s="63" cm="1">
        <f t="array" ref="AD193:AD205">TRANSPOSE(total_phyto!P$136:AB$136)</f>
        <v>0.49125029906616602</v>
      </c>
      <c r="AE193" s="63" cm="1">
        <f t="array" ref="AE193:AE205">TRANSPOSE(nanozoo!P$136:AB$136)</f>
        <v>0.23739568</v>
      </c>
      <c r="AF193" s="63" cm="1">
        <f t="array" ref="AF193:AF205">TRANSPOSE(microzoo!P$136:AB$136)</f>
        <v>0.43008570000000002</v>
      </c>
      <c r="AG193" s="63" cm="1">
        <f t="array" ref="AG193:AG205">TRANSPOSE(mesozoo!P$136:AB$136)</f>
        <v>7.0124970064532569E-2</v>
      </c>
      <c r="AH193" s="63" cm="1">
        <f t="array" ref="AH193:AH205">TRANSPOSE(total_zoo!P$136:AB$136)</f>
        <v>0.78440420418972512</v>
      </c>
      <c r="AI193" s="63" cm="1">
        <f t="array" ref="AI193:AI205">TRANSPOSE(foram!P$136:AB$136)</f>
        <v>1.2067066999999999E-10</v>
      </c>
      <c r="AL193" s="54" cm="1">
        <f t="array" ref="AL193:AL205">TRANSPOSE(Fe!P$173:AB$173)</f>
        <v>1.796E-4</v>
      </c>
      <c r="AM193" s="54" cm="1">
        <f t="array" ref="AM193:AM205">TRANSPOSE('PO4'!P$173:AB$173)</f>
        <v>3.0856999999999998E-3</v>
      </c>
      <c r="AN193" s="54" cm="1">
        <f t="array" ref="AN193:AN205">TRANSPOSE(surface_T!P$173:AB$173)</f>
        <v>28.018072</v>
      </c>
      <c r="AO193" s="54" cm="1">
        <f t="array" ref="AO193:AO205">TRANSPOSE(surface_ph!P$173:AB$173)</f>
        <v>7.738213</v>
      </c>
      <c r="AP193" s="54" cm="1">
        <f t="array" ref="AP193:AP205">TRANSPOSE(surface_Alk!P$173:AB$173)</f>
        <v>2.2829354E-3</v>
      </c>
      <c r="AQ193" s="54" cm="1">
        <f t="array" ref="AQ193:AQ205">TRANSPOSE(surface_oxugen!P$173:AB$173)</f>
        <v>2.0666886E-4</v>
      </c>
      <c r="AR193" s="54" cm="1">
        <f t="array" ref="AR193:AR205">TRANSPOSE(Surface_sal!P$173:AB$173)</f>
        <v>34.787125000000003</v>
      </c>
      <c r="AS193" s="54" cm="1">
        <f t="array" ref="AS193:AS205">TRANSPOSE(picophyto!P$173:AB$173)</f>
        <v>0.24631191</v>
      </c>
      <c r="AT193" s="54" cm="1">
        <f t="array" ref="AT193:AT205">TRANSPOSE(nanophyto!P$173:AB$173)</f>
        <v>0.20174513399999999</v>
      </c>
      <c r="AU193" s="54" cm="1">
        <f t="array" ref="AU193:AU205">TRANSPOSE(microphyto!P$173:AB$173)</f>
        <v>3.8655340438163949E-3</v>
      </c>
      <c r="AV193" s="54" cm="1">
        <f t="array" ref="AV193:AV205">TRANSPOSE(total_phyto!P$173:AB$173)</f>
        <v>0.45192257805808012</v>
      </c>
      <c r="AW193" s="54" cm="1">
        <f t="array" ref="AW193:AW205">TRANSPOSE(nanozoo!P$173:AB$173)</f>
        <v>0.2252913</v>
      </c>
      <c r="AX193" s="54" cm="1">
        <f t="array" ref="AX193:AX205">TRANSPOSE(microzoo!P$173:AB$173)</f>
        <v>0.41271534999999998</v>
      </c>
      <c r="AY193" s="54" cm="1">
        <f t="array" ref="AY193:AY205">TRANSPOSE(mesozoo!P$173:AB$173)</f>
        <v>4.6485268058658498E-2</v>
      </c>
      <c r="AZ193" s="54" cm="1">
        <f t="array" ref="AZ193:AZ205">TRANSPOSE(total_zoo!P$173:AB$173)</f>
        <v>0.74030184416923661</v>
      </c>
      <c r="BA193" s="54" cm="1">
        <f t="array" ref="BA193:BA205">TRANSPOSE(foram!P$173:AB$173)</f>
        <v>9.996979E-11</v>
      </c>
      <c r="BD193" s="59" cm="1">
        <f t="array" ref="BD193:BD205">TRANSPOSE(Fe!P$99:AB$99)</f>
        <v>1.7589999999999999E-4</v>
      </c>
      <c r="BE193" s="59" cm="1">
        <f t="array" ref="BE193:BE205">TRANSPOSE('PO4'!P$99:AB$99)</f>
        <v>3.5902999999999998E-3</v>
      </c>
      <c r="BF193" s="59" cm="1">
        <f t="array" ref="BF193:BF205">TRANSPOSE(surface_T!P$99:AB$99)</f>
        <v>27.276686000000002</v>
      </c>
      <c r="BG193" s="59" cm="1">
        <f t="array" ref="BG193:BG205">TRANSPOSE(surface_ph!P$99:AB$99)</f>
        <v>7.8580493999999996</v>
      </c>
      <c r="BH193" s="59" cm="1">
        <f t="array" ref="BH193:BH205">TRANSPOSE(surface_Alk!P$99:AB$99)</f>
        <v>2.2783719999999999E-3</v>
      </c>
      <c r="BI193" s="59" cm="1">
        <f t="array" ref="BI193:BI205">TRANSPOSE(surface_oxugen!P$99:AB$99)</f>
        <v>2.0884043999999999E-4</v>
      </c>
      <c r="BJ193" s="59" cm="1">
        <f t="array" ref="BJ193:BJ205">TRANSPOSE(Surface_sal!P$99:AB$99)</f>
        <v>34.790447</v>
      </c>
      <c r="BK193" s="59" cm="1">
        <f t="array" ref="BK193:BK205">TRANSPOSE(picophyto!P$99:AB$99)</f>
        <v>0.25093454999999998</v>
      </c>
      <c r="BL193" s="59" cm="1">
        <f t="array" ref="BL193:BL205">TRANSPOSE(nanophyto!P$99:AB$99)</f>
        <v>0.21451308499999999</v>
      </c>
      <c r="BM193" s="59" cm="1">
        <f t="array" ref="BM193:BM205">TRANSPOSE(microphyto!P$99:AB$99)</f>
        <v>6.5539360472729362E-3</v>
      </c>
      <c r="BN193" s="59" cm="1">
        <f t="array" ref="BN193:BN205">TRANSPOSE(total_phyto!P$99:AB$99)</f>
        <v>0.47200157106235352</v>
      </c>
      <c r="BO193" s="59" cm="1">
        <f t="array" ref="BO193:BO205">TRANSPOSE(nanozoo!P$99:AB$99)</f>
        <v>0.2314242</v>
      </c>
      <c r="BP193" s="59" cm="1">
        <f t="array" ref="BP193:BP205">TRANSPOSE(microzoo!P$99:AB$99)</f>
        <v>0.42090295</v>
      </c>
      <c r="BQ193" s="59" cm="1">
        <f t="array" ref="BQ193:BQ205">TRANSPOSE(mesozoo!P$99:AB$99)</f>
        <v>5.9009670061780213E-2</v>
      </c>
      <c r="BR193" s="59" cm="1">
        <f t="array" ref="BR193:BR205">TRANSPOSE(total_zoo!P$99:AB$99)</f>
        <v>0.75323199317235823</v>
      </c>
      <c r="BS193" s="59" cm="1">
        <f t="array" ref="BS193:BS205">TRANSPOSE(foram!P$99:AB$99)</f>
        <v>1.1039198E-10</v>
      </c>
    </row>
    <row r="194" spans="2:71" x14ac:dyDescent="0.25">
      <c r="B194" s="52" t="str">
        <v>NA</v>
      </c>
      <c r="C194" s="52" t="str">
        <v>NA</v>
      </c>
      <c r="D194" s="52" t="str">
        <v>NaN</v>
      </c>
      <c r="E194" s="52" t="str">
        <v>NaN</v>
      </c>
      <c r="F194" s="52" t="str">
        <v>NaN</v>
      </c>
      <c r="G194" s="52" t="str">
        <v>NaN</v>
      </c>
      <c r="H194" s="52" t="str">
        <v>NaN</v>
      </c>
      <c r="I194" s="52" t="str">
        <v>NA</v>
      </c>
      <c r="J194" s="52" t="str">
        <v>NA</v>
      </c>
      <c r="K194" s="52" t="str">
        <v>NA</v>
      </c>
      <c r="L194" s="52" t="str">
        <v>NA</v>
      </c>
      <c r="M194" s="52" t="str">
        <v>NA</v>
      </c>
      <c r="N194" s="52" t="str">
        <v>NA</v>
      </c>
      <c r="O194" s="52" t="str">
        <v>NA</v>
      </c>
      <c r="P194" s="52" t="str">
        <v>NA</v>
      </c>
      <c r="Q194" s="65" t="str">
        <v>NaN</v>
      </c>
      <c r="T194" s="63" t="str">
        <v>NA</v>
      </c>
      <c r="U194" s="63" t="str">
        <v>NA</v>
      </c>
      <c r="V194" s="63" t="str">
        <v>NaN</v>
      </c>
      <c r="W194" s="63" t="str">
        <v>NaN</v>
      </c>
      <c r="X194" s="63" t="str">
        <v>NaN</v>
      </c>
      <c r="Y194" s="63" t="str">
        <v>NaN</v>
      </c>
      <c r="Z194" s="63" t="str">
        <v>NaN</v>
      </c>
      <c r="AA194" s="63" t="str">
        <v>NA</v>
      </c>
      <c r="AB194" s="63" t="str">
        <v>NA</v>
      </c>
      <c r="AC194" s="63" t="str">
        <v>NA</v>
      </c>
      <c r="AD194" s="63" t="str">
        <v>NA</v>
      </c>
      <c r="AE194" s="63" t="str">
        <v>NA</v>
      </c>
      <c r="AF194" s="63" t="str">
        <v>NA</v>
      </c>
      <c r="AG194" s="63" t="str">
        <v>NA</v>
      </c>
      <c r="AH194" s="63" t="str">
        <v>NA</v>
      </c>
      <c r="AI194" s="63" t="str">
        <v>NaN</v>
      </c>
      <c r="AL194" s="54" t="str">
        <v>NA</v>
      </c>
      <c r="AM194" s="54" t="str">
        <v>NA</v>
      </c>
      <c r="AN194" s="54" t="str">
        <v>NaN</v>
      </c>
      <c r="AO194" s="54" t="str">
        <v>NaN</v>
      </c>
      <c r="AP194" s="54" t="str">
        <v>NaN</v>
      </c>
      <c r="AQ194" s="54" t="str">
        <v>NaN</v>
      </c>
      <c r="AR194" s="54" t="str">
        <v>NaN</v>
      </c>
      <c r="AS194" s="54" t="str">
        <v>NA</v>
      </c>
      <c r="AT194" s="54" t="str">
        <v>NA</v>
      </c>
      <c r="AU194" s="54" t="str">
        <v>NA</v>
      </c>
      <c r="AV194" s="54" t="str">
        <v>NA</v>
      </c>
      <c r="AW194" s="54" t="str">
        <v>NA</v>
      </c>
      <c r="AX194" s="54" t="str">
        <v>NA</v>
      </c>
      <c r="AY194" s="54" t="str">
        <v>NA</v>
      </c>
      <c r="AZ194" s="54" t="str">
        <v>NA</v>
      </c>
      <c r="BA194" s="54" t="str">
        <v>NaN</v>
      </c>
      <c r="BD194" s="59" t="str">
        <v>NA</v>
      </c>
      <c r="BE194" s="59" t="str">
        <v>NA</v>
      </c>
      <c r="BF194" s="59" t="str">
        <v>NaN</v>
      </c>
      <c r="BG194" s="59" t="str">
        <v>NaN</v>
      </c>
      <c r="BH194" s="59" t="str">
        <v>NaN</v>
      </c>
      <c r="BI194" s="59" t="str">
        <v>NaN</v>
      </c>
      <c r="BJ194" s="59" t="str">
        <v>NaN</v>
      </c>
      <c r="BK194" s="59" t="str">
        <v>NA</v>
      </c>
      <c r="BL194" s="59" t="str">
        <v>NA</v>
      </c>
      <c r="BM194" s="59" t="str">
        <v>NA</v>
      </c>
      <c r="BN194" s="59" t="str">
        <v>NA</v>
      </c>
      <c r="BO194" s="59" t="str">
        <v>NA</v>
      </c>
      <c r="BP194" s="59" t="str">
        <v>NA</v>
      </c>
      <c r="BQ194" s="59" t="str">
        <v>NA</v>
      </c>
      <c r="BR194" s="59" t="str">
        <v>NA</v>
      </c>
      <c r="BS194" s="59" t="str">
        <v>NaN</v>
      </c>
    </row>
    <row r="195" spans="2:71" x14ac:dyDescent="0.25">
      <c r="B195" s="52">
        <v>5.7970000000000005E-4</v>
      </c>
      <c r="C195" s="52">
        <v>2.1744300000000001E-2</v>
      </c>
      <c r="D195" s="52">
        <v>22.086203000000001</v>
      </c>
      <c r="E195" s="52">
        <v>8.1603759999999994</v>
      </c>
      <c r="F195" s="52">
        <v>2.2816303999999999E-3</v>
      </c>
      <c r="G195" s="52">
        <v>2.2502386000000001E-4</v>
      </c>
      <c r="H195" s="52">
        <v>35.214863000000001</v>
      </c>
      <c r="I195" s="52">
        <v>0.26948123400000001</v>
      </c>
      <c r="J195" s="52">
        <v>0.36688433999999998</v>
      </c>
      <c r="K195" s="52">
        <v>5.5697569144761198E-2</v>
      </c>
      <c r="L195" s="52">
        <v>0.69206314318695616</v>
      </c>
      <c r="M195" s="52">
        <v>0.27830187000000001</v>
      </c>
      <c r="N195" s="52">
        <v>0.51268901999999994</v>
      </c>
      <c r="O195" s="52">
        <v>0.21413772013069249</v>
      </c>
      <c r="P195" s="52">
        <v>1.048120010230692</v>
      </c>
      <c r="Q195" s="65">
        <v>6.0625030000000001E-4</v>
      </c>
      <c r="T195" s="63">
        <v>6.2239999999999995E-4</v>
      </c>
      <c r="U195" s="63">
        <v>1.6534699999999999E-2</v>
      </c>
      <c r="V195" s="63">
        <v>23.645918000000002</v>
      </c>
      <c r="W195" s="63">
        <v>7.9518595000000003</v>
      </c>
      <c r="X195" s="63">
        <v>2.2904793999999999E-3</v>
      </c>
      <c r="Y195" s="63">
        <v>2.1959156999999999E-4</v>
      </c>
      <c r="Z195" s="63">
        <v>35.237133</v>
      </c>
      <c r="AA195" s="63">
        <v>0.26534131</v>
      </c>
      <c r="AB195" s="63">
        <v>0.33092980999999999</v>
      </c>
      <c r="AC195" s="63">
        <v>4.6032287629081847E-2</v>
      </c>
      <c r="AD195" s="63">
        <v>0.64230340766553418</v>
      </c>
      <c r="AE195" s="63">
        <v>0.26510540999999999</v>
      </c>
      <c r="AF195" s="63">
        <v>0.48754610999999998</v>
      </c>
      <c r="AG195" s="63">
        <v>0.1844557101242677</v>
      </c>
      <c r="AH195" s="63">
        <v>0.98470087535232498</v>
      </c>
      <c r="AI195" s="63">
        <v>1.0567666E-9</v>
      </c>
      <c r="AL195" s="54">
        <v>6.7420000000000002E-4</v>
      </c>
      <c r="AM195" s="54">
        <v>1.0681E-2</v>
      </c>
      <c r="AN195" s="54">
        <v>25.224916</v>
      </c>
      <c r="AO195" s="54">
        <v>7.7432685000000001</v>
      </c>
      <c r="AP195" s="54">
        <v>2.2997820999999998E-3</v>
      </c>
      <c r="AQ195" s="54">
        <v>2.1443100000000001E-4</v>
      </c>
      <c r="AR195" s="54">
        <v>35.266590000000001</v>
      </c>
      <c r="AS195" s="54">
        <v>0.26139319</v>
      </c>
      <c r="AT195" s="54">
        <v>0.29284134000000001</v>
      </c>
      <c r="AU195" s="54">
        <v>3.3285387219818038E-2</v>
      </c>
      <c r="AV195" s="54">
        <v>0.58751991724802555</v>
      </c>
      <c r="AW195" s="54">
        <v>0.25220378999999998</v>
      </c>
      <c r="AX195" s="54">
        <v>0.46109215999999997</v>
      </c>
      <c r="AY195" s="54">
        <v>0.14724234010758311</v>
      </c>
      <c r="AZ195" s="54">
        <v>0.91845148077788241</v>
      </c>
      <c r="BA195" s="54">
        <v>4.9109994000000003E-10</v>
      </c>
      <c r="BD195" s="59">
        <v>6.5519999999999999E-4</v>
      </c>
      <c r="BE195" s="59">
        <v>1.40042E-2</v>
      </c>
      <c r="BF195" s="59">
        <v>24.414406</v>
      </c>
      <c r="BG195" s="59">
        <v>7.8642335000000001</v>
      </c>
      <c r="BH195" s="59">
        <v>2.2965143E-3</v>
      </c>
      <c r="BI195" s="59">
        <v>2.1701452E-4</v>
      </c>
      <c r="BJ195" s="59">
        <v>35.262745000000002</v>
      </c>
      <c r="BK195" s="59">
        <v>0.26300045399999999</v>
      </c>
      <c r="BL195" s="59">
        <v>0.31005758999999999</v>
      </c>
      <c r="BM195" s="59">
        <v>3.9762730396484397E-2</v>
      </c>
      <c r="BN195" s="59">
        <v>0.61282077442950778</v>
      </c>
      <c r="BO195" s="59">
        <v>0.25755732999999997</v>
      </c>
      <c r="BP195" s="59">
        <v>0.47213434999999998</v>
      </c>
      <c r="BQ195" s="59">
        <v>0.1645832401124839</v>
      </c>
      <c r="BR195" s="59">
        <v>0.93578761078278316</v>
      </c>
      <c r="BS195" s="59">
        <v>6.6635797000000002E-10</v>
      </c>
    </row>
    <row r="196" spans="2:71" x14ac:dyDescent="0.25">
      <c r="B196" s="52">
        <v>6.198E-4</v>
      </c>
      <c r="C196" s="52">
        <v>4.529E-3</v>
      </c>
      <c r="D196" s="52">
        <v>23.530125000000002</v>
      </c>
      <c r="E196" s="52">
        <v>8.1538979999999999</v>
      </c>
      <c r="F196" s="52">
        <v>2.2954376999999998E-3</v>
      </c>
      <c r="G196" s="52">
        <v>2.1962191E-4</v>
      </c>
      <c r="H196" s="52">
        <v>35.433390000000003</v>
      </c>
      <c r="I196" s="52">
        <v>0.27148967499999999</v>
      </c>
      <c r="J196" s="52">
        <v>0.23390509000000001</v>
      </c>
      <c r="K196" s="52">
        <v>9.4491815699999996E-9</v>
      </c>
      <c r="L196" s="52">
        <v>0.50539477446237668</v>
      </c>
      <c r="M196" s="52">
        <v>0.23288842000000001</v>
      </c>
      <c r="N196" s="52">
        <v>0.43640433000000001</v>
      </c>
      <c r="O196" s="52">
        <v>8.2231196699999998E-10</v>
      </c>
      <c r="P196" s="52">
        <v>0.70764048090633891</v>
      </c>
      <c r="Q196" s="65">
        <v>8.3946249999999998E-11</v>
      </c>
      <c r="T196" s="63">
        <v>6.7699999999999998E-4</v>
      </c>
      <c r="U196" s="63">
        <v>2.8103E-3</v>
      </c>
      <c r="V196" s="63">
        <v>25.052672999999999</v>
      </c>
      <c r="W196" s="63">
        <v>7.9375577000000002</v>
      </c>
      <c r="X196" s="63">
        <v>2.3055095E-3</v>
      </c>
      <c r="Y196" s="63">
        <v>2.1453499E-4</v>
      </c>
      <c r="Z196" s="63">
        <v>35.467711999999999</v>
      </c>
      <c r="AA196" s="63">
        <v>0.26328256</v>
      </c>
      <c r="AB196" s="63">
        <v>0.193591925</v>
      </c>
      <c r="AC196" s="63">
        <v>7.5413199799999999E-10</v>
      </c>
      <c r="AD196" s="63">
        <v>0.45687448576446099</v>
      </c>
      <c r="AE196" s="63">
        <v>0.21873206000000001</v>
      </c>
      <c r="AF196" s="63">
        <v>0.37664077000000001</v>
      </c>
      <c r="AG196" s="63">
        <v>3.5544102299999999E-10</v>
      </c>
      <c r="AH196" s="63">
        <v>0.64274636842195154</v>
      </c>
      <c r="AI196" s="63">
        <v>6.3890739999999999E-11</v>
      </c>
      <c r="AL196" s="54">
        <v>7.4359999999999997E-4</v>
      </c>
      <c r="AM196" s="54">
        <v>1.8489999999999999E-3</v>
      </c>
      <c r="AN196" s="54">
        <v>26.586205</v>
      </c>
      <c r="AO196" s="54">
        <v>7.7295113000000004</v>
      </c>
      <c r="AP196" s="54">
        <v>2.3160823999999998E-3</v>
      </c>
      <c r="AQ196" s="54">
        <v>2.0963536000000001E-4</v>
      </c>
      <c r="AR196" s="54">
        <v>35.507040000000003</v>
      </c>
      <c r="AS196" s="54">
        <v>0.25317389600000001</v>
      </c>
      <c r="AT196" s="54">
        <v>0.15955139500000001</v>
      </c>
      <c r="AU196" s="54">
        <v>2.3095100599999999E-10</v>
      </c>
      <c r="AV196" s="54">
        <v>0.41272529123942331</v>
      </c>
      <c r="AW196" s="54">
        <v>0.20584060000000001</v>
      </c>
      <c r="AX196" s="54">
        <v>0.32294763999999998</v>
      </c>
      <c r="AY196" s="54">
        <v>2.0573217999999999E-10</v>
      </c>
      <c r="AZ196" s="54">
        <v>0.59770831026277138</v>
      </c>
      <c r="BA196" s="54">
        <v>5.0523147999999998E-11</v>
      </c>
      <c r="BD196" s="59">
        <v>7.1750000000000004E-4</v>
      </c>
      <c r="BE196" s="59">
        <v>2.3016E-3</v>
      </c>
      <c r="BF196" s="59">
        <v>25.794150999999999</v>
      </c>
      <c r="BG196" s="59">
        <v>7.8515243999999997</v>
      </c>
      <c r="BH196" s="59">
        <v>2.3123317000000002E-3</v>
      </c>
      <c r="BI196" s="59">
        <v>2.1211299999999999E-4</v>
      </c>
      <c r="BJ196" s="59">
        <v>35.497729999999997</v>
      </c>
      <c r="BK196" s="59">
        <v>0.25852176999999998</v>
      </c>
      <c r="BL196" s="59">
        <v>0.17653794</v>
      </c>
      <c r="BM196" s="59">
        <v>3.9640497700000002E-10</v>
      </c>
      <c r="BN196" s="59">
        <v>0.43505971040576991</v>
      </c>
      <c r="BO196" s="59">
        <v>0.21234782999999999</v>
      </c>
      <c r="BP196" s="59">
        <v>0.34984174000000001</v>
      </c>
      <c r="BQ196" s="59">
        <v>2.6853805500000001E-10</v>
      </c>
      <c r="BR196" s="59">
        <v>0.59848462332557728</v>
      </c>
      <c r="BS196" s="59">
        <v>5.6981808000000003E-11</v>
      </c>
    </row>
    <row r="197" spans="2:71" x14ac:dyDescent="0.25">
      <c r="B197" s="52">
        <v>6.3949999999999999E-4</v>
      </c>
      <c r="C197" s="52">
        <v>3.9976999999999999E-3</v>
      </c>
      <c r="D197" s="52">
        <v>23.483460999999998</v>
      </c>
      <c r="E197" s="52">
        <v>8.1548630000000006</v>
      </c>
      <c r="F197" s="52">
        <v>2.3009625999999999E-3</v>
      </c>
      <c r="G197" s="52">
        <v>2.1870928E-4</v>
      </c>
      <c r="H197" s="52">
        <v>35.500889999999998</v>
      </c>
      <c r="I197" s="52">
        <v>0.26789511999999999</v>
      </c>
      <c r="J197" s="52">
        <v>0.20699226000000001</v>
      </c>
      <c r="K197" s="52">
        <v>2.3372705270000002E-9</v>
      </c>
      <c r="L197" s="52">
        <v>0.47488738234870848</v>
      </c>
      <c r="M197" s="52">
        <v>0.2242294</v>
      </c>
      <c r="N197" s="52">
        <v>0.37606728</v>
      </c>
      <c r="O197" s="52">
        <v>3.6486860799999997E-10</v>
      </c>
      <c r="P197" s="52">
        <v>0.63599001343068251</v>
      </c>
      <c r="Q197" s="65">
        <v>6.5759780000000003E-11</v>
      </c>
      <c r="T197" s="63">
        <v>6.9760000000000004E-4</v>
      </c>
      <c r="U197" s="63">
        <v>2.2902E-3</v>
      </c>
      <c r="V197" s="63">
        <v>24.983084000000002</v>
      </c>
      <c r="W197" s="63">
        <v>7.9347453000000003</v>
      </c>
      <c r="X197" s="63">
        <v>2.3113320000000001E-3</v>
      </c>
      <c r="Y197" s="63">
        <v>2.1385115000000001E-4</v>
      </c>
      <c r="Z197" s="63">
        <v>35.537514000000002</v>
      </c>
      <c r="AA197" s="63">
        <v>0.25934362999999999</v>
      </c>
      <c r="AB197" s="63">
        <v>0.16940799400000001</v>
      </c>
      <c r="AC197" s="63">
        <v>2.8197141899999998E-10</v>
      </c>
      <c r="AD197" s="63">
        <v>0.42875162429057428</v>
      </c>
      <c r="AE197" s="63">
        <v>0.21164789000000001</v>
      </c>
      <c r="AF197" s="63">
        <v>0.32019182000000002</v>
      </c>
      <c r="AG197" s="63">
        <v>1.93894408E-10</v>
      </c>
      <c r="AH197" s="63">
        <v>0.57660431024654368</v>
      </c>
      <c r="AI197" s="63">
        <v>5.0268123E-11</v>
      </c>
      <c r="AL197" s="54">
        <v>7.6499999999999995E-4</v>
      </c>
      <c r="AM197" s="54">
        <v>1.4395E-3</v>
      </c>
      <c r="AN197" s="54">
        <v>26.495155</v>
      </c>
      <c r="AO197" s="54">
        <v>7.7262544999999996</v>
      </c>
      <c r="AP197" s="54">
        <v>2.3221371000000002E-3</v>
      </c>
      <c r="AQ197" s="54">
        <v>2.0911597000000001E-4</v>
      </c>
      <c r="AR197" s="54">
        <v>35.578130000000002</v>
      </c>
      <c r="AS197" s="54">
        <v>0.24874657</v>
      </c>
      <c r="AT197" s="54">
        <v>0.13579502800000001</v>
      </c>
      <c r="AU197" s="54">
        <v>1.20894605E-10</v>
      </c>
      <c r="AV197" s="54">
        <v>0.38454159812773953</v>
      </c>
      <c r="AW197" s="54">
        <v>0.19921415000000001</v>
      </c>
      <c r="AX197" s="54">
        <v>0.26560452499999998</v>
      </c>
      <c r="AY197" s="54">
        <v>1.21657065E-10</v>
      </c>
      <c r="AZ197" s="54">
        <v>0.53196349316609526</v>
      </c>
      <c r="BA197" s="54">
        <v>3.8637374999999999E-11</v>
      </c>
      <c r="BD197" s="59">
        <v>7.3850000000000001E-4</v>
      </c>
      <c r="BE197" s="59">
        <v>1.8396E-3</v>
      </c>
      <c r="BF197" s="59">
        <v>25.712463</v>
      </c>
      <c r="BG197" s="59">
        <v>7.8493209999999998</v>
      </c>
      <c r="BH197" s="59">
        <v>2.3182896000000001E-3</v>
      </c>
      <c r="BI197" s="59">
        <v>2.1152192000000001E-4</v>
      </c>
      <c r="BJ197" s="59">
        <v>35.567689999999999</v>
      </c>
      <c r="BK197" s="59">
        <v>0.25431522000000001</v>
      </c>
      <c r="BL197" s="59">
        <v>0.15284245799999999</v>
      </c>
      <c r="BM197" s="59">
        <v>1.7482340999999999E-10</v>
      </c>
      <c r="BN197" s="59">
        <v>0.40715767818251958</v>
      </c>
      <c r="BO197" s="59">
        <v>0.20558739600000001</v>
      </c>
      <c r="BP197" s="59">
        <v>0.29346127999999999</v>
      </c>
      <c r="BQ197" s="59">
        <v>1.53267682E-10</v>
      </c>
      <c r="BR197" s="59">
        <v>0.5327954031977058</v>
      </c>
      <c r="BS197" s="59">
        <v>4.4393714E-11</v>
      </c>
    </row>
    <row r="198" spans="2:71" x14ac:dyDescent="0.25">
      <c r="B198" s="52">
        <v>6.4380000000000004E-4</v>
      </c>
      <c r="C198" s="52">
        <v>2.6557E-3</v>
      </c>
      <c r="D198" s="52">
        <v>23.269425999999999</v>
      </c>
      <c r="E198" s="52">
        <v>8.1581189999999992</v>
      </c>
      <c r="F198" s="52">
        <v>2.3037759E-3</v>
      </c>
      <c r="G198" s="52">
        <v>2.1897050999999999E-4</v>
      </c>
      <c r="H198" s="52">
        <v>35.531680000000001</v>
      </c>
      <c r="I198" s="52">
        <v>0.26732318999999999</v>
      </c>
      <c r="J198" s="52">
        <v>0.17880148000000001</v>
      </c>
      <c r="K198" s="52">
        <v>2.4256440600000001E-10</v>
      </c>
      <c r="L198" s="52">
        <v>0.44612467025088232</v>
      </c>
      <c r="M198" s="52">
        <v>0.216601875</v>
      </c>
      <c r="N198" s="52">
        <v>0.31755823999999999</v>
      </c>
      <c r="O198" s="52">
        <v>1.49955466E-10</v>
      </c>
      <c r="P198" s="52">
        <v>0.56781897519775582</v>
      </c>
      <c r="Q198" s="65">
        <v>4.7762359999999997E-11</v>
      </c>
      <c r="T198" s="63">
        <v>7.0089999999999996E-4</v>
      </c>
      <c r="U198" s="63">
        <v>1.8657000000000001E-3</v>
      </c>
      <c r="V198" s="63">
        <v>24.748280999999999</v>
      </c>
      <c r="W198" s="63">
        <v>7.9345207000000002</v>
      </c>
      <c r="X198" s="63">
        <v>2.3145654999999999E-3</v>
      </c>
      <c r="Y198" s="63">
        <v>2.140922E-4</v>
      </c>
      <c r="Z198" s="63">
        <v>35.567684</v>
      </c>
      <c r="AA198" s="63">
        <v>0.25757016999999999</v>
      </c>
      <c r="AB198" s="63">
        <v>0.14984125500000001</v>
      </c>
      <c r="AC198" s="63">
        <v>1.3741255800000001E-10</v>
      </c>
      <c r="AD198" s="63">
        <v>0.40741142514450551</v>
      </c>
      <c r="AE198" s="63">
        <v>0.20619122400000001</v>
      </c>
      <c r="AF198" s="63">
        <v>0.27325729500000001</v>
      </c>
      <c r="AG198" s="63">
        <v>1.17304844E-10</v>
      </c>
      <c r="AH198" s="63">
        <v>0.51858960315810299</v>
      </c>
      <c r="AI198" s="63">
        <v>3.9787465000000003E-11</v>
      </c>
      <c r="AL198" s="54">
        <v>7.6729999999999995E-4</v>
      </c>
      <c r="AM198" s="54">
        <v>1.2757999999999999E-3</v>
      </c>
      <c r="AN198" s="54">
        <v>26.236080000000001</v>
      </c>
      <c r="AO198" s="54">
        <v>7.7255050000000001</v>
      </c>
      <c r="AP198" s="54">
        <v>2.3258300000000001E-3</v>
      </c>
      <c r="AQ198" s="54">
        <v>2.094326E-4</v>
      </c>
      <c r="AR198" s="54">
        <v>35.609366999999999</v>
      </c>
      <c r="AS198" s="54">
        <v>0.24665384600000001</v>
      </c>
      <c r="AT198" s="54">
        <v>0.122411436</v>
      </c>
      <c r="AU198" s="54">
        <v>9.2780727999999995E-11</v>
      </c>
      <c r="AV198" s="54">
        <v>0.36906528209874728</v>
      </c>
      <c r="AW198" s="54">
        <v>0.19581363500000001</v>
      </c>
      <c r="AX198" s="54">
        <v>0.22791464</v>
      </c>
      <c r="AY198" s="54">
        <v>8.9195416999999997E-11</v>
      </c>
      <c r="AZ198" s="54">
        <v>0.4819756871250831</v>
      </c>
      <c r="BA198" s="54">
        <v>3.2174763E-11</v>
      </c>
      <c r="BD198" s="59">
        <v>7.4169999999999998E-4</v>
      </c>
      <c r="BE198" s="59">
        <v>1.5602999999999999E-3</v>
      </c>
      <c r="BF198" s="59">
        <v>25.465676999999999</v>
      </c>
      <c r="BG198" s="59">
        <v>7.8494267000000004</v>
      </c>
      <c r="BH198" s="59">
        <v>2.3217758000000002E-3</v>
      </c>
      <c r="BI198" s="59">
        <v>2.1179738E-4</v>
      </c>
      <c r="BJ198" s="59">
        <v>35.598323999999998</v>
      </c>
      <c r="BK198" s="59">
        <v>0.25223801000000001</v>
      </c>
      <c r="BL198" s="59">
        <v>0.13591655899999999</v>
      </c>
      <c r="BM198" s="59">
        <v>1.1166202700000001E-10</v>
      </c>
      <c r="BN198" s="59">
        <v>0.38815456911817298</v>
      </c>
      <c r="BO198" s="59">
        <v>0.20100289499999999</v>
      </c>
      <c r="BP198" s="59">
        <v>0.24994988000000001</v>
      </c>
      <c r="BQ198" s="59">
        <v>1.0205960899999999E-10</v>
      </c>
      <c r="BR198" s="59">
        <v>0.48269947513794731</v>
      </c>
      <c r="BS198" s="59">
        <v>3.5852965999999997E-11</v>
      </c>
    </row>
    <row r="199" spans="2:71" x14ac:dyDescent="0.25">
      <c r="B199" s="52">
        <v>6.9099999999999999E-4</v>
      </c>
      <c r="C199" s="52">
        <v>3.7620000000000002E-3</v>
      </c>
      <c r="D199" s="52">
        <v>22.730765999999999</v>
      </c>
      <c r="E199" s="52">
        <v>8.1584149999999998</v>
      </c>
      <c r="F199" s="52">
        <v>2.3208903E-3</v>
      </c>
      <c r="G199" s="52">
        <v>2.2036562E-4</v>
      </c>
      <c r="H199" s="52">
        <v>35.809863999999997</v>
      </c>
      <c r="I199" s="52">
        <v>0.26432719500000001</v>
      </c>
      <c r="J199" s="52">
        <v>0.19114638</v>
      </c>
      <c r="K199" s="52">
        <v>6.4077471000000004E-10</v>
      </c>
      <c r="L199" s="52">
        <v>0.45547357565055269</v>
      </c>
      <c r="M199" s="52">
        <v>0.21498807</v>
      </c>
      <c r="N199" s="52">
        <v>0.31748046000000002</v>
      </c>
      <c r="O199" s="52">
        <v>1.4335997000000001E-10</v>
      </c>
      <c r="P199" s="52">
        <v>0.56456953519349518</v>
      </c>
      <c r="Q199" s="65">
        <v>5.0096582999999999E-11</v>
      </c>
      <c r="T199" s="63">
        <v>7.427E-4</v>
      </c>
      <c r="U199" s="63">
        <v>2.7869000000000001E-3</v>
      </c>
      <c r="V199" s="63">
        <v>24.190044</v>
      </c>
      <c r="W199" s="63">
        <v>7.9342680000000003</v>
      </c>
      <c r="X199" s="63">
        <v>2.3330015000000001E-3</v>
      </c>
      <c r="Y199" s="63">
        <v>2.1542258000000001E-4</v>
      </c>
      <c r="Z199" s="63">
        <v>35.867485000000002</v>
      </c>
      <c r="AA199" s="63">
        <v>0.25539174999999997</v>
      </c>
      <c r="AB199" s="63">
        <v>0.16453133</v>
      </c>
      <c r="AC199" s="63">
        <v>2.9637322499999997E-10</v>
      </c>
      <c r="AD199" s="63">
        <v>0.41992308030484549</v>
      </c>
      <c r="AE199" s="63">
        <v>0.20561499999999999</v>
      </c>
      <c r="AF199" s="63">
        <v>0.27660753999999999</v>
      </c>
      <c r="AG199" s="63">
        <v>1.18139006E-10</v>
      </c>
      <c r="AH199" s="63">
        <v>0.51884449416183109</v>
      </c>
      <c r="AI199" s="63">
        <v>4.2970463999999998E-11</v>
      </c>
      <c r="AL199" s="54">
        <v>8.0409999999999998E-4</v>
      </c>
      <c r="AM199" s="54">
        <v>1.9856000000000001E-3</v>
      </c>
      <c r="AN199" s="54">
        <v>25.659903</v>
      </c>
      <c r="AO199" s="54">
        <v>7.7257056000000004</v>
      </c>
      <c r="AP199" s="54">
        <v>2.3457939E-3</v>
      </c>
      <c r="AQ199" s="54">
        <v>2.1069651000000001E-4</v>
      </c>
      <c r="AR199" s="54">
        <v>35.931282000000003</v>
      </c>
      <c r="AS199" s="54">
        <v>0.24524208</v>
      </c>
      <c r="AT199" s="54">
        <v>0.13828226199999999</v>
      </c>
      <c r="AU199" s="54">
        <v>1.5482226300000001E-10</v>
      </c>
      <c r="AV199" s="54">
        <v>0.3835243421619931</v>
      </c>
      <c r="AW199" s="54">
        <v>0.19601845000000001</v>
      </c>
      <c r="AX199" s="54">
        <v>0.23307828999999999</v>
      </c>
      <c r="AY199" s="54">
        <v>9.3374029999999996E-11</v>
      </c>
      <c r="AZ199" s="54">
        <v>0.48425404313254361</v>
      </c>
      <c r="BA199" s="54">
        <v>3.5651367000000002E-11</v>
      </c>
      <c r="BD199" s="59">
        <v>7.8069999999999995E-4</v>
      </c>
      <c r="BE199" s="59">
        <v>2.3738000000000001E-3</v>
      </c>
      <c r="BF199" s="59">
        <v>24.899263000000001</v>
      </c>
      <c r="BG199" s="59">
        <v>7.8495235000000001</v>
      </c>
      <c r="BH199" s="59">
        <v>2.3408930000000001E-3</v>
      </c>
      <c r="BI199" s="59">
        <v>2.1309502999999999E-4</v>
      </c>
      <c r="BJ199" s="59">
        <v>35.907738000000002</v>
      </c>
      <c r="BK199" s="59">
        <v>0.25029452499999999</v>
      </c>
      <c r="BL199" s="59">
        <v>0.15121383999999999</v>
      </c>
      <c r="BM199" s="59">
        <v>2.07919348E-10</v>
      </c>
      <c r="BN199" s="59">
        <v>0.40150836521571831</v>
      </c>
      <c r="BO199" s="59">
        <v>0.20064066999999999</v>
      </c>
      <c r="BP199" s="59">
        <v>0.25369074000000003</v>
      </c>
      <c r="BQ199" s="59">
        <v>1.04179134E-10</v>
      </c>
      <c r="BR199" s="59">
        <v>0.48482272714334868</v>
      </c>
      <c r="BS199" s="59">
        <v>3.9130418E-11</v>
      </c>
    </row>
    <row r="200" spans="2:71" x14ac:dyDescent="0.25">
      <c r="B200" s="52">
        <v>7.8319999999999996E-4</v>
      </c>
      <c r="C200" s="52">
        <v>4.5014E-3</v>
      </c>
      <c r="D200" s="52">
        <v>22.295418000000002</v>
      </c>
      <c r="E200" s="52">
        <v>8.1579429999999995</v>
      </c>
      <c r="F200" s="52">
        <v>2.3287016000000001E-3</v>
      </c>
      <c r="G200" s="52">
        <v>2.2175963000000001E-4</v>
      </c>
      <c r="H200" s="52">
        <v>35.958399999999997</v>
      </c>
      <c r="I200" s="52">
        <v>0.26550323999999997</v>
      </c>
      <c r="J200" s="52">
        <v>0.202595</v>
      </c>
      <c r="K200" s="52">
        <v>1.4788102100000001E-9</v>
      </c>
      <c r="L200" s="52">
        <v>0.46809824148967139</v>
      </c>
      <c r="M200" s="52">
        <v>0.21858449999999999</v>
      </c>
      <c r="N200" s="52">
        <v>0.3321501</v>
      </c>
      <c r="O200" s="52">
        <v>1.6395317899999999E-10</v>
      </c>
      <c r="P200" s="52">
        <v>0.58292882021830239</v>
      </c>
      <c r="Q200" s="65">
        <v>5.4304408000000001E-11</v>
      </c>
      <c r="T200" s="63">
        <v>8.3560000000000004E-4</v>
      </c>
      <c r="U200" s="63">
        <v>3.3825000000000001E-3</v>
      </c>
      <c r="V200" s="63">
        <v>23.743706</v>
      </c>
      <c r="W200" s="63">
        <v>7.9343123000000002</v>
      </c>
      <c r="X200" s="63">
        <v>2.3417477000000002E-3</v>
      </c>
      <c r="Y200" s="63">
        <v>2.1673265999999999E-4</v>
      </c>
      <c r="Z200" s="63">
        <v>36.035187000000001</v>
      </c>
      <c r="AA200" s="63">
        <v>0.25643038000000001</v>
      </c>
      <c r="AB200" s="63">
        <v>0.174135964</v>
      </c>
      <c r="AC200" s="63">
        <v>5.7847889699999998E-10</v>
      </c>
      <c r="AD200" s="63">
        <v>0.43056634458787091</v>
      </c>
      <c r="AE200" s="63">
        <v>0.20826533999999999</v>
      </c>
      <c r="AF200" s="63">
        <v>0.287022214</v>
      </c>
      <c r="AG200" s="63">
        <v>1.29668704E-10</v>
      </c>
      <c r="AH200" s="63">
        <v>0.53262784317670608</v>
      </c>
      <c r="AI200" s="63">
        <v>4.6102489999999997E-11</v>
      </c>
      <c r="AL200" s="54">
        <v>8.9689999999999995E-4</v>
      </c>
      <c r="AM200" s="54">
        <v>2.4418E-3</v>
      </c>
      <c r="AN200" s="54">
        <v>25.195067999999999</v>
      </c>
      <c r="AO200" s="54">
        <v>7.7259209999999996</v>
      </c>
      <c r="AP200" s="54">
        <v>2.3555856000000001E-3</v>
      </c>
      <c r="AQ200" s="54">
        <v>2.1194952E-4</v>
      </c>
      <c r="AR200" s="54">
        <v>36.119909999999997</v>
      </c>
      <c r="AS200" s="54">
        <v>0.24625366000000001</v>
      </c>
      <c r="AT200" s="54">
        <v>0.14707576999999999</v>
      </c>
      <c r="AU200" s="54">
        <v>2.4374115300000002E-10</v>
      </c>
      <c r="AV200" s="54">
        <v>0.39332943025167733</v>
      </c>
      <c r="AW200" s="54">
        <v>0.19844097999999999</v>
      </c>
      <c r="AX200" s="54">
        <v>0.23995153999999999</v>
      </c>
      <c r="AY200" s="54">
        <v>9.9978104999999998E-11</v>
      </c>
      <c r="AZ200" s="54">
        <v>0.49367038014164089</v>
      </c>
      <c r="BA200" s="54">
        <v>3.8189819999999999E-11</v>
      </c>
      <c r="BD200" s="59">
        <v>8.744E-4</v>
      </c>
      <c r="BE200" s="59">
        <v>2.8682E-3</v>
      </c>
      <c r="BF200" s="59">
        <v>24.441557</v>
      </c>
      <c r="BG200" s="59">
        <v>7.8495584000000003</v>
      </c>
      <c r="BH200" s="59">
        <v>2.3502172E-3</v>
      </c>
      <c r="BI200" s="59">
        <v>2.1438543999999999E-4</v>
      </c>
      <c r="BJ200" s="59">
        <v>36.087420000000002</v>
      </c>
      <c r="BK200" s="59">
        <v>0.25129736400000002</v>
      </c>
      <c r="BL200" s="59">
        <v>0.15960864999999999</v>
      </c>
      <c r="BM200" s="59">
        <v>3.5104063000000002E-10</v>
      </c>
      <c r="BN200" s="59">
        <v>0.41090601435960972</v>
      </c>
      <c r="BO200" s="59">
        <v>0.20305770000000001</v>
      </c>
      <c r="BP200" s="59">
        <v>0.26088618000000002</v>
      </c>
      <c r="BQ200" s="59">
        <v>1.1162113399999999E-10</v>
      </c>
      <c r="BR200" s="59">
        <v>0.49424821015328402</v>
      </c>
      <c r="BS200" s="59">
        <v>4.1619959999999997E-11</v>
      </c>
    </row>
    <row r="201" spans="2:71" x14ac:dyDescent="0.25">
      <c r="B201" s="52">
        <v>9.1850000000000005E-4</v>
      </c>
      <c r="C201" s="52">
        <v>3.1204000000000002E-3</v>
      </c>
      <c r="D201" s="52">
        <v>22.108813999999999</v>
      </c>
      <c r="E201" s="52">
        <v>8.1555160000000004</v>
      </c>
      <c r="F201" s="52">
        <v>2.3279492999999998E-3</v>
      </c>
      <c r="G201" s="52">
        <v>2.2259881E-4</v>
      </c>
      <c r="H201" s="52">
        <v>35.974957000000003</v>
      </c>
      <c r="I201" s="52">
        <v>0.27202695999999998</v>
      </c>
      <c r="J201" s="52">
        <v>0.19103230700000001</v>
      </c>
      <c r="K201" s="52">
        <v>3.0862889699999998E-10</v>
      </c>
      <c r="L201" s="52">
        <v>0.46305926731724889</v>
      </c>
      <c r="M201" s="52">
        <v>0.22338471600000001</v>
      </c>
      <c r="N201" s="52">
        <v>0.32500632000000002</v>
      </c>
      <c r="O201" s="52">
        <v>1.5605246100000001E-10</v>
      </c>
      <c r="P201" s="52">
        <v>0.58177077320580817</v>
      </c>
      <c r="Q201" s="65">
        <v>4.9714333000000002E-11</v>
      </c>
      <c r="T201" s="63">
        <v>9.722E-4</v>
      </c>
      <c r="U201" s="63">
        <v>2.2528000000000001E-3</v>
      </c>
      <c r="V201" s="63">
        <v>23.58004</v>
      </c>
      <c r="W201" s="63">
        <v>7.9329704999999997</v>
      </c>
      <c r="X201" s="63">
        <v>2.3403335000000002E-3</v>
      </c>
      <c r="Y201" s="63">
        <v>2.1743321999999999E-4</v>
      </c>
      <c r="Z201" s="63">
        <v>36.044632</v>
      </c>
      <c r="AA201" s="63">
        <v>0.26251624000000001</v>
      </c>
      <c r="AB201" s="63">
        <v>0.16092021300000001</v>
      </c>
      <c r="AC201" s="63">
        <v>1.6507387400000001E-10</v>
      </c>
      <c r="AD201" s="63">
        <v>0.42343645317247341</v>
      </c>
      <c r="AE201" s="63">
        <v>0.21253736400000001</v>
      </c>
      <c r="AF201" s="63">
        <v>0.27919432999999999</v>
      </c>
      <c r="AG201" s="63">
        <v>1.2044946199999999E-10</v>
      </c>
      <c r="AH201" s="63">
        <v>0.52887970016264452</v>
      </c>
      <c r="AI201" s="63">
        <v>4.1498260000000003E-11</v>
      </c>
      <c r="AL201" s="54">
        <v>1.0337E-3</v>
      </c>
      <c r="AM201" s="54">
        <v>1.5788E-3</v>
      </c>
      <c r="AN201" s="54">
        <v>25.046997000000001</v>
      </c>
      <c r="AO201" s="54">
        <v>7.7254633999999998</v>
      </c>
      <c r="AP201" s="54">
        <v>2.3534668000000001E-3</v>
      </c>
      <c r="AQ201" s="54">
        <v>2.1254824E-4</v>
      </c>
      <c r="AR201" s="54">
        <v>36.119872999999998</v>
      </c>
      <c r="AS201" s="54">
        <v>0.25155814999999998</v>
      </c>
      <c r="AT201" s="54">
        <v>0.13187939500000001</v>
      </c>
      <c r="AU201" s="54">
        <v>1.0441646E-10</v>
      </c>
      <c r="AV201" s="54">
        <v>0.38343754511065042</v>
      </c>
      <c r="AW201" s="54">
        <v>0.20177118599999999</v>
      </c>
      <c r="AX201" s="54">
        <v>0.230063457</v>
      </c>
      <c r="AY201" s="54">
        <v>8.9883229999999994E-11</v>
      </c>
      <c r="AZ201" s="54">
        <v>0.48794020912665248</v>
      </c>
      <c r="BA201" s="54">
        <v>3.3418139999999998E-11</v>
      </c>
      <c r="BD201" s="59">
        <v>1.0123E-3</v>
      </c>
      <c r="BE201" s="59">
        <v>1.8778E-3</v>
      </c>
      <c r="BF201" s="59">
        <v>24.288333999999999</v>
      </c>
      <c r="BG201" s="59">
        <v>7.8487330000000002</v>
      </c>
      <c r="BH201" s="59">
        <v>2.3484207000000002E-3</v>
      </c>
      <c r="BI201" s="59">
        <v>2.1501847E-4</v>
      </c>
      <c r="BJ201" s="59">
        <v>36.092224000000002</v>
      </c>
      <c r="BK201" s="59">
        <v>0.25690323999999998</v>
      </c>
      <c r="BL201" s="59">
        <v>0.14475805</v>
      </c>
      <c r="BM201" s="59">
        <v>1.2539126E-10</v>
      </c>
      <c r="BN201" s="59">
        <v>0.4016612901321075</v>
      </c>
      <c r="BO201" s="59">
        <v>0.20680992400000001</v>
      </c>
      <c r="BP201" s="59">
        <v>0.25051538400000001</v>
      </c>
      <c r="BQ201" s="59">
        <v>1.01037228E-10</v>
      </c>
      <c r="BR201" s="59">
        <v>0.48859301813780648</v>
      </c>
      <c r="BS201" s="59">
        <v>3.6728744999999998E-11</v>
      </c>
    </row>
    <row r="202" spans="2:71" x14ac:dyDescent="0.25">
      <c r="B202" s="52">
        <v>1.0424E-3</v>
      </c>
      <c r="C202" s="52">
        <v>4.4193000000000001E-3</v>
      </c>
      <c r="D202" s="52">
        <v>21.295832000000001</v>
      </c>
      <c r="E202" s="52">
        <v>8.1538640000000004</v>
      </c>
      <c r="F202" s="52">
        <v>2.3123978000000002E-3</v>
      </c>
      <c r="G202" s="52">
        <v>2.260335E-4</v>
      </c>
      <c r="H202" s="52">
        <v>35.748095999999997</v>
      </c>
      <c r="I202" s="52">
        <v>0.27646566500000003</v>
      </c>
      <c r="J202" s="52">
        <v>0.22303116000000001</v>
      </c>
      <c r="K202" s="52">
        <v>1.2033150119999999E-9</v>
      </c>
      <c r="L202" s="52">
        <v>0.49949682621395242</v>
      </c>
      <c r="M202" s="52">
        <v>0.233138025</v>
      </c>
      <c r="N202" s="52">
        <v>0.37625408999999999</v>
      </c>
      <c r="O202" s="52">
        <v>2.4276975700000001E-10</v>
      </c>
      <c r="P202" s="52">
        <v>0.64410402030473701</v>
      </c>
      <c r="Q202" s="65">
        <v>6.1892899999999999E-11</v>
      </c>
      <c r="T202" s="63">
        <v>1.1065999999999999E-3</v>
      </c>
      <c r="U202" s="63">
        <v>2.9345E-3</v>
      </c>
      <c r="V202" s="63">
        <v>22.834773999999999</v>
      </c>
      <c r="W202" s="63">
        <v>7.9305640000000004</v>
      </c>
      <c r="X202" s="63">
        <v>2.3234814999999998E-3</v>
      </c>
      <c r="Y202" s="63">
        <v>2.2044006999999999E-4</v>
      </c>
      <c r="Z202" s="63">
        <v>35.808585999999998</v>
      </c>
      <c r="AA202" s="63">
        <v>0.26666585599999998</v>
      </c>
      <c r="AB202" s="63">
        <v>0.18162283800000001</v>
      </c>
      <c r="AC202" s="63">
        <v>3.0690465699999999E-10</v>
      </c>
      <c r="AD202" s="63">
        <v>0.44828869431541568</v>
      </c>
      <c r="AE202" s="63">
        <v>0.21947459</v>
      </c>
      <c r="AF202" s="63">
        <v>0.31021240999999999</v>
      </c>
      <c r="AG202" s="63">
        <v>1.5273925E-10</v>
      </c>
      <c r="AH202" s="63">
        <v>0.56705899220146727</v>
      </c>
      <c r="AI202" s="63">
        <v>4.8093056999999999E-11</v>
      </c>
      <c r="AL202" s="54">
        <v>1.1812999999999999E-3</v>
      </c>
      <c r="AM202" s="54">
        <v>1.8867999999999999E-3</v>
      </c>
      <c r="AN202" s="54">
        <v>24.365594999999999</v>
      </c>
      <c r="AO202" s="54">
        <v>7.7229542999999996</v>
      </c>
      <c r="AP202" s="54">
        <v>2.3348848E-3</v>
      </c>
      <c r="AQ202" s="54">
        <v>2.1518992E-4</v>
      </c>
      <c r="AR202" s="54">
        <v>35.864879999999999</v>
      </c>
      <c r="AS202" s="54">
        <v>0.25490348000000002</v>
      </c>
      <c r="AT202" s="54">
        <v>0.14275263299999999</v>
      </c>
      <c r="AU202" s="54">
        <v>1.25377625E-10</v>
      </c>
      <c r="AV202" s="54">
        <v>0.39765611313207111</v>
      </c>
      <c r="AW202" s="54">
        <v>0.20664063999999999</v>
      </c>
      <c r="AX202" s="54">
        <v>0.24246490000000001</v>
      </c>
      <c r="AY202" s="54">
        <v>9.7905880000000001E-11</v>
      </c>
      <c r="AZ202" s="54">
        <v>0.51047769513826824</v>
      </c>
      <c r="BA202" s="54">
        <v>3.6042735000000001E-11</v>
      </c>
      <c r="BD202" s="59">
        <v>1.1563999999999999E-3</v>
      </c>
      <c r="BE202" s="59">
        <v>2.2989E-3</v>
      </c>
      <c r="BF202" s="59">
        <v>23.572035</v>
      </c>
      <c r="BG202" s="59">
        <v>7.8461145999999999</v>
      </c>
      <c r="BH202" s="59">
        <v>2.3306784999999998E-3</v>
      </c>
      <c r="BI202" s="59">
        <v>2.178448E-4</v>
      </c>
      <c r="BJ202" s="59">
        <v>35.848267</v>
      </c>
      <c r="BK202" s="59">
        <v>0.26040967999999998</v>
      </c>
      <c r="BL202" s="59">
        <v>0.15833872500000001</v>
      </c>
      <c r="BM202" s="59">
        <v>1.68335881E-10</v>
      </c>
      <c r="BN202" s="59">
        <v>0.41874840517568018</v>
      </c>
      <c r="BO202" s="59">
        <v>0.21223684000000001</v>
      </c>
      <c r="BP202" s="59">
        <v>0.26736958999999999</v>
      </c>
      <c r="BQ202" s="59">
        <v>1.13789397E-10</v>
      </c>
      <c r="BR202" s="59">
        <v>0.51121747015415175</v>
      </c>
      <c r="BS202" s="59">
        <v>4.030898E-11</v>
      </c>
    </row>
    <row r="203" spans="2:71" x14ac:dyDescent="0.25">
      <c r="B203" s="52" t="str">
        <v>NA</v>
      </c>
      <c r="C203" s="52" t="str">
        <v>NA</v>
      </c>
      <c r="D203" s="52" t="str">
        <v>NaN</v>
      </c>
      <c r="E203" s="52" t="str">
        <v>NaN</v>
      </c>
      <c r="F203" s="52" t="str">
        <v>NaN</v>
      </c>
      <c r="G203" s="52" t="str">
        <v>NaN</v>
      </c>
      <c r="H203" s="52" t="str">
        <v>NaN</v>
      </c>
      <c r="I203" s="52" t="str">
        <v>NA</v>
      </c>
      <c r="J203" s="52" t="str">
        <v>NA</v>
      </c>
      <c r="K203" s="52" t="str">
        <v>NA</v>
      </c>
      <c r="L203" s="52" t="str">
        <v>NA</v>
      </c>
      <c r="M203" s="52" t="str">
        <v>NA</v>
      </c>
      <c r="N203" s="52" t="str">
        <v>NA</v>
      </c>
      <c r="O203" s="52" t="str">
        <v>NA</v>
      </c>
      <c r="P203" s="52" t="str">
        <v>NA</v>
      </c>
      <c r="Q203" s="65" t="str">
        <v>NaN</v>
      </c>
      <c r="T203" s="63" t="str">
        <v>NA</v>
      </c>
      <c r="U203" s="63" t="str">
        <v>NA</v>
      </c>
      <c r="V203" s="63" t="str">
        <v>NaN</v>
      </c>
      <c r="W203" s="63" t="str">
        <v>NaN</v>
      </c>
      <c r="X203" s="63" t="str">
        <v>NaN</v>
      </c>
      <c r="Y203" s="63" t="str">
        <v>NaN</v>
      </c>
      <c r="Z203" s="63" t="str">
        <v>NaN</v>
      </c>
      <c r="AA203" s="63" t="str">
        <v>NA</v>
      </c>
      <c r="AB203" s="63" t="str">
        <v>NA</v>
      </c>
      <c r="AC203" s="63" t="str">
        <v>NA</v>
      </c>
      <c r="AD203" s="63" t="str">
        <v>NA</v>
      </c>
      <c r="AE203" s="63" t="str">
        <v>NA</v>
      </c>
      <c r="AF203" s="63" t="str">
        <v>NA</v>
      </c>
      <c r="AG203" s="63" t="str">
        <v>NA</v>
      </c>
      <c r="AH203" s="63" t="str">
        <v>NA</v>
      </c>
      <c r="AI203" s="63" t="str">
        <v>NaN</v>
      </c>
      <c r="AL203" s="54" t="str">
        <v>NA</v>
      </c>
      <c r="AM203" s="54" t="str">
        <v>NA</v>
      </c>
      <c r="AN203" s="54" t="str">
        <v>NaN</v>
      </c>
      <c r="AO203" s="54" t="str">
        <v>NaN</v>
      </c>
      <c r="AP203" s="54" t="str">
        <v>NaN</v>
      </c>
      <c r="AQ203" s="54" t="str">
        <v>NaN</v>
      </c>
      <c r="AR203" s="54" t="str">
        <v>NaN</v>
      </c>
      <c r="AS203" s="54" t="str">
        <v>NA</v>
      </c>
      <c r="AT203" s="54" t="str">
        <v>NA</v>
      </c>
      <c r="AU203" s="54" t="str">
        <v>NA</v>
      </c>
      <c r="AV203" s="54" t="str">
        <v>NA</v>
      </c>
      <c r="AW203" s="54" t="str">
        <v>NA</v>
      </c>
      <c r="AX203" s="54" t="str">
        <v>NA</v>
      </c>
      <c r="AY203" s="54" t="str">
        <v>NA</v>
      </c>
      <c r="AZ203" s="54" t="str">
        <v>NA</v>
      </c>
      <c r="BA203" s="54" t="str">
        <v>NaN</v>
      </c>
      <c r="BD203" s="59" t="str">
        <v>NA</v>
      </c>
      <c r="BE203" s="59" t="str">
        <v>NA</v>
      </c>
      <c r="BF203" s="59" t="str">
        <v>NaN</v>
      </c>
      <c r="BG203" s="59" t="str">
        <v>NaN</v>
      </c>
      <c r="BH203" s="59" t="str">
        <v>NaN</v>
      </c>
      <c r="BI203" s="59" t="str">
        <v>NaN</v>
      </c>
      <c r="BJ203" s="59" t="str">
        <v>NaN</v>
      </c>
      <c r="BK203" s="59" t="str">
        <v>NA</v>
      </c>
      <c r="BL203" s="59" t="str">
        <v>NA</v>
      </c>
      <c r="BM203" s="59" t="str">
        <v>NA</v>
      </c>
      <c r="BN203" s="59" t="str">
        <v>NA</v>
      </c>
      <c r="BO203" s="59" t="str">
        <v>NA</v>
      </c>
      <c r="BP203" s="59" t="str">
        <v>NA</v>
      </c>
      <c r="BQ203" s="59" t="str">
        <v>NA</v>
      </c>
      <c r="BR203" s="59" t="str">
        <v>NA</v>
      </c>
      <c r="BS203" s="59" t="str">
        <v>NaN</v>
      </c>
    </row>
    <row r="204" spans="2:71" x14ac:dyDescent="0.25">
      <c r="B204" s="52" t="str">
        <v>NA</v>
      </c>
      <c r="C204" s="52" t="str">
        <v>NA</v>
      </c>
      <c r="D204" s="52" t="str">
        <v>NaN</v>
      </c>
      <c r="E204" s="52" t="str">
        <v>NaN</v>
      </c>
      <c r="F204" s="52" t="str">
        <v>NaN</v>
      </c>
      <c r="G204" s="52" t="str">
        <v>NaN</v>
      </c>
      <c r="H204" s="52" t="str">
        <v>NaN</v>
      </c>
      <c r="I204" s="52" t="str">
        <v>NA</v>
      </c>
      <c r="J204" s="52" t="str">
        <v>NA</v>
      </c>
      <c r="K204" s="52" t="str">
        <v>NA</v>
      </c>
      <c r="L204" s="52" t="str">
        <v>NA</v>
      </c>
      <c r="M204" s="52" t="str">
        <v>NA</v>
      </c>
      <c r="N204" s="52" t="str">
        <v>NA</v>
      </c>
      <c r="O204" s="52" t="str">
        <v>NA</v>
      </c>
      <c r="P204" s="52" t="str">
        <v>NA</v>
      </c>
      <c r="Q204" s="65" t="str">
        <v>NaN</v>
      </c>
      <c r="T204" s="63" t="str">
        <v>NA</v>
      </c>
      <c r="U204" s="63" t="str">
        <v>NA</v>
      </c>
      <c r="V204" s="63" t="str">
        <v>NaN</v>
      </c>
      <c r="W204" s="63" t="str">
        <v>NaN</v>
      </c>
      <c r="X204" s="63" t="str">
        <v>NaN</v>
      </c>
      <c r="Y204" s="63" t="str">
        <v>NaN</v>
      </c>
      <c r="Z204" s="63" t="str">
        <v>NaN</v>
      </c>
      <c r="AA204" s="63" t="str">
        <v>NA</v>
      </c>
      <c r="AB204" s="63" t="str">
        <v>NA</v>
      </c>
      <c r="AC204" s="63" t="str">
        <v>NA</v>
      </c>
      <c r="AD204" s="63" t="str">
        <v>NA</v>
      </c>
      <c r="AE204" s="63" t="str">
        <v>NA</v>
      </c>
      <c r="AF204" s="63" t="str">
        <v>NA</v>
      </c>
      <c r="AG204" s="63" t="str">
        <v>NA</v>
      </c>
      <c r="AH204" s="63" t="str">
        <v>NA</v>
      </c>
      <c r="AI204" s="63" t="str">
        <v>NaN</v>
      </c>
      <c r="AL204" s="54" t="str">
        <v>NA</v>
      </c>
      <c r="AM204" s="54" t="str">
        <v>NA</v>
      </c>
      <c r="AN204" s="54" t="str">
        <v>NaN</v>
      </c>
      <c r="AO204" s="54" t="str">
        <v>NaN</v>
      </c>
      <c r="AP204" s="54" t="str">
        <v>NaN</v>
      </c>
      <c r="AQ204" s="54" t="str">
        <v>NaN</v>
      </c>
      <c r="AR204" s="54" t="str">
        <v>NaN</v>
      </c>
      <c r="AS204" s="54" t="str">
        <v>NA</v>
      </c>
      <c r="AT204" s="54" t="str">
        <v>NA</v>
      </c>
      <c r="AU204" s="54" t="str">
        <v>NA</v>
      </c>
      <c r="AV204" s="54" t="str">
        <v>NA</v>
      </c>
      <c r="AW204" s="54" t="str">
        <v>NA</v>
      </c>
      <c r="AX204" s="54" t="str">
        <v>NA</v>
      </c>
      <c r="AY204" s="54" t="str">
        <v>NA</v>
      </c>
      <c r="AZ204" s="54" t="str">
        <v>NA</v>
      </c>
      <c r="BA204" s="54" t="str">
        <v>NaN</v>
      </c>
      <c r="BD204" s="59" t="str">
        <v>NA</v>
      </c>
      <c r="BE204" s="59" t="str">
        <v>NA</v>
      </c>
      <c r="BF204" s="59" t="str">
        <v>NaN</v>
      </c>
      <c r="BG204" s="59" t="str">
        <v>NaN</v>
      </c>
      <c r="BH204" s="59" t="str">
        <v>NaN</v>
      </c>
      <c r="BI204" s="59" t="str">
        <v>NaN</v>
      </c>
      <c r="BJ204" s="59" t="str">
        <v>NaN</v>
      </c>
      <c r="BK204" s="59" t="str">
        <v>NA</v>
      </c>
      <c r="BL204" s="59" t="str">
        <v>NA</v>
      </c>
      <c r="BM204" s="59" t="str">
        <v>NA</v>
      </c>
      <c r="BN204" s="59" t="str">
        <v>NA</v>
      </c>
      <c r="BO204" s="59" t="str">
        <v>NA</v>
      </c>
      <c r="BP204" s="59" t="str">
        <v>NA</v>
      </c>
      <c r="BQ204" s="59" t="str">
        <v>NA</v>
      </c>
      <c r="BR204" s="59" t="str">
        <v>NA</v>
      </c>
      <c r="BS204" s="59" t="str">
        <v>NaN</v>
      </c>
    </row>
    <row r="205" spans="2:71" x14ac:dyDescent="0.25">
      <c r="B205" s="52" t="str">
        <v>NA</v>
      </c>
      <c r="C205" s="52" t="str">
        <v>NA</v>
      </c>
      <c r="D205" s="52" t="str">
        <v>NaN</v>
      </c>
      <c r="E205" s="52" t="str">
        <v>NaN</v>
      </c>
      <c r="F205" s="52" t="str">
        <v>NaN</v>
      </c>
      <c r="G205" s="52" t="str">
        <v>NaN</v>
      </c>
      <c r="H205" s="52" t="str">
        <v>NaN</v>
      </c>
      <c r="I205" s="52" t="str">
        <v>NA</v>
      </c>
      <c r="J205" s="52" t="str">
        <v>NA</v>
      </c>
      <c r="K205" s="52" t="str">
        <v>NA</v>
      </c>
      <c r="L205" s="52" t="str">
        <v>NA</v>
      </c>
      <c r="M205" s="52" t="str">
        <v>NA</v>
      </c>
      <c r="N205" s="52" t="str">
        <v>NA</v>
      </c>
      <c r="O205" s="52" t="str">
        <v>NA</v>
      </c>
      <c r="P205" s="52" t="str">
        <v>NA</v>
      </c>
      <c r="Q205" s="65" t="str">
        <v>NaN</v>
      </c>
      <c r="T205" s="63" t="str">
        <v>NA</v>
      </c>
      <c r="U205" s="63" t="str">
        <v>NA</v>
      </c>
      <c r="V205" s="63" t="str">
        <v>NaN</v>
      </c>
      <c r="W205" s="63" t="str">
        <v>NaN</v>
      </c>
      <c r="X205" s="63" t="str">
        <v>NaN</v>
      </c>
      <c r="Y205" s="63" t="str">
        <v>NaN</v>
      </c>
      <c r="Z205" s="63" t="str">
        <v>NaN</v>
      </c>
      <c r="AA205" s="63" t="str">
        <v>NA</v>
      </c>
      <c r="AB205" s="63" t="str">
        <v>NA</v>
      </c>
      <c r="AC205" s="63" t="str">
        <v>NA</v>
      </c>
      <c r="AD205" s="63" t="str">
        <v>NA</v>
      </c>
      <c r="AE205" s="63" t="str">
        <v>NA</v>
      </c>
      <c r="AF205" s="63" t="str">
        <v>NA</v>
      </c>
      <c r="AG205" s="63" t="str">
        <v>NA</v>
      </c>
      <c r="AH205" s="63" t="str">
        <v>NA</v>
      </c>
      <c r="AI205" s="63" t="str">
        <v>NaN</v>
      </c>
      <c r="AL205" s="54" t="str">
        <v>NA</v>
      </c>
      <c r="AM205" s="54" t="str">
        <v>NA</v>
      </c>
      <c r="AN205" s="54" t="str">
        <v>NaN</v>
      </c>
      <c r="AO205" s="54" t="str">
        <v>NaN</v>
      </c>
      <c r="AP205" s="54" t="str">
        <v>NaN</v>
      </c>
      <c r="AQ205" s="54" t="str">
        <v>NaN</v>
      </c>
      <c r="AR205" s="54" t="str">
        <v>NaN</v>
      </c>
      <c r="AS205" s="54" t="str">
        <v>NA</v>
      </c>
      <c r="AT205" s="54" t="str">
        <v>NA</v>
      </c>
      <c r="AU205" s="54" t="str">
        <v>NA</v>
      </c>
      <c r="AV205" s="54" t="str">
        <v>NA</v>
      </c>
      <c r="AW205" s="54" t="str">
        <v>NA</v>
      </c>
      <c r="AX205" s="54" t="str">
        <v>NA</v>
      </c>
      <c r="AY205" s="54" t="str">
        <v>NA</v>
      </c>
      <c r="AZ205" s="54" t="str">
        <v>NA</v>
      </c>
      <c r="BA205" s="54" t="str">
        <v>NaN</v>
      </c>
      <c r="BD205" s="59" t="str">
        <v>NA</v>
      </c>
      <c r="BE205" s="59" t="str">
        <v>NA</v>
      </c>
      <c r="BF205" s="59" t="str">
        <v>NaN</v>
      </c>
      <c r="BG205" s="59" t="str">
        <v>NaN</v>
      </c>
      <c r="BH205" s="59" t="str">
        <v>NaN</v>
      </c>
      <c r="BI205" s="59" t="str">
        <v>NaN</v>
      </c>
      <c r="BJ205" s="59" t="str">
        <v>NaN</v>
      </c>
      <c r="BK205" s="59" t="str">
        <v>NA</v>
      </c>
      <c r="BL205" s="59" t="str">
        <v>NA</v>
      </c>
      <c r="BM205" s="59" t="str">
        <v>NA</v>
      </c>
      <c r="BN205" s="59" t="str">
        <v>NA</v>
      </c>
      <c r="BO205" s="59" t="str">
        <v>NA</v>
      </c>
      <c r="BP205" s="59" t="str">
        <v>NA</v>
      </c>
      <c r="BQ205" s="59" t="str">
        <v>NA</v>
      </c>
      <c r="BR205" s="59" t="str">
        <v>NA</v>
      </c>
      <c r="BS205" s="59" t="str">
        <v>NaN</v>
      </c>
    </row>
    <row r="206" spans="2:71" x14ac:dyDescent="0.25">
      <c r="B206" s="52" t="str" cm="1">
        <f t="array" ref="B206:B218">TRANSPOSE(Fe!P$26:AB$26)</f>
        <v>NA</v>
      </c>
      <c r="C206" s="52" t="str" cm="1">
        <f t="array" ref="C206:C218">TRANSPOSE('PO4'!P$26:AB$26)</f>
        <v>NA</v>
      </c>
      <c r="D206" s="52" t="str" cm="1">
        <f t="array" ref="D206:D218">TRANSPOSE(surface_T!P$26:AB$26)</f>
        <v>NaN</v>
      </c>
      <c r="E206" s="52" t="str" cm="1">
        <f t="array" ref="E206:E218">TRANSPOSE(surface_ph!P$26:AB$26)</f>
        <v>NaN</v>
      </c>
      <c r="F206" s="52" t="str" cm="1">
        <f t="array" ref="F206:F218">TRANSPOSE(surface_Alk!P$26:AB$26)</f>
        <v>NaN</v>
      </c>
      <c r="G206" s="52" t="str" cm="1">
        <f t="array" ref="G206:G218">TRANSPOSE(surface_oxugen!P$26:AB$26)</f>
        <v>NaN</v>
      </c>
      <c r="H206" s="52" t="str" cm="1">
        <f t="array" ref="H206:H218">TRANSPOSE(Surface_sal!P$26:AB$26)</f>
        <v>NaN</v>
      </c>
      <c r="I206" s="52" t="str" cm="1">
        <f t="array" ref="I206:I218">TRANSPOSE(picophyto!P$26:AB$26)</f>
        <v>NA</v>
      </c>
      <c r="J206" s="52" t="str" cm="1">
        <f t="array" ref="J206:J218">TRANSPOSE(nanophyto!P$26:AB$26)</f>
        <v>NA</v>
      </c>
      <c r="K206" s="52" t="str" cm="1">
        <f t="array" ref="K206:K218">TRANSPOSE(microphyto!P$26:AB$26)</f>
        <v>NA</v>
      </c>
      <c r="L206" s="52" t="str" cm="1">
        <f t="array" ref="L206:L218">TRANSPOSE(total_phyto!P$26:AB$26)</f>
        <v>NA</v>
      </c>
      <c r="M206" s="52" t="str" cm="1">
        <f t="array" ref="M206:M218">TRANSPOSE(nanozoo!P$26:AB$26)</f>
        <v>NA</v>
      </c>
      <c r="N206" s="52" t="str" cm="1">
        <f t="array" ref="N206:N218">TRANSPOSE(microzoo!P$26:AB$26)</f>
        <v>NA</v>
      </c>
      <c r="O206" s="52" t="str" cm="1">
        <f t="array" ref="O206:O218">TRANSPOSE(mesozoo!P$26:AB$26)</f>
        <v>NA</v>
      </c>
      <c r="P206" s="52" t="str" cm="1">
        <f t="array" ref="P206:P218">TRANSPOSE(total_zoo!P$26:AB$26)</f>
        <v>NA</v>
      </c>
      <c r="Q206" s="65" t="str" cm="1">
        <f t="array" ref="Q206:Q218">TRANSPOSE(foram!P$26:AB$26)</f>
        <v>NaN</v>
      </c>
      <c r="T206" s="63" t="str" cm="1">
        <f t="array" ref="T206:T218">TRANSPOSE(Fe!P$137:AB$137)</f>
        <v>NA</v>
      </c>
      <c r="U206" s="63" t="str" cm="1">
        <f t="array" ref="U206:U218">TRANSPOSE('PO4'!P$137:AB$137)</f>
        <v>NA</v>
      </c>
      <c r="V206" s="63" t="str" cm="1">
        <f t="array" ref="V206:V218">TRANSPOSE(surface_T!P$137:AB$137)</f>
        <v>NaN</v>
      </c>
      <c r="W206" s="63" t="str" cm="1">
        <f t="array" ref="W206:W218">TRANSPOSE(surface_ph!P$137:AB$137)</f>
        <v>NaN</v>
      </c>
      <c r="X206" s="63" t="str" cm="1">
        <f t="array" ref="X206:X218">TRANSPOSE(surface_Alk!P$137:AB$137)</f>
        <v>NaN</v>
      </c>
      <c r="Y206" s="63" t="str" cm="1">
        <f t="array" ref="Y206:Y218">TRANSPOSE(surface_oxugen!P$137:AB$137)</f>
        <v>NaN</v>
      </c>
      <c r="Z206" s="63" t="str" cm="1">
        <f t="array" ref="Z206:Z218">TRANSPOSE(Surface_sal!P$137:AB$137)</f>
        <v>NaN</v>
      </c>
      <c r="AA206" s="63" t="str" cm="1">
        <f t="array" ref="AA206:AA218">TRANSPOSE(picophyto!P$137:AB$137)</f>
        <v>NA</v>
      </c>
      <c r="AB206" s="63" t="str" cm="1">
        <f t="array" ref="AB206:AB218">TRANSPOSE(nanophyto!P$137:AB$137)</f>
        <v>NA</v>
      </c>
      <c r="AC206" s="63" t="str" cm="1">
        <f t="array" ref="AC206:AC218">TRANSPOSE(microphyto!P$137:AB$137)</f>
        <v>NA</v>
      </c>
      <c r="AD206" s="63" t="str" cm="1">
        <f t="array" ref="AD206:AD218">TRANSPOSE(total_phyto!P$137:AB$137)</f>
        <v>NA</v>
      </c>
      <c r="AE206" s="63" t="str" cm="1">
        <f t="array" ref="AE206:AE218">TRANSPOSE(nanozoo!P$137:AB$137)</f>
        <v>NA</v>
      </c>
      <c r="AF206" s="63" t="str" cm="1">
        <f t="array" ref="AF206:AF218">TRANSPOSE(microzoo!P$137:AB$137)</f>
        <v>NA</v>
      </c>
      <c r="AG206" s="63" t="str" cm="1">
        <f t="array" ref="AG206:AG218">TRANSPOSE(mesozoo!P$137:AB$137)</f>
        <v>NA</v>
      </c>
      <c r="AH206" s="63" t="str" cm="1">
        <f t="array" ref="AH206:AH218">TRANSPOSE(total_zoo!P$137:AB$137)</f>
        <v>NA</v>
      </c>
      <c r="AI206" s="63" t="str" cm="1">
        <f t="array" ref="AI206:AI218">TRANSPOSE(foram!P$137:AB$137)</f>
        <v>NaN</v>
      </c>
      <c r="AL206" s="54" t="str" cm="1">
        <f t="array" ref="AL206:AL218">TRANSPOSE(Fe!P$174:AB$174)</f>
        <v>NA</v>
      </c>
      <c r="AM206" s="54" t="str" cm="1">
        <f t="array" ref="AM206:AM218">TRANSPOSE('PO4'!P$174:AB$174)</f>
        <v>NA</v>
      </c>
      <c r="AN206" s="54" t="str" cm="1">
        <f t="array" ref="AN206:AN218">TRANSPOSE(surface_T!P$174:AB$174)</f>
        <v>NaN</v>
      </c>
      <c r="AO206" s="54" t="str" cm="1">
        <f t="array" ref="AO206:AO218">TRANSPOSE(surface_ph!P$174:AB$174)</f>
        <v>NaN</v>
      </c>
      <c r="AP206" s="54" t="str" cm="1">
        <f t="array" ref="AP206:AP218">TRANSPOSE(surface_Alk!P$174:AB$174)</f>
        <v>NaN</v>
      </c>
      <c r="AQ206" s="54" t="str" cm="1">
        <f t="array" ref="AQ206:AQ218">TRANSPOSE(surface_oxugen!P$174:AB$174)</f>
        <v>NaN</v>
      </c>
      <c r="AR206" s="54" t="str" cm="1">
        <f t="array" ref="AR206:AR218">TRANSPOSE(Surface_sal!P$174:AB$174)</f>
        <v>NaN</v>
      </c>
      <c r="AS206" s="54" t="str" cm="1">
        <f t="array" ref="AS206:AS218">TRANSPOSE(picophyto!P$174:AB$174)</f>
        <v>NA</v>
      </c>
      <c r="AT206" s="54" t="str" cm="1">
        <f t="array" ref="AT206:AT218">TRANSPOSE(nanophyto!P$174:AB$174)</f>
        <v>NA</v>
      </c>
      <c r="AU206" s="54" t="str" cm="1">
        <f t="array" ref="AU206:AU218">TRANSPOSE(microphyto!P$174:AB$174)</f>
        <v>NA</v>
      </c>
      <c r="AV206" s="54" t="str" cm="1">
        <f t="array" ref="AV206:AV218">TRANSPOSE(total_phyto!P$174:AB$174)</f>
        <v>NA</v>
      </c>
      <c r="AW206" s="54" t="str" cm="1">
        <f t="array" ref="AW206:AW218">TRANSPOSE(nanozoo!P$174:AB$174)</f>
        <v>NA</v>
      </c>
      <c r="AX206" s="54" t="str" cm="1">
        <f t="array" ref="AX206:AX218">TRANSPOSE(microzoo!P$174:AB$174)</f>
        <v>NA</v>
      </c>
      <c r="AY206" s="54" t="str" cm="1">
        <f t="array" ref="AY206:AY218">TRANSPOSE(mesozoo!P$174:AB$174)</f>
        <v>NA</v>
      </c>
      <c r="AZ206" s="54" t="str" cm="1">
        <f t="array" ref="AZ206:AZ218">TRANSPOSE(total_zoo!P$174:AB$174)</f>
        <v>NA</v>
      </c>
      <c r="BA206" s="54" t="str" cm="1">
        <f t="array" ref="BA206:BA218">TRANSPOSE(foram!P$174:AB$174)</f>
        <v>NaN</v>
      </c>
      <c r="BD206" s="59" t="str" cm="1">
        <f t="array" ref="BD206:BD218">TRANSPOSE(Fe!P$100:AB$100)</f>
        <v>NA</v>
      </c>
      <c r="BE206" s="59" t="str" cm="1">
        <f t="array" ref="BE206:BE218">TRANSPOSE('PO4'!P$100:AB$100)</f>
        <v>NA</v>
      </c>
      <c r="BF206" s="59" t="str" cm="1">
        <f t="array" ref="BF206:BF218">TRANSPOSE(surface_T!P$100:AB$100)</f>
        <v>NaN</v>
      </c>
      <c r="BG206" s="59" t="str" cm="1">
        <f t="array" ref="BG206:BG218">TRANSPOSE(surface_ph!P$100:AB$100)</f>
        <v>NaN</v>
      </c>
      <c r="BH206" s="59" t="str" cm="1">
        <f t="array" ref="BH206:BH218">TRANSPOSE(surface_Alk!P$100:AB$100)</f>
        <v>NaN</v>
      </c>
      <c r="BI206" s="59" t="str" cm="1">
        <f t="array" ref="BI206:BI218">TRANSPOSE(surface_oxugen!P$100:AB$100)</f>
        <v>NaN</v>
      </c>
      <c r="BJ206" s="59" t="str" cm="1">
        <f t="array" ref="BJ206:BJ218">TRANSPOSE(Surface_sal!P$100:AB$100)</f>
        <v>NaN</v>
      </c>
      <c r="BK206" s="59" t="str" cm="1">
        <f t="array" ref="BK206:BK218">TRANSPOSE(picophyto!P$100:AB$100)</f>
        <v>NA</v>
      </c>
      <c r="BL206" s="59" t="str" cm="1">
        <f t="array" ref="BL206:BL218">TRANSPOSE(nanophyto!P$100:AB$100)</f>
        <v>NA</v>
      </c>
      <c r="BM206" s="59" t="str" cm="1">
        <f t="array" ref="BM206:BM218">TRANSPOSE(microphyto!P$100:AB$100)</f>
        <v>NA</v>
      </c>
      <c r="BN206" s="59" t="str" cm="1">
        <f t="array" ref="BN206:BN218">TRANSPOSE(total_phyto!P$100:AB$100)</f>
        <v>NA</v>
      </c>
      <c r="BO206" s="59" t="str" cm="1">
        <f t="array" ref="BO206:BO218">TRANSPOSE(nanozoo!P$100:AB$100)</f>
        <v>NA</v>
      </c>
      <c r="BP206" s="59" t="str" cm="1">
        <f t="array" ref="BP206:BP218">TRANSPOSE(microzoo!P$100:AB$100)</f>
        <v>NA</v>
      </c>
      <c r="BQ206" s="59" t="str" cm="1">
        <f t="array" ref="BQ206:BQ218">TRANSPOSE(mesozoo!P$100:AB$100)</f>
        <v>NA</v>
      </c>
      <c r="BR206" s="59" t="str" cm="1">
        <f t="array" ref="BR206:BR218">TRANSPOSE(total_zoo!P$100:AB$100)</f>
        <v>NA</v>
      </c>
      <c r="BS206" s="59" t="str" cm="1">
        <f t="array" ref="BS206:BS218">TRANSPOSE(foram!P$100:AB$100)</f>
        <v>NaN</v>
      </c>
    </row>
    <row r="207" spans="2:71" x14ac:dyDescent="0.25">
      <c r="B207" s="52">
        <v>5.775E-4</v>
      </c>
      <c r="C207" s="52">
        <v>2.5369800000000001E-2</v>
      </c>
      <c r="D207" s="52">
        <v>21.447557</v>
      </c>
      <c r="E207" s="52">
        <v>8.1576710000000006</v>
      </c>
      <c r="F207" s="52">
        <v>2.2834694999999999E-3</v>
      </c>
      <c r="G207" s="52">
        <v>2.266507E-4</v>
      </c>
      <c r="H207" s="52">
        <v>35.27722</v>
      </c>
      <c r="I207" s="52">
        <v>0.265564156</v>
      </c>
      <c r="J207" s="52">
        <v>0.32392077499999999</v>
      </c>
      <c r="K207" s="52">
        <v>5.2911311487060513E-2</v>
      </c>
      <c r="L207" s="52">
        <v>0.64239624253071559</v>
      </c>
      <c r="M207" s="52">
        <v>0.252824514</v>
      </c>
      <c r="N207" s="52">
        <v>0.50098324999999999</v>
      </c>
      <c r="O207" s="52">
        <v>9.2983134080219326E-2</v>
      </c>
      <c r="P207" s="52">
        <v>0.88379678156782837</v>
      </c>
      <c r="Q207" s="65">
        <v>4.8672030000000004E-10</v>
      </c>
      <c r="T207" s="63">
        <v>6.0950000000000002E-4</v>
      </c>
      <c r="U207" s="63">
        <v>2.2017200000000001E-2</v>
      </c>
      <c r="V207" s="63">
        <v>22.988323000000001</v>
      </c>
      <c r="W207" s="63">
        <v>7.9429150000000002</v>
      </c>
      <c r="X207" s="63">
        <v>2.2922908000000001E-3</v>
      </c>
      <c r="Y207" s="63">
        <v>2.2113345999999999E-4</v>
      </c>
      <c r="Z207" s="63">
        <v>35.298026999999998</v>
      </c>
      <c r="AA207" s="63">
        <v>0.26008979999999998</v>
      </c>
      <c r="AB207" s="63">
        <v>0.29620988999999998</v>
      </c>
      <c r="AC207" s="63">
        <v>4.7223558362735701E-2</v>
      </c>
      <c r="AD207" s="63">
        <v>0.60352324840443439</v>
      </c>
      <c r="AE207" s="63">
        <v>0.24197945600000001</v>
      </c>
      <c r="AF207" s="63">
        <v>0.47448048999999998</v>
      </c>
      <c r="AG207" s="63">
        <v>8.2177970078500417E-2</v>
      </c>
      <c r="AH207" s="63">
        <v>0.84089769050763929</v>
      </c>
      <c r="AI207" s="63">
        <v>4.062214E-10</v>
      </c>
      <c r="AL207" s="54">
        <v>6.489E-4</v>
      </c>
      <c r="AM207" s="54">
        <v>1.8474999999999998E-2</v>
      </c>
      <c r="AN207" s="54">
        <v>24.540215</v>
      </c>
      <c r="AO207" s="54">
        <v>7.7325616000000004</v>
      </c>
      <c r="AP207" s="54">
        <v>2.3015800000000001E-3</v>
      </c>
      <c r="AQ207" s="54">
        <v>2.158974E-4</v>
      </c>
      <c r="AR207" s="54">
        <v>35.328319999999998</v>
      </c>
      <c r="AS207" s="54">
        <v>0.25418395999999999</v>
      </c>
      <c r="AT207" s="54">
        <v>0.27145975</v>
      </c>
      <c r="AU207" s="54">
        <v>4.1381981087511302E-2</v>
      </c>
      <c r="AV207" s="54">
        <v>0.56702569112627399</v>
      </c>
      <c r="AW207" s="54">
        <v>0.23252023399999999</v>
      </c>
      <c r="AX207" s="54">
        <v>0.45004532000000003</v>
      </c>
      <c r="AY207" s="54">
        <v>7.2065696077253577E-2</v>
      </c>
      <c r="AZ207" s="54">
        <v>0.80842635246686012</v>
      </c>
      <c r="BA207" s="54">
        <v>3.4908472999999998E-10</v>
      </c>
      <c r="BD207" s="59">
        <v>6.3429999999999997E-4</v>
      </c>
      <c r="BE207" s="59">
        <v>2.0786300000000001E-2</v>
      </c>
      <c r="BF207" s="59">
        <v>23.744302999999999</v>
      </c>
      <c r="BG207" s="59">
        <v>7.8558373000000001</v>
      </c>
      <c r="BH207" s="59">
        <v>2.2978590000000002E-3</v>
      </c>
      <c r="BI207" s="59">
        <v>2.1852452000000001E-4</v>
      </c>
      <c r="BJ207" s="59">
        <v>35.321804</v>
      </c>
      <c r="BK207" s="59">
        <v>0.25702844000000002</v>
      </c>
      <c r="BL207" s="59">
        <v>0.28473643999999998</v>
      </c>
      <c r="BM207" s="59">
        <v>4.5224764390945402E-2</v>
      </c>
      <c r="BN207" s="59">
        <v>0.58698964443223578</v>
      </c>
      <c r="BO207" s="59">
        <v>0.23730425999999999</v>
      </c>
      <c r="BP207" s="59">
        <v>0.46258596000000002</v>
      </c>
      <c r="BQ207" s="59">
        <v>7.9886675078774019E-2</v>
      </c>
      <c r="BR207" s="59">
        <v>0.81635068146838063</v>
      </c>
      <c r="BS207" s="59">
        <v>3.8854480000000001E-10</v>
      </c>
    </row>
    <row r="208" spans="2:71" x14ac:dyDescent="0.25">
      <c r="B208" s="52">
        <v>5.955E-4</v>
      </c>
      <c r="C208" s="52">
        <v>2.5447999999999998E-2</v>
      </c>
      <c r="D208" s="52">
        <v>21.869785</v>
      </c>
      <c r="E208" s="52">
        <v>8.1588220000000007</v>
      </c>
      <c r="F208" s="52">
        <v>2.2926114000000001E-3</v>
      </c>
      <c r="G208" s="52">
        <v>2.2474297E-4</v>
      </c>
      <c r="H208" s="52">
        <v>35.396853999999998</v>
      </c>
      <c r="I208" s="52">
        <v>0.26272271000000003</v>
      </c>
      <c r="J208" s="52">
        <v>0.32065874599999999</v>
      </c>
      <c r="K208" s="52">
        <v>5.5322616113586597E-2</v>
      </c>
      <c r="L208" s="52">
        <v>0.63870407215940972</v>
      </c>
      <c r="M208" s="52">
        <v>0.24996359000000001</v>
      </c>
      <c r="N208" s="52">
        <v>0.49287555999999999</v>
      </c>
      <c r="O208" s="52">
        <v>0.10074840508461549</v>
      </c>
      <c r="P208" s="52">
        <v>0.88024877864877282</v>
      </c>
      <c r="Q208" s="65">
        <v>5.6300650000000002E-10</v>
      </c>
      <c r="T208" s="63">
        <v>6.3770000000000005E-4</v>
      </c>
      <c r="U208" s="63">
        <v>2.1266899999999998E-2</v>
      </c>
      <c r="V208" s="63">
        <v>23.399985999999998</v>
      </c>
      <c r="W208" s="63">
        <v>7.9472500000000004</v>
      </c>
      <c r="X208" s="63">
        <v>2.3019410000000001E-3</v>
      </c>
      <c r="Y208" s="63">
        <v>2.1936874999999999E-4</v>
      </c>
      <c r="Z208" s="63">
        <v>35.425415000000001</v>
      </c>
      <c r="AA208" s="63">
        <v>0.25713281999999998</v>
      </c>
      <c r="AB208" s="63">
        <v>0.29127742499999998</v>
      </c>
      <c r="AC208" s="63">
        <v>4.8304834547580298E-2</v>
      </c>
      <c r="AD208" s="63">
        <v>0.59671507958966996</v>
      </c>
      <c r="AE208" s="63">
        <v>0.23854338</v>
      </c>
      <c r="AF208" s="63">
        <v>0.46559447999999998</v>
      </c>
      <c r="AG208" s="63">
        <v>8.2985680080447224E-2</v>
      </c>
      <c r="AH208" s="63">
        <v>0.82922474454679629</v>
      </c>
      <c r="AI208" s="63">
        <v>4.341025E-10</v>
      </c>
      <c r="AL208" s="54">
        <v>6.8959999999999996E-4</v>
      </c>
      <c r="AM208" s="54">
        <v>1.6909899999999999E-2</v>
      </c>
      <c r="AN208" s="54">
        <v>24.947514000000002</v>
      </c>
      <c r="AO208" s="54">
        <v>7.7370109999999999</v>
      </c>
      <c r="AP208" s="54">
        <v>2.31189E-3</v>
      </c>
      <c r="AQ208" s="54">
        <v>2.1419766999999999E-4</v>
      </c>
      <c r="AR208" s="54">
        <v>35.463700000000003</v>
      </c>
      <c r="AS208" s="54">
        <v>0.25102004500000002</v>
      </c>
      <c r="AT208" s="54">
        <v>0.26071496999999999</v>
      </c>
      <c r="AU208" s="54">
        <v>3.98758248963016E-2</v>
      </c>
      <c r="AV208" s="54">
        <v>0.55161083993327253</v>
      </c>
      <c r="AW208" s="54">
        <v>0.22693849499999999</v>
      </c>
      <c r="AX208" s="54">
        <v>0.43834473000000002</v>
      </c>
      <c r="AY208" s="54">
        <v>5.960903707311032E-2</v>
      </c>
      <c r="AZ208" s="54">
        <v>0.77967099744280921</v>
      </c>
      <c r="BA208" s="54">
        <v>3.0795682999999998E-10</v>
      </c>
      <c r="BD208" s="59">
        <v>6.7029999999999998E-4</v>
      </c>
      <c r="BE208" s="59">
        <v>1.9315700000000002E-2</v>
      </c>
      <c r="BF208" s="59">
        <v>24.152387999999998</v>
      </c>
      <c r="BG208" s="59">
        <v>7.8595667000000002</v>
      </c>
      <c r="BH208" s="59">
        <v>2.3082142999999999E-3</v>
      </c>
      <c r="BI208" s="59">
        <v>2.1679231E-4</v>
      </c>
      <c r="BJ208" s="59">
        <v>35.454956000000003</v>
      </c>
      <c r="BK208" s="59">
        <v>0.25399913000000002</v>
      </c>
      <c r="BL208" s="59">
        <v>0.27626458999999998</v>
      </c>
      <c r="BM208" s="59">
        <v>4.4577957271352997E-2</v>
      </c>
      <c r="BN208" s="59">
        <v>0.57484167731140201</v>
      </c>
      <c r="BO208" s="59">
        <v>0.23268011999999999</v>
      </c>
      <c r="BP208" s="59">
        <v>0.45175152000000002</v>
      </c>
      <c r="BQ208" s="59">
        <v>7.1985790076972422E-2</v>
      </c>
      <c r="BR208" s="59">
        <v>0.79226739244667133</v>
      </c>
      <c r="BS208" s="59">
        <v>3.6870050999999998E-10</v>
      </c>
    </row>
    <row r="209" spans="2:71" x14ac:dyDescent="0.25">
      <c r="B209" s="52">
        <v>6.4740000000000002E-4</v>
      </c>
      <c r="C209" s="52">
        <v>1.7385600000000001E-2</v>
      </c>
      <c r="D209" s="52">
        <v>22.830504999999999</v>
      </c>
      <c r="E209" s="52">
        <v>8.1556230000000003</v>
      </c>
      <c r="F209" s="52">
        <v>2.3028150000000002E-3</v>
      </c>
      <c r="G209" s="52">
        <v>2.2035437000000001E-4</v>
      </c>
      <c r="H209" s="52">
        <v>35.551456000000002</v>
      </c>
      <c r="I209" s="52">
        <v>0.26045406999999998</v>
      </c>
      <c r="J209" s="52">
        <v>0.28041403999999998</v>
      </c>
      <c r="K209" s="52">
        <v>4.0296580482141797E-2</v>
      </c>
      <c r="L209" s="52">
        <v>0.5811646905158816</v>
      </c>
      <c r="M209" s="52">
        <v>0.235070324</v>
      </c>
      <c r="N209" s="52">
        <v>0.46628264000000003</v>
      </c>
      <c r="O209" s="52">
        <v>4.0007620064563897E-2</v>
      </c>
      <c r="P209" s="52">
        <v>0.77677612231771109</v>
      </c>
      <c r="Q209" s="65">
        <v>2.5277994000000002E-10</v>
      </c>
      <c r="T209" s="63">
        <v>7.0279999999999995E-4</v>
      </c>
      <c r="U209" s="63">
        <v>1.37781E-2</v>
      </c>
      <c r="V209" s="63">
        <v>24.321926000000001</v>
      </c>
      <c r="W209" s="63">
        <v>7.9402049999999997</v>
      </c>
      <c r="X209" s="63">
        <v>2.3134872E-3</v>
      </c>
      <c r="Y209" s="63">
        <v>2.1536683E-4</v>
      </c>
      <c r="Z209" s="63">
        <v>35.594344999999997</v>
      </c>
      <c r="AA209" s="63">
        <v>0.25480372000000001</v>
      </c>
      <c r="AB209" s="63">
        <v>0.24844021999999999</v>
      </c>
      <c r="AC209" s="63">
        <v>3.209557829568517E-2</v>
      </c>
      <c r="AD209" s="63">
        <v>0.53533951832527493</v>
      </c>
      <c r="AE209" s="63">
        <v>0.22131126000000001</v>
      </c>
      <c r="AF209" s="63">
        <v>0.44951741000000001</v>
      </c>
      <c r="AG209" s="63">
        <v>3.2316723573719368E-3</v>
      </c>
      <c r="AH209" s="63">
        <v>0.71378714554701828</v>
      </c>
      <c r="AI209" s="63">
        <v>1.8165420000000001E-10</v>
      </c>
      <c r="AL209" s="54">
        <v>7.67E-4</v>
      </c>
      <c r="AM209" s="54">
        <v>1.05428E-2</v>
      </c>
      <c r="AN209" s="54">
        <v>25.826273</v>
      </c>
      <c r="AO209" s="54">
        <v>7.7322936000000002</v>
      </c>
      <c r="AP209" s="54">
        <v>2.3246707999999999E-3</v>
      </c>
      <c r="AQ209" s="54">
        <v>2.1061859000000001E-4</v>
      </c>
      <c r="AR209" s="54">
        <v>35.642440000000001</v>
      </c>
      <c r="AS209" s="54">
        <v>0.24707172399999999</v>
      </c>
      <c r="AT209" s="54">
        <v>0.22003866399999999</v>
      </c>
      <c r="AU209" s="54">
        <v>2.3144472172384321E-2</v>
      </c>
      <c r="AV209" s="54">
        <v>0.49025486019771602</v>
      </c>
      <c r="AW209" s="54">
        <v>0.21095382500000001</v>
      </c>
      <c r="AX209" s="54">
        <v>0.40593066</v>
      </c>
      <c r="AY209" s="54">
        <v>3.1129335479999999E-9</v>
      </c>
      <c r="AZ209" s="54">
        <v>0.67793459926461397</v>
      </c>
      <c r="BA209" s="54">
        <v>1.3084988999999999E-10</v>
      </c>
      <c r="BD209" s="59">
        <v>7.4200000000000004E-4</v>
      </c>
      <c r="BE209" s="59">
        <v>1.19826E-2</v>
      </c>
      <c r="BF209" s="59">
        <v>25.052710999999999</v>
      </c>
      <c r="BG209" s="59">
        <v>7.8538170000000003</v>
      </c>
      <c r="BH209" s="59">
        <v>2.3205794999999999E-3</v>
      </c>
      <c r="BI209" s="59">
        <v>2.1300884E-4</v>
      </c>
      <c r="BJ209" s="59">
        <v>35.62829</v>
      </c>
      <c r="BK209" s="59">
        <v>0.25116558999999999</v>
      </c>
      <c r="BL209" s="59">
        <v>0.2337168</v>
      </c>
      <c r="BM209" s="59">
        <v>2.7387317217488421E-2</v>
      </c>
      <c r="BN209" s="59">
        <v>0.51226970724468668</v>
      </c>
      <c r="BO209" s="59">
        <v>0.21582184600000001</v>
      </c>
      <c r="BP209" s="59">
        <v>0.42790450000000002</v>
      </c>
      <c r="BQ209" s="59">
        <v>4.4785605160000004E-9</v>
      </c>
      <c r="BR209" s="59">
        <v>0.67832390063024084</v>
      </c>
      <c r="BS209" s="59">
        <v>1.5140537E-10</v>
      </c>
    </row>
    <row r="210" spans="2:71" x14ac:dyDescent="0.25">
      <c r="B210" s="52">
        <v>6.8170000000000004E-4</v>
      </c>
      <c r="C210" s="52">
        <v>8.1490999999999994E-3</v>
      </c>
      <c r="D210" s="52">
        <v>22.943004999999999</v>
      </c>
      <c r="E210" s="52">
        <v>8.1563940000000006</v>
      </c>
      <c r="F210" s="52">
        <v>2.3088512999999999E-3</v>
      </c>
      <c r="G210" s="52">
        <v>2.1969521E-4</v>
      </c>
      <c r="H210" s="52">
        <v>35.635330000000003</v>
      </c>
      <c r="I210" s="52">
        <v>0.25862612000000001</v>
      </c>
      <c r="J210" s="52">
        <v>0.22486270999999999</v>
      </c>
      <c r="K210" s="52">
        <v>8.2869080604938902E-3</v>
      </c>
      <c r="L210" s="52">
        <v>0.49177573807800939</v>
      </c>
      <c r="M210" s="52">
        <v>0.2179064</v>
      </c>
      <c r="N210" s="52">
        <v>0.37416588000000001</v>
      </c>
      <c r="O210" s="52">
        <v>3.8096989399999998E-10</v>
      </c>
      <c r="P210" s="52">
        <v>0.62455855545766004</v>
      </c>
      <c r="Q210" s="65">
        <v>7.6616730000000002E-11</v>
      </c>
      <c r="T210" s="63">
        <v>7.3859999999999996E-4</v>
      </c>
      <c r="U210" s="63">
        <v>6.0965999999999998E-3</v>
      </c>
      <c r="V210" s="63">
        <v>24.408918</v>
      </c>
      <c r="W210" s="63">
        <v>7.9353332999999999</v>
      </c>
      <c r="X210" s="63">
        <v>2.3201404000000002E-3</v>
      </c>
      <c r="Y210" s="63">
        <v>2.1481817999999999E-4</v>
      </c>
      <c r="Z210" s="63">
        <v>35.683219999999999</v>
      </c>
      <c r="AA210" s="63">
        <v>0.25060377</v>
      </c>
      <c r="AB210" s="63">
        <v>0.19743132999999999</v>
      </c>
      <c r="AC210" s="63">
        <v>1.48072197626406E-4</v>
      </c>
      <c r="AD210" s="63">
        <v>0.44818317221254028</v>
      </c>
      <c r="AE210" s="63">
        <v>0.20877847499999999</v>
      </c>
      <c r="AF210" s="63">
        <v>0.33114434999999998</v>
      </c>
      <c r="AG210" s="63">
        <v>2.5751228500000002E-10</v>
      </c>
      <c r="AH210" s="63">
        <v>0.57794399332090574</v>
      </c>
      <c r="AI210" s="63">
        <v>6.1949150000000004E-11</v>
      </c>
      <c r="AL210" s="54">
        <v>8.051E-4</v>
      </c>
      <c r="AM210" s="54">
        <v>4.5382E-3</v>
      </c>
      <c r="AN210" s="54">
        <v>25.890072</v>
      </c>
      <c r="AO210" s="54">
        <v>7.7268470000000002</v>
      </c>
      <c r="AP210" s="54">
        <v>2.3319797999999999E-3</v>
      </c>
      <c r="AQ210" s="54">
        <v>2.1014149E-4</v>
      </c>
      <c r="AR210" s="54">
        <v>35.736409999999999</v>
      </c>
      <c r="AS210" s="54">
        <v>0.24133432399999999</v>
      </c>
      <c r="AT210" s="54">
        <v>0.16954958000000001</v>
      </c>
      <c r="AU210" s="54">
        <v>9.6951028329999998E-9</v>
      </c>
      <c r="AV210" s="54">
        <v>0.41088391370777327</v>
      </c>
      <c r="AW210" s="54">
        <v>0.198926926</v>
      </c>
      <c r="AX210" s="54">
        <v>0.28586725000000002</v>
      </c>
      <c r="AY210" s="54">
        <v>1.8587732500000001E-10</v>
      </c>
      <c r="AZ210" s="54">
        <v>0.54201336424256608</v>
      </c>
      <c r="BA210" s="54">
        <v>5.213204E-11</v>
      </c>
      <c r="BD210" s="59">
        <v>7.7930000000000002E-4</v>
      </c>
      <c r="BE210" s="59">
        <v>5.2366000000000001E-3</v>
      </c>
      <c r="BF210" s="59">
        <v>25.124815000000002</v>
      </c>
      <c r="BG210" s="59">
        <v>7.8498549999999998</v>
      </c>
      <c r="BH210" s="59">
        <v>2.3276242E-3</v>
      </c>
      <c r="BI210" s="59">
        <v>2.1251352000000001E-4</v>
      </c>
      <c r="BJ210" s="59">
        <v>35.719709999999999</v>
      </c>
      <c r="BK210" s="59">
        <v>0.24608822</v>
      </c>
      <c r="BL210" s="59">
        <v>0.183255786</v>
      </c>
      <c r="BM210" s="59">
        <v>2.0638447879999998E-8</v>
      </c>
      <c r="BN210" s="59">
        <v>0.42934402665211602</v>
      </c>
      <c r="BO210" s="59">
        <v>0.2037505</v>
      </c>
      <c r="BP210" s="59">
        <v>0.30764415000000001</v>
      </c>
      <c r="BQ210" s="59">
        <v>2.14912796E-10</v>
      </c>
      <c r="BR210" s="59">
        <v>0.54250907727160147</v>
      </c>
      <c r="BS210" s="59">
        <v>5.6641147000000001E-11</v>
      </c>
    </row>
    <row r="211" spans="2:71" x14ac:dyDescent="0.25">
      <c r="B211" s="52">
        <v>7.0660000000000004E-4</v>
      </c>
      <c r="C211" s="52">
        <v>4.9503999999999998E-3</v>
      </c>
      <c r="D211" s="52">
        <v>22.696247</v>
      </c>
      <c r="E211" s="52">
        <v>8.1576799999999992</v>
      </c>
      <c r="F211" s="52">
        <v>2.3160506999999999E-3</v>
      </c>
      <c r="G211" s="52">
        <v>2.2051296000000001E-4</v>
      </c>
      <c r="H211" s="52">
        <v>35.746143000000004</v>
      </c>
      <c r="I211" s="52">
        <v>0.25783029000000002</v>
      </c>
      <c r="J211" s="52">
        <v>0.19360713700000001</v>
      </c>
      <c r="K211" s="52">
        <v>2.83679536E-9</v>
      </c>
      <c r="L211" s="52">
        <v>0.45143742984828011</v>
      </c>
      <c r="M211" s="52">
        <v>0.21216560000000001</v>
      </c>
      <c r="N211" s="52">
        <v>0.30095950500000002</v>
      </c>
      <c r="O211" s="52">
        <v>1.4396599200000001E-10</v>
      </c>
      <c r="P211" s="52">
        <v>0.54337593919546523</v>
      </c>
      <c r="Q211" s="65">
        <v>5.1464790000000002E-11</v>
      </c>
      <c r="T211" s="63">
        <v>7.6119999999999996E-4</v>
      </c>
      <c r="U211" s="63">
        <v>3.6905000000000002E-3</v>
      </c>
      <c r="V211" s="63">
        <v>24.138853000000001</v>
      </c>
      <c r="W211" s="63">
        <v>7.9340909999999996</v>
      </c>
      <c r="X211" s="63">
        <v>2.3278363999999999E-3</v>
      </c>
      <c r="Y211" s="63">
        <v>2.1565039E-4</v>
      </c>
      <c r="Z211" s="63">
        <v>35.799255000000002</v>
      </c>
      <c r="AA211" s="63">
        <v>0.24887587999999999</v>
      </c>
      <c r="AB211" s="63">
        <v>0.16652372400000001</v>
      </c>
      <c r="AC211" s="63">
        <v>9.2896482799999999E-10</v>
      </c>
      <c r="AD211" s="63">
        <v>0.41539960493880029</v>
      </c>
      <c r="AE211" s="63">
        <v>0.203118245</v>
      </c>
      <c r="AF211" s="63">
        <v>0.25891994000000002</v>
      </c>
      <c r="AG211" s="63">
        <v>1.1557622000000001E-10</v>
      </c>
      <c r="AH211" s="63">
        <v>0.49826015816055402</v>
      </c>
      <c r="AI211" s="63">
        <v>4.3855186999999998E-11</v>
      </c>
      <c r="AL211" s="54">
        <v>8.2680000000000004E-4</v>
      </c>
      <c r="AM211" s="54">
        <v>2.6868999999999999E-3</v>
      </c>
      <c r="AN211" s="54">
        <v>25.594034000000001</v>
      </c>
      <c r="AO211" s="54">
        <v>7.7255159999999998</v>
      </c>
      <c r="AP211" s="54">
        <v>2.3404927999999998E-3</v>
      </c>
      <c r="AQ211" s="54">
        <v>2.1097124999999999E-4</v>
      </c>
      <c r="AR211" s="54">
        <v>35.862609999999997</v>
      </c>
      <c r="AS211" s="54">
        <v>0.23851520000000001</v>
      </c>
      <c r="AT211" s="54">
        <v>0.140579644</v>
      </c>
      <c r="AU211" s="54">
        <v>3.4104486699999999E-10</v>
      </c>
      <c r="AV211" s="54">
        <v>0.37909484434931018</v>
      </c>
      <c r="AW211" s="54">
        <v>0.19390458999999999</v>
      </c>
      <c r="AX211" s="54">
        <v>0.21336208000000001</v>
      </c>
      <c r="AY211" s="54">
        <v>8.8890745999999994E-11</v>
      </c>
      <c r="AZ211" s="54">
        <v>0.46012165112843051</v>
      </c>
      <c r="BA211" s="54">
        <v>3.6191078000000002E-11</v>
      </c>
      <c r="BD211" s="59">
        <v>8.0199999999999998E-4</v>
      </c>
      <c r="BE211" s="59">
        <v>3.0994E-3</v>
      </c>
      <c r="BF211" s="59">
        <v>24.841159999999999</v>
      </c>
      <c r="BG211" s="59">
        <v>7.8489814000000004</v>
      </c>
      <c r="BH211" s="59">
        <v>2.3357787E-3</v>
      </c>
      <c r="BI211" s="59">
        <v>2.1334855E-4</v>
      </c>
      <c r="BJ211" s="59">
        <v>35.841349999999998</v>
      </c>
      <c r="BK211" s="59">
        <v>0.243747985</v>
      </c>
      <c r="BL211" s="59">
        <v>0.152500777</v>
      </c>
      <c r="BM211" s="59">
        <v>4.9708053399999996E-10</v>
      </c>
      <c r="BN211" s="59">
        <v>0.39624876250596602</v>
      </c>
      <c r="BO211" s="59">
        <v>0.19837885</v>
      </c>
      <c r="BP211" s="59">
        <v>0.23379341000000001</v>
      </c>
      <c r="BQ211" s="59">
        <v>9.9453119999999995E-11</v>
      </c>
      <c r="BR211" s="59">
        <v>0.46077801713899291</v>
      </c>
      <c r="BS211" s="59">
        <v>3.9503432000000003E-11</v>
      </c>
    </row>
    <row r="212" spans="2:71" x14ac:dyDescent="0.25">
      <c r="B212" s="52">
        <v>7.5040000000000003E-4</v>
      </c>
      <c r="C212" s="52">
        <v>5.7938E-3</v>
      </c>
      <c r="D212" s="52">
        <v>22.101658</v>
      </c>
      <c r="E212" s="52">
        <v>8.1570660000000004</v>
      </c>
      <c r="F212" s="52">
        <v>2.3278283999999998E-3</v>
      </c>
      <c r="G212" s="52">
        <v>2.2252981E-4</v>
      </c>
      <c r="H212" s="52">
        <v>35.971718000000003</v>
      </c>
      <c r="I212" s="52">
        <v>0.25796376999999998</v>
      </c>
      <c r="J212" s="52">
        <v>0.19921481599999999</v>
      </c>
      <c r="K212" s="52">
        <v>6.2803371659999997E-9</v>
      </c>
      <c r="L212" s="52">
        <v>0.45717859229277058</v>
      </c>
      <c r="M212" s="52">
        <v>0.21552987000000001</v>
      </c>
      <c r="N212" s="52">
        <v>0.29898902599999999</v>
      </c>
      <c r="O212" s="52">
        <v>1.4803713300000001E-10</v>
      </c>
      <c r="P212" s="52">
        <v>0.54416416020121794</v>
      </c>
      <c r="Q212" s="65">
        <v>5.3147520000000002E-11</v>
      </c>
      <c r="T212" s="63">
        <v>7.9750000000000003E-4</v>
      </c>
      <c r="U212" s="63">
        <v>4.3406E-3</v>
      </c>
      <c r="V212" s="63">
        <v>23.523942999999999</v>
      </c>
      <c r="W212" s="63">
        <v>7.9335212999999998</v>
      </c>
      <c r="X212" s="63">
        <v>2.3397119999999999E-3</v>
      </c>
      <c r="Y212" s="63">
        <v>2.1757596999999999E-4</v>
      </c>
      <c r="Z212" s="63">
        <v>36.03304</v>
      </c>
      <c r="AA212" s="63">
        <v>0.24924761000000001</v>
      </c>
      <c r="AB212" s="63">
        <v>0.172538583</v>
      </c>
      <c r="AC212" s="63">
        <v>1.7807915349999999E-9</v>
      </c>
      <c r="AD212" s="63">
        <v>0.42178619479140078</v>
      </c>
      <c r="AE212" s="63">
        <v>0.20626306</v>
      </c>
      <c r="AF212" s="63">
        <v>0.25548865999999998</v>
      </c>
      <c r="AG212" s="63">
        <v>1.1612474E-10</v>
      </c>
      <c r="AH212" s="63">
        <v>0.49769112316247238</v>
      </c>
      <c r="AI212" s="63">
        <v>4.5170696999999999E-11</v>
      </c>
      <c r="AL212" s="54">
        <v>8.5619999999999999E-4</v>
      </c>
      <c r="AM212" s="54">
        <v>3.2011000000000001E-3</v>
      </c>
      <c r="AN212" s="54">
        <v>24.964808000000001</v>
      </c>
      <c r="AO212" s="54">
        <v>7.7251269999999996</v>
      </c>
      <c r="AP212" s="54">
        <v>2.3525809999999999E-3</v>
      </c>
      <c r="AQ212" s="54">
        <v>2.1278135999999999E-4</v>
      </c>
      <c r="AR212" s="54">
        <v>36.104736000000003</v>
      </c>
      <c r="AS212" s="54">
        <v>0.23906669999999999</v>
      </c>
      <c r="AT212" s="54">
        <v>0.14725367</v>
      </c>
      <c r="AU212" s="54">
        <v>5.7891030500000003E-10</v>
      </c>
      <c r="AV212" s="54">
        <v>0.38632037058785279</v>
      </c>
      <c r="AW212" s="54">
        <v>0.19738596999999999</v>
      </c>
      <c r="AX212" s="54">
        <v>0.209728265</v>
      </c>
      <c r="AY212" s="54">
        <v>8.9514416999999994E-11</v>
      </c>
      <c r="AZ212" s="54">
        <v>0.45980062013055129</v>
      </c>
      <c r="BA212" s="54">
        <v>3.7589844000000003E-11</v>
      </c>
      <c r="BD212" s="59">
        <v>8.3429999999999995E-4</v>
      </c>
      <c r="BE212" s="59">
        <v>3.6935000000000002E-3</v>
      </c>
      <c r="BF212" s="59">
        <v>24.220528000000002</v>
      </c>
      <c r="BG212" s="59">
        <v>7.8484920000000002</v>
      </c>
      <c r="BH212" s="59">
        <v>2.3476612000000001E-3</v>
      </c>
      <c r="BI212" s="59">
        <v>2.1521263E-4</v>
      </c>
      <c r="BJ212" s="59">
        <v>36.077454000000003</v>
      </c>
      <c r="BK212" s="59">
        <v>0.24418788</v>
      </c>
      <c r="BL212" s="59">
        <v>0.159249533</v>
      </c>
      <c r="BM212" s="59">
        <v>9.22598409E-10</v>
      </c>
      <c r="BN212" s="59">
        <v>0.40343741393224902</v>
      </c>
      <c r="BO212" s="59">
        <v>0.20175952</v>
      </c>
      <c r="BP212" s="59">
        <v>0.230832168</v>
      </c>
      <c r="BQ212" s="59">
        <v>1.0053579E-10</v>
      </c>
      <c r="BR212" s="59">
        <v>0.46048880914157281</v>
      </c>
      <c r="BS212" s="59">
        <v>4.0997213000000001E-11</v>
      </c>
    </row>
    <row r="213" spans="2:71" x14ac:dyDescent="0.25">
      <c r="B213" s="52">
        <v>7.9969999999999998E-4</v>
      </c>
      <c r="C213" s="52">
        <v>6.9509000000000003E-3</v>
      </c>
      <c r="D213" s="52">
        <v>21.571784999999998</v>
      </c>
      <c r="E213" s="52">
        <v>8.1568159999999992</v>
      </c>
      <c r="F213" s="52">
        <v>2.3337458000000002E-3</v>
      </c>
      <c r="G213" s="52">
        <v>2.2435388999999999E-4</v>
      </c>
      <c r="H213" s="52">
        <v>36.08755</v>
      </c>
      <c r="I213" s="52">
        <v>0.26063599999999998</v>
      </c>
      <c r="J213" s="52">
        <v>0.21605479</v>
      </c>
      <c r="K213" s="52">
        <v>2.2993960602000002E-8</v>
      </c>
      <c r="L213" s="52">
        <v>0.47669081300802663</v>
      </c>
      <c r="M213" s="52">
        <v>0.2206552</v>
      </c>
      <c r="N213" s="52">
        <v>0.32605985999999998</v>
      </c>
      <c r="O213" s="52">
        <v>1.84179887E-10</v>
      </c>
      <c r="P213" s="52">
        <v>0.57692444024390599</v>
      </c>
      <c r="Q213" s="65">
        <v>5.9683499999999999E-11</v>
      </c>
      <c r="T213" s="63">
        <v>8.4730000000000005E-4</v>
      </c>
      <c r="U213" s="63">
        <v>5.3074000000000003E-3</v>
      </c>
      <c r="V213" s="63">
        <v>22.992657000000001</v>
      </c>
      <c r="W213" s="63">
        <v>7.9330553999999998</v>
      </c>
      <c r="X213" s="63">
        <v>2.3463815E-3</v>
      </c>
      <c r="Y213" s="63">
        <v>2.1925712999999999E-4</v>
      </c>
      <c r="Z213" s="63">
        <v>36.164549999999998</v>
      </c>
      <c r="AA213" s="63">
        <v>0.25201250600000002</v>
      </c>
      <c r="AB213" s="63">
        <v>0.187062327</v>
      </c>
      <c r="AC213" s="63">
        <v>5.3717355500000001E-9</v>
      </c>
      <c r="AD213" s="63">
        <v>0.43907483838383121</v>
      </c>
      <c r="AE213" s="63">
        <v>0.21052195000000001</v>
      </c>
      <c r="AF213" s="63">
        <v>0.27958702000000002</v>
      </c>
      <c r="AG213" s="63">
        <v>1.3881414700000001E-10</v>
      </c>
      <c r="AH213" s="63">
        <v>0.52686000119061493</v>
      </c>
      <c r="AI213" s="63">
        <v>5.052614E-11</v>
      </c>
      <c r="AL213" s="54">
        <v>9.0510000000000005E-4</v>
      </c>
      <c r="AM213" s="54">
        <v>3.8551000000000002E-3</v>
      </c>
      <c r="AN213" s="54">
        <v>24.41874</v>
      </c>
      <c r="AO213" s="54">
        <v>7.7247252</v>
      </c>
      <c r="AP213" s="54">
        <v>2.3597611999999998E-3</v>
      </c>
      <c r="AQ213" s="54">
        <v>2.1438762000000001E-4</v>
      </c>
      <c r="AR213" s="54">
        <v>36.250973000000002</v>
      </c>
      <c r="AS213" s="54">
        <v>0.24180425999999999</v>
      </c>
      <c r="AT213" s="54">
        <v>0.15902087000000001</v>
      </c>
      <c r="AU213" s="54">
        <v>1.2407858260000001E-9</v>
      </c>
      <c r="AV213" s="54">
        <v>0.40082513125082381</v>
      </c>
      <c r="AW213" s="54">
        <v>0.20107415000000001</v>
      </c>
      <c r="AX213" s="54">
        <v>0.22815156</v>
      </c>
      <c r="AY213" s="54">
        <v>1.0201054199999999E-10</v>
      </c>
      <c r="AZ213" s="54">
        <v>0.48557718014766071</v>
      </c>
      <c r="BA213" s="54">
        <v>4.1509126E-11</v>
      </c>
      <c r="BD213" s="59">
        <v>8.8340000000000001E-4</v>
      </c>
      <c r="BE213" s="59">
        <v>4.4999999999999997E-3</v>
      </c>
      <c r="BF213" s="59">
        <v>23.678099</v>
      </c>
      <c r="BG213" s="59">
        <v>7.8480119999999998</v>
      </c>
      <c r="BH213" s="59">
        <v>2.3544726E-3</v>
      </c>
      <c r="BI213" s="59">
        <v>2.1687323E-4</v>
      </c>
      <c r="BJ213" s="59">
        <v>36.215829999999997</v>
      </c>
      <c r="BK213" s="59">
        <v>0.24697245000000001</v>
      </c>
      <c r="BL213" s="59">
        <v>0.17242134000000001</v>
      </c>
      <c r="BM213" s="59">
        <v>2.362938447E-9</v>
      </c>
      <c r="BN213" s="59">
        <v>0.41939379237387331</v>
      </c>
      <c r="BO213" s="59">
        <v>0.20575535</v>
      </c>
      <c r="BP213" s="59">
        <v>0.25215315500000002</v>
      </c>
      <c r="BQ213" s="59">
        <v>1.1723759200000001E-10</v>
      </c>
      <c r="BR213" s="59">
        <v>0.48629329116288772</v>
      </c>
      <c r="BS213" s="59">
        <v>4.5600929999999997E-11</v>
      </c>
    </row>
    <row r="214" spans="2:71" x14ac:dyDescent="0.25">
      <c r="B214" s="52">
        <v>8.8009999999999998E-4</v>
      </c>
      <c r="C214" s="52">
        <v>7.3825000000000002E-3</v>
      </c>
      <c r="D214" s="52">
        <v>21.124279999999999</v>
      </c>
      <c r="E214" s="52">
        <v>8.1545059999999996</v>
      </c>
      <c r="F214" s="52">
        <v>2.3387681999999998E-3</v>
      </c>
      <c r="G214" s="52">
        <v>2.2591869000000001E-4</v>
      </c>
      <c r="H214" s="52">
        <v>36.178913000000001</v>
      </c>
      <c r="I214" s="52">
        <v>0.26340909499999998</v>
      </c>
      <c r="J214" s="52">
        <v>0.22219251000000001</v>
      </c>
      <c r="K214" s="52">
        <v>2.5234278570000001E-8</v>
      </c>
      <c r="L214" s="52">
        <v>0.48560163024860181</v>
      </c>
      <c r="M214" s="52">
        <v>0.22389990000000001</v>
      </c>
      <c r="N214" s="52">
        <v>0.33555823000000001</v>
      </c>
      <c r="O214" s="52">
        <v>1.8860976999999999E-10</v>
      </c>
      <c r="P214" s="52">
        <v>0.58992621424953628</v>
      </c>
      <c r="Q214" s="65">
        <v>6.0877254999999999E-11</v>
      </c>
      <c r="T214" s="63">
        <v>9.3689999999999995E-4</v>
      </c>
      <c r="U214" s="63">
        <v>5.3321999999999996E-3</v>
      </c>
      <c r="V214" s="63">
        <v>22.587492000000001</v>
      </c>
      <c r="W214" s="63">
        <v>7.9315790000000002</v>
      </c>
      <c r="X214" s="63">
        <v>2.3521925000000001E-3</v>
      </c>
      <c r="Y214" s="63">
        <v>2.2052568E-4</v>
      </c>
      <c r="Z214" s="63">
        <v>36.271233000000002</v>
      </c>
      <c r="AA214" s="63">
        <v>0.25436363000000001</v>
      </c>
      <c r="AB214" s="63">
        <v>0.190081423</v>
      </c>
      <c r="AC214" s="63">
        <v>4.1925205799999996E-9</v>
      </c>
      <c r="AD214" s="63">
        <v>0.44444505720435468</v>
      </c>
      <c r="AE214" s="63">
        <v>0.21309907</v>
      </c>
      <c r="AF214" s="63">
        <v>0.28237919</v>
      </c>
      <c r="AG214" s="63">
        <v>1.3619772400000001E-10</v>
      </c>
      <c r="AH214" s="63">
        <v>0.53100986518760718</v>
      </c>
      <c r="AI214" s="63">
        <v>5.0412518000000003E-11</v>
      </c>
      <c r="AL214" s="54">
        <v>1.0015E-3</v>
      </c>
      <c r="AM214" s="54">
        <v>3.7607000000000001E-3</v>
      </c>
      <c r="AN214" s="54">
        <v>24.041542</v>
      </c>
      <c r="AO214" s="54">
        <v>7.7243966999999998</v>
      </c>
      <c r="AP214" s="54">
        <v>2.3662679999999999E-3</v>
      </c>
      <c r="AQ214" s="54">
        <v>2.1545702000000001E-4</v>
      </c>
      <c r="AR214" s="54">
        <v>36.367165</v>
      </c>
      <c r="AS214" s="54">
        <v>0.24380113</v>
      </c>
      <c r="AT214" s="54">
        <v>0.15974934800000001</v>
      </c>
      <c r="AU214" s="54">
        <v>8.9126492600000005E-10</v>
      </c>
      <c r="AV214" s="54">
        <v>0.40355047890088919</v>
      </c>
      <c r="AW214" s="54">
        <v>0.20323290999999999</v>
      </c>
      <c r="AX214" s="54">
        <v>0.22647678600000001</v>
      </c>
      <c r="AY214" s="54">
        <v>9.7810192000000004E-11</v>
      </c>
      <c r="AZ214" s="54">
        <v>0.48527778914248548</v>
      </c>
      <c r="BA214" s="54">
        <v>4.0720278000000002E-11</v>
      </c>
      <c r="BD214" s="59">
        <v>9.7860000000000004E-4</v>
      </c>
      <c r="BE214" s="59">
        <v>4.4057000000000002E-3</v>
      </c>
      <c r="BF214" s="59">
        <v>23.289352000000001</v>
      </c>
      <c r="BG214" s="59">
        <v>7.8472499999999998</v>
      </c>
      <c r="BH214" s="59">
        <v>2.3606351999999999E-3</v>
      </c>
      <c r="BI214" s="59">
        <v>2.1802791E-4</v>
      </c>
      <c r="BJ214" s="59">
        <v>36.328395999999998</v>
      </c>
      <c r="BK214" s="59">
        <v>0.24899075500000001</v>
      </c>
      <c r="BL214" s="59">
        <v>0.17313241400000001</v>
      </c>
      <c r="BM214" s="59">
        <v>1.6320389719999999E-9</v>
      </c>
      <c r="BN214" s="59">
        <v>0.42212317064252519</v>
      </c>
      <c r="BO214" s="59">
        <v>0.20788796500000001</v>
      </c>
      <c r="BP214" s="59">
        <v>0.24977866000000001</v>
      </c>
      <c r="BQ214" s="59">
        <v>1.11331391E-10</v>
      </c>
      <c r="BR214" s="59">
        <v>0.48595961515600672</v>
      </c>
      <c r="BS214" s="59">
        <v>4.4626964999999998E-11</v>
      </c>
    </row>
    <row r="215" spans="2:71" x14ac:dyDescent="0.25">
      <c r="B215" s="52">
        <v>8.9910000000000001E-4</v>
      </c>
      <c r="C215" s="52">
        <v>1.29225E-2</v>
      </c>
      <c r="D215" s="52">
        <v>19.971343999999998</v>
      </c>
      <c r="E215" s="52">
        <v>8.1558790000000005</v>
      </c>
      <c r="F215" s="52">
        <v>2.3323206999999999E-3</v>
      </c>
      <c r="G215" s="52">
        <v>2.3056935000000001E-4</v>
      </c>
      <c r="H215" s="52">
        <v>36.079307999999997</v>
      </c>
      <c r="I215" s="52">
        <v>0.26778632000000002</v>
      </c>
      <c r="J215" s="52">
        <v>0.28052568999999999</v>
      </c>
      <c r="K215" s="52">
        <v>2.4216272087473401E-2</v>
      </c>
      <c r="L215" s="52">
        <v>0.57252828210937523</v>
      </c>
      <c r="M215" s="52">
        <v>0.23652617000000001</v>
      </c>
      <c r="N215" s="52">
        <v>0.44065288000000002</v>
      </c>
      <c r="O215" s="52">
        <v>6.8359964400000002E-10</v>
      </c>
      <c r="P215" s="52">
        <v>0.70955596579615521</v>
      </c>
      <c r="Q215" s="65">
        <v>1.12345126E-10</v>
      </c>
      <c r="T215" s="63">
        <v>9.6000000000000002E-4</v>
      </c>
      <c r="U215" s="63">
        <v>8.7609000000000003E-3</v>
      </c>
      <c r="V215" s="63">
        <v>21.501487999999998</v>
      </c>
      <c r="W215" s="63">
        <v>7.9321922999999996</v>
      </c>
      <c r="X215" s="63">
        <v>2.3454393E-3</v>
      </c>
      <c r="Y215" s="63">
        <v>2.2464024000000001E-4</v>
      </c>
      <c r="Z215" s="63">
        <v>36.178275999999997</v>
      </c>
      <c r="AA215" s="63">
        <v>0.25970364000000001</v>
      </c>
      <c r="AB215" s="63">
        <v>0.23653558599999999</v>
      </c>
      <c r="AC215" s="63">
        <v>7.1158520562307872E-3</v>
      </c>
      <c r="AD215" s="63">
        <v>0.50335507807314384</v>
      </c>
      <c r="AE215" s="63">
        <v>0.22373837599999999</v>
      </c>
      <c r="AF215" s="63">
        <v>0.36370353999999999</v>
      </c>
      <c r="AG215" s="63">
        <v>2.8588832999999999E-10</v>
      </c>
      <c r="AH215" s="63">
        <v>0.62575524136190064</v>
      </c>
      <c r="AI215" s="63">
        <v>7.3933120000000002E-11</v>
      </c>
      <c r="AL215" s="54">
        <v>1.0307999999999999E-3</v>
      </c>
      <c r="AM215" s="54">
        <v>5.5874000000000002E-3</v>
      </c>
      <c r="AN215" s="54">
        <v>23.022507000000001</v>
      </c>
      <c r="AO215" s="54">
        <v>7.7237716000000001</v>
      </c>
      <c r="AP215" s="54">
        <v>2.3591850000000002E-3</v>
      </c>
      <c r="AQ215" s="54">
        <v>2.1911178E-4</v>
      </c>
      <c r="AR215" s="54">
        <v>36.277878000000001</v>
      </c>
      <c r="AS215" s="54">
        <v>0.2500482</v>
      </c>
      <c r="AT215" s="54">
        <v>0.19413435000000001</v>
      </c>
      <c r="AU215" s="54">
        <v>7.7872926869999992E-9</v>
      </c>
      <c r="AV215" s="54">
        <v>0.44418255779988408</v>
      </c>
      <c r="AW215" s="54">
        <v>0.21268097</v>
      </c>
      <c r="AX215" s="54">
        <v>0.28739936999999999</v>
      </c>
      <c r="AY215" s="54">
        <v>1.54220362E-10</v>
      </c>
      <c r="AZ215" s="54">
        <v>0.56551600521444245</v>
      </c>
      <c r="BA215" s="54">
        <v>5.3619999999999998E-11</v>
      </c>
      <c r="BD215" s="59">
        <v>1.0057E-3</v>
      </c>
      <c r="BE215" s="59">
        <v>6.8729000000000004E-3</v>
      </c>
      <c r="BF215" s="59">
        <v>22.232965</v>
      </c>
      <c r="BG215" s="59">
        <v>7.8468513</v>
      </c>
      <c r="BH215" s="59">
        <v>2.3536358E-3</v>
      </c>
      <c r="BI215" s="59">
        <v>2.2191824999999999E-4</v>
      </c>
      <c r="BJ215" s="59">
        <v>36.238791999999997</v>
      </c>
      <c r="BK215" s="59">
        <v>0.25440066500000003</v>
      </c>
      <c r="BL215" s="59">
        <v>0.21335217000000001</v>
      </c>
      <c r="BM215" s="59">
        <v>1.552123893274E-6</v>
      </c>
      <c r="BN215" s="59">
        <v>0.46775438713817802</v>
      </c>
      <c r="BO215" s="59">
        <v>0.21765703</v>
      </c>
      <c r="BP215" s="59">
        <v>0.31863896000000003</v>
      </c>
      <c r="BQ215" s="59">
        <v>1.86983748E-10</v>
      </c>
      <c r="BR215" s="59">
        <v>0.56605804424720574</v>
      </c>
      <c r="BS215" s="59">
        <v>6.0147150000000003E-11</v>
      </c>
    </row>
    <row r="216" spans="2:71" x14ac:dyDescent="0.25">
      <c r="B216" s="52" t="str">
        <v>NA</v>
      </c>
      <c r="C216" s="52" t="str">
        <v>NA</v>
      </c>
      <c r="D216" s="52" t="str">
        <v>NaN</v>
      </c>
      <c r="E216" s="52" t="str">
        <v>NaN</v>
      </c>
      <c r="F216" s="52" t="str">
        <v>NaN</v>
      </c>
      <c r="G216" s="52" t="str">
        <v>NaN</v>
      </c>
      <c r="H216" s="52" t="str">
        <v>NaN</v>
      </c>
      <c r="I216" s="52" t="str">
        <v>NA</v>
      </c>
      <c r="J216" s="52" t="str">
        <v>NA</v>
      </c>
      <c r="K216" s="52" t="str">
        <v>NA</v>
      </c>
      <c r="L216" s="52" t="str">
        <v>NA</v>
      </c>
      <c r="M216" s="52" t="str">
        <v>NA</v>
      </c>
      <c r="N216" s="52" t="str">
        <v>NA</v>
      </c>
      <c r="O216" s="52" t="str">
        <v>NA</v>
      </c>
      <c r="P216" s="52" t="str">
        <v>NA</v>
      </c>
      <c r="Q216" s="65" t="str">
        <v>NaN</v>
      </c>
      <c r="T216" s="63" t="str">
        <v>NA</v>
      </c>
      <c r="U216" s="63" t="str">
        <v>NA</v>
      </c>
      <c r="V216" s="63" t="str">
        <v>NaN</v>
      </c>
      <c r="W216" s="63" t="str">
        <v>NaN</v>
      </c>
      <c r="X216" s="63" t="str">
        <v>NaN</v>
      </c>
      <c r="Y216" s="63" t="str">
        <v>NaN</v>
      </c>
      <c r="Z216" s="63" t="str">
        <v>NaN</v>
      </c>
      <c r="AA216" s="63" t="str">
        <v>NA</v>
      </c>
      <c r="AB216" s="63" t="str">
        <v>NA</v>
      </c>
      <c r="AC216" s="63" t="str">
        <v>NA</v>
      </c>
      <c r="AD216" s="63" t="str">
        <v>NA</v>
      </c>
      <c r="AE216" s="63" t="str">
        <v>NA</v>
      </c>
      <c r="AF216" s="63" t="str">
        <v>NA</v>
      </c>
      <c r="AG216" s="63" t="str">
        <v>NA</v>
      </c>
      <c r="AH216" s="63" t="str">
        <v>NA</v>
      </c>
      <c r="AI216" s="63" t="str">
        <v>NaN</v>
      </c>
      <c r="AL216" s="54" t="str">
        <v>NA</v>
      </c>
      <c r="AM216" s="54" t="str">
        <v>NA</v>
      </c>
      <c r="AN216" s="54" t="str">
        <v>NaN</v>
      </c>
      <c r="AO216" s="54" t="str">
        <v>NaN</v>
      </c>
      <c r="AP216" s="54" t="str">
        <v>NaN</v>
      </c>
      <c r="AQ216" s="54" t="str">
        <v>NaN</v>
      </c>
      <c r="AR216" s="54" t="str">
        <v>NaN</v>
      </c>
      <c r="AS216" s="54" t="str">
        <v>NA</v>
      </c>
      <c r="AT216" s="54" t="str">
        <v>NA</v>
      </c>
      <c r="AU216" s="54" t="str">
        <v>NA</v>
      </c>
      <c r="AV216" s="54" t="str">
        <v>NA</v>
      </c>
      <c r="AW216" s="54" t="str">
        <v>NA</v>
      </c>
      <c r="AX216" s="54" t="str">
        <v>NA</v>
      </c>
      <c r="AY216" s="54" t="str">
        <v>NA</v>
      </c>
      <c r="AZ216" s="54" t="str">
        <v>NA</v>
      </c>
      <c r="BA216" s="54" t="str">
        <v>NaN</v>
      </c>
      <c r="BD216" s="59" t="str">
        <v>NA</v>
      </c>
      <c r="BE216" s="59" t="str">
        <v>NA</v>
      </c>
      <c r="BF216" s="59" t="str">
        <v>NaN</v>
      </c>
      <c r="BG216" s="59" t="str">
        <v>NaN</v>
      </c>
      <c r="BH216" s="59" t="str">
        <v>NaN</v>
      </c>
      <c r="BI216" s="59" t="str">
        <v>NaN</v>
      </c>
      <c r="BJ216" s="59" t="str">
        <v>NaN</v>
      </c>
      <c r="BK216" s="59" t="str">
        <v>NA</v>
      </c>
      <c r="BL216" s="59" t="str">
        <v>NA</v>
      </c>
      <c r="BM216" s="59" t="str">
        <v>NA</v>
      </c>
      <c r="BN216" s="59" t="str">
        <v>NA</v>
      </c>
      <c r="BO216" s="59" t="str">
        <v>NA</v>
      </c>
      <c r="BP216" s="59" t="str">
        <v>NA</v>
      </c>
      <c r="BQ216" s="59" t="str">
        <v>NA</v>
      </c>
      <c r="BR216" s="59" t="str">
        <v>NA</v>
      </c>
      <c r="BS216" s="59" t="str">
        <v>NaN</v>
      </c>
    </row>
    <row r="217" spans="2:71" x14ac:dyDescent="0.25">
      <c r="B217" s="52" t="str">
        <v>NA</v>
      </c>
      <c r="C217" s="52" t="str">
        <v>NA</v>
      </c>
      <c r="D217" s="52" t="str">
        <v>NaN</v>
      </c>
      <c r="E217" s="52" t="str">
        <v>NaN</v>
      </c>
      <c r="F217" s="52" t="str">
        <v>NaN</v>
      </c>
      <c r="G217" s="52" t="str">
        <v>NaN</v>
      </c>
      <c r="H217" s="52" t="str">
        <v>NaN</v>
      </c>
      <c r="I217" s="52" t="str">
        <v>NA</v>
      </c>
      <c r="J217" s="52" t="str">
        <v>NA</v>
      </c>
      <c r="K217" s="52" t="str">
        <v>NA</v>
      </c>
      <c r="L217" s="52" t="str">
        <v>NA</v>
      </c>
      <c r="M217" s="52" t="str">
        <v>NA</v>
      </c>
      <c r="N217" s="52" t="str">
        <v>NA</v>
      </c>
      <c r="O217" s="52" t="str">
        <v>NA</v>
      </c>
      <c r="P217" s="52" t="str">
        <v>NA</v>
      </c>
      <c r="Q217" s="65" t="str">
        <v>NaN</v>
      </c>
      <c r="T217" s="63" t="str">
        <v>NA</v>
      </c>
      <c r="U217" s="63" t="str">
        <v>NA</v>
      </c>
      <c r="V217" s="63" t="str">
        <v>NaN</v>
      </c>
      <c r="W217" s="63" t="str">
        <v>NaN</v>
      </c>
      <c r="X217" s="63" t="str">
        <v>NaN</v>
      </c>
      <c r="Y217" s="63" t="str">
        <v>NaN</v>
      </c>
      <c r="Z217" s="63" t="str">
        <v>NaN</v>
      </c>
      <c r="AA217" s="63" t="str">
        <v>NA</v>
      </c>
      <c r="AB217" s="63" t="str">
        <v>NA</v>
      </c>
      <c r="AC217" s="63" t="str">
        <v>NA</v>
      </c>
      <c r="AD217" s="63" t="str">
        <v>NA</v>
      </c>
      <c r="AE217" s="63" t="str">
        <v>NA</v>
      </c>
      <c r="AF217" s="63" t="str">
        <v>NA</v>
      </c>
      <c r="AG217" s="63" t="str">
        <v>NA</v>
      </c>
      <c r="AH217" s="63" t="str">
        <v>NA</v>
      </c>
      <c r="AI217" s="63" t="str">
        <v>NaN</v>
      </c>
      <c r="AL217" s="54" t="str">
        <v>NA</v>
      </c>
      <c r="AM217" s="54" t="str">
        <v>NA</v>
      </c>
      <c r="AN217" s="54" t="str">
        <v>NaN</v>
      </c>
      <c r="AO217" s="54" t="str">
        <v>NaN</v>
      </c>
      <c r="AP217" s="54" t="str">
        <v>NaN</v>
      </c>
      <c r="AQ217" s="54" t="str">
        <v>NaN</v>
      </c>
      <c r="AR217" s="54" t="str">
        <v>NaN</v>
      </c>
      <c r="AS217" s="54" t="str">
        <v>NA</v>
      </c>
      <c r="AT217" s="54" t="str">
        <v>NA</v>
      </c>
      <c r="AU217" s="54" t="str">
        <v>NA</v>
      </c>
      <c r="AV217" s="54" t="str">
        <v>NA</v>
      </c>
      <c r="AW217" s="54" t="str">
        <v>NA</v>
      </c>
      <c r="AX217" s="54" t="str">
        <v>NA</v>
      </c>
      <c r="AY217" s="54" t="str">
        <v>NA</v>
      </c>
      <c r="AZ217" s="54" t="str">
        <v>NA</v>
      </c>
      <c r="BA217" s="54" t="str">
        <v>NaN</v>
      </c>
      <c r="BD217" s="59" t="str">
        <v>NA</v>
      </c>
      <c r="BE217" s="59" t="str">
        <v>NA</v>
      </c>
      <c r="BF217" s="59" t="str">
        <v>NaN</v>
      </c>
      <c r="BG217" s="59" t="str">
        <v>NaN</v>
      </c>
      <c r="BH217" s="59" t="str">
        <v>NaN</v>
      </c>
      <c r="BI217" s="59" t="str">
        <v>NaN</v>
      </c>
      <c r="BJ217" s="59" t="str">
        <v>NaN</v>
      </c>
      <c r="BK217" s="59" t="str">
        <v>NA</v>
      </c>
      <c r="BL217" s="59" t="str">
        <v>NA</v>
      </c>
      <c r="BM217" s="59" t="str">
        <v>NA</v>
      </c>
      <c r="BN217" s="59" t="str">
        <v>NA</v>
      </c>
      <c r="BO217" s="59" t="str">
        <v>NA</v>
      </c>
      <c r="BP217" s="59" t="str">
        <v>NA</v>
      </c>
      <c r="BQ217" s="59" t="str">
        <v>NA</v>
      </c>
      <c r="BR217" s="59" t="str">
        <v>NA</v>
      </c>
      <c r="BS217" s="59" t="str">
        <v>NaN</v>
      </c>
    </row>
    <row r="218" spans="2:71" x14ac:dyDescent="0.25">
      <c r="B218" s="52" t="str">
        <v>NA</v>
      </c>
      <c r="C218" s="52" t="str">
        <v>NA</v>
      </c>
      <c r="D218" s="52" t="str">
        <v>NaN</v>
      </c>
      <c r="E218" s="52" t="str">
        <v>NaN</v>
      </c>
      <c r="F218" s="52" t="str">
        <v>NaN</v>
      </c>
      <c r="G218" s="52" t="str">
        <v>NaN</v>
      </c>
      <c r="H218" s="52" t="str">
        <v>NaN</v>
      </c>
      <c r="I218" s="52" t="str">
        <v>NA</v>
      </c>
      <c r="J218" s="52" t="str">
        <v>NA</v>
      </c>
      <c r="K218" s="52" t="str">
        <v>NA</v>
      </c>
      <c r="L218" s="52" t="str">
        <v>NA</v>
      </c>
      <c r="M218" s="52" t="str">
        <v>NA</v>
      </c>
      <c r="N218" s="52" t="str">
        <v>NA</v>
      </c>
      <c r="O218" s="52" t="str">
        <v>NA</v>
      </c>
      <c r="P218" s="52" t="str">
        <v>NA</v>
      </c>
      <c r="Q218" s="65" t="str">
        <v>NaN</v>
      </c>
      <c r="T218" s="63" t="str">
        <v>NA</v>
      </c>
      <c r="U218" s="63" t="str">
        <v>NA</v>
      </c>
      <c r="V218" s="63" t="str">
        <v>NaN</v>
      </c>
      <c r="W218" s="63" t="str">
        <v>NaN</v>
      </c>
      <c r="X218" s="63" t="str">
        <v>NaN</v>
      </c>
      <c r="Y218" s="63" t="str">
        <v>NaN</v>
      </c>
      <c r="Z218" s="63" t="str">
        <v>NaN</v>
      </c>
      <c r="AA218" s="63" t="str">
        <v>NA</v>
      </c>
      <c r="AB218" s="63" t="str">
        <v>NA</v>
      </c>
      <c r="AC218" s="63" t="str">
        <v>NA</v>
      </c>
      <c r="AD218" s="63" t="str">
        <v>NA</v>
      </c>
      <c r="AE218" s="63" t="str">
        <v>NA</v>
      </c>
      <c r="AF218" s="63" t="str">
        <v>NA</v>
      </c>
      <c r="AG218" s="63" t="str">
        <v>NA</v>
      </c>
      <c r="AH218" s="63" t="str">
        <v>NA</v>
      </c>
      <c r="AI218" s="63" t="str">
        <v>NaN</v>
      </c>
      <c r="AL218" s="54" t="str">
        <v>NA</v>
      </c>
      <c r="AM218" s="54" t="str">
        <v>NA</v>
      </c>
      <c r="AN218" s="54" t="str">
        <v>NaN</v>
      </c>
      <c r="AO218" s="54" t="str">
        <v>NaN</v>
      </c>
      <c r="AP218" s="54" t="str">
        <v>NaN</v>
      </c>
      <c r="AQ218" s="54" t="str">
        <v>NaN</v>
      </c>
      <c r="AR218" s="54" t="str">
        <v>NaN</v>
      </c>
      <c r="AS218" s="54" t="str">
        <v>NA</v>
      </c>
      <c r="AT218" s="54" t="str">
        <v>NA</v>
      </c>
      <c r="AU218" s="54" t="str">
        <v>NA</v>
      </c>
      <c r="AV218" s="54" t="str">
        <v>NA</v>
      </c>
      <c r="AW218" s="54" t="str">
        <v>NA</v>
      </c>
      <c r="AX218" s="54" t="str">
        <v>NA</v>
      </c>
      <c r="AY218" s="54" t="str">
        <v>NA</v>
      </c>
      <c r="AZ218" s="54" t="str">
        <v>NA</v>
      </c>
      <c r="BA218" s="54" t="str">
        <v>NaN</v>
      </c>
      <c r="BD218" s="59" t="str">
        <v>NA</v>
      </c>
      <c r="BE218" s="59" t="str">
        <v>NA</v>
      </c>
      <c r="BF218" s="59" t="str">
        <v>NaN</v>
      </c>
      <c r="BG218" s="59" t="str">
        <v>NaN</v>
      </c>
      <c r="BH218" s="59" t="str">
        <v>NaN</v>
      </c>
      <c r="BI218" s="59" t="str">
        <v>NaN</v>
      </c>
      <c r="BJ218" s="59" t="str">
        <v>NaN</v>
      </c>
      <c r="BK218" s="59" t="str">
        <v>NA</v>
      </c>
      <c r="BL218" s="59" t="str">
        <v>NA</v>
      </c>
      <c r="BM218" s="59" t="str">
        <v>NA</v>
      </c>
      <c r="BN218" s="59" t="str">
        <v>NA</v>
      </c>
      <c r="BO218" s="59" t="str">
        <v>NA</v>
      </c>
      <c r="BP218" s="59" t="str">
        <v>NA</v>
      </c>
      <c r="BQ218" s="59" t="str">
        <v>NA</v>
      </c>
      <c r="BR218" s="59" t="str">
        <v>NA</v>
      </c>
      <c r="BS218" s="59" t="str">
        <v>NaN</v>
      </c>
    </row>
    <row r="219" spans="2:71" x14ac:dyDescent="0.25">
      <c r="B219" s="52" t="str" cm="1">
        <f t="array" ref="B219:B231">TRANSPOSE(Fe!P$27:AB$27)</f>
        <v>NA</v>
      </c>
      <c r="C219" s="52" t="str" cm="1">
        <f t="array" ref="C219:C231">TRANSPOSE('PO4'!P$27:AB$27)</f>
        <v>NA</v>
      </c>
      <c r="D219" s="52" t="str" cm="1">
        <f t="array" ref="D219:D231">TRANSPOSE(surface_T!P$27:AB$27)</f>
        <v>NaN</v>
      </c>
      <c r="E219" s="52" t="str" cm="1">
        <f t="array" ref="E219:E231">TRANSPOSE(surface_ph!P$27:AB$27)</f>
        <v>NaN</v>
      </c>
      <c r="F219" s="52" t="str" cm="1">
        <f t="array" ref="F219:F231">TRANSPOSE(surface_Alk!P$27:AB$27)</f>
        <v>NaN</v>
      </c>
      <c r="G219" s="52" t="str" cm="1">
        <f t="array" ref="G219:G231">TRANSPOSE(surface_oxugen!P$27:AB$27)</f>
        <v>NaN</v>
      </c>
      <c r="H219" s="52" t="str" cm="1">
        <f t="array" ref="H219:H231">TRANSPOSE(Surface_sal!P$27:AB$27)</f>
        <v>NaN</v>
      </c>
      <c r="I219" s="52" t="str" cm="1">
        <f t="array" ref="I219:I231">TRANSPOSE(picophyto!P$27:AB$27)</f>
        <v>NA</v>
      </c>
      <c r="J219" s="52" t="str" cm="1">
        <f t="array" ref="J219:J231">TRANSPOSE(nanophyto!P$27:AB$27)</f>
        <v>NA</v>
      </c>
      <c r="K219" s="52" t="str" cm="1">
        <f t="array" ref="K219:K231">TRANSPOSE(microphyto!P$27:AB$27)</f>
        <v>NA</v>
      </c>
      <c r="L219" s="52" t="str" cm="1">
        <f t="array" ref="L219:L231">TRANSPOSE(total_phyto!P$27:AB$27)</f>
        <v>NA</v>
      </c>
      <c r="M219" s="52" t="str" cm="1">
        <f t="array" ref="M219:M231">TRANSPOSE(nanozoo!P$27:AB$27)</f>
        <v>NA</v>
      </c>
      <c r="N219" s="52" t="str" cm="1">
        <f t="array" ref="N219:N231">TRANSPOSE(microzoo!P$27:AB$27)</f>
        <v>NA</v>
      </c>
      <c r="O219" s="52" t="str" cm="1">
        <f t="array" ref="O219:O231">TRANSPOSE(mesozoo!P$27:AB$27)</f>
        <v>NA</v>
      </c>
      <c r="P219" s="52" t="str" cm="1">
        <f t="array" ref="P219:P231">TRANSPOSE(total_zoo!P$27:AB$27)</f>
        <v>NA</v>
      </c>
      <c r="Q219" s="65" t="str" cm="1">
        <f t="array" ref="Q219:Q231">TRANSPOSE(foram!P$27:AB$27)</f>
        <v>NaN</v>
      </c>
      <c r="T219" s="63" t="str" cm="1">
        <f t="array" ref="T219:T231">TRANSPOSE(Fe!P$138:AB$138)</f>
        <v>NA</v>
      </c>
      <c r="U219" s="63" t="str" cm="1">
        <f t="array" ref="U219:U231">TRANSPOSE('PO4'!P$138:AB$138)</f>
        <v>NA</v>
      </c>
      <c r="V219" s="63" t="str" cm="1">
        <f t="array" ref="V219:V231">TRANSPOSE(surface_T!P$138:AB$138)</f>
        <v>NaN</v>
      </c>
      <c r="W219" s="63" t="str" cm="1">
        <f t="array" ref="W219:W231">TRANSPOSE(surface_ph!P$138:AB$138)</f>
        <v>NaN</v>
      </c>
      <c r="X219" s="63" t="str" cm="1">
        <f t="array" ref="X219:X231">TRANSPOSE(surface_Alk!P$138:AB$138)</f>
        <v>NaN</v>
      </c>
      <c r="Y219" s="63" t="str" cm="1">
        <f t="array" ref="Y219:Y231">TRANSPOSE(surface_oxugen!P$138:AB$138)</f>
        <v>NaN</v>
      </c>
      <c r="Z219" s="63" t="str" cm="1">
        <f t="array" ref="Z219:Z231">TRANSPOSE(Surface_sal!P$138:AB$138)</f>
        <v>NaN</v>
      </c>
      <c r="AA219" s="63" t="str" cm="1">
        <f t="array" ref="AA219:AA231">TRANSPOSE(picophyto!P$138:AB$138)</f>
        <v>NA</v>
      </c>
      <c r="AB219" s="63" t="str" cm="1">
        <f t="array" ref="AB219:AB231">TRANSPOSE(nanophyto!P$138:AB$138)</f>
        <v>NA</v>
      </c>
      <c r="AC219" s="63" t="str" cm="1">
        <f t="array" ref="AC219:AC231">TRANSPOSE(microphyto!P$138:AB$138)</f>
        <v>NA</v>
      </c>
      <c r="AD219" s="63" t="str" cm="1">
        <f t="array" ref="AD219:AD231">TRANSPOSE(total_phyto!P$138:AB$138)</f>
        <v>NA</v>
      </c>
      <c r="AE219" s="63" t="str" cm="1">
        <f t="array" ref="AE219:AE231">TRANSPOSE(nanozoo!P$138:AB$138)</f>
        <v>NA</v>
      </c>
      <c r="AF219" s="63" t="str" cm="1">
        <f t="array" ref="AF219:AF231">TRANSPOSE(microzoo!P$138:AB$138)</f>
        <v>NA</v>
      </c>
      <c r="AG219" s="63" t="str" cm="1">
        <f t="array" ref="AG219:AG231">TRANSPOSE(mesozoo!P$138:AB$138)</f>
        <v>NA</v>
      </c>
      <c r="AH219" s="63" t="str" cm="1">
        <f t="array" ref="AH219:AH231">TRANSPOSE(total_zoo!P$138:AB$138)</f>
        <v>NA</v>
      </c>
      <c r="AI219" s="63" t="str" cm="1">
        <f t="array" ref="AI219:AI231">TRANSPOSE(foram!P$138:AB$138)</f>
        <v>NaN</v>
      </c>
      <c r="AL219" s="54" t="str" cm="1">
        <f t="array" ref="AL219:AL231">TRANSPOSE(Fe!P$175:AB$175)</f>
        <v>NA</v>
      </c>
      <c r="AM219" s="54" t="str" cm="1">
        <f t="array" ref="AM219:AM231">TRANSPOSE('PO4'!P$175:AB$175)</f>
        <v>NA</v>
      </c>
      <c r="AN219" s="54" t="str" cm="1">
        <f t="array" ref="AN219:AN231">TRANSPOSE(surface_T!P$175:AB$175)</f>
        <v>NaN</v>
      </c>
      <c r="AO219" s="54" t="str" cm="1">
        <f t="array" ref="AO219:AO231">TRANSPOSE(surface_ph!P$175:AB$175)</f>
        <v>NaN</v>
      </c>
      <c r="AP219" s="54" t="str" cm="1">
        <f t="array" ref="AP219:AP231">TRANSPOSE(surface_Alk!P$175:AB$175)</f>
        <v>NaN</v>
      </c>
      <c r="AQ219" s="54" t="str" cm="1">
        <f t="array" ref="AQ219:AQ231">TRANSPOSE(surface_oxugen!P$175:AB$175)</f>
        <v>NaN</v>
      </c>
      <c r="AR219" s="54" t="str" cm="1">
        <f t="array" ref="AR219:AR231">TRANSPOSE(Surface_sal!P$175:AB$175)</f>
        <v>NaN</v>
      </c>
      <c r="AS219" s="54" t="str" cm="1">
        <f t="array" ref="AS219:AS231">TRANSPOSE(picophyto!P$175:AB$175)</f>
        <v>NA</v>
      </c>
      <c r="AT219" s="54" t="str" cm="1">
        <f t="array" ref="AT219:AT231">TRANSPOSE(nanophyto!P$175:AB$175)</f>
        <v>NA</v>
      </c>
      <c r="AU219" s="54" t="str" cm="1">
        <f t="array" ref="AU219:AU231">TRANSPOSE(microphyto!P$175:AB$175)</f>
        <v>NA</v>
      </c>
      <c r="AV219" s="54" t="str" cm="1">
        <f t="array" ref="AV219:AV231">TRANSPOSE(total_phyto!P$175:AB$175)</f>
        <v>NA</v>
      </c>
      <c r="AW219" s="54" t="str" cm="1">
        <f t="array" ref="AW219:AW231">TRANSPOSE(nanozoo!P$175:AB$175)</f>
        <v>NA</v>
      </c>
      <c r="AX219" s="54" t="str" cm="1">
        <f t="array" ref="AX219:AX231">TRANSPOSE(microzoo!P$175:AB$175)</f>
        <v>NA</v>
      </c>
      <c r="AY219" s="54" t="str" cm="1">
        <f t="array" ref="AY219:AY231">TRANSPOSE(mesozoo!P$175:AB$175)</f>
        <v>NA</v>
      </c>
      <c r="AZ219" s="54" t="str" cm="1">
        <f t="array" ref="AZ219:AZ231">TRANSPOSE(total_zoo!P$175:AB$175)</f>
        <v>NA</v>
      </c>
      <c r="BA219" s="54" t="str" cm="1">
        <f t="array" ref="BA219:BA231">TRANSPOSE(foram!P$175:AB$175)</f>
        <v>NaN</v>
      </c>
      <c r="BD219" s="59" t="str" cm="1">
        <f t="array" ref="BD219:BD231">TRANSPOSE(Fe!P$101:AB$101)</f>
        <v>NA</v>
      </c>
      <c r="BE219" s="59" t="str" cm="1">
        <f t="array" ref="BE219:BE231">TRANSPOSE('PO4'!P$101:AB$101)</f>
        <v>NA</v>
      </c>
      <c r="BF219" s="59" t="str" cm="1">
        <f t="array" ref="BF219:BF231">TRANSPOSE(surface_T!P$101:AB$101)</f>
        <v>NaN</v>
      </c>
      <c r="BG219" s="59" t="str" cm="1">
        <f t="array" ref="BG219:BG231">TRANSPOSE(surface_ph!P$101:AB$101)</f>
        <v>NaN</v>
      </c>
      <c r="BH219" s="59" t="str" cm="1">
        <f t="array" ref="BH219:BH231">TRANSPOSE(surface_Alk!P$101:AB$101)</f>
        <v>NaN</v>
      </c>
      <c r="BI219" s="59" t="str" cm="1">
        <f t="array" ref="BI219:BI231">TRANSPOSE(surface_oxugen!P$101:AB$101)</f>
        <v>NaN</v>
      </c>
      <c r="BJ219" s="59" t="str" cm="1">
        <f t="array" ref="BJ219:BJ231">TRANSPOSE(Surface_sal!P$101:AB$101)</f>
        <v>NaN</v>
      </c>
      <c r="BK219" s="59" t="str" cm="1">
        <f t="array" ref="BK219:BK231">TRANSPOSE(picophyto!P$101:AB$101)</f>
        <v>NA</v>
      </c>
      <c r="BL219" s="59" t="str" cm="1">
        <f t="array" ref="BL219:BL231">TRANSPOSE(nanophyto!P$101:AB$101)</f>
        <v>NA</v>
      </c>
      <c r="BM219" s="59" t="str" cm="1">
        <f t="array" ref="BM219:BM231">TRANSPOSE(microphyto!P$101:AB$101)</f>
        <v>NA</v>
      </c>
      <c r="BN219" s="59" t="str" cm="1">
        <f t="array" ref="BN219:BN231">TRANSPOSE(total_phyto!P$101:AB$101)</f>
        <v>NA</v>
      </c>
      <c r="BO219" s="59" t="str" cm="1">
        <f t="array" ref="BO219:BO231">TRANSPOSE(nanozoo!P$101:AB$101)</f>
        <v>NA</v>
      </c>
      <c r="BP219" s="59" t="str" cm="1">
        <f t="array" ref="BP219:BP231">TRANSPOSE(microzoo!P$101:AB$101)</f>
        <v>NA</v>
      </c>
      <c r="BQ219" s="59" t="str" cm="1">
        <f t="array" ref="BQ219:BQ231">TRANSPOSE(mesozoo!P$101:AB$101)</f>
        <v>NA</v>
      </c>
      <c r="BR219" s="59" t="str" cm="1">
        <f t="array" ref="BR219:BR231">TRANSPOSE(total_zoo!P$101:AB$101)</f>
        <v>NA</v>
      </c>
      <c r="BS219" s="59" t="str" cm="1">
        <f t="array" ref="BS219:BS231">TRANSPOSE(foram!P$101:AB$101)</f>
        <v>NaN</v>
      </c>
    </row>
    <row r="220" spans="2:71" x14ac:dyDescent="0.25">
      <c r="B220" s="52">
        <v>5.6800000000000004E-4</v>
      </c>
      <c r="C220" s="52">
        <v>2.9947000000000001E-2</v>
      </c>
      <c r="D220" s="52">
        <v>21.040482999999998</v>
      </c>
      <c r="E220" s="52">
        <v>8.1590900000000008</v>
      </c>
      <c r="F220" s="52">
        <v>2.2799679999999998E-3</v>
      </c>
      <c r="G220" s="52">
        <v>2.2779836999999999E-4</v>
      </c>
      <c r="H220" s="52">
        <v>35.232486999999999</v>
      </c>
      <c r="I220" s="52">
        <v>0.26321908599999999</v>
      </c>
      <c r="J220" s="52">
        <v>0.32806273000000002</v>
      </c>
      <c r="K220" s="52">
        <v>5.9358867741082302E-2</v>
      </c>
      <c r="L220" s="52">
        <v>0.65064068379042683</v>
      </c>
      <c r="M220" s="52">
        <v>0.25094559</v>
      </c>
      <c r="N220" s="52">
        <v>0.50545097000000005</v>
      </c>
      <c r="O220" s="52">
        <v>8.3564594079395399E-2</v>
      </c>
      <c r="P220" s="52">
        <v>0.87562659465245729</v>
      </c>
      <c r="Q220" s="65">
        <v>5.7207405000000002E-10</v>
      </c>
      <c r="T220" s="63">
        <v>5.9739999999999999E-4</v>
      </c>
      <c r="U220" s="63">
        <v>2.5487800000000001E-2</v>
      </c>
      <c r="V220" s="63">
        <v>22.559093000000001</v>
      </c>
      <c r="W220" s="63">
        <v>7.9423959999999996</v>
      </c>
      <c r="X220" s="63">
        <v>2.2882337E-3</v>
      </c>
      <c r="Y220" s="63">
        <v>2.223367E-4</v>
      </c>
      <c r="Z220" s="63">
        <v>35.246547999999997</v>
      </c>
      <c r="AA220" s="63">
        <v>0.25795826999999999</v>
      </c>
      <c r="AB220" s="63">
        <v>0.29960006</v>
      </c>
      <c r="AC220" s="63">
        <v>5.2343892195304199E-2</v>
      </c>
      <c r="AD220" s="63">
        <v>0.6099022222413899</v>
      </c>
      <c r="AE220" s="63">
        <v>0.24036130999999999</v>
      </c>
      <c r="AF220" s="63">
        <v>0.47830355000000002</v>
      </c>
      <c r="AG220" s="63">
        <v>7.1661020076756621E-2</v>
      </c>
      <c r="AH220" s="63">
        <v>0.83209669056860991</v>
      </c>
      <c r="AI220" s="63">
        <v>4.6019640000000001E-10</v>
      </c>
      <c r="AL220" s="54">
        <v>6.3440000000000002E-4</v>
      </c>
      <c r="AM220" s="54">
        <v>2.22557E-2</v>
      </c>
      <c r="AN220" s="54">
        <v>24.088953</v>
      </c>
      <c r="AO220" s="54">
        <v>7.7310324000000001</v>
      </c>
      <c r="AP220" s="54">
        <v>2.2970508E-3</v>
      </c>
      <c r="AQ220" s="54">
        <v>2.1709136000000001E-4</v>
      </c>
      <c r="AR220" s="54">
        <v>35.271805000000001</v>
      </c>
      <c r="AS220" s="54">
        <v>0.25150768499999998</v>
      </c>
      <c r="AT220" s="54">
        <v>0.27408308999999997</v>
      </c>
      <c r="AU220" s="54">
        <v>4.7119412037877E-2</v>
      </c>
      <c r="AV220" s="54">
        <v>0.57271018708208632</v>
      </c>
      <c r="AW220" s="54">
        <v>0.22990843</v>
      </c>
      <c r="AX220" s="54">
        <v>0.45233337000000001</v>
      </c>
      <c r="AY220" s="54">
        <v>6.1722740074707218E-2</v>
      </c>
      <c r="AZ220" s="54">
        <v>0.798597050516205</v>
      </c>
      <c r="BA220" s="54">
        <v>3.8781893999999999E-10</v>
      </c>
      <c r="BD220" s="59">
        <v>6.202E-4</v>
      </c>
      <c r="BE220" s="59">
        <v>2.4143999999999999E-2</v>
      </c>
      <c r="BF220" s="59">
        <v>23.304307999999999</v>
      </c>
      <c r="BG220" s="59">
        <v>7.8553249999999997</v>
      </c>
      <c r="BH220" s="59">
        <v>2.2934625999999998E-3</v>
      </c>
      <c r="BI220" s="59">
        <v>2.1973486999999999E-4</v>
      </c>
      <c r="BJ220" s="59">
        <v>35.267519999999998</v>
      </c>
      <c r="BK220" s="59">
        <v>0.25484013999999999</v>
      </c>
      <c r="BL220" s="59">
        <v>0.28821657000000001</v>
      </c>
      <c r="BM220" s="59">
        <v>5.0336955284450202E-2</v>
      </c>
      <c r="BN220" s="59">
        <v>0.59339366533021121</v>
      </c>
      <c r="BO220" s="59">
        <v>0.23566567999999999</v>
      </c>
      <c r="BP220" s="59">
        <v>0.46610836999999999</v>
      </c>
      <c r="BQ220" s="59">
        <v>6.961793507697743E-2</v>
      </c>
      <c r="BR220" s="59">
        <v>0.80675661551847522</v>
      </c>
      <c r="BS220" s="59">
        <v>4.4033860000000002E-10</v>
      </c>
    </row>
    <row r="221" spans="2:71" x14ac:dyDescent="0.25">
      <c r="B221" s="52">
        <v>5.8259999999999996E-4</v>
      </c>
      <c r="C221" s="52">
        <v>2.61493E-2</v>
      </c>
      <c r="D221" s="52">
        <v>21.792065000000001</v>
      </c>
      <c r="E221" s="52">
        <v>8.1561575000000008</v>
      </c>
      <c r="F221" s="52">
        <v>2.2938426000000001E-3</v>
      </c>
      <c r="G221" s="52">
        <v>2.2494634000000001E-4</v>
      </c>
      <c r="H221" s="52">
        <v>35.430058000000002</v>
      </c>
      <c r="I221" s="52">
        <v>0.26041792000000002</v>
      </c>
      <c r="J221" s="52">
        <v>0.30054944</v>
      </c>
      <c r="K221" s="52">
        <v>5.3105291967143801E-2</v>
      </c>
      <c r="L221" s="52">
        <v>0.61407265201272265</v>
      </c>
      <c r="M221" s="52">
        <v>0.2413373</v>
      </c>
      <c r="N221" s="52">
        <v>0.48451140999999998</v>
      </c>
      <c r="O221" s="52">
        <v>5.7066917070987787E-2</v>
      </c>
      <c r="P221" s="52">
        <v>0.81797034747200359</v>
      </c>
      <c r="Q221" s="65">
        <v>4.0045E-10</v>
      </c>
      <c r="T221" s="63">
        <v>6.2069999999999996E-4</v>
      </c>
      <c r="U221" s="63">
        <v>2.2283500000000001E-2</v>
      </c>
      <c r="V221" s="63">
        <v>23.291319999999999</v>
      </c>
      <c r="W221" s="63">
        <v>7.9439444999999997</v>
      </c>
      <c r="X221" s="63">
        <v>2.3033053E-3</v>
      </c>
      <c r="Y221" s="63">
        <v>2.1966012999999999E-4</v>
      </c>
      <c r="Z221" s="63">
        <v>35.46161</v>
      </c>
      <c r="AA221" s="63">
        <v>0.25415017000000001</v>
      </c>
      <c r="AB221" s="63">
        <v>0.27368695999999998</v>
      </c>
      <c r="AC221" s="63">
        <v>4.6921421577808299E-2</v>
      </c>
      <c r="AD221" s="63">
        <v>0.57475855162034895</v>
      </c>
      <c r="AE221" s="63">
        <v>0.23041096999999999</v>
      </c>
      <c r="AF221" s="63">
        <v>0.45841525999999999</v>
      </c>
      <c r="AG221" s="63">
        <v>4.3558415067590249E-2</v>
      </c>
      <c r="AH221" s="63">
        <v>0.77250318040497035</v>
      </c>
      <c r="AI221" s="63">
        <v>3.2069466999999997E-10</v>
      </c>
      <c r="AL221" s="54">
        <v>6.6949999999999996E-4</v>
      </c>
      <c r="AM221" s="54">
        <v>1.8824799999999999E-2</v>
      </c>
      <c r="AN221" s="54">
        <v>24.80489</v>
      </c>
      <c r="AO221" s="54">
        <v>7.7337493999999998</v>
      </c>
      <c r="AP221" s="54">
        <v>2.3134154999999998E-3</v>
      </c>
      <c r="AQ221" s="54">
        <v>2.1456495000000001E-4</v>
      </c>
      <c r="AR221" s="54">
        <v>35.504111999999999</v>
      </c>
      <c r="AS221" s="54">
        <v>0.24706868000000001</v>
      </c>
      <c r="AT221" s="54">
        <v>0.24755231</v>
      </c>
      <c r="AU221" s="54">
        <v>4.1212567214507799E-2</v>
      </c>
      <c r="AV221" s="54">
        <v>0.53583355725394299</v>
      </c>
      <c r="AW221" s="54">
        <v>0.21886725000000001</v>
      </c>
      <c r="AX221" s="54">
        <v>0.43502065000000001</v>
      </c>
      <c r="AY221" s="54">
        <v>2.5403079063290292E-2</v>
      </c>
      <c r="AZ221" s="54">
        <v>0.73081397635489764</v>
      </c>
      <c r="BA221" s="54">
        <v>2.5574599999999999E-10</v>
      </c>
      <c r="BD221" s="59">
        <v>6.5099999999999999E-4</v>
      </c>
      <c r="BE221" s="59">
        <v>2.0683099999999999E-2</v>
      </c>
      <c r="BF221" s="59">
        <v>24.02675</v>
      </c>
      <c r="BG221" s="59">
        <v>7.8566656000000004</v>
      </c>
      <c r="BH221" s="59">
        <v>2.3095009999999998E-3</v>
      </c>
      <c r="BI221" s="59">
        <v>2.1713162000000001E-4</v>
      </c>
      <c r="BJ221" s="59">
        <v>35.492587999999998</v>
      </c>
      <c r="BK221" s="59">
        <v>0.25071673500000002</v>
      </c>
      <c r="BL221" s="59">
        <v>0.261121406</v>
      </c>
      <c r="BM221" s="59">
        <v>4.4384879453298498E-2</v>
      </c>
      <c r="BN221" s="59">
        <v>0.55622302049461181</v>
      </c>
      <c r="BO221" s="59">
        <v>0.22489316400000001</v>
      </c>
      <c r="BP221" s="59">
        <v>0.44635301000000011</v>
      </c>
      <c r="BQ221" s="59">
        <v>3.6104675065835728E-2</v>
      </c>
      <c r="BR221" s="59">
        <v>0.74177357435744307</v>
      </c>
      <c r="BS221" s="59">
        <v>2.9098160000000001E-10</v>
      </c>
    </row>
    <row r="222" spans="2:71" x14ac:dyDescent="0.25">
      <c r="B222" s="52">
        <v>6.5090000000000005E-4</v>
      </c>
      <c r="C222" s="52">
        <v>2.2225000000000002E-2</v>
      </c>
      <c r="D222" s="52">
        <v>22.294543999999998</v>
      </c>
      <c r="E222" s="52">
        <v>8.1582229999999996</v>
      </c>
      <c r="F222" s="52">
        <v>2.305302E-3</v>
      </c>
      <c r="G222" s="52">
        <v>2.2213201999999999E-4</v>
      </c>
      <c r="H222" s="52">
        <v>35.598263000000003</v>
      </c>
      <c r="I222" s="52">
        <v>0.256366394</v>
      </c>
      <c r="J222" s="52">
        <v>0.28075024999999998</v>
      </c>
      <c r="K222" s="52">
        <v>4.9461854150438203E-2</v>
      </c>
      <c r="L222" s="52">
        <v>0.58657849819100705</v>
      </c>
      <c r="M222" s="52">
        <v>0.22917425</v>
      </c>
      <c r="N222" s="52">
        <v>0.47078895999999998</v>
      </c>
      <c r="O222" s="52">
        <v>1.8257532062006119E-2</v>
      </c>
      <c r="P222" s="52">
        <v>0.7514962203535035</v>
      </c>
      <c r="Q222" s="65">
        <v>2.9106803000000002E-10</v>
      </c>
      <c r="T222" s="63">
        <v>7.0359999999999997E-4</v>
      </c>
      <c r="U222" s="63">
        <v>1.82574E-2</v>
      </c>
      <c r="V222" s="63">
        <v>23.765041</v>
      </c>
      <c r="W222" s="63">
        <v>7.9434199999999997</v>
      </c>
      <c r="X222" s="63">
        <v>2.3159764000000001E-3</v>
      </c>
      <c r="Y222" s="63">
        <v>2.1709794000000001E-4</v>
      </c>
      <c r="Z222" s="63">
        <v>35.643023999999997</v>
      </c>
      <c r="AA222" s="63">
        <v>0.24991447999999999</v>
      </c>
      <c r="AB222" s="63">
        <v>0.25075647000000001</v>
      </c>
      <c r="AC222" s="63">
        <v>4.1137863731647593E-2</v>
      </c>
      <c r="AD222" s="63">
        <v>0.5418088137680126</v>
      </c>
      <c r="AE222" s="63">
        <v>0.21706511000000001</v>
      </c>
      <c r="AF222" s="63">
        <v>0.4399827</v>
      </c>
      <c r="AG222" s="63">
        <v>5.8479622099999999E-9</v>
      </c>
      <c r="AH222" s="63">
        <v>0.69740202406810903</v>
      </c>
      <c r="AI222" s="63">
        <v>2.0963253E-10</v>
      </c>
      <c r="AL222" s="54">
        <v>7.6530000000000001E-4</v>
      </c>
      <c r="AM222" s="54">
        <v>1.4611799999999999E-2</v>
      </c>
      <c r="AN222" s="54">
        <v>25.247824000000001</v>
      </c>
      <c r="AO222" s="54">
        <v>7.7346130000000004</v>
      </c>
      <c r="AP222" s="54">
        <v>2.3272319999999998E-3</v>
      </c>
      <c r="AQ222" s="54">
        <v>2.1228488000000001E-4</v>
      </c>
      <c r="AR222" s="54">
        <v>35.694360000000003</v>
      </c>
      <c r="AS222" s="54">
        <v>0.24188984999999999</v>
      </c>
      <c r="AT222" s="54">
        <v>0.22365816999999999</v>
      </c>
      <c r="AU222" s="54">
        <v>3.28632974282526E-2</v>
      </c>
      <c r="AV222" s="54">
        <v>0.49841131746020539</v>
      </c>
      <c r="AW222" s="54">
        <v>0.20709580999999999</v>
      </c>
      <c r="AX222" s="54">
        <v>0.39495153</v>
      </c>
      <c r="AY222" s="54">
        <v>2.9803818000000002E-9</v>
      </c>
      <c r="AZ222" s="54">
        <v>0.66079767915890131</v>
      </c>
      <c r="BA222" s="54">
        <v>1.5319357999999999E-10</v>
      </c>
      <c r="BD222" s="59">
        <v>7.4149999999999997E-4</v>
      </c>
      <c r="BE222" s="59">
        <v>1.6352200000000001E-2</v>
      </c>
      <c r="BF222" s="59">
        <v>24.485420000000001</v>
      </c>
      <c r="BG222" s="59">
        <v>7.8565769999999997</v>
      </c>
      <c r="BH222" s="59">
        <v>2.3230433E-3</v>
      </c>
      <c r="BI222" s="59">
        <v>2.1470235E-4</v>
      </c>
      <c r="BJ222" s="59">
        <v>35.678252999999998</v>
      </c>
      <c r="BK222" s="59">
        <v>0.24600547</v>
      </c>
      <c r="BL222" s="59">
        <v>0.23700087</v>
      </c>
      <c r="BM222" s="59">
        <v>3.6932350555015897E-2</v>
      </c>
      <c r="BN222" s="59">
        <v>0.51993869058908659</v>
      </c>
      <c r="BO222" s="59">
        <v>0.21198863000000001</v>
      </c>
      <c r="BP222" s="59">
        <v>0.41687945999999998</v>
      </c>
      <c r="BQ222" s="59">
        <v>4.0159929540000002E-9</v>
      </c>
      <c r="BR222" s="59">
        <v>0.66117985019451253</v>
      </c>
      <c r="BS222" s="59">
        <v>1.7819048999999999E-10</v>
      </c>
    </row>
    <row r="223" spans="2:71" x14ac:dyDescent="0.25">
      <c r="B223" s="52">
        <v>7.0109999999999997E-4</v>
      </c>
      <c r="C223" s="52">
        <v>1.00599E-2</v>
      </c>
      <c r="D223" s="52">
        <v>22.582958000000001</v>
      </c>
      <c r="E223" s="52">
        <v>8.157762</v>
      </c>
      <c r="F223" s="52">
        <v>2.3119830000000001E-3</v>
      </c>
      <c r="G223" s="52">
        <v>2.2085299000000001E-4</v>
      </c>
      <c r="H223" s="52">
        <v>35.698666000000003</v>
      </c>
      <c r="I223" s="52">
        <v>0.25404061999999999</v>
      </c>
      <c r="J223" s="52">
        <v>0.22710896999999999</v>
      </c>
      <c r="K223" s="52">
        <v>1.4606982577096229E-2</v>
      </c>
      <c r="L223" s="52">
        <v>0.49575657259714428</v>
      </c>
      <c r="M223" s="52">
        <v>0.21550478000000001</v>
      </c>
      <c r="N223" s="52">
        <v>0.36185609000000002</v>
      </c>
      <c r="O223" s="52">
        <v>4.0199136699999999E-10</v>
      </c>
      <c r="P223" s="52">
        <v>0.60814689448479864</v>
      </c>
      <c r="Q223" s="65">
        <v>8.2720219999999997E-11</v>
      </c>
      <c r="T223" s="63">
        <v>7.5719999999999997E-4</v>
      </c>
      <c r="U223" s="63">
        <v>7.5978E-3</v>
      </c>
      <c r="V223" s="63">
        <v>24.021502999999999</v>
      </c>
      <c r="W223" s="63">
        <v>7.9370545999999997</v>
      </c>
      <c r="X223" s="63">
        <v>2.3235704000000002E-3</v>
      </c>
      <c r="Y223" s="63">
        <v>2.1598807000000001E-4</v>
      </c>
      <c r="Z223" s="63">
        <v>35.752192999999998</v>
      </c>
      <c r="AA223" s="63">
        <v>0.24582904</v>
      </c>
      <c r="AB223" s="63">
        <v>0.199990365</v>
      </c>
      <c r="AC223" s="63">
        <v>5.5575934582227249E-3</v>
      </c>
      <c r="AD223" s="63">
        <v>0.45137699847521923</v>
      </c>
      <c r="AE223" s="63">
        <v>0.20659606999999999</v>
      </c>
      <c r="AF223" s="63">
        <v>0.3165637</v>
      </c>
      <c r="AG223" s="63">
        <v>2.5480214000000001E-10</v>
      </c>
      <c r="AH223" s="63">
        <v>0.55987198732201582</v>
      </c>
      <c r="AI223" s="63">
        <v>6.524148E-11</v>
      </c>
      <c r="AL223" s="54">
        <v>8.2280000000000005E-4</v>
      </c>
      <c r="AM223" s="54">
        <v>5.7109999999999999E-3</v>
      </c>
      <c r="AN223" s="54">
        <v>25.477575000000002</v>
      </c>
      <c r="AO223" s="54">
        <v>7.7283286999999996</v>
      </c>
      <c r="AP223" s="54">
        <v>2.3357388999999998E-3</v>
      </c>
      <c r="AQ223" s="54">
        <v>2.1130465E-4</v>
      </c>
      <c r="AR223" s="54">
        <v>35.810825000000001</v>
      </c>
      <c r="AS223" s="54">
        <v>0.23647598</v>
      </c>
      <c r="AT223" s="54">
        <v>0.17443478200000001</v>
      </c>
      <c r="AU223" s="54">
        <v>1.9047814818399999E-7</v>
      </c>
      <c r="AV223" s="54">
        <v>0.41091095249255538</v>
      </c>
      <c r="AW223" s="54">
        <v>0.197912845</v>
      </c>
      <c r="AX223" s="54">
        <v>0.27161090999999998</v>
      </c>
      <c r="AY223" s="54">
        <v>1.7302018900000001E-10</v>
      </c>
      <c r="AZ223" s="54">
        <v>0.52472457223116531</v>
      </c>
      <c r="BA223" s="54">
        <v>5.3148663000000002E-11</v>
      </c>
      <c r="BD223" s="59">
        <v>7.9759999999999998E-4</v>
      </c>
      <c r="BE223" s="59">
        <v>6.5709000000000002E-3</v>
      </c>
      <c r="BF223" s="59">
        <v>24.726462999999999</v>
      </c>
      <c r="BG223" s="59">
        <v>7.8512982999999998</v>
      </c>
      <c r="BH223" s="59">
        <v>2.3312202999999998E-3</v>
      </c>
      <c r="BI223" s="59">
        <v>2.1367447000000001E-4</v>
      </c>
      <c r="BJ223" s="59">
        <v>35.791379999999997</v>
      </c>
      <c r="BK223" s="59">
        <v>0.24125373999999999</v>
      </c>
      <c r="BL223" s="59">
        <v>0.18717703999999999</v>
      </c>
      <c r="BM223" s="59">
        <v>1.1165971510464969E-3</v>
      </c>
      <c r="BN223" s="59">
        <v>0.42954737716662988</v>
      </c>
      <c r="BO223" s="59">
        <v>0.2023981</v>
      </c>
      <c r="BP223" s="59">
        <v>0.29340893600000001</v>
      </c>
      <c r="BQ223" s="59">
        <v>2.03935286E-10</v>
      </c>
      <c r="BR223" s="59">
        <v>0.52525029126208045</v>
      </c>
      <c r="BS223" s="59">
        <v>5.8084214999999998E-11</v>
      </c>
    </row>
    <row r="224" spans="2:71" x14ac:dyDescent="0.25">
      <c r="B224" s="52">
        <v>7.3470000000000002E-4</v>
      </c>
      <c r="C224" s="52">
        <v>7.2459999999999998E-3</v>
      </c>
      <c r="D224" s="52">
        <v>22.336302</v>
      </c>
      <c r="E224" s="52">
        <v>8.1571864999999999</v>
      </c>
      <c r="F224" s="52">
        <v>2.319659E-3</v>
      </c>
      <c r="G224" s="52">
        <v>2.2174983E-4</v>
      </c>
      <c r="H224" s="52">
        <v>35.833683000000001</v>
      </c>
      <c r="I224" s="52">
        <v>0.25251504000000002</v>
      </c>
      <c r="J224" s="52">
        <v>0.20324528</v>
      </c>
      <c r="K224" s="52">
        <v>4.5833163585000003E-8</v>
      </c>
      <c r="L224" s="52">
        <v>0.45576036584794521</v>
      </c>
      <c r="M224" s="52">
        <v>0.213540656</v>
      </c>
      <c r="N224" s="52">
        <v>0.29848416999999999</v>
      </c>
      <c r="O224" s="52">
        <v>1.6527895E-10</v>
      </c>
      <c r="P224" s="52">
        <v>0.5409479662219111</v>
      </c>
      <c r="Q224" s="65">
        <v>5.6600547000000003E-11</v>
      </c>
      <c r="T224" s="63">
        <v>7.8640000000000003E-4</v>
      </c>
      <c r="U224" s="63">
        <v>5.5135999999999996E-3</v>
      </c>
      <c r="V224" s="63">
        <v>23.746804999999998</v>
      </c>
      <c r="W224" s="63">
        <v>7.9353255999999996</v>
      </c>
      <c r="X224" s="63">
        <v>2.3312165999999999E-3</v>
      </c>
      <c r="Y224" s="63">
        <v>2.1691348000000001E-4</v>
      </c>
      <c r="Z224" s="63">
        <v>35.887928000000002</v>
      </c>
      <c r="AA224" s="63">
        <v>0.24355690499999999</v>
      </c>
      <c r="AB224" s="63">
        <v>0.1771655</v>
      </c>
      <c r="AC224" s="63">
        <v>9.213121033E-9</v>
      </c>
      <c r="AD224" s="63">
        <v>0.42072241422576728</v>
      </c>
      <c r="AE224" s="63">
        <v>0.20462091499999999</v>
      </c>
      <c r="AF224" s="63">
        <v>0.25381244400000003</v>
      </c>
      <c r="AG224" s="63">
        <v>1.2638853000000001E-10</v>
      </c>
      <c r="AH224" s="63">
        <v>0.49372407417585612</v>
      </c>
      <c r="AI224" s="63">
        <v>4.8257850000000003E-11</v>
      </c>
      <c r="AL224" s="54">
        <v>8.4949999999999999E-4</v>
      </c>
      <c r="AM224" s="54">
        <v>4.0981999999999998E-3</v>
      </c>
      <c r="AN224" s="54">
        <v>25.173798000000001</v>
      </c>
      <c r="AO224" s="54">
        <v>7.7266883999999996</v>
      </c>
      <c r="AP224" s="54">
        <v>2.3437645000000001E-3</v>
      </c>
      <c r="AQ224" s="54">
        <v>2.1224060999999999E-4</v>
      </c>
      <c r="AR224" s="54">
        <v>35.953952999999998</v>
      </c>
      <c r="AS224" s="54">
        <v>0.233530924</v>
      </c>
      <c r="AT224" s="54">
        <v>0.15284735199999999</v>
      </c>
      <c r="AU224" s="54">
        <v>2.2320952499999999E-9</v>
      </c>
      <c r="AV224" s="54">
        <v>0.38637827824275273</v>
      </c>
      <c r="AW224" s="54">
        <v>0.19648153500000001</v>
      </c>
      <c r="AX224" s="54">
        <v>0.208015063</v>
      </c>
      <c r="AY224" s="54">
        <v>9.6338128000000005E-11</v>
      </c>
      <c r="AZ224" s="54">
        <v>0.45644817414044653</v>
      </c>
      <c r="BA224" s="54">
        <v>4.0512746E-11</v>
      </c>
      <c r="BD224" s="59">
        <v>8.2589999999999996E-4</v>
      </c>
      <c r="BE224" s="59">
        <v>4.7390000000000002E-3</v>
      </c>
      <c r="BF224" s="59">
        <v>24.436563</v>
      </c>
      <c r="BG224" s="59">
        <v>7.8497320000000004</v>
      </c>
      <c r="BH224" s="59">
        <v>2.3390966999999999E-3</v>
      </c>
      <c r="BI224" s="59">
        <v>2.1460956E-4</v>
      </c>
      <c r="BJ224" s="59">
        <v>35.931384999999999</v>
      </c>
      <c r="BK224" s="59">
        <v>0.23857427</v>
      </c>
      <c r="BL224" s="59">
        <v>0.16446480899999999</v>
      </c>
      <c r="BM224" s="59">
        <v>4.2488221340000002E-9</v>
      </c>
      <c r="BN224" s="59">
        <v>0.40303908326036958</v>
      </c>
      <c r="BO224" s="59">
        <v>0.20053478</v>
      </c>
      <c r="BP224" s="59">
        <v>0.22941963000000001</v>
      </c>
      <c r="BQ224" s="59">
        <v>1.09094238E-10</v>
      </c>
      <c r="BR224" s="59">
        <v>0.45710909615320261</v>
      </c>
      <c r="BS224" s="59">
        <v>4.4070747000000001E-11</v>
      </c>
    </row>
    <row r="225" spans="2:71" x14ac:dyDescent="0.25">
      <c r="B225" s="52">
        <v>7.3439999999999996E-4</v>
      </c>
      <c r="C225" s="52">
        <v>9.0381000000000003E-3</v>
      </c>
      <c r="D225" s="52">
        <v>21.705036</v>
      </c>
      <c r="E225" s="52">
        <v>8.1582310000000007</v>
      </c>
      <c r="F225" s="52">
        <v>2.3228223000000001E-3</v>
      </c>
      <c r="G225" s="52">
        <v>2.2420358000000001E-4</v>
      </c>
      <c r="H225" s="52">
        <v>35.919179999999997</v>
      </c>
      <c r="I225" s="52">
        <v>0.25598727999999998</v>
      </c>
      <c r="J225" s="52">
        <v>0.21987375000000001</v>
      </c>
      <c r="K225" s="52">
        <v>4.9339010589860037E-3</v>
      </c>
      <c r="L225" s="52">
        <v>0.48079493107624038</v>
      </c>
      <c r="M225" s="52">
        <v>0.21920291</v>
      </c>
      <c r="N225" s="52">
        <v>0.32573099000000011</v>
      </c>
      <c r="O225" s="52">
        <v>2.31481038E-10</v>
      </c>
      <c r="P225" s="52">
        <v>0.57439136329808838</v>
      </c>
      <c r="Q225" s="65">
        <v>6.6550604999999999E-11</v>
      </c>
      <c r="T225" s="63">
        <v>7.7610000000000005E-4</v>
      </c>
      <c r="U225" s="63">
        <v>6.8436E-3</v>
      </c>
      <c r="V225" s="63">
        <v>23.083908000000001</v>
      </c>
      <c r="W225" s="63">
        <v>7.9358620000000002</v>
      </c>
      <c r="X225" s="63">
        <v>2.3335627999999998E-3</v>
      </c>
      <c r="Y225" s="63">
        <v>2.1933831E-4</v>
      </c>
      <c r="Z225" s="63">
        <v>35.966084000000002</v>
      </c>
      <c r="AA225" s="63">
        <v>0.24805497600000001</v>
      </c>
      <c r="AB225" s="63">
        <v>0.19161437000000001</v>
      </c>
      <c r="AC225" s="63">
        <v>3.8774374202000001E-8</v>
      </c>
      <c r="AD225" s="63">
        <v>0.43966938478896228</v>
      </c>
      <c r="AE225" s="63">
        <v>0.21010688999999999</v>
      </c>
      <c r="AF225" s="63">
        <v>0.28022935999999998</v>
      </c>
      <c r="AG225" s="63">
        <v>1.5913936E-10</v>
      </c>
      <c r="AH225" s="63">
        <v>0.52627933821463657</v>
      </c>
      <c r="AI225" s="63">
        <v>5.4175739999999997E-11</v>
      </c>
      <c r="AL225" s="54">
        <v>8.3339999999999998E-4</v>
      </c>
      <c r="AM225" s="54">
        <v>5.1037000000000001E-3</v>
      </c>
      <c r="AN225" s="54">
        <v>24.487473000000001</v>
      </c>
      <c r="AO225" s="54">
        <v>7.7258057999999998</v>
      </c>
      <c r="AP225" s="54">
        <v>2.3455926999999999E-3</v>
      </c>
      <c r="AQ225" s="54">
        <v>2.1456958E-4</v>
      </c>
      <c r="AR225" s="54">
        <v>36.030436999999999</v>
      </c>
      <c r="AS225" s="54">
        <v>0.23840935399999999</v>
      </c>
      <c r="AT225" s="54">
        <v>0.16391092900000001</v>
      </c>
      <c r="AU225" s="54">
        <v>6.7785108000000002E-9</v>
      </c>
      <c r="AV225" s="54">
        <v>0.40232028979072582</v>
      </c>
      <c r="AW225" s="54">
        <v>0.20136353000000001</v>
      </c>
      <c r="AX225" s="54">
        <v>0.23072303</v>
      </c>
      <c r="AY225" s="54">
        <v>1.12712213E-10</v>
      </c>
      <c r="AZ225" s="54">
        <v>0.48819904716214529</v>
      </c>
      <c r="BA225" s="54">
        <v>4.4690500000000001E-11</v>
      </c>
      <c r="BD225" s="59">
        <v>8.12E-4</v>
      </c>
      <c r="BE225" s="59">
        <v>5.8827000000000003E-3</v>
      </c>
      <c r="BF225" s="59">
        <v>23.762848000000002</v>
      </c>
      <c r="BG225" s="59">
        <v>7.8495980000000003</v>
      </c>
      <c r="BH225" s="59">
        <v>2.3410575999999999E-3</v>
      </c>
      <c r="BI225" s="59">
        <v>2.1698679999999999E-4</v>
      </c>
      <c r="BJ225" s="59">
        <v>36.007384999999999</v>
      </c>
      <c r="BK225" s="59">
        <v>0.24338567999999999</v>
      </c>
      <c r="BL225" s="59">
        <v>0.177982217</v>
      </c>
      <c r="BM225" s="59">
        <v>1.500574014E-8</v>
      </c>
      <c r="BN225" s="59">
        <v>0.4213679120190259</v>
      </c>
      <c r="BO225" s="59">
        <v>0.20575357999999999</v>
      </c>
      <c r="BP225" s="59">
        <v>0.25513153</v>
      </c>
      <c r="BQ225" s="59">
        <v>1.3436262599999999E-10</v>
      </c>
      <c r="BR225" s="59">
        <v>0.48881251418379568</v>
      </c>
      <c r="BS225" s="59">
        <v>4.9390047999999999E-11</v>
      </c>
    </row>
    <row r="226" spans="2:71" x14ac:dyDescent="0.25">
      <c r="B226" s="52">
        <v>7.3180000000000001E-4</v>
      </c>
      <c r="C226" s="52">
        <v>1.0692500000000001E-2</v>
      </c>
      <c r="D226" s="52">
        <v>21.04616</v>
      </c>
      <c r="E226" s="52">
        <v>8.1590410000000002</v>
      </c>
      <c r="F226" s="52">
        <v>2.3260515000000002E-3</v>
      </c>
      <c r="G226" s="52">
        <v>2.2663416000000001E-4</v>
      </c>
      <c r="H226" s="52">
        <v>35.976531999999999</v>
      </c>
      <c r="I226" s="52">
        <v>0.26107545500000001</v>
      </c>
      <c r="J226" s="52">
        <v>0.239912774</v>
      </c>
      <c r="K226" s="52">
        <v>1.192061807087497E-2</v>
      </c>
      <c r="L226" s="52">
        <v>0.51290884709022366</v>
      </c>
      <c r="M226" s="52">
        <v>0.224243994</v>
      </c>
      <c r="N226" s="52">
        <v>0.36565714999999999</v>
      </c>
      <c r="O226" s="52">
        <v>3.29894557E-10</v>
      </c>
      <c r="P226" s="52">
        <v>0.62032129640946476</v>
      </c>
      <c r="Q226" s="65">
        <v>7.9475430000000005E-11</v>
      </c>
      <c r="T226" s="63">
        <v>7.7329999999999999E-4</v>
      </c>
      <c r="U226" s="63">
        <v>8.3216000000000002E-3</v>
      </c>
      <c r="V226" s="63">
        <v>22.421520000000001</v>
      </c>
      <c r="W226" s="63">
        <v>7.9347386000000002</v>
      </c>
      <c r="X226" s="63">
        <v>2.3375140000000002E-3</v>
      </c>
      <c r="Y226" s="63">
        <v>2.2159440000000001E-4</v>
      </c>
      <c r="Z226" s="63">
        <v>36.038429999999998</v>
      </c>
      <c r="AA226" s="63">
        <v>0.25377382999999998</v>
      </c>
      <c r="AB226" s="63">
        <v>0.21169043400000001</v>
      </c>
      <c r="AC226" s="63">
        <v>3.0209818558905202E-3</v>
      </c>
      <c r="AD226" s="63">
        <v>0.46848524587259238</v>
      </c>
      <c r="AE226" s="63">
        <v>0.21505474999999999</v>
      </c>
      <c r="AF226" s="63">
        <v>0.32096596999999999</v>
      </c>
      <c r="AG226" s="63">
        <v>2.17793783E-10</v>
      </c>
      <c r="AH226" s="63">
        <v>0.57326942028332806</v>
      </c>
      <c r="AI226" s="63">
        <v>6.3458044000000002E-11</v>
      </c>
      <c r="AL226" s="54">
        <v>8.298E-4</v>
      </c>
      <c r="AM226" s="54">
        <v>6.1222999999999998E-3</v>
      </c>
      <c r="AN226" s="54">
        <v>23.812777000000001</v>
      </c>
      <c r="AO226" s="54">
        <v>7.7244463000000003</v>
      </c>
      <c r="AP226" s="54">
        <v>2.3497119999999999E-3</v>
      </c>
      <c r="AQ226" s="54">
        <v>2.1671504E-4</v>
      </c>
      <c r="AR226" s="54">
        <v>36.113148000000002</v>
      </c>
      <c r="AS226" s="54">
        <v>0.24446380400000001</v>
      </c>
      <c r="AT226" s="54">
        <v>0.181926951</v>
      </c>
      <c r="AU226" s="54">
        <v>2.0801662040000001E-8</v>
      </c>
      <c r="AV226" s="54">
        <v>0.42639077581547641</v>
      </c>
      <c r="AW226" s="54">
        <v>0.20563260999999999</v>
      </c>
      <c r="AX226" s="54">
        <v>0.26760517499999997</v>
      </c>
      <c r="AY226" s="54">
        <v>1.4552735899999999E-10</v>
      </c>
      <c r="AZ226" s="54">
        <v>0.53272751220200509</v>
      </c>
      <c r="BA226" s="54">
        <v>5.1271439999999999E-11</v>
      </c>
      <c r="BD226" s="59">
        <v>8.0809999999999996E-4</v>
      </c>
      <c r="BE226" s="59">
        <v>7.1259000000000001E-3</v>
      </c>
      <c r="BF226" s="59">
        <v>23.090306999999999</v>
      </c>
      <c r="BG226" s="59">
        <v>7.8483489999999998</v>
      </c>
      <c r="BH226" s="59">
        <v>2.3449090000000001E-3</v>
      </c>
      <c r="BI226" s="59">
        <v>2.1920722999999999E-4</v>
      </c>
      <c r="BJ226" s="59">
        <v>36.083109999999998</v>
      </c>
      <c r="BK226" s="59">
        <v>0.24928096999999999</v>
      </c>
      <c r="BL226" s="59">
        <v>0.19671153</v>
      </c>
      <c r="BM226" s="59">
        <v>6.9401814832200002E-7</v>
      </c>
      <c r="BN226" s="59">
        <v>0.44599319403327797</v>
      </c>
      <c r="BO226" s="59">
        <v>0.210465656</v>
      </c>
      <c r="BP226" s="59">
        <v>0.29387099999999999</v>
      </c>
      <c r="BQ226" s="59">
        <v>1.7374730799999999E-10</v>
      </c>
      <c r="BR226" s="59">
        <v>0.53338281723022507</v>
      </c>
      <c r="BS226" s="59">
        <v>5.6423866E-11</v>
      </c>
    </row>
    <row r="227" spans="2:71" x14ac:dyDescent="0.25">
      <c r="B227" s="52">
        <v>7.7629999999999995E-4</v>
      </c>
      <c r="C227" s="52">
        <v>1.2184E-2</v>
      </c>
      <c r="D227" s="52">
        <v>20.28783</v>
      </c>
      <c r="E227" s="52">
        <v>8.1569605000000003</v>
      </c>
      <c r="F227" s="52">
        <v>2.3342478000000001E-3</v>
      </c>
      <c r="G227" s="52">
        <v>2.2937378999999999E-4</v>
      </c>
      <c r="H227" s="52">
        <v>36.119984000000002</v>
      </c>
      <c r="I227" s="52">
        <v>0.26385904599999999</v>
      </c>
      <c r="J227" s="52">
        <v>0.25293425000000003</v>
      </c>
      <c r="K227" s="52">
        <v>1.5338665079944049E-2</v>
      </c>
      <c r="L227" s="52">
        <v>0.53213196110055905</v>
      </c>
      <c r="M227" s="52">
        <v>0.22905750999999999</v>
      </c>
      <c r="N227" s="52">
        <v>0.38179162</v>
      </c>
      <c r="O227" s="52">
        <v>3.7900374E-10</v>
      </c>
      <c r="P227" s="52">
        <v>0.64125335146595486</v>
      </c>
      <c r="Q227" s="65">
        <v>8.6840989999999997E-11</v>
      </c>
      <c r="T227" s="63">
        <v>8.3000000000000001E-4</v>
      </c>
      <c r="U227" s="63">
        <v>8.7773999999999994E-3</v>
      </c>
      <c r="V227" s="63">
        <v>21.719818</v>
      </c>
      <c r="W227" s="63">
        <v>7.9327072999999997</v>
      </c>
      <c r="X227" s="63">
        <v>2.3473347999999998E-3</v>
      </c>
      <c r="Y227" s="63">
        <v>2.2388877000000001E-4</v>
      </c>
      <c r="Z227" s="63">
        <v>36.213500000000003</v>
      </c>
      <c r="AA227" s="63">
        <v>0.25594876</v>
      </c>
      <c r="AB227" s="63">
        <v>0.2180993</v>
      </c>
      <c r="AC227" s="63">
        <v>2.7799600556863602E-3</v>
      </c>
      <c r="AD227" s="63">
        <v>0.4768280200723784</v>
      </c>
      <c r="AE227" s="63">
        <v>0.21877700999999999</v>
      </c>
      <c r="AF227" s="63">
        <v>0.32164406000000001</v>
      </c>
      <c r="AG227" s="63">
        <v>2.0328730999999999E-10</v>
      </c>
      <c r="AH227" s="63">
        <v>0.58056036327070715</v>
      </c>
      <c r="AI227" s="63">
        <v>6.3371064999999998E-11</v>
      </c>
      <c r="AL227" s="54">
        <v>8.9309999999999997E-4</v>
      </c>
      <c r="AM227" s="54">
        <v>6.0935E-3</v>
      </c>
      <c r="AN227" s="54">
        <v>23.146512999999999</v>
      </c>
      <c r="AO227" s="54">
        <v>7.7235990000000001</v>
      </c>
      <c r="AP227" s="54">
        <v>2.3608805999999999E-3</v>
      </c>
      <c r="AQ227" s="54">
        <v>2.1870251E-4</v>
      </c>
      <c r="AR227" s="54">
        <v>36.310715000000002</v>
      </c>
      <c r="AS227" s="54">
        <v>0.24593957</v>
      </c>
      <c r="AT227" s="54">
        <v>0.18373879000000001</v>
      </c>
      <c r="AU227" s="54">
        <v>1.2353440604E-8</v>
      </c>
      <c r="AV227" s="54">
        <v>0.42967837236660628</v>
      </c>
      <c r="AW227" s="54">
        <v>0.208689345</v>
      </c>
      <c r="AX227" s="54">
        <v>0.257209244</v>
      </c>
      <c r="AY227" s="54">
        <v>1.2752347399999999E-10</v>
      </c>
      <c r="AZ227" s="54">
        <v>0.5314503821839146</v>
      </c>
      <c r="BA227" s="54">
        <v>4.9472609999999999E-11</v>
      </c>
      <c r="BD227" s="59">
        <v>8.7009999999999995E-4</v>
      </c>
      <c r="BE227" s="59">
        <v>7.3337999999999997E-3</v>
      </c>
      <c r="BF227" s="59">
        <v>22.407867</v>
      </c>
      <c r="BG227" s="59">
        <v>7.8469505000000002</v>
      </c>
      <c r="BH227" s="59">
        <v>2.3553683000000001E-3</v>
      </c>
      <c r="BI227" s="59">
        <v>2.2132820000000001E-4</v>
      </c>
      <c r="BJ227" s="59">
        <v>36.270969999999998</v>
      </c>
      <c r="BK227" s="59">
        <v>0.25070500000000001</v>
      </c>
      <c r="BL227" s="59">
        <v>0.20192402400000001</v>
      </c>
      <c r="BM227" s="59">
        <v>5.0077274940000002E-8</v>
      </c>
      <c r="BN227" s="59">
        <v>0.45262907409212272</v>
      </c>
      <c r="BO227" s="59">
        <v>0.214155395</v>
      </c>
      <c r="BP227" s="59">
        <v>0.28960496000000002</v>
      </c>
      <c r="BQ227" s="59">
        <v>1.64566333E-10</v>
      </c>
      <c r="BR227" s="59">
        <v>0.53222661722095754</v>
      </c>
      <c r="BS227" s="59">
        <v>5.6327723999999999E-11</v>
      </c>
    </row>
    <row r="228" spans="2:71" x14ac:dyDescent="0.25">
      <c r="B228" s="52">
        <v>7.894E-4</v>
      </c>
      <c r="C228" s="52">
        <v>2.4107799999999999E-2</v>
      </c>
      <c r="D228" s="52">
        <v>19.157302999999999</v>
      </c>
      <c r="E228" s="52">
        <v>8.1580490000000001</v>
      </c>
      <c r="F228" s="52">
        <v>2.3307877000000002E-3</v>
      </c>
      <c r="G228" s="52">
        <v>2.3390417E-4</v>
      </c>
      <c r="H228" s="52">
        <v>36.061813000000001</v>
      </c>
      <c r="I228" s="52">
        <v>0.26712139000000001</v>
      </c>
      <c r="J228" s="52">
        <v>0.31593876500000001</v>
      </c>
      <c r="K228" s="52">
        <v>5.038966641031134E-2</v>
      </c>
      <c r="L228" s="52">
        <v>0.63344982144597028</v>
      </c>
      <c r="M228" s="52">
        <v>0.24087088000000001</v>
      </c>
      <c r="N228" s="52">
        <v>0.50771527999999999</v>
      </c>
      <c r="O228" s="52">
        <v>2.1239832580000001E-9</v>
      </c>
      <c r="P228" s="52">
        <v>0.780873294350235</v>
      </c>
      <c r="Q228" s="65">
        <v>2.258066E-10</v>
      </c>
      <c r="T228" s="63">
        <v>8.4449999999999998E-4</v>
      </c>
      <c r="U228" s="63">
        <v>1.52018E-2</v>
      </c>
      <c r="V228" s="63">
        <v>20.656836999999999</v>
      </c>
      <c r="W228" s="63">
        <v>7.9348619999999999</v>
      </c>
      <c r="X228" s="63">
        <v>2.3442839999999999E-3</v>
      </c>
      <c r="Y228" s="63">
        <v>2.2800184000000001E-4</v>
      </c>
      <c r="Z228" s="63">
        <v>36.168456999999997</v>
      </c>
      <c r="AA228" s="63">
        <v>0.26140857000000001</v>
      </c>
      <c r="AB228" s="63">
        <v>0.27063677000000003</v>
      </c>
      <c r="AC228" s="63">
        <v>2.9226096134441121E-2</v>
      </c>
      <c r="AD228" s="63">
        <v>0.56127143615999608</v>
      </c>
      <c r="AE228" s="63">
        <v>0.228962306</v>
      </c>
      <c r="AF228" s="63">
        <v>0.42702867</v>
      </c>
      <c r="AG228" s="63">
        <v>8.0996407300000003E-10</v>
      </c>
      <c r="AH228" s="63">
        <v>0.69856146694878674</v>
      </c>
      <c r="AI228" s="63">
        <v>1.2467045000000001E-10</v>
      </c>
      <c r="AL228" s="54">
        <v>9.1020000000000001E-4</v>
      </c>
      <c r="AM228" s="54">
        <v>9.7515999999999992E-3</v>
      </c>
      <c r="AN228" s="54">
        <v>22.142150000000001</v>
      </c>
      <c r="AO228" s="54">
        <v>7.7241553999999999</v>
      </c>
      <c r="AP228" s="54">
        <v>2.3583348E-3</v>
      </c>
      <c r="AQ228" s="54">
        <v>2.2238341999999999E-4</v>
      </c>
      <c r="AR228" s="54">
        <v>36.27684</v>
      </c>
      <c r="AS228" s="54">
        <v>0.25222385000000003</v>
      </c>
      <c r="AT228" s="54">
        <v>0.22465271000000001</v>
      </c>
      <c r="AU228" s="54">
        <v>1.0001572066975861E-2</v>
      </c>
      <c r="AV228" s="54">
        <v>0.48687813208555902</v>
      </c>
      <c r="AW228" s="54">
        <v>0.21643488599999999</v>
      </c>
      <c r="AX228" s="54">
        <v>0.33817698000000002</v>
      </c>
      <c r="AY228" s="54">
        <v>2.8023033500000002E-10</v>
      </c>
      <c r="AZ228" s="54">
        <v>0.63344780837826953</v>
      </c>
      <c r="BA228" s="54">
        <v>7.3543054000000004E-11</v>
      </c>
      <c r="BD228" s="59">
        <v>8.8690000000000004E-4</v>
      </c>
      <c r="BE228" s="59">
        <v>1.2476299999999999E-2</v>
      </c>
      <c r="BF228" s="59">
        <v>21.374673999999999</v>
      </c>
      <c r="BG228" s="59">
        <v>7.8473433999999997</v>
      </c>
      <c r="BH228" s="59">
        <v>2.3523530000000002E-3</v>
      </c>
      <c r="BI228" s="59">
        <v>2.2517484E-4</v>
      </c>
      <c r="BJ228" s="59">
        <v>36.232562999999999</v>
      </c>
      <c r="BK228" s="59">
        <v>0.25629856499999998</v>
      </c>
      <c r="BL228" s="59">
        <v>0.24826365</v>
      </c>
      <c r="BM228" s="59">
        <v>2.034362409536862E-2</v>
      </c>
      <c r="BN228" s="59">
        <v>0.52490583911753885</v>
      </c>
      <c r="BO228" s="59">
        <v>0.222654714</v>
      </c>
      <c r="BP228" s="59">
        <v>0.38140574999999999</v>
      </c>
      <c r="BQ228" s="59">
        <v>5.0329652700000003E-10</v>
      </c>
      <c r="BR228" s="59">
        <v>0.63418580360133581</v>
      </c>
      <c r="BS228" s="59">
        <v>9.7828690000000006E-11</v>
      </c>
    </row>
    <row r="229" spans="2:71" x14ac:dyDescent="0.25">
      <c r="B229" s="52" t="str">
        <v>NA</v>
      </c>
      <c r="C229" s="52" t="str">
        <v>NA</v>
      </c>
      <c r="D229" s="52" t="str">
        <v>NaN</v>
      </c>
      <c r="E229" s="52" t="str">
        <v>NaN</v>
      </c>
      <c r="F229" s="52" t="str">
        <v>NaN</v>
      </c>
      <c r="G229" s="52" t="str">
        <v>NaN</v>
      </c>
      <c r="H229" s="52" t="str">
        <v>NaN</v>
      </c>
      <c r="I229" s="52" t="str">
        <v>NA</v>
      </c>
      <c r="J229" s="52" t="str">
        <v>NA</v>
      </c>
      <c r="K229" s="52" t="str">
        <v>NA</v>
      </c>
      <c r="L229" s="52" t="str">
        <v>NA</v>
      </c>
      <c r="M229" s="52" t="str">
        <v>NA</v>
      </c>
      <c r="N229" s="52" t="str">
        <v>NA</v>
      </c>
      <c r="O229" s="52" t="str">
        <v>NA</v>
      </c>
      <c r="P229" s="52" t="str">
        <v>NA</v>
      </c>
      <c r="Q229" s="65" t="str">
        <v>NaN</v>
      </c>
      <c r="T229" s="63" t="str">
        <v>NA</v>
      </c>
      <c r="U229" s="63" t="str">
        <v>NA</v>
      </c>
      <c r="V229" s="63" t="str">
        <v>NaN</v>
      </c>
      <c r="W229" s="63" t="str">
        <v>NaN</v>
      </c>
      <c r="X229" s="63" t="str">
        <v>NaN</v>
      </c>
      <c r="Y229" s="63" t="str">
        <v>NaN</v>
      </c>
      <c r="Z229" s="63" t="str">
        <v>NaN</v>
      </c>
      <c r="AA229" s="63" t="str">
        <v>NA</v>
      </c>
      <c r="AB229" s="63" t="str">
        <v>NA</v>
      </c>
      <c r="AC229" s="63" t="str">
        <v>NA</v>
      </c>
      <c r="AD229" s="63" t="str">
        <v>NA</v>
      </c>
      <c r="AE229" s="63" t="str">
        <v>NA</v>
      </c>
      <c r="AF229" s="63" t="str">
        <v>NA</v>
      </c>
      <c r="AG229" s="63" t="str">
        <v>NA</v>
      </c>
      <c r="AH229" s="63" t="str">
        <v>NA</v>
      </c>
      <c r="AI229" s="63" t="str">
        <v>NaN</v>
      </c>
      <c r="AL229" s="54" t="str">
        <v>NA</v>
      </c>
      <c r="AM229" s="54" t="str">
        <v>NA</v>
      </c>
      <c r="AN229" s="54" t="str">
        <v>NaN</v>
      </c>
      <c r="AO229" s="54" t="str">
        <v>NaN</v>
      </c>
      <c r="AP229" s="54" t="str">
        <v>NaN</v>
      </c>
      <c r="AQ229" s="54" t="str">
        <v>NaN</v>
      </c>
      <c r="AR229" s="54" t="str">
        <v>NaN</v>
      </c>
      <c r="AS229" s="54" t="str">
        <v>NA</v>
      </c>
      <c r="AT229" s="54" t="str">
        <v>NA</v>
      </c>
      <c r="AU229" s="54" t="str">
        <v>NA</v>
      </c>
      <c r="AV229" s="54" t="str">
        <v>NA</v>
      </c>
      <c r="AW229" s="54" t="str">
        <v>NA</v>
      </c>
      <c r="AX229" s="54" t="str">
        <v>NA</v>
      </c>
      <c r="AY229" s="54" t="str">
        <v>NA</v>
      </c>
      <c r="AZ229" s="54" t="str">
        <v>NA</v>
      </c>
      <c r="BA229" s="54" t="str">
        <v>NaN</v>
      </c>
      <c r="BD229" s="59" t="str">
        <v>NA</v>
      </c>
      <c r="BE229" s="59" t="str">
        <v>NA</v>
      </c>
      <c r="BF229" s="59" t="str">
        <v>NaN</v>
      </c>
      <c r="BG229" s="59" t="str">
        <v>NaN</v>
      </c>
      <c r="BH229" s="59" t="str">
        <v>NaN</v>
      </c>
      <c r="BI229" s="59" t="str">
        <v>NaN</v>
      </c>
      <c r="BJ229" s="59" t="str">
        <v>NaN</v>
      </c>
      <c r="BK229" s="59" t="str">
        <v>NA</v>
      </c>
      <c r="BL229" s="59" t="str">
        <v>NA</v>
      </c>
      <c r="BM229" s="59" t="str">
        <v>NA</v>
      </c>
      <c r="BN229" s="59" t="str">
        <v>NA</v>
      </c>
      <c r="BO229" s="59" t="str">
        <v>NA</v>
      </c>
      <c r="BP229" s="59" t="str">
        <v>NA</v>
      </c>
      <c r="BQ229" s="59" t="str">
        <v>NA</v>
      </c>
      <c r="BR229" s="59" t="str">
        <v>NA</v>
      </c>
      <c r="BS229" s="59" t="str">
        <v>NaN</v>
      </c>
    </row>
    <row r="230" spans="2:71" x14ac:dyDescent="0.25">
      <c r="B230" s="52" t="str">
        <v>NA</v>
      </c>
      <c r="C230" s="52" t="str">
        <v>NA</v>
      </c>
      <c r="D230" s="52" t="str">
        <v>NaN</v>
      </c>
      <c r="E230" s="52" t="str">
        <v>NaN</v>
      </c>
      <c r="F230" s="52" t="str">
        <v>NaN</v>
      </c>
      <c r="G230" s="52" t="str">
        <v>NaN</v>
      </c>
      <c r="H230" s="52" t="str">
        <v>NaN</v>
      </c>
      <c r="I230" s="52" t="str">
        <v>NA</v>
      </c>
      <c r="J230" s="52" t="str">
        <v>NA</v>
      </c>
      <c r="K230" s="52" t="str">
        <v>NA</v>
      </c>
      <c r="L230" s="52" t="str">
        <v>NA</v>
      </c>
      <c r="M230" s="52" t="str">
        <v>NA</v>
      </c>
      <c r="N230" s="52" t="str">
        <v>NA</v>
      </c>
      <c r="O230" s="52" t="str">
        <v>NA</v>
      </c>
      <c r="P230" s="52" t="str">
        <v>NA</v>
      </c>
      <c r="Q230" s="65" t="str">
        <v>NaN</v>
      </c>
      <c r="T230" s="63" t="str">
        <v>NA</v>
      </c>
      <c r="U230" s="63" t="str">
        <v>NA</v>
      </c>
      <c r="V230" s="63" t="str">
        <v>NaN</v>
      </c>
      <c r="W230" s="63" t="str">
        <v>NaN</v>
      </c>
      <c r="X230" s="63" t="str">
        <v>NaN</v>
      </c>
      <c r="Y230" s="63" t="str">
        <v>NaN</v>
      </c>
      <c r="Z230" s="63" t="str">
        <v>NaN</v>
      </c>
      <c r="AA230" s="63" t="str">
        <v>NA</v>
      </c>
      <c r="AB230" s="63" t="str">
        <v>NA</v>
      </c>
      <c r="AC230" s="63" t="str">
        <v>NA</v>
      </c>
      <c r="AD230" s="63" t="str">
        <v>NA</v>
      </c>
      <c r="AE230" s="63" t="str">
        <v>NA</v>
      </c>
      <c r="AF230" s="63" t="str">
        <v>NA</v>
      </c>
      <c r="AG230" s="63" t="str">
        <v>NA</v>
      </c>
      <c r="AH230" s="63" t="str">
        <v>NA</v>
      </c>
      <c r="AI230" s="63" t="str">
        <v>NaN</v>
      </c>
      <c r="AL230" s="54" t="str">
        <v>NA</v>
      </c>
      <c r="AM230" s="54" t="str">
        <v>NA</v>
      </c>
      <c r="AN230" s="54" t="str">
        <v>NaN</v>
      </c>
      <c r="AO230" s="54" t="str">
        <v>NaN</v>
      </c>
      <c r="AP230" s="54" t="str">
        <v>NaN</v>
      </c>
      <c r="AQ230" s="54" t="str">
        <v>NaN</v>
      </c>
      <c r="AR230" s="54" t="str">
        <v>NaN</v>
      </c>
      <c r="AS230" s="54" t="str">
        <v>NA</v>
      </c>
      <c r="AT230" s="54" t="str">
        <v>NA</v>
      </c>
      <c r="AU230" s="54" t="str">
        <v>NA</v>
      </c>
      <c r="AV230" s="54" t="str">
        <v>NA</v>
      </c>
      <c r="AW230" s="54" t="str">
        <v>NA</v>
      </c>
      <c r="AX230" s="54" t="str">
        <v>NA</v>
      </c>
      <c r="AY230" s="54" t="str">
        <v>NA</v>
      </c>
      <c r="AZ230" s="54" t="str">
        <v>NA</v>
      </c>
      <c r="BA230" s="54" t="str">
        <v>NaN</v>
      </c>
      <c r="BD230" s="59" t="str">
        <v>NA</v>
      </c>
      <c r="BE230" s="59" t="str">
        <v>NA</v>
      </c>
      <c r="BF230" s="59" t="str">
        <v>NaN</v>
      </c>
      <c r="BG230" s="59" t="str">
        <v>NaN</v>
      </c>
      <c r="BH230" s="59" t="str">
        <v>NaN</v>
      </c>
      <c r="BI230" s="59" t="str">
        <v>NaN</v>
      </c>
      <c r="BJ230" s="59" t="str">
        <v>NaN</v>
      </c>
      <c r="BK230" s="59" t="str">
        <v>NA</v>
      </c>
      <c r="BL230" s="59" t="str">
        <v>NA</v>
      </c>
      <c r="BM230" s="59" t="str">
        <v>NA</v>
      </c>
      <c r="BN230" s="59" t="str">
        <v>NA</v>
      </c>
      <c r="BO230" s="59" t="str">
        <v>NA</v>
      </c>
      <c r="BP230" s="59" t="str">
        <v>NA</v>
      </c>
      <c r="BQ230" s="59" t="str">
        <v>NA</v>
      </c>
      <c r="BR230" s="59" t="str">
        <v>NA</v>
      </c>
      <c r="BS230" s="59" t="str">
        <v>NaN</v>
      </c>
    </row>
    <row r="231" spans="2:71" x14ac:dyDescent="0.25">
      <c r="B231" s="52" t="str">
        <v>NA</v>
      </c>
      <c r="C231" s="52" t="str">
        <v>NA</v>
      </c>
      <c r="D231" s="52" t="str">
        <v>NaN</v>
      </c>
      <c r="E231" s="52" t="str">
        <v>NaN</v>
      </c>
      <c r="F231" s="52" t="str">
        <v>NaN</v>
      </c>
      <c r="G231" s="52" t="str">
        <v>NaN</v>
      </c>
      <c r="H231" s="52" t="str">
        <v>NaN</v>
      </c>
      <c r="I231" s="52" t="str">
        <v>NA</v>
      </c>
      <c r="J231" s="52" t="str">
        <v>NA</v>
      </c>
      <c r="K231" s="52" t="str">
        <v>NA</v>
      </c>
      <c r="L231" s="52" t="str">
        <v>NA</v>
      </c>
      <c r="M231" s="52" t="str">
        <v>NA</v>
      </c>
      <c r="N231" s="52" t="str">
        <v>NA</v>
      </c>
      <c r="O231" s="52" t="str">
        <v>NA</v>
      </c>
      <c r="P231" s="52" t="str">
        <v>NA</v>
      </c>
      <c r="Q231" s="65" t="str">
        <v>NaN</v>
      </c>
      <c r="T231" s="63" t="str">
        <v>NA</v>
      </c>
      <c r="U231" s="63" t="str">
        <v>NA</v>
      </c>
      <c r="V231" s="63" t="str">
        <v>NaN</v>
      </c>
      <c r="W231" s="63" t="str">
        <v>NaN</v>
      </c>
      <c r="X231" s="63" t="str">
        <v>NaN</v>
      </c>
      <c r="Y231" s="63" t="str">
        <v>NaN</v>
      </c>
      <c r="Z231" s="63" t="str">
        <v>NaN</v>
      </c>
      <c r="AA231" s="63" t="str">
        <v>NA</v>
      </c>
      <c r="AB231" s="63" t="str">
        <v>NA</v>
      </c>
      <c r="AC231" s="63" t="str">
        <v>NA</v>
      </c>
      <c r="AD231" s="63" t="str">
        <v>NA</v>
      </c>
      <c r="AE231" s="63" t="str">
        <v>NA</v>
      </c>
      <c r="AF231" s="63" t="str">
        <v>NA</v>
      </c>
      <c r="AG231" s="63" t="str">
        <v>NA</v>
      </c>
      <c r="AH231" s="63" t="str">
        <v>NA</v>
      </c>
      <c r="AI231" s="63" t="str">
        <v>NaN</v>
      </c>
      <c r="AL231" s="54" t="str">
        <v>NA</v>
      </c>
      <c r="AM231" s="54" t="str">
        <v>NA</v>
      </c>
      <c r="AN231" s="54" t="str">
        <v>NaN</v>
      </c>
      <c r="AO231" s="54" t="str">
        <v>NaN</v>
      </c>
      <c r="AP231" s="54" t="str">
        <v>NaN</v>
      </c>
      <c r="AQ231" s="54" t="str">
        <v>NaN</v>
      </c>
      <c r="AR231" s="54" t="str">
        <v>NaN</v>
      </c>
      <c r="AS231" s="54" t="str">
        <v>NA</v>
      </c>
      <c r="AT231" s="54" t="str">
        <v>NA</v>
      </c>
      <c r="AU231" s="54" t="str">
        <v>NA</v>
      </c>
      <c r="AV231" s="54" t="str">
        <v>NA</v>
      </c>
      <c r="AW231" s="54" t="str">
        <v>NA</v>
      </c>
      <c r="AX231" s="54" t="str">
        <v>NA</v>
      </c>
      <c r="AY231" s="54" t="str">
        <v>NA</v>
      </c>
      <c r="AZ231" s="54" t="str">
        <v>NA</v>
      </c>
      <c r="BA231" s="54" t="str">
        <v>NaN</v>
      </c>
      <c r="BD231" s="59" t="str">
        <v>NA</v>
      </c>
      <c r="BE231" s="59" t="str">
        <v>NA</v>
      </c>
      <c r="BF231" s="59" t="str">
        <v>NaN</v>
      </c>
      <c r="BG231" s="59" t="str">
        <v>NaN</v>
      </c>
      <c r="BH231" s="59" t="str">
        <v>NaN</v>
      </c>
      <c r="BI231" s="59" t="str">
        <v>NaN</v>
      </c>
      <c r="BJ231" s="59" t="str">
        <v>NaN</v>
      </c>
      <c r="BK231" s="59" t="str">
        <v>NA</v>
      </c>
      <c r="BL231" s="59" t="str">
        <v>NA</v>
      </c>
      <c r="BM231" s="59" t="str">
        <v>NA</v>
      </c>
      <c r="BN231" s="59" t="str">
        <v>NA</v>
      </c>
      <c r="BO231" s="59" t="str">
        <v>NA</v>
      </c>
      <c r="BP231" s="59" t="str">
        <v>NA</v>
      </c>
      <c r="BQ231" s="59" t="str">
        <v>NA</v>
      </c>
      <c r="BR231" s="59" t="str">
        <v>NA</v>
      </c>
      <c r="BS231" s="59" t="str">
        <v>NaN</v>
      </c>
    </row>
    <row r="232" spans="2:71" x14ac:dyDescent="0.25">
      <c r="B232" s="52" t="str" cm="1">
        <f t="array" ref="B232:B244">TRANSPOSE(Fe!P$28:AB$28)</f>
        <v>NA</v>
      </c>
      <c r="C232" s="52" t="str" cm="1">
        <f t="array" ref="C232:C244">TRANSPOSE('PO4'!P$28:AB$28)</f>
        <v>NA</v>
      </c>
      <c r="D232" s="52" t="str" cm="1">
        <f t="array" ref="D232:D244">TRANSPOSE(surface_T!P$28:AB$28)</f>
        <v>NaN</v>
      </c>
      <c r="E232" s="52" t="str" cm="1">
        <f t="array" ref="E232:E244">TRANSPOSE(surface_ph!P$28:AB$28)</f>
        <v>NaN</v>
      </c>
      <c r="F232" s="52" t="str" cm="1">
        <f t="array" ref="F232:F244">TRANSPOSE(surface_Alk!P$28:AB$28)</f>
        <v>NaN</v>
      </c>
      <c r="G232" s="52" t="str" cm="1">
        <f t="array" ref="G232:G244">TRANSPOSE(surface_oxugen!P$28:AB$28)</f>
        <v>NaN</v>
      </c>
      <c r="H232" s="52" t="str" cm="1">
        <f t="array" ref="H232:H244">TRANSPOSE(Surface_sal!P$28:AB$28)</f>
        <v>NaN</v>
      </c>
      <c r="I232" s="52" t="str" cm="1">
        <f t="array" ref="I232:I244">TRANSPOSE(picophyto!P$28:AB$28)</f>
        <v>NA</v>
      </c>
      <c r="J232" s="52" t="str" cm="1">
        <f t="array" ref="J232:J244">TRANSPOSE(nanophyto!P$28:AB$28)</f>
        <v>NA</v>
      </c>
      <c r="K232" s="52" t="str" cm="1">
        <f t="array" ref="K232:K244">TRANSPOSE(microphyto!P$28:AB$28)</f>
        <v>NA</v>
      </c>
      <c r="L232" s="52" t="str" cm="1">
        <f t="array" ref="L232:L244">TRANSPOSE(total_phyto!P$28:AB$28)</f>
        <v>NA</v>
      </c>
      <c r="M232" s="52" t="str" cm="1">
        <f t="array" ref="M232:M244">TRANSPOSE(nanozoo!P$28:AB$28)</f>
        <v>NA</v>
      </c>
      <c r="N232" s="52" t="str" cm="1">
        <f t="array" ref="N232:N244">TRANSPOSE(microzoo!P$28:AB$28)</f>
        <v>NA</v>
      </c>
      <c r="O232" s="52" t="str" cm="1">
        <f t="array" ref="O232:O244">TRANSPOSE(mesozoo!P$28:AB$28)</f>
        <v>NA</v>
      </c>
      <c r="P232" s="52" t="str" cm="1">
        <f t="array" ref="P232:P244">TRANSPOSE(total_zoo!P$28:AB$28)</f>
        <v>NA</v>
      </c>
      <c r="Q232" s="65" t="str" cm="1">
        <f t="array" ref="Q232:Q244">TRANSPOSE(foram!P$28:AB$28)</f>
        <v>NaN</v>
      </c>
      <c r="T232" s="63" t="str" cm="1">
        <f t="array" ref="T232:T244">TRANSPOSE(Fe!P$139:AB$139)</f>
        <v>NA</v>
      </c>
      <c r="U232" s="63" t="str" cm="1">
        <f t="array" ref="U232:U244">TRANSPOSE('PO4'!P$139:AB$139)</f>
        <v>NA</v>
      </c>
      <c r="V232" s="63" t="str" cm="1">
        <f t="array" ref="V232:V244">TRANSPOSE(surface_T!P$139:AB$139)</f>
        <v>NaN</v>
      </c>
      <c r="W232" s="63" t="str" cm="1">
        <f t="array" ref="W232:W244">TRANSPOSE(surface_ph!P$139:AB$139)</f>
        <v>NaN</v>
      </c>
      <c r="X232" s="63" t="str" cm="1">
        <f t="array" ref="X232:X244">TRANSPOSE(surface_Alk!P$139:AB$139)</f>
        <v>NaN</v>
      </c>
      <c r="Y232" s="63" t="str" cm="1">
        <f t="array" ref="Y232:Y244">TRANSPOSE(surface_oxugen!P$139:AB$139)</f>
        <v>NaN</v>
      </c>
      <c r="Z232" s="63" t="str" cm="1">
        <f t="array" ref="Z232:Z244">TRANSPOSE(Surface_sal!P$139:AB$139)</f>
        <v>NaN</v>
      </c>
      <c r="AA232" s="63" t="str" cm="1">
        <f t="array" ref="AA232:AA244">TRANSPOSE(picophyto!P$139:AB$139)</f>
        <v>NA</v>
      </c>
      <c r="AB232" s="63" t="str" cm="1">
        <f t="array" ref="AB232:AB244">TRANSPOSE(nanophyto!P$139:AB$139)</f>
        <v>NA</v>
      </c>
      <c r="AC232" s="63" t="str" cm="1">
        <f t="array" ref="AC232:AC244">TRANSPOSE(microphyto!P$139:AB$139)</f>
        <v>NA</v>
      </c>
      <c r="AD232" s="63" t="str" cm="1">
        <f t="array" ref="AD232:AD244">TRANSPOSE(total_phyto!P$139:AB$139)</f>
        <v>NA</v>
      </c>
      <c r="AE232" s="63" t="str" cm="1">
        <f t="array" ref="AE232:AE244">TRANSPOSE(nanozoo!P$139:AB$139)</f>
        <v>NA</v>
      </c>
      <c r="AF232" s="63" t="str" cm="1">
        <f t="array" ref="AF232:AF244">TRANSPOSE(microzoo!P$139:AB$139)</f>
        <v>NA</v>
      </c>
      <c r="AG232" s="63" t="str" cm="1">
        <f t="array" ref="AG232:AG244">TRANSPOSE(mesozoo!P$139:AB$139)</f>
        <v>NA</v>
      </c>
      <c r="AH232" s="63" t="str" cm="1">
        <f t="array" ref="AH232:AH244">TRANSPOSE(total_zoo!P$139:AB$139)</f>
        <v>NA</v>
      </c>
      <c r="AI232" s="63" t="str" cm="1">
        <f t="array" ref="AI232:AI244">TRANSPOSE(foram!P$139:AB$139)</f>
        <v>NaN</v>
      </c>
      <c r="AL232" s="54" t="str" cm="1">
        <f t="array" ref="AL232:AL244">TRANSPOSE(Fe!P$176:AB$176)</f>
        <v>NA</v>
      </c>
      <c r="AM232" s="54" t="str" cm="1">
        <f t="array" ref="AM232:AM244">TRANSPOSE('PO4'!P$176:AB$176)</f>
        <v>NA</v>
      </c>
      <c r="AN232" s="54" t="str" cm="1">
        <f t="array" ref="AN232:AN244">TRANSPOSE(surface_T!P$176:AB$176)</f>
        <v>NaN</v>
      </c>
      <c r="AO232" s="54" t="str" cm="1">
        <f t="array" ref="AO232:AO244">TRANSPOSE(surface_ph!P$176:AB$176)</f>
        <v>NaN</v>
      </c>
      <c r="AP232" s="54" t="str" cm="1">
        <f t="array" ref="AP232:AP244">TRANSPOSE(surface_Alk!P$176:AB$176)</f>
        <v>NaN</v>
      </c>
      <c r="AQ232" s="54" t="str" cm="1">
        <f t="array" ref="AQ232:AQ244">TRANSPOSE(surface_oxugen!P$176:AB$176)</f>
        <v>NaN</v>
      </c>
      <c r="AR232" s="54" t="str" cm="1">
        <f t="array" ref="AR232:AR244">TRANSPOSE(Surface_sal!P$176:AB$176)</f>
        <v>NaN</v>
      </c>
      <c r="AS232" s="54" t="str" cm="1">
        <f t="array" ref="AS232:AS244">TRANSPOSE(picophyto!P$176:AB$176)</f>
        <v>NA</v>
      </c>
      <c r="AT232" s="54" t="str" cm="1">
        <f t="array" ref="AT232:AT244">TRANSPOSE(nanophyto!P$176:AB$176)</f>
        <v>NA</v>
      </c>
      <c r="AU232" s="54" t="str" cm="1">
        <f t="array" ref="AU232:AU244">TRANSPOSE(microphyto!P$176:AB$176)</f>
        <v>NA</v>
      </c>
      <c r="AV232" s="54" t="str" cm="1">
        <f t="array" ref="AV232:AV244">TRANSPOSE(total_phyto!P$176:AB$176)</f>
        <v>NA</v>
      </c>
      <c r="AW232" s="54" t="str" cm="1">
        <f t="array" ref="AW232:AW244">TRANSPOSE(nanozoo!P$176:AB$176)</f>
        <v>NA</v>
      </c>
      <c r="AX232" s="54" t="str" cm="1">
        <f t="array" ref="AX232:AX244">TRANSPOSE(microzoo!P$176:AB$176)</f>
        <v>NA</v>
      </c>
      <c r="AY232" s="54" t="str" cm="1">
        <f t="array" ref="AY232:AY244">TRANSPOSE(mesozoo!P$176:AB$176)</f>
        <v>NA</v>
      </c>
      <c r="AZ232" s="54" t="str" cm="1">
        <f t="array" ref="AZ232:AZ244">TRANSPOSE(total_zoo!P$176:AB$176)</f>
        <v>NA</v>
      </c>
      <c r="BA232" s="54" t="str" cm="1">
        <f t="array" ref="BA232:BA244">TRANSPOSE(foram!P$176:AB$176)</f>
        <v>NaN</v>
      </c>
      <c r="BD232" s="59" t="str" cm="1">
        <f t="array" ref="BD232:BD244">TRANSPOSE(Fe!P$102:AB$102)</f>
        <v>NA</v>
      </c>
      <c r="BE232" s="59" t="str" cm="1">
        <f t="array" ref="BE232:BE244">TRANSPOSE('PO4'!P$102:AB$102)</f>
        <v>NA</v>
      </c>
      <c r="BF232" s="59" t="str" cm="1">
        <f t="array" ref="BF232:BF244">TRANSPOSE(surface_T!P$102:AB$102)</f>
        <v>NaN</v>
      </c>
      <c r="BG232" s="59" t="str" cm="1">
        <f t="array" ref="BG232:BG244">TRANSPOSE(surface_ph!P$102:AB$102)</f>
        <v>NaN</v>
      </c>
      <c r="BH232" s="59" t="str" cm="1">
        <f t="array" ref="BH232:BH244">TRANSPOSE(surface_Alk!P$102:AB$102)</f>
        <v>NaN</v>
      </c>
      <c r="BI232" s="59" t="str" cm="1">
        <f t="array" ref="BI232:BI244">TRANSPOSE(surface_oxugen!P$102:AB$102)</f>
        <v>NaN</v>
      </c>
      <c r="BJ232" s="59" t="str" cm="1">
        <f t="array" ref="BJ232:BJ244">TRANSPOSE(Surface_sal!P$102:AB$102)</f>
        <v>NaN</v>
      </c>
      <c r="BK232" s="59" t="str" cm="1">
        <f t="array" ref="BK232:BK244">TRANSPOSE(picophyto!P$102:AB$102)</f>
        <v>NA</v>
      </c>
      <c r="BL232" s="59" t="str" cm="1">
        <f t="array" ref="BL232:BL244">TRANSPOSE(nanophyto!P$102:AB$102)</f>
        <v>NA</v>
      </c>
      <c r="BM232" s="59" t="str" cm="1">
        <f t="array" ref="BM232:BM244">TRANSPOSE(microphyto!P$102:AB$102)</f>
        <v>NA</v>
      </c>
      <c r="BN232" s="59" t="str" cm="1">
        <f t="array" ref="BN232:BN244">TRANSPOSE(total_phyto!P$102:AB$102)</f>
        <v>NA</v>
      </c>
      <c r="BO232" s="59" t="str" cm="1">
        <f t="array" ref="BO232:BO244">TRANSPOSE(nanozoo!P$102:AB$102)</f>
        <v>NA</v>
      </c>
      <c r="BP232" s="59" t="str" cm="1">
        <f t="array" ref="BP232:BP244">TRANSPOSE(microzoo!P$102:AB$102)</f>
        <v>NA</v>
      </c>
      <c r="BQ232" s="59" t="str" cm="1">
        <f t="array" ref="BQ232:BQ244">TRANSPOSE(mesozoo!P$102:AB$102)</f>
        <v>NA</v>
      </c>
      <c r="BR232" s="59" t="str" cm="1">
        <f t="array" ref="BR232:BR244">TRANSPOSE(total_zoo!P$102:AB$102)</f>
        <v>NA</v>
      </c>
      <c r="BS232" s="59" t="str" cm="1">
        <f t="array" ref="BS232:BS244">TRANSPOSE(foram!P$102:AB$102)</f>
        <v>NaN</v>
      </c>
    </row>
    <row r="233" spans="2:71" x14ac:dyDescent="0.25">
      <c r="B233" s="52">
        <v>5.6729999999999997E-4</v>
      </c>
      <c r="C233" s="52">
        <v>4.36292E-2</v>
      </c>
      <c r="D233" s="52">
        <v>20.07469</v>
      </c>
      <c r="E233" s="52">
        <v>8.1658179999999998</v>
      </c>
      <c r="F233" s="52">
        <v>2.2696639999999998E-3</v>
      </c>
      <c r="G233" s="52">
        <v>2.3110498E-4</v>
      </c>
      <c r="H233" s="52">
        <v>35.060679999999998</v>
      </c>
      <c r="I233" s="52">
        <v>0.26088504000000001</v>
      </c>
      <c r="J233" s="52">
        <v>0.35449512999999999</v>
      </c>
      <c r="K233" s="52">
        <v>7.6369210819937E-2</v>
      </c>
      <c r="L233" s="52">
        <v>0.69174938088839522</v>
      </c>
      <c r="M233" s="52">
        <v>0.25577082000000001</v>
      </c>
      <c r="N233" s="52">
        <v>0.5260663000000001</v>
      </c>
      <c r="O233" s="52">
        <v>0.1085383300891633</v>
      </c>
      <c r="P233" s="52">
        <v>0.92514524315402935</v>
      </c>
      <c r="Q233" s="65">
        <v>1.0627997E-9</v>
      </c>
      <c r="T233" s="63">
        <v>5.9480000000000004E-4</v>
      </c>
      <c r="U233" s="63">
        <v>3.69226E-2</v>
      </c>
      <c r="V233" s="63">
        <v>21.584340999999998</v>
      </c>
      <c r="W233" s="63">
        <v>7.9490790000000002</v>
      </c>
      <c r="X233" s="63">
        <v>2.2767658999999999E-3</v>
      </c>
      <c r="Y233" s="63">
        <v>2.2554726000000001E-4</v>
      </c>
      <c r="Z233" s="63">
        <v>35.062480000000001</v>
      </c>
      <c r="AA233" s="63">
        <v>0.25605975399999997</v>
      </c>
      <c r="AB233" s="63">
        <v>0.32263984000000001</v>
      </c>
      <c r="AC233" s="63">
        <v>6.7887500891060992E-2</v>
      </c>
      <c r="AD233" s="63">
        <v>0.64658709495425448</v>
      </c>
      <c r="AE233" s="63">
        <v>0.24361300999999999</v>
      </c>
      <c r="AF233" s="63">
        <v>0.49577919999999998</v>
      </c>
      <c r="AG233" s="63">
        <v>9.067674008435854E-2</v>
      </c>
      <c r="AH233" s="63">
        <v>0.87175759692567101</v>
      </c>
      <c r="AI233" s="63">
        <v>7.5614114999999999E-10</v>
      </c>
      <c r="AL233" s="54">
        <v>6.29E-4</v>
      </c>
      <c r="AM233" s="54">
        <v>3.1971699999999999E-2</v>
      </c>
      <c r="AN233" s="54">
        <v>23.101970000000001</v>
      </c>
      <c r="AO233" s="54">
        <v>7.7355729999999996</v>
      </c>
      <c r="AP233" s="54">
        <v>2.2845221999999998E-3</v>
      </c>
      <c r="AQ233" s="54">
        <v>2.2022000999999999E-4</v>
      </c>
      <c r="AR233" s="54">
        <v>35.075893000000001</v>
      </c>
      <c r="AS233" s="54">
        <v>0.250301626</v>
      </c>
      <c r="AT233" s="54">
        <v>0.29537107000000001</v>
      </c>
      <c r="AU233" s="54">
        <v>6.1379389536662998E-2</v>
      </c>
      <c r="AV233" s="54">
        <v>0.60705208559659296</v>
      </c>
      <c r="AW233" s="54">
        <v>0.23291447000000001</v>
      </c>
      <c r="AX233" s="54">
        <v>0.46841482000000001</v>
      </c>
      <c r="AY233" s="54">
        <v>7.8691160081755265E-2</v>
      </c>
      <c r="AZ233" s="54">
        <v>0.83464362380234447</v>
      </c>
      <c r="BA233" s="54">
        <v>6.0658219999999997E-10</v>
      </c>
      <c r="BD233" s="59">
        <v>6.1620000000000002E-4</v>
      </c>
      <c r="BE233" s="59">
        <v>3.4895099999999998E-2</v>
      </c>
      <c r="BF233" s="59">
        <v>22.324134999999998</v>
      </c>
      <c r="BG233" s="59">
        <v>7.8608190000000002</v>
      </c>
      <c r="BH233" s="59">
        <v>2.2813875999999999E-3</v>
      </c>
      <c r="BI233" s="59">
        <v>2.2288275E-4</v>
      </c>
      <c r="BJ233" s="59">
        <v>35.078204999999997</v>
      </c>
      <c r="BK233" s="59">
        <v>0.25320930000000003</v>
      </c>
      <c r="BL233" s="59">
        <v>0.31046536000000002</v>
      </c>
      <c r="BM233" s="59">
        <v>6.5457231491454992E-2</v>
      </c>
      <c r="BN233" s="59">
        <v>0.62913189155410687</v>
      </c>
      <c r="BO233" s="59">
        <v>0.23876123499999999</v>
      </c>
      <c r="BP233" s="59">
        <v>0.48311696999999998</v>
      </c>
      <c r="BQ233" s="59">
        <v>8.7743150084711174E-2</v>
      </c>
      <c r="BR233" s="59">
        <v>0.84391274580530051</v>
      </c>
      <c r="BS233" s="59">
        <v>7.1858163999999998E-10</v>
      </c>
    </row>
    <row r="234" spans="2:71" x14ac:dyDescent="0.25">
      <c r="B234" s="52">
        <v>5.5110000000000001E-4</v>
      </c>
      <c r="C234" s="52">
        <v>1.97325E-2</v>
      </c>
      <c r="D234" s="52">
        <v>21.880693000000001</v>
      </c>
      <c r="E234" s="52">
        <v>8.1568830000000005</v>
      </c>
      <c r="F234" s="52">
        <v>2.2797351999999998E-3</v>
      </c>
      <c r="G234" s="52">
        <v>2.2591108E-4</v>
      </c>
      <c r="H234" s="52">
        <v>35.213769999999997</v>
      </c>
      <c r="I234" s="52">
        <v>0.26579298400000001</v>
      </c>
      <c r="J234" s="52">
        <v>0.28537533999999998</v>
      </c>
      <c r="K234" s="52">
        <v>3.6771793438905832E-2</v>
      </c>
      <c r="L234" s="52">
        <v>0.58794011747279784</v>
      </c>
      <c r="M234" s="52">
        <v>0.24547126</v>
      </c>
      <c r="N234" s="52">
        <v>0.49540158000000001</v>
      </c>
      <c r="O234" s="52">
        <v>3.1300794063621427E-2</v>
      </c>
      <c r="P234" s="52">
        <v>0.80990473432272458</v>
      </c>
      <c r="Q234" s="65">
        <v>2.5865287999999999E-10</v>
      </c>
      <c r="T234" s="63">
        <v>5.8449999999999995E-4</v>
      </c>
      <c r="U234" s="63">
        <v>1.7455499999999999E-2</v>
      </c>
      <c r="V234" s="63">
        <v>23.340509999999998</v>
      </c>
      <c r="W234" s="63">
        <v>7.9458000000000002</v>
      </c>
      <c r="X234" s="63">
        <v>2.2890024999999998E-3</v>
      </c>
      <c r="Y234" s="63">
        <v>2.2066146000000001E-4</v>
      </c>
      <c r="Z234" s="63">
        <v>35.243167999999997</v>
      </c>
      <c r="AA234" s="63">
        <v>0.25856838999999998</v>
      </c>
      <c r="AB234" s="63">
        <v>0.26184241600000002</v>
      </c>
      <c r="AC234" s="63">
        <v>3.2844577421631979E-2</v>
      </c>
      <c r="AD234" s="63">
        <v>0.55325538345447189</v>
      </c>
      <c r="AE234" s="63">
        <v>0.23482558000000001</v>
      </c>
      <c r="AF234" s="63">
        <v>0.47152686999999988</v>
      </c>
      <c r="AG234" s="63">
        <v>2.3157401062138049E-2</v>
      </c>
      <c r="AH234" s="63">
        <v>0.77155230429910004</v>
      </c>
      <c r="AI234" s="63">
        <v>2.2708493E-10</v>
      </c>
      <c r="AL234" s="54">
        <v>6.2779999999999997E-4</v>
      </c>
      <c r="AM234" s="54">
        <v>1.5252E-2</v>
      </c>
      <c r="AN234" s="54">
        <v>24.812743999999999</v>
      </c>
      <c r="AO234" s="54">
        <v>7.7359653000000002</v>
      </c>
      <c r="AP234" s="54">
        <v>2.2988825000000001E-3</v>
      </c>
      <c r="AQ234" s="54">
        <v>2.1562616E-4</v>
      </c>
      <c r="AR234" s="54">
        <v>35.284607000000001</v>
      </c>
      <c r="AS234" s="54">
        <v>0.25079573999999999</v>
      </c>
      <c r="AT234" s="54">
        <v>0.23823541000000001</v>
      </c>
      <c r="AU234" s="54">
        <v>2.88680423877983E-2</v>
      </c>
      <c r="AV234" s="54">
        <v>0.51789919241929105</v>
      </c>
      <c r="AW234" s="54">
        <v>0.22328616000000001</v>
      </c>
      <c r="AX234" s="54">
        <v>0.45132227000000003</v>
      </c>
      <c r="AY234" s="54">
        <v>7.5003463593674401E-3</v>
      </c>
      <c r="AZ234" s="54">
        <v>0.73450445157342681</v>
      </c>
      <c r="BA234" s="54">
        <v>1.9355577E-10</v>
      </c>
      <c r="BD234" s="59">
        <v>6.1140000000000001E-4</v>
      </c>
      <c r="BE234" s="59">
        <v>1.6478900000000001E-2</v>
      </c>
      <c r="BF234" s="59">
        <v>24.055712</v>
      </c>
      <c r="BG234" s="59">
        <v>7.8585386000000002</v>
      </c>
      <c r="BH234" s="59">
        <v>2.2948626000000001E-3</v>
      </c>
      <c r="BI234" s="59">
        <v>2.1816766999999999E-4</v>
      </c>
      <c r="BJ234" s="59">
        <v>35.272309999999997</v>
      </c>
      <c r="BK234" s="59">
        <v>0.25473683000000003</v>
      </c>
      <c r="BL234" s="59">
        <v>0.25076839000000001</v>
      </c>
      <c r="BM234" s="59">
        <v>3.1214055419623452E-2</v>
      </c>
      <c r="BN234" s="59">
        <v>0.53671927545205411</v>
      </c>
      <c r="BO234" s="59">
        <v>0.22949032999999999</v>
      </c>
      <c r="BP234" s="59">
        <v>0.46070284</v>
      </c>
      <c r="BQ234" s="59">
        <v>1.80593930612689E-2</v>
      </c>
      <c r="BR234" s="59">
        <v>0.7453321732753283</v>
      </c>
      <c r="BS234" s="59">
        <v>2.1355306000000001E-10</v>
      </c>
    </row>
    <row r="235" spans="2:71" x14ac:dyDescent="0.25">
      <c r="B235" s="52">
        <v>6.1430000000000002E-4</v>
      </c>
      <c r="C235" s="52">
        <v>1.06867E-2</v>
      </c>
      <c r="D235" s="52">
        <v>22.573685000000001</v>
      </c>
      <c r="E235" s="52">
        <v>8.1563140000000001</v>
      </c>
      <c r="F235" s="52">
        <v>2.3001088000000002E-3</v>
      </c>
      <c r="G235" s="52">
        <v>2.2286752999999999E-4</v>
      </c>
      <c r="H235" s="52">
        <v>35.522930000000002</v>
      </c>
      <c r="I235" s="52">
        <v>0.26946108000000002</v>
      </c>
      <c r="J235" s="52">
        <v>0.27304408000000002</v>
      </c>
      <c r="K235" s="52">
        <v>2.3559282112419411E-2</v>
      </c>
      <c r="L235" s="52">
        <v>0.56606444213512985</v>
      </c>
      <c r="M235" s="52">
        <v>0.24902635000000001</v>
      </c>
      <c r="N235" s="52">
        <v>0.48758508</v>
      </c>
      <c r="O235" s="52">
        <v>3.5666550062241488E-2</v>
      </c>
      <c r="P235" s="52">
        <v>0.81241785624841167</v>
      </c>
      <c r="Q235" s="65">
        <v>1.8578426000000001E-10</v>
      </c>
      <c r="T235" s="63">
        <v>6.6290000000000001E-4</v>
      </c>
      <c r="U235" s="63">
        <v>8.0707999999999995E-3</v>
      </c>
      <c r="V235" s="63">
        <v>24.010007999999999</v>
      </c>
      <c r="W235" s="63">
        <v>7.9429319999999999</v>
      </c>
      <c r="X235" s="63">
        <v>2.3106889999999999E-3</v>
      </c>
      <c r="Y235" s="63">
        <v>2.1787325E-4</v>
      </c>
      <c r="Z235" s="63">
        <v>35.567177000000001</v>
      </c>
      <c r="AA235" s="63">
        <v>0.262493906</v>
      </c>
      <c r="AB235" s="63">
        <v>0.24452845400000001</v>
      </c>
      <c r="AC235" s="63">
        <v>1.6761031080181281E-2</v>
      </c>
      <c r="AD235" s="63">
        <v>0.52378339109995031</v>
      </c>
      <c r="AE235" s="63">
        <v>0.23515161600000001</v>
      </c>
      <c r="AF235" s="63">
        <v>0.47260384</v>
      </c>
      <c r="AG235" s="63">
        <v>3.3988897561571169E-3</v>
      </c>
      <c r="AH235" s="63">
        <v>0.75505084990271853</v>
      </c>
      <c r="AI235" s="63">
        <v>1.3857891000000001E-10</v>
      </c>
      <c r="AL235" s="54">
        <v>7.2039999999999995E-4</v>
      </c>
      <c r="AM235" s="54">
        <v>5.9887999999999999E-3</v>
      </c>
      <c r="AN235" s="54">
        <v>25.460750000000001</v>
      </c>
      <c r="AO235" s="54">
        <v>7.7346816</v>
      </c>
      <c r="AP235" s="54">
        <v>2.3216624000000001E-3</v>
      </c>
      <c r="AQ235" s="54">
        <v>2.1306459000000001E-4</v>
      </c>
      <c r="AR235" s="54">
        <v>35.616737000000001</v>
      </c>
      <c r="AS235" s="54">
        <v>0.25392221999999998</v>
      </c>
      <c r="AT235" s="54">
        <v>0.21767771999999999</v>
      </c>
      <c r="AU235" s="54">
        <v>9.3252970601228596E-3</v>
      </c>
      <c r="AV235" s="54">
        <v>0.48092523707716328</v>
      </c>
      <c r="AW235" s="54">
        <v>0.22380719600000001</v>
      </c>
      <c r="AX235" s="54">
        <v>0.43312404999999998</v>
      </c>
      <c r="AY235" s="54">
        <v>2.25787799E-9</v>
      </c>
      <c r="AZ235" s="54">
        <v>0.72258225437962098</v>
      </c>
      <c r="BA235" s="54">
        <v>1.0457796E-10</v>
      </c>
      <c r="BD235" s="59">
        <v>6.9850000000000001E-4</v>
      </c>
      <c r="BE235" s="59">
        <v>7.1063999999999997E-3</v>
      </c>
      <c r="BF235" s="59">
        <v>24.714369000000001</v>
      </c>
      <c r="BG235" s="59">
        <v>7.8566050000000001</v>
      </c>
      <c r="BH235" s="59">
        <v>2.3174904999999999E-3</v>
      </c>
      <c r="BI235" s="59">
        <v>2.1547738E-4</v>
      </c>
      <c r="BJ235" s="59">
        <v>35.601230000000001</v>
      </c>
      <c r="BK235" s="59">
        <v>0.258342605</v>
      </c>
      <c r="BL235" s="59">
        <v>0.23121214500000001</v>
      </c>
      <c r="BM235" s="59">
        <v>1.3445281070874039E-2</v>
      </c>
      <c r="BN235" s="59">
        <v>0.50300003108944813</v>
      </c>
      <c r="BO235" s="59">
        <v>0.22935414000000001</v>
      </c>
      <c r="BP235" s="59">
        <v>0.45448221</v>
      </c>
      <c r="BQ235" s="59">
        <v>5.7494780382999998E-8</v>
      </c>
      <c r="BR235" s="59">
        <v>0.72302184261652347</v>
      </c>
      <c r="BS235" s="59">
        <v>1.2147668E-10</v>
      </c>
    </row>
    <row r="236" spans="2:71" x14ac:dyDescent="0.25">
      <c r="B236" s="52">
        <v>6.9470000000000003E-4</v>
      </c>
      <c r="C236" s="52">
        <v>6.8329999999999997E-3</v>
      </c>
      <c r="D236" s="52">
        <v>23.106404999999999</v>
      </c>
      <c r="E236" s="52">
        <v>8.1517130000000009</v>
      </c>
      <c r="F236" s="52">
        <v>2.3093369999999998E-3</v>
      </c>
      <c r="G236" s="52">
        <v>2.1968120000000001E-4</v>
      </c>
      <c r="H236" s="52">
        <v>35.668129999999998</v>
      </c>
      <c r="I236" s="52">
        <v>0.25322897999999999</v>
      </c>
      <c r="J236" s="52">
        <v>0.18770436600000001</v>
      </c>
      <c r="K236" s="52">
        <v>1.956827011E-8</v>
      </c>
      <c r="L236" s="52">
        <v>0.44093336558277663</v>
      </c>
      <c r="M236" s="52">
        <v>0.21504724</v>
      </c>
      <c r="N236" s="52">
        <v>0.31254706999999998</v>
      </c>
      <c r="O236" s="52">
        <v>2.01854424E-10</v>
      </c>
      <c r="P236" s="52">
        <v>0.55933240525814265</v>
      </c>
      <c r="Q236" s="65">
        <v>5.6252719999999999E-11</v>
      </c>
      <c r="T236" s="63">
        <v>7.4930000000000005E-4</v>
      </c>
      <c r="U236" s="63">
        <v>5.3902999999999998E-3</v>
      </c>
      <c r="V236" s="63">
        <v>24.517613999999998</v>
      </c>
      <c r="W236" s="63">
        <v>7.9323354000000004</v>
      </c>
      <c r="X236" s="63">
        <v>2.3207840999999998E-3</v>
      </c>
      <c r="Y236" s="63">
        <v>2.1490958000000001E-4</v>
      </c>
      <c r="Z236" s="63">
        <v>35.719707</v>
      </c>
      <c r="AA236" s="63">
        <v>0.24398167000000001</v>
      </c>
      <c r="AB236" s="63">
        <v>0.16564665000000001</v>
      </c>
      <c r="AC236" s="63">
        <v>7.9500159599999992E-9</v>
      </c>
      <c r="AD236" s="63">
        <v>0.40962832796287768</v>
      </c>
      <c r="AE236" s="63">
        <v>0.20593571999999999</v>
      </c>
      <c r="AF236" s="63">
        <v>0.27559254999999999</v>
      </c>
      <c r="AG236" s="63">
        <v>1.6175875699999999E-10</v>
      </c>
      <c r="AH236" s="63">
        <v>0.51744921121194876</v>
      </c>
      <c r="AI236" s="63">
        <v>4.9399580000000002E-11</v>
      </c>
      <c r="AL236" s="54">
        <v>8.1300000000000003E-4</v>
      </c>
      <c r="AM236" s="54">
        <v>4.1931E-3</v>
      </c>
      <c r="AN236" s="54">
        <v>25.948395000000001</v>
      </c>
      <c r="AO236" s="54">
        <v>7.7250719999999999</v>
      </c>
      <c r="AP236" s="54">
        <v>2.3328086999999998E-3</v>
      </c>
      <c r="AQ236" s="54">
        <v>2.1031867000000001E-4</v>
      </c>
      <c r="AR236" s="54">
        <v>35.776960000000003</v>
      </c>
      <c r="AS236" s="54">
        <v>0.23428779</v>
      </c>
      <c r="AT236" s="54">
        <v>0.14493635999999999</v>
      </c>
      <c r="AU236" s="54">
        <v>3.2977939899999998E-9</v>
      </c>
      <c r="AV236" s="54">
        <v>0.37922415330909398</v>
      </c>
      <c r="AW236" s="54">
        <v>0.197351</v>
      </c>
      <c r="AX236" s="54">
        <v>0.23817732599999999</v>
      </c>
      <c r="AY236" s="54">
        <v>1.27519392E-10</v>
      </c>
      <c r="AZ236" s="54">
        <v>0.48652306017343211</v>
      </c>
      <c r="BA236" s="54">
        <v>4.2903025000000003E-11</v>
      </c>
      <c r="BD236" s="59">
        <v>7.8859999999999998E-4</v>
      </c>
      <c r="BE236" s="59">
        <v>4.7999000000000002E-3</v>
      </c>
      <c r="BF236" s="59">
        <v>25.210940000000001</v>
      </c>
      <c r="BG236" s="59">
        <v>7.8472540000000004</v>
      </c>
      <c r="BH236" s="59">
        <v>2.3283359999999999E-3</v>
      </c>
      <c r="BI236" s="59">
        <v>2.1263679E-4</v>
      </c>
      <c r="BJ236" s="59">
        <v>35.758069999999996</v>
      </c>
      <c r="BK236" s="59">
        <v>0.23904766</v>
      </c>
      <c r="BL236" s="59">
        <v>0.15491466200000001</v>
      </c>
      <c r="BM236" s="59">
        <v>5.1968330049999998E-9</v>
      </c>
      <c r="BN236" s="59">
        <v>0.39396232720892338</v>
      </c>
      <c r="BO236" s="59">
        <v>0.20141796000000001</v>
      </c>
      <c r="BP236" s="59">
        <v>0.25536541000000001</v>
      </c>
      <c r="BQ236" s="59">
        <v>1.41490218E-10</v>
      </c>
      <c r="BR236" s="59">
        <v>0.48699049518740289</v>
      </c>
      <c r="BS236" s="59">
        <v>4.5876530000000001E-11</v>
      </c>
    </row>
    <row r="237" spans="2:71" x14ac:dyDescent="0.25">
      <c r="B237" s="52">
        <v>7.2999999999999996E-4</v>
      </c>
      <c r="C237" s="52">
        <v>6.7567E-3</v>
      </c>
      <c r="D237" s="52">
        <v>22.81653</v>
      </c>
      <c r="E237" s="52">
        <v>8.1528635000000005</v>
      </c>
      <c r="F237" s="52">
        <v>2.3147787000000002E-3</v>
      </c>
      <c r="G237" s="52">
        <v>2.2032850999999999E-4</v>
      </c>
      <c r="H237" s="52">
        <v>35.769806000000003</v>
      </c>
      <c r="I237" s="52">
        <v>0.24966641000000001</v>
      </c>
      <c r="J237" s="52">
        <v>0.18247219000000001</v>
      </c>
      <c r="K237" s="52">
        <v>1.523263497E-8</v>
      </c>
      <c r="L237" s="52">
        <v>0.43213861524653419</v>
      </c>
      <c r="M237" s="52">
        <v>0.21224984</v>
      </c>
      <c r="N237" s="52">
        <v>0.27490534</v>
      </c>
      <c r="O237" s="52">
        <v>1.4040307300000001E-10</v>
      </c>
      <c r="P237" s="52">
        <v>0.51654660019091847</v>
      </c>
      <c r="Q237" s="65">
        <v>5.0486993000000001E-11</v>
      </c>
      <c r="T237" s="63">
        <v>7.7999999999999999E-4</v>
      </c>
      <c r="U237" s="63">
        <v>5.3661000000000004E-3</v>
      </c>
      <c r="V237" s="63">
        <v>24.185890000000001</v>
      </c>
      <c r="W237" s="63">
        <v>7.9330688</v>
      </c>
      <c r="X237" s="63">
        <v>2.3257528000000002E-3</v>
      </c>
      <c r="Y237" s="63">
        <v>2.1570154000000001E-4</v>
      </c>
      <c r="Z237" s="63">
        <v>35.815640000000002</v>
      </c>
      <c r="AA237" s="63">
        <v>0.24069051999999999</v>
      </c>
      <c r="AB237" s="63">
        <v>0.16159135299999999</v>
      </c>
      <c r="AC237" s="63">
        <v>6.1165293419999996E-9</v>
      </c>
      <c r="AD237" s="63">
        <v>0.40228187912884122</v>
      </c>
      <c r="AE237" s="63">
        <v>0.20433393</v>
      </c>
      <c r="AF237" s="63">
        <v>0.23922461</v>
      </c>
      <c r="AG237" s="63">
        <v>1.15886343E-10</v>
      </c>
      <c r="AH237" s="63">
        <v>0.47835053216132989</v>
      </c>
      <c r="AI237" s="63">
        <v>4.4467503000000002E-11</v>
      </c>
      <c r="AL237" s="54">
        <v>8.3989999999999998E-4</v>
      </c>
      <c r="AM237" s="54">
        <v>4.2366000000000001E-3</v>
      </c>
      <c r="AN237" s="54">
        <v>25.567330999999999</v>
      </c>
      <c r="AO237" s="54">
        <v>7.7257366000000003</v>
      </c>
      <c r="AP237" s="54">
        <v>2.3376474000000001E-3</v>
      </c>
      <c r="AQ237" s="54">
        <v>2.1124634E-4</v>
      </c>
      <c r="AR237" s="54">
        <v>35.871882999999997</v>
      </c>
      <c r="AS237" s="54">
        <v>0.23129854999999999</v>
      </c>
      <c r="AT237" s="54">
        <v>0.14189796399999999</v>
      </c>
      <c r="AU237" s="54">
        <v>2.5641242899999999E-9</v>
      </c>
      <c r="AV237" s="54">
        <v>0.37319651657497899</v>
      </c>
      <c r="AW237" s="54">
        <v>0.19677743</v>
      </c>
      <c r="AX237" s="54">
        <v>0.203825284</v>
      </c>
      <c r="AY237" s="54">
        <v>9.4648061999999997E-11</v>
      </c>
      <c r="AZ237" s="54">
        <v>0.44755783313598241</v>
      </c>
      <c r="BA237" s="54">
        <v>3.8620898E-11</v>
      </c>
      <c r="BD237" s="59">
        <v>8.1800000000000004E-4</v>
      </c>
      <c r="BE237" s="59">
        <v>4.7479000000000002E-3</v>
      </c>
      <c r="BF237" s="59">
        <v>24.859354</v>
      </c>
      <c r="BG237" s="59">
        <v>7.8481306999999996</v>
      </c>
      <c r="BH237" s="59">
        <v>2.33329E-3</v>
      </c>
      <c r="BI237" s="59">
        <v>2.1348368000000001E-4</v>
      </c>
      <c r="BJ237" s="59">
        <v>35.853929999999998</v>
      </c>
      <c r="BK237" s="59">
        <v>0.23591910999999999</v>
      </c>
      <c r="BL237" s="59">
        <v>0.15126200000000001</v>
      </c>
      <c r="BM237" s="59">
        <v>3.8045857380000002E-9</v>
      </c>
      <c r="BN237" s="59">
        <v>0.38718111381609122</v>
      </c>
      <c r="BO237" s="59">
        <v>0.20048750000000001</v>
      </c>
      <c r="BP237" s="59">
        <v>0.21969543599999999</v>
      </c>
      <c r="BQ237" s="59">
        <v>1.0348519499999999E-10</v>
      </c>
      <c r="BR237" s="59">
        <v>0.44804048914481948</v>
      </c>
      <c r="BS237" s="59">
        <v>4.1298863999999999E-11</v>
      </c>
    </row>
    <row r="238" spans="2:71" x14ac:dyDescent="0.25">
      <c r="B238" s="52">
        <v>7.1109999999999999E-4</v>
      </c>
      <c r="C238" s="52">
        <v>9.2260999999999992E-3</v>
      </c>
      <c r="D238" s="52">
        <v>21.909191</v>
      </c>
      <c r="E238" s="52">
        <v>8.1584219999999998</v>
      </c>
      <c r="F238" s="52">
        <v>2.3160924000000002E-3</v>
      </c>
      <c r="G238" s="52">
        <v>2.2380874999999999E-4</v>
      </c>
      <c r="H238" s="52">
        <v>35.802610000000001</v>
      </c>
      <c r="I238" s="52">
        <v>0.25535153999999999</v>
      </c>
      <c r="J238" s="52">
        <v>0.20842949999999999</v>
      </c>
      <c r="K238" s="52">
        <v>9.8856305953465002E-4</v>
      </c>
      <c r="L238" s="52">
        <v>0.46476960307682008</v>
      </c>
      <c r="M238" s="52">
        <v>0.21909555999999999</v>
      </c>
      <c r="N238" s="52">
        <v>0.32031351000000002</v>
      </c>
      <c r="O238" s="52">
        <v>2.03388156E-10</v>
      </c>
      <c r="P238" s="52">
        <v>0.56967533826452887</v>
      </c>
      <c r="Q238" s="65">
        <v>6.1094685000000002E-11</v>
      </c>
      <c r="T238" s="63">
        <v>7.5040000000000003E-4</v>
      </c>
      <c r="U238" s="63">
        <v>7.2692E-3</v>
      </c>
      <c r="V238" s="63">
        <v>23.194486999999999</v>
      </c>
      <c r="W238" s="63">
        <v>7.936642</v>
      </c>
      <c r="X238" s="63">
        <v>2.3263964999999998E-3</v>
      </c>
      <c r="Y238" s="63">
        <v>2.1933259000000001E-4</v>
      </c>
      <c r="Z238" s="63">
        <v>35.840693999999999</v>
      </c>
      <c r="AA238" s="63">
        <v>0.24838872000000001</v>
      </c>
      <c r="AB238" s="63">
        <v>0.18643151599999999</v>
      </c>
      <c r="AC238" s="63">
        <v>3.5722177276000002E-8</v>
      </c>
      <c r="AD238" s="63">
        <v>0.43482027173731858</v>
      </c>
      <c r="AE238" s="63">
        <v>0.21135184000000001</v>
      </c>
      <c r="AF238" s="63">
        <v>0.28886991000000001</v>
      </c>
      <c r="AG238" s="63">
        <v>1.6914921E-10</v>
      </c>
      <c r="AH238" s="63">
        <v>0.5367143112246231</v>
      </c>
      <c r="AI238" s="63">
        <v>5.4086614000000001E-11</v>
      </c>
      <c r="AL238" s="54">
        <v>8.0659999999999998E-4</v>
      </c>
      <c r="AM238" s="54">
        <v>5.4283999999999999E-3</v>
      </c>
      <c r="AN238" s="54">
        <v>24.539524</v>
      </c>
      <c r="AO238" s="54">
        <v>7.7259545000000003</v>
      </c>
      <c r="AP238" s="54">
        <v>2.3379467999999999E-3</v>
      </c>
      <c r="AQ238" s="54">
        <v>2.1474870999999999E-4</v>
      </c>
      <c r="AR238" s="54">
        <v>35.897606000000003</v>
      </c>
      <c r="AS238" s="54">
        <v>0.239449886</v>
      </c>
      <c r="AT238" s="54">
        <v>0.15958216</v>
      </c>
      <c r="AU238" s="54">
        <v>7.2069481200000001E-9</v>
      </c>
      <c r="AV238" s="54">
        <v>0.39903205321956731</v>
      </c>
      <c r="AW238" s="54">
        <v>0.20314946</v>
      </c>
      <c r="AX238" s="54">
        <v>0.23971059</v>
      </c>
      <c r="AY238" s="54">
        <v>1.2370370900000001E-10</v>
      </c>
      <c r="AZ238" s="54">
        <v>0.50141582817325847</v>
      </c>
      <c r="BA238" s="54">
        <v>4.4973992999999999E-11</v>
      </c>
      <c r="BD238" s="59">
        <v>7.8549999999999996E-4</v>
      </c>
      <c r="BE238" s="59">
        <v>6.3134999999999997E-3</v>
      </c>
      <c r="BF238" s="59">
        <v>23.842320000000001</v>
      </c>
      <c r="BG238" s="59">
        <v>7.8502144999999999</v>
      </c>
      <c r="BH238" s="59">
        <v>2.3336302999999998E-3</v>
      </c>
      <c r="BI238" s="59">
        <v>2.1709450000000001E-4</v>
      </c>
      <c r="BJ238" s="59">
        <v>35.878300000000003</v>
      </c>
      <c r="BK238" s="59">
        <v>0.24411545000000001</v>
      </c>
      <c r="BL238" s="59">
        <v>0.17371902</v>
      </c>
      <c r="BM238" s="59">
        <v>1.6109054674999999E-8</v>
      </c>
      <c r="BN238" s="59">
        <v>0.41783448612291668</v>
      </c>
      <c r="BO238" s="59">
        <v>0.2068333</v>
      </c>
      <c r="BP238" s="59">
        <v>0.26597623999999997</v>
      </c>
      <c r="BQ238" s="59">
        <v>1.4363535599999999E-10</v>
      </c>
      <c r="BR238" s="59">
        <v>0.50205950419319012</v>
      </c>
      <c r="BS238" s="59">
        <v>4.9511350000000003E-11</v>
      </c>
    </row>
    <row r="239" spans="2:71" x14ac:dyDescent="0.25">
      <c r="B239" s="52">
        <v>6.7840000000000001E-4</v>
      </c>
      <c r="C239" s="52">
        <v>1.2747E-2</v>
      </c>
      <c r="D239" s="52">
        <v>21.087136999999998</v>
      </c>
      <c r="E239" s="52">
        <v>8.1610949999999995</v>
      </c>
      <c r="F239" s="52">
        <v>2.3171670999999998E-3</v>
      </c>
      <c r="G239" s="52">
        <v>2.2676698999999999E-4</v>
      </c>
      <c r="H239" s="52">
        <v>35.815322999999999</v>
      </c>
      <c r="I239" s="52">
        <v>0.26266749499999997</v>
      </c>
      <c r="J239" s="52">
        <v>0.24849041999999999</v>
      </c>
      <c r="K239" s="52">
        <v>1.7357390096419529E-2</v>
      </c>
      <c r="L239" s="52">
        <v>0.52851530511864186</v>
      </c>
      <c r="M239" s="52">
        <v>0.22623731499999999</v>
      </c>
      <c r="N239" s="52">
        <v>0.39718761000000002</v>
      </c>
      <c r="O239" s="52">
        <v>4.6160757399999998E-10</v>
      </c>
      <c r="P239" s="52">
        <v>0.65526121555327388</v>
      </c>
      <c r="Q239" s="65">
        <v>9.1562080000000004E-11</v>
      </c>
      <c r="T239" s="63">
        <v>7.1549999999999999E-4</v>
      </c>
      <c r="U239" s="63">
        <v>9.9923000000000008E-3</v>
      </c>
      <c r="V239" s="63">
        <v>22.384108000000001</v>
      </c>
      <c r="W239" s="63">
        <v>7.9364284999999999</v>
      </c>
      <c r="X239" s="63">
        <v>2.3277066999999999E-3</v>
      </c>
      <c r="Y239" s="63">
        <v>2.2206383000000001E-4</v>
      </c>
      <c r="Z239" s="63">
        <v>35.860928000000001</v>
      </c>
      <c r="AA239" s="63">
        <v>0.25618616999999999</v>
      </c>
      <c r="AB239" s="63">
        <v>0.22188209</v>
      </c>
      <c r="AC239" s="63">
        <v>8.593773072636925E-3</v>
      </c>
      <c r="AD239" s="63">
        <v>0.48666203309186229</v>
      </c>
      <c r="AE239" s="63">
        <v>0.21805636</v>
      </c>
      <c r="AF239" s="63">
        <v>0.35743074000000002</v>
      </c>
      <c r="AG239" s="63">
        <v>3.23331618E-10</v>
      </c>
      <c r="AH239" s="63">
        <v>0.61505620340052425</v>
      </c>
      <c r="AI239" s="63">
        <v>7.4010915000000003E-11</v>
      </c>
      <c r="AL239" s="54">
        <v>7.7119999999999999E-4</v>
      </c>
      <c r="AM239" s="54">
        <v>7.2357000000000003E-3</v>
      </c>
      <c r="AN239" s="54">
        <v>23.717379999999999</v>
      </c>
      <c r="AO239" s="54">
        <v>7.7248387000000003</v>
      </c>
      <c r="AP239" s="54">
        <v>2.3390870000000001E-3</v>
      </c>
      <c r="AQ239" s="54">
        <v>2.1737250999999999E-4</v>
      </c>
      <c r="AR239" s="54">
        <v>35.923507999999998</v>
      </c>
      <c r="AS239" s="54">
        <v>0.24778885</v>
      </c>
      <c r="AT239" s="54">
        <v>0.19218511999999999</v>
      </c>
      <c r="AU239" s="54">
        <v>2.0287987554609998E-5</v>
      </c>
      <c r="AV239" s="54">
        <v>0.43999425800320602</v>
      </c>
      <c r="AW239" s="54">
        <v>0.20895282000000001</v>
      </c>
      <c r="AX239" s="54">
        <v>0.30470425000000001</v>
      </c>
      <c r="AY239" s="54">
        <v>1.9972774699999999E-10</v>
      </c>
      <c r="AZ239" s="54">
        <v>0.57526783726418507</v>
      </c>
      <c r="BA239" s="54">
        <v>5.7293235999999997E-11</v>
      </c>
      <c r="BD239" s="59">
        <v>7.4930000000000005E-4</v>
      </c>
      <c r="BE239" s="59">
        <v>8.4849000000000001E-3</v>
      </c>
      <c r="BF239" s="59">
        <v>23.02223</v>
      </c>
      <c r="BG239" s="59">
        <v>7.8494960000000003</v>
      </c>
      <c r="BH239" s="59">
        <v>2.3346613000000001E-3</v>
      </c>
      <c r="BI239" s="59">
        <v>2.1978833000000001E-4</v>
      </c>
      <c r="BJ239" s="59">
        <v>35.899979999999999</v>
      </c>
      <c r="BK239" s="59">
        <v>0.25231274999999997</v>
      </c>
      <c r="BL239" s="59">
        <v>0.20715047</v>
      </c>
      <c r="BM239" s="59">
        <v>3.0889162603440399E-3</v>
      </c>
      <c r="BN239" s="59">
        <v>0.46255213627762071</v>
      </c>
      <c r="BO239" s="59">
        <v>0.21364748</v>
      </c>
      <c r="BP239" s="59">
        <v>0.33141969999999998</v>
      </c>
      <c r="BQ239" s="59">
        <v>2.47784233E-10</v>
      </c>
      <c r="BR239" s="59">
        <v>0.57590842431224154</v>
      </c>
      <c r="BS239" s="59">
        <v>6.4363860000000003E-11</v>
      </c>
    </row>
    <row r="240" spans="2:71" x14ac:dyDescent="0.25">
      <c r="B240" s="52">
        <v>6.9090000000000004E-4</v>
      </c>
      <c r="C240" s="52">
        <v>1.5942499999999998E-2</v>
      </c>
      <c r="D240" s="52">
        <v>19.72364</v>
      </c>
      <c r="E240" s="52">
        <v>8.1624199999999991</v>
      </c>
      <c r="F240" s="52">
        <v>2.3252082000000001E-3</v>
      </c>
      <c r="G240" s="52">
        <v>2.3194470000000001E-4</v>
      </c>
      <c r="H240" s="52">
        <v>35.955089999999998</v>
      </c>
      <c r="I240" s="52">
        <v>0.26651699000000001</v>
      </c>
      <c r="J240" s="52">
        <v>0.27390505999999998</v>
      </c>
      <c r="K240" s="52">
        <v>2.5143962123821539E-2</v>
      </c>
      <c r="L240" s="52">
        <v>0.56556601214891578</v>
      </c>
      <c r="M240" s="52">
        <v>0.23327476</v>
      </c>
      <c r="N240" s="52">
        <v>0.42461173000000002</v>
      </c>
      <c r="O240" s="52">
        <v>5.8706714E-10</v>
      </c>
      <c r="P240" s="52">
        <v>0.68911890069756865</v>
      </c>
      <c r="Q240" s="65">
        <v>1.1031909399999999E-10</v>
      </c>
      <c r="T240" s="63">
        <v>7.3760000000000004E-4</v>
      </c>
      <c r="U240" s="63">
        <v>1.18534E-2</v>
      </c>
      <c r="V240" s="63">
        <v>21.114069000000001</v>
      </c>
      <c r="W240" s="63">
        <v>7.9350953000000004</v>
      </c>
      <c r="X240" s="63">
        <v>2.3369967999999999E-3</v>
      </c>
      <c r="Y240" s="63">
        <v>2.2647813999999999E-4</v>
      </c>
      <c r="Z240" s="63">
        <v>36.029232</v>
      </c>
      <c r="AA240" s="63">
        <v>0.25936404000000002</v>
      </c>
      <c r="AB240" s="63">
        <v>0.23972178999999999</v>
      </c>
      <c r="AC240" s="63">
        <v>1.34360020810601E-2</v>
      </c>
      <c r="AD240" s="63">
        <v>0.51252183210180535</v>
      </c>
      <c r="AE240" s="63">
        <v>0.222635325</v>
      </c>
      <c r="AF240" s="63">
        <v>0.36736359000000002</v>
      </c>
      <c r="AG240" s="63">
        <v>3.3100703699999999E-10</v>
      </c>
      <c r="AH240" s="63">
        <v>0.62929418441565699</v>
      </c>
      <c r="AI240" s="63">
        <v>8.0798949999999996E-11</v>
      </c>
      <c r="AL240" s="54">
        <v>7.9659999999999996E-4</v>
      </c>
      <c r="AM240" s="54">
        <v>8.2979999999999998E-3</v>
      </c>
      <c r="AN240" s="54">
        <v>22.504549000000001</v>
      </c>
      <c r="AO240" s="54">
        <v>7.7233999999999998</v>
      </c>
      <c r="AP240" s="54">
        <v>2.3492096999999999E-3</v>
      </c>
      <c r="AQ240" s="54">
        <v>2.2128261E-4</v>
      </c>
      <c r="AR240" s="54">
        <v>36.109549999999999</v>
      </c>
      <c r="AS240" s="54">
        <v>0.25046895000000002</v>
      </c>
      <c r="AT240" s="54">
        <v>0.20435482599999999</v>
      </c>
      <c r="AU240" s="54">
        <v>6.4504645372541296E-4</v>
      </c>
      <c r="AV240" s="54">
        <v>0.45546882247004128</v>
      </c>
      <c r="AW240" s="54">
        <v>0.21252603</v>
      </c>
      <c r="AX240" s="54">
        <v>0.30182502999999999</v>
      </c>
      <c r="AY240" s="54">
        <v>1.7531349499999999E-10</v>
      </c>
      <c r="AZ240" s="54">
        <v>0.5793351632433017</v>
      </c>
      <c r="BA240" s="54">
        <v>5.8157423000000001E-11</v>
      </c>
      <c r="BD240" s="59">
        <v>7.7559999999999999E-4</v>
      </c>
      <c r="BE240" s="59">
        <v>9.9111000000000008E-3</v>
      </c>
      <c r="BF240" s="59">
        <v>21.786577000000001</v>
      </c>
      <c r="BG240" s="59">
        <v>7.8480499999999997</v>
      </c>
      <c r="BH240" s="59">
        <v>2.3443829999999998E-3</v>
      </c>
      <c r="BI240" s="59">
        <v>2.239101E-4</v>
      </c>
      <c r="BJ240" s="59">
        <v>36.079174000000002</v>
      </c>
      <c r="BK240" s="59">
        <v>0.25491395999999999</v>
      </c>
      <c r="BL240" s="59">
        <v>0.22162087999999999</v>
      </c>
      <c r="BM240" s="59">
        <v>6.5948120648217992E-3</v>
      </c>
      <c r="BN240" s="59">
        <v>0.48312965208316633</v>
      </c>
      <c r="BO240" s="59">
        <v>0.21748140999999999</v>
      </c>
      <c r="BP240" s="59">
        <v>0.33295815000000001</v>
      </c>
      <c r="BQ240" s="59">
        <v>2.3401954800000001E-10</v>
      </c>
      <c r="BR240" s="59">
        <v>0.58000615230200769</v>
      </c>
      <c r="BS240" s="59">
        <v>6.7873469999999994E-11</v>
      </c>
    </row>
    <row r="241" spans="1:71" x14ac:dyDescent="0.25">
      <c r="B241" s="52">
        <v>7.228E-4</v>
      </c>
      <c r="C241" s="52">
        <v>1.5731700000000001E-2</v>
      </c>
      <c r="D241" s="52">
        <v>19.093613000000001</v>
      </c>
      <c r="E241" s="52">
        <v>8.1603089999999998</v>
      </c>
      <c r="F241" s="52">
        <v>2.3239653E-3</v>
      </c>
      <c r="G241" s="52">
        <v>2.3518274000000001E-4</v>
      </c>
      <c r="H241" s="52">
        <v>35.941322</v>
      </c>
      <c r="I241" s="52">
        <v>0.27280768</v>
      </c>
      <c r="J241" s="52">
        <v>0.28470713600000003</v>
      </c>
      <c r="K241" s="52">
        <v>2.1536212105321129E-2</v>
      </c>
      <c r="L241" s="52">
        <v>0.5790510281289587</v>
      </c>
      <c r="M241" s="52">
        <v>0.23843819999999999</v>
      </c>
      <c r="N241" s="52">
        <v>0.44461992</v>
      </c>
      <c r="O241" s="52">
        <v>4.7159303699999999E-10</v>
      </c>
      <c r="P241" s="52">
        <v>0.7152733955754067</v>
      </c>
      <c r="Q241" s="65">
        <v>1.03635406E-10</v>
      </c>
      <c r="T241" s="63">
        <v>7.7550000000000004E-4</v>
      </c>
      <c r="U241" s="63">
        <v>1.1088600000000001E-2</v>
      </c>
      <c r="V241" s="63">
        <v>20.539874999999999</v>
      </c>
      <c r="W241" s="63">
        <v>7.9337435000000003</v>
      </c>
      <c r="X241" s="63">
        <v>2.3368799999999999E-3</v>
      </c>
      <c r="Y241" s="63">
        <v>2.2918242999999999E-4</v>
      </c>
      <c r="Z241" s="63">
        <v>36.039639999999999</v>
      </c>
      <c r="AA241" s="63">
        <v>0.26464327999999998</v>
      </c>
      <c r="AB241" s="63">
        <v>0.241726894</v>
      </c>
      <c r="AC241" s="63">
        <v>6.80000506642983E-3</v>
      </c>
      <c r="AD241" s="63">
        <v>0.51317017908514262</v>
      </c>
      <c r="AE241" s="63">
        <v>0.22578834</v>
      </c>
      <c r="AF241" s="63">
        <v>0.36991623000000001</v>
      </c>
      <c r="AG241" s="63">
        <v>2.4932011299999998E-10</v>
      </c>
      <c r="AH241" s="63">
        <v>0.63544941132422628</v>
      </c>
      <c r="AI241" s="63">
        <v>7.1953879999999998E-11</v>
      </c>
      <c r="AL241" s="54">
        <v>8.3850000000000005E-4</v>
      </c>
      <c r="AM241" s="54">
        <v>7.5154999999999996E-3</v>
      </c>
      <c r="AN241" s="54">
        <v>21.975501999999999</v>
      </c>
      <c r="AO241" s="54">
        <v>7.7220902000000002</v>
      </c>
      <c r="AP241" s="54">
        <v>2.3501749999999999E-3</v>
      </c>
      <c r="AQ241" s="54">
        <v>2.2358033999999999E-4</v>
      </c>
      <c r="AR241" s="54">
        <v>36.139664000000003</v>
      </c>
      <c r="AS241" s="54">
        <v>0.25427607499999999</v>
      </c>
      <c r="AT241" s="54">
        <v>0.19986056999999999</v>
      </c>
      <c r="AU241" s="54">
        <v>1.6911839325000002E-8</v>
      </c>
      <c r="AV241" s="54">
        <v>0.45413666192620511</v>
      </c>
      <c r="AW241" s="54">
        <v>0.21390882</v>
      </c>
      <c r="AX241" s="54">
        <v>0.29108977000000003</v>
      </c>
      <c r="AY241" s="54">
        <v>1.4233889399999999E-10</v>
      </c>
      <c r="AZ241" s="54">
        <v>0.57332662420202363</v>
      </c>
      <c r="BA241" s="54">
        <v>5.2937070000000002E-11</v>
      </c>
      <c r="BD241" s="59">
        <v>8.1749999999999998E-4</v>
      </c>
      <c r="BE241" s="59">
        <v>9.0078999999999992E-3</v>
      </c>
      <c r="BF241" s="59">
        <v>21.236574000000001</v>
      </c>
      <c r="BG241" s="59">
        <v>7.8459716000000004</v>
      </c>
      <c r="BH241" s="59">
        <v>2.3449077E-3</v>
      </c>
      <c r="BI241" s="59">
        <v>2.2638412999999999E-4</v>
      </c>
      <c r="BJ241" s="59">
        <v>36.101807000000001</v>
      </c>
      <c r="BK241" s="59">
        <v>0.25912876499999998</v>
      </c>
      <c r="BL241" s="59">
        <v>0.21906244999999999</v>
      </c>
      <c r="BM241" s="59">
        <v>3.0478071501980001E-5</v>
      </c>
      <c r="BN241" s="59">
        <v>0.47822169308766171</v>
      </c>
      <c r="BO241" s="59">
        <v>0.21968290500000001</v>
      </c>
      <c r="BP241" s="59">
        <v>0.32502602400000002</v>
      </c>
      <c r="BQ241" s="59">
        <v>1.75998408E-10</v>
      </c>
      <c r="BR241" s="59">
        <v>0.57412341523568311</v>
      </c>
      <c r="BS241" s="59">
        <v>5.9614210000000002E-11</v>
      </c>
    </row>
    <row r="242" spans="1:71" x14ac:dyDescent="0.25">
      <c r="B242" s="52" t="str">
        <v>NA</v>
      </c>
      <c r="C242" s="52" t="str">
        <v>NA</v>
      </c>
      <c r="D242" s="52" t="str">
        <v>NaN</v>
      </c>
      <c r="E242" s="52" t="str">
        <v>NaN</v>
      </c>
      <c r="F242" s="52" t="str">
        <v>NaN</v>
      </c>
      <c r="G242" s="52" t="str">
        <v>NaN</v>
      </c>
      <c r="H242" s="52" t="str">
        <v>NaN</v>
      </c>
      <c r="I242" s="52" t="str">
        <v>NA</v>
      </c>
      <c r="J242" s="52" t="str">
        <v>NA</v>
      </c>
      <c r="K242" s="52" t="str">
        <v>NA</v>
      </c>
      <c r="L242" s="52" t="str">
        <v>NA</v>
      </c>
      <c r="M242" s="52" t="str">
        <v>NA</v>
      </c>
      <c r="N242" s="52" t="str">
        <v>NA</v>
      </c>
      <c r="O242" s="52" t="str">
        <v>NA</v>
      </c>
      <c r="P242" s="52" t="str">
        <v>NA</v>
      </c>
      <c r="Q242" s="65" t="str">
        <v>NaN</v>
      </c>
      <c r="T242" s="63" t="str">
        <v>NA</v>
      </c>
      <c r="U242" s="63" t="str">
        <v>NA</v>
      </c>
      <c r="V242" s="63" t="str">
        <v>NaN</v>
      </c>
      <c r="W242" s="63" t="str">
        <v>NaN</v>
      </c>
      <c r="X242" s="63" t="str">
        <v>NaN</v>
      </c>
      <c r="Y242" s="63" t="str">
        <v>NaN</v>
      </c>
      <c r="Z242" s="63" t="str">
        <v>NaN</v>
      </c>
      <c r="AA242" s="63" t="str">
        <v>NA</v>
      </c>
      <c r="AB242" s="63" t="str">
        <v>NA</v>
      </c>
      <c r="AC242" s="63" t="str">
        <v>NA</v>
      </c>
      <c r="AD242" s="63" t="str">
        <v>NA</v>
      </c>
      <c r="AE242" s="63" t="str">
        <v>NA</v>
      </c>
      <c r="AF242" s="63" t="str">
        <v>NA</v>
      </c>
      <c r="AG242" s="63" t="str">
        <v>NA</v>
      </c>
      <c r="AH242" s="63" t="str">
        <v>NA</v>
      </c>
      <c r="AI242" s="63" t="str">
        <v>NaN</v>
      </c>
      <c r="AL242" s="54" t="str">
        <v>NA</v>
      </c>
      <c r="AM242" s="54" t="str">
        <v>NA</v>
      </c>
      <c r="AN242" s="54" t="str">
        <v>NaN</v>
      </c>
      <c r="AO242" s="54" t="str">
        <v>NaN</v>
      </c>
      <c r="AP242" s="54" t="str">
        <v>NaN</v>
      </c>
      <c r="AQ242" s="54" t="str">
        <v>NaN</v>
      </c>
      <c r="AR242" s="54" t="str">
        <v>NaN</v>
      </c>
      <c r="AS242" s="54" t="str">
        <v>NA</v>
      </c>
      <c r="AT242" s="54" t="str">
        <v>NA</v>
      </c>
      <c r="AU242" s="54" t="str">
        <v>NA</v>
      </c>
      <c r="AV242" s="54" t="str">
        <v>NA</v>
      </c>
      <c r="AW242" s="54" t="str">
        <v>NA</v>
      </c>
      <c r="AX242" s="54" t="str">
        <v>NA</v>
      </c>
      <c r="AY242" s="54" t="str">
        <v>NA</v>
      </c>
      <c r="AZ242" s="54" t="str">
        <v>NA</v>
      </c>
      <c r="BA242" s="54" t="str">
        <v>NaN</v>
      </c>
      <c r="BD242" s="59" t="str">
        <v>NA</v>
      </c>
      <c r="BE242" s="59" t="str">
        <v>NA</v>
      </c>
      <c r="BF242" s="59" t="str">
        <v>NaN</v>
      </c>
      <c r="BG242" s="59" t="str">
        <v>NaN</v>
      </c>
      <c r="BH242" s="59" t="str">
        <v>NaN</v>
      </c>
      <c r="BI242" s="59" t="str">
        <v>NaN</v>
      </c>
      <c r="BJ242" s="59" t="str">
        <v>NaN</v>
      </c>
      <c r="BK242" s="59" t="str">
        <v>NA</v>
      </c>
      <c r="BL242" s="59" t="str">
        <v>NA</v>
      </c>
      <c r="BM242" s="59" t="str">
        <v>NA</v>
      </c>
      <c r="BN242" s="59" t="str">
        <v>NA</v>
      </c>
      <c r="BO242" s="59" t="str">
        <v>NA</v>
      </c>
      <c r="BP242" s="59" t="str">
        <v>NA</v>
      </c>
      <c r="BQ242" s="59" t="str">
        <v>NA</v>
      </c>
      <c r="BR242" s="59" t="str">
        <v>NA</v>
      </c>
      <c r="BS242" s="59" t="str">
        <v>NaN</v>
      </c>
    </row>
    <row r="243" spans="1:71" x14ac:dyDescent="0.25">
      <c r="B243" s="52" t="str">
        <v>NA</v>
      </c>
      <c r="C243" s="52" t="str">
        <v>NA</v>
      </c>
      <c r="D243" s="52" t="str">
        <v>NaN</v>
      </c>
      <c r="E243" s="52" t="str">
        <v>NaN</v>
      </c>
      <c r="F243" s="52" t="str">
        <v>NaN</v>
      </c>
      <c r="G243" s="52" t="str">
        <v>NaN</v>
      </c>
      <c r="H243" s="52" t="str">
        <v>NaN</v>
      </c>
      <c r="I243" s="52" t="str">
        <v>NA</v>
      </c>
      <c r="J243" s="52" t="str">
        <v>NA</v>
      </c>
      <c r="K243" s="52" t="str">
        <v>NA</v>
      </c>
      <c r="L243" s="52" t="str">
        <v>NA</v>
      </c>
      <c r="M243" s="52" t="str">
        <v>NA</v>
      </c>
      <c r="N243" s="52" t="str">
        <v>NA</v>
      </c>
      <c r="O243" s="52" t="str">
        <v>NA</v>
      </c>
      <c r="P243" s="52" t="str">
        <v>NA</v>
      </c>
      <c r="Q243" s="65" t="str">
        <v>NaN</v>
      </c>
      <c r="T243" s="63" t="str">
        <v>NA</v>
      </c>
      <c r="U243" s="63" t="str">
        <v>NA</v>
      </c>
      <c r="V243" s="63" t="str">
        <v>NaN</v>
      </c>
      <c r="W243" s="63" t="str">
        <v>NaN</v>
      </c>
      <c r="X243" s="63" t="str">
        <v>NaN</v>
      </c>
      <c r="Y243" s="63" t="str">
        <v>NaN</v>
      </c>
      <c r="Z243" s="63" t="str">
        <v>NaN</v>
      </c>
      <c r="AA243" s="63" t="str">
        <v>NA</v>
      </c>
      <c r="AB243" s="63" t="str">
        <v>NA</v>
      </c>
      <c r="AC243" s="63" t="str">
        <v>NA</v>
      </c>
      <c r="AD243" s="63" t="str">
        <v>NA</v>
      </c>
      <c r="AE243" s="63" t="str">
        <v>NA</v>
      </c>
      <c r="AF243" s="63" t="str">
        <v>NA</v>
      </c>
      <c r="AG243" s="63" t="str">
        <v>NA</v>
      </c>
      <c r="AH243" s="63" t="str">
        <v>NA</v>
      </c>
      <c r="AI243" s="63" t="str">
        <v>NaN</v>
      </c>
      <c r="AL243" s="54" t="str">
        <v>NA</v>
      </c>
      <c r="AM243" s="54" t="str">
        <v>NA</v>
      </c>
      <c r="AN243" s="54" t="str">
        <v>NaN</v>
      </c>
      <c r="AO243" s="54" t="str">
        <v>NaN</v>
      </c>
      <c r="AP243" s="54" t="str">
        <v>NaN</v>
      </c>
      <c r="AQ243" s="54" t="str">
        <v>NaN</v>
      </c>
      <c r="AR243" s="54" t="str">
        <v>NaN</v>
      </c>
      <c r="AS243" s="54" t="str">
        <v>NA</v>
      </c>
      <c r="AT243" s="54" t="str">
        <v>NA</v>
      </c>
      <c r="AU243" s="54" t="str">
        <v>NA</v>
      </c>
      <c r="AV243" s="54" t="str">
        <v>NA</v>
      </c>
      <c r="AW243" s="54" t="str">
        <v>NA</v>
      </c>
      <c r="AX243" s="54" t="str">
        <v>NA</v>
      </c>
      <c r="AY243" s="54" t="str">
        <v>NA</v>
      </c>
      <c r="AZ243" s="54" t="str">
        <v>NA</v>
      </c>
      <c r="BA243" s="54" t="str">
        <v>NaN</v>
      </c>
      <c r="BD243" s="59" t="str">
        <v>NA</v>
      </c>
      <c r="BE243" s="59" t="str">
        <v>NA</v>
      </c>
      <c r="BF243" s="59" t="str">
        <v>NaN</v>
      </c>
      <c r="BG243" s="59" t="str">
        <v>NaN</v>
      </c>
      <c r="BH243" s="59" t="str">
        <v>NaN</v>
      </c>
      <c r="BI243" s="59" t="str">
        <v>NaN</v>
      </c>
      <c r="BJ243" s="59" t="str">
        <v>NaN</v>
      </c>
      <c r="BK243" s="59" t="str">
        <v>NA</v>
      </c>
      <c r="BL243" s="59" t="str">
        <v>NA</v>
      </c>
      <c r="BM243" s="59" t="str">
        <v>NA</v>
      </c>
      <c r="BN243" s="59" t="str">
        <v>NA</v>
      </c>
      <c r="BO243" s="59" t="str">
        <v>NA</v>
      </c>
      <c r="BP243" s="59" t="str">
        <v>NA</v>
      </c>
      <c r="BQ243" s="59" t="str">
        <v>NA</v>
      </c>
      <c r="BR243" s="59" t="str">
        <v>NA</v>
      </c>
      <c r="BS243" s="59" t="str">
        <v>NaN</v>
      </c>
    </row>
    <row r="244" spans="1:71" x14ac:dyDescent="0.25">
      <c r="B244" s="52" t="str">
        <v>NA</v>
      </c>
      <c r="C244" s="52" t="str">
        <v>NA</v>
      </c>
      <c r="D244" s="52" t="str">
        <v>NaN</v>
      </c>
      <c r="E244" s="52" t="str">
        <v>NaN</v>
      </c>
      <c r="F244" s="52" t="str">
        <v>NaN</v>
      </c>
      <c r="G244" s="52" t="str">
        <v>NaN</v>
      </c>
      <c r="H244" s="52" t="str">
        <v>NaN</v>
      </c>
      <c r="I244" s="52" t="str">
        <v>NA</v>
      </c>
      <c r="J244" s="52" t="str">
        <v>NA</v>
      </c>
      <c r="K244" s="52" t="str">
        <v>NA</v>
      </c>
      <c r="L244" s="52" t="str">
        <v>NA</v>
      </c>
      <c r="M244" s="52" t="str">
        <v>NA</v>
      </c>
      <c r="N244" s="52" t="str">
        <v>NA</v>
      </c>
      <c r="O244" s="52" t="str">
        <v>NA</v>
      </c>
      <c r="P244" s="52" t="str">
        <v>NA</v>
      </c>
      <c r="Q244" s="65" t="str">
        <v>NaN</v>
      </c>
      <c r="T244" s="63" t="str">
        <v>NA</v>
      </c>
      <c r="U244" s="63" t="str">
        <v>NA</v>
      </c>
      <c r="V244" s="63" t="str">
        <v>NaN</v>
      </c>
      <c r="W244" s="63" t="str">
        <v>NaN</v>
      </c>
      <c r="X244" s="63" t="str">
        <v>NaN</v>
      </c>
      <c r="Y244" s="63" t="str">
        <v>NaN</v>
      </c>
      <c r="Z244" s="63" t="str">
        <v>NaN</v>
      </c>
      <c r="AA244" s="63" t="str">
        <v>NA</v>
      </c>
      <c r="AB244" s="63" t="str">
        <v>NA</v>
      </c>
      <c r="AC244" s="63" t="str">
        <v>NA</v>
      </c>
      <c r="AD244" s="63" t="str">
        <v>NA</v>
      </c>
      <c r="AE244" s="63" t="str">
        <v>NA</v>
      </c>
      <c r="AF244" s="63" t="str">
        <v>NA</v>
      </c>
      <c r="AG244" s="63" t="str">
        <v>NA</v>
      </c>
      <c r="AH244" s="63" t="str">
        <v>NA</v>
      </c>
      <c r="AI244" s="63" t="str">
        <v>NaN</v>
      </c>
      <c r="AL244" s="54" t="str">
        <v>NA</v>
      </c>
      <c r="AM244" s="54" t="str">
        <v>NA</v>
      </c>
      <c r="AN244" s="54" t="str">
        <v>NaN</v>
      </c>
      <c r="AO244" s="54" t="str">
        <v>NaN</v>
      </c>
      <c r="AP244" s="54" t="str">
        <v>NaN</v>
      </c>
      <c r="AQ244" s="54" t="str">
        <v>NaN</v>
      </c>
      <c r="AR244" s="54" t="str">
        <v>NaN</v>
      </c>
      <c r="AS244" s="54" t="str">
        <v>NA</v>
      </c>
      <c r="AT244" s="54" t="str">
        <v>NA</v>
      </c>
      <c r="AU244" s="54" t="str">
        <v>NA</v>
      </c>
      <c r="AV244" s="54" t="str">
        <v>NA</v>
      </c>
      <c r="AW244" s="54" t="str">
        <v>NA</v>
      </c>
      <c r="AX244" s="54" t="str">
        <v>NA</v>
      </c>
      <c r="AY244" s="54" t="str">
        <v>NA</v>
      </c>
      <c r="AZ244" s="54" t="str">
        <v>NA</v>
      </c>
      <c r="BA244" s="54" t="str">
        <v>NaN</v>
      </c>
      <c r="BD244" s="59" t="str">
        <v>NA</v>
      </c>
      <c r="BE244" s="59" t="str">
        <v>NA</v>
      </c>
      <c r="BF244" s="59" t="str">
        <v>NaN</v>
      </c>
      <c r="BG244" s="59" t="str">
        <v>NaN</v>
      </c>
      <c r="BH244" s="59" t="str">
        <v>NaN</v>
      </c>
      <c r="BI244" s="59" t="str">
        <v>NaN</v>
      </c>
      <c r="BJ244" s="59" t="str">
        <v>NaN</v>
      </c>
      <c r="BK244" s="59" t="str">
        <v>NA</v>
      </c>
      <c r="BL244" s="59" t="str">
        <v>NA</v>
      </c>
      <c r="BM244" s="59" t="str">
        <v>NA</v>
      </c>
      <c r="BN244" s="59" t="str">
        <v>NA</v>
      </c>
      <c r="BO244" s="59" t="str">
        <v>NA</v>
      </c>
      <c r="BP244" s="59" t="str">
        <v>NA</v>
      </c>
      <c r="BQ244" s="59" t="str">
        <v>NA</v>
      </c>
      <c r="BR244" s="59" t="str">
        <v>NA</v>
      </c>
      <c r="BS244" s="59" t="str">
        <v>NaN</v>
      </c>
    </row>
    <row r="245" spans="1:71" s="64" customFormat="1" x14ac:dyDescent="0.25">
      <c r="A245" s="52" t="s">
        <v>220</v>
      </c>
      <c r="B245" s="52" t="str" cm="1">
        <f t="array" ref="B245:B258">TRANSPOSE(Fe!E$11:R$11)</f>
        <v>NA</v>
      </c>
      <c r="C245" s="52" t="str" cm="1">
        <f t="array" ref="C245:C258">TRANSPOSE('PO4'!E$11:R$11)</f>
        <v>NA</v>
      </c>
      <c r="D245" s="52" t="str" cm="1">
        <f t="array" ref="D245:D258">TRANSPOSE(surface_T!E$11:R$11)</f>
        <v>NaN</v>
      </c>
      <c r="E245" s="52" t="str" cm="1">
        <f t="array" ref="E245:E258">TRANSPOSE(surface_ph!E$11:R$11)</f>
        <v>NaN</v>
      </c>
      <c r="F245" s="52" t="str" cm="1">
        <f t="array" ref="F245:F258">TRANSPOSE(surface_Alk!E$11:R$11)</f>
        <v>NaN</v>
      </c>
      <c r="G245" s="52" t="str" cm="1">
        <f t="array" ref="G245:G258">TRANSPOSE(surface_oxugen!E$11:R$11)</f>
        <v>NaN</v>
      </c>
      <c r="H245" s="52" t="str" cm="1">
        <f t="array" ref="H245:H258">TRANSPOSE(Surface_sal!E$11:R$11)</f>
        <v>NaN</v>
      </c>
      <c r="I245" s="52" t="str" cm="1">
        <f t="array" ref="I245:I258">TRANSPOSE(picophyto!E$11:R$11)</f>
        <v>NA</v>
      </c>
      <c r="J245" s="52" t="str" cm="1">
        <f t="array" ref="J245:J258">TRANSPOSE(nanophyto!E$11:R$11)</f>
        <v>NA</v>
      </c>
      <c r="K245" s="52" t="str" cm="1">
        <f t="array" ref="K245:K258">TRANSPOSE(microphyto!E$11:R$11)</f>
        <v>NA</v>
      </c>
      <c r="L245" s="52" t="str" cm="1">
        <f t="array" ref="L245:L258">TRANSPOSE(total_phyto!E$11:R$11)</f>
        <v>NA</v>
      </c>
      <c r="M245" s="52" t="str" cm="1">
        <f t="array" ref="M245:M258">TRANSPOSE(nanozoo!E$11:R$11)</f>
        <v>NA</v>
      </c>
      <c r="N245" s="52" t="str" cm="1">
        <f t="array" ref="N245:N258">TRANSPOSE(microzoo!E$11:R$11)</f>
        <v>NA</v>
      </c>
      <c r="O245" s="52" t="str" cm="1">
        <f t="array" ref="O245:O258">TRANSPOSE(mesozoo!E$11:R$11)</f>
        <v>NA</v>
      </c>
      <c r="P245" s="52" t="str" cm="1">
        <f t="array" ref="P245:P258">TRANSPOSE(total_zoo!E$11:R$11)</f>
        <v>NA</v>
      </c>
      <c r="Q245" s="65" t="str" cm="1">
        <f t="array" ref="Q245:Q258">TRANSPOSE(foram!E$11:R$11)</f>
        <v>NaN</v>
      </c>
      <c r="S245" s="64" t="s">
        <v>220</v>
      </c>
      <c r="T245" s="63" t="str" cm="1">
        <f t="array" ref="T245:T258">TRANSPOSE(Fe!E$122:R$122)</f>
        <v>NA</v>
      </c>
      <c r="U245" s="63" t="str" cm="1">
        <f t="array" ref="U245:U258">TRANSPOSE('PO4'!E$122:R$122)</f>
        <v>NA</v>
      </c>
      <c r="V245" s="63" t="str" cm="1">
        <f t="array" ref="V245:V258">TRANSPOSE(surface_T!E$122:R$122)</f>
        <v>NaN</v>
      </c>
      <c r="W245" s="63" t="str" cm="1">
        <f t="array" ref="W245:W258">TRANSPOSE(surface_ph!E$122:R$122)</f>
        <v>NaN</v>
      </c>
      <c r="X245" s="63" t="str" cm="1">
        <f t="array" ref="X245:X258">TRANSPOSE(surface_Alk!E$122:R$122)</f>
        <v>NaN</v>
      </c>
      <c r="Y245" s="63" t="str" cm="1">
        <f t="array" ref="Y245:Y258">TRANSPOSE(surface_oxugen!E$122:R$122)</f>
        <v>NaN</v>
      </c>
      <c r="Z245" s="63" t="str" cm="1">
        <f t="array" ref="Z245:Z258">TRANSPOSE(Surface_sal!E$122:R$122)</f>
        <v>NaN</v>
      </c>
      <c r="AA245" s="63" t="str" cm="1">
        <f t="array" ref="AA245:AA258">TRANSPOSE(picophyto!E$122:R$122)</f>
        <v>NA</v>
      </c>
      <c r="AB245" s="63" t="str" cm="1">
        <f t="array" ref="AB245:AB258">TRANSPOSE(nanophyto!E$122:R$122)</f>
        <v>NA</v>
      </c>
      <c r="AC245" s="63" t="str" cm="1">
        <f t="array" ref="AC245:AC258">TRANSPOSE(microphyto!E$122:R$122)</f>
        <v>NA</v>
      </c>
      <c r="AD245" s="63" t="str" cm="1">
        <f t="array" ref="AD245:AD258">TRANSPOSE(total_phyto!E$122:R$122)</f>
        <v>NA</v>
      </c>
      <c r="AE245" s="63" t="str" cm="1">
        <f t="array" ref="AE245:AE258">TRANSPOSE(nanozoo!E$122:R$122)</f>
        <v>NA</v>
      </c>
      <c r="AF245" s="63" t="str" cm="1">
        <f t="array" ref="AF245:AF258">TRANSPOSE(microzoo!E$122:R$122)</f>
        <v>NA</v>
      </c>
      <c r="AG245" s="63" t="str" cm="1">
        <f t="array" ref="AG245:AG258">TRANSPOSE(mesozoo!E$122:R$122)</f>
        <v>NA</v>
      </c>
      <c r="AH245" s="63" t="str" cm="1">
        <f t="array" ref="AH245:AH258">TRANSPOSE(total_zoo!E$122:R$122)</f>
        <v>NA</v>
      </c>
      <c r="AI245" s="63" t="str" cm="1">
        <f t="array" ref="AI245:AI258">TRANSPOSE(foram!E$122:R$122)</f>
        <v>NaN</v>
      </c>
      <c r="AK245" s="64" t="s">
        <v>220</v>
      </c>
      <c r="AL245" s="54" t="str" cm="1">
        <f t="array" ref="AL245:AL258">TRANSPOSE(Fe!E$159:R$159)</f>
        <v>NA</v>
      </c>
      <c r="AM245" s="54" t="str" cm="1">
        <f t="array" ref="AM245:AM258">TRANSPOSE('PO4'!E$159:R$159)</f>
        <v>NA</v>
      </c>
      <c r="AN245" s="54" t="str" cm="1">
        <f t="array" ref="AN245:AN258">TRANSPOSE(surface_T!E$159:R$159)</f>
        <v>NaN</v>
      </c>
      <c r="AO245" s="54" t="str" cm="1">
        <f t="array" ref="AO245:AO258">TRANSPOSE(surface_ph!E$159:R$159)</f>
        <v>NaN</v>
      </c>
      <c r="AP245" s="54" t="str" cm="1">
        <f t="array" ref="AP245:AP258">TRANSPOSE(surface_Alk!E$159:R$159)</f>
        <v>NaN</v>
      </c>
      <c r="AQ245" s="54" t="str" cm="1">
        <f t="array" ref="AQ245:AQ258">TRANSPOSE(surface_oxugen!E$159:R$159)</f>
        <v>NaN</v>
      </c>
      <c r="AR245" s="54" t="str" cm="1">
        <f t="array" ref="AR245:AR258">TRANSPOSE(Surface_sal!E$159:R$159)</f>
        <v>NaN</v>
      </c>
      <c r="AS245" s="54" t="str" cm="1">
        <f t="array" ref="AS245:AS258">TRANSPOSE(picophyto!E$159:R$159)</f>
        <v>NA</v>
      </c>
      <c r="AT245" s="54" t="str" cm="1">
        <f t="array" ref="AT245:AT258">TRANSPOSE(nanophyto!E$159:R$159)</f>
        <v>NA</v>
      </c>
      <c r="AU245" s="54" t="str" cm="1">
        <f t="array" ref="AU245:AU258">TRANSPOSE(microphyto!E$159:R$159)</f>
        <v>NA</v>
      </c>
      <c r="AV245" s="54" t="str" cm="1">
        <f t="array" ref="AV245:AV258">TRANSPOSE(total_phyto!E$159:R$159)</f>
        <v>NA</v>
      </c>
      <c r="AW245" s="54" t="str" cm="1">
        <f t="array" ref="AW245:AW258">TRANSPOSE(nanozoo!E$159:R$159)</f>
        <v>NA</v>
      </c>
      <c r="AX245" s="54" t="str" cm="1">
        <f t="array" ref="AX245:AX258">TRANSPOSE(microzoo!E$159:R$159)</f>
        <v>NA</v>
      </c>
      <c r="AY245" s="54" t="str" cm="1">
        <f t="array" ref="AY245:AY258">TRANSPOSE(mesozoo!E$159:R$159)</f>
        <v>NA</v>
      </c>
      <c r="AZ245" s="54" t="str" cm="1">
        <f t="array" ref="AZ245:AZ258">TRANSPOSE(total_zoo!E$159:R$159)</f>
        <v>NA</v>
      </c>
      <c r="BA245" s="54" t="str" cm="1">
        <f t="array" ref="BA245:BA258">TRANSPOSE(foram!E$159:R$159)</f>
        <v>NaN</v>
      </c>
      <c r="BC245" s="64" t="s">
        <v>220</v>
      </c>
      <c r="BD245" s="59" t="str" cm="1">
        <f t="array" ref="BD245:BD258">TRANSPOSE(Fe!E$85:R$85)</f>
        <v>NA</v>
      </c>
      <c r="BE245" s="59" t="str" cm="1">
        <f t="array" ref="BE245:BE258">TRANSPOSE('PO4'!E$85:R$85)</f>
        <v>NA</v>
      </c>
      <c r="BF245" s="59" t="str" cm="1">
        <f t="array" ref="BF245:BF258">TRANSPOSE(surface_T!E$85:R$85)</f>
        <v>NaN</v>
      </c>
      <c r="BG245" s="59" t="str" cm="1">
        <f t="array" ref="BG245:BG258">TRANSPOSE(surface_ph!E$85:R$85)</f>
        <v>NaN</v>
      </c>
      <c r="BH245" s="59" t="str" cm="1">
        <f t="array" ref="BH245:BH258">TRANSPOSE(surface_Alk!E$85:R$85)</f>
        <v>NaN</v>
      </c>
      <c r="BI245" s="59" t="str" cm="1">
        <f t="array" ref="BI245:BI258">TRANSPOSE(surface_oxugen!E$85:R$85)</f>
        <v>NaN</v>
      </c>
      <c r="BJ245" s="59" t="str" cm="1">
        <f t="array" ref="BJ245:BJ258">TRANSPOSE(Surface_sal!E$85:R$85)</f>
        <v>NaN</v>
      </c>
      <c r="BK245" s="59" t="str" cm="1">
        <f t="array" ref="BK245:BK258">TRANSPOSE(picophyto!E$85:R$85)</f>
        <v>NA</v>
      </c>
      <c r="BL245" s="59" t="str" cm="1">
        <f t="array" ref="BL245:BL258">TRANSPOSE(nanophyto!E$85:R$85)</f>
        <v>NA</v>
      </c>
      <c r="BM245" s="59" t="str" cm="1">
        <f t="array" ref="BM245:BM258">TRANSPOSE(microphyto!E$85:R$85)</f>
        <v>NA</v>
      </c>
      <c r="BN245" s="59" t="str" cm="1">
        <f t="array" ref="BN245:BN258">TRANSPOSE(total_phyto!E$85:R$85)</f>
        <v>NA</v>
      </c>
      <c r="BO245" s="59" t="str" cm="1">
        <f t="array" ref="BO245:BO258">TRANSPOSE(nanozoo!E$85:R$85)</f>
        <v>NA</v>
      </c>
      <c r="BP245" s="59" t="str" cm="1">
        <f t="array" ref="BP245:BP258">TRANSPOSE(microzoo!E$85:R$85)</f>
        <v>NA</v>
      </c>
      <c r="BQ245" s="59" t="str" cm="1">
        <f t="array" ref="BQ245:BQ258">TRANSPOSE(mesozoo!E$85:R$85)</f>
        <v>NA</v>
      </c>
      <c r="BR245" s="59" t="str" cm="1">
        <f t="array" ref="BR245:BR258">TRANSPOSE(total_zoo!E$85:R$85)</f>
        <v>NA</v>
      </c>
      <c r="BS245" s="59" t="str" cm="1">
        <f t="array" ref="BS245:BS258">TRANSPOSE(foram!E$85:R$85)</f>
        <v>NaN</v>
      </c>
    </row>
    <row r="246" spans="1:71" x14ac:dyDescent="0.25">
      <c r="B246" s="52">
        <v>1.4190000000000001E-4</v>
      </c>
      <c r="C246" s="52">
        <v>4.9162699999999997E-2</v>
      </c>
      <c r="D246" s="52">
        <v>22.632041999999998</v>
      </c>
      <c r="E246" s="52">
        <v>8.1607064999999999</v>
      </c>
      <c r="F246" s="52">
        <v>2.2606172E-3</v>
      </c>
      <c r="G246" s="52">
        <v>2.2219452999999999E-4</v>
      </c>
      <c r="H246" s="52">
        <v>34.754364000000002</v>
      </c>
      <c r="I246" s="52">
        <v>0.25528056999999998</v>
      </c>
      <c r="J246" s="52">
        <v>0.33576875</v>
      </c>
      <c r="K246" s="52">
        <v>6.7286263535150603E-2</v>
      </c>
      <c r="L246" s="52">
        <v>0.6583355835950444</v>
      </c>
      <c r="M246" s="52">
        <v>0.25210263399999999</v>
      </c>
      <c r="N246" s="52">
        <v>0.49176020999999998</v>
      </c>
      <c r="O246" s="52">
        <v>0.16500966012036161</v>
      </c>
      <c r="P246" s="52">
        <v>0.94632493896317604</v>
      </c>
      <c r="Q246" s="65">
        <v>1.8643110000000001E-9</v>
      </c>
      <c r="T246" s="63">
        <v>1.4310000000000001E-4</v>
      </c>
      <c r="U246" s="63">
        <v>3.8301300000000003E-2</v>
      </c>
      <c r="V246" s="63">
        <v>24.150390000000002</v>
      </c>
      <c r="W246" s="63">
        <v>7.9494122999999997</v>
      </c>
      <c r="X246" s="63">
        <v>2.2710617999999998E-3</v>
      </c>
      <c r="Y246" s="63">
        <v>2.1708112E-4</v>
      </c>
      <c r="Z246" s="63">
        <v>34.801470000000002</v>
      </c>
      <c r="AA246" s="63">
        <v>0.24916867000000001</v>
      </c>
      <c r="AB246" s="63">
        <v>0.29966965000000001</v>
      </c>
      <c r="AC246" s="63">
        <v>5.8541953209116801E-2</v>
      </c>
      <c r="AD246" s="63">
        <v>0.60738027326663679</v>
      </c>
      <c r="AE246" s="63">
        <v>0.23746481</v>
      </c>
      <c r="AF246" s="63">
        <v>0.46288063000000002</v>
      </c>
      <c r="AG246" s="63">
        <v>0.128299670105949</v>
      </c>
      <c r="AH246" s="63">
        <v>0.87105516309940378</v>
      </c>
      <c r="AI246" s="63">
        <v>9.117799E-10</v>
      </c>
      <c r="AL246" s="54">
        <v>1.4799999999999999E-4</v>
      </c>
      <c r="AM246" s="54">
        <v>3.1187200000000002E-2</v>
      </c>
      <c r="AN246" s="54">
        <v>25.686125000000001</v>
      </c>
      <c r="AO246" s="54">
        <v>7.7373370000000001</v>
      </c>
      <c r="AP246" s="54">
        <v>2.2831845999999999E-3</v>
      </c>
      <c r="AQ246" s="54">
        <v>2.1215036E-4</v>
      </c>
      <c r="AR246" s="54">
        <v>34.849777000000003</v>
      </c>
      <c r="AS246" s="54">
        <v>0.24193529</v>
      </c>
      <c r="AT246" s="54">
        <v>0.26996467000000002</v>
      </c>
      <c r="AU246" s="54">
        <v>5.2036133414196703E-2</v>
      </c>
      <c r="AV246" s="54">
        <v>0.56393609347072182</v>
      </c>
      <c r="AW246" s="54">
        <v>0.22481444</v>
      </c>
      <c r="AX246" s="54">
        <v>0.43585885000000002</v>
      </c>
      <c r="AY246" s="54">
        <v>0.10280517009666811</v>
      </c>
      <c r="AZ246" s="54">
        <v>0.8182559558528083</v>
      </c>
      <c r="BA246" s="54">
        <v>6.3016752999999996E-10</v>
      </c>
      <c r="BD246" s="59">
        <v>1.47E-4</v>
      </c>
      <c r="BE246" s="59">
        <v>3.4597200000000002E-2</v>
      </c>
      <c r="BF246" s="59">
        <v>24.929708000000002</v>
      </c>
      <c r="BG246" s="59">
        <v>7.8614829999999998</v>
      </c>
      <c r="BH246" s="59">
        <v>2.2787945E-3</v>
      </c>
      <c r="BI246" s="59">
        <v>2.1453357000000001E-4</v>
      </c>
      <c r="BJ246" s="59">
        <v>34.830067</v>
      </c>
      <c r="BK246" s="59">
        <v>0.24543688999999999</v>
      </c>
      <c r="BL246" s="59">
        <v>0.28431019000000002</v>
      </c>
      <c r="BM246" s="59">
        <v>5.5465679566383999E-2</v>
      </c>
      <c r="BN246" s="59">
        <v>0.5852127596239648</v>
      </c>
      <c r="BO246" s="59">
        <v>0.23082759</v>
      </c>
      <c r="BP246" s="59">
        <v>0.44906927000000002</v>
      </c>
      <c r="BQ246" s="59">
        <v>0.1150995501016266</v>
      </c>
      <c r="BR246" s="59">
        <v>0.83095900785776677</v>
      </c>
      <c r="BS246" s="59">
        <v>7.60668E-10</v>
      </c>
    </row>
    <row r="247" spans="1:71" x14ac:dyDescent="0.25">
      <c r="B247" s="52">
        <v>1.2779999999999999E-4</v>
      </c>
      <c r="C247" s="52">
        <v>2.3488100000000001E-2</v>
      </c>
      <c r="D247" s="52">
        <v>23.240224999999999</v>
      </c>
      <c r="E247" s="52">
        <v>8.1600540000000006</v>
      </c>
      <c r="F247" s="52">
        <v>2.2738082000000001E-3</v>
      </c>
      <c r="G247" s="52">
        <v>2.1974159E-4</v>
      </c>
      <c r="H247" s="52">
        <v>35.006186999999997</v>
      </c>
      <c r="I247" s="52">
        <v>0.24909208999999999</v>
      </c>
      <c r="J247" s="52">
        <v>0.25129284000000002</v>
      </c>
      <c r="K247" s="52">
        <v>3.8785300457561379E-2</v>
      </c>
      <c r="L247" s="52">
        <v>0.53917023049814938</v>
      </c>
      <c r="M247" s="52">
        <v>0.21607910999999999</v>
      </c>
      <c r="N247" s="52">
        <v>0.43433411</v>
      </c>
      <c r="O247" s="52">
        <v>2.803463256E-9</v>
      </c>
      <c r="P247" s="52">
        <v>0.68266496798830323</v>
      </c>
      <c r="Q247" s="65">
        <v>1.8549794000000001E-10</v>
      </c>
      <c r="T247" s="63">
        <v>1.3320000000000001E-4</v>
      </c>
      <c r="U247" s="63">
        <v>1.7652600000000001E-2</v>
      </c>
      <c r="V247" s="63">
        <v>24.729153</v>
      </c>
      <c r="W247" s="63">
        <v>7.9437749999999996</v>
      </c>
      <c r="X247" s="63">
        <v>2.2849645000000002E-3</v>
      </c>
      <c r="Y247" s="63">
        <v>2.1480229E-4</v>
      </c>
      <c r="Z247" s="63">
        <v>35.055213999999999</v>
      </c>
      <c r="AA247" s="63">
        <v>0.24065439</v>
      </c>
      <c r="AB247" s="63">
        <v>0.2222268</v>
      </c>
      <c r="AC247" s="63">
        <v>2.9907808339539099E-2</v>
      </c>
      <c r="AD247" s="63">
        <v>0.49278899837496021</v>
      </c>
      <c r="AE247" s="63">
        <v>0.20549713999999999</v>
      </c>
      <c r="AF247" s="63">
        <v>0.38363265000000002</v>
      </c>
      <c r="AG247" s="63">
        <v>1.4607638200000001E-9</v>
      </c>
      <c r="AH247" s="63">
        <v>0.62873661159939809</v>
      </c>
      <c r="AI247" s="63">
        <v>1.3207782000000001E-10</v>
      </c>
      <c r="AL247" s="54">
        <v>1.4210000000000001E-4</v>
      </c>
      <c r="AM247" s="54">
        <v>1.3990499999999999E-2</v>
      </c>
      <c r="AN247" s="54">
        <v>26.245820999999999</v>
      </c>
      <c r="AO247" s="54">
        <v>7.7315154000000001</v>
      </c>
      <c r="AP247" s="54">
        <v>2.2980565999999999E-3</v>
      </c>
      <c r="AQ247" s="54">
        <v>2.1002084999999999E-4</v>
      </c>
      <c r="AR247" s="54">
        <v>35.108519999999999</v>
      </c>
      <c r="AS247" s="54">
        <v>0.23189319999999999</v>
      </c>
      <c r="AT247" s="54">
        <v>0.19891267000000001</v>
      </c>
      <c r="AU247" s="54">
        <v>2.3843428256981769E-2</v>
      </c>
      <c r="AV247" s="54">
        <v>0.4546492982883707</v>
      </c>
      <c r="AW247" s="54">
        <v>0.196193115</v>
      </c>
      <c r="AX247" s="54">
        <v>0.34395376999999999</v>
      </c>
      <c r="AY247" s="54">
        <v>9.6657651999999999E-10</v>
      </c>
      <c r="AZ247" s="54">
        <v>0.59275723908345579</v>
      </c>
      <c r="BA247" s="54">
        <v>1.0535045E-10</v>
      </c>
      <c r="BD247" s="59">
        <v>1.394E-4</v>
      </c>
      <c r="BE247" s="59">
        <v>1.5753199999999998E-2</v>
      </c>
      <c r="BF247" s="59">
        <v>25.502006999999999</v>
      </c>
      <c r="BG247" s="59">
        <v>7.85616</v>
      </c>
      <c r="BH247" s="59">
        <v>2.2934386999999999E-3</v>
      </c>
      <c r="BI247" s="59">
        <v>2.1231455000000001E-4</v>
      </c>
      <c r="BJ247" s="59">
        <v>35.087935999999999</v>
      </c>
      <c r="BK247" s="59">
        <v>0.23600814000000001</v>
      </c>
      <c r="BL247" s="59">
        <v>0.21003838999999999</v>
      </c>
      <c r="BM247" s="59">
        <v>2.7120115306053742E-2</v>
      </c>
      <c r="BN247" s="59">
        <v>0.4731666453395717</v>
      </c>
      <c r="BO247" s="59">
        <v>0.20028846</v>
      </c>
      <c r="BP247" s="59">
        <v>0.36208501999999998</v>
      </c>
      <c r="BQ247" s="59">
        <v>1.162694267E-9</v>
      </c>
      <c r="BR247" s="59">
        <v>0.5930610212795735</v>
      </c>
      <c r="BS247" s="59">
        <v>1.1692429E-10</v>
      </c>
    </row>
    <row r="248" spans="1:71" x14ac:dyDescent="0.25">
      <c r="B248" s="52">
        <v>1.305E-4</v>
      </c>
      <c r="C248" s="52">
        <v>2.0168200000000001E-2</v>
      </c>
      <c r="D248" s="52">
        <v>23.099907000000002</v>
      </c>
      <c r="E248" s="52">
        <v>8.1598889999999997</v>
      </c>
      <c r="F248" s="52">
        <v>2.2864027000000001E-3</v>
      </c>
      <c r="G248" s="52">
        <v>2.1976218000000001E-4</v>
      </c>
      <c r="H248" s="52">
        <v>35.214109999999998</v>
      </c>
      <c r="I248" s="52">
        <v>0.245764855</v>
      </c>
      <c r="J248" s="52">
        <v>0.24215341000000001</v>
      </c>
      <c r="K248" s="52">
        <v>3.5065910357300903E-2</v>
      </c>
      <c r="L248" s="52">
        <v>0.52298417539407971</v>
      </c>
      <c r="M248" s="52">
        <v>0.21203651000000001</v>
      </c>
      <c r="N248" s="52">
        <v>0.39910436999999999</v>
      </c>
      <c r="O248" s="52">
        <v>1.52337016E-9</v>
      </c>
      <c r="P248" s="52">
        <v>0.64155163867367715</v>
      </c>
      <c r="Q248" s="65">
        <v>1.5063306000000001E-10</v>
      </c>
      <c r="T248" s="63">
        <v>1.3740000000000001E-4</v>
      </c>
      <c r="U248" s="63">
        <v>1.4659200000000001E-2</v>
      </c>
      <c r="V248" s="63">
        <v>24.557257</v>
      </c>
      <c r="W248" s="63">
        <v>7.9420432999999999</v>
      </c>
      <c r="X248" s="63">
        <v>2.2982673000000002E-3</v>
      </c>
      <c r="Y248" s="63">
        <v>2.1494641E-4</v>
      </c>
      <c r="Z248" s="63">
        <v>35.272007000000002</v>
      </c>
      <c r="AA248" s="63">
        <v>0.23747645000000001</v>
      </c>
      <c r="AB248" s="63">
        <v>0.21283166000000001</v>
      </c>
      <c r="AC248" s="63">
        <v>2.4984721205038061E-2</v>
      </c>
      <c r="AD248" s="63">
        <v>0.47529283123511668</v>
      </c>
      <c r="AE248" s="63">
        <v>0.20226225</v>
      </c>
      <c r="AF248" s="63">
        <v>0.34596723000000001</v>
      </c>
      <c r="AG248" s="63">
        <v>7.5345020399999996E-10</v>
      </c>
      <c r="AH248" s="63">
        <v>0.58825928086600665</v>
      </c>
      <c r="AI248" s="63">
        <v>1.0498523599999999E-10</v>
      </c>
      <c r="AL248" s="54">
        <v>1.4779999999999999E-4</v>
      </c>
      <c r="AM248" s="54">
        <v>1.1521999999999999E-2</v>
      </c>
      <c r="AN248" s="54">
        <v>26.045065000000001</v>
      </c>
      <c r="AO248" s="54">
        <v>7.7306889999999999</v>
      </c>
      <c r="AP248" s="54">
        <v>2.3117490000000001E-3</v>
      </c>
      <c r="AQ248" s="54">
        <v>2.1026454999999999E-4</v>
      </c>
      <c r="AR248" s="54">
        <v>35.329791999999998</v>
      </c>
      <c r="AS248" s="54">
        <v>0.22897954000000001</v>
      </c>
      <c r="AT248" s="54">
        <v>0.18974009</v>
      </c>
      <c r="AU248" s="54">
        <v>1.8779590147990081E-2</v>
      </c>
      <c r="AV248" s="54">
        <v>0.43749922017417742</v>
      </c>
      <c r="AW248" s="54">
        <v>0.19367406000000001</v>
      </c>
      <c r="AX248" s="54">
        <v>0.30641529000000001</v>
      </c>
      <c r="AY248" s="54">
        <v>4.9045701E-10</v>
      </c>
      <c r="AZ248" s="54">
        <v>0.55452274058655437</v>
      </c>
      <c r="BA248" s="54">
        <v>8.4277989999999995E-11</v>
      </c>
      <c r="BD248" s="59">
        <v>1.4469999999999999E-4</v>
      </c>
      <c r="BE248" s="59">
        <v>1.31196E-2</v>
      </c>
      <c r="BF248" s="59">
        <v>25.313189000000001</v>
      </c>
      <c r="BG248" s="59">
        <v>7.8548856000000002</v>
      </c>
      <c r="BH248" s="59">
        <v>2.3070457E-3</v>
      </c>
      <c r="BI248" s="59">
        <v>2.1252732E-4</v>
      </c>
      <c r="BJ248" s="59">
        <v>35.306843000000001</v>
      </c>
      <c r="BK248" s="59">
        <v>0.23311256</v>
      </c>
      <c r="BL248" s="59">
        <v>0.20188749</v>
      </c>
      <c r="BM248" s="59">
        <v>2.2439634181877961E-2</v>
      </c>
      <c r="BN248" s="59">
        <v>0.45743968421024178</v>
      </c>
      <c r="BO248" s="59">
        <v>0.19804435000000001</v>
      </c>
      <c r="BP248" s="59">
        <v>0.32778947000000003</v>
      </c>
      <c r="BQ248" s="59">
        <v>6.5006699000000004E-10</v>
      </c>
      <c r="BR248" s="59">
        <v>0.55493930074616438</v>
      </c>
      <c r="BS248" s="59">
        <v>9.6185663999999997E-11</v>
      </c>
    </row>
    <row r="249" spans="1:71" x14ac:dyDescent="0.25">
      <c r="B249" s="52">
        <v>1.3459999999999999E-4</v>
      </c>
      <c r="C249" s="52">
        <v>1.8244400000000001E-2</v>
      </c>
      <c r="D249" s="52">
        <v>23.075012000000001</v>
      </c>
      <c r="E249" s="52">
        <v>8.1585160000000005</v>
      </c>
      <c r="F249" s="52">
        <v>2.2932002000000001E-3</v>
      </c>
      <c r="G249" s="52">
        <v>2.1971286000000001E-4</v>
      </c>
      <c r="H249" s="52">
        <v>35.332230000000003</v>
      </c>
      <c r="I249" s="52">
        <v>0.24305627499999999</v>
      </c>
      <c r="J249" s="52">
        <v>0.22833413999999999</v>
      </c>
      <c r="K249" s="52">
        <v>2.7976576259532478E-2</v>
      </c>
      <c r="L249" s="52">
        <v>0.49936699129259382</v>
      </c>
      <c r="M249" s="52">
        <v>0.20980041999999999</v>
      </c>
      <c r="N249" s="52">
        <v>0.36071176999999999</v>
      </c>
      <c r="O249" s="52">
        <v>8.5696378599999996E-10</v>
      </c>
      <c r="P249" s="52">
        <v>0.59968276897582895</v>
      </c>
      <c r="Q249" s="65">
        <v>1.1906555000000001E-10</v>
      </c>
      <c r="T249" s="63">
        <v>1.416E-4</v>
      </c>
      <c r="U249" s="63">
        <v>1.3172700000000001E-2</v>
      </c>
      <c r="V249" s="63">
        <v>24.499707999999998</v>
      </c>
      <c r="W249" s="63">
        <v>7.9409765999999999</v>
      </c>
      <c r="X249" s="63">
        <v>2.3053029999999999E-3</v>
      </c>
      <c r="Y249" s="63">
        <v>2.1500878000000001E-4</v>
      </c>
      <c r="Z249" s="63">
        <v>35.390439999999998</v>
      </c>
      <c r="AA249" s="63">
        <v>0.23527619999999999</v>
      </c>
      <c r="AB249" s="63">
        <v>0.20281228600000001</v>
      </c>
      <c r="AC249" s="63">
        <v>1.9788034156793879E-2</v>
      </c>
      <c r="AD249" s="63">
        <v>0.45787652018380642</v>
      </c>
      <c r="AE249" s="63">
        <v>0.20155313999999999</v>
      </c>
      <c r="AF249" s="63">
        <v>0.31593599999999999</v>
      </c>
      <c r="AG249" s="63">
        <v>5.1253737000000004E-10</v>
      </c>
      <c r="AH249" s="63">
        <v>0.55582154360854352</v>
      </c>
      <c r="AI249" s="63">
        <v>8.9767459999999998E-11</v>
      </c>
      <c r="AL249" s="54">
        <v>1.5229999999999999E-4</v>
      </c>
      <c r="AM249" s="54">
        <v>1.01475E-2</v>
      </c>
      <c r="AN249" s="54">
        <v>25.972843000000001</v>
      </c>
      <c r="AO249" s="54">
        <v>7.7303987000000003</v>
      </c>
      <c r="AP249" s="54">
        <v>2.3191506000000001E-3</v>
      </c>
      <c r="AQ249" s="54">
        <v>2.1037158000000001E-4</v>
      </c>
      <c r="AR249" s="54">
        <v>35.451748000000002</v>
      </c>
      <c r="AS249" s="54">
        <v>0.22677510000000001</v>
      </c>
      <c r="AT249" s="54">
        <v>0.179205265</v>
      </c>
      <c r="AU249" s="54">
        <v>1.3126517108353509E-2</v>
      </c>
      <c r="AV249" s="54">
        <v>0.41910688213140329</v>
      </c>
      <c r="AW249" s="54">
        <v>0.193180255</v>
      </c>
      <c r="AX249" s="54">
        <v>0.27512214000000002</v>
      </c>
      <c r="AY249" s="54">
        <v>3.0479920900000002E-10</v>
      </c>
      <c r="AZ249" s="54">
        <v>0.52359432038723563</v>
      </c>
      <c r="BA249" s="54">
        <v>6.9879399999999998E-11</v>
      </c>
      <c r="BD249" s="59">
        <v>1.4919999999999999E-4</v>
      </c>
      <c r="BE249" s="59">
        <v>1.18023E-2</v>
      </c>
      <c r="BF249" s="59">
        <v>25.250038</v>
      </c>
      <c r="BG249" s="59">
        <v>7.8540343999999997</v>
      </c>
      <c r="BH249" s="59">
        <v>2.314254E-3</v>
      </c>
      <c r="BI249" s="59">
        <v>2.1260092E-4</v>
      </c>
      <c r="BJ249" s="59">
        <v>35.426506000000003</v>
      </c>
      <c r="BK249" s="59">
        <v>0.23090896</v>
      </c>
      <c r="BL249" s="59">
        <v>0.19233122999999999</v>
      </c>
      <c r="BM249" s="59">
        <v>1.7503215139177859E-2</v>
      </c>
      <c r="BN249" s="59">
        <v>0.44074340516466032</v>
      </c>
      <c r="BO249" s="59">
        <v>0.1974947</v>
      </c>
      <c r="BP249" s="59">
        <v>0.29838089000000001</v>
      </c>
      <c r="BQ249" s="59">
        <v>4.42580323E-10</v>
      </c>
      <c r="BR249" s="59">
        <v>0.52402128352501676</v>
      </c>
      <c r="BS249" s="59">
        <v>8.2479909999999996E-11</v>
      </c>
    </row>
    <row r="250" spans="1:71" x14ac:dyDescent="0.25">
      <c r="B250" s="52">
        <v>1.3469999999999999E-4</v>
      </c>
      <c r="C250" s="52">
        <v>1.2765E-2</v>
      </c>
      <c r="D250" s="52">
        <v>23.174416000000001</v>
      </c>
      <c r="E250" s="52">
        <v>8.1567620000000005</v>
      </c>
      <c r="F250" s="52">
        <v>2.2965160000000002E-3</v>
      </c>
      <c r="G250" s="52">
        <v>2.1952757000000001E-4</v>
      </c>
      <c r="H250" s="52">
        <v>35.390659999999997</v>
      </c>
      <c r="I250" s="52">
        <v>0.24243216000000001</v>
      </c>
      <c r="J250" s="52">
        <v>0.20694927499999999</v>
      </c>
      <c r="K250" s="52">
        <v>1.3625288111999321E-2</v>
      </c>
      <c r="L250" s="52">
        <v>0.46300672313617841</v>
      </c>
      <c r="M250" s="52">
        <v>0.20915531000000001</v>
      </c>
      <c r="N250" s="52">
        <v>0.31289545000000002</v>
      </c>
      <c r="O250" s="52">
        <v>3.5442496799999998E-10</v>
      </c>
      <c r="P250" s="52">
        <v>0.55070790243226742</v>
      </c>
      <c r="Q250" s="65">
        <v>7.7878995000000002E-11</v>
      </c>
      <c r="T250" s="63">
        <v>1.4239999999999999E-4</v>
      </c>
      <c r="U250" s="63">
        <v>9.4208999999999994E-3</v>
      </c>
      <c r="V250" s="63">
        <v>24.572120000000002</v>
      </c>
      <c r="W250" s="63">
        <v>7.9381430000000002</v>
      </c>
      <c r="X250" s="63">
        <v>2.3088292000000002E-3</v>
      </c>
      <c r="Y250" s="63">
        <v>2.1485699000000001E-4</v>
      </c>
      <c r="Z250" s="63">
        <v>35.449074000000003</v>
      </c>
      <c r="AA250" s="63">
        <v>0.23436209</v>
      </c>
      <c r="AB250" s="63">
        <v>0.18256153999999999</v>
      </c>
      <c r="AC250" s="63">
        <v>6.2321182770901894E-3</v>
      </c>
      <c r="AD250" s="63">
        <v>0.42315574829705932</v>
      </c>
      <c r="AE250" s="63">
        <v>0.20137110499999999</v>
      </c>
      <c r="AF250" s="63">
        <v>0.27102512000000001</v>
      </c>
      <c r="AG250" s="63">
        <v>2.17526916E-10</v>
      </c>
      <c r="AH250" s="63">
        <v>0.50901086728163769</v>
      </c>
      <c r="AI250" s="63">
        <v>6.0951490000000001E-11</v>
      </c>
      <c r="AL250" s="54">
        <v>1.538E-4</v>
      </c>
      <c r="AM250" s="54">
        <v>7.5875999999999999E-3</v>
      </c>
      <c r="AN250" s="54">
        <v>26.028969</v>
      </c>
      <c r="AO250" s="54">
        <v>7.728726</v>
      </c>
      <c r="AP250" s="54">
        <v>2.3228192999999999E-3</v>
      </c>
      <c r="AQ250" s="54">
        <v>2.1022858000000001E-4</v>
      </c>
      <c r="AR250" s="54">
        <v>35.512497000000003</v>
      </c>
      <c r="AS250" s="54">
        <v>0.22554938999999999</v>
      </c>
      <c r="AT250" s="54">
        <v>0.16322541800000001</v>
      </c>
      <c r="AU250" s="54">
        <v>1.6371256639823961E-3</v>
      </c>
      <c r="AV250" s="54">
        <v>0.39041193368179111</v>
      </c>
      <c r="AW250" s="54">
        <v>0.19425764000000001</v>
      </c>
      <c r="AX250" s="54">
        <v>0.23866711500000001</v>
      </c>
      <c r="AY250" s="54">
        <v>1.6442521400000001E-10</v>
      </c>
      <c r="AZ250" s="54">
        <v>0.48081612822154979</v>
      </c>
      <c r="BA250" s="54">
        <v>5.2042863E-11</v>
      </c>
      <c r="BD250" s="59">
        <v>1.5029999999999999E-4</v>
      </c>
      <c r="BE250" s="59">
        <v>8.5488000000000005E-3</v>
      </c>
      <c r="BF250" s="59">
        <v>25.313445999999999</v>
      </c>
      <c r="BG250" s="59">
        <v>7.8519243999999997</v>
      </c>
      <c r="BH250" s="59">
        <v>2.3178320000000001E-3</v>
      </c>
      <c r="BI250" s="59">
        <v>2.1246719000000001E-4</v>
      </c>
      <c r="BJ250" s="59">
        <v>35.485382000000001</v>
      </c>
      <c r="BK250" s="59">
        <v>0.22988272500000001</v>
      </c>
      <c r="BL250" s="59">
        <v>0.17326185299999999</v>
      </c>
      <c r="BM250" s="59">
        <v>4.5067780718129231E-3</v>
      </c>
      <c r="BN250" s="59">
        <v>0.40765135609086811</v>
      </c>
      <c r="BO250" s="59">
        <v>0.19768487400000001</v>
      </c>
      <c r="BP250" s="59">
        <v>0.25591153</v>
      </c>
      <c r="BQ250" s="59">
        <v>1.9534455599999999E-10</v>
      </c>
      <c r="BR250" s="59">
        <v>0.48120414325246919</v>
      </c>
      <c r="BS250" s="59">
        <v>5.7121969999999999E-11</v>
      </c>
    </row>
    <row r="251" spans="1:71" x14ac:dyDescent="0.25">
      <c r="B251" s="52">
        <v>1.35E-4</v>
      </c>
      <c r="C251" s="52">
        <v>9.1321000000000006E-3</v>
      </c>
      <c r="D251" s="52">
        <v>23.214341999999998</v>
      </c>
      <c r="E251" s="52">
        <v>8.1555169999999997</v>
      </c>
      <c r="F251" s="52">
        <v>2.2980822E-3</v>
      </c>
      <c r="G251" s="52">
        <v>2.1943692999999999E-4</v>
      </c>
      <c r="H251" s="52">
        <v>35.414160000000003</v>
      </c>
      <c r="I251" s="52">
        <v>0.24192171000000001</v>
      </c>
      <c r="J251" s="52">
        <v>0.19068414</v>
      </c>
      <c r="K251" s="52">
        <v>1.1699802624921399E-3</v>
      </c>
      <c r="L251" s="52">
        <v>0.43377583028057248</v>
      </c>
      <c r="M251" s="52">
        <v>0.20871219499999999</v>
      </c>
      <c r="N251" s="52">
        <v>0.27569469000000002</v>
      </c>
      <c r="O251" s="52">
        <v>1.70789624E-10</v>
      </c>
      <c r="P251" s="52">
        <v>0.51247688022723692</v>
      </c>
      <c r="Q251" s="65">
        <v>5.6433722000000002E-11</v>
      </c>
      <c r="T251" s="63">
        <v>1.439E-4</v>
      </c>
      <c r="U251" s="63">
        <v>7.2518000000000001E-3</v>
      </c>
      <c r="V251" s="63">
        <v>24.580414000000001</v>
      </c>
      <c r="W251" s="63">
        <v>7.9362697999999998</v>
      </c>
      <c r="X251" s="63">
        <v>2.3099415E-3</v>
      </c>
      <c r="Y251" s="63">
        <v>2.1485461999999999E-4</v>
      </c>
      <c r="Z251" s="63">
        <v>35.467010000000002</v>
      </c>
      <c r="AA251" s="63">
        <v>0.23380244</v>
      </c>
      <c r="AB251" s="63">
        <v>0.16902078000000001</v>
      </c>
      <c r="AC251" s="63">
        <v>4.6381395870000001E-8</v>
      </c>
      <c r="AD251" s="63">
        <v>0.40282326639724059</v>
      </c>
      <c r="AE251" s="63">
        <v>0.20085536000000001</v>
      </c>
      <c r="AF251" s="63">
        <v>0.23952106000000001</v>
      </c>
      <c r="AG251" s="63">
        <v>1.3253045999999999E-10</v>
      </c>
      <c r="AH251" s="63">
        <v>0.47395552818233261</v>
      </c>
      <c r="AI251" s="63">
        <v>4.8726998000000002E-11</v>
      </c>
      <c r="AL251" s="54">
        <v>1.5550000000000001E-4</v>
      </c>
      <c r="AM251" s="54">
        <v>5.9299000000000001E-3</v>
      </c>
      <c r="AN251" s="54">
        <v>26.015605999999998</v>
      </c>
      <c r="AO251" s="54">
        <v>7.7276699999999998</v>
      </c>
      <c r="AP251" s="54">
        <v>2.3236149999999998E-3</v>
      </c>
      <c r="AQ251" s="54">
        <v>2.1028944000000001E-4</v>
      </c>
      <c r="AR251" s="54">
        <v>35.526744999999998</v>
      </c>
      <c r="AS251" s="54">
        <v>0.22504518000000001</v>
      </c>
      <c r="AT251" s="54">
        <v>0.15153450299999999</v>
      </c>
      <c r="AU251" s="54">
        <v>2.2887699276000001E-8</v>
      </c>
      <c r="AV251" s="54">
        <v>0.37657970590206918</v>
      </c>
      <c r="AW251" s="54">
        <v>0.19397288400000001</v>
      </c>
      <c r="AX251" s="54">
        <v>0.211638247</v>
      </c>
      <c r="AY251" s="54">
        <v>1.14899701E-10</v>
      </c>
      <c r="AZ251" s="54">
        <v>0.44980493116146331</v>
      </c>
      <c r="BA251" s="54">
        <v>4.4091584999999997E-11</v>
      </c>
      <c r="BD251" s="59">
        <v>1.518E-4</v>
      </c>
      <c r="BE251" s="59">
        <v>6.5947000000000002E-3</v>
      </c>
      <c r="BF251" s="59">
        <v>25.308257999999999</v>
      </c>
      <c r="BG251" s="59">
        <v>7.8504709999999998</v>
      </c>
      <c r="BH251" s="59">
        <v>2.3186999999999999E-3</v>
      </c>
      <c r="BI251" s="59">
        <v>2.1250983000000001E-4</v>
      </c>
      <c r="BJ251" s="59">
        <v>35.499415999999997</v>
      </c>
      <c r="BK251" s="59">
        <v>0.22936034</v>
      </c>
      <c r="BL251" s="59">
        <v>0.16039284600000001</v>
      </c>
      <c r="BM251" s="59">
        <v>3.4626065600000003E-8</v>
      </c>
      <c r="BN251" s="59">
        <v>0.38975322064122891</v>
      </c>
      <c r="BO251" s="59">
        <v>0.197310924</v>
      </c>
      <c r="BP251" s="59">
        <v>0.22591933</v>
      </c>
      <c r="BQ251" s="59">
        <v>1.24336052E-10</v>
      </c>
      <c r="BR251" s="59">
        <v>0.45015613817089961</v>
      </c>
      <c r="BS251" s="59">
        <v>4.6545260000000001E-11</v>
      </c>
    </row>
    <row r="252" spans="1:71" x14ac:dyDescent="0.25">
      <c r="B252" s="52">
        <v>1.3520000000000001E-4</v>
      </c>
      <c r="C252" s="52">
        <v>6.6283000000000002E-3</v>
      </c>
      <c r="D252" s="52">
        <v>23.449332999999999</v>
      </c>
      <c r="E252" s="52">
        <v>8.1523090000000007</v>
      </c>
      <c r="F252" s="52">
        <v>2.2942791999999998E-3</v>
      </c>
      <c r="G252" s="52">
        <v>2.1882166999999999E-4</v>
      </c>
      <c r="H252" s="52">
        <v>35.349559999999997</v>
      </c>
      <c r="I252" s="52">
        <v>0.23961440000000001</v>
      </c>
      <c r="J252" s="52">
        <v>0.164569098</v>
      </c>
      <c r="K252" s="52">
        <v>8.1210390740000007E-9</v>
      </c>
      <c r="L252" s="52">
        <v>0.40418350613467369</v>
      </c>
      <c r="M252" s="52">
        <v>0.20519448000000001</v>
      </c>
      <c r="N252" s="52">
        <v>0.22072984700000001</v>
      </c>
      <c r="O252" s="52">
        <v>1.00655945E-10</v>
      </c>
      <c r="P252" s="52">
        <v>0.45245439214369693</v>
      </c>
      <c r="Q252" s="65">
        <v>4.3016439999999997E-11</v>
      </c>
      <c r="T252" s="63">
        <v>1.448E-4</v>
      </c>
      <c r="U252" s="63">
        <v>5.3562000000000002E-3</v>
      </c>
      <c r="V252" s="63">
        <v>24.783947000000001</v>
      </c>
      <c r="W252" s="63">
        <v>7.9332656999999998</v>
      </c>
      <c r="X252" s="63">
        <v>2.3057656000000002E-3</v>
      </c>
      <c r="Y252" s="63">
        <v>2.1438982999999999E-4</v>
      </c>
      <c r="Z252" s="63">
        <v>35.396430000000002</v>
      </c>
      <c r="AA252" s="63">
        <v>0.23185338999999999</v>
      </c>
      <c r="AB252" s="63">
        <v>0.14703601999999999</v>
      </c>
      <c r="AC252" s="63">
        <v>4.3131453560000004E-9</v>
      </c>
      <c r="AD252" s="63">
        <v>0.37888941432536338</v>
      </c>
      <c r="AE252" s="63">
        <v>0.19857214000000001</v>
      </c>
      <c r="AF252" s="63">
        <v>0.19307196300000001</v>
      </c>
      <c r="AG252" s="63">
        <v>8.8486946999999998E-11</v>
      </c>
      <c r="AH252" s="63">
        <v>0.42207659412769249</v>
      </c>
      <c r="AI252" s="63">
        <v>3.8534210000000002E-11</v>
      </c>
      <c r="AL252" s="54">
        <v>1.5699999999999999E-4</v>
      </c>
      <c r="AM252" s="54">
        <v>4.3068999999999998E-3</v>
      </c>
      <c r="AN252" s="54">
        <v>26.195452</v>
      </c>
      <c r="AO252" s="54">
        <v>7.7255640000000003</v>
      </c>
      <c r="AP252" s="54">
        <v>2.3189159999999999E-3</v>
      </c>
      <c r="AQ252" s="54">
        <v>2.0992432999999999E-4</v>
      </c>
      <c r="AR252" s="54">
        <v>35.448672999999999</v>
      </c>
      <c r="AS252" s="54">
        <v>0.22337336999999999</v>
      </c>
      <c r="AT252" s="54">
        <v>0.13018377</v>
      </c>
      <c r="AU252" s="54">
        <v>2.3796434399999999E-9</v>
      </c>
      <c r="AV252" s="54">
        <v>0.35355714239061642</v>
      </c>
      <c r="AW252" s="54">
        <v>0.19071033000000001</v>
      </c>
      <c r="AX252" s="54">
        <v>0.16801284799999999</v>
      </c>
      <c r="AY252" s="54">
        <v>7.8079695000000002E-11</v>
      </c>
      <c r="AZ252" s="54">
        <v>0.39976608111462308</v>
      </c>
      <c r="BA252" s="54">
        <v>3.4506123999999997E-11</v>
      </c>
      <c r="BD252" s="59">
        <v>1.5300000000000001E-4</v>
      </c>
      <c r="BE252" s="59">
        <v>4.8148000000000002E-3</v>
      </c>
      <c r="BF252" s="59">
        <v>25.497962999999999</v>
      </c>
      <c r="BG252" s="59">
        <v>7.8478165000000004</v>
      </c>
      <c r="BH252" s="59">
        <v>2.3143209999999998E-3</v>
      </c>
      <c r="BI252" s="59">
        <v>2.1210112E-4</v>
      </c>
      <c r="BJ252" s="59">
        <v>35.425766000000003</v>
      </c>
      <c r="BK252" s="59">
        <v>0.22744484000000001</v>
      </c>
      <c r="BL252" s="59">
        <v>0.13868647000000001</v>
      </c>
      <c r="BM252" s="59">
        <v>3.2890089629999999E-9</v>
      </c>
      <c r="BN252" s="59">
        <v>0.36613131330060522</v>
      </c>
      <c r="BO252" s="59">
        <v>0.19472494000000001</v>
      </c>
      <c r="BP252" s="59">
        <v>0.18001840899999999</v>
      </c>
      <c r="BQ252" s="59">
        <v>8.3034714000000004E-11</v>
      </c>
      <c r="BR252" s="59">
        <v>0.40016187311957813</v>
      </c>
      <c r="BS252" s="59">
        <v>3.6516800000000001E-11</v>
      </c>
    </row>
    <row r="253" spans="1:71" x14ac:dyDescent="0.25">
      <c r="B253" s="52">
        <v>1.382E-4</v>
      </c>
      <c r="C253" s="52">
        <v>5.6099000000000001E-3</v>
      </c>
      <c r="D253" s="52">
        <v>23.256853</v>
      </c>
      <c r="E253" s="52">
        <v>8.1521559999999997</v>
      </c>
      <c r="F253" s="52">
        <v>2.2921577999999998E-3</v>
      </c>
      <c r="G253" s="52">
        <v>2.1957062999999999E-4</v>
      </c>
      <c r="H253" s="52">
        <v>35.315330000000003</v>
      </c>
      <c r="I253" s="52">
        <v>0.24047648499999999</v>
      </c>
      <c r="J253" s="52">
        <v>0.154899128</v>
      </c>
      <c r="K253" s="52">
        <v>2.5833007669999998E-9</v>
      </c>
      <c r="L253" s="52">
        <v>0.39537561559501228</v>
      </c>
      <c r="M253" s="52">
        <v>0.20622788</v>
      </c>
      <c r="N253" s="52">
        <v>0.19818401899999999</v>
      </c>
      <c r="O253" s="52">
        <v>8.5180093999999999E-11</v>
      </c>
      <c r="P253" s="52">
        <v>0.43020126412379489</v>
      </c>
      <c r="Q253" s="65">
        <v>3.8580937000000002E-11</v>
      </c>
      <c r="T253" s="63">
        <v>1.4809999999999999E-4</v>
      </c>
      <c r="U253" s="63">
        <v>4.6137000000000001E-3</v>
      </c>
      <c r="V253" s="63">
        <v>24.573485999999999</v>
      </c>
      <c r="W253" s="63">
        <v>7.9319459999999999</v>
      </c>
      <c r="X253" s="63">
        <v>2.3034256999999998E-3</v>
      </c>
      <c r="Y253" s="63">
        <v>2.1515090999999999E-4</v>
      </c>
      <c r="Z253" s="63">
        <v>35.35839</v>
      </c>
      <c r="AA253" s="63">
        <v>0.23235627</v>
      </c>
      <c r="AB253" s="63">
        <v>0.13736251299999999</v>
      </c>
      <c r="AC253" s="63">
        <v>1.5650967070000001E-9</v>
      </c>
      <c r="AD253" s="63">
        <v>0.36971878457573959</v>
      </c>
      <c r="AE253" s="63">
        <v>0.19696501</v>
      </c>
      <c r="AF253" s="63">
        <v>0.17332936339999999</v>
      </c>
      <c r="AG253" s="63">
        <v>7.5047933500000001E-11</v>
      </c>
      <c r="AH253" s="63">
        <v>0.40019929811021832</v>
      </c>
      <c r="AI253" s="63">
        <v>3.4493103000000003E-11</v>
      </c>
      <c r="AL253" s="54">
        <v>1.6029999999999999E-4</v>
      </c>
      <c r="AM253" s="54">
        <v>3.7028999999999999E-3</v>
      </c>
      <c r="AN253" s="54">
        <v>25.959118</v>
      </c>
      <c r="AO253" s="54">
        <v>7.7242199999999999</v>
      </c>
      <c r="AP253" s="54">
        <v>2.3162224999999999E-3</v>
      </c>
      <c r="AQ253" s="54">
        <v>2.1072746E-4</v>
      </c>
      <c r="AR253" s="54">
        <v>35.405290000000001</v>
      </c>
      <c r="AS253" s="54">
        <v>0.22433982999999999</v>
      </c>
      <c r="AT253" s="54">
        <v>0.120053351</v>
      </c>
      <c r="AU253" s="54">
        <v>9.1141737900000001E-10</v>
      </c>
      <c r="AV253" s="54">
        <v>0.34439318192094848</v>
      </c>
      <c r="AW253" s="54">
        <v>0.18936230400000001</v>
      </c>
      <c r="AX253" s="54">
        <v>0.151580875863908</v>
      </c>
      <c r="AY253" s="54">
        <v>6.6083725999999998E-11</v>
      </c>
      <c r="AZ253" s="54">
        <v>0.3797206863904028</v>
      </c>
      <c r="BA253" s="54">
        <v>3.0376263999999998E-11</v>
      </c>
      <c r="BD253" s="59">
        <v>1.562E-4</v>
      </c>
      <c r="BE253" s="59">
        <v>4.1780000000000003E-3</v>
      </c>
      <c r="BF253" s="59">
        <v>25.274363999999998</v>
      </c>
      <c r="BG253" s="59">
        <v>7.8466462999999997</v>
      </c>
      <c r="BH253" s="59">
        <v>2.3118840000000002E-3</v>
      </c>
      <c r="BI253" s="59">
        <v>2.1288266E-4</v>
      </c>
      <c r="BJ253" s="59">
        <v>35.386127000000002</v>
      </c>
      <c r="BK253" s="59">
        <v>0.22821807999999999</v>
      </c>
      <c r="BL253" s="59">
        <v>0.12893275600000001</v>
      </c>
      <c r="BM253" s="59">
        <v>1.256353187E-9</v>
      </c>
      <c r="BN253" s="59">
        <v>0.35715083726651031</v>
      </c>
      <c r="BO253" s="59">
        <v>0.19268972000000001</v>
      </c>
      <c r="BP253" s="59">
        <v>0.16250135129170001</v>
      </c>
      <c r="BQ253" s="59">
        <v>7.0823390999999994E-11</v>
      </c>
      <c r="BR253" s="59">
        <v>0.37984740639514247</v>
      </c>
      <c r="BS253" s="59">
        <v>3.2584419999999998E-11</v>
      </c>
    </row>
    <row r="254" spans="1:71" x14ac:dyDescent="0.25">
      <c r="B254" s="52">
        <v>1.3889999999999999E-4</v>
      </c>
      <c r="C254" s="52">
        <v>5.4789000000000001E-3</v>
      </c>
      <c r="D254" s="52">
        <v>22.743266999999999</v>
      </c>
      <c r="E254" s="52">
        <v>8.1538350000000008</v>
      </c>
      <c r="F254" s="52">
        <v>2.2908125999999999E-3</v>
      </c>
      <c r="G254" s="52">
        <v>2.2147892999999999E-4</v>
      </c>
      <c r="H254" s="52">
        <v>35.288226999999999</v>
      </c>
      <c r="I254" s="52">
        <v>0.24387823</v>
      </c>
      <c r="J254" s="52">
        <v>0.158738026</v>
      </c>
      <c r="K254" s="52">
        <v>1.8655093270000002E-9</v>
      </c>
      <c r="L254" s="52">
        <v>0.40261625787674749</v>
      </c>
      <c r="M254" s="52">
        <v>0.20872164000000001</v>
      </c>
      <c r="N254" s="52">
        <v>0.20270226299999999</v>
      </c>
      <c r="O254" s="52">
        <v>8.3975472999999995E-11</v>
      </c>
      <c r="P254" s="52">
        <v>0.43731746112261982</v>
      </c>
      <c r="Q254" s="65">
        <v>3.8604239999999999E-11</v>
      </c>
      <c r="T254" s="63">
        <v>1.4860000000000001E-4</v>
      </c>
      <c r="U254" s="63">
        <v>4.3547000000000004E-3</v>
      </c>
      <c r="V254" s="63">
        <v>24.047519999999999</v>
      </c>
      <c r="W254" s="63">
        <v>7.9320126000000002</v>
      </c>
      <c r="X254" s="63">
        <v>2.3019586E-3</v>
      </c>
      <c r="Y254" s="63">
        <v>2.1699885999999999E-4</v>
      </c>
      <c r="Z254" s="63">
        <v>35.3279</v>
      </c>
      <c r="AA254" s="63">
        <v>0.235863294</v>
      </c>
      <c r="AB254" s="63">
        <v>0.13816732200000001</v>
      </c>
      <c r="AC254" s="63">
        <v>9.3048359999999999E-10</v>
      </c>
      <c r="AD254" s="63">
        <v>0.37403061694040218</v>
      </c>
      <c r="AE254" s="63">
        <v>0.19769617</v>
      </c>
      <c r="AF254" s="63">
        <v>0.17412259710399999</v>
      </c>
      <c r="AG254" s="63">
        <v>7.0148754000000003E-11</v>
      </c>
      <c r="AH254" s="63">
        <v>0.40101746340417432</v>
      </c>
      <c r="AI254" s="63">
        <v>3.3273379999999998E-11</v>
      </c>
      <c r="AL254" s="54">
        <v>1.607E-4</v>
      </c>
      <c r="AM254" s="54">
        <v>3.3860000000000001E-3</v>
      </c>
      <c r="AN254" s="54">
        <v>25.413689000000002</v>
      </c>
      <c r="AO254" s="54">
        <v>7.7235560000000003</v>
      </c>
      <c r="AP254" s="54">
        <v>2.3145409999999998E-3</v>
      </c>
      <c r="AQ254" s="54">
        <v>2.1253635E-4</v>
      </c>
      <c r="AR254" s="54">
        <v>35.371049999999997</v>
      </c>
      <c r="AS254" s="54">
        <v>0.22786115000000001</v>
      </c>
      <c r="AT254" s="54">
        <v>0.119705227</v>
      </c>
      <c r="AU254" s="54">
        <v>5.0263338799999997E-10</v>
      </c>
      <c r="AV254" s="54">
        <v>0.34756637751131209</v>
      </c>
      <c r="AW254" s="54">
        <v>0.19088212500000001</v>
      </c>
      <c r="AX254" s="54">
        <v>0.15110199326618801</v>
      </c>
      <c r="AY254" s="54">
        <v>6.1199278000000003E-11</v>
      </c>
      <c r="AZ254" s="54">
        <v>0.38207583143557139</v>
      </c>
      <c r="BA254" s="54">
        <v>2.8913975000000001E-11</v>
      </c>
      <c r="BD254" s="59">
        <v>1.5660000000000001E-4</v>
      </c>
      <c r="BE254" s="59">
        <v>3.9047999999999999E-3</v>
      </c>
      <c r="BF254" s="59">
        <v>24.739329999999999</v>
      </c>
      <c r="BG254" s="59">
        <v>7.8464074000000004</v>
      </c>
      <c r="BH254" s="59">
        <v>2.3103150999999999E-3</v>
      </c>
      <c r="BI254" s="59">
        <v>2.1470655E-4</v>
      </c>
      <c r="BJ254" s="59">
        <v>35.354121999999997</v>
      </c>
      <c r="BK254" s="59">
        <v>0.23168620000000001</v>
      </c>
      <c r="BL254" s="59">
        <v>0.129416856</v>
      </c>
      <c r="BM254" s="59">
        <v>7.3267878200000003E-10</v>
      </c>
      <c r="BN254" s="59">
        <v>0.36110305674207299</v>
      </c>
      <c r="BO254" s="59">
        <v>0.19425482599999999</v>
      </c>
      <c r="BP254" s="59">
        <v>0.1632277053430074</v>
      </c>
      <c r="BQ254" s="59">
        <v>6.6176545E-11</v>
      </c>
      <c r="BR254" s="59">
        <v>0.38219981044054868</v>
      </c>
      <c r="BS254" s="59">
        <v>3.1324931999999999E-11</v>
      </c>
    </row>
    <row r="255" spans="1:71" x14ac:dyDescent="0.25">
      <c r="B255" s="52">
        <v>1.3679999999999999E-4</v>
      </c>
      <c r="C255" s="52">
        <v>4.9848999999999996E-3</v>
      </c>
      <c r="D255" s="52">
        <v>22.302803000000001</v>
      </c>
      <c r="E255" s="52">
        <v>8.1536559999999998</v>
      </c>
      <c r="F255" s="52">
        <v>2.2898422999999999E-3</v>
      </c>
      <c r="G255" s="52">
        <v>2.2333767E-4</v>
      </c>
      <c r="H255" s="52">
        <v>35.259624000000002</v>
      </c>
      <c r="I255" s="52">
        <v>0.24846061</v>
      </c>
      <c r="J255" s="52">
        <v>0.158665994</v>
      </c>
      <c r="K255" s="52">
        <v>9.3787221400000009E-10</v>
      </c>
      <c r="L255" s="52">
        <v>0.40712660494810188</v>
      </c>
      <c r="M255" s="52">
        <v>0.20992094</v>
      </c>
      <c r="N255" s="52">
        <v>0.20756163999999999</v>
      </c>
      <c r="O255" s="52">
        <v>8.0091017000000004E-11</v>
      </c>
      <c r="P255" s="52">
        <v>0.44372789511743782</v>
      </c>
      <c r="Q255" s="65">
        <v>3.7297130000000001E-11</v>
      </c>
      <c r="T255" s="63">
        <v>1.4579999999999999E-4</v>
      </c>
      <c r="U255" s="63">
        <v>3.7647000000000002E-3</v>
      </c>
      <c r="V255" s="63">
        <v>23.589314999999999</v>
      </c>
      <c r="W255" s="63">
        <v>7.9304819999999996</v>
      </c>
      <c r="X255" s="63">
        <v>2.3009263000000001E-3</v>
      </c>
      <c r="Y255" s="63">
        <v>2.1882569E-4</v>
      </c>
      <c r="Z255" s="63">
        <v>35.295450000000002</v>
      </c>
      <c r="AA255" s="63">
        <v>0.24130334000000001</v>
      </c>
      <c r="AB255" s="63">
        <v>0.13799103600000001</v>
      </c>
      <c r="AC255" s="63">
        <v>4.5277518500000002E-10</v>
      </c>
      <c r="AD255" s="63">
        <v>0.37929437646156022</v>
      </c>
      <c r="AE255" s="63">
        <v>0.20049142</v>
      </c>
      <c r="AF255" s="63">
        <v>0.18000866949</v>
      </c>
      <c r="AG255" s="63">
        <v>6.9437864999999997E-11</v>
      </c>
      <c r="AH255" s="63">
        <v>0.40925180460271371</v>
      </c>
      <c r="AI255" s="63">
        <v>3.2380668E-11</v>
      </c>
      <c r="AL255" s="54">
        <v>1.5799999999999999E-4</v>
      </c>
      <c r="AM255" s="54">
        <v>2.9101999999999999E-3</v>
      </c>
      <c r="AN255" s="54">
        <v>24.940863</v>
      </c>
      <c r="AO255" s="54">
        <v>7.7217374000000003</v>
      </c>
      <c r="AP255" s="54">
        <v>2.3134480000000001E-3</v>
      </c>
      <c r="AQ255" s="54">
        <v>2.1428916000000001E-4</v>
      </c>
      <c r="AR255" s="54">
        <v>35.336799999999997</v>
      </c>
      <c r="AS255" s="54">
        <v>0.23291360999999999</v>
      </c>
      <c r="AT255" s="54">
        <v>0.117888935</v>
      </c>
      <c r="AU255" s="54">
        <v>2.6144383200000002E-10</v>
      </c>
      <c r="AV255" s="54">
        <v>0.35080254526911342</v>
      </c>
      <c r="AW255" s="54">
        <v>0.19336134999999999</v>
      </c>
      <c r="AX255" s="54">
        <v>0.15451920250340101</v>
      </c>
      <c r="AY255" s="54">
        <v>5.9546047000000003E-11</v>
      </c>
      <c r="AZ255" s="54">
        <v>0.3904822595062733</v>
      </c>
      <c r="BA255" s="54">
        <v>2.7709193E-11</v>
      </c>
      <c r="BD255" s="59">
        <v>1.538E-4</v>
      </c>
      <c r="BE255" s="59">
        <v>3.3811000000000002E-3</v>
      </c>
      <c r="BF255" s="59">
        <v>24.272749999999998</v>
      </c>
      <c r="BG255" s="59">
        <v>7.8447084</v>
      </c>
      <c r="BH255" s="59">
        <v>2.3091785E-3</v>
      </c>
      <c r="BI255" s="59">
        <v>2.1650061999999999E-4</v>
      </c>
      <c r="BJ255" s="59">
        <v>35.320329999999998</v>
      </c>
      <c r="BK255" s="59">
        <v>0.23700474499999999</v>
      </c>
      <c r="BL255" s="59">
        <v>0.128766302</v>
      </c>
      <c r="BM255" s="59">
        <v>3.6951097599999999E-10</v>
      </c>
      <c r="BN255" s="59">
        <v>0.36577104737784599</v>
      </c>
      <c r="BO255" s="59">
        <v>0.19691676999999999</v>
      </c>
      <c r="BP255" s="59">
        <v>0.1684332544163113</v>
      </c>
      <c r="BQ255" s="59">
        <v>6.5254582999999997E-11</v>
      </c>
      <c r="BR255" s="59">
        <v>0.39066962451198178</v>
      </c>
      <c r="BS255" s="59">
        <v>3.0367555999999999E-11</v>
      </c>
    </row>
    <row r="256" spans="1:71" x14ac:dyDescent="0.25">
      <c r="B256" s="52">
        <v>1.3210000000000001E-4</v>
      </c>
      <c r="C256" s="52">
        <v>4.3918000000000004E-3</v>
      </c>
      <c r="D256" s="52">
        <v>21.935434000000001</v>
      </c>
      <c r="E256" s="52">
        <v>8.1526899999999998</v>
      </c>
      <c r="F256" s="52">
        <v>2.289807E-3</v>
      </c>
      <c r="G256" s="52">
        <v>2.2486119999999999E-4</v>
      </c>
      <c r="H256" s="52">
        <v>35.24042</v>
      </c>
      <c r="I256" s="52">
        <v>0.25403696999999997</v>
      </c>
      <c r="J256" s="52">
        <v>0.161331482</v>
      </c>
      <c r="K256" s="52">
        <v>5.3200256200000004E-10</v>
      </c>
      <c r="L256" s="52">
        <v>0.41536845254128291</v>
      </c>
      <c r="M256" s="52">
        <v>0.21360146999999999</v>
      </c>
      <c r="N256" s="52">
        <v>0.21931402</v>
      </c>
      <c r="O256" s="52">
        <v>8.2950774000000003E-11</v>
      </c>
      <c r="P256" s="52">
        <v>0.46019602712046742</v>
      </c>
      <c r="Q256" s="65">
        <v>3.7453200000000003E-11</v>
      </c>
      <c r="T256" s="63">
        <v>1.4109999999999999E-4</v>
      </c>
      <c r="U256" s="63">
        <v>3.4301000000000002E-3</v>
      </c>
      <c r="V256" s="63">
        <v>23.216031999999998</v>
      </c>
      <c r="W256" s="63">
        <v>7.9283875999999998</v>
      </c>
      <c r="X256" s="63">
        <v>2.3009353000000001E-3</v>
      </c>
      <c r="Y256" s="63">
        <v>2.2026460000000001E-4</v>
      </c>
      <c r="Z256" s="63">
        <v>35.273487000000003</v>
      </c>
      <c r="AA256" s="63">
        <v>0.24565194000000001</v>
      </c>
      <c r="AB256" s="63">
        <v>0.14079086800000001</v>
      </c>
      <c r="AC256" s="63">
        <v>3.1022036400000002E-10</v>
      </c>
      <c r="AD256" s="63">
        <v>0.38644280831841382</v>
      </c>
      <c r="AE256" s="63">
        <v>0.20329530000000001</v>
      </c>
      <c r="AF256" s="63">
        <v>0.18896068069999999</v>
      </c>
      <c r="AG256" s="63">
        <v>7.1186541999999996E-11</v>
      </c>
      <c r="AH256" s="63">
        <v>0.42379126710464388</v>
      </c>
      <c r="AI256" s="63">
        <v>3.2635283000000001E-11</v>
      </c>
      <c r="AL256" s="54">
        <v>1.5330000000000001E-4</v>
      </c>
      <c r="AM256" s="54">
        <v>2.6048E-3</v>
      </c>
      <c r="AN256" s="54">
        <v>24.557145999999999</v>
      </c>
      <c r="AO256" s="54">
        <v>7.7201050000000002</v>
      </c>
      <c r="AP256" s="54">
        <v>2.3134036000000001E-3</v>
      </c>
      <c r="AQ256" s="54">
        <v>2.1568096000000001E-4</v>
      </c>
      <c r="AR256" s="54">
        <v>35.312477000000001</v>
      </c>
      <c r="AS256" s="54">
        <v>0.23726057</v>
      </c>
      <c r="AT256" s="54">
        <v>0.120244004</v>
      </c>
      <c r="AU256" s="54">
        <v>1.87100796E-10</v>
      </c>
      <c r="AV256" s="54">
        <v>0.35750457419419979</v>
      </c>
      <c r="AW256" s="54">
        <v>0.19580739</v>
      </c>
      <c r="AX256" s="54">
        <v>0.1624025027926061</v>
      </c>
      <c r="AY256" s="54">
        <v>6.1183195999999999E-11</v>
      </c>
      <c r="AZ256" s="54">
        <v>0.40095881136057487</v>
      </c>
      <c r="BA256" s="54">
        <v>2.7941543000000001E-11</v>
      </c>
      <c r="BD256" s="59">
        <v>1.4909999999999999E-4</v>
      </c>
      <c r="BE256" s="59">
        <v>3.1224999999999998E-3</v>
      </c>
      <c r="BF256" s="59">
        <v>23.894424000000001</v>
      </c>
      <c r="BG256" s="59">
        <v>7.8429000000000002</v>
      </c>
      <c r="BH256" s="59">
        <v>2.3090752999999999E-3</v>
      </c>
      <c r="BI256" s="59">
        <v>2.1791000000000001E-4</v>
      </c>
      <c r="BJ256" s="59">
        <v>35.297054000000003</v>
      </c>
      <c r="BK256" s="59">
        <v>0.24118179000000001</v>
      </c>
      <c r="BL256" s="59">
        <v>0.13111251199999999</v>
      </c>
      <c r="BM256" s="59">
        <v>2.6526911599999999E-10</v>
      </c>
      <c r="BN256" s="59">
        <v>0.37229430227308852</v>
      </c>
      <c r="BO256" s="59">
        <v>0.19904849399999999</v>
      </c>
      <c r="BP256" s="59">
        <v>0.17627276526879801</v>
      </c>
      <c r="BQ256" s="59">
        <v>6.6561386999999994E-11</v>
      </c>
      <c r="BR256" s="59">
        <v>0.40110507236595311</v>
      </c>
      <c r="BS256" s="59">
        <v>3.0536853999999999E-11</v>
      </c>
    </row>
    <row r="257" spans="2:71" x14ac:dyDescent="0.25">
      <c r="B257" s="52">
        <v>1.248E-4</v>
      </c>
      <c r="C257" s="52">
        <v>4.9946000000000001E-3</v>
      </c>
      <c r="D257" s="52">
        <v>21.629833000000001</v>
      </c>
      <c r="E257" s="52">
        <v>8.1505410000000005</v>
      </c>
      <c r="F257" s="52">
        <v>2.2917707000000001E-3</v>
      </c>
      <c r="G257" s="52">
        <v>2.2599076E-4</v>
      </c>
      <c r="H257" s="52">
        <v>35.245840000000001</v>
      </c>
      <c r="I257" s="52">
        <v>0.25703129000000002</v>
      </c>
      <c r="J257" s="52">
        <v>0.17144807100000001</v>
      </c>
      <c r="K257" s="52">
        <v>8.1185070899999996E-10</v>
      </c>
      <c r="L257" s="52">
        <v>0.42847936182198387</v>
      </c>
      <c r="M257" s="52">
        <v>0.21635589999999999</v>
      </c>
      <c r="N257" s="52">
        <v>0.24086279499999999</v>
      </c>
      <c r="O257" s="52">
        <v>9.4069497000000005E-11</v>
      </c>
      <c r="P257" s="52">
        <v>0.48543395213491819</v>
      </c>
      <c r="Q257" s="65">
        <v>4.0778055000000002E-11</v>
      </c>
      <c r="T257" s="63">
        <v>1.329E-4</v>
      </c>
      <c r="U257" s="63">
        <v>3.9233000000000002E-3</v>
      </c>
      <c r="V257" s="63">
        <v>22.900480000000002</v>
      </c>
      <c r="W257" s="63">
        <v>7.9257517000000002</v>
      </c>
      <c r="X257" s="63">
        <v>2.3030185000000002E-3</v>
      </c>
      <c r="Y257" s="63">
        <v>2.2139674999999999E-4</v>
      </c>
      <c r="Z257" s="63">
        <v>35.27572</v>
      </c>
      <c r="AA257" s="63">
        <v>0.24907615999999999</v>
      </c>
      <c r="AB257" s="63">
        <v>0.151573714</v>
      </c>
      <c r="AC257" s="63">
        <v>4.65075697E-10</v>
      </c>
      <c r="AD257" s="63">
        <v>0.40064987447403028</v>
      </c>
      <c r="AE257" s="63">
        <v>0.20819297</v>
      </c>
      <c r="AF257" s="63">
        <v>0.21081767200000001</v>
      </c>
      <c r="AG257" s="63">
        <v>8.1510232000000003E-11</v>
      </c>
      <c r="AH257" s="63">
        <v>0.45092926211824441</v>
      </c>
      <c r="AI257" s="63">
        <v>3.5980010000000001E-11</v>
      </c>
      <c r="AL257" s="54">
        <v>1.4459999999999999E-4</v>
      </c>
      <c r="AM257" s="54">
        <v>3.0458E-3</v>
      </c>
      <c r="AN257" s="54">
        <v>24.230618</v>
      </c>
      <c r="AO257" s="54">
        <v>7.7184220000000003</v>
      </c>
      <c r="AP257" s="54">
        <v>2.3154809999999999E-3</v>
      </c>
      <c r="AQ257" s="54">
        <v>2.1679526000000001E-4</v>
      </c>
      <c r="AR257" s="54">
        <v>35.312427999999997</v>
      </c>
      <c r="AS257" s="54">
        <v>0.24021694499999999</v>
      </c>
      <c r="AT257" s="54">
        <v>0.130771314</v>
      </c>
      <c r="AU257" s="54">
        <v>2.7500257299999999E-10</v>
      </c>
      <c r="AV257" s="54">
        <v>0.37098825928285978</v>
      </c>
      <c r="AW257" s="54">
        <v>0.19768087400000001</v>
      </c>
      <c r="AX257" s="54">
        <v>0.17917399546000001</v>
      </c>
      <c r="AY257" s="54">
        <v>6.8792932000000002E-11</v>
      </c>
      <c r="AZ257" s="54">
        <v>0.42318345460245271</v>
      </c>
      <c r="BA257" s="54">
        <v>3.0933300000000002E-11</v>
      </c>
      <c r="BD257" s="59">
        <v>1.407E-4</v>
      </c>
      <c r="BE257" s="59">
        <v>3.5775999999999998E-3</v>
      </c>
      <c r="BF257" s="59">
        <v>23.573869999999999</v>
      </c>
      <c r="BG257" s="59">
        <v>7.8408740000000003</v>
      </c>
      <c r="BH257" s="59">
        <v>2.3110170999999999E-3</v>
      </c>
      <c r="BI257" s="59">
        <v>2.1902735000000001E-4</v>
      </c>
      <c r="BJ257" s="59">
        <v>35.298000000000002</v>
      </c>
      <c r="BK257" s="59">
        <v>0.24415567499999999</v>
      </c>
      <c r="BL257" s="59">
        <v>0.14148778000000001</v>
      </c>
      <c r="BM257" s="59">
        <v>3.8761017E-10</v>
      </c>
      <c r="BN257" s="59">
        <v>0.38564345539616462</v>
      </c>
      <c r="BO257" s="59">
        <v>0.20288837400000001</v>
      </c>
      <c r="BP257" s="59">
        <v>0.19427078749999999</v>
      </c>
      <c r="BQ257" s="59">
        <v>7.4980748000000001E-11</v>
      </c>
      <c r="BR257" s="59">
        <v>0.4236922316086405</v>
      </c>
      <c r="BS257" s="59">
        <v>3.3591445999999998E-11</v>
      </c>
    </row>
    <row r="258" spans="2:71" x14ac:dyDescent="0.25">
      <c r="B258" s="52">
        <v>1.293E-4</v>
      </c>
      <c r="C258" s="52">
        <v>1.02925E-2</v>
      </c>
      <c r="D258" s="52">
        <v>20.494959999999999</v>
      </c>
      <c r="E258" s="52">
        <v>8.1544080000000001</v>
      </c>
      <c r="F258" s="52">
        <v>2.2977567E-3</v>
      </c>
      <c r="G258" s="52">
        <v>2.3005266999999999E-4</v>
      </c>
      <c r="H258" s="52">
        <v>35.304592</v>
      </c>
      <c r="I258" s="52">
        <v>0.26030214499999998</v>
      </c>
      <c r="J258" s="52">
        <v>0.22022855</v>
      </c>
      <c r="K258" s="52">
        <v>3.6914386310000003E-8</v>
      </c>
      <c r="L258" s="52">
        <v>0.48053073193159018</v>
      </c>
      <c r="M258" s="52">
        <v>0.22195633000000001</v>
      </c>
      <c r="N258" s="52">
        <v>0.31709032999999998</v>
      </c>
      <c r="O258" s="52">
        <v>1.5165136999999999E-10</v>
      </c>
      <c r="P258" s="52">
        <v>0.56793114020912094</v>
      </c>
      <c r="Q258" s="65">
        <v>5.7393625E-11</v>
      </c>
      <c r="T258" s="63">
        <v>1.3559999999999999E-4</v>
      </c>
      <c r="U258" s="63">
        <v>8.0940000000000005E-3</v>
      </c>
      <c r="V258" s="63">
        <v>21.800127</v>
      </c>
      <c r="W258" s="63">
        <v>7.9278880000000003</v>
      </c>
      <c r="X258" s="63">
        <v>2.309279E-3</v>
      </c>
      <c r="Y258" s="63">
        <v>2.2513426999999999E-4</v>
      </c>
      <c r="Z258" s="63">
        <v>35.334811999999999</v>
      </c>
      <c r="AA258" s="63">
        <v>0.25283603999999998</v>
      </c>
      <c r="AB258" s="63">
        <v>0.19646317999999999</v>
      </c>
      <c r="AC258" s="63">
        <v>1.3352007127000001E-8</v>
      </c>
      <c r="AD258" s="63">
        <v>0.44929923336701172</v>
      </c>
      <c r="AE258" s="63">
        <v>0.21386181000000001</v>
      </c>
      <c r="AF258" s="63">
        <v>0.28051769999999998</v>
      </c>
      <c r="AG258" s="63">
        <v>1.2839265599999999E-10</v>
      </c>
      <c r="AH258" s="63">
        <v>0.52942236018048361</v>
      </c>
      <c r="AI258" s="63">
        <v>5.0969495999999999E-11</v>
      </c>
      <c r="AL258" s="54">
        <v>1.4579999999999999E-4</v>
      </c>
      <c r="AM258" s="54">
        <v>6.3295000000000001E-3</v>
      </c>
      <c r="AN258" s="54">
        <v>23.157309999999999</v>
      </c>
      <c r="AO258" s="54">
        <v>7.7195052999999998</v>
      </c>
      <c r="AP258" s="54">
        <v>2.3218371999999998E-3</v>
      </c>
      <c r="AQ258" s="54">
        <v>2.2025973999999999E-4</v>
      </c>
      <c r="AR258" s="54">
        <v>35.371406999999998</v>
      </c>
      <c r="AS258" s="54">
        <v>0.24406920500000001</v>
      </c>
      <c r="AT258" s="54">
        <v>0.173364353</v>
      </c>
      <c r="AU258" s="54">
        <v>5.4474407169999998E-9</v>
      </c>
      <c r="AV258" s="54">
        <v>0.41743356346048888</v>
      </c>
      <c r="AW258" s="54">
        <v>0.20591306000000001</v>
      </c>
      <c r="AX258" s="54">
        <v>0.24148947000000001</v>
      </c>
      <c r="AY258" s="54">
        <v>1.06157578E-10</v>
      </c>
      <c r="AZ258" s="54">
        <v>0.49632549015382132</v>
      </c>
      <c r="BA258" s="54">
        <v>4.4621625999999998E-11</v>
      </c>
      <c r="BD258" s="59">
        <v>1.427E-4</v>
      </c>
      <c r="BE258" s="59">
        <v>7.1621999999999996E-3</v>
      </c>
      <c r="BF258" s="59">
        <v>22.485341999999999</v>
      </c>
      <c r="BG258" s="59">
        <v>7.8425035000000003</v>
      </c>
      <c r="BH258" s="59">
        <v>2.3171552000000001E-3</v>
      </c>
      <c r="BI258" s="59">
        <v>2.2262898000000001E-4</v>
      </c>
      <c r="BJ258" s="59">
        <v>35.357216000000001</v>
      </c>
      <c r="BK258" s="59">
        <v>0.24821949500000001</v>
      </c>
      <c r="BL258" s="59">
        <v>0.18434738000000001</v>
      </c>
      <c r="BM258" s="59">
        <v>8.6152352550000002E-9</v>
      </c>
      <c r="BN258" s="59">
        <v>0.43256688362922241</v>
      </c>
      <c r="BO258" s="59">
        <v>0.20965131000000001</v>
      </c>
      <c r="BP258" s="59">
        <v>0.25934457</v>
      </c>
      <c r="BQ258" s="59">
        <v>1.15882676E-10</v>
      </c>
      <c r="BR258" s="59">
        <v>0.49672185816354641</v>
      </c>
      <c r="BS258" s="59">
        <v>4.7588474999999999E-11</v>
      </c>
    </row>
    <row r="259" spans="2:71" x14ac:dyDescent="0.25">
      <c r="B259" s="52" t="str" cm="1">
        <f t="array" ref="B259:B272">TRANSPOSE(Fe!E$12:R$12)</f>
        <v>NA</v>
      </c>
      <c r="C259" s="52" t="str" cm="1">
        <f t="array" ref="C259:C272">TRANSPOSE('PO4'!E$12:R$12)</f>
        <v>NA</v>
      </c>
      <c r="D259" s="52" t="str" cm="1">
        <f t="array" ref="D259:D272">TRANSPOSE(surface_T!E$12:R$12)</f>
        <v>NaN</v>
      </c>
      <c r="E259" s="52" t="str" cm="1">
        <f t="array" ref="E259:E272">TRANSPOSE(surface_ph!E$12:R$12)</f>
        <v>NaN</v>
      </c>
      <c r="F259" s="52" t="str" cm="1">
        <f t="array" ref="F259:F272">TRANSPOSE(surface_Alk!E$12:R$12)</f>
        <v>NaN</v>
      </c>
      <c r="G259" s="52" t="str" cm="1">
        <f t="array" ref="G259:G272">TRANSPOSE(surface_oxugen!E$12:R$12)</f>
        <v>NaN</v>
      </c>
      <c r="H259" s="52" t="str" cm="1">
        <f t="array" ref="H259:H272">TRANSPOSE(Surface_sal!E$12:R$12)</f>
        <v>NaN</v>
      </c>
      <c r="I259" s="52" t="str" cm="1">
        <f t="array" ref="I259:I272">TRANSPOSE(picophyto!E$12:R$12)</f>
        <v>NA</v>
      </c>
      <c r="J259" s="52" t="str" cm="1">
        <f t="array" ref="J259:J272">TRANSPOSE(nanophyto!E$12:R$12)</f>
        <v>NA</v>
      </c>
      <c r="K259" s="52" t="str" cm="1">
        <f t="array" ref="K259:K272">TRANSPOSE(microphyto!E$12:R$12)</f>
        <v>NA</v>
      </c>
      <c r="L259" s="52" t="str" cm="1">
        <f t="array" ref="L259:L272">TRANSPOSE(total_phyto!E$12:R$12)</f>
        <v>NA</v>
      </c>
      <c r="M259" s="52" t="str" cm="1">
        <f t="array" ref="M259:M272">TRANSPOSE(nanozoo!E$12:R$12)</f>
        <v>NA</v>
      </c>
      <c r="N259" s="52" t="str" cm="1">
        <f t="array" ref="N259:N272">TRANSPOSE(microzoo!E$12:R$12)</f>
        <v>NA</v>
      </c>
      <c r="O259" s="52" t="str" cm="1">
        <f t="array" ref="O259:O272">TRANSPOSE(mesozoo!E$12:R$12)</f>
        <v>NA</v>
      </c>
      <c r="P259" s="52" t="str" cm="1">
        <f t="array" ref="P259:P272">TRANSPOSE(total_zoo!E$12:R$12)</f>
        <v>NA</v>
      </c>
      <c r="Q259" s="65" t="str" cm="1">
        <f t="array" ref="Q259:Q272">TRANSPOSE(foram!E$12:R$12)</f>
        <v>NaN</v>
      </c>
      <c r="T259" s="63" t="str" cm="1">
        <f t="array" ref="T259:T272">TRANSPOSE(Fe!E$123:R$123)</f>
        <v>NA</v>
      </c>
      <c r="U259" s="63" t="str" cm="1">
        <f t="array" ref="U259:U272">TRANSPOSE('PO4'!E$123:R$123)</f>
        <v>NA</v>
      </c>
      <c r="V259" s="63" t="str" cm="1">
        <f t="array" ref="V259:V272">TRANSPOSE(surface_T!E$123:R$123)</f>
        <v>NaN</v>
      </c>
      <c r="W259" s="63" t="str" cm="1">
        <f t="array" ref="W259:W272">TRANSPOSE(surface_ph!E$123:R$123)</f>
        <v>NaN</v>
      </c>
      <c r="X259" s="63" t="str" cm="1">
        <f t="array" ref="X259:X272">TRANSPOSE(surface_Alk!E$123:R$123)</f>
        <v>NaN</v>
      </c>
      <c r="Y259" s="63" t="str" cm="1">
        <f t="array" ref="Y259:Y272">TRANSPOSE(surface_oxugen!E$123:R$123)</f>
        <v>NaN</v>
      </c>
      <c r="Z259" s="63" t="str" cm="1">
        <f t="array" ref="Z259:Z272">TRANSPOSE(Surface_sal!E$123:R$123)</f>
        <v>NaN</v>
      </c>
      <c r="AA259" s="63" t="str" cm="1">
        <f t="array" ref="AA259:AA272">TRANSPOSE(picophyto!E$123:R$123)</f>
        <v>NA</v>
      </c>
      <c r="AB259" s="63" t="str" cm="1">
        <f t="array" ref="AB259:AB272">TRANSPOSE(nanophyto!E$123:R$123)</f>
        <v>NA</v>
      </c>
      <c r="AC259" s="63" t="str" cm="1">
        <f t="array" ref="AC259:AC272">TRANSPOSE(microphyto!E$123:R$123)</f>
        <v>NA</v>
      </c>
      <c r="AD259" s="63" t="str" cm="1">
        <f t="array" ref="AD259:AD272">TRANSPOSE(total_phyto!E$123:R$123)</f>
        <v>NA</v>
      </c>
      <c r="AE259" s="63" t="str" cm="1">
        <f t="array" ref="AE259:AE272">TRANSPOSE(nanozoo!E$123:R$123)</f>
        <v>NA</v>
      </c>
      <c r="AF259" s="63" t="str" cm="1">
        <f t="array" ref="AF259:AF272">TRANSPOSE(microzoo!E$123:R$123)</f>
        <v>NA</v>
      </c>
      <c r="AG259" s="63" t="str" cm="1">
        <f t="array" ref="AG259:AG272">TRANSPOSE(mesozoo!E$123:R$123)</f>
        <v>NA</v>
      </c>
      <c r="AH259" s="63" t="str" cm="1">
        <f t="array" ref="AH259:AH272">TRANSPOSE(total_zoo!E$123:R$123)</f>
        <v>NA</v>
      </c>
      <c r="AI259" s="63" t="str" cm="1">
        <f t="array" ref="AI259:AI272">TRANSPOSE(foram!E$123:R$123)</f>
        <v>NaN</v>
      </c>
      <c r="AL259" s="54" t="str" cm="1">
        <f t="array" ref="AL259:AL272">TRANSPOSE(Fe!E$160:R$160)</f>
        <v>NA</v>
      </c>
      <c r="AM259" s="54" t="str" cm="1">
        <f t="array" ref="AM259:AM272">TRANSPOSE('PO4'!E$160:R$160)</f>
        <v>NA</v>
      </c>
      <c r="AN259" s="54" t="str" cm="1">
        <f t="array" ref="AN259:AN272">TRANSPOSE(surface_T!E$160:R$160)</f>
        <v>NaN</v>
      </c>
      <c r="AO259" s="54" t="str" cm="1">
        <f t="array" ref="AO259:AO272">TRANSPOSE(surface_ph!E$160:R$160)</f>
        <v>NaN</v>
      </c>
      <c r="AP259" s="54" t="str" cm="1">
        <f t="array" ref="AP259:AP272">TRANSPOSE(surface_Alk!E$160:R$160)</f>
        <v>NaN</v>
      </c>
      <c r="AQ259" s="54" t="str" cm="1">
        <f t="array" ref="AQ259:AQ272">TRANSPOSE(surface_oxugen!E$160:R$160)</f>
        <v>NaN</v>
      </c>
      <c r="AR259" s="54" t="str" cm="1">
        <f t="array" ref="AR259:AR272">TRANSPOSE(Surface_sal!E$160:R$160)</f>
        <v>NaN</v>
      </c>
      <c r="AS259" s="54" t="str" cm="1">
        <f t="array" ref="AS259:AS272">TRANSPOSE(picophyto!E$160:R$160)</f>
        <v>NA</v>
      </c>
      <c r="AT259" s="54" t="str" cm="1">
        <f t="array" ref="AT259:AT272">TRANSPOSE(nanophyto!E$160:R$160)</f>
        <v>NA</v>
      </c>
      <c r="AU259" s="54" t="str" cm="1">
        <f t="array" ref="AU259:AU272">TRANSPOSE(microphyto!E$160:R$160)</f>
        <v>NA</v>
      </c>
      <c r="AV259" s="54" t="str" cm="1">
        <f t="array" ref="AV259:AV272">TRANSPOSE(total_phyto!E$160:R$160)</f>
        <v>NA</v>
      </c>
      <c r="AW259" s="54" t="str" cm="1">
        <f t="array" ref="AW259:AW272">TRANSPOSE(nanozoo!E$160:R$160)</f>
        <v>NA</v>
      </c>
      <c r="AX259" s="54" t="str" cm="1">
        <f t="array" ref="AX259:AX272">TRANSPOSE(microzoo!E$160:R$160)</f>
        <v>NA</v>
      </c>
      <c r="AY259" s="54" t="str" cm="1">
        <f t="array" ref="AY259:AY272">TRANSPOSE(mesozoo!E$160:R$160)</f>
        <v>NA</v>
      </c>
      <c r="AZ259" s="54" t="str" cm="1">
        <f t="array" ref="AZ259:AZ272">TRANSPOSE(total_zoo!E$160:R$160)</f>
        <v>NA</v>
      </c>
      <c r="BA259" s="54" t="str" cm="1">
        <f t="array" ref="BA259:BA272">TRANSPOSE(foram!E$160:R$160)</f>
        <v>NaN</v>
      </c>
      <c r="BD259" s="59" t="str" cm="1">
        <f t="array" ref="BD259:BD272">TRANSPOSE(Fe!E$86:R$86)</f>
        <v>NA</v>
      </c>
      <c r="BE259" s="59" t="str" cm="1">
        <f t="array" ref="BE259:BE272">TRANSPOSE('PO4'!E$86:R$86)</f>
        <v>NA</v>
      </c>
      <c r="BF259" s="59" t="str" cm="1">
        <f t="array" ref="BF259:BF272">TRANSPOSE(surface_T!E$86:R$86)</f>
        <v>NaN</v>
      </c>
      <c r="BG259" s="59" t="str" cm="1">
        <f t="array" ref="BG259:BG272">TRANSPOSE(surface_ph!E$86:R$86)</f>
        <v>NaN</v>
      </c>
      <c r="BH259" s="59" t="str" cm="1">
        <f t="array" ref="BH259:BH272">TRANSPOSE(surface_Alk!E$86:R$86)</f>
        <v>NaN</v>
      </c>
      <c r="BI259" s="59" t="str" cm="1">
        <f t="array" ref="BI259:BI272">TRANSPOSE(surface_oxugen!E$86:R$86)</f>
        <v>NaN</v>
      </c>
      <c r="BJ259" s="59" t="str" cm="1">
        <f t="array" ref="BJ259:BJ272">TRANSPOSE(Surface_sal!E$86:R$86)</f>
        <v>NaN</v>
      </c>
      <c r="BK259" s="59" t="str" cm="1">
        <f t="array" ref="BK259:BK272">TRANSPOSE(picophyto!E$86:R$86)</f>
        <v>NA</v>
      </c>
      <c r="BL259" s="59" t="str" cm="1">
        <f t="array" ref="BL259:BL272">TRANSPOSE(nanophyto!E$86:R$86)</f>
        <v>NA</v>
      </c>
      <c r="BM259" s="59" t="str" cm="1">
        <f t="array" ref="BM259:BM272">TRANSPOSE(microphyto!E$86:R$86)</f>
        <v>NA</v>
      </c>
      <c r="BN259" s="59" t="str" cm="1">
        <f t="array" ref="BN259:BN272">TRANSPOSE(total_phyto!E$86:R$86)</f>
        <v>NA</v>
      </c>
      <c r="BO259" s="59" t="str" cm="1">
        <f t="array" ref="BO259:BO272">TRANSPOSE(nanozoo!E$86:R$86)</f>
        <v>NA</v>
      </c>
      <c r="BP259" s="59" t="str" cm="1">
        <f t="array" ref="BP259:BP272">TRANSPOSE(microzoo!E$86:R$86)</f>
        <v>NA</v>
      </c>
      <c r="BQ259" s="59" t="str" cm="1">
        <f t="array" ref="BQ259:BQ272">TRANSPOSE(mesozoo!E$86:R$86)</f>
        <v>NA</v>
      </c>
      <c r="BR259" s="59" t="str" cm="1">
        <f t="array" ref="BR259:BR272">TRANSPOSE(total_zoo!E$86:R$86)</f>
        <v>NA</v>
      </c>
      <c r="BS259" s="59" t="str" cm="1">
        <f t="array" ref="BS259:BS272">TRANSPOSE(foram!E$86:R$86)</f>
        <v>NaN</v>
      </c>
    </row>
    <row r="260" spans="2:71" x14ac:dyDescent="0.25">
      <c r="B260" s="52">
        <v>1.2669999999999999E-4</v>
      </c>
      <c r="C260" s="52">
        <v>5.0592699999999997E-2</v>
      </c>
      <c r="D260" s="52">
        <v>22.831980000000001</v>
      </c>
      <c r="E260" s="52">
        <v>8.1610680000000002</v>
      </c>
      <c r="F260" s="52">
        <v>2.2582712000000001E-3</v>
      </c>
      <c r="G260" s="52">
        <v>2.2043210000000001E-4</v>
      </c>
      <c r="H260" s="52">
        <v>34.726357</v>
      </c>
      <c r="I260" s="52">
        <v>0.25053193000000001</v>
      </c>
      <c r="J260" s="52">
        <v>0.34184776</v>
      </c>
      <c r="K260" s="52">
        <v>7.3840164683703607E-2</v>
      </c>
      <c r="L260" s="52">
        <v>0.66621985474641066</v>
      </c>
      <c r="M260" s="52">
        <v>0.24555435</v>
      </c>
      <c r="N260" s="52">
        <v>0.47800131000000001</v>
      </c>
      <c r="O260" s="52">
        <v>0.17763053011735591</v>
      </c>
      <c r="P260" s="52">
        <v>0.93767016535735603</v>
      </c>
      <c r="Q260" s="65">
        <v>1.0641031000000001E-3</v>
      </c>
      <c r="T260" s="63">
        <v>1.2689999999999999E-4</v>
      </c>
      <c r="U260" s="63">
        <v>3.93909E-2</v>
      </c>
      <c r="V260" s="63">
        <v>24.378053999999999</v>
      </c>
      <c r="W260" s="63">
        <v>7.9500092999999996</v>
      </c>
      <c r="X260" s="63">
        <v>2.2686496E-3</v>
      </c>
      <c r="Y260" s="63">
        <v>2.1542358E-4</v>
      </c>
      <c r="Z260" s="63">
        <v>34.769646000000002</v>
      </c>
      <c r="AA260" s="63">
        <v>0.24501477999999999</v>
      </c>
      <c r="AB260" s="63">
        <v>0.30724130500000002</v>
      </c>
      <c r="AC260" s="63">
        <v>6.5665324782676004E-2</v>
      </c>
      <c r="AD260" s="63">
        <v>0.61792140984404009</v>
      </c>
      <c r="AE260" s="63">
        <v>0.23206185500000001</v>
      </c>
      <c r="AF260" s="63">
        <v>0.45141353000000001</v>
      </c>
      <c r="AG260" s="63">
        <v>0.14338672010724959</v>
      </c>
      <c r="AH260" s="63">
        <v>0.86654987725166777</v>
      </c>
      <c r="AI260" s="63">
        <v>1.0814629E-9</v>
      </c>
      <c r="AL260" s="54">
        <v>1.3070000000000001E-4</v>
      </c>
      <c r="AM260" s="54">
        <v>3.14107E-2</v>
      </c>
      <c r="AN260" s="54">
        <v>25.943218000000002</v>
      </c>
      <c r="AO260" s="54">
        <v>7.7376804000000003</v>
      </c>
      <c r="AP260" s="54">
        <v>2.2806048000000002E-3</v>
      </c>
      <c r="AQ260" s="54">
        <v>2.1060769000000001E-4</v>
      </c>
      <c r="AR260" s="54">
        <v>34.813015</v>
      </c>
      <c r="AS260" s="54">
        <v>0.23897080600000001</v>
      </c>
      <c r="AT260" s="54">
        <v>0.27731220000000001</v>
      </c>
      <c r="AU260" s="54">
        <v>5.87772933489977E-2</v>
      </c>
      <c r="AV260" s="54">
        <v>0.57506029940937109</v>
      </c>
      <c r="AW260" s="54">
        <v>0.22040541</v>
      </c>
      <c r="AX260" s="54">
        <v>0.42580933999999998</v>
      </c>
      <c r="AY260" s="54">
        <v>0.11793914009948619</v>
      </c>
      <c r="AZ260" s="54">
        <v>0.81619145897466083</v>
      </c>
      <c r="BA260" s="54">
        <v>7.2013716999999996E-10</v>
      </c>
      <c r="BD260" s="59">
        <v>1.3019999999999999E-4</v>
      </c>
      <c r="BE260" s="59">
        <v>3.5229200000000002E-2</v>
      </c>
      <c r="BF260" s="59">
        <v>25.168951</v>
      </c>
      <c r="BG260" s="59">
        <v>7.8620824999999996</v>
      </c>
      <c r="BH260" s="59">
        <v>2.2763060000000001E-3</v>
      </c>
      <c r="BI260" s="59">
        <v>2.1294878E-4</v>
      </c>
      <c r="BJ260" s="59">
        <v>34.795729999999999</v>
      </c>
      <c r="BK260" s="59">
        <v>0.241849015</v>
      </c>
      <c r="BL260" s="59">
        <v>0.29197294499999998</v>
      </c>
      <c r="BM260" s="59">
        <v>6.2571881568695295E-2</v>
      </c>
      <c r="BN260" s="59">
        <v>0.59639384163033116</v>
      </c>
      <c r="BO260" s="59">
        <v>0.225892444</v>
      </c>
      <c r="BP260" s="59">
        <v>0.43834353999999998</v>
      </c>
      <c r="BQ260" s="59">
        <v>0.13062030010381531</v>
      </c>
      <c r="BR260" s="59">
        <v>0.82915751497898982</v>
      </c>
      <c r="BS260" s="59">
        <v>8.8598345000000004E-10</v>
      </c>
    </row>
    <row r="261" spans="2:71" x14ac:dyDescent="0.25">
      <c r="B261" s="52">
        <v>1.1620000000000001E-4</v>
      </c>
      <c r="C261" s="52">
        <v>1.57897E-2</v>
      </c>
      <c r="D261" s="52">
        <v>23.689602000000001</v>
      </c>
      <c r="E261" s="52">
        <v>8.1601979999999994</v>
      </c>
      <c r="F261" s="52">
        <v>2.2753627999999998E-3</v>
      </c>
      <c r="G261" s="52">
        <v>2.1795792E-4</v>
      </c>
      <c r="H261" s="52">
        <v>35.038806999999998</v>
      </c>
      <c r="I261" s="52">
        <v>0.24781607999999999</v>
      </c>
      <c r="J261" s="52">
        <v>0.236063945</v>
      </c>
      <c r="K261" s="52">
        <v>2.8863171196766228E-2</v>
      </c>
      <c r="L261" s="52">
        <v>0.51274319622776898</v>
      </c>
      <c r="M261" s="52">
        <v>0.21047845500000001</v>
      </c>
      <c r="N261" s="52">
        <v>0.39454784999999998</v>
      </c>
      <c r="O261" s="52">
        <v>1.103768223E-9</v>
      </c>
      <c r="P261" s="52">
        <v>0.63614036522521422</v>
      </c>
      <c r="Q261" s="65">
        <v>1.2161426000000001E-10</v>
      </c>
      <c r="T261" s="63">
        <v>1.2210000000000001E-4</v>
      </c>
      <c r="U261" s="63">
        <v>1.1585099999999999E-2</v>
      </c>
      <c r="V261" s="63">
        <v>25.201706000000001</v>
      </c>
      <c r="W261" s="63">
        <v>7.9463376999999999</v>
      </c>
      <c r="X261" s="63">
        <v>2.2863375E-3</v>
      </c>
      <c r="Y261" s="63">
        <v>2.1307364E-4</v>
      </c>
      <c r="Z261" s="63">
        <v>35.079369999999997</v>
      </c>
      <c r="AA261" s="63">
        <v>0.23947774999999999</v>
      </c>
      <c r="AB261" s="63">
        <v>0.20789224000000001</v>
      </c>
      <c r="AC261" s="63">
        <v>2.0173488128280639E-2</v>
      </c>
      <c r="AD261" s="63">
        <v>0.46754347815392461</v>
      </c>
      <c r="AE261" s="63">
        <v>0.20088327</v>
      </c>
      <c r="AF261" s="63">
        <v>0.34648161</v>
      </c>
      <c r="AG261" s="63">
        <v>6.2086752800000002E-10</v>
      </c>
      <c r="AH261" s="63">
        <v>0.5874258827185459</v>
      </c>
      <c r="AI261" s="63">
        <v>9.2179619999999999E-11</v>
      </c>
      <c r="AL261" s="54">
        <v>1.316E-4</v>
      </c>
      <c r="AM261" s="54">
        <v>8.8383999999999997E-3</v>
      </c>
      <c r="AN261" s="54">
        <v>26.741271999999999</v>
      </c>
      <c r="AO261" s="54">
        <v>7.7337483999999996</v>
      </c>
      <c r="AP261" s="54">
        <v>2.2991995999999998E-3</v>
      </c>
      <c r="AQ261" s="54">
        <v>2.0837635000000001E-4</v>
      </c>
      <c r="AR261" s="54">
        <v>35.123767999999998</v>
      </c>
      <c r="AS261" s="54">
        <v>0.23117367999999999</v>
      </c>
      <c r="AT261" s="54">
        <v>0.18533036</v>
      </c>
      <c r="AU261" s="54">
        <v>1.3910182094269049E-2</v>
      </c>
      <c r="AV261" s="54">
        <v>0.43041422211624941</v>
      </c>
      <c r="AW261" s="54">
        <v>0.19258744999999999</v>
      </c>
      <c r="AX261" s="54">
        <v>0.31037183000000002</v>
      </c>
      <c r="AY261" s="54">
        <v>4.2132258000000001E-10</v>
      </c>
      <c r="AZ261" s="54">
        <v>0.55450545150547648</v>
      </c>
      <c r="BA261" s="54">
        <v>7.5716729999999997E-11</v>
      </c>
      <c r="BD261" s="59">
        <v>1.2870000000000001E-4</v>
      </c>
      <c r="BE261" s="59">
        <v>1.0142999999999999E-2</v>
      </c>
      <c r="BF261" s="59">
        <v>25.981345999999998</v>
      </c>
      <c r="BG261" s="59">
        <v>7.8582435000000004</v>
      </c>
      <c r="BH261" s="59">
        <v>2.2946906E-3</v>
      </c>
      <c r="BI261" s="59">
        <v>2.106512E-4</v>
      </c>
      <c r="BJ261" s="59">
        <v>35.106777000000001</v>
      </c>
      <c r="BK261" s="59">
        <v>0.23515567000000001</v>
      </c>
      <c r="BL261" s="59">
        <v>0.19664477</v>
      </c>
      <c r="BM261" s="59">
        <v>1.7317938110780719E-2</v>
      </c>
      <c r="BN261" s="59">
        <v>0.44911837813459238</v>
      </c>
      <c r="BO261" s="59">
        <v>0.19664703</v>
      </c>
      <c r="BP261" s="59">
        <v>0.32820031999999999</v>
      </c>
      <c r="BQ261" s="59">
        <v>5.24950146E-10</v>
      </c>
      <c r="BR261" s="59">
        <v>0.55477832760910417</v>
      </c>
      <c r="BS261" s="59">
        <v>8.4187594000000003E-11</v>
      </c>
    </row>
    <row r="262" spans="2:71" x14ac:dyDescent="0.25">
      <c r="B262" s="52">
        <v>1.2300000000000001E-4</v>
      </c>
      <c r="C262" s="52">
        <v>1.1789900000000001E-2</v>
      </c>
      <c r="D262" s="52">
        <v>23.51943</v>
      </c>
      <c r="E262" s="52">
        <v>8.1593579999999992</v>
      </c>
      <c r="F262" s="52">
        <v>2.2920133E-3</v>
      </c>
      <c r="G262" s="52">
        <v>2.1821089000000001E-4</v>
      </c>
      <c r="H262" s="52">
        <v>35.307682</v>
      </c>
      <c r="I262" s="52">
        <v>0.243526404</v>
      </c>
      <c r="J262" s="52">
        <v>0.21640207</v>
      </c>
      <c r="K262" s="52">
        <v>1.7521696104208239E-2</v>
      </c>
      <c r="L262" s="52">
        <v>0.47745017012785762</v>
      </c>
      <c r="M262" s="52">
        <v>0.20832559</v>
      </c>
      <c r="N262" s="52">
        <v>0.33198183999999997</v>
      </c>
      <c r="O262" s="52">
        <v>4.4167619E-10</v>
      </c>
      <c r="P262" s="52">
        <v>0.56928118852742815</v>
      </c>
      <c r="Q262" s="65">
        <v>8.5806015000000006E-11</v>
      </c>
      <c r="T262" s="63">
        <v>1.3100000000000001E-4</v>
      </c>
      <c r="U262" s="63">
        <v>8.2199000000000005E-3</v>
      </c>
      <c r="V262" s="63">
        <v>25.008330999999998</v>
      </c>
      <c r="W262" s="63">
        <v>7.9429793000000002</v>
      </c>
      <c r="X262" s="63">
        <v>2.3040534000000001E-3</v>
      </c>
      <c r="Y262" s="63">
        <v>2.1338339999999999E-4</v>
      </c>
      <c r="Z262" s="63">
        <v>35.362369999999999</v>
      </c>
      <c r="AA262" s="63">
        <v>0.23508272499999999</v>
      </c>
      <c r="AB262" s="63">
        <v>0.18530073999999999</v>
      </c>
      <c r="AC262" s="63">
        <v>6.4752055671058496E-3</v>
      </c>
      <c r="AD262" s="63">
        <v>0.42685867058567939</v>
      </c>
      <c r="AE262" s="63">
        <v>0.19898676000000001</v>
      </c>
      <c r="AF262" s="63">
        <v>0.27771098999999999</v>
      </c>
      <c r="AG262" s="63">
        <v>2.1422019699999999E-10</v>
      </c>
      <c r="AH262" s="63">
        <v>0.51267967327799502</v>
      </c>
      <c r="AI262" s="63">
        <v>6.1159610000000006E-11</v>
      </c>
      <c r="AL262" s="54">
        <v>1.426E-4</v>
      </c>
      <c r="AM262" s="54">
        <v>6.2551000000000004E-3</v>
      </c>
      <c r="AN262" s="54">
        <v>26.528867999999999</v>
      </c>
      <c r="AO262" s="54">
        <v>7.731884</v>
      </c>
      <c r="AP262" s="54">
        <v>2.3176929E-3</v>
      </c>
      <c r="AQ262" s="54">
        <v>2.0869709E-4</v>
      </c>
      <c r="AR262" s="54">
        <v>35.417360000000002</v>
      </c>
      <c r="AS262" s="54">
        <v>0.226318186</v>
      </c>
      <c r="AT262" s="54">
        <v>0.16463673700000001</v>
      </c>
      <c r="AU262" s="54">
        <v>4.4150705325231993E-4</v>
      </c>
      <c r="AV262" s="54">
        <v>0.39139643006919822</v>
      </c>
      <c r="AW262" s="54">
        <v>0.19175027</v>
      </c>
      <c r="AX262" s="54">
        <v>0.24365882999999999</v>
      </c>
      <c r="AY262" s="54">
        <v>1.59079703E-10</v>
      </c>
      <c r="AZ262" s="54">
        <v>0.48302217021546889</v>
      </c>
      <c r="BA262" s="54">
        <v>5.1316035000000002E-11</v>
      </c>
      <c r="BD262" s="59">
        <v>1.3909999999999999E-4</v>
      </c>
      <c r="BE262" s="59">
        <v>7.2373999999999997E-3</v>
      </c>
      <c r="BF262" s="59">
        <v>25.776558000000001</v>
      </c>
      <c r="BG262" s="59">
        <v>7.8556714000000003</v>
      </c>
      <c r="BH262" s="59">
        <v>2.3130260000000001E-3</v>
      </c>
      <c r="BI262" s="59">
        <v>2.1097525E-4</v>
      </c>
      <c r="BJ262" s="59">
        <v>35.396523000000002</v>
      </c>
      <c r="BK262" s="59">
        <v>0.23049162000000001</v>
      </c>
      <c r="BL262" s="59">
        <v>0.17495306999999999</v>
      </c>
      <c r="BM262" s="59">
        <v>3.7473466604247001E-3</v>
      </c>
      <c r="BN262" s="59">
        <v>0.40919203667775539</v>
      </c>
      <c r="BO262" s="59">
        <v>0.19522610000000001</v>
      </c>
      <c r="BP262" s="59">
        <v>0.26049198499999998</v>
      </c>
      <c r="BQ262" s="59">
        <v>1.8663545000000001E-10</v>
      </c>
      <c r="BR262" s="59">
        <v>0.48334589824302471</v>
      </c>
      <c r="BS262" s="59">
        <v>5.6375119999999997E-11</v>
      </c>
    </row>
    <row r="263" spans="2:71" x14ac:dyDescent="0.25">
      <c r="B263" s="52">
        <v>1.327E-4</v>
      </c>
      <c r="C263" s="52">
        <v>1.2629100000000001E-2</v>
      </c>
      <c r="D263" s="52">
        <v>23.451418</v>
      </c>
      <c r="E263" s="52">
        <v>8.1566410000000005</v>
      </c>
      <c r="F263" s="52">
        <v>2.3000680000000002E-3</v>
      </c>
      <c r="G263" s="52">
        <v>2.1819987E-4</v>
      </c>
      <c r="H263" s="52">
        <v>35.444740000000003</v>
      </c>
      <c r="I263" s="52">
        <v>0.23824252000000001</v>
      </c>
      <c r="J263" s="52">
        <v>0.20446284000000001</v>
      </c>
      <c r="K263" s="52">
        <v>1.4118707106110819E-2</v>
      </c>
      <c r="L263" s="52">
        <v>0.45682406713013968</v>
      </c>
      <c r="M263" s="52">
        <v>0.20552002999999999</v>
      </c>
      <c r="N263" s="52">
        <v>0.29242522599999998</v>
      </c>
      <c r="O263" s="52">
        <v>2.7408629299999998E-10</v>
      </c>
      <c r="P263" s="52">
        <v>0.52500009934798963</v>
      </c>
      <c r="Q263" s="65">
        <v>7.3944885000000001E-11</v>
      </c>
      <c r="T263" s="63">
        <v>1.3970000000000001E-4</v>
      </c>
      <c r="U263" s="63">
        <v>7.6796E-3</v>
      </c>
      <c r="V263" s="63">
        <v>24.917069999999999</v>
      </c>
      <c r="W263" s="63">
        <v>7.9410714999999996</v>
      </c>
      <c r="X263" s="63">
        <v>2.3120719000000001E-3</v>
      </c>
      <c r="Y263" s="63">
        <v>2.1352636000000001E-4</v>
      </c>
      <c r="Z263" s="63">
        <v>35.496650000000002</v>
      </c>
      <c r="AA263" s="63">
        <v>0.2316598</v>
      </c>
      <c r="AB263" s="63">
        <v>0.17840911000000001</v>
      </c>
      <c r="AC263" s="63">
        <v>3.12992356014552E-3</v>
      </c>
      <c r="AD263" s="63">
        <v>0.41319883357743742</v>
      </c>
      <c r="AE263" s="63">
        <v>0.20043959</v>
      </c>
      <c r="AF263" s="63">
        <v>0.24932734000000001</v>
      </c>
      <c r="AG263" s="63">
        <v>1.7426333599999999E-10</v>
      </c>
      <c r="AH263" s="63">
        <v>0.48581831723320751</v>
      </c>
      <c r="AI263" s="63">
        <v>5.5744740000000002E-11</v>
      </c>
      <c r="AL263" s="54">
        <v>1.5119999999999999E-4</v>
      </c>
      <c r="AM263" s="54">
        <v>5.6519999999999999E-3</v>
      </c>
      <c r="AN263" s="54">
        <v>26.429069999999999</v>
      </c>
      <c r="AO263" s="54">
        <v>7.7313266</v>
      </c>
      <c r="AP263" s="54">
        <v>2.3259719999999999E-3</v>
      </c>
      <c r="AQ263" s="54">
        <v>2.0885283E-4</v>
      </c>
      <c r="AR263" s="54">
        <v>35.554099999999998</v>
      </c>
      <c r="AS263" s="54">
        <v>0.22306095000000001</v>
      </c>
      <c r="AT263" s="54">
        <v>0.15622829999999999</v>
      </c>
      <c r="AU263" s="54">
        <v>4.2695987984000001E-8</v>
      </c>
      <c r="AV263" s="54">
        <v>0.37928929271041989</v>
      </c>
      <c r="AW263" s="54">
        <v>0.19320156999999999</v>
      </c>
      <c r="AX263" s="54">
        <v>0.21258247999999999</v>
      </c>
      <c r="AY263" s="54">
        <v>1.27215512E-10</v>
      </c>
      <c r="AZ263" s="54">
        <v>0.45589119217856389</v>
      </c>
      <c r="BA263" s="54">
        <v>4.6642523000000002E-11</v>
      </c>
      <c r="BD263" s="59">
        <v>1.4779999999999999E-4</v>
      </c>
      <c r="BE263" s="59">
        <v>6.7133000000000002E-3</v>
      </c>
      <c r="BF263" s="59">
        <v>25.682058000000001</v>
      </c>
      <c r="BG263" s="59">
        <v>7.8543120000000002</v>
      </c>
      <c r="BH263" s="59">
        <v>2.3210899E-3</v>
      </c>
      <c r="BI263" s="59">
        <v>2.1112268E-4</v>
      </c>
      <c r="BJ263" s="59">
        <v>35.529975999999998</v>
      </c>
      <c r="BK263" s="59">
        <v>0.22715017000000001</v>
      </c>
      <c r="BL263" s="59">
        <v>0.168362028</v>
      </c>
      <c r="BM263" s="59">
        <v>3.2429131386384999E-4</v>
      </c>
      <c r="BN263" s="59">
        <v>0.39583648932991539</v>
      </c>
      <c r="BO263" s="59">
        <v>0.197087546</v>
      </c>
      <c r="BP263" s="59">
        <v>0.23270266000000001</v>
      </c>
      <c r="BQ263" s="59">
        <v>1.5193028899999999E-10</v>
      </c>
      <c r="BR263" s="59">
        <v>0.45630822120327869</v>
      </c>
      <c r="BS263" s="59">
        <v>5.1334060000000003E-11</v>
      </c>
    </row>
    <row r="264" spans="2:71" x14ac:dyDescent="0.25">
      <c r="B264" s="52">
        <v>1.3559999999999999E-4</v>
      </c>
      <c r="C264" s="52">
        <v>1.0532700000000001E-2</v>
      </c>
      <c r="D264" s="52">
        <v>23.395617999999999</v>
      </c>
      <c r="E264" s="52">
        <v>8.1543559999999999</v>
      </c>
      <c r="F264" s="52">
        <v>2.3022657000000002E-3</v>
      </c>
      <c r="G264" s="52">
        <v>2.1852850000000001E-4</v>
      </c>
      <c r="H264" s="52">
        <v>35.488728000000002</v>
      </c>
      <c r="I264" s="52">
        <v>0.23835239999999999</v>
      </c>
      <c r="J264" s="52">
        <v>0.194853256</v>
      </c>
      <c r="K264" s="52">
        <v>7.4049486791740501E-3</v>
      </c>
      <c r="L264" s="52">
        <v>0.44061060469968921</v>
      </c>
      <c r="M264" s="52">
        <v>0.20763355</v>
      </c>
      <c r="N264" s="52">
        <v>0.27127151599999999</v>
      </c>
      <c r="O264" s="52">
        <v>2.1098868599999999E-10</v>
      </c>
      <c r="P264" s="52">
        <v>0.50589157927463069</v>
      </c>
      <c r="Q264" s="65">
        <v>6.3645900000000006E-11</v>
      </c>
      <c r="T264" s="63">
        <v>1.428E-4</v>
      </c>
      <c r="U264" s="63">
        <v>6.4576E-3</v>
      </c>
      <c r="V264" s="63">
        <v>24.839055999999999</v>
      </c>
      <c r="W264" s="63">
        <v>7.9384727000000002</v>
      </c>
      <c r="X264" s="63">
        <v>2.3148472000000002E-3</v>
      </c>
      <c r="Y264" s="63">
        <v>2.1386924000000001E-4</v>
      </c>
      <c r="Z264" s="63">
        <v>35.547139999999999</v>
      </c>
      <c r="AA264" s="63">
        <v>0.23156742</v>
      </c>
      <c r="AB264" s="63">
        <v>0.165767848</v>
      </c>
      <c r="AC264" s="63">
        <v>3.4315479193000001E-8</v>
      </c>
      <c r="AD264" s="63">
        <v>0.39733530233021069</v>
      </c>
      <c r="AE264" s="63">
        <v>0.20124765</v>
      </c>
      <c r="AF264" s="63">
        <v>0.22193708000000001</v>
      </c>
      <c r="AG264" s="63">
        <v>1.2507281999999999E-10</v>
      </c>
      <c r="AH264" s="63">
        <v>0.4611401881748794</v>
      </c>
      <c r="AI264" s="63">
        <v>4.7393886999999999E-11</v>
      </c>
      <c r="AL264" s="54">
        <v>1.5469999999999999E-4</v>
      </c>
      <c r="AM264" s="54">
        <v>4.9109000000000002E-3</v>
      </c>
      <c r="AN264" s="54">
        <v>26.332926</v>
      </c>
      <c r="AO264" s="54">
        <v>7.7295579999999999</v>
      </c>
      <c r="AP264" s="54">
        <v>2.3290099999999998E-3</v>
      </c>
      <c r="AQ264" s="54">
        <v>2.0919039000000001E-4</v>
      </c>
      <c r="AR264" s="54">
        <v>35.610497000000002</v>
      </c>
      <c r="AS264" s="54">
        <v>0.22250618999999999</v>
      </c>
      <c r="AT264" s="54">
        <v>0.143617155</v>
      </c>
      <c r="AU264" s="54">
        <v>9.6088108439999994E-9</v>
      </c>
      <c r="AV264" s="54">
        <v>0.36612335462140799</v>
      </c>
      <c r="AW264" s="54">
        <v>0.19300959000000001</v>
      </c>
      <c r="AX264" s="54">
        <v>0.18542930699999999</v>
      </c>
      <c r="AY264" s="54">
        <v>9.7407286E-11</v>
      </c>
      <c r="AZ264" s="54">
        <v>0.43023438914247569</v>
      </c>
      <c r="BA264" s="54">
        <v>4.0387502000000001E-11</v>
      </c>
      <c r="BD264" s="59">
        <v>1.5100000000000001E-4</v>
      </c>
      <c r="BE264" s="59">
        <v>5.7308999999999997E-3</v>
      </c>
      <c r="BF264" s="59">
        <v>25.59348</v>
      </c>
      <c r="BG264" s="59">
        <v>7.8521619999999999</v>
      </c>
      <c r="BH264" s="59">
        <v>2.3239404000000002E-3</v>
      </c>
      <c r="BI264" s="59">
        <v>2.1147112E-4</v>
      </c>
      <c r="BJ264" s="59">
        <v>35.582436000000001</v>
      </c>
      <c r="BK264" s="59">
        <v>0.22700215400000001</v>
      </c>
      <c r="BL264" s="59">
        <v>0.15670689600000001</v>
      </c>
      <c r="BM264" s="59">
        <v>2.259115604E-8</v>
      </c>
      <c r="BN264" s="59">
        <v>0.38370907260502141</v>
      </c>
      <c r="BO264" s="59">
        <v>0.19775140999999999</v>
      </c>
      <c r="BP264" s="59">
        <v>0.20708196000000001</v>
      </c>
      <c r="BQ264" s="59">
        <v>1.17031455E-10</v>
      </c>
      <c r="BR264" s="59">
        <v>0.43085191716209992</v>
      </c>
      <c r="BS264" s="59">
        <v>4.5054065000000003E-11</v>
      </c>
    </row>
    <row r="265" spans="2:71" x14ac:dyDescent="0.25">
      <c r="B265" s="52">
        <v>1.3770000000000001E-4</v>
      </c>
      <c r="C265" s="52">
        <v>9.3074999999999998E-3</v>
      </c>
      <c r="D265" s="52">
        <v>23.269162999999999</v>
      </c>
      <c r="E265" s="52">
        <v>8.1534929999999992</v>
      </c>
      <c r="F265" s="52">
        <v>2.3037627999999998E-3</v>
      </c>
      <c r="G265" s="52">
        <v>2.1899193E-4</v>
      </c>
      <c r="H265" s="52">
        <v>35.514373999999997</v>
      </c>
      <c r="I265" s="52">
        <v>0.23946942600000001</v>
      </c>
      <c r="J265" s="52">
        <v>0.19245118</v>
      </c>
      <c r="K265" s="52">
        <v>4.2483230671620303E-3</v>
      </c>
      <c r="L265" s="52">
        <v>0.43616892908568378</v>
      </c>
      <c r="M265" s="52">
        <v>0.20985323</v>
      </c>
      <c r="N265" s="52">
        <v>0.26237937</v>
      </c>
      <c r="O265" s="52">
        <v>1.9082402399999999E-10</v>
      </c>
      <c r="P265" s="52">
        <v>0.4992128142502944</v>
      </c>
      <c r="Q265" s="65">
        <v>5.9474120000000003E-11</v>
      </c>
      <c r="T265" s="63">
        <v>1.4559999999999999E-4</v>
      </c>
      <c r="U265" s="63">
        <v>6.1933999999999999E-3</v>
      </c>
      <c r="V265" s="63">
        <v>24.684557000000002</v>
      </c>
      <c r="W265" s="63">
        <v>7.9378570000000002</v>
      </c>
      <c r="X265" s="63">
        <v>2.3164353E-3</v>
      </c>
      <c r="Y265" s="63">
        <v>2.1435835999999999E-4</v>
      </c>
      <c r="Z265" s="63">
        <v>35.57432</v>
      </c>
      <c r="AA265" s="63">
        <v>0.23111490600000001</v>
      </c>
      <c r="AB265" s="63">
        <v>0.16205437</v>
      </c>
      <c r="AC265" s="63">
        <v>2.2005580486E-8</v>
      </c>
      <c r="AD265" s="63">
        <v>0.39316929801962391</v>
      </c>
      <c r="AE265" s="63">
        <v>0.20145884999999999</v>
      </c>
      <c r="AF265" s="63">
        <v>0.209386976</v>
      </c>
      <c r="AG265" s="63">
        <v>1.12691729E-10</v>
      </c>
      <c r="AH265" s="63">
        <v>0.44419794615900021</v>
      </c>
      <c r="AI265" s="63">
        <v>4.5105942999999997E-11</v>
      </c>
      <c r="AL265" s="54">
        <v>1.574E-4</v>
      </c>
      <c r="AM265" s="54">
        <v>4.7035000000000002E-3</v>
      </c>
      <c r="AN265" s="54">
        <v>26.15822</v>
      </c>
      <c r="AO265" s="54">
        <v>7.7293114999999997</v>
      </c>
      <c r="AP265" s="54">
        <v>2.3305365E-3</v>
      </c>
      <c r="AQ265" s="54">
        <v>2.0971295E-4</v>
      </c>
      <c r="AR265" s="54">
        <v>35.637405000000001</v>
      </c>
      <c r="AS265" s="54">
        <v>0.22238206399999999</v>
      </c>
      <c r="AT265" s="54">
        <v>0.14125766000000001</v>
      </c>
      <c r="AU265" s="54">
        <v>6.3929308139999996E-9</v>
      </c>
      <c r="AV265" s="54">
        <v>0.36363973040494257</v>
      </c>
      <c r="AW265" s="54">
        <v>0.19328163000000001</v>
      </c>
      <c r="AX265" s="54">
        <v>0.17557925299999999</v>
      </c>
      <c r="AY265" s="54">
        <v>8.9199389000000002E-11</v>
      </c>
      <c r="AZ265" s="54">
        <v>0.41549650213128247</v>
      </c>
      <c r="BA265" s="54">
        <v>3.8668966999999999E-11</v>
      </c>
      <c r="BD265" s="59">
        <v>1.537E-4</v>
      </c>
      <c r="BE265" s="59">
        <v>5.4478E-3</v>
      </c>
      <c r="BF265" s="59">
        <v>25.427900000000001</v>
      </c>
      <c r="BG265" s="59">
        <v>7.8515290000000002</v>
      </c>
      <c r="BH265" s="59">
        <v>2.3254931000000001E-3</v>
      </c>
      <c r="BI265" s="59">
        <v>2.1198494000000001E-4</v>
      </c>
      <c r="BJ265" s="59">
        <v>35.609188000000003</v>
      </c>
      <c r="BK265" s="59">
        <v>0.22662761000000001</v>
      </c>
      <c r="BL265" s="59">
        <v>0.15178713499999999</v>
      </c>
      <c r="BM265" s="59">
        <v>1.2716758827000001E-8</v>
      </c>
      <c r="BN265" s="59">
        <v>0.37841475772983518</v>
      </c>
      <c r="BO265" s="59">
        <v>0.19754856000000001</v>
      </c>
      <c r="BP265" s="59">
        <v>0.19303559200000001</v>
      </c>
      <c r="BQ265" s="59">
        <v>1.0138517600000001E-10</v>
      </c>
      <c r="BR265" s="59">
        <v>0.41601034814346838</v>
      </c>
      <c r="BS265" s="59">
        <v>4.2063793E-11</v>
      </c>
    </row>
    <row r="266" spans="2:71" x14ac:dyDescent="0.25">
      <c r="B266" s="52">
        <v>1.3889999999999999E-4</v>
      </c>
      <c r="C266" s="52">
        <v>6.5643999999999997E-3</v>
      </c>
      <c r="D266" s="52">
        <v>23.289328000000001</v>
      </c>
      <c r="E266" s="52">
        <v>8.1524239999999999</v>
      </c>
      <c r="F266" s="52">
        <v>2.3015192999999998E-3</v>
      </c>
      <c r="G266" s="52">
        <v>2.1909528000000001E-4</v>
      </c>
      <c r="H266" s="52">
        <v>35.471595999999998</v>
      </c>
      <c r="I266" s="52">
        <v>0.23882617</v>
      </c>
      <c r="J266" s="52">
        <v>0.17021802699999999</v>
      </c>
      <c r="K266" s="52">
        <v>1.250646649E-8</v>
      </c>
      <c r="L266" s="52">
        <v>0.40904420952010651</v>
      </c>
      <c r="M266" s="52">
        <v>0.20751332</v>
      </c>
      <c r="N266" s="52">
        <v>0.21508379699999999</v>
      </c>
      <c r="O266" s="52">
        <v>1.03377801E-10</v>
      </c>
      <c r="P266" s="52">
        <v>0.44839093214790188</v>
      </c>
      <c r="Q266" s="65">
        <v>4.4502183000000001E-11</v>
      </c>
      <c r="T266" s="63">
        <v>1.4809999999999999E-4</v>
      </c>
      <c r="U266" s="63">
        <v>4.9588000000000002E-3</v>
      </c>
      <c r="V266" s="63">
        <v>24.681222999999999</v>
      </c>
      <c r="W266" s="63">
        <v>7.9359837000000004</v>
      </c>
      <c r="X266" s="63">
        <v>2.3136362000000001E-3</v>
      </c>
      <c r="Y266" s="63">
        <v>2.1446139999999999E-4</v>
      </c>
      <c r="Z266" s="63">
        <v>35.52496</v>
      </c>
      <c r="AA266" s="63">
        <v>0.23018464999999999</v>
      </c>
      <c r="AB266" s="63">
        <v>0.14790308899999999</v>
      </c>
      <c r="AC266" s="63">
        <v>3.7895890520000003E-9</v>
      </c>
      <c r="AD266" s="63">
        <v>0.37808774280116819</v>
      </c>
      <c r="AE266" s="63">
        <v>0.19838681</v>
      </c>
      <c r="AF266" s="63">
        <v>0.178993772</v>
      </c>
      <c r="AG266" s="63">
        <v>8.2461586000000003E-11</v>
      </c>
      <c r="AH266" s="63">
        <v>0.40855633512139572</v>
      </c>
      <c r="AI266" s="63">
        <v>3.7881948000000003E-11</v>
      </c>
      <c r="AL266" s="54">
        <v>1.6009999999999999E-4</v>
      </c>
      <c r="AM266" s="54">
        <v>3.8449999999999999E-3</v>
      </c>
      <c r="AN266" s="54">
        <v>26.13092</v>
      </c>
      <c r="AO266" s="54">
        <v>7.7280226000000001</v>
      </c>
      <c r="AP266" s="54">
        <v>2.327263E-3</v>
      </c>
      <c r="AQ266" s="54">
        <v>2.0987653E-4</v>
      </c>
      <c r="AR266" s="54">
        <v>35.581276000000003</v>
      </c>
      <c r="AS266" s="54">
        <v>0.22194422</v>
      </c>
      <c r="AT266" s="54">
        <v>0.12865377</v>
      </c>
      <c r="AU266" s="54">
        <v>1.6080662E-9</v>
      </c>
      <c r="AV266" s="54">
        <v>0.35059799161818128</v>
      </c>
      <c r="AW266" s="54">
        <v>0.18817095</v>
      </c>
      <c r="AX266" s="54">
        <v>0.152994864723</v>
      </c>
      <c r="AY266" s="54">
        <v>7.0503582999999996E-11</v>
      </c>
      <c r="AZ266" s="54">
        <v>0.38275399610611432</v>
      </c>
      <c r="BA266" s="54">
        <v>3.2967760000000003E-11</v>
      </c>
      <c r="BD266" s="59">
        <v>1.563E-4</v>
      </c>
      <c r="BE266" s="59">
        <v>4.4019999999999997E-3</v>
      </c>
      <c r="BF266" s="59">
        <v>25.412409</v>
      </c>
      <c r="BG266" s="59">
        <v>7.8499894000000001</v>
      </c>
      <c r="BH266" s="59">
        <v>2.322518E-3</v>
      </c>
      <c r="BI266" s="59">
        <v>2.1211544E-4</v>
      </c>
      <c r="BJ266" s="59">
        <v>35.557220000000001</v>
      </c>
      <c r="BK266" s="59">
        <v>0.22584902000000001</v>
      </c>
      <c r="BL266" s="59">
        <v>0.138643656</v>
      </c>
      <c r="BM266" s="59">
        <v>2.5914421199999998E-9</v>
      </c>
      <c r="BN266" s="59">
        <v>0.36449267860232698</v>
      </c>
      <c r="BO266" s="59">
        <v>0.19320916499999999</v>
      </c>
      <c r="BP266" s="59">
        <v>0.165674495</v>
      </c>
      <c r="BQ266" s="59">
        <v>7.6600357500000002E-11</v>
      </c>
      <c r="BR266" s="59">
        <v>0.38305868611221111</v>
      </c>
      <c r="BS266" s="59">
        <v>3.5581629999999999E-11</v>
      </c>
    </row>
    <row r="267" spans="2:71" x14ac:dyDescent="0.25">
      <c r="B267" s="52">
        <v>1.4190000000000001E-4</v>
      </c>
      <c r="C267" s="52">
        <v>5.5837999999999999E-3</v>
      </c>
      <c r="D267" s="52">
        <v>23.109379000000001</v>
      </c>
      <c r="E267" s="52">
        <v>8.1518029999999992</v>
      </c>
      <c r="F267" s="52">
        <v>2.2997797999999999E-3</v>
      </c>
      <c r="G267" s="52">
        <v>2.1985253E-4</v>
      </c>
      <c r="H267" s="52">
        <v>35.440080000000002</v>
      </c>
      <c r="I267" s="52">
        <v>0.23956930500000001</v>
      </c>
      <c r="J267" s="52">
        <v>0.160523628</v>
      </c>
      <c r="K267" s="52">
        <v>3.5153729660000001E-9</v>
      </c>
      <c r="L267" s="52">
        <v>0.40009293652711547</v>
      </c>
      <c r="M267" s="52">
        <v>0.20617706999999999</v>
      </c>
      <c r="N267" s="52">
        <v>0.19463797699999999</v>
      </c>
      <c r="O267" s="52">
        <v>8.4372541999999996E-11</v>
      </c>
      <c r="P267" s="52">
        <v>0.42580543212382788</v>
      </c>
      <c r="Q267" s="65">
        <v>3.9425952000000002E-11</v>
      </c>
      <c r="T267" s="63">
        <v>1.5139999999999999E-4</v>
      </c>
      <c r="U267" s="63">
        <v>4.3176999999999998E-3</v>
      </c>
      <c r="V267" s="63">
        <v>24.472643000000001</v>
      </c>
      <c r="W267" s="63">
        <v>7.9338946000000004</v>
      </c>
      <c r="X267" s="63">
        <v>2.3116348000000002E-3</v>
      </c>
      <c r="Y267" s="63">
        <v>2.1526303E-4</v>
      </c>
      <c r="Z267" s="63">
        <v>35.489829999999998</v>
      </c>
      <c r="AA267" s="63">
        <v>0.231356066</v>
      </c>
      <c r="AB267" s="63">
        <v>0.13982872499999999</v>
      </c>
      <c r="AC267" s="63">
        <v>1.4285893499999999E-9</v>
      </c>
      <c r="AD267" s="63">
        <v>0.37118479243877839</v>
      </c>
      <c r="AE267" s="63">
        <v>0.195323634</v>
      </c>
      <c r="AF267" s="63">
        <v>0.165260441546</v>
      </c>
      <c r="AG267" s="63">
        <v>7.1117355000000001E-11</v>
      </c>
      <c r="AH267" s="63">
        <v>0.38909196930597439</v>
      </c>
      <c r="AI267" s="63">
        <v>3.4105895000000001E-11</v>
      </c>
      <c r="AL267" s="54">
        <v>1.6359999999999999E-4</v>
      </c>
      <c r="AM267" s="54">
        <v>3.4137999999999998E-3</v>
      </c>
      <c r="AN267" s="54">
        <v>25.892610000000001</v>
      </c>
      <c r="AO267" s="54">
        <v>7.7261490000000004</v>
      </c>
      <c r="AP267" s="54">
        <v>2.3248625999999998E-3</v>
      </c>
      <c r="AQ267" s="54">
        <v>2.1072543E-4</v>
      </c>
      <c r="AR267" s="54">
        <v>35.541060000000002</v>
      </c>
      <c r="AS267" s="54">
        <v>0.223219365</v>
      </c>
      <c r="AT267" s="54">
        <v>0.122253457</v>
      </c>
      <c r="AU267" s="54">
        <v>7.31090088E-10</v>
      </c>
      <c r="AV267" s="54">
        <v>0.34547282274015811</v>
      </c>
      <c r="AW267" s="54">
        <v>0.18885312500000001</v>
      </c>
      <c r="AX267" s="54">
        <v>0.14350986479619679</v>
      </c>
      <c r="AY267" s="54">
        <v>6.2897491999999997E-11</v>
      </c>
      <c r="AZ267" s="54">
        <v>0.37008144818959809</v>
      </c>
      <c r="BA267" s="54">
        <v>3.0108740000000003E-11</v>
      </c>
      <c r="BD267" s="59">
        <v>1.596E-4</v>
      </c>
      <c r="BE267" s="59">
        <v>3.8566999999999998E-3</v>
      </c>
      <c r="BF267" s="59">
        <v>25.189098000000001</v>
      </c>
      <c r="BG267" s="59">
        <v>7.8481339999999999</v>
      </c>
      <c r="BH267" s="59">
        <v>2.3203755000000001E-3</v>
      </c>
      <c r="BI267" s="59">
        <v>2.1293983000000001E-4</v>
      </c>
      <c r="BJ267" s="59">
        <v>35.520412</v>
      </c>
      <c r="BK267" s="59">
        <v>0.22720373499999999</v>
      </c>
      <c r="BL267" s="59">
        <v>0.13099798000000001</v>
      </c>
      <c r="BM267" s="59">
        <v>1.050521599E-9</v>
      </c>
      <c r="BN267" s="59">
        <v>0.35820171606015949</v>
      </c>
      <c r="BO267" s="59">
        <v>0.19198019499999999</v>
      </c>
      <c r="BP267" s="59">
        <v>0.15427583709454101</v>
      </c>
      <c r="BQ267" s="59">
        <v>6.7079308000000004E-11</v>
      </c>
      <c r="BR267" s="59">
        <v>0.37015175019377988</v>
      </c>
      <c r="BS267" s="59">
        <v>3.2127412000000002E-11</v>
      </c>
    </row>
    <row r="268" spans="2:71" x14ac:dyDescent="0.25">
      <c r="B268" s="52">
        <v>1.4249999999999999E-4</v>
      </c>
      <c r="C268" s="52">
        <v>5.3753000000000004E-3</v>
      </c>
      <c r="D268" s="52">
        <v>22.64631</v>
      </c>
      <c r="E268" s="52">
        <v>8.152901</v>
      </c>
      <c r="F268" s="52">
        <v>2.298184E-3</v>
      </c>
      <c r="G268" s="52">
        <v>2.2151522E-4</v>
      </c>
      <c r="H268" s="52">
        <v>35.407383000000003</v>
      </c>
      <c r="I268" s="52">
        <v>0.24171208999999999</v>
      </c>
      <c r="J268" s="52">
        <v>0.16088627799999999</v>
      </c>
      <c r="K268" s="52">
        <v>2.1984085159999999E-9</v>
      </c>
      <c r="L268" s="52">
        <v>0.40259837020950912</v>
      </c>
      <c r="M268" s="52">
        <v>0.20651364</v>
      </c>
      <c r="N268" s="52">
        <v>0.189895697</v>
      </c>
      <c r="O268" s="52">
        <v>7.8646259E-11</v>
      </c>
      <c r="P268" s="52">
        <v>0.4208464441167809</v>
      </c>
      <c r="Q268" s="65">
        <v>3.8098774E-11</v>
      </c>
      <c r="T268" s="63">
        <v>1.5190000000000001E-4</v>
      </c>
      <c r="U268" s="63">
        <v>4.1764999999999997E-3</v>
      </c>
      <c r="V268" s="63">
        <v>23.98836</v>
      </c>
      <c r="W268" s="63">
        <v>7.9328539999999998</v>
      </c>
      <c r="X268" s="63">
        <v>2.3098992999999999E-3</v>
      </c>
      <c r="Y268" s="63">
        <v>2.1690456000000001E-4</v>
      </c>
      <c r="Z268" s="63">
        <v>35.453887999999999</v>
      </c>
      <c r="AA268" s="63">
        <v>0.23383562999999999</v>
      </c>
      <c r="AB268" s="63">
        <v>0.139832396</v>
      </c>
      <c r="AC268" s="63">
        <v>9.5479501299999999E-10</v>
      </c>
      <c r="AD268" s="63">
        <v>0.37366802696445939</v>
      </c>
      <c r="AE268" s="63">
        <v>0.19681604999999999</v>
      </c>
      <c r="AF268" s="63">
        <v>0.162419176438965</v>
      </c>
      <c r="AG268" s="63">
        <v>6.7163631999999994E-11</v>
      </c>
      <c r="AH268" s="63">
        <v>0.3875010057232276</v>
      </c>
      <c r="AI268" s="63">
        <v>3.2951363999999999E-11</v>
      </c>
      <c r="AL268" s="54">
        <v>1.641E-4</v>
      </c>
      <c r="AM268" s="54">
        <v>3.2832E-3</v>
      </c>
      <c r="AN268" s="54">
        <v>25.384340000000002</v>
      </c>
      <c r="AO268" s="54">
        <v>7.7247477</v>
      </c>
      <c r="AP268" s="54">
        <v>2.3229280000000001E-3</v>
      </c>
      <c r="AQ268" s="54">
        <v>2.1235220999999999E-4</v>
      </c>
      <c r="AR268" s="54">
        <v>35.502124999999999</v>
      </c>
      <c r="AS268" s="54">
        <v>0.22573524</v>
      </c>
      <c r="AT268" s="54">
        <v>0.12128038200000001</v>
      </c>
      <c r="AU268" s="54">
        <v>4.9241992799999995E-10</v>
      </c>
      <c r="AV268" s="54">
        <v>0.34701562250096452</v>
      </c>
      <c r="AW268" s="54">
        <v>0.19027047999999999</v>
      </c>
      <c r="AX268" s="54">
        <v>0.13919374296360651</v>
      </c>
      <c r="AY268" s="54">
        <v>5.8637224999999998E-11</v>
      </c>
      <c r="AZ268" s="54">
        <v>0.36828609454575179</v>
      </c>
      <c r="BA268" s="54">
        <v>2.876458E-11</v>
      </c>
      <c r="BD268" s="59">
        <v>1.6000000000000001E-4</v>
      </c>
      <c r="BE268" s="59">
        <v>3.7296999999999999E-3</v>
      </c>
      <c r="BF268" s="59">
        <v>24.692394</v>
      </c>
      <c r="BG268" s="59">
        <v>7.8471503</v>
      </c>
      <c r="BH268" s="59">
        <v>2.3185102999999999E-3</v>
      </c>
      <c r="BI268" s="59">
        <v>2.1457489999999999E-4</v>
      </c>
      <c r="BJ268" s="59">
        <v>35.482883000000001</v>
      </c>
      <c r="BK268" s="59">
        <v>0.22970220399999999</v>
      </c>
      <c r="BL268" s="59">
        <v>0.130797724</v>
      </c>
      <c r="BM268" s="59">
        <v>7.1124997199999996E-10</v>
      </c>
      <c r="BN268" s="59">
        <v>0.36049992872038322</v>
      </c>
      <c r="BO268" s="59">
        <v>0.19349893000000001</v>
      </c>
      <c r="BP268" s="59">
        <v>0.1511538844561035</v>
      </c>
      <c r="BQ268" s="59">
        <v>6.3210330999999998E-11</v>
      </c>
      <c r="BR268" s="59">
        <v>0.36837003155032499</v>
      </c>
      <c r="BS268" s="59">
        <v>3.0972794000000001E-11</v>
      </c>
    </row>
    <row r="269" spans="2:71" x14ac:dyDescent="0.25">
      <c r="B269" s="52">
        <v>1.4019999999999999E-4</v>
      </c>
      <c r="C269" s="52">
        <v>5.6302000000000001E-3</v>
      </c>
      <c r="D269" s="52">
        <v>22.131585999999999</v>
      </c>
      <c r="E269" s="52">
        <v>8.1536159999999995</v>
      </c>
      <c r="F269" s="52">
        <v>2.2975895999999998E-3</v>
      </c>
      <c r="G269" s="52">
        <v>2.2342086999999999E-4</v>
      </c>
      <c r="H269" s="52">
        <v>35.385060000000003</v>
      </c>
      <c r="I269" s="52">
        <v>0.24505529000000001</v>
      </c>
      <c r="J269" s="52">
        <v>0.16892336599999999</v>
      </c>
      <c r="K269" s="52">
        <v>2.2657534940000002E-9</v>
      </c>
      <c r="L269" s="52">
        <v>0.41397865827704</v>
      </c>
      <c r="M269" s="52">
        <v>0.20943846999999999</v>
      </c>
      <c r="N269" s="52">
        <v>0.20165337999999999</v>
      </c>
      <c r="O269" s="52">
        <v>8.1795560999999995E-11</v>
      </c>
      <c r="P269" s="52">
        <v>0.43584732412146282</v>
      </c>
      <c r="Q269" s="65">
        <v>3.9624390000000002E-11</v>
      </c>
      <c r="T269" s="63">
        <v>1.4909999999999999E-4</v>
      </c>
      <c r="U269" s="63">
        <v>4.3956999999999998E-3</v>
      </c>
      <c r="V269" s="63">
        <v>23.454022999999999</v>
      </c>
      <c r="W269" s="63">
        <v>7.9317564999999997</v>
      </c>
      <c r="X269" s="63">
        <v>2.3092057000000002E-3</v>
      </c>
      <c r="Y269" s="63">
        <v>2.1877959E-4</v>
      </c>
      <c r="Z269" s="63">
        <v>35.426537000000003</v>
      </c>
      <c r="AA269" s="63">
        <v>0.23727371</v>
      </c>
      <c r="AB269" s="63">
        <v>0.14897279399999999</v>
      </c>
      <c r="AC269" s="63">
        <v>1.0169197770000001E-9</v>
      </c>
      <c r="AD269" s="63">
        <v>0.38624650502680141</v>
      </c>
      <c r="AE269" s="63">
        <v>0.19922983</v>
      </c>
      <c r="AF269" s="63">
        <v>0.17366772272</v>
      </c>
      <c r="AG269" s="63">
        <v>7.0835572999999995E-11</v>
      </c>
      <c r="AH269" s="63">
        <v>0.4016815203064833</v>
      </c>
      <c r="AI269" s="63">
        <v>3.4837720000000002E-11</v>
      </c>
      <c r="AL269" s="54">
        <v>1.6110000000000001E-4</v>
      </c>
      <c r="AM269" s="54">
        <v>3.4104000000000001E-3</v>
      </c>
      <c r="AN269" s="54">
        <v>24.831720000000001</v>
      </c>
      <c r="AO269" s="54">
        <v>7.723401</v>
      </c>
      <c r="AP269" s="54">
        <v>2.3222450000000001E-3</v>
      </c>
      <c r="AQ269" s="54">
        <v>2.141795E-4</v>
      </c>
      <c r="AR269" s="54">
        <v>35.47437</v>
      </c>
      <c r="AS269" s="54">
        <v>0.22918427</v>
      </c>
      <c r="AT269" s="54">
        <v>0.12818462</v>
      </c>
      <c r="AU269" s="54">
        <v>4.8639024999999999E-10</v>
      </c>
      <c r="AV269" s="54">
        <v>0.35736889049500808</v>
      </c>
      <c r="AW269" s="54">
        <v>0.192133995</v>
      </c>
      <c r="AX269" s="54">
        <v>0.14788197336991399</v>
      </c>
      <c r="AY269" s="54">
        <v>6.0735214999999999E-11</v>
      </c>
      <c r="AZ269" s="54">
        <v>0.38140468922500781</v>
      </c>
      <c r="BA269" s="54">
        <v>2.9932247999999999E-11</v>
      </c>
      <c r="BD269" s="59">
        <v>1.5699999999999999E-4</v>
      </c>
      <c r="BE269" s="59">
        <v>3.9309999999999996E-3</v>
      </c>
      <c r="BF269" s="59">
        <v>24.146954999999998</v>
      </c>
      <c r="BG269" s="59">
        <v>7.8460450000000002</v>
      </c>
      <c r="BH269" s="59">
        <v>2.3177200000000001E-3</v>
      </c>
      <c r="BI269" s="59">
        <v>2.1643340999999999E-4</v>
      </c>
      <c r="BJ269" s="59">
        <v>35.454436999999999</v>
      </c>
      <c r="BK269" s="59">
        <v>0.2331665</v>
      </c>
      <c r="BL269" s="59">
        <v>0.13957287500000001</v>
      </c>
      <c r="BM269" s="59">
        <v>7.5457855000000005E-10</v>
      </c>
      <c r="BN269" s="59">
        <v>0.37273937576391603</v>
      </c>
      <c r="BO269" s="59">
        <v>0.19575226000000001</v>
      </c>
      <c r="BP269" s="59">
        <v>0.16199560613147301</v>
      </c>
      <c r="BQ269" s="59">
        <v>6.6665210000000002E-11</v>
      </c>
      <c r="BR269" s="59">
        <v>0.38154355323093792</v>
      </c>
      <c r="BS269" s="59">
        <v>3.2754376000000003E-11</v>
      </c>
    </row>
    <row r="270" spans="2:71" x14ac:dyDescent="0.25">
      <c r="B270" s="52">
        <v>1.362E-4</v>
      </c>
      <c r="C270" s="52">
        <v>6.2699000000000001E-3</v>
      </c>
      <c r="D270" s="52">
        <v>21.641762</v>
      </c>
      <c r="E270" s="52">
        <v>8.1536480000000005</v>
      </c>
      <c r="F270" s="52">
        <v>2.2985725999999998E-3</v>
      </c>
      <c r="G270" s="52">
        <v>2.2523304999999999E-4</v>
      </c>
      <c r="H270" s="52">
        <v>35.378689999999999</v>
      </c>
      <c r="I270" s="52">
        <v>0.24940907000000001</v>
      </c>
      <c r="J270" s="52">
        <v>0.18098571199999999</v>
      </c>
      <c r="K270" s="52">
        <v>3.4145812939999999E-9</v>
      </c>
      <c r="L270" s="52">
        <v>0.43039478542668591</v>
      </c>
      <c r="M270" s="52">
        <v>0.21285518</v>
      </c>
      <c r="N270" s="52">
        <v>0.225990153</v>
      </c>
      <c r="O270" s="52">
        <v>9.1564274999999998E-11</v>
      </c>
      <c r="P270" s="52">
        <v>0.46454325513462519</v>
      </c>
      <c r="Q270" s="65">
        <v>4.3010844999999999E-11</v>
      </c>
      <c r="T270" s="63">
        <v>1.4459999999999999E-4</v>
      </c>
      <c r="U270" s="63">
        <v>4.9605999999999999E-3</v>
      </c>
      <c r="V270" s="63">
        <v>22.955829999999999</v>
      </c>
      <c r="W270" s="63">
        <v>7.9305015000000001</v>
      </c>
      <c r="X270" s="63">
        <v>2.3102641999999999E-3</v>
      </c>
      <c r="Y270" s="63">
        <v>2.2053171E-4</v>
      </c>
      <c r="Z270" s="63">
        <v>35.418605999999997</v>
      </c>
      <c r="AA270" s="63">
        <v>0.24109572000000001</v>
      </c>
      <c r="AB270" s="63">
        <v>0.15988018700000001</v>
      </c>
      <c r="AC270" s="63">
        <v>1.5783601300000001E-9</v>
      </c>
      <c r="AD270" s="63">
        <v>0.40097590858901633</v>
      </c>
      <c r="AE270" s="63">
        <v>0.204161705</v>
      </c>
      <c r="AF270" s="63">
        <v>0.19356259000000001</v>
      </c>
      <c r="AG270" s="63">
        <v>7.8442161999999997E-11</v>
      </c>
      <c r="AH270" s="63">
        <v>0.42798588811704352</v>
      </c>
      <c r="AI270" s="63">
        <v>3.7783904000000002E-11</v>
      </c>
      <c r="AL270" s="54">
        <v>1.563E-4</v>
      </c>
      <c r="AM270" s="54">
        <v>3.8728E-3</v>
      </c>
      <c r="AN270" s="54">
        <v>24.320692000000001</v>
      </c>
      <c r="AO270" s="54">
        <v>7.7224269999999997</v>
      </c>
      <c r="AP270" s="54">
        <v>2.3232088000000001E-3</v>
      </c>
      <c r="AQ270" s="54">
        <v>2.1587903E-4</v>
      </c>
      <c r="AR270" s="54">
        <v>35.463340000000002</v>
      </c>
      <c r="AS270" s="54">
        <v>0.23273460000000001</v>
      </c>
      <c r="AT270" s="54">
        <v>0.139362713</v>
      </c>
      <c r="AU270" s="54">
        <v>7.4030834600000002E-10</v>
      </c>
      <c r="AV270" s="54">
        <v>0.37209731374964161</v>
      </c>
      <c r="AW270" s="54">
        <v>0.19432648</v>
      </c>
      <c r="AX270" s="54">
        <v>0.16484149478400001</v>
      </c>
      <c r="AY270" s="54">
        <v>6.7332080999999995E-11</v>
      </c>
      <c r="AZ270" s="54">
        <v>0.40180024610294529</v>
      </c>
      <c r="BA270" s="54">
        <v>3.2845790000000001E-11</v>
      </c>
      <c r="BD270" s="59">
        <v>1.5239999999999999E-4</v>
      </c>
      <c r="BE270" s="59">
        <v>4.4444999999999997E-3</v>
      </c>
      <c r="BF270" s="59">
        <v>23.641639999999999</v>
      </c>
      <c r="BG270" s="59">
        <v>7.8451230000000001</v>
      </c>
      <c r="BH270" s="59">
        <v>2.3186560000000001E-3</v>
      </c>
      <c r="BI270" s="59">
        <v>2.1815982E-4</v>
      </c>
      <c r="BJ270" s="59">
        <v>35.445168000000002</v>
      </c>
      <c r="BK270" s="59">
        <v>0.23668019000000001</v>
      </c>
      <c r="BL270" s="59">
        <v>0.15021462999999999</v>
      </c>
      <c r="BM270" s="59">
        <v>1.154894803E-9</v>
      </c>
      <c r="BN270" s="59">
        <v>0.38689482116496621</v>
      </c>
      <c r="BO270" s="59">
        <v>0.19870378</v>
      </c>
      <c r="BP270" s="59">
        <v>0.17922907599999999</v>
      </c>
      <c r="BQ270" s="59">
        <v>7.3171377999999998E-11</v>
      </c>
      <c r="BR270" s="59">
        <v>0.40206060810878458</v>
      </c>
      <c r="BS270" s="59">
        <v>3.5561318000000003E-11</v>
      </c>
    </row>
    <row r="271" spans="2:71" x14ac:dyDescent="0.25">
      <c r="B271" s="52">
        <v>1.329E-4</v>
      </c>
      <c r="C271" s="52">
        <v>7.4576E-3</v>
      </c>
      <c r="D271" s="52">
        <v>21.28106</v>
      </c>
      <c r="E271" s="52">
        <v>8.1522950000000005</v>
      </c>
      <c r="F271" s="52">
        <v>2.3016503999999998E-3</v>
      </c>
      <c r="G271" s="52">
        <v>2.265527E-4</v>
      </c>
      <c r="H271" s="52">
        <v>35.401566000000003</v>
      </c>
      <c r="I271" s="52">
        <v>0.25360901000000002</v>
      </c>
      <c r="J271" s="52">
        <v>0.19713953000000001</v>
      </c>
      <c r="K271" s="52">
        <v>9.033137746E-9</v>
      </c>
      <c r="L271" s="52">
        <v>0.45074854904695721</v>
      </c>
      <c r="M271" s="52">
        <v>0.21594863</v>
      </c>
      <c r="N271" s="52">
        <v>0.26250101999999997</v>
      </c>
      <c r="O271" s="52">
        <v>1.1239216399999999E-10</v>
      </c>
      <c r="P271" s="52">
        <v>0.5054741781612534</v>
      </c>
      <c r="Q271" s="65">
        <v>4.8801919999999999E-11</v>
      </c>
      <c r="T271" s="63">
        <v>1.405E-4</v>
      </c>
      <c r="U271" s="63">
        <v>6.0197999999999996E-3</v>
      </c>
      <c r="V271" s="63">
        <v>22.593948000000001</v>
      </c>
      <c r="W271" s="63">
        <v>7.9287013999999996</v>
      </c>
      <c r="X271" s="63">
        <v>2.3134767999999999E-3</v>
      </c>
      <c r="Y271" s="63">
        <v>2.2179015E-4</v>
      </c>
      <c r="Z271" s="63">
        <v>35.439819999999997</v>
      </c>
      <c r="AA271" s="63">
        <v>0.245366324</v>
      </c>
      <c r="AB271" s="63">
        <v>0.17491885700000001</v>
      </c>
      <c r="AC271" s="63">
        <v>4.2500276970000001E-9</v>
      </c>
      <c r="AD271" s="63">
        <v>0.42028518526234271</v>
      </c>
      <c r="AE271" s="63">
        <v>0.20790965</v>
      </c>
      <c r="AF271" s="63">
        <v>0.22768635700000001</v>
      </c>
      <c r="AG271" s="63">
        <v>9.5790349000000001E-11</v>
      </c>
      <c r="AH271" s="63">
        <v>0.46742318113976522</v>
      </c>
      <c r="AI271" s="63">
        <v>4.3135193000000003E-11</v>
      </c>
      <c r="AL271" s="54">
        <v>1.517E-4</v>
      </c>
      <c r="AM271" s="54">
        <v>4.7326E-3</v>
      </c>
      <c r="AN271" s="54">
        <v>23.954086</v>
      </c>
      <c r="AO271" s="54">
        <v>7.7214850000000004</v>
      </c>
      <c r="AP271" s="54">
        <v>2.3264459999999998E-3</v>
      </c>
      <c r="AQ271" s="54">
        <v>2.1709157000000001E-4</v>
      </c>
      <c r="AR271" s="54">
        <v>35.48357</v>
      </c>
      <c r="AS271" s="54">
        <v>0.23647234</v>
      </c>
      <c r="AT271" s="54">
        <v>0.154731585</v>
      </c>
      <c r="AU271" s="54">
        <v>1.9002540629999998E-9</v>
      </c>
      <c r="AV271" s="54">
        <v>0.39120392691106409</v>
      </c>
      <c r="AW271" s="54">
        <v>0.200103</v>
      </c>
      <c r="AX271" s="54">
        <v>0.194062977</v>
      </c>
      <c r="AY271" s="54">
        <v>8.1744332499999997E-11</v>
      </c>
      <c r="AZ271" s="54">
        <v>0.43959603512239592</v>
      </c>
      <c r="BA271" s="54">
        <v>3.7973391999999999E-11</v>
      </c>
      <c r="BD271" s="59">
        <v>1.4809999999999999E-4</v>
      </c>
      <c r="BE271" s="59">
        <v>5.3755000000000001E-3</v>
      </c>
      <c r="BF271" s="59">
        <v>23.276931999999999</v>
      </c>
      <c r="BG271" s="59">
        <v>7.8439794000000003</v>
      </c>
      <c r="BH271" s="59">
        <v>2.3217547999999999E-3</v>
      </c>
      <c r="BI271" s="59">
        <v>2.1939434E-4</v>
      </c>
      <c r="BJ271" s="59">
        <v>35.465805000000003</v>
      </c>
      <c r="BK271" s="59">
        <v>0.24072047999999999</v>
      </c>
      <c r="BL271" s="59">
        <v>0.16478309999999999</v>
      </c>
      <c r="BM271" s="59">
        <v>2.938596268E-9</v>
      </c>
      <c r="BN271" s="59">
        <v>0.40550358295018352</v>
      </c>
      <c r="BO271" s="59">
        <v>0.20407759</v>
      </c>
      <c r="BP271" s="59">
        <v>0.21037235000000001</v>
      </c>
      <c r="BQ271" s="59">
        <v>8.8563670999999995E-11</v>
      </c>
      <c r="BR271" s="59">
        <v>0.44010979212921519</v>
      </c>
      <c r="BS271" s="59">
        <v>4.0594239999999997E-11</v>
      </c>
    </row>
    <row r="272" spans="2:71" x14ac:dyDescent="0.25">
      <c r="B272" s="52">
        <v>1.426E-4</v>
      </c>
      <c r="C272" s="52">
        <v>9.1214999999999994E-3</v>
      </c>
      <c r="D272" s="52">
        <v>20.844273000000001</v>
      </c>
      <c r="E272" s="52">
        <v>8.1510315000000002</v>
      </c>
      <c r="F272" s="52">
        <v>2.3064315E-3</v>
      </c>
      <c r="G272" s="52">
        <v>2.2824135E-4</v>
      </c>
      <c r="H272" s="52">
        <v>35.452495999999996</v>
      </c>
      <c r="I272" s="52">
        <v>0.25717582999999999</v>
      </c>
      <c r="J272" s="52">
        <v>0.21381816000000001</v>
      </c>
      <c r="K272" s="52">
        <v>3.5272141694999998E-8</v>
      </c>
      <c r="L272" s="52">
        <v>0.4709940252881411</v>
      </c>
      <c r="M272" s="52">
        <v>0.21990681000000001</v>
      </c>
      <c r="N272" s="52">
        <v>0.29607993999999999</v>
      </c>
      <c r="O272" s="52">
        <v>1.4292199800000001E-10</v>
      </c>
      <c r="P272" s="52">
        <v>0.54389206919842714</v>
      </c>
      <c r="Q272" s="65">
        <v>5.5431810000000001E-11</v>
      </c>
      <c r="T272" s="63">
        <v>1.493E-4</v>
      </c>
      <c r="U272" s="63">
        <v>7.2231999999999999E-3</v>
      </c>
      <c r="V272" s="63">
        <v>22.1844</v>
      </c>
      <c r="W272" s="63">
        <v>7.9275235999999998</v>
      </c>
      <c r="X272" s="63">
        <v>2.3185165999999998E-3</v>
      </c>
      <c r="Y272" s="63">
        <v>2.2329597000000001E-4</v>
      </c>
      <c r="Z272" s="63">
        <v>35.491149999999998</v>
      </c>
      <c r="AA272" s="63">
        <v>0.24923382999999999</v>
      </c>
      <c r="AB272" s="63">
        <v>0.18939262000000001</v>
      </c>
      <c r="AC272" s="63">
        <v>1.2120901732E-8</v>
      </c>
      <c r="AD272" s="63">
        <v>0.43862646213493311</v>
      </c>
      <c r="AE272" s="63">
        <v>0.21154735599999999</v>
      </c>
      <c r="AF272" s="63">
        <v>0.25807505400000003</v>
      </c>
      <c r="AG272" s="63">
        <v>1.1824911499999999E-10</v>
      </c>
      <c r="AH272" s="63">
        <v>0.50375286516806916</v>
      </c>
      <c r="AI272" s="63">
        <v>4.8673165999999997E-11</v>
      </c>
      <c r="AL272" s="54">
        <v>1.5980000000000001E-4</v>
      </c>
      <c r="AM272" s="54">
        <v>5.6914000000000001E-3</v>
      </c>
      <c r="AN272" s="54">
        <v>23.567112000000002</v>
      </c>
      <c r="AO272" s="54">
        <v>7.7208246999999997</v>
      </c>
      <c r="AP272" s="54">
        <v>2.3316205000000001E-3</v>
      </c>
      <c r="AQ272" s="54">
        <v>2.1843637999999999E-4</v>
      </c>
      <c r="AR272" s="54">
        <v>35.535423000000002</v>
      </c>
      <c r="AS272" s="54">
        <v>0.24014778000000001</v>
      </c>
      <c r="AT272" s="54">
        <v>0.16673452</v>
      </c>
      <c r="AU272" s="54">
        <v>4.9056212699999999E-9</v>
      </c>
      <c r="AV272" s="54">
        <v>0.40688230491791788</v>
      </c>
      <c r="AW272" s="54">
        <v>0.20365364999999999</v>
      </c>
      <c r="AX272" s="54">
        <v>0.22003582999999999</v>
      </c>
      <c r="AY272" s="54">
        <v>9.7785500000000006E-11</v>
      </c>
      <c r="AZ272" s="54">
        <v>0.47122640414329331</v>
      </c>
      <c r="BA272" s="54">
        <v>4.2507403999999998E-11</v>
      </c>
      <c r="BD272" s="59">
        <v>1.5669999999999999E-4</v>
      </c>
      <c r="BE272" s="59">
        <v>6.3758E-3</v>
      </c>
      <c r="BF272" s="59">
        <v>22.876802000000001</v>
      </c>
      <c r="BG272" s="59">
        <v>7.8431243999999998</v>
      </c>
      <c r="BH272" s="59">
        <v>2.3267835E-3</v>
      </c>
      <c r="BI272" s="59">
        <v>2.2082009000000001E-4</v>
      </c>
      <c r="BJ272" s="59">
        <v>35.518177000000001</v>
      </c>
      <c r="BK272" s="59">
        <v>0.24450274</v>
      </c>
      <c r="BL272" s="59">
        <v>0.177657175</v>
      </c>
      <c r="BM272" s="59">
        <v>7.5315582699999995E-9</v>
      </c>
      <c r="BN272" s="59">
        <v>0.42215992254463192</v>
      </c>
      <c r="BO272" s="59">
        <v>0.20763278600000001</v>
      </c>
      <c r="BP272" s="59">
        <v>0.237413604</v>
      </c>
      <c r="BQ272" s="59">
        <v>1.0696016E-10</v>
      </c>
      <c r="BR272" s="59">
        <v>0.47166839515246789</v>
      </c>
      <c r="BS272" s="59">
        <v>4.5440932000000002E-11</v>
      </c>
    </row>
    <row r="273" spans="2:71" x14ac:dyDescent="0.25">
      <c r="B273" s="52" t="str" cm="1">
        <f t="array" ref="B273:B286">TRANSPOSE((Fe!E$13:R$13))</f>
        <v>NA</v>
      </c>
      <c r="C273" s="52" t="str" cm="1">
        <f t="array" ref="C273:C286">TRANSPOSE(('PO4'!E$13:R$13))</f>
        <v>NA</v>
      </c>
      <c r="D273" s="52" t="str" cm="1">
        <f t="array" ref="D273:D286">TRANSPOSE((surface_T!E$13:R$13))</f>
        <v>NaN</v>
      </c>
      <c r="E273" s="52" t="str" cm="1">
        <f t="array" ref="E273:E286">TRANSPOSE((surface_ph!E$13:R$13))</f>
        <v>NaN</v>
      </c>
      <c r="F273" s="52" t="str" cm="1">
        <f t="array" ref="F273:F286">TRANSPOSE((surface_Alk!E$13:R$13))</f>
        <v>NaN</v>
      </c>
      <c r="G273" s="52" t="str" cm="1">
        <f t="array" ref="G273:G286">TRANSPOSE((surface_oxugen!E$13:R$13))</f>
        <v>NaN</v>
      </c>
      <c r="H273" s="52" t="str" cm="1">
        <f t="array" ref="H273:H286">TRANSPOSE((Surface_sal!E$13:R$13))</f>
        <v>NaN</v>
      </c>
      <c r="I273" s="52" t="str" cm="1">
        <f t="array" ref="I273:I286">TRANSPOSE((picophyto!E$13:R$13))</f>
        <v>NA</v>
      </c>
      <c r="J273" s="52" t="str" cm="1">
        <f t="array" ref="J273:J286">TRANSPOSE((nanophyto!E$13:R$13))</f>
        <v>NA</v>
      </c>
      <c r="K273" s="52" t="str" cm="1">
        <f t="array" ref="K273:K286">TRANSPOSE((microphyto!E$13:R$13))</f>
        <v>NA</v>
      </c>
      <c r="L273" s="52" t="str" cm="1">
        <f t="array" ref="L273:L286">TRANSPOSE((total_phyto!E$13:R$13))</f>
        <v>NA</v>
      </c>
      <c r="M273" s="52" t="str" cm="1">
        <f t="array" ref="M273:M286">TRANSPOSE((nanozoo!E$13:R$13))</f>
        <v>NA</v>
      </c>
      <c r="N273" s="52" t="str" cm="1">
        <f t="array" ref="N273:N286">TRANSPOSE((microzoo!E$13:R$13))</f>
        <v>NA</v>
      </c>
      <c r="O273" s="52" t="str" cm="1">
        <f t="array" ref="O273:O286">TRANSPOSE((mesozoo!E$13:R$13))</f>
        <v>NA</v>
      </c>
      <c r="P273" s="52" t="str" cm="1">
        <f t="array" ref="P273:P286">TRANSPOSE((total_zoo!E$13:R$13))</f>
        <v>NA</v>
      </c>
      <c r="Q273" s="65" t="str" cm="1">
        <f t="array" ref="Q273:Q286">TRANSPOSE((foram!E$13:R$13))</f>
        <v>NaN</v>
      </c>
      <c r="T273" s="63" t="str" cm="1">
        <f t="array" ref="T273:T286">TRANSPOSE((Fe!E$124:R$124))</f>
        <v>NA</v>
      </c>
      <c r="U273" s="63" t="str" cm="1">
        <f t="array" ref="U273:U286">TRANSPOSE(('PO4'!E$124:R$124))</f>
        <v>NA</v>
      </c>
      <c r="V273" s="63" t="str" cm="1">
        <f t="array" ref="V273:V286">TRANSPOSE((surface_T!E$124:R$124))</f>
        <v>NaN</v>
      </c>
      <c r="W273" s="63" t="str" cm="1">
        <f t="array" ref="W273:W286">TRANSPOSE((surface_ph!E$124:R$124))</f>
        <v>NaN</v>
      </c>
      <c r="X273" s="63" t="str" cm="1">
        <f t="array" ref="X273:X286">TRANSPOSE((surface_Alk!E$124:R$124))</f>
        <v>NaN</v>
      </c>
      <c r="Y273" s="63" t="str" cm="1">
        <f t="array" ref="Y273:Y286">TRANSPOSE((surface_oxugen!E$124:R$124))</f>
        <v>NaN</v>
      </c>
      <c r="Z273" s="63" t="str" cm="1">
        <f t="array" ref="Z273:Z286">TRANSPOSE((Surface_sal!E$124:R$124))</f>
        <v>NaN</v>
      </c>
      <c r="AA273" s="63" t="str" cm="1">
        <f t="array" ref="AA273:AA286">TRANSPOSE((picophyto!E$124:R$124))</f>
        <v>NA</v>
      </c>
      <c r="AB273" s="63" t="str" cm="1">
        <f t="array" ref="AB273:AB286">TRANSPOSE((nanophyto!E$124:R$124))</f>
        <v>NA</v>
      </c>
      <c r="AC273" s="63" t="str" cm="1">
        <f t="array" ref="AC273:AC286">TRANSPOSE((microphyto!E$124:R$124))</f>
        <v>NA</v>
      </c>
      <c r="AD273" s="63" t="str" cm="1">
        <f t="array" ref="AD273:AD286">TRANSPOSE((total_phyto!E$124:R$124))</f>
        <v>NA</v>
      </c>
      <c r="AE273" s="63" t="str" cm="1">
        <f t="array" ref="AE273:AE286">TRANSPOSE((nanozoo!E$124:R$124))</f>
        <v>NA</v>
      </c>
      <c r="AF273" s="63" t="str" cm="1">
        <f t="array" ref="AF273:AF286">TRANSPOSE((microzoo!E$124:R$124))</f>
        <v>NA</v>
      </c>
      <c r="AG273" s="63" t="str" cm="1">
        <f t="array" ref="AG273:AG286">TRANSPOSE((mesozoo!E$124:R$124))</f>
        <v>NA</v>
      </c>
      <c r="AH273" s="63" t="str" cm="1">
        <f t="array" ref="AH273:AH286">TRANSPOSE((total_zoo!E$124:R$124))</f>
        <v>NA</v>
      </c>
      <c r="AI273" s="63" t="str" cm="1">
        <f t="array" ref="AI273:AI286">TRANSPOSE((foram!E$124:R$124))</f>
        <v>NaN</v>
      </c>
      <c r="AL273" s="54" t="str" cm="1">
        <f t="array" ref="AL273:AL286">TRANSPOSE((Fe!E$161:R$161))</f>
        <v>NA</v>
      </c>
      <c r="AM273" s="54" t="str" cm="1">
        <f t="array" ref="AM273:AM286">TRANSPOSE(('PO4'!E$161:R$161))</f>
        <v>NA</v>
      </c>
      <c r="AN273" s="54" t="str" cm="1">
        <f t="array" ref="AN273:AN286">TRANSPOSE((surface_T!E$161:R$161))</f>
        <v>NaN</v>
      </c>
      <c r="AO273" s="54" t="str" cm="1">
        <f t="array" ref="AO273:AO286">TRANSPOSE((surface_ph!E$161:R$161))</f>
        <v>NaN</v>
      </c>
      <c r="AP273" s="54" t="str" cm="1">
        <f t="array" ref="AP273:AP286">TRANSPOSE((surface_Alk!E$161:R$161))</f>
        <v>NaN</v>
      </c>
      <c r="AQ273" s="54" t="str" cm="1">
        <f t="array" ref="AQ273:AQ286">TRANSPOSE((surface_oxugen!E$161:R$161))</f>
        <v>NaN</v>
      </c>
      <c r="AR273" s="54" t="str" cm="1">
        <f t="array" ref="AR273:AR286">TRANSPOSE((Surface_sal!E$161:R$161))</f>
        <v>NaN</v>
      </c>
      <c r="AS273" s="54" t="str" cm="1">
        <f t="array" ref="AS273:AS286">TRANSPOSE((picophyto!E$161:R$161))</f>
        <v>NA</v>
      </c>
      <c r="AT273" s="54" t="str" cm="1">
        <f t="array" ref="AT273:AT286">TRANSPOSE((nanophyto!E$161:R$161))</f>
        <v>NA</v>
      </c>
      <c r="AU273" s="54" t="str" cm="1">
        <f t="array" ref="AU273:AU286">TRANSPOSE((microphyto!E$161:R$161))</f>
        <v>NA</v>
      </c>
      <c r="AV273" s="54" t="str" cm="1">
        <f t="array" ref="AV273:AV286">TRANSPOSE((total_phyto!E$161:R$161))</f>
        <v>NA</v>
      </c>
      <c r="AW273" s="54" t="str" cm="1">
        <f t="array" ref="AW273:AW286">TRANSPOSE((nanozoo!E$161:R$161))</f>
        <v>NA</v>
      </c>
      <c r="AX273" s="54" t="str" cm="1">
        <f t="array" ref="AX273:AX286">TRANSPOSE((microzoo!E$161:R$161))</f>
        <v>NA</v>
      </c>
      <c r="AY273" s="54" t="str" cm="1">
        <f t="array" ref="AY273:AY286">TRANSPOSE((mesozoo!E$161:R$161))</f>
        <v>NA</v>
      </c>
      <c r="AZ273" s="54" t="str" cm="1">
        <f t="array" ref="AZ273:AZ286">TRANSPOSE((total_zoo!E$161:R$161))</f>
        <v>NA</v>
      </c>
      <c r="BA273" s="54" t="str" cm="1">
        <f t="array" ref="BA273:BA286">TRANSPOSE((foram!E$161:R$161))</f>
        <v>NaN</v>
      </c>
      <c r="BD273" s="59" t="str" cm="1">
        <f t="array" ref="BD273:BD286">TRANSPOSE((Fe!E$87:R$87))</f>
        <v>NA</v>
      </c>
      <c r="BE273" s="59" t="str" cm="1">
        <f t="array" ref="BE273:BE286">TRANSPOSE(('PO4'!E$87:R$87))</f>
        <v>NA</v>
      </c>
      <c r="BF273" s="59" t="str" cm="1">
        <f t="array" ref="BF273:BF286">TRANSPOSE((surface_T!E$87:R$87))</f>
        <v>NaN</v>
      </c>
      <c r="BG273" s="59" t="str" cm="1">
        <f t="array" ref="BG273:BG286">TRANSPOSE((surface_ph!E$87:R$87))</f>
        <v>NaN</v>
      </c>
      <c r="BH273" s="59" t="str" cm="1">
        <f t="array" ref="BH273:BH286">TRANSPOSE((surface_Alk!E$87:R$87))</f>
        <v>NaN</v>
      </c>
      <c r="BI273" s="59" t="str" cm="1">
        <f t="array" ref="BI273:BI286">TRANSPOSE((surface_oxugen!E$87:R$87))</f>
        <v>NaN</v>
      </c>
      <c r="BJ273" s="59" t="str" cm="1">
        <f t="array" ref="BJ273:BJ286">TRANSPOSE((Surface_sal!E$87:R$87))</f>
        <v>NaN</v>
      </c>
      <c r="BK273" s="59" t="str" cm="1">
        <f t="array" ref="BK273:BK286">TRANSPOSE((picophyto!E$87:R$87))</f>
        <v>NA</v>
      </c>
      <c r="BL273" s="59" t="str" cm="1">
        <f t="array" ref="BL273:BL286">TRANSPOSE((nanophyto!E$87:R$87))</f>
        <v>NA</v>
      </c>
      <c r="BM273" s="59" t="str" cm="1">
        <f t="array" ref="BM273:BM286">TRANSPOSE((microphyto!E$87:R$87))</f>
        <v>NA</v>
      </c>
      <c r="BN273" s="59" t="str" cm="1">
        <f t="array" ref="BN273:BN286">TRANSPOSE((total_phyto!E$87:R$87))</f>
        <v>NA</v>
      </c>
      <c r="BO273" s="59" t="str" cm="1">
        <f t="array" ref="BO273:BO286">TRANSPOSE((nanozoo!E$87:R$87))</f>
        <v>NA</v>
      </c>
      <c r="BP273" s="59" t="str" cm="1">
        <f t="array" ref="BP273:BP286">TRANSPOSE((microzoo!E$87:R$87))</f>
        <v>NA</v>
      </c>
      <c r="BQ273" s="59" t="str" cm="1">
        <f t="array" ref="BQ273:BQ286">TRANSPOSE((mesozoo!E$87:R$87))</f>
        <v>NA</v>
      </c>
      <c r="BR273" s="59" t="str" cm="1">
        <f t="array" ref="BR273:BR286">TRANSPOSE((total_zoo!E$87:R$87))</f>
        <v>NA</v>
      </c>
      <c r="BS273" s="59" t="str" cm="1">
        <f t="array" ref="BS273:BS286">TRANSPOSE((foram!E$87:R$87))</f>
        <v>NaN</v>
      </c>
    </row>
    <row r="274" spans="2:71" x14ac:dyDescent="0.25">
      <c r="B274" s="52">
        <v>1.0459999999999999E-4</v>
      </c>
      <c r="C274" s="52">
        <v>2.84576E-2</v>
      </c>
      <c r="D274" s="52">
        <v>24.10267</v>
      </c>
      <c r="E274" s="52">
        <v>8.1550840000000004</v>
      </c>
      <c r="F274" s="52">
        <v>2.2528367000000001E-3</v>
      </c>
      <c r="G274" s="52">
        <v>2.1695307999999999E-4</v>
      </c>
      <c r="H274" s="52">
        <v>34.644649999999999</v>
      </c>
      <c r="I274" s="52">
        <v>0.25618733999999999</v>
      </c>
      <c r="J274" s="52">
        <v>0.30213846</v>
      </c>
      <c r="K274" s="52">
        <v>4.8443407679888598E-2</v>
      </c>
      <c r="L274" s="52">
        <v>0.60676920772473475</v>
      </c>
      <c r="M274" s="52">
        <v>0.24179691</v>
      </c>
      <c r="N274" s="52">
        <v>0.46352639000000001</v>
      </c>
      <c r="O274" s="52">
        <v>0.12521015009675071</v>
      </c>
      <c r="P274" s="52">
        <v>0.86808830368496359</v>
      </c>
      <c r="Q274" s="65">
        <v>5.9347404999999997E-10</v>
      </c>
      <c r="T274" s="63">
        <v>1.054E-4</v>
      </c>
      <c r="U274" s="63">
        <v>2.1245300000000002E-2</v>
      </c>
      <c r="V274" s="63">
        <v>25.661856</v>
      </c>
      <c r="W274" s="63">
        <v>7.9451723000000003</v>
      </c>
      <c r="X274" s="63">
        <v>2.263012E-3</v>
      </c>
      <c r="Y274" s="63">
        <v>2.1203017000000001E-4</v>
      </c>
      <c r="Z274" s="63">
        <v>34.680343999999998</v>
      </c>
      <c r="AA274" s="63">
        <v>0.24983527999999999</v>
      </c>
      <c r="AB274" s="63">
        <v>0.26864324000000001</v>
      </c>
      <c r="AC274" s="63">
        <v>4.0328164565257951E-2</v>
      </c>
      <c r="AD274" s="63">
        <v>0.5588066846065356</v>
      </c>
      <c r="AE274" s="63">
        <v>0.22875620999999999</v>
      </c>
      <c r="AF274" s="63">
        <v>0.43627621999999999</v>
      </c>
      <c r="AG274" s="63">
        <v>9.3815940085350352E-2</v>
      </c>
      <c r="AH274" s="63">
        <v>0.80101232048927029</v>
      </c>
      <c r="AI274" s="63">
        <v>3.7881975000000001E-10</v>
      </c>
      <c r="AL274" s="54">
        <v>1.0959999999999999E-4</v>
      </c>
      <c r="AM274" s="54">
        <v>1.6241700000000001E-2</v>
      </c>
      <c r="AN274" s="54">
        <v>27.242433999999999</v>
      </c>
      <c r="AO274" s="54">
        <v>7.7341236999999996</v>
      </c>
      <c r="AP274" s="54">
        <v>2.2746051999999999E-3</v>
      </c>
      <c r="AQ274" s="54">
        <v>2.0732713000000001E-4</v>
      </c>
      <c r="AR274" s="54">
        <v>34.715415999999998</v>
      </c>
      <c r="AS274" s="54">
        <v>0.24286348399999999</v>
      </c>
      <c r="AT274" s="54">
        <v>0.24053769</v>
      </c>
      <c r="AU274" s="54">
        <v>3.3831860484537103E-2</v>
      </c>
      <c r="AV274" s="54">
        <v>0.51723303452235436</v>
      </c>
      <c r="AW274" s="54">
        <v>0.21735172999999999</v>
      </c>
      <c r="AX274" s="54">
        <v>0.41070780000000001</v>
      </c>
      <c r="AY274" s="54">
        <v>7.135051007708651E-2</v>
      </c>
      <c r="AZ274" s="54">
        <v>0.75352107040013683</v>
      </c>
      <c r="BA274" s="54">
        <v>2.7224629999999997E-10</v>
      </c>
      <c r="BD274" s="59">
        <v>1.089E-4</v>
      </c>
      <c r="BE274" s="59">
        <v>1.86167E-2</v>
      </c>
      <c r="BF274" s="59">
        <v>26.458216</v>
      </c>
      <c r="BG274" s="59">
        <v>7.8579736000000002</v>
      </c>
      <c r="BH274" s="59">
        <v>2.27049E-3</v>
      </c>
      <c r="BI274" s="59">
        <v>2.0962484E-4</v>
      </c>
      <c r="BJ274" s="59">
        <v>34.70223</v>
      </c>
      <c r="BK274" s="59">
        <v>0.24619524000000001</v>
      </c>
      <c r="BL274" s="59">
        <v>0.25434963399999999</v>
      </c>
      <c r="BM274" s="59">
        <v>3.7387136560115199E-2</v>
      </c>
      <c r="BN274" s="59">
        <v>0.53793201060006113</v>
      </c>
      <c r="BO274" s="59">
        <v>0.22284741999999999</v>
      </c>
      <c r="BP274" s="59">
        <v>0.42328134000000001</v>
      </c>
      <c r="BQ274" s="59">
        <v>8.2695745081577635E-2</v>
      </c>
      <c r="BR274" s="59">
        <v>0.76518462540462795</v>
      </c>
      <c r="BS274" s="59">
        <v>3.2503119999999998E-10</v>
      </c>
    </row>
    <row r="275" spans="2:71" x14ac:dyDescent="0.25">
      <c r="B275" s="52">
        <v>1.02E-4</v>
      </c>
      <c r="C275" s="52">
        <v>1.0224799999999999E-2</v>
      </c>
      <c r="D275" s="52">
        <v>24.409966000000001</v>
      </c>
      <c r="E275" s="52">
        <v>8.1571099999999994</v>
      </c>
      <c r="F275" s="52">
        <v>2.2706423999999999E-3</v>
      </c>
      <c r="G275" s="52">
        <v>2.1568811999999999E-4</v>
      </c>
      <c r="H275" s="52">
        <v>34.960003</v>
      </c>
      <c r="I275" s="52">
        <v>0.24905192000000001</v>
      </c>
      <c r="J275" s="52">
        <v>0.21846304999999999</v>
      </c>
      <c r="K275" s="52">
        <v>1.6415745091068069E-2</v>
      </c>
      <c r="L275" s="52">
        <v>0.48393071511358038</v>
      </c>
      <c r="M275" s="52">
        <v>0.20866276</v>
      </c>
      <c r="N275" s="52">
        <v>0.37253367999999998</v>
      </c>
      <c r="O275" s="52">
        <v>5.6561943500000002E-10</v>
      </c>
      <c r="P275" s="52">
        <v>0.61321569065404602</v>
      </c>
      <c r="Q275" s="65">
        <v>8.8476670000000005E-11</v>
      </c>
      <c r="T275" s="63">
        <v>1.075E-4</v>
      </c>
      <c r="U275" s="63">
        <v>7.4050000000000001E-3</v>
      </c>
      <c r="V275" s="63">
        <v>25.944986</v>
      </c>
      <c r="W275" s="63">
        <v>7.9471835999999998</v>
      </c>
      <c r="X275" s="63">
        <v>2.2808630000000002E-3</v>
      </c>
      <c r="Y275" s="63">
        <v>2.1086464E-4</v>
      </c>
      <c r="Z275" s="63">
        <v>34.985816999999997</v>
      </c>
      <c r="AA275" s="63">
        <v>0.24085622600000001</v>
      </c>
      <c r="AB275" s="63">
        <v>0.190765884</v>
      </c>
      <c r="AC275" s="63">
        <v>7.55029876607955E-3</v>
      </c>
      <c r="AD275" s="63">
        <v>0.4391724087846185</v>
      </c>
      <c r="AE275" s="63">
        <v>0.19942987000000001</v>
      </c>
      <c r="AF275" s="63">
        <v>0.32712138000000002</v>
      </c>
      <c r="AG275" s="63">
        <v>3.2825655999999999E-10</v>
      </c>
      <c r="AH275" s="63">
        <v>0.56712702040025997</v>
      </c>
      <c r="AI275" s="63">
        <v>6.8404630000000002E-11</v>
      </c>
      <c r="AL275" s="54">
        <v>1.171E-4</v>
      </c>
      <c r="AM275" s="54">
        <v>5.7191000000000004E-3</v>
      </c>
      <c r="AN275" s="54">
        <v>27.505089000000002</v>
      </c>
      <c r="AO275" s="54">
        <v>7.7352375999999996</v>
      </c>
      <c r="AP275" s="54">
        <v>2.2928676999999999E-3</v>
      </c>
      <c r="AQ275" s="54">
        <v>2.0626467000000001E-4</v>
      </c>
      <c r="AR275" s="54">
        <v>35.014977000000002</v>
      </c>
      <c r="AS275" s="54">
        <v>0.23223933599999999</v>
      </c>
      <c r="AT275" s="54">
        <v>0.171038829</v>
      </c>
      <c r="AU275" s="54">
        <v>2.4229398547717081E-3</v>
      </c>
      <c r="AV275" s="54">
        <v>0.40570110487109118</v>
      </c>
      <c r="AW275" s="54">
        <v>0.19175838000000001</v>
      </c>
      <c r="AX275" s="54">
        <v>0.29725276</v>
      </c>
      <c r="AY275" s="54">
        <v>2.6095168700000001E-10</v>
      </c>
      <c r="AZ275" s="54">
        <v>0.53614817032398521</v>
      </c>
      <c r="BA275" s="54">
        <v>5.9254816000000003E-11</v>
      </c>
      <c r="BD275" s="59">
        <v>1.141E-4</v>
      </c>
      <c r="BE275" s="59">
        <v>6.4317000000000003E-3</v>
      </c>
      <c r="BF275" s="59">
        <v>26.73349</v>
      </c>
      <c r="BG275" s="59">
        <v>7.859032</v>
      </c>
      <c r="BH275" s="59">
        <v>2.2887459999999999E-3</v>
      </c>
      <c r="BI275" s="59">
        <v>2.0850128000000001E-4</v>
      </c>
      <c r="BJ275" s="59">
        <v>35.005180000000003</v>
      </c>
      <c r="BK275" s="59">
        <v>0.23633407000000001</v>
      </c>
      <c r="BL275" s="59">
        <v>0.180087896</v>
      </c>
      <c r="BM275" s="59">
        <v>4.6877265591845603E-3</v>
      </c>
      <c r="BN275" s="59">
        <v>0.42110969257640352</v>
      </c>
      <c r="BO275" s="59">
        <v>0.19524883000000001</v>
      </c>
      <c r="BP275" s="59">
        <v>0.31022453</v>
      </c>
      <c r="BQ275" s="59">
        <v>2.8365275500000002E-10</v>
      </c>
      <c r="BR275" s="59">
        <v>0.53635468034668621</v>
      </c>
      <c r="BS275" s="59">
        <v>6.3029820000000001E-11</v>
      </c>
    </row>
    <row r="276" spans="2:71" x14ac:dyDescent="0.25">
      <c r="B276" s="52">
        <v>1.117E-4</v>
      </c>
      <c r="C276" s="52">
        <v>5.8208000000000001E-3</v>
      </c>
      <c r="D276" s="52">
        <v>24.290441999999999</v>
      </c>
      <c r="E276" s="52">
        <v>8.1560690000000005</v>
      </c>
      <c r="F276" s="52">
        <v>2.2876551E-3</v>
      </c>
      <c r="G276" s="52">
        <v>2.159517E-4</v>
      </c>
      <c r="H276" s="52">
        <v>35.236514999999997</v>
      </c>
      <c r="I276" s="52">
        <v>0.24591028000000001</v>
      </c>
      <c r="J276" s="52">
        <v>0.18179698499999999</v>
      </c>
      <c r="K276" s="52">
        <v>1.2849071462E-8</v>
      </c>
      <c r="L276" s="52">
        <v>0.42770727786281398</v>
      </c>
      <c r="M276" s="52">
        <v>0.20461932999999999</v>
      </c>
      <c r="N276" s="52">
        <v>0.28327226</v>
      </c>
      <c r="O276" s="52">
        <v>1.5928043200000001E-10</v>
      </c>
      <c r="P276" s="52">
        <v>0.51742440621146601</v>
      </c>
      <c r="Q276" s="65">
        <v>5.2167523999999998E-11</v>
      </c>
      <c r="T276" s="63">
        <v>1.2010000000000001E-4</v>
      </c>
      <c r="U276" s="63">
        <v>4.4698000000000003E-3</v>
      </c>
      <c r="V276" s="63">
        <v>25.800438</v>
      </c>
      <c r="W276" s="63">
        <v>7.9435000000000002</v>
      </c>
      <c r="X276" s="63">
        <v>2.2986365999999999E-3</v>
      </c>
      <c r="Y276" s="63">
        <v>2.1118206E-4</v>
      </c>
      <c r="Z276" s="63">
        <v>35.270535000000002</v>
      </c>
      <c r="AA276" s="63">
        <v>0.23759436</v>
      </c>
      <c r="AB276" s="63">
        <v>0.16013100699999999</v>
      </c>
      <c r="AC276" s="63">
        <v>4.7130123880000003E-9</v>
      </c>
      <c r="AD276" s="63">
        <v>0.39772537172505112</v>
      </c>
      <c r="AE276" s="63">
        <v>0.196397024</v>
      </c>
      <c r="AF276" s="63">
        <v>0.25311423</v>
      </c>
      <c r="AG276" s="63">
        <v>1.3491130599999999E-10</v>
      </c>
      <c r="AH276" s="63">
        <v>0.48223719518171559</v>
      </c>
      <c r="AI276" s="63">
        <v>4.6192862000000002E-11</v>
      </c>
      <c r="AL276" s="54">
        <v>1.3200000000000001E-4</v>
      </c>
      <c r="AM276" s="54">
        <v>3.4965999999999999E-3</v>
      </c>
      <c r="AN276" s="54">
        <v>27.344860000000001</v>
      </c>
      <c r="AO276" s="54">
        <v>7.7332830000000001</v>
      </c>
      <c r="AP276" s="54">
        <v>2.3112965000000002E-3</v>
      </c>
      <c r="AQ276" s="54">
        <v>2.065716E-4</v>
      </c>
      <c r="AR276" s="54">
        <v>35.308413999999999</v>
      </c>
      <c r="AS276" s="54">
        <v>0.22878462399999999</v>
      </c>
      <c r="AT276" s="54">
        <v>0.14175302000000001</v>
      </c>
      <c r="AU276" s="54">
        <v>2.23819207E-9</v>
      </c>
      <c r="AV276" s="54">
        <v>0.3705376462489659</v>
      </c>
      <c r="AW276" s="54">
        <v>0.18866492000000001</v>
      </c>
      <c r="AX276" s="54">
        <v>0.22696301499999999</v>
      </c>
      <c r="AY276" s="54">
        <v>1.17794259E-10</v>
      </c>
      <c r="AZ276" s="54">
        <v>0.45920182016133942</v>
      </c>
      <c r="BA276" s="54">
        <v>4.1451096000000002E-11</v>
      </c>
      <c r="BD276" s="59">
        <v>1.283E-4</v>
      </c>
      <c r="BE276" s="59">
        <v>3.9044000000000001E-3</v>
      </c>
      <c r="BF276" s="59">
        <v>26.578772000000001</v>
      </c>
      <c r="BG276" s="59">
        <v>7.8561572999999996</v>
      </c>
      <c r="BH276" s="59">
        <v>2.3070645999999999E-3</v>
      </c>
      <c r="BI276" s="59">
        <v>2.0882219999999999E-4</v>
      </c>
      <c r="BJ276" s="59">
        <v>35.295386999999998</v>
      </c>
      <c r="BK276" s="59">
        <v>0.23297177599999999</v>
      </c>
      <c r="BL276" s="59">
        <v>0.15025614400000001</v>
      </c>
      <c r="BM276" s="59">
        <v>3.0378899200000002E-9</v>
      </c>
      <c r="BN276" s="59">
        <v>0.38322792304916597</v>
      </c>
      <c r="BO276" s="59">
        <v>0.192361164</v>
      </c>
      <c r="BP276" s="59">
        <v>0.23834338499999999</v>
      </c>
      <c r="BQ276" s="59">
        <v>1.2463691799999999E-10</v>
      </c>
      <c r="BR276" s="59">
        <v>0.45940610916818198</v>
      </c>
      <c r="BS276" s="59">
        <v>4.3515805999999998E-11</v>
      </c>
    </row>
    <row r="277" spans="2:71" x14ac:dyDescent="0.25">
      <c r="B277" s="52">
        <v>1.2180000000000001E-4</v>
      </c>
      <c r="C277" s="52">
        <v>4.1386000000000001E-3</v>
      </c>
      <c r="D277" s="52">
        <v>24.247067999999999</v>
      </c>
      <c r="E277" s="52">
        <v>8.1533840000000009</v>
      </c>
      <c r="F277" s="52">
        <v>2.2974720000000001E-3</v>
      </c>
      <c r="G277" s="52">
        <v>2.1589118E-4</v>
      </c>
      <c r="H277" s="52">
        <v>35.396312999999999</v>
      </c>
      <c r="I277" s="52">
        <v>0.23820976999999999</v>
      </c>
      <c r="J277" s="52">
        <v>0.154582832</v>
      </c>
      <c r="K277" s="52">
        <v>1.2988111080000001E-9</v>
      </c>
      <c r="L277" s="52">
        <v>0.39279260330895921</v>
      </c>
      <c r="M277" s="52">
        <v>0.201624205</v>
      </c>
      <c r="N277" s="52">
        <v>0.20184730200000001</v>
      </c>
      <c r="O277" s="52">
        <v>8.8744130000000001E-11</v>
      </c>
      <c r="P277" s="52">
        <v>0.4294931221276781</v>
      </c>
      <c r="Q277" s="65">
        <v>3.8909349999999998E-11</v>
      </c>
      <c r="T277" s="63">
        <v>1.3100000000000001E-4</v>
      </c>
      <c r="U277" s="63">
        <v>3.1273999999999998E-3</v>
      </c>
      <c r="V277" s="63">
        <v>25.743172000000001</v>
      </c>
      <c r="W277" s="63">
        <v>7.9400104999999996</v>
      </c>
      <c r="X277" s="63">
        <v>2.3089400000000002E-3</v>
      </c>
      <c r="Y277" s="63">
        <v>2.1111192E-4</v>
      </c>
      <c r="Z277" s="63">
        <v>35.436</v>
      </c>
      <c r="AA277" s="63">
        <v>0.22954432</v>
      </c>
      <c r="AB277" s="63">
        <v>0.13448020699999999</v>
      </c>
      <c r="AC277" s="63">
        <v>5.5797904799999999E-10</v>
      </c>
      <c r="AD277" s="63">
        <v>0.36402452756679637</v>
      </c>
      <c r="AE277" s="63">
        <v>0.19249939999999999</v>
      </c>
      <c r="AF277" s="63">
        <v>0.17384872400000001</v>
      </c>
      <c r="AG277" s="63">
        <v>7.5687869000000003E-11</v>
      </c>
      <c r="AH277" s="63">
        <v>0.39539659711012021</v>
      </c>
      <c r="AI277" s="63">
        <v>3.3834944999999999E-11</v>
      </c>
      <c r="AL277" s="54">
        <v>1.4359999999999999E-4</v>
      </c>
      <c r="AM277" s="54">
        <v>2.4428000000000002E-3</v>
      </c>
      <c r="AN277" s="54">
        <v>27.278901999999999</v>
      </c>
      <c r="AO277" s="54">
        <v>7.7313394999999998</v>
      </c>
      <c r="AP277" s="54">
        <v>2.3222920000000001E-3</v>
      </c>
      <c r="AQ277" s="54">
        <v>2.06496E-4</v>
      </c>
      <c r="AR277" s="54">
        <v>35.481772999999997</v>
      </c>
      <c r="AS277" s="54">
        <v>0.22106500400000001</v>
      </c>
      <c r="AT277" s="54">
        <v>0.11685353</v>
      </c>
      <c r="AU277" s="54">
        <v>3.24733614E-10</v>
      </c>
      <c r="AV277" s="54">
        <v>0.33791853433263558</v>
      </c>
      <c r="AW277" s="54">
        <v>0.18309755999999999</v>
      </c>
      <c r="AX277" s="54">
        <v>0.1532647424578</v>
      </c>
      <c r="AY277" s="54">
        <v>6.7099873000000004E-11</v>
      </c>
      <c r="AZ277" s="54">
        <v>0.37340204069877658</v>
      </c>
      <c r="BA277" s="54">
        <v>2.9800349999999998E-11</v>
      </c>
      <c r="BD277" s="59">
        <v>1.3980000000000001E-4</v>
      </c>
      <c r="BE277" s="59">
        <v>2.7338000000000002E-3</v>
      </c>
      <c r="BF277" s="59">
        <v>26.518028000000001</v>
      </c>
      <c r="BG277" s="59">
        <v>7.8535814000000004</v>
      </c>
      <c r="BH277" s="59">
        <v>2.3177057E-3</v>
      </c>
      <c r="BI277" s="59">
        <v>2.0874709999999999E-4</v>
      </c>
      <c r="BJ277" s="59">
        <v>35.463740000000001</v>
      </c>
      <c r="BK277" s="59">
        <v>0.22507193</v>
      </c>
      <c r="BL277" s="59">
        <v>0.12520608</v>
      </c>
      <c r="BM277" s="59">
        <v>4.03393372E-10</v>
      </c>
      <c r="BN277" s="59">
        <v>0.35027801041167572</v>
      </c>
      <c r="BO277" s="59">
        <v>0.186987546</v>
      </c>
      <c r="BP277" s="59">
        <v>0.1617702016</v>
      </c>
      <c r="BQ277" s="59">
        <v>7.0628560000000002E-11</v>
      </c>
      <c r="BR277" s="59">
        <v>0.37348021970230533</v>
      </c>
      <c r="BS277" s="59">
        <v>3.1649326000000001E-11</v>
      </c>
    </row>
    <row r="278" spans="2:71" x14ac:dyDescent="0.25">
      <c r="B278" s="52">
        <v>1.27E-4</v>
      </c>
      <c r="C278" s="52">
        <v>4.1210999999999999E-3</v>
      </c>
      <c r="D278" s="52">
        <v>24.065508000000001</v>
      </c>
      <c r="E278" s="52">
        <v>8.1513570000000009</v>
      </c>
      <c r="F278" s="52">
        <v>2.3026457000000001E-3</v>
      </c>
      <c r="G278" s="52">
        <v>2.1648328E-4</v>
      </c>
      <c r="H278" s="52">
        <v>35.483944000000001</v>
      </c>
      <c r="I278" s="52">
        <v>0.23795138399999999</v>
      </c>
      <c r="J278" s="52">
        <v>0.15103061400000001</v>
      </c>
      <c r="K278" s="52">
        <v>1.1073273459999999E-9</v>
      </c>
      <c r="L278" s="52">
        <v>0.38898199911722953</v>
      </c>
      <c r="M278" s="52">
        <v>0.20158824</v>
      </c>
      <c r="N278" s="52">
        <v>0.19001268700000001</v>
      </c>
      <c r="O278" s="52">
        <v>8.1416233000000005E-11</v>
      </c>
      <c r="P278" s="52">
        <v>0.416947417118543</v>
      </c>
      <c r="Q278" s="65">
        <v>3.7097824999999998E-11</v>
      </c>
      <c r="T278" s="63">
        <v>1.3640000000000001E-4</v>
      </c>
      <c r="U278" s="63">
        <v>3.0812000000000001E-3</v>
      </c>
      <c r="V278" s="63">
        <v>25.537255999999999</v>
      </c>
      <c r="W278" s="63">
        <v>7.9375669999999996</v>
      </c>
      <c r="X278" s="63">
        <v>2.3148407000000001E-3</v>
      </c>
      <c r="Y278" s="63">
        <v>2.1172636E-4</v>
      </c>
      <c r="Z278" s="63">
        <v>35.533769999999997</v>
      </c>
      <c r="AA278" s="63">
        <v>0.22984497000000001</v>
      </c>
      <c r="AB278" s="63">
        <v>0.13077592599999999</v>
      </c>
      <c r="AC278" s="63">
        <v>4.7741572600000002E-10</v>
      </c>
      <c r="AD278" s="63">
        <v>0.36062089648595619</v>
      </c>
      <c r="AE278" s="63">
        <v>0.19131057000000001</v>
      </c>
      <c r="AF278" s="63">
        <v>0.16308932826</v>
      </c>
      <c r="AG278" s="63">
        <v>6.9823272E-11</v>
      </c>
      <c r="AH278" s="63">
        <v>0.38297245810262331</v>
      </c>
      <c r="AI278" s="63">
        <v>3.2104968000000003E-11</v>
      </c>
      <c r="AL278" s="54">
        <v>1.4899999999999999E-4</v>
      </c>
      <c r="AM278" s="54">
        <v>2.3406E-3</v>
      </c>
      <c r="AN278" s="54">
        <v>27.054881999999999</v>
      </c>
      <c r="AO278" s="54">
        <v>7.7298299999999998</v>
      </c>
      <c r="AP278" s="54">
        <v>2.3289016000000002E-3</v>
      </c>
      <c r="AQ278" s="54">
        <v>2.0710558E-4</v>
      </c>
      <c r="AR278" s="54">
        <v>35.590733</v>
      </c>
      <c r="AS278" s="54">
        <v>0.22148332000000001</v>
      </c>
      <c r="AT278" s="54">
        <v>0.11091437699999999</v>
      </c>
      <c r="AU278" s="54">
        <v>2.5729221699999998E-10</v>
      </c>
      <c r="AV278" s="54">
        <v>0.33239769726477542</v>
      </c>
      <c r="AW278" s="54">
        <v>0.18419255000000001</v>
      </c>
      <c r="AX278" s="54">
        <v>0.14115603371580099</v>
      </c>
      <c r="AY278" s="54">
        <v>6.0760727000000005E-11</v>
      </c>
      <c r="AZ278" s="54">
        <v>0.36430220023551529</v>
      </c>
      <c r="BA278" s="54">
        <v>2.7576638999999999E-11</v>
      </c>
      <c r="BD278" s="59">
        <v>1.451E-4</v>
      </c>
      <c r="BE278" s="59">
        <v>2.7177E-3</v>
      </c>
      <c r="BF278" s="59">
        <v>26.30076</v>
      </c>
      <c r="BG278" s="59">
        <v>7.8516199999999996</v>
      </c>
      <c r="BH278" s="59">
        <v>2.3239379999999998E-3</v>
      </c>
      <c r="BI278" s="59">
        <v>2.0936943000000001E-4</v>
      </c>
      <c r="BJ278" s="59">
        <v>35.566723000000003</v>
      </c>
      <c r="BK278" s="59">
        <v>0.22556546599999999</v>
      </c>
      <c r="BL278" s="59">
        <v>0.121212416</v>
      </c>
      <c r="BM278" s="59">
        <v>3.6221873999999999E-10</v>
      </c>
      <c r="BN278" s="59">
        <v>0.34677788237026858</v>
      </c>
      <c r="BO278" s="59">
        <v>0.18774049000000001</v>
      </c>
      <c r="BP278" s="59">
        <v>0.15217204614476559</v>
      </c>
      <c r="BQ278" s="59">
        <v>6.5583427999999996E-11</v>
      </c>
      <c r="BR278" s="59">
        <v>0.364364993240338</v>
      </c>
      <c r="BS278" s="59">
        <v>2.9958546E-11</v>
      </c>
    </row>
    <row r="279" spans="2:71" x14ac:dyDescent="0.25">
      <c r="B279" s="52">
        <v>1.3109999999999999E-4</v>
      </c>
      <c r="C279" s="52">
        <v>4.7540000000000004E-3</v>
      </c>
      <c r="D279" s="52">
        <v>23.805094</v>
      </c>
      <c r="E279" s="52">
        <v>8.1502140000000001</v>
      </c>
      <c r="F279" s="52">
        <v>2.3061866000000002E-3</v>
      </c>
      <c r="G279" s="52">
        <v>2.1729998E-4</v>
      </c>
      <c r="H279" s="52">
        <v>35.543514000000002</v>
      </c>
      <c r="I279" s="52">
        <v>0.24013209999999999</v>
      </c>
      <c r="J279" s="52">
        <v>0.16085192800000001</v>
      </c>
      <c r="K279" s="52">
        <v>2.3765277299999999E-9</v>
      </c>
      <c r="L279" s="52">
        <v>0.40098403038752872</v>
      </c>
      <c r="M279" s="52">
        <v>0.20463158000000001</v>
      </c>
      <c r="N279" s="52">
        <v>0.20960181</v>
      </c>
      <c r="O279" s="52">
        <v>9.4116999999999994E-11</v>
      </c>
      <c r="P279" s="52">
        <v>0.44041403513501859</v>
      </c>
      <c r="Q279" s="65">
        <v>4.0870734000000001E-11</v>
      </c>
      <c r="T279" s="63">
        <v>1.4009999999999999E-4</v>
      </c>
      <c r="U279" s="63">
        <v>3.6486999999999999E-3</v>
      </c>
      <c r="V279" s="63">
        <v>25.247398</v>
      </c>
      <c r="W279" s="63">
        <v>7.9371714999999998</v>
      </c>
      <c r="X279" s="63">
        <v>2.3187796999999998E-3</v>
      </c>
      <c r="Y279" s="63">
        <v>2.1257818000000001E-4</v>
      </c>
      <c r="Z279" s="63">
        <v>35.59919</v>
      </c>
      <c r="AA279" s="63">
        <v>0.23123277</v>
      </c>
      <c r="AB279" s="63">
        <v>0.14035888799999999</v>
      </c>
      <c r="AC279" s="63">
        <v>9.7020715199999991E-10</v>
      </c>
      <c r="AD279" s="63">
        <v>0.37159165897978202</v>
      </c>
      <c r="AE279" s="63">
        <v>0.19559125999999999</v>
      </c>
      <c r="AF279" s="63">
        <v>0.17749844000000001</v>
      </c>
      <c r="AG279" s="63">
        <v>7.8530447999999999E-11</v>
      </c>
      <c r="AH279" s="63">
        <v>0.40384771611476311</v>
      </c>
      <c r="AI279" s="63">
        <v>3.5385570000000002E-11</v>
      </c>
      <c r="AL279" s="54">
        <v>1.5239999999999999E-4</v>
      </c>
      <c r="AM279" s="54">
        <v>2.8346000000000001E-3</v>
      </c>
      <c r="AN279" s="54">
        <v>26.739121999999998</v>
      </c>
      <c r="AO279" s="54">
        <v>7.7300304999999998</v>
      </c>
      <c r="AP279" s="54">
        <v>2.3330790000000001E-3</v>
      </c>
      <c r="AQ279" s="54">
        <v>2.0797371999999999E-4</v>
      </c>
      <c r="AR279" s="54">
        <v>35.660136999999999</v>
      </c>
      <c r="AS279" s="54">
        <v>0.22273749600000001</v>
      </c>
      <c r="AT279" s="54">
        <v>0.122552985</v>
      </c>
      <c r="AU279" s="54">
        <v>5.0141758899999998E-10</v>
      </c>
      <c r="AV279" s="54">
        <v>0.34529048150992381</v>
      </c>
      <c r="AW279" s="54">
        <v>0.18599187</v>
      </c>
      <c r="AX279" s="54">
        <v>0.154042266224</v>
      </c>
      <c r="AY279" s="54">
        <v>6.8790239000000005E-11</v>
      </c>
      <c r="AZ279" s="54">
        <v>0.37894625940206261</v>
      </c>
      <c r="BA279" s="54">
        <v>3.1162704000000002E-11</v>
      </c>
      <c r="BD279" s="59">
        <v>1.4870000000000001E-4</v>
      </c>
      <c r="BE279" s="59">
        <v>3.2445999999999998E-3</v>
      </c>
      <c r="BF279" s="59">
        <v>25.998419999999999</v>
      </c>
      <c r="BG279" s="59">
        <v>7.8511980000000001</v>
      </c>
      <c r="BH279" s="59">
        <v>2.3280045E-3</v>
      </c>
      <c r="BI279" s="59">
        <v>2.1022302E-4</v>
      </c>
      <c r="BJ279" s="59">
        <v>35.634365000000003</v>
      </c>
      <c r="BK279" s="59">
        <v>0.22658645999999999</v>
      </c>
      <c r="BL279" s="59">
        <v>0.131267836</v>
      </c>
      <c r="BM279" s="59">
        <v>7.1404934100000003E-10</v>
      </c>
      <c r="BN279" s="59">
        <v>0.35785429672311297</v>
      </c>
      <c r="BO279" s="59">
        <v>0.19025143</v>
      </c>
      <c r="BP279" s="59">
        <v>0.1642878763</v>
      </c>
      <c r="BQ279" s="59">
        <v>7.3181776500000001E-11</v>
      </c>
      <c r="BR279" s="59">
        <v>0.37912099940645422</v>
      </c>
      <c r="BS279" s="59">
        <v>3.3239584999999999E-11</v>
      </c>
    </row>
    <row r="280" spans="2:71" x14ac:dyDescent="0.25">
      <c r="B280" s="52">
        <v>1.34E-4</v>
      </c>
      <c r="C280" s="52">
        <v>4.6946999999999996E-3</v>
      </c>
      <c r="D280" s="52">
        <v>23.667052999999999</v>
      </c>
      <c r="E280" s="52">
        <v>8.1484710000000007</v>
      </c>
      <c r="F280" s="52">
        <v>2.3063290000000002E-3</v>
      </c>
      <c r="G280" s="52">
        <v>2.1770679999999999E-4</v>
      </c>
      <c r="H280" s="52">
        <v>35.545937000000002</v>
      </c>
      <c r="I280" s="52">
        <v>0.23998127499999999</v>
      </c>
      <c r="J280" s="52">
        <v>0.15877328600000001</v>
      </c>
      <c r="K280" s="52">
        <v>2.0225302580000001E-9</v>
      </c>
      <c r="L280" s="52">
        <v>0.3987545630332881</v>
      </c>
      <c r="M280" s="52">
        <v>0.204881535</v>
      </c>
      <c r="N280" s="52">
        <v>0.20065940400000001</v>
      </c>
      <c r="O280" s="52">
        <v>8.8480169999999996E-11</v>
      </c>
      <c r="P280" s="52">
        <v>0.43123255912809683</v>
      </c>
      <c r="Q280" s="65">
        <v>3.9585639999999999E-11</v>
      </c>
      <c r="T280" s="63">
        <v>1.4310000000000001E-4</v>
      </c>
      <c r="U280" s="63">
        <v>3.5953000000000001E-3</v>
      </c>
      <c r="V280" s="63">
        <v>25.087605</v>
      </c>
      <c r="W280" s="63">
        <v>7.9348340000000004</v>
      </c>
      <c r="X280" s="63">
        <v>2.3190851999999999E-3</v>
      </c>
      <c r="Y280" s="63">
        <v>2.1304658999999999E-4</v>
      </c>
      <c r="Z280" s="63">
        <v>35.602004999999998</v>
      </c>
      <c r="AA280" s="63">
        <v>0.231132686</v>
      </c>
      <c r="AB280" s="63">
        <v>0.137611762</v>
      </c>
      <c r="AC280" s="63">
        <v>8.2305614000000002E-10</v>
      </c>
      <c r="AD280" s="63">
        <v>0.36874444883238788</v>
      </c>
      <c r="AE280" s="63">
        <v>0.19424388500000001</v>
      </c>
      <c r="AF280" s="63">
        <v>0.16944250399999999</v>
      </c>
      <c r="AG280" s="63">
        <v>7.3616653499999997E-11</v>
      </c>
      <c r="AH280" s="63">
        <v>0.39413401710850288</v>
      </c>
      <c r="AI280" s="63">
        <v>3.4027606999999999E-11</v>
      </c>
      <c r="AL280" s="54">
        <v>1.5540000000000001E-4</v>
      </c>
      <c r="AM280" s="54">
        <v>2.7612000000000001E-3</v>
      </c>
      <c r="AN280" s="54">
        <v>26.558703999999999</v>
      </c>
      <c r="AO280" s="54">
        <v>7.7283892999999999</v>
      </c>
      <c r="AP280" s="54">
        <v>2.3333809999999998E-3</v>
      </c>
      <c r="AQ280" s="54">
        <v>2.0847237E-4</v>
      </c>
      <c r="AR280" s="54">
        <v>35.662640000000003</v>
      </c>
      <c r="AS280" s="54">
        <v>0.22280644399999999</v>
      </c>
      <c r="AT280" s="54">
        <v>0.118259565</v>
      </c>
      <c r="AU280" s="54">
        <v>4.0498248800000002E-10</v>
      </c>
      <c r="AV280" s="54">
        <v>0.34106600941317089</v>
      </c>
      <c r="AW280" s="54">
        <v>0.18623053000000001</v>
      </c>
      <c r="AX280" s="54">
        <v>0.1456806452503486</v>
      </c>
      <c r="AY280" s="54">
        <v>6.3711891000000005E-11</v>
      </c>
      <c r="AZ280" s="54">
        <v>0.37053695878691889</v>
      </c>
      <c r="BA280" s="54">
        <v>2.9386350000000001E-11</v>
      </c>
      <c r="BD280" s="59">
        <v>1.516E-4</v>
      </c>
      <c r="BE280" s="59">
        <v>3.1816000000000001E-3</v>
      </c>
      <c r="BF280" s="59">
        <v>25.828264000000001</v>
      </c>
      <c r="BG280" s="59">
        <v>7.8492775000000004</v>
      </c>
      <c r="BH280" s="59">
        <v>2.3283048000000001E-3</v>
      </c>
      <c r="BI280" s="59">
        <v>2.1070640000000001E-4</v>
      </c>
      <c r="BJ280" s="59">
        <v>35.637140000000002</v>
      </c>
      <c r="BK280" s="59">
        <v>0.22661917000000001</v>
      </c>
      <c r="BL280" s="59">
        <v>0.12785381700000001</v>
      </c>
      <c r="BM280" s="59">
        <v>5.9569582599999998E-10</v>
      </c>
      <c r="BN280" s="59">
        <v>0.35447298760448209</v>
      </c>
      <c r="BO280" s="59">
        <v>0.189690415</v>
      </c>
      <c r="BP280" s="59">
        <v>0.15666260169144</v>
      </c>
      <c r="BQ280" s="59">
        <v>6.8510523999999997E-11</v>
      </c>
      <c r="BR280" s="59">
        <v>0.37059758379171759</v>
      </c>
      <c r="BS280" s="59">
        <v>3.1735177E-11</v>
      </c>
    </row>
    <row r="281" spans="2:71" x14ac:dyDescent="0.25">
      <c r="B281" s="52">
        <v>1.3689999999999999E-4</v>
      </c>
      <c r="C281" s="52">
        <v>4.6690000000000004E-3</v>
      </c>
      <c r="D281" s="52">
        <v>23.326529000000001</v>
      </c>
      <c r="E281" s="52">
        <v>8.1483640000000008</v>
      </c>
      <c r="F281" s="52">
        <v>2.3072819999999999E-3</v>
      </c>
      <c r="G281" s="52">
        <v>2.1888994000000001E-4</v>
      </c>
      <c r="H281" s="52">
        <v>35.561653</v>
      </c>
      <c r="I281" s="52">
        <v>0.240654124</v>
      </c>
      <c r="J281" s="52">
        <v>0.15609752499999999</v>
      </c>
      <c r="K281" s="52">
        <v>1.648236744E-9</v>
      </c>
      <c r="L281" s="52">
        <v>0.3967516506587116</v>
      </c>
      <c r="M281" s="52">
        <v>0.20536368999999999</v>
      </c>
      <c r="N281" s="52">
        <v>0.191820512</v>
      </c>
      <c r="O281" s="52">
        <v>8.2758202000000003E-11</v>
      </c>
      <c r="P281" s="52">
        <v>0.4223327821209007</v>
      </c>
      <c r="Q281" s="65">
        <v>3.8108554999999998E-11</v>
      </c>
      <c r="T281" s="63">
        <v>1.459E-4</v>
      </c>
      <c r="U281" s="63">
        <v>3.4884E-3</v>
      </c>
      <c r="V281" s="63">
        <v>24.722570000000001</v>
      </c>
      <c r="W281" s="63">
        <v>7.9323139999999999</v>
      </c>
      <c r="X281" s="63">
        <v>2.3201578E-3</v>
      </c>
      <c r="Y281" s="63">
        <v>2.1423715000000001E-4</v>
      </c>
      <c r="Z281" s="63">
        <v>35.62021</v>
      </c>
      <c r="AA281" s="63">
        <v>0.23241774000000001</v>
      </c>
      <c r="AB281" s="63">
        <v>0.13444693399999999</v>
      </c>
      <c r="AC281" s="63">
        <v>6.2891371299999997E-10</v>
      </c>
      <c r="AD281" s="63">
        <v>0.36686467463784639</v>
      </c>
      <c r="AE281" s="63">
        <v>0.19451122000000001</v>
      </c>
      <c r="AF281" s="63">
        <v>0.16290496378649999</v>
      </c>
      <c r="AG281" s="63">
        <v>6.9183301999999994E-11</v>
      </c>
      <c r="AH281" s="63">
        <v>0.38591844918153301</v>
      </c>
      <c r="AI281" s="63">
        <v>3.2522050000000002E-11</v>
      </c>
      <c r="AL281" s="54">
        <v>1.5809999999999999E-4</v>
      </c>
      <c r="AM281" s="54">
        <v>2.6657E-3</v>
      </c>
      <c r="AN281" s="54">
        <v>26.167380999999999</v>
      </c>
      <c r="AO281" s="54">
        <v>7.7257524000000002</v>
      </c>
      <c r="AP281" s="54">
        <v>2.3343930000000001E-3</v>
      </c>
      <c r="AQ281" s="54">
        <v>2.0966944E-4</v>
      </c>
      <c r="AR281" s="54">
        <v>35.681579999999997</v>
      </c>
      <c r="AS281" s="54">
        <v>0.22399559999999999</v>
      </c>
      <c r="AT281" s="54">
        <v>0.115296073</v>
      </c>
      <c r="AU281" s="54">
        <v>3.15853505E-10</v>
      </c>
      <c r="AV281" s="54">
        <v>0.33929167332364918</v>
      </c>
      <c r="AW281" s="54">
        <v>0.18775623</v>
      </c>
      <c r="AX281" s="54">
        <v>0.13964178341097369</v>
      </c>
      <c r="AY281" s="54">
        <v>5.9824885000000002E-11</v>
      </c>
      <c r="AZ281" s="54">
        <v>0.36641412058656048</v>
      </c>
      <c r="BA281" s="54">
        <v>2.8013665999999999E-11</v>
      </c>
      <c r="BD281" s="59">
        <v>1.5420000000000001E-4</v>
      </c>
      <c r="BE281" s="59">
        <v>3.0823000000000001E-3</v>
      </c>
      <c r="BF281" s="59">
        <v>25.448729</v>
      </c>
      <c r="BG281" s="59">
        <v>7.8470979999999999</v>
      </c>
      <c r="BH281" s="59">
        <v>2.3293217999999999E-3</v>
      </c>
      <c r="BI281" s="59">
        <v>2.1190643E-4</v>
      </c>
      <c r="BJ281" s="59">
        <v>35.655422000000002</v>
      </c>
      <c r="BK281" s="59">
        <v>0.22805138</v>
      </c>
      <c r="BL281" s="59">
        <v>0.125082368</v>
      </c>
      <c r="BM281" s="59">
        <v>4.6083586299999998E-10</v>
      </c>
      <c r="BN281" s="59">
        <v>0.35313374846923518</v>
      </c>
      <c r="BO281" s="59">
        <v>0.191157465</v>
      </c>
      <c r="BP281" s="59">
        <v>0.1512016054963127</v>
      </c>
      <c r="BQ281" s="59">
        <v>6.4763742000000006E-11</v>
      </c>
      <c r="BR281" s="59">
        <v>0.36650266759149941</v>
      </c>
      <c r="BS281" s="59">
        <v>3.0386960000000001E-11</v>
      </c>
    </row>
    <row r="282" spans="2:71" x14ac:dyDescent="0.25">
      <c r="B282" s="52">
        <v>1.382E-4</v>
      </c>
      <c r="C282" s="52">
        <v>5.0533000000000002E-3</v>
      </c>
      <c r="D282" s="52">
        <v>22.801628000000001</v>
      </c>
      <c r="E282" s="52">
        <v>8.1498460000000001</v>
      </c>
      <c r="F282" s="52">
        <v>2.3071662999999999E-3</v>
      </c>
      <c r="G282" s="52">
        <v>2.2075562000000001E-4</v>
      </c>
      <c r="H282" s="52">
        <v>35.554479999999998</v>
      </c>
      <c r="I282" s="52">
        <v>0.24405204999999999</v>
      </c>
      <c r="J282" s="52">
        <v>0.16387452599999999</v>
      </c>
      <c r="K282" s="52">
        <v>2.0732705650000002E-9</v>
      </c>
      <c r="L282" s="52">
        <v>0.40792657808416188</v>
      </c>
      <c r="M282" s="52">
        <v>0.20859367000000001</v>
      </c>
      <c r="N282" s="52">
        <v>0.203551553</v>
      </c>
      <c r="O282" s="52">
        <v>8.7436692000000001E-11</v>
      </c>
      <c r="P282" s="52">
        <v>0.43763992112738981</v>
      </c>
      <c r="Q282" s="65">
        <v>3.9914680000000001E-11</v>
      </c>
      <c r="T282" s="63">
        <v>1.47E-4</v>
      </c>
      <c r="U282" s="63">
        <v>3.8206999999999998E-3</v>
      </c>
      <c r="V282" s="63">
        <v>24.173738</v>
      </c>
      <c r="W282" s="63">
        <v>7.9316072000000002</v>
      </c>
      <c r="X282" s="63">
        <v>2.3200236999999999E-3</v>
      </c>
      <c r="Y282" s="63">
        <v>2.1607005E-4</v>
      </c>
      <c r="Z282" s="63">
        <v>35.612793000000003</v>
      </c>
      <c r="AA282" s="63">
        <v>0.23540441500000001</v>
      </c>
      <c r="AB282" s="63">
        <v>0.14162656000000001</v>
      </c>
      <c r="AC282" s="63">
        <v>7.7468658599999997E-10</v>
      </c>
      <c r="AD282" s="63">
        <v>0.37703097578401351</v>
      </c>
      <c r="AE282" s="63">
        <v>0.19706336999999999</v>
      </c>
      <c r="AF282" s="63">
        <v>0.17099768460000001</v>
      </c>
      <c r="AG282" s="63">
        <v>7.1979667000000001E-11</v>
      </c>
      <c r="AH282" s="63">
        <v>0.39844409210697918</v>
      </c>
      <c r="AI282" s="63">
        <v>3.4059113000000002E-11</v>
      </c>
      <c r="AL282" s="54">
        <v>1.5890000000000001E-4</v>
      </c>
      <c r="AM282" s="54">
        <v>2.8992000000000002E-3</v>
      </c>
      <c r="AN282" s="54">
        <v>25.591847999999999</v>
      </c>
      <c r="AO282" s="54">
        <v>7.7246103000000002</v>
      </c>
      <c r="AP282" s="54">
        <v>2.3340974E-3</v>
      </c>
      <c r="AQ282" s="54">
        <v>2.1148137E-4</v>
      </c>
      <c r="AR282" s="54">
        <v>35.672829999999998</v>
      </c>
      <c r="AS282" s="54">
        <v>0.22713317999999999</v>
      </c>
      <c r="AT282" s="54">
        <v>0.12173866</v>
      </c>
      <c r="AU282" s="54">
        <v>3.65027712E-10</v>
      </c>
      <c r="AV282" s="54">
        <v>0.34887184037310709</v>
      </c>
      <c r="AW282" s="54">
        <v>0.19006116000000001</v>
      </c>
      <c r="AX282" s="54">
        <v>0.1466481241077435</v>
      </c>
      <c r="AY282" s="54">
        <v>6.2072723999999994E-11</v>
      </c>
      <c r="AZ282" s="54">
        <v>0.3762679621258555</v>
      </c>
      <c r="BA282" s="54">
        <v>2.9298280000000001E-11</v>
      </c>
      <c r="BD282" s="59">
        <v>1.551E-4</v>
      </c>
      <c r="BE282" s="59">
        <v>3.3850999999999998E-3</v>
      </c>
      <c r="BF282" s="59">
        <v>24.885940000000002</v>
      </c>
      <c r="BG282" s="59">
        <v>7.8463944999999997</v>
      </c>
      <c r="BH282" s="59">
        <v>2.3290594000000002E-3</v>
      </c>
      <c r="BI282" s="59">
        <v>2.1372983999999999E-4</v>
      </c>
      <c r="BJ282" s="59">
        <v>35.646909999999998</v>
      </c>
      <c r="BK282" s="59">
        <v>0.23105468000000001</v>
      </c>
      <c r="BL282" s="59">
        <v>0.13203002</v>
      </c>
      <c r="BM282" s="59">
        <v>5.60102039E-10</v>
      </c>
      <c r="BN282" s="59">
        <v>0.36308470056887671</v>
      </c>
      <c r="BO282" s="59">
        <v>0.19341453</v>
      </c>
      <c r="BP282" s="59">
        <v>0.15880708703188839</v>
      </c>
      <c r="BQ282" s="59">
        <v>6.7327768400000006E-11</v>
      </c>
      <c r="BR282" s="59">
        <v>0.37634749113111049</v>
      </c>
      <c r="BS282" s="59">
        <v>3.1853769999999997E-11</v>
      </c>
    </row>
    <row r="283" spans="2:71" x14ac:dyDescent="0.25">
      <c r="B283" s="52">
        <v>1.37E-4</v>
      </c>
      <c r="C283" s="52">
        <v>6.0365000000000002E-3</v>
      </c>
      <c r="D283" s="52">
        <v>22.210664999999999</v>
      </c>
      <c r="E283" s="52">
        <v>8.1517660000000003</v>
      </c>
      <c r="F283" s="52">
        <v>2.3079389000000001E-3</v>
      </c>
      <c r="G283" s="52">
        <v>2.2282631999999999E-4</v>
      </c>
      <c r="H283" s="52">
        <v>35.555298000000001</v>
      </c>
      <c r="I283" s="52">
        <v>0.24865546999999999</v>
      </c>
      <c r="J283" s="52">
        <v>0.18165514499999999</v>
      </c>
      <c r="K283" s="52">
        <v>5.1638520719999999E-9</v>
      </c>
      <c r="L283" s="52">
        <v>0.43031062017620542</v>
      </c>
      <c r="M283" s="52">
        <v>0.21240177499999999</v>
      </c>
      <c r="N283" s="52">
        <v>0.23612560299999999</v>
      </c>
      <c r="O283" s="52">
        <v>1.06295351E-10</v>
      </c>
      <c r="P283" s="52">
        <v>0.47501349215202399</v>
      </c>
      <c r="Q283" s="65">
        <v>4.5687491999999999E-11</v>
      </c>
      <c r="T283" s="63">
        <v>1.45E-4</v>
      </c>
      <c r="U283" s="63">
        <v>4.5126000000000003E-3</v>
      </c>
      <c r="V283" s="63">
        <v>23.565670000000001</v>
      </c>
      <c r="W283" s="63">
        <v>7.931762</v>
      </c>
      <c r="X283" s="63">
        <v>2.3208894000000002E-3</v>
      </c>
      <c r="Y283" s="63">
        <v>2.1810376999999999E-4</v>
      </c>
      <c r="Z283" s="63">
        <v>35.612526000000003</v>
      </c>
      <c r="AA283" s="63">
        <v>0.24028946600000001</v>
      </c>
      <c r="AB283" s="63">
        <v>0.159018558</v>
      </c>
      <c r="AC283" s="63">
        <v>1.59250519E-9</v>
      </c>
      <c r="AD283" s="63">
        <v>0.39930802560296691</v>
      </c>
      <c r="AE283" s="63">
        <v>0.20430313999999999</v>
      </c>
      <c r="AF283" s="63">
        <v>0.199914018</v>
      </c>
      <c r="AG283" s="63">
        <v>8.6751045999999994E-11</v>
      </c>
      <c r="AH283" s="63">
        <v>0.43580925312705321</v>
      </c>
      <c r="AI283" s="63">
        <v>3.9290692E-11</v>
      </c>
      <c r="AL283" s="54">
        <v>1.5660000000000001E-4</v>
      </c>
      <c r="AM283" s="54">
        <v>3.4688000000000002E-3</v>
      </c>
      <c r="AN283" s="54">
        <v>24.964818999999999</v>
      </c>
      <c r="AO283" s="54">
        <v>7.7242810000000004</v>
      </c>
      <c r="AP283" s="54">
        <v>2.3349821999999998E-3</v>
      </c>
      <c r="AQ283" s="54">
        <v>2.1345700000000001E-4</v>
      </c>
      <c r="AR283" s="54">
        <v>35.672443000000001</v>
      </c>
      <c r="AS283" s="54">
        <v>0.23141858000000001</v>
      </c>
      <c r="AT283" s="54">
        <v>0.13879530400000001</v>
      </c>
      <c r="AU283" s="54">
        <v>6.7507091200000004E-10</v>
      </c>
      <c r="AV283" s="54">
        <v>0.37021388468418209</v>
      </c>
      <c r="AW283" s="54">
        <v>0.19428255</v>
      </c>
      <c r="AX283" s="54">
        <v>0.169584858</v>
      </c>
      <c r="AY283" s="54">
        <v>7.3233096000000006E-11</v>
      </c>
      <c r="AZ283" s="54">
        <v>0.40934388511025321</v>
      </c>
      <c r="BA283" s="54">
        <v>3.4100514000000003E-11</v>
      </c>
      <c r="BD283" s="59">
        <v>1.529E-4</v>
      </c>
      <c r="BE283" s="59">
        <v>4.0182999999999998E-3</v>
      </c>
      <c r="BF283" s="59">
        <v>24.266566999999998</v>
      </c>
      <c r="BG283" s="59">
        <v>7.8465303999999998</v>
      </c>
      <c r="BH283" s="59">
        <v>2.3298365999999998E-3</v>
      </c>
      <c r="BI283" s="59">
        <v>2.1574326E-4</v>
      </c>
      <c r="BJ283" s="59">
        <v>35.645960000000002</v>
      </c>
      <c r="BK283" s="59">
        <v>0.23564925</v>
      </c>
      <c r="BL283" s="59">
        <v>0.14951053</v>
      </c>
      <c r="BM283" s="59">
        <v>1.1190642480000001E-9</v>
      </c>
      <c r="BN283" s="59">
        <v>0.3851597811289279</v>
      </c>
      <c r="BO283" s="59">
        <v>0.200046425</v>
      </c>
      <c r="BP283" s="59">
        <v>0.18486992999999999</v>
      </c>
      <c r="BQ283" s="59">
        <v>8.0572060999999994E-11</v>
      </c>
      <c r="BR283" s="59">
        <v>0.40994176911759223</v>
      </c>
      <c r="BS283" s="59">
        <v>3.6974970000000002E-11</v>
      </c>
    </row>
    <row r="284" spans="2:71" x14ac:dyDescent="0.25">
      <c r="B284" s="52">
        <v>1.359E-4</v>
      </c>
      <c r="C284" s="52">
        <v>6.9560999999999998E-3</v>
      </c>
      <c r="D284" s="52">
        <v>21.744087</v>
      </c>
      <c r="E284" s="52">
        <v>8.1523559999999993</v>
      </c>
      <c r="F284" s="52">
        <v>2.3097522000000001E-3</v>
      </c>
      <c r="G284" s="52">
        <v>2.2448324E-4</v>
      </c>
      <c r="H284" s="52">
        <v>35.565196999999998</v>
      </c>
      <c r="I284" s="52">
        <v>0.25181662999999999</v>
      </c>
      <c r="J284" s="52">
        <v>0.19475225600000001</v>
      </c>
      <c r="K284" s="52">
        <v>1.1310832707E-8</v>
      </c>
      <c r="L284" s="52">
        <v>0.44656889732442689</v>
      </c>
      <c r="M284" s="52">
        <v>0.21443055999999999</v>
      </c>
      <c r="N284" s="52">
        <v>0.26103429</v>
      </c>
      <c r="O284" s="52">
        <v>1.2013426800000001E-10</v>
      </c>
      <c r="P284" s="52">
        <v>0.50249318916986485</v>
      </c>
      <c r="Q284" s="65">
        <v>4.9684322999999998E-11</v>
      </c>
      <c r="T284" s="63">
        <v>1.4349999999999999E-4</v>
      </c>
      <c r="U284" s="63">
        <v>5.3734999999999998E-3</v>
      </c>
      <c r="V284" s="63">
        <v>23.088526000000002</v>
      </c>
      <c r="W284" s="63">
        <v>7.9310910000000003</v>
      </c>
      <c r="X284" s="63">
        <v>2.3226077000000002E-3</v>
      </c>
      <c r="Y284" s="63">
        <v>2.1971084E-4</v>
      </c>
      <c r="Z284" s="63">
        <v>35.619309999999999</v>
      </c>
      <c r="AA284" s="63">
        <v>0.24354306000000001</v>
      </c>
      <c r="AB284" s="63">
        <v>0.17229218399999999</v>
      </c>
      <c r="AC284" s="63">
        <v>3.7363266100000001E-9</v>
      </c>
      <c r="AD284" s="63">
        <v>0.41583524774808861</v>
      </c>
      <c r="AE284" s="63">
        <v>0.20649182999999999</v>
      </c>
      <c r="AF284" s="63">
        <v>0.22440253299999999</v>
      </c>
      <c r="AG284" s="63">
        <v>9.9229288000000005E-11</v>
      </c>
      <c r="AH284" s="63">
        <v>0.4633381361436465</v>
      </c>
      <c r="AI284" s="63">
        <v>4.3419149999999998E-11</v>
      </c>
      <c r="AL284" s="54">
        <v>1.5469999999999999E-4</v>
      </c>
      <c r="AM284" s="54">
        <v>4.1652E-3</v>
      </c>
      <c r="AN284" s="54">
        <v>24.475757999999999</v>
      </c>
      <c r="AO284" s="54">
        <v>7.7237724999999999</v>
      </c>
      <c r="AP284" s="54">
        <v>2.3365846999999999E-3</v>
      </c>
      <c r="AQ284" s="54">
        <v>2.1501986E-4</v>
      </c>
      <c r="AR284" s="54">
        <v>35.677273</v>
      </c>
      <c r="AS284" s="54">
        <v>0.23449563000000001</v>
      </c>
      <c r="AT284" s="54">
        <v>0.15219280499999999</v>
      </c>
      <c r="AU284" s="54">
        <v>1.4545263600000001E-9</v>
      </c>
      <c r="AV284" s="54">
        <v>0.38668843646479301</v>
      </c>
      <c r="AW284" s="54">
        <v>0.19856646999999999</v>
      </c>
      <c r="AX284" s="54">
        <v>0.19092372799999999</v>
      </c>
      <c r="AY284" s="54">
        <v>8.36244484E-11</v>
      </c>
      <c r="AZ284" s="54">
        <v>0.43607549312468558</v>
      </c>
      <c r="BA284" s="54">
        <v>3.8081129999999999E-11</v>
      </c>
      <c r="BD284" s="59">
        <v>1.5119999999999999E-4</v>
      </c>
      <c r="BE284" s="59">
        <v>4.7907000000000002E-3</v>
      </c>
      <c r="BF284" s="59">
        <v>23.781908000000001</v>
      </c>
      <c r="BG284" s="59">
        <v>7.8462467</v>
      </c>
      <c r="BH284" s="59">
        <v>2.3314172999999998E-3</v>
      </c>
      <c r="BI284" s="59">
        <v>2.1733274000000001E-4</v>
      </c>
      <c r="BJ284" s="59">
        <v>35.651707000000002</v>
      </c>
      <c r="BK284" s="59">
        <v>0.23892173999999999</v>
      </c>
      <c r="BL284" s="59">
        <v>0.16266831000000001</v>
      </c>
      <c r="BM284" s="59">
        <v>2.526383905E-9</v>
      </c>
      <c r="BN284" s="59">
        <v>0.40159005253746788</v>
      </c>
      <c r="BO284" s="59">
        <v>0.20285180999999999</v>
      </c>
      <c r="BP284" s="59">
        <v>0.208059353</v>
      </c>
      <c r="BQ284" s="59">
        <v>9.2134389999999997E-11</v>
      </c>
      <c r="BR284" s="59">
        <v>0.43662471113319562</v>
      </c>
      <c r="BS284" s="59">
        <v>4.1015462000000002E-11</v>
      </c>
    </row>
    <row r="285" spans="2:71" x14ac:dyDescent="0.25">
      <c r="B285" s="52">
        <v>1.3970000000000001E-4</v>
      </c>
      <c r="C285" s="52">
        <v>7.9857000000000001E-3</v>
      </c>
      <c r="D285" s="52">
        <v>21.450157000000001</v>
      </c>
      <c r="E285" s="52">
        <v>8.151351</v>
      </c>
      <c r="F285" s="52">
        <v>2.3130350000000002E-3</v>
      </c>
      <c r="G285" s="52">
        <v>2.2554804000000001E-4</v>
      </c>
      <c r="H285" s="52">
        <v>35.588776000000003</v>
      </c>
      <c r="I285" s="52">
        <v>0.25471653599999999</v>
      </c>
      <c r="J285" s="52">
        <v>0.20594978</v>
      </c>
      <c r="K285" s="52">
        <v>2.8556537092999999E-8</v>
      </c>
      <c r="L285" s="52">
        <v>0.46066634457156491</v>
      </c>
      <c r="M285" s="52">
        <v>0.21691452</v>
      </c>
      <c r="N285" s="52">
        <v>0.28586091499999999</v>
      </c>
      <c r="O285" s="52">
        <v>1.40041214E-10</v>
      </c>
      <c r="P285" s="52">
        <v>0.53059318319410442</v>
      </c>
      <c r="Q285" s="65">
        <v>5.4004960000000001E-11</v>
      </c>
      <c r="T285" s="63">
        <v>1.4689999999999999E-4</v>
      </c>
      <c r="U285" s="63">
        <v>6.2434999999999999E-3</v>
      </c>
      <c r="V285" s="63">
        <v>22.795185</v>
      </c>
      <c r="W285" s="63">
        <v>7.9299410000000004</v>
      </c>
      <c r="X285" s="63">
        <v>2.3257377999999999E-3</v>
      </c>
      <c r="Y285" s="63">
        <v>2.2072444999999999E-4</v>
      </c>
      <c r="Z285" s="63">
        <v>35.639015000000001</v>
      </c>
      <c r="AA285" s="63">
        <v>0.24698238</v>
      </c>
      <c r="AB285" s="63">
        <v>0.18387822000000001</v>
      </c>
      <c r="AC285" s="63">
        <v>9.2991875700000002E-9</v>
      </c>
      <c r="AD285" s="63">
        <v>0.43086060931232478</v>
      </c>
      <c r="AE285" s="63">
        <v>0.20915162000000001</v>
      </c>
      <c r="AF285" s="63">
        <v>0.25116216000000002</v>
      </c>
      <c r="AG285" s="63">
        <v>1.1845157E-10</v>
      </c>
      <c r="AH285" s="63">
        <v>0.49342651416745348</v>
      </c>
      <c r="AI285" s="63">
        <v>4.7929232999999999E-11</v>
      </c>
      <c r="AL285" s="54">
        <v>1.5760000000000001E-4</v>
      </c>
      <c r="AM285" s="54">
        <v>4.8243000000000001E-3</v>
      </c>
      <c r="AN285" s="54">
        <v>24.17971</v>
      </c>
      <c r="AO285" s="54">
        <v>7.7234936000000003</v>
      </c>
      <c r="AP285" s="54">
        <v>2.3395690000000001E-3</v>
      </c>
      <c r="AQ285" s="54">
        <v>2.1599984999999999E-4</v>
      </c>
      <c r="AR285" s="54">
        <v>35.695037999999997</v>
      </c>
      <c r="AS285" s="54">
        <v>0.23828156</v>
      </c>
      <c r="AT285" s="54">
        <v>0.16161545999999999</v>
      </c>
      <c r="AU285" s="54">
        <v>3.2619061739999998E-9</v>
      </c>
      <c r="AV285" s="54">
        <v>0.399897023273316</v>
      </c>
      <c r="AW285" s="54">
        <v>0.20189226399999999</v>
      </c>
      <c r="AX285" s="54">
        <v>0.21572251200000001</v>
      </c>
      <c r="AY285" s="54">
        <v>9.9441782000000002E-11</v>
      </c>
      <c r="AZ285" s="54">
        <v>0.46483514314473517</v>
      </c>
      <c r="BA285" s="54">
        <v>4.2041978000000002E-11</v>
      </c>
      <c r="BD285" s="59">
        <v>1.5449999999999999E-4</v>
      </c>
      <c r="BE285" s="59">
        <v>5.5817999999999996E-3</v>
      </c>
      <c r="BF285" s="59">
        <v>23.485990000000001</v>
      </c>
      <c r="BG285" s="59">
        <v>7.8457727000000004</v>
      </c>
      <c r="BH285" s="59">
        <v>2.3344462000000001E-3</v>
      </c>
      <c r="BI285" s="59">
        <v>2.1832186E-4</v>
      </c>
      <c r="BJ285" s="59">
        <v>35.671177</v>
      </c>
      <c r="BK285" s="59">
        <v>0.24212407</v>
      </c>
      <c r="BL285" s="59">
        <v>0.17360087399999999</v>
      </c>
      <c r="BM285" s="59">
        <v>6.151736845E-9</v>
      </c>
      <c r="BN285" s="59">
        <v>0.41572495016411648</v>
      </c>
      <c r="BO285" s="59">
        <v>0.20536619</v>
      </c>
      <c r="BP285" s="59">
        <v>0.23309543999999999</v>
      </c>
      <c r="BQ285" s="59">
        <v>1.08692766E-10</v>
      </c>
      <c r="BR285" s="59">
        <v>0.46512818215398621</v>
      </c>
      <c r="BS285" s="59">
        <v>4.5240505999999998E-11</v>
      </c>
    </row>
    <row r="286" spans="2:71" x14ac:dyDescent="0.25">
      <c r="B286" s="52">
        <v>1.5239999999999999E-4</v>
      </c>
      <c r="C286" s="52">
        <v>8.4349999999999998E-3</v>
      </c>
      <c r="D286" s="52">
        <v>21.404</v>
      </c>
      <c r="E286" s="52">
        <v>8.14893</v>
      </c>
      <c r="F286" s="52">
        <v>2.3151827000000001E-3</v>
      </c>
      <c r="G286" s="52">
        <v>2.2580602999999999E-4</v>
      </c>
      <c r="H286" s="52">
        <v>35.588813999999999</v>
      </c>
      <c r="I286" s="52">
        <v>0.25761308999999999</v>
      </c>
      <c r="J286" s="52">
        <v>0.20899122000000001</v>
      </c>
      <c r="K286" s="52">
        <v>3.3045861017E-8</v>
      </c>
      <c r="L286" s="52">
        <v>0.46660434306141357</v>
      </c>
      <c r="M286" s="52">
        <v>0.21834339999999999</v>
      </c>
      <c r="N286" s="52">
        <v>0.30201599000000001</v>
      </c>
      <c r="O286" s="52">
        <v>1.5377199E-10</v>
      </c>
      <c r="P286" s="52">
        <v>0.54909366620950917</v>
      </c>
      <c r="Q286" s="65">
        <v>5.5661430000000003E-11</v>
      </c>
      <c r="T286" s="63">
        <v>1.594E-4</v>
      </c>
      <c r="U286" s="63">
        <v>6.8256000000000002E-3</v>
      </c>
      <c r="V286" s="63">
        <v>22.766766000000001</v>
      </c>
      <c r="W286" s="63">
        <v>7.9286757000000003</v>
      </c>
      <c r="X286" s="63">
        <v>2.3276894000000001E-3</v>
      </c>
      <c r="Y286" s="63">
        <v>2.2089582000000001E-4</v>
      </c>
      <c r="Z286" s="63">
        <v>35.633277999999997</v>
      </c>
      <c r="AA286" s="63">
        <v>0.24958437</v>
      </c>
      <c r="AB286" s="63">
        <v>0.187047925</v>
      </c>
      <c r="AC286" s="63">
        <v>1.4135576228E-8</v>
      </c>
      <c r="AD286" s="63">
        <v>0.43663230914953638</v>
      </c>
      <c r="AE286" s="63">
        <v>0.21019737999999999</v>
      </c>
      <c r="AF286" s="63">
        <v>0.26888385999999997</v>
      </c>
      <c r="AG286" s="63">
        <v>1.3200185300000001E-10</v>
      </c>
      <c r="AH286" s="63">
        <v>0.51226477818275018</v>
      </c>
      <c r="AI286" s="63">
        <v>4.9954319999999999E-11</v>
      </c>
      <c r="AL286" s="54">
        <v>1.6990000000000001E-4</v>
      </c>
      <c r="AM286" s="54">
        <v>5.4473000000000004E-3</v>
      </c>
      <c r="AN286" s="54">
        <v>24.166457999999999</v>
      </c>
      <c r="AO286" s="54">
        <v>7.7232747000000002</v>
      </c>
      <c r="AP286" s="54">
        <v>2.3412053E-3</v>
      </c>
      <c r="AQ286" s="54">
        <v>2.1610741000000001E-4</v>
      </c>
      <c r="AR286" s="54">
        <v>35.682746999999999</v>
      </c>
      <c r="AS286" s="54">
        <v>0.24055254000000001</v>
      </c>
      <c r="AT286" s="54">
        <v>0.16705109200000001</v>
      </c>
      <c r="AU286" s="54">
        <v>6.5888544120000003E-9</v>
      </c>
      <c r="AV286" s="54">
        <v>0.40760363860130783</v>
      </c>
      <c r="AW286" s="54">
        <v>0.20265782500000001</v>
      </c>
      <c r="AX286" s="54">
        <v>0.23628862</v>
      </c>
      <c r="AY286" s="54">
        <v>1.1460308E-10</v>
      </c>
      <c r="AZ286" s="54">
        <v>0.48242831416144732</v>
      </c>
      <c r="BA286" s="54">
        <v>4.4861666E-11</v>
      </c>
      <c r="BD286" s="59">
        <v>1.6699999999999999E-4</v>
      </c>
      <c r="BE286" s="59">
        <v>6.0346999999999996E-3</v>
      </c>
      <c r="BF286" s="59">
        <v>23.465281999999998</v>
      </c>
      <c r="BG286" s="59">
        <v>7.8451610000000001</v>
      </c>
      <c r="BH286" s="59">
        <v>2.3363384E-3</v>
      </c>
      <c r="BI286" s="59">
        <v>2.1846343999999999E-4</v>
      </c>
      <c r="BJ286" s="59">
        <v>35.664634999999997</v>
      </c>
      <c r="BK286" s="59">
        <v>0.24484969600000001</v>
      </c>
      <c r="BL286" s="59">
        <v>0.175691404</v>
      </c>
      <c r="BM286" s="59">
        <v>8.8367060230000007E-9</v>
      </c>
      <c r="BN286" s="59">
        <v>0.42054110884975421</v>
      </c>
      <c r="BO286" s="59">
        <v>0.20620149400000001</v>
      </c>
      <c r="BP286" s="59">
        <v>0.24887852999999999</v>
      </c>
      <c r="BQ286" s="59">
        <v>1.1948448799999999E-10</v>
      </c>
      <c r="BR286" s="59">
        <v>0.48268838916632872</v>
      </c>
      <c r="BS286" s="59">
        <v>4.677698E-11</v>
      </c>
    </row>
    <row r="287" spans="2:71" x14ac:dyDescent="0.25">
      <c r="B287" s="52" cm="1">
        <f t="array" ref="B287:B300">TRANSPOSE(Fe!E$14:R$14)</f>
        <v>1.197E-4</v>
      </c>
      <c r="C287" s="52" cm="1">
        <f t="array" ref="C287:C300">TRANSPOSE('PO4'!E$14:R$14)</f>
        <v>3.1361699999999999E-2</v>
      </c>
      <c r="D287" s="52" cm="1">
        <f t="array" ref="D287:D300">TRANSPOSE(surface_T!E$14:R$14)</f>
        <v>24.926414000000001</v>
      </c>
      <c r="E287" s="52" cm="1">
        <f t="array" ref="E287:E300">TRANSPOSE(surface_ph!E$14:R$14)</f>
        <v>8.1470369999999992</v>
      </c>
      <c r="F287" s="52" cm="1">
        <f t="array" ref="F287:F300">TRANSPOSE(surface_Alk!E$14:R$14)</f>
        <v>2.2454303999999998E-3</v>
      </c>
      <c r="G287" s="52" cm="1">
        <f t="array" ref="G287:G300">TRANSPOSE(surface_oxugen!E$14:R$14)</f>
        <v>2.1437115000000001E-4</v>
      </c>
      <c r="H287" s="52" cm="1">
        <f t="array" ref="H287:H300">TRANSPOSE(Surface_sal!E$14:R$14)</f>
        <v>34.499313000000001</v>
      </c>
      <c r="I287" s="52" cm="1">
        <f t="array" ref="I287:I300">TRANSPOSE(picophyto!E$14:R$14)</f>
        <v>0.25004241999999999</v>
      </c>
      <c r="J287" s="52" cm="1">
        <f t="array" ref="J287:J300">TRANSPOSE(nanophyto!E$14:R$14)</f>
        <v>0.29417748999999999</v>
      </c>
      <c r="K287" s="52" cm="1">
        <f t="array" ref="K287:K300">TRANSPOSE(microphyto!E$14:R$14)</f>
        <v>5.4334270289347598E-2</v>
      </c>
      <c r="L287" s="52" cm="1">
        <f t="array" ref="L287:L300">TRANSPOSE(total_phyto!E$14:R$14)</f>
        <v>0.5985541803431369</v>
      </c>
      <c r="M287" s="52" cm="1">
        <f t="array" ref="M287:M300">TRANSPOSE(nanozoo!E$14:R$14)</f>
        <v>0.236143614</v>
      </c>
      <c r="N287" s="52" cm="1">
        <f t="array" ref="N287:N300">TRANSPOSE(microzoo!E$14:R$14)</f>
        <v>0.45109855999999998</v>
      </c>
      <c r="O287" s="52" cm="1">
        <f t="array" ref="O287:O300">TRANSPOSE(mesozoo!E$14:R$14)</f>
        <v>0.13615002010840391</v>
      </c>
      <c r="P287" s="52" cm="1">
        <f t="array" ref="P287:P300">TRANSPOSE(total_zoo!E$14:R$14)</f>
        <v>0.8602544349697222</v>
      </c>
      <c r="Q287" s="65" cm="1">
        <f t="array" ref="Q287:Q300">TRANSPOSE(foram!E$14:R$14)</f>
        <v>8.6709169999999997E-10</v>
      </c>
      <c r="T287" s="63" cm="1">
        <f t="array" ref="T287:T300">TRANSPOSE(Fe!E$125:R$125)</f>
        <v>1.2070000000000001E-4</v>
      </c>
      <c r="U287" s="63" cm="1">
        <f t="array" ref="U287:U300">TRANSPOSE('PO4'!E$125:R$125)</f>
        <v>2.6635900000000001E-2</v>
      </c>
      <c r="V287" s="63" cm="1">
        <f t="array" ref="V287:V300">TRANSPOSE(surface_T!E$125:R$125)</f>
        <v>26.527925</v>
      </c>
      <c r="W287" s="63" cm="1">
        <f t="array" ref="W287:W300">TRANSPOSE(surface_ph!E$125:R$125)</f>
        <v>7.9371036999999998</v>
      </c>
      <c r="X287" s="63" cm="1">
        <f t="array" ref="X287:X300">TRANSPOSE(surface_Alk!E$125:R$125)</f>
        <v>2.2550700000000001E-3</v>
      </c>
      <c r="Y287" s="63" cm="1">
        <f t="array" ref="Y287:Y300">TRANSPOSE(surface_oxugen!E$125:R$125)</f>
        <v>2.0948511E-4</v>
      </c>
      <c r="Z287" s="63" cm="1">
        <f t="array" ref="Z287:Z300">TRANSPOSE(Surface_sal!E$125:R$125)</f>
        <v>34.522278</v>
      </c>
      <c r="AA287" s="63" cm="1">
        <f t="array" ref="AA287:AA300">TRANSPOSE(picophyto!E$125:R$125)</f>
        <v>0.24316570000000001</v>
      </c>
      <c r="AB287" s="63" cm="1">
        <f t="array" ref="AB287:AB300">TRANSPOSE(nanophyto!E$125:R$125)</f>
        <v>0.26761044</v>
      </c>
      <c r="AC287" s="63" cm="1">
        <f t="array" ref="AC287:AC300">TRANSPOSE(microphyto!E$125:R$125)</f>
        <v>4.9383632750804998E-2</v>
      </c>
      <c r="AD287" s="63" cm="1">
        <f t="array" ref="AD287:AD300">TRANSPOSE(total_phyto!E$125:R$125)</f>
        <v>0.56015977280439888</v>
      </c>
      <c r="AE287" s="63" cm="1">
        <f t="array" ref="AE287:AE300">TRANSPOSE(nanozoo!E$125:R$125)</f>
        <v>0.22510517999999999</v>
      </c>
      <c r="AF287" s="63" cm="1">
        <f t="array" ref="AF287:AF300">TRANSPOSE(microzoo!E$125:R$125)</f>
        <v>0.42626247</v>
      </c>
      <c r="AG287" s="63" cm="1">
        <f t="array" ref="AG287:AG300">TRANSPOSE(mesozoo!E$125:R$125)</f>
        <v>0.1199628301051472</v>
      </c>
      <c r="AH287" s="63" cm="1">
        <f t="array" ref="AH287:AH300">TRANSPOSE(total_zoo!E$125:R$125)</f>
        <v>0.81201855280135127</v>
      </c>
      <c r="AI287" s="63" cm="1">
        <f t="array" ref="AI287:AI300">TRANSPOSE(foram!E$125:R$125)</f>
        <v>6.8450916999999997E-10</v>
      </c>
      <c r="AL287" s="54" cm="1">
        <f t="array" ref="AL287:AL300">TRANSPOSE(Fe!E$162:R$162)</f>
        <v>1.2439999999999999E-4</v>
      </c>
      <c r="AM287" s="54" cm="1">
        <f t="array" ref="AM287:AM300">TRANSPOSE('PO4'!E$162:R$162)</f>
        <v>2.2563799999999998E-2</v>
      </c>
      <c r="AN287" s="54" cm="1">
        <f t="array" ref="AN287:AN300">TRANSPOSE(surface_T!E$162:R$162)</f>
        <v>28.147176999999999</v>
      </c>
      <c r="AO287" s="54" cm="1">
        <f t="array" ref="AO287:AO300">TRANSPOSE(surface_ph!E$162:R$162)</f>
        <v>7.7292975999999998</v>
      </c>
      <c r="AP287" s="54" cm="1">
        <f t="array" ref="AP287:AP300">TRANSPOSE(surface_Alk!E$162:R$162)</f>
        <v>2.2657770000000001E-3</v>
      </c>
      <c r="AQ287" s="54" cm="1">
        <f t="array" ref="AQ287:AQ300">TRANSPOSE(surface_oxugen!E$162:R$162)</f>
        <v>2.0482707E-4</v>
      </c>
      <c r="AR287" s="54" cm="1">
        <f t="array" ref="AR287:AR300">TRANSPOSE(Surface_sal!E$162:R$162)</f>
        <v>34.545299999999997</v>
      </c>
      <c r="AS287" s="54" cm="1">
        <f t="array" ref="AS287:AS300">TRANSPOSE(picophyto!E$162:R$162)</f>
        <v>0.23488977999999999</v>
      </c>
      <c r="AT287" s="54" cm="1">
        <f t="array" ref="AT287:AT300">TRANSPOSE(nanophyto!E$162:R$162)</f>
        <v>0.24409633</v>
      </c>
      <c r="AU287" s="54" cm="1">
        <f t="array" ref="AU287:AU300">TRANSPOSE(microphyto!E$162:R$162)</f>
        <v>4.5446119592860497E-2</v>
      </c>
      <c r="AV287" s="54" cm="1">
        <f t="array" ref="AV287:AV300">TRANSPOSE(total_phyto!E$162:R$162)</f>
        <v>0.52443222964644243</v>
      </c>
      <c r="AW287" s="54" cm="1">
        <f t="array" ref="AW287:AW300">TRANSPOSE(nanozoo!E$162:R$162)</f>
        <v>0.21468221400000001</v>
      </c>
      <c r="AX287" s="54" cm="1">
        <f t="array" ref="AX287:AX300">TRANSPOSE(microzoo!E$162:R$162)</f>
        <v>0.40289551000000001</v>
      </c>
      <c r="AY287" s="54" cm="1">
        <f t="array" ref="AY287:AY300">TRANSPOSE(mesozoo!E$162:R$162)</f>
        <v>0.1061544601033849</v>
      </c>
      <c r="AZ287" s="54" cm="1">
        <f t="array" ref="AZ287:AZ300">TRANSPOSE(total_zoo!E$162:R$162)</f>
        <v>0.77570491772830608</v>
      </c>
      <c r="BA287" s="54" cm="1">
        <f t="array" ref="BA287:BA300">TRANSPOSE(foram!E$162:R$162)</f>
        <v>5.8109390000000001E-10</v>
      </c>
      <c r="BD287" s="59" cm="1">
        <f t="array" ref="BD287:BD300">TRANSPOSE(Fe!E$88:R$88)</f>
        <v>1.236E-4</v>
      </c>
      <c r="BE287" s="59" cm="1">
        <f t="array" ref="BE287:BE300">TRANSPOSE('PO4'!E$88:R$88)</f>
        <v>2.4305400000000001E-2</v>
      </c>
      <c r="BF287" s="59" cm="1">
        <f t="array" ref="BF287:BF300">TRANSPOSE(surface_T!E$88:R$88)</f>
        <v>27.338077999999999</v>
      </c>
      <c r="BG287" s="59" cm="1">
        <f t="array" ref="BG287:BG300">TRANSPOSE(surface_ph!E$88:R$88)</f>
        <v>7.8516589999999997</v>
      </c>
      <c r="BH287" s="59" cm="1">
        <f t="array" ref="BH287:BH300">TRANSPOSE(surface_Alk!E$88:R$88)</f>
        <v>2.2618193000000001E-3</v>
      </c>
      <c r="BI287" s="59" cm="1">
        <f t="array" ref="BI287:BI300">TRANSPOSE(surface_oxugen!E$88:R$88)</f>
        <v>2.0711781999999999E-4</v>
      </c>
      <c r="BJ287" s="59" cm="1">
        <f t="array" ref="BJ287:BJ300">TRANSPOSE(Surface_sal!E$88:R$88)</f>
        <v>34.537308000000003</v>
      </c>
      <c r="BK287" s="59" cm="1">
        <f t="array" ref="BK287:BK300">TRANSPOSE(picophyto!E$88:R$88)</f>
        <v>0.23926289000000001</v>
      </c>
      <c r="BL287" s="59" cm="1">
        <f t="array" ref="BL287:BL300">TRANSPOSE(nanophyto!E$88:R$88)</f>
        <v>0.25546185999999999</v>
      </c>
      <c r="BM287" s="59" cm="1">
        <f t="array" ref="BM287:BM300">TRANSPOSE(microphyto!E$88:R$88)</f>
        <v>4.7482941242750293E-2</v>
      </c>
      <c r="BN287" s="59" cm="1">
        <f t="array" ref="BN287:BN300">TRANSPOSE(total_phyto!E$88:R$88)</f>
        <v>0.54220769129646329</v>
      </c>
      <c r="BO287" s="59" cm="1">
        <f t="array" ref="BO287:BO300">TRANSPOSE(nanozoo!E$88:R$88)</f>
        <v>0.21971552</v>
      </c>
      <c r="BP287" s="59" cm="1">
        <f t="array" ref="BP287:BP300">TRANSPOSE(microzoo!E$88:R$88)</f>
        <v>0.41427931000000001</v>
      </c>
      <c r="BQ287" s="59" cm="1">
        <f t="array" ref="BQ287:BQ300">TRANSPOSE(mesozoo!E$88:R$88)</f>
        <v>0.11278096010415881</v>
      </c>
      <c r="BR287" s="59" cm="1">
        <f t="array" ref="BR287:BR300">TRANSPOSE(total_zoo!E$88:R$88)</f>
        <v>0.78266801672907982</v>
      </c>
      <c r="BS287" s="59" cm="1">
        <f t="array" ref="BS287:BS300">TRANSPOSE(foram!E$88:R$88)</f>
        <v>6.2885009999999999E-10</v>
      </c>
    </row>
    <row r="288" spans="2:71" x14ac:dyDescent="0.25">
      <c r="B288" s="52">
        <v>9.1500000000000001E-5</v>
      </c>
      <c r="C288" s="52">
        <v>2.02087E-2</v>
      </c>
      <c r="D288" s="52">
        <v>24.749973000000001</v>
      </c>
      <c r="E288" s="52">
        <v>8.1521015000000006</v>
      </c>
      <c r="F288" s="52">
        <v>2.2487724000000001E-3</v>
      </c>
      <c r="G288" s="52">
        <v>2.1518994E-4</v>
      </c>
      <c r="H288" s="52">
        <v>34.585006999999997</v>
      </c>
      <c r="I288" s="52">
        <v>0.26181335</v>
      </c>
      <c r="J288" s="52">
        <v>0.32133545000000002</v>
      </c>
      <c r="K288" s="52">
        <v>4.6658040488244561E-2</v>
      </c>
      <c r="L288" s="52">
        <v>0.62980684052845093</v>
      </c>
      <c r="M288" s="52">
        <v>0.25840111999999998</v>
      </c>
      <c r="N288" s="52">
        <v>0.47286324000000002</v>
      </c>
      <c r="O288" s="52">
        <v>0.18778957014063419</v>
      </c>
      <c r="P288" s="52">
        <v>0.96050890162305147</v>
      </c>
      <c r="Q288" s="65">
        <v>1.5054574000000001E-9</v>
      </c>
      <c r="T288" s="63">
        <v>9.0299999999999999E-5</v>
      </c>
      <c r="U288" s="63">
        <v>1.24031E-2</v>
      </c>
      <c r="V288" s="63">
        <v>26.333680000000001</v>
      </c>
      <c r="W288" s="63">
        <v>7.9466777000000004</v>
      </c>
      <c r="X288" s="63">
        <v>2.2582612000000002E-3</v>
      </c>
      <c r="Y288" s="63">
        <v>2.1051252E-4</v>
      </c>
      <c r="Z288" s="63">
        <v>34.610349999999997</v>
      </c>
      <c r="AA288" s="63">
        <v>0.25627035999999997</v>
      </c>
      <c r="AB288" s="63">
        <v>0.28349421000000002</v>
      </c>
      <c r="AC288" s="63">
        <v>3.6381938291109403E-2</v>
      </c>
      <c r="AD288" s="63">
        <v>0.57614650832419612</v>
      </c>
      <c r="AE288" s="63">
        <v>0.24418076499999999</v>
      </c>
      <c r="AF288" s="63">
        <v>0.44513103999999998</v>
      </c>
      <c r="AG288" s="63">
        <v>0.1490278101181175</v>
      </c>
      <c r="AH288" s="63">
        <v>0.88542560683607718</v>
      </c>
      <c r="AI288" s="63">
        <v>6.1694329999999996E-10</v>
      </c>
      <c r="AL288" s="54">
        <v>9.2899999999999995E-5</v>
      </c>
      <c r="AM288" s="54">
        <v>7.6267000000000001E-3</v>
      </c>
      <c r="AN288" s="54">
        <v>27.942872999999999</v>
      </c>
      <c r="AO288" s="54">
        <v>7.7367463000000001</v>
      </c>
      <c r="AP288" s="54">
        <v>2.2691903E-3</v>
      </c>
      <c r="AQ288" s="54">
        <v>2.0593882E-4</v>
      </c>
      <c r="AR288" s="54">
        <v>34.637011999999999</v>
      </c>
      <c r="AS288" s="54">
        <v>0.24924787000000001</v>
      </c>
      <c r="AT288" s="54">
        <v>0.24881097499999999</v>
      </c>
      <c r="AU288" s="54">
        <v>2.6461940140006239E-2</v>
      </c>
      <c r="AV288" s="54">
        <v>0.52452078516548328</v>
      </c>
      <c r="AW288" s="54">
        <v>0.23064992000000001</v>
      </c>
      <c r="AX288" s="54">
        <v>0.41773482000000001</v>
      </c>
      <c r="AY288" s="54">
        <v>0.1146666200960595</v>
      </c>
      <c r="AZ288" s="54">
        <v>0.82405361255680476</v>
      </c>
      <c r="BA288" s="54">
        <v>3.0480395999999998E-10</v>
      </c>
      <c r="BD288" s="59">
        <v>9.3200000000000002E-5</v>
      </c>
      <c r="BE288" s="59">
        <v>1.01686E-2</v>
      </c>
      <c r="BF288" s="59">
        <v>27.141348000000001</v>
      </c>
      <c r="BG288" s="59">
        <v>7.8596624999999998</v>
      </c>
      <c r="BH288" s="59">
        <v>2.2654566000000001E-3</v>
      </c>
      <c r="BI288" s="59">
        <v>2.0815851E-4</v>
      </c>
      <c r="BJ288" s="59">
        <v>34.628937000000001</v>
      </c>
      <c r="BK288" s="59">
        <v>0.25262763999999999</v>
      </c>
      <c r="BL288" s="59">
        <v>0.26678194</v>
      </c>
      <c r="BM288" s="59">
        <v>3.2296497238530203E-2</v>
      </c>
      <c r="BN288" s="59">
        <v>0.55170607726857979</v>
      </c>
      <c r="BO288" s="59">
        <v>0.23746397</v>
      </c>
      <c r="BP288" s="59">
        <v>0.43199661999999989</v>
      </c>
      <c r="BQ288" s="59">
        <v>0.1333819801097092</v>
      </c>
      <c r="BR288" s="59">
        <v>0.84313536057045446</v>
      </c>
      <c r="BS288" s="59">
        <v>4.6206509999999998E-10</v>
      </c>
    </row>
    <row r="289" spans="2:71" x14ac:dyDescent="0.25">
      <c r="B289" s="52">
        <v>8.6899999999999998E-5</v>
      </c>
      <c r="C289" s="52">
        <v>8.8850999999999999E-3</v>
      </c>
      <c r="D289" s="52">
        <v>25.176645000000001</v>
      </c>
      <c r="E289" s="52">
        <v>8.1526460000000007</v>
      </c>
      <c r="F289" s="52">
        <v>2.2593879000000002E-3</v>
      </c>
      <c r="G289" s="52">
        <v>2.1345722999999999E-4</v>
      </c>
      <c r="H289" s="52">
        <v>34.783268</v>
      </c>
      <c r="I289" s="52">
        <v>0.25388084</v>
      </c>
      <c r="J289" s="52">
        <v>0.22052097000000001</v>
      </c>
      <c r="K289" s="52">
        <v>1.39005530833752E-2</v>
      </c>
      <c r="L289" s="52">
        <v>0.48830236310477559</v>
      </c>
      <c r="M289" s="52">
        <v>0.21425957000000001</v>
      </c>
      <c r="N289" s="52">
        <v>0.40213320000000002</v>
      </c>
      <c r="O289" s="52">
        <v>1.103451493E-9</v>
      </c>
      <c r="P289" s="52">
        <v>0.6513000452000014</v>
      </c>
      <c r="Q289" s="65">
        <v>9.6625650000000003E-11</v>
      </c>
      <c r="T289" s="63">
        <v>8.9400000000000005E-5</v>
      </c>
      <c r="U289" s="63">
        <v>4.1776000000000001E-3</v>
      </c>
      <c r="V289" s="63">
        <v>26.747634999999999</v>
      </c>
      <c r="W289" s="63">
        <v>7.9490930000000004</v>
      </c>
      <c r="X289" s="63">
        <v>2.2678479999999998E-3</v>
      </c>
      <c r="Y289" s="63">
        <v>2.0893816E-4</v>
      </c>
      <c r="Z289" s="63">
        <v>34.784126000000001</v>
      </c>
      <c r="AA289" s="63">
        <v>0.24862121000000001</v>
      </c>
      <c r="AB289" s="63">
        <v>0.18609118999999999</v>
      </c>
      <c r="AC289" s="63">
        <v>2.084149269169E-5</v>
      </c>
      <c r="AD289" s="63">
        <v>0.43473324150644771</v>
      </c>
      <c r="AE289" s="63">
        <v>0.20745929399999999</v>
      </c>
      <c r="AF289" s="63">
        <v>0.35300905999999999</v>
      </c>
      <c r="AG289" s="63">
        <v>5.7056371799999998E-10</v>
      </c>
      <c r="AH289" s="63">
        <v>0.60852907064810857</v>
      </c>
      <c r="AI289" s="63">
        <v>6.8228936E-11</v>
      </c>
      <c r="AL289" s="54">
        <v>9.7399999999999996E-5</v>
      </c>
      <c r="AM289" s="54">
        <v>2.6954000000000001E-3</v>
      </c>
      <c r="AN289" s="54">
        <v>28.327824</v>
      </c>
      <c r="AO289" s="54">
        <v>7.7387269999999999</v>
      </c>
      <c r="AP289" s="54">
        <v>2.278427E-3</v>
      </c>
      <c r="AQ289" s="54">
        <v>2.0449438E-4</v>
      </c>
      <c r="AR289" s="54">
        <v>34.793526</v>
      </c>
      <c r="AS289" s="54">
        <v>0.23972990999999999</v>
      </c>
      <c r="AT289" s="54">
        <v>0.16207477300000001</v>
      </c>
      <c r="AU289" s="54">
        <v>2.77791591E-9</v>
      </c>
      <c r="AV289" s="54">
        <v>0.40180468578920348</v>
      </c>
      <c r="AW289" s="54">
        <v>0.19841334999999999</v>
      </c>
      <c r="AX289" s="54">
        <v>0.31944234999999999</v>
      </c>
      <c r="AY289" s="54">
        <v>4.18457553E-10</v>
      </c>
      <c r="AZ289" s="54">
        <v>0.57288500048230406</v>
      </c>
      <c r="BA289" s="54">
        <v>5.9139949999999999E-11</v>
      </c>
      <c r="BD289" s="59">
        <v>9.5199999999999997E-5</v>
      </c>
      <c r="BE289" s="59">
        <v>3.4607000000000001E-3</v>
      </c>
      <c r="BF289" s="59">
        <v>27.542674999999999</v>
      </c>
      <c r="BG289" s="59">
        <v>7.8611592999999997</v>
      </c>
      <c r="BH289" s="59">
        <v>2.2750532E-3</v>
      </c>
      <c r="BI289" s="59">
        <v>2.0664888000000001E-4</v>
      </c>
      <c r="BJ289" s="59">
        <v>34.794739999999997</v>
      </c>
      <c r="BK289" s="59">
        <v>0.24400691999999999</v>
      </c>
      <c r="BL289" s="59">
        <v>0.17407383400000001</v>
      </c>
      <c r="BM289" s="59">
        <v>7.7889117539999992E-9</v>
      </c>
      <c r="BN289" s="59">
        <v>0.41808076180152848</v>
      </c>
      <c r="BO289" s="59">
        <v>0.20278733199999999</v>
      </c>
      <c r="BP289" s="59">
        <v>0.33587790000000001</v>
      </c>
      <c r="BQ289" s="59">
        <v>4.9930757999999998E-10</v>
      </c>
      <c r="BR289" s="59">
        <v>0.57314999856315407</v>
      </c>
      <c r="BS289" s="59">
        <v>6.3815120000000006E-11</v>
      </c>
    </row>
    <row r="290" spans="2:71" x14ac:dyDescent="0.25">
      <c r="B290" s="52">
        <v>9.6000000000000002E-5</v>
      </c>
      <c r="C290" s="52">
        <v>2.7071999999999999E-3</v>
      </c>
      <c r="D290" s="52">
        <v>25.207455</v>
      </c>
      <c r="E290" s="52">
        <v>8.1509730000000005</v>
      </c>
      <c r="F290" s="52">
        <v>2.2765113999999999E-3</v>
      </c>
      <c r="G290" s="52">
        <v>2.1356855E-4</v>
      </c>
      <c r="H290" s="52">
        <v>35.061962000000001</v>
      </c>
      <c r="I290" s="52">
        <v>0.25437894</v>
      </c>
      <c r="J290" s="52">
        <v>0.16622882</v>
      </c>
      <c r="K290" s="52">
        <v>5.1712720199999998E-10</v>
      </c>
      <c r="L290" s="52">
        <v>0.420607760526299</v>
      </c>
      <c r="M290" s="52">
        <v>0.207443195</v>
      </c>
      <c r="N290" s="52">
        <v>0.29945437000000003</v>
      </c>
      <c r="O290" s="52">
        <v>1.7955597299999999E-10</v>
      </c>
      <c r="P290" s="52">
        <v>0.53991121822815258</v>
      </c>
      <c r="Q290" s="65">
        <v>4.8555187999999999E-11</v>
      </c>
      <c r="T290" s="63">
        <v>1.032E-4</v>
      </c>
      <c r="U290" s="63">
        <v>1.6922E-3</v>
      </c>
      <c r="V290" s="63">
        <v>26.734472</v>
      </c>
      <c r="W290" s="63">
        <v>7.9435149999999997</v>
      </c>
      <c r="X290" s="63">
        <v>2.2857601E-3</v>
      </c>
      <c r="Y290" s="63">
        <v>2.0900342000000001E-4</v>
      </c>
      <c r="Z290" s="63">
        <v>35.071243000000003</v>
      </c>
      <c r="AA290" s="63">
        <v>0.24621967</v>
      </c>
      <c r="AB290" s="63">
        <v>0.14179772900000001</v>
      </c>
      <c r="AC290" s="63">
        <v>1.6799748699999999E-10</v>
      </c>
      <c r="AD290" s="63">
        <v>0.38801739917549438</v>
      </c>
      <c r="AE290" s="63">
        <v>0.19843076000000001</v>
      </c>
      <c r="AF290" s="63">
        <v>0.26875936</v>
      </c>
      <c r="AG290" s="63">
        <v>1.3596697399999999E-10</v>
      </c>
      <c r="AH290" s="63">
        <v>0.50519009517823943</v>
      </c>
      <c r="AI290" s="63">
        <v>4.106935E-11</v>
      </c>
      <c r="AL290" s="54">
        <v>1.142E-4</v>
      </c>
      <c r="AM290" s="54">
        <v>1.1042999999999999E-3</v>
      </c>
      <c r="AN290" s="54">
        <v>28.299892</v>
      </c>
      <c r="AO290" s="54">
        <v>7.7347856000000004</v>
      </c>
      <c r="AP290" s="54">
        <v>2.2963851000000002E-3</v>
      </c>
      <c r="AQ290" s="54">
        <v>2.0451804E-4</v>
      </c>
      <c r="AR290" s="54">
        <v>35.08211</v>
      </c>
      <c r="AS290" s="54">
        <v>0.23671297999999999</v>
      </c>
      <c r="AT290" s="54">
        <v>0.118211023</v>
      </c>
      <c r="AU290" s="54">
        <v>1.02150402E-10</v>
      </c>
      <c r="AV290" s="54">
        <v>0.35492400310847583</v>
      </c>
      <c r="AW290" s="54">
        <v>0.18885299</v>
      </c>
      <c r="AX290" s="54">
        <v>0.236575375</v>
      </c>
      <c r="AY290" s="54">
        <v>1.0477534300000001E-10</v>
      </c>
      <c r="AZ290" s="54">
        <v>0.47766032214242721</v>
      </c>
      <c r="BA290" s="54">
        <v>3.4221470000000001E-11</v>
      </c>
      <c r="BD290" s="59">
        <v>1.109E-4</v>
      </c>
      <c r="BE290" s="59">
        <v>1.3795000000000001E-3</v>
      </c>
      <c r="BF290" s="59">
        <v>27.521536000000001</v>
      </c>
      <c r="BG290" s="59">
        <v>7.8565263999999999</v>
      </c>
      <c r="BH290" s="59">
        <v>2.2931499999999999E-3</v>
      </c>
      <c r="BI290" s="59">
        <v>2.0670806E-4</v>
      </c>
      <c r="BJ290" s="59">
        <v>35.082644999999999</v>
      </c>
      <c r="BK290" s="59">
        <v>0.24135796000000001</v>
      </c>
      <c r="BL290" s="59">
        <v>0.129844026</v>
      </c>
      <c r="BM290" s="59">
        <v>1.2789429100000001E-10</v>
      </c>
      <c r="BN290" s="59">
        <v>0.37120198613478828</v>
      </c>
      <c r="BO290" s="59">
        <v>0.193647336</v>
      </c>
      <c r="BP290" s="59">
        <v>0.25214821999999998</v>
      </c>
      <c r="BQ290" s="59">
        <v>1.19573247E-10</v>
      </c>
      <c r="BR290" s="59">
        <v>0.47801689915722512</v>
      </c>
      <c r="BS290" s="59">
        <v>3.7602934999999999E-11</v>
      </c>
    </row>
    <row r="291" spans="2:71" x14ac:dyDescent="0.25">
      <c r="B291" s="52">
        <v>1.092E-4</v>
      </c>
      <c r="C291" s="52">
        <v>2.3189E-3</v>
      </c>
      <c r="D291" s="52">
        <v>25.136951</v>
      </c>
      <c r="E291" s="52">
        <v>8.1472820000000006</v>
      </c>
      <c r="F291" s="52">
        <v>2.2899349999999999E-3</v>
      </c>
      <c r="G291" s="52">
        <v>2.1333303E-4</v>
      </c>
      <c r="H291" s="52">
        <v>35.275176999999999</v>
      </c>
      <c r="I291" s="52">
        <v>0.24225091500000001</v>
      </c>
      <c r="J291" s="52">
        <v>0.13247652300000001</v>
      </c>
      <c r="K291" s="52">
        <v>1.9478777999999999E-10</v>
      </c>
      <c r="L291" s="52">
        <v>0.37472743820204518</v>
      </c>
      <c r="M291" s="52">
        <v>0.19756238000000001</v>
      </c>
      <c r="N291" s="52">
        <v>0.197405689</v>
      </c>
      <c r="O291" s="52">
        <v>7.8449193999999998E-11</v>
      </c>
      <c r="P291" s="52">
        <v>0.42262428511104888</v>
      </c>
      <c r="Q291" s="65">
        <v>3.2567275000000001E-11</v>
      </c>
      <c r="T291" s="63">
        <v>1.178E-4</v>
      </c>
      <c r="U291" s="63">
        <v>1.2118999999999999E-3</v>
      </c>
      <c r="V291" s="63">
        <v>26.664480000000001</v>
      </c>
      <c r="W291" s="63">
        <v>7.9378795999999996</v>
      </c>
      <c r="X291" s="63">
        <v>2.3003750999999999E-3</v>
      </c>
      <c r="Y291" s="63">
        <v>2.0871831E-4</v>
      </c>
      <c r="Z291" s="63">
        <v>35.298400000000001</v>
      </c>
      <c r="AA291" s="63">
        <v>0.23502943000000001</v>
      </c>
      <c r="AB291" s="63">
        <v>0.10231815</v>
      </c>
      <c r="AC291" s="63">
        <v>8.3183336000000004E-11</v>
      </c>
      <c r="AD291" s="63">
        <v>0.33734758008853571</v>
      </c>
      <c r="AE291" s="63">
        <v>0.187895284</v>
      </c>
      <c r="AF291" s="63">
        <v>0.16454162298141839</v>
      </c>
      <c r="AG291" s="63">
        <v>6.2454324999999997E-11</v>
      </c>
      <c r="AH291" s="63">
        <v>0.38256827942880489</v>
      </c>
      <c r="AI291" s="63">
        <v>2.5086738000000001E-11</v>
      </c>
      <c r="AL291" s="54">
        <v>1.306E-4</v>
      </c>
      <c r="AM291" s="54">
        <v>8.1240000000000001E-4</v>
      </c>
      <c r="AN291" s="54">
        <v>28.215876000000002</v>
      </c>
      <c r="AO291" s="54">
        <v>7.730918</v>
      </c>
      <c r="AP291" s="54">
        <v>2.3127040000000001E-3</v>
      </c>
      <c r="AQ291" s="54">
        <v>2.0424517999999999E-4</v>
      </c>
      <c r="AR291" s="54">
        <v>35.328780000000002</v>
      </c>
      <c r="AS291" s="54">
        <v>0.22603269500000001</v>
      </c>
      <c r="AT291" s="54">
        <v>8.3824023000000011E-2</v>
      </c>
      <c r="AU291" s="54">
        <v>6.4573119E-11</v>
      </c>
      <c r="AV291" s="54">
        <v>0.30985671806919979</v>
      </c>
      <c r="AW291" s="54">
        <v>0.18038798</v>
      </c>
      <c r="AX291" s="54">
        <v>0.1460571012252245</v>
      </c>
      <c r="AY291" s="54">
        <v>5.4365680000000003E-11</v>
      </c>
      <c r="AZ291" s="54">
        <v>0.36593906604762588</v>
      </c>
      <c r="BA291" s="54">
        <v>2.1136669E-11</v>
      </c>
      <c r="BD291" s="59">
        <v>1.2669999999999999E-4</v>
      </c>
      <c r="BE291" s="59">
        <v>1.0124999999999999E-3</v>
      </c>
      <c r="BF291" s="59">
        <v>27.445103</v>
      </c>
      <c r="BG291" s="59">
        <v>7.8520370000000002</v>
      </c>
      <c r="BH291" s="59">
        <v>2.3086278E-3</v>
      </c>
      <c r="BI291" s="59">
        <v>2.0642548E-4</v>
      </c>
      <c r="BJ291" s="59">
        <v>35.318640000000002</v>
      </c>
      <c r="BK291" s="59">
        <v>0.230314774</v>
      </c>
      <c r="BL291" s="59">
        <v>9.3243564500000001E-2</v>
      </c>
      <c r="BM291" s="59">
        <v>7.3962355999999999E-11</v>
      </c>
      <c r="BN291" s="59">
        <v>0.32355833857896782</v>
      </c>
      <c r="BO291" s="59">
        <v>0.18417406</v>
      </c>
      <c r="BP291" s="59">
        <v>0.1547789419700617</v>
      </c>
      <c r="BQ291" s="59">
        <v>5.8559805E-11</v>
      </c>
      <c r="BR291" s="59">
        <v>0.3659831650518201</v>
      </c>
      <c r="BS291" s="59">
        <v>2.3168079999999999E-11</v>
      </c>
    </row>
    <row r="292" spans="2:71" x14ac:dyDescent="0.25">
      <c r="B292" s="52">
        <v>1.154E-4</v>
      </c>
      <c r="C292" s="52">
        <v>2.5289000000000002E-3</v>
      </c>
      <c r="D292" s="52">
        <v>24.913907999999999</v>
      </c>
      <c r="E292" s="52">
        <v>8.1457329999999999</v>
      </c>
      <c r="F292" s="52">
        <v>2.2981962999999998E-3</v>
      </c>
      <c r="G292" s="52">
        <v>2.1373396000000001E-4</v>
      </c>
      <c r="H292" s="52">
        <v>35.40784</v>
      </c>
      <c r="I292" s="52">
        <v>0.24016511500000001</v>
      </c>
      <c r="J292" s="52">
        <v>0.13190151</v>
      </c>
      <c r="K292" s="52">
        <v>2.1839143099999999E-10</v>
      </c>
      <c r="L292" s="52">
        <v>0.37206662522582828</v>
      </c>
      <c r="M292" s="52">
        <v>0.19636806000000001</v>
      </c>
      <c r="N292" s="52">
        <v>0.18595287699999999</v>
      </c>
      <c r="O292" s="52">
        <v>7.3187278E-11</v>
      </c>
      <c r="P292" s="52">
        <v>0.40880262910500159</v>
      </c>
      <c r="Q292" s="65">
        <v>3.1777695E-11</v>
      </c>
      <c r="T292" s="63">
        <v>1.2510000000000001E-4</v>
      </c>
      <c r="U292" s="63">
        <v>1.8449E-3</v>
      </c>
      <c r="V292" s="63">
        <v>26.404572000000002</v>
      </c>
      <c r="W292" s="63">
        <v>7.9352993999999999</v>
      </c>
      <c r="X292" s="63">
        <v>2.3100958000000001E-3</v>
      </c>
      <c r="Y292" s="63">
        <v>2.0911083E-4</v>
      </c>
      <c r="Z292" s="63">
        <v>35.449579999999997</v>
      </c>
      <c r="AA292" s="63">
        <v>0.23199642000000001</v>
      </c>
      <c r="AB292" s="63">
        <v>0.112284815</v>
      </c>
      <c r="AC292" s="63">
        <v>1.36007541E-10</v>
      </c>
      <c r="AD292" s="63">
        <v>0.34428123514247289</v>
      </c>
      <c r="AE292" s="63">
        <v>0.18756304600000001</v>
      </c>
      <c r="AF292" s="63">
        <v>0.16239144389169449</v>
      </c>
      <c r="AG292" s="63">
        <v>6.3819603000000003E-11</v>
      </c>
      <c r="AH292" s="63">
        <v>0.37935782758594849</v>
      </c>
      <c r="AI292" s="63">
        <v>2.7346188000000001E-11</v>
      </c>
      <c r="AL292" s="54">
        <v>1.382E-4</v>
      </c>
      <c r="AM292" s="54">
        <v>1.2363000000000001E-3</v>
      </c>
      <c r="AN292" s="54">
        <v>27.938161999999998</v>
      </c>
      <c r="AO292" s="54">
        <v>7.7294188000000004</v>
      </c>
      <c r="AP292" s="54">
        <v>2.3238264999999999E-3</v>
      </c>
      <c r="AQ292" s="54">
        <v>2.0462694999999999E-4</v>
      </c>
      <c r="AR292" s="54">
        <v>35.498443999999999</v>
      </c>
      <c r="AS292" s="54">
        <v>0.22361555999999999</v>
      </c>
      <c r="AT292" s="54">
        <v>9.3977268000000003E-2</v>
      </c>
      <c r="AU292" s="54">
        <v>9.0151312999999996E-11</v>
      </c>
      <c r="AV292" s="54">
        <v>0.3175928280956391</v>
      </c>
      <c r="AW292" s="54">
        <v>0.18147623500000001</v>
      </c>
      <c r="AX292" s="54">
        <v>0.142430511910036</v>
      </c>
      <c r="AY292" s="54">
        <v>5.6467889999999997E-11</v>
      </c>
      <c r="AZ292" s="54">
        <v>0.36141496765825643</v>
      </c>
      <c r="BA292" s="54">
        <v>2.3366321000000002E-11</v>
      </c>
      <c r="BD292" s="59">
        <v>1.3430000000000001E-4</v>
      </c>
      <c r="BE292" s="59">
        <v>1.6056E-3</v>
      </c>
      <c r="BF292" s="59">
        <v>27.174295000000001</v>
      </c>
      <c r="BG292" s="59">
        <v>7.8501159999999999</v>
      </c>
      <c r="BH292" s="59">
        <v>2.319017E-3</v>
      </c>
      <c r="BI292" s="59">
        <v>2.0681711999999999E-4</v>
      </c>
      <c r="BJ292" s="59">
        <v>35.478969999999997</v>
      </c>
      <c r="BK292" s="59">
        <v>0.22728501600000001</v>
      </c>
      <c r="BL292" s="59">
        <v>0.10329554000000001</v>
      </c>
      <c r="BM292" s="59">
        <v>1.1717489900000001E-10</v>
      </c>
      <c r="BN292" s="59">
        <v>0.33058055612327519</v>
      </c>
      <c r="BO292" s="59">
        <v>0.184056205</v>
      </c>
      <c r="BP292" s="59">
        <v>0.15143336257635071</v>
      </c>
      <c r="BQ292" s="59">
        <v>5.9848913000000005E-11</v>
      </c>
      <c r="BR292" s="59">
        <v>0.36134107066163751</v>
      </c>
      <c r="BS292" s="59">
        <v>2.5405412E-11</v>
      </c>
    </row>
    <row r="293" spans="2:71" x14ac:dyDescent="0.25">
      <c r="B293" s="52">
        <v>1.209E-4</v>
      </c>
      <c r="C293" s="52">
        <v>2.1941999999999999E-3</v>
      </c>
      <c r="D293" s="52">
        <v>24.806356000000001</v>
      </c>
      <c r="E293" s="52">
        <v>8.141788</v>
      </c>
      <c r="F293" s="52">
        <v>2.3038855E-3</v>
      </c>
      <c r="G293" s="52">
        <v>2.1427381999999999E-4</v>
      </c>
      <c r="H293" s="52">
        <v>35.498333000000002</v>
      </c>
      <c r="I293" s="52">
        <v>0.24224029999999999</v>
      </c>
      <c r="J293" s="52">
        <v>0.12519611</v>
      </c>
      <c r="K293" s="52">
        <v>1.5453920499999999E-10</v>
      </c>
      <c r="L293" s="52">
        <v>0.36743641016130418</v>
      </c>
      <c r="M293" s="52">
        <v>0.19614717000000001</v>
      </c>
      <c r="N293" s="52">
        <v>0.18036674251240001</v>
      </c>
      <c r="O293" s="52">
        <v>6.9246884999999998E-11</v>
      </c>
      <c r="P293" s="52">
        <v>0.40308743861150392</v>
      </c>
      <c r="Q293" s="65">
        <v>2.9816063000000002E-11</v>
      </c>
      <c r="T293" s="63">
        <v>1.2909999999999999E-4</v>
      </c>
      <c r="U293" s="63">
        <v>1.1984000000000001E-3</v>
      </c>
      <c r="V293" s="63">
        <v>26.277521</v>
      </c>
      <c r="W293" s="63">
        <v>7.9319405999999999</v>
      </c>
      <c r="X293" s="63">
        <v>2.3164741999999999E-3</v>
      </c>
      <c r="Y293" s="63">
        <v>2.0970029000000001E-4</v>
      </c>
      <c r="Z293" s="63">
        <v>35.549304999999997</v>
      </c>
      <c r="AA293" s="63">
        <v>0.23577866</v>
      </c>
      <c r="AB293" s="63">
        <v>9.823925E-2</v>
      </c>
      <c r="AC293" s="63">
        <v>7.7444758E-11</v>
      </c>
      <c r="AD293" s="63">
        <v>0.33401791008255349</v>
      </c>
      <c r="AE293" s="63">
        <v>0.18911639</v>
      </c>
      <c r="AF293" s="63">
        <v>0.1549023417169717</v>
      </c>
      <c r="AG293" s="63">
        <v>5.7138641E-11</v>
      </c>
      <c r="AH293" s="63">
        <v>0.37282797190291811</v>
      </c>
      <c r="AI293" s="63">
        <v>2.3405104000000001E-11</v>
      </c>
      <c r="AL293" s="54">
        <v>1.418E-4</v>
      </c>
      <c r="AM293" s="54">
        <v>8.4029999999999999E-4</v>
      </c>
      <c r="AN293" s="54">
        <v>27.777315000000002</v>
      </c>
      <c r="AO293" s="54">
        <v>7.7273664000000002</v>
      </c>
      <c r="AP293" s="54">
        <v>2.3308506E-3</v>
      </c>
      <c r="AQ293" s="54">
        <v>2.0525194E-4</v>
      </c>
      <c r="AR293" s="54">
        <v>35.607025</v>
      </c>
      <c r="AS293" s="54">
        <v>0.22673934000000001</v>
      </c>
      <c r="AT293" s="54">
        <v>8.1522561499999993E-2</v>
      </c>
      <c r="AU293" s="54">
        <v>6.2618932999999997E-11</v>
      </c>
      <c r="AV293" s="54">
        <v>0.30826190156711752</v>
      </c>
      <c r="AW293" s="54">
        <v>0.18236360500000001</v>
      </c>
      <c r="AX293" s="54">
        <v>0.13729939090618259</v>
      </c>
      <c r="AY293" s="54">
        <v>5.0526467000000002E-11</v>
      </c>
      <c r="AZ293" s="54">
        <v>0.35663133930624041</v>
      </c>
      <c r="BA293" s="54">
        <v>2.0037494E-11</v>
      </c>
      <c r="BD293" s="59">
        <v>1.381E-4</v>
      </c>
      <c r="BE293" s="59">
        <v>1.0189000000000001E-3</v>
      </c>
      <c r="BF293" s="59">
        <v>27.032202000000002</v>
      </c>
      <c r="BG293" s="59">
        <v>7.8471612999999998</v>
      </c>
      <c r="BH293" s="59">
        <v>2.3257346000000001E-3</v>
      </c>
      <c r="BI293" s="59">
        <v>2.0741815000000001E-4</v>
      </c>
      <c r="BJ293" s="59">
        <v>35.583526999999997</v>
      </c>
      <c r="BK293" s="59">
        <v>0.23086771</v>
      </c>
      <c r="BL293" s="59">
        <v>8.9460234E-2</v>
      </c>
      <c r="BM293" s="59">
        <v>6.9922637000000006E-11</v>
      </c>
      <c r="BN293" s="59">
        <v>0.32032794407472409</v>
      </c>
      <c r="BO293" s="59">
        <v>0.18573669500000001</v>
      </c>
      <c r="BP293" s="59">
        <v>0.1442298412340855</v>
      </c>
      <c r="BQ293" s="59">
        <v>5.3403768000000002E-11</v>
      </c>
      <c r="BR293" s="59">
        <v>0.35662820030911768</v>
      </c>
      <c r="BS293" s="59">
        <v>2.1595544999999999E-11</v>
      </c>
    </row>
    <row r="294" spans="2:71" x14ac:dyDescent="0.25">
      <c r="B294" s="52">
        <v>1.249E-4</v>
      </c>
      <c r="C294" s="52">
        <v>2.3280000000000002E-3</v>
      </c>
      <c r="D294" s="52">
        <v>24.508700999999999</v>
      </c>
      <c r="E294" s="52">
        <v>8.1399240000000006</v>
      </c>
      <c r="F294" s="52">
        <v>2.3078452999999999E-3</v>
      </c>
      <c r="G294" s="52">
        <v>2.1515565E-4</v>
      </c>
      <c r="H294" s="52">
        <v>35.560772</v>
      </c>
      <c r="I294" s="52">
        <v>0.24166360000000001</v>
      </c>
      <c r="J294" s="52">
        <v>0.120885715</v>
      </c>
      <c r="K294" s="52">
        <v>1.54493194E-10</v>
      </c>
      <c r="L294" s="52">
        <v>0.36254931516121569</v>
      </c>
      <c r="M294" s="52">
        <v>0.19507242</v>
      </c>
      <c r="N294" s="52">
        <v>0.16797070264081301</v>
      </c>
      <c r="O294" s="52">
        <v>6.1789592399999998E-11</v>
      </c>
      <c r="P294" s="52">
        <v>0.38895911273040762</v>
      </c>
      <c r="Q294" s="65">
        <v>2.7765813999999999E-11</v>
      </c>
      <c r="T294" s="63">
        <v>1.3420000000000001E-4</v>
      </c>
      <c r="U294" s="63">
        <v>1.7901E-3</v>
      </c>
      <c r="V294" s="63">
        <v>25.943054</v>
      </c>
      <c r="W294" s="63">
        <v>7.9281287000000003</v>
      </c>
      <c r="X294" s="63">
        <v>2.3211275999999999E-3</v>
      </c>
      <c r="Y294" s="63">
        <v>2.1057272000000001E-4</v>
      </c>
      <c r="Z294" s="63">
        <v>35.618749999999999</v>
      </c>
      <c r="AA294" s="63">
        <v>0.23312698000000001</v>
      </c>
      <c r="AB294" s="63">
        <v>0.10416629600000001</v>
      </c>
      <c r="AC294" s="63">
        <v>1.1410912E-10</v>
      </c>
      <c r="AD294" s="63">
        <v>0.33729327612013399</v>
      </c>
      <c r="AE294" s="63">
        <v>0.18864977999999999</v>
      </c>
      <c r="AF294" s="63">
        <v>0.1483985015107587</v>
      </c>
      <c r="AG294" s="63">
        <v>5.5479590000000001E-11</v>
      </c>
      <c r="AH294" s="63">
        <v>0.36513626564379642</v>
      </c>
      <c r="AI294" s="63">
        <v>2.4425573E-11</v>
      </c>
      <c r="AL294" s="54">
        <v>1.4679999999999999E-4</v>
      </c>
      <c r="AM294" s="54">
        <v>1.3074E-3</v>
      </c>
      <c r="AN294" s="54">
        <v>27.422461999999999</v>
      </c>
      <c r="AO294" s="54">
        <v>7.7239599999999999</v>
      </c>
      <c r="AP294" s="54">
        <v>2.3360060999999999E-3</v>
      </c>
      <c r="AQ294" s="54">
        <v>2.061051E-4</v>
      </c>
      <c r="AR294" s="54">
        <v>35.683079999999997</v>
      </c>
      <c r="AS294" s="54">
        <v>0.22425630999999999</v>
      </c>
      <c r="AT294" s="54">
        <v>8.6622313999999992E-2</v>
      </c>
      <c r="AU294" s="54">
        <v>8.4971403399999994E-11</v>
      </c>
      <c r="AV294" s="54">
        <v>0.31087862409024092</v>
      </c>
      <c r="AW294" s="54">
        <v>0.18268256499999999</v>
      </c>
      <c r="AX294" s="54">
        <v>0.12757890083257889</v>
      </c>
      <c r="AY294" s="54">
        <v>4.8493638999999999E-11</v>
      </c>
      <c r="AZ294" s="54">
        <v>0.34794521519636801</v>
      </c>
      <c r="BA294" s="54">
        <v>2.0761889E-11</v>
      </c>
      <c r="BD294" s="59">
        <v>1.4300000000000001E-4</v>
      </c>
      <c r="BE294" s="59">
        <v>1.5635E-3</v>
      </c>
      <c r="BF294" s="59">
        <v>26.686499000000001</v>
      </c>
      <c r="BG294" s="59">
        <v>7.8436979999999998</v>
      </c>
      <c r="BH294" s="59">
        <v>2.3305763000000001E-3</v>
      </c>
      <c r="BI294" s="59">
        <v>2.0828473E-4</v>
      </c>
      <c r="BJ294" s="59">
        <v>35.655900000000003</v>
      </c>
      <c r="BK294" s="59">
        <v>0.22825434</v>
      </c>
      <c r="BL294" s="59">
        <v>9.5683622999999995E-2</v>
      </c>
      <c r="BM294" s="59">
        <v>1.00225471E-10</v>
      </c>
      <c r="BN294" s="59">
        <v>0.32393796310591277</v>
      </c>
      <c r="BO294" s="59">
        <v>0.18560788</v>
      </c>
      <c r="BP294" s="59">
        <v>0.13681412112519031</v>
      </c>
      <c r="BQ294" s="59">
        <v>5.1829906000000001E-11</v>
      </c>
      <c r="BR294" s="59">
        <v>0.34796265319970421</v>
      </c>
      <c r="BS294" s="59">
        <v>2.2650765E-11</v>
      </c>
    </row>
    <row r="295" spans="2:71" x14ac:dyDescent="0.25">
      <c r="B295" s="52">
        <v>1.2689999999999999E-4</v>
      </c>
      <c r="C295" s="52">
        <v>3.6886000000000002E-3</v>
      </c>
      <c r="D295" s="52">
        <v>23.682838</v>
      </c>
      <c r="E295" s="52">
        <v>8.1451969999999996</v>
      </c>
      <c r="F295" s="52">
        <v>2.3118718999999999E-3</v>
      </c>
      <c r="G295" s="52">
        <v>2.1757469000000001E-4</v>
      </c>
      <c r="H295" s="52">
        <v>35.621429999999997</v>
      </c>
      <c r="I295" s="52">
        <v>0.24547777000000001</v>
      </c>
      <c r="J295" s="52">
        <v>0.15237247400000001</v>
      </c>
      <c r="K295" s="52">
        <v>6.0624646100000004E-10</v>
      </c>
      <c r="L295" s="52">
        <v>0.39785024461538182</v>
      </c>
      <c r="M295" s="52">
        <v>0.202600166</v>
      </c>
      <c r="N295" s="52">
        <v>0.20830870500000001</v>
      </c>
      <c r="O295" s="52">
        <v>8.3594138000000003E-11</v>
      </c>
      <c r="P295" s="52">
        <v>0.43765101112053939</v>
      </c>
      <c r="Q295" s="65">
        <v>3.6904937000000003E-11</v>
      </c>
      <c r="T295" s="63">
        <v>1.3569999999999999E-4</v>
      </c>
      <c r="U295" s="63">
        <v>2.8503000000000001E-3</v>
      </c>
      <c r="V295" s="63">
        <v>25.097963</v>
      </c>
      <c r="W295" s="63">
        <v>7.9304430000000004</v>
      </c>
      <c r="X295" s="63">
        <v>2.3254847999999999E-3</v>
      </c>
      <c r="Y295" s="63">
        <v>2.1291923E-4</v>
      </c>
      <c r="Z295" s="63">
        <v>35.683880000000002</v>
      </c>
      <c r="AA295" s="63">
        <v>0.23642183</v>
      </c>
      <c r="AB295" s="63">
        <v>0.13325664500000001</v>
      </c>
      <c r="AC295" s="63">
        <v>3.2492802199999999E-10</v>
      </c>
      <c r="AD295" s="63">
        <v>0.36967847533300252</v>
      </c>
      <c r="AE295" s="63">
        <v>0.19302314000000001</v>
      </c>
      <c r="AF295" s="63">
        <v>0.18002952999999999</v>
      </c>
      <c r="AG295" s="63">
        <v>7.2115905E-11</v>
      </c>
      <c r="AH295" s="63">
        <v>0.40274162710504358</v>
      </c>
      <c r="AI295" s="63">
        <v>3.2321186999999998E-11</v>
      </c>
      <c r="AL295" s="54">
        <v>1.4789999999999999E-4</v>
      </c>
      <c r="AM295" s="54">
        <v>2.1960999999999999E-3</v>
      </c>
      <c r="AN295" s="54">
        <v>26.558154999999999</v>
      </c>
      <c r="AO295" s="54">
        <v>7.7248134999999998</v>
      </c>
      <c r="AP295" s="54">
        <v>2.3405765999999998E-3</v>
      </c>
      <c r="AQ295" s="54">
        <v>2.0836189999999999E-4</v>
      </c>
      <c r="AR295" s="54">
        <v>35.752223999999998</v>
      </c>
      <c r="AS295" s="54">
        <v>0.22750775400000001</v>
      </c>
      <c r="AT295" s="54">
        <v>0.11536866599999999</v>
      </c>
      <c r="AU295" s="54">
        <v>1.9839146899999999E-10</v>
      </c>
      <c r="AV295" s="54">
        <v>0.34287642020556303</v>
      </c>
      <c r="AW295" s="54">
        <v>0.18491601999999999</v>
      </c>
      <c r="AX295" s="54">
        <v>0.15697490396436969</v>
      </c>
      <c r="AY295" s="54">
        <v>6.3507443E-11</v>
      </c>
      <c r="AZ295" s="54">
        <v>0.38003822488269612</v>
      </c>
      <c r="BA295" s="54">
        <v>2.8248614000000001E-11</v>
      </c>
      <c r="BD295" s="59">
        <v>1.4420000000000001E-4</v>
      </c>
      <c r="BE295" s="59">
        <v>2.5097000000000001E-3</v>
      </c>
      <c r="BF295" s="59">
        <v>25.830887000000001</v>
      </c>
      <c r="BG295" s="59">
        <v>7.845796</v>
      </c>
      <c r="BH295" s="59">
        <v>2.3349899999999999E-3</v>
      </c>
      <c r="BI295" s="59">
        <v>2.1059474999999999E-4</v>
      </c>
      <c r="BJ295" s="59">
        <v>35.722743999999999</v>
      </c>
      <c r="BK295" s="59">
        <v>0.23160437</v>
      </c>
      <c r="BL295" s="59">
        <v>0.12386445</v>
      </c>
      <c r="BM295" s="59">
        <v>2.5216607400000001E-10</v>
      </c>
      <c r="BN295" s="59">
        <v>0.35546882025977089</v>
      </c>
      <c r="BO295" s="59">
        <v>0.18827855499999999</v>
      </c>
      <c r="BP295" s="59">
        <v>0.166600109789</v>
      </c>
      <c r="BQ295" s="59">
        <v>6.7198260000000002E-11</v>
      </c>
      <c r="BR295" s="59">
        <v>0.38012570188638689</v>
      </c>
      <c r="BS295" s="59">
        <v>3.0150822999999997E-11</v>
      </c>
    </row>
    <row r="296" spans="2:71" x14ac:dyDescent="0.25">
      <c r="B296" s="52">
        <v>1.2769999999999999E-4</v>
      </c>
      <c r="C296" s="52">
        <v>4.6065000000000004E-3</v>
      </c>
      <c r="D296" s="52">
        <v>23.091971999999998</v>
      </c>
      <c r="E296" s="52">
        <v>8.147869</v>
      </c>
      <c r="F296" s="52">
        <v>2.3142601999999999E-3</v>
      </c>
      <c r="G296" s="52">
        <v>2.1955687E-4</v>
      </c>
      <c r="H296" s="52">
        <v>35.654366000000003</v>
      </c>
      <c r="I296" s="52">
        <v>0.25025984000000001</v>
      </c>
      <c r="J296" s="52">
        <v>0.17029834499999999</v>
      </c>
      <c r="K296" s="52">
        <v>1.6033944829999999E-9</v>
      </c>
      <c r="L296" s="52">
        <v>0.42055818661405342</v>
      </c>
      <c r="M296" s="52">
        <v>0.20694737999999999</v>
      </c>
      <c r="N296" s="52">
        <v>0.24356025000000001</v>
      </c>
      <c r="O296" s="52">
        <v>1.03932683E-10</v>
      </c>
      <c r="P296" s="52">
        <v>0.4784595901469097</v>
      </c>
      <c r="Q296" s="65">
        <v>4.2934139999999999E-11</v>
      </c>
      <c r="T296" s="63">
        <v>1.3579999999999999E-4</v>
      </c>
      <c r="U296" s="63">
        <v>3.5500000000000002E-3</v>
      </c>
      <c r="V296" s="63">
        <v>24.483789999999999</v>
      </c>
      <c r="W296" s="63">
        <v>7.9313073000000003</v>
      </c>
      <c r="X296" s="63">
        <v>2.3280706E-3</v>
      </c>
      <c r="Y296" s="63">
        <v>2.1486534000000001E-4</v>
      </c>
      <c r="Z296" s="63">
        <v>35.719481999999999</v>
      </c>
      <c r="AA296" s="63">
        <v>0.24140812</v>
      </c>
      <c r="AB296" s="63">
        <v>0.15002786600000001</v>
      </c>
      <c r="AC296" s="63">
        <v>7.0544797200000002E-10</v>
      </c>
      <c r="AD296" s="63">
        <v>0.39143598671479019</v>
      </c>
      <c r="AE296" s="63">
        <v>0.19880108599999999</v>
      </c>
      <c r="AF296" s="63">
        <v>0.21125822599999999</v>
      </c>
      <c r="AG296" s="63">
        <v>8.8111246999999996E-11</v>
      </c>
      <c r="AH296" s="63">
        <v>0.4420320351265426</v>
      </c>
      <c r="AI296" s="63">
        <v>3.7687734999999999E-11</v>
      </c>
      <c r="AL296" s="54">
        <v>1.474E-4</v>
      </c>
      <c r="AM296" s="54">
        <v>2.7433000000000002E-3</v>
      </c>
      <c r="AN296" s="54">
        <v>25.916499999999999</v>
      </c>
      <c r="AO296" s="54">
        <v>7.7248653999999997</v>
      </c>
      <c r="AP296" s="54">
        <v>2.3431900999999998E-3</v>
      </c>
      <c r="AQ296" s="54">
        <v>2.1027915000000001E-4</v>
      </c>
      <c r="AR296" s="54">
        <v>35.789189999999998</v>
      </c>
      <c r="AS296" s="54">
        <v>0.232006925</v>
      </c>
      <c r="AT296" s="54">
        <v>0.13162404599999999</v>
      </c>
      <c r="AU296" s="54">
        <v>3.6851016300000003E-10</v>
      </c>
      <c r="AV296" s="54">
        <v>0.36363097137676231</v>
      </c>
      <c r="AW296" s="54">
        <v>0.19051928400000001</v>
      </c>
      <c r="AX296" s="54">
        <v>0.18192977399999999</v>
      </c>
      <c r="AY296" s="54">
        <v>7.5857186999999995E-11</v>
      </c>
      <c r="AZ296" s="54">
        <v>0.41614301211127303</v>
      </c>
      <c r="BA296" s="54">
        <v>3.3074814000000002E-11</v>
      </c>
      <c r="BD296" s="59">
        <v>1.439E-4</v>
      </c>
      <c r="BE296" s="59">
        <v>3.1438E-3</v>
      </c>
      <c r="BF296" s="59">
        <v>25.201841000000002</v>
      </c>
      <c r="BG296" s="59">
        <v>7.8465239999999996</v>
      </c>
      <c r="BH296" s="59">
        <v>2.3375174E-3</v>
      </c>
      <c r="BI296" s="59">
        <v>2.1253162E-4</v>
      </c>
      <c r="BJ296" s="59">
        <v>35.758457</v>
      </c>
      <c r="BK296" s="59">
        <v>0.23639267999999999</v>
      </c>
      <c r="BL296" s="59">
        <v>0.14073905</v>
      </c>
      <c r="BM296" s="59">
        <v>5.1622740300000002E-10</v>
      </c>
      <c r="BN296" s="59">
        <v>0.37713173052503102</v>
      </c>
      <c r="BO296" s="59">
        <v>0.19481699999999999</v>
      </c>
      <c r="BP296" s="59">
        <v>0.195295993</v>
      </c>
      <c r="BQ296" s="59">
        <v>8.1632717000000005E-11</v>
      </c>
      <c r="BR296" s="59">
        <v>0.41661553911704852</v>
      </c>
      <c r="BS296" s="59">
        <v>3.5375910000000002E-11</v>
      </c>
    </row>
    <row r="297" spans="2:71" x14ac:dyDescent="0.25">
      <c r="B297" s="52">
        <v>1.272E-4</v>
      </c>
      <c r="C297" s="52">
        <v>5.8450000000000004E-3</v>
      </c>
      <c r="D297" s="52">
        <v>22.525078000000001</v>
      </c>
      <c r="E297" s="52">
        <v>8.1507550000000002</v>
      </c>
      <c r="F297" s="52">
        <v>2.3162273999999998E-3</v>
      </c>
      <c r="G297" s="52">
        <v>2.2146176E-4</v>
      </c>
      <c r="H297" s="52">
        <v>35.674680000000002</v>
      </c>
      <c r="I297" s="52">
        <v>0.25519223499999999</v>
      </c>
      <c r="J297" s="52">
        <v>0.19299758</v>
      </c>
      <c r="K297" s="52">
        <v>6.26627391E-9</v>
      </c>
      <c r="L297" s="52">
        <v>0.44818982127900081</v>
      </c>
      <c r="M297" s="52">
        <v>0.21209121</v>
      </c>
      <c r="N297" s="52">
        <v>0.28920581000000001</v>
      </c>
      <c r="O297" s="52">
        <v>1.4013315699999999E-10</v>
      </c>
      <c r="P297" s="52">
        <v>0.53061772819158826</v>
      </c>
      <c r="Q297" s="65">
        <v>5.1406895999999998E-11</v>
      </c>
      <c r="T297" s="63">
        <v>1.3439999999999999E-4</v>
      </c>
      <c r="U297" s="63">
        <v>4.4337999999999999E-3</v>
      </c>
      <c r="V297" s="63">
        <v>23.900089999999999</v>
      </c>
      <c r="W297" s="63">
        <v>7.9327717</v>
      </c>
      <c r="X297" s="63">
        <v>2.3301580000000001E-3</v>
      </c>
      <c r="Y297" s="63">
        <v>2.1673356E-4</v>
      </c>
      <c r="Z297" s="63">
        <v>35.740302999999997</v>
      </c>
      <c r="AA297" s="63">
        <v>0.24704333000000001</v>
      </c>
      <c r="AB297" s="63">
        <v>0.17014354600000001</v>
      </c>
      <c r="AC297" s="63">
        <v>2.0538802400000002E-9</v>
      </c>
      <c r="AD297" s="63">
        <v>0.41718687806484728</v>
      </c>
      <c r="AE297" s="63">
        <v>0.20357538999999999</v>
      </c>
      <c r="AF297" s="63">
        <v>0.25346570000000002</v>
      </c>
      <c r="AG297" s="63">
        <v>1.15466985E-10</v>
      </c>
      <c r="AH297" s="63">
        <v>0.49129541716135222</v>
      </c>
      <c r="AI297" s="63">
        <v>4.488334E-11</v>
      </c>
      <c r="AL297" s="54">
        <v>1.4540000000000001E-4</v>
      </c>
      <c r="AM297" s="54">
        <v>3.4383E-3</v>
      </c>
      <c r="AN297" s="54">
        <v>25.313623</v>
      </c>
      <c r="AO297" s="54">
        <v>7.7255560000000001</v>
      </c>
      <c r="AP297" s="54">
        <v>2.3452719000000002E-3</v>
      </c>
      <c r="AQ297" s="54">
        <v>2.1210434000000001E-4</v>
      </c>
      <c r="AR297" s="54">
        <v>35.810040000000001</v>
      </c>
      <c r="AS297" s="54">
        <v>0.23793455999999999</v>
      </c>
      <c r="AT297" s="54">
        <v>0.15016993000000001</v>
      </c>
      <c r="AU297" s="54">
        <v>8.9972377399999999E-10</v>
      </c>
      <c r="AV297" s="54">
        <v>0.38810449090938381</v>
      </c>
      <c r="AW297" s="54">
        <v>0.19567103</v>
      </c>
      <c r="AX297" s="54">
        <v>0.22073294700000001</v>
      </c>
      <c r="AY297" s="54">
        <v>9.7833489999999998E-11</v>
      </c>
      <c r="AZ297" s="54">
        <v>0.4639222771402215</v>
      </c>
      <c r="BA297" s="54">
        <v>3.9549209999999998E-11</v>
      </c>
      <c r="BD297" s="59">
        <v>1.4219999999999999E-4</v>
      </c>
      <c r="BE297" s="59">
        <v>3.9421999999999999E-3</v>
      </c>
      <c r="BF297" s="59">
        <v>24.6068</v>
      </c>
      <c r="BG297" s="59">
        <v>7.8478775000000001</v>
      </c>
      <c r="BH297" s="59">
        <v>2.3395203E-3</v>
      </c>
      <c r="BI297" s="59">
        <v>2.1438412999999999E-4</v>
      </c>
      <c r="BJ297" s="59">
        <v>35.778799999999997</v>
      </c>
      <c r="BK297" s="59">
        <v>0.24224646399999999</v>
      </c>
      <c r="BL297" s="59">
        <v>0.16028639</v>
      </c>
      <c r="BM297" s="59">
        <v>1.4230881940000001E-9</v>
      </c>
      <c r="BN297" s="59">
        <v>0.4025328554334377</v>
      </c>
      <c r="BO297" s="59">
        <v>0.19968625400000001</v>
      </c>
      <c r="BP297" s="59">
        <v>0.23653231499999999</v>
      </c>
      <c r="BQ297" s="59">
        <v>1.06829144E-10</v>
      </c>
      <c r="BR297" s="59">
        <v>0.46432720914921721</v>
      </c>
      <c r="BS297" s="59">
        <v>4.2345600000000001E-11</v>
      </c>
    </row>
    <row r="298" spans="2:71" x14ac:dyDescent="0.25">
      <c r="B298" s="52">
        <v>1.2740000000000001E-4</v>
      </c>
      <c r="C298" s="52">
        <v>6.9245000000000001E-3</v>
      </c>
      <c r="D298" s="52">
        <v>22.110529</v>
      </c>
      <c r="E298" s="52">
        <v>8.1522140000000007</v>
      </c>
      <c r="F298" s="52">
        <v>2.3185852999999998E-3</v>
      </c>
      <c r="G298" s="52">
        <v>2.2290295999999999E-4</v>
      </c>
      <c r="H298" s="52">
        <v>35.696567999999999</v>
      </c>
      <c r="I298" s="52">
        <v>0.25876527399999999</v>
      </c>
      <c r="J298" s="52">
        <v>0.21006900000000001</v>
      </c>
      <c r="K298" s="52">
        <v>2.1574003982999999E-8</v>
      </c>
      <c r="L298" s="52">
        <v>0.46883429558842582</v>
      </c>
      <c r="M298" s="52">
        <v>0.21638073999999999</v>
      </c>
      <c r="N298" s="52">
        <v>0.32390959000000002</v>
      </c>
      <c r="O298" s="52">
        <v>1.7963199199999999E-10</v>
      </c>
      <c r="P298" s="52">
        <v>0.570596531238033</v>
      </c>
      <c r="Q298" s="65">
        <v>5.834481E-11</v>
      </c>
      <c r="T298" s="63">
        <v>1.3420000000000001E-4</v>
      </c>
      <c r="U298" s="63">
        <v>5.3448000000000002E-3</v>
      </c>
      <c r="V298" s="63">
        <v>23.476053</v>
      </c>
      <c r="W298" s="63">
        <v>7.9333625000000003</v>
      </c>
      <c r="X298" s="63">
        <v>2.3324164000000001E-3</v>
      </c>
      <c r="Y298" s="63">
        <v>2.1812707E-4</v>
      </c>
      <c r="Z298" s="63">
        <v>35.760280000000002</v>
      </c>
      <c r="AA298" s="63">
        <v>0.25081672999999999</v>
      </c>
      <c r="AB298" s="63">
        <v>0.18605142999999999</v>
      </c>
      <c r="AC298" s="63">
        <v>6.2111333050000004E-9</v>
      </c>
      <c r="AD298" s="63">
        <v>0.43686816622367891</v>
      </c>
      <c r="AE298" s="63">
        <v>0.20746252000000001</v>
      </c>
      <c r="AF298" s="63">
        <v>0.28719239000000002</v>
      </c>
      <c r="AG298" s="63">
        <v>1.4676939499999999E-10</v>
      </c>
      <c r="AH298" s="63">
        <v>0.53010400319902162</v>
      </c>
      <c r="AI298" s="63">
        <v>5.1221810000000003E-11</v>
      </c>
      <c r="AL298" s="54">
        <v>1.4469999999999999E-4</v>
      </c>
      <c r="AM298" s="54">
        <v>4.1755000000000004E-3</v>
      </c>
      <c r="AN298" s="54">
        <v>24.878138</v>
      </c>
      <c r="AO298" s="54">
        <v>7.7260299999999997</v>
      </c>
      <c r="AP298" s="54">
        <v>2.3473320000000002E-3</v>
      </c>
      <c r="AQ298" s="54">
        <v>2.1345532E-4</v>
      </c>
      <c r="AR298" s="54">
        <v>35.828159999999997</v>
      </c>
      <c r="AS298" s="54">
        <v>0.24188746999999999</v>
      </c>
      <c r="AT298" s="54">
        <v>0.16487400799999999</v>
      </c>
      <c r="AU298" s="54">
        <v>2.422831527E-9</v>
      </c>
      <c r="AV298" s="54">
        <v>0.4067614804339072</v>
      </c>
      <c r="AW298" s="54">
        <v>0.19913500000000001</v>
      </c>
      <c r="AX298" s="54">
        <v>0.25301371</v>
      </c>
      <c r="AY298" s="54">
        <v>1.2309768300000001E-10</v>
      </c>
      <c r="AZ298" s="54">
        <v>0.50140094217143738</v>
      </c>
      <c r="BA298" s="54">
        <v>4.5312358000000001E-11</v>
      </c>
      <c r="BD298" s="59">
        <v>1.418E-4</v>
      </c>
      <c r="BE298" s="59">
        <v>4.7472E-3</v>
      </c>
      <c r="BF298" s="59">
        <v>24.175485999999999</v>
      </c>
      <c r="BG298" s="59">
        <v>7.8486896000000002</v>
      </c>
      <c r="BH298" s="59">
        <v>2.3416664999999998E-3</v>
      </c>
      <c r="BI298" s="59">
        <v>2.1576268999999999E-4</v>
      </c>
      <c r="BJ298" s="59">
        <v>35.798259999999999</v>
      </c>
      <c r="BK298" s="59">
        <v>0.24620132</v>
      </c>
      <c r="BL298" s="59">
        <v>0.17532209000000001</v>
      </c>
      <c r="BM298" s="59">
        <v>4.0047015630000004E-9</v>
      </c>
      <c r="BN298" s="59">
        <v>0.42152341401651622</v>
      </c>
      <c r="BO298" s="59">
        <v>0.20329907999999999</v>
      </c>
      <c r="BP298" s="59">
        <v>0.26932806399999998</v>
      </c>
      <c r="BQ298" s="59">
        <v>1.34867772E-10</v>
      </c>
      <c r="BR298" s="59">
        <v>0.50177193218320748</v>
      </c>
      <c r="BS298" s="59">
        <v>4.8293441999999999E-11</v>
      </c>
    </row>
    <row r="299" spans="2:71" x14ac:dyDescent="0.25">
      <c r="B299" s="52">
        <v>1.35E-4</v>
      </c>
      <c r="C299" s="52">
        <v>8.0418E-3</v>
      </c>
      <c r="D299" s="52">
        <v>21.890302999999999</v>
      </c>
      <c r="E299" s="52">
        <v>8.1509739999999997</v>
      </c>
      <c r="F299" s="52">
        <v>2.3218104999999998E-3</v>
      </c>
      <c r="G299" s="52">
        <v>2.2373287E-4</v>
      </c>
      <c r="H299" s="52">
        <v>35.721670000000003</v>
      </c>
      <c r="I299" s="52">
        <v>0.26041103999999998</v>
      </c>
      <c r="J299" s="52">
        <v>0.21902021999999999</v>
      </c>
      <c r="K299" s="52">
        <v>3.0650395169046999E-4</v>
      </c>
      <c r="L299" s="52">
        <v>0.47973776396772272</v>
      </c>
      <c r="M299" s="52">
        <v>0.21915365000000001</v>
      </c>
      <c r="N299" s="52">
        <v>0.34194162</v>
      </c>
      <c r="O299" s="52">
        <v>2.09678325E-10</v>
      </c>
      <c r="P299" s="52">
        <v>0.59190885027245876</v>
      </c>
      <c r="Q299" s="65">
        <v>6.2675413000000005E-11</v>
      </c>
      <c r="T299" s="63">
        <v>1.4190000000000001E-4</v>
      </c>
      <c r="U299" s="63">
        <v>6.3432000000000002E-3</v>
      </c>
      <c r="V299" s="63">
        <v>23.254943999999998</v>
      </c>
      <c r="W299" s="63">
        <v>7.9322150000000002</v>
      </c>
      <c r="X299" s="63">
        <v>2.3353255999999998E-3</v>
      </c>
      <c r="Y299" s="63">
        <v>2.1891464999999999E-4</v>
      </c>
      <c r="Z299" s="63">
        <v>35.781306999999998</v>
      </c>
      <c r="AA299" s="63">
        <v>0.25263929000000002</v>
      </c>
      <c r="AB299" s="63">
        <v>0.19515988000000001</v>
      </c>
      <c r="AC299" s="63">
        <v>1.9882404436999999E-8</v>
      </c>
      <c r="AD299" s="63">
        <v>0.44779918989655232</v>
      </c>
      <c r="AE299" s="63">
        <v>0.21014351000000001</v>
      </c>
      <c r="AF299" s="63">
        <v>0.30597259599999999</v>
      </c>
      <c r="AG299" s="63">
        <v>1.7223113599999999E-10</v>
      </c>
      <c r="AH299" s="63">
        <v>0.55172466122869679</v>
      </c>
      <c r="AI299" s="63">
        <v>5.5489739999999999E-11</v>
      </c>
      <c r="AL299" s="54">
        <v>1.5239999999999999E-4</v>
      </c>
      <c r="AM299" s="54">
        <v>5.0101E-3</v>
      </c>
      <c r="AN299" s="54">
        <v>24.654593999999999</v>
      </c>
      <c r="AO299" s="54">
        <v>7.725854</v>
      </c>
      <c r="AP299" s="54">
        <v>2.3499718E-3</v>
      </c>
      <c r="AQ299" s="54">
        <v>2.1420757E-4</v>
      </c>
      <c r="AR299" s="54">
        <v>35.846969999999999</v>
      </c>
      <c r="AS299" s="54">
        <v>0.24390154</v>
      </c>
      <c r="AT299" s="54">
        <v>0.17371579500000001</v>
      </c>
      <c r="AU299" s="54">
        <v>7.4051158349999999E-9</v>
      </c>
      <c r="AV299" s="54">
        <v>0.41761734241767551</v>
      </c>
      <c r="AW299" s="54">
        <v>0.20159173999999999</v>
      </c>
      <c r="AX299" s="54">
        <v>0.27159432500000003</v>
      </c>
      <c r="AY299" s="54">
        <v>1.4412436300000001E-10</v>
      </c>
      <c r="AZ299" s="54">
        <v>0.52201998119639248</v>
      </c>
      <c r="BA299" s="54">
        <v>4.9374806000000002E-11</v>
      </c>
      <c r="BD299" s="59">
        <v>1.495E-4</v>
      </c>
      <c r="BE299" s="59">
        <v>5.6208999999999999E-3</v>
      </c>
      <c r="BF299" s="59">
        <v>23.952652</v>
      </c>
      <c r="BG299" s="59">
        <v>7.8482329999999996</v>
      </c>
      <c r="BH299" s="59">
        <v>2.3445027999999999E-3</v>
      </c>
      <c r="BI299" s="59">
        <v>2.1652969999999999E-4</v>
      </c>
      <c r="BJ299" s="59">
        <v>35.819830000000003</v>
      </c>
      <c r="BK299" s="59">
        <v>0.24804224</v>
      </c>
      <c r="BL299" s="59">
        <v>0.18385481000000001</v>
      </c>
      <c r="BM299" s="59">
        <v>1.1777335730000001E-8</v>
      </c>
      <c r="BN299" s="59">
        <v>0.43189706179061582</v>
      </c>
      <c r="BO299" s="59">
        <v>0.205768126</v>
      </c>
      <c r="BP299" s="59">
        <v>0.28690608000000001</v>
      </c>
      <c r="BQ299" s="59">
        <v>1.5647753700000001E-10</v>
      </c>
      <c r="BR299" s="59">
        <v>0.5223372602087456</v>
      </c>
      <c r="BS299" s="59">
        <v>5.2209508E-11</v>
      </c>
    </row>
    <row r="300" spans="2:71" x14ac:dyDescent="0.25">
      <c r="B300" s="52">
        <v>1.506E-4</v>
      </c>
      <c r="C300" s="52">
        <v>1.19953E-2</v>
      </c>
      <c r="D300" s="52">
        <v>21.803239999999999</v>
      </c>
      <c r="E300" s="52">
        <v>8.1474159999999998</v>
      </c>
      <c r="F300" s="52">
        <v>2.3197748E-3</v>
      </c>
      <c r="G300" s="52">
        <v>2.2434774000000001E-4</v>
      </c>
      <c r="H300" s="52">
        <v>35.635730000000002</v>
      </c>
      <c r="I300" s="52">
        <v>0.26698999000000001</v>
      </c>
      <c r="J300" s="52">
        <v>0.25036532</v>
      </c>
      <c r="K300" s="52">
        <v>1.5690970090762191E-2</v>
      </c>
      <c r="L300" s="52">
        <v>0.53304628011297872</v>
      </c>
      <c r="M300" s="52">
        <v>0.2288337</v>
      </c>
      <c r="N300" s="52">
        <v>0.42387153999999999</v>
      </c>
      <c r="O300" s="52">
        <v>6.4363421000000002E-10</v>
      </c>
      <c r="P300" s="52">
        <v>0.68678782474053623</v>
      </c>
      <c r="Q300" s="65">
        <v>9.6720949999999996E-11</v>
      </c>
      <c r="T300" s="63">
        <v>1.571E-4</v>
      </c>
      <c r="U300" s="63">
        <v>9.4672000000000003E-3</v>
      </c>
      <c r="V300" s="63">
        <v>23.183544000000001</v>
      </c>
      <c r="W300" s="63">
        <v>7.9308456999999999</v>
      </c>
      <c r="X300" s="63">
        <v>2.3324054000000002E-3</v>
      </c>
      <c r="Y300" s="63">
        <v>2.1948517999999999E-4</v>
      </c>
      <c r="Z300" s="63">
        <v>35.681908</v>
      </c>
      <c r="AA300" s="63">
        <v>0.26000648500000001</v>
      </c>
      <c r="AB300" s="63">
        <v>0.22487230999999999</v>
      </c>
      <c r="AC300" s="63">
        <v>9.2625430732265306E-3</v>
      </c>
      <c r="AD300" s="63">
        <v>0.49414133809280869</v>
      </c>
      <c r="AE300" s="63">
        <v>0.21982760000000001</v>
      </c>
      <c r="AF300" s="63">
        <v>0.38685414000000001</v>
      </c>
      <c r="AG300" s="63">
        <v>4.8170672299999999E-10</v>
      </c>
      <c r="AH300" s="63">
        <v>0.64522041556501031</v>
      </c>
      <c r="AI300" s="63">
        <v>8.0914940000000003E-11</v>
      </c>
      <c r="AL300" s="54">
        <v>1.672E-4</v>
      </c>
      <c r="AM300" s="54">
        <v>7.4282000000000003E-3</v>
      </c>
      <c r="AN300" s="54">
        <v>24.600628</v>
      </c>
      <c r="AO300" s="54">
        <v>7.7261090000000001</v>
      </c>
      <c r="AP300" s="54">
        <v>2.3461669000000001E-3</v>
      </c>
      <c r="AQ300" s="54">
        <v>2.1472498E-4</v>
      </c>
      <c r="AR300" s="54">
        <v>35.735022999999998</v>
      </c>
      <c r="AS300" s="54">
        <v>0.25177882000000001</v>
      </c>
      <c r="AT300" s="54">
        <v>0.19961607000000001</v>
      </c>
      <c r="AU300" s="54">
        <v>2.9231673596664658E-3</v>
      </c>
      <c r="AV300" s="54">
        <v>0.45431805737687281</v>
      </c>
      <c r="AW300" s="54">
        <v>0.21058995</v>
      </c>
      <c r="AX300" s="54">
        <v>0.3477942</v>
      </c>
      <c r="AY300" s="54">
        <v>3.4672576200000002E-10</v>
      </c>
      <c r="AZ300" s="54">
        <v>0.61096287741986277</v>
      </c>
      <c r="BA300" s="54">
        <v>6.7374130000000002E-11</v>
      </c>
      <c r="BD300" s="59">
        <v>1.6479999999999999E-4</v>
      </c>
      <c r="BE300" s="59">
        <v>8.3031000000000008E-3</v>
      </c>
      <c r="BF300" s="59">
        <v>23.889778</v>
      </c>
      <c r="BG300" s="59">
        <v>7.8473376999999997</v>
      </c>
      <c r="BH300" s="59">
        <v>2.3412474E-3</v>
      </c>
      <c r="BI300" s="59">
        <v>2.1706325000000001E-4</v>
      </c>
      <c r="BJ300" s="59">
        <v>35.715865999999998</v>
      </c>
      <c r="BK300" s="59">
        <v>0.25541371000000002</v>
      </c>
      <c r="BL300" s="59">
        <v>0.21100374</v>
      </c>
      <c r="BM300" s="59">
        <v>5.8041443650336906E-3</v>
      </c>
      <c r="BN300" s="59">
        <v>0.47222159438322608</v>
      </c>
      <c r="BO300" s="59">
        <v>0.21475679</v>
      </c>
      <c r="BP300" s="59">
        <v>0.36354050999999998</v>
      </c>
      <c r="BQ300" s="59">
        <v>3.9765169399999997E-10</v>
      </c>
      <c r="BR300" s="59">
        <v>0.61119341647078873</v>
      </c>
      <c r="BS300" s="59">
        <v>7.3002230000000001E-11</v>
      </c>
    </row>
    <row r="301" spans="2:71" x14ac:dyDescent="0.25">
      <c r="B301" s="52" cm="1">
        <f t="array" ref="B301:B314">TRANSPOSE(Fe!E$15:R$15)</f>
        <v>9.2399999999999996E-5</v>
      </c>
      <c r="C301" s="52" cm="1">
        <f t="array" ref="C301:C314">TRANSPOSE('PO4'!E$15:R$15)</f>
        <v>1.0786E-2</v>
      </c>
      <c r="D301" s="52" cm="1">
        <f t="array" ref="D301:D314">TRANSPOSE(surface_T!E$15:R$15)</f>
        <v>25.570910000000001</v>
      </c>
      <c r="E301" s="52" cm="1">
        <f t="array" ref="E301:E314">TRANSPOSE(surface_ph!E$15:R$15)</f>
        <v>8.1492699999999996</v>
      </c>
      <c r="F301" s="52" cm="1">
        <f t="array" ref="F301:F314">TRANSPOSE(surface_Alk!E$15:R$15)</f>
        <v>2.2359711999999999E-3</v>
      </c>
      <c r="G301" s="52" cm="1">
        <f t="array" ref="G301:G314">TRANSPOSE(surface_oxugen!E$15:R$15)</f>
        <v>2.1388048000000001E-4</v>
      </c>
      <c r="H301" s="52" cm="1">
        <f t="array" ref="H301:H314">TRANSPOSE(Surface_sal!E$15:R$15)</f>
        <v>34.364097999999998</v>
      </c>
      <c r="I301" s="52" cm="1">
        <f t="array" ref="I301:I314">TRANSPOSE(picophyto!E$15:R$15)</f>
        <v>0.26238299999999998</v>
      </c>
      <c r="J301" s="52" cm="1">
        <f t="array" ref="J301:J314">TRANSPOSE(nanophyto!E$15:R$15)</f>
        <v>0.30703185999999999</v>
      </c>
      <c r="K301" s="52" cm="1">
        <f t="array" ref="K301:K314">TRANSPOSE(microphyto!E$15:R$15)</f>
        <v>3.7254352192916847E-2</v>
      </c>
      <c r="L301" s="52" cm="1">
        <f t="array" ref="L301:L314">TRANSPOSE(total_phyto!E$15:R$15)</f>
        <v>0.60666921222292858</v>
      </c>
      <c r="M301" s="52" cm="1">
        <f t="array" ref="M301:M314">TRANSPOSE(nanozoo!E$15:R$15)</f>
        <v>0.25937894</v>
      </c>
      <c r="N301" s="52" cm="1">
        <f t="array" ref="N301:N314">TRANSPOSE(microzoo!E$15:R$15)</f>
        <v>0.45781330999999997</v>
      </c>
      <c r="O301" s="52" cm="1">
        <f t="array" ref="O301:O314">TRANSPOSE(mesozoo!E$15:R$15)</f>
        <v>0.19100037012457641</v>
      </c>
      <c r="P301" s="52" cm="1">
        <f t="array" ref="P301:P314">TRANSPOSE(total_zoo!E$15:R$15)</f>
        <v>0.95110498083927841</v>
      </c>
      <c r="Q301" s="65" cm="1">
        <f t="array" ref="Q301:Q314">TRANSPOSE(foram!E$15:R$15)</f>
        <v>7.1545650000000005E-10</v>
      </c>
      <c r="T301" s="63" cm="1">
        <f t="array" ref="T301:T314">TRANSPOSE(Fe!E$126:R$126)</f>
        <v>9.1799999999999995E-5</v>
      </c>
      <c r="U301" s="63" cm="1">
        <f t="array" ref="U301:U314">TRANSPOSE('PO4'!E$126:R$126)</f>
        <v>7.0388999999999998E-3</v>
      </c>
      <c r="V301" s="63" cm="1">
        <f t="array" ref="V301:V314">TRANSPOSE(surface_T!E$126:R$126)</f>
        <v>27.191825999999999</v>
      </c>
      <c r="W301" s="63" cm="1">
        <f t="array" ref="W301:W314">TRANSPOSE(surface_ph!E$126:R$126)</f>
        <v>7.9411044000000004</v>
      </c>
      <c r="X301" s="63" cm="1">
        <f t="array" ref="X301:X314">TRANSPOSE(surface_Alk!E$126:R$126)</f>
        <v>2.2450257000000001E-3</v>
      </c>
      <c r="Y301" s="63" cm="1">
        <f t="array" ref="Y301:Y314">TRANSPOSE(surface_oxugen!E$126:R$126)</f>
        <v>2.0903936999999999E-4</v>
      </c>
      <c r="Z301" s="63" cm="1">
        <f t="array" ref="Z301:Z314">TRANSPOSE(Surface_sal!E$126:R$126)</f>
        <v>34.376860000000001</v>
      </c>
      <c r="AA301" s="63" cm="1">
        <f t="array" ref="AA301:AA314">TRANSPOSE(picophyto!E$126:R$126)</f>
        <v>0.25596553</v>
      </c>
      <c r="AB301" s="63" cm="1">
        <f t="array" ref="AB301:AB314">TRANSPOSE(nanophyto!E$126:R$126)</f>
        <v>0.27133691999999998</v>
      </c>
      <c r="AC301" s="63" cm="1">
        <f t="array" ref="AC301:AC314">TRANSPOSE(microphyto!E$126:R$126)</f>
        <v>2.7732795107096728E-2</v>
      </c>
      <c r="AD301" s="63" cm="1">
        <f t="array" ref="AD301:AD314">TRANSPOSE(total_phyto!E$126:R$126)</f>
        <v>0.55503524513129987</v>
      </c>
      <c r="AE301" s="63" cm="1">
        <f t="array" ref="AE301:AE314">TRANSPOSE(nanozoo!E$126:R$126)</f>
        <v>0.24593213</v>
      </c>
      <c r="AF301" s="63" cm="1">
        <f t="array" ref="AF301:AF314">TRANSPOSE(microzoo!E$126:R$126)</f>
        <v>0.43009764</v>
      </c>
      <c r="AG301" s="63" cm="1">
        <f t="array" ref="AG301:AG314">TRANSPOSE(mesozoo!E$126:R$126)</f>
        <v>0.16122676010594561</v>
      </c>
      <c r="AH301" s="63" cm="1">
        <f t="array" ref="AH301:AH314">TRANSPOSE(total_zoo!E$126:R$126)</f>
        <v>0.88532853749653428</v>
      </c>
      <c r="AI301" s="63" cm="1">
        <f t="array" ref="AI301:AI314">TRANSPOSE(foram!E$126:R$126)</f>
        <v>3.4995976000000002E-10</v>
      </c>
      <c r="AL301" s="54" cm="1">
        <f t="array" ref="AL301:AL314">TRANSPOSE(Fe!E$163:R$163)</f>
        <v>9.4400000000000004E-5</v>
      </c>
      <c r="AM301" s="54" cm="1">
        <f t="array" ref="AM301:AM314">TRANSPOSE('PO4'!E$163:R$163)</f>
        <v>4.7762000000000004E-3</v>
      </c>
      <c r="AN301" s="54" cm="1">
        <f t="array" ref="AN301:AN314">TRANSPOSE(surface_T!E$163:R$163)</f>
        <v>28.831662999999999</v>
      </c>
      <c r="AO301" s="54" cm="1">
        <f t="array" ref="AO301:AO314">TRANSPOSE(surface_ph!E$163:R$163)</f>
        <v>7.7333007</v>
      </c>
      <c r="AP301" s="54" cm="1">
        <f t="array" ref="AP301:AP314">TRANSPOSE(surface_Alk!E$163:R$163)</f>
        <v>2.2552064999999998E-3</v>
      </c>
      <c r="AQ301" s="54" cm="1">
        <f t="array" ref="AQ301:AQ314">TRANSPOSE(surface_oxugen!E$163:R$163)</f>
        <v>2.0436151000000001E-4</v>
      </c>
      <c r="AR301" s="54" cm="1">
        <f t="array" ref="AR301:AR314">TRANSPOSE(Surface_sal!E$163:R$163)</f>
        <v>34.390484000000001</v>
      </c>
      <c r="AS301" s="54" cm="1">
        <f t="array" ref="AS301:AS314">TRANSPOSE(picophyto!E$163:R$163)</f>
        <v>0.24805135</v>
      </c>
      <c r="AT301" s="54" cm="1">
        <f t="array" ref="AT301:AT314">TRANSPOSE(nanophyto!E$163:R$163)</f>
        <v>0.23869979599999999</v>
      </c>
      <c r="AU301" s="54" cm="1">
        <f t="array" ref="AU301:AU314">TRANSPOSE(microphyto!E$163:R$163)</f>
        <v>1.9693922074098539E-2</v>
      </c>
      <c r="AV301" s="54" cm="1">
        <f t="array" ref="AV301:AV314">TRANSPOSE(total_phyto!E$163:R$163)</f>
        <v>0.50644506809443091</v>
      </c>
      <c r="AW301" s="54" cm="1">
        <f t="array" ref="AW301:AW314">TRANSPOSE(nanozoo!E$163:R$163)</f>
        <v>0.23285711000000001</v>
      </c>
      <c r="AX301" s="54" cm="1">
        <f t="array" ref="AX301:AX314">TRANSPOSE(microzoo!E$163:R$163)</f>
        <v>0.40516337000000002</v>
      </c>
      <c r="AY301" s="54" cm="1">
        <f t="array" ref="AY301:AY314">TRANSPOSE(mesozoo!E$163:R$163)</f>
        <v>0.13322507009174159</v>
      </c>
      <c r="AZ301" s="54" cm="1">
        <f t="array" ref="AZ301:AZ314">TRANSPOSE(total_zoo!E$163:R$163)</f>
        <v>0.83210239237129668</v>
      </c>
      <c r="BA301" s="54" cm="1">
        <f t="array" ref="BA301:BA314">TRANSPOSE(foram!E$163:R$163)</f>
        <v>2.1289412999999999E-10</v>
      </c>
      <c r="BD301" s="59" cm="1">
        <f t="array" ref="BD301:BD314">TRANSPOSE(Fe!E$89:R$89)</f>
        <v>9.4199999999999999E-5</v>
      </c>
      <c r="BE301" s="59" cm="1">
        <f t="array" ref="BE301:BE314">TRANSPOSE('PO4'!E$89:R$89)</f>
        <v>5.9290000000000002E-3</v>
      </c>
      <c r="BF301" s="59" cm="1">
        <f t="array" ref="BF301:BF314">TRANSPOSE(surface_T!E$89:R$89)</f>
        <v>28.009207</v>
      </c>
      <c r="BG301" s="59" cm="1">
        <f t="array" ref="BG301:BG314">TRANSPOSE(surface_ph!E$89:R$89)</f>
        <v>7.8556429999999997</v>
      </c>
      <c r="BH301" s="59" cm="1">
        <f t="array" ref="BH301:BH314">TRANSPOSE(surface_Alk!E$89:R$89)</f>
        <v>2.2515251999999999E-3</v>
      </c>
      <c r="BI301" s="59" cm="1">
        <f t="array" ref="BI301:BI314">TRANSPOSE(surface_oxugen!E$89:R$89)</f>
        <v>2.0665789999999999E-4</v>
      </c>
      <c r="BJ301" s="59" cm="1">
        <f t="array" ref="BJ301:BJ314">TRANSPOSE(Surface_sal!E$89:R$89)</f>
        <v>34.387554000000002</v>
      </c>
      <c r="BK301" s="59" cm="1">
        <f t="array" ref="BK301:BK314">TRANSPOSE(picophyto!E$89:R$89)</f>
        <v>0.25203645000000002</v>
      </c>
      <c r="BL301" s="59" cm="1">
        <f t="array" ref="BL301:BL314">TRANSPOSE(nanophyto!E$89:R$89)</f>
        <v>0.25536501</v>
      </c>
      <c r="BM301" s="59" cm="1">
        <f t="array" ref="BM301:BM314">TRANSPOSE(microphyto!E$89:R$89)</f>
        <v>2.4042657090711489E-2</v>
      </c>
      <c r="BN301" s="59" cm="1">
        <f t="array" ref="BN301:BN314">TRANSPOSE(total_phyto!E$89:R$89)</f>
        <v>0.53144411711314798</v>
      </c>
      <c r="BO301" s="59" cm="1">
        <f t="array" ref="BO301:BO314">TRANSPOSE(nanozoo!E$89:R$89)</f>
        <v>0.23946555999999999</v>
      </c>
      <c r="BP301" s="59" cm="1">
        <f t="array" ref="BP301:BP314">TRANSPOSE(microzoo!E$89:R$89)</f>
        <v>0.41795072999999999</v>
      </c>
      <c r="BQ301" s="59" cm="1">
        <f t="array" ref="BQ301:BQ314">TRANSPOSE(mesozoo!E$89:R$89)</f>
        <v>0.1480079000999818</v>
      </c>
      <c r="BR301" s="59" cm="1">
        <f t="array" ref="BR301:BR314">TRANSPOSE(total_zoo!E$89:R$89)</f>
        <v>0.84728206037953691</v>
      </c>
      <c r="BS301" s="59" cm="1">
        <f t="array" ref="BS301:BS314">TRANSPOSE(foram!E$89:R$89)</f>
        <v>2.7924946000000002E-10</v>
      </c>
    </row>
    <row r="302" spans="2:71" x14ac:dyDescent="0.25">
      <c r="B302" s="52">
        <v>7.0099999999999996E-5</v>
      </c>
      <c r="C302" s="52">
        <v>6.1069000000000002E-3</v>
      </c>
      <c r="D302" s="52">
        <v>25.811368999999999</v>
      </c>
      <c r="E302" s="52">
        <v>8.1495820000000005</v>
      </c>
      <c r="F302" s="52">
        <v>2.2349140000000002E-3</v>
      </c>
      <c r="G302" s="52">
        <v>2.1306742999999999E-4</v>
      </c>
      <c r="H302" s="52">
        <v>34.386069999999997</v>
      </c>
      <c r="I302" s="52">
        <v>0.26451993400000001</v>
      </c>
      <c r="J302" s="52">
        <v>0.28757384600000002</v>
      </c>
      <c r="K302" s="52">
        <v>2.54240450731043E-2</v>
      </c>
      <c r="L302" s="52">
        <v>0.57751782509410232</v>
      </c>
      <c r="M302" s="52">
        <v>0.25454831999999999</v>
      </c>
      <c r="N302" s="52">
        <v>0.43983571999999999</v>
      </c>
      <c r="O302" s="52">
        <v>0.16567679009220501</v>
      </c>
      <c r="P302" s="52">
        <v>0.90302550033059925</v>
      </c>
      <c r="Q302" s="65">
        <v>2.3825660000000001E-10</v>
      </c>
      <c r="T302" s="63">
        <v>7.0300000000000001E-5</v>
      </c>
      <c r="U302" s="63">
        <v>4.0917999999999996E-3</v>
      </c>
      <c r="V302" s="63">
        <v>27.417310000000001</v>
      </c>
      <c r="W302" s="63">
        <v>7.9477105000000003</v>
      </c>
      <c r="X302" s="63">
        <v>2.2436906999999998E-3</v>
      </c>
      <c r="Y302" s="63">
        <v>2.0822005E-4</v>
      </c>
      <c r="Z302" s="63">
        <v>34.397770000000001</v>
      </c>
      <c r="AA302" s="63">
        <v>0.25739590499999998</v>
      </c>
      <c r="AB302" s="63">
        <v>0.24742059999999999</v>
      </c>
      <c r="AC302" s="63">
        <v>1.517343905543346E-2</v>
      </c>
      <c r="AD302" s="63">
        <v>0.51998994407284282</v>
      </c>
      <c r="AE302" s="63">
        <v>0.23880346</v>
      </c>
      <c r="AF302" s="63">
        <v>0.41514088999999998</v>
      </c>
      <c r="AG302" s="63">
        <v>0.1236905300773946</v>
      </c>
      <c r="AH302" s="63">
        <v>0.82510552023756245</v>
      </c>
      <c r="AI302" s="63">
        <v>1.5068942999999999E-10</v>
      </c>
      <c r="AL302" s="54">
        <v>7.3800000000000005E-5</v>
      </c>
      <c r="AM302" s="54">
        <v>2.8027999999999998E-3</v>
      </c>
      <c r="AN302" s="54">
        <v>29.04486</v>
      </c>
      <c r="AO302" s="54">
        <v>7.7382816999999999</v>
      </c>
      <c r="AP302" s="54">
        <v>2.2539551999999998E-3</v>
      </c>
      <c r="AQ302" s="54">
        <v>2.0357970999999999E-4</v>
      </c>
      <c r="AR302" s="54">
        <v>34.412036999999998</v>
      </c>
      <c r="AS302" s="54">
        <v>0.24887792</v>
      </c>
      <c r="AT302" s="54">
        <v>0.21282545</v>
      </c>
      <c r="AU302" s="54">
        <v>7.3014335452148346E-3</v>
      </c>
      <c r="AV302" s="54">
        <v>0.46900480356012247</v>
      </c>
      <c r="AW302" s="54">
        <v>0.22446883000000001</v>
      </c>
      <c r="AX302" s="54">
        <v>0.39452484999999998</v>
      </c>
      <c r="AY302" s="54">
        <v>8.7528900066392273E-2</v>
      </c>
      <c r="AZ302" s="54">
        <v>0.7649039841968216</v>
      </c>
      <c r="BA302" s="54">
        <v>1.1167473E-10</v>
      </c>
      <c r="BD302" s="59">
        <v>7.2999999999999999E-5</v>
      </c>
      <c r="BE302" s="59">
        <v>3.418E-3</v>
      </c>
      <c r="BF302" s="59">
        <v>28.231034999999999</v>
      </c>
      <c r="BG302" s="59">
        <v>7.8605947</v>
      </c>
      <c r="BH302" s="59">
        <v>2.2504631999999999E-3</v>
      </c>
      <c r="BI302" s="59">
        <v>2.0586059000000001E-4</v>
      </c>
      <c r="BJ302" s="59">
        <v>34.410151999999997</v>
      </c>
      <c r="BK302" s="59">
        <v>0.25321989</v>
      </c>
      <c r="BL302" s="59">
        <v>0.23038081399999999</v>
      </c>
      <c r="BM302" s="59">
        <v>1.1351566050265299E-2</v>
      </c>
      <c r="BN302" s="59">
        <v>0.49495227006643783</v>
      </c>
      <c r="BO302" s="59">
        <v>0.2318597</v>
      </c>
      <c r="BP302" s="59">
        <v>0.40454880999999998</v>
      </c>
      <c r="BQ302" s="59">
        <v>0.10708803007232059</v>
      </c>
      <c r="BR302" s="59">
        <v>0.78498677420274987</v>
      </c>
      <c r="BS302" s="59">
        <v>1.3022446000000001E-10</v>
      </c>
    </row>
    <row r="303" spans="2:71" x14ac:dyDescent="0.25">
      <c r="B303" s="52">
        <v>6.9599999999999998E-5</v>
      </c>
      <c r="C303" s="52">
        <v>2.6488000000000002E-3</v>
      </c>
      <c r="D303" s="52">
        <v>26.094149000000002</v>
      </c>
      <c r="E303" s="52">
        <v>8.1478830000000002</v>
      </c>
      <c r="F303" s="52">
        <v>2.2461787E-3</v>
      </c>
      <c r="G303" s="52">
        <v>2.1198127000000001E-4</v>
      </c>
      <c r="H303" s="52">
        <v>34.591777999999998</v>
      </c>
      <c r="I303" s="52">
        <v>0.26426303400000001</v>
      </c>
      <c r="J303" s="52">
        <v>0.20590788500000001</v>
      </c>
      <c r="K303" s="52">
        <v>6.9295605499999996E-10</v>
      </c>
      <c r="L303" s="52">
        <v>0.47017091970423741</v>
      </c>
      <c r="M303" s="52">
        <v>0.221008854</v>
      </c>
      <c r="N303" s="52">
        <v>0.42016295999999997</v>
      </c>
      <c r="O303" s="52">
        <v>4.7263731000000005E-10</v>
      </c>
      <c r="P303" s="52">
        <v>0.68081525454637548</v>
      </c>
      <c r="Q303" s="65">
        <v>7.3686080000000005E-11</v>
      </c>
      <c r="T303" s="63">
        <v>7.4099999999999999E-5</v>
      </c>
      <c r="U303" s="63">
        <v>1.8323E-3</v>
      </c>
      <c r="V303" s="63">
        <v>27.671569999999999</v>
      </c>
      <c r="W303" s="63">
        <v>7.9497499999999999</v>
      </c>
      <c r="X303" s="63">
        <v>2.2537439999999998E-3</v>
      </c>
      <c r="Y303" s="63">
        <v>2.0730069E-4</v>
      </c>
      <c r="Z303" s="63">
        <v>34.578440000000001</v>
      </c>
      <c r="AA303" s="63">
        <v>0.25481764000000001</v>
      </c>
      <c r="AB303" s="63">
        <v>0.17545138699999999</v>
      </c>
      <c r="AC303" s="63">
        <v>2.71909525E-10</v>
      </c>
      <c r="AD303" s="63">
        <v>0.43026902728168548</v>
      </c>
      <c r="AE303" s="63">
        <v>0.20951460599999999</v>
      </c>
      <c r="AF303" s="63">
        <v>0.37773776999999997</v>
      </c>
      <c r="AG303" s="63">
        <v>3.0280786999999998E-10</v>
      </c>
      <c r="AH303" s="63">
        <v>0.63291055036669752</v>
      </c>
      <c r="AI303" s="63">
        <v>6.2430100000000004E-11</v>
      </c>
      <c r="AL303" s="54">
        <v>8.1899999999999999E-5</v>
      </c>
      <c r="AM303" s="54">
        <v>1.2993E-3</v>
      </c>
      <c r="AN303" s="54">
        <v>29.276236000000001</v>
      </c>
      <c r="AO303" s="54">
        <v>7.7420387000000002</v>
      </c>
      <c r="AP303" s="54">
        <v>2.2629124999999999E-3</v>
      </c>
      <c r="AQ303" s="54">
        <v>2.0279999000000001E-4</v>
      </c>
      <c r="AR303" s="54">
        <v>34.569457999999997</v>
      </c>
      <c r="AS303" s="54">
        <v>0.24438868999999999</v>
      </c>
      <c r="AT303" s="54">
        <v>0.15040862299999999</v>
      </c>
      <c r="AU303" s="54">
        <v>1.7583568E-10</v>
      </c>
      <c r="AV303" s="54">
        <v>0.39479731318456213</v>
      </c>
      <c r="AW303" s="54">
        <v>0.19910002500000001</v>
      </c>
      <c r="AX303" s="54">
        <v>0.34196301000000001</v>
      </c>
      <c r="AY303" s="54">
        <v>2.3087689299999999E-10</v>
      </c>
      <c r="AZ303" s="54">
        <v>0.60186973428923163</v>
      </c>
      <c r="BA303" s="54">
        <v>5.429835E-11</v>
      </c>
      <c r="BD303" s="59">
        <v>7.9499999999999994E-5</v>
      </c>
      <c r="BE303" s="59">
        <v>1.5482E-3</v>
      </c>
      <c r="BF303" s="59">
        <v>28.475573000000001</v>
      </c>
      <c r="BG303" s="59">
        <v>7.8622909999999999</v>
      </c>
      <c r="BH303" s="59">
        <v>2.2601871999999999E-3</v>
      </c>
      <c r="BI303" s="59">
        <v>2.050031E-4</v>
      </c>
      <c r="BJ303" s="59">
        <v>34.580060000000003</v>
      </c>
      <c r="BK303" s="59">
        <v>0.24965770000000001</v>
      </c>
      <c r="BL303" s="59">
        <v>0.162649129</v>
      </c>
      <c r="BM303" s="59">
        <v>2.14071206E-10</v>
      </c>
      <c r="BN303" s="59">
        <v>0.4123068292233058</v>
      </c>
      <c r="BO303" s="59">
        <v>0.20429216</v>
      </c>
      <c r="BP303" s="59">
        <v>0.35979514000000001</v>
      </c>
      <c r="BQ303" s="59">
        <v>2.6434156599999998E-10</v>
      </c>
      <c r="BR303" s="59">
        <v>0.60234898632269629</v>
      </c>
      <c r="BS303" s="59">
        <v>5.8296735000000004E-11</v>
      </c>
    </row>
    <row r="304" spans="2:71" x14ac:dyDescent="0.25">
      <c r="B304" s="52">
        <v>8.1000000000000004E-5</v>
      </c>
      <c r="C304" s="52">
        <v>1.3933999999999999E-3</v>
      </c>
      <c r="D304" s="52">
        <v>26.071905000000001</v>
      </c>
      <c r="E304" s="52">
        <v>8.1458189999999995</v>
      </c>
      <c r="F304" s="52">
        <v>2.2640821999999998E-3</v>
      </c>
      <c r="G304" s="52">
        <v>2.1120749000000001E-4</v>
      </c>
      <c r="H304" s="52">
        <v>34.876809999999999</v>
      </c>
      <c r="I304" s="52">
        <v>0.25056256999999998</v>
      </c>
      <c r="J304" s="52">
        <v>0.133582071</v>
      </c>
      <c r="K304" s="52">
        <v>1.04546827E-10</v>
      </c>
      <c r="L304" s="52">
        <v>0.38414464111097008</v>
      </c>
      <c r="M304" s="52">
        <v>0.19944073000000001</v>
      </c>
      <c r="N304" s="52">
        <v>0.25419065000000002</v>
      </c>
      <c r="O304" s="52">
        <v>1.05870143E-10</v>
      </c>
      <c r="P304" s="52">
        <v>0.48599725314198139</v>
      </c>
      <c r="Q304" s="65">
        <v>3.6071920000000001E-11</v>
      </c>
      <c r="T304" s="63">
        <v>8.8700000000000001E-5</v>
      </c>
      <c r="U304" s="63">
        <v>9.5989999999999997E-4</v>
      </c>
      <c r="V304" s="63">
        <v>27.630566000000002</v>
      </c>
      <c r="W304" s="63">
        <v>7.9422569999999997</v>
      </c>
      <c r="X304" s="63">
        <v>2.2717305000000002E-3</v>
      </c>
      <c r="Y304" s="63">
        <v>2.0661316999999999E-4</v>
      </c>
      <c r="Z304" s="63">
        <v>34.860939999999999</v>
      </c>
      <c r="AA304" s="63">
        <v>0.23973734999999999</v>
      </c>
      <c r="AB304" s="63">
        <v>0.109947394</v>
      </c>
      <c r="AC304" s="63">
        <v>8.0668610999999997E-11</v>
      </c>
      <c r="AD304" s="63">
        <v>0.34968474408623129</v>
      </c>
      <c r="AE304" s="63">
        <v>0.189336105</v>
      </c>
      <c r="AF304" s="63">
        <v>0.21833759999999999</v>
      </c>
      <c r="AG304" s="63">
        <v>8.4803906999999994E-11</v>
      </c>
      <c r="AH304" s="63">
        <v>0.44519481411556883</v>
      </c>
      <c r="AI304" s="63">
        <v>2.9908800000000002E-11</v>
      </c>
      <c r="AL304" s="54">
        <v>9.9900000000000002E-5</v>
      </c>
      <c r="AM304" s="54">
        <v>6.824E-4</v>
      </c>
      <c r="AN304" s="54">
        <v>29.222034000000001</v>
      </c>
      <c r="AO304" s="54">
        <v>7.7349160000000001</v>
      </c>
      <c r="AP304" s="54">
        <v>2.2809195999999999E-3</v>
      </c>
      <c r="AQ304" s="54">
        <v>2.021763E-4</v>
      </c>
      <c r="AR304" s="54">
        <v>34.847907999999997</v>
      </c>
      <c r="AS304" s="54">
        <v>0.22843611599999999</v>
      </c>
      <c r="AT304" s="54">
        <v>9.1608435000000002E-2</v>
      </c>
      <c r="AU304" s="54">
        <v>6.8502090400000001E-11</v>
      </c>
      <c r="AV304" s="54">
        <v>0.32004455107347962</v>
      </c>
      <c r="AW304" s="54">
        <v>0.18004516600000001</v>
      </c>
      <c r="AX304" s="54">
        <v>0.189351037</v>
      </c>
      <c r="AY304" s="54">
        <v>7.1793218000000001E-11</v>
      </c>
      <c r="AZ304" s="54">
        <v>0.41847174409948429</v>
      </c>
      <c r="BA304" s="54">
        <v>2.5455829999999999E-11</v>
      </c>
      <c r="BD304" s="59">
        <v>9.6299999999999996E-5</v>
      </c>
      <c r="BE304" s="59">
        <v>8.1309999999999998E-4</v>
      </c>
      <c r="BF304" s="59">
        <v>28.427599000000001</v>
      </c>
      <c r="BG304" s="59">
        <v>7.8558110000000001</v>
      </c>
      <c r="BH304" s="59">
        <v>2.2782758E-3</v>
      </c>
      <c r="BI304" s="59">
        <v>2.0435078000000001E-4</v>
      </c>
      <c r="BJ304" s="59">
        <v>34.860100000000003</v>
      </c>
      <c r="BK304" s="59">
        <v>0.23409756000000001</v>
      </c>
      <c r="BL304" s="59">
        <v>0.100580856</v>
      </c>
      <c r="BM304" s="59">
        <v>7.4318670999999997E-11</v>
      </c>
      <c r="BN304" s="59">
        <v>0.33467841607957921</v>
      </c>
      <c r="BO304" s="59">
        <v>0.18475338999999999</v>
      </c>
      <c r="BP304" s="59">
        <v>0.20376540500000001</v>
      </c>
      <c r="BQ304" s="59">
        <v>7.8193626999999997E-11</v>
      </c>
      <c r="BR304" s="59">
        <v>0.41913128810588468</v>
      </c>
      <c r="BS304" s="59">
        <v>2.7657557E-11</v>
      </c>
    </row>
    <row r="305" spans="2:71" x14ac:dyDescent="0.25">
      <c r="B305" s="52">
        <v>9.2600000000000001E-5</v>
      </c>
      <c r="C305" s="52">
        <v>1.0602999999999999E-3</v>
      </c>
      <c r="D305" s="52">
        <v>25.923088</v>
      </c>
      <c r="E305" s="52">
        <v>8.1427300000000002</v>
      </c>
      <c r="F305" s="52">
        <v>2.2805290999999999E-3</v>
      </c>
      <c r="G305" s="52">
        <v>2.1145857999999999E-4</v>
      </c>
      <c r="H305" s="52">
        <v>35.141094000000002</v>
      </c>
      <c r="I305" s="52">
        <v>0.25026466400000003</v>
      </c>
      <c r="J305" s="52">
        <v>0.116328445</v>
      </c>
      <c r="K305" s="52">
        <v>7.3588772999999997E-11</v>
      </c>
      <c r="L305" s="52">
        <v>0.36659310907885478</v>
      </c>
      <c r="M305" s="52">
        <v>0.19503761</v>
      </c>
      <c r="N305" s="52">
        <v>0.22200253</v>
      </c>
      <c r="O305" s="52">
        <v>7.7296120999999997E-11</v>
      </c>
      <c r="P305" s="52">
        <v>0.4480316961063987</v>
      </c>
      <c r="Q305" s="65">
        <v>2.9064686000000002E-11</v>
      </c>
      <c r="T305" s="63">
        <v>1.0280000000000001E-4</v>
      </c>
      <c r="U305" s="63">
        <v>7.7519999999999998E-4</v>
      </c>
      <c r="V305" s="63">
        <v>27.460401999999998</v>
      </c>
      <c r="W305" s="63">
        <v>7.9369816999999996</v>
      </c>
      <c r="X305" s="63">
        <v>2.2902016000000002E-3</v>
      </c>
      <c r="Y305" s="63">
        <v>2.0683729000000001E-4</v>
      </c>
      <c r="Z305" s="63">
        <v>35.152439999999999</v>
      </c>
      <c r="AA305" s="63">
        <v>0.23892493000000001</v>
      </c>
      <c r="AB305" s="63">
        <v>9.6987630000000005E-2</v>
      </c>
      <c r="AC305" s="63">
        <v>6.3699134999999995E-11</v>
      </c>
      <c r="AD305" s="63">
        <v>0.3359125600684475</v>
      </c>
      <c r="AE305" s="63">
        <v>0.18511296999999999</v>
      </c>
      <c r="AF305" s="63">
        <v>0.191303373</v>
      </c>
      <c r="AG305" s="63">
        <v>6.5885845000000004E-11</v>
      </c>
      <c r="AH305" s="63">
        <v>0.41106017109117649</v>
      </c>
      <c r="AI305" s="63">
        <v>2.4733876E-11</v>
      </c>
      <c r="AL305" s="54">
        <v>1.165E-4</v>
      </c>
      <c r="AM305" s="54">
        <v>5.6119999999999998E-4</v>
      </c>
      <c r="AN305" s="54">
        <v>29.033442999999998</v>
      </c>
      <c r="AO305" s="54">
        <v>7.7314363000000004</v>
      </c>
      <c r="AP305" s="54">
        <v>2.3013780000000002E-3</v>
      </c>
      <c r="AQ305" s="54">
        <v>2.0238101999999999E-4</v>
      </c>
      <c r="AR305" s="54">
        <v>35.166122000000001</v>
      </c>
      <c r="AS305" s="54">
        <v>0.22795091000000001</v>
      </c>
      <c r="AT305" s="54">
        <v>8.0386588999999994E-2</v>
      </c>
      <c r="AU305" s="54">
        <v>5.6474023000000002E-11</v>
      </c>
      <c r="AV305" s="54">
        <v>0.30833749906079888</v>
      </c>
      <c r="AW305" s="54">
        <v>0.17584981</v>
      </c>
      <c r="AX305" s="54">
        <v>0.167839795559487</v>
      </c>
      <c r="AY305" s="54">
        <v>5.7703436500000002E-11</v>
      </c>
      <c r="AZ305" s="54">
        <v>0.38560063828053359</v>
      </c>
      <c r="BA305" s="54">
        <v>2.1214768E-11</v>
      </c>
      <c r="BD305" s="59">
        <v>1.12E-4</v>
      </c>
      <c r="BE305" s="59">
        <v>6.6310000000000002E-4</v>
      </c>
      <c r="BF305" s="59">
        <v>28.249174</v>
      </c>
      <c r="BG305" s="59">
        <v>7.8515379999999997</v>
      </c>
      <c r="BH305" s="59">
        <v>2.2977679999999999E-3</v>
      </c>
      <c r="BI305" s="59">
        <v>2.0456129999999999E-4</v>
      </c>
      <c r="BJ305" s="59">
        <v>35.16413</v>
      </c>
      <c r="BK305" s="59">
        <v>0.23310618</v>
      </c>
      <c r="BL305" s="59">
        <v>8.8195758000000013E-2</v>
      </c>
      <c r="BM305" s="59">
        <v>5.9914248999999994E-11</v>
      </c>
      <c r="BN305" s="59">
        <v>0.32130193806443857</v>
      </c>
      <c r="BO305" s="59">
        <v>0.17997488</v>
      </c>
      <c r="BP305" s="59">
        <v>0.17695147820000001</v>
      </c>
      <c r="BQ305" s="59">
        <v>6.1024319999999999E-11</v>
      </c>
      <c r="BR305" s="59">
        <v>0.38574648028385439</v>
      </c>
      <c r="BS305" s="59">
        <v>2.2801209000000001E-11</v>
      </c>
    </row>
    <row r="306" spans="2:71" x14ac:dyDescent="0.25">
      <c r="B306" s="52">
        <v>1.016E-4</v>
      </c>
      <c r="C306" s="52">
        <v>9.4970000000000005E-4</v>
      </c>
      <c r="D306" s="52">
        <v>25.785318</v>
      </c>
      <c r="E306" s="52">
        <v>8.1387780000000003</v>
      </c>
      <c r="F306" s="52">
        <v>2.2935834999999998E-3</v>
      </c>
      <c r="G306" s="52">
        <v>2.1144001000000001E-4</v>
      </c>
      <c r="H306" s="52">
        <v>35.339905000000002</v>
      </c>
      <c r="I306" s="52">
        <v>0.24482132000000001</v>
      </c>
      <c r="J306" s="52">
        <v>9.9207433000000012E-2</v>
      </c>
      <c r="K306" s="52">
        <v>6.2183206000000001E-11</v>
      </c>
      <c r="L306" s="52">
        <v>0.34402875306677599</v>
      </c>
      <c r="M306" s="52">
        <v>0.18955824399999999</v>
      </c>
      <c r="N306" s="52">
        <v>0.17627096104280951</v>
      </c>
      <c r="O306" s="52">
        <v>5.8063703000000003E-11</v>
      </c>
      <c r="P306" s="52">
        <v>0.39397674012416051</v>
      </c>
      <c r="Q306" s="65">
        <v>2.3250999999999999E-11</v>
      </c>
      <c r="T306" s="63">
        <v>1.12E-4</v>
      </c>
      <c r="U306" s="63">
        <v>6.5870000000000002E-4</v>
      </c>
      <c r="V306" s="63">
        <v>27.293742999999999</v>
      </c>
      <c r="W306" s="63">
        <v>7.9320073000000004</v>
      </c>
      <c r="X306" s="63">
        <v>2.3050776000000002E-3</v>
      </c>
      <c r="Y306" s="63">
        <v>2.0687284000000001E-4</v>
      </c>
      <c r="Z306" s="63">
        <v>35.375599999999999</v>
      </c>
      <c r="AA306" s="63">
        <v>0.23482294500000001</v>
      </c>
      <c r="AB306" s="63">
        <v>7.8571589499999997E-2</v>
      </c>
      <c r="AC306" s="63">
        <v>5.2036794500000003E-11</v>
      </c>
      <c r="AD306" s="63">
        <v>0.31339453455605509</v>
      </c>
      <c r="AE306" s="63">
        <v>0.180976996</v>
      </c>
      <c r="AF306" s="63">
        <v>0.152806270405793</v>
      </c>
      <c r="AG306" s="63">
        <v>4.9063387E-11</v>
      </c>
      <c r="AH306" s="63">
        <v>0.36564829752195332</v>
      </c>
      <c r="AI306" s="63">
        <v>1.9062947000000002E-11</v>
      </c>
      <c r="AL306" s="54">
        <v>1.262E-4</v>
      </c>
      <c r="AM306" s="54">
        <v>4.617E-4</v>
      </c>
      <c r="AN306" s="54">
        <v>28.840713999999998</v>
      </c>
      <c r="AO306" s="54">
        <v>7.7280220000000002</v>
      </c>
      <c r="AP306" s="54">
        <v>2.3183546000000001E-3</v>
      </c>
      <c r="AQ306" s="54">
        <v>2.0244619999999999E-4</v>
      </c>
      <c r="AR306" s="54">
        <v>35.417920000000002</v>
      </c>
      <c r="AS306" s="54">
        <v>0.22392577999999999</v>
      </c>
      <c r="AT306" s="54">
        <v>6.2501101461999997E-2</v>
      </c>
      <c r="AU306" s="54">
        <v>4.5162E-11</v>
      </c>
      <c r="AV306" s="54">
        <v>0.28642688151074108</v>
      </c>
      <c r="AW306" s="54">
        <v>0.17373018000000001</v>
      </c>
      <c r="AX306" s="54">
        <v>0.13162900023999191</v>
      </c>
      <c r="AY306" s="54">
        <v>4.2306694999999999E-11</v>
      </c>
      <c r="AZ306" s="54">
        <v>0.34639412336206959</v>
      </c>
      <c r="BA306" s="54">
        <v>1.6021223999999999E-11</v>
      </c>
      <c r="BD306" s="59">
        <v>1.217E-4</v>
      </c>
      <c r="BE306" s="59">
        <v>5.5259999999999999E-4</v>
      </c>
      <c r="BF306" s="59">
        <v>28.069255999999999</v>
      </c>
      <c r="BG306" s="59">
        <v>7.8475780000000004</v>
      </c>
      <c r="BH306" s="59">
        <v>2.3137315E-3</v>
      </c>
      <c r="BI306" s="59">
        <v>2.0461586000000001E-4</v>
      </c>
      <c r="BJ306" s="59">
        <v>35.401885999999998</v>
      </c>
      <c r="BK306" s="59">
        <v>0.22934829000000001</v>
      </c>
      <c r="BL306" s="59">
        <v>6.9501855799999998E-2</v>
      </c>
      <c r="BM306" s="59">
        <v>4.8370492999999997E-11</v>
      </c>
      <c r="BN306" s="59">
        <v>0.29885014585215081</v>
      </c>
      <c r="BO306" s="59">
        <v>0.17742886999999999</v>
      </c>
      <c r="BP306" s="59">
        <v>0.14154500030241621</v>
      </c>
      <c r="BQ306" s="59">
        <v>4.5343439999999997E-11</v>
      </c>
      <c r="BR306" s="59">
        <v>0.34663186136510632</v>
      </c>
      <c r="BS306" s="59">
        <v>1.7321170000000001E-11</v>
      </c>
    </row>
    <row r="307" spans="2:71" x14ac:dyDescent="0.25">
      <c r="B307" s="52">
        <v>1.111E-4</v>
      </c>
      <c r="C307" s="52">
        <v>1.4178000000000001E-3</v>
      </c>
      <c r="D307" s="52">
        <v>25.362473000000001</v>
      </c>
      <c r="E307" s="52">
        <v>8.1370740000000001</v>
      </c>
      <c r="F307" s="52">
        <v>2.3030639E-3</v>
      </c>
      <c r="G307" s="52">
        <v>2.1253905E-4</v>
      </c>
      <c r="H307" s="52">
        <v>35.480609999999999</v>
      </c>
      <c r="I307" s="52">
        <v>0.24405861400000001</v>
      </c>
      <c r="J307" s="52">
        <v>0.11325478999999999</v>
      </c>
      <c r="K307" s="52">
        <v>9.0184507999999997E-11</v>
      </c>
      <c r="L307" s="52">
        <v>0.35731340409576978</v>
      </c>
      <c r="M307" s="52">
        <v>0.19472164</v>
      </c>
      <c r="N307" s="52">
        <v>0.1801675955937703</v>
      </c>
      <c r="O307" s="52">
        <v>6.7392635000000002E-11</v>
      </c>
      <c r="P307" s="52">
        <v>0.4025500526884852</v>
      </c>
      <c r="Q307" s="65">
        <v>2.7280121E-11</v>
      </c>
      <c r="T307" s="63">
        <v>1.203E-4</v>
      </c>
      <c r="U307" s="63">
        <v>8.6879999999999998E-4</v>
      </c>
      <c r="V307" s="63">
        <v>26.837933</v>
      </c>
      <c r="W307" s="63">
        <v>7.9289265000000002</v>
      </c>
      <c r="X307" s="63">
        <v>2.3156520000000001E-3</v>
      </c>
      <c r="Y307" s="63">
        <v>2.080482E-4</v>
      </c>
      <c r="Z307" s="63">
        <v>35.529269999999997</v>
      </c>
      <c r="AA307" s="63">
        <v>0.23556963</v>
      </c>
      <c r="AB307" s="63">
        <v>8.9033422000000001E-2</v>
      </c>
      <c r="AC307" s="63">
        <v>6.1941158000000004E-11</v>
      </c>
      <c r="AD307" s="63">
        <v>0.32460305206647971</v>
      </c>
      <c r="AE307" s="63">
        <v>0.18561124800000001</v>
      </c>
      <c r="AF307" s="63">
        <v>0.15634955102300099</v>
      </c>
      <c r="AG307" s="63">
        <v>5.4522827E-11</v>
      </c>
      <c r="AH307" s="63">
        <v>0.37424945341642951</v>
      </c>
      <c r="AI307" s="63">
        <v>2.1563048E-11</v>
      </c>
      <c r="AL307" s="54">
        <v>1.338E-4</v>
      </c>
      <c r="AM307" s="54">
        <v>5.7149999999999996E-4</v>
      </c>
      <c r="AN307" s="54">
        <v>28.35821</v>
      </c>
      <c r="AO307" s="54">
        <v>7.7255634999999998</v>
      </c>
      <c r="AP307" s="54">
        <v>2.3300524000000001E-3</v>
      </c>
      <c r="AQ307" s="54">
        <v>2.036153E-4</v>
      </c>
      <c r="AR307" s="54">
        <v>35.585875999999999</v>
      </c>
      <c r="AS307" s="54">
        <v>0.22544176499999999</v>
      </c>
      <c r="AT307" s="54">
        <v>6.809271430000001E-2</v>
      </c>
      <c r="AU307" s="54">
        <v>4.9728292000000002E-11</v>
      </c>
      <c r="AV307" s="54">
        <v>0.29353447935358262</v>
      </c>
      <c r="AW307" s="54">
        <v>0.17784276399999999</v>
      </c>
      <c r="AX307" s="54">
        <v>0.1323846003768491</v>
      </c>
      <c r="AY307" s="54">
        <v>4.4720508999999998E-11</v>
      </c>
      <c r="AZ307" s="54">
        <v>0.352730180703268</v>
      </c>
      <c r="BA307" s="54">
        <v>1.7171407999999999E-11</v>
      </c>
      <c r="BD307" s="59">
        <v>1.2960000000000001E-4</v>
      </c>
      <c r="BE307" s="59">
        <v>7.1810000000000005E-4</v>
      </c>
      <c r="BF307" s="59">
        <v>27.600798000000001</v>
      </c>
      <c r="BG307" s="59">
        <v>7.8447909999999998</v>
      </c>
      <c r="BH307" s="59">
        <v>2.3248779999999998E-3</v>
      </c>
      <c r="BI307" s="59">
        <v>2.0578314E-4</v>
      </c>
      <c r="BJ307" s="59">
        <v>35.563026000000001</v>
      </c>
      <c r="BK307" s="59">
        <v>0.23031726</v>
      </c>
      <c r="BL307" s="59">
        <v>7.8817273699999996E-2</v>
      </c>
      <c r="BM307" s="59">
        <v>5.5955641999999998E-11</v>
      </c>
      <c r="BN307" s="59">
        <v>0.30913453376015759</v>
      </c>
      <c r="BO307" s="59">
        <v>0.18176162000000001</v>
      </c>
      <c r="BP307" s="59">
        <v>0.14384851063912341</v>
      </c>
      <c r="BQ307" s="59">
        <v>4.9697517000000002E-11</v>
      </c>
      <c r="BR307" s="59">
        <v>0.35287799470824499</v>
      </c>
      <c r="BS307" s="59">
        <v>1.9395594999999999E-11</v>
      </c>
    </row>
    <row r="308" spans="2:71" x14ac:dyDescent="0.25">
      <c r="B308" s="52">
        <v>1.164E-4</v>
      </c>
      <c r="C308" s="52">
        <v>2.4109999999999999E-3</v>
      </c>
      <c r="D308" s="52">
        <v>24.784637</v>
      </c>
      <c r="E308" s="52">
        <v>8.1374870000000001</v>
      </c>
      <c r="F308" s="52">
        <v>2.3098758000000001E-3</v>
      </c>
      <c r="G308" s="52">
        <v>2.1419580000000001E-4</v>
      </c>
      <c r="H308" s="52">
        <v>35.583137999999998</v>
      </c>
      <c r="I308" s="52">
        <v>0.24525640500000001</v>
      </c>
      <c r="J308" s="52">
        <v>0.131715954</v>
      </c>
      <c r="K308" s="52">
        <v>2.0012238699999999E-10</v>
      </c>
      <c r="L308" s="52">
        <v>0.3769723592074275</v>
      </c>
      <c r="M308" s="52">
        <v>0.19844544</v>
      </c>
      <c r="N308" s="52">
        <v>0.199769751</v>
      </c>
      <c r="O308" s="52">
        <v>7.7390147999999999E-11</v>
      </c>
      <c r="P308" s="52">
        <v>0.42612173010964549</v>
      </c>
      <c r="Q308" s="65">
        <v>3.2213002999999999E-11</v>
      </c>
      <c r="T308" s="63">
        <v>1.2549999999999999E-4</v>
      </c>
      <c r="U308" s="63">
        <v>1.7553E-3</v>
      </c>
      <c r="V308" s="63">
        <v>26.236443000000001</v>
      </c>
      <c r="W308" s="63">
        <v>7.9272419999999997</v>
      </c>
      <c r="X308" s="63">
        <v>2.3234761000000001E-3</v>
      </c>
      <c r="Y308" s="63">
        <v>2.0963815E-4</v>
      </c>
      <c r="Z308" s="63">
        <v>35.642757000000003</v>
      </c>
      <c r="AA308" s="63">
        <v>0.23617815</v>
      </c>
      <c r="AB308" s="63">
        <v>0.110980813</v>
      </c>
      <c r="AC308" s="63">
        <v>1.28284906E-10</v>
      </c>
      <c r="AD308" s="63">
        <v>0.34715896313463779</v>
      </c>
      <c r="AE308" s="63">
        <v>0.188946425</v>
      </c>
      <c r="AF308" s="63">
        <v>0.17292656936</v>
      </c>
      <c r="AG308" s="63">
        <v>6.7089138000000004E-11</v>
      </c>
      <c r="AH308" s="63">
        <v>0.39232774769531698</v>
      </c>
      <c r="AI308" s="63">
        <v>2.7665401000000001E-11</v>
      </c>
      <c r="AL308" s="54">
        <v>1.3850000000000001E-4</v>
      </c>
      <c r="AM308" s="54">
        <v>1.2654000000000001E-3</v>
      </c>
      <c r="AN308" s="54">
        <v>27.730668999999999</v>
      </c>
      <c r="AO308" s="54">
        <v>7.7233577000000002</v>
      </c>
      <c r="AP308" s="54">
        <v>2.3387276999999999E-3</v>
      </c>
      <c r="AQ308" s="54">
        <v>2.0517595000000001E-4</v>
      </c>
      <c r="AR308" s="54">
        <v>35.710075000000003</v>
      </c>
      <c r="AS308" s="54">
        <v>0.22690521</v>
      </c>
      <c r="AT308" s="54">
        <v>9.3028206000000002E-2</v>
      </c>
      <c r="AU308" s="54">
        <v>9.3324307000000005E-11</v>
      </c>
      <c r="AV308" s="54">
        <v>0.31993341609888692</v>
      </c>
      <c r="AW308" s="54">
        <v>0.18194350500000001</v>
      </c>
      <c r="AX308" s="54">
        <v>0.15147440207269361</v>
      </c>
      <c r="AY308" s="54">
        <v>5.8920015999999998E-11</v>
      </c>
      <c r="AZ308" s="54">
        <v>0.37232308996637009</v>
      </c>
      <c r="BA308" s="54">
        <v>2.3697308E-11</v>
      </c>
      <c r="BD308" s="59">
        <v>1.3459999999999999E-4</v>
      </c>
      <c r="BE308" s="59">
        <v>1.5259E-3</v>
      </c>
      <c r="BF308" s="59">
        <v>26.986418</v>
      </c>
      <c r="BG308" s="59">
        <v>7.8428810000000002</v>
      </c>
      <c r="BH308" s="59">
        <v>2.3330564000000002E-3</v>
      </c>
      <c r="BI308" s="59">
        <v>2.0735352999999999E-4</v>
      </c>
      <c r="BJ308" s="59">
        <v>35.681620000000002</v>
      </c>
      <c r="BK308" s="59">
        <v>0.23113230600000001</v>
      </c>
      <c r="BL308" s="59">
        <v>0.101514857</v>
      </c>
      <c r="BM308" s="59">
        <v>1.10802892E-10</v>
      </c>
      <c r="BN308" s="59">
        <v>0.33264716311678261</v>
      </c>
      <c r="BO308" s="59">
        <v>0.18507866000000001</v>
      </c>
      <c r="BP308" s="59">
        <v>0.16053441288190701</v>
      </c>
      <c r="BQ308" s="59">
        <v>6.2274898000000005E-11</v>
      </c>
      <c r="BR308" s="59">
        <v>0.37237270496972491</v>
      </c>
      <c r="BS308" s="59">
        <v>2.5508835000000001E-11</v>
      </c>
    </row>
    <row r="309" spans="2:71" x14ac:dyDescent="0.25">
      <c r="B309" s="52">
        <v>1.1629999999999999E-4</v>
      </c>
      <c r="C309" s="52">
        <v>3.339E-3</v>
      </c>
      <c r="D309" s="52">
        <v>24.018750000000001</v>
      </c>
      <c r="E309" s="52">
        <v>8.1426700000000007</v>
      </c>
      <c r="F309" s="52">
        <v>2.3140213E-3</v>
      </c>
      <c r="G309" s="52">
        <v>2.1652305E-4</v>
      </c>
      <c r="H309" s="52">
        <v>35.638995999999999</v>
      </c>
      <c r="I309" s="52">
        <v>0.252239194</v>
      </c>
      <c r="J309" s="52">
        <v>0.158002217</v>
      </c>
      <c r="K309" s="52">
        <v>5.1655260999999998E-10</v>
      </c>
      <c r="L309" s="52">
        <v>0.41024141152563232</v>
      </c>
      <c r="M309" s="52">
        <v>0.20431237399999999</v>
      </c>
      <c r="N309" s="52">
        <v>0.25281944000000001</v>
      </c>
      <c r="O309" s="52">
        <v>1.06571642E-10</v>
      </c>
      <c r="P309" s="52">
        <v>0.48697598114731372</v>
      </c>
      <c r="Q309" s="65">
        <v>4.0695630000000003E-11</v>
      </c>
      <c r="T309" s="63">
        <v>1.2459999999999999E-4</v>
      </c>
      <c r="U309" s="63">
        <v>2.6143E-3</v>
      </c>
      <c r="V309" s="63">
        <v>25.448596999999999</v>
      </c>
      <c r="W309" s="63">
        <v>7.9302006</v>
      </c>
      <c r="X309" s="63">
        <v>2.3279406999999999E-3</v>
      </c>
      <c r="Y309" s="63">
        <v>2.1187446E-4</v>
      </c>
      <c r="Z309" s="63">
        <v>35.701796999999999</v>
      </c>
      <c r="AA309" s="63">
        <v>0.2431027</v>
      </c>
      <c r="AB309" s="63">
        <v>0.13888012</v>
      </c>
      <c r="AC309" s="63">
        <v>3.1235932100000001E-10</v>
      </c>
      <c r="AD309" s="63">
        <v>0.38198282032052128</v>
      </c>
      <c r="AE309" s="63">
        <v>0.19648521999999999</v>
      </c>
      <c r="AF309" s="63">
        <v>0.224024952</v>
      </c>
      <c r="AG309" s="63">
        <v>9.325479E-11</v>
      </c>
      <c r="AH309" s="63">
        <v>0.45307306612988391</v>
      </c>
      <c r="AI309" s="63">
        <v>3.6209316999999997E-11</v>
      </c>
      <c r="AL309" s="54">
        <v>1.3679999999999999E-4</v>
      </c>
      <c r="AM309" s="54">
        <v>2.0447E-3</v>
      </c>
      <c r="AN309" s="54">
        <v>26.919542</v>
      </c>
      <c r="AO309" s="54">
        <v>7.7246375</v>
      </c>
      <c r="AP309" s="54">
        <v>2.3434203999999998E-3</v>
      </c>
      <c r="AQ309" s="54">
        <v>2.0733323999999999E-4</v>
      </c>
      <c r="AR309" s="54">
        <v>35.772297000000002</v>
      </c>
      <c r="AS309" s="54">
        <v>0.233060564</v>
      </c>
      <c r="AT309" s="54">
        <v>0.120467001</v>
      </c>
      <c r="AU309" s="54">
        <v>2.0386064500000001E-10</v>
      </c>
      <c r="AV309" s="54">
        <v>0.35352756521119422</v>
      </c>
      <c r="AW309" s="54">
        <v>0.18802409</v>
      </c>
      <c r="AX309" s="54">
        <v>0.19351325699999999</v>
      </c>
      <c r="AY309" s="54">
        <v>7.9228674999999998E-11</v>
      </c>
      <c r="AZ309" s="54">
        <v>0.42709672811294952</v>
      </c>
      <c r="BA309" s="54">
        <v>3.1565439999999998E-11</v>
      </c>
      <c r="BD309" s="59">
        <v>1.3310000000000001E-4</v>
      </c>
      <c r="BE309" s="59">
        <v>2.3016E-3</v>
      </c>
      <c r="BF309" s="59">
        <v>26.186388000000001</v>
      </c>
      <c r="BG309" s="59">
        <v>7.8454394000000001</v>
      </c>
      <c r="BH309" s="59">
        <v>2.3375696E-3</v>
      </c>
      <c r="BI309" s="59">
        <v>2.095589E-4</v>
      </c>
      <c r="BJ309" s="59">
        <v>35.742095999999997</v>
      </c>
      <c r="BK309" s="59">
        <v>0.23774343000000001</v>
      </c>
      <c r="BL309" s="59">
        <v>0.12908789600000001</v>
      </c>
      <c r="BM309" s="59">
        <v>2.45983086E-10</v>
      </c>
      <c r="BN309" s="59">
        <v>0.36683132625368009</v>
      </c>
      <c r="BO309" s="59">
        <v>0.19223207</v>
      </c>
      <c r="BP309" s="59">
        <v>0.20679376999999999</v>
      </c>
      <c r="BQ309" s="59">
        <v>8.5295729999999996E-11</v>
      </c>
      <c r="BR309" s="59">
        <v>0.42755917411901651</v>
      </c>
      <c r="BS309" s="59">
        <v>3.368254E-11</v>
      </c>
    </row>
    <row r="310" spans="2:71" x14ac:dyDescent="0.25">
      <c r="B310" s="52">
        <v>1.1620000000000001E-4</v>
      </c>
      <c r="C310" s="52">
        <v>4.4137999999999998E-3</v>
      </c>
      <c r="D310" s="52">
        <v>23.392485000000001</v>
      </c>
      <c r="E310" s="52">
        <v>8.1467069999999993</v>
      </c>
      <c r="F310" s="52">
        <v>2.3169136000000001E-3</v>
      </c>
      <c r="G310" s="52">
        <v>2.1852695E-4</v>
      </c>
      <c r="H310" s="52">
        <v>35.673400000000001</v>
      </c>
      <c r="I310" s="52">
        <v>0.25736351000000002</v>
      </c>
      <c r="J310" s="52">
        <v>0.18375517799999999</v>
      </c>
      <c r="K310" s="52">
        <v>1.75422112E-9</v>
      </c>
      <c r="L310" s="52">
        <v>0.44111868976527452</v>
      </c>
      <c r="M310" s="52">
        <v>0.209547605</v>
      </c>
      <c r="N310" s="52">
        <v>0.30045381999999998</v>
      </c>
      <c r="O310" s="52">
        <v>1.4242372000000001E-10</v>
      </c>
      <c r="P310" s="52">
        <v>0.54108807119203539</v>
      </c>
      <c r="Q310" s="65">
        <v>4.9559230000000003E-11</v>
      </c>
      <c r="T310" s="63">
        <v>1.236E-4</v>
      </c>
      <c r="U310" s="63">
        <v>3.4753000000000002E-3</v>
      </c>
      <c r="V310" s="63">
        <v>24.798582</v>
      </c>
      <c r="W310" s="63">
        <v>7.932633</v>
      </c>
      <c r="X310" s="63">
        <v>2.3309705000000001E-3</v>
      </c>
      <c r="Y310" s="63">
        <v>2.1384164999999999E-4</v>
      </c>
      <c r="Z310" s="63">
        <v>35.737426999999997</v>
      </c>
      <c r="AA310" s="63">
        <v>0.24897322</v>
      </c>
      <c r="AB310" s="63">
        <v>0.16334449000000001</v>
      </c>
      <c r="AC310" s="63">
        <v>8.7766815200000005E-10</v>
      </c>
      <c r="AD310" s="63">
        <v>0.41231771088759139</v>
      </c>
      <c r="AE310" s="63">
        <v>0.20143149499999999</v>
      </c>
      <c r="AF310" s="63">
        <v>0.26998464</v>
      </c>
      <c r="AG310" s="63">
        <v>1.24611892E-10</v>
      </c>
      <c r="AH310" s="63">
        <v>0.5060250251697046</v>
      </c>
      <c r="AI310" s="63">
        <v>4.4451360000000002E-11</v>
      </c>
      <c r="AL310" s="54">
        <v>1.3469999999999999E-4</v>
      </c>
      <c r="AM310" s="54">
        <v>2.7014000000000001E-3</v>
      </c>
      <c r="AN310" s="54">
        <v>26.244488</v>
      </c>
      <c r="AO310" s="54">
        <v>7.7258586999999999</v>
      </c>
      <c r="AP310" s="54">
        <v>2.3464821E-3</v>
      </c>
      <c r="AQ310" s="54">
        <v>2.0926677000000001E-4</v>
      </c>
      <c r="AR310" s="54">
        <v>35.808613000000001</v>
      </c>
      <c r="AS310" s="54">
        <v>0.23948269599999999</v>
      </c>
      <c r="AT310" s="54">
        <v>0.14279304000000001</v>
      </c>
      <c r="AU310" s="54">
        <v>4.6687749999999997E-10</v>
      </c>
      <c r="AV310" s="54">
        <v>0.38227573647571927</v>
      </c>
      <c r="AW310" s="54">
        <v>0.19312193999999999</v>
      </c>
      <c r="AX310" s="54">
        <v>0.23747871000000001</v>
      </c>
      <c r="AY310" s="54">
        <v>1.06464184E-10</v>
      </c>
      <c r="AZ310" s="54">
        <v>0.47870625714812809</v>
      </c>
      <c r="BA310" s="54">
        <v>3.9078712000000002E-11</v>
      </c>
      <c r="BD310" s="59">
        <v>1.315E-4</v>
      </c>
      <c r="BE310" s="59">
        <v>3.0655000000000001E-3</v>
      </c>
      <c r="BF310" s="59">
        <v>25.522880000000001</v>
      </c>
      <c r="BG310" s="59">
        <v>7.847626</v>
      </c>
      <c r="BH310" s="59">
        <v>2.3405454E-3</v>
      </c>
      <c r="BI310" s="59">
        <v>2.1151209000000001E-4</v>
      </c>
      <c r="BJ310" s="59">
        <v>35.777720000000002</v>
      </c>
      <c r="BK310" s="59">
        <v>0.24392618999999999</v>
      </c>
      <c r="BL310" s="59">
        <v>0.15275656700000001</v>
      </c>
      <c r="BM310" s="59">
        <v>6.3006870199999996E-10</v>
      </c>
      <c r="BN310" s="59">
        <v>0.39668275763941763</v>
      </c>
      <c r="BO310" s="59">
        <v>0.19707411999999999</v>
      </c>
      <c r="BP310" s="59">
        <v>0.25199013999999997</v>
      </c>
      <c r="BQ310" s="59">
        <v>1.1423643000000001E-10</v>
      </c>
      <c r="BR310" s="59">
        <v>0.47903478315590042</v>
      </c>
      <c r="BS310" s="59">
        <v>4.1623544999999999E-11</v>
      </c>
    </row>
    <row r="311" spans="2:71" x14ac:dyDescent="0.25">
      <c r="B311" s="52">
        <v>1.15E-4</v>
      </c>
      <c r="C311" s="52">
        <v>5.6677999999999997E-3</v>
      </c>
      <c r="D311" s="52">
        <v>22.876923000000001</v>
      </c>
      <c r="E311" s="52">
        <v>8.1502649999999992</v>
      </c>
      <c r="F311" s="52">
        <v>2.3187889999999999E-3</v>
      </c>
      <c r="G311" s="52">
        <v>2.2022877000000001E-4</v>
      </c>
      <c r="H311" s="52">
        <v>35.689292999999999</v>
      </c>
      <c r="I311" s="52">
        <v>0.26242988</v>
      </c>
      <c r="J311" s="52">
        <v>0.209512165</v>
      </c>
      <c r="K311" s="52">
        <v>7.9905061160000007E-9</v>
      </c>
      <c r="L311" s="52">
        <v>0.47194205300382552</v>
      </c>
      <c r="M311" s="52">
        <v>0.216395695</v>
      </c>
      <c r="N311" s="52">
        <v>0.35130726000000001</v>
      </c>
      <c r="O311" s="52">
        <v>2.0066281399999999E-10</v>
      </c>
      <c r="P311" s="52">
        <v>0.60041478126082393</v>
      </c>
      <c r="Q311" s="65">
        <v>6.0100244000000003E-11</v>
      </c>
      <c r="T311" s="63">
        <v>1.216E-4</v>
      </c>
      <c r="U311" s="63">
        <v>4.4719E-3</v>
      </c>
      <c r="V311" s="63">
        <v>24.266242999999999</v>
      </c>
      <c r="W311" s="63">
        <v>7.9353623000000004</v>
      </c>
      <c r="X311" s="63">
        <v>2.3328364000000002E-3</v>
      </c>
      <c r="Y311" s="63">
        <v>2.1550144E-4</v>
      </c>
      <c r="Z311" s="63">
        <v>35.752274</v>
      </c>
      <c r="AA311" s="63">
        <v>0.254186315</v>
      </c>
      <c r="AB311" s="63">
        <v>0.18700373000000001</v>
      </c>
      <c r="AC311" s="63">
        <v>3.3256202150000002E-9</v>
      </c>
      <c r="AD311" s="63">
        <v>0.44119004833754089</v>
      </c>
      <c r="AE311" s="63">
        <v>0.20752025399999999</v>
      </c>
      <c r="AF311" s="63">
        <v>0.31851447999999999</v>
      </c>
      <c r="AG311" s="63">
        <v>1.75137194E-10</v>
      </c>
      <c r="AH311" s="63">
        <v>0.56344356823016128</v>
      </c>
      <c r="AI311" s="63">
        <v>5.4066344999999997E-11</v>
      </c>
      <c r="AL311" s="54">
        <v>1.317E-4</v>
      </c>
      <c r="AM311" s="54">
        <v>3.4575000000000001E-3</v>
      </c>
      <c r="AN311" s="54">
        <v>25.693085</v>
      </c>
      <c r="AO311" s="54">
        <v>7.7275710000000002</v>
      </c>
      <c r="AP311" s="54">
        <v>2.3482388000000002E-3</v>
      </c>
      <c r="AQ311" s="54">
        <v>2.1089268999999999E-4</v>
      </c>
      <c r="AR311" s="54">
        <v>35.821660000000001</v>
      </c>
      <c r="AS311" s="54">
        <v>0.24533518000000001</v>
      </c>
      <c r="AT311" s="54">
        <v>0.16489894499999999</v>
      </c>
      <c r="AU311" s="54">
        <v>1.385483004E-9</v>
      </c>
      <c r="AV311" s="54">
        <v>0.41023412639603418</v>
      </c>
      <c r="AW311" s="54">
        <v>0.19866832000000001</v>
      </c>
      <c r="AX311" s="54">
        <v>0.28434661</v>
      </c>
      <c r="AY311" s="54">
        <v>1.47056302E-10</v>
      </c>
      <c r="AZ311" s="54">
        <v>0.53377082619782878</v>
      </c>
      <c r="BA311" s="54">
        <v>4.7721260000000001E-11</v>
      </c>
      <c r="BD311" s="59">
        <v>1.2899999999999999E-4</v>
      </c>
      <c r="BE311" s="59">
        <v>3.9386999999999998E-3</v>
      </c>
      <c r="BF311" s="59">
        <v>24.979680999999999</v>
      </c>
      <c r="BG311" s="59">
        <v>7.850149</v>
      </c>
      <c r="BH311" s="59">
        <v>2.3422887999999999E-3</v>
      </c>
      <c r="BI311" s="59">
        <v>2.1316050000000001E-4</v>
      </c>
      <c r="BJ311" s="59">
        <v>35.791409999999999</v>
      </c>
      <c r="BK311" s="59">
        <v>0.249474105</v>
      </c>
      <c r="BL311" s="59">
        <v>0.17541183299999999</v>
      </c>
      <c r="BM311" s="59">
        <v>2.1331796699999998E-9</v>
      </c>
      <c r="BN311" s="59">
        <v>0.42488594014438391</v>
      </c>
      <c r="BO311" s="59">
        <v>0.202878056</v>
      </c>
      <c r="BP311" s="59">
        <v>0.29970993000000001</v>
      </c>
      <c r="BQ311" s="59">
        <v>1.5977427199999999E-10</v>
      </c>
      <c r="BR311" s="59">
        <v>0.53408363221054678</v>
      </c>
      <c r="BS311" s="59">
        <v>5.0723224E-11</v>
      </c>
    </row>
    <row r="312" spans="2:71" x14ac:dyDescent="0.25">
      <c r="B312" s="52">
        <v>1.155E-4</v>
      </c>
      <c r="C312" s="52">
        <v>7.1656000000000003E-3</v>
      </c>
      <c r="D312" s="52">
        <v>22.537694999999999</v>
      </c>
      <c r="E312" s="52">
        <v>8.1518599999999992</v>
      </c>
      <c r="F312" s="52">
        <v>2.3210259999999999E-3</v>
      </c>
      <c r="G312" s="52">
        <v>2.2136707999999999E-4</v>
      </c>
      <c r="H312" s="52">
        <v>35.710822999999998</v>
      </c>
      <c r="I312" s="52">
        <v>0.26564324</v>
      </c>
      <c r="J312" s="52">
        <v>0.23264911499999999</v>
      </c>
      <c r="K312" s="52">
        <v>4.1219867508916199E-3</v>
      </c>
      <c r="L312" s="52">
        <v>0.50241434176683586</v>
      </c>
      <c r="M312" s="52">
        <v>0.2221881</v>
      </c>
      <c r="N312" s="52">
        <v>0.3955688</v>
      </c>
      <c r="O312" s="52">
        <v>3.0901393999999997E-10</v>
      </c>
      <c r="P312" s="52">
        <v>0.65182569038250426</v>
      </c>
      <c r="Q312" s="65">
        <v>7.3373999999999997E-11</v>
      </c>
      <c r="T312" s="63">
        <v>1.2129999999999999E-4</v>
      </c>
      <c r="U312" s="63">
        <v>5.5643999999999997E-3</v>
      </c>
      <c r="V312" s="63">
        <v>23.919993999999999</v>
      </c>
      <c r="W312" s="63">
        <v>7.936871</v>
      </c>
      <c r="X312" s="63">
        <v>2.3350200000000002E-3</v>
      </c>
      <c r="Y312" s="63">
        <v>2.1661090000000001E-4</v>
      </c>
      <c r="Z312" s="63">
        <v>35.772620000000003</v>
      </c>
      <c r="AA312" s="63">
        <v>0.25814784000000002</v>
      </c>
      <c r="AB312" s="63">
        <v>0.20754802999999999</v>
      </c>
      <c r="AC312" s="63">
        <v>1.7910958275E-8</v>
      </c>
      <c r="AD312" s="63">
        <v>0.46569588792499328</v>
      </c>
      <c r="AE312" s="63">
        <v>0.21330800999999999</v>
      </c>
      <c r="AF312" s="63">
        <v>0.35968879999999998</v>
      </c>
      <c r="AG312" s="63">
        <v>2.4734708E-10</v>
      </c>
      <c r="AH312" s="63">
        <v>0.61168314031202087</v>
      </c>
      <c r="AI312" s="63">
        <v>6.3664309999999997E-11</v>
      </c>
      <c r="AL312" s="54">
        <v>1.306E-4</v>
      </c>
      <c r="AM312" s="54">
        <v>4.3188999999999996E-3</v>
      </c>
      <c r="AN312" s="54">
        <v>25.338107999999998</v>
      </c>
      <c r="AO312" s="54">
        <v>7.7288430000000004</v>
      </c>
      <c r="AP312" s="54">
        <v>2.3502080999999999E-3</v>
      </c>
      <c r="AQ312" s="54">
        <v>2.1195586000000001E-4</v>
      </c>
      <c r="AR312" s="54">
        <v>35.839893000000004</v>
      </c>
      <c r="AS312" s="54">
        <v>0.24953206</v>
      </c>
      <c r="AT312" s="54">
        <v>0.18359594700000001</v>
      </c>
      <c r="AU312" s="54">
        <v>5.22975505E-9</v>
      </c>
      <c r="AV312" s="54">
        <v>0.43312801224215691</v>
      </c>
      <c r="AW312" s="54">
        <v>0.203825955</v>
      </c>
      <c r="AX312" s="54">
        <v>0.32320923000000001</v>
      </c>
      <c r="AY312" s="54">
        <v>2.0167638199999999E-10</v>
      </c>
      <c r="AZ312" s="54">
        <v>0.58057309026131321</v>
      </c>
      <c r="BA312" s="54">
        <v>5.61458E-11</v>
      </c>
      <c r="BD312" s="59">
        <v>1.284E-4</v>
      </c>
      <c r="BE312" s="59">
        <v>4.8821999999999997E-3</v>
      </c>
      <c r="BF312" s="59">
        <v>24.626942</v>
      </c>
      <c r="BG312" s="59">
        <v>7.8517593999999997</v>
      </c>
      <c r="BH312" s="59">
        <v>2.3443645E-3</v>
      </c>
      <c r="BI312" s="59">
        <v>2.1425953000000001E-4</v>
      </c>
      <c r="BJ312" s="59">
        <v>35.811047000000002</v>
      </c>
      <c r="BK312" s="59">
        <v>0.25371136</v>
      </c>
      <c r="BL312" s="59">
        <v>0.194987624</v>
      </c>
      <c r="BM312" s="59">
        <v>8.8866200199999997E-9</v>
      </c>
      <c r="BN312" s="59">
        <v>0.44869899289975301</v>
      </c>
      <c r="BO312" s="59">
        <v>0.20833019999999999</v>
      </c>
      <c r="BP312" s="59">
        <v>0.33976378000000002</v>
      </c>
      <c r="BQ312" s="59">
        <v>2.2146319999999999E-10</v>
      </c>
      <c r="BR312" s="59">
        <v>0.5809358642811</v>
      </c>
      <c r="BS312" s="59">
        <v>5.9578979999999995E-11</v>
      </c>
    </row>
    <row r="313" spans="2:71" x14ac:dyDescent="0.25">
      <c r="B313" s="52">
        <v>1.2229999999999999E-4</v>
      </c>
      <c r="C313" s="52">
        <v>9.1368999999999999E-3</v>
      </c>
      <c r="D313" s="52">
        <v>22.388377999999999</v>
      </c>
      <c r="E313" s="52">
        <v>8.1499799999999993</v>
      </c>
      <c r="F313" s="52">
        <v>2.3255362000000001E-3</v>
      </c>
      <c r="G313" s="52">
        <v>2.2193039E-4</v>
      </c>
      <c r="H313" s="52">
        <v>35.767901999999999</v>
      </c>
      <c r="I313" s="52">
        <v>0.26671442400000001</v>
      </c>
      <c r="J313" s="52">
        <v>0.244996196</v>
      </c>
      <c r="K313" s="52">
        <v>1.2561018067423151E-2</v>
      </c>
      <c r="L313" s="52">
        <v>0.52427163808653843</v>
      </c>
      <c r="M313" s="52">
        <v>0.22577079999999999</v>
      </c>
      <c r="N313" s="52">
        <v>0.42308913999999997</v>
      </c>
      <c r="O313" s="52">
        <v>5.2165769600000005E-10</v>
      </c>
      <c r="P313" s="52">
        <v>0.68369658261096256</v>
      </c>
      <c r="Q313" s="65">
        <v>8.9172969999999996E-11</v>
      </c>
      <c r="T313" s="63">
        <v>1.281E-4</v>
      </c>
      <c r="U313" s="63">
        <v>7.2478999999999998E-3</v>
      </c>
      <c r="V313" s="63">
        <v>23.770336</v>
      </c>
      <c r="W313" s="63">
        <v>7.9355288000000002</v>
      </c>
      <c r="X313" s="63">
        <v>2.3394418000000001E-3</v>
      </c>
      <c r="Y313" s="63">
        <v>2.1713466E-4</v>
      </c>
      <c r="Z313" s="63">
        <v>35.830123999999998</v>
      </c>
      <c r="AA313" s="63">
        <v>0.25949584599999997</v>
      </c>
      <c r="AB313" s="63">
        <v>0.22021022000000001</v>
      </c>
      <c r="AC313" s="63">
        <v>6.6002267568029396E-3</v>
      </c>
      <c r="AD313" s="63">
        <v>0.48630629277382209</v>
      </c>
      <c r="AE313" s="63">
        <v>0.216808944</v>
      </c>
      <c r="AF313" s="63">
        <v>0.38730726999999998</v>
      </c>
      <c r="AG313" s="63">
        <v>3.9315662E-10</v>
      </c>
      <c r="AH313" s="63">
        <v>0.64232865447028231</v>
      </c>
      <c r="AI313" s="63">
        <v>7.6010699999999995E-11</v>
      </c>
      <c r="AL313" s="54">
        <v>1.3750000000000001E-4</v>
      </c>
      <c r="AM313" s="54">
        <v>5.6457E-3</v>
      </c>
      <c r="AN313" s="54">
        <v>25.187048000000001</v>
      </c>
      <c r="AO313" s="54">
        <v>7.7287682999999996</v>
      </c>
      <c r="AP313" s="54">
        <v>2.3546028000000002E-3</v>
      </c>
      <c r="AQ313" s="54">
        <v>2.1246207999999999E-4</v>
      </c>
      <c r="AR313" s="54">
        <v>35.899369999999998</v>
      </c>
      <c r="AS313" s="54">
        <v>0.25123054500000003</v>
      </c>
      <c r="AT313" s="54">
        <v>0.19706095000000001</v>
      </c>
      <c r="AU313" s="54">
        <v>8.3737638778042509E-4</v>
      </c>
      <c r="AV313" s="54">
        <v>0.44912887140281321</v>
      </c>
      <c r="AW313" s="54">
        <v>0.208087994</v>
      </c>
      <c r="AX313" s="54">
        <v>0.35202148</v>
      </c>
      <c r="AY313" s="54">
        <v>3.0037643599999999E-10</v>
      </c>
      <c r="AZ313" s="54">
        <v>0.61127049436958081</v>
      </c>
      <c r="BA313" s="54">
        <v>6.5065063999999995E-11</v>
      </c>
      <c r="BD313" s="59">
        <v>1.351E-4</v>
      </c>
      <c r="BE313" s="59">
        <v>6.3371E-3</v>
      </c>
      <c r="BF313" s="59">
        <v>24.477357999999999</v>
      </c>
      <c r="BG313" s="59">
        <v>7.8511033000000001</v>
      </c>
      <c r="BH313" s="59">
        <v>2.3488189999999998E-3</v>
      </c>
      <c r="BI313" s="59">
        <v>2.1475885E-4</v>
      </c>
      <c r="BJ313" s="59">
        <v>35.87115</v>
      </c>
      <c r="BK313" s="59">
        <v>0.25505159599999999</v>
      </c>
      <c r="BL313" s="59">
        <v>0.207111095</v>
      </c>
      <c r="BM313" s="59">
        <v>3.048935251290684E-3</v>
      </c>
      <c r="BN313" s="59">
        <v>0.46521162626712198</v>
      </c>
      <c r="BO313" s="59">
        <v>0.21186894000000001</v>
      </c>
      <c r="BP313" s="59">
        <v>0.36599735999999999</v>
      </c>
      <c r="BQ313" s="59">
        <v>3.2771165499999998E-10</v>
      </c>
      <c r="BR313" s="59">
        <v>0.61149883039691599</v>
      </c>
      <c r="BS313" s="59">
        <v>6.9102674999999999E-11</v>
      </c>
    </row>
    <row r="314" spans="2:71" x14ac:dyDescent="0.25">
      <c r="B314" s="52">
        <v>1.406E-4</v>
      </c>
      <c r="C314" s="52">
        <v>1.6286399999999999E-2</v>
      </c>
      <c r="D314" s="52">
        <v>22.170622000000002</v>
      </c>
      <c r="E314" s="52">
        <v>8.144164</v>
      </c>
      <c r="F314" s="52">
        <v>2.3297353E-3</v>
      </c>
      <c r="G314" s="52">
        <v>2.2308578000000001E-4</v>
      </c>
      <c r="H314" s="52">
        <v>35.794376</v>
      </c>
      <c r="I314" s="52">
        <v>0.27006587500000001</v>
      </c>
      <c r="J314" s="52">
        <v>0.29234204000000003</v>
      </c>
      <c r="K314" s="52">
        <v>3.2703860200061372E-2</v>
      </c>
      <c r="L314" s="52">
        <v>0.59511177523036485</v>
      </c>
      <c r="M314" s="52">
        <v>0.24607552999999999</v>
      </c>
      <c r="N314" s="52">
        <v>0.48502097</v>
      </c>
      <c r="O314" s="52">
        <v>5.1191043063924191E-2</v>
      </c>
      <c r="P314" s="52">
        <v>0.8202268792691354</v>
      </c>
      <c r="Q314" s="65">
        <v>2.0482625E-10</v>
      </c>
      <c r="T314" s="63">
        <v>1.461E-4</v>
      </c>
      <c r="U314" s="63">
        <v>1.2711800000000001E-2</v>
      </c>
      <c r="V314" s="63">
        <v>23.571964000000001</v>
      </c>
      <c r="W314" s="63">
        <v>7.9314239999999998</v>
      </c>
      <c r="X314" s="63">
        <v>2.3432371999999998E-3</v>
      </c>
      <c r="Y314" s="63">
        <v>2.1818226E-4</v>
      </c>
      <c r="Z314" s="63">
        <v>35.855922999999997</v>
      </c>
      <c r="AA314" s="63">
        <v>0.26515976000000002</v>
      </c>
      <c r="AB314" s="63">
        <v>0.25953221999999998</v>
      </c>
      <c r="AC314" s="63">
        <v>2.4920633145329728E-2</v>
      </c>
      <c r="AD314" s="63">
        <v>0.54961261317178012</v>
      </c>
      <c r="AE314" s="63">
        <v>0.23224924</v>
      </c>
      <c r="AF314" s="63">
        <v>0.46882386999999998</v>
      </c>
      <c r="AG314" s="63">
        <v>1.384083905673085E-2</v>
      </c>
      <c r="AH314" s="63">
        <v>0.75600873720951489</v>
      </c>
      <c r="AI314" s="63">
        <v>1.5039761999999999E-10</v>
      </c>
      <c r="AL314" s="54">
        <v>1.5559999999999999E-4</v>
      </c>
      <c r="AM314" s="54">
        <v>9.9396999999999992E-3</v>
      </c>
      <c r="AN314" s="54">
        <v>25.011731999999999</v>
      </c>
      <c r="AO314" s="54">
        <v>7.7273854999999996</v>
      </c>
      <c r="AP314" s="54">
        <v>2.3581332000000002E-3</v>
      </c>
      <c r="AQ314" s="54">
        <v>2.1336711E-4</v>
      </c>
      <c r="AR314" s="54">
        <v>35.929004999999997</v>
      </c>
      <c r="AS314" s="54">
        <v>0.25765324000000001</v>
      </c>
      <c r="AT314" s="54">
        <v>0.2288779</v>
      </c>
      <c r="AU314" s="54">
        <v>1.740237710920069E-2</v>
      </c>
      <c r="AV314" s="54">
        <v>0.50393351713234891</v>
      </c>
      <c r="AW314" s="54">
        <v>0.21997728999999999</v>
      </c>
      <c r="AX314" s="54">
        <v>0.43252277</v>
      </c>
      <c r="AY314" s="54">
        <v>2.02310292E-9</v>
      </c>
      <c r="AZ314" s="54">
        <v>0.70957613714807799</v>
      </c>
      <c r="BA314" s="54">
        <v>1.14364025E-10</v>
      </c>
      <c r="BD314" s="59">
        <v>1.5339999999999999E-4</v>
      </c>
      <c r="BE314" s="59">
        <v>1.0895500000000001E-2</v>
      </c>
      <c r="BF314" s="59">
        <v>24.295088</v>
      </c>
      <c r="BG314" s="59">
        <v>7.8479424</v>
      </c>
      <c r="BH314" s="59">
        <v>2.3528286000000002E-3</v>
      </c>
      <c r="BI314" s="59">
        <v>2.1570863000000001E-4</v>
      </c>
      <c r="BJ314" s="59">
        <v>35.903637000000003</v>
      </c>
      <c r="BK314" s="59">
        <v>0.26112357000000003</v>
      </c>
      <c r="BL314" s="59">
        <v>0.24071274000000001</v>
      </c>
      <c r="BM314" s="59">
        <v>2.010830111847909E-2</v>
      </c>
      <c r="BN314" s="59">
        <v>0.52194461114259949</v>
      </c>
      <c r="BO314" s="59">
        <v>0.22442092999999999</v>
      </c>
      <c r="BP314" s="59">
        <v>0.44854893000000001</v>
      </c>
      <c r="BQ314" s="59">
        <v>7.092135483E-9</v>
      </c>
      <c r="BR314" s="59">
        <v>0.70977985221711049</v>
      </c>
      <c r="BS314" s="59">
        <v>1.2473574E-10</v>
      </c>
    </row>
    <row r="315" spans="2:71" x14ac:dyDescent="0.25">
      <c r="B315" s="52" cm="1">
        <f t="array" ref="B315:B328">TRANSPOSE(Fe!E$16:R$16)</f>
        <v>6.4499999999999996E-5</v>
      </c>
      <c r="C315" s="52" cm="1">
        <f t="array" ref="C315:C328">TRANSPOSE('PO4'!E$16:R$16)</f>
        <v>3.2567E-3</v>
      </c>
      <c r="D315" s="52" cm="1">
        <f t="array" ref="D315:D328">TRANSPOSE(surface_T!E$16:R$16)</f>
        <v>26.786315999999999</v>
      </c>
      <c r="E315" s="52" cm="1">
        <f t="array" ref="E315:E328">TRANSPOSE(surface_ph!E$16:R$16)</f>
        <v>8.1444650000000003</v>
      </c>
      <c r="F315" s="52" cm="1">
        <f t="array" ref="F315:F328">TRANSPOSE(surface_Alk!E$16:R$16)</f>
        <v>2.2263855000000002E-3</v>
      </c>
      <c r="G315" s="52" cm="1">
        <f t="array" ref="G315:G328">TRANSPOSE(surface_oxugen!E$16:R$16)</f>
        <v>2.1079167E-4</v>
      </c>
      <c r="H315" s="52" cm="1">
        <f t="array" ref="H315:H328">TRANSPOSE(Surface_sal!E$16:R$16)</f>
        <v>34.246876</v>
      </c>
      <c r="I315" s="52" cm="1">
        <f t="array" ref="I315:I328">TRANSPOSE(picophyto!E$16:R$16)</f>
        <v>0.26203736</v>
      </c>
      <c r="J315" s="52" cm="1">
        <f t="array" ref="J315:J328">TRANSPOSE(nanophyto!E$16:R$16)</f>
        <v>0.23144772399999999</v>
      </c>
      <c r="K315" s="52" cm="1">
        <f t="array" ref="K315:K328">TRANSPOSE(microphyto!E$16:R$16)</f>
        <v>5.5360740428583898E-3</v>
      </c>
      <c r="L315" s="52" cm="1">
        <f t="array" ref="L315:L328">TRANSPOSE(total_phyto!E$16:R$16)</f>
        <v>0.4990211580571805</v>
      </c>
      <c r="M315" s="52" cm="1">
        <f t="array" ref="M315:M328">TRANSPOSE(nanozoo!E$16:R$16)</f>
        <v>0.23616068000000001</v>
      </c>
      <c r="N315" s="52" cm="1">
        <f t="array" ref="N315:N328">TRANSPOSE(microzoo!E$16:R$16)</f>
        <v>0.42364460999999998</v>
      </c>
      <c r="O315" s="52" cm="1">
        <f t="array" ref="O315:O328">TRANSPOSE(mesozoo!E$16:R$16)</f>
        <v>7.826862506187432E-2</v>
      </c>
      <c r="P315" s="52" cm="1">
        <f t="array" ref="P315:P328">TRANSPOSE(total_zoo!E$16:R$16)</f>
        <v>0.78008971516828385</v>
      </c>
      <c r="Q315" s="65" cm="1">
        <f t="array" ref="Q315:Q328">TRANSPOSE(foram!E$16:R$16)</f>
        <v>1.0631209E-10</v>
      </c>
      <c r="T315" s="63" cm="1">
        <f t="array" ref="T315:T328">TRANSPOSE(Fe!E$127:R$127)</f>
        <v>6.58E-5</v>
      </c>
      <c r="U315" s="63" cm="1">
        <f t="array" ref="U315:U328">TRANSPOSE('PO4'!E$127:R$127)</f>
        <v>2.3722000000000001E-3</v>
      </c>
      <c r="V315" s="63" cm="1">
        <f t="array" ref="V315:V328">TRANSPOSE(surface_T!E$127:R$127)</f>
        <v>28.417304999999999</v>
      </c>
      <c r="W315" s="63" cm="1">
        <f t="array" ref="W315:W328">TRANSPOSE(surface_ph!E$127:R$127)</f>
        <v>7.9401155000000001</v>
      </c>
      <c r="X315" s="63" cm="1">
        <f t="array" ref="X315:X328">TRANSPOSE(surface_Alk!E$127:R$127)</f>
        <v>2.2351724999999999E-3</v>
      </c>
      <c r="Y315" s="63" cm="1">
        <f t="array" ref="Y315:Y328">TRANSPOSE(surface_oxugen!E$127:R$127)</f>
        <v>2.0598346999999999E-4</v>
      </c>
      <c r="Z315" s="63" cm="1">
        <f t="array" ref="Z315:Z328">TRANSPOSE(Surface_sal!E$127:R$127)</f>
        <v>34.247757</v>
      </c>
      <c r="AA315" s="63" cm="1">
        <f t="array" ref="AA315:AA328">TRANSPOSE(picophyto!E$127:R$127)</f>
        <v>0.25296961000000001</v>
      </c>
      <c r="AB315" s="63" cm="1">
        <f t="array" ref="AB315:AB328">TRANSPOSE(nanophyto!E$127:R$127)</f>
        <v>0.20143221</v>
      </c>
      <c r="AC315" s="63" cm="1">
        <f t="array" ref="AC315:AC328">TRANSPOSE(microphyto!E$127:R$127)</f>
        <v>2.8707559779629703E-4</v>
      </c>
      <c r="AD315" s="63" cm="1">
        <f t="array" ref="AD315:AD328">TRANSPOSE(total_phyto!E$127:R$127)</f>
        <v>0.45468889561070569</v>
      </c>
      <c r="AE315" s="63" cm="1">
        <f t="array" ref="AE315:AE328">TRANSPOSE(nanozoo!E$127:R$127)</f>
        <v>0.22319776499999999</v>
      </c>
      <c r="AF315" s="63" cm="1">
        <f t="array" ref="AF315:AF328">TRANSPOSE(microzoo!E$127:R$127)</f>
        <v>0.40835303000000001</v>
      </c>
      <c r="AG315" s="63" cm="1">
        <f t="array" ref="AG315:AG328">TRANSPOSE(mesozoo!E$127:R$127)</f>
        <v>4.910957805610984E-2</v>
      </c>
      <c r="AH315" s="63" cm="1">
        <f t="array" ref="AH315:AH328">TRANSPOSE(total_zoo!E$127:R$127)</f>
        <v>0.72570719514765103</v>
      </c>
      <c r="AI315" s="63" cm="1">
        <f t="array" ref="AI315:AI328">TRANSPOSE(foram!E$127:R$127)</f>
        <v>8.9373579999999996E-11</v>
      </c>
      <c r="AL315" s="54" cm="1">
        <f t="array" ref="AL315:AL328">TRANSPOSE(Fe!E$164:R$164)</f>
        <v>6.9499999999999995E-5</v>
      </c>
      <c r="AM315" s="54" cm="1">
        <f t="array" ref="AM315:AM328">TRANSPOSE('PO4'!E$164:R$164)</f>
        <v>1.7256999999999999E-3</v>
      </c>
      <c r="AN315" s="54" cm="1">
        <f t="array" ref="AN315:AN328">TRANSPOSE(surface_T!E$164:R$164)</f>
        <v>30.063040000000001</v>
      </c>
      <c r="AO315" s="54" cm="1">
        <f t="array" ref="AO315:AO328">TRANSPOSE(surface_ph!E$164:R$164)</f>
        <v>7.7331580000000004</v>
      </c>
      <c r="AP315" s="54" cm="1">
        <f t="array" ref="AP315:AP328">TRANSPOSE(surface_Alk!E$164:R$164)</f>
        <v>2.2448853E-3</v>
      </c>
      <c r="AQ315" s="54" cm="1">
        <f t="array" ref="AQ315:AQ328">TRANSPOSE(surface_oxugen!E$164:R$164)</f>
        <v>2.0143641E-4</v>
      </c>
      <c r="AR315" s="54" cm="1">
        <f t="array" ref="AR315:AR328">TRANSPOSE(Surface_sal!E$164:R$164)</f>
        <v>34.248013</v>
      </c>
      <c r="AS315" s="54" cm="1">
        <f t="array" ref="AS315:AS328">TRANSPOSE(picophyto!E$164:R$164)</f>
        <v>0.2429191</v>
      </c>
      <c r="AT315" s="54" cm="1">
        <f t="array" ref="AT315:AT328">TRANSPOSE(nanophyto!E$164:R$164)</f>
        <v>0.17460898799999999</v>
      </c>
      <c r="AU315" s="54" cm="1">
        <f t="array" ref="AU315:AU328">TRANSPOSE(microphyto!E$164:R$164)</f>
        <v>8.1436780300000001E-10</v>
      </c>
      <c r="AV315" s="54" cm="1">
        <f t="array" ref="AV315:AV328">TRANSPOSE(total_phyto!E$164:R$164)</f>
        <v>0.41752808882614428</v>
      </c>
      <c r="AW315" s="54" cm="1">
        <f t="array" ref="AW315:AW328">TRANSPOSE(nanozoo!E$164:R$164)</f>
        <v>0.21014032999999999</v>
      </c>
      <c r="AX315" s="54" cm="1">
        <f t="array" ref="AX315:AX328">TRANSPOSE(microzoo!E$164:R$164)</f>
        <v>0.39641031999999998</v>
      </c>
      <c r="AY315" s="54" cm="1">
        <f t="array" ref="AY315:AY328">TRANSPOSE(mesozoo!E$164:R$164)</f>
        <v>1.9307146051478749E-2</v>
      </c>
      <c r="AZ315" s="54" cm="1">
        <f t="array" ref="AZ315:AZ328">TRANSPOSE(total_zoo!E$164:R$164)</f>
        <v>0.67808999913574852</v>
      </c>
      <c r="BA315" s="54" cm="1">
        <f t="array" ref="BA315:BA328">TRANSPOSE(foram!E$164:R$164)</f>
        <v>7.8545810000000001E-11</v>
      </c>
      <c r="BD315" s="59" cm="1">
        <f t="array" ref="BD315:BD328">TRANSPOSE(Fe!E$90:R$90)</f>
        <v>6.8399999999999996E-5</v>
      </c>
      <c r="BE315" s="59" cm="1">
        <f t="array" ref="BE315:BE328">TRANSPOSE('PO4'!E$90:R$90)</f>
        <v>2.0400000000000001E-3</v>
      </c>
      <c r="BF315" s="59" cm="1">
        <f t="array" ref="BF315:BF328">TRANSPOSE(surface_T!E$90:R$90)</f>
        <v>29.234587000000001</v>
      </c>
      <c r="BG315" s="59" cm="1">
        <f t="array" ref="BG315:BG328">TRANSPOSE(surface_ph!E$90:R$90)</f>
        <v>7.8545699999999998</v>
      </c>
      <c r="BH315" s="59" cm="1">
        <f t="array" ref="BH315:BH328">TRANSPOSE(surface_Alk!E$90:R$90)</f>
        <v>2.2413821000000001E-3</v>
      </c>
      <c r="BI315" s="59" cm="1">
        <f t="array" ref="BI315:BI328">TRANSPOSE(surface_oxugen!E$90:R$90)</f>
        <v>2.0368284000000001E-4</v>
      </c>
      <c r="BJ315" s="59" cm="1">
        <f t="array" ref="BJ315:BJ328">TRANSPOSE(Surface_sal!E$90:R$90)</f>
        <v>34.251494999999998</v>
      </c>
      <c r="BK315" s="59" cm="1">
        <f t="array" ref="BK315:BK328">TRANSPOSE(picophyto!E$90:R$90)</f>
        <v>0.24803454999999999</v>
      </c>
      <c r="BL315" s="59" cm="1">
        <f t="array" ref="BL315:BL328">TRANSPOSE(nanophyto!E$90:R$90)</f>
        <v>0.188301993</v>
      </c>
      <c r="BM315" s="59" cm="1">
        <f t="array" ref="BM315:BM328">TRANSPOSE(microphyto!E$90:R$90)</f>
        <v>1.39538126E-9</v>
      </c>
      <c r="BN315" s="59" cm="1">
        <f t="array" ref="BN315:BN328">TRANSPOSE(total_phyto!E$90:R$90)</f>
        <v>0.43633654440774949</v>
      </c>
      <c r="BO315" s="59" cm="1">
        <f t="array" ref="BO315:BO328">TRANSPOSE(nanozoo!E$90:R$90)</f>
        <v>0.21704167999999999</v>
      </c>
      <c r="BP315" s="59" cm="1">
        <f t="array" ref="BP315:BP328">TRANSPOSE(microzoo!E$90:R$90)</f>
        <v>0.40117414000000001</v>
      </c>
      <c r="BQ315" s="59" cm="1">
        <f t="array" ref="BQ315:BQ328">TRANSPOSE(mesozoo!E$90:R$90)</f>
        <v>3.6894940054111813E-2</v>
      </c>
      <c r="BR315" s="59" cm="1">
        <f t="array" ref="BR315:BR328">TRANSPOSE(total_zoo!E$90:R$90)</f>
        <v>0.69606701513838154</v>
      </c>
      <c r="BS315" s="59" cm="1">
        <f t="array" ref="BS315:BS328">TRANSPOSE(foram!E$90:R$90)</f>
        <v>8.4216654000000002E-11</v>
      </c>
    </row>
    <row r="316" spans="2:71" x14ac:dyDescent="0.25">
      <c r="B316" s="52">
        <v>5.8199999999999998E-5</v>
      </c>
      <c r="C316" s="52">
        <v>3.6015000000000001E-3</v>
      </c>
      <c r="D316" s="52">
        <v>27.053583</v>
      </c>
      <c r="E316" s="52">
        <v>8.1398720000000004</v>
      </c>
      <c r="F316" s="52">
        <v>2.2213446999999999E-3</v>
      </c>
      <c r="G316" s="52">
        <v>2.1045117000000001E-4</v>
      </c>
      <c r="H316" s="52">
        <v>34.178750000000001</v>
      </c>
      <c r="I316" s="52">
        <v>0.26126441</v>
      </c>
      <c r="J316" s="52">
        <v>0.25604578</v>
      </c>
      <c r="K316" s="52">
        <v>1.43758610507291E-2</v>
      </c>
      <c r="L316" s="52">
        <v>0.53168605106731193</v>
      </c>
      <c r="M316" s="52">
        <v>0.24973585000000001</v>
      </c>
      <c r="N316" s="52">
        <v>0.41720763999999999</v>
      </c>
      <c r="O316" s="52">
        <v>0.15599388008154561</v>
      </c>
      <c r="P316" s="52">
        <v>0.8667083722312996</v>
      </c>
      <c r="Q316" s="65">
        <v>1.4958761999999999E-10</v>
      </c>
      <c r="T316" s="63">
        <v>5.8400000000000003E-5</v>
      </c>
      <c r="U316" s="63">
        <v>2.5538000000000002E-3</v>
      </c>
      <c r="V316" s="63">
        <v>28.662839999999999</v>
      </c>
      <c r="W316" s="63">
        <v>7.9469275000000001</v>
      </c>
      <c r="X316" s="63">
        <v>2.2294599999999999E-3</v>
      </c>
      <c r="Y316" s="63">
        <v>2.0572970999999999E-4</v>
      </c>
      <c r="Z316" s="63">
        <v>34.177199999999999</v>
      </c>
      <c r="AA316" s="63">
        <v>0.25231980999999998</v>
      </c>
      <c r="AB316" s="63">
        <v>0.22017272399999999</v>
      </c>
      <c r="AC316" s="63">
        <v>7.2316470435236004E-3</v>
      </c>
      <c r="AD316" s="63">
        <v>0.47972418105816023</v>
      </c>
      <c r="AE316" s="63">
        <v>0.23543837000000001</v>
      </c>
      <c r="AF316" s="63">
        <v>0.39647706999999999</v>
      </c>
      <c r="AG316" s="63">
        <v>0.1226633700720961</v>
      </c>
      <c r="AH316" s="63">
        <v>0.80208860919342828</v>
      </c>
      <c r="AI316" s="63">
        <v>1.1728634999999999E-10</v>
      </c>
      <c r="AL316" s="54">
        <v>6.1199999999999997E-5</v>
      </c>
      <c r="AM316" s="54">
        <v>1.8101E-3</v>
      </c>
      <c r="AN316" s="54">
        <v>30.294060000000002</v>
      </c>
      <c r="AO316" s="54">
        <v>7.7417173000000004</v>
      </c>
      <c r="AP316" s="54">
        <v>2.2390073E-3</v>
      </c>
      <c r="AQ316" s="54">
        <v>2.0123797E-4</v>
      </c>
      <c r="AR316" s="54">
        <v>34.179127000000001</v>
      </c>
      <c r="AS316" s="54">
        <v>0.24205731999999999</v>
      </c>
      <c r="AT316" s="54">
        <v>0.18903307999999999</v>
      </c>
      <c r="AU316" s="54">
        <v>1.5062448382058299E-3</v>
      </c>
      <c r="AV316" s="54">
        <v>0.43259664485131027</v>
      </c>
      <c r="AW316" s="54">
        <v>0.22175072000000001</v>
      </c>
      <c r="AX316" s="54">
        <v>0.37940582999999989</v>
      </c>
      <c r="AY316" s="54">
        <v>9.0705890064026962E-2</v>
      </c>
      <c r="AZ316" s="54">
        <v>0.74890086017078439</v>
      </c>
      <c r="BA316" s="54">
        <v>9.5959149999999998E-11</v>
      </c>
      <c r="BD316" s="59">
        <v>6.0699999999999998E-5</v>
      </c>
      <c r="BE316" s="59">
        <v>2.166E-3</v>
      </c>
      <c r="BF316" s="59">
        <v>29.476845000000001</v>
      </c>
      <c r="BG316" s="59">
        <v>7.8604180000000001</v>
      </c>
      <c r="BH316" s="59">
        <v>2.2358387000000002E-3</v>
      </c>
      <c r="BI316" s="59">
        <v>2.0344144000000001E-4</v>
      </c>
      <c r="BJ316" s="59">
        <v>34.18365</v>
      </c>
      <c r="BK316" s="59">
        <v>0.24730657</v>
      </c>
      <c r="BL316" s="59">
        <v>0.20470031399999999</v>
      </c>
      <c r="BM316" s="59">
        <v>4.4287173409169019E-3</v>
      </c>
      <c r="BN316" s="59">
        <v>0.45643560135480499</v>
      </c>
      <c r="BO316" s="59">
        <v>0.22882358</v>
      </c>
      <c r="BP316" s="59">
        <v>0.38748326</v>
      </c>
      <c r="BQ316" s="59">
        <v>0.1082388500684171</v>
      </c>
      <c r="BR316" s="59">
        <v>0.76694615417517453</v>
      </c>
      <c r="BS316" s="59">
        <v>1.06615966E-10</v>
      </c>
    </row>
    <row r="317" spans="2:71" x14ac:dyDescent="0.25">
      <c r="B317" s="52">
        <v>5.9500000000000003E-5</v>
      </c>
      <c r="C317" s="52">
        <v>1.8227E-3</v>
      </c>
      <c r="D317" s="52">
        <v>27.245294999999999</v>
      </c>
      <c r="E317" s="52">
        <v>8.1369070000000008</v>
      </c>
      <c r="F317" s="52">
        <v>2.2320349999999998E-3</v>
      </c>
      <c r="G317" s="52">
        <v>2.0957231999999999E-4</v>
      </c>
      <c r="H317" s="52">
        <v>34.370449999999998</v>
      </c>
      <c r="I317" s="52">
        <v>0.26049174000000003</v>
      </c>
      <c r="J317" s="52">
        <v>0.183260336</v>
      </c>
      <c r="K317" s="52">
        <v>2.1741564700000001E-10</v>
      </c>
      <c r="L317" s="52">
        <v>0.44375207622734059</v>
      </c>
      <c r="M317" s="52">
        <v>0.21585497000000001</v>
      </c>
      <c r="N317" s="52">
        <v>0.40327047999999999</v>
      </c>
      <c r="O317" s="52">
        <v>3.0413133999999999E-10</v>
      </c>
      <c r="P317" s="52">
        <v>0.65938370537039881</v>
      </c>
      <c r="Q317" s="65">
        <v>6.6214459999999999E-11</v>
      </c>
      <c r="T317" s="63">
        <v>6.3299999999999994E-5</v>
      </c>
      <c r="U317" s="63">
        <v>1.3255000000000001E-3</v>
      </c>
      <c r="V317" s="63">
        <v>28.828886000000001</v>
      </c>
      <c r="W317" s="63">
        <v>7.9455830000000001</v>
      </c>
      <c r="X317" s="63">
        <v>2.2388827E-3</v>
      </c>
      <c r="Y317" s="63">
        <v>2.0500364000000001E-4</v>
      </c>
      <c r="Z317" s="63">
        <v>34.345289999999999</v>
      </c>
      <c r="AA317" s="63">
        <v>0.25006854000000001</v>
      </c>
      <c r="AB317" s="63">
        <v>0.15821103</v>
      </c>
      <c r="AC317" s="63">
        <v>1.6679752E-10</v>
      </c>
      <c r="AD317" s="63">
        <v>0.40827957017583</v>
      </c>
      <c r="AE317" s="63">
        <v>0.205680275</v>
      </c>
      <c r="AF317" s="63">
        <v>0.36941832000000002</v>
      </c>
      <c r="AG317" s="63">
        <v>2.4715604999999998E-10</v>
      </c>
      <c r="AH317" s="63">
        <v>0.62016593530679387</v>
      </c>
      <c r="AI317" s="63">
        <v>5.8675389999999999E-11</v>
      </c>
      <c r="AL317" s="54">
        <v>6.9900000000000005E-5</v>
      </c>
      <c r="AM317" s="54">
        <v>9.6029999999999998E-4</v>
      </c>
      <c r="AN317" s="54">
        <v>30.439352</v>
      </c>
      <c r="AO317" s="54">
        <v>7.7420134999999997</v>
      </c>
      <c r="AP317" s="54">
        <v>2.2472440999999998E-3</v>
      </c>
      <c r="AQ317" s="54">
        <v>2.0064609000000001E-4</v>
      </c>
      <c r="AR317" s="54">
        <v>34.324511999999999</v>
      </c>
      <c r="AS317" s="54">
        <v>0.23859333399999999</v>
      </c>
      <c r="AT317" s="54">
        <v>0.137178842</v>
      </c>
      <c r="AU317" s="54">
        <v>1.4001453000000001E-10</v>
      </c>
      <c r="AV317" s="54">
        <v>0.37577217614832831</v>
      </c>
      <c r="AW317" s="54">
        <v>0.196006136</v>
      </c>
      <c r="AX317" s="54">
        <v>0.33891471000000001</v>
      </c>
      <c r="AY317" s="54">
        <v>2.1211362E-10</v>
      </c>
      <c r="AZ317" s="54">
        <v>0.59350202426770238</v>
      </c>
      <c r="BA317" s="54">
        <v>5.2535837000000001E-11</v>
      </c>
      <c r="BD317" s="59">
        <v>6.7899999999999997E-5</v>
      </c>
      <c r="BE317" s="59">
        <v>1.1317E-3</v>
      </c>
      <c r="BF317" s="59">
        <v>29.634418</v>
      </c>
      <c r="BG317" s="59">
        <v>7.8589687000000001</v>
      </c>
      <c r="BH317" s="59">
        <v>2.2448758000000002E-3</v>
      </c>
      <c r="BI317" s="59">
        <v>2.0277311E-4</v>
      </c>
      <c r="BJ317" s="59">
        <v>34.341279999999998</v>
      </c>
      <c r="BK317" s="59">
        <v>0.24442838</v>
      </c>
      <c r="BL317" s="59">
        <v>0.14735292999999999</v>
      </c>
      <c r="BM317" s="59">
        <v>1.5229927799999999E-10</v>
      </c>
      <c r="BN317" s="59">
        <v>0.39178131016096118</v>
      </c>
      <c r="BO317" s="59">
        <v>0.20080822000000001</v>
      </c>
      <c r="BP317" s="59">
        <v>0.35402062999999989</v>
      </c>
      <c r="BQ317" s="59">
        <v>2.2888313700000001E-10</v>
      </c>
      <c r="BR317" s="59">
        <v>0.59392870328447178</v>
      </c>
      <c r="BS317" s="59">
        <v>5.5536638000000001E-11</v>
      </c>
    </row>
    <row r="318" spans="2:71" x14ac:dyDescent="0.25">
      <c r="B318" s="52">
        <v>6.9499999999999995E-5</v>
      </c>
      <c r="C318" s="52">
        <v>1.2702E-3</v>
      </c>
      <c r="D318" s="52">
        <v>26.991679999999999</v>
      </c>
      <c r="E318" s="52">
        <v>8.1370880000000003</v>
      </c>
      <c r="F318" s="52">
        <v>2.2524260000000001E-3</v>
      </c>
      <c r="G318" s="52">
        <v>2.0930423999999999E-4</v>
      </c>
      <c r="H318" s="52">
        <v>34.696506999999997</v>
      </c>
      <c r="I318" s="52">
        <v>0.25723833000000002</v>
      </c>
      <c r="J318" s="52">
        <v>0.14895167500000001</v>
      </c>
      <c r="K318" s="52">
        <v>1.1293844E-10</v>
      </c>
      <c r="L318" s="52">
        <v>0.4061900051202017</v>
      </c>
      <c r="M318" s="52">
        <v>0.20447485000000001</v>
      </c>
      <c r="N318" s="52">
        <v>0.32585923999999999</v>
      </c>
      <c r="O318" s="52">
        <v>1.4979729399999999E-10</v>
      </c>
      <c r="P318" s="52">
        <v>0.5676310971956382</v>
      </c>
      <c r="Q318" s="65">
        <v>4.5794753000000001E-11</v>
      </c>
      <c r="T318" s="63">
        <v>7.6600000000000005E-5</v>
      </c>
      <c r="U318" s="63">
        <v>9.4959999999999999E-4</v>
      </c>
      <c r="V318" s="63">
        <v>28.556564000000002</v>
      </c>
      <c r="W318" s="63">
        <v>7.9399275999999999</v>
      </c>
      <c r="X318" s="63">
        <v>2.259283E-3</v>
      </c>
      <c r="Y318" s="63">
        <v>2.0480769999999999E-4</v>
      </c>
      <c r="Z318" s="63">
        <v>34.667720000000003</v>
      </c>
      <c r="AA318" s="63">
        <v>0.24664157</v>
      </c>
      <c r="AB318" s="63">
        <v>0.12985864999999999</v>
      </c>
      <c r="AC318" s="63">
        <v>1.0005991800000001E-10</v>
      </c>
      <c r="AD318" s="63">
        <v>0.37650022010680412</v>
      </c>
      <c r="AE318" s="63">
        <v>0.19543336</v>
      </c>
      <c r="AF318" s="63">
        <v>0.29892980000000002</v>
      </c>
      <c r="AG318" s="63">
        <v>1.3548062800000001E-10</v>
      </c>
      <c r="AH318" s="63">
        <v>0.5355174881773741</v>
      </c>
      <c r="AI318" s="63">
        <v>4.1292005000000001E-11</v>
      </c>
      <c r="AL318" s="54">
        <v>8.6600000000000004E-5</v>
      </c>
      <c r="AM318" s="54">
        <v>7.0379999999999998E-4</v>
      </c>
      <c r="AN318" s="54">
        <v>30.152474999999999</v>
      </c>
      <c r="AO318" s="54">
        <v>7.7359676000000004</v>
      </c>
      <c r="AP318" s="54">
        <v>2.2674887E-3</v>
      </c>
      <c r="AQ318" s="54">
        <v>2.0049744000000001E-4</v>
      </c>
      <c r="AR318" s="54">
        <v>34.640810000000002</v>
      </c>
      <c r="AS318" s="54">
        <v>0.23528666000000001</v>
      </c>
      <c r="AT318" s="54">
        <v>0.11361764000000001</v>
      </c>
      <c r="AU318" s="54">
        <v>9.0775363999999995E-11</v>
      </c>
      <c r="AV318" s="54">
        <v>0.34890430009709028</v>
      </c>
      <c r="AW318" s="54">
        <v>0.18691147399999999</v>
      </c>
      <c r="AX318" s="54">
        <v>0.27481709999999998</v>
      </c>
      <c r="AY318" s="54">
        <v>1.2425280099999999E-10</v>
      </c>
      <c r="AZ318" s="54">
        <v>0.51308731716356304</v>
      </c>
      <c r="BA318" s="54">
        <v>3.7498439999999997E-11</v>
      </c>
      <c r="BD318" s="59">
        <v>8.3300000000000005E-5</v>
      </c>
      <c r="BE318" s="59">
        <v>8.1800000000000004E-4</v>
      </c>
      <c r="BF318" s="59">
        <v>29.355452</v>
      </c>
      <c r="BG318" s="59">
        <v>7.8540859999999997</v>
      </c>
      <c r="BH318" s="59">
        <v>2.2652760000000001E-3</v>
      </c>
      <c r="BI318" s="59">
        <v>2.0260265E-4</v>
      </c>
      <c r="BJ318" s="59">
        <v>34.660145</v>
      </c>
      <c r="BK318" s="59">
        <v>0.24097313000000001</v>
      </c>
      <c r="BL318" s="59">
        <v>0.12130350500000001</v>
      </c>
      <c r="BM318" s="59">
        <v>9.5017869000000003E-11</v>
      </c>
      <c r="BN318" s="59">
        <v>0.36227663510152902</v>
      </c>
      <c r="BO318" s="59">
        <v>0.19106603</v>
      </c>
      <c r="BP318" s="59">
        <v>0.28627412000000002</v>
      </c>
      <c r="BQ318" s="59">
        <v>1.2942812000000001E-10</v>
      </c>
      <c r="BR318" s="59">
        <v>0.51346434616873848</v>
      </c>
      <c r="BS318" s="59">
        <v>3.9272137999999997E-11</v>
      </c>
    </row>
    <row r="319" spans="2:71" x14ac:dyDescent="0.25">
      <c r="B319" s="52">
        <v>8.2600000000000002E-5</v>
      </c>
      <c r="C319" s="52">
        <v>8.5150000000000004E-4</v>
      </c>
      <c r="D319" s="52">
        <v>26.822147000000001</v>
      </c>
      <c r="E319" s="52">
        <v>8.134487</v>
      </c>
      <c r="F319" s="52">
        <v>2.2734266E-3</v>
      </c>
      <c r="G319" s="52">
        <v>2.090575E-4</v>
      </c>
      <c r="H319" s="52">
        <v>35.029133000000002</v>
      </c>
      <c r="I319" s="52">
        <v>0.2465841</v>
      </c>
      <c r="J319" s="52">
        <v>0.10683524799999999</v>
      </c>
      <c r="K319" s="52">
        <v>6.7756706000000005E-11</v>
      </c>
      <c r="L319" s="52">
        <v>0.35341934807275488</v>
      </c>
      <c r="M319" s="52">
        <v>0.19112520999999999</v>
      </c>
      <c r="N319" s="52">
        <v>0.218364426</v>
      </c>
      <c r="O319" s="52">
        <v>7.5526340000000003E-11</v>
      </c>
      <c r="P319" s="52">
        <v>0.44091861410317018</v>
      </c>
      <c r="Q319" s="65">
        <v>2.7608834999999998E-11</v>
      </c>
      <c r="T319" s="63">
        <v>9.2800000000000006E-5</v>
      </c>
      <c r="U319" s="63">
        <v>6.3420000000000002E-4</v>
      </c>
      <c r="V319" s="63">
        <v>28.367846</v>
      </c>
      <c r="W319" s="63">
        <v>7.9337043999999999</v>
      </c>
      <c r="X319" s="63">
        <v>2.282311E-3</v>
      </c>
      <c r="Y319" s="63">
        <v>2.0456137999999999E-4</v>
      </c>
      <c r="Z319" s="63">
        <v>35.028492</v>
      </c>
      <c r="AA319" s="63">
        <v>0.23499791</v>
      </c>
      <c r="AB319" s="63">
        <v>9.0607363999999996E-2</v>
      </c>
      <c r="AC319" s="63">
        <v>6.0941084000000004E-11</v>
      </c>
      <c r="AD319" s="63">
        <v>0.32560527406555362</v>
      </c>
      <c r="AE319" s="63">
        <v>0.18221480000000001</v>
      </c>
      <c r="AF319" s="63">
        <v>0.19229792300000001</v>
      </c>
      <c r="AG319" s="63">
        <v>6.6701632499999995E-11</v>
      </c>
      <c r="AH319" s="63">
        <v>0.40908831009127511</v>
      </c>
      <c r="AI319" s="63">
        <v>2.4120964000000001E-11</v>
      </c>
      <c r="AL319" s="54">
        <v>1.063E-4</v>
      </c>
      <c r="AM319" s="54">
        <v>4.6579999999999999E-4</v>
      </c>
      <c r="AN319" s="54">
        <v>29.946041000000001</v>
      </c>
      <c r="AO319" s="54">
        <v>7.7304940000000002</v>
      </c>
      <c r="AP319" s="54">
        <v>2.2924337999999998E-3</v>
      </c>
      <c r="AQ319" s="54">
        <v>2.0024463000000001E-4</v>
      </c>
      <c r="AR319" s="54">
        <v>35.026882000000001</v>
      </c>
      <c r="AS319" s="54">
        <v>0.223396594</v>
      </c>
      <c r="AT319" s="54">
        <v>7.6291441000000002E-2</v>
      </c>
      <c r="AU319" s="54">
        <v>5.5510960499999999E-11</v>
      </c>
      <c r="AV319" s="54">
        <v>0.29968803505979219</v>
      </c>
      <c r="AW319" s="54">
        <v>0.17336947</v>
      </c>
      <c r="AX319" s="54">
        <v>0.16912309186999999</v>
      </c>
      <c r="AY319" s="54">
        <v>5.9274355000000006E-11</v>
      </c>
      <c r="AZ319" s="54">
        <v>0.38580994108176908</v>
      </c>
      <c r="BA319" s="54">
        <v>2.1073683999999999E-11</v>
      </c>
      <c r="BD319" s="59">
        <v>1.0170000000000001E-4</v>
      </c>
      <c r="BE319" s="59">
        <v>5.4540000000000003E-4</v>
      </c>
      <c r="BF319" s="59">
        <v>29.157813999999998</v>
      </c>
      <c r="BG319" s="59">
        <v>7.8488683999999997</v>
      </c>
      <c r="BH319" s="59">
        <v>2.2893129999999999E-3</v>
      </c>
      <c r="BI319" s="59">
        <v>2.0235606999999999E-4</v>
      </c>
      <c r="BJ319" s="59">
        <v>35.032722</v>
      </c>
      <c r="BK319" s="59">
        <v>0.22898762</v>
      </c>
      <c r="BL319" s="59">
        <v>8.3081047000000005E-2</v>
      </c>
      <c r="BM319" s="59">
        <v>5.8072637999999997E-11</v>
      </c>
      <c r="BN319" s="59">
        <v>0.31206866706250702</v>
      </c>
      <c r="BO319" s="59">
        <v>0.17757218</v>
      </c>
      <c r="BP319" s="59">
        <v>0.17914339500000001</v>
      </c>
      <c r="BQ319" s="59">
        <v>6.2489893999999999E-11</v>
      </c>
      <c r="BR319" s="59">
        <v>0.38620655508498458</v>
      </c>
      <c r="BS319" s="59">
        <v>2.2466438E-11</v>
      </c>
    </row>
    <row r="320" spans="2:71" x14ac:dyDescent="0.25">
      <c r="B320" s="52">
        <v>9.3800000000000003E-5</v>
      </c>
      <c r="C320" s="52">
        <v>7.894E-4</v>
      </c>
      <c r="D320" s="52">
        <v>26.381682999999999</v>
      </c>
      <c r="E320" s="52">
        <v>8.1322189999999992</v>
      </c>
      <c r="F320" s="52">
        <v>2.2909224000000001E-3</v>
      </c>
      <c r="G320" s="52">
        <v>2.1009022E-4</v>
      </c>
      <c r="H320" s="52">
        <v>35.296512999999997</v>
      </c>
      <c r="I320" s="52">
        <v>0.24433726</v>
      </c>
      <c r="J320" s="52">
        <v>9.4383214000000007E-2</v>
      </c>
      <c r="K320" s="52">
        <v>5.8349555000000006E-11</v>
      </c>
      <c r="L320" s="52">
        <v>0.33872047406277422</v>
      </c>
      <c r="M320" s="52">
        <v>0.18699865500000001</v>
      </c>
      <c r="N320" s="52">
        <v>0.18234596075861639</v>
      </c>
      <c r="O320" s="52">
        <v>5.8801599999999999E-11</v>
      </c>
      <c r="P320" s="52">
        <v>0.39824918584025748</v>
      </c>
      <c r="Q320" s="65">
        <v>2.2804473999999999E-11</v>
      </c>
      <c r="T320" s="63">
        <v>1.0459999999999999E-4</v>
      </c>
      <c r="U320" s="63">
        <v>5.7269999999999999E-4</v>
      </c>
      <c r="V320" s="63">
        <v>27.904095000000002</v>
      </c>
      <c r="W320" s="63">
        <v>7.9292800000000003</v>
      </c>
      <c r="X320" s="63">
        <v>2.3023998E-3</v>
      </c>
      <c r="Y320" s="63">
        <v>2.0553482E-4</v>
      </c>
      <c r="Z320" s="63">
        <v>35.331561999999998</v>
      </c>
      <c r="AA320" s="63">
        <v>0.23387487000000001</v>
      </c>
      <c r="AB320" s="63">
        <v>7.7560043300000006E-2</v>
      </c>
      <c r="AC320" s="63">
        <v>5.1673953000000002E-11</v>
      </c>
      <c r="AD320" s="63">
        <v>0.31143491335569479</v>
      </c>
      <c r="AE320" s="63">
        <v>0.17890651399999999</v>
      </c>
      <c r="AF320" s="63">
        <v>0.16277559038326181</v>
      </c>
      <c r="AG320" s="63">
        <v>5.2135107E-11</v>
      </c>
      <c r="AH320" s="63">
        <v>0.37346532947941941</v>
      </c>
      <c r="AI320" s="63">
        <v>1.9554190000000002E-11</v>
      </c>
      <c r="AL320" s="54">
        <v>1.193E-4</v>
      </c>
      <c r="AM320" s="54">
        <v>4.0769999999999999E-4</v>
      </c>
      <c r="AN320" s="54">
        <v>29.462036000000001</v>
      </c>
      <c r="AO320" s="54">
        <v>7.7269930000000002</v>
      </c>
      <c r="AP320" s="54">
        <v>2.3155198000000001E-3</v>
      </c>
      <c r="AQ320" s="54">
        <v>2.0113495999999999E-4</v>
      </c>
      <c r="AR320" s="54">
        <v>35.371856999999999</v>
      </c>
      <c r="AS320" s="54">
        <v>0.2228221</v>
      </c>
      <c r="AT320" s="54">
        <v>6.269806705E-2</v>
      </c>
      <c r="AU320" s="54">
        <v>4.6084426E-11</v>
      </c>
      <c r="AV320" s="54">
        <v>0.28552016709974171</v>
      </c>
      <c r="AW320" s="54">
        <v>0.17152056800000001</v>
      </c>
      <c r="AX320" s="54">
        <v>0.14398772024815851</v>
      </c>
      <c r="AY320" s="54">
        <v>4.6092324000000003E-11</v>
      </c>
      <c r="AZ320" s="54">
        <v>0.35572912635934201</v>
      </c>
      <c r="BA320" s="54">
        <v>1.6703237999999999E-11</v>
      </c>
      <c r="BD320" s="59">
        <v>1.144E-4</v>
      </c>
      <c r="BE320" s="59">
        <v>4.816E-4</v>
      </c>
      <c r="BF320" s="59">
        <v>28.684391000000002</v>
      </c>
      <c r="BG320" s="59">
        <v>7.8450150000000001</v>
      </c>
      <c r="BH320" s="59">
        <v>2.3109235000000001E-3</v>
      </c>
      <c r="BI320" s="59">
        <v>2.0328861000000001E-4</v>
      </c>
      <c r="BJ320" s="59">
        <v>35.356650000000002</v>
      </c>
      <c r="BK320" s="59">
        <v>0.22824543999999999</v>
      </c>
      <c r="BL320" s="59">
        <v>6.9255096000000002E-2</v>
      </c>
      <c r="BM320" s="59">
        <v>4.8495103999999998E-11</v>
      </c>
      <c r="BN320" s="59">
        <v>0.29750053605230592</v>
      </c>
      <c r="BO320" s="59">
        <v>0.175058616</v>
      </c>
      <c r="BP320" s="59">
        <v>0.15230882029531009</v>
      </c>
      <c r="BQ320" s="59">
        <v>4.8623961000000001E-11</v>
      </c>
      <c r="BR320" s="59">
        <v>0.35588488936187368</v>
      </c>
      <c r="BS320" s="59">
        <v>1.7914330999999999E-11</v>
      </c>
    </row>
    <row r="321" spans="2:71" x14ac:dyDescent="0.25">
      <c r="B321" s="52">
        <v>1.016E-4</v>
      </c>
      <c r="C321" s="52">
        <v>8.3440000000000001E-4</v>
      </c>
      <c r="D321" s="52">
        <v>25.769344</v>
      </c>
      <c r="E321" s="52">
        <v>8.1340810000000001</v>
      </c>
      <c r="F321" s="52">
        <v>2.3013840000000001E-3</v>
      </c>
      <c r="G321" s="52">
        <v>2.1152479999999999E-4</v>
      </c>
      <c r="H321" s="52">
        <v>35.453311999999997</v>
      </c>
      <c r="I321" s="52">
        <v>0.24583458999999999</v>
      </c>
      <c r="J321" s="52">
        <v>9.2360463000000004E-2</v>
      </c>
      <c r="K321" s="52">
        <v>5.6482778000000003E-11</v>
      </c>
      <c r="L321" s="52">
        <v>0.33819505306076791</v>
      </c>
      <c r="M321" s="52">
        <v>0.18828078400000001</v>
      </c>
      <c r="N321" s="52">
        <v>0.17225166057131849</v>
      </c>
      <c r="O321" s="52">
        <v>5.4265780999999998E-11</v>
      </c>
      <c r="P321" s="52">
        <v>0.38890676264719082</v>
      </c>
      <c r="Q321" s="65">
        <v>2.1570119E-11</v>
      </c>
      <c r="T321" s="63">
        <v>1.121E-4</v>
      </c>
      <c r="U321" s="63">
        <v>6.0210000000000005E-4</v>
      </c>
      <c r="V321" s="63">
        <v>27.266725999999998</v>
      </c>
      <c r="W321" s="63">
        <v>7.9274950000000004</v>
      </c>
      <c r="X321" s="63">
        <v>2.3141672999999999E-3</v>
      </c>
      <c r="Y321" s="63">
        <v>2.0694252000000001E-4</v>
      </c>
      <c r="Z321" s="63">
        <v>35.503444999999999</v>
      </c>
      <c r="AA321" s="63">
        <v>0.23555345999999999</v>
      </c>
      <c r="AB321" s="63">
        <v>7.4614066300000004E-2</v>
      </c>
      <c r="AC321" s="63">
        <v>4.9317892000000002E-11</v>
      </c>
      <c r="AD321" s="63">
        <v>0.31016752635317157</v>
      </c>
      <c r="AE321" s="63">
        <v>0.180517974</v>
      </c>
      <c r="AF321" s="63">
        <v>0.15158154031342261</v>
      </c>
      <c r="AG321" s="63">
        <v>4.7350211000000002E-11</v>
      </c>
      <c r="AH321" s="63">
        <v>0.36324497839807818</v>
      </c>
      <c r="AI321" s="63">
        <v>1.8227043E-11</v>
      </c>
      <c r="AL321" s="54">
        <v>1.2659999999999999E-4</v>
      </c>
      <c r="AM321" s="54">
        <v>4.2880000000000001E-4</v>
      </c>
      <c r="AN321" s="54">
        <v>28.801762</v>
      </c>
      <c r="AO321" s="54">
        <v>7.7246943000000003</v>
      </c>
      <c r="AP321" s="54">
        <v>2.3286724000000001E-3</v>
      </c>
      <c r="AQ321" s="54">
        <v>2.0250140999999999E-4</v>
      </c>
      <c r="AR321" s="54">
        <v>35.561058000000003</v>
      </c>
      <c r="AS321" s="54">
        <v>0.22433865</v>
      </c>
      <c r="AT321" s="54">
        <v>6.1291630300834003E-2</v>
      </c>
      <c r="AU321" s="54">
        <v>4.3502168999999997E-11</v>
      </c>
      <c r="AV321" s="54">
        <v>0.28563028034780968</v>
      </c>
      <c r="AW321" s="54">
        <v>0.17299434999999999</v>
      </c>
      <c r="AX321" s="54">
        <v>0.1314139002128531</v>
      </c>
      <c r="AY321" s="54">
        <v>4.1556737499999997E-11</v>
      </c>
      <c r="AZ321" s="54">
        <v>0.34455849230495827</v>
      </c>
      <c r="BA321" s="54">
        <v>1.5763442999999999E-11</v>
      </c>
      <c r="BD321" s="59">
        <v>1.219E-4</v>
      </c>
      <c r="BE321" s="59">
        <v>5.0600000000000005E-4</v>
      </c>
      <c r="BF321" s="59">
        <v>28.03548</v>
      </c>
      <c r="BG321" s="59">
        <v>7.8435579999999998</v>
      </c>
      <c r="BH321" s="59">
        <v>2.323379E-3</v>
      </c>
      <c r="BI321" s="59">
        <v>2.0467732E-4</v>
      </c>
      <c r="BJ321" s="59">
        <v>35.537548000000001</v>
      </c>
      <c r="BK321" s="59">
        <v>0.2298279</v>
      </c>
      <c r="BL321" s="59">
        <v>6.6127982040000005E-2</v>
      </c>
      <c r="BM321" s="59">
        <v>4.5985227999999999E-11</v>
      </c>
      <c r="BN321" s="59">
        <v>0.29595588208961748</v>
      </c>
      <c r="BO321" s="59">
        <v>0.17693813</v>
      </c>
      <c r="BP321" s="59">
        <v>0.1400193702467562</v>
      </c>
      <c r="BQ321" s="59">
        <v>4.3765024999999998E-11</v>
      </c>
      <c r="BR321" s="59">
        <v>0.34482994730716671</v>
      </c>
      <c r="BS321" s="59">
        <v>1.662655E-11</v>
      </c>
    </row>
    <row r="322" spans="2:71" x14ac:dyDescent="0.25">
      <c r="B322" s="52">
        <v>1.049E-4</v>
      </c>
      <c r="C322" s="52">
        <v>9.8999999999999999E-4</v>
      </c>
      <c r="D322" s="52">
        <v>25.185635000000001</v>
      </c>
      <c r="E322" s="52">
        <v>8.1353720000000003</v>
      </c>
      <c r="F322" s="52">
        <v>2.3086261999999999E-3</v>
      </c>
      <c r="G322" s="52">
        <v>2.1347019999999999E-4</v>
      </c>
      <c r="H322" s="52">
        <v>35.556908</v>
      </c>
      <c r="I322" s="52">
        <v>0.25074326400000002</v>
      </c>
      <c r="J322" s="52">
        <v>0.104912589</v>
      </c>
      <c r="K322" s="52">
        <v>6.2774235000000002E-11</v>
      </c>
      <c r="L322" s="52">
        <v>0.35565585306743769</v>
      </c>
      <c r="M322" s="52">
        <v>0.19279368999999999</v>
      </c>
      <c r="N322" s="52">
        <v>0.1895747011859048</v>
      </c>
      <c r="O322" s="52">
        <v>6.1052319499999997E-11</v>
      </c>
      <c r="P322" s="52">
        <v>0.41108203127143012</v>
      </c>
      <c r="Q322" s="65">
        <v>2.4430492E-11</v>
      </c>
      <c r="T322" s="63">
        <v>1.1459999999999999E-4</v>
      </c>
      <c r="U322" s="63">
        <v>7.159E-4</v>
      </c>
      <c r="V322" s="63">
        <v>26.655296</v>
      </c>
      <c r="W322" s="63">
        <v>7.9273490000000004</v>
      </c>
      <c r="X322" s="63">
        <v>2.3222210000000002E-3</v>
      </c>
      <c r="Y322" s="63">
        <v>2.0882649999999999E-4</v>
      </c>
      <c r="Z322" s="63">
        <v>35.615836999999999</v>
      </c>
      <c r="AA322" s="63">
        <v>0.24081851000000001</v>
      </c>
      <c r="AB322" s="63">
        <v>8.5603218999999994E-2</v>
      </c>
      <c r="AC322" s="63">
        <v>5.4144615000000002E-11</v>
      </c>
      <c r="AD322" s="63">
        <v>0.32642172905831129</v>
      </c>
      <c r="AE322" s="63">
        <v>0.18414642000000001</v>
      </c>
      <c r="AF322" s="63">
        <v>0.16744585046900831</v>
      </c>
      <c r="AG322" s="63">
        <v>5.3010359E-11</v>
      </c>
      <c r="AH322" s="63">
        <v>0.38339314558360388</v>
      </c>
      <c r="AI322" s="63">
        <v>2.0601674999999999E-11</v>
      </c>
      <c r="AL322" s="54">
        <v>1.2850000000000001E-4</v>
      </c>
      <c r="AM322" s="54">
        <v>5.1159999999999997E-4</v>
      </c>
      <c r="AN322" s="54">
        <v>28.163736</v>
      </c>
      <c r="AO322" s="54">
        <v>7.7236647999999999</v>
      </c>
      <c r="AP322" s="54">
        <v>2.337516E-3</v>
      </c>
      <c r="AQ322" s="54">
        <v>2.0431215999999999E-4</v>
      </c>
      <c r="AR322" s="54">
        <v>35.683228</v>
      </c>
      <c r="AS322" s="54">
        <v>0.23004332999999999</v>
      </c>
      <c r="AT322" s="54">
        <v>6.8356281599999999E-2</v>
      </c>
      <c r="AU322" s="54">
        <v>4.7332087400000003E-11</v>
      </c>
      <c r="AV322" s="54">
        <v>0.29839961165106721</v>
      </c>
      <c r="AW322" s="54">
        <v>0.17657086</v>
      </c>
      <c r="AX322" s="54">
        <v>0.14595462026977971</v>
      </c>
      <c r="AY322" s="54">
        <v>4.5880820000000002E-11</v>
      </c>
      <c r="AZ322" s="54">
        <v>0.36345639540142122</v>
      </c>
      <c r="BA322" s="54">
        <v>1.7274392000000001E-11</v>
      </c>
      <c r="BD322" s="59">
        <v>1.2410000000000001E-4</v>
      </c>
      <c r="BE322" s="59">
        <v>6.0260000000000001E-4</v>
      </c>
      <c r="BF322" s="59">
        <v>27.410938000000002</v>
      </c>
      <c r="BG322" s="59">
        <v>7.8429564999999997</v>
      </c>
      <c r="BH322" s="59">
        <v>2.3317882000000001E-3</v>
      </c>
      <c r="BI322" s="59">
        <v>2.0652153999999999E-4</v>
      </c>
      <c r="BJ322" s="59">
        <v>35.655067000000003</v>
      </c>
      <c r="BK322" s="59">
        <v>0.23526111999999999</v>
      </c>
      <c r="BL322" s="59">
        <v>7.5998800999999991E-2</v>
      </c>
      <c r="BM322" s="59">
        <v>5.0225307000000002E-11</v>
      </c>
      <c r="BN322" s="59">
        <v>0.31125992105414019</v>
      </c>
      <c r="BO322" s="59">
        <v>0.18013000500000001</v>
      </c>
      <c r="BP322" s="59">
        <v>0.15520060033682781</v>
      </c>
      <c r="BQ322" s="59">
        <v>4.8819213999999998E-11</v>
      </c>
      <c r="BR322" s="59">
        <v>0.36360296040435958</v>
      </c>
      <c r="BS322" s="59">
        <v>1.8682906000000001E-11</v>
      </c>
    </row>
    <row r="323" spans="2:71" x14ac:dyDescent="0.25">
      <c r="B323" s="52">
        <v>1.049E-4</v>
      </c>
      <c r="C323" s="52">
        <v>1.5888E-3</v>
      </c>
      <c r="D323" s="52">
        <v>24.426565</v>
      </c>
      <c r="E323" s="52">
        <v>8.1402850000000004</v>
      </c>
      <c r="F323" s="52">
        <v>2.3124379E-3</v>
      </c>
      <c r="G323" s="52">
        <v>2.159319E-4</v>
      </c>
      <c r="H323" s="52">
        <v>35.603085</v>
      </c>
      <c r="I323" s="52">
        <v>0.26024456000000001</v>
      </c>
      <c r="J323" s="52">
        <v>0.140919195</v>
      </c>
      <c r="K323" s="52">
        <v>1.00778037E-10</v>
      </c>
      <c r="L323" s="52">
        <v>0.40116375510706509</v>
      </c>
      <c r="M323" s="52">
        <v>0.20635545999999999</v>
      </c>
      <c r="N323" s="52">
        <v>0.25885477000000001</v>
      </c>
      <c r="O323" s="52">
        <v>9.9097777999999996E-11</v>
      </c>
      <c r="P323" s="52">
        <v>0.49748573013482361</v>
      </c>
      <c r="Q323" s="65">
        <v>3.5669762000000003E-11</v>
      </c>
      <c r="T323" s="63">
        <v>1.1290000000000001E-4</v>
      </c>
      <c r="U323" s="63">
        <v>1.1150000000000001E-3</v>
      </c>
      <c r="V323" s="63">
        <v>25.871694999999999</v>
      </c>
      <c r="W323" s="63">
        <v>7.9310299999999998</v>
      </c>
      <c r="X323" s="63">
        <v>2.3262502999999999E-3</v>
      </c>
      <c r="Y323" s="63">
        <v>2.1123655000000001E-4</v>
      </c>
      <c r="Z323" s="63">
        <v>35.663513000000002</v>
      </c>
      <c r="AA323" s="63">
        <v>0.24987266999999999</v>
      </c>
      <c r="AB323" s="63">
        <v>0.116592737</v>
      </c>
      <c r="AC323" s="63">
        <v>7.7517475999999998E-11</v>
      </c>
      <c r="AD323" s="63">
        <v>0.36646540708294001</v>
      </c>
      <c r="AE323" s="63">
        <v>0.19625371</v>
      </c>
      <c r="AF323" s="63">
        <v>0.221323565</v>
      </c>
      <c r="AG323" s="63">
        <v>7.9491318999999994E-11</v>
      </c>
      <c r="AH323" s="63">
        <v>0.45442908510987012</v>
      </c>
      <c r="AI323" s="63">
        <v>2.9552149999999998E-11</v>
      </c>
      <c r="AL323" s="54">
        <v>1.2540000000000001E-4</v>
      </c>
      <c r="AM323" s="54">
        <v>8.0820000000000002E-4</v>
      </c>
      <c r="AN323" s="54">
        <v>27.356020000000001</v>
      </c>
      <c r="AO323" s="54">
        <v>7.7255200000000004</v>
      </c>
      <c r="AP323" s="54">
        <v>2.3416859999999999E-3</v>
      </c>
      <c r="AQ323" s="54">
        <v>2.0663337E-4</v>
      </c>
      <c r="AR323" s="54">
        <v>35.732483000000002</v>
      </c>
      <c r="AS323" s="54">
        <v>0.23831926</v>
      </c>
      <c r="AT323" s="54">
        <v>9.6313009500000005E-2</v>
      </c>
      <c r="AU323" s="54">
        <v>6.5244840999999995E-11</v>
      </c>
      <c r="AV323" s="54">
        <v>0.33463226957005238</v>
      </c>
      <c r="AW323" s="54">
        <v>0.18588373</v>
      </c>
      <c r="AX323" s="54">
        <v>0.18721771400000001</v>
      </c>
      <c r="AY323" s="54">
        <v>6.5715501000000001E-11</v>
      </c>
      <c r="AZ323" s="54">
        <v>0.42373437409279519</v>
      </c>
      <c r="BA323" s="54">
        <v>2.4689967000000001E-11</v>
      </c>
      <c r="BD323" s="59">
        <v>1.216E-4</v>
      </c>
      <c r="BE323" s="59">
        <v>9.5679999999999995E-4</v>
      </c>
      <c r="BF323" s="59">
        <v>26.615176999999999</v>
      </c>
      <c r="BG323" s="59">
        <v>7.8459396000000003</v>
      </c>
      <c r="BH323" s="59">
        <v>2.3358234E-3</v>
      </c>
      <c r="BI323" s="59">
        <v>2.0888571E-4</v>
      </c>
      <c r="BJ323" s="59">
        <v>35.703539999999997</v>
      </c>
      <c r="BK323" s="59">
        <v>0.24391481500000001</v>
      </c>
      <c r="BL323" s="59">
        <v>0.106121093</v>
      </c>
      <c r="BM323" s="59">
        <v>7.1225951000000004E-11</v>
      </c>
      <c r="BN323" s="59">
        <v>0.35003590807633</v>
      </c>
      <c r="BO323" s="59">
        <v>0.19123933000000001</v>
      </c>
      <c r="BP323" s="59">
        <v>0.20315209300000001</v>
      </c>
      <c r="BQ323" s="59">
        <v>7.2171828000000003E-11</v>
      </c>
      <c r="BR323" s="59">
        <v>0.42457203609925148</v>
      </c>
      <c r="BS323" s="59">
        <v>2.7038927999999999E-11</v>
      </c>
    </row>
    <row r="324" spans="2:71" x14ac:dyDescent="0.25">
      <c r="B324" s="52">
        <v>1.071E-4</v>
      </c>
      <c r="C324" s="52">
        <v>4.4441000000000003E-3</v>
      </c>
      <c r="D324" s="52">
        <v>23.681438</v>
      </c>
      <c r="E324" s="52">
        <v>8.1454520000000006</v>
      </c>
      <c r="F324" s="52">
        <v>2.3145240000000001E-3</v>
      </c>
      <c r="G324" s="52">
        <v>2.1790032999999999E-4</v>
      </c>
      <c r="H324" s="52">
        <v>35.621727</v>
      </c>
      <c r="I324" s="52">
        <v>0.26357946999999998</v>
      </c>
      <c r="J324" s="52">
        <v>0.19233736300000001</v>
      </c>
      <c r="K324" s="52">
        <v>2.2542542930000001E-9</v>
      </c>
      <c r="L324" s="52">
        <v>0.45591683526600191</v>
      </c>
      <c r="M324" s="52">
        <v>0.21569758999999999</v>
      </c>
      <c r="N324" s="52">
        <v>0.34256364</v>
      </c>
      <c r="O324" s="52">
        <v>2.0546133500000001E-10</v>
      </c>
      <c r="P324" s="52">
        <v>0.59218763026170007</v>
      </c>
      <c r="Q324" s="65">
        <v>5.6178470000000002E-11</v>
      </c>
      <c r="T324" s="63">
        <v>1.136E-4</v>
      </c>
      <c r="U324" s="63">
        <v>3.2736000000000002E-3</v>
      </c>
      <c r="V324" s="63">
        <v>25.103826999999999</v>
      </c>
      <c r="W324" s="63">
        <v>7.9352174</v>
      </c>
      <c r="X324" s="63">
        <v>2.3283056999999999E-3</v>
      </c>
      <c r="Y324" s="63">
        <v>2.1321059999999999E-4</v>
      </c>
      <c r="Z324" s="63">
        <v>35.681260000000002</v>
      </c>
      <c r="AA324" s="63">
        <v>0.25493747</v>
      </c>
      <c r="AB324" s="63">
        <v>0.16736420499999999</v>
      </c>
      <c r="AC324" s="63">
        <v>8.9647548700000003E-10</v>
      </c>
      <c r="AD324" s="63">
        <v>0.42230167590664702</v>
      </c>
      <c r="AE324" s="63">
        <v>0.20689414</v>
      </c>
      <c r="AF324" s="63">
        <v>0.30707563999999998</v>
      </c>
      <c r="AG324" s="63">
        <v>1.74370864E-10</v>
      </c>
      <c r="AH324" s="63">
        <v>0.55227954422462244</v>
      </c>
      <c r="AI324" s="63">
        <v>4.9376170000000001E-11</v>
      </c>
      <c r="AL324" s="54">
        <v>1.2410000000000001E-4</v>
      </c>
      <c r="AM324" s="54">
        <v>2.2637E-3</v>
      </c>
      <c r="AN324" s="54">
        <v>26.564463</v>
      </c>
      <c r="AO324" s="54">
        <v>7.7282260000000003</v>
      </c>
      <c r="AP324" s="54">
        <v>2.3436126999999999E-3</v>
      </c>
      <c r="AQ324" s="54">
        <v>2.0863661E-4</v>
      </c>
      <c r="AR324" s="54">
        <v>35.748600000000003</v>
      </c>
      <c r="AS324" s="54">
        <v>0.24560608</v>
      </c>
      <c r="AT324" s="54">
        <v>0.14439695499999999</v>
      </c>
      <c r="AU324" s="54">
        <v>3.65229427E-10</v>
      </c>
      <c r="AV324" s="54">
        <v>0.39000303537385261</v>
      </c>
      <c r="AW324" s="54">
        <v>0.19835931600000001</v>
      </c>
      <c r="AX324" s="54">
        <v>0.27229694999999998</v>
      </c>
      <c r="AY324" s="54">
        <v>1.44640598E-10</v>
      </c>
      <c r="AZ324" s="54">
        <v>0.52200912519057041</v>
      </c>
      <c r="BA324" s="54">
        <v>4.2850849999999999E-11</v>
      </c>
      <c r="BD324" s="59">
        <v>1.2120000000000001E-4</v>
      </c>
      <c r="BE324" s="59">
        <v>2.8343000000000001E-3</v>
      </c>
      <c r="BF324" s="59">
        <v>25.835184000000002</v>
      </c>
      <c r="BG324" s="59">
        <v>7.8496632999999996</v>
      </c>
      <c r="BH324" s="59">
        <v>2.3377426000000001E-3</v>
      </c>
      <c r="BI324" s="59">
        <v>2.1086569E-4</v>
      </c>
      <c r="BJ324" s="59">
        <v>35.720207000000002</v>
      </c>
      <c r="BK324" s="59">
        <v>0.24977344000000001</v>
      </c>
      <c r="BL324" s="59">
        <v>0.15541170400000001</v>
      </c>
      <c r="BM324" s="59">
        <v>6.32591948E-10</v>
      </c>
      <c r="BN324" s="59">
        <v>0.40518514464210159</v>
      </c>
      <c r="BO324" s="59">
        <v>0.20205231000000001</v>
      </c>
      <c r="BP324" s="59">
        <v>0.28759970000000001</v>
      </c>
      <c r="BQ324" s="59">
        <v>1.5675297E-10</v>
      </c>
      <c r="BR324" s="59">
        <v>0.52224176220268281</v>
      </c>
      <c r="BS324" s="59">
        <v>4.5882155999999998E-11</v>
      </c>
    </row>
    <row r="325" spans="2:71" x14ac:dyDescent="0.25">
      <c r="B325" s="52">
        <v>1.059E-4</v>
      </c>
      <c r="C325" s="52">
        <v>6.1022999999999997E-3</v>
      </c>
      <c r="D325" s="52">
        <v>23.225027000000001</v>
      </c>
      <c r="E325" s="52">
        <v>8.1489119999999993</v>
      </c>
      <c r="F325" s="52">
        <v>2.3150010000000001E-3</v>
      </c>
      <c r="G325" s="52">
        <v>2.1943042999999999E-4</v>
      </c>
      <c r="H325" s="52">
        <v>35.616059999999997</v>
      </c>
      <c r="I325" s="52">
        <v>0.26860233999999999</v>
      </c>
      <c r="J325" s="52">
        <v>0.22528786000000001</v>
      </c>
      <c r="K325" s="52">
        <v>2.609771712E-8</v>
      </c>
      <c r="L325" s="52">
        <v>0.4938902261126592</v>
      </c>
      <c r="M325" s="52">
        <v>0.22497598999999999</v>
      </c>
      <c r="N325" s="52">
        <v>0.40639977999999999</v>
      </c>
      <c r="O325" s="52">
        <v>3.5990341700000002E-10</v>
      </c>
      <c r="P325" s="52">
        <v>0.66755203843247068</v>
      </c>
      <c r="Q325" s="65">
        <v>7.249918E-11</v>
      </c>
      <c r="T325" s="63">
        <v>1.1129999999999999E-4</v>
      </c>
      <c r="U325" s="63">
        <v>4.5388E-3</v>
      </c>
      <c r="V325" s="63">
        <v>24.631959999999999</v>
      </c>
      <c r="W325" s="63">
        <v>7.9390470000000004</v>
      </c>
      <c r="X325" s="63">
        <v>2.3286195999999999E-3</v>
      </c>
      <c r="Y325" s="63">
        <v>2.1470570999999999E-4</v>
      </c>
      <c r="Z325" s="63">
        <v>35.672260000000001</v>
      </c>
      <c r="AA325" s="63">
        <v>0.26108662999999999</v>
      </c>
      <c r="AB325" s="63">
        <v>0.19902476499999999</v>
      </c>
      <c r="AC325" s="63">
        <v>5.1155335720000003E-9</v>
      </c>
      <c r="AD325" s="63">
        <v>0.46011140012846619</v>
      </c>
      <c r="AE325" s="63">
        <v>0.2156496</v>
      </c>
      <c r="AF325" s="63">
        <v>0.36963951</v>
      </c>
      <c r="AG325" s="63">
        <v>2.9819000300000001E-10</v>
      </c>
      <c r="AH325" s="63">
        <v>0.62534538036324694</v>
      </c>
      <c r="AI325" s="63">
        <v>6.4060869999999995E-11</v>
      </c>
      <c r="AL325" s="54">
        <v>1.205E-4</v>
      </c>
      <c r="AM325" s="54">
        <v>3.3124000000000001E-3</v>
      </c>
      <c r="AN325" s="54">
        <v>26.07516</v>
      </c>
      <c r="AO325" s="54">
        <v>7.7310265999999999</v>
      </c>
      <c r="AP325" s="54">
        <v>2.3436479999999998E-3</v>
      </c>
      <c r="AQ325" s="54">
        <v>2.1008670999999999E-4</v>
      </c>
      <c r="AR325" s="54">
        <v>35.735218000000003</v>
      </c>
      <c r="AS325" s="54">
        <v>0.25225565</v>
      </c>
      <c r="AT325" s="54">
        <v>0.17309436</v>
      </c>
      <c r="AU325" s="54">
        <v>1.6615634059999999E-9</v>
      </c>
      <c r="AV325" s="54">
        <v>0.42535001167268099</v>
      </c>
      <c r="AW325" s="54">
        <v>0.20585107999999999</v>
      </c>
      <c r="AX325" s="54">
        <v>0.33049030000000001</v>
      </c>
      <c r="AY325" s="54">
        <v>2.3433312E-10</v>
      </c>
      <c r="AZ325" s="54">
        <v>0.59406548029405026</v>
      </c>
      <c r="BA325" s="54">
        <v>5.5386254999999999E-11</v>
      </c>
      <c r="BD325" s="59">
        <v>1.182E-4</v>
      </c>
      <c r="BE325" s="59">
        <v>3.9354999999999998E-3</v>
      </c>
      <c r="BF325" s="59">
        <v>25.353714</v>
      </c>
      <c r="BG325" s="59">
        <v>7.8531589999999998</v>
      </c>
      <c r="BH325" s="59">
        <v>2.3378470000000001E-3</v>
      </c>
      <c r="BI325" s="59">
        <v>2.12349E-4</v>
      </c>
      <c r="BJ325" s="59">
        <v>35.708829999999999</v>
      </c>
      <c r="BK325" s="59">
        <v>0.25635785</v>
      </c>
      <c r="BL325" s="59">
        <v>0.185883408</v>
      </c>
      <c r="BM325" s="59">
        <v>3.0955872299999999E-9</v>
      </c>
      <c r="BN325" s="59">
        <v>0.44224126110765488</v>
      </c>
      <c r="BO325" s="59">
        <v>0.21043387</v>
      </c>
      <c r="BP325" s="59">
        <v>0.34917067000000002</v>
      </c>
      <c r="BQ325" s="59">
        <v>2.6348774999999999E-10</v>
      </c>
      <c r="BR325" s="59">
        <v>0.59446448032320498</v>
      </c>
      <c r="BS325" s="59">
        <v>5.9661685000000001E-11</v>
      </c>
    </row>
    <row r="326" spans="2:71" x14ac:dyDescent="0.25">
      <c r="B326" s="52">
        <v>1.054E-4</v>
      </c>
      <c r="C326" s="52">
        <v>8.0721000000000005E-3</v>
      </c>
      <c r="D326" s="52">
        <v>22.968782000000001</v>
      </c>
      <c r="E326" s="52">
        <v>8.150328</v>
      </c>
      <c r="F326" s="52">
        <v>2.3157143000000001E-3</v>
      </c>
      <c r="G326" s="52">
        <v>2.2028090999999999E-4</v>
      </c>
      <c r="H326" s="52">
        <v>35.61627</v>
      </c>
      <c r="I326" s="52">
        <v>0.27170302000000002</v>
      </c>
      <c r="J326" s="52">
        <v>0.25360147999999999</v>
      </c>
      <c r="K326" s="52">
        <v>1.2817710064367211E-2</v>
      </c>
      <c r="L326" s="52">
        <v>0.53812221008304129</v>
      </c>
      <c r="M326" s="52">
        <v>0.23236418</v>
      </c>
      <c r="N326" s="52">
        <v>0.46227163999999998</v>
      </c>
      <c r="O326" s="52">
        <v>9.3267840400000001E-10</v>
      </c>
      <c r="P326" s="52">
        <v>0.73253907103326243</v>
      </c>
      <c r="Q326" s="65">
        <v>1.0045021E-10</v>
      </c>
      <c r="T326" s="63">
        <v>1.0959999999999999E-4</v>
      </c>
      <c r="U326" s="63">
        <v>5.8287E-3</v>
      </c>
      <c r="V326" s="63">
        <v>24.369160000000001</v>
      </c>
      <c r="W326" s="63">
        <v>7.9418297000000004</v>
      </c>
      <c r="X326" s="63">
        <v>2.3291658000000001E-3</v>
      </c>
      <c r="Y326" s="63">
        <v>2.1555918E-4</v>
      </c>
      <c r="Z326" s="63">
        <v>35.669136000000002</v>
      </c>
      <c r="AA326" s="63">
        <v>0.26543241000000001</v>
      </c>
      <c r="AB326" s="63">
        <v>0.226024065</v>
      </c>
      <c r="AC326" s="63">
        <v>4.623875050593234E-3</v>
      </c>
      <c r="AD326" s="63">
        <v>0.49608035006638168</v>
      </c>
      <c r="AE326" s="63">
        <v>0.223809604</v>
      </c>
      <c r="AF326" s="63">
        <v>0.42432807</v>
      </c>
      <c r="AG326" s="63">
        <v>6.3804471199999998E-10</v>
      </c>
      <c r="AH326" s="63">
        <v>0.69003137372307455</v>
      </c>
      <c r="AI326" s="63">
        <v>8.3162479999999997E-11</v>
      </c>
      <c r="AL326" s="54">
        <v>1.164E-4</v>
      </c>
      <c r="AM326" s="54">
        <v>3.2539000000000001E-3</v>
      </c>
      <c r="AN326" s="54">
        <v>25.815511999999998</v>
      </c>
      <c r="AO326" s="54">
        <v>7.7340374000000001</v>
      </c>
      <c r="AP326" s="54">
        <v>2.3438082999999998E-3</v>
      </c>
      <c r="AQ326" s="54">
        <v>2.1099564E-4</v>
      </c>
      <c r="AR326" s="54">
        <v>35.726753000000002</v>
      </c>
      <c r="AS326" s="54">
        <v>0.25960567000000001</v>
      </c>
      <c r="AT326" s="54">
        <v>0.19380451200000001</v>
      </c>
      <c r="AU326" s="54">
        <v>2.1443530670000001E-9</v>
      </c>
      <c r="AV326" s="54">
        <v>0.45341018415605178</v>
      </c>
      <c r="AW326" s="54">
        <v>0.215613996</v>
      </c>
      <c r="AX326" s="54">
        <v>0.38127962999999998</v>
      </c>
      <c r="AY326" s="54">
        <v>4.2771630600000002E-10</v>
      </c>
      <c r="AZ326" s="54">
        <v>0.65859908750310869</v>
      </c>
      <c r="BA326" s="54">
        <v>6.7390779999999997E-11</v>
      </c>
      <c r="BD326" s="59">
        <v>1.159E-4</v>
      </c>
      <c r="BE326" s="59">
        <v>5.0229999999999997E-3</v>
      </c>
      <c r="BF326" s="59">
        <v>25.085812000000001</v>
      </c>
      <c r="BG326" s="59">
        <v>7.8558950000000003</v>
      </c>
      <c r="BH326" s="59">
        <v>2.3381931000000002E-3</v>
      </c>
      <c r="BI326" s="59">
        <v>2.1319899E-4</v>
      </c>
      <c r="BJ326" s="59">
        <v>35.703434000000001</v>
      </c>
      <c r="BK326" s="59">
        <v>0.26113461999999998</v>
      </c>
      <c r="BL326" s="59">
        <v>0.21196128</v>
      </c>
      <c r="BM326" s="59">
        <v>8.9768959573477403E-4</v>
      </c>
      <c r="BN326" s="59">
        <v>0.4739935896103723</v>
      </c>
      <c r="BO326" s="59">
        <v>0.21868241999999999</v>
      </c>
      <c r="BP326" s="59">
        <v>0.40272334999999998</v>
      </c>
      <c r="BQ326" s="59">
        <v>5.0885301999999997E-10</v>
      </c>
      <c r="BR326" s="59">
        <v>0.65834711058424555</v>
      </c>
      <c r="BS326" s="59">
        <v>7.5298003999999999E-11</v>
      </c>
    </row>
    <row r="327" spans="2:71" x14ac:dyDescent="0.25">
      <c r="B327" s="52">
        <v>1.0679999999999999E-4</v>
      </c>
      <c r="C327" s="52">
        <v>8.2488000000000006E-3</v>
      </c>
      <c r="D327" s="52">
        <v>22.904071999999999</v>
      </c>
      <c r="E327" s="52">
        <v>8.1490989999999996</v>
      </c>
      <c r="F327" s="52">
        <v>2.3200173999999999E-3</v>
      </c>
      <c r="G327" s="52">
        <v>2.2072655E-4</v>
      </c>
      <c r="H327" s="52">
        <v>35.674553000000003</v>
      </c>
      <c r="I327" s="52">
        <v>0.27495778999999998</v>
      </c>
      <c r="J327" s="52">
        <v>0.28197941999999998</v>
      </c>
      <c r="K327" s="52">
        <v>1.8882973073194899E-2</v>
      </c>
      <c r="L327" s="52">
        <v>0.57582018309319916</v>
      </c>
      <c r="M327" s="52">
        <v>0.24928354999999999</v>
      </c>
      <c r="N327" s="52">
        <v>0.47878373000000002</v>
      </c>
      <c r="O327" s="52">
        <v>5.3646560062105761E-2</v>
      </c>
      <c r="P327" s="52">
        <v>0.8219681802117067</v>
      </c>
      <c r="Q327" s="65">
        <v>1.4924198E-10</v>
      </c>
      <c r="T327" s="63">
        <v>1.104E-4</v>
      </c>
      <c r="U327" s="63">
        <v>5.7878000000000001E-3</v>
      </c>
      <c r="V327" s="63">
        <v>24.306759</v>
      </c>
      <c r="W327" s="63">
        <v>7.9423738000000004</v>
      </c>
      <c r="X327" s="63">
        <v>2.3334974000000001E-3</v>
      </c>
      <c r="Y327" s="63">
        <v>2.1597702000000001E-4</v>
      </c>
      <c r="Z327" s="63">
        <v>35.727943000000003</v>
      </c>
      <c r="AA327" s="63">
        <v>0.27007535500000002</v>
      </c>
      <c r="AB327" s="63">
        <v>0.24830355000000001</v>
      </c>
      <c r="AC327" s="63">
        <v>1.053243505499608E-2</v>
      </c>
      <c r="AD327" s="63">
        <v>0.52891134007170371</v>
      </c>
      <c r="AE327" s="63">
        <v>0.23542495999999999</v>
      </c>
      <c r="AF327" s="63">
        <v>0.46656462999999998</v>
      </c>
      <c r="AG327" s="63">
        <v>1.2200766054586511E-2</v>
      </c>
      <c r="AH327" s="63">
        <v>0.75679532017113471</v>
      </c>
      <c r="AI327" s="63">
        <v>1.1255298E-10</v>
      </c>
      <c r="AL327" s="54">
        <v>1.178E-4</v>
      </c>
      <c r="AM327" s="54">
        <v>4.0407000000000004E-3</v>
      </c>
      <c r="AN327" s="54">
        <v>25.745155</v>
      </c>
      <c r="AO327" s="54">
        <v>7.7353310000000004</v>
      </c>
      <c r="AP327" s="54">
        <v>2.3482506999999999E-3</v>
      </c>
      <c r="AQ327" s="54">
        <v>2.1132042000000001E-4</v>
      </c>
      <c r="AR327" s="54">
        <v>35.787179999999999</v>
      </c>
      <c r="AS327" s="54">
        <v>0.26277685000000001</v>
      </c>
      <c r="AT327" s="54">
        <v>0.21772343999999999</v>
      </c>
      <c r="AU327" s="54">
        <v>1.84354124316672E-3</v>
      </c>
      <c r="AV327" s="54">
        <v>0.48234383125722841</v>
      </c>
      <c r="AW327" s="54">
        <v>0.22410833999999999</v>
      </c>
      <c r="AX327" s="54">
        <v>0.43266085999999998</v>
      </c>
      <c r="AY327" s="54">
        <v>1.31505857E-9</v>
      </c>
      <c r="AZ327" s="54">
        <v>0.71930369141361694</v>
      </c>
      <c r="BA327" s="54">
        <v>8.8001369999999996E-11</v>
      </c>
      <c r="BD327" s="59">
        <v>1.164E-4</v>
      </c>
      <c r="BE327" s="59">
        <v>4.9262999999999998E-3</v>
      </c>
      <c r="BF327" s="59">
        <v>25.024823999999999</v>
      </c>
      <c r="BG327" s="59">
        <v>7.8569610000000001</v>
      </c>
      <c r="BH327" s="59">
        <v>2.3425128E-3</v>
      </c>
      <c r="BI327" s="59">
        <v>2.1358145999999999E-4</v>
      </c>
      <c r="BJ327" s="59">
        <v>35.763522999999999</v>
      </c>
      <c r="BK327" s="59">
        <v>0.26640099</v>
      </c>
      <c r="BL327" s="59">
        <v>0.23157087000000001</v>
      </c>
      <c r="BM327" s="59">
        <v>6.2436056490440643E-3</v>
      </c>
      <c r="BN327" s="59">
        <v>0.50421546566444808</v>
      </c>
      <c r="BO327" s="59">
        <v>0.22865017600000001</v>
      </c>
      <c r="BP327" s="59">
        <v>0.45150806999999998</v>
      </c>
      <c r="BQ327" s="59">
        <v>2.04698043856E-7</v>
      </c>
      <c r="BR327" s="59">
        <v>0.71955944079660217</v>
      </c>
      <c r="BS327" s="59">
        <v>9.8371489999999999E-11</v>
      </c>
    </row>
    <row r="328" spans="2:71" x14ac:dyDescent="0.25">
      <c r="B328" s="52">
        <v>1.239E-4</v>
      </c>
      <c r="C328" s="52">
        <v>1.82112E-2</v>
      </c>
      <c r="D328" s="52">
        <v>22.757324000000001</v>
      </c>
      <c r="E328" s="52">
        <v>8.1398229999999998</v>
      </c>
      <c r="F328" s="52">
        <v>2.333463E-3</v>
      </c>
      <c r="G328" s="52">
        <v>2.2129412999999999E-4</v>
      </c>
      <c r="H328" s="52">
        <v>35.849266</v>
      </c>
      <c r="I328" s="52">
        <v>0.272441775</v>
      </c>
      <c r="J328" s="52">
        <v>0.36724886000000001</v>
      </c>
      <c r="K328" s="52">
        <v>5.0410427401260102E-2</v>
      </c>
      <c r="L328" s="52">
        <v>0.69010106243871649</v>
      </c>
      <c r="M328" s="52">
        <v>0.28367316399999998</v>
      </c>
      <c r="N328" s="52">
        <v>0.50716844000000005</v>
      </c>
      <c r="O328" s="52">
        <v>0.23603405014892101</v>
      </c>
      <c r="P328" s="52">
        <v>1.0749039458489209</v>
      </c>
      <c r="Q328" s="65">
        <v>3.748534E-3</v>
      </c>
      <c r="T328" s="63">
        <v>1.2630000000000001E-4</v>
      </c>
      <c r="U328" s="63">
        <v>1.25767E-2</v>
      </c>
      <c r="V328" s="63">
        <v>24.180706000000001</v>
      </c>
      <c r="W328" s="63">
        <v>7.9352426999999999</v>
      </c>
      <c r="X328" s="63">
        <v>2.3475779999999999E-3</v>
      </c>
      <c r="Y328" s="63">
        <v>2.164911E-4</v>
      </c>
      <c r="Z328" s="63">
        <v>35.917361999999997</v>
      </c>
      <c r="AA328" s="63">
        <v>0.26841283999999999</v>
      </c>
      <c r="AB328" s="63">
        <v>0.32740918000000002</v>
      </c>
      <c r="AC328" s="63">
        <v>4.0131774250115868E-2</v>
      </c>
      <c r="AD328" s="63">
        <v>0.63595379428148247</v>
      </c>
      <c r="AE328" s="63">
        <v>0.26916137499999998</v>
      </c>
      <c r="AF328" s="63">
        <v>0.48152602</v>
      </c>
      <c r="AG328" s="63">
        <v>0.1965046501285713</v>
      </c>
      <c r="AH328" s="63">
        <v>0.99415805107929367</v>
      </c>
      <c r="AI328" s="63">
        <v>9.1176280000000003E-10</v>
      </c>
      <c r="AL328" s="54">
        <v>1.3320000000000001E-4</v>
      </c>
      <c r="AM328" s="54">
        <v>8.7545000000000001E-3</v>
      </c>
      <c r="AN328" s="54">
        <v>25.649998</v>
      </c>
      <c r="AO328" s="54">
        <v>7.7322974000000002</v>
      </c>
      <c r="AP328" s="54">
        <v>2.3633389999999999E-3</v>
      </c>
      <c r="AQ328" s="54">
        <v>2.1168475999999999E-4</v>
      </c>
      <c r="AR328" s="54">
        <v>35.999676000000001</v>
      </c>
      <c r="AS328" s="54">
        <v>0.26265893000000001</v>
      </c>
      <c r="AT328" s="54">
        <v>0.28480414999999998</v>
      </c>
      <c r="AU328" s="54">
        <v>2.886839013701948E-2</v>
      </c>
      <c r="AV328" s="54">
        <v>0.57633147016256447</v>
      </c>
      <c r="AW328" s="54">
        <v>0.25231814400000002</v>
      </c>
      <c r="AX328" s="54">
        <v>0.45435492999999999</v>
      </c>
      <c r="AY328" s="54">
        <v>0.14727621010434369</v>
      </c>
      <c r="AZ328" s="54">
        <v>0.91445442362047979</v>
      </c>
      <c r="BA328" s="54">
        <v>3.9008974000000002E-10</v>
      </c>
      <c r="BD328" s="59">
        <v>1.325E-4</v>
      </c>
      <c r="BE328" s="59">
        <v>1.07224E-2</v>
      </c>
      <c r="BF328" s="59">
        <v>24.919909000000001</v>
      </c>
      <c r="BG328" s="59">
        <v>7.8512816000000001</v>
      </c>
      <c r="BH328" s="59">
        <v>2.3573601999999998E-3</v>
      </c>
      <c r="BI328" s="59">
        <v>2.1396554E-4</v>
      </c>
      <c r="BJ328" s="59">
        <v>35.969256999999999</v>
      </c>
      <c r="BK328" s="59">
        <v>0.26541256000000002</v>
      </c>
      <c r="BL328" s="59">
        <v>0.30083262</v>
      </c>
      <c r="BM328" s="59">
        <v>3.335875319104363E-2</v>
      </c>
      <c r="BN328" s="59">
        <v>0.59960393321943684</v>
      </c>
      <c r="BO328" s="59">
        <v>0.25816935600000002</v>
      </c>
      <c r="BP328" s="59">
        <v>0.46668079000000001</v>
      </c>
      <c r="BQ328" s="59">
        <v>0.16035537011133449</v>
      </c>
      <c r="BR328" s="59">
        <v>0.92775988062747061</v>
      </c>
      <c r="BS328" s="59">
        <v>5.1439959999999998E-10</v>
      </c>
    </row>
    <row r="329" spans="2:71" x14ac:dyDescent="0.25">
      <c r="B329" s="52" cm="1">
        <f t="array" ref="B329:B342">TRANSPOSE(Fe!E$17:R$17)</f>
        <v>5.3499999999999999E-5</v>
      </c>
      <c r="C329" s="52" cm="1">
        <f t="array" ref="C329:C342">TRANSPOSE('PO4'!E$17:R$17)</f>
        <v>2.6855999999999998E-3</v>
      </c>
      <c r="D329" s="52" cm="1">
        <f t="array" ref="D329:D342">TRANSPOSE(surface_T!E$17:R$17)</f>
        <v>27.507814</v>
      </c>
      <c r="E329" s="52" cm="1">
        <f t="array" ref="E329:E342">TRANSPOSE(surface_ph!E$17:R$17)</f>
        <v>8.1399840000000001</v>
      </c>
      <c r="F329" s="52" cm="1">
        <f t="array" ref="F329:F342">TRANSPOSE(surface_Alk!E$17:R$17)</f>
        <v>2.2149822E-3</v>
      </c>
      <c r="G329" s="52" cm="1">
        <f t="array" ref="G329:G342">TRANSPOSE(surface_oxugen!E$17:R$17)</f>
        <v>2.1030511999999999E-4</v>
      </c>
      <c r="H329" s="52" cm="1">
        <f t="array" ref="H329:H342">TRANSPOSE(Surface_sal!E$17:R$17)</f>
        <v>34.078518000000003</v>
      </c>
      <c r="I329" s="52" cm="1">
        <f t="array" ref="I329:I342">TRANSPOSE(picophyto!E$17:R$17)</f>
        <v>0.25982463</v>
      </c>
      <c r="J329" s="52" cm="1">
        <f t="array" ref="J329:J342">TRANSPOSE(nanophyto!E$17:R$17)</f>
        <v>0.2216214</v>
      </c>
      <c r="K329" s="52" cm="1">
        <f t="array" ref="K329:K342">TRANSPOSE(microphyto!E$17:R$17)</f>
        <v>3.024945739923682E-3</v>
      </c>
      <c r="L329" s="52" cm="1">
        <f t="array" ref="L329:L342">TRANSPOSE(total_phyto!E$17:R$17)</f>
        <v>0.48447097575350001</v>
      </c>
      <c r="M329" s="52" cm="1">
        <f t="array" ref="M329:M342">TRANSPOSE(nanozoo!E$17:R$17)</f>
        <v>0.23340736000000001</v>
      </c>
      <c r="N329" s="52" cm="1">
        <f t="array" ref="N329:N342">TRANSPOSE(microzoo!E$17:R$17)</f>
        <v>0.41385283</v>
      </c>
      <c r="O329" s="52" cm="1">
        <f t="array" ref="O329:O342">TRANSPOSE(mesozoo!E$17:R$17)</f>
        <v>8.0635360061426978E-2</v>
      </c>
      <c r="P329" s="52" cm="1">
        <f t="array" ref="P329:P342">TRANSPOSE(total_zoo!E$17:R$17)</f>
        <v>0.77002101716181892</v>
      </c>
      <c r="Q329" s="65" cm="1">
        <f t="array" ref="Q329:Q342">TRANSPOSE(foram!E$17:R$17)</f>
        <v>1.0031173E-10</v>
      </c>
      <c r="T329" s="63" cm="1">
        <f t="array" ref="T329:T342">TRANSPOSE(Fe!E$128:R$128)</f>
        <v>5.41E-5</v>
      </c>
      <c r="U329" s="63" cm="1">
        <f t="array" ref="U329:U342">TRANSPOSE('PO4'!E$128:R$128)</f>
        <v>1.9756999999999999E-3</v>
      </c>
      <c r="V329" s="63" cm="1">
        <f t="array" ref="V329:V342">TRANSPOSE(surface_T!E$128:R$128)</f>
        <v>29.140516000000002</v>
      </c>
      <c r="W329" s="63" cm="1">
        <f t="array" ref="W329:W342">TRANSPOSE(surface_ph!E$128:R$128)</f>
        <v>7.9495339999999999</v>
      </c>
      <c r="X329" s="63" cm="1">
        <f t="array" ref="X329:X342">TRANSPOSE(surface_Alk!E$128:R$128)</f>
        <v>2.2223416999999999E-3</v>
      </c>
      <c r="Y329" s="63" cm="1">
        <f t="array" ref="Y329:Y342">TRANSPOSE(surface_oxugen!E$128:R$128)</f>
        <v>2.0556434000000001E-4</v>
      </c>
      <c r="Z329" s="63" cm="1">
        <f t="array" ref="Z329:Z342">TRANSPOSE(Surface_sal!E$128:R$128)</f>
        <v>34.057136999999997</v>
      </c>
      <c r="AA329" s="63" cm="1">
        <f t="array" ref="AA329:AA342">TRANSPOSE(picophyto!E$128:R$128)</f>
        <v>0.25057775500000001</v>
      </c>
      <c r="AB329" s="63" cm="1">
        <f t="array" ref="AB329:AB342">TRANSPOSE(nanophyto!E$128:R$128)</f>
        <v>0.19321063699999999</v>
      </c>
      <c r="AC329" s="63" cm="1">
        <f t="array" ref="AC329:AC342">TRANSPOSE(microphyto!E$128:R$128)</f>
        <v>2.1179343382699999E-7</v>
      </c>
      <c r="AD329" s="63" cm="1">
        <f t="array" ref="AD329:AD342">TRANSPOSE(total_phyto!E$128:R$128)</f>
        <v>0.4437886038058852</v>
      </c>
      <c r="AE329" s="63" cm="1">
        <f t="array" ref="AE329:AE342">TRANSPOSE(nanozoo!E$128:R$128)</f>
        <v>0.22127089</v>
      </c>
      <c r="AF329" s="63" cm="1">
        <f t="array" ref="AF329:AF342">TRANSPOSE(microzoo!E$128:R$128)</f>
        <v>0.39768255000000002</v>
      </c>
      <c r="AG329" s="63" cm="1">
        <f t="array" ref="AG329:AG342">TRANSPOSE(mesozoo!E$128:R$128)</f>
        <v>5.7113290056846892E-2</v>
      </c>
      <c r="AH329" s="63" cm="1">
        <f t="array" ref="AH329:AH342">TRANSPOSE(total_zoo!E$128:R$128)</f>
        <v>0.72156565314588617</v>
      </c>
      <c r="AI329" s="63" cm="1">
        <f t="array" ref="AI329:AI342">TRANSPOSE(foram!E$128:R$128)</f>
        <v>8.732228E-11</v>
      </c>
      <c r="AL329" s="54" cm="1">
        <f t="array" ref="AL329:AL342">TRANSPOSE(Fe!E$165:R$165)</f>
        <v>5.6799999999999998E-5</v>
      </c>
      <c r="AM329" s="54" cm="1">
        <f t="array" ref="AM329:AM342">TRANSPOSE('PO4'!E$165:R$165)</f>
        <v>1.4513E-3</v>
      </c>
      <c r="AN329" s="54" cm="1">
        <f t="array" ref="AN329:AN342">TRANSPOSE(surface_T!E$165:R$165)</f>
        <v>30.789135000000002</v>
      </c>
      <c r="AO329" s="54" cm="1">
        <f t="array" ref="AO329:AO342">TRANSPOSE(surface_ph!E$165:R$165)</f>
        <v>7.7471804999999998</v>
      </c>
      <c r="AP329" s="54" cm="1">
        <f t="array" ref="AP329:AP342">TRANSPOSE(surface_Alk!E$165:R$165)</f>
        <v>2.2307020000000002E-3</v>
      </c>
      <c r="AQ329" s="54" cm="1">
        <f t="array" ref="AQ329:AQ342">TRANSPOSE(surface_oxugen!E$165:R$165)</f>
        <v>2.0110397999999999E-4</v>
      </c>
      <c r="AR329" s="54" cm="1">
        <f t="array" ref="AR329:AR342">TRANSPOSE(Surface_sal!E$165:R$165)</f>
        <v>34.035449999999997</v>
      </c>
      <c r="AS329" s="54" cm="1">
        <f t="array" ref="AS329:AS342">TRANSPOSE(picophyto!E$165:R$165)</f>
        <v>0.24024760000000001</v>
      </c>
      <c r="AT329" s="54" cm="1">
        <f t="array" ref="AT329:AT342">TRANSPOSE(nanophyto!E$165:R$165)</f>
        <v>0.16836888999999999</v>
      </c>
      <c r="AU329" s="54" cm="1">
        <f t="array" ref="AU329:AU342">TRANSPOSE(microphyto!E$165:R$165)</f>
        <v>4.6412967000000001E-10</v>
      </c>
      <c r="AV329" s="54" cm="1">
        <f t="array" ref="AV329:AV342">TRANSPOSE(total_phyto!E$165:R$165)</f>
        <v>0.40861649047570181</v>
      </c>
      <c r="AW329" s="54" cm="1">
        <f t="array" ref="AW329:AW342">TRANSPOSE(nanozoo!E$165:R$165)</f>
        <v>0.20961866500000001</v>
      </c>
      <c r="AX329" s="54" cm="1">
        <f t="array" ref="AX329:AX342">TRANSPOSE(microzoo!E$165:R$165)</f>
        <v>0.38293740999999998</v>
      </c>
      <c r="AY329" s="54" cm="1">
        <f t="array" ref="AY329:AY342">TRANSPOSE(mesozoo!E$165:R$165)</f>
        <v>3.6164240053310211E-2</v>
      </c>
      <c r="AZ329" s="54" cm="1">
        <f t="array" ref="AZ329:AZ342">TRANSPOSE(total_zoo!E$165:R$165)</f>
        <v>0.68225624713679545</v>
      </c>
      <c r="BA329" s="54" cm="1">
        <f t="array" ref="BA329:BA342">TRANSPOSE(foram!E$165:R$165)</f>
        <v>7.8569520000000001E-11</v>
      </c>
      <c r="BD329" s="59" cm="1">
        <f t="array" ref="BD329:BD342">TRANSPOSE(Fe!E$91:R$91)</f>
        <v>5.6100000000000002E-5</v>
      </c>
      <c r="BE329" s="59" cm="1">
        <f t="array" ref="BE329:BE342">TRANSPOSE('PO4'!E$91:R$91)</f>
        <v>1.7105E-3</v>
      </c>
      <c r="BF329" s="59" cm="1">
        <f t="array" ref="BF329:BF342">TRANSPOSE(surface_T!E$91:R$91)</f>
        <v>29.958072999999999</v>
      </c>
      <c r="BG329" s="59" cm="1">
        <f t="array" ref="BG329:BG342">TRANSPOSE(surface_ph!E$91:R$91)</f>
        <v>7.8637743000000002</v>
      </c>
      <c r="BH329" s="59" cm="1">
        <f t="array" ref="BH329:BH342">TRANSPOSE(surface_Alk!E$91:R$91)</f>
        <v>2.2279394000000001E-3</v>
      </c>
      <c r="BI329" s="59" cm="1">
        <f t="array" ref="BI329:BI342">TRANSPOSE(surface_oxugen!E$91:R$91)</f>
        <v>2.0330063000000001E-4</v>
      </c>
      <c r="BJ329" s="59" cm="1">
        <f t="array" ref="BJ329:BJ342">TRANSPOSE(Surface_sal!E$91:R$91)</f>
        <v>34.050663</v>
      </c>
      <c r="BK329" s="59" cm="1">
        <f t="array" ref="BK329:BK342">TRANSPOSE(picophyto!E$91:R$91)</f>
        <v>0.24554106000000001</v>
      </c>
      <c r="BL329" s="59" cm="1">
        <f t="array" ref="BL329:BL342">TRANSPOSE(nanophyto!E$91:R$91)</f>
        <v>0.18121024599999999</v>
      </c>
      <c r="BM329" s="59" cm="1">
        <f t="array" ref="BM329:BM342">TRANSPOSE(microphyto!E$91:R$91)</f>
        <v>6.6045433300000002E-10</v>
      </c>
      <c r="BN329" s="59" cm="1">
        <f t="array" ref="BN329:BN342">TRANSPOSE(total_phyto!E$91:R$91)</f>
        <v>0.42675130667250832</v>
      </c>
      <c r="BO329" s="59" cm="1">
        <f t="array" ref="BO329:BO342">TRANSPOSE(nanozoo!E$91:R$91)</f>
        <v>0.2158506</v>
      </c>
      <c r="BP329" s="59" cm="1">
        <f t="array" ref="BP329:BP342">TRANSPOSE(microzoo!E$91:R$91)</f>
        <v>0.38944036999999998</v>
      </c>
      <c r="BQ329" s="59" cm="1">
        <f t="array" ref="BQ329:BQ342">TRANSPOSE(mesozoo!E$91:R$91)</f>
        <v>4.9242597055500111E-2</v>
      </c>
      <c r="BR329" s="59" cm="1">
        <f t="array" ref="BR329:BR342">TRANSPOSE(total_zoo!E$91:R$91)</f>
        <v>0.69569725413898542</v>
      </c>
      <c r="BS329" s="59" cm="1">
        <f t="array" ref="BS329:BS342">TRANSPOSE(foram!E$91:R$91)</f>
        <v>8.3440392999999999E-11</v>
      </c>
    </row>
    <row r="330" spans="2:71" x14ac:dyDescent="0.25">
      <c r="B330" s="52">
        <v>5.1400000000000003E-5</v>
      </c>
      <c r="C330" s="52">
        <v>2.3705000000000002E-3</v>
      </c>
      <c r="D330" s="52">
        <v>28.135097999999999</v>
      </c>
      <c r="E330" s="52">
        <v>8.1302289999999999</v>
      </c>
      <c r="F330" s="52">
        <v>2.2101209999999998E-3</v>
      </c>
      <c r="G330" s="52">
        <v>2.0846765E-4</v>
      </c>
      <c r="H330" s="52">
        <v>34.009444999999999</v>
      </c>
      <c r="I330" s="52">
        <v>0.25390699999999999</v>
      </c>
      <c r="J330" s="52">
        <v>0.21827866400000001</v>
      </c>
      <c r="K330" s="52">
        <v>5.0891640411935236E-3</v>
      </c>
      <c r="L330" s="52">
        <v>0.47727482805520272</v>
      </c>
      <c r="M330" s="52">
        <v>0.24331576999999999</v>
      </c>
      <c r="N330" s="52">
        <v>0.4042944</v>
      </c>
      <c r="O330" s="52">
        <v>0.1327602000730517</v>
      </c>
      <c r="P330" s="52">
        <v>0.82491359018846588</v>
      </c>
      <c r="Q330" s="65">
        <v>1.15309394E-10</v>
      </c>
      <c r="T330" s="63">
        <v>5.1999999999999997E-5</v>
      </c>
      <c r="U330" s="63">
        <v>1.7474999999999999E-3</v>
      </c>
      <c r="V330" s="63">
        <v>29.740514999999998</v>
      </c>
      <c r="W330" s="63">
        <v>7.9448420000000004</v>
      </c>
      <c r="X330" s="63">
        <v>2.2173862000000001E-3</v>
      </c>
      <c r="Y330" s="63">
        <v>2.0390078E-4</v>
      </c>
      <c r="Z330" s="63">
        <v>33.991295000000001</v>
      </c>
      <c r="AA330" s="63">
        <v>0.24245074999999999</v>
      </c>
      <c r="AB330" s="63">
        <v>0.190228323</v>
      </c>
      <c r="AC330" s="63">
        <v>9.6265193756024702E-4</v>
      </c>
      <c r="AD330" s="63">
        <v>0.43364172495050551</v>
      </c>
      <c r="AE330" s="63">
        <v>0.23059077</v>
      </c>
      <c r="AF330" s="63">
        <v>0.38610260000000002</v>
      </c>
      <c r="AG330" s="63">
        <v>0.1097516200676291</v>
      </c>
      <c r="AH330" s="63">
        <v>0.77429627516956268</v>
      </c>
      <c r="AI330" s="63">
        <v>9.9663579999999994E-11</v>
      </c>
      <c r="AL330" s="54">
        <v>5.4700000000000001E-5</v>
      </c>
      <c r="AM330" s="54">
        <v>1.2753E-3</v>
      </c>
      <c r="AN330" s="54">
        <v>31.368113999999998</v>
      </c>
      <c r="AO330" s="54">
        <v>7.7447834000000002</v>
      </c>
      <c r="AP330" s="54">
        <v>2.2260140000000001E-3</v>
      </c>
      <c r="AQ330" s="54">
        <v>1.9960404000000001E-4</v>
      </c>
      <c r="AR330" s="54">
        <v>33.976886999999998</v>
      </c>
      <c r="AS330" s="54">
        <v>0.230068305</v>
      </c>
      <c r="AT330" s="54">
        <v>0.16558741699999999</v>
      </c>
      <c r="AU330" s="54">
        <v>4.6242972800000002E-10</v>
      </c>
      <c r="AV330" s="54">
        <v>0.3956557224744866</v>
      </c>
      <c r="AW330" s="54">
        <v>0.21800006</v>
      </c>
      <c r="AX330" s="54">
        <v>0.36863356000000003</v>
      </c>
      <c r="AY330" s="54">
        <v>8.8826960063093111E-2</v>
      </c>
      <c r="AZ330" s="54">
        <v>0.73344226315752137</v>
      </c>
      <c r="BA330" s="54">
        <v>8.8845659999999998E-11</v>
      </c>
      <c r="BD330" s="59">
        <v>5.41E-5</v>
      </c>
      <c r="BE330" s="59">
        <v>1.5054999999999999E-3</v>
      </c>
      <c r="BF330" s="59">
        <v>30.551348000000001</v>
      </c>
      <c r="BG330" s="59">
        <v>7.8593739999999999</v>
      </c>
      <c r="BH330" s="59">
        <v>2.2233024000000001E-3</v>
      </c>
      <c r="BI330" s="59">
        <v>2.0171278E-4</v>
      </c>
      <c r="BJ330" s="59">
        <v>33.989697</v>
      </c>
      <c r="BK330" s="59">
        <v>0.23634716</v>
      </c>
      <c r="BL330" s="59">
        <v>0.17808004799999999</v>
      </c>
      <c r="BM330" s="59">
        <v>1.3338359212918E-5</v>
      </c>
      <c r="BN330" s="59">
        <v>0.4144405463717481</v>
      </c>
      <c r="BO330" s="59">
        <v>0.22460517499999999</v>
      </c>
      <c r="BP330" s="59">
        <v>0.37739349999999999</v>
      </c>
      <c r="BQ330" s="59">
        <v>0.1005238740656641</v>
      </c>
      <c r="BR330" s="59">
        <v>0.74567987916009237</v>
      </c>
      <c r="BS330" s="59">
        <v>9.4363129999999995E-11</v>
      </c>
    </row>
    <row r="331" spans="2:71" x14ac:dyDescent="0.25">
      <c r="B331" s="52">
        <v>5.3499999999999999E-5</v>
      </c>
      <c r="C331" s="52">
        <v>1.6019999999999999E-3</v>
      </c>
      <c r="D331" s="52">
        <v>28.287030000000001</v>
      </c>
      <c r="E331" s="52">
        <v>8.1260689999999993</v>
      </c>
      <c r="F331" s="52">
        <v>2.217676E-3</v>
      </c>
      <c r="G331" s="52">
        <v>2.0785087999999999E-4</v>
      </c>
      <c r="H331" s="52">
        <v>34.140860000000004</v>
      </c>
      <c r="I331" s="52">
        <v>0.25220052999999998</v>
      </c>
      <c r="J331" s="52">
        <v>0.17936604</v>
      </c>
      <c r="K331" s="52">
        <v>2.4314195999999999E-10</v>
      </c>
      <c r="L331" s="52">
        <v>0.43156657025390988</v>
      </c>
      <c r="M331" s="52">
        <v>0.22443624000000001</v>
      </c>
      <c r="N331" s="52">
        <v>0.41891761</v>
      </c>
      <c r="O331" s="52">
        <v>2.902115105190348E-2</v>
      </c>
      <c r="P331" s="52">
        <v>0.71558817112948658</v>
      </c>
      <c r="Q331" s="65">
        <v>7.7516810000000001E-11</v>
      </c>
      <c r="T331" s="63">
        <v>5.63E-5</v>
      </c>
      <c r="U331" s="63">
        <v>1.1743999999999999E-3</v>
      </c>
      <c r="V331" s="63">
        <v>29.872178999999999</v>
      </c>
      <c r="W331" s="63">
        <v>7.9406486000000003</v>
      </c>
      <c r="X331" s="63">
        <v>2.2241008E-3</v>
      </c>
      <c r="Y331" s="63">
        <v>2.0336297000000001E-4</v>
      </c>
      <c r="Z331" s="63">
        <v>34.1096</v>
      </c>
      <c r="AA331" s="63">
        <v>0.24030364000000001</v>
      </c>
      <c r="AB331" s="63">
        <v>0.15507005200000001</v>
      </c>
      <c r="AC331" s="63">
        <v>1.9495832599999999E-10</v>
      </c>
      <c r="AD331" s="63">
        <v>0.39537369220494373</v>
      </c>
      <c r="AE331" s="63">
        <v>0.211214401</v>
      </c>
      <c r="AF331" s="63">
        <v>0.40697624999999987</v>
      </c>
      <c r="AG331" s="63">
        <v>2.0255646771817699E-4</v>
      </c>
      <c r="AH331" s="63">
        <v>0.66612166653790816</v>
      </c>
      <c r="AI331" s="63">
        <v>6.9168615000000001E-11</v>
      </c>
      <c r="AL331" s="54">
        <v>6.1500000000000004E-5</v>
      </c>
      <c r="AM331" s="54">
        <v>8.4889999999999998E-4</v>
      </c>
      <c r="AN331" s="54">
        <v>31.4846</v>
      </c>
      <c r="AO331" s="54">
        <v>7.7411823000000002</v>
      </c>
      <c r="AP331" s="54">
        <v>2.2320228E-3</v>
      </c>
      <c r="AQ331" s="54">
        <v>1.9914339999999999E-4</v>
      </c>
      <c r="AR331" s="54">
        <v>34.083252000000002</v>
      </c>
      <c r="AS331" s="54">
        <v>0.22713242</v>
      </c>
      <c r="AT331" s="54">
        <v>0.13564269000000001</v>
      </c>
      <c r="AU331" s="54">
        <v>1.6679362499999999E-10</v>
      </c>
      <c r="AV331" s="54">
        <v>0.36277511017611652</v>
      </c>
      <c r="AW331" s="54">
        <v>0.20083512000000001</v>
      </c>
      <c r="AX331" s="54">
        <v>0.37680994000000001</v>
      </c>
      <c r="AY331" s="54">
        <v>3.5667533200000002E-10</v>
      </c>
      <c r="AZ331" s="54">
        <v>0.63935723642273401</v>
      </c>
      <c r="BA331" s="54">
        <v>6.2854534000000001E-11</v>
      </c>
      <c r="BD331" s="59">
        <v>5.9899999999999999E-5</v>
      </c>
      <c r="BE331" s="59">
        <v>1.003E-3</v>
      </c>
      <c r="BF331" s="59">
        <v>30.677902</v>
      </c>
      <c r="BG331" s="59">
        <v>7.8550034000000002</v>
      </c>
      <c r="BH331" s="59">
        <v>2.2298396000000002E-3</v>
      </c>
      <c r="BI331" s="59">
        <v>2.0120486E-4</v>
      </c>
      <c r="BJ331" s="59">
        <v>34.103172000000001</v>
      </c>
      <c r="BK331" s="59">
        <v>0.23377442000000001</v>
      </c>
      <c r="BL331" s="59">
        <v>0.14512022699999999</v>
      </c>
      <c r="BM331" s="59">
        <v>1.8010022800000001E-10</v>
      </c>
      <c r="BN331" s="59">
        <v>0.37889464718975269</v>
      </c>
      <c r="BO331" s="59">
        <v>0.20602044</v>
      </c>
      <c r="BP331" s="59">
        <v>0.39202323000000011</v>
      </c>
      <c r="BQ331" s="59">
        <v>4.1462769500000001E-10</v>
      </c>
      <c r="BR331" s="59">
        <v>0.6398826964806863</v>
      </c>
      <c r="BS331" s="59">
        <v>6.6004650000000001E-11</v>
      </c>
    </row>
    <row r="332" spans="2:71" x14ac:dyDescent="0.25">
      <c r="B332" s="52">
        <v>6.2299999999999996E-5</v>
      </c>
      <c r="C332" s="52">
        <v>1.3006999999999999E-3</v>
      </c>
      <c r="D332" s="52">
        <v>27.982119000000001</v>
      </c>
      <c r="E332" s="52">
        <v>8.1259809999999995</v>
      </c>
      <c r="F332" s="52">
        <v>2.2408990000000002E-3</v>
      </c>
      <c r="G332" s="52">
        <v>2.0782021E-4</v>
      </c>
      <c r="H332" s="52">
        <v>34.508926000000002</v>
      </c>
      <c r="I332" s="52">
        <v>0.25291757500000001</v>
      </c>
      <c r="J332" s="52">
        <v>0.160697654</v>
      </c>
      <c r="K332" s="52">
        <v>1.5535063999999999E-10</v>
      </c>
      <c r="L332" s="52">
        <v>0.41361522916435561</v>
      </c>
      <c r="M332" s="52">
        <v>0.21641754499999999</v>
      </c>
      <c r="N332" s="52">
        <v>0.40027328000000001</v>
      </c>
      <c r="O332" s="52">
        <v>2.7599722999999999E-10</v>
      </c>
      <c r="P332" s="52">
        <v>0.65885091533834994</v>
      </c>
      <c r="Q332" s="65">
        <v>6.2296259999999994E-11</v>
      </c>
      <c r="T332" s="63">
        <v>6.8100000000000002E-5</v>
      </c>
      <c r="U332" s="63">
        <v>9.6940000000000004E-4</v>
      </c>
      <c r="V332" s="63">
        <v>29.544992000000001</v>
      </c>
      <c r="W332" s="63">
        <v>7.9358105999999999</v>
      </c>
      <c r="X332" s="63">
        <v>2.2468846E-3</v>
      </c>
      <c r="Y332" s="63">
        <v>2.0341498E-4</v>
      </c>
      <c r="Z332" s="63">
        <v>34.468223999999999</v>
      </c>
      <c r="AA332" s="63">
        <v>0.24039419000000001</v>
      </c>
      <c r="AB332" s="63">
        <v>0.14131491299999999</v>
      </c>
      <c r="AC332" s="63">
        <v>1.38403563E-10</v>
      </c>
      <c r="AD332" s="63">
        <v>0.38170910314686218</v>
      </c>
      <c r="AE332" s="63">
        <v>0.20657571999999999</v>
      </c>
      <c r="AF332" s="63">
        <v>0.37207677</v>
      </c>
      <c r="AG332" s="63">
        <v>2.4608649299999999E-10</v>
      </c>
      <c r="AH332" s="63">
        <v>0.62501010730388473</v>
      </c>
      <c r="AI332" s="63">
        <v>5.7072675999999997E-11</v>
      </c>
      <c r="AL332" s="54">
        <v>7.6600000000000005E-5</v>
      </c>
      <c r="AM332" s="54">
        <v>7.1480000000000003E-4</v>
      </c>
      <c r="AN332" s="54">
        <v>31.138974999999999</v>
      </c>
      <c r="AO332" s="54">
        <v>7.7359166000000004</v>
      </c>
      <c r="AP332" s="54">
        <v>2.2543179999999999E-3</v>
      </c>
      <c r="AQ332" s="54">
        <v>1.9923854999999999E-4</v>
      </c>
      <c r="AR332" s="54">
        <v>34.431564000000002</v>
      </c>
      <c r="AS332" s="54">
        <v>0.22741055499999999</v>
      </c>
      <c r="AT332" s="54">
        <v>0.124825795</v>
      </c>
      <c r="AU332" s="54">
        <v>1.2635159000000001E-10</v>
      </c>
      <c r="AV332" s="54">
        <v>0.35223635013436289</v>
      </c>
      <c r="AW332" s="54">
        <v>0.19708771999999999</v>
      </c>
      <c r="AX332" s="54">
        <v>0.34643341999999999</v>
      </c>
      <c r="AY332" s="54">
        <v>2.2466956399999999E-10</v>
      </c>
      <c r="AZ332" s="54">
        <v>0.60118892027954285</v>
      </c>
      <c r="BA332" s="54">
        <v>5.2723789999999997E-11</v>
      </c>
      <c r="BD332" s="59">
        <v>7.3899999999999994E-5</v>
      </c>
      <c r="BE332" s="59">
        <v>8.3460000000000001E-4</v>
      </c>
      <c r="BF332" s="59">
        <v>30.342704999999999</v>
      </c>
      <c r="BG332" s="59">
        <v>7.8506273999999996</v>
      </c>
      <c r="BH332" s="59">
        <v>2.2524784000000002E-3</v>
      </c>
      <c r="BI332" s="59">
        <v>2.0127352999999999E-4</v>
      </c>
      <c r="BJ332" s="59">
        <v>34.456527999999999</v>
      </c>
      <c r="BK332" s="59">
        <v>0.23392626399999999</v>
      </c>
      <c r="BL332" s="59">
        <v>0.13281921699999999</v>
      </c>
      <c r="BM332" s="59">
        <v>1.3208660000000001E-10</v>
      </c>
      <c r="BN332" s="59">
        <v>0.36674548114031252</v>
      </c>
      <c r="BO332" s="59">
        <v>0.20178341999999999</v>
      </c>
      <c r="BP332" s="59">
        <v>0.35901101000000002</v>
      </c>
      <c r="BQ332" s="59">
        <v>2.3486350999999997E-10</v>
      </c>
      <c r="BR332" s="59">
        <v>0.60165720328973671</v>
      </c>
      <c r="BS332" s="59">
        <v>5.4824479999999999E-11</v>
      </c>
    </row>
    <row r="333" spans="2:71" x14ac:dyDescent="0.25">
      <c r="B333" s="52">
        <v>7.6100000000000007E-5</v>
      </c>
      <c r="C333" s="52">
        <v>7.8879999999999998E-4</v>
      </c>
      <c r="D333" s="52">
        <v>27.531141000000002</v>
      </c>
      <c r="E333" s="52">
        <v>8.1265490000000007</v>
      </c>
      <c r="F333" s="52">
        <v>2.2689262000000002E-3</v>
      </c>
      <c r="G333" s="52">
        <v>2.0778461E-4</v>
      </c>
      <c r="H333" s="52">
        <v>34.953749999999999</v>
      </c>
      <c r="I333" s="52">
        <v>0.24708491499999999</v>
      </c>
      <c r="J333" s="52">
        <v>0.11246518699999999</v>
      </c>
      <c r="K333" s="52">
        <v>7.4026710999999997E-11</v>
      </c>
      <c r="L333" s="52">
        <v>0.35955010207944332</v>
      </c>
      <c r="M333" s="52">
        <v>0.19446892599999999</v>
      </c>
      <c r="N333" s="52">
        <v>0.25746532999999999</v>
      </c>
      <c r="O333" s="52">
        <v>9.5904579E-11</v>
      </c>
      <c r="P333" s="52">
        <v>0.48678778912801041</v>
      </c>
      <c r="Q333" s="65">
        <v>3.2069285E-11</v>
      </c>
      <c r="T333" s="63">
        <v>8.5799999999999998E-5</v>
      </c>
      <c r="U333" s="63">
        <v>5.8589999999999998E-4</v>
      </c>
      <c r="V333" s="63">
        <v>29.083178</v>
      </c>
      <c r="W333" s="63">
        <v>7.9308129999999997</v>
      </c>
      <c r="X333" s="63">
        <v>2.2772774E-3</v>
      </c>
      <c r="Y333" s="63">
        <v>2.0331616999999999E-4</v>
      </c>
      <c r="Z333" s="63">
        <v>34.946624999999997</v>
      </c>
      <c r="AA333" s="63">
        <v>0.23494709</v>
      </c>
      <c r="AB333" s="63">
        <v>9.6990804999999999E-2</v>
      </c>
      <c r="AC333" s="63">
        <v>6.7436213000000006E-11</v>
      </c>
      <c r="AD333" s="63">
        <v>0.331937895072481</v>
      </c>
      <c r="AE333" s="63">
        <v>0.18582955500000001</v>
      </c>
      <c r="AF333" s="63">
        <v>0.23210196</v>
      </c>
      <c r="AG333" s="63">
        <v>8.6640891999999995E-11</v>
      </c>
      <c r="AH333" s="63">
        <v>0.45600689511568532</v>
      </c>
      <c r="AI333" s="63">
        <v>2.8588444000000002E-11</v>
      </c>
      <c r="AL333" s="54">
        <v>9.8599999999999998E-5</v>
      </c>
      <c r="AM333" s="54">
        <v>4.326E-4</v>
      </c>
      <c r="AN333" s="54">
        <v>30.664981999999998</v>
      </c>
      <c r="AO333" s="54">
        <v>7.7300243000000002</v>
      </c>
      <c r="AP333" s="54">
        <v>2.2867431E-3</v>
      </c>
      <c r="AQ333" s="54">
        <v>1.990676E-4</v>
      </c>
      <c r="AR333" s="54">
        <v>34.936625999999997</v>
      </c>
      <c r="AS333" s="54">
        <v>0.222843925</v>
      </c>
      <c r="AT333" s="54">
        <v>8.4286886999999991E-2</v>
      </c>
      <c r="AU333" s="54">
        <v>6.2592224999999999E-11</v>
      </c>
      <c r="AV333" s="54">
        <v>0.30713081206734483</v>
      </c>
      <c r="AW333" s="54">
        <v>0.17775925000000001</v>
      </c>
      <c r="AX333" s="54">
        <v>0.210684854</v>
      </c>
      <c r="AY333" s="54">
        <v>7.9571168999999999E-11</v>
      </c>
      <c r="AZ333" s="54">
        <v>0.43522495010669099</v>
      </c>
      <c r="BA333" s="54">
        <v>2.5799683999999999E-11</v>
      </c>
      <c r="BD333" s="59">
        <v>9.4199999999999999E-5</v>
      </c>
      <c r="BE333" s="59">
        <v>5.0409999999999995E-4</v>
      </c>
      <c r="BF333" s="59">
        <v>29.874400999999999</v>
      </c>
      <c r="BG333" s="59">
        <v>7.8462699999999996</v>
      </c>
      <c r="BH333" s="59">
        <v>2.2839573000000002E-3</v>
      </c>
      <c r="BI333" s="59">
        <v>2.0114083999999999E-4</v>
      </c>
      <c r="BJ333" s="59">
        <v>34.947254000000001</v>
      </c>
      <c r="BK333" s="59">
        <v>0.22884008</v>
      </c>
      <c r="BL333" s="59">
        <v>9.0255761999999989E-2</v>
      </c>
      <c r="BM333" s="59">
        <v>6.4830478000000002E-11</v>
      </c>
      <c r="BN333" s="59">
        <v>0.31909584206971581</v>
      </c>
      <c r="BO333" s="59">
        <v>0.18169518500000001</v>
      </c>
      <c r="BP333" s="59">
        <v>0.22072828999999999</v>
      </c>
      <c r="BQ333" s="59">
        <v>8.2792498999999994E-11</v>
      </c>
      <c r="BR333" s="59">
        <v>0.43569902710991232</v>
      </c>
      <c r="BS333" s="59">
        <v>2.7092845000000001E-11</v>
      </c>
    </row>
    <row r="334" spans="2:71" x14ac:dyDescent="0.25">
      <c r="B334" s="52">
        <v>8.6500000000000002E-5</v>
      </c>
      <c r="C334" s="52">
        <v>9.0819999999999996E-4</v>
      </c>
      <c r="D334" s="52">
        <v>26.732365000000001</v>
      </c>
      <c r="E334" s="52">
        <v>8.1285070000000008</v>
      </c>
      <c r="F334" s="52">
        <v>2.2879208E-3</v>
      </c>
      <c r="G334" s="52">
        <v>2.0981685999999999E-4</v>
      </c>
      <c r="H334" s="52">
        <v>35.243259999999999</v>
      </c>
      <c r="I334" s="52">
        <v>0.25264466000000002</v>
      </c>
      <c r="J334" s="52">
        <v>0.11890640600000001</v>
      </c>
      <c r="K334" s="52">
        <v>7.5387192999999999E-11</v>
      </c>
      <c r="L334" s="52">
        <v>0.37155106608087141</v>
      </c>
      <c r="M334" s="52">
        <v>0.19654074999999999</v>
      </c>
      <c r="N334" s="52">
        <v>0.25785791000000002</v>
      </c>
      <c r="O334" s="52">
        <v>9.3953759999999995E-11</v>
      </c>
      <c r="P334" s="52">
        <v>0.48855574212645397</v>
      </c>
      <c r="Q334" s="65">
        <v>3.2457310000000002E-11</v>
      </c>
      <c r="T334" s="63">
        <v>9.7100000000000002E-5</v>
      </c>
      <c r="U334" s="63">
        <v>6.6629999999999999E-4</v>
      </c>
      <c r="V334" s="63">
        <v>28.267569000000002</v>
      </c>
      <c r="W334" s="63">
        <v>7.9297294999999997</v>
      </c>
      <c r="X334" s="63">
        <v>2.2990275000000001E-3</v>
      </c>
      <c r="Y334" s="63">
        <v>2.0519293000000001E-4</v>
      </c>
      <c r="Z334" s="63">
        <v>35.275382999999998</v>
      </c>
      <c r="AA334" s="63">
        <v>0.24021113999999999</v>
      </c>
      <c r="AB334" s="63">
        <v>0.100197486</v>
      </c>
      <c r="AC334" s="63">
        <v>6.6644913000000001E-11</v>
      </c>
      <c r="AD334" s="63">
        <v>0.34040862607163741</v>
      </c>
      <c r="AE334" s="63">
        <v>0.18717026</v>
      </c>
      <c r="AF334" s="63">
        <v>0.22579722999999999</v>
      </c>
      <c r="AG334" s="63">
        <v>8.1312567000000003E-11</v>
      </c>
      <c r="AH334" s="63">
        <v>0.45033069710979312</v>
      </c>
      <c r="AI334" s="63">
        <v>2.797457E-11</v>
      </c>
      <c r="AL334" s="54">
        <v>1.117E-4</v>
      </c>
      <c r="AM334" s="54">
        <v>4.8280000000000003E-4</v>
      </c>
      <c r="AN334" s="54">
        <v>29.837897999999999</v>
      </c>
      <c r="AO334" s="54">
        <v>7.7285747999999996</v>
      </c>
      <c r="AP334" s="54">
        <v>2.3117617000000001E-3</v>
      </c>
      <c r="AQ334" s="54">
        <v>2.0072825000000001E-4</v>
      </c>
      <c r="AR334" s="54">
        <v>35.312249999999999</v>
      </c>
      <c r="AS334" s="54">
        <v>0.22721010999999999</v>
      </c>
      <c r="AT334" s="54">
        <v>8.3688077E-2</v>
      </c>
      <c r="AU334" s="54">
        <v>5.9484547000000005E-11</v>
      </c>
      <c r="AV334" s="54">
        <v>0.3108981870640421</v>
      </c>
      <c r="AW334" s="54">
        <v>0.17792009</v>
      </c>
      <c r="AX334" s="54">
        <v>0.19503899299999999</v>
      </c>
      <c r="AY334" s="54">
        <v>6.9911411000000001E-11</v>
      </c>
      <c r="AZ334" s="54">
        <v>0.42240899009566918</v>
      </c>
      <c r="BA334" s="54">
        <v>2.3941467E-11</v>
      </c>
      <c r="BD334" s="59">
        <v>1.0679999999999999E-4</v>
      </c>
      <c r="BE334" s="59">
        <v>5.6610000000000005E-4</v>
      </c>
      <c r="BF334" s="59">
        <v>29.053979999999999</v>
      </c>
      <c r="BG334" s="59">
        <v>7.8451734000000002</v>
      </c>
      <c r="BH334" s="59">
        <v>2.3073607999999999E-3</v>
      </c>
      <c r="BI334" s="59">
        <v>2.0290797999999999E-4</v>
      </c>
      <c r="BJ334" s="59">
        <v>35.299030000000002</v>
      </c>
      <c r="BK334" s="59">
        <v>0.23354769</v>
      </c>
      <c r="BL334" s="59">
        <v>9.1285279000000011E-2</v>
      </c>
      <c r="BM334" s="59">
        <v>6.2610953000000005E-11</v>
      </c>
      <c r="BN334" s="59">
        <v>0.32483296906735548</v>
      </c>
      <c r="BO334" s="59">
        <v>0.18236228600000001</v>
      </c>
      <c r="BP334" s="59">
        <v>0.208890036</v>
      </c>
      <c r="BQ334" s="59">
        <v>7.4821791E-11</v>
      </c>
      <c r="BR334" s="59">
        <v>0.42314817210057959</v>
      </c>
      <c r="BS334" s="59">
        <v>2.5727320999999999E-11</v>
      </c>
    </row>
    <row r="335" spans="2:71" x14ac:dyDescent="0.25">
      <c r="B335" s="52">
        <v>9.4099999999999997E-5</v>
      </c>
      <c r="C335" s="52">
        <v>9.1129999999999998E-4</v>
      </c>
      <c r="D335" s="52">
        <v>26.058866999999999</v>
      </c>
      <c r="E335" s="52">
        <v>8.131596</v>
      </c>
      <c r="F335" s="52">
        <v>2.2992099999999999E-3</v>
      </c>
      <c r="G335" s="52">
        <v>2.1117443E-4</v>
      </c>
      <c r="H335" s="52">
        <v>35.413756999999997</v>
      </c>
      <c r="I335" s="52">
        <v>0.25218960499999998</v>
      </c>
      <c r="J335" s="52">
        <v>0.11133884500000001</v>
      </c>
      <c r="K335" s="52">
        <v>6.7663349000000003E-11</v>
      </c>
      <c r="L335" s="52">
        <v>0.36352845007267293</v>
      </c>
      <c r="M335" s="52">
        <v>0.195075575</v>
      </c>
      <c r="N335" s="52">
        <v>0.22645338700000001</v>
      </c>
      <c r="O335" s="52">
        <v>7.6645614999999997E-11</v>
      </c>
      <c r="P335" s="52">
        <v>0.45335116710492263</v>
      </c>
      <c r="Q335" s="65">
        <v>2.8234315999999999E-11</v>
      </c>
      <c r="T335" s="63">
        <v>1.048E-4</v>
      </c>
      <c r="U335" s="63">
        <v>6.778E-4</v>
      </c>
      <c r="V335" s="63">
        <v>27.568719999999999</v>
      </c>
      <c r="W335" s="63">
        <v>7.9282709999999996</v>
      </c>
      <c r="X335" s="63">
        <v>2.3117507999999998E-3</v>
      </c>
      <c r="Y335" s="63">
        <v>2.0653273999999999E-4</v>
      </c>
      <c r="Z335" s="63">
        <v>35.462789999999998</v>
      </c>
      <c r="AA335" s="63">
        <v>0.23999688999999999</v>
      </c>
      <c r="AB335" s="63">
        <v>9.2999946E-2</v>
      </c>
      <c r="AC335" s="63">
        <v>5.9906818000000001E-11</v>
      </c>
      <c r="AD335" s="63">
        <v>0.33299683606446723</v>
      </c>
      <c r="AE335" s="63">
        <v>0.185241876</v>
      </c>
      <c r="AF335" s="63">
        <v>0.194305278</v>
      </c>
      <c r="AG335" s="63">
        <v>6.5466608000000001E-11</v>
      </c>
      <c r="AH335" s="63">
        <v>0.41394692108997028</v>
      </c>
      <c r="AI335" s="63">
        <v>2.4074784E-11</v>
      </c>
      <c r="AL335" s="54">
        <v>1.194E-4</v>
      </c>
      <c r="AM335" s="54">
        <v>4.8559999999999999E-4</v>
      </c>
      <c r="AN335" s="54">
        <v>29.115214999999999</v>
      </c>
      <c r="AO335" s="54">
        <v>7.7260390000000001</v>
      </c>
      <c r="AP335" s="54">
        <v>2.3260242E-3</v>
      </c>
      <c r="AQ335" s="54">
        <v>2.0203902E-4</v>
      </c>
      <c r="AR335" s="54">
        <v>35.519240000000003</v>
      </c>
      <c r="AS335" s="54">
        <v>0.22803066</v>
      </c>
      <c r="AT335" s="54">
        <v>7.5635050999999995E-2</v>
      </c>
      <c r="AU335" s="54">
        <v>5.2814227E-11</v>
      </c>
      <c r="AV335" s="54">
        <v>0.30366571105693407</v>
      </c>
      <c r="AW335" s="54">
        <v>0.17554528</v>
      </c>
      <c r="AX335" s="54">
        <v>0.16699529164410751</v>
      </c>
      <c r="AY335" s="54">
        <v>5.5874302999999999E-11</v>
      </c>
      <c r="AZ335" s="54">
        <v>0.38531906857767811</v>
      </c>
      <c r="BA335" s="54">
        <v>2.0198651999999999E-11</v>
      </c>
      <c r="BD335" s="59">
        <v>1.1459999999999999E-4</v>
      </c>
      <c r="BE335" s="59">
        <v>5.7419999999999997E-4</v>
      </c>
      <c r="BF335" s="59">
        <v>28.343274999999998</v>
      </c>
      <c r="BG335" s="59">
        <v>7.8439826999999998</v>
      </c>
      <c r="BH335" s="59">
        <v>2.3208516999999999E-3</v>
      </c>
      <c r="BI335" s="59">
        <v>2.042333E-4</v>
      </c>
      <c r="BJ335" s="59">
        <v>35.496574000000003</v>
      </c>
      <c r="BK335" s="59">
        <v>0.23349706000000001</v>
      </c>
      <c r="BL335" s="59">
        <v>8.326673200000001E-2</v>
      </c>
      <c r="BM335" s="59">
        <v>5.5897505999999997E-11</v>
      </c>
      <c r="BN335" s="59">
        <v>0.31676379206020611</v>
      </c>
      <c r="BO335" s="59">
        <v>0.17966194999999999</v>
      </c>
      <c r="BP335" s="59">
        <v>0.17657695449999999</v>
      </c>
      <c r="BQ335" s="59">
        <v>5.9282552000000001E-11</v>
      </c>
      <c r="BR335" s="59">
        <v>0.38548468358108628</v>
      </c>
      <c r="BS335" s="59">
        <v>2.1773575999999999E-11</v>
      </c>
    </row>
    <row r="336" spans="2:71" x14ac:dyDescent="0.25">
      <c r="B336" s="52">
        <v>9.7299999999999993E-5</v>
      </c>
      <c r="C336" s="52">
        <v>1.0487000000000001E-3</v>
      </c>
      <c r="D336" s="52">
        <v>25.426701999999999</v>
      </c>
      <c r="E336" s="52">
        <v>8.1338950000000008</v>
      </c>
      <c r="F336" s="52">
        <v>2.3060431999999999E-3</v>
      </c>
      <c r="G336" s="52">
        <v>2.1325395E-4</v>
      </c>
      <c r="H336" s="52">
        <v>35.511271999999998</v>
      </c>
      <c r="I336" s="52">
        <v>0.25818203000000001</v>
      </c>
      <c r="J336" s="52">
        <v>0.122580916</v>
      </c>
      <c r="K336" s="52">
        <v>7.32622095E-11</v>
      </c>
      <c r="L336" s="52">
        <v>0.38076294607859829</v>
      </c>
      <c r="M336" s="52">
        <v>0.20008746999999999</v>
      </c>
      <c r="N336" s="52">
        <v>0.24847865</v>
      </c>
      <c r="O336" s="52">
        <v>8.5467207999999994E-11</v>
      </c>
      <c r="P336" s="52">
        <v>0.48149203011667008</v>
      </c>
      <c r="Q336" s="65">
        <v>3.1153606999999998E-11</v>
      </c>
      <c r="T336" s="63">
        <v>1.071E-4</v>
      </c>
      <c r="U336" s="63">
        <v>7.8600000000000002E-4</v>
      </c>
      <c r="V336" s="63">
        <v>26.910107</v>
      </c>
      <c r="W336" s="63">
        <v>7.9289399999999999</v>
      </c>
      <c r="X336" s="63">
        <v>2.3193224000000001E-3</v>
      </c>
      <c r="Y336" s="63">
        <v>2.0854744000000001E-4</v>
      </c>
      <c r="Z336" s="63">
        <v>35.567900000000002</v>
      </c>
      <c r="AA336" s="63">
        <v>0.24642769</v>
      </c>
      <c r="AB336" s="63">
        <v>0.103311181</v>
      </c>
      <c r="AC336" s="63">
        <v>6.4648803999999999E-11</v>
      </c>
      <c r="AD336" s="63">
        <v>0.34973887106950252</v>
      </c>
      <c r="AE336" s="63">
        <v>0.19058783000000001</v>
      </c>
      <c r="AF336" s="63">
        <v>0.21601408999999999</v>
      </c>
      <c r="AG336" s="63">
        <v>7.3536277000000002E-11</v>
      </c>
      <c r="AH336" s="63">
        <v>0.44169710810070262</v>
      </c>
      <c r="AI336" s="63">
        <v>2.6784020000000001E-11</v>
      </c>
      <c r="AL336" s="54">
        <v>1.2120000000000001E-4</v>
      </c>
      <c r="AM336" s="54">
        <v>5.7720000000000004E-4</v>
      </c>
      <c r="AN336" s="54">
        <v>28.431854000000001</v>
      </c>
      <c r="AO336" s="54">
        <v>7.7256150000000003</v>
      </c>
      <c r="AP336" s="54">
        <v>2.3343368000000001E-3</v>
      </c>
      <c r="AQ336" s="54">
        <v>2.0396271000000001E-4</v>
      </c>
      <c r="AR336" s="54">
        <v>35.633235999999997</v>
      </c>
      <c r="AS336" s="54">
        <v>0.23361562499999999</v>
      </c>
      <c r="AT336" s="54">
        <v>8.4952799999999995E-2</v>
      </c>
      <c r="AU336" s="54">
        <v>5.7016793999999998E-11</v>
      </c>
      <c r="AV336" s="54">
        <v>0.31856842506140792</v>
      </c>
      <c r="AW336" s="54">
        <v>0.180217406</v>
      </c>
      <c r="AX336" s="54">
        <v>0.18143428</v>
      </c>
      <c r="AY336" s="54">
        <v>6.1517006499999999E-11</v>
      </c>
      <c r="AZ336" s="54">
        <v>0.40994054508571881</v>
      </c>
      <c r="BA336" s="54">
        <v>2.2428345999999999E-11</v>
      </c>
      <c r="BD336" s="59">
        <v>1.166E-4</v>
      </c>
      <c r="BE336" s="59">
        <v>6.6870000000000005E-4</v>
      </c>
      <c r="BF336" s="59">
        <v>27.672993000000002</v>
      </c>
      <c r="BG336" s="59">
        <v>7.8441625000000004</v>
      </c>
      <c r="BH336" s="59">
        <v>2.3287637E-3</v>
      </c>
      <c r="BI336" s="59">
        <v>2.0619624000000001E-4</v>
      </c>
      <c r="BJ336" s="59">
        <v>35.606529999999999</v>
      </c>
      <c r="BK336" s="59">
        <v>0.23955797000000001</v>
      </c>
      <c r="BL336" s="59">
        <v>9.2828503000000007E-2</v>
      </c>
      <c r="BM336" s="59">
        <v>5.9989258999999997E-11</v>
      </c>
      <c r="BN336" s="59">
        <v>0.33238647306455749</v>
      </c>
      <c r="BO336" s="59">
        <v>0.18504045999999999</v>
      </c>
      <c r="BP336" s="59">
        <v>0.19534642799999999</v>
      </c>
      <c r="BQ336" s="59">
        <v>6.6011489E-11</v>
      </c>
      <c r="BR336" s="59">
        <v>0.41069508209021321</v>
      </c>
      <c r="BS336" s="59">
        <v>2.4164877999999999E-11</v>
      </c>
    </row>
    <row r="337" spans="2:71" x14ac:dyDescent="0.25">
      <c r="B337" s="52">
        <v>9.7499999999999998E-5</v>
      </c>
      <c r="C337" s="52">
        <v>1.5598999999999999E-3</v>
      </c>
      <c r="D337" s="52">
        <v>24.624298</v>
      </c>
      <c r="E337" s="52">
        <v>8.1394889999999993</v>
      </c>
      <c r="F337" s="52">
        <v>2.3092004000000001E-3</v>
      </c>
      <c r="G337" s="52">
        <v>2.1609719E-4</v>
      </c>
      <c r="H337" s="52">
        <v>35.54692</v>
      </c>
      <c r="I337" s="52">
        <v>0.26992851400000001</v>
      </c>
      <c r="J337" s="52">
        <v>0.16144963000000001</v>
      </c>
      <c r="K337" s="52">
        <v>1.06599484E-10</v>
      </c>
      <c r="L337" s="52">
        <v>0.43137814411358028</v>
      </c>
      <c r="M337" s="52">
        <v>0.21387273000000001</v>
      </c>
      <c r="N337" s="52">
        <v>0.33043745000000002</v>
      </c>
      <c r="O337" s="52">
        <v>1.3494314400000001E-10</v>
      </c>
      <c r="P337" s="52">
        <v>0.58123214717965732</v>
      </c>
      <c r="Q337" s="65">
        <v>4.4643896000000001E-11</v>
      </c>
      <c r="T337" s="63">
        <v>1.0569999999999999E-4</v>
      </c>
      <c r="U337" s="63">
        <v>1.1597000000000001E-3</v>
      </c>
      <c r="V337" s="63">
        <v>26.084686000000001</v>
      </c>
      <c r="W337" s="63">
        <v>7.9337840000000002</v>
      </c>
      <c r="X337" s="63">
        <v>2.3226267999999998E-3</v>
      </c>
      <c r="Y337" s="63">
        <v>2.1129182000000001E-4</v>
      </c>
      <c r="Z337" s="63">
        <v>35.60407</v>
      </c>
      <c r="AA337" s="63">
        <v>0.25945686400000001</v>
      </c>
      <c r="AB337" s="63">
        <v>0.137553441</v>
      </c>
      <c r="AC337" s="63">
        <v>9.0562683E-11</v>
      </c>
      <c r="AD337" s="63">
        <v>0.3970103050968416</v>
      </c>
      <c r="AE337" s="63">
        <v>0.203600056</v>
      </c>
      <c r="AF337" s="63">
        <v>0.29398932999999999</v>
      </c>
      <c r="AG337" s="63">
        <v>1.15768787E-10</v>
      </c>
      <c r="AH337" s="63">
        <v>0.53732339415489883</v>
      </c>
      <c r="AI337" s="63">
        <v>3.8625362999999999E-11</v>
      </c>
      <c r="AL337" s="54">
        <v>1.181E-4</v>
      </c>
      <c r="AM337" s="54">
        <v>8.4670000000000004E-4</v>
      </c>
      <c r="AN337" s="54">
        <v>27.584713000000001</v>
      </c>
      <c r="AO337" s="54">
        <v>7.728758</v>
      </c>
      <c r="AP337" s="54">
        <v>2.3377144E-3</v>
      </c>
      <c r="AQ337" s="54">
        <v>2.065983E-4</v>
      </c>
      <c r="AR337" s="54">
        <v>35.670054999999998</v>
      </c>
      <c r="AS337" s="54">
        <v>0.24746620999999999</v>
      </c>
      <c r="AT337" s="54">
        <v>0.115546906</v>
      </c>
      <c r="AU337" s="54">
        <v>7.7627271999999997E-11</v>
      </c>
      <c r="AV337" s="54">
        <v>0.36301311608324588</v>
      </c>
      <c r="AW337" s="54">
        <v>0.19334999</v>
      </c>
      <c r="AX337" s="54">
        <v>0.25634246999999999</v>
      </c>
      <c r="AY337" s="54">
        <v>9.7778209999999998E-11</v>
      </c>
      <c r="AZ337" s="54">
        <v>0.50363485913292583</v>
      </c>
      <c r="BA337" s="54">
        <v>3.2864109999999998E-11</v>
      </c>
      <c r="BD337" s="59">
        <v>1.142E-4</v>
      </c>
      <c r="BE337" s="59">
        <v>9.7999999999999997E-4</v>
      </c>
      <c r="BF337" s="59">
        <v>26.837247999999999</v>
      </c>
      <c r="BG337" s="59">
        <v>7.8482159999999999</v>
      </c>
      <c r="BH337" s="59">
        <v>2.3320424E-3</v>
      </c>
      <c r="BI337" s="59">
        <v>2.0888056E-4</v>
      </c>
      <c r="BJ337" s="59">
        <v>35.643149999999999</v>
      </c>
      <c r="BK337" s="59">
        <v>0.25314426000000001</v>
      </c>
      <c r="BL337" s="59">
        <v>0.124818163</v>
      </c>
      <c r="BM337" s="59">
        <v>8.2497812000000003E-11</v>
      </c>
      <c r="BN337" s="59">
        <v>0.3779624230883652</v>
      </c>
      <c r="BO337" s="59">
        <v>0.197958464</v>
      </c>
      <c r="BP337" s="59">
        <v>0.27147427000000002</v>
      </c>
      <c r="BQ337" s="59">
        <v>1.0432361300000001E-10</v>
      </c>
      <c r="BR337" s="59">
        <v>0.50422272413947122</v>
      </c>
      <c r="BS337" s="59">
        <v>3.5098723E-11</v>
      </c>
    </row>
    <row r="338" spans="2:71" x14ac:dyDescent="0.25">
      <c r="B338" s="52">
        <v>9.7999999999999997E-5</v>
      </c>
      <c r="C338" s="52">
        <v>2.8031000000000002E-3</v>
      </c>
      <c r="D338" s="52">
        <v>23.895128</v>
      </c>
      <c r="E338" s="52">
        <v>8.1453129999999998</v>
      </c>
      <c r="F338" s="52">
        <v>2.3100260000000002E-3</v>
      </c>
      <c r="G338" s="52">
        <v>2.185915E-4</v>
      </c>
      <c r="H338" s="52">
        <v>35.546207000000003</v>
      </c>
      <c r="I338" s="52">
        <v>0.27852506500000002</v>
      </c>
      <c r="J338" s="52">
        <v>0.22469752000000001</v>
      </c>
      <c r="K338" s="52">
        <v>2.9358725499999999E-10</v>
      </c>
      <c r="L338" s="52">
        <v>0.50322258530419262</v>
      </c>
      <c r="M338" s="52">
        <v>0.23476629399999999</v>
      </c>
      <c r="N338" s="52">
        <v>0.44937944000000002</v>
      </c>
      <c r="O338" s="52">
        <v>3.3822909000000001E-10</v>
      </c>
      <c r="P338" s="52">
        <v>0.72518524941210372</v>
      </c>
      <c r="Q338" s="65">
        <v>7.3755159999999997E-11</v>
      </c>
      <c r="T338" s="63">
        <v>1.043E-4</v>
      </c>
      <c r="U338" s="63">
        <v>2.0495999999999999E-3</v>
      </c>
      <c r="V338" s="63">
        <v>25.334268999999999</v>
      </c>
      <c r="W338" s="63">
        <v>7.939972</v>
      </c>
      <c r="X338" s="63">
        <v>2.3232869999999998E-3</v>
      </c>
      <c r="Y338" s="63">
        <v>2.1373405999999999E-4</v>
      </c>
      <c r="Z338" s="63">
        <v>35.600636000000002</v>
      </c>
      <c r="AA338" s="63">
        <v>0.27033593</v>
      </c>
      <c r="AB338" s="63">
        <v>0.19252408700000001</v>
      </c>
      <c r="AC338" s="63">
        <v>1.85962266E-10</v>
      </c>
      <c r="AD338" s="63">
        <v>0.46286001719530367</v>
      </c>
      <c r="AE338" s="63">
        <v>0.22282414</v>
      </c>
      <c r="AF338" s="63">
        <v>0.40494961000000002</v>
      </c>
      <c r="AG338" s="63">
        <v>2.4814804599999999E-10</v>
      </c>
      <c r="AH338" s="63">
        <v>0.67303682031212753</v>
      </c>
      <c r="AI338" s="63">
        <v>6.3043339999999999E-11</v>
      </c>
      <c r="AL338" s="54">
        <v>1.149E-4</v>
      </c>
      <c r="AM338" s="54">
        <v>1.4796E-3</v>
      </c>
      <c r="AN338" s="54">
        <v>26.813496000000001</v>
      </c>
      <c r="AO338" s="54">
        <v>7.7335969999999996</v>
      </c>
      <c r="AP338" s="54">
        <v>2.3381320000000001E-3</v>
      </c>
      <c r="AQ338" s="54">
        <v>2.0897388E-4</v>
      </c>
      <c r="AR338" s="54">
        <v>35.66337</v>
      </c>
      <c r="AS338" s="54">
        <v>0.26049011</v>
      </c>
      <c r="AT338" s="54">
        <v>0.16322652700000001</v>
      </c>
      <c r="AU338" s="54">
        <v>1.3947531500000001E-10</v>
      </c>
      <c r="AV338" s="54">
        <v>0.42371663714769991</v>
      </c>
      <c r="AW338" s="54">
        <v>0.21101633</v>
      </c>
      <c r="AX338" s="54">
        <v>0.36092107000000001</v>
      </c>
      <c r="AY338" s="54">
        <v>1.9387423599999999E-10</v>
      </c>
      <c r="AZ338" s="54">
        <v>0.63437762525121966</v>
      </c>
      <c r="BA338" s="54">
        <v>5.3544369999999999E-11</v>
      </c>
      <c r="BD338" s="59">
        <v>1.117E-4</v>
      </c>
      <c r="BE338" s="59">
        <v>1.7201E-3</v>
      </c>
      <c r="BF338" s="59">
        <v>26.076830000000001</v>
      </c>
      <c r="BG338" s="59">
        <v>7.8537949999999999</v>
      </c>
      <c r="BH338" s="59">
        <v>2.332509E-3</v>
      </c>
      <c r="BI338" s="59">
        <v>2.1128838000000001E-4</v>
      </c>
      <c r="BJ338" s="59">
        <v>35.638016</v>
      </c>
      <c r="BK338" s="59">
        <v>0.26532568000000001</v>
      </c>
      <c r="BL338" s="59">
        <v>0.17581128200000001</v>
      </c>
      <c r="BM338" s="59">
        <v>1.5575030200000001E-10</v>
      </c>
      <c r="BN338" s="59">
        <v>0.44113696216440551</v>
      </c>
      <c r="BO338" s="59">
        <v>0.21630294999999999</v>
      </c>
      <c r="BP338" s="59">
        <v>0.37919993000000002</v>
      </c>
      <c r="BQ338" s="59">
        <v>2.1275699E-10</v>
      </c>
      <c r="BR338" s="59">
        <v>0.63486078027010251</v>
      </c>
      <c r="BS338" s="59">
        <v>5.7266323999999997E-11</v>
      </c>
    </row>
    <row r="339" spans="2:71" x14ac:dyDescent="0.25">
      <c r="B339" s="52">
        <v>9.8400000000000007E-5</v>
      </c>
      <c r="C339" s="52">
        <v>4.6499999999999996E-3</v>
      </c>
      <c r="D339" s="52">
        <v>23.465382000000002</v>
      </c>
      <c r="E339" s="52">
        <v>8.1481139999999996</v>
      </c>
      <c r="F339" s="52">
        <v>2.3084249999999998E-3</v>
      </c>
      <c r="G339" s="52">
        <v>2.2023643E-4</v>
      </c>
      <c r="H339" s="52">
        <v>35.510868000000002</v>
      </c>
      <c r="I339" s="52">
        <v>0.27824522000000002</v>
      </c>
      <c r="J339" s="52">
        <v>0.29927625000000002</v>
      </c>
      <c r="K339" s="52">
        <v>1.2910588047104959E-2</v>
      </c>
      <c r="L339" s="52">
        <v>0.59043205806280741</v>
      </c>
      <c r="M339" s="52">
        <v>0.26702417000000001</v>
      </c>
      <c r="N339" s="52">
        <v>0.46481391</v>
      </c>
      <c r="O339" s="52">
        <v>0.13859665007197269</v>
      </c>
      <c r="P339" s="52">
        <v>0.91456825021291821</v>
      </c>
      <c r="Q339" s="65">
        <v>1.4051053E-10</v>
      </c>
      <c r="T339" s="63">
        <v>1.031E-4</v>
      </c>
      <c r="U339" s="63">
        <v>3.4166999999999999E-3</v>
      </c>
      <c r="V339" s="63">
        <v>24.889872</v>
      </c>
      <c r="W339" s="63">
        <v>7.9445990000000002</v>
      </c>
      <c r="X339" s="63">
        <v>2.3213215000000001E-3</v>
      </c>
      <c r="Y339" s="63">
        <v>2.1534884999999999E-4</v>
      </c>
      <c r="Z339" s="63">
        <v>35.559364000000002</v>
      </c>
      <c r="AA339" s="63">
        <v>0.27273704999999998</v>
      </c>
      <c r="AB339" s="63">
        <v>0.25780481399999999</v>
      </c>
      <c r="AC339" s="63">
        <v>4.1279816401503929E-3</v>
      </c>
      <c r="AD339" s="63">
        <v>0.53466984565387932</v>
      </c>
      <c r="AE339" s="63">
        <v>0.25070725999999999</v>
      </c>
      <c r="AF339" s="63">
        <v>0.44763396999999999</v>
      </c>
      <c r="AG339" s="63">
        <v>9.2770640062240201E-2</v>
      </c>
      <c r="AH339" s="63">
        <v>0.83817949917320766</v>
      </c>
      <c r="AI339" s="63">
        <v>1.0845753E-10</v>
      </c>
      <c r="AL339" s="54">
        <v>1.12E-4</v>
      </c>
      <c r="AM339" s="54">
        <v>2.4743999999999999E-3</v>
      </c>
      <c r="AN339" s="54">
        <v>26.354472999999999</v>
      </c>
      <c r="AO339" s="54">
        <v>7.7376529999999999</v>
      </c>
      <c r="AP339" s="54">
        <v>2.3356916000000002E-3</v>
      </c>
      <c r="AQ339" s="54">
        <v>2.1054588E-4</v>
      </c>
      <c r="AR339" s="54">
        <v>35.614952000000002</v>
      </c>
      <c r="AS339" s="54">
        <v>0.26618410999999997</v>
      </c>
      <c r="AT339" s="54">
        <v>0.21782593</v>
      </c>
      <c r="AU339" s="54">
        <v>5.0421452999999997E-10</v>
      </c>
      <c r="AV339" s="54">
        <v>0.48401004051619928</v>
      </c>
      <c r="AW339" s="54">
        <v>0.23270850000000001</v>
      </c>
      <c r="AX339" s="54">
        <v>0.43970978999999999</v>
      </c>
      <c r="AY339" s="54">
        <v>3.5193663053023558E-2</v>
      </c>
      <c r="AZ339" s="54">
        <v>0.76222579314710359</v>
      </c>
      <c r="BA339" s="54">
        <v>8.6464779999999998E-11</v>
      </c>
      <c r="BD339" s="59">
        <v>1.0950000000000001E-4</v>
      </c>
      <c r="BE339" s="59">
        <v>2.8703999999999999E-3</v>
      </c>
      <c r="BF339" s="59">
        <v>25.624973000000001</v>
      </c>
      <c r="BG339" s="59">
        <v>7.8580120000000004</v>
      </c>
      <c r="BH339" s="59">
        <v>2.3302167999999998E-3</v>
      </c>
      <c r="BI339" s="59">
        <v>2.1288133999999999E-4</v>
      </c>
      <c r="BJ339" s="59">
        <v>35.592953000000001</v>
      </c>
      <c r="BK339" s="59">
        <v>0.26960161500000002</v>
      </c>
      <c r="BL339" s="59">
        <v>0.23518204000000001</v>
      </c>
      <c r="BM339" s="59">
        <v>7.0780426585922006E-5</v>
      </c>
      <c r="BN339" s="59">
        <v>0.50485443543924702</v>
      </c>
      <c r="BO339" s="59">
        <v>0.24069575000000001</v>
      </c>
      <c r="BP339" s="59">
        <v>0.44427718999999999</v>
      </c>
      <c r="BQ339" s="59">
        <v>5.7938700056289642E-2</v>
      </c>
      <c r="BR339" s="59">
        <v>0.78540239815036972</v>
      </c>
      <c r="BS339" s="59">
        <v>9.3911930000000005E-11</v>
      </c>
    </row>
    <row r="340" spans="2:71" x14ac:dyDescent="0.25">
      <c r="B340" s="52">
        <v>9.8300000000000004E-5</v>
      </c>
      <c r="C340" s="52">
        <v>6.5091999999999997E-3</v>
      </c>
      <c r="D340" s="52">
        <v>23.315655</v>
      </c>
      <c r="E340" s="52">
        <v>8.1485090000000007</v>
      </c>
      <c r="F340" s="52">
        <v>2.3059163E-3</v>
      </c>
      <c r="G340" s="52">
        <v>2.2081822999999999E-4</v>
      </c>
      <c r="H340" s="52">
        <v>35.465820000000001</v>
      </c>
      <c r="I340" s="52">
        <v>0.27639487000000001</v>
      </c>
      <c r="J340" s="52">
        <v>0.34911927500000001</v>
      </c>
      <c r="K340" s="52">
        <v>3.0719768066019081E-2</v>
      </c>
      <c r="L340" s="52">
        <v>0.65623391308654921</v>
      </c>
      <c r="M340" s="52">
        <v>0.28575553999999997</v>
      </c>
      <c r="N340" s="52">
        <v>0.47782396999999999</v>
      </c>
      <c r="O340" s="52">
        <v>0.2291085401024493</v>
      </c>
      <c r="P340" s="52">
        <v>1.038653160403993</v>
      </c>
      <c r="Q340" s="65">
        <v>2.9965585999999999E-10</v>
      </c>
      <c r="T340" s="63">
        <v>1.015E-4</v>
      </c>
      <c r="U340" s="63">
        <v>4.7507000000000001E-3</v>
      </c>
      <c r="V340" s="63">
        <v>24.736256000000001</v>
      </c>
      <c r="W340" s="63">
        <v>7.9481650000000004</v>
      </c>
      <c r="X340" s="63">
        <v>2.3184002E-3</v>
      </c>
      <c r="Y340" s="63">
        <v>2.1594318999999999E-4</v>
      </c>
      <c r="Z340" s="63">
        <v>35.507072000000001</v>
      </c>
      <c r="AA340" s="63">
        <v>0.27161133999999998</v>
      </c>
      <c r="AB340" s="63">
        <v>0.30394303</v>
      </c>
      <c r="AC340" s="63">
        <v>2.015780505475721E-2</v>
      </c>
      <c r="AD340" s="63">
        <v>0.59571217507252427</v>
      </c>
      <c r="AE340" s="63">
        <v>0.26982001500000002</v>
      </c>
      <c r="AF340" s="63">
        <v>0.45110106</v>
      </c>
      <c r="AG340" s="63">
        <v>0.18864611008901611</v>
      </c>
      <c r="AH340" s="63">
        <v>0.95932697228573294</v>
      </c>
      <c r="AI340" s="63">
        <v>1.8976192999999999E-10</v>
      </c>
      <c r="AL340" s="54">
        <v>1.088E-4</v>
      </c>
      <c r="AM340" s="54">
        <v>3.4172999999999999E-3</v>
      </c>
      <c r="AN340" s="54">
        <v>26.195255</v>
      </c>
      <c r="AO340" s="54">
        <v>7.7413793000000002</v>
      </c>
      <c r="AP340" s="54">
        <v>2.3322339999999999E-3</v>
      </c>
      <c r="AQ340" s="54">
        <v>2.1114969999999999E-4</v>
      </c>
      <c r="AR340" s="54">
        <v>35.5535</v>
      </c>
      <c r="AS340" s="54">
        <v>0.26549895600000001</v>
      </c>
      <c r="AT340" s="54">
        <v>0.26031204600000002</v>
      </c>
      <c r="AU340" s="54">
        <v>1.068965204581805E-2</v>
      </c>
      <c r="AV340" s="54">
        <v>0.53650065406117098</v>
      </c>
      <c r="AW340" s="54">
        <v>0.25317384999999998</v>
      </c>
      <c r="AX340" s="54">
        <v>0.42794070000000001</v>
      </c>
      <c r="AY340" s="54">
        <v>0.1441724700759599</v>
      </c>
      <c r="AZ340" s="54">
        <v>0.88726860523122919</v>
      </c>
      <c r="BA340" s="54">
        <v>1.3606599999999999E-10</v>
      </c>
      <c r="BD340" s="59">
        <v>1.069E-4</v>
      </c>
      <c r="BE340" s="59">
        <v>3.9750999999999996E-3</v>
      </c>
      <c r="BF340" s="59">
        <v>25.466663</v>
      </c>
      <c r="BG340" s="59">
        <v>7.8615202999999996</v>
      </c>
      <c r="BH340" s="59">
        <v>2.3269240000000002E-3</v>
      </c>
      <c r="BI340" s="59">
        <v>2.1349227E-4</v>
      </c>
      <c r="BJ340" s="59">
        <v>35.535870000000003</v>
      </c>
      <c r="BK340" s="59">
        <v>0.26872984999999999</v>
      </c>
      <c r="BL340" s="59">
        <v>0.27946599</v>
      </c>
      <c r="BM340" s="59">
        <v>1.4484007049282431E-2</v>
      </c>
      <c r="BN340" s="59">
        <v>0.56267984706558405</v>
      </c>
      <c r="BO340" s="59">
        <v>0.26062705000000003</v>
      </c>
      <c r="BP340" s="59">
        <v>0.43862930999999999</v>
      </c>
      <c r="BQ340" s="59">
        <v>0.1622575800809454</v>
      </c>
      <c r="BR340" s="59">
        <v>0.90584355023621466</v>
      </c>
      <c r="BS340" s="59">
        <v>1.5483856999999999E-10</v>
      </c>
    </row>
    <row r="341" spans="2:71" x14ac:dyDescent="0.25">
      <c r="B341" s="52">
        <v>9.6700000000000006E-5</v>
      </c>
      <c r="C341" s="52">
        <v>7.0892000000000004E-3</v>
      </c>
      <c r="D341" s="52">
        <v>23.481086999999999</v>
      </c>
      <c r="E341" s="52">
        <v>8.1463079999999994</v>
      </c>
      <c r="F341" s="52">
        <v>2.3060122000000001E-3</v>
      </c>
      <c r="G341" s="52">
        <v>2.2027390000000001E-4</v>
      </c>
      <c r="H341" s="52">
        <v>35.466037999999998</v>
      </c>
      <c r="I341" s="52">
        <v>0.27517707600000002</v>
      </c>
      <c r="J341" s="52">
        <v>0.35276483600000003</v>
      </c>
      <c r="K341" s="52">
        <v>3.4223860073438743E-2</v>
      </c>
      <c r="L341" s="52">
        <v>0.66216577209541683</v>
      </c>
      <c r="M341" s="52">
        <v>0.28621555500000001</v>
      </c>
      <c r="N341" s="52">
        <v>0.47982300999999999</v>
      </c>
      <c r="O341" s="52">
        <v>0.2385653601101474</v>
      </c>
      <c r="P341" s="52">
        <v>1.0506100955285591</v>
      </c>
      <c r="Q341" s="65">
        <v>4.1444154E-10</v>
      </c>
      <c r="T341" s="63">
        <v>9.8999999999999994E-5</v>
      </c>
      <c r="U341" s="63">
        <v>5.0930000000000003E-3</v>
      </c>
      <c r="V341" s="63">
        <v>24.909797999999999</v>
      </c>
      <c r="W341" s="63">
        <v>7.9490270000000001</v>
      </c>
      <c r="X341" s="63">
        <v>2.3183700000000002E-3</v>
      </c>
      <c r="Y341" s="63">
        <v>2.1538619999999999E-4</v>
      </c>
      <c r="Z341" s="63">
        <v>35.503044000000003</v>
      </c>
      <c r="AA341" s="63">
        <v>0.27041514</v>
      </c>
      <c r="AB341" s="63">
        <v>0.30702183999999999</v>
      </c>
      <c r="AC341" s="63">
        <v>2.292824205922717E-2</v>
      </c>
      <c r="AD341" s="63">
        <v>0.60036522207801502</v>
      </c>
      <c r="AE341" s="63">
        <v>0.27004634999999999</v>
      </c>
      <c r="AF341" s="63">
        <v>0.45199104999999989</v>
      </c>
      <c r="AG341" s="63">
        <v>0.19667597009461091</v>
      </c>
      <c r="AH341" s="63">
        <v>0.9687657833257074</v>
      </c>
      <c r="AI341" s="63">
        <v>2.2022764000000001E-10</v>
      </c>
      <c r="AL341" s="54">
        <v>1.052E-4</v>
      </c>
      <c r="AM341" s="54">
        <v>3.6524000000000001E-3</v>
      </c>
      <c r="AN341" s="54">
        <v>26.370113</v>
      </c>
      <c r="AO341" s="54">
        <v>7.7431780000000003</v>
      </c>
      <c r="AP341" s="54">
        <v>2.3319234999999998E-3</v>
      </c>
      <c r="AQ341" s="54">
        <v>2.1063391E-4</v>
      </c>
      <c r="AR341" s="54">
        <v>35.543030000000002</v>
      </c>
      <c r="AS341" s="54">
        <v>0.26425866599999998</v>
      </c>
      <c r="AT341" s="54">
        <v>0.26433720999999999</v>
      </c>
      <c r="AU341" s="54">
        <v>1.3417506049137331E-2</v>
      </c>
      <c r="AV341" s="54">
        <v>0.54201338206534533</v>
      </c>
      <c r="AW341" s="54">
        <v>0.25391282999999998</v>
      </c>
      <c r="AX341" s="54">
        <v>0.42794286999999998</v>
      </c>
      <c r="AY341" s="54">
        <v>0.1543618600809758</v>
      </c>
      <c r="AZ341" s="54">
        <v>0.89855569625594789</v>
      </c>
      <c r="BA341" s="54">
        <v>1.5139268E-10</v>
      </c>
      <c r="BD341" s="59">
        <v>1.039E-4</v>
      </c>
      <c r="BE341" s="59">
        <v>4.2529000000000004E-3</v>
      </c>
      <c r="BF341" s="59">
        <v>25.637422999999998</v>
      </c>
      <c r="BG341" s="59">
        <v>7.8628859999999996</v>
      </c>
      <c r="BH341" s="59">
        <v>2.3266454000000002E-3</v>
      </c>
      <c r="BI341" s="59">
        <v>2.1296334000000001E-4</v>
      </c>
      <c r="BJ341" s="59">
        <v>35.528233</v>
      </c>
      <c r="BK341" s="59">
        <v>0.26752041999999998</v>
      </c>
      <c r="BL341" s="59">
        <v>0.28311637000000001</v>
      </c>
      <c r="BM341" s="59">
        <v>1.7206560052993741E-2</v>
      </c>
      <c r="BN341" s="59">
        <v>0.56784335007020703</v>
      </c>
      <c r="BO341" s="59">
        <v>0.26113727599999997</v>
      </c>
      <c r="BP341" s="59">
        <v>0.43913794</v>
      </c>
      <c r="BQ341" s="59">
        <v>0.17131224008610851</v>
      </c>
      <c r="BR341" s="59">
        <v>0.91597298226108059</v>
      </c>
      <c r="BS341" s="59">
        <v>1.7442711000000001E-10</v>
      </c>
    </row>
    <row r="342" spans="2:71" x14ac:dyDescent="0.25">
      <c r="B342" s="52">
        <v>1.039E-4</v>
      </c>
      <c r="C342" s="52">
        <v>1.49202E-2</v>
      </c>
      <c r="D342" s="52">
        <v>23.521639</v>
      </c>
      <c r="E342" s="52">
        <v>8.1383705000000006</v>
      </c>
      <c r="F342" s="52">
        <v>2.3213487999999998E-3</v>
      </c>
      <c r="G342" s="52">
        <v>2.1933133E-4</v>
      </c>
      <c r="H342" s="52">
        <v>35.68797</v>
      </c>
      <c r="I342" s="52">
        <v>0.27038605399999999</v>
      </c>
      <c r="J342" s="52">
        <v>0.40776826999999999</v>
      </c>
      <c r="K342" s="52">
        <v>6.0149603284339687E-2</v>
      </c>
      <c r="L342" s="52">
        <v>0.73830392731997518</v>
      </c>
      <c r="M342" s="52">
        <v>0.30226942000000001</v>
      </c>
      <c r="N342" s="52">
        <v>0.51308349000000009</v>
      </c>
      <c r="O342" s="52">
        <v>0.33471453025165321</v>
      </c>
      <c r="P342" s="52">
        <v>1.221808857251653</v>
      </c>
      <c r="Q342" s="65">
        <v>2.4393013000000002E-2</v>
      </c>
      <c r="T342" s="63">
        <v>1.0349999999999999E-4</v>
      </c>
      <c r="U342" s="63">
        <v>9.6538000000000006E-3</v>
      </c>
      <c r="V342" s="63">
        <v>24.985865</v>
      </c>
      <c r="W342" s="63">
        <v>7.9427475999999997</v>
      </c>
      <c r="X342" s="63">
        <v>2.3348779999999999E-3</v>
      </c>
      <c r="Y342" s="63">
        <v>2.1451242000000001E-4</v>
      </c>
      <c r="Z342" s="63">
        <v>35.743850000000002</v>
      </c>
      <c r="AA342" s="63">
        <v>0.26692990999999999</v>
      </c>
      <c r="AB342" s="63">
        <v>0.35428221999999998</v>
      </c>
      <c r="AC342" s="63">
        <v>4.5513210142167387E-2</v>
      </c>
      <c r="AD342" s="63">
        <v>0.66672534017097029</v>
      </c>
      <c r="AE342" s="63">
        <v>0.28431643000000001</v>
      </c>
      <c r="AF342" s="63">
        <v>0.47748831000000003</v>
      </c>
      <c r="AG342" s="63">
        <v>0.28062364017623648</v>
      </c>
      <c r="AH342" s="63">
        <v>1.1073295771762359</v>
      </c>
      <c r="AI342" s="63">
        <v>1.03504965E-2</v>
      </c>
      <c r="AL342" s="54">
        <v>1.08E-4</v>
      </c>
      <c r="AM342" s="54">
        <v>6.3854999999999997E-3</v>
      </c>
      <c r="AN342" s="54">
        <v>26.477325</v>
      </c>
      <c r="AO342" s="54">
        <v>7.7395209999999999</v>
      </c>
      <c r="AP342" s="54">
        <v>2.3495723E-3</v>
      </c>
      <c r="AQ342" s="54">
        <v>2.0978165000000001E-4</v>
      </c>
      <c r="AR342" s="54">
        <v>35.802067000000001</v>
      </c>
      <c r="AS342" s="54">
        <v>0.26152532399999989</v>
      </c>
      <c r="AT342" s="54">
        <v>0.30492641500000001</v>
      </c>
      <c r="AU342" s="54">
        <v>3.2830950091742687E-2</v>
      </c>
      <c r="AV342" s="54">
        <v>0.59928268911576665</v>
      </c>
      <c r="AW342" s="54">
        <v>0.26643907999999999</v>
      </c>
      <c r="AX342" s="54">
        <v>0.44679770000000002</v>
      </c>
      <c r="AY342" s="54">
        <v>0.22834995013336279</v>
      </c>
      <c r="AZ342" s="54">
        <v>1.0135056885333631</v>
      </c>
      <c r="BA342" s="54">
        <v>3.5758934E-5</v>
      </c>
      <c r="BD342" s="59">
        <v>1.077E-4</v>
      </c>
      <c r="BE342" s="59">
        <v>7.8317999999999999E-3</v>
      </c>
      <c r="BF342" s="59">
        <v>25.724777</v>
      </c>
      <c r="BG342" s="59">
        <v>7.8581222999999998</v>
      </c>
      <c r="BH342" s="59">
        <v>2.3436425000000001E-3</v>
      </c>
      <c r="BI342" s="59">
        <v>2.1212132999999999E-4</v>
      </c>
      <c r="BJ342" s="59">
        <v>35.777565000000003</v>
      </c>
      <c r="BK342" s="59">
        <v>0.26439955999999998</v>
      </c>
      <c r="BL342" s="59">
        <v>0.32825444999999998</v>
      </c>
      <c r="BM342" s="59">
        <v>3.8889160112315781E-2</v>
      </c>
      <c r="BN342" s="59">
        <v>0.63154317013861438</v>
      </c>
      <c r="BO342" s="59">
        <v>0.27503009</v>
      </c>
      <c r="BP342" s="59">
        <v>0.46181450000000002</v>
      </c>
      <c r="BQ342" s="59">
        <v>0.25235945015142591</v>
      </c>
      <c r="BR342" s="59">
        <v>1.0380954505514259</v>
      </c>
      <c r="BS342" s="59">
        <v>3.2758890000000001E-3</v>
      </c>
    </row>
    <row r="343" spans="2:71" x14ac:dyDescent="0.25">
      <c r="B343" s="52" cm="1">
        <f t="array" ref="B343:B356">TRANSPOSE(Fe!E$18:R$18)</f>
        <v>4.6999999999999997E-5</v>
      </c>
      <c r="C343" s="52" cm="1">
        <f t="array" ref="C343:C356">TRANSPOSE('PO4'!E$18:R$18)</f>
        <v>1.4117999999999999E-3</v>
      </c>
      <c r="D343" s="52" cm="1">
        <f t="array" ref="D343:D356">TRANSPOSE(surface_T!E$18:R$18)</f>
        <v>28.961425999999999</v>
      </c>
      <c r="E343" s="52" cm="1">
        <f t="array" ref="E343:E356">TRANSPOSE(surface_ph!E$18:R$18)</f>
        <v>8.127122</v>
      </c>
      <c r="F343" s="52" cm="1">
        <f t="array" ref="F343:F356">TRANSPOSE(surface_Alk!E$18:R$18)</f>
        <v>2.2075477E-3</v>
      </c>
      <c r="G343" s="52" cm="1">
        <f t="array" ref="G343:G356">TRANSPOSE(surface_oxugen!E$18:R$18)</f>
        <v>2.0497627E-4</v>
      </c>
      <c r="H343" s="52" cm="1">
        <f t="array" ref="H343:H356">TRANSPOSE(Surface_sal!E$18:R$18)</f>
        <v>33.969479999999997</v>
      </c>
      <c r="I343" s="52" cm="1">
        <f t="array" ref="I343:I356">TRANSPOSE(picophyto!E$18:R$18)</f>
        <v>0.25031017</v>
      </c>
      <c r="J343" s="52" cm="1">
        <f t="array" ref="J343:J356">TRANSPOSE(nanophyto!E$18:R$18)</f>
        <v>0.16135177000000001</v>
      </c>
      <c r="K343" s="52" cm="1">
        <f t="array" ref="K343:K356">TRANSPOSE(microphyto!E$18:R$18)</f>
        <v>2.0545135399999999E-10</v>
      </c>
      <c r="L343" s="52" cm="1">
        <f t="array" ref="L343:L356">TRANSPOSE(total_phyto!E$18:R$18)</f>
        <v>0.4116619402149595</v>
      </c>
      <c r="M343" s="52" cm="1">
        <f t="array" ref="M343:M356">TRANSPOSE(nanozoo!E$18:R$18)</f>
        <v>0.20666217100000001</v>
      </c>
      <c r="N343" s="52" cm="1">
        <f t="array" ref="N343:N356">TRANSPOSE(microzoo!E$18:R$18)</f>
        <v>0.37623146000000002</v>
      </c>
      <c r="O343" s="52" cm="1">
        <f t="array" ref="O343:O356">TRANSPOSE(mesozoo!E$18:R$18)</f>
        <v>3.1307598199999999E-10</v>
      </c>
      <c r="P343" s="52" cm="1">
        <f t="array" ref="P343:P356">TRANSPOSE(total_zoo!E$18:R$18)</f>
        <v>0.62258173837492647</v>
      </c>
      <c r="Q343" s="65" cm="1">
        <f t="array" ref="Q343:Q356">TRANSPOSE(foram!E$18:R$18)</f>
        <v>6.1823849999999999E-11</v>
      </c>
      <c r="T343" s="63" cm="1">
        <f t="array" ref="T343:T356">TRANSPOSE(Fe!E$129:R$129)</f>
        <v>4.7899999999999999E-5</v>
      </c>
      <c r="U343" s="63" cm="1">
        <f t="array" ref="U343:U356">TRANSPOSE('PO4'!E$129:R$129)</f>
        <v>1.0487999999999999E-3</v>
      </c>
      <c r="V343" s="63" cm="1">
        <f t="array" ref="V343:V356">TRANSPOSE(surface_T!E$129:R$129)</f>
        <v>30.564720000000001</v>
      </c>
      <c r="W343" s="63" cm="1">
        <f t="array" ref="W343:W356">TRANSPOSE(surface_ph!E$129:R$129)</f>
        <v>7.9415300000000002</v>
      </c>
      <c r="X343" s="63" cm="1">
        <f t="array" ref="X343:X356">TRANSPOSE(surface_Alk!E$129:R$129)</f>
        <v>2.2140063999999998E-3</v>
      </c>
      <c r="Y343" s="63" cm="1">
        <f t="array" ref="Y343:Y356">TRANSPOSE(surface_oxugen!E$129:R$129)</f>
        <v>2.006776E-4</v>
      </c>
      <c r="Z343" s="63" cm="1">
        <f t="array" ref="Z343:Z356">TRANSPOSE(Surface_sal!E$129:R$129)</f>
        <v>33.932963999999998</v>
      </c>
      <c r="AA343" s="63" cm="1">
        <f t="array" ref="AA343:AA356">TRANSPOSE(picophyto!E$129:R$129)</f>
        <v>0.23941868599999999</v>
      </c>
      <c r="AB343" s="63" cm="1">
        <f t="array" ref="AB343:AB356">TRANSPOSE(nanophyto!E$129:R$129)</f>
        <v>0.14193966999999999</v>
      </c>
      <c r="AC343" s="63" cm="1">
        <f t="array" ref="AC343:AC356">TRANSPOSE(microphyto!E$129:R$129)</f>
        <v>1.6941311000000001E-10</v>
      </c>
      <c r="AD343" s="63" cm="1">
        <f t="array" ref="AD343:AD356">TRANSPOSE(total_phyto!E$129:R$129)</f>
        <v>0.38135835617833808</v>
      </c>
      <c r="AE343" s="63" cm="1">
        <f t="array" ref="AE343:AE356">TRANSPOSE(nanozoo!E$129:R$129)</f>
        <v>0.19771406</v>
      </c>
      <c r="AF343" s="63" cm="1">
        <f t="array" ref="AF343:AF356">TRANSPOSE(microzoo!E$129:R$129)</f>
        <v>0.35033170000000002</v>
      </c>
      <c r="AG343" s="63" cm="1">
        <f t="array" ref="AG343:AG356">TRANSPOSE(mesozoo!E$129:R$129)</f>
        <v>2.6881172999999998E-10</v>
      </c>
      <c r="AH343" s="63" cm="1">
        <f t="array" ref="AH343:AH356">TRANSPOSE(total_zoo!E$129:R$129)</f>
        <v>0.59237745632633032</v>
      </c>
      <c r="AI343" s="63" cm="1">
        <f t="array" ref="AI343:AI356">TRANSPOSE(foram!E$129:R$129)</f>
        <v>5.6648772000000002E-11</v>
      </c>
      <c r="AL343" s="54" cm="1">
        <f t="array" ref="AL343:AL356">TRANSPOSE(Fe!E$166:R$166)</f>
        <v>5.0500000000000001E-5</v>
      </c>
      <c r="AM343" s="54" cm="1">
        <f t="array" ref="AM343:AM356">TRANSPOSE('PO4'!E$166:R$166)</f>
        <v>7.7169999999999995E-4</v>
      </c>
      <c r="AN343" s="54" cm="1">
        <f t="array" ref="AN343:AN356">TRANSPOSE(surface_T!E$166:R$166)</f>
        <v>32.187336000000002</v>
      </c>
      <c r="AO343" s="54" cm="1">
        <f t="array" ref="AO343:AO356">TRANSPOSE(surface_ph!E$166:R$166)</f>
        <v>7.7425145999999998</v>
      </c>
      <c r="AP343" s="54" cm="1">
        <f t="array" ref="AP343:AP356">TRANSPOSE(surface_Alk!E$166:R$166)</f>
        <v>2.2215009999999999E-3</v>
      </c>
      <c r="AQ343" s="54" cm="1">
        <f t="array" ref="AQ343:AQ356">TRANSPOSE(surface_oxugen!E$166:R$166)</f>
        <v>1.9660815E-4</v>
      </c>
      <c r="AR343" s="54" cm="1">
        <f t="array" ref="AR343:AR356">TRANSPOSE(Surface_sal!E$166:R$166)</f>
        <v>33.896545000000003</v>
      </c>
      <c r="AS343" s="54" cm="1">
        <f t="array" ref="AS343:AS356">TRANSPOSE(picophyto!E$166:R$166)</f>
        <v>0.22775335999999999</v>
      </c>
      <c r="AT343" s="54" cm="1">
        <f t="array" ref="AT343:AT356">TRANSPOSE(nanophyto!E$166:R$166)</f>
        <v>0.12541756000000001</v>
      </c>
      <c r="AU343" s="54" cm="1">
        <f t="array" ref="AU343:AU356">TRANSPOSE(microphyto!E$166:R$166)</f>
        <v>1.48365375E-10</v>
      </c>
      <c r="AV343" s="54" cm="1">
        <f t="array" ref="AV343:AV356">TRANSPOSE(total_phyto!E$166:R$166)</f>
        <v>0.35317092015681328</v>
      </c>
      <c r="AW343" s="54" cm="1">
        <f t="array" ref="AW343:AW356">TRANSPOSE(nanozoo!E$166:R$166)</f>
        <v>0.18914276999999999</v>
      </c>
      <c r="AX343" s="54" cm="1">
        <f t="array" ref="AX343:AX356">TRANSPOSE(microzoo!E$166:R$166)</f>
        <v>0.32672565999999997</v>
      </c>
      <c r="AY343" s="54" cm="1">
        <f t="array" ref="AY343:AY356">TRANSPOSE(mesozoo!E$166:R$166)</f>
        <v>2.39307202E-10</v>
      </c>
      <c r="AZ343" s="54" cm="1">
        <f t="array" ref="AZ343:AZ356">TRANSPOSE(total_zoo!E$166:R$166)</f>
        <v>0.57150775229411677</v>
      </c>
      <c r="BA343" s="54" cm="1">
        <f t="array" ref="BA343:BA356">TRANSPOSE(foram!E$166:R$166)</f>
        <v>5.2316636999999997E-11</v>
      </c>
      <c r="BD343" s="59" cm="1">
        <f t="array" ref="BD343:BD356">TRANSPOSE(Fe!E$92:R$92)</f>
        <v>4.9799999999999998E-5</v>
      </c>
      <c r="BE343" s="59" cm="1">
        <f t="array" ref="BE343:BE356">TRANSPOSE('PO4'!E$92:R$92)</f>
        <v>9.0990000000000005E-4</v>
      </c>
      <c r="BF343" s="59" cm="1">
        <f t="array" ref="BF343:BF356">TRANSPOSE(surface_T!E$92:R$92)</f>
        <v>31.368752000000001</v>
      </c>
      <c r="BG343" s="59" cm="1">
        <f t="array" ref="BG343:BG356">TRANSPOSE(surface_ph!E$92:R$92)</f>
        <v>7.8575144000000003</v>
      </c>
      <c r="BH343" s="59" cm="1">
        <f t="array" ref="BH343:BH356">TRANSPOSE(surface_Alk!E$92:R$92)</f>
        <v>2.2192520000000001E-3</v>
      </c>
      <c r="BI343" s="59" cm="1">
        <f t="array" ref="BI343:BI356">TRANSPOSE(surface_oxugen!E$92:R$92)</f>
        <v>1.9862596E-4</v>
      </c>
      <c r="BJ343" s="59" cm="1">
        <f t="array" ref="BJ343:BJ356">TRANSPOSE(Surface_sal!E$92:R$92)</f>
        <v>33.919792000000001</v>
      </c>
      <c r="BK343" s="59" cm="1">
        <f t="array" ref="BK343:BK356">TRANSPOSE(picophyto!E$92:R$92)</f>
        <v>0.23378560000000001</v>
      </c>
      <c r="BL343" s="59" cm="1">
        <f t="array" ref="BL343:BL356">TRANSPOSE(nanophyto!E$92:R$92)</f>
        <v>0.13392947999999999</v>
      </c>
      <c r="BM343" s="59" cm="1">
        <f t="array" ref="BM343:BM356">TRANSPOSE(microphyto!E$92:R$92)</f>
        <v>1.6007429599999999E-10</v>
      </c>
      <c r="BN343" s="59" cm="1">
        <f t="array" ref="BN343:BN356">TRANSPOSE(total_phyto!E$92:R$92)</f>
        <v>0.36771508016879723</v>
      </c>
      <c r="BO343" s="59" cm="1">
        <f t="array" ref="BO343:BO356">TRANSPOSE(nanozoo!E$92:R$92)</f>
        <v>0.193611914</v>
      </c>
      <c r="BP343" s="59" cm="1">
        <f t="array" ref="BP343:BP356">TRANSPOSE(microzoo!E$92:R$92)</f>
        <v>0.33958515</v>
      </c>
      <c r="BQ343" s="59" cm="1">
        <f t="array" ref="BQ343:BQ356">TRANSPOSE(mesozoo!E$92:R$92)</f>
        <v>2.57754087E-10</v>
      </c>
      <c r="BR343" s="59" cm="1">
        <f t="array" ref="BR343:BR356">TRANSPOSE(total_zoo!E$92:R$92)</f>
        <v>0.57191709131256352</v>
      </c>
      <c r="BS343" s="59" cm="1">
        <f t="array" ref="BS343:BS356">TRANSPOSE(foram!E$92:R$92)</f>
        <v>5.4783570000000003E-11</v>
      </c>
    </row>
    <row r="344" spans="2:71" x14ac:dyDescent="0.25">
      <c r="B344" s="52">
        <v>4.9700000000000002E-5</v>
      </c>
      <c r="C344" s="52">
        <v>1.4456E-3</v>
      </c>
      <c r="D344" s="52">
        <v>29.074491999999999</v>
      </c>
      <c r="E344" s="52">
        <v>8.1204549999999998</v>
      </c>
      <c r="F344" s="52">
        <v>2.2023519999999999E-3</v>
      </c>
      <c r="G344" s="52">
        <v>2.0617171000000001E-4</v>
      </c>
      <c r="H344" s="52">
        <v>33.895600000000002</v>
      </c>
      <c r="I344" s="52">
        <v>0.24616204</v>
      </c>
      <c r="J344" s="52">
        <v>0.172637451</v>
      </c>
      <c r="K344" s="52">
        <v>2.4996996500000002E-10</v>
      </c>
      <c r="L344" s="52">
        <v>0.41879949126083738</v>
      </c>
      <c r="M344" s="52">
        <v>0.22355381999999999</v>
      </c>
      <c r="N344" s="52">
        <v>0.40356505999999998</v>
      </c>
      <c r="O344" s="52">
        <v>4.6955835054287617E-2</v>
      </c>
      <c r="P344" s="52">
        <v>0.71746751913347628</v>
      </c>
      <c r="Q344" s="65">
        <v>7.9142729999999997E-11</v>
      </c>
      <c r="T344" s="63">
        <v>5.1100000000000002E-5</v>
      </c>
      <c r="U344" s="63">
        <v>1.0988E-3</v>
      </c>
      <c r="V344" s="63">
        <v>30.666285999999999</v>
      </c>
      <c r="W344" s="63">
        <v>7.9385500000000002</v>
      </c>
      <c r="X344" s="63">
        <v>2.2089570000000001E-3</v>
      </c>
      <c r="Y344" s="63">
        <v>2.0188241999999999E-4</v>
      </c>
      <c r="Z344" s="63">
        <v>33.863273999999997</v>
      </c>
      <c r="AA344" s="63">
        <v>0.23337773000000001</v>
      </c>
      <c r="AB344" s="63">
        <v>0.15339715000000001</v>
      </c>
      <c r="AC344" s="63">
        <v>2.19656933E-10</v>
      </c>
      <c r="AD344" s="63">
        <v>0.38677488023011591</v>
      </c>
      <c r="AE344" s="63">
        <v>0.21342970999999999</v>
      </c>
      <c r="AF344" s="63">
        <v>0.38705954999999997</v>
      </c>
      <c r="AG344" s="63">
        <v>3.7526596052924029E-2</v>
      </c>
      <c r="AH344" s="63">
        <v>0.6841902331283195</v>
      </c>
      <c r="AI344" s="63">
        <v>7.4557050000000002E-11</v>
      </c>
      <c r="AL344" s="54">
        <v>5.4400000000000001E-5</v>
      </c>
      <c r="AM344" s="54">
        <v>8.2299999999999995E-4</v>
      </c>
      <c r="AN344" s="54">
        <v>32.281112999999998</v>
      </c>
      <c r="AO344" s="54">
        <v>7.7425737000000003</v>
      </c>
      <c r="AP344" s="54">
        <v>2.2168113000000001E-3</v>
      </c>
      <c r="AQ344" s="54">
        <v>1.9782573999999999E-4</v>
      </c>
      <c r="AR344" s="54">
        <v>33.834052999999997</v>
      </c>
      <c r="AS344" s="54">
        <v>0.22006001</v>
      </c>
      <c r="AT344" s="54">
        <v>0.13667103</v>
      </c>
      <c r="AU344" s="54">
        <v>1.99945251E-10</v>
      </c>
      <c r="AV344" s="54">
        <v>0.35673104021006441</v>
      </c>
      <c r="AW344" s="54">
        <v>0.20339868999999999</v>
      </c>
      <c r="AX344" s="54">
        <v>0.37148634000000003</v>
      </c>
      <c r="AY344" s="54">
        <v>2.8436052051609741E-2</v>
      </c>
      <c r="AZ344" s="54">
        <v>0.65751832512465092</v>
      </c>
      <c r="BA344" s="54">
        <v>7.0588029999999999E-11</v>
      </c>
      <c r="BD344" s="59">
        <v>5.3499999999999999E-5</v>
      </c>
      <c r="BE344" s="59">
        <v>9.5989999999999997E-4</v>
      </c>
      <c r="BF344" s="59">
        <v>31.469484000000001</v>
      </c>
      <c r="BG344" s="59">
        <v>7.8543462999999996</v>
      </c>
      <c r="BH344" s="59">
        <v>2.2144996999999998E-3</v>
      </c>
      <c r="BI344" s="59">
        <v>1.9982784999999999E-4</v>
      </c>
      <c r="BJ344" s="59">
        <v>33.854233000000001</v>
      </c>
      <c r="BK344" s="59">
        <v>0.22676938999999999</v>
      </c>
      <c r="BL344" s="59">
        <v>0.145331082</v>
      </c>
      <c r="BM344" s="59">
        <v>2.1165819599999999E-10</v>
      </c>
      <c r="BN344" s="59">
        <v>0.37210047222198422</v>
      </c>
      <c r="BO344" s="59">
        <v>0.20881744999999999</v>
      </c>
      <c r="BP344" s="59">
        <v>0.37839481000000003</v>
      </c>
      <c r="BQ344" s="59">
        <v>3.5475872052634139E-2</v>
      </c>
      <c r="BR344" s="59">
        <v>0.66501376212567531</v>
      </c>
      <c r="BS344" s="59">
        <v>7.3004070000000004E-11</v>
      </c>
    </row>
    <row r="345" spans="2:71" x14ac:dyDescent="0.25">
      <c r="B345" s="52">
        <v>5.49E-5</v>
      </c>
      <c r="C345" s="52">
        <v>1.4197000000000001E-3</v>
      </c>
      <c r="D345" s="52">
        <v>28.901636</v>
      </c>
      <c r="E345" s="52">
        <v>8.118233</v>
      </c>
      <c r="F345" s="52">
        <v>2.2099990999999999E-3</v>
      </c>
      <c r="G345" s="52">
        <v>2.0702997000000001E-4</v>
      </c>
      <c r="H345" s="52">
        <v>34.018479999999997</v>
      </c>
      <c r="I345" s="52">
        <v>0.24315337400000001</v>
      </c>
      <c r="J345" s="52">
        <v>0.17498856400000001</v>
      </c>
      <c r="K345" s="52">
        <v>2.5616987299999998E-10</v>
      </c>
      <c r="L345" s="52">
        <v>0.41814193826735307</v>
      </c>
      <c r="M345" s="52">
        <v>0.23265237</v>
      </c>
      <c r="N345" s="52">
        <v>0.39944278</v>
      </c>
      <c r="O345" s="52">
        <v>8.4389500060678524E-2</v>
      </c>
      <c r="P345" s="52">
        <v>0.76139357014770137</v>
      </c>
      <c r="Q345" s="65">
        <v>8.6954554999999994E-11</v>
      </c>
      <c r="T345" s="63">
        <v>5.7899999999999998E-5</v>
      </c>
      <c r="U345" s="63">
        <v>1.0522999999999999E-3</v>
      </c>
      <c r="V345" s="63">
        <v>30.484314000000001</v>
      </c>
      <c r="W345" s="63">
        <v>7.9356203000000001</v>
      </c>
      <c r="X345" s="63">
        <v>2.2161590000000001E-3</v>
      </c>
      <c r="Y345" s="63">
        <v>2.026474E-4</v>
      </c>
      <c r="Z345" s="63">
        <v>33.98189</v>
      </c>
      <c r="AA345" s="63">
        <v>0.22955365</v>
      </c>
      <c r="AB345" s="63">
        <v>0.15346127000000001</v>
      </c>
      <c r="AC345" s="63">
        <v>2.158532E-10</v>
      </c>
      <c r="AD345" s="63">
        <v>0.38301492022642381</v>
      </c>
      <c r="AE345" s="63">
        <v>0.21998819999999999</v>
      </c>
      <c r="AF345" s="63">
        <v>0.38327715000000001</v>
      </c>
      <c r="AG345" s="63">
        <v>6.5437880057427164E-2</v>
      </c>
      <c r="AH345" s="63">
        <v>0.71637514413809589</v>
      </c>
      <c r="AI345" s="63">
        <v>7.9524379999999996E-11</v>
      </c>
      <c r="AL345" s="54">
        <v>6.3200000000000005E-5</v>
      </c>
      <c r="AM345" s="54">
        <v>7.7070000000000003E-4</v>
      </c>
      <c r="AN345" s="54">
        <v>32.094093000000001</v>
      </c>
      <c r="AO345" s="54">
        <v>7.7392859999999999</v>
      </c>
      <c r="AP345" s="54">
        <v>2.223718E-3</v>
      </c>
      <c r="AQ345" s="54">
        <v>1.9853224999999999E-4</v>
      </c>
      <c r="AR345" s="54">
        <v>33.949420000000003</v>
      </c>
      <c r="AS345" s="54">
        <v>0.21562577999999999</v>
      </c>
      <c r="AT345" s="54">
        <v>0.13532271400000001</v>
      </c>
      <c r="AU345" s="54">
        <v>1.9192583000000001E-10</v>
      </c>
      <c r="AV345" s="54">
        <v>0.35094849420200652</v>
      </c>
      <c r="AW345" s="54">
        <v>0.207883594</v>
      </c>
      <c r="AX345" s="54">
        <v>0.36859139000000002</v>
      </c>
      <c r="AY345" s="54">
        <v>4.8286250054637707E-2</v>
      </c>
      <c r="AZ345" s="54">
        <v>0.68056593213146654</v>
      </c>
      <c r="BA345" s="54">
        <v>7.3563099999999995E-11</v>
      </c>
      <c r="BD345" s="59">
        <v>6.1500000000000004E-5</v>
      </c>
      <c r="BE345" s="59">
        <v>9.0620000000000002E-4</v>
      </c>
      <c r="BF345" s="59">
        <v>31.287953999999999</v>
      </c>
      <c r="BG345" s="59">
        <v>7.8508630000000004</v>
      </c>
      <c r="BH345" s="59">
        <v>2.2217106999999998E-3</v>
      </c>
      <c r="BI345" s="59">
        <v>2.0055284E-4</v>
      </c>
      <c r="BJ345" s="59">
        <v>33.972476999999998</v>
      </c>
      <c r="BK345" s="59">
        <v>0.22256864000000001</v>
      </c>
      <c r="BL345" s="59">
        <v>0.14435107</v>
      </c>
      <c r="BM345" s="59">
        <v>2.0420763300000001E-10</v>
      </c>
      <c r="BN345" s="59">
        <v>0.366919710214549</v>
      </c>
      <c r="BO345" s="59">
        <v>0.21413283399999999</v>
      </c>
      <c r="BP345" s="59">
        <v>0.37542123999999999</v>
      </c>
      <c r="BQ345" s="59">
        <v>5.8227148056265707E-2</v>
      </c>
      <c r="BR345" s="59">
        <v>0.69109737413309458</v>
      </c>
      <c r="BS345" s="59">
        <v>7.6760979999999999E-11</v>
      </c>
    </row>
    <row r="346" spans="2:71" x14ac:dyDescent="0.25">
      <c r="B346" s="52">
        <v>6.5699999999999998E-5</v>
      </c>
      <c r="C346" s="52">
        <v>1.2551999999999999E-3</v>
      </c>
      <c r="D346" s="52">
        <v>28.179794000000001</v>
      </c>
      <c r="E346" s="52">
        <v>8.12256</v>
      </c>
      <c r="F346" s="52">
        <v>2.2375734999999998E-3</v>
      </c>
      <c r="G346" s="52">
        <v>2.0772286999999999E-4</v>
      </c>
      <c r="H346" s="52">
        <v>34.452812000000002</v>
      </c>
      <c r="I346" s="52">
        <v>0.25289507999999999</v>
      </c>
      <c r="J346" s="52">
        <v>0.15853457900000001</v>
      </c>
      <c r="K346" s="52">
        <v>1.5243676900000001E-10</v>
      </c>
      <c r="L346" s="52">
        <v>0.4114296591613773</v>
      </c>
      <c r="M346" s="52">
        <v>0.21516905</v>
      </c>
      <c r="N346" s="52">
        <v>0.39669875999999998</v>
      </c>
      <c r="O346" s="52">
        <v>2.7080951299999999E-10</v>
      </c>
      <c r="P346" s="52">
        <v>0.65389186033252611</v>
      </c>
      <c r="Q346" s="65">
        <v>6.1663880000000001E-11</v>
      </c>
      <c r="T346" s="63">
        <v>7.2100000000000004E-5</v>
      </c>
      <c r="U346" s="63">
        <v>9.2840000000000002E-4</v>
      </c>
      <c r="V346" s="63">
        <v>29.755161000000001</v>
      </c>
      <c r="W346" s="63">
        <v>7.9341419999999996</v>
      </c>
      <c r="X346" s="63">
        <v>2.2437694000000002E-3</v>
      </c>
      <c r="Y346" s="63">
        <v>2.0327019E-4</v>
      </c>
      <c r="Z346" s="63">
        <v>34.414459999999998</v>
      </c>
      <c r="AA346" s="63">
        <v>0.24022019999999999</v>
      </c>
      <c r="AB346" s="63">
        <v>0.13905477599999999</v>
      </c>
      <c r="AC346" s="63">
        <v>1.3557547600000001E-10</v>
      </c>
      <c r="AD346" s="63">
        <v>0.37927497614394873</v>
      </c>
      <c r="AE346" s="63">
        <v>0.20522657499999999</v>
      </c>
      <c r="AF346" s="63">
        <v>0.36766191999999998</v>
      </c>
      <c r="AG346" s="63">
        <v>2.3977443300000001E-10</v>
      </c>
      <c r="AH346" s="63">
        <v>0.61954965029682463</v>
      </c>
      <c r="AI346" s="63">
        <v>5.6223737E-11</v>
      </c>
      <c r="AL346" s="54">
        <v>8.1100000000000006E-5</v>
      </c>
      <c r="AM346" s="54">
        <v>6.8280000000000001E-4</v>
      </c>
      <c r="AN346" s="54">
        <v>31.358456</v>
      </c>
      <c r="AO346" s="54">
        <v>7.7356113999999998</v>
      </c>
      <c r="AP346" s="54">
        <v>2.2513304999999999E-3</v>
      </c>
      <c r="AQ346" s="54">
        <v>1.9908694E-4</v>
      </c>
      <c r="AR346" s="54">
        <v>34.37914</v>
      </c>
      <c r="AS346" s="54">
        <v>0.22708626500000001</v>
      </c>
      <c r="AT346" s="54">
        <v>0.12293565400000001</v>
      </c>
      <c r="AU346" s="54">
        <v>1.24290913E-10</v>
      </c>
      <c r="AV346" s="54">
        <v>0.35002191913223168</v>
      </c>
      <c r="AW346" s="54">
        <v>0.19586616000000001</v>
      </c>
      <c r="AX346" s="54">
        <v>0.34241840000000001</v>
      </c>
      <c r="AY346" s="54">
        <v>2.1975982E-10</v>
      </c>
      <c r="AZ346" s="54">
        <v>0.59617687327398405</v>
      </c>
      <c r="BA346" s="54">
        <v>5.1996116000000002E-11</v>
      </c>
      <c r="BD346" s="59">
        <v>7.7899999999999996E-5</v>
      </c>
      <c r="BE346" s="59">
        <v>8.0079999999999995E-4</v>
      </c>
      <c r="BF346" s="59">
        <v>30.55583</v>
      </c>
      <c r="BG346" s="59">
        <v>7.8492594000000002</v>
      </c>
      <c r="BH346" s="59">
        <v>2.2494104E-3</v>
      </c>
      <c r="BI346" s="59">
        <v>2.0113177E-4</v>
      </c>
      <c r="BJ346" s="59">
        <v>34.403530000000003</v>
      </c>
      <c r="BK346" s="59">
        <v>0.233739575</v>
      </c>
      <c r="BL346" s="59">
        <v>0.13094545899999999</v>
      </c>
      <c r="BM346" s="59">
        <v>1.3012955299999999E-10</v>
      </c>
      <c r="BN346" s="59">
        <v>0.36468503413829462</v>
      </c>
      <c r="BO346" s="59">
        <v>0.20059477000000001</v>
      </c>
      <c r="BP346" s="59">
        <v>0.35533277000000002</v>
      </c>
      <c r="BQ346" s="59">
        <v>2.3049538E-10</v>
      </c>
      <c r="BR346" s="59">
        <v>0.59665666428471964</v>
      </c>
      <c r="BS346" s="59">
        <v>5.4181570000000002E-11</v>
      </c>
    </row>
    <row r="347" spans="2:71" x14ac:dyDescent="0.25">
      <c r="B347" s="52">
        <v>7.3899999999999994E-5</v>
      </c>
      <c r="C347" s="52">
        <v>1.2744E-3</v>
      </c>
      <c r="D347" s="52">
        <v>27.502486999999999</v>
      </c>
      <c r="E347" s="52">
        <v>8.1254589999999993</v>
      </c>
      <c r="F347" s="52">
        <v>2.2679763000000002E-3</v>
      </c>
      <c r="G347" s="52">
        <v>2.087526E-4</v>
      </c>
      <c r="H347" s="52">
        <v>34.927669999999999</v>
      </c>
      <c r="I347" s="52">
        <v>0.25801276000000001</v>
      </c>
      <c r="J347" s="52">
        <v>0.15718886000000001</v>
      </c>
      <c r="K347" s="52">
        <v>1.31761853E-10</v>
      </c>
      <c r="L347" s="52">
        <v>0.41520162013996931</v>
      </c>
      <c r="M347" s="52">
        <v>0.21203696</v>
      </c>
      <c r="N347" s="52">
        <v>0.37252256</v>
      </c>
      <c r="O347" s="52">
        <v>2.0446745699999999E-10</v>
      </c>
      <c r="P347" s="52">
        <v>0.62499255825951405</v>
      </c>
      <c r="Q347" s="65">
        <v>5.4991479999999997E-11</v>
      </c>
      <c r="T347" s="63">
        <v>8.2700000000000004E-5</v>
      </c>
      <c r="U347" s="63">
        <v>9.1080000000000002E-4</v>
      </c>
      <c r="V347" s="63">
        <v>29.070198000000001</v>
      </c>
      <c r="W347" s="63">
        <v>7.9333960000000001</v>
      </c>
      <c r="X347" s="63">
        <v>2.2765820000000001E-3</v>
      </c>
      <c r="Y347" s="63">
        <v>2.0414351E-4</v>
      </c>
      <c r="Z347" s="63">
        <v>34.927287999999997</v>
      </c>
      <c r="AA347" s="63">
        <v>0.245697205</v>
      </c>
      <c r="AB347" s="63">
        <v>0.13429269999999999</v>
      </c>
      <c r="AC347" s="63">
        <v>1.1201776E-10</v>
      </c>
      <c r="AD347" s="63">
        <v>0.37998990511942748</v>
      </c>
      <c r="AE347" s="63">
        <v>0.20104159399999999</v>
      </c>
      <c r="AF347" s="63">
        <v>0.33521677999999999</v>
      </c>
      <c r="AG347" s="63">
        <v>1.7314353200000001E-10</v>
      </c>
      <c r="AH347" s="63">
        <v>0.58205776822197053</v>
      </c>
      <c r="AI347" s="63">
        <v>4.7840331999999997E-11</v>
      </c>
      <c r="AL347" s="54">
        <v>9.5099999999999994E-5</v>
      </c>
      <c r="AM347" s="54">
        <v>6.5059999999999998E-4</v>
      </c>
      <c r="AN347" s="54">
        <v>30.668112000000001</v>
      </c>
      <c r="AO347" s="54">
        <v>7.7336726000000002</v>
      </c>
      <c r="AP347" s="54">
        <v>2.2865314999999998E-3</v>
      </c>
      <c r="AQ347" s="54">
        <v>1.9975976000000001E-4</v>
      </c>
      <c r="AR347" s="54">
        <v>34.927019999999999</v>
      </c>
      <c r="AS347" s="54">
        <v>0.23272754000000001</v>
      </c>
      <c r="AT347" s="54">
        <v>0.115820519</v>
      </c>
      <c r="AU347" s="54">
        <v>9.8688851E-11</v>
      </c>
      <c r="AV347" s="54">
        <v>0.34854805910547809</v>
      </c>
      <c r="AW347" s="54">
        <v>0.190878465</v>
      </c>
      <c r="AX347" s="54">
        <v>0.30289702000000002</v>
      </c>
      <c r="AY347" s="54">
        <v>1.5132012600000001E-10</v>
      </c>
      <c r="AZ347" s="54">
        <v>0.5530845341963786</v>
      </c>
      <c r="BA347" s="54">
        <v>4.2263980000000001E-11</v>
      </c>
      <c r="BD347" s="59">
        <v>9.0600000000000007E-5</v>
      </c>
      <c r="BE347" s="59">
        <v>7.7309999999999998E-4</v>
      </c>
      <c r="BF347" s="59">
        <v>29.86881</v>
      </c>
      <c r="BG347" s="59">
        <v>7.8485303000000002</v>
      </c>
      <c r="BH347" s="59">
        <v>2.2834932999999998E-3</v>
      </c>
      <c r="BI347" s="59">
        <v>2.0189698000000001E-4</v>
      </c>
      <c r="BJ347" s="59">
        <v>34.932915000000001</v>
      </c>
      <c r="BK347" s="59">
        <v>0.23931160000000001</v>
      </c>
      <c r="BL347" s="59">
        <v>0.12484608</v>
      </c>
      <c r="BM347" s="59">
        <v>1.05191283E-10</v>
      </c>
      <c r="BN347" s="59">
        <v>0.36415768011228428</v>
      </c>
      <c r="BO347" s="59">
        <v>0.195943336</v>
      </c>
      <c r="BP347" s="59">
        <v>0.31906288999999999</v>
      </c>
      <c r="BQ347" s="59">
        <v>1.6211992500000001E-10</v>
      </c>
      <c r="BR347" s="59">
        <v>0.55370668420717828</v>
      </c>
      <c r="BS347" s="59">
        <v>4.5019582000000001E-11</v>
      </c>
    </row>
    <row r="348" spans="2:71" x14ac:dyDescent="0.25">
      <c r="B348" s="52">
        <v>8.1899999999999999E-5</v>
      </c>
      <c r="C348" s="52">
        <v>1.5421E-3</v>
      </c>
      <c r="D348" s="52">
        <v>26.722367999999999</v>
      </c>
      <c r="E348" s="52">
        <v>8.1280490000000007</v>
      </c>
      <c r="F348" s="52">
        <v>2.2854888999999999E-3</v>
      </c>
      <c r="G348" s="52">
        <v>2.1065622E-4</v>
      </c>
      <c r="H348" s="52">
        <v>35.195315999999998</v>
      </c>
      <c r="I348" s="52">
        <v>0.26399892000000003</v>
      </c>
      <c r="J348" s="52">
        <v>0.17229506</v>
      </c>
      <c r="K348" s="52">
        <v>1.4501766999999999E-10</v>
      </c>
      <c r="L348" s="52">
        <v>0.43629398015371668</v>
      </c>
      <c r="M348" s="52">
        <v>0.21595748000000001</v>
      </c>
      <c r="N348" s="52">
        <v>0.38799250000000002</v>
      </c>
      <c r="O348" s="52">
        <v>2.1762970000000001E-10</v>
      </c>
      <c r="P348" s="52">
        <v>0.64422979027645422</v>
      </c>
      <c r="Q348" s="65">
        <v>5.8755895999999995E-11</v>
      </c>
      <c r="T348" s="63">
        <v>9.1199999999999994E-5</v>
      </c>
      <c r="U348" s="63">
        <v>1.1004000000000001E-3</v>
      </c>
      <c r="V348" s="63">
        <v>28.267893000000001</v>
      </c>
      <c r="W348" s="63">
        <v>7.9333463000000002</v>
      </c>
      <c r="X348" s="63">
        <v>2.2962412000000001E-3</v>
      </c>
      <c r="Y348" s="63">
        <v>2.0595638E-4</v>
      </c>
      <c r="Z348" s="63">
        <v>35.225997999999997</v>
      </c>
      <c r="AA348" s="63">
        <v>0.25294549</v>
      </c>
      <c r="AB348" s="63">
        <v>0.14612950499999999</v>
      </c>
      <c r="AC348" s="63">
        <v>1.1981929E-10</v>
      </c>
      <c r="AD348" s="63">
        <v>0.39907499512757377</v>
      </c>
      <c r="AE348" s="63">
        <v>0.20454014000000001</v>
      </c>
      <c r="AF348" s="63">
        <v>0.34726219000000003</v>
      </c>
      <c r="AG348" s="63">
        <v>1.7970890699999999E-10</v>
      </c>
      <c r="AH348" s="63">
        <v>0.5975142722311888</v>
      </c>
      <c r="AI348" s="63">
        <v>5.0432269999999999E-11</v>
      </c>
      <c r="AL348" s="54">
        <v>1.0459999999999999E-4</v>
      </c>
      <c r="AM348" s="54">
        <v>7.8050000000000005E-4</v>
      </c>
      <c r="AN348" s="54">
        <v>29.848784999999999</v>
      </c>
      <c r="AO348" s="54">
        <v>7.733117</v>
      </c>
      <c r="AP348" s="54">
        <v>2.3086942000000001E-3</v>
      </c>
      <c r="AQ348" s="54">
        <v>2.0141431E-4</v>
      </c>
      <c r="AR348" s="54">
        <v>35.26182</v>
      </c>
      <c r="AS348" s="54">
        <v>0.24062317</v>
      </c>
      <c r="AT348" s="54">
        <v>0.12457618600000001</v>
      </c>
      <c r="AU348" s="54">
        <v>1.02530072E-10</v>
      </c>
      <c r="AV348" s="54">
        <v>0.36519935610951187</v>
      </c>
      <c r="AW348" s="54">
        <v>0.19384002</v>
      </c>
      <c r="AX348" s="54">
        <v>0.31053114999999998</v>
      </c>
      <c r="AY348" s="54">
        <v>1.52610264E-10</v>
      </c>
      <c r="AZ348" s="54">
        <v>0.56507444019947428</v>
      </c>
      <c r="BA348" s="54">
        <v>4.3670935E-11</v>
      </c>
      <c r="BD348" s="59">
        <v>9.9900000000000002E-5</v>
      </c>
      <c r="BE348" s="59">
        <v>9.2659999999999997E-4</v>
      </c>
      <c r="BF348" s="59">
        <v>29.059501999999998</v>
      </c>
      <c r="BG348" s="59">
        <v>7.8483352999999996</v>
      </c>
      <c r="BH348" s="59">
        <v>2.3044431999999998E-3</v>
      </c>
      <c r="BI348" s="59">
        <v>2.0363485E-4</v>
      </c>
      <c r="BJ348" s="59">
        <v>35.249415999999997</v>
      </c>
      <c r="BK348" s="59">
        <v>0.24686997599999999</v>
      </c>
      <c r="BL348" s="59">
        <v>0.13473454900000001</v>
      </c>
      <c r="BM348" s="59">
        <v>1.10327695E-10</v>
      </c>
      <c r="BN348" s="59">
        <v>0.38160452511766302</v>
      </c>
      <c r="BO348" s="59">
        <v>0.199039366</v>
      </c>
      <c r="BP348" s="59">
        <v>0.32812860999999999</v>
      </c>
      <c r="BQ348" s="59">
        <v>1.64910883E-10</v>
      </c>
      <c r="BR348" s="59">
        <v>0.56569247621177488</v>
      </c>
      <c r="BS348" s="59">
        <v>4.6817667999999998E-11</v>
      </c>
    </row>
    <row r="349" spans="2:71" x14ac:dyDescent="0.25">
      <c r="B349" s="52">
        <v>8.8499999999999996E-5</v>
      </c>
      <c r="C349" s="52">
        <v>1.8131E-3</v>
      </c>
      <c r="D349" s="52">
        <v>25.982658000000001</v>
      </c>
      <c r="E349" s="52">
        <v>8.1319599999999994</v>
      </c>
      <c r="F349" s="52">
        <v>2.2971323E-3</v>
      </c>
      <c r="G349" s="52">
        <v>2.1231447000000001E-4</v>
      </c>
      <c r="H349" s="52">
        <v>35.372169999999997</v>
      </c>
      <c r="I349" s="52">
        <v>0.26869776000000001</v>
      </c>
      <c r="J349" s="52">
        <v>0.18677476400000001</v>
      </c>
      <c r="K349" s="52">
        <v>1.6207593399999999E-10</v>
      </c>
      <c r="L349" s="52">
        <v>0.45547252417131362</v>
      </c>
      <c r="M349" s="52">
        <v>0.22171145</v>
      </c>
      <c r="N349" s="52">
        <v>0.40894638</v>
      </c>
      <c r="O349" s="52">
        <v>2.4276430000000002E-10</v>
      </c>
      <c r="P349" s="52">
        <v>0.67141657430629509</v>
      </c>
      <c r="Q349" s="65">
        <v>6.3447913999999996E-11</v>
      </c>
      <c r="T349" s="63">
        <v>9.7700000000000003E-5</v>
      </c>
      <c r="U349" s="63">
        <v>1.3090000000000001E-3</v>
      </c>
      <c r="V349" s="63">
        <v>27.501265</v>
      </c>
      <c r="W349" s="63">
        <v>7.9331402999999998</v>
      </c>
      <c r="X349" s="63">
        <v>2.3092360000000001E-3</v>
      </c>
      <c r="Y349" s="63">
        <v>2.0759406E-4</v>
      </c>
      <c r="Z349" s="63">
        <v>35.419376</v>
      </c>
      <c r="AA349" s="63">
        <v>0.25854054999999998</v>
      </c>
      <c r="AB349" s="63">
        <v>0.15880162</v>
      </c>
      <c r="AC349" s="63">
        <v>1.31553646E-10</v>
      </c>
      <c r="AD349" s="63">
        <v>0.4173421701397767</v>
      </c>
      <c r="AE349" s="63">
        <v>0.20993140599999999</v>
      </c>
      <c r="AF349" s="63">
        <v>0.36671351000000002</v>
      </c>
      <c r="AG349" s="63">
        <v>1.9687497999999999E-10</v>
      </c>
      <c r="AH349" s="63">
        <v>0.6225303102523112</v>
      </c>
      <c r="AI349" s="63">
        <v>5.4422169999999997E-11</v>
      </c>
      <c r="AL349" s="54">
        <v>1.111E-4</v>
      </c>
      <c r="AM349" s="54">
        <v>9.3530000000000002E-4</v>
      </c>
      <c r="AN349" s="54">
        <v>29.058174000000001</v>
      </c>
      <c r="AO349" s="54">
        <v>7.7317524000000004</v>
      </c>
      <c r="AP349" s="54">
        <v>2.323149E-3</v>
      </c>
      <c r="AQ349" s="54">
        <v>2.0300715999999999E-4</v>
      </c>
      <c r="AR349" s="54">
        <v>35.474148</v>
      </c>
      <c r="AS349" s="54">
        <v>0.24697163999999999</v>
      </c>
      <c r="AT349" s="54">
        <v>0.135204402</v>
      </c>
      <c r="AU349" s="54">
        <v>1.1074772900000001E-10</v>
      </c>
      <c r="AV349" s="54">
        <v>0.38217604211811101</v>
      </c>
      <c r="AW349" s="54">
        <v>0.19878143100000001</v>
      </c>
      <c r="AX349" s="54">
        <v>0.32767583</v>
      </c>
      <c r="AY349" s="54">
        <v>1.64650082E-10</v>
      </c>
      <c r="AZ349" s="54">
        <v>0.58801884421488471</v>
      </c>
      <c r="BA349" s="54">
        <v>4.6873976999999997E-11</v>
      </c>
      <c r="BD349" s="59">
        <v>1.066E-4</v>
      </c>
      <c r="BE349" s="59">
        <v>1.1007E-3</v>
      </c>
      <c r="BF349" s="59">
        <v>28.282183</v>
      </c>
      <c r="BG349" s="59">
        <v>7.8481500000000004</v>
      </c>
      <c r="BH349" s="59">
        <v>2.3181745999999999E-3</v>
      </c>
      <c r="BI349" s="59">
        <v>2.0524568E-4</v>
      </c>
      <c r="BJ349" s="59">
        <v>35.452537999999997</v>
      </c>
      <c r="BK349" s="59">
        <v>0.25277875999999999</v>
      </c>
      <c r="BL349" s="59">
        <v>0.14591885299999999</v>
      </c>
      <c r="BM349" s="59">
        <v>1.1943007700000001E-10</v>
      </c>
      <c r="BN349" s="59">
        <v>0.39869761312716112</v>
      </c>
      <c r="BO349" s="59">
        <v>0.20406922999999999</v>
      </c>
      <c r="BP349" s="59">
        <v>0.34554414</v>
      </c>
      <c r="BQ349" s="59">
        <v>1.78041337E-10</v>
      </c>
      <c r="BR349" s="59">
        <v>0.58860896422827591</v>
      </c>
      <c r="BS349" s="59">
        <v>5.0180898000000003E-11</v>
      </c>
    </row>
    <row r="350" spans="2:71" x14ac:dyDescent="0.25">
      <c r="B350" s="52">
        <v>9.2899999999999995E-5</v>
      </c>
      <c r="C350" s="52">
        <v>2.1018E-3</v>
      </c>
      <c r="D350" s="52">
        <v>25.310133</v>
      </c>
      <c r="E350" s="52">
        <v>8.1351650000000006</v>
      </c>
      <c r="F350" s="52">
        <v>2.3041365000000002E-3</v>
      </c>
      <c r="G350" s="52">
        <v>2.1424080000000001E-4</v>
      </c>
      <c r="H350" s="52">
        <v>35.474777000000003</v>
      </c>
      <c r="I350" s="52">
        <v>0.27270661000000002</v>
      </c>
      <c r="J350" s="52">
        <v>0.20110281699999999</v>
      </c>
      <c r="K350" s="52">
        <v>1.8370511799999999E-10</v>
      </c>
      <c r="L350" s="52">
        <v>0.4738094271934975</v>
      </c>
      <c r="M350" s="52">
        <v>0.22736133</v>
      </c>
      <c r="N350" s="52">
        <v>0.42962156000000001</v>
      </c>
      <c r="O350" s="52">
        <v>2.75503915E-10</v>
      </c>
      <c r="P350" s="52">
        <v>0.69822659234392692</v>
      </c>
      <c r="Q350" s="65">
        <v>6.8325299999999999E-11</v>
      </c>
      <c r="T350" s="63">
        <v>1.016E-4</v>
      </c>
      <c r="U350" s="63">
        <v>1.5271E-3</v>
      </c>
      <c r="V350" s="63">
        <v>26.802682999999998</v>
      </c>
      <c r="W350" s="63">
        <v>7.9339700000000004</v>
      </c>
      <c r="X350" s="63">
        <v>2.3169832E-3</v>
      </c>
      <c r="Y350" s="63">
        <v>2.0947793000000001E-4</v>
      </c>
      <c r="Z350" s="63">
        <v>35.529434000000002</v>
      </c>
      <c r="AA350" s="63">
        <v>0.26326708999999998</v>
      </c>
      <c r="AB350" s="63">
        <v>0.17117951200000001</v>
      </c>
      <c r="AC350" s="63">
        <v>1.44964271E-10</v>
      </c>
      <c r="AD350" s="63">
        <v>0.43444660215365899</v>
      </c>
      <c r="AE350" s="63">
        <v>0.21532693999999999</v>
      </c>
      <c r="AF350" s="63">
        <v>0.38601592000000001</v>
      </c>
      <c r="AG350" s="63">
        <v>2.1720008E-10</v>
      </c>
      <c r="AH350" s="63">
        <v>0.64732745527668134</v>
      </c>
      <c r="AI350" s="63">
        <v>5.8512126E-11</v>
      </c>
      <c r="AL350" s="54">
        <v>1.145E-4</v>
      </c>
      <c r="AM350" s="54">
        <v>1.0935000000000001E-3</v>
      </c>
      <c r="AN350" s="54">
        <v>28.334969000000001</v>
      </c>
      <c r="AO350" s="54">
        <v>7.7313723999999997</v>
      </c>
      <c r="AP350" s="54">
        <v>2.3316357000000001E-3</v>
      </c>
      <c r="AQ350" s="54">
        <v>2.0483160000000001E-4</v>
      </c>
      <c r="AR350" s="54">
        <v>35.592834000000003</v>
      </c>
      <c r="AS350" s="54">
        <v>0.25225831999999998</v>
      </c>
      <c r="AT350" s="54">
        <v>0.14534623199999999</v>
      </c>
      <c r="AU350" s="54">
        <v>1.1944062E-10</v>
      </c>
      <c r="AV350" s="54">
        <v>0.39760455212717533</v>
      </c>
      <c r="AW350" s="54">
        <v>0.203755134</v>
      </c>
      <c r="AX350" s="54">
        <v>0.34459559000000001</v>
      </c>
      <c r="AY350" s="54">
        <v>1.7797591600000001E-10</v>
      </c>
      <c r="AZ350" s="54">
        <v>0.6107255612315956</v>
      </c>
      <c r="BA350" s="54">
        <v>5.0078722000000002E-11</v>
      </c>
      <c r="BD350" s="59">
        <v>1.102E-4</v>
      </c>
      <c r="BE350" s="59">
        <v>1.2800000000000001E-3</v>
      </c>
      <c r="BF350" s="59">
        <v>27.57216</v>
      </c>
      <c r="BG350" s="59">
        <v>7.8485904</v>
      </c>
      <c r="BH350" s="59">
        <v>2.3262740000000001E-3</v>
      </c>
      <c r="BI350" s="59">
        <v>2.0709100000000001E-4</v>
      </c>
      <c r="BJ350" s="59">
        <v>35.567284000000001</v>
      </c>
      <c r="BK350" s="59">
        <v>0.25775632999999998</v>
      </c>
      <c r="BL350" s="59">
        <v>0.15670393599999999</v>
      </c>
      <c r="BM350" s="59">
        <v>1.2931877099999999E-10</v>
      </c>
      <c r="BN350" s="59">
        <v>0.41446026613743941</v>
      </c>
      <c r="BO350" s="59">
        <v>0.209086825</v>
      </c>
      <c r="BP350" s="59">
        <v>0.36268412</v>
      </c>
      <c r="BQ350" s="59">
        <v>1.92782825E-10</v>
      </c>
      <c r="BR350" s="59">
        <v>0.61127390824640238</v>
      </c>
      <c r="BS350" s="59">
        <v>5.3555247000000003E-11</v>
      </c>
    </row>
    <row r="351" spans="2:71" x14ac:dyDescent="0.25">
      <c r="B351" s="52">
        <v>9.5400000000000001E-5</v>
      </c>
      <c r="C351" s="52">
        <v>2.9952999999999998E-3</v>
      </c>
      <c r="D351" s="52">
        <v>24.687159999999999</v>
      </c>
      <c r="E351" s="52">
        <v>8.1384509999999999</v>
      </c>
      <c r="F351" s="52">
        <v>2.3064218000000002E-3</v>
      </c>
      <c r="G351" s="52">
        <v>2.1650837000000001E-4</v>
      </c>
      <c r="H351" s="52">
        <v>35.499554000000003</v>
      </c>
      <c r="I351" s="52">
        <v>0.27549859999999998</v>
      </c>
      <c r="J351" s="52">
        <v>0.246811584</v>
      </c>
      <c r="K351" s="52">
        <v>4.4253044000000002E-10</v>
      </c>
      <c r="L351" s="52">
        <v>0.52231018445496835</v>
      </c>
      <c r="M351" s="52">
        <v>0.24738855000000001</v>
      </c>
      <c r="N351" s="52">
        <v>0.45737386000000002</v>
      </c>
      <c r="O351" s="52">
        <v>6.1289977056091807E-2</v>
      </c>
      <c r="P351" s="52">
        <v>0.80915617115068061</v>
      </c>
      <c r="Q351" s="65">
        <v>9.4416404999999995E-11</v>
      </c>
      <c r="T351" s="63">
        <v>1.0280000000000001E-4</v>
      </c>
      <c r="U351" s="63">
        <v>2.2017E-3</v>
      </c>
      <c r="V351" s="63">
        <v>26.154125000000001</v>
      </c>
      <c r="W351" s="63">
        <v>7.9368280000000002</v>
      </c>
      <c r="X351" s="63">
        <v>2.3194322999999998E-3</v>
      </c>
      <c r="Y351" s="63">
        <v>2.1167487000000001E-4</v>
      </c>
      <c r="Z351" s="63">
        <v>35.554595999999997</v>
      </c>
      <c r="AA351" s="63">
        <v>0.26894393</v>
      </c>
      <c r="AB351" s="63">
        <v>0.20803316599999999</v>
      </c>
      <c r="AC351" s="63">
        <v>2.4291694999999998E-10</v>
      </c>
      <c r="AD351" s="63">
        <v>0.47697709625393941</v>
      </c>
      <c r="AE351" s="63">
        <v>0.229207735</v>
      </c>
      <c r="AF351" s="63">
        <v>0.45343367000000001</v>
      </c>
      <c r="AG351" s="63">
        <v>1.9540390485994919E-3</v>
      </c>
      <c r="AH351" s="63">
        <v>0.73168650612853481</v>
      </c>
      <c r="AI351" s="63">
        <v>7.8591209999999997E-11</v>
      </c>
      <c r="AL351" s="54">
        <v>1.144E-4</v>
      </c>
      <c r="AM351" s="54">
        <v>1.5805999999999999E-3</v>
      </c>
      <c r="AN351" s="54">
        <v>27.662503999999998</v>
      </c>
      <c r="AO351" s="54">
        <v>7.7332099999999997</v>
      </c>
      <c r="AP351" s="54">
        <v>2.3341658999999999E-3</v>
      </c>
      <c r="AQ351" s="54">
        <v>2.0695695E-4</v>
      </c>
      <c r="AR351" s="54">
        <v>35.618490000000001</v>
      </c>
      <c r="AS351" s="54">
        <v>0.25949696</v>
      </c>
      <c r="AT351" s="54">
        <v>0.17651564</v>
      </c>
      <c r="AU351" s="54">
        <v>1.7806889599999999E-10</v>
      </c>
      <c r="AV351" s="54">
        <v>0.4360126001878003</v>
      </c>
      <c r="AW351" s="54">
        <v>0.21644946000000001</v>
      </c>
      <c r="AX351" s="54">
        <v>0.40869773999999998</v>
      </c>
      <c r="AY351" s="54">
        <v>2.9900724400000002E-10</v>
      </c>
      <c r="AZ351" s="54">
        <v>0.69182275037050101</v>
      </c>
      <c r="BA351" s="54">
        <v>6.6652204999999997E-11</v>
      </c>
      <c r="BD351" s="59">
        <v>1.1069999999999999E-4</v>
      </c>
      <c r="BE351" s="59">
        <v>1.843E-3</v>
      </c>
      <c r="BF351" s="59">
        <v>26.912436</v>
      </c>
      <c r="BG351" s="59">
        <v>7.8508380000000004</v>
      </c>
      <c r="BH351" s="59">
        <v>2.3287104E-3</v>
      </c>
      <c r="BI351" s="59">
        <v>2.0924438999999999E-4</v>
      </c>
      <c r="BJ351" s="59">
        <v>35.592770000000002</v>
      </c>
      <c r="BK351" s="59">
        <v>0.26429913500000002</v>
      </c>
      <c r="BL351" s="59">
        <v>0.19017613</v>
      </c>
      <c r="BM351" s="59">
        <v>1.99925897E-10</v>
      </c>
      <c r="BN351" s="59">
        <v>0.45447526521016451</v>
      </c>
      <c r="BO351" s="59">
        <v>0.22217703999999999</v>
      </c>
      <c r="BP351" s="59">
        <v>0.42859055000000001</v>
      </c>
      <c r="BQ351" s="59">
        <v>3.4883458199999999E-10</v>
      </c>
      <c r="BR351" s="59">
        <v>0.6923073004203284</v>
      </c>
      <c r="BS351" s="59">
        <v>7.1401180000000003E-11</v>
      </c>
    </row>
    <row r="352" spans="2:71" x14ac:dyDescent="0.25">
      <c r="B352" s="52">
        <v>9.7700000000000003E-5</v>
      </c>
      <c r="C352" s="52">
        <v>4.3277000000000003E-3</v>
      </c>
      <c r="D352" s="52">
        <v>24.229922999999999</v>
      </c>
      <c r="E352" s="52">
        <v>8.1409739999999999</v>
      </c>
      <c r="F352" s="52">
        <v>2.3062310000000002E-3</v>
      </c>
      <c r="G352" s="52">
        <v>2.182733E-4</v>
      </c>
      <c r="H352" s="52">
        <v>35.485770000000002</v>
      </c>
      <c r="I352" s="52">
        <v>0.27520264999999999</v>
      </c>
      <c r="J352" s="52">
        <v>0.303688085</v>
      </c>
      <c r="K352" s="52">
        <v>1.5981873048921291E-2</v>
      </c>
      <c r="L352" s="52">
        <v>0.5948726080652349</v>
      </c>
      <c r="M352" s="52">
        <v>0.27246133</v>
      </c>
      <c r="N352" s="52">
        <v>0.45431876999999998</v>
      </c>
      <c r="O352" s="52">
        <v>0.18007854008228119</v>
      </c>
      <c r="P352" s="52">
        <v>0.95215499024345973</v>
      </c>
      <c r="Q352" s="65">
        <v>1.6069675E-10</v>
      </c>
      <c r="T352" s="63">
        <v>1.036E-4</v>
      </c>
      <c r="U352" s="63">
        <v>3.1882E-3</v>
      </c>
      <c r="V352" s="63">
        <v>25.674043999999999</v>
      </c>
      <c r="W352" s="63">
        <v>7.9401489999999999</v>
      </c>
      <c r="X352" s="63">
        <v>2.3191514999999999E-3</v>
      </c>
      <c r="Y352" s="63">
        <v>2.1342533000000001E-4</v>
      </c>
      <c r="Z352" s="63">
        <v>35.538510000000002</v>
      </c>
      <c r="AA352" s="63">
        <v>0.26926749</v>
      </c>
      <c r="AB352" s="63">
        <v>0.26011947000000002</v>
      </c>
      <c r="AC352" s="63">
        <v>7.2829640420838853E-3</v>
      </c>
      <c r="AD352" s="63">
        <v>0.53666992405643588</v>
      </c>
      <c r="AE352" s="63">
        <v>0.25594979000000001</v>
      </c>
      <c r="AF352" s="63">
        <v>0.43268590000000001</v>
      </c>
      <c r="AG352" s="63">
        <v>0.1373474400713057</v>
      </c>
      <c r="AH352" s="63">
        <v>0.8745239671975108</v>
      </c>
      <c r="AI352" s="63">
        <v>1.2307688000000001E-10</v>
      </c>
      <c r="AL352" s="54">
        <v>1.138E-4</v>
      </c>
      <c r="AM352" s="54">
        <v>2.3132000000000001E-3</v>
      </c>
      <c r="AN352" s="54">
        <v>27.159687000000002</v>
      </c>
      <c r="AO352" s="54">
        <v>7.7357199999999997</v>
      </c>
      <c r="AP352" s="54">
        <v>2.3337143999999999E-3</v>
      </c>
      <c r="AQ352" s="54">
        <v>2.0865542E-4</v>
      </c>
      <c r="AR352" s="54">
        <v>35.599476000000003</v>
      </c>
      <c r="AS352" s="54">
        <v>0.26205831000000002</v>
      </c>
      <c r="AT352" s="54">
        <v>0.21998563600000001</v>
      </c>
      <c r="AU352" s="54">
        <v>2.3330066632494E-4</v>
      </c>
      <c r="AV352" s="54">
        <v>0.4822772466789475</v>
      </c>
      <c r="AW352" s="54">
        <v>0.23871213999999999</v>
      </c>
      <c r="AX352" s="54">
        <v>0.41748169000000002</v>
      </c>
      <c r="AY352" s="54">
        <v>8.8774790060949002E-2</v>
      </c>
      <c r="AZ352" s="54">
        <v>0.80287405316752902</v>
      </c>
      <c r="BA352" s="54">
        <v>9.6470310000000002E-11</v>
      </c>
      <c r="BD352" s="59">
        <v>1.106E-4</v>
      </c>
      <c r="BE352" s="59">
        <v>2.6822E-3</v>
      </c>
      <c r="BF352" s="59">
        <v>26.421188000000001</v>
      </c>
      <c r="BG352" s="59">
        <v>7.8537369999999997</v>
      </c>
      <c r="BH352" s="59">
        <v>2.3282613E-3</v>
      </c>
      <c r="BI352" s="59">
        <v>2.1096670999999999E-4</v>
      </c>
      <c r="BJ352" s="59">
        <v>35.574978000000002</v>
      </c>
      <c r="BK352" s="59">
        <v>0.26581666999999998</v>
      </c>
      <c r="BL352" s="59">
        <v>0.237592</v>
      </c>
      <c r="BM352" s="59">
        <v>2.6100737385893438E-3</v>
      </c>
      <c r="BN352" s="59">
        <v>0.50601874375189448</v>
      </c>
      <c r="BO352" s="59">
        <v>0.246545825</v>
      </c>
      <c r="BP352" s="59">
        <v>0.42455290000000001</v>
      </c>
      <c r="BQ352" s="59">
        <v>0.1092581900649468</v>
      </c>
      <c r="BR352" s="59">
        <v>0.82387768217152668</v>
      </c>
      <c r="BS352" s="59">
        <v>1.0635784999999999E-10</v>
      </c>
    </row>
    <row r="353" spans="2:71" x14ac:dyDescent="0.25">
      <c r="B353" s="52">
        <v>9.9400000000000004E-5</v>
      </c>
      <c r="C353" s="52">
        <v>5.868E-3</v>
      </c>
      <c r="D353" s="52">
        <v>23.971855000000001</v>
      </c>
      <c r="E353" s="52">
        <v>8.1422729999999994</v>
      </c>
      <c r="F353" s="52">
        <v>2.3020675999999999E-3</v>
      </c>
      <c r="G353" s="52">
        <v>2.1939527999999999E-4</v>
      </c>
      <c r="H353" s="52">
        <v>35.413944000000001</v>
      </c>
      <c r="I353" s="52">
        <v>0.27427470999999998</v>
      </c>
      <c r="J353" s="52">
        <v>0.35015501999999998</v>
      </c>
      <c r="K353" s="52">
        <v>3.1420560064981111E-2</v>
      </c>
      <c r="L353" s="52">
        <v>0.65585029008554419</v>
      </c>
      <c r="M353" s="52">
        <v>0.28861219999999999</v>
      </c>
      <c r="N353" s="52">
        <v>0.47424760999999999</v>
      </c>
      <c r="O353" s="52">
        <v>0.25142917011193278</v>
      </c>
      <c r="P353" s="52">
        <v>1.06115523345871</v>
      </c>
      <c r="Q353" s="65">
        <v>3.4366106999999999E-10</v>
      </c>
      <c r="T353" s="63">
        <v>1.039E-4</v>
      </c>
      <c r="U353" s="63">
        <v>4.3030999999999998E-3</v>
      </c>
      <c r="V353" s="63">
        <v>25.402950000000001</v>
      </c>
      <c r="W353" s="63">
        <v>7.9439950000000001</v>
      </c>
      <c r="X353" s="63">
        <v>2.3145183999999999E-3</v>
      </c>
      <c r="Y353" s="63">
        <v>2.1456605000000001E-4</v>
      </c>
      <c r="Z353" s="63">
        <v>35.458644999999997</v>
      </c>
      <c r="AA353" s="63">
        <v>0.26915087999999998</v>
      </c>
      <c r="AB353" s="63">
        <v>0.30285819000000003</v>
      </c>
      <c r="AC353" s="63">
        <v>2.110431505481224E-2</v>
      </c>
      <c r="AD353" s="63">
        <v>0.59311338507274247</v>
      </c>
      <c r="AE353" s="63">
        <v>0.27255732999999999</v>
      </c>
      <c r="AF353" s="63">
        <v>0.44569744</v>
      </c>
      <c r="AG353" s="63">
        <v>0.21137649009700521</v>
      </c>
      <c r="AH353" s="63">
        <v>0.98055656030827076</v>
      </c>
      <c r="AI353" s="63">
        <v>2.0304505000000001E-10</v>
      </c>
      <c r="AL353" s="54">
        <v>1.126E-4</v>
      </c>
      <c r="AM353" s="54">
        <v>3.1213999999999999E-3</v>
      </c>
      <c r="AN353" s="54">
        <v>26.873927999999999</v>
      </c>
      <c r="AO353" s="54">
        <v>7.7392297000000001</v>
      </c>
      <c r="AP353" s="54">
        <v>2.3284872999999998E-3</v>
      </c>
      <c r="AQ353" s="54">
        <v>2.097999E-4</v>
      </c>
      <c r="AR353" s="54">
        <v>35.509990000000002</v>
      </c>
      <c r="AS353" s="54">
        <v>0.26257830599999998</v>
      </c>
      <c r="AT353" s="54">
        <v>0.25844513000000002</v>
      </c>
      <c r="AU353" s="54">
        <v>1.216685304667544E-2</v>
      </c>
      <c r="AV353" s="54">
        <v>0.53319028906235144</v>
      </c>
      <c r="AW353" s="54">
        <v>0.25612671999999997</v>
      </c>
      <c r="AX353" s="54">
        <v>0.42022652999999999</v>
      </c>
      <c r="AY353" s="54">
        <v>0.17025130008334241</v>
      </c>
      <c r="AZ353" s="54">
        <v>0.91048512425078887</v>
      </c>
      <c r="BA353" s="54">
        <v>1.4693984999999999E-10</v>
      </c>
      <c r="BD353" s="59">
        <v>1.1E-4</v>
      </c>
      <c r="BE353" s="59">
        <v>3.6208E-3</v>
      </c>
      <c r="BF353" s="59">
        <v>26.141613</v>
      </c>
      <c r="BG353" s="59">
        <v>7.8572470000000001</v>
      </c>
      <c r="BH353" s="59">
        <v>2.3232258000000002E-3</v>
      </c>
      <c r="BI353" s="59">
        <v>2.1211647000000001E-4</v>
      </c>
      <c r="BJ353" s="59">
        <v>35.489980000000003</v>
      </c>
      <c r="BK353" s="59">
        <v>0.26603685999999999</v>
      </c>
      <c r="BL353" s="59">
        <v>0.27825713400000002</v>
      </c>
      <c r="BM353" s="59">
        <v>1.5849972049907211E-2</v>
      </c>
      <c r="BN353" s="59">
        <v>0.56014396606648842</v>
      </c>
      <c r="BO353" s="59">
        <v>0.26372694000000002</v>
      </c>
      <c r="BP353" s="59">
        <v>0.43187465000000003</v>
      </c>
      <c r="BQ353" s="59">
        <v>0.18789840008877071</v>
      </c>
      <c r="BR353" s="59">
        <v>0.92867194025621702</v>
      </c>
      <c r="BS353" s="59">
        <v>1.6700995000000001E-10</v>
      </c>
    </row>
    <row r="354" spans="2:71" x14ac:dyDescent="0.25">
      <c r="B354" s="52">
        <v>9.9900000000000002E-5</v>
      </c>
      <c r="C354" s="52">
        <v>7.7501000000000002E-3</v>
      </c>
      <c r="D354" s="52">
        <v>23.97935</v>
      </c>
      <c r="E354" s="52">
        <v>8.1412180000000003</v>
      </c>
      <c r="F354" s="52">
        <v>2.2942280000000002E-3</v>
      </c>
      <c r="G354" s="52">
        <v>2.1972798000000001E-4</v>
      </c>
      <c r="H354" s="52">
        <v>35.290640000000003</v>
      </c>
      <c r="I354" s="52">
        <v>0.27221769000000001</v>
      </c>
      <c r="J354" s="52">
        <v>0.38761507000000001</v>
      </c>
      <c r="K354" s="52">
        <v>4.4446390082496422E-2</v>
      </c>
      <c r="L354" s="52">
        <v>0.70427915010668585</v>
      </c>
      <c r="M354" s="52">
        <v>0.29946958000000001</v>
      </c>
      <c r="N354" s="52">
        <v>0.49320752999999989</v>
      </c>
      <c r="O354" s="52">
        <v>0.31012297015634349</v>
      </c>
      <c r="P354" s="52">
        <v>1.1649700181563429</v>
      </c>
      <c r="Q354" s="65">
        <v>1.4105701999999999E-2</v>
      </c>
      <c r="T354" s="63">
        <v>1.0280000000000001E-4</v>
      </c>
      <c r="U354" s="63">
        <v>5.6268000000000004E-3</v>
      </c>
      <c r="V354" s="63">
        <v>25.405746000000001</v>
      </c>
      <c r="W354" s="63">
        <v>7.9482574000000001</v>
      </c>
      <c r="X354" s="63">
        <v>2.3059484000000001E-3</v>
      </c>
      <c r="Y354" s="63">
        <v>2.149729E-4</v>
      </c>
      <c r="Z354" s="63">
        <v>35.322623999999998</v>
      </c>
      <c r="AA354" s="63">
        <v>0.26768142499999997</v>
      </c>
      <c r="AB354" s="63">
        <v>0.33974236000000002</v>
      </c>
      <c r="AC354" s="63">
        <v>3.4044330070938919E-2</v>
      </c>
      <c r="AD354" s="63">
        <v>0.64146811509281643</v>
      </c>
      <c r="AE354" s="63">
        <v>0.28426168000000002</v>
      </c>
      <c r="AF354" s="63">
        <v>0.46370267999999998</v>
      </c>
      <c r="AG354" s="63">
        <v>0.27016866013181429</v>
      </c>
      <c r="AH354" s="63">
        <v>1.074666439631814</v>
      </c>
      <c r="AI354" s="63">
        <v>3.126775E-3</v>
      </c>
      <c r="AL354" s="54">
        <v>1.097E-4</v>
      </c>
      <c r="AM354" s="54">
        <v>4.0651999999999997E-3</v>
      </c>
      <c r="AN354" s="54">
        <v>26.868904000000001</v>
      </c>
      <c r="AO354" s="54">
        <v>7.7441550000000001</v>
      </c>
      <c r="AP354" s="54">
        <v>2.3190745000000001E-3</v>
      </c>
      <c r="AQ354" s="54">
        <v>2.1025914999999999E-4</v>
      </c>
      <c r="AR354" s="54">
        <v>35.359313999999998</v>
      </c>
      <c r="AS354" s="54">
        <v>0.26169393499999999</v>
      </c>
      <c r="AT354" s="54">
        <v>0.29295375400000001</v>
      </c>
      <c r="AU354" s="54">
        <v>2.4266293060218842E-2</v>
      </c>
      <c r="AV354" s="54">
        <v>0.57891398207954559</v>
      </c>
      <c r="AW354" s="54">
        <v>0.268554605</v>
      </c>
      <c r="AX354" s="54">
        <v>0.43473102000000002</v>
      </c>
      <c r="AY354" s="54">
        <v>0.23066567011232961</v>
      </c>
      <c r="AZ354" s="54">
        <v>1.0010954552603299</v>
      </c>
      <c r="BA354" s="54">
        <v>2.5751254000000002E-10</v>
      </c>
      <c r="BD354" s="59">
        <v>1.078E-4</v>
      </c>
      <c r="BE354" s="59">
        <v>4.7257000000000002E-3</v>
      </c>
      <c r="BF354" s="59">
        <v>26.138283000000001</v>
      </c>
      <c r="BG354" s="59">
        <v>7.8613705999999999</v>
      </c>
      <c r="BH354" s="59">
        <v>2.3141250000000002E-3</v>
      </c>
      <c r="BI354" s="59">
        <v>2.1256285000000001E-4</v>
      </c>
      <c r="BJ354" s="59">
        <v>35.346718000000003</v>
      </c>
      <c r="BK354" s="59">
        <v>0.26485716399999998</v>
      </c>
      <c r="BL354" s="59">
        <v>0.31439571999999999</v>
      </c>
      <c r="BM354" s="59">
        <v>2.8597511064926529E-2</v>
      </c>
      <c r="BN354" s="59">
        <v>0.6078503950854387</v>
      </c>
      <c r="BO354" s="59">
        <v>0.27602117999999998</v>
      </c>
      <c r="BP354" s="59">
        <v>0.44847305999999998</v>
      </c>
      <c r="BQ354" s="59">
        <v>0.2479394401198666</v>
      </c>
      <c r="BR354" s="59">
        <v>1.018882596267866</v>
      </c>
      <c r="BS354" s="59">
        <v>3.3622239000000001E-6</v>
      </c>
    </row>
    <row r="355" spans="2:71" x14ac:dyDescent="0.25">
      <c r="B355" s="52">
        <v>9.7600000000000001E-5</v>
      </c>
      <c r="C355" s="52">
        <v>9.6935000000000007E-3</v>
      </c>
      <c r="D355" s="52">
        <v>24.290141999999999</v>
      </c>
      <c r="E355" s="52">
        <v>8.1374239999999993</v>
      </c>
      <c r="F355" s="52">
        <v>2.2871673999999998E-3</v>
      </c>
      <c r="G355" s="52">
        <v>2.1863806999999999E-4</v>
      </c>
      <c r="H355" s="52">
        <v>35.189070000000001</v>
      </c>
      <c r="I355" s="52">
        <v>0.26941921200000002</v>
      </c>
      <c r="J355" s="52">
        <v>0.41193419999999997</v>
      </c>
      <c r="K355" s="52">
        <v>5.5771250105788601E-2</v>
      </c>
      <c r="L355" s="52">
        <v>0.73712466213402961</v>
      </c>
      <c r="M355" s="52">
        <v>0.30479056500000001</v>
      </c>
      <c r="N355" s="52">
        <v>0.50720519000000008</v>
      </c>
      <c r="O355" s="52">
        <v>0.35352552022515138</v>
      </c>
      <c r="P355" s="52">
        <v>1.241277363225151</v>
      </c>
      <c r="Q355" s="65">
        <v>2.7174443E-2</v>
      </c>
      <c r="T355" s="63">
        <v>9.8900000000000005E-5</v>
      </c>
      <c r="U355" s="63">
        <v>6.9772999999999996E-3</v>
      </c>
      <c r="V355" s="63">
        <v>25.720548999999998</v>
      </c>
      <c r="W355" s="63">
        <v>7.9495544000000002</v>
      </c>
      <c r="X355" s="63">
        <v>2.2983147999999999E-3</v>
      </c>
      <c r="Y355" s="63">
        <v>2.1401752E-4</v>
      </c>
      <c r="Z355" s="63">
        <v>35.208168000000001</v>
      </c>
      <c r="AA355" s="63">
        <v>0.26520805600000003</v>
      </c>
      <c r="AB355" s="63">
        <v>0.36404164999999999</v>
      </c>
      <c r="AC355" s="63">
        <v>4.3762073087167348E-2</v>
      </c>
      <c r="AD355" s="63">
        <v>0.67301177911215704</v>
      </c>
      <c r="AE355" s="63">
        <v>0.28999409399999998</v>
      </c>
      <c r="AF355" s="63">
        <v>0.47577213000000002</v>
      </c>
      <c r="AG355" s="63">
        <v>0.31386864018198368</v>
      </c>
      <c r="AH355" s="63">
        <v>1.150225096181984</v>
      </c>
      <c r="AI355" s="63">
        <v>1.6133410000000001E-2</v>
      </c>
      <c r="AL355" s="54">
        <v>1.0399999999999999E-4</v>
      </c>
      <c r="AM355" s="54">
        <v>5.0112999999999998E-3</v>
      </c>
      <c r="AN355" s="54">
        <v>27.182600000000001</v>
      </c>
      <c r="AO355" s="54">
        <v>7.746931</v>
      </c>
      <c r="AP355" s="54">
        <v>2.3107687000000002E-3</v>
      </c>
      <c r="AQ355" s="54">
        <v>2.0945708E-4</v>
      </c>
      <c r="AR355" s="54">
        <v>35.230656000000003</v>
      </c>
      <c r="AS355" s="54">
        <v>0.25948267600000002</v>
      </c>
      <c r="AT355" s="54">
        <v>0.31747584000000001</v>
      </c>
      <c r="AU355" s="54">
        <v>3.3876200074558722E-2</v>
      </c>
      <c r="AV355" s="54">
        <v>0.6108347160971187</v>
      </c>
      <c r="AW355" s="54">
        <v>0.27523740000000002</v>
      </c>
      <c r="AX355" s="54">
        <v>0.44665321000000002</v>
      </c>
      <c r="AY355" s="54">
        <v>0.27554384015065092</v>
      </c>
      <c r="AZ355" s="54">
        <v>1.0751459371506511</v>
      </c>
      <c r="BA355" s="54">
        <v>5.8706948000000004E-3</v>
      </c>
      <c r="BD355" s="59">
        <v>1.0289999999999999E-4</v>
      </c>
      <c r="BE355" s="59">
        <v>5.8412999999999998E-3</v>
      </c>
      <c r="BF355" s="59">
        <v>26.448741999999999</v>
      </c>
      <c r="BG355" s="59">
        <v>7.8632435999999997</v>
      </c>
      <c r="BH355" s="59">
        <v>2.3060234000000001E-3</v>
      </c>
      <c r="BI355" s="59">
        <v>2.116993E-4</v>
      </c>
      <c r="BJ355" s="59">
        <v>35.225197000000001</v>
      </c>
      <c r="BK355" s="59">
        <v>0.262522376</v>
      </c>
      <c r="BL355" s="59">
        <v>0.33897852000000001</v>
      </c>
      <c r="BM355" s="59">
        <v>3.8059750079489432E-2</v>
      </c>
      <c r="BN355" s="59">
        <v>0.63956064610301444</v>
      </c>
      <c r="BO355" s="59">
        <v>0.28232104000000002</v>
      </c>
      <c r="BP355" s="59">
        <v>0.46025547</v>
      </c>
      <c r="BQ355" s="59">
        <v>0.29252270016276538</v>
      </c>
      <c r="BR355" s="59">
        <v>1.092599519162766</v>
      </c>
      <c r="BS355" s="59">
        <v>1.0254276999999999E-2</v>
      </c>
    </row>
    <row r="356" spans="2:71" x14ac:dyDescent="0.25">
      <c r="B356" s="52">
        <v>8.8399999999999994E-5</v>
      </c>
      <c r="C356" s="52">
        <v>8.1505999999999992E-3</v>
      </c>
      <c r="D356" s="52">
        <v>24.637840000000001</v>
      </c>
      <c r="E356" s="52">
        <v>8.1378679999999992</v>
      </c>
      <c r="F356" s="52">
        <v>2.2940754000000002E-3</v>
      </c>
      <c r="G356" s="52">
        <v>2.1670469E-4</v>
      </c>
      <c r="H356" s="52">
        <v>35.321682000000003</v>
      </c>
      <c r="I356" s="52">
        <v>0.2700825</v>
      </c>
      <c r="J356" s="52">
        <v>0.35895962999999997</v>
      </c>
      <c r="K356" s="52">
        <v>4.2251660098174743E-2</v>
      </c>
      <c r="L356" s="52">
        <v>0.67129379012389589</v>
      </c>
      <c r="M356" s="52">
        <v>0.28800177999999999</v>
      </c>
      <c r="N356" s="52">
        <v>0.47849712999999999</v>
      </c>
      <c r="O356" s="52">
        <v>0.28025183015214372</v>
      </c>
      <c r="P356" s="52">
        <v>1.1016391691521441</v>
      </c>
      <c r="Q356" s="65">
        <v>8.0431410000000002E-3</v>
      </c>
      <c r="T356" s="63">
        <v>9.0299999999999999E-5</v>
      </c>
      <c r="U356" s="63">
        <v>5.7815999999999996E-3</v>
      </c>
      <c r="V356" s="63">
        <v>26.095918999999999</v>
      </c>
      <c r="W356" s="63">
        <v>7.9475100000000003</v>
      </c>
      <c r="X356" s="63">
        <v>2.3056825E-3</v>
      </c>
      <c r="Y356" s="63">
        <v>2.1203446E-4</v>
      </c>
      <c r="Z356" s="63">
        <v>35.338380000000001</v>
      </c>
      <c r="AA356" s="63">
        <v>0.26474546999999998</v>
      </c>
      <c r="AB356" s="63">
        <v>0.31587418499999997</v>
      </c>
      <c r="AC356" s="63">
        <v>3.2364316078051403E-2</v>
      </c>
      <c r="AD356" s="63">
        <v>0.61298397110075464</v>
      </c>
      <c r="AE356" s="63">
        <v>0.273250575</v>
      </c>
      <c r="AF356" s="63">
        <v>0.45092610999999999</v>
      </c>
      <c r="AG356" s="63">
        <v>0.2434790601284772</v>
      </c>
      <c r="AH356" s="63">
        <v>1.0194466929284769</v>
      </c>
      <c r="AI356" s="63">
        <v>6.3316060000000006E-5</v>
      </c>
      <c r="AL356" s="54">
        <v>9.6100000000000005E-5</v>
      </c>
      <c r="AM356" s="54">
        <v>4.1286999999999999E-3</v>
      </c>
      <c r="AN356" s="54">
        <v>27.575254000000001</v>
      </c>
      <c r="AO356" s="54">
        <v>7.7437659999999999</v>
      </c>
      <c r="AP356" s="54">
        <v>2.3183710000000001E-3</v>
      </c>
      <c r="AQ356" s="54">
        <v>2.0751314999999999E-4</v>
      </c>
      <c r="AR356" s="54">
        <v>35.355587</v>
      </c>
      <c r="AS356" s="54">
        <v>0.25806897000000001</v>
      </c>
      <c r="AT356" s="54">
        <v>0.27508348999999999</v>
      </c>
      <c r="AU356" s="54">
        <v>2.2982156063443681E-2</v>
      </c>
      <c r="AV356" s="54">
        <v>0.55613461608312809</v>
      </c>
      <c r="AW356" s="54">
        <v>0.25857963</v>
      </c>
      <c r="AX356" s="54">
        <v>0.42431368000000003</v>
      </c>
      <c r="AY356" s="54">
        <v>0.20870891011099649</v>
      </c>
      <c r="AZ356" s="54">
        <v>0.95654076546428313</v>
      </c>
      <c r="BA356" s="54">
        <v>2.6621016999999999E-10</v>
      </c>
      <c r="BD356" s="59">
        <v>9.48E-5</v>
      </c>
      <c r="BE356" s="59">
        <v>4.8617E-3</v>
      </c>
      <c r="BF356" s="59">
        <v>26.823805</v>
      </c>
      <c r="BG356" s="59">
        <v>7.8619909999999997</v>
      </c>
      <c r="BH356" s="59">
        <v>2.3132903000000001E-3</v>
      </c>
      <c r="BI356" s="59">
        <v>2.0976657000000001E-4</v>
      </c>
      <c r="BJ356" s="59">
        <v>35.351208</v>
      </c>
      <c r="BK356" s="59">
        <v>0.26157121</v>
      </c>
      <c r="BL356" s="59">
        <v>0.29441650000000003</v>
      </c>
      <c r="BM356" s="59">
        <v>2.7179016069564861E-2</v>
      </c>
      <c r="BN356" s="59">
        <v>0.5831667260905673</v>
      </c>
      <c r="BO356" s="59">
        <v>0.26571207499999999</v>
      </c>
      <c r="BP356" s="59">
        <v>0.43721877999999997</v>
      </c>
      <c r="BQ356" s="59">
        <v>0.22467901011864949</v>
      </c>
      <c r="BR356" s="59">
        <v>0.97298022547193619</v>
      </c>
      <c r="BS356" s="59">
        <v>3.5150550000000002E-10</v>
      </c>
    </row>
    <row r="357" spans="2:71" x14ac:dyDescent="0.25">
      <c r="B357" s="52" cm="1">
        <f t="array" ref="B357:B370">TRANSPOSE(Fe!E$19:R$19)</f>
        <v>4.7599999999999998E-5</v>
      </c>
      <c r="C357" s="52" cm="1">
        <f t="array" ref="C357:C370">TRANSPOSE('PO4'!E$19:R$19)</f>
        <v>1.4427000000000001E-3</v>
      </c>
      <c r="D357" s="52" cm="1">
        <f t="array" ref="D357:D370">TRANSPOSE(surface_T!E$19:R$19)</f>
        <v>31.02692</v>
      </c>
      <c r="E357" s="52" cm="1">
        <f t="array" ref="E357:E370">TRANSPOSE(surface_ph!E$19:R$19)</f>
        <v>8.0965860000000003</v>
      </c>
      <c r="F357" s="52" cm="1">
        <f t="array" ref="F357:F370">TRANSPOSE(surface_Alk!E$19:R$19)</f>
        <v>2.2060575000000002E-3</v>
      </c>
      <c r="G357" s="52" cm="1">
        <f t="array" ref="G357:G370">TRANSPOSE(surface_oxugen!E$19:R$19)</f>
        <v>2.0467955999999999E-4</v>
      </c>
      <c r="H357" s="52" cm="1">
        <f t="array" ref="H357:H370">TRANSPOSE(Surface_sal!E$19:R$19)</f>
        <v>33.929447000000003</v>
      </c>
      <c r="I357" s="52" cm="1">
        <f t="array" ref="I357:I370">TRANSPOSE(picophyto!E$19:R$19)</f>
        <v>0.20074500000000001</v>
      </c>
      <c r="J357" s="52" cm="1">
        <f t="array" ref="J357:J370">TRANSPOSE(nanophyto!E$19:R$19)</f>
        <v>0.17337166000000001</v>
      </c>
      <c r="K357" s="52" cm="1">
        <f t="array" ref="K357:K370">TRANSPOSE(microphyto!E$19:R$19)</f>
        <v>1.543270505491337E-2</v>
      </c>
      <c r="L357" s="52" cm="1">
        <f t="array" ref="L357:L370">TRANSPOSE(total_phyto!E$19:R$19)</f>
        <v>0.38954936507286669</v>
      </c>
      <c r="M357" s="52" cm="1">
        <f t="array" ref="M357:M370">TRANSPOSE(nanozoo!E$19:R$19)</f>
        <v>0.24679404999999999</v>
      </c>
      <c r="N357" s="52" cm="1">
        <f t="array" ref="N357:N370">TRANSPOSE(microzoo!E$19:R$19)</f>
        <v>0.42002629000000002</v>
      </c>
      <c r="O357" s="52" cm="1">
        <f t="array" ref="O357:O370">TRANSPOSE(mesozoo!E$19:R$19)</f>
        <v>0.27287173017702471</v>
      </c>
      <c r="P357" s="52" cm="1">
        <f t="array" ref="P357:P370">TRANSPOSE(total_zoo!E$19:R$19)</f>
        <v>0.98999353467702478</v>
      </c>
      <c r="Q357" s="65" cm="1">
        <f t="array" ref="Q357:Q370">TRANSPOSE(foram!E$19:R$19)</f>
        <v>8.7787490000000004E-4</v>
      </c>
      <c r="T357" s="63" cm="1">
        <f t="array" ref="T357:T370">TRANSPOSE(Fe!E$130:R$130)</f>
        <v>4.7599999999999998E-5</v>
      </c>
      <c r="U357" s="63" cm="1">
        <f t="array" ref="U357:U370">TRANSPOSE('PO4'!E$130:R$130)</f>
        <v>1.0757E-3</v>
      </c>
      <c r="V357" s="63" cm="1">
        <f t="array" ref="V357:V370">TRANSPOSE(surface_T!E$130:R$130)</f>
        <v>32.581245000000003</v>
      </c>
      <c r="W357" s="63" cm="1">
        <f t="array" ref="W357:W370">TRANSPOSE(surface_ph!E$130:R$130)</f>
        <v>7.9237633000000001</v>
      </c>
      <c r="X357" s="63" cm="1">
        <f t="array" ref="X357:X370">TRANSPOSE(surface_Alk!E$130:R$130)</f>
        <v>2.2127356000000002E-3</v>
      </c>
      <c r="Y357" s="63" cm="1">
        <f t="array" ref="Y357:Y370">TRANSPOSE(surface_oxugen!E$130:R$130)</f>
        <v>2.0075097999999999E-4</v>
      </c>
      <c r="Z357" s="63" cm="1">
        <f t="array" ref="Z357:Z370">TRANSPOSE(Surface_sal!E$130:R$130)</f>
        <v>33.899450000000002</v>
      </c>
      <c r="AA357" s="63" cm="1">
        <f t="array" ref="AA357:AA370">TRANSPOSE(picophyto!E$130:R$130)</f>
        <v>0.18310966400000001</v>
      </c>
      <c r="AB357" s="63" cm="1">
        <f t="array" ref="AB357:AB370">TRANSPOSE(nanophyto!E$130:R$130)</f>
        <v>0.15363460200000001</v>
      </c>
      <c r="AC357" s="63" cm="1">
        <f t="array" ref="AC357:AC370">TRANSPOSE(microphyto!E$130:R$130)</f>
        <v>1.3670846053651139E-2</v>
      </c>
      <c r="AD357" s="63" cm="1">
        <f t="array" ref="AD357:AD370">TRANSPOSE(total_phyto!E$130:R$130)</f>
        <v>0.3504151120713071</v>
      </c>
      <c r="AE357" s="63" cm="1">
        <f t="array" ref="AE357:AE370">TRANSPOSE(nanozoo!E$130:R$130)</f>
        <v>0.22960734999999999</v>
      </c>
      <c r="AF357" s="63" cm="1">
        <f t="array" ref="AF357:AF370">TRANSPOSE(microzoo!E$130:R$130)</f>
        <v>0.39891628000000001</v>
      </c>
      <c r="AG357" s="63" cm="1">
        <f t="array" ref="AG357:AG370">TRANSPOSE(mesozoo!E$130:R$130)</f>
        <v>0.25924718017506282</v>
      </c>
      <c r="AH357" s="63" cm="1">
        <f t="array" ref="AH357:AH370">TRANSPOSE(total_zoo!E$130:R$130)</f>
        <v>0.94060610510506271</v>
      </c>
      <c r="AI357" s="63" cm="1">
        <f t="array" ref="AI357:AI370">TRANSPOSE(foram!E$130:R$130)</f>
        <v>6.2734040000000002E-5</v>
      </c>
      <c r="AL357" s="54" cm="1">
        <f t="array" ref="AL357:AL370">TRANSPOSE(Fe!E$167:R$167)</f>
        <v>4.8900000000000003E-5</v>
      </c>
      <c r="AM357" s="54" cm="1">
        <f t="array" ref="AM357:AM370">TRANSPOSE('PO4'!E$167:R$167)</f>
        <v>7.8080000000000001E-4</v>
      </c>
      <c r="AN357" s="54" cm="1">
        <f t="array" ref="AN357:AN370">TRANSPOSE(surface_T!E$167:R$167)</f>
        <v>34.164709999999999</v>
      </c>
      <c r="AO357" s="54" cm="1">
        <f t="array" ref="AO357:AO370">TRANSPOSE(surface_ph!E$167:R$167)</f>
        <v>7.7379303000000004</v>
      </c>
      <c r="AP357" s="54" cm="1">
        <f t="array" ref="AP357:AP370">TRANSPOSE(surface_Alk!E$167:R$167)</f>
        <v>2.2205603E-3</v>
      </c>
      <c r="AQ357" s="54" cm="1">
        <f t="array" ref="AQ357:AQ370">TRANSPOSE(surface_oxugen!E$167:R$167)</f>
        <v>1.9697068E-4</v>
      </c>
      <c r="AR357" s="54" cm="1">
        <f t="array" ref="AR357:AR370">TRANSPOSE(Surface_sal!E$167:R$167)</f>
        <v>33.871490000000001</v>
      </c>
      <c r="AS357" s="54" cm="1">
        <f t="array" ref="AS357:AS370">TRANSPOSE(picophyto!E$167:R$167)</f>
        <v>0.16603066</v>
      </c>
      <c r="AT357" s="54" cm="1">
        <f t="array" ref="AT357:AT370">TRANSPOSE(nanophyto!E$167:R$167)</f>
        <v>0.13548486000000001</v>
      </c>
      <c r="AU357" s="54" cm="1">
        <f t="array" ref="AU357:AU370">TRANSPOSE(microphyto!E$167:R$167)</f>
        <v>1.2156954052441179E-2</v>
      </c>
      <c r="AV357" s="54" cm="1">
        <f t="array" ref="AV357:AV370">TRANSPOSE(total_phyto!E$167:R$167)</f>
        <v>0.3136724740697841</v>
      </c>
      <c r="AW357" s="54" cm="1">
        <f t="array" ref="AW357:AW370">TRANSPOSE(nanozoo!E$167:R$167)</f>
        <v>0.21315556999999999</v>
      </c>
      <c r="AX357" s="54" cm="1">
        <f t="array" ref="AX357:AX370">TRANSPOSE(microzoo!E$167:R$167)</f>
        <v>0.37852766999999998</v>
      </c>
      <c r="AY357" s="54" cm="1">
        <f t="array" ref="AY357:AY370">TRANSPOSE(mesozoo!E$167:R$167)</f>
        <v>0.2466827601740329</v>
      </c>
      <c r="AZ357" s="54" cm="1">
        <f t="array" ref="AZ357:AZ370">TRANSPOSE(total_zoo!E$167:R$167)</f>
        <v>0.90165097782403292</v>
      </c>
      <c r="BA357" s="54" cm="1">
        <f t="array" ref="BA357:BA370">TRANSPOSE(foram!E$167:R$167)</f>
        <v>1.3321110000000001E-7</v>
      </c>
      <c r="BD357" s="59" cm="1">
        <f t="array" ref="BD357:BD370">TRANSPOSE(Fe!E$93:R$93)</f>
        <v>4.8900000000000003E-5</v>
      </c>
      <c r="BE357" s="59" cm="1">
        <f t="array" ref="BE357:BE370">TRANSPOSE('PO4'!E$93:R$93)</f>
        <v>9.2429999999999997E-4</v>
      </c>
      <c r="BF357" s="59" cm="1">
        <f t="array" ref="BF357:BF370">TRANSPOSE(surface_T!E$93:R$93)</f>
        <v>33.369280000000003</v>
      </c>
      <c r="BG357" s="59" cm="1">
        <f t="array" ref="BG357:BG370">TRANSPOSE(surface_ph!E$93:R$93)</f>
        <v>7.8428183000000002</v>
      </c>
      <c r="BH357" s="59" cm="1">
        <f t="array" ref="BH357:BH370">TRANSPOSE(surface_Alk!E$93:R$93)</f>
        <v>2.2182039000000001E-3</v>
      </c>
      <c r="BI357" s="59" cm="1">
        <f t="array" ref="BI357:BI370">TRANSPOSE(surface_oxugen!E$93:R$93)</f>
        <v>1.9883920000000001E-4</v>
      </c>
      <c r="BJ357" s="59" cm="1">
        <f t="array" ref="BJ357:BJ370">TRANSPOSE(Surface_sal!E$93:R$93)</f>
        <v>33.890790000000003</v>
      </c>
      <c r="BK357" s="59" cm="1">
        <f t="array" ref="BK357:BK370">TRANSPOSE(picophyto!E$93:R$93)</f>
        <v>0.17434508000000001</v>
      </c>
      <c r="BL357" s="59" cm="1">
        <f t="array" ref="BL357:BL370">TRANSPOSE(nanophyto!E$93:R$93)</f>
        <v>0.14413957999999999</v>
      </c>
      <c r="BM357" s="59" cm="1">
        <f t="array" ref="BM357:BM370">TRANSPOSE(microphyto!E$93:R$93)</f>
        <v>1.30474790533022E-2</v>
      </c>
      <c r="BN357" s="59" cm="1">
        <f t="array" ref="BN357:BN370">TRANSPOSE(total_phyto!E$93:R$93)</f>
        <v>0.33153213907087081</v>
      </c>
      <c r="BO357" s="59" cm="1">
        <f t="array" ref="BO357:BO370">TRANSPOSE(nanozoo!E$93:R$93)</f>
        <v>0.22120089000000001</v>
      </c>
      <c r="BP357" s="59" cm="1">
        <f t="array" ref="BP357:BP370">TRANSPOSE(microzoo!E$93:R$93)</f>
        <v>0.38911231000000002</v>
      </c>
      <c r="BQ357" s="59" cm="1">
        <f t="array" ref="BQ357:BQ370">TRANSPOSE(mesozoo!E$93:R$93)</f>
        <v>0.25417170017651097</v>
      </c>
      <c r="BR357" s="59" cm="1">
        <f t="array" ref="BR357:BR370">TRANSPOSE(total_zoo!E$93:R$93)</f>
        <v>0.91035528982651104</v>
      </c>
      <c r="BS357" s="59" cm="1">
        <f t="array" ref="BS357:BS370">TRANSPOSE(foram!E$93:R$93)</f>
        <v>1.1377451E-5</v>
      </c>
    </row>
    <row r="358" spans="2:71" x14ac:dyDescent="0.25">
      <c r="B358" s="52">
        <v>5.3000000000000001E-5</v>
      </c>
      <c r="C358" s="52">
        <v>9.5200000000000005E-4</v>
      </c>
      <c r="D358" s="52">
        <v>30.094849</v>
      </c>
      <c r="E358" s="52">
        <v>8.1060820000000007</v>
      </c>
      <c r="F358" s="52">
        <v>2.1998687E-3</v>
      </c>
      <c r="G358" s="52">
        <v>2.0510168999999999E-4</v>
      </c>
      <c r="H358" s="52">
        <v>33.856495000000002</v>
      </c>
      <c r="I358" s="52">
        <v>0.22367037000000001</v>
      </c>
      <c r="J358" s="52">
        <v>0.15047427999999999</v>
      </c>
      <c r="K358" s="52">
        <v>2.1327291600000001E-10</v>
      </c>
      <c r="L358" s="52">
        <v>0.37414465022390231</v>
      </c>
      <c r="M358" s="52">
        <v>0.23054910000000001</v>
      </c>
      <c r="N358" s="52">
        <v>0.38632316</v>
      </c>
      <c r="O358" s="52">
        <v>9.9404770064626211E-2</v>
      </c>
      <c r="P358" s="52">
        <v>0.76237910015205335</v>
      </c>
      <c r="Q358" s="65">
        <v>8.7374860000000005E-11</v>
      </c>
      <c r="T358" s="63">
        <v>5.5099999999999998E-5</v>
      </c>
      <c r="U358" s="63">
        <v>7.1369999999999995E-4</v>
      </c>
      <c r="V358" s="63">
        <v>31.66582</v>
      </c>
      <c r="W358" s="63">
        <v>7.9270949999999996</v>
      </c>
      <c r="X358" s="63">
        <v>2.2063073999999999E-3</v>
      </c>
      <c r="Y358" s="63">
        <v>2.0105738000000001E-4</v>
      </c>
      <c r="Z358" s="63">
        <v>33.819854999999997</v>
      </c>
      <c r="AA358" s="63">
        <v>0.20751447000000001</v>
      </c>
      <c r="AB358" s="63">
        <v>0.135646724</v>
      </c>
      <c r="AC358" s="63">
        <v>2.04134897E-10</v>
      </c>
      <c r="AD358" s="63">
        <v>0.34316119421457841</v>
      </c>
      <c r="AE358" s="63">
        <v>0.21972778000000001</v>
      </c>
      <c r="AF358" s="63">
        <v>0.36866334000000001</v>
      </c>
      <c r="AG358" s="63">
        <v>9.493684006443498E-2</v>
      </c>
      <c r="AH358" s="63">
        <v>0.73223921014988358</v>
      </c>
      <c r="AI358" s="63">
        <v>8.4769889999999996E-11</v>
      </c>
      <c r="AL358" s="54">
        <v>5.8999999999999998E-5</v>
      </c>
      <c r="AM358" s="54">
        <v>5.2419999999999995E-4</v>
      </c>
      <c r="AN358" s="54">
        <v>33.262419999999999</v>
      </c>
      <c r="AO358" s="54">
        <v>7.7361599999999999</v>
      </c>
      <c r="AP358" s="54">
        <v>2.2139258000000001E-3</v>
      </c>
      <c r="AQ358" s="54">
        <v>1.9717439999999999E-4</v>
      </c>
      <c r="AR358" s="54">
        <v>33.785656000000003</v>
      </c>
      <c r="AS358" s="54">
        <v>0.19147776</v>
      </c>
      <c r="AT358" s="54">
        <v>0.12188365499999999</v>
      </c>
      <c r="AU358" s="54">
        <v>1.9813765599999999E-10</v>
      </c>
      <c r="AV358" s="54">
        <v>0.31336141520844929</v>
      </c>
      <c r="AW358" s="54">
        <v>0.20885132000000001</v>
      </c>
      <c r="AX358" s="54">
        <v>0.35144109000000001</v>
      </c>
      <c r="AY358" s="54">
        <v>9.1584200064515217E-2</v>
      </c>
      <c r="AZ358" s="54">
        <v>0.70975219514891408</v>
      </c>
      <c r="BA358" s="54">
        <v>8.3061134000000004E-11</v>
      </c>
      <c r="BD358" s="59">
        <v>5.7899999999999998E-5</v>
      </c>
      <c r="BE358" s="59">
        <v>6.1779999999999995E-4</v>
      </c>
      <c r="BF358" s="59">
        <v>32.460450000000002</v>
      </c>
      <c r="BG358" s="59">
        <v>7.8443383999999998</v>
      </c>
      <c r="BH358" s="59">
        <v>2.2117577000000002E-3</v>
      </c>
      <c r="BI358" s="59">
        <v>1.9908738999999999E-4</v>
      </c>
      <c r="BJ358" s="59">
        <v>33.808276999999997</v>
      </c>
      <c r="BK358" s="59">
        <v>0.19947045499999999</v>
      </c>
      <c r="BL358" s="59">
        <v>0.13059921999999999</v>
      </c>
      <c r="BM358" s="59">
        <v>2.03084386E-10</v>
      </c>
      <c r="BN358" s="59">
        <v>0.33006967521350261</v>
      </c>
      <c r="BO358" s="59">
        <v>0.21458564999999999</v>
      </c>
      <c r="BP358" s="59">
        <v>0.35996028000000002</v>
      </c>
      <c r="BQ358" s="59">
        <v>9.4672270064857095E-2</v>
      </c>
      <c r="BR358" s="59">
        <v>0.71356995314925609</v>
      </c>
      <c r="BS358" s="59">
        <v>8.4387620000000001E-11</v>
      </c>
    </row>
    <row r="359" spans="2:71" x14ac:dyDescent="0.25">
      <c r="B359" s="52">
        <v>6.1699999999999995E-5</v>
      </c>
      <c r="C359" s="52">
        <v>1.0359E-3</v>
      </c>
      <c r="D359" s="52">
        <v>29.163530000000002</v>
      </c>
      <c r="E359" s="52">
        <v>8.1139650000000003</v>
      </c>
      <c r="F359" s="52">
        <v>2.2044561000000001E-3</v>
      </c>
      <c r="G359" s="52">
        <v>2.0624527000000001E-4</v>
      </c>
      <c r="H359" s="52">
        <v>33.933974999999997</v>
      </c>
      <c r="I359" s="52">
        <v>0.24103767000000001</v>
      </c>
      <c r="J359" s="52">
        <v>0.14840142000000001</v>
      </c>
      <c r="K359" s="52">
        <v>1.59250508E-10</v>
      </c>
      <c r="L359" s="52">
        <v>0.38943909016848022</v>
      </c>
      <c r="M359" s="52">
        <v>0.21665706000000001</v>
      </c>
      <c r="N359" s="52">
        <v>0.41333581000000003</v>
      </c>
      <c r="O359" s="52">
        <v>4.1388965400000002E-10</v>
      </c>
      <c r="P359" s="52">
        <v>0.67380923048043073</v>
      </c>
      <c r="Q359" s="65">
        <v>6.6492533999999997E-11</v>
      </c>
      <c r="T359" s="63">
        <v>6.6099999999999994E-5</v>
      </c>
      <c r="U359" s="63">
        <v>7.783E-4</v>
      </c>
      <c r="V359" s="63">
        <v>30.742977</v>
      </c>
      <c r="W359" s="63">
        <v>7.9295600000000004</v>
      </c>
      <c r="X359" s="63">
        <v>2.2105647000000002E-3</v>
      </c>
      <c r="Y359" s="63">
        <v>2.0198123999999999E-4</v>
      </c>
      <c r="Z359" s="63">
        <v>33.892940000000003</v>
      </c>
      <c r="AA359" s="63">
        <v>0.22672349</v>
      </c>
      <c r="AB359" s="63">
        <v>0.13257012500000001</v>
      </c>
      <c r="AC359" s="63">
        <v>1.49269107E-10</v>
      </c>
      <c r="AD359" s="63">
        <v>0.35929361515817998</v>
      </c>
      <c r="AE359" s="63">
        <v>0.20715722</v>
      </c>
      <c r="AF359" s="63">
        <v>0.39043802</v>
      </c>
      <c r="AG359" s="63">
        <v>3.7331170600000002E-10</v>
      </c>
      <c r="AH359" s="63">
        <v>0.64520580143688233</v>
      </c>
      <c r="AI359" s="63">
        <v>6.2988433999999995E-11</v>
      </c>
      <c r="AL359" s="54">
        <v>7.2600000000000003E-5</v>
      </c>
      <c r="AM359" s="54">
        <v>5.7499999999999999E-4</v>
      </c>
      <c r="AN359" s="54">
        <v>32.349373</v>
      </c>
      <c r="AO359" s="54">
        <v>7.7340217000000004</v>
      </c>
      <c r="AP359" s="54">
        <v>2.2179207000000002E-3</v>
      </c>
      <c r="AQ359" s="54">
        <v>1.9795926000000001E-4</v>
      </c>
      <c r="AR359" s="54">
        <v>33.854770000000002</v>
      </c>
      <c r="AS359" s="54">
        <v>0.21219386000000001</v>
      </c>
      <c r="AT359" s="54">
        <v>0.118740412</v>
      </c>
      <c r="AU359" s="54">
        <v>1.4223663700000001E-10</v>
      </c>
      <c r="AV359" s="54">
        <v>0.3309342721509046</v>
      </c>
      <c r="AW359" s="54">
        <v>0.197878796</v>
      </c>
      <c r="AX359" s="54">
        <v>0.36979235999999999</v>
      </c>
      <c r="AY359" s="54">
        <v>3.5278304999999999E-10</v>
      </c>
      <c r="AZ359" s="54">
        <v>0.62526307541464621</v>
      </c>
      <c r="BA359" s="54">
        <v>6.0302400000000004E-11</v>
      </c>
      <c r="BD359" s="59">
        <v>7.0400000000000004E-5</v>
      </c>
      <c r="BE359" s="59">
        <v>6.7449999999999997E-4</v>
      </c>
      <c r="BF359" s="59">
        <v>31.544156999999998</v>
      </c>
      <c r="BG359" s="59">
        <v>7.84544</v>
      </c>
      <c r="BH359" s="59">
        <v>2.2159747000000001E-3</v>
      </c>
      <c r="BI359" s="59">
        <v>1.999355E-4</v>
      </c>
      <c r="BJ359" s="59">
        <v>33.880062000000002</v>
      </c>
      <c r="BK359" s="59">
        <v>0.21950697999999999</v>
      </c>
      <c r="BL359" s="59">
        <v>0.12567602</v>
      </c>
      <c r="BM359" s="59">
        <v>1.4639032199999999E-10</v>
      </c>
      <c r="BN359" s="59">
        <v>0.34518300015520098</v>
      </c>
      <c r="BO359" s="59">
        <v>0.2025942</v>
      </c>
      <c r="BP359" s="59">
        <v>0.38067740999999999</v>
      </c>
      <c r="BQ359" s="59">
        <v>3.6815264300000002E-10</v>
      </c>
      <c r="BR359" s="59">
        <v>0.62576911043001582</v>
      </c>
      <c r="BS359" s="59">
        <v>6.1830020000000006E-11</v>
      </c>
    </row>
    <row r="360" spans="2:71" x14ac:dyDescent="0.25">
      <c r="B360" s="52">
        <v>7.5199999999999998E-5</v>
      </c>
      <c r="C360" s="52">
        <v>1.0449999999999999E-3</v>
      </c>
      <c r="D360" s="52">
        <v>28.080037999999998</v>
      </c>
      <c r="E360" s="52">
        <v>8.1222049999999992</v>
      </c>
      <c r="F360" s="52">
        <v>2.2369149999999999E-3</v>
      </c>
      <c r="G360" s="52">
        <v>2.0747361000000001E-4</v>
      </c>
      <c r="H360" s="52">
        <v>34.442096999999997</v>
      </c>
      <c r="I360" s="52">
        <v>0.25334948600000001</v>
      </c>
      <c r="J360" s="52">
        <v>0.14211355000000001</v>
      </c>
      <c r="K360" s="52">
        <v>1.11245073E-10</v>
      </c>
      <c r="L360" s="52">
        <v>0.39546303611862399</v>
      </c>
      <c r="M360" s="52">
        <v>0.20440674</v>
      </c>
      <c r="N360" s="52">
        <v>0.33982599000000002</v>
      </c>
      <c r="O360" s="52">
        <v>1.66625598E-10</v>
      </c>
      <c r="P360" s="52">
        <v>0.58331812221465007</v>
      </c>
      <c r="Q360" s="65">
        <v>4.7983107000000002E-11</v>
      </c>
      <c r="T360" s="63">
        <v>8.3300000000000005E-5</v>
      </c>
      <c r="U360" s="63">
        <v>7.8089999999999995E-4</v>
      </c>
      <c r="V360" s="63">
        <v>29.662801999999999</v>
      </c>
      <c r="W360" s="63">
        <v>7.9305534</v>
      </c>
      <c r="X360" s="63">
        <v>2.2437199999999998E-3</v>
      </c>
      <c r="Y360" s="63">
        <v>2.0301923999999999E-4</v>
      </c>
      <c r="Z360" s="63">
        <v>34.410125999999998</v>
      </c>
      <c r="AA360" s="63">
        <v>0.24152104499999999</v>
      </c>
      <c r="AB360" s="63">
        <v>0.12504214</v>
      </c>
      <c r="AC360" s="63">
        <v>1.01950649E-10</v>
      </c>
      <c r="AD360" s="63">
        <v>0.36656318510890479</v>
      </c>
      <c r="AE360" s="63">
        <v>0.19556090000000001</v>
      </c>
      <c r="AF360" s="63">
        <v>0.31470084999999998</v>
      </c>
      <c r="AG360" s="63">
        <v>1.5436316000000001E-10</v>
      </c>
      <c r="AH360" s="63">
        <v>0.55346077719893871</v>
      </c>
      <c r="AI360" s="63">
        <v>4.3950589999999999E-11</v>
      </c>
      <c r="AL360" s="54">
        <v>9.3900000000000006E-5</v>
      </c>
      <c r="AM360" s="54">
        <v>5.8069999999999997E-4</v>
      </c>
      <c r="AN360" s="54">
        <v>31.272107999999999</v>
      </c>
      <c r="AO360" s="54">
        <v>7.7312655000000001</v>
      </c>
      <c r="AP360" s="54">
        <v>2.2517589999999999E-3</v>
      </c>
      <c r="AQ360" s="54">
        <v>1.9882251E-4</v>
      </c>
      <c r="AR360" s="54">
        <v>34.379795000000001</v>
      </c>
      <c r="AS360" s="54">
        <v>0.22914762</v>
      </c>
      <c r="AT360" s="54">
        <v>0.11098448599999999</v>
      </c>
      <c r="AU360" s="54">
        <v>9.5489990000000005E-11</v>
      </c>
      <c r="AV360" s="54">
        <v>0.34013210610212619</v>
      </c>
      <c r="AW360" s="54">
        <v>0.187243514</v>
      </c>
      <c r="AX360" s="54">
        <v>0.29315996</v>
      </c>
      <c r="AY360" s="54">
        <v>1.4560259199999999E-10</v>
      </c>
      <c r="AZ360" s="54">
        <v>0.53338439018810502</v>
      </c>
      <c r="BA360" s="54">
        <v>4.0852575E-11</v>
      </c>
      <c r="BD360" s="59">
        <v>9.0000000000000006E-5</v>
      </c>
      <c r="BE360" s="59">
        <v>6.7770000000000005E-4</v>
      </c>
      <c r="BF360" s="59">
        <v>30.465288000000001</v>
      </c>
      <c r="BG360" s="59">
        <v>7.8460470000000004</v>
      </c>
      <c r="BH360" s="59">
        <v>2.2495517E-3</v>
      </c>
      <c r="BI360" s="59">
        <v>2.0087777999999999E-4</v>
      </c>
      <c r="BJ360" s="59">
        <v>34.401049999999998</v>
      </c>
      <c r="BK360" s="59">
        <v>0.23548098000000001</v>
      </c>
      <c r="BL360" s="59">
        <v>0.11805448</v>
      </c>
      <c r="BM360" s="59">
        <v>9.8958680999999995E-11</v>
      </c>
      <c r="BN360" s="59">
        <v>0.35353546010576348</v>
      </c>
      <c r="BO360" s="59">
        <v>0.19146632</v>
      </c>
      <c r="BP360" s="59">
        <v>0.30433870000000002</v>
      </c>
      <c r="BQ360" s="59">
        <v>1.5055034700000001E-10</v>
      </c>
      <c r="BR360" s="59">
        <v>0.53379979219305285</v>
      </c>
      <c r="BS360" s="59">
        <v>4.2471340000000001E-11</v>
      </c>
    </row>
    <row r="361" spans="2:71" x14ac:dyDescent="0.25">
      <c r="B361" s="52">
        <v>7.8100000000000001E-5</v>
      </c>
      <c r="C361" s="52">
        <v>1.1123999999999999E-3</v>
      </c>
      <c r="D361" s="52">
        <v>27.393664999999999</v>
      </c>
      <c r="E361" s="52">
        <v>8.1267805000000006</v>
      </c>
      <c r="F361" s="52">
        <v>2.2650664000000002E-3</v>
      </c>
      <c r="G361" s="52">
        <v>2.0853123E-4</v>
      </c>
      <c r="H361" s="52">
        <v>34.879547000000002</v>
      </c>
      <c r="I361" s="52">
        <v>0.25710685999999999</v>
      </c>
      <c r="J361" s="52">
        <v>0.14421308999999999</v>
      </c>
      <c r="K361" s="52">
        <v>1.06172491E-10</v>
      </c>
      <c r="L361" s="52">
        <v>0.4013199501133049</v>
      </c>
      <c r="M361" s="52">
        <v>0.20481972000000001</v>
      </c>
      <c r="N361" s="52">
        <v>0.33200172999999999</v>
      </c>
      <c r="O361" s="52">
        <v>1.5199650500000001E-10</v>
      </c>
      <c r="P361" s="52">
        <v>0.57514780719802094</v>
      </c>
      <c r="Q361" s="65">
        <v>4.5979716999999997E-11</v>
      </c>
      <c r="T361" s="63">
        <v>8.7999999999999998E-5</v>
      </c>
      <c r="U361" s="63">
        <v>8.0979999999999995E-4</v>
      </c>
      <c r="V361" s="63">
        <v>28.96312</v>
      </c>
      <c r="W361" s="63">
        <v>7.9319740000000003</v>
      </c>
      <c r="X361" s="63">
        <v>2.2741097000000001E-3</v>
      </c>
      <c r="Y361" s="63">
        <v>2.0395187000000001E-4</v>
      </c>
      <c r="Z361" s="63">
        <v>34.884079999999997</v>
      </c>
      <c r="AA361" s="63">
        <v>0.24526998</v>
      </c>
      <c r="AB361" s="63">
        <v>0.123856124</v>
      </c>
      <c r="AC361" s="63">
        <v>9.3105294E-11</v>
      </c>
      <c r="AD361" s="63">
        <v>0.36912610409961349</v>
      </c>
      <c r="AE361" s="63">
        <v>0.19469152000000001</v>
      </c>
      <c r="AF361" s="63">
        <v>0.29857197000000002</v>
      </c>
      <c r="AG361" s="63">
        <v>1.32992332E-10</v>
      </c>
      <c r="AH361" s="63">
        <v>0.53650207717416021</v>
      </c>
      <c r="AI361" s="63">
        <v>4.0362370000000001E-11</v>
      </c>
      <c r="AL361" s="54">
        <v>1.011E-4</v>
      </c>
      <c r="AM361" s="54">
        <v>5.8839999999999999E-4</v>
      </c>
      <c r="AN361" s="54">
        <v>30.561207</v>
      </c>
      <c r="AO361" s="54">
        <v>7.7311740000000002</v>
      </c>
      <c r="AP361" s="54">
        <v>2.2845274999999999E-3</v>
      </c>
      <c r="AQ361" s="54">
        <v>1.9958736000000001E-4</v>
      </c>
      <c r="AR361" s="54">
        <v>34.889893000000001</v>
      </c>
      <c r="AS361" s="54">
        <v>0.23279183000000001</v>
      </c>
      <c r="AT361" s="54">
        <v>0.10727363500000001</v>
      </c>
      <c r="AU361" s="54">
        <v>8.3828611000000002E-11</v>
      </c>
      <c r="AV361" s="54">
        <v>0.34006546508984742</v>
      </c>
      <c r="AW361" s="54">
        <v>0.18535867</v>
      </c>
      <c r="AX361" s="54">
        <v>0.26974376</v>
      </c>
      <c r="AY361" s="54">
        <v>1.18757644E-10</v>
      </c>
      <c r="AZ361" s="54">
        <v>0.51050007815694853</v>
      </c>
      <c r="BA361" s="54">
        <v>3.5920155999999997E-11</v>
      </c>
      <c r="BD361" s="59">
        <v>9.6199999999999994E-5</v>
      </c>
      <c r="BE361" s="59">
        <v>6.9329999999999999E-4</v>
      </c>
      <c r="BF361" s="59">
        <v>29.760683</v>
      </c>
      <c r="BG361" s="59">
        <v>7.8474269999999997</v>
      </c>
      <c r="BH361" s="59">
        <v>2.2811977999999998E-3</v>
      </c>
      <c r="BI361" s="59">
        <v>2.0172412E-4</v>
      </c>
      <c r="BJ361" s="59">
        <v>34.892229999999998</v>
      </c>
      <c r="BK361" s="59">
        <v>0.23914033000000001</v>
      </c>
      <c r="BL361" s="59">
        <v>0.115437787</v>
      </c>
      <c r="BM361" s="59">
        <v>8.8482042000000004E-11</v>
      </c>
      <c r="BN361" s="59">
        <v>0.35457811709474452</v>
      </c>
      <c r="BO361" s="59">
        <v>0.19006129499999999</v>
      </c>
      <c r="BP361" s="59">
        <v>0.28441583999999998</v>
      </c>
      <c r="BQ361" s="59">
        <v>1.2610989600000001E-10</v>
      </c>
      <c r="BR361" s="59">
        <v>0.51111947516430078</v>
      </c>
      <c r="BS361" s="59">
        <v>3.8158850000000002E-11</v>
      </c>
    </row>
    <row r="362" spans="2:71" x14ac:dyDescent="0.25">
      <c r="B362" s="52">
        <v>8.2200000000000006E-5</v>
      </c>
      <c r="C362" s="52">
        <v>1.2384E-3</v>
      </c>
      <c r="D362" s="52">
        <v>26.758493000000001</v>
      </c>
      <c r="E362" s="52">
        <v>8.1295179999999991</v>
      </c>
      <c r="F362" s="52">
        <v>2.2808856000000001E-3</v>
      </c>
      <c r="G362" s="52">
        <v>2.1010437999999999E-4</v>
      </c>
      <c r="H362" s="52">
        <v>35.122166</v>
      </c>
      <c r="I362" s="52">
        <v>0.26126526999999999</v>
      </c>
      <c r="J362" s="52">
        <v>0.15161867200000001</v>
      </c>
      <c r="K362" s="52">
        <v>1.10122917E-10</v>
      </c>
      <c r="L362" s="52">
        <v>0.41288394211743068</v>
      </c>
      <c r="M362" s="52">
        <v>0.20850829000000001</v>
      </c>
      <c r="N362" s="52">
        <v>0.34220772999999999</v>
      </c>
      <c r="O362" s="52">
        <v>1.56675862E-10</v>
      </c>
      <c r="P362" s="52">
        <v>0.58931328020434137</v>
      </c>
      <c r="Q362" s="65">
        <v>4.7613704999999997E-11</v>
      </c>
      <c r="T362" s="63">
        <v>9.2399999999999996E-5</v>
      </c>
      <c r="U362" s="63">
        <v>8.9680000000000001E-4</v>
      </c>
      <c r="V362" s="63">
        <v>28.304506</v>
      </c>
      <c r="W362" s="63">
        <v>7.9330254</v>
      </c>
      <c r="X362" s="63">
        <v>2.2916053E-3</v>
      </c>
      <c r="Y362" s="63">
        <v>2.0545091E-4</v>
      </c>
      <c r="Z362" s="63">
        <v>35.151760000000003</v>
      </c>
      <c r="AA362" s="63">
        <v>0.24963158399999999</v>
      </c>
      <c r="AB362" s="63">
        <v>0.12921780999999999</v>
      </c>
      <c r="AC362" s="63">
        <v>9.4757565000000001E-11</v>
      </c>
      <c r="AD362" s="63">
        <v>0.37884939410134788</v>
      </c>
      <c r="AE362" s="63">
        <v>0.19787523000000001</v>
      </c>
      <c r="AF362" s="63">
        <v>0.30548742000000001</v>
      </c>
      <c r="AG362" s="63">
        <v>1.34475504E-10</v>
      </c>
      <c r="AH362" s="63">
        <v>0.54703920217658286</v>
      </c>
      <c r="AI362" s="63">
        <v>4.124512E-11</v>
      </c>
      <c r="AL362" s="54">
        <v>1.063E-4</v>
      </c>
      <c r="AM362" s="54">
        <v>6.4700000000000001E-4</v>
      </c>
      <c r="AN362" s="54">
        <v>29.882317</v>
      </c>
      <c r="AO362" s="54">
        <v>7.7317710000000002</v>
      </c>
      <c r="AP362" s="54">
        <v>2.3039750000000002E-3</v>
      </c>
      <c r="AQ362" s="54">
        <v>2.0097061E-4</v>
      </c>
      <c r="AR362" s="54">
        <v>35.186058000000003</v>
      </c>
      <c r="AS362" s="54">
        <v>0.23711610999999999</v>
      </c>
      <c r="AT362" s="54">
        <v>0.110738583</v>
      </c>
      <c r="AU362" s="54">
        <v>8.3656641000000005E-11</v>
      </c>
      <c r="AV362" s="54">
        <v>0.34785469308966632</v>
      </c>
      <c r="AW362" s="54">
        <v>0.18800915000000001</v>
      </c>
      <c r="AX362" s="54">
        <v>0.27295271999999998</v>
      </c>
      <c r="AY362" s="54">
        <v>1.1739938400000001E-10</v>
      </c>
      <c r="AZ362" s="54">
        <v>0.51807936015602762</v>
      </c>
      <c r="BA362" s="54">
        <v>3.6071788000000003E-11</v>
      </c>
      <c r="BD362" s="59">
        <v>1.013E-4</v>
      </c>
      <c r="BE362" s="59">
        <v>7.6349999999999996E-4</v>
      </c>
      <c r="BF362" s="59">
        <v>29.092894000000001</v>
      </c>
      <c r="BG362" s="59">
        <v>7.8483267000000003</v>
      </c>
      <c r="BH362" s="59">
        <v>2.2997149999999999E-3</v>
      </c>
      <c r="BI362" s="59">
        <v>2.031728E-4</v>
      </c>
      <c r="BJ362" s="59">
        <v>35.173957999999999</v>
      </c>
      <c r="BK362" s="59">
        <v>0.24345468000000001</v>
      </c>
      <c r="BL362" s="59">
        <v>0.119657815</v>
      </c>
      <c r="BM362" s="59">
        <v>8.8979879000000001E-11</v>
      </c>
      <c r="BN362" s="59">
        <v>0.363112495095267</v>
      </c>
      <c r="BO362" s="59">
        <v>0.19291246000000001</v>
      </c>
      <c r="BP362" s="59">
        <v>0.28908709999999999</v>
      </c>
      <c r="BQ362" s="59">
        <v>1.25776623E-10</v>
      </c>
      <c r="BR362" s="59">
        <v>0.51874935516440479</v>
      </c>
      <c r="BS362" s="59">
        <v>3.8592490000000002E-11</v>
      </c>
    </row>
    <row r="363" spans="2:71" x14ac:dyDescent="0.25">
      <c r="B363" s="52">
        <v>8.5400000000000002E-5</v>
      </c>
      <c r="C363" s="52">
        <v>1.3977E-3</v>
      </c>
      <c r="D363" s="52">
        <v>26.155055999999998</v>
      </c>
      <c r="E363" s="52">
        <v>8.1331299999999995</v>
      </c>
      <c r="F363" s="52">
        <v>2.2920346999999999E-3</v>
      </c>
      <c r="G363" s="52">
        <v>2.1146804999999999E-4</v>
      </c>
      <c r="H363" s="52">
        <v>35.292760000000001</v>
      </c>
      <c r="I363" s="52">
        <v>0.26540791000000002</v>
      </c>
      <c r="J363" s="52">
        <v>0.16106099800000001</v>
      </c>
      <c r="K363" s="52">
        <v>1.1713683399999999E-10</v>
      </c>
      <c r="L363" s="52">
        <v>0.42646890812474708</v>
      </c>
      <c r="M363" s="52">
        <v>0.21278372600000001</v>
      </c>
      <c r="N363" s="52">
        <v>0.35665381000000002</v>
      </c>
      <c r="O363" s="52">
        <v>1.66221805E-10</v>
      </c>
      <c r="P363" s="52">
        <v>0.60845670021653286</v>
      </c>
      <c r="Q363" s="65">
        <v>5.0251030000000001E-11</v>
      </c>
      <c r="T363" s="63">
        <v>9.5500000000000004E-5</v>
      </c>
      <c r="U363" s="63">
        <v>1.0108999999999999E-3</v>
      </c>
      <c r="V363" s="63">
        <v>27.675847999999998</v>
      </c>
      <c r="W363" s="63">
        <v>7.933268</v>
      </c>
      <c r="X363" s="63">
        <v>2.3039613999999999E-3</v>
      </c>
      <c r="Y363" s="63">
        <v>2.0679318E-4</v>
      </c>
      <c r="Z363" s="63">
        <v>35.338135000000001</v>
      </c>
      <c r="AA363" s="63">
        <v>0.25417083600000001</v>
      </c>
      <c r="AB363" s="63">
        <v>0.13669890700000001</v>
      </c>
      <c r="AC363" s="63">
        <v>9.9139386000000001E-11</v>
      </c>
      <c r="AD363" s="63">
        <v>0.39086974310594552</v>
      </c>
      <c r="AE363" s="63">
        <v>0.20172761</v>
      </c>
      <c r="AF363" s="63">
        <v>0.31733519999999998</v>
      </c>
      <c r="AG363" s="63">
        <v>1.40589385E-10</v>
      </c>
      <c r="AH363" s="63">
        <v>0.56319378318465629</v>
      </c>
      <c r="AI363" s="63">
        <v>4.3169010000000002E-11</v>
      </c>
      <c r="AL363" s="54">
        <v>1.097E-4</v>
      </c>
      <c r="AM363" s="54">
        <v>7.272E-4</v>
      </c>
      <c r="AN363" s="54">
        <v>29.230307</v>
      </c>
      <c r="AO363" s="54">
        <v>7.7311500000000004</v>
      </c>
      <c r="AP363" s="54">
        <v>2.3176437000000001E-3</v>
      </c>
      <c r="AQ363" s="54">
        <v>2.0227508999999999E-4</v>
      </c>
      <c r="AR363" s="54">
        <v>35.389977000000002</v>
      </c>
      <c r="AS363" s="54">
        <v>0.24182847399999999</v>
      </c>
      <c r="AT363" s="54">
        <v>0.11638611</v>
      </c>
      <c r="AU363" s="54">
        <v>8.6095325000000001E-11</v>
      </c>
      <c r="AV363" s="54">
        <v>0.358214584092237</v>
      </c>
      <c r="AW363" s="54">
        <v>0.19141207499999999</v>
      </c>
      <c r="AX363" s="54">
        <v>0.28179967000000011</v>
      </c>
      <c r="AY363" s="54">
        <v>1.2072842700000001E-10</v>
      </c>
      <c r="AZ363" s="54">
        <v>0.53180200216083962</v>
      </c>
      <c r="BA363" s="54">
        <v>3.7318180000000003E-11</v>
      </c>
      <c r="BD363" s="59">
        <v>1.0459999999999999E-4</v>
      </c>
      <c r="BE363" s="59">
        <v>8.5729999999999997E-4</v>
      </c>
      <c r="BF363" s="59">
        <v>28.453287</v>
      </c>
      <c r="BG363" s="59">
        <v>7.8486333000000004</v>
      </c>
      <c r="BH363" s="59">
        <v>2.3127353999999999E-3</v>
      </c>
      <c r="BI363" s="59">
        <v>2.0449384000000001E-4</v>
      </c>
      <c r="BJ363" s="59">
        <v>35.369129999999998</v>
      </c>
      <c r="BK363" s="59">
        <v>0.24805189</v>
      </c>
      <c r="BL363" s="59">
        <v>0.12598641599999999</v>
      </c>
      <c r="BM363" s="59">
        <v>9.2083135000000001E-11</v>
      </c>
      <c r="BN363" s="59">
        <v>0.37403830609853039</v>
      </c>
      <c r="BO363" s="59">
        <v>0.19645758999999999</v>
      </c>
      <c r="BP363" s="59">
        <v>0.29893544</v>
      </c>
      <c r="BQ363" s="59">
        <v>1.2999722399999999E-10</v>
      </c>
      <c r="BR363" s="59">
        <v>0.53248318017010843</v>
      </c>
      <c r="BS363" s="59">
        <v>4.0069899999999998E-11</v>
      </c>
    </row>
    <row r="364" spans="2:71" x14ac:dyDescent="0.25">
      <c r="B364" s="52">
        <v>8.7899999999999995E-5</v>
      </c>
      <c r="C364" s="52">
        <v>1.5491999999999999E-3</v>
      </c>
      <c r="D364" s="52">
        <v>25.645391</v>
      </c>
      <c r="E364" s="52">
        <v>8.1354629999999997</v>
      </c>
      <c r="F364" s="52">
        <v>2.2995372E-3</v>
      </c>
      <c r="G364" s="52">
        <v>2.1278749999999999E-4</v>
      </c>
      <c r="H364" s="52">
        <v>35.405951999999999</v>
      </c>
      <c r="I364" s="52">
        <v>0.26883372999999999</v>
      </c>
      <c r="J364" s="52">
        <v>0.16976311299999999</v>
      </c>
      <c r="K364" s="52">
        <v>1.2404573E-10</v>
      </c>
      <c r="L364" s="52">
        <v>0.43859684313193942</v>
      </c>
      <c r="M364" s="52">
        <v>0.21657557</v>
      </c>
      <c r="N364" s="52">
        <v>0.36982237000000001</v>
      </c>
      <c r="O364" s="52">
        <v>1.75588117E-10</v>
      </c>
      <c r="P364" s="52">
        <v>0.62578796022838823</v>
      </c>
      <c r="Q364" s="65">
        <v>5.2731079999999998E-11</v>
      </c>
      <c r="T364" s="63">
        <v>9.7700000000000003E-5</v>
      </c>
      <c r="U364" s="63">
        <v>1.1214E-3</v>
      </c>
      <c r="V364" s="63">
        <v>27.140716999999999</v>
      </c>
      <c r="W364" s="63">
        <v>7.9336123000000001</v>
      </c>
      <c r="X364" s="63">
        <v>2.3122640000000001E-3</v>
      </c>
      <c r="Y364" s="63">
        <v>2.080986E-4</v>
      </c>
      <c r="Z364" s="63">
        <v>35.460242999999998</v>
      </c>
      <c r="AA364" s="63">
        <v>0.25802464400000003</v>
      </c>
      <c r="AB364" s="63">
        <v>0.14377421500000001</v>
      </c>
      <c r="AC364" s="63">
        <v>1.03589102E-10</v>
      </c>
      <c r="AD364" s="63">
        <v>0.40179885911060742</v>
      </c>
      <c r="AE364" s="63">
        <v>0.20519987000000001</v>
      </c>
      <c r="AF364" s="63">
        <v>0.32852450999999999</v>
      </c>
      <c r="AG364" s="63">
        <v>1.46822409E-10</v>
      </c>
      <c r="AH364" s="63">
        <v>0.57810389819277364</v>
      </c>
      <c r="AI364" s="63">
        <v>4.5048680000000003E-11</v>
      </c>
      <c r="AL364" s="54">
        <v>1.117E-4</v>
      </c>
      <c r="AM364" s="54">
        <v>8.0429999999999998E-4</v>
      </c>
      <c r="AN364" s="54">
        <v>28.670832000000001</v>
      </c>
      <c r="AO364" s="54">
        <v>7.7306756999999999</v>
      </c>
      <c r="AP364" s="54">
        <v>2.3267586000000002E-3</v>
      </c>
      <c r="AQ364" s="54">
        <v>2.0355308000000001E-4</v>
      </c>
      <c r="AR364" s="54">
        <v>35.521895999999998</v>
      </c>
      <c r="AS364" s="54">
        <v>0.24590087999999999</v>
      </c>
      <c r="AT364" s="54">
        <v>0.121720604</v>
      </c>
      <c r="AU364" s="54">
        <v>8.8575255999999994E-11</v>
      </c>
      <c r="AV364" s="54">
        <v>0.36762148409484918</v>
      </c>
      <c r="AW364" s="54">
        <v>0.19446873000000001</v>
      </c>
      <c r="AX364" s="54">
        <v>0.29019867999999999</v>
      </c>
      <c r="AY364" s="54">
        <v>1.2415511700000001E-10</v>
      </c>
      <c r="AZ364" s="54">
        <v>0.54440854016568141</v>
      </c>
      <c r="BA364" s="54">
        <v>3.854446E-11</v>
      </c>
      <c r="BD364" s="59">
        <v>1.0679999999999999E-4</v>
      </c>
      <c r="BE364" s="59">
        <v>9.4680000000000003E-4</v>
      </c>
      <c r="BF364" s="59">
        <v>27.906395</v>
      </c>
      <c r="BG364" s="59">
        <v>7.8487980000000004</v>
      </c>
      <c r="BH364" s="59">
        <v>2.3214213999999999E-3</v>
      </c>
      <c r="BI364" s="59">
        <v>2.0578177999999999E-4</v>
      </c>
      <c r="BJ364" s="59">
        <v>35.496197000000002</v>
      </c>
      <c r="BK364" s="59">
        <v>0.25197565999999999</v>
      </c>
      <c r="BL364" s="59">
        <v>0.13189630699999999</v>
      </c>
      <c r="BM364" s="59">
        <v>9.5136838999999998E-11</v>
      </c>
      <c r="BN364" s="59">
        <v>0.38387196710173871</v>
      </c>
      <c r="BO364" s="59">
        <v>0.19961773999999999</v>
      </c>
      <c r="BP364" s="59">
        <v>0.30807868999999999</v>
      </c>
      <c r="BQ364" s="59">
        <v>1.3414947100000001E-10</v>
      </c>
      <c r="BR364" s="59">
        <v>0.54509235017567581</v>
      </c>
      <c r="BS364" s="59">
        <v>4.147946E-11</v>
      </c>
    </row>
    <row r="365" spans="2:71" x14ac:dyDescent="0.25">
      <c r="B365" s="52">
        <v>8.8999999999999995E-5</v>
      </c>
      <c r="C365" s="52">
        <v>1.892E-3</v>
      </c>
      <c r="D365" s="52">
        <v>25.245498999999999</v>
      </c>
      <c r="E365" s="52">
        <v>8.1368930000000006</v>
      </c>
      <c r="F365" s="52">
        <v>2.3011249000000002E-3</v>
      </c>
      <c r="G365" s="52">
        <v>2.1424692E-4</v>
      </c>
      <c r="H365" s="52">
        <v>35.424225</v>
      </c>
      <c r="I365" s="52">
        <v>0.27273762000000001</v>
      </c>
      <c r="J365" s="52">
        <v>0.19028628</v>
      </c>
      <c r="K365" s="52">
        <v>1.5367477499999999E-10</v>
      </c>
      <c r="L365" s="52">
        <v>0.4630239001626687</v>
      </c>
      <c r="M365" s="52">
        <v>0.22427596999999999</v>
      </c>
      <c r="N365" s="52">
        <v>0.40894776999999999</v>
      </c>
      <c r="O365" s="52">
        <v>2.2477379600000001E-10</v>
      </c>
      <c r="P365" s="52">
        <v>0.67390716028683773</v>
      </c>
      <c r="Q365" s="65">
        <v>6.197778E-11</v>
      </c>
      <c r="T365" s="63">
        <v>9.7999999999999997E-5</v>
      </c>
      <c r="U365" s="63">
        <v>1.3766E-3</v>
      </c>
      <c r="V365" s="63">
        <v>26.715208000000001</v>
      </c>
      <c r="W365" s="63">
        <v>7.9352929999999997</v>
      </c>
      <c r="X365" s="63">
        <v>2.3140206000000002E-3</v>
      </c>
      <c r="Y365" s="63">
        <v>2.0954403999999999E-4</v>
      </c>
      <c r="Z365" s="63">
        <v>35.478554000000003</v>
      </c>
      <c r="AA365" s="63">
        <v>0.26295252000000002</v>
      </c>
      <c r="AB365" s="63">
        <v>0.16171748499999999</v>
      </c>
      <c r="AC365" s="63">
        <v>1.2521145999999999E-10</v>
      </c>
      <c r="AD365" s="63">
        <v>0.42467000513319259</v>
      </c>
      <c r="AE365" s="63">
        <v>0.212451794</v>
      </c>
      <c r="AF365" s="63">
        <v>0.36581192000000001</v>
      </c>
      <c r="AG365" s="63">
        <v>1.8359820299999999E-10</v>
      </c>
      <c r="AH365" s="63">
        <v>0.62413255023759584</v>
      </c>
      <c r="AI365" s="63">
        <v>5.2985019999999997E-11</v>
      </c>
      <c r="AL365" s="54">
        <v>1.111E-4</v>
      </c>
      <c r="AM365" s="54">
        <v>9.904E-4</v>
      </c>
      <c r="AN365" s="54">
        <v>28.220231999999999</v>
      </c>
      <c r="AO365" s="54">
        <v>7.7317369999999999</v>
      </c>
      <c r="AP365" s="54">
        <v>2.3286021E-3</v>
      </c>
      <c r="AQ365" s="54">
        <v>2.0497393E-4</v>
      </c>
      <c r="AR365" s="54">
        <v>35.540016000000001</v>
      </c>
      <c r="AS365" s="54">
        <v>0.25172716000000001</v>
      </c>
      <c r="AT365" s="54">
        <v>0.13732063</v>
      </c>
      <c r="AU365" s="54">
        <v>1.05117765E-10</v>
      </c>
      <c r="AV365" s="54">
        <v>0.38904779011222612</v>
      </c>
      <c r="AW365" s="54">
        <v>0.20123783000000001</v>
      </c>
      <c r="AX365" s="54">
        <v>0.32546758999999997</v>
      </c>
      <c r="AY365" s="54">
        <v>1.5323359100000001E-10</v>
      </c>
      <c r="AZ365" s="54">
        <v>0.588763381201997</v>
      </c>
      <c r="BA365" s="54">
        <v>4.5352149999999998E-11</v>
      </c>
      <c r="BD365" s="59">
        <v>1.066E-4</v>
      </c>
      <c r="BE365" s="59">
        <v>1.1617000000000001E-3</v>
      </c>
      <c r="BF365" s="59">
        <v>27.468492999999999</v>
      </c>
      <c r="BG365" s="59">
        <v>7.8499727000000004</v>
      </c>
      <c r="BH365" s="59">
        <v>2.3231634000000002E-3</v>
      </c>
      <c r="BI365" s="59">
        <v>2.0721134E-4</v>
      </c>
      <c r="BJ365" s="59">
        <v>35.514330000000001</v>
      </c>
      <c r="BK365" s="59">
        <v>0.2573626</v>
      </c>
      <c r="BL365" s="59">
        <v>0.14842444299999999</v>
      </c>
      <c r="BM365" s="59">
        <v>1.13561306E-10</v>
      </c>
      <c r="BN365" s="59">
        <v>0.40578704312104458</v>
      </c>
      <c r="BO365" s="59">
        <v>0.20655364400000001</v>
      </c>
      <c r="BP365" s="59">
        <v>0.34395669000000001</v>
      </c>
      <c r="BQ365" s="59">
        <v>1.65971435E-10</v>
      </c>
      <c r="BR365" s="59">
        <v>0.58937299821473499</v>
      </c>
      <c r="BS365" s="59">
        <v>4.8705519999999998E-11</v>
      </c>
    </row>
    <row r="366" spans="2:71" x14ac:dyDescent="0.25">
      <c r="B366" s="52">
        <v>8.9699999999999998E-5</v>
      </c>
      <c r="C366" s="52">
        <v>2.3286000000000001E-3</v>
      </c>
      <c r="D366" s="52">
        <v>25.025379999999998</v>
      </c>
      <c r="E366" s="52">
        <v>8.1376899999999992</v>
      </c>
      <c r="F366" s="52">
        <v>2.2989244000000001E-3</v>
      </c>
      <c r="G366" s="52">
        <v>2.1523682999999999E-4</v>
      </c>
      <c r="H366" s="52">
        <v>35.385173999999999</v>
      </c>
      <c r="I366" s="52">
        <v>0.27506861999999999</v>
      </c>
      <c r="J366" s="52">
        <v>0.21357346999999999</v>
      </c>
      <c r="K366" s="52">
        <v>2.09528652E-10</v>
      </c>
      <c r="L366" s="52">
        <v>0.48864209022000199</v>
      </c>
      <c r="M366" s="52">
        <v>0.23246781999999999</v>
      </c>
      <c r="N366" s="52">
        <v>0.45298253999999999</v>
      </c>
      <c r="O366" s="52">
        <v>3.41765116E-10</v>
      </c>
      <c r="P366" s="52">
        <v>0.72742738641654847</v>
      </c>
      <c r="Q366" s="65">
        <v>7.4675690000000001E-11</v>
      </c>
      <c r="T366" s="63">
        <v>9.7899999999999994E-5</v>
      </c>
      <c r="U366" s="63">
        <v>1.6983E-3</v>
      </c>
      <c r="V366" s="63">
        <v>26.472729999999999</v>
      </c>
      <c r="W366" s="63">
        <v>7.9373990000000001</v>
      </c>
      <c r="X366" s="63">
        <v>2.3116905000000001E-3</v>
      </c>
      <c r="Y366" s="63">
        <v>2.1054363E-4</v>
      </c>
      <c r="Z366" s="63">
        <v>35.435237999999998</v>
      </c>
      <c r="AA366" s="63">
        <v>0.26626344000000002</v>
      </c>
      <c r="AB366" s="63">
        <v>0.18182726599999999</v>
      </c>
      <c r="AC366" s="63">
        <v>1.60958864E-10</v>
      </c>
      <c r="AD366" s="63">
        <v>0.44809070617022262</v>
      </c>
      <c r="AE366" s="63">
        <v>0.22008597999999999</v>
      </c>
      <c r="AF366" s="63">
        <v>0.40729390999999998</v>
      </c>
      <c r="AG366" s="63">
        <v>2.5058190000000001E-10</v>
      </c>
      <c r="AH366" s="63">
        <v>0.67499870431543352</v>
      </c>
      <c r="AI366" s="63">
        <v>6.3618104E-11</v>
      </c>
      <c r="AL366" s="54">
        <v>1.102E-4</v>
      </c>
      <c r="AM366" s="54">
        <v>1.2255E-3</v>
      </c>
      <c r="AN366" s="54">
        <v>27.954122999999999</v>
      </c>
      <c r="AO366" s="54">
        <v>7.7332478</v>
      </c>
      <c r="AP366" s="54">
        <v>2.3260199999999998E-3</v>
      </c>
      <c r="AQ366" s="54">
        <v>2.059823E-4</v>
      </c>
      <c r="AR366" s="54">
        <v>35.491230000000002</v>
      </c>
      <c r="AS366" s="54">
        <v>0.25600567000000002</v>
      </c>
      <c r="AT366" s="54">
        <v>0.15477575399999999</v>
      </c>
      <c r="AU366" s="54">
        <v>1.3099589699999999E-10</v>
      </c>
      <c r="AV366" s="54">
        <v>0.41078142413922297</v>
      </c>
      <c r="AW366" s="54">
        <v>0.20837824599999999</v>
      </c>
      <c r="AX366" s="54">
        <v>0.36485727000000001</v>
      </c>
      <c r="AY366" s="54">
        <v>2.0076637000000001E-10</v>
      </c>
      <c r="AZ366" s="54">
        <v>0.63799789725927192</v>
      </c>
      <c r="BA366" s="54">
        <v>5.4407719999999998E-11</v>
      </c>
      <c r="BD366" s="59">
        <v>1.06E-4</v>
      </c>
      <c r="BE366" s="59">
        <v>1.4348E-3</v>
      </c>
      <c r="BF366" s="59">
        <v>27.213374999999999</v>
      </c>
      <c r="BG366" s="59">
        <v>7.8516345000000003</v>
      </c>
      <c r="BH366" s="59">
        <v>2.3206110000000002E-3</v>
      </c>
      <c r="BI366" s="59">
        <v>2.0821726999999999E-4</v>
      </c>
      <c r="BJ366" s="59">
        <v>35.467889999999997</v>
      </c>
      <c r="BK366" s="59">
        <v>0.26119956</v>
      </c>
      <c r="BL366" s="59">
        <v>0.16708817500000001</v>
      </c>
      <c r="BM366" s="59">
        <v>1.43237359E-10</v>
      </c>
      <c r="BN366" s="59">
        <v>0.42828773515190949</v>
      </c>
      <c r="BO366" s="59">
        <v>0.21392206999999999</v>
      </c>
      <c r="BP366" s="59">
        <v>0.3843279</v>
      </c>
      <c r="BQ366" s="59">
        <v>2.2056012E-10</v>
      </c>
      <c r="BR366" s="59">
        <v>0.63855337027906567</v>
      </c>
      <c r="BS366" s="59">
        <v>5.8434539999999996E-11</v>
      </c>
    </row>
    <row r="367" spans="2:71" x14ac:dyDescent="0.25">
      <c r="B367" s="52">
        <v>9.0099999999999995E-5</v>
      </c>
      <c r="C367" s="52">
        <v>2.9799000000000002E-3</v>
      </c>
      <c r="D367" s="52">
        <v>24.964255999999999</v>
      </c>
      <c r="E367" s="52">
        <v>8.1378789999999999</v>
      </c>
      <c r="F367" s="52">
        <v>2.2898328000000002E-3</v>
      </c>
      <c r="G367" s="52">
        <v>2.1599936999999999E-4</v>
      </c>
      <c r="H367" s="52">
        <v>35.242325000000001</v>
      </c>
      <c r="I367" s="52">
        <v>0.27411680999999999</v>
      </c>
      <c r="J367" s="52">
        <v>0.24906543</v>
      </c>
      <c r="K367" s="52">
        <v>1.8794526786000001E-6</v>
      </c>
      <c r="L367" s="52">
        <v>0.52318411946545929</v>
      </c>
      <c r="M367" s="52">
        <v>0.24998792</v>
      </c>
      <c r="N367" s="52">
        <v>0.44898874</v>
      </c>
      <c r="O367" s="52">
        <v>8.243748505925326E-2</v>
      </c>
      <c r="P367" s="52">
        <v>0.82487392515851932</v>
      </c>
      <c r="Q367" s="65">
        <v>9.9098486000000004E-11</v>
      </c>
      <c r="T367" s="63">
        <v>9.7600000000000001E-5</v>
      </c>
      <c r="U367" s="63">
        <v>2.1962000000000001E-3</v>
      </c>
      <c r="V367" s="63">
        <v>26.399061</v>
      </c>
      <c r="W367" s="63">
        <v>7.9410449999999999</v>
      </c>
      <c r="X367" s="63">
        <v>2.3018499999999998E-3</v>
      </c>
      <c r="Y367" s="63">
        <v>2.1129771999999999E-4</v>
      </c>
      <c r="Z367" s="63">
        <v>35.278362000000001</v>
      </c>
      <c r="AA367" s="63">
        <v>0.26759472000000001</v>
      </c>
      <c r="AB367" s="63">
        <v>0.21010117</v>
      </c>
      <c r="AC367" s="63">
        <v>2.5899481000000003E-10</v>
      </c>
      <c r="AD367" s="63">
        <v>0.47769589027032022</v>
      </c>
      <c r="AE367" s="63">
        <v>0.23172572499999999</v>
      </c>
      <c r="AF367" s="63">
        <v>0.44375772000000002</v>
      </c>
      <c r="AG367" s="63">
        <v>2.4443215051343468E-2</v>
      </c>
      <c r="AH367" s="63">
        <v>0.74510314713540815</v>
      </c>
      <c r="AI367" s="63">
        <v>8.2171930000000002E-11</v>
      </c>
      <c r="AL367" s="54">
        <v>1.088E-4</v>
      </c>
      <c r="AM367" s="54">
        <v>1.5983E-3</v>
      </c>
      <c r="AN367" s="54">
        <v>27.865355999999998</v>
      </c>
      <c r="AO367" s="54">
        <v>7.7364078000000003</v>
      </c>
      <c r="AP367" s="54">
        <v>2.3152435E-3</v>
      </c>
      <c r="AQ367" s="54">
        <v>2.0674891E-4</v>
      </c>
      <c r="AR367" s="54">
        <v>35.318060000000003</v>
      </c>
      <c r="AS367" s="54">
        <v>0.25898193000000003</v>
      </c>
      <c r="AT367" s="54">
        <v>0.17845329400000001</v>
      </c>
      <c r="AU367" s="54">
        <v>1.9019393999999999E-10</v>
      </c>
      <c r="AV367" s="54">
        <v>0.43743522420026881</v>
      </c>
      <c r="AW367" s="54">
        <v>0.21745587</v>
      </c>
      <c r="AX367" s="54">
        <v>0.41736867999999999</v>
      </c>
      <c r="AY367" s="54">
        <v>4.76521665E-10</v>
      </c>
      <c r="AZ367" s="54">
        <v>0.70257596255149901</v>
      </c>
      <c r="BA367" s="54">
        <v>6.9687269999999995E-11</v>
      </c>
      <c r="BD367" s="59">
        <v>1.0509999999999999E-4</v>
      </c>
      <c r="BE367" s="59">
        <v>1.8663E-3</v>
      </c>
      <c r="BF367" s="59">
        <v>27.130468</v>
      </c>
      <c r="BG367" s="59">
        <v>7.8545860000000003</v>
      </c>
      <c r="BH367" s="59">
        <v>2.3101905999999999E-3</v>
      </c>
      <c r="BI367" s="59">
        <v>2.0897875999999999E-4</v>
      </c>
      <c r="BJ367" s="59">
        <v>35.302658000000001</v>
      </c>
      <c r="BK367" s="59">
        <v>0.26367537000000002</v>
      </c>
      <c r="BL367" s="59">
        <v>0.19241469</v>
      </c>
      <c r="BM367" s="59">
        <v>2.1588392E-10</v>
      </c>
      <c r="BN367" s="59">
        <v>0.45609006022650722</v>
      </c>
      <c r="BO367" s="59">
        <v>0.223281276</v>
      </c>
      <c r="BP367" s="59">
        <v>0.43787200999999998</v>
      </c>
      <c r="BQ367" s="59">
        <v>1.0040955756701E-4</v>
      </c>
      <c r="BR367" s="59">
        <v>0.70317397563254425</v>
      </c>
      <c r="BS367" s="59">
        <v>7.4885229999999999E-11</v>
      </c>
    </row>
    <row r="368" spans="2:71" x14ac:dyDescent="0.25">
      <c r="B368" s="52">
        <v>8.8999999999999995E-5</v>
      </c>
      <c r="C368" s="52">
        <v>4.3708999999999996E-3</v>
      </c>
      <c r="D368" s="52">
        <v>25.104078000000001</v>
      </c>
      <c r="E368" s="52">
        <v>8.1358820000000005</v>
      </c>
      <c r="F368" s="52">
        <v>2.2753342E-3</v>
      </c>
      <c r="G368" s="52">
        <v>2.1676095E-4</v>
      </c>
      <c r="H368" s="52">
        <v>35.017845000000001</v>
      </c>
      <c r="I368" s="52">
        <v>0.27109158999999999</v>
      </c>
      <c r="J368" s="52">
        <v>0.30625950000000002</v>
      </c>
      <c r="K368" s="52">
        <v>2.0740334054129079E-2</v>
      </c>
      <c r="L368" s="52">
        <v>0.59809142407186644</v>
      </c>
      <c r="M368" s="52">
        <v>0.27372284000000002</v>
      </c>
      <c r="N368" s="52">
        <v>0.44865156000000012</v>
      </c>
      <c r="O368" s="52">
        <v>0.20857352009499211</v>
      </c>
      <c r="P368" s="52">
        <v>0.97679598429297299</v>
      </c>
      <c r="Q368" s="65">
        <v>1.9736339000000001E-10</v>
      </c>
      <c r="T368" s="63">
        <v>9.4300000000000002E-5</v>
      </c>
      <c r="U368" s="63">
        <v>3.2271999999999999E-3</v>
      </c>
      <c r="V368" s="63">
        <v>26.534016000000001</v>
      </c>
      <c r="W368" s="63">
        <v>7.9469232999999999</v>
      </c>
      <c r="X368" s="63">
        <v>2.2861953000000001E-3</v>
      </c>
      <c r="Y368" s="63">
        <v>2.1206921000000001E-4</v>
      </c>
      <c r="Z368" s="63">
        <v>35.033816999999999</v>
      </c>
      <c r="AA368" s="63">
        <v>0.264829694</v>
      </c>
      <c r="AB368" s="63">
        <v>0.26340392000000001</v>
      </c>
      <c r="AC368" s="63">
        <v>1.232240104667239E-2</v>
      </c>
      <c r="AD368" s="63">
        <v>0.54055601506234463</v>
      </c>
      <c r="AE368" s="63">
        <v>0.25817364999999998</v>
      </c>
      <c r="AF368" s="63">
        <v>0.42440799000000001</v>
      </c>
      <c r="AG368" s="63">
        <v>0.1704450700828565</v>
      </c>
      <c r="AH368" s="63">
        <v>0.90276356223497878</v>
      </c>
      <c r="AI368" s="63">
        <v>1.4718939000000001E-10</v>
      </c>
      <c r="AL368" s="54">
        <v>1.033E-4</v>
      </c>
      <c r="AM368" s="54">
        <v>2.3749000000000001E-3</v>
      </c>
      <c r="AN368" s="54">
        <v>27.993303000000001</v>
      </c>
      <c r="AO368" s="54">
        <v>7.7433176000000001</v>
      </c>
      <c r="AP368" s="54">
        <v>2.2983387999999999E-3</v>
      </c>
      <c r="AQ368" s="54">
        <v>2.0750546999999999E-4</v>
      </c>
      <c r="AR368" s="54">
        <v>35.05198</v>
      </c>
      <c r="AS368" s="54">
        <v>0.25729977999999998</v>
      </c>
      <c r="AT368" s="54">
        <v>0.22557948</v>
      </c>
      <c r="AU368" s="54">
        <v>5.3297053408213951E-3</v>
      </c>
      <c r="AV368" s="54">
        <v>0.48820896535479003</v>
      </c>
      <c r="AW368" s="54">
        <v>0.24289483000000001</v>
      </c>
      <c r="AX368" s="54">
        <v>0.40412253999999997</v>
      </c>
      <c r="AY368" s="54">
        <v>0.13311082007241379</v>
      </c>
      <c r="AZ368" s="54">
        <v>0.84076858620184058</v>
      </c>
      <c r="BA368" s="54">
        <v>1.16126046E-10</v>
      </c>
      <c r="BD368" s="59">
        <v>1.004E-4</v>
      </c>
      <c r="BE368" s="59">
        <v>2.7561999999999999E-3</v>
      </c>
      <c r="BF368" s="59">
        <v>27.259824999999999</v>
      </c>
      <c r="BG368" s="59">
        <v>7.8599309999999996</v>
      </c>
      <c r="BH368" s="59">
        <v>2.2938068000000001E-3</v>
      </c>
      <c r="BI368" s="59">
        <v>2.0974841000000001E-4</v>
      </c>
      <c r="BJ368" s="59">
        <v>35.048054</v>
      </c>
      <c r="BK368" s="59">
        <v>0.26119768999999998</v>
      </c>
      <c r="BL368" s="59">
        <v>0.24317511999999999</v>
      </c>
      <c r="BM368" s="59">
        <v>8.428554043377787E-3</v>
      </c>
      <c r="BN368" s="59">
        <v>0.5128013640580934</v>
      </c>
      <c r="BO368" s="59">
        <v>0.250279474</v>
      </c>
      <c r="BP368" s="59">
        <v>0.41371028999999998</v>
      </c>
      <c r="BQ368" s="59">
        <v>0.1505347000770445</v>
      </c>
      <c r="BR368" s="59">
        <v>0.85872880420647124</v>
      </c>
      <c r="BS368" s="59">
        <v>1.2917771999999999E-10</v>
      </c>
    </row>
    <row r="369" spans="1:71" x14ac:dyDescent="0.25">
      <c r="B369" s="52">
        <v>8.7000000000000001E-5</v>
      </c>
      <c r="C369" s="52">
        <v>6.8249000000000001E-3</v>
      </c>
      <c r="D369" s="52">
        <v>25.35707</v>
      </c>
      <c r="E369" s="52">
        <v>8.1318950000000001</v>
      </c>
      <c r="F369" s="52">
        <v>2.2629728000000001E-3</v>
      </c>
      <c r="G369" s="52">
        <v>2.1657657999999999E-4</v>
      </c>
      <c r="H369" s="52">
        <v>34.834705</v>
      </c>
      <c r="I369" s="52">
        <v>0.26788636999999998</v>
      </c>
      <c r="J369" s="52">
        <v>0.36550702000000002</v>
      </c>
      <c r="K369" s="52">
        <v>4.2444497083231197E-2</v>
      </c>
      <c r="L369" s="52">
        <v>0.67583788710752379</v>
      </c>
      <c r="M369" s="52">
        <v>0.29296182599999998</v>
      </c>
      <c r="N369" s="52">
        <v>0.47956344000000012</v>
      </c>
      <c r="O369" s="52">
        <v>0.31178346017324771</v>
      </c>
      <c r="P369" s="52">
        <v>1.1472546711732481</v>
      </c>
      <c r="Q369" s="65">
        <v>1.4724601E-2</v>
      </c>
      <c r="T369" s="63">
        <v>8.92E-5</v>
      </c>
      <c r="U369" s="63">
        <v>4.9534000000000002E-3</v>
      </c>
      <c r="V369" s="63">
        <v>26.792774000000001</v>
      </c>
      <c r="W369" s="63">
        <v>7.9498153</v>
      </c>
      <c r="X369" s="63">
        <v>2.2728650000000002E-3</v>
      </c>
      <c r="Y369" s="63">
        <v>2.1203937999999999E-4</v>
      </c>
      <c r="Z369" s="63">
        <v>34.83128</v>
      </c>
      <c r="AA369" s="63">
        <v>0.26218063000000003</v>
      </c>
      <c r="AB369" s="63">
        <v>0.31909544000000001</v>
      </c>
      <c r="AC369" s="63">
        <v>3.2993235072251548E-2</v>
      </c>
      <c r="AD369" s="63">
        <v>0.61426930509435795</v>
      </c>
      <c r="AE369" s="63">
        <v>0.27886261000000001</v>
      </c>
      <c r="AF369" s="63">
        <v>0.45182559</v>
      </c>
      <c r="AG369" s="63">
        <v>0.27592996014689541</v>
      </c>
      <c r="AH369" s="63">
        <v>1.0652570191468951</v>
      </c>
      <c r="AI369" s="63">
        <v>5.0019610000000001E-3</v>
      </c>
      <c r="AL369" s="54">
        <v>9.5000000000000005E-5</v>
      </c>
      <c r="AM369" s="54">
        <v>3.5921E-3</v>
      </c>
      <c r="AN369" s="54">
        <v>28.256592000000001</v>
      </c>
      <c r="AO369" s="54">
        <v>7.7485340000000003</v>
      </c>
      <c r="AP369" s="54">
        <v>2.2840008999999999E-3</v>
      </c>
      <c r="AQ369" s="54">
        <v>2.0756877999999999E-4</v>
      </c>
      <c r="AR369" s="54">
        <v>34.830204000000002</v>
      </c>
      <c r="AS369" s="54">
        <v>0.254885894</v>
      </c>
      <c r="AT369" s="54">
        <v>0.27523536999999998</v>
      </c>
      <c r="AU369" s="54">
        <v>2.4786832063023571E-2</v>
      </c>
      <c r="AV369" s="54">
        <v>0.55490809608304914</v>
      </c>
      <c r="AW369" s="54">
        <v>0.26439665600000001</v>
      </c>
      <c r="AX369" s="54">
        <v>0.42509709000000001</v>
      </c>
      <c r="AY369" s="54">
        <v>0.2413745001263394</v>
      </c>
      <c r="AZ369" s="54">
        <v>0.99809438666633943</v>
      </c>
      <c r="BA369" s="54">
        <v>4.3251477999999997E-7</v>
      </c>
      <c r="BD369" s="59">
        <v>9.3599999999999998E-5</v>
      </c>
      <c r="BE369" s="59">
        <v>4.1949999999999999E-3</v>
      </c>
      <c r="BF369" s="59">
        <v>27.518111999999999</v>
      </c>
      <c r="BG369" s="59">
        <v>7.8634329999999997</v>
      </c>
      <c r="BH369" s="59">
        <v>2.2798433999999998E-3</v>
      </c>
      <c r="BI369" s="59">
        <v>2.0977235000000001E-4</v>
      </c>
      <c r="BJ369" s="59">
        <v>34.83663</v>
      </c>
      <c r="BK369" s="59">
        <v>0.25868949000000002</v>
      </c>
      <c r="BL369" s="59">
        <v>0.296228135</v>
      </c>
      <c r="BM369" s="59">
        <v>2.869047806750601E-2</v>
      </c>
      <c r="BN369" s="59">
        <v>0.58360810308861233</v>
      </c>
      <c r="BO369" s="59">
        <v>0.27148338999999999</v>
      </c>
      <c r="BP369" s="59">
        <v>0.43823391</v>
      </c>
      <c r="BQ369" s="59">
        <v>0.25726178013468343</v>
      </c>
      <c r="BR369" s="59">
        <v>1.0144451436746831</v>
      </c>
      <c r="BS369" s="59">
        <v>6.1321735999999996E-4</v>
      </c>
    </row>
    <row r="370" spans="1:71" x14ac:dyDescent="0.25">
      <c r="B370" s="52">
        <v>8.4699999999999999E-5</v>
      </c>
      <c r="C370" s="52">
        <v>8.0275999999999993E-3</v>
      </c>
      <c r="D370" s="52">
        <v>25.451896999999999</v>
      </c>
      <c r="E370" s="52">
        <v>8.1324719999999999</v>
      </c>
      <c r="F370" s="52">
        <v>2.2661434000000001E-3</v>
      </c>
      <c r="G370" s="52">
        <v>2.1529401E-4</v>
      </c>
      <c r="H370" s="52">
        <v>34.9099</v>
      </c>
      <c r="I370" s="52">
        <v>0.26653595499999999</v>
      </c>
      <c r="J370" s="52">
        <v>0.37899256999999997</v>
      </c>
      <c r="K370" s="52">
        <v>4.8778520097782677E-2</v>
      </c>
      <c r="L370" s="52">
        <v>0.69430704512457142</v>
      </c>
      <c r="M370" s="52">
        <v>0.29361982399999997</v>
      </c>
      <c r="N370" s="52">
        <v>0.48444722000000001</v>
      </c>
      <c r="O370" s="52">
        <v>0.32876596020515497</v>
      </c>
      <c r="P370" s="52">
        <v>1.1753355922051549</v>
      </c>
      <c r="Q370" s="65">
        <v>2.0543503000000001E-2</v>
      </c>
      <c r="T370" s="63">
        <v>8.6700000000000007E-5</v>
      </c>
      <c r="U370" s="63">
        <v>5.9126999999999999E-3</v>
      </c>
      <c r="V370" s="63">
        <v>26.913215999999998</v>
      </c>
      <c r="W370" s="63">
        <v>7.9478439999999999</v>
      </c>
      <c r="X370" s="63">
        <v>2.2759863999999999E-3</v>
      </c>
      <c r="Y370" s="63">
        <v>2.107984E-4</v>
      </c>
      <c r="Z370" s="63">
        <v>34.895653000000003</v>
      </c>
      <c r="AA370" s="63">
        <v>0.26104275399999999</v>
      </c>
      <c r="AB370" s="63">
        <v>0.33629789999999998</v>
      </c>
      <c r="AC370" s="63">
        <v>3.9302304083794877E-2</v>
      </c>
      <c r="AD370" s="63">
        <v>0.63664295810810145</v>
      </c>
      <c r="AE370" s="63">
        <v>0.28010713999999998</v>
      </c>
      <c r="AF370" s="63">
        <v>0.45693656999999999</v>
      </c>
      <c r="AG370" s="63">
        <v>0.29652970017554509</v>
      </c>
      <c r="AH370" s="63">
        <v>1.0986934466755449</v>
      </c>
      <c r="AI370" s="63">
        <v>1.1898831E-2</v>
      </c>
      <c r="AL370" s="54">
        <v>9.2100000000000003E-5</v>
      </c>
      <c r="AM370" s="54">
        <v>4.3284999999999999E-3</v>
      </c>
      <c r="AN370" s="54">
        <v>28.396934999999999</v>
      </c>
      <c r="AO370" s="54">
        <v>7.7460836999999998</v>
      </c>
      <c r="AP370" s="54">
        <v>2.2868633000000002E-3</v>
      </c>
      <c r="AQ370" s="54">
        <v>2.0641714000000001E-4</v>
      </c>
      <c r="AR370" s="54">
        <v>34.882477000000002</v>
      </c>
      <c r="AS370" s="54">
        <v>0.25420247000000001</v>
      </c>
      <c r="AT370" s="54">
        <v>0.29457264</v>
      </c>
      <c r="AU370" s="54">
        <v>3.1310387073646383E-2</v>
      </c>
      <c r="AV370" s="54">
        <v>0.58008549709600099</v>
      </c>
      <c r="AW370" s="54">
        <v>0.26655358000000001</v>
      </c>
      <c r="AX370" s="54">
        <v>0.43097423000000001</v>
      </c>
      <c r="AY370" s="54">
        <v>0.26480895015104411</v>
      </c>
      <c r="AZ370" s="54">
        <v>1.0350175091510441</v>
      </c>
      <c r="BA370" s="54">
        <v>3.8004229999999998E-3</v>
      </c>
      <c r="BD370" s="59">
        <v>9.09E-5</v>
      </c>
      <c r="BE370" s="59">
        <v>5.0175000000000003E-3</v>
      </c>
      <c r="BF370" s="59">
        <v>27.642537999999998</v>
      </c>
      <c r="BG370" s="59">
        <v>7.8623136999999996</v>
      </c>
      <c r="BH370" s="59">
        <v>2.2826792999999998E-3</v>
      </c>
      <c r="BI370" s="59">
        <v>2.0860354000000001E-4</v>
      </c>
      <c r="BJ370" s="59">
        <v>34.894733000000002</v>
      </c>
      <c r="BK370" s="59">
        <v>0.25778498999999999</v>
      </c>
      <c r="BL370" s="59">
        <v>0.31420741000000002</v>
      </c>
      <c r="BM370" s="59">
        <v>3.4769565077738623E-2</v>
      </c>
      <c r="BN370" s="59">
        <v>0.60676196510088976</v>
      </c>
      <c r="BO370" s="59">
        <v>0.27321245999999999</v>
      </c>
      <c r="BP370" s="59">
        <v>0.44344957000000002</v>
      </c>
      <c r="BQ370" s="59">
        <v>0.27917382016086739</v>
      </c>
      <c r="BR370" s="59">
        <v>1.0498361051608669</v>
      </c>
      <c r="BS370" s="59">
        <v>7.2890189999999999E-3</v>
      </c>
    </row>
    <row r="371" spans="1:71" x14ac:dyDescent="0.25">
      <c r="A371" s="52" t="s">
        <v>221</v>
      </c>
      <c r="B371" s="52" cm="1">
        <f t="array" ref="B371:B380">TRANSPOSE(Fe!S$11:AB$11)</f>
        <v>1.6190000000000001E-4</v>
      </c>
      <c r="C371" s="52" cm="1">
        <f t="array" ref="C371:C380">TRANSPOSE('PO4'!S$11:AB$11)</f>
        <v>1.6402300000000002E-2</v>
      </c>
      <c r="D371" s="52" cm="1">
        <f t="array" ref="D371:D380">TRANSPOSE(surface_T!S$11:AB$11)</f>
        <v>18.998563999999998</v>
      </c>
      <c r="E371" s="52" cm="1">
        <f t="array" ref="E371:E380">TRANSPOSE(surface_ph!S$11:AB$11)</f>
        <v>8.1605270000000001</v>
      </c>
      <c r="F371" s="52" cm="1">
        <f t="array" ref="F371:F380">TRANSPOSE(surface_Alk!S$11:AB$11)</f>
        <v>2.2963604E-3</v>
      </c>
      <c r="G371" s="52" cm="1">
        <f t="array" ref="G371:G380">TRANSPOSE(surface_oxugen!S$11:AB$11)</f>
        <v>2.3599665000000001E-4</v>
      </c>
      <c r="H371" s="52" cm="1">
        <f t="array" ref="H371:H380">TRANSPOSE(Surface_sal!S$11:AB$11)</f>
        <v>35.242130000000003</v>
      </c>
      <c r="I371" s="52" cm="1">
        <f t="array" ref="I371:I380">TRANSPOSE(picophyto!S$11:AB$11)</f>
        <v>0.2665169</v>
      </c>
      <c r="J371" s="52" cm="1">
        <f t="array" ref="J371:J380">TRANSPOSE(nanophyto!S$11:AB$11)</f>
        <v>0.27246682500000002</v>
      </c>
      <c r="K371" s="52" cm="1">
        <f t="array" ref="K371:K380">TRANSPOSE(microphyto!S$11:AB$11)</f>
        <v>1.7173350091065371E-2</v>
      </c>
      <c r="L371" s="52" cm="1">
        <f t="array" ref="L371:L380">TRANSPOSE(total_phyto!S$11:AB$11)</f>
        <v>0.55615707511487222</v>
      </c>
      <c r="M371" s="52" cm="1">
        <f t="array" ref="M371:M380">TRANSPOSE(nanozoo!S$11:AB$11)</f>
        <v>0.23146836000000001</v>
      </c>
      <c r="N371" s="52" cm="1">
        <f t="array" ref="N371:N380">TRANSPOSE(microzoo!S$11:AB$11)</f>
        <v>0.39820741999999998</v>
      </c>
      <c r="O371" s="52" cm="1">
        <f t="array" ref="O371:O380">TRANSPOSE(mesozoo!S$11:AB$11)</f>
        <v>2.8482349999999998E-10</v>
      </c>
      <c r="P371" s="52" cm="1">
        <f t="array" ref="P371:P380">TRANSPOSE(total_zoo!S$11:AB$11)</f>
        <v>0.65910286137114638</v>
      </c>
      <c r="Q371" s="65" cm="1">
        <f t="array" ref="Q371:Q380">TRANSPOSE(foram!S$11:AB$11)</f>
        <v>8.6117249999999998E-11</v>
      </c>
      <c r="S371" s="64" t="s">
        <v>221</v>
      </c>
      <c r="T371" s="63" cm="1">
        <f t="array" ref="T371:T380">TRANSPOSE(Fe!S$122:AB$122)</f>
        <v>1.6660000000000001E-4</v>
      </c>
      <c r="U371" s="63" cm="1">
        <f t="array" ref="U371:U380">TRANSPOSE('PO4'!S$122:AB$122)</f>
        <v>1.2167000000000001E-2</v>
      </c>
      <c r="V371" s="63" cm="1">
        <f t="array" ref="V371:V380">TRANSPOSE(surface_T!S$122:AB$122)</f>
        <v>20.382615999999999</v>
      </c>
      <c r="W371" s="63" cm="1">
        <f t="array" ref="W371:W380">TRANSPOSE(surface_ph!S$122:AB$122)</f>
        <v>7.9307129999999999</v>
      </c>
      <c r="X371" s="63" cm="1">
        <f t="array" ref="X371:X380">TRANSPOSE(surface_Alk!S$122:AB$122)</f>
        <v>2.3075086E-3</v>
      </c>
      <c r="Y371" s="63" cm="1">
        <f t="array" ref="Y371:Y380">TRANSPOSE(surface_oxugen!S$122:AB$122)</f>
        <v>2.3052053000000001E-4</v>
      </c>
      <c r="Z371" s="63" cm="1">
        <f t="array" ref="Z371:Z380">TRANSPOSE(Surface_sal!S$122:AB$122)</f>
        <v>35.263373999999999</v>
      </c>
      <c r="AA371" s="63" cm="1">
        <f t="array" ref="AA371:AA380">TRANSPOSE(picophyto!S$122:AB$122)</f>
        <v>0.26024244499999999</v>
      </c>
      <c r="AB371" s="63" cm="1">
        <f t="array" ref="AB371:AB380">TRANSPOSE(nanophyto!S$122:AB$122)</f>
        <v>0.23934635500000001</v>
      </c>
      <c r="AC371" s="63" cm="1">
        <f t="array" ref="AC371:AC380">TRANSPOSE(microphyto!S$122:AB$122)</f>
        <v>5.7658437671350002E-3</v>
      </c>
      <c r="AD371" s="63" cm="1">
        <f t="array" ref="AD371:AD380">TRANSPOSE(total_phyto!S$122:AB$122)</f>
        <v>0.50535464378675754</v>
      </c>
      <c r="AE371" s="63" cm="1">
        <f t="array" ref="AE371:AE380">TRANSPOSE(nanozoo!S$122:AB$122)</f>
        <v>0.22211454999999999</v>
      </c>
      <c r="AF371" s="63" cm="1">
        <f t="array" ref="AF371:AF380">TRANSPOSE(microzoo!S$122:AB$122)</f>
        <v>0.34603493000000002</v>
      </c>
      <c r="AG371" s="63" cm="1">
        <f t="array" ref="AG371:AG380">TRANSPOSE(mesozoo!S$122:AB$122)</f>
        <v>1.8987036500000001E-10</v>
      </c>
      <c r="AH371" s="63" cm="1">
        <f t="array" ref="AH371:AH380">TRANSPOSE(total_zoo!S$122:AB$122)</f>
        <v>0.60747038825965871</v>
      </c>
      <c r="AI371" s="63" cm="1">
        <f t="array" ref="AI371:AI380">TRANSPOSE(foram!S$122:AB$122)</f>
        <v>6.6602579999999998E-11</v>
      </c>
      <c r="AK371" s="64" t="s">
        <v>221</v>
      </c>
      <c r="AL371" s="54" cm="1">
        <f t="array" ref="AL371:AL380">TRANSPOSE(Fe!S$159:AB$159)</f>
        <v>1.751E-4</v>
      </c>
      <c r="AM371" s="54" cm="1">
        <f t="array" ref="AM371:AM380">TRANSPOSE('PO4'!S$159:AB$159)</f>
        <v>8.9230000000000004E-3</v>
      </c>
      <c r="AN371" s="54" cm="1">
        <f t="array" ref="AN371:AN380">TRANSPOSE(surface_T!S$159:AB$159)</f>
        <v>21.824770000000001</v>
      </c>
      <c r="AO371" s="54" cm="1">
        <f t="array" ref="AO371:AO380">TRANSPOSE(surface_ph!S$159:AB$159)</f>
        <v>7.7205469999999998</v>
      </c>
      <c r="AP371" s="54" cm="1">
        <f t="array" ref="AP371:AP380">TRANSPOSE(surface_Alk!S$159:AB$159)</f>
        <v>2.3196375E-3</v>
      </c>
      <c r="AQ371" s="54" cm="1">
        <f t="array" ref="AQ371:AQ380">TRANSPOSE(surface_oxugen!S$159:AB$159)</f>
        <v>2.2509210000000001E-4</v>
      </c>
      <c r="AR371" s="54" cm="1">
        <f t="array" ref="AR371:AR380">TRANSPOSE(Surface_sal!S$159:AB$159)</f>
        <v>35.290923999999997</v>
      </c>
      <c r="AS371" s="54" cm="1">
        <f t="array" ref="AS371:AS380">TRANSPOSE(picophyto!S$159:AB$159)</f>
        <v>0.252545134</v>
      </c>
      <c r="AT371" s="54" cm="1">
        <f t="array" ref="AT371:AT380">TRANSPOSE(nanophyto!S$159:AB$159)</f>
        <v>0.20912533999999999</v>
      </c>
      <c r="AU371" s="54" cm="1">
        <f t="array" ref="AU371:AU380">TRANSPOSE(microphyto!S$159:AB$159)</f>
        <v>4.7706354370000003E-8</v>
      </c>
      <c r="AV371" s="54" cm="1">
        <f t="array" ref="AV371:AV380">TRANSPOSE(total_phyto!S$159:AB$159)</f>
        <v>0.46167052172251932</v>
      </c>
      <c r="AW371" s="54" cm="1">
        <f t="array" ref="AW371:AW380">TRANSPOSE(nanozoo!S$159:AB$159)</f>
        <v>0.21409428999999999</v>
      </c>
      <c r="AX371" s="54" cm="1">
        <f t="array" ref="AX371:AX380">TRANSPOSE(microzoo!S$159:AB$159)</f>
        <v>0.29742269999999998</v>
      </c>
      <c r="AY371" s="54" cm="1">
        <f t="array" ref="AY371:AY380">TRANSPOSE(mesozoo!S$159:AB$159)</f>
        <v>1.4599955999999999E-10</v>
      </c>
      <c r="AZ371" s="54" cm="1">
        <f t="array" ref="AZ371:AZ380">TRANSPOSE(total_zoo!S$159:AB$159)</f>
        <v>0.56400295620558327</v>
      </c>
      <c r="BA371" s="54" cm="1">
        <f t="array" ref="BA371:BA380">TRANSPOSE(foram!S$159:AB$159)</f>
        <v>5.52508E-11</v>
      </c>
      <c r="BC371" s="64" t="s">
        <v>221</v>
      </c>
      <c r="BD371" s="59" cm="1">
        <f t="array" ref="BD371:BD380">TRANSPOSE(Fe!S$85:AB$85)</f>
        <v>1.73E-4</v>
      </c>
      <c r="BE371" s="59" cm="1">
        <f t="array" ref="BE371:BE380">TRANSPOSE('PO4'!S$85:AB$85)</f>
        <v>1.05072E-2</v>
      </c>
      <c r="BF371" s="59" cm="1">
        <f t="array" ref="BF371:BF380">TRANSPOSE(surface_T!S$85:AB$85)</f>
        <v>21.105246000000001</v>
      </c>
      <c r="BG371" s="59" cm="1">
        <f t="array" ref="BG371:BG380">TRANSPOSE(surface_ph!S$85:AB$85)</f>
        <v>7.8446509999999998</v>
      </c>
      <c r="BH371" s="59" cm="1">
        <f t="array" ref="BH371:BH380">TRANSPOSE(surface_Alk!S$85:AB$85)</f>
        <v>2.315091E-3</v>
      </c>
      <c r="BI371" s="59" cm="1">
        <f t="array" ref="BI371:BI380">TRANSPOSE(surface_oxugen!S$85:AB$85)</f>
        <v>2.2773294999999999E-4</v>
      </c>
      <c r="BJ371" s="59" cm="1">
        <f t="array" ref="BJ371:BJ380">TRANSPOSE(Surface_sal!S$85:AB$85)</f>
        <v>35.281849999999999</v>
      </c>
      <c r="BK371" s="59" cm="1">
        <f t="array" ref="BK371:BK380">TRANSPOSE(picophyto!S$85:AB$85)</f>
        <v>0.25579768000000003</v>
      </c>
      <c r="BL371" s="59" cm="1">
        <f t="array" ref="BL371:BL380">TRANSPOSE(nanophyto!S$85:AB$85)</f>
        <v>0.22331965000000001</v>
      </c>
      <c r="BM371" s="59" cm="1">
        <f t="array" ref="BM371:BM380">TRANSPOSE(microphyto!S$85:AB$85)</f>
        <v>9.027809589664599E-4</v>
      </c>
      <c r="BN371" s="59" cm="1">
        <f t="array" ref="BN371:BN380">TRANSPOSE(total_phyto!S$85:AB$85)</f>
        <v>0.48002011097685149</v>
      </c>
      <c r="BO371" s="59" cm="1">
        <f t="array" ref="BO371:BO380">TRANSPOSE(nanozoo!S$85:AB$85)</f>
        <v>0.21753973600000001</v>
      </c>
      <c r="BP371" s="59" cm="1">
        <f t="array" ref="BP371:BP380">TRANSPOSE(microzoo!S$85:AB$85)</f>
        <v>0.31836713999999999</v>
      </c>
      <c r="BQ371" s="59" cm="1">
        <f t="array" ref="BQ371:BQ380">TRANSPOSE(mesozoo!S$85:AB$85)</f>
        <v>1.5970832599999999E-10</v>
      </c>
      <c r="BR371" s="59" cm="1">
        <f t="array" ref="BR371:BR380">TRANSPOSE(total_zoo!S$85:AB$85)</f>
        <v>0.56413179321929208</v>
      </c>
      <c r="BS371" s="59" cm="1">
        <f t="array" ref="BS371:BS380">TRANSPOSE(foram!S$85:AB$85)</f>
        <v>5.9445579999999994E-11</v>
      </c>
    </row>
    <row r="372" spans="1:71" x14ac:dyDescent="0.25">
      <c r="B372" s="52" t="str">
        <v>NA</v>
      </c>
      <c r="C372" s="52" t="str">
        <v>NA</v>
      </c>
      <c r="D372" s="52" t="str">
        <v>NaN</v>
      </c>
      <c r="E372" s="52" t="str">
        <v>NaN</v>
      </c>
      <c r="F372" s="52" t="str">
        <v>NaN</v>
      </c>
      <c r="G372" s="52" t="str">
        <v>NaN</v>
      </c>
      <c r="H372" s="52" t="str">
        <v>NaN</v>
      </c>
      <c r="I372" s="52" t="str">
        <v>NA</v>
      </c>
      <c r="J372" s="52" t="str">
        <v>NA</v>
      </c>
      <c r="K372" s="52" t="str">
        <v>NA</v>
      </c>
      <c r="L372" s="52" t="str">
        <v>NA</v>
      </c>
      <c r="M372" s="52" t="str">
        <v>NA</v>
      </c>
      <c r="N372" s="52" t="str">
        <v>NA</v>
      </c>
      <c r="O372" s="52" t="str">
        <v>NA</v>
      </c>
      <c r="P372" s="52" t="str">
        <v>NA</v>
      </c>
      <c r="Q372" s="65" t="str">
        <v>NaN</v>
      </c>
      <c r="T372" s="63" t="str">
        <v>NA</v>
      </c>
      <c r="U372" s="63" t="str">
        <v>NA</v>
      </c>
      <c r="V372" s="63" t="str">
        <v>NaN</v>
      </c>
      <c r="W372" s="63" t="str">
        <v>NaN</v>
      </c>
      <c r="X372" s="63" t="str">
        <v>NaN</v>
      </c>
      <c r="Y372" s="63" t="str">
        <v>NaN</v>
      </c>
      <c r="Z372" s="63" t="str">
        <v>NaN</v>
      </c>
      <c r="AA372" s="63" t="str">
        <v>NA</v>
      </c>
      <c r="AB372" s="63" t="str">
        <v>NA</v>
      </c>
      <c r="AC372" s="63" t="str">
        <v>NA</v>
      </c>
      <c r="AD372" s="63" t="str">
        <v>NA</v>
      </c>
      <c r="AE372" s="63" t="str">
        <v>NA</v>
      </c>
      <c r="AF372" s="63" t="str">
        <v>NA</v>
      </c>
      <c r="AG372" s="63" t="str">
        <v>NA</v>
      </c>
      <c r="AH372" s="63" t="str">
        <v>NA</v>
      </c>
      <c r="AI372" s="63" t="str">
        <v>NaN</v>
      </c>
      <c r="AL372" s="54" t="str">
        <v>NA</v>
      </c>
      <c r="AM372" s="54" t="str">
        <v>NA</v>
      </c>
      <c r="AN372" s="54" t="str">
        <v>NaN</v>
      </c>
      <c r="AO372" s="54" t="str">
        <v>NaN</v>
      </c>
      <c r="AP372" s="54" t="str">
        <v>NaN</v>
      </c>
      <c r="AQ372" s="54" t="str">
        <v>NaN</v>
      </c>
      <c r="AR372" s="54" t="str">
        <v>NaN</v>
      </c>
      <c r="AS372" s="54" t="str">
        <v>NA</v>
      </c>
      <c r="AT372" s="54" t="str">
        <v>NA</v>
      </c>
      <c r="AU372" s="54" t="str">
        <v>NA</v>
      </c>
      <c r="AV372" s="54" t="str">
        <v>NA</v>
      </c>
      <c r="AW372" s="54" t="str">
        <v>NA</v>
      </c>
      <c r="AX372" s="54" t="str">
        <v>NA</v>
      </c>
      <c r="AY372" s="54" t="str">
        <v>NA</v>
      </c>
      <c r="AZ372" s="54" t="str">
        <v>NA</v>
      </c>
      <c r="BA372" s="54" t="str">
        <v>NaN</v>
      </c>
      <c r="BD372" s="59" t="str">
        <v>NA</v>
      </c>
      <c r="BE372" s="59" t="str">
        <v>NA</v>
      </c>
      <c r="BF372" s="59" t="str">
        <v>NaN</v>
      </c>
      <c r="BG372" s="59" t="str">
        <v>NaN</v>
      </c>
      <c r="BH372" s="59" t="str">
        <v>NaN</v>
      </c>
      <c r="BI372" s="59" t="str">
        <v>NaN</v>
      </c>
      <c r="BJ372" s="59" t="str">
        <v>NaN</v>
      </c>
      <c r="BK372" s="59" t="str">
        <v>NA</v>
      </c>
      <c r="BL372" s="59" t="str">
        <v>NA</v>
      </c>
      <c r="BM372" s="59" t="str">
        <v>NA</v>
      </c>
      <c r="BN372" s="59" t="str">
        <v>NA</v>
      </c>
      <c r="BO372" s="59" t="str">
        <v>NA</v>
      </c>
      <c r="BP372" s="59" t="str">
        <v>NA</v>
      </c>
      <c r="BQ372" s="59" t="str">
        <v>NA</v>
      </c>
      <c r="BR372" s="59" t="str">
        <v>NA</v>
      </c>
      <c r="BS372" s="59" t="str">
        <v>NaN</v>
      </c>
    </row>
    <row r="373" spans="1:71" x14ac:dyDescent="0.25">
      <c r="B373" s="52" t="str">
        <v>NA</v>
      </c>
      <c r="C373" s="52" t="str">
        <v>NA</v>
      </c>
      <c r="D373" s="52" t="str">
        <v>NaN</v>
      </c>
      <c r="E373" s="52" t="str">
        <v>NaN</v>
      </c>
      <c r="F373" s="52" t="str">
        <v>NaN</v>
      </c>
      <c r="G373" s="52" t="str">
        <v>NaN</v>
      </c>
      <c r="H373" s="52" t="str">
        <v>NaN</v>
      </c>
      <c r="I373" s="52" t="str">
        <v>NA</v>
      </c>
      <c r="J373" s="52" t="str">
        <v>NA</v>
      </c>
      <c r="K373" s="52" t="str">
        <v>NA</v>
      </c>
      <c r="L373" s="52" t="str">
        <v>NA</v>
      </c>
      <c r="M373" s="52" t="str">
        <v>NA</v>
      </c>
      <c r="N373" s="52" t="str">
        <v>NA</v>
      </c>
      <c r="O373" s="52" t="str">
        <v>NA</v>
      </c>
      <c r="P373" s="52" t="str">
        <v>NA</v>
      </c>
      <c r="Q373" s="65" t="str">
        <v>NaN</v>
      </c>
      <c r="T373" s="63" t="str">
        <v>NA</v>
      </c>
      <c r="U373" s="63" t="str">
        <v>NA</v>
      </c>
      <c r="V373" s="63" t="str">
        <v>NaN</v>
      </c>
      <c r="W373" s="63" t="str">
        <v>NaN</v>
      </c>
      <c r="X373" s="63" t="str">
        <v>NaN</v>
      </c>
      <c r="Y373" s="63" t="str">
        <v>NaN</v>
      </c>
      <c r="Z373" s="63" t="str">
        <v>NaN</v>
      </c>
      <c r="AA373" s="63" t="str">
        <v>NA</v>
      </c>
      <c r="AB373" s="63" t="str">
        <v>NA</v>
      </c>
      <c r="AC373" s="63" t="str">
        <v>NA</v>
      </c>
      <c r="AD373" s="63" t="str">
        <v>NA</v>
      </c>
      <c r="AE373" s="63" t="str">
        <v>NA</v>
      </c>
      <c r="AF373" s="63" t="str">
        <v>NA</v>
      </c>
      <c r="AG373" s="63" t="str">
        <v>NA</v>
      </c>
      <c r="AH373" s="63" t="str">
        <v>NA</v>
      </c>
      <c r="AI373" s="63" t="str">
        <v>NaN</v>
      </c>
      <c r="AL373" s="54" t="str">
        <v>NA</v>
      </c>
      <c r="AM373" s="54" t="str">
        <v>NA</v>
      </c>
      <c r="AN373" s="54" t="str">
        <v>NaN</v>
      </c>
      <c r="AO373" s="54" t="str">
        <v>NaN</v>
      </c>
      <c r="AP373" s="54" t="str">
        <v>NaN</v>
      </c>
      <c r="AQ373" s="54" t="str">
        <v>NaN</v>
      </c>
      <c r="AR373" s="54" t="str">
        <v>NaN</v>
      </c>
      <c r="AS373" s="54" t="str">
        <v>NA</v>
      </c>
      <c r="AT373" s="54" t="str">
        <v>NA</v>
      </c>
      <c r="AU373" s="54" t="str">
        <v>NA</v>
      </c>
      <c r="AV373" s="54" t="str">
        <v>NA</v>
      </c>
      <c r="AW373" s="54" t="str">
        <v>NA</v>
      </c>
      <c r="AX373" s="54" t="str">
        <v>NA</v>
      </c>
      <c r="AY373" s="54" t="str">
        <v>NA</v>
      </c>
      <c r="AZ373" s="54" t="str">
        <v>NA</v>
      </c>
      <c r="BA373" s="54" t="str">
        <v>NaN</v>
      </c>
      <c r="BD373" s="59" t="str">
        <v>NA</v>
      </c>
      <c r="BE373" s="59" t="str">
        <v>NA</v>
      </c>
      <c r="BF373" s="59" t="str">
        <v>NaN</v>
      </c>
      <c r="BG373" s="59" t="str">
        <v>NaN</v>
      </c>
      <c r="BH373" s="59" t="str">
        <v>NaN</v>
      </c>
      <c r="BI373" s="59" t="str">
        <v>NaN</v>
      </c>
      <c r="BJ373" s="59" t="str">
        <v>NaN</v>
      </c>
      <c r="BK373" s="59" t="str">
        <v>NA</v>
      </c>
      <c r="BL373" s="59" t="str">
        <v>NA</v>
      </c>
      <c r="BM373" s="59" t="str">
        <v>NA</v>
      </c>
      <c r="BN373" s="59" t="str">
        <v>NA</v>
      </c>
      <c r="BO373" s="59" t="str">
        <v>NA</v>
      </c>
      <c r="BP373" s="59" t="str">
        <v>NA</v>
      </c>
      <c r="BQ373" s="59" t="str">
        <v>NA</v>
      </c>
      <c r="BR373" s="59" t="str">
        <v>NA</v>
      </c>
      <c r="BS373" s="59" t="str">
        <v>NaN</v>
      </c>
    </row>
    <row r="374" spans="1:71" x14ac:dyDescent="0.25">
      <c r="B374" s="52">
        <v>1.9709999999999999E-4</v>
      </c>
      <c r="C374" s="52">
        <v>4.9702499999999997E-2</v>
      </c>
      <c r="D374" s="52">
        <v>20.66263</v>
      </c>
      <c r="E374" s="52">
        <v>8.1711460000000002</v>
      </c>
      <c r="F374" s="52">
        <v>2.3194273999999999E-3</v>
      </c>
      <c r="G374" s="52">
        <v>2.3058568E-4</v>
      </c>
      <c r="H374" s="52">
        <v>35.546439999999997</v>
      </c>
      <c r="I374" s="52">
        <v>0.26695042000000002</v>
      </c>
      <c r="J374" s="52">
        <v>0.37979522999999998</v>
      </c>
      <c r="K374" s="52">
        <v>7.280861984425599E-2</v>
      </c>
      <c r="L374" s="52">
        <v>0.71955426990382432</v>
      </c>
      <c r="M374" s="52">
        <v>0.27787112600000002</v>
      </c>
      <c r="N374" s="52">
        <v>0.53403425999999998</v>
      </c>
      <c r="O374" s="52">
        <v>0.207924260128383</v>
      </c>
      <c r="P374" s="52">
        <v>1.064231293128383</v>
      </c>
      <c r="Q374" s="65">
        <v>4.0178549999999999E-3</v>
      </c>
      <c r="T374" s="63">
        <v>2.0440000000000001E-4</v>
      </c>
      <c r="U374" s="63">
        <v>4.1008599999999999E-2</v>
      </c>
      <c r="V374" s="63">
        <v>22.123854000000001</v>
      </c>
      <c r="W374" s="63">
        <v>7.9586439999999996</v>
      </c>
      <c r="X374" s="63">
        <v>2.3326419999999998E-3</v>
      </c>
      <c r="Y374" s="63">
        <v>2.2502340999999999E-4</v>
      </c>
      <c r="Z374" s="63">
        <v>35.617268000000003</v>
      </c>
      <c r="AA374" s="63">
        <v>0.26222700599999998</v>
      </c>
      <c r="AB374" s="63">
        <v>0.35005947999999998</v>
      </c>
      <c r="AC374" s="63">
        <v>6.6636358527559711E-2</v>
      </c>
      <c r="AD374" s="63">
        <v>0.67892284458664298</v>
      </c>
      <c r="AE374" s="63">
        <v>0.266306286</v>
      </c>
      <c r="AF374" s="63">
        <v>0.51016742000000004</v>
      </c>
      <c r="AG374" s="63">
        <v>0.18900925012877301</v>
      </c>
      <c r="AH374" s="63">
        <v>1.009895308928773</v>
      </c>
      <c r="AI374" s="63">
        <v>3.5129353999999998E-4</v>
      </c>
      <c r="AL374" s="54">
        <v>2.195E-4</v>
      </c>
      <c r="AM374" s="54">
        <v>3.4600600000000002E-2</v>
      </c>
      <c r="AN374" s="54">
        <v>23.65803</v>
      </c>
      <c r="AO374" s="54">
        <v>7.7454859999999996</v>
      </c>
      <c r="AP374" s="54">
        <v>2.3475089999999998E-3</v>
      </c>
      <c r="AQ374" s="54">
        <v>2.1936085000000001E-4</v>
      </c>
      <c r="AR374" s="54">
        <v>35.705787999999998</v>
      </c>
      <c r="AS374" s="54">
        <v>0.25558170000000002</v>
      </c>
      <c r="AT374" s="54">
        <v>0.31679381600000001</v>
      </c>
      <c r="AU374" s="54">
        <v>5.9849152057194703E-2</v>
      </c>
      <c r="AV374" s="54">
        <v>0.63222466811574884</v>
      </c>
      <c r="AW374" s="54">
        <v>0.25207859999999999</v>
      </c>
      <c r="AX374" s="54">
        <v>0.48265575999999999</v>
      </c>
      <c r="AY374" s="54">
        <v>0.16186583012259781</v>
      </c>
      <c r="AZ374" s="54">
        <v>0.95860247502359786</v>
      </c>
      <c r="BA374" s="54">
        <v>1.4434455E-9</v>
      </c>
      <c r="BD374" s="59">
        <v>2.139E-4</v>
      </c>
      <c r="BE374" s="59">
        <v>3.8406999999999997E-2</v>
      </c>
      <c r="BF374" s="59">
        <v>22.869893999999999</v>
      </c>
      <c r="BG374" s="59">
        <v>7.8694863000000002</v>
      </c>
      <c r="BH374" s="59">
        <v>2.3415192999999999E-3</v>
      </c>
      <c r="BI374" s="59">
        <v>2.2223020000000001E-4</v>
      </c>
      <c r="BJ374" s="59">
        <v>35.666980000000002</v>
      </c>
      <c r="BK374" s="59">
        <v>0.25896151000000001</v>
      </c>
      <c r="BL374" s="59">
        <v>0.33540838000000001</v>
      </c>
      <c r="BM374" s="59">
        <v>6.4168035456696401E-2</v>
      </c>
      <c r="BN374" s="59">
        <v>0.65853792551668366</v>
      </c>
      <c r="BO374" s="59">
        <v>0.260014784</v>
      </c>
      <c r="BP374" s="59">
        <v>0.49755634999999998</v>
      </c>
      <c r="BQ374" s="59">
        <v>0.17986855012922831</v>
      </c>
      <c r="BR374" s="59">
        <v>0.97715974603022837</v>
      </c>
      <c r="BS374" s="59">
        <v>1.9258496000000002E-6</v>
      </c>
    </row>
    <row r="375" spans="1:71" x14ac:dyDescent="0.25">
      <c r="B375" s="52">
        <v>1.9010000000000001E-4</v>
      </c>
      <c r="C375" s="52">
        <v>2.9801500000000002E-2</v>
      </c>
      <c r="D375" s="52">
        <v>21.456759999999999</v>
      </c>
      <c r="E375" s="52">
        <v>8.1638169999999999</v>
      </c>
      <c r="F375" s="52">
        <v>2.321423E-3</v>
      </c>
      <c r="G375" s="52">
        <v>2.2558944999999999E-4</v>
      </c>
      <c r="H375" s="52">
        <v>35.641956</v>
      </c>
      <c r="I375" s="52">
        <v>0.26022894499999999</v>
      </c>
      <c r="J375" s="52">
        <v>0.29104561000000001</v>
      </c>
      <c r="K375" s="52">
        <v>4.86451959567719E-2</v>
      </c>
      <c r="L375" s="52">
        <v>0.59991975100265993</v>
      </c>
      <c r="M375" s="52">
        <v>0.23623584</v>
      </c>
      <c r="N375" s="52">
        <v>0.49050870000000002</v>
      </c>
      <c r="O375" s="52">
        <v>2.2714598062185239E-2</v>
      </c>
      <c r="P375" s="52">
        <v>0.78397483635426879</v>
      </c>
      <c r="Q375" s="65">
        <v>2.9276236999999999E-10</v>
      </c>
      <c r="T375" s="63">
        <v>2.0230000000000001E-4</v>
      </c>
      <c r="U375" s="63">
        <v>2.5353799999999999E-2</v>
      </c>
      <c r="V375" s="63">
        <v>22.888828</v>
      </c>
      <c r="W375" s="63">
        <v>7.9462859999999997</v>
      </c>
      <c r="X375" s="63">
        <v>2.3356187E-3</v>
      </c>
      <c r="Y375" s="63">
        <v>2.2041981999999999E-4</v>
      </c>
      <c r="Z375" s="63">
        <v>35.714333000000003</v>
      </c>
      <c r="AA375" s="63">
        <v>0.25411929</v>
      </c>
      <c r="AB375" s="63">
        <v>0.26708850000000001</v>
      </c>
      <c r="AC375" s="63">
        <v>4.3834295984114702E-2</v>
      </c>
      <c r="AD375" s="63">
        <v>0.56504208602807138</v>
      </c>
      <c r="AE375" s="63">
        <v>0.22587344500000001</v>
      </c>
      <c r="AF375" s="63">
        <v>0.46981046999999998</v>
      </c>
      <c r="AG375" s="63">
        <v>9.1615590600798193E-3</v>
      </c>
      <c r="AH375" s="63">
        <v>0.74294782231989631</v>
      </c>
      <c r="AI375" s="63">
        <v>2.5178667000000002E-10</v>
      </c>
      <c r="AL375" s="54">
        <v>2.2169999999999999E-4</v>
      </c>
      <c r="AM375" s="54">
        <v>2.1487900000000001E-2</v>
      </c>
      <c r="AN375" s="54">
        <v>24.369060000000001</v>
      </c>
      <c r="AO375" s="54">
        <v>7.7364607000000003</v>
      </c>
      <c r="AP375" s="54">
        <v>2.3513443000000001E-3</v>
      </c>
      <c r="AQ375" s="54">
        <v>2.1532839E-4</v>
      </c>
      <c r="AR375" s="54">
        <v>35.798813000000003</v>
      </c>
      <c r="AS375" s="54">
        <v>0.24675759</v>
      </c>
      <c r="AT375" s="54">
        <v>0.24355887000000001</v>
      </c>
      <c r="AU375" s="54">
        <v>3.8755342909416152E-2</v>
      </c>
      <c r="AV375" s="54">
        <v>0.52907180295093004</v>
      </c>
      <c r="AW375" s="54">
        <v>0.21547738</v>
      </c>
      <c r="AX375" s="54">
        <v>0.44312547000000002</v>
      </c>
      <c r="AY375" s="54">
        <v>1.3738365719245601E-4</v>
      </c>
      <c r="AZ375" s="54">
        <v>0.71406591189858926</v>
      </c>
      <c r="BA375" s="54">
        <v>2.1195025E-10</v>
      </c>
      <c r="BD375" s="59">
        <v>2.151E-4</v>
      </c>
      <c r="BE375" s="59">
        <v>2.3857300000000001E-2</v>
      </c>
      <c r="BF375" s="59">
        <v>23.616126999999999</v>
      </c>
      <c r="BG375" s="59">
        <v>7.8599052</v>
      </c>
      <c r="BH375" s="59">
        <v>2.3451040000000002E-3</v>
      </c>
      <c r="BI375" s="59">
        <v>2.1786544000000001E-4</v>
      </c>
      <c r="BJ375" s="59">
        <v>35.764620000000001</v>
      </c>
      <c r="BK375" s="59">
        <v>0.25053170000000002</v>
      </c>
      <c r="BL375" s="59">
        <v>0.2565171</v>
      </c>
      <c r="BM375" s="59">
        <v>4.2266299057390003E-2</v>
      </c>
      <c r="BN375" s="59">
        <v>0.54931509910105836</v>
      </c>
      <c r="BO375" s="59">
        <v>0.22098300000000001</v>
      </c>
      <c r="BP375" s="59">
        <v>0.45910213</v>
      </c>
      <c r="BQ375" s="59">
        <v>5.1379087596514E-3</v>
      </c>
      <c r="BR375" s="59">
        <v>0.71935371300104822</v>
      </c>
      <c r="BS375" s="59">
        <v>2.4176971999999998E-10</v>
      </c>
    </row>
    <row r="376" spans="1:71" x14ac:dyDescent="0.25">
      <c r="B376" s="52">
        <v>1.9900000000000001E-4</v>
      </c>
      <c r="C376" s="52">
        <v>1.0411200000000001E-2</v>
      </c>
      <c r="D376" s="52">
        <v>21.705141000000001</v>
      </c>
      <c r="E376" s="52">
        <v>8.1587789999999991</v>
      </c>
      <c r="F376" s="52">
        <v>2.323926E-3</v>
      </c>
      <c r="G376" s="52">
        <v>2.2464123000000001E-4</v>
      </c>
      <c r="H376" s="52">
        <v>35.695689999999999</v>
      </c>
      <c r="I376" s="52">
        <v>0.25727393599999998</v>
      </c>
      <c r="J376" s="52">
        <v>0.21714163</v>
      </c>
      <c r="K376" s="52">
        <v>3.25968236625147E-3</v>
      </c>
      <c r="L376" s="52">
        <v>0.47767524838505959</v>
      </c>
      <c r="M376" s="52">
        <v>0.22111289000000001</v>
      </c>
      <c r="N376" s="52">
        <v>0.34240841999999999</v>
      </c>
      <c r="O376" s="52">
        <v>2.3863443000000002E-10</v>
      </c>
      <c r="P376" s="52">
        <v>0.59456016630469399</v>
      </c>
      <c r="Q376" s="65">
        <v>6.5968709999999998E-11</v>
      </c>
      <c r="T376" s="63">
        <v>2.1220000000000001E-4</v>
      </c>
      <c r="U376" s="63">
        <v>8.6034000000000006E-3</v>
      </c>
      <c r="V376" s="63">
        <v>23.095604000000002</v>
      </c>
      <c r="W376" s="63">
        <v>7.9384610000000002</v>
      </c>
      <c r="X376" s="63">
        <v>2.3387600000000001E-3</v>
      </c>
      <c r="Y376" s="63">
        <v>2.1961632999999999E-4</v>
      </c>
      <c r="Z376" s="63">
        <v>35.779400000000003</v>
      </c>
      <c r="AA376" s="63">
        <v>0.24909443000000001</v>
      </c>
      <c r="AB376" s="63">
        <v>0.19542111000000001</v>
      </c>
      <c r="AC376" s="63">
        <v>1.1272309025106001E-5</v>
      </c>
      <c r="AD376" s="63">
        <v>0.44452681232617969</v>
      </c>
      <c r="AE376" s="63">
        <v>0.21243579000000001</v>
      </c>
      <c r="AF376" s="63">
        <v>0.30975881999999999</v>
      </c>
      <c r="AG376" s="63">
        <v>1.97937314E-10</v>
      </c>
      <c r="AH376" s="63">
        <v>0.55780670825715684</v>
      </c>
      <c r="AI376" s="63">
        <v>5.8342130000000004E-11</v>
      </c>
      <c r="AL376" s="54">
        <v>2.3110000000000001E-4</v>
      </c>
      <c r="AM376" s="54">
        <v>7.1345000000000002E-3</v>
      </c>
      <c r="AN376" s="54">
        <v>24.514818000000002</v>
      </c>
      <c r="AO376" s="54">
        <v>7.7301359999999999</v>
      </c>
      <c r="AP376" s="54">
        <v>2.3553205999999999E-3</v>
      </c>
      <c r="AQ376" s="54">
        <v>2.1475117E-4</v>
      </c>
      <c r="AR376" s="54">
        <v>35.873690000000003</v>
      </c>
      <c r="AS376" s="54">
        <v>0.24045449999999999</v>
      </c>
      <c r="AT376" s="54">
        <v>0.17549385200000001</v>
      </c>
      <c r="AU376" s="54">
        <v>3.9415702462999999E-8</v>
      </c>
      <c r="AV376" s="54">
        <v>0.41594839143145002</v>
      </c>
      <c r="AW376" s="54">
        <v>0.20390322999999999</v>
      </c>
      <c r="AX376" s="54">
        <v>0.27917152000000001</v>
      </c>
      <c r="AY376" s="54">
        <v>1.7022522599999999E-10</v>
      </c>
      <c r="AZ376" s="54">
        <v>0.5328006712260509</v>
      </c>
      <c r="BA376" s="54">
        <v>5.2826434000000003E-11</v>
      </c>
      <c r="BD376" s="59">
        <v>2.2460000000000001E-4</v>
      </c>
      <c r="BE376" s="59">
        <v>7.9044000000000007E-3</v>
      </c>
      <c r="BF376" s="59">
        <v>23.799828000000002</v>
      </c>
      <c r="BG376" s="59">
        <v>7.8530253999999999</v>
      </c>
      <c r="BH376" s="59">
        <v>2.3490195000000001E-3</v>
      </c>
      <c r="BI376" s="59">
        <v>2.1714641E-4</v>
      </c>
      <c r="BJ376" s="59">
        <v>35.840049999999998</v>
      </c>
      <c r="BK376" s="59">
        <v>0.24466375000000001</v>
      </c>
      <c r="BL376" s="59">
        <v>0.18575921000000001</v>
      </c>
      <c r="BM376" s="59">
        <v>6.4184203650000004E-8</v>
      </c>
      <c r="BN376" s="59">
        <v>0.43042302420075551</v>
      </c>
      <c r="BO376" s="59">
        <v>0.20814584999999999</v>
      </c>
      <c r="BP376" s="59">
        <v>0.29490016000000002</v>
      </c>
      <c r="BQ376" s="59">
        <v>1.85291931E-10</v>
      </c>
      <c r="BR376" s="59">
        <v>0.53312637024111753</v>
      </c>
      <c r="BS376" s="59">
        <v>5.5798355999999998E-11</v>
      </c>
    </row>
    <row r="377" spans="1:71" x14ac:dyDescent="0.25">
      <c r="B377" s="52">
        <v>1.897E-4</v>
      </c>
      <c r="C377" s="52">
        <v>3.7434E-3</v>
      </c>
      <c r="D377" s="52">
        <v>21.307482</v>
      </c>
      <c r="E377" s="52">
        <v>8.1605749999999997</v>
      </c>
      <c r="F377" s="52">
        <v>2.3144799999999998E-3</v>
      </c>
      <c r="G377" s="52">
        <v>2.2748315E-4</v>
      </c>
      <c r="H377" s="52">
        <v>35.51399</v>
      </c>
      <c r="I377" s="52">
        <v>0.27335119000000002</v>
      </c>
      <c r="J377" s="52">
        <v>0.20213383500000001</v>
      </c>
      <c r="K377" s="52">
        <v>4.1466166899999999E-10</v>
      </c>
      <c r="L377" s="52">
        <v>0.47548502542388238</v>
      </c>
      <c r="M377" s="52">
        <v>0.22868706</v>
      </c>
      <c r="N377" s="52">
        <v>0.34243690999999998</v>
      </c>
      <c r="O377" s="52">
        <v>1.5666082900000001E-10</v>
      </c>
      <c r="P377" s="52">
        <v>0.60543603220887798</v>
      </c>
      <c r="Q377" s="65">
        <v>5.2105993000000002E-11</v>
      </c>
      <c r="T377" s="63">
        <v>2.0259999999999999E-4</v>
      </c>
      <c r="U377" s="63">
        <v>2.8777999999999998E-3</v>
      </c>
      <c r="V377" s="63">
        <v>22.662137999999999</v>
      </c>
      <c r="W377" s="63">
        <v>7.9356017000000003</v>
      </c>
      <c r="X377" s="63">
        <v>2.3283294999999998E-3</v>
      </c>
      <c r="Y377" s="63">
        <v>2.224041E-4</v>
      </c>
      <c r="Z377" s="63">
        <v>35.583069999999999</v>
      </c>
      <c r="AA377" s="63">
        <v>0.26480376</v>
      </c>
      <c r="AB377" s="63">
        <v>0.17781211199999999</v>
      </c>
      <c r="AC377" s="63">
        <v>2.3306946200000002E-10</v>
      </c>
      <c r="AD377" s="63">
        <v>0.44261587224126298</v>
      </c>
      <c r="AE377" s="63">
        <v>0.21890560000000001</v>
      </c>
      <c r="AF377" s="63">
        <v>0.30737326999999998</v>
      </c>
      <c r="AG377" s="63">
        <v>1.32251372E-10</v>
      </c>
      <c r="AH377" s="63">
        <v>0.56592568617911543</v>
      </c>
      <c r="AI377" s="63">
        <v>4.5859403000000002E-11</v>
      </c>
      <c r="AL377" s="54">
        <v>2.2049999999999999E-4</v>
      </c>
      <c r="AM377" s="54">
        <v>2.2436000000000001E-3</v>
      </c>
      <c r="AN377" s="54">
        <v>24.026534999999999</v>
      </c>
      <c r="AO377" s="54">
        <v>7.7261467000000001</v>
      </c>
      <c r="AP377" s="54">
        <v>2.3435982999999998E-3</v>
      </c>
      <c r="AQ377" s="54">
        <v>2.1756676000000001E-4</v>
      </c>
      <c r="AR377" s="54">
        <v>35.660316000000002</v>
      </c>
      <c r="AS377" s="54">
        <v>0.25589107</v>
      </c>
      <c r="AT377" s="54">
        <v>0.15663389699999999</v>
      </c>
      <c r="AU377" s="54">
        <v>1.6023473E-10</v>
      </c>
      <c r="AV377" s="54">
        <v>0.41252496716764248</v>
      </c>
      <c r="AW377" s="54">
        <v>0.20986457</v>
      </c>
      <c r="AX377" s="54">
        <v>0.27654506000000001</v>
      </c>
      <c r="AY377" s="54">
        <v>1.1471668E-10</v>
      </c>
      <c r="AZ377" s="54">
        <v>0.54094715015852646</v>
      </c>
      <c r="BA377" s="54">
        <v>4.0675837999999997E-11</v>
      </c>
      <c r="BD377" s="59">
        <v>2.143E-4</v>
      </c>
      <c r="BE377" s="59">
        <v>2.6045E-3</v>
      </c>
      <c r="BF377" s="59">
        <v>23.339462000000001</v>
      </c>
      <c r="BG377" s="59">
        <v>7.8500100000000002</v>
      </c>
      <c r="BH377" s="59">
        <v>2.3378206000000002E-3</v>
      </c>
      <c r="BI377" s="59">
        <v>2.1995645000000001E-4</v>
      </c>
      <c r="BJ377" s="59">
        <v>35.635105000000003</v>
      </c>
      <c r="BK377" s="59">
        <v>0.26032815999999998</v>
      </c>
      <c r="BL377" s="59">
        <v>0.16815939999999999</v>
      </c>
      <c r="BM377" s="59">
        <v>2.0538425300000001E-10</v>
      </c>
      <c r="BN377" s="59">
        <v>0.42848756021328221</v>
      </c>
      <c r="BO377" s="59">
        <v>0.21459780000000001</v>
      </c>
      <c r="BP377" s="59">
        <v>0.29361629</v>
      </c>
      <c r="BQ377" s="59">
        <v>1.25893134E-10</v>
      </c>
      <c r="BR377" s="59">
        <v>0.54138476816970293</v>
      </c>
      <c r="BS377" s="59">
        <v>4.3747123999999998E-11</v>
      </c>
    </row>
    <row r="378" spans="1:71" x14ac:dyDescent="0.25">
      <c r="B378" s="52">
        <v>1.662E-4</v>
      </c>
      <c r="C378" s="52">
        <v>3.5599999999999998E-3</v>
      </c>
      <c r="D378" s="52">
        <v>20.664818</v>
      </c>
      <c r="E378" s="52">
        <v>8.1603410000000007</v>
      </c>
      <c r="F378" s="52">
        <v>2.3125983E-3</v>
      </c>
      <c r="G378" s="52">
        <v>2.3053207999999999E-4</v>
      </c>
      <c r="H378" s="52">
        <v>35.417180000000002</v>
      </c>
      <c r="I378" s="52">
        <v>0.28080682000000001</v>
      </c>
      <c r="J378" s="52">
        <v>0.212858724</v>
      </c>
      <c r="K378" s="52">
        <v>2.4931740900000002E-10</v>
      </c>
      <c r="L378" s="52">
        <v>0.4936655442581579</v>
      </c>
      <c r="M378" s="52">
        <v>0.23370566000000001</v>
      </c>
      <c r="N378" s="52">
        <v>0.36756549999999999</v>
      </c>
      <c r="O378" s="52">
        <v>1.5129259299999999E-10</v>
      </c>
      <c r="P378" s="52">
        <v>0.63695870720457504</v>
      </c>
      <c r="Q378" s="65">
        <v>5.3148506000000002E-11</v>
      </c>
      <c r="T378" s="63">
        <v>1.7809999999999999E-4</v>
      </c>
      <c r="U378" s="63">
        <v>2.7569000000000001E-3</v>
      </c>
      <c r="V378" s="63">
        <v>22.016455000000001</v>
      </c>
      <c r="W378" s="63">
        <v>7.932372</v>
      </c>
      <c r="X378" s="63">
        <v>2.3260595999999999E-3</v>
      </c>
      <c r="Y378" s="63">
        <v>2.2527654000000001E-4</v>
      </c>
      <c r="Z378" s="63">
        <v>35.479430000000001</v>
      </c>
      <c r="AA378" s="63">
        <v>0.27206328000000002</v>
      </c>
      <c r="AB378" s="63">
        <v>0.186707076</v>
      </c>
      <c r="AC378" s="63">
        <v>1.6558394000000001E-10</v>
      </c>
      <c r="AD378" s="63">
        <v>0.45877035617347561</v>
      </c>
      <c r="AE378" s="63">
        <v>0.22322778600000001</v>
      </c>
      <c r="AF378" s="63">
        <v>0.32975558999999999</v>
      </c>
      <c r="AG378" s="63">
        <v>1.29553472E-10</v>
      </c>
      <c r="AH378" s="63">
        <v>0.59400361717717565</v>
      </c>
      <c r="AI378" s="63">
        <v>4.6635727000000002E-11</v>
      </c>
      <c r="AL378" s="54">
        <v>1.942E-4</v>
      </c>
      <c r="AM378" s="54">
        <v>2.1627999999999999E-3</v>
      </c>
      <c r="AN378" s="54">
        <v>23.380407000000002</v>
      </c>
      <c r="AO378" s="54">
        <v>7.7232646999999996</v>
      </c>
      <c r="AP378" s="54">
        <v>2.3406E-3</v>
      </c>
      <c r="AQ378" s="54">
        <v>2.2025340999999999E-4</v>
      </c>
      <c r="AR378" s="54">
        <v>35.549410000000002</v>
      </c>
      <c r="AS378" s="54">
        <v>0.26276089000000002</v>
      </c>
      <c r="AT378" s="54">
        <v>0.163883582</v>
      </c>
      <c r="AU378" s="54">
        <v>1.2815138900000001E-10</v>
      </c>
      <c r="AV378" s="54">
        <v>0.42664447213530138</v>
      </c>
      <c r="AW378" s="54">
        <v>0.21353423399999999</v>
      </c>
      <c r="AX378" s="54">
        <v>0.29579421</v>
      </c>
      <c r="AY378" s="54">
        <v>1.13151431E-10</v>
      </c>
      <c r="AZ378" s="54">
        <v>0.56670469315753424</v>
      </c>
      <c r="BA378" s="54">
        <v>4.122498E-11</v>
      </c>
      <c r="BD378" s="59">
        <v>1.886E-4</v>
      </c>
      <c r="BE378" s="59">
        <v>2.4821999999999999E-3</v>
      </c>
      <c r="BF378" s="59">
        <v>22.692019999999999</v>
      </c>
      <c r="BG378" s="59">
        <v>7.8471526999999996</v>
      </c>
      <c r="BH378" s="59">
        <v>2.3349681999999998E-3</v>
      </c>
      <c r="BI378" s="59">
        <v>2.2274392999999999E-4</v>
      </c>
      <c r="BJ378" s="59">
        <v>35.526955000000001</v>
      </c>
      <c r="BK378" s="59">
        <v>0.26748736499999998</v>
      </c>
      <c r="BL378" s="59">
        <v>0.17606706499999999</v>
      </c>
      <c r="BM378" s="59">
        <v>1.49395423E-10</v>
      </c>
      <c r="BN378" s="59">
        <v>0.44355443015697421</v>
      </c>
      <c r="BO378" s="59">
        <v>0.21859864600000001</v>
      </c>
      <c r="BP378" s="59">
        <v>0.31433897999999999</v>
      </c>
      <c r="BQ378" s="59">
        <v>1.2300599600000001E-10</v>
      </c>
      <c r="BR378" s="59">
        <v>0.56724265116738892</v>
      </c>
      <c r="BS378" s="59">
        <v>4.4301347E-11</v>
      </c>
    </row>
    <row r="379" spans="1:71" x14ac:dyDescent="0.25">
      <c r="B379" s="52">
        <v>1.5779999999999999E-4</v>
      </c>
      <c r="C379" s="52">
        <v>2.65636E-2</v>
      </c>
      <c r="D379" s="52">
        <v>18.771758999999999</v>
      </c>
      <c r="E379" s="52">
        <v>8.1660620000000002</v>
      </c>
      <c r="F379" s="52">
        <v>2.3135405E-3</v>
      </c>
      <c r="G379" s="52">
        <v>2.3702120000000001E-4</v>
      </c>
      <c r="H379" s="52">
        <v>35.334510000000002</v>
      </c>
      <c r="I379" s="52">
        <v>0.27354652000000002</v>
      </c>
      <c r="J379" s="52">
        <v>0.32761126000000002</v>
      </c>
      <c r="K379" s="52">
        <v>4.5008548253912699E-2</v>
      </c>
      <c r="L379" s="52">
        <v>0.64616632829016551</v>
      </c>
      <c r="M379" s="52">
        <v>0.24637808999999999</v>
      </c>
      <c r="N379" s="52">
        <v>0.53253259999999991</v>
      </c>
      <c r="O379" s="52">
        <v>1.7915056E-9</v>
      </c>
      <c r="P379" s="52">
        <v>0.81308345198810128</v>
      </c>
      <c r="Q379" s="65">
        <v>1.9639348E-10</v>
      </c>
      <c r="T379" s="63">
        <v>1.6430000000000001E-4</v>
      </c>
      <c r="U379" s="63">
        <v>2.15254E-2</v>
      </c>
      <c r="V379" s="63">
        <v>20.171778</v>
      </c>
      <c r="W379" s="63">
        <v>7.9354013999999999</v>
      </c>
      <c r="X379" s="63">
        <v>2.3261236E-3</v>
      </c>
      <c r="Y379" s="63">
        <v>2.3131534999999999E-4</v>
      </c>
      <c r="Z379" s="63">
        <v>35.386775999999998</v>
      </c>
      <c r="AA379" s="63">
        <v>0.26840065000000002</v>
      </c>
      <c r="AB379" s="63">
        <v>0.29558625999999999</v>
      </c>
      <c r="AC379" s="63">
        <v>3.6162450218776933E-2</v>
      </c>
      <c r="AD379" s="63">
        <v>0.60014936025163612</v>
      </c>
      <c r="AE379" s="63">
        <v>0.23573769</v>
      </c>
      <c r="AF379" s="63">
        <v>0.48741585999999998</v>
      </c>
      <c r="AG379" s="63">
        <v>1.196651943E-9</v>
      </c>
      <c r="AH379" s="63">
        <v>0.76296149135541147</v>
      </c>
      <c r="AI379" s="63">
        <v>1.541654E-10</v>
      </c>
      <c r="AL379" s="54">
        <v>1.751E-4</v>
      </c>
      <c r="AM379" s="54">
        <v>1.7437000000000001E-2</v>
      </c>
      <c r="AN379" s="54">
        <v>21.577705000000002</v>
      </c>
      <c r="AO379" s="54">
        <v>7.7245755000000003</v>
      </c>
      <c r="AP379" s="54">
        <v>2.3396049999999998E-3</v>
      </c>
      <c r="AQ379" s="54">
        <v>2.2587620999999999E-4</v>
      </c>
      <c r="AR379" s="54">
        <v>35.447234999999999</v>
      </c>
      <c r="AS379" s="54">
        <v>0.26199942500000001</v>
      </c>
      <c r="AT379" s="54">
        <v>0.26585595000000001</v>
      </c>
      <c r="AU379" s="54">
        <v>2.814153417434305E-2</v>
      </c>
      <c r="AV379" s="54">
        <v>0.55599690920383016</v>
      </c>
      <c r="AW379" s="54">
        <v>0.22541647000000001</v>
      </c>
      <c r="AX379" s="54">
        <v>0.44363616</v>
      </c>
      <c r="AY379" s="54">
        <v>8.38507485E-10</v>
      </c>
      <c r="AZ379" s="54">
        <v>0.72810562897654107</v>
      </c>
      <c r="BA379" s="54">
        <v>1.2325792000000001E-10</v>
      </c>
      <c r="BD379" s="59">
        <v>1.7229999999999999E-4</v>
      </c>
      <c r="BE379" s="59">
        <v>1.94235E-2</v>
      </c>
      <c r="BF379" s="59">
        <v>20.864262</v>
      </c>
      <c r="BG379" s="59">
        <v>7.8495990000000004</v>
      </c>
      <c r="BH379" s="59">
        <v>2.3342834000000001E-3</v>
      </c>
      <c r="BI379" s="59">
        <v>2.2858157E-4</v>
      </c>
      <c r="BJ379" s="59">
        <v>35.429119999999998</v>
      </c>
      <c r="BK379" s="59">
        <v>0.26519026000000001</v>
      </c>
      <c r="BL379" s="59">
        <v>0.28029899000000003</v>
      </c>
      <c r="BM379" s="59">
        <v>3.2188030198683291E-2</v>
      </c>
      <c r="BN379" s="59">
        <v>0.57767728022990261</v>
      </c>
      <c r="BO379" s="59">
        <v>0.23041468000000001</v>
      </c>
      <c r="BP379" s="59">
        <v>0.46459903000000002</v>
      </c>
      <c r="BQ379" s="59">
        <v>1.001371954E-9</v>
      </c>
      <c r="BR379" s="59">
        <v>0.72836002513940556</v>
      </c>
      <c r="BS379" s="59">
        <v>1.378917E-10</v>
      </c>
    </row>
    <row r="380" spans="1:71" x14ac:dyDescent="0.25">
      <c r="B380" s="52">
        <v>1.505E-4</v>
      </c>
      <c r="C380" s="52">
        <v>3.7800199999999999E-2</v>
      </c>
      <c r="D380" s="52">
        <v>18.396000000000001</v>
      </c>
      <c r="E380" s="52">
        <v>8.1674969999999991</v>
      </c>
      <c r="F380" s="52">
        <v>2.3023625999999998E-3</v>
      </c>
      <c r="G380" s="52">
        <v>2.3919262000000001E-4</v>
      </c>
      <c r="H380" s="52">
        <v>35.100270000000002</v>
      </c>
      <c r="I380" s="52">
        <v>0.27305768000000002</v>
      </c>
      <c r="J380" s="52">
        <v>0.42690861000000002</v>
      </c>
      <c r="K380" s="52">
        <v>7.1969286507693436E-2</v>
      </c>
      <c r="L380" s="52">
        <v>0.77193557655311418</v>
      </c>
      <c r="M380" s="52">
        <v>0.28866504999999998</v>
      </c>
      <c r="N380" s="52">
        <v>0.55755180999999998</v>
      </c>
      <c r="O380" s="52">
        <v>0.2023459700979677</v>
      </c>
      <c r="P380" s="52">
        <v>1.088095234602968</v>
      </c>
      <c r="Q380" s="65">
        <v>1.0622969999999999E-5</v>
      </c>
      <c r="T380" s="63">
        <v>1.5330000000000001E-4</v>
      </c>
      <c r="U380" s="63">
        <v>2.8168100000000001E-2</v>
      </c>
      <c r="V380" s="63">
        <v>19.857109999999999</v>
      </c>
      <c r="W380" s="63">
        <v>7.9372059999999998</v>
      </c>
      <c r="X380" s="63">
        <v>2.3138543999999999E-3</v>
      </c>
      <c r="Y380" s="63">
        <v>2.3315761000000001E-4</v>
      </c>
      <c r="Z380" s="63">
        <v>35.138424000000001</v>
      </c>
      <c r="AA380" s="63">
        <v>0.271231534</v>
      </c>
      <c r="AB380" s="63">
        <v>0.38085437</v>
      </c>
      <c r="AC380" s="63">
        <v>5.9332825407203083E-2</v>
      </c>
      <c r="AD380" s="63">
        <v>0.71141872944788842</v>
      </c>
      <c r="AE380" s="63">
        <v>0.27219158999999998</v>
      </c>
      <c r="AF380" s="63">
        <v>0.52973954000000001</v>
      </c>
      <c r="AG380" s="63">
        <v>0.15527633008782951</v>
      </c>
      <c r="AH380" s="63">
        <v>1.0005850167207171</v>
      </c>
      <c r="AI380" s="63">
        <v>6.1113436999999996E-10</v>
      </c>
      <c r="AL380" s="54">
        <v>1.6029999999999999E-4</v>
      </c>
      <c r="AM380" s="54">
        <v>2.0406899999999999E-2</v>
      </c>
      <c r="AN380" s="54">
        <v>21.315301999999999</v>
      </c>
      <c r="AO380" s="54">
        <v>7.7260520000000001</v>
      </c>
      <c r="AP380" s="54">
        <v>2.3262553999999999E-3</v>
      </c>
      <c r="AQ380" s="54">
        <v>2.2745010000000001E-4</v>
      </c>
      <c r="AR380" s="54">
        <v>35.184116000000003</v>
      </c>
      <c r="AS380" s="54">
        <v>0.26860787000000003</v>
      </c>
      <c r="AT380" s="54">
        <v>0.33918309000000002</v>
      </c>
      <c r="AU380" s="54">
        <v>4.7399096303975187E-2</v>
      </c>
      <c r="AV380" s="54">
        <v>0.65519005633915384</v>
      </c>
      <c r="AW380" s="54">
        <v>0.25739276999999999</v>
      </c>
      <c r="AX380" s="54">
        <v>0.50350187999999996</v>
      </c>
      <c r="AY380" s="54">
        <v>0.1115391550781808</v>
      </c>
      <c r="AZ380" s="54">
        <v>0.92842048251620879</v>
      </c>
      <c r="BA380" s="54">
        <v>3.7273891999999999E-10</v>
      </c>
      <c r="BD380" s="59">
        <v>1.5970000000000001E-4</v>
      </c>
      <c r="BE380" s="59">
        <v>2.4433699999999999E-2</v>
      </c>
      <c r="BF380" s="59">
        <v>20.573149999999998</v>
      </c>
      <c r="BG380" s="59">
        <v>7.8514524000000003</v>
      </c>
      <c r="BH380" s="59">
        <v>2.3213133999999999E-3</v>
      </c>
      <c r="BI380" s="59">
        <v>2.3028335999999999E-4</v>
      </c>
      <c r="BJ380" s="59">
        <v>35.171947000000003</v>
      </c>
      <c r="BK380" s="59">
        <v>0.26964541199999997</v>
      </c>
      <c r="BL380" s="59">
        <v>0.35658719999999999</v>
      </c>
      <c r="BM380" s="59">
        <v>5.3022902362251073E-2</v>
      </c>
      <c r="BN380" s="59">
        <v>0.6792555144005189</v>
      </c>
      <c r="BO380" s="59">
        <v>0.26302658000000001</v>
      </c>
      <c r="BP380" s="59">
        <v>0.51567319999999994</v>
      </c>
      <c r="BQ380" s="59">
        <v>0.12650596008095799</v>
      </c>
      <c r="BR380" s="59">
        <v>0.94341801051898611</v>
      </c>
      <c r="BS380" s="59">
        <v>4.3889030000000001E-10</v>
      </c>
    </row>
    <row r="381" spans="1:71" x14ac:dyDescent="0.25">
      <c r="B381" s="52" cm="1">
        <f t="array" ref="B381:B390">TRANSPOSE(Fe!S$12:AB$12)</f>
        <v>1.6430000000000001E-4</v>
      </c>
      <c r="C381" s="52" cm="1">
        <f t="array" ref="C381:C390">TRANSPOSE('PO4'!S$12:AB$12)</f>
        <v>9.0851999999999999E-3</v>
      </c>
      <c r="D381" s="52" cm="1">
        <f t="array" ref="D381:D390">TRANSPOSE(surface_T!S$12:AB$12)</f>
        <v>20.330629999999999</v>
      </c>
      <c r="E381" s="52" cm="1">
        <f t="array" ref="E381:E390">TRANSPOSE(surface_ph!S$12:AB$12)</f>
        <v>8.1509809999999998</v>
      </c>
      <c r="F381" s="52" cm="1">
        <f t="array" ref="F381:F390">TRANSPOSE(surface_Alk!S$12:AB$12)</f>
        <v>2.3010830000000002E-3</v>
      </c>
      <c r="G381" s="52" cm="1">
        <f t="array" ref="G381:G390">TRANSPOSE(surface_oxugen!S$12:AB$12)</f>
        <v>2.3065833E-4</v>
      </c>
      <c r="H381" s="52" cm="1">
        <f t="array" ref="H381:H390">TRANSPOSE(Surface_sal!S$12:AB$12)</f>
        <v>35.331122999999998</v>
      </c>
      <c r="I381" s="52" cm="1">
        <f t="array" ref="I381:I390">TRANSPOSE(picophyto!S$12:AB$12)</f>
        <v>0.2636925</v>
      </c>
      <c r="J381" s="52" cm="1">
        <f t="array" ref="J381:J390">TRANSPOSE(nanophyto!S$12:AB$12)</f>
        <v>0.22485106999999999</v>
      </c>
      <c r="K381" s="52" cm="1">
        <f t="array" ref="K381:K390">TRANSPOSE(microphyto!S$12:AB$12)</f>
        <v>1.7267913559999999E-8</v>
      </c>
      <c r="L381" s="52" cm="1">
        <f t="array" ref="L381:L390">TRANSPOSE(total_phyto!S$12:AB$12)</f>
        <v>0.48854358728325442</v>
      </c>
      <c r="M381" s="52" cm="1">
        <f t="array" ref="M381:M390">TRANSPOSE(nanozoo!S$12:AB$12)</f>
        <v>0.22494228999999999</v>
      </c>
      <c r="N381" s="52" cm="1">
        <f t="array" ref="N381:N390">TRANSPOSE(microzoo!S$12:AB$12)</f>
        <v>0.32219764000000001</v>
      </c>
      <c r="O381" s="52" cm="1">
        <f t="array" ref="O381:O390">TRANSPOSE(mesozoo!S$12:AB$12)</f>
        <v>1.53709504E-10</v>
      </c>
      <c r="P381" s="52" cm="1">
        <f t="array" ref="P381:P390">TRANSPOSE(total_zoo!S$12:AB$12)</f>
        <v>0.57625066521121227</v>
      </c>
      <c r="Q381" s="65" cm="1">
        <f t="array" ref="Q381:Q390">TRANSPOSE(foram!S$12:AB$12)</f>
        <v>5.7390370000000002E-11</v>
      </c>
      <c r="T381" s="63" cm="1">
        <f t="array" ref="T381:T390">TRANSPOSE(Fe!S$123:AB$123)</f>
        <v>1.705E-4</v>
      </c>
      <c r="U381" s="63" cm="1">
        <f t="array" ref="U381:U390">TRANSPOSE('PO4'!S$123:AB$123)</f>
        <v>7.0664999999999999E-3</v>
      </c>
      <c r="V381" s="63" cm="1">
        <f t="array" ref="V381:V390">TRANSPOSE(surface_T!S$123:AB$123)</f>
        <v>21.725249999999999</v>
      </c>
      <c r="W381" s="63" cm="1">
        <f t="array" ref="W381:W390">TRANSPOSE(surface_ph!S$123:AB$123)</f>
        <v>7.9260855000000001</v>
      </c>
      <c r="X381" s="63" cm="1">
        <f t="array" ref="X381:X390">TRANSPOSE(surface_Alk!S$123:AB$123)</f>
        <v>2.3123873000000001E-3</v>
      </c>
      <c r="Y381" s="63" cm="1">
        <f t="array" ref="Y381:Y390">TRANSPOSE(surface_oxugen!S$123:AB$123)</f>
        <v>2.2540112E-4</v>
      </c>
      <c r="Z381" s="63" cm="1">
        <f t="array" ref="Z381:Z390">TRANSPOSE(Surface_sal!S$123:AB$123)</f>
        <v>35.354275000000001</v>
      </c>
      <c r="AA381" s="63" cm="1">
        <f t="array" ref="AA381:AA390">TRANSPOSE(picophyto!S$123:AB$123)</f>
        <v>0.25617954999999998</v>
      </c>
      <c r="AB381" s="63" cm="1">
        <f t="array" ref="AB381:AB390">TRANSPOSE(nanophyto!S$123:AB$123)</f>
        <v>0.196030485</v>
      </c>
      <c r="AC381" s="63" cm="1">
        <f t="array" ref="AC381:AC390">TRANSPOSE(microphyto!S$123:AB$123)</f>
        <v>5.3692920899999998E-9</v>
      </c>
      <c r="AD381" s="63" cm="1">
        <f t="array" ref="AD381:AD390">TRANSPOSE(total_phyto!S$123:AB$123)</f>
        <v>0.4522100403825669</v>
      </c>
      <c r="AE381" s="63" cm="1">
        <f t="array" ref="AE381:AE390">TRANSPOSE(nanozoo!S$123:AB$123)</f>
        <v>0.215357665</v>
      </c>
      <c r="AF381" s="63" cm="1">
        <f t="array" ref="AF381:AF390">TRANSPOSE(microzoo!S$123:AB$123)</f>
        <v>0.27974093500000002</v>
      </c>
      <c r="AG381" s="63" cm="1">
        <f t="array" ref="AG381:AG390">TRANSPOSE(mesozoo!S$123:AB$123)</f>
        <v>1.2194078199999999E-10</v>
      </c>
      <c r="AH381" s="63" cm="1">
        <f t="array" ref="AH381:AH390">TRANSPOSE(total_zoo!S$123:AB$123)</f>
        <v>0.53127440117242863</v>
      </c>
      <c r="AI381" s="63" cm="1">
        <f t="array" ref="AI381:AI390">TRANSPOSE(foram!S$123:AB$123)</f>
        <v>4.920958E-11</v>
      </c>
      <c r="AL381" s="54" cm="1">
        <f t="array" ref="AL381:AL390">TRANSPOSE(Fe!S$160:AB$160)</f>
        <v>1.8039999999999999E-4</v>
      </c>
      <c r="AM381" s="54" cm="1">
        <f t="array" ref="AM381:AM390">TRANSPOSE('PO4'!S$160:AB$160)</f>
        <v>5.3466E-3</v>
      </c>
      <c r="AN381" s="54" cm="1">
        <f t="array" ref="AN381:AN390">TRANSPOSE(surface_T!S$160:AB$160)</f>
        <v>23.172678000000001</v>
      </c>
      <c r="AO381" s="54" cm="1">
        <f t="array" ref="AO381:AO390">TRANSPOSE(surface_ph!S$160:AB$160)</f>
        <v>7.7194570000000002</v>
      </c>
      <c r="AP381" s="54" cm="1">
        <f t="array" ref="AP381:AP390">TRANSPOSE(surface_Alk!S$160:AB$160)</f>
        <v>2.3247852999999999E-3</v>
      </c>
      <c r="AQ381" s="54" cm="1">
        <f t="array" ref="AQ381:AQ390">TRANSPOSE(surface_oxugen!S$160:AB$160)</f>
        <v>2.2021357E-4</v>
      </c>
      <c r="AR381" s="54" cm="1">
        <f t="array" ref="AR381:AR390">TRANSPOSE(Surface_sal!S$160:AB$160)</f>
        <v>35.384746999999997</v>
      </c>
      <c r="AS381" s="54" cm="1">
        <f t="array" ref="AS381:AS390">TRANSPOSE(picophyto!S$160:AB$160)</f>
        <v>0.24721293499999999</v>
      </c>
      <c r="AT381" s="54" cm="1">
        <f t="array" ref="AT381:AT390">TRANSPOSE(nanophyto!S$160:AB$160)</f>
        <v>0.17053328100000001</v>
      </c>
      <c r="AU381" s="54" cm="1">
        <f t="array" ref="AU381:AU390">TRANSPOSE(microphyto!S$160:AB$160)</f>
        <v>2.0803187250000001E-9</v>
      </c>
      <c r="AV381" s="54" cm="1">
        <f t="array" ref="AV381:AV390">TRANSPOSE(total_phyto!S$160:AB$160)</f>
        <v>0.41774621809166312</v>
      </c>
      <c r="AW381" s="54" cm="1">
        <f t="array" ref="AW381:AW390">TRANSPOSE(nanozoo!S$160:AB$160)</f>
        <v>0.20688830999999999</v>
      </c>
      <c r="AX381" s="54" cm="1">
        <f t="array" ref="AX381:AX390">TRANSPOSE(microzoo!S$160:AB$160)</f>
        <v>0.23888134</v>
      </c>
      <c r="AY381" s="54" cm="1">
        <f t="array" ref="AY381:AY390">TRANSPOSE(mesozoo!S$160:AB$160)</f>
        <v>1.0016313599999999E-10</v>
      </c>
      <c r="AZ381" s="54" cm="1">
        <f t="array" ref="AZ381:AZ390">TRANSPOSE(total_zoo!S$160:AB$160)</f>
        <v>0.49267354814540498</v>
      </c>
      <c r="BA381" s="54" cm="1">
        <f t="array" ref="BA381:BA390">TRANSPOSE(foram!S$160:AB$160)</f>
        <v>4.2449169999999999E-11</v>
      </c>
      <c r="BD381" s="59" cm="1">
        <f t="array" ref="BD381:BD390">TRANSPOSE(Fe!S$86:AB$86)</f>
        <v>1.7780000000000001E-4</v>
      </c>
      <c r="BE381" s="59" cm="1">
        <f t="array" ref="BE381:BE390">TRANSPOSE('PO4'!S$86:AB$86)</f>
        <v>6.1393999999999997E-3</v>
      </c>
      <c r="BF381" s="59" cm="1">
        <f t="array" ref="BF381:BF390">TRANSPOSE(surface_T!S$86:AB$86)</f>
        <v>22.448239999999998</v>
      </c>
      <c r="BG381" s="59" cm="1">
        <f t="array" ref="BG381:BG390">TRANSPOSE(surface_ph!S$86:AB$86)</f>
        <v>7.8418726999999997</v>
      </c>
      <c r="BH381" s="59" cm="1">
        <f t="array" ref="BH381:BH390">TRANSPOSE(surface_Alk!S$86:AB$86)</f>
        <v>2.3202750000000001E-3</v>
      </c>
      <c r="BI381" s="59" cm="1">
        <f t="array" ref="BI381:BI390">TRANSPOSE(surface_oxugen!S$86:AB$86)</f>
        <v>2.2275495999999999E-4</v>
      </c>
      <c r="BJ381" s="59" cm="1">
        <f t="array" ref="BJ381:BJ390">TRANSPOSE(Surface_sal!S$86:AB$86)</f>
        <v>35.375374000000001</v>
      </c>
      <c r="BK381" s="59" cm="1">
        <f t="array" ref="BK381:BK390">TRANSPOSE(picophyto!S$86:AB$86)</f>
        <v>0.251204916</v>
      </c>
      <c r="BL381" s="59" cm="1">
        <f t="array" ref="BL381:BL390">TRANSPOSE(nanophyto!S$86:AB$86)</f>
        <v>0.181586836</v>
      </c>
      <c r="BM381" s="59" cm="1">
        <f t="array" ref="BM381:BM390">TRANSPOSE(microphyto!S$86:AB$86)</f>
        <v>3.2265065200000001E-9</v>
      </c>
      <c r="BN381" s="59" cm="1">
        <f t="array" ref="BN381:BN390">TRANSPOSE(total_phyto!S$86:AB$86)</f>
        <v>0.43279175523871771</v>
      </c>
      <c r="BO381" s="59" cm="1">
        <f t="array" ref="BO381:BO390">TRANSPOSE(nanozoo!S$86:AB$86)</f>
        <v>0.21072555000000001</v>
      </c>
      <c r="BP381" s="59" cm="1">
        <f t="array" ref="BP381:BP390">TRANSPOSE(microzoo!S$86:AB$86)</f>
        <v>0.25445363999999998</v>
      </c>
      <c r="BQ381" s="59" cm="1">
        <f t="array" ref="BQ381:BQ390">TRANSPOSE(mesozoo!S$86:AB$86)</f>
        <v>1.074211E-10</v>
      </c>
      <c r="BR381" s="59" cm="1">
        <f t="array" ref="BR381:BR390">TRANSPOSE(total_zoo!S$86:AB$86)</f>
        <v>0.492920880152663</v>
      </c>
      <c r="BS381" s="59" cm="1">
        <f t="array" ref="BS381:BS390">TRANSPOSE(foram!S$86:AB$86)</f>
        <v>4.5150283000000002E-11</v>
      </c>
    </row>
    <row r="382" spans="1:71" x14ac:dyDescent="0.25">
      <c r="B382" s="52" t="str">
        <v>NA</v>
      </c>
      <c r="C382" s="52" t="str">
        <v>NA</v>
      </c>
      <c r="D382" s="52" t="str">
        <v>NaN</v>
      </c>
      <c r="E382" s="52" t="str">
        <v>NaN</v>
      </c>
      <c r="F382" s="52" t="str">
        <v>NaN</v>
      </c>
      <c r="G382" s="52" t="str">
        <v>NaN</v>
      </c>
      <c r="H382" s="52" t="str">
        <v>NaN</v>
      </c>
      <c r="I382" s="52" t="str">
        <v>NA</v>
      </c>
      <c r="J382" s="52" t="str">
        <v>NA</v>
      </c>
      <c r="K382" s="52" t="str">
        <v>NA</v>
      </c>
      <c r="L382" s="52" t="str">
        <v>NA</v>
      </c>
      <c r="M382" s="52" t="str">
        <v>NA</v>
      </c>
      <c r="N382" s="52" t="str">
        <v>NA</v>
      </c>
      <c r="O382" s="52" t="str">
        <v>NA</v>
      </c>
      <c r="P382" s="52" t="str">
        <v>NA</v>
      </c>
      <c r="Q382" s="65" t="str">
        <v>NaN</v>
      </c>
      <c r="T382" s="63" t="str">
        <v>NA</v>
      </c>
      <c r="U382" s="63" t="str">
        <v>NA</v>
      </c>
      <c r="V382" s="63" t="str">
        <v>NaN</v>
      </c>
      <c r="W382" s="63" t="str">
        <v>NaN</v>
      </c>
      <c r="X382" s="63" t="str">
        <v>NaN</v>
      </c>
      <c r="Y382" s="63" t="str">
        <v>NaN</v>
      </c>
      <c r="Z382" s="63" t="str">
        <v>NaN</v>
      </c>
      <c r="AA382" s="63" t="str">
        <v>NA</v>
      </c>
      <c r="AB382" s="63" t="str">
        <v>NA</v>
      </c>
      <c r="AC382" s="63" t="str">
        <v>NA</v>
      </c>
      <c r="AD382" s="63" t="str">
        <v>NA</v>
      </c>
      <c r="AE382" s="63" t="str">
        <v>NA</v>
      </c>
      <c r="AF382" s="63" t="str">
        <v>NA</v>
      </c>
      <c r="AG382" s="63" t="str">
        <v>NA</v>
      </c>
      <c r="AH382" s="63" t="str">
        <v>NA</v>
      </c>
      <c r="AI382" s="63" t="str">
        <v>NaN</v>
      </c>
      <c r="AL382" s="54" t="str">
        <v>NA</v>
      </c>
      <c r="AM382" s="54" t="str">
        <v>NA</v>
      </c>
      <c r="AN382" s="54" t="str">
        <v>NaN</v>
      </c>
      <c r="AO382" s="54" t="str">
        <v>NaN</v>
      </c>
      <c r="AP382" s="54" t="str">
        <v>NaN</v>
      </c>
      <c r="AQ382" s="54" t="str">
        <v>NaN</v>
      </c>
      <c r="AR382" s="54" t="str">
        <v>NaN</v>
      </c>
      <c r="AS382" s="54" t="str">
        <v>NA</v>
      </c>
      <c r="AT382" s="54" t="str">
        <v>NA</v>
      </c>
      <c r="AU382" s="54" t="str">
        <v>NA</v>
      </c>
      <c r="AV382" s="54" t="str">
        <v>NA</v>
      </c>
      <c r="AW382" s="54" t="str">
        <v>NA</v>
      </c>
      <c r="AX382" s="54" t="str">
        <v>NA</v>
      </c>
      <c r="AY382" s="54" t="str">
        <v>NA</v>
      </c>
      <c r="AZ382" s="54" t="str">
        <v>NA</v>
      </c>
      <c r="BA382" s="54" t="str">
        <v>NaN</v>
      </c>
      <c r="BD382" s="59" t="str">
        <v>NA</v>
      </c>
      <c r="BE382" s="59" t="str">
        <v>NA</v>
      </c>
      <c r="BF382" s="59" t="str">
        <v>NaN</v>
      </c>
      <c r="BG382" s="59" t="str">
        <v>NaN</v>
      </c>
      <c r="BH382" s="59" t="str">
        <v>NaN</v>
      </c>
      <c r="BI382" s="59" t="str">
        <v>NaN</v>
      </c>
      <c r="BJ382" s="59" t="str">
        <v>NaN</v>
      </c>
      <c r="BK382" s="59" t="str">
        <v>NA</v>
      </c>
      <c r="BL382" s="59" t="str">
        <v>NA</v>
      </c>
      <c r="BM382" s="59" t="str">
        <v>NA</v>
      </c>
      <c r="BN382" s="59" t="str">
        <v>NA</v>
      </c>
      <c r="BO382" s="59" t="str">
        <v>NA</v>
      </c>
      <c r="BP382" s="59" t="str">
        <v>NA</v>
      </c>
      <c r="BQ382" s="59" t="str">
        <v>NA</v>
      </c>
      <c r="BR382" s="59" t="str">
        <v>NA</v>
      </c>
      <c r="BS382" s="59" t="str">
        <v>NaN</v>
      </c>
    </row>
    <row r="383" spans="1:71" x14ac:dyDescent="0.25">
      <c r="B383" s="52" t="str">
        <v>NA</v>
      </c>
      <c r="C383" s="52" t="str">
        <v>NA</v>
      </c>
      <c r="D383" s="52" t="str">
        <v>NaN</v>
      </c>
      <c r="E383" s="52" t="str">
        <v>NaN</v>
      </c>
      <c r="F383" s="52" t="str">
        <v>NaN</v>
      </c>
      <c r="G383" s="52" t="str">
        <v>NaN</v>
      </c>
      <c r="H383" s="52" t="str">
        <v>NaN</v>
      </c>
      <c r="I383" s="52" t="str">
        <v>NA</v>
      </c>
      <c r="J383" s="52" t="str">
        <v>NA</v>
      </c>
      <c r="K383" s="52" t="str">
        <v>NA</v>
      </c>
      <c r="L383" s="52" t="str">
        <v>NA</v>
      </c>
      <c r="M383" s="52" t="str">
        <v>NA</v>
      </c>
      <c r="N383" s="52" t="str">
        <v>NA</v>
      </c>
      <c r="O383" s="52" t="str">
        <v>NA</v>
      </c>
      <c r="P383" s="52" t="str">
        <v>NA</v>
      </c>
      <c r="Q383" s="65" t="str">
        <v>NaN</v>
      </c>
      <c r="T383" s="63" t="str">
        <v>NA</v>
      </c>
      <c r="U383" s="63" t="str">
        <v>NA</v>
      </c>
      <c r="V383" s="63" t="str">
        <v>NaN</v>
      </c>
      <c r="W383" s="63" t="str">
        <v>NaN</v>
      </c>
      <c r="X383" s="63" t="str">
        <v>NaN</v>
      </c>
      <c r="Y383" s="63" t="str">
        <v>NaN</v>
      </c>
      <c r="Z383" s="63" t="str">
        <v>NaN</v>
      </c>
      <c r="AA383" s="63" t="str">
        <v>NA</v>
      </c>
      <c r="AB383" s="63" t="str">
        <v>NA</v>
      </c>
      <c r="AC383" s="63" t="str">
        <v>NA</v>
      </c>
      <c r="AD383" s="63" t="str">
        <v>NA</v>
      </c>
      <c r="AE383" s="63" t="str">
        <v>NA</v>
      </c>
      <c r="AF383" s="63" t="str">
        <v>NA</v>
      </c>
      <c r="AG383" s="63" t="str">
        <v>NA</v>
      </c>
      <c r="AH383" s="63" t="str">
        <v>NA</v>
      </c>
      <c r="AI383" s="63" t="str">
        <v>NaN</v>
      </c>
      <c r="AL383" s="54" t="str">
        <v>NA</v>
      </c>
      <c r="AM383" s="54" t="str">
        <v>NA</v>
      </c>
      <c r="AN383" s="54" t="str">
        <v>NaN</v>
      </c>
      <c r="AO383" s="54" t="str">
        <v>NaN</v>
      </c>
      <c r="AP383" s="54" t="str">
        <v>NaN</v>
      </c>
      <c r="AQ383" s="54" t="str">
        <v>NaN</v>
      </c>
      <c r="AR383" s="54" t="str">
        <v>NaN</v>
      </c>
      <c r="AS383" s="54" t="str">
        <v>NA</v>
      </c>
      <c r="AT383" s="54" t="str">
        <v>NA</v>
      </c>
      <c r="AU383" s="54" t="str">
        <v>NA</v>
      </c>
      <c r="AV383" s="54" t="str">
        <v>NA</v>
      </c>
      <c r="AW383" s="54" t="str">
        <v>NA</v>
      </c>
      <c r="AX383" s="54" t="str">
        <v>NA</v>
      </c>
      <c r="AY383" s="54" t="str">
        <v>NA</v>
      </c>
      <c r="AZ383" s="54" t="str">
        <v>NA</v>
      </c>
      <c r="BA383" s="54" t="str">
        <v>NaN</v>
      </c>
      <c r="BD383" s="59" t="str">
        <v>NA</v>
      </c>
      <c r="BE383" s="59" t="str">
        <v>NA</v>
      </c>
      <c r="BF383" s="59" t="str">
        <v>NaN</v>
      </c>
      <c r="BG383" s="59" t="str">
        <v>NaN</v>
      </c>
      <c r="BH383" s="59" t="str">
        <v>NaN</v>
      </c>
      <c r="BI383" s="59" t="str">
        <v>NaN</v>
      </c>
      <c r="BJ383" s="59" t="str">
        <v>NaN</v>
      </c>
      <c r="BK383" s="59" t="str">
        <v>NA</v>
      </c>
      <c r="BL383" s="59" t="str">
        <v>NA</v>
      </c>
      <c r="BM383" s="59" t="str">
        <v>NA</v>
      </c>
      <c r="BN383" s="59" t="str">
        <v>NA</v>
      </c>
      <c r="BO383" s="59" t="str">
        <v>NA</v>
      </c>
      <c r="BP383" s="59" t="str">
        <v>NA</v>
      </c>
      <c r="BQ383" s="59" t="str">
        <v>NA</v>
      </c>
      <c r="BR383" s="59" t="str">
        <v>NA</v>
      </c>
      <c r="BS383" s="59" t="str">
        <v>NaN</v>
      </c>
    </row>
    <row r="384" spans="1:71" x14ac:dyDescent="0.25">
      <c r="B384" s="52">
        <v>1.7249999999999999E-4</v>
      </c>
      <c r="C384" s="52">
        <v>3.2956399999999997E-2</v>
      </c>
      <c r="D384" s="52">
        <v>20.839901000000001</v>
      </c>
      <c r="E384" s="52">
        <v>8.1745610000000006</v>
      </c>
      <c r="F384" s="52">
        <v>2.3223431999999998E-3</v>
      </c>
      <c r="G384" s="52">
        <v>2.3420365E-4</v>
      </c>
      <c r="H384" s="52">
        <v>35.576946</v>
      </c>
      <c r="I384" s="52">
        <v>0.26956443000000002</v>
      </c>
      <c r="J384" s="52">
        <v>0.44679891999999999</v>
      </c>
      <c r="K384" s="52">
        <v>8.0499777751828497E-2</v>
      </c>
      <c r="L384" s="52">
        <v>0.79686312780320767</v>
      </c>
      <c r="M384" s="52">
        <v>0.30938677399999998</v>
      </c>
      <c r="N384" s="52">
        <v>0.54635257999999998</v>
      </c>
      <c r="O384" s="52">
        <v>0.34546193020318172</v>
      </c>
      <c r="P384" s="52">
        <v>1.2761281942031819</v>
      </c>
      <c r="Q384" s="65">
        <v>2.9768929999999999E-2</v>
      </c>
      <c r="T384" s="63">
        <v>1.7880000000000001E-4</v>
      </c>
      <c r="U384" s="63">
        <v>2.4257600000000001E-2</v>
      </c>
      <c r="V384" s="63">
        <v>22.353045000000002</v>
      </c>
      <c r="W384" s="63">
        <v>7.9681600000000001</v>
      </c>
      <c r="X384" s="63">
        <v>2.3356221999999999E-3</v>
      </c>
      <c r="Y384" s="63">
        <v>2.2819967000000001E-4</v>
      </c>
      <c r="Z384" s="63">
        <v>35.648159999999997</v>
      </c>
      <c r="AA384" s="63">
        <v>0.26649925400000002</v>
      </c>
      <c r="AB384" s="63">
        <v>0.40474696999999998</v>
      </c>
      <c r="AC384" s="63">
        <v>7.0206111336612601E-2</v>
      </c>
      <c r="AD384" s="63">
        <v>0.74145233538303434</v>
      </c>
      <c r="AE384" s="63">
        <v>0.29496078999999997</v>
      </c>
      <c r="AF384" s="63">
        <v>0.51538170999999999</v>
      </c>
      <c r="AG384" s="63">
        <v>0.31312920018547408</v>
      </c>
      <c r="AH384" s="63">
        <v>1.1973822781854739</v>
      </c>
      <c r="AI384" s="63">
        <v>2.1055900999999998E-2</v>
      </c>
      <c r="AL384" s="54">
        <v>1.9349999999999999E-4</v>
      </c>
      <c r="AM384" s="54">
        <v>1.85285E-2</v>
      </c>
      <c r="AN384" s="54">
        <v>23.922915</v>
      </c>
      <c r="AO384" s="54">
        <v>7.7575726999999999</v>
      </c>
      <c r="AP384" s="54">
        <v>2.3504528000000001E-3</v>
      </c>
      <c r="AQ384" s="54">
        <v>2.2209728E-4</v>
      </c>
      <c r="AR384" s="54">
        <v>35.735354999999998</v>
      </c>
      <c r="AS384" s="54">
        <v>0.26202165399999999</v>
      </c>
      <c r="AT384" s="54">
        <v>0.36372821</v>
      </c>
      <c r="AU384" s="54">
        <v>6.0221236874107402E-2</v>
      </c>
      <c r="AV384" s="54">
        <v>0.68597110091536584</v>
      </c>
      <c r="AW384" s="54">
        <v>0.27990166999999999</v>
      </c>
      <c r="AX384" s="54">
        <v>0.48626934999999999</v>
      </c>
      <c r="AY384" s="54">
        <v>0.2783980701688456</v>
      </c>
      <c r="AZ384" s="54">
        <v>1.130992106168845</v>
      </c>
      <c r="BA384" s="54">
        <v>1.2506107000000001E-2</v>
      </c>
      <c r="BD384" s="59">
        <v>1.8819999999999999E-4</v>
      </c>
      <c r="BE384" s="59">
        <v>2.1688099999999998E-2</v>
      </c>
      <c r="BF384" s="59">
        <v>23.112110000000001</v>
      </c>
      <c r="BG384" s="59">
        <v>7.8792543000000004</v>
      </c>
      <c r="BH384" s="59">
        <v>2.3444223000000002E-3</v>
      </c>
      <c r="BI384" s="59">
        <v>2.2523943000000001E-4</v>
      </c>
      <c r="BJ384" s="59">
        <v>35.696423000000003</v>
      </c>
      <c r="BK384" s="59">
        <v>0.26433079599999998</v>
      </c>
      <c r="BL384" s="59">
        <v>0.38673603000000001</v>
      </c>
      <c r="BM384" s="59">
        <v>6.618959621128391E-2</v>
      </c>
      <c r="BN384" s="59">
        <v>0.71725642225583774</v>
      </c>
      <c r="BO384" s="59">
        <v>0.28845216000000001</v>
      </c>
      <c r="BP384" s="59">
        <v>0.50221559000000005</v>
      </c>
      <c r="BQ384" s="59">
        <v>0.30073366018308062</v>
      </c>
      <c r="BR384" s="59">
        <v>1.153801937183081</v>
      </c>
      <c r="BS384" s="59">
        <v>1.7983826000000001E-2</v>
      </c>
    </row>
    <row r="385" spans="2:71" x14ac:dyDescent="0.25">
      <c r="B385" s="52">
        <v>1.7760000000000001E-4</v>
      </c>
      <c r="C385" s="52">
        <v>2.43517E-2</v>
      </c>
      <c r="D385" s="52">
        <v>21.991463</v>
      </c>
      <c r="E385" s="52">
        <v>8.1591290000000001</v>
      </c>
      <c r="F385" s="52">
        <v>2.3232462999999998E-3</v>
      </c>
      <c r="G385" s="52">
        <v>2.2393428999999999E-4</v>
      </c>
      <c r="H385" s="52">
        <v>35.673160000000003</v>
      </c>
      <c r="I385" s="52">
        <v>0.26441630999999999</v>
      </c>
      <c r="J385" s="52">
        <v>0.2963769</v>
      </c>
      <c r="K385" s="52">
        <v>4.2908110559023049E-2</v>
      </c>
      <c r="L385" s="52">
        <v>0.60370132059883441</v>
      </c>
      <c r="M385" s="52">
        <v>0.24480779999999999</v>
      </c>
      <c r="N385" s="52">
        <v>0.48628465999999998</v>
      </c>
      <c r="O385" s="52">
        <v>5.6827087068536522E-2</v>
      </c>
      <c r="P385" s="52">
        <v>0.82477710736740673</v>
      </c>
      <c r="Q385" s="65">
        <v>2.9960056999999998E-10</v>
      </c>
      <c r="T385" s="63">
        <v>1.907E-4</v>
      </c>
      <c r="U385" s="63">
        <v>2.03495E-2</v>
      </c>
      <c r="V385" s="63">
        <v>23.444683000000001</v>
      </c>
      <c r="W385" s="63">
        <v>7.9438085999999997</v>
      </c>
      <c r="X385" s="63">
        <v>2.337633E-3</v>
      </c>
      <c r="Y385" s="63">
        <v>2.1879684999999999E-4</v>
      </c>
      <c r="Z385" s="63">
        <v>35.746597000000001</v>
      </c>
      <c r="AA385" s="63">
        <v>0.25810620499999998</v>
      </c>
      <c r="AB385" s="63">
        <v>0.27150589000000003</v>
      </c>
      <c r="AC385" s="63">
        <v>3.7731513545880231E-2</v>
      </c>
      <c r="AD385" s="63">
        <v>0.56734360858339838</v>
      </c>
      <c r="AE385" s="63">
        <v>0.23479418399999999</v>
      </c>
      <c r="AF385" s="63">
        <v>0.46240084999999997</v>
      </c>
      <c r="AG385" s="63">
        <v>4.5369092066129733E-2</v>
      </c>
      <c r="AH385" s="63">
        <v>0.78390059733037598</v>
      </c>
      <c r="AI385" s="63">
        <v>2.5445911999999998E-10</v>
      </c>
      <c r="AL385" s="54">
        <v>2.1100000000000001E-4</v>
      </c>
      <c r="AM385" s="54">
        <v>1.69715E-2</v>
      </c>
      <c r="AN385" s="54">
        <v>24.937045999999999</v>
      </c>
      <c r="AO385" s="54">
        <v>7.7359834000000003</v>
      </c>
      <c r="AP385" s="54">
        <v>2.3534873000000001E-3</v>
      </c>
      <c r="AQ385" s="54">
        <v>2.1376009999999999E-4</v>
      </c>
      <c r="AR385" s="54">
        <v>35.831305999999998</v>
      </c>
      <c r="AS385" s="54">
        <v>0.25087833500000001</v>
      </c>
      <c r="AT385" s="54">
        <v>0.24720993999999999</v>
      </c>
      <c r="AU385" s="54">
        <v>3.2872602486403002E-2</v>
      </c>
      <c r="AV385" s="54">
        <v>0.53096087752138554</v>
      </c>
      <c r="AW385" s="54">
        <v>0.22408525000000001</v>
      </c>
      <c r="AX385" s="54">
        <v>0.43938164000000002</v>
      </c>
      <c r="AY385" s="54">
        <v>3.1020997063046219E-2</v>
      </c>
      <c r="AZ385" s="54">
        <v>0.74820785730648753</v>
      </c>
      <c r="BA385" s="54">
        <v>2.1481814E-10</v>
      </c>
      <c r="BD385" s="59">
        <v>2.041E-4</v>
      </c>
      <c r="BE385" s="59">
        <v>1.9005600000000001E-2</v>
      </c>
      <c r="BF385" s="59">
        <v>24.172785000000001</v>
      </c>
      <c r="BG385" s="59">
        <v>7.8581000000000003</v>
      </c>
      <c r="BH385" s="59">
        <v>2.3471137999999999E-3</v>
      </c>
      <c r="BI385" s="59">
        <v>2.1628890000000001E-4</v>
      </c>
      <c r="BJ385" s="59">
        <v>35.796191999999998</v>
      </c>
      <c r="BK385" s="59">
        <v>0.25448945000000001</v>
      </c>
      <c r="BL385" s="59">
        <v>0.26090435000000001</v>
      </c>
      <c r="BM385" s="59">
        <v>3.6043745566725897E-2</v>
      </c>
      <c r="BN385" s="59">
        <v>0.55143754560370239</v>
      </c>
      <c r="BO385" s="59">
        <v>0.23013981999999999</v>
      </c>
      <c r="BP385" s="59">
        <v>0.45098934000000002</v>
      </c>
      <c r="BQ385" s="59">
        <v>4.241892006578904E-2</v>
      </c>
      <c r="BR385" s="59">
        <v>0.75991724030923047</v>
      </c>
      <c r="BS385" s="59">
        <v>2.4375346000000002E-10</v>
      </c>
    </row>
    <row r="386" spans="2:71" x14ac:dyDescent="0.25">
      <c r="B386" s="52">
        <v>1.8569999999999999E-4</v>
      </c>
      <c r="C386" s="52">
        <v>9.9611000000000005E-3</v>
      </c>
      <c r="D386" s="52">
        <v>22.017128</v>
      </c>
      <c r="E386" s="52">
        <v>8.1531719999999996</v>
      </c>
      <c r="F386" s="52">
        <v>2.3303989999999999E-3</v>
      </c>
      <c r="G386" s="52">
        <v>2.2345629E-4</v>
      </c>
      <c r="H386" s="52">
        <v>35.796753000000002</v>
      </c>
      <c r="I386" s="52">
        <v>0.25587335999999999</v>
      </c>
      <c r="J386" s="52">
        <v>0.20987239499999999</v>
      </c>
      <c r="K386" s="52">
        <v>2.7875730651971738E-3</v>
      </c>
      <c r="L386" s="52">
        <v>0.46853332808368281</v>
      </c>
      <c r="M386" s="52">
        <v>0.21713763</v>
      </c>
      <c r="N386" s="52">
        <v>0.32668059999999999</v>
      </c>
      <c r="O386" s="52">
        <v>2.1282895300000001E-10</v>
      </c>
      <c r="P386" s="52">
        <v>0.57414261527531163</v>
      </c>
      <c r="Q386" s="65">
        <v>6.2395989999999998E-11</v>
      </c>
      <c r="T386" s="63">
        <v>1.9870000000000001E-4</v>
      </c>
      <c r="U386" s="63">
        <v>8.1297000000000001E-3</v>
      </c>
      <c r="V386" s="63">
        <v>23.428165</v>
      </c>
      <c r="W386" s="63">
        <v>7.9346994999999998</v>
      </c>
      <c r="X386" s="63">
        <v>2.3457284999999998E-3</v>
      </c>
      <c r="Y386" s="63">
        <v>2.1841836999999999E-4</v>
      </c>
      <c r="Z386" s="63">
        <v>35.887729999999998</v>
      </c>
      <c r="AA386" s="63">
        <v>0.24750742000000001</v>
      </c>
      <c r="AB386" s="63">
        <v>0.18937594499999999</v>
      </c>
      <c r="AC386" s="63">
        <v>1.778036522547E-6</v>
      </c>
      <c r="AD386" s="63">
        <v>0.43688514305327181</v>
      </c>
      <c r="AE386" s="63">
        <v>0.20897447399999999</v>
      </c>
      <c r="AF386" s="63">
        <v>0.29596314000000001</v>
      </c>
      <c r="AG386" s="63">
        <v>1.8351833799999999E-10</v>
      </c>
      <c r="AH386" s="63">
        <v>0.53955368224012923</v>
      </c>
      <c r="AI386" s="63">
        <v>5.5868130000000003E-11</v>
      </c>
      <c r="AL386" s="54">
        <v>2.173E-4</v>
      </c>
      <c r="AM386" s="54">
        <v>6.7242999999999999E-3</v>
      </c>
      <c r="AN386" s="54">
        <v>24.859643999999999</v>
      </c>
      <c r="AO386" s="54">
        <v>7.7283024999999999</v>
      </c>
      <c r="AP386" s="54">
        <v>2.3626913000000002E-3</v>
      </c>
      <c r="AQ386" s="54">
        <v>2.1357382E-4</v>
      </c>
      <c r="AR386" s="54">
        <v>35.988079999999997</v>
      </c>
      <c r="AS386" s="54">
        <v>0.238896674</v>
      </c>
      <c r="AT386" s="54">
        <v>0.170820257</v>
      </c>
      <c r="AU386" s="54">
        <v>4.5609458220000002E-8</v>
      </c>
      <c r="AV386" s="54">
        <v>0.4097169766248468</v>
      </c>
      <c r="AW386" s="54">
        <v>0.20098278</v>
      </c>
      <c r="AX386" s="54">
        <v>0.26807951000000002</v>
      </c>
      <c r="AY386" s="54">
        <v>1.6342291300000001E-10</v>
      </c>
      <c r="AZ386" s="54">
        <v>0.51660927121715317</v>
      </c>
      <c r="BA386" s="54">
        <v>5.119515E-11</v>
      </c>
      <c r="BD386" s="59">
        <v>2.1110000000000001E-4</v>
      </c>
      <c r="BE386" s="59">
        <v>7.4830000000000001E-3</v>
      </c>
      <c r="BF386" s="59">
        <v>24.131723000000001</v>
      </c>
      <c r="BG386" s="59">
        <v>7.8499470000000002</v>
      </c>
      <c r="BH386" s="59">
        <v>2.3560852E-3</v>
      </c>
      <c r="BI386" s="59">
        <v>2.1598478000000001E-4</v>
      </c>
      <c r="BJ386" s="59">
        <v>35.950119999999998</v>
      </c>
      <c r="BK386" s="59">
        <v>0.24319684</v>
      </c>
      <c r="BL386" s="59">
        <v>0.180368111</v>
      </c>
      <c r="BM386" s="59">
        <v>7.3029912672000006E-8</v>
      </c>
      <c r="BN386" s="59">
        <v>0.42356502404610219</v>
      </c>
      <c r="BO386" s="59">
        <v>0.20492138500000001</v>
      </c>
      <c r="BP386" s="59">
        <v>0.28247371999999998</v>
      </c>
      <c r="BQ386" s="59">
        <v>1.7437956E-10</v>
      </c>
      <c r="BR386" s="59">
        <v>0.51688825122810989</v>
      </c>
      <c r="BS386" s="59">
        <v>5.3700356999999999E-11</v>
      </c>
    </row>
    <row r="387" spans="2:71" x14ac:dyDescent="0.25">
      <c r="B387" s="52">
        <v>1.861E-4</v>
      </c>
      <c r="C387" s="52">
        <v>1.02746E-2</v>
      </c>
      <c r="D387" s="52">
        <v>21.177945999999999</v>
      </c>
      <c r="E387" s="52">
        <v>8.1566639999999992</v>
      </c>
      <c r="F387" s="52">
        <v>2.3183470000000001E-3</v>
      </c>
      <c r="G387" s="52">
        <v>2.2701797000000001E-4</v>
      </c>
      <c r="H387" s="52">
        <v>35.56711</v>
      </c>
      <c r="I387" s="52">
        <v>0.26166445999999999</v>
      </c>
      <c r="J387" s="52">
        <v>0.22095086999999999</v>
      </c>
      <c r="K387" s="52">
        <v>1.3253336621528199E-3</v>
      </c>
      <c r="L387" s="52">
        <v>0.4839406636802856</v>
      </c>
      <c r="M387" s="52">
        <v>0.22244253</v>
      </c>
      <c r="N387" s="52">
        <v>0.34086225999999997</v>
      </c>
      <c r="O387" s="52">
        <v>2.0528584999999999E-10</v>
      </c>
      <c r="P387" s="52">
        <v>0.59389444526814816</v>
      </c>
      <c r="Q387" s="65">
        <v>6.2739149999999995E-11</v>
      </c>
      <c r="T387" s="63">
        <v>1.9819999999999999E-4</v>
      </c>
      <c r="U387" s="63">
        <v>8.3555999999999995E-3</v>
      </c>
      <c r="V387" s="63">
        <v>22.564689999999999</v>
      </c>
      <c r="W387" s="63">
        <v>7.9331110000000002</v>
      </c>
      <c r="X387" s="63">
        <v>2.3323306999999999E-3</v>
      </c>
      <c r="Y387" s="63">
        <v>2.2190058000000001E-4</v>
      </c>
      <c r="Z387" s="63">
        <v>35.639426999999998</v>
      </c>
      <c r="AA387" s="63">
        <v>0.25368977999999998</v>
      </c>
      <c r="AB387" s="63">
        <v>0.19854139400000001</v>
      </c>
      <c r="AC387" s="63">
        <v>4.8898328428000002E-8</v>
      </c>
      <c r="AD387" s="63">
        <v>0.45223122291467932</v>
      </c>
      <c r="AE387" s="63">
        <v>0.21390176</v>
      </c>
      <c r="AF387" s="63">
        <v>0.30822344499999998</v>
      </c>
      <c r="AG387" s="63">
        <v>1.7760004900000001E-10</v>
      </c>
      <c r="AH387" s="63">
        <v>0.55738977523487687</v>
      </c>
      <c r="AI387" s="63">
        <v>5.6362213999999998E-11</v>
      </c>
      <c r="AL387" s="54">
        <v>2.153E-4</v>
      </c>
      <c r="AM387" s="54">
        <v>6.9243000000000004E-3</v>
      </c>
      <c r="AN387" s="54">
        <v>23.962243999999998</v>
      </c>
      <c r="AO387" s="54">
        <v>7.7250376000000003</v>
      </c>
      <c r="AP387" s="54">
        <v>2.3477633999999998E-3</v>
      </c>
      <c r="AQ387" s="54">
        <v>2.1700455E-4</v>
      </c>
      <c r="AR387" s="54">
        <v>35.720579999999998</v>
      </c>
      <c r="AS387" s="54">
        <v>0.24528301599999999</v>
      </c>
      <c r="AT387" s="54">
        <v>0.17862103500000001</v>
      </c>
      <c r="AU387" s="54">
        <v>2.5271004120000001E-8</v>
      </c>
      <c r="AV387" s="54">
        <v>0.42390407628601279</v>
      </c>
      <c r="AW387" s="54">
        <v>0.20582349999999999</v>
      </c>
      <c r="AX387" s="54">
        <v>0.27882021000000001</v>
      </c>
      <c r="AY387" s="54">
        <v>1.5763988899999999E-10</v>
      </c>
      <c r="AZ387" s="54">
        <v>0.53298756821170545</v>
      </c>
      <c r="BA387" s="54">
        <v>5.1446099999999998E-11</v>
      </c>
      <c r="BD387" s="59">
        <v>2.096E-4</v>
      </c>
      <c r="BE387" s="59">
        <v>7.6709999999999999E-3</v>
      </c>
      <c r="BF387" s="59">
        <v>23.253056999999998</v>
      </c>
      <c r="BG387" s="59">
        <v>7.8478827000000004</v>
      </c>
      <c r="BH387" s="59">
        <v>2.3418237000000001E-3</v>
      </c>
      <c r="BI387" s="59">
        <v>2.194384E-4</v>
      </c>
      <c r="BJ387" s="59">
        <v>35.692740000000001</v>
      </c>
      <c r="BK387" s="59">
        <v>0.24943409</v>
      </c>
      <c r="BL387" s="59">
        <v>0.18881680300000001</v>
      </c>
      <c r="BM387" s="59">
        <v>3.7459658290000003E-8</v>
      </c>
      <c r="BN387" s="59">
        <v>0.43825093047541303</v>
      </c>
      <c r="BO387" s="59">
        <v>0.20981026999999999</v>
      </c>
      <c r="BP387" s="59">
        <v>0.29367502000000001</v>
      </c>
      <c r="BQ387" s="59">
        <v>1.6814125500000001E-10</v>
      </c>
      <c r="BR387" s="59">
        <v>0.53324731622220678</v>
      </c>
      <c r="BS387" s="59">
        <v>5.4019646E-11</v>
      </c>
    </row>
    <row r="388" spans="2:71" x14ac:dyDescent="0.25">
      <c r="B388" s="52">
        <v>1.6679999999999999E-4</v>
      </c>
      <c r="C388" s="52">
        <v>1.5306800000000001E-2</v>
      </c>
      <c r="D388" s="52">
        <v>20.283957000000001</v>
      </c>
      <c r="E388" s="52">
        <v>8.1589349999999996</v>
      </c>
      <c r="F388" s="52">
        <v>2.3172456000000001E-3</v>
      </c>
      <c r="G388" s="52">
        <v>2.3067340000000001E-4</v>
      </c>
      <c r="H388" s="52">
        <v>35.480857999999998</v>
      </c>
      <c r="I388" s="52">
        <v>0.26953460000000001</v>
      </c>
      <c r="J388" s="52">
        <v>0.26599718</v>
      </c>
      <c r="K388" s="52">
        <v>1.9341074108716941E-2</v>
      </c>
      <c r="L388" s="52">
        <v>0.55487285413338772</v>
      </c>
      <c r="M388" s="52">
        <v>0.232682155</v>
      </c>
      <c r="N388" s="52">
        <v>0.42940690999999998</v>
      </c>
      <c r="O388" s="52">
        <v>4.9654517E-10</v>
      </c>
      <c r="P388" s="52">
        <v>0.69491744559540614</v>
      </c>
      <c r="Q388" s="65">
        <v>9.8641130000000001E-11</v>
      </c>
      <c r="T388" s="63">
        <v>1.7679999999999999E-4</v>
      </c>
      <c r="U388" s="63">
        <v>1.2496200000000001E-2</v>
      </c>
      <c r="V388" s="63">
        <v>21.673233</v>
      </c>
      <c r="W388" s="63">
        <v>7.9325929999999998</v>
      </c>
      <c r="X388" s="63">
        <v>2.3308538000000002E-3</v>
      </c>
      <c r="Y388" s="63">
        <v>2.2534502000000001E-4</v>
      </c>
      <c r="Z388" s="63">
        <v>35.546863999999999</v>
      </c>
      <c r="AA388" s="63">
        <v>0.26238221</v>
      </c>
      <c r="AB388" s="63">
        <v>0.24020051000000001</v>
      </c>
      <c r="AC388" s="63">
        <v>1.361754809147663E-2</v>
      </c>
      <c r="AD388" s="63">
        <v>0.51620026811374531</v>
      </c>
      <c r="AE388" s="63">
        <v>0.22342740999999999</v>
      </c>
      <c r="AF388" s="63">
        <v>0.39224199999999998</v>
      </c>
      <c r="AG388" s="63">
        <v>4.04787717E-10</v>
      </c>
      <c r="AH388" s="63">
        <v>0.65286614649100427</v>
      </c>
      <c r="AI388" s="63">
        <v>8.474885E-11</v>
      </c>
      <c r="AL388" s="54">
        <v>1.9090000000000001E-4</v>
      </c>
      <c r="AM388" s="54">
        <v>1.0281500000000001E-2</v>
      </c>
      <c r="AN388" s="54">
        <v>23.067834999999999</v>
      </c>
      <c r="AO388" s="54">
        <v>7.7240643999999996</v>
      </c>
      <c r="AP388" s="54">
        <v>2.3456814000000002E-3</v>
      </c>
      <c r="AQ388" s="54">
        <v>2.2026547E-4</v>
      </c>
      <c r="AR388" s="54">
        <v>35.622190000000003</v>
      </c>
      <c r="AS388" s="54">
        <v>0.25452283999999997</v>
      </c>
      <c r="AT388" s="54">
        <v>0.21681884400000001</v>
      </c>
      <c r="AU388" s="54">
        <v>8.8988400783524303E-3</v>
      </c>
      <c r="AV388" s="54">
        <v>0.4802405240986154</v>
      </c>
      <c r="AW388" s="54">
        <v>0.21459060999999999</v>
      </c>
      <c r="AX388" s="54">
        <v>0.35747626999999998</v>
      </c>
      <c r="AY388" s="54">
        <v>3.3474683600000002E-10</v>
      </c>
      <c r="AZ388" s="54">
        <v>0.62466679541391057</v>
      </c>
      <c r="BA388" s="54">
        <v>7.3910510000000004E-11</v>
      </c>
      <c r="BD388" s="59">
        <v>1.8650000000000001E-4</v>
      </c>
      <c r="BE388" s="59">
        <v>1.13762E-2</v>
      </c>
      <c r="BF388" s="59">
        <v>22.359175</v>
      </c>
      <c r="BG388" s="59">
        <v>7.8474089999999999</v>
      </c>
      <c r="BH388" s="59">
        <v>2.3398465000000002E-3</v>
      </c>
      <c r="BI388" s="59">
        <v>2.2279531999999999E-4</v>
      </c>
      <c r="BJ388" s="59">
        <v>35.596702999999998</v>
      </c>
      <c r="BK388" s="59">
        <v>0.25841405000000001</v>
      </c>
      <c r="BL388" s="59">
        <v>0.22822820999999999</v>
      </c>
      <c r="BM388" s="59">
        <v>1.133232758521362E-2</v>
      </c>
      <c r="BN388" s="59">
        <v>0.49797458760649888</v>
      </c>
      <c r="BO388" s="59">
        <v>0.21884376999999999</v>
      </c>
      <c r="BP388" s="59">
        <v>0.37416973999999997</v>
      </c>
      <c r="BQ388" s="59">
        <v>3.6665786300000002E-10</v>
      </c>
      <c r="BR388" s="59">
        <v>0.6249337684458216</v>
      </c>
      <c r="BS388" s="59">
        <v>7.9083289999999999E-11</v>
      </c>
    </row>
    <row r="389" spans="2:71" x14ac:dyDescent="0.25">
      <c r="B389" s="52">
        <v>1.5129999999999999E-4</v>
      </c>
      <c r="C389" s="52">
        <v>2.9498900000000002E-2</v>
      </c>
      <c r="D389" s="52">
        <v>19.332097999999998</v>
      </c>
      <c r="E389" s="52">
        <v>8.1613865000000008</v>
      </c>
      <c r="F389" s="52">
        <v>2.3163533999999999E-3</v>
      </c>
      <c r="G389" s="52">
        <v>2.3460182E-4</v>
      </c>
      <c r="H389" s="52">
        <v>35.375866000000002</v>
      </c>
      <c r="I389" s="52">
        <v>0.27261735399999998</v>
      </c>
      <c r="J389" s="52">
        <v>0.34628671</v>
      </c>
      <c r="K389" s="52">
        <v>5.0843250350370697E-2</v>
      </c>
      <c r="L389" s="52">
        <v>0.66974731438985946</v>
      </c>
      <c r="M389" s="52">
        <v>0.25809206000000001</v>
      </c>
      <c r="N389" s="52">
        <v>0.52956497000000002</v>
      </c>
      <c r="O389" s="52">
        <v>6.1069813066206201E-2</v>
      </c>
      <c r="P389" s="52">
        <v>0.88471125138170015</v>
      </c>
      <c r="Q389" s="65">
        <v>3.1605849999999998E-10</v>
      </c>
      <c r="T389" s="63">
        <v>1.5679999999999999E-4</v>
      </c>
      <c r="U389" s="63">
        <v>2.33358E-2</v>
      </c>
      <c r="V389" s="63">
        <v>20.766798000000001</v>
      </c>
      <c r="W389" s="63">
        <v>7.9346576000000004</v>
      </c>
      <c r="X389" s="63">
        <v>2.3292629999999998E-3</v>
      </c>
      <c r="Y389" s="63">
        <v>2.2891519E-4</v>
      </c>
      <c r="Z389" s="63">
        <v>35.43291</v>
      </c>
      <c r="AA389" s="63">
        <v>0.26872820600000002</v>
      </c>
      <c r="AB389" s="63">
        <v>0.30904771399999997</v>
      </c>
      <c r="AC389" s="63">
        <v>4.2205360306322187E-2</v>
      </c>
      <c r="AD389" s="63">
        <v>0.61998128034247735</v>
      </c>
      <c r="AE389" s="63">
        <v>0.24315729999999999</v>
      </c>
      <c r="AF389" s="63">
        <v>0.50676520000000003</v>
      </c>
      <c r="AG389" s="63">
        <v>2.463884005952089E-2</v>
      </c>
      <c r="AH389" s="63">
        <v>0.81427970029547658</v>
      </c>
      <c r="AI389" s="63">
        <v>2.2670166E-10</v>
      </c>
      <c r="AL389" s="54">
        <v>1.6660000000000001E-4</v>
      </c>
      <c r="AM389" s="54">
        <v>1.85489E-2</v>
      </c>
      <c r="AN389" s="54">
        <v>22.201280000000001</v>
      </c>
      <c r="AO389" s="54">
        <v>7.7256327000000002</v>
      </c>
      <c r="AP389" s="54">
        <v>2.343267E-3</v>
      </c>
      <c r="AQ389" s="54">
        <v>2.234994E-4</v>
      </c>
      <c r="AR389" s="54">
        <v>35.499386000000001</v>
      </c>
      <c r="AS389" s="54">
        <v>0.26345299999999999</v>
      </c>
      <c r="AT389" s="54">
        <v>0.27558440000000001</v>
      </c>
      <c r="AU389" s="54">
        <v>3.3834815250982718E-2</v>
      </c>
      <c r="AV389" s="54">
        <v>0.57287221528332677</v>
      </c>
      <c r="AW389" s="54">
        <v>0.22978927399999999</v>
      </c>
      <c r="AX389" s="54">
        <v>0.47827615000000001</v>
      </c>
      <c r="AY389" s="54">
        <v>1.6956574338200001E-6</v>
      </c>
      <c r="AZ389" s="54">
        <v>0.76979915785287567</v>
      </c>
      <c r="BA389" s="54">
        <v>1.6864578E-10</v>
      </c>
      <c r="BD389" s="59">
        <v>1.6449999999999999E-4</v>
      </c>
      <c r="BE389" s="59">
        <v>2.07794E-2</v>
      </c>
      <c r="BF389" s="59">
        <v>21.469545</v>
      </c>
      <c r="BG389" s="59">
        <v>7.8496829999999997</v>
      </c>
      <c r="BH389" s="59">
        <v>2.3376031000000002E-3</v>
      </c>
      <c r="BI389" s="59">
        <v>2.2621182000000001E-4</v>
      </c>
      <c r="BJ389" s="59">
        <v>35.4771</v>
      </c>
      <c r="BK389" s="59">
        <v>0.26643277599999998</v>
      </c>
      <c r="BL389" s="59">
        <v>0.29109021000000002</v>
      </c>
      <c r="BM389" s="59">
        <v>3.8419515293826902E-2</v>
      </c>
      <c r="BN389" s="59">
        <v>0.59594250132815885</v>
      </c>
      <c r="BO389" s="59">
        <v>0.235291745</v>
      </c>
      <c r="BP389" s="59">
        <v>0.49959590999999998</v>
      </c>
      <c r="BQ389" s="59">
        <v>1.6432750561615819E-3</v>
      </c>
      <c r="BR389" s="59">
        <v>0.7717041202516034</v>
      </c>
      <c r="BS389" s="59">
        <v>1.9556266000000001E-10</v>
      </c>
    </row>
    <row r="390" spans="2:71" x14ac:dyDescent="0.25">
      <c r="B390" s="52">
        <v>1.4799999999999999E-4</v>
      </c>
      <c r="C390" s="52">
        <v>3.4639200000000002E-2</v>
      </c>
      <c r="D390" s="52">
        <v>19.444116999999999</v>
      </c>
      <c r="E390" s="52">
        <v>8.1598469999999992</v>
      </c>
      <c r="F390" s="52">
        <v>2.3069102000000002E-3</v>
      </c>
      <c r="G390" s="52">
        <v>2.3500079999999999E-4</v>
      </c>
      <c r="H390" s="52">
        <v>35.187716999999999</v>
      </c>
      <c r="I390" s="52">
        <v>0.27334185799999999</v>
      </c>
      <c r="J390" s="52">
        <v>0.41385781999999999</v>
      </c>
      <c r="K390" s="52">
        <v>6.7483190568584803E-2</v>
      </c>
      <c r="L390" s="52">
        <v>0.75468286861361644</v>
      </c>
      <c r="M390" s="52">
        <v>0.28864297</v>
      </c>
      <c r="N390" s="52">
        <v>0.54559551000000006</v>
      </c>
      <c r="O390" s="52">
        <v>0.21749099010862569</v>
      </c>
      <c r="P390" s="52">
        <v>1.094685521508626</v>
      </c>
      <c r="Q390" s="65">
        <v>1.9653986999999999E-3</v>
      </c>
      <c r="T390" s="63">
        <v>1.506E-4</v>
      </c>
      <c r="U390" s="63">
        <v>2.51095E-2</v>
      </c>
      <c r="V390" s="63">
        <v>20.931072</v>
      </c>
      <c r="W390" s="63">
        <v>7.9349246000000004</v>
      </c>
      <c r="X390" s="63">
        <v>2.3187285000000001E-3</v>
      </c>
      <c r="Y390" s="63">
        <v>2.2914284999999999E-4</v>
      </c>
      <c r="Z390" s="63">
        <v>35.228416000000003</v>
      </c>
      <c r="AA390" s="63">
        <v>0.27108526399999999</v>
      </c>
      <c r="AB390" s="63">
        <v>0.37085671999999997</v>
      </c>
      <c r="AC390" s="63">
        <v>5.5781018432675362E-2</v>
      </c>
      <c r="AD390" s="63">
        <v>0.69772300247267083</v>
      </c>
      <c r="AE390" s="63">
        <v>0.27339385999999999</v>
      </c>
      <c r="AF390" s="63">
        <v>0.51827586999999997</v>
      </c>
      <c r="AG390" s="63">
        <v>0.17646575009845281</v>
      </c>
      <c r="AH390" s="63">
        <v>1.0128064859065651</v>
      </c>
      <c r="AI390" s="63">
        <v>7.8050749999999995E-10</v>
      </c>
      <c r="AL390" s="54">
        <v>1.562E-4</v>
      </c>
      <c r="AM390" s="54">
        <v>1.64668E-2</v>
      </c>
      <c r="AN390" s="54">
        <v>22.414490000000001</v>
      </c>
      <c r="AO390" s="54">
        <v>7.7266550000000001</v>
      </c>
      <c r="AP390" s="54">
        <v>2.3316996999999998E-3</v>
      </c>
      <c r="AQ390" s="54">
        <v>2.2362141999999999E-4</v>
      </c>
      <c r="AR390" s="54">
        <v>35.278087999999997</v>
      </c>
      <c r="AS390" s="54">
        <v>0.26869995000000002</v>
      </c>
      <c r="AT390" s="54">
        <v>0.33032886</v>
      </c>
      <c r="AU390" s="54">
        <v>4.3031823263463158E-2</v>
      </c>
      <c r="AV390" s="54">
        <v>0.64206063329587304</v>
      </c>
      <c r="AW390" s="54">
        <v>0.25945760000000001</v>
      </c>
      <c r="AX390" s="54">
        <v>0.49234772999999998</v>
      </c>
      <c r="AY390" s="54">
        <v>0.13426977008729871</v>
      </c>
      <c r="AZ390" s="54">
        <v>0.94396933063001731</v>
      </c>
      <c r="BA390" s="54">
        <v>4.1823791999999998E-10</v>
      </c>
      <c r="BD390" s="59">
        <v>1.5699999999999999E-4</v>
      </c>
      <c r="BE390" s="59">
        <v>2.15131E-2</v>
      </c>
      <c r="BF390" s="59">
        <v>21.651921999999999</v>
      </c>
      <c r="BG390" s="59">
        <v>7.850142</v>
      </c>
      <c r="BH390" s="59">
        <v>2.3263913999999998E-3</v>
      </c>
      <c r="BI390" s="59">
        <v>2.2638013999999999E-4</v>
      </c>
      <c r="BJ390" s="59">
        <v>35.263064999999997</v>
      </c>
      <c r="BK390" s="59">
        <v>0.26937467399999998</v>
      </c>
      <c r="BL390" s="59">
        <v>0.34826449999999998</v>
      </c>
      <c r="BM390" s="59">
        <v>4.9798034373478343E-2</v>
      </c>
      <c r="BN390" s="59">
        <v>0.66743720841084619</v>
      </c>
      <c r="BO390" s="59">
        <v>0.26492420999999999</v>
      </c>
      <c r="BP390" s="59">
        <v>0.50484132999999998</v>
      </c>
      <c r="BQ390" s="59">
        <v>0.1507353800915513</v>
      </c>
      <c r="BR390" s="59">
        <v>0.96035368463426996</v>
      </c>
      <c r="BS390" s="59">
        <v>5.4444049999999999E-10</v>
      </c>
    </row>
    <row r="391" spans="2:71" x14ac:dyDescent="0.25">
      <c r="B391" s="52" cm="1">
        <f t="array" ref="B391:B400">TRANSPOSE(Fe!S$13:AB$13)</f>
        <v>1.6339999999999999E-4</v>
      </c>
      <c r="C391" s="52" cm="1">
        <f t="array" ref="C391:C400">TRANSPOSE('PO4'!S$13:AB$13)</f>
        <v>5.0842999999999999E-3</v>
      </c>
      <c r="D391" s="52" cm="1">
        <f t="array" ref="D391:D400">TRANSPOSE(surface_T!S$13:AB$13)</f>
        <v>21.930102999999999</v>
      </c>
      <c r="E391" s="52" cm="1">
        <f t="array" ref="E391:E400">TRANSPOSE(surface_ph!S$13:AB$13)</f>
        <v>8.1412169999999993</v>
      </c>
      <c r="F391" s="52" cm="1">
        <f t="array" ref="F391:F400">TRANSPOSE(surface_Alk!S$13:AB$13)</f>
        <v>2.3061014000000002E-3</v>
      </c>
      <c r="G391" s="52" cm="1">
        <f t="array" ref="G391:G400">TRANSPOSE(surface_oxugen!S$13:AB$13)</f>
        <v>2.2467139999999999E-4</v>
      </c>
      <c r="H391" s="52" cm="1">
        <f t="array" ref="H391:H400">TRANSPOSE(Surface_sal!S$13:AB$13)</f>
        <v>35.420079999999999</v>
      </c>
      <c r="I391" s="52" cm="1">
        <f t="array" ref="I391:I400">TRANSPOSE(picophyto!S$13:AB$13)</f>
        <v>0.26162233000000001</v>
      </c>
      <c r="J391" s="52" cm="1">
        <f t="array" ref="J391:J400">TRANSPOSE(nanophyto!S$13:AB$13)</f>
        <v>0.18743757799999999</v>
      </c>
      <c r="K391" s="52" cm="1">
        <f t="array" ref="K391:K400">TRANSPOSE(microphyto!S$13:AB$13)</f>
        <v>1.238287394E-9</v>
      </c>
      <c r="L391" s="52" cm="1">
        <f t="array" ref="L391:L400">TRANSPOSE(total_phyto!S$13:AB$13)</f>
        <v>0.44905990924897299</v>
      </c>
      <c r="M391" s="52" cm="1">
        <f t="array" ref="M391:M400">TRANSPOSE(nanozoo!S$13:AB$13)</f>
        <v>0.21920637000000001</v>
      </c>
      <c r="N391" s="52" cm="1">
        <f t="array" ref="N391:N400">TRANSPOSE(microzoo!S$13:AB$13)</f>
        <v>0.28659289999999998</v>
      </c>
      <c r="O391" s="52" cm="1">
        <f t="array" ref="O391:O400">TRANSPOSE(mesozoo!S$13:AB$13)</f>
        <v>1.2779327600000001E-10</v>
      </c>
      <c r="P391" s="52" cm="1">
        <f t="array" ref="P391:P400">TRANSPOSE(total_zoo!S$13:AB$13)</f>
        <v>0.53618637217509324</v>
      </c>
      <c r="Q391" s="65" cm="1">
        <f t="array" ref="Q391:Q400">TRANSPOSE(foram!S$13:AB$13)</f>
        <v>4.7201777000000001E-11</v>
      </c>
      <c r="T391" s="63" cm="1">
        <f t="array" ref="T391:T400">TRANSPOSE(Fe!S$124:AB$124)</f>
        <v>1.6909999999999999E-4</v>
      </c>
      <c r="U391" s="63" cm="1">
        <f t="array" ref="U391:U400">TRANSPOSE('PO4'!S$124:AB$124)</f>
        <v>2.9068000000000002E-3</v>
      </c>
      <c r="V391" s="63" cm="1">
        <f t="array" ref="V391:V400">TRANSPOSE(surface_T!S$124:AB$124)</f>
        <v>23.347738</v>
      </c>
      <c r="W391" s="63" cm="1">
        <f t="array" ref="W391:W400">TRANSPOSE(surface_ph!S$124:AB$124)</f>
        <v>7.9231873000000004</v>
      </c>
      <c r="X391" s="63" cm="1">
        <f t="array" ref="X391:X400">TRANSPOSE(surface_Alk!S$124:AB$124)</f>
        <v>2.3178929000000001E-3</v>
      </c>
      <c r="Y391" s="63" cm="1">
        <f t="array" ref="Y391:Y400">TRANSPOSE(surface_oxugen!S$124:AB$124)</f>
        <v>2.1969905E-4</v>
      </c>
      <c r="Z391" s="63" cm="1">
        <f t="array" ref="Z391:Z400">TRANSPOSE(Surface_sal!S$124:AB$124)</f>
        <v>35.449505000000002</v>
      </c>
      <c r="AA391" s="63" cm="1">
        <f t="array" ref="AA391:AA400">TRANSPOSE(picophyto!S$124:AB$124)</f>
        <v>0.25577857500000001</v>
      </c>
      <c r="AB391" s="63" cm="1">
        <f t="array" ref="AB391:AB400">TRANSPOSE(nanophyto!S$124:AB$124)</f>
        <v>0.15752155600000001</v>
      </c>
      <c r="AC391" s="63" cm="1">
        <f t="array" ref="AC391:AC400">TRANSPOSE(microphyto!S$124:AB$124)</f>
        <v>2.76427408E-10</v>
      </c>
      <c r="AD391" s="63" cm="1">
        <f t="array" ref="AD391:AD400">TRANSPOSE(total_phyto!S$124:AB$124)</f>
        <v>0.41330013128434379</v>
      </c>
      <c r="AE391" s="63" cm="1">
        <f t="array" ref="AE391:AE400">TRANSPOSE(nanozoo!S$124:AB$124)</f>
        <v>0.211206966</v>
      </c>
      <c r="AF391" s="63" cm="1">
        <f t="array" ref="AF391:AF400">TRANSPOSE(microzoo!S$124:AB$124)</f>
        <v>0.24574261</v>
      </c>
      <c r="AG391" s="63" cm="1">
        <f t="array" ref="AG391:AG400">TRANSPOSE(mesozoo!S$124:AB$124)</f>
        <v>1.0228252E-10</v>
      </c>
      <c r="AH391" s="63" cm="1">
        <f t="array" ref="AH391:AH400">TRANSPOSE(total_zoo!S$124:AB$124)</f>
        <v>0.49079775014190691</v>
      </c>
      <c r="AI391" s="63" cm="1">
        <f t="array" ref="AI391:AI400">TRANSPOSE(foram!S$124:AB$124)</f>
        <v>3.8894332000000001E-11</v>
      </c>
      <c r="AL391" s="54" cm="1">
        <f t="array" ref="AL391:AL400">TRANSPOSE(Fe!S$161:AB$161)</f>
        <v>1.7929999999999999E-4</v>
      </c>
      <c r="AM391" s="54" cm="1">
        <f t="array" ref="AM391:AM400">TRANSPOSE('PO4'!S$161:AB$161)</f>
        <v>2.0457000000000001E-3</v>
      </c>
      <c r="AN391" s="54" cm="1">
        <f t="array" ref="AN391:AN400">TRANSPOSE(surface_T!S$161:AB$161)</f>
        <v>24.785813999999998</v>
      </c>
      <c r="AO391" s="54" cm="1">
        <f t="array" ref="AO391:AO400">TRANSPOSE(surface_ph!S$161:AB$161)</f>
        <v>7.7199030000000004</v>
      </c>
      <c r="AP391" s="54" cm="1">
        <f t="array" ref="AP391:AP400">TRANSPOSE(surface_Alk!S$161:AB$161)</f>
        <v>2.330543E-3</v>
      </c>
      <c r="AQ391" s="54" cm="1">
        <f t="array" ref="AQ391:AQ400">TRANSPOSE(surface_oxugen!S$161:AB$161)</f>
        <v>2.1488518000000001E-4</v>
      </c>
      <c r="AR391" s="54" cm="1">
        <f t="array" ref="AR391:AR400">TRANSPOSE(Surface_sal!S$161:AB$161)</f>
        <v>35.480873000000003</v>
      </c>
      <c r="AS391" s="54" cm="1">
        <f t="array" ref="AS391:AS400">TRANSPOSE(picophyto!S$161:AB$161)</f>
        <v>0.24666664999999999</v>
      </c>
      <c r="AT391" s="54" cm="1">
        <f t="array" ref="AT391:AT400">TRANSPOSE(nanophyto!S$161:AB$161)</f>
        <v>0.13534644800000001</v>
      </c>
      <c r="AU391" s="54" cm="1">
        <f t="array" ref="AU391:AU400">TRANSPOSE(microphyto!S$161:AB$161)</f>
        <v>1.4470159700000001E-10</v>
      </c>
      <c r="AV391" s="54" cm="1">
        <f t="array" ref="AV391:AV400">TRANSPOSE(total_phyto!S$161:AB$161)</f>
        <v>0.38201309815143092</v>
      </c>
      <c r="AW391" s="54" cm="1">
        <f t="array" ref="AW391:AW400">TRANSPOSE(nanozoo!S$161:AB$161)</f>
        <v>0.20241132000000001</v>
      </c>
      <c r="AX391" s="54" cm="1">
        <f t="array" ref="AX391:AX400">TRANSPOSE(microzoo!S$161:AB$161)</f>
        <v>0.21340424999999999</v>
      </c>
      <c r="AY391" s="54" cm="1">
        <f t="array" ref="AY391:AY400">TRANSPOSE(mesozoo!S$161:AB$161)</f>
        <v>8.4842007999999997E-11</v>
      </c>
      <c r="AZ391" s="54" cm="1">
        <f t="array" ref="AZ391:AZ400">TRANSPOSE(total_zoo!S$161:AB$161)</f>
        <v>0.45977262012050829</v>
      </c>
      <c r="BA391" s="54" cm="1">
        <f t="array" ref="BA391:BA400">TRANSPOSE(foram!S$161:AB$161)</f>
        <v>3.3269685999999998E-11</v>
      </c>
      <c r="BD391" s="59" cm="1">
        <f t="array" ref="BD391:BD400">TRANSPOSE(Fe!S$87:AB$87)</f>
        <v>1.771E-4</v>
      </c>
      <c r="BE391" s="59" cm="1">
        <f t="array" ref="BE391:BE400">TRANSPOSE('PO4'!S$87:AB$87)</f>
        <v>2.4967000000000001E-3</v>
      </c>
      <c r="BF391" s="59" cm="1">
        <f t="array" ref="BF391:BF400">TRANSPOSE(surface_T!S$87:AB$87)</f>
        <v>24.066196000000001</v>
      </c>
      <c r="BG391" s="59" cm="1">
        <f t="array" ref="BG391:BG400">TRANSPOSE(surface_ph!S$87:AB$87)</f>
        <v>7.8404170000000004</v>
      </c>
      <c r="BH391" s="59" cm="1">
        <f t="array" ref="BH391:BH400">TRANSPOSE(surface_Alk!S$87:AB$87)</f>
        <v>2.3260379999999999E-3</v>
      </c>
      <c r="BI391" s="59" cm="1">
        <f t="array" ref="BI391:BI400">TRANSPOSE(surface_oxugen!S$87:AB$87)</f>
        <v>2.1722629999999999E-4</v>
      </c>
      <c r="BJ391" s="59" cm="1">
        <f t="array" ref="BJ391:BJ400">TRANSPOSE(Surface_sal!S$87:AB$87)</f>
        <v>35.472445999999998</v>
      </c>
      <c r="BK391" s="59" cm="1">
        <f t="array" ref="BK391:BK400">TRANSPOSE(picophyto!S$87:AB$87)</f>
        <v>0.25048764600000001</v>
      </c>
      <c r="BL391" s="59" cm="1">
        <f t="array" ref="BL391:BL400">TRANSPOSE(nanophyto!S$87:AB$87)</f>
        <v>0.14491026400000001</v>
      </c>
      <c r="BM391" s="59" cm="1">
        <f t="array" ref="BM391:BM400">TRANSPOSE(microphyto!S$87:AB$87)</f>
        <v>2.0529827E-10</v>
      </c>
      <c r="BN391" s="59" cm="1">
        <f t="array" ref="BN391:BN400">TRANSPOSE(total_phyto!S$87:AB$87)</f>
        <v>0.39539791021262449</v>
      </c>
      <c r="BO391" s="59" cm="1">
        <f t="array" ref="BO391:BO400">TRANSPOSE(nanozoo!S$87:AB$87)</f>
        <v>0.20656532399999999</v>
      </c>
      <c r="BP391" s="59" cm="1">
        <f t="array" ref="BP391:BP400">TRANSPOSE(microzoo!S$87:AB$87)</f>
        <v>0.22404654500000001</v>
      </c>
      <c r="BQ391" s="59" cm="1">
        <f t="array" ref="BQ391:BQ400">TRANSPOSE(mesozoo!S$87:AB$87)</f>
        <v>9.0849804000000005E-11</v>
      </c>
      <c r="BR391" s="59" cm="1">
        <f t="array" ref="BR391:BR400">TRANSPOSE(total_zoo!S$87:AB$87)</f>
        <v>0.45992984612651622</v>
      </c>
      <c r="BS391" s="59" cm="1">
        <f t="array" ref="BS391:BS400">TRANSPOSE(foram!S$87:AB$87)</f>
        <v>3.5581375E-11</v>
      </c>
    </row>
    <row r="392" spans="2:71" x14ac:dyDescent="0.25">
      <c r="B392" s="52" t="str">
        <v>NA</v>
      </c>
      <c r="C392" s="52" t="str">
        <v>NA</v>
      </c>
      <c r="D392" s="52" t="str">
        <v>NaN</v>
      </c>
      <c r="E392" s="52" t="str">
        <v>NaN</v>
      </c>
      <c r="F392" s="52" t="str">
        <v>NaN</v>
      </c>
      <c r="G392" s="52" t="str">
        <v>NaN</v>
      </c>
      <c r="H392" s="52" t="str">
        <v>NaN</v>
      </c>
      <c r="I392" s="52" t="str">
        <v>NA</v>
      </c>
      <c r="J392" s="52" t="str">
        <v>NA</v>
      </c>
      <c r="K392" s="52" t="str">
        <v>NA</v>
      </c>
      <c r="L392" s="52" t="str">
        <v>NA</v>
      </c>
      <c r="M392" s="52" t="str">
        <v>NA</v>
      </c>
      <c r="N392" s="52" t="str">
        <v>NA</v>
      </c>
      <c r="O392" s="52" t="str">
        <v>NA</v>
      </c>
      <c r="P392" s="52" t="str">
        <v>NA</v>
      </c>
      <c r="Q392" s="65" t="str">
        <v>NaN</v>
      </c>
      <c r="T392" s="63" t="str">
        <v>NA</v>
      </c>
      <c r="U392" s="63" t="str">
        <v>NA</v>
      </c>
      <c r="V392" s="63" t="str">
        <v>NaN</v>
      </c>
      <c r="W392" s="63" t="str">
        <v>NaN</v>
      </c>
      <c r="X392" s="63" t="str">
        <v>NaN</v>
      </c>
      <c r="Y392" s="63" t="str">
        <v>NaN</v>
      </c>
      <c r="Z392" s="63" t="str">
        <v>NaN</v>
      </c>
      <c r="AA392" s="63" t="str">
        <v>NA</v>
      </c>
      <c r="AB392" s="63" t="str">
        <v>NA</v>
      </c>
      <c r="AC392" s="63" t="str">
        <v>NA</v>
      </c>
      <c r="AD392" s="63" t="str">
        <v>NA</v>
      </c>
      <c r="AE392" s="63" t="str">
        <v>NA</v>
      </c>
      <c r="AF392" s="63" t="str">
        <v>NA</v>
      </c>
      <c r="AG392" s="63" t="str">
        <v>NA</v>
      </c>
      <c r="AH392" s="63" t="str">
        <v>NA</v>
      </c>
      <c r="AI392" s="63" t="str">
        <v>NaN</v>
      </c>
      <c r="AL392" s="54" t="str">
        <v>NA</v>
      </c>
      <c r="AM392" s="54" t="str">
        <v>NA</v>
      </c>
      <c r="AN392" s="54" t="str">
        <v>NaN</v>
      </c>
      <c r="AO392" s="54" t="str">
        <v>NaN</v>
      </c>
      <c r="AP392" s="54" t="str">
        <v>NaN</v>
      </c>
      <c r="AQ392" s="54" t="str">
        <v>NaN</v>
      </c>
      <c r="AR392" s="54" t="str">
        <v>NaN</v>
      </c>
      <c r="AS392" s="54" t="str">
        <v>NA</v>
      </c>
      <c r="AT392" s="54" t="str">
        <v>NA</v>
      </c>
      <c r="AU392" s="54" t="str">
        <v>NA</v>
      </c>
      <c r="AV392" s="54" t="str">
        <v>NA</v>
      </c>
      <c r="AW392" s="54" t="str">
        <v>NA</v>
      </c>
      <c r="AX392" s="54" t="str">
        <v>NA</v>
      </c>
      <c r="AY392" s="54" t="str">
        <v>NA</v>
      </c>
      <c r="AZ392" s="54" t="str">
        <v>NA</v>
      </c>
      <c r="BA392" s="54" t="str">
        <v>NaN</v>
      </c>
      <c r="BD392" s="59" t="str">
        <v>NA</v>
      </c>
      <c r="BE392" s="59" t="str">
        <v>NA</v>
      </c>
      <c r="BF392" s="59" t="str">
        <v>NaN</v>
      </c>
      <c r="BG392" s="59" t="str">
        <v>NaN</v>
      </c>
      <c r="BH392" s="59" t="str">
        <v>NaN</v>
      </c>
      <c r="BI392" s="59" t="str">
        <v>NaN</v>
      </c>
      <c r="BJ392" s="59" t="str">
        <v>NaN</v>
      </c>
      <c r="BK392" s="59" t="str">
        <v>NA</v>
      </c>
      <c r="BL392" s="59" t="str">
        <v>NA</v>
      </c>
      <c r="BM392" s="59" t="str">
        <v>NA</v>
      </c>
      <c r="BN392" s="59" t="str">
        <v>NA</v>
      </c>
      <c r="BO392" s="59" t="str">
        <v>NA</v>
      </c>
      <c r="BP392" s="59" t="str">
        <v>NA</v>
      </c>
      <c r="BQ392" s="59" t="str">
        <v>NA</v>
      </c>
      <c r="BR392" s="59" t="str">
        <v>NA</v>
      </c>
      <c r="BS392" s="59" t="str">
        <v>NaN</v>
      </c>
    </row>
    <row r="393" spans="2:71" x14ac:dyDescent="0.25">
      <c r="B393" s="52" t="str">
        <v>NA</v>
      </c>
      <c r="C393" s="52" t="str">
        <v>NA</v>
      </c>
      <c r="D393" s="52" t="str">
        <v>NaN</v>
      </c>
      <c r="E393" s="52" t="str">
        <v>NaN</v>
      </c>
      <c r="F393" s="52" t="str">
        <v>NaN</v>
      </c>
      <c r="G393" s="52" t="str">
        <v>NaN</v>
      </c>
      <c r="H393" s="52" t="str">
        <v>NaN</v>
      </c>
      <c r="I393" s="52" t="str">
        <v>NA</v>
      </c>
      <c r="J393" s="52" t="str">
        <v>NA</v>
      </c>
      <c r="K393" s="52" t="str">
        <v>NA</v>
      </c>
      <c r="L393" s="52" t="str">
        <v>NA</v>
      </c>
      <c r="M393" s="52" t="str">
        <v>NA</v>
      </c>
      <c r="N393" s="52" t="str">
        <v>NA</v>
      </c>
      <c r="O393" s="52" t="str">
        <v>NA</v>
      </c>
      <c r="P393" s="52" t="str">
        <v>NA</v>
      </c>
      <c r="Q393" s="65" t="str">
        <v>NaN</v>
      </c>
      <c r="T393" s="63" t="str">
        <v>NA</v>
      </c>
      <c r="U393" s="63" t="str">
        <v>NA</v>
      </c>
      <c r="V393" s="63" t="str">
        <v>NaN</v>
      </c>
      <c r="W393" s="63" t="str">
        <v>NaN</v>
      </c>
      <c r="X393" s="63" t="str">
        <v>NaN</v>
      </c>
      <c r="Y393" s="63" t="str">
        <v>NaN</v>
      </c>
      <c r="Z393" s="63" t="str">
        <v>NaN</v>
      </c>
      <c r="AA393" s="63" t="str">
        <v>NA</v>
      </c>
      <c r="AB393" s="63" t="str">
        <v>NA</v>
      </c>
      <c r="AC393" s="63" t="str">
        <v>NA</v>
      </c>
      <c r="AD393" s="63" t="str">
        <v>NA</v>
      </c>
      <c r="AE393" s="63" t="str">
        <v>NA</v>
      </c>
      <c r="AF393" s="63" t="str">
        <v>NA</v>
      </c>
      <c r="AG393" s="63" t="str">
        <v>NA</v>
      </c>
      <c r="AH393" s="63" t="str">
        <v>NA</v>
      </c>
      <c r="AI393" s="63" t="str">
        <v>NaN</v>
      </c>
      <c r="AL393" s="54" t="str">
        <v>NA</v>
      </c>
      <c r="AM393" s="54" t="str">
        <v>NA</v>
      </c>
      <c r="AN393" s="54" t="str">
        <v>NaN</v>
      </c>
      <c r="AO393" s="54" t="str">
        <v>NaN</v>
      </c>
      <c r="AP393" s="54" t="str">
        <v>NaN</v>
      </c>
      <c r="AQ393" s="54" t="str">
        <v>NaN</v>
      </c>
      <c r="AR393" s="54" t="str">
        <v>NaN</v>
      </c>
      <c r="AS393" s="54" t="str">
        <v>NA</v>
      </c>
      <c r="AT393" s="54" t="str">
        <v>NA</v>
      </c>
      <c r="AU393" s="54" t="str">
        <v>NA</v>
      </c>
      <c r="AV393" s="54" t="str">
        <v>NA</v>
      </c>
      <c r="AW393" s="54" t="str">
        <v>NA</v>
      </c>
      <c r="AX393" s="54" t="str">
        <v>NA</v>
      </c>
      <c r="AY393" s="54" t="str">
        <v>NA</v>
      </c>
      <c r="AZ393" s="54" t="str">
        <v>NA</v>
      </c>
      <c r="BA393" s="54" t="str">
        <v>NaN</v>
      </c>
      <c r="BD393" s="59" t="str">
        <v>NA</v>
      </c>
      <c r="BE393" s="59" t="str">
        <v>NA</v>
      </c>
      <c r="BF393" s="59" t="str">
        <v>NaN</v>
      </c>
      <c r="BG393" s="59" t="str">
        <v>NaN</v>
      </c>
      <c r="BH393" s="59" t="str">
        <v>NaN</v>
      </c>
      <c r="BI393" s="59" t="str">
        <v>NaN</v>
      </c>
      <c r="BJ393" s="59" t="str">
        <v>NaN</v>
      </c>
      <c r="BK393" s="59" t="str">
        <v>NA</v>
      </c>
      <c r="BL393" s="59" t="str">
        <v>NA</v>
      </c>
      <c r="BM393" s="59" t="str">
        <v>NA</v>
      </c>
      <c r="BN393" s="59" t="str">
        <v>NA</v>
      </c>
      <c r="BO393" s="59" t="str">
        <v>NA</v>
      </c>
      <c r="BP393" s="59" t="str">
        <v>NA</v>
      </c>
      <c r="BQ393" s="59" t="str">
        <v>NA</v>
      </c>
      <c r="BR393" s="59" t="str">
        <v>NA</v>
      </c>
      <c r="BS393" s="59" t="str">
        <v>NaN</v>
      </c>
    </row>
    <row r="394" spans="2:71" x14ac:dyDescent="0.25">
      <c r="B394" s="52" t="str">
        <v>NA</v>
      </c>
      <c r="C394" s="52" t="str">
        <v>NA</v>
      </c>
      <c r="D394" s="52" t="str">
        <v>NaN</v>
      </c>
      <c r="E394" s="52" t="str">
        <v>NaN</v>
      </c>
      <c r="F394" s="52" t="str">
        <v>NaN</v>
      </c>
      <c r="G394" s="52" t="str">
        <v>NaN</v>
      </c>
      <c r="H394" s="52" t="str">
        <v>NaN</v>
      </c>
      <c r="I394" s="52" t="str">
        <v>NA</v>
      </c>
      <c r="J394" s="52" t="str">
        <v>NA</v>
      </c>
      <c r="K394" s="52" t="str">
        <v>NA</v>
      </c>
      <c r="L394" s="52" t="str">
        <v>NA</v>
      </c>
      <c r="M394" s="52" t="str">
        <v>NA</v>
      </c>
      <c r="N394" s="52" t="str">
        <v>NA</v>
      </c>
      <c r="O394" s="52" t="str">
        <v>NA</v>
      </c>
      <c r="P394" s="52" t="str">
        <v>NA</v>
      </c>
      <c r="Q394" s="65" t="str">
        <v>NaN</v>
      </c>
      <c r="T394" s="63" t="str">
        <v>NA</v>
      </c>
      <c r="U394" s="63" t="str">
        <v>NA</v>
      </c>
      <c r="V394" s="63" t="str">
        <v>NaN</v>
      </c>
      <c r="W394" s="63" t="str">
        <v>NaN</v>
      </c>
      <c r="X394" s="63" t="str">
        <v>NaN</v>
      </c>
      <c r="Y394" s="63" t="str">
        <v>NaN</v>
      </c>
      <c r="Z394" s="63" t="str">
        <v>NaN</v>
      </c>
      <c r="AA394" s="63" t="str">
        <v>NA</v>
      </c>
      <c r="AB394" s="63" t="str">
        <v>NA</v>
      </c>
      <c r="AC394" s="63" t="str">
        <v>NA</v>
      </c>
      <c r="AD394" s="63" t="str">
        <v>NA</v>
      </c>
      <c r="AE394" s="63" t="str">
        <v>NA</v>
      </c>
      <c r="AF394" s="63" t="str">
        <v>NA</v>
      </c>
      <c r="AG394" s="63" t="str">
        <v>NA</v>
      </c>
      <c r="AH394" s="63" t="str">
        <v>NA</v>
      </c>
      <c r="AI394" s="63" t="str">
        <v>NaN</v>
      </c>
      <c r="AL394" s="54" t="str">
        <v>NA</v>
      </c>
      <c r="AM394" s="54" t="str">
        <v>NA</v>
      </c>
      <c r="AN394" s="54" t="str">
        <v>NaN</v>
      </c>
      <c r="AO394" s="54" t="str">
        <v>NaN</v>
      </c>
      <c r="AP394" s="54" t="str">
        <v>NaN</v>
      </c>
      <c r="AQ394" s="54" t="str">
        <v>NaN</v>
      </c>
      <c r="AR394" s="54" t="str">
        <v>NaN</v>
      </c>
      <c r="AS394" s="54" t="str">
        <v>NA</v>
      </c>
      <c r="AT394" s="54" t="str">
        <v>NA</v>
      </c>
      <c r="AU394" s="54" t="str">
        <v>NA</v>
      </c>
      <c r="AV394" s="54" t="str">
        <v>NA</v>
      </c>
      <c r="AW394" s="54" t="str">
        <v>NA</v>
      </c>
      <c r="AX394" s="54" t="str">
        <v>NA</v>
      </c>
      <c r="AY394" s="54" t="str">
        <v>NA</v>
      </c>
      <c r="AZ394" s="54" t="str">
        <v>NA</v>
      </c>
      <c r="BA394" s="54" t="str">
        <v>NaN</v>
      </c>
      <c r="BD394" s="59" t="str">
        <v>NA</v>
      </c>
      <c r="BE394" s="59" t="str">
        <v>NA</v>
      </c>
      <c r="BF394" s="59" t="str">
        <v>NaN</v>
      </c>
      <c r="BG394" s="59" t="str">
        <v>NaN</v>
      </c>
      <c r="BH394" s="59" t="str">
        <v>NaN</v>
      </c>
      <c r="BI394" s="59" t="str">
        <v>NaN</v>
      </c>
      <c r="BJ394" s="59" t="str">
        <v>NaN</v>
      </c>
      <c r="BK394" s="59" t="str">
        <v>NA</v>
      </c>
      <c r="BL394" s="59" t="str">
        <v>NA</v>
      </c>
      <c r="BM394" s="59" t="str">
        <v>NA</v>
      </c>
      <c r="BN394" s="59" t="str">
        <v>NA</v>
      </c>
      <c r="BO394" s="59" t="str">
        <v>NA</v>
      </c>
      <c r="BP394" s="59" t="str">
        <v>NA</v>
      </c>
      <c r="BQ394" s="59" t="str">
        <v>NA</v>
      </c>
      <c r="BR394" s="59" t="str">
        <v>NA</v>
      </c>
      <c r="BS394" s="59" t="str">
        <v>NaN</v>
      </c>
    </row>
    <row r="395" spans="2:71" x14ac:dyDescent="0.25">
      <c r="B395" s="52">
        <v>1.6990000000000001E-4</v>
      </c>
      <c r="C395" s="52">
        <v>1.50259E-2</v>
      </c>
      <c r="D395" s="52">
        <v>22.442484</v>
      </c>
      <c r="E395" s="52">
        <v>8.1565300000000001</v>
      </c>
      <c r="F395" s="52">
        <v>2.3236093E-3</v>
      </c>
      <c r="G395" s="52">
        <v>2.2256897E-4</v>
      </c>
      <c r="H395" s="52">
        <v>35.68329</v>
      </c>
      <c r="I395" s="52">
        <v>0.26653512000000001</v>
      </c>
      <c r="J395" s="52">
        <v>0.26144475499999997</v>
      </c>
      <c r="K395" s="52">
        <v>2.4376870165697229E-2</v>
      </c>
      <c r="L395" s="52">
        <v>0.55235674519317213</v>
      </c>
      <c r="M395" s="52">
        <v>0.23291651999999999</v>
      </c>
      <c r="N395" s="52">
        <v>0.46558358</v>
      </c>
      <c r="O395" s="52">
        <v>2.1210565350000001E-9</v>
      </c>
      <c r="P395" s="52">
        <v>0.7348015772609805</v>
      </c>
      <c r="Q395" s="65">
        <v>1.3982775E-10</v>
      </c>
      <c r="T395" s="63">
        <v>1.8440000000000001E-4</v>
      </c>
      <c r="U395" s="63">
        <v>1.1952600000000001E-2</v>
      </c>
      <c r="V395" s="63">
        <v>23.919934999999999</v>
      </c>
      <c r="W395" s="63">
        <v>7.9412960000000004</v>
      </c>
      <c r="X395" s="63">
        <v>2.3382035999999998E-3</v>
      </c>
      <c r="Y395" s="63">
        <v>2.1742427E-4</v>
      </c>
      <c r="Z395" s="63">
        <v>35.756979999999999</v>
      </c>
      <c r="AA395" s="63">
        <v>0.25969194000000001</v>
      </c>
      <c r="AB395" s="63">
        <v>0.23833713000000001</v>
      </c>
      <c r="AC395" s="63">
        <v>1.9032575134619801E-2</v>
      </c>
      <c r="AD395" s="63">
        <v>0.51706164515930153</v>
      </c>
      <c r="AE395" s="63">
        <v>0.22450888599999999</v>
      </c>
      <c r="AF395" s="63">
        <v>0.43504764000000001</v>
      </c>
      <c r="AG395" s="63">
        <v>1.8565789500000001E-9</v>
      </c>
      <c r="AH395" s="63">
        <v>0.70055507198053801</v>
      </c>
      <c r="AI395" s="63">
        <v>1.209782E-10</v>
      </c>
      <c r="AL395" s="54">
        <v>2.063E-4</v>
      </c>
      <c r="AM395" s="54">
        <v>9.6299000000000003E-3</v>
      </c>
      <c r="AN395" s="54">
        <v>25.424541000000001</v>
      </c>
      <c r="AO395" s="54">
        <v>7.7342504999999999</v>
      </c>
      <c r="AP395" s="54">
        <v>2.3541617999999999E-3</v>
      </c>
      <c r="AQ395" s="54">
        <v>2.1242238000000001E-4</v>
      </c>
      <c r="AR395" s="54">
        <v>35.840736</v>
      </c>
      <c r="AS395" s="54">
        <v>0.25161017000000002</v>
      </c>
      <c r="AT395" s="54">
        <v>0.2158813</v>
      </c>
      <c r="AU395" s="54">
        <v>1.4453804111074969E-2</v>
      </c>
      <c r="AV395" s="54">
        <v>0.48194527413349658</v>
      </c>
      <c r="AW395" s="54">
        <v>0.21565923000000001</v>
      </c>
      <c r="AX395" s="54">
        <v>0.40379715999999999</v>
      </c>
      <c r="AY395" s="54">
        <v>1.5704399450000001E-9</v>
      </c>
      <c r="AZ395" s="54">
        <v>0.67725243868567719</v>
      </c>
      <c r="BA395" s="54">
        <v>1.0521711E-10</v>
      </c>
      <c r="BD395" s="59">
        <v>1.9880000000000001E-4</v>
      </c>
      <c r="BE395" s="59">
        <v>1.09718E-2</v>
      </c>
      <c r="BF395" s="59">
        <v>24.650763000000001</v>
      </c>
      <c r="BG395" s="59">
        <v>7.856033</v>
      </c>
      <c r="BH395" s="59">
        <v>2.3476945000000002E-3</v>
      </c>
      <c r="BI395" s="59">
        <v>2.1494675E-4</v>
      </c>
      <c r="BJ395" s="59">
        <v>35.805655999999999</v>
      </c>
      <c r="BK395" s="59">
        <v>0.25579190000000002</v>
      </c>
      <c r="BL395" s="59">
        <v>0.22806445</v>
      </c>
      <c r="BM395" s="59">
        <v>1.7396547128746429E-2</v>
      </c>
      <c r="BN395" s="59">
        <v>0.5012528971526653</v>
      </c>
      <c r="BO395" s="59">
        <v>0.22024181500000001</v>
      </c>
      <c r="BP395" s="59">
        <v>0.42144629999999988</v>
      </c>
      <c r="BQ395" s="59">
        <v>1.803147162E-9</v>
      </c>
      <c r="BR395" s="59">
        <v>0.67754093291838435</v>
      </c>
      <c r="BS395" s="59">
        <v>1.1520155E-10</v>
      </c>
    </row>
    <row r="396" spans="2:71" x14ac:dyDescent="0.25">
      <c r="B396" s="52">
        <v>1.73E-4</v>
      </c>
      <c r="C396" s="52">
        <v>1.14314E-2</v>
      </c>
      <c r="D396" s="52">
        <v>22.072937</v>
      </c>
      <c r="E396" s="52">
        <v>8.1519580000000005</v>
      </c>
      <c r="F396" s="52">
        <v>2.3371994E-3</v>
      </c>
      <c r="G396" s="52">
        <v>2.2310307000000001E-4</v>
      </c>
      <c r="H396" s="52">
        <v>35.905974999999998</v>
      </c>
      <c r="I396" s="52">
        <v>0.25962610000000003</v>
      </c>
      <c r="J396" s="52">
        <v>0.23175823600000001</v>
      </c>
      <c r="K396" s="52">
        <v>1.366725008644129E-2</v>
      </c>
      <c r="L396" s="52">
        <v>0.50505158610796186</v>
      </c>
      <c r="M396" s="52">
        <v>0.22036063</v>
      </c>
      <c r="N396" s="52">
        <v>0.37800312000000003</v>
      </c>
      <c r="O396" s="52">
        <v>4.11631204E-10</v>
      </c>
      <c r="P396" s="52">
        <v>0.6302049104949079</v>
      </c>
      <c r="Q396" s="65">
        <v>8.3180720000000006E-11</v>
      </c>
      <c r="T396" s="63">
        <v>1.863E-4</v>
      </c>
      <c r="U396" s="63">
        <v>9.1608000000000002E-3</v>
      </c>
      <c r="V396" s="63">
        <v>23.510207999999999</v>
      </c>
      <c r="W396" s="63">
        <v>7.9339729999999999</v>
      </c>
      <c r="X396" s="63">
        <v>2.3530004999999998E-3</v>
      </c>
      <c r="Y396" s="63">
        <v>2.1799100000000001E-4</v>
      </c>
      <c r="Z396" s="63">
        <v>36.00271</v>
      </c>
      <c r="AA396" s="63">
        <v>0.25151979000000002</v>
      </c>
      <c r="AB396" s="63">
        <v>0.20799914</v>
      </c>
      <c r="AC396" s="63">
        <v>8.3038450711945006E-3</v>
      </c>
      <c r="AD396" s="63">
        <v>0.46782277509040121</v>
      </c>
      <c r="AE396" s="63">
        <v>0.21135957399999999</v>
      </c>
      <c r="AF396" s="63">
        <v>0.34197833</v>
      </c>
      <c r="AG396" s="63">
        <v>3.1974192400000002E-10</v>
      </c>
      <c r="AH396" s="63">
        <v>0.59065832939262597</v>
      </c>
      <c r="AI396" s="63">
        <v>7.1155160000000001E-11</v>
      </c>
      <c r="AL396" s="54">
        <v>2.0550000000000001E-4</v>
      </c>
      <c r="AM396" s="54">
        <v>7.4120000000000002E-3</v>
      </c>
      <c r="AN396" s="54">
        <v>24.958988000000002</v>
      </c>
      <c r="AO396" s="54">
        <v>7.7281789999999999</v>
      </c>
      <c r="AP396" s="54">
        <v>2.3702966999999998E-3</v>
      </c>
      <c r="AQ396" s="54">
        <v>2.1311130999999999E-4</v>
      </c>
      <c r="AR396" s="54">
        <v>36.108013</v>
      </c>
      <c r="AS396" s="54">
        <v>0.24297323400000001</v>
      </c>
      <c r="AT396" s="54">
        <v>0.18714687399999999</v>
      </c>
      <c r="AU396" s="54">
        <v>3.8313270605767999E-3</v>
      </c>
      <c r="AV396" s="54">
        <v>0.43395143507791351</v>
      </c>
      <c r="AW396" s="54">
        <v>0.20304936000000001</v>
      </c>
      <c r="AX396" s="54">
        <v>0.30998977</v>
      </c>
      <c r="AY396" s="54">
        <v>2.5841650999999999E-10</v>
      </c>
      <c r="AZ396" s="54">
        <v>0.56500581132557437</v>
      </c>
      <c r="BA396" s="54">
        <v>6.2110699999999996E-11</v>
      </c>
      <c r="BD396" s="59">
        <v>1.9900000000000001E-4</v>
      </c>
      <c r="BE396" s="59">
        <v>8.3181999999999996E-3</v>
      </c>
      <c r="BF396" s="59">
        <v>24.217431999999999</v>
      </c>
      <c r="BG396" s="59">
        <v>7.8496030000000001</v>
      </c>
      <c r="BH396" s="59">
        <v>2.3633386000000002E-3</v>
      </c>
      <c r="BI396" s="59">
        <v>2.1556200000000001E-4</v>
      </c>
      <c r="BJ396" s="59">
        <v>36.065219999999997</v>
      </c>
      <c r="BK396" s="59">
        <v>0.24737584000000001</v>
      </c>
      <c r="BL396" s="59">
        <v>0.198074584</v>
      </c>
      <c r="BM396" s="59">
        <v>6.418730066477865E-3</v>
      </c>
      <c r="BN396" s="59">
        <v>0.45186915408484668</v>
      </c>
      <c r="BO396" s="59">
        <v>0.20730309</v>
      </c>
      <c r="BP396" s="59">
        <v>0.32708226000000001</v>
      </c>
      <c r="BQ396" s="59">
        <v>2.9420835500000002E-10</v>
      </c>
      <c r="BR396" s="59">
        <v>0.56534219036136613</v>
      </c>
      <c r="BS396" s="59">
        <v>6.7116424E-11</v>
      </c>
    </row>
    <row r="397" spans="2:71" x14ac:dyDescent="0.25">
      <c r="B397" s="52">
        <v>1.7110000000000001E-4</v>
      </c>
      <c r="C397" s="52">
        <v>1.13857E-2</v>
      </c>
      <c r="D397" s="52">
        <v>21.264389000000001</v>
      </c>
      <c r="E397" s="52">
        <v>8.1544399999999992</v>
      </c>
      <c r="F397" s="52">
        <v>2.3254556999999999E-3</v>
      </c>
      <c r="G397" s="52">
        <v>2.2641769999999999E-4</v>
      </c>
      <c r="H397" s="52">
        <v>35.683450000000001</v>
      </c>
      <c r="I397" s="52">
        <v>0.26340715999999997</v>
      </c>
      <c r="J397" s="52">
        <v>0.23487337999999999</v>
      </c>
      <c r="K397" s="52">
        <v>1.030229207634537E-2</v>
      </c>
      <c r="L397" s="52">
        <v>0.5085828320967366</v>
      </c>
      <c r="M397" s="52">
        <v>0.22287608</v>
      </c>
      <c r="N397" s="52">
        <v>0.37180808999999998</v>
      </c>
      <c r="O397" s="52">
        <v>2.9983311999999998E-10</v>
      </c>
      <c r="P397" s="52">
        <v>0.62590261737564223</v>
      </c>
      <c r="Q397" s="65">
        <v>7.5683806000000004E-11</v>
      </c>
      <c r="T397" s="63">
        <v>1.827E-4</v>
      </c>
      <c r="U397" s="63">
        <v>9.2169000000000001E-3</v>
      </c>
      <c r="V397" s="63">
        <v>22.680327999999999</v>
      </c>
      <c r="W397" s="63">
        <v>7.9324503000000002</v>
      </c>
      <c r="X397" s="63">
        <v>2.3400131999999998E-3</v>
      </c>
      <c r="Y397" s="63">
        <v>2.2122069000000001E-4</v>
      </c>
      <c r="Z397" s="63">
        <v>35.765236000000002</v>
      </c>
      <c r="AA397" s="63">
        <v>0.25562857500000002</v>
      </c>
      <c r="AB397" s="63">
        <v>0.21263864499999999</v>
      </c>
      <c r="AC397" s="63">
        <v>5.552968565009796E-3</v>
      </c>
      <c r="AD397" s="63">
        <v>0.47382018858338509</v>
      </c>
      <c r="AE397" s="63">
        <v>0.21474762999999999</v>
      </c>
      <c r="AF397" s="63">
        <v>0.33954071000000002</v>
      </c>
      <c r="AG397" s="63">
        <v>2.5662729500000002E-10</v>
      </c>
      <c r="AH397" s="63">
        <v>0.5887857933242604</v>
      </c>
      <c r="AI397" s="63">
        <v>6.6923689999999998E-11</v>
      </c>
      <c r="AL397" s="54">
        <v>1.9929999999999999E-4</v>
      </c>
      <c r="AM397" s="54">
        <v>7.4982E-3</v>
      </c>
      <c r="AN397" s="54">
        <v>24.100079000000001</v>
      </c>
      <c r="AO397" s="54">
        <v>7.7255944999999997</v>
      </c>
      <c r="AP397" s="54">
        <v>2.3559520000000001E-3</v>
      </c>
      <c r="AQ397" s="54">
        <v>2.1627988E-4</v>
      </c>
      <c r="AR397" s="54">
        <v>35.855246999999999</v>
      </c>
      <c r="AS397" s="54">
        <v>0.24721115499999999</v>
      </c>
      <c r="AT397" s="54">
        <v>0.191627725</v>
      </c>
      <c r="AU397" s="54">
        <v>1.202047756130333E-3</v>
      </c>
      <c r="AV397" s="54">
        <v>0.44004092777276987</v>
      </c>
      <c r="AW397" s="54">
        <v>0.20676836000000001</v>
      </c>
      <c r="AX397" s="54">
        <v>0.30759332</v>
      </c>
      <c r="AY397" s="54">
        <v>2.1447863799999999E-10</v>
      </c>
      <c r="AZ397" s="54">
        <v>0.56434100427756106</v>
      </c>
      <c r="BA397" s="54">
        <v>5.9014084999999998E-11</v>
      </c>
      <c r="BD397" s="59">
        <v>1.939E-4</v>
      </c>
      <c r="BE397" s="59">
        <v>8.3599999999999994E-3</v>
      </c>
      <c r="BF397" s="59">
        <v>23.374763000000002</v>
      </c>
      <c r="BG397" s="59">
        <v>7.8478880000000002</v>
      </c>
      <c r="BH397" s="59">
        <v>2.3496599999999999E-3</v>
      </c>
      <c r="BI397" s="59">
        <v>2.1875422999999999E-4</v>
      </c>
      <c r="BJ397" s="59">
        <v>35.821697</v>
      </c>
      <c r="BK397" s="59">
        <v>0.25139305000000001</v>
      </c>
      <c r="BL397" s="59">
        <v>0.202210586</v>
      </c>
      <c r="BM397" s="59">
        <v>3.4817746607440302E-3</v>
      </c>
      <c r="BN397" s="59">
        <v>0.45708541067828468</v>
      </c>
      <c r="BO397" s="59">
        <v>0.21072017000000001</v>
      </c>
      <c r="BP397" s="59">
        <v>0.32341708000000002</v>
      </c>
      <c r="BQ397" s="59">
        <v>2.35623814E-10</v>
      </c>
      <c r="BR397" s="59">
        <v>0.56460942629870625</v>
      </c>
      <c r="BS397" s="59">
        <v>6.3041099999999998E-11</v>
      </c>
    </row>
    <row r="398" spans="2:71" x14ac:dyDescent="0.25">
      <c r="B398" s="52">
        <v>1.552E-4</v>
      </c>
      <c r="C398" s="52">
        <v>1.5370699999999999E-2</v>
      </c>
      <c r="D398" s="52">
        <v>20.591097000000001</v>
      </c>
      <c r="E398" s="52">
        <v>8.1561839999999997</v>
      </c>
      <c r="F398" s="52">
        <v>2.3219645999999999E-3</v>
      </c>
      <c r="G398" s="52">
        <v>2.2923826000000001E-4</v>
      </c>
      <c r="H398" s="52">
        <v>35.558371999999999</v>
      </c>
      <c r="I398" s="52">
        <v>0.27073834000000002</v>
      </c>
      <c r="J398" s="52">
        <v>0.27120041</v>
      </c>
      <c r="K398" s="52">
        <v>2.2199407120320279E-2</v>
      </c>
      <c r="L398" s="52">
        <v>0.56413815714591409</v>
      </c>
      <c r="M398" s="52">
        <v>0.23446902999999999</v>
      </c>
      <c r="N398" s="52">
        <v>0.44753172000000002</v>
      </c>
      <c r="O398" s="52">
        <v>7.5120299999999998E-10</v>
      </c>
      <c r="P398" s="52">
        <v>0.7157587058633833</v>
      </c>
      <c r="Q398" s="65">
        <v>1.1196492E-10</v>
      </c>
      <c r="T398" s="63">
        <v>1.6449999999999999E-4</v>
      </c>
      <c r="U398" s="63">
        <v>1.2445400000000001E-2</v>
      </c>
      <c r="V398" s="63">
        <v>22.010838</v>
      </c>
      <c r="W398" s="63">
        <v>7.9320789999999999</v>
      </c>
      <c r="X398" s="63">
        <v>2.3361039999999999E-3</v>
      </c>
      <c r="Y398" s="63">
        <v>2.2387096E-4</v>
      </c>
      <c r="Z398" s="63">
        <v>35.633495000000003</v>
      </c>
      <c r="AA398" s="63">
        <v>0.26367235500000002</v>
      </c>
      <c r="AB398" s="63">
        <v>0.243628066</v>
      </c>
      <c r="AC398" s="63">
        <v>1.5949130099193382E-2</v>
      </c>
      <c r="AD398" s="63">
        <v>0.52324955112217553</v>
      </c>
      <c r="AE398" s="63">
        <v>0.22456446999999999</v>
      </c>
      <c r="AF398" s="63">
        <v>0.40735249000000001</v>
      </c>
      <c r="AG398" s="63">
        <v>5.7777118999999999E-10</v>
      </c>
      <c r="AH398" s="63">
        <v>0.67022723067325252</v>
      </c>
      <c r="AI398" s="63">
        <v>9.3886850000000002E-11</v>
      </c>
      <c r="AL398" s="54">
        <v>1.7819999999999999E-4</v>
      </c>
      <c r="AM398" s="54">
        <v>1.0103300000000001E-2</v>
      </c>
      <c r="AN398" s="54">
        <v>23.429245000000002</v>
      </c>
      <c r="AO398" s="54">
        <v>7.7248644999999998</v>
      </c>
      <c r="AP398" s="54">
        <v>2.3515749999999998E-3</v>
      </c>
      <c r="AQ398" s="54">
        <v>2.1878480999999999E-4</v>
      </c>
      <c r="AR398" s="54">
        <v>35.719479999999997</v>
      </c>
      <c r="AS398" s="54">
        <v>0.25577484</v>
      </c>
      <c r="AT398" s="54">
        <v>0.21883517</v>
      </c>
      <c r="AU398" s="54">
        <v>1.075321308277445E-2</v>
      </c>
      <c r="AV398" s="54">
        <v>0.48536322310349539</v>
      </c>
      <c r="AW398" s="54">
        <v>0.21520990000000001</v>
      </c>
      <c r="AX398" s="54">
        <v>0.37001296</v>
      </c>
      <c r="AY398" s="54">
        <v>4.5357736300000001E-10</v>
      </c>
      <c r="AZ398" s="54">
        <v>0.63971761653995518</v>
      </c>
      <c r="BA398" s="54">
        <v>8.0208489999999994E-11</v>
      </c>
      <c r="BD398" s="59">
        <v>1.741E-4</v>
      </c>
      <c r="BE398" s="59">
        <v>1.1161300000000001E-2</v>
      </c>
      <c r="BF398" s="59">
        <v>22.705131999999999</v>
      </c>
      <c r="BG398" s="59">
        <v>7.8476514999999996</v>
      </c>
      <c r="BH398" s="59">
        <v>2.3453748000000002E-3</v>
      </c>
      <c r="BI398" s="59">
        <v>2.2133189999999999E-4</v>
      </c>
      <c r="BJ398" s="59">
        <v>35.688125999999997</v>
      </c>
      <c r="BK398" s="59">
        <v>0.25972732399999998</v>
      </c>
      <c r="BL398" s="59">
        <v>0.23079134400000001</v>
      </c>
      <c r="BM398" s="59">
        <v>1.3217794089973169E-2</v>
      </c>
      <c r="BN398" s="59">
        <v>0.50373646211169698</v>
      </c>
      <c r="BO398" s="59">
        <v>0.21974595999999999</v>
      </c>
      <c r="BP398" s="59">
        <v>0.38760150999999998</v>
      </c>
      <c r="BQ398" s="59">
        <v>5.0494689E-10</v>
      </c>
      <c r="BR398" s="59">
        <v>0.64003333059132461</v>
      </c>
      <c r="BS398" s="59">
        <v>8.6305670000000005E-11</v>
      </c>
    </row>
    <row r="399" spans="2:71" x14ac:dyDescent="0.25">
      <c r="B399" s="52">
        <v>1.2860000000000001E-4</v>
      </c>
      <c r="C399" s="52">
        <v>1.1920999999999999E-2</v>
      </c>
      <c r="D399" s="52">
        <v>20.045604999999998</v>
      </c>
      <c r="E399" s="52">
        <v>8.162471</v>
      </c>
      <c r="F399" s="52">
        <v>2.3149339999999998E-3</v>
      </c>
      <c r="G399" s="52">
        <v>2.3256856000000001E-4</v>
      </c>
      <c r="H399" s="52">
        <v>35.357329999999997</v>
      </c>
      <c r="I399" s="52">
        <v>0.28284714500000002</v>
      </c>
      <c r="J399" s="52">
        <v>0.35710073599999997</v>
      </c>
      <c r="K399" s="52">
        <v>3.3814594088751843E-2</v>
      </c>
      <c r="L399" s="52">
        <v>0.67376247511197174</v>
      </c>
      <c r="M399" s="52">
        <v>0.27536587000000001</v>
      </c>
      <c r="N399" s="52">
        <v>0.52338225000000005</v>
      </c>
      <c r="O399" s="52">
        <v>0.1170604150719993</v>
      </c>
      <c r="P399" s="52">
        <v>0.95713642530061571</v>
      </c>
      <c r="Q399" s="65">
        <v>2.27586E-10</v>
      </c>
      <c r="T399" s="63">
        <v>1.348E-4</v>
      </c>
      <c r="U399" s="63">
        <v>8.5961000000000006E-3</v>
      </c>
      <c r="V399" s="63">
        <v>21.509367000000001</v>
      </c>
      <c r="W399" s="63">
        <v>7.9376506999999998</v>
      </c>
      <c r="X399" s="63">
        <v>2.3286815000000002E-3</v>
      </c>
      <c r="Y399" s="63">
        <v>2.2680515E-4</v>
      </c>
      <c r="Z399" s="63">
        <v>35.425156000000001</v>
      </c>
      <c r="AA399" s="63">
        <v>0.27926949999999989</v>
      </c>
      <c r="AB399" s="63">
        <v>0.31228069000000003</v>
      </c>
      <c r="AC399" s="63">
        <v>2.220497506615942E-2</v>
      </c>
      <c r="AD399" s="63">
        <v>0.61375516508554329</v>
      </c>
      <c r="AE399" s="63">
        <v>0.25822592</v>
      </c>
      <c r="AF399" s="63">
        <v>0.49907390000000013</v>
      </c>
      <c r="AG399" s="63">
        <v>6.8715740061877681E-2</v>
      </c>
      <c r="AH399" s="63">
        <v>0.87149291022086417</v>
      </c>
      <c r="AI399" s="63">
        <v>1.5167947E-10</v>
      </c>
      <c r="AL399" s="54">
        <v>1.459E-4</v>
      </c>
      <c r="AM399" s="54">
        <v>6.3109000000000004E-3</v>
      </c>
      <c r="AN399" s="54">
        <v>22.965689999999999</v>
      </c>
      <c r="AO399" s="54">
        <v>7.7290406000000003</v>
      </c>
      <c r="AP399" s="54">
        <v>2.3436346E-3</v>
      </c>
      <c r="AQ399" s="54">
        <v>2.2136694000000001E-4</v>
      </c>
      <c r="AR399" s="54">
        <v>35.504016999999997</v>
      </c>
      <c r="AS399" s="54">
        <v>0.27478847000000001</v>
      </c>
      <c r="AT399" s="54">
        <v>0.27110070600000002</v>
      </c>
      <c r="AU399" s="54">
        <v>1.233882605253463E-2</v>
      </c>
      <c r="AV399" s="54">
        <v>0.55822800206902512</v>
      </c>
      <c r="AW399" s="54">
        <v>0.24061666500000001</v>
      </c>
      <c r="AX399" s="54">
        <v>0.4882147</v>
      </c>
      <c r="AY399" s="54">
        <v>1.129747905294334E-2</v>
      </c>
      <c r="AZ399" s="54">
        <v>0.79253609318229756</v>
      </c>
      <c r="BA399" s="54">
        <v>1.1167341399999999E-10</v>
      </c>
      <c r="BD399" s="59">
        <v>1.4320000000000001E-4</v>
      </c>
      <c r="BE399" s="59">
        <v>7.4311000000000004E-3</v>
      </c>
      <c r="BF399" s="59">
        <v>22.219653999999998</v>
      </c>
      <c r="BG399" s="59">
        <v>7.8528799999999999</v>
      </c>
      <c r="BH399" s="59">
        <v>2.337436E-3</v>
      </c>
      <c r="BI399" s="59">
        <v>2.2409129E-4</v>
      </c>
      <c r="BJ399" s="59">
        <v>35.474760000000003</v>
      </c>
      <c r="BK399" s="59">
        <v>0.27708948</v>
      </c>
      <c r="BL399" s="59">
        <v>0.29084395000000002</v>
      </c>
      <c r="BM399" s="59">
        <v>1.717509105908652E-2</v>
      </c>
      <c r="BN399" s="59">
        <v>0.5851085210769863</v>
      </c>
      <c r="BO399" s="59">
        <v>0.24917470999999999</v>
      </c>
      <c r="BP399" s="59">
        <v>0.49240972000000011</v>
      </c>
      <c r="BQ399" s="59">
        <v>3.9303057057065487E-2</v>
      </c>
      <c r="BR399" s="59">
        <v>0.82083596718641971</v>
      </c>
      <c r="BS399" s="59">
        <v>1.2906884E-10</v>
      </c>
    </row>
    <row r="400" spans="2:71" x14ac:dyDescent="0.25">
      <c r="B400" s="52" t="str">
        <v>NA</v>
      </c>
      <c r="C400" s="52" t="str">
        <v>NA</v>
      </c>
      <c r="D400" s="52" t="str">
        <v>NaN</v>
      </c>
      <c r="E400" s="52" t="str">
        <v>NaN</v>
      </c>
      <c r="F400" s="52" t="str">
        <v>NaN</v>
      </c>
      <c r="G400" s="52" t="str">
        <v>NaN</v>
      </c>
      <c r="H400" s="52" t="str">
        <v>NaN</v>
      </c>
      <c r="I400" s="52" t="str">
        <v>NA</v>
      </c>
      <c r="J400" s="52" t="str">
        <v>NA</v>
      </c>
      <c r="K400" s="52" t="str">
        <v>NA</v>
      </c>
      <c r="L400" s="52" t="str">
        <v>NA</v>
      </c>
      <c r="M400" s="52" t="str">
        <v>NA</v>
      </c>
      <c r="N400" s="52" t="str">
        <v>NA</v>
      </c>
      <c r="O400" s="52" t="str">
        <v>NA</v>
      </c>
      <c r="P400" s="52" t="str">
        <v>NA</v>
      </c>
      <c r="Q400" s="65" t="str">
        <v>NaN</v>
      </c>
      <c r="T400" s="63" t="str">
        <v>NA</v>
      </c>
      <c r="U400" s="63" t="str">
        <v>NA</v>
      </c>
      <c r="V400" s="63" t="str">
        <v>NaN</v>
      </c>
      <c r="W400" s="63" t="str">
        <v>NaN</v>
      </c>
      <c r="X400" s="63" t="str">
        <v>NaN</v>
      </c>
      <c r="Y400" s="63" t="str">
        <v>NaN</v>
      </c>
      <c r="Z400" s="63" t="str">
        <v>NaN</v>
      </c>
      <c r="AA400" s="63" t="str">
        <v>NA</v>
      </c>
      <c r="AB400" s="63" t="str">
        <v>NA</v>
      </c>
      <c r="AC400" s="63" t="str">
        <v>NA</v>
      </c>
      <c r="AD400" s="63" t="str">
        <v>NA</v>
      </c>
      <c r="AE400" s="63" t="str">
        <v>NA</v>
      </c>
      <c r="AF400" s="63" t="str">
        <v>NA</v>
      </c>
      <c r="AG400" s="63" t="str">
        <v>NA</v>
      </c>
      <c r="AH400" s="63" t="str">
        <v>NA</v>
      </c>
      <c r="AI400" s="63" t="str">
        <v>NaN</v>
      </c>
      <c r="AL400" s="54" t="str">
        <v>NA</v>
      </c>
      <c r="AM400" s="54" t="str">
        <v>NA</v>
      </c>
      <c r="AN400" s="54" t="str">
        <v>NaN</v>
      </c>
      <c r="AO400" s="54" t="str">
        <v>NaN</v>
      </c>
      <c r="AP400" s="54" t="str">
        <v>NaN</v>
      </c>
      <c r="AQ400" s="54" t="str">
        <v>NaN</v>
      </c>
      <c r="AR400" s="54" t="str">
        <v>NaN</v>
      </c>
      <c r="AS400" s="54" t="str">
        <v>NA</v>
      </c>
      <c r="AT400" s="54" t="str">
        <v>NA</v>
      </c>
      <c r="AU400" s="54" t="str">
        <v>NA</v>
      </c>
      <c r="AV400" s="54" t="str">
        <v>NA</v>
      </c>
      <c r="AW400" s="54" t="str">
        <v>NA</v>
      </c>
      <c r="AX400" s="54" t="str">
        <v>NA</v>
      </c>
      <c r="AY400" s="54" t="str">
        <v>NA</v>
      </c>
      <c r="AZ400" s="54" t="str">
        <v>NA</v>
      </c>
      <c r="BA400" s="54" t="str">
        <v>NaN</v>
      </c>
      <c r="BD400" s="59" t="str">
        <v>NA</v>
      </c>
      <c r="BE400" s="59" t="str">
        <v>NA</v>
      </c>
      <c r="BF400" s="59" t="str">
        <v>NaN</v>
      </c>
      <c r="BG400" s="59" t="str">
        <v>NaN</v>
      </c>
      <c r="BH400" s="59" t="str">
        <v>NaN</v>
      </c>
      <c r="BI400" s="59" t="str">
        <v>NaN</v>
      </c>
      <c r="BJ400" s="59" t="str">
        <v>NaN</v>
      </c>
      <c r="BK400" s="59" t="str">
        <v>NA</v>
      </c>
      <c r="BL400" s="59" t="str">
        <v>NA</v>
      </c>
      <c r="BM400" s="59" t="str">
        <v>NA</v>
      </c>
      <c r="BN400" s="59" t="str">
        <v>NA</v>
      </c>
      <c r="BO400" s="59" t="str">
        <v>NA</v>
      </c>
      <c r="BP400" s="59" t="str">
        <v>NA</v>
      </c>
      <c r="BQ400" s="59" t="str">
        <v>NA</v>
      </c>
      <c r="BR400" s="59" t="str">
        <v>NA</v>
      </c>
      <c r="BS400" s="59" t="str">
        <v>NaN</v>
      </c>
    </row>
    <row r="401" spans="2:71" x14ac:dyDescent="0.25">
      <c r="B401" s="52" cm="1">
        <f t="array" ref="B401:B410">TRANSPOSE(Fe!S$14:AB$14)</f>
        <v>1.5100000000000001E-4</v>
      </c>
      <c r="C401" s="52" cm="1">
        <f t="array" ref="C401:C410">TRANSPOSE('PO4'!S$14:AB$14)</f>
        <v>2.1917999999999998E-3</v>
      </c>
      <c r="D401" s="52" cm="1">
        <f t="array" ref="D401:D410">TRANSPOSE(surface_T!S$14:AB$14)</f>
        <v>23.120075</v>
      </c>
      <c r="E401" s="52" cm="1">
        <f t="array" ref="E401:E410">TRANSPOSE(surface_ph!S$14:AB$14)</f>
        <v>8.1358794999999997</v>
      </c>
      <c r="F401" s="52" cm="1">
        <f t="array" ref="F401:F410">TRANSPOSE(surface_Alk!S$14:AB$14)</f>
        <v>2.3103221000000001E-3</v>
      </c>
      <c r="G401" s="52" cm="1">
        <f t="array" ref="G401:G410">TRANSPOSE(surface_oxugen!S$14:AB$14)</f>
        <v>2.2108690000000001E-4</v>
      </c>
      <c r="H401" s="52" cm="1">
        <f t="array" ref="H401:H410">TRANSPOSE(Surface_sal!S$14:AB$14)</f>
        <v>35.463448</v>
      </c>
      <c r="I401" s="52" cm="1">
        <f t="array" ref="I401:I410">TRANSPOSE(picophyto!S$14:AB$14)</f>
        <v>0.27625944000000002</v>
      </c>
      <c r="J401" s="52" cm="1">
        <f t="array" ref="J401:J410">TRANSPOSE(nanophyto!S$14:AB$14)</f>
        <v>0.18821007000000001</v>
      </c>
      <c r="K401" s="52" cm="1">
        <f t="array" ref="K401:K410">TRANSPOSE(microphyto!S$14:AB$14)</f>
        <v>1.37027543E-10</v>
      </c>
      <c r="L401" s="52" cm="1">
        <f t="array" ref="L401:L410">TRANSPOSE(total_phyto!S$14:AB$14)</f>
        <v>0.46446951014491372</v>
      </c>
      <c r="M401" s="52" cm="1">
        <f t="array" ref="M401:M410">TRANSPOSE(nanozoo!S$14:AB$14)</f>
        <v>0.22589704999999999</v>
      </c>
      <c r="N401" s="52" cm="1">
        <f t="array" ref="N401:N410">TRANSPOSE(microzoo!S$14:AB$14)</f>
        <v>0.37140759999999989</v>
      </c>
      <c r="O401" s="52" cm="1">
        <f t="array" ref="O401:O410">TRANSPOSE(mesozoo!S$14:AB$14)</f>
        <v>1.5731580299999999E-10</v>
      </c>
      <c r="P401" s="52" cm="1">
        <f t="array" ref="P401:P410">TRANSPOSE(total_zoo!S$14:AB$14)</f>
        <v>0.63572584520881048</v>
      </c>
      <c r="Q401" s="65" cm="1">
        <f t="array" ref="Q401:Q410">TRANSPOSE(foram!S$14:AB$14)</f>
        <v>5.1370275999999997E-11</v>
      </c>
      <c r="T401" s="63" cm="1">
        <f t="array" ref="T401:T410">TRANSPOSE(Fe!S$125:AB$125)</f>
        <v>1.585E-4</v>
      </c>
      <c r="U401" s="63" cm="1">
        <f t="array" ref="U401:U410">TRANSPOSE('PO4'!S$125:AB$125)</f>
        <v>1.6856E-3</v>
      </c>
      <c r="V401" s="63" cm="1">
        <f t="array" ref="V401:V410">TRANSPOSE(surface_T!S$125:AB$125)</f>
        <v>24.530412999999999</v>
      </c>
      <c r="W401" s="63" cm="1">
        <f t="array" ref="W401:W410">TRANSPOSE(surface_ph!S$125:AB$125)</f>
        <v>7.9227265999999998</v>
      </c>
      <c r="X401" s="63" cm="1">
        <f t="array" ref="X401:X410">TRANSPOSE(surface_Alk!S$125:AB$125)</f>
        <v>2.3220119E-3</v>
      </c>
      <c r="Y401" s="63" cm="1">
        <f t="array" ref="Y401:Y410">TRANSPOSE(surface_oxugen!S$125:AB$125)</f>
        <v>2.1625694E-4</v>
      </c>
      <c r="Z401" s="63" cm="1">
        <f t="array" ref="Z401:Z410">TRANSPOSE(Surface_sal!S$125:AB$125)</f>
        <v>35.491397999999997</v>
      </c>
      <c r="AA401" s="63" cm="1">
        <f t="array" ref="AA401:AA410">TRANSPOSE(picophyto!S$125:AB$125)</f>
        <v>0.26691619</v>
      </c>
      <c r="AB401" s="63" cm="1">
        <f t="array" ref="AB401:AB410">TRANSPOSE(nanophyto!S$125:AB$125)</f>
        <v>0.16482511</v>
      </c>
      <c r="AC401" s="63" cm="1">
        <f t="array" ref="AC401:AC410">TRANSPOSE(microphyto!S$125:AB$125)</f>
        <v>1.14699785E-10</v>
      </c>
      <c r="AD401" s="63" cm="1">
        <f t="array" ref="AD401:AD410">TRANSPOSE(total_phyto!S$125:AB$125)</f>
        <v>0.43174130012191542</v>
      </c>
      <c r="AE401" s="63" cm="1">
        <f t="array" ref="AE401:AE410">TRANSPOSE(nanozoo!S$125:AB$125)</f>
        <v>0.21618569000000001</v>
      </c>
      <c r="AF401" s="63" cm="1">
        <f t="array" ref="AF401:AF410">TRANSPOSE(microzoo!S$125:AB$125)</f>
        <v>0.33990485999999998</v>
      </c>
      <c r="AG401" s="63" cm="1">
        <f t="array" ref="AG401:AG410">TRANSPOSE(mesozoo!S$125:AB$125)</f>
        <v>1.40423864E-10</v>
      </c>
      <c r="AH401" s="63" cm="1">
        <f t="array" ref="AH401:AH410">TRANSPOSE(total_zoo!S$125:AB$125)</f>
        <v>0.59806688018698195</v>
      </c>
      <c r="AI401" s="63" cm="1">
        <f t="array" ref="AI401:AI410">TRANSPOSE(foram!S$125:AB$125)</f>
        <v>4.5934197000000003E-11</v>
      </c>
      <c r="AL401" s="54" cm="1">
        <f t="array" ref="AL401:AL410">TRANSPOSE(Fe!S$162:AB$162)</f>
        <v>1.695E-4</v>
      </c>
      <c r="AM401" s="54" cm="1">
        <f t="array" ref="AM401:AM410">TRANSPOSE('PO4'!S$162:AB$162)</f>
        <v>1.2865999999999999E-3</v>
      </c>
      <c r="AN401" s="54" cm="1">
        <f t="array" ref="AN401:AN410">TRANSPOSE(surface_T!S$162:AB$162)</f>
        <v>25.974201000000001</v>
      </c>
      <c r="AO401" s="54" cm="1">
        <f t="array" ref="AO401:AO410">TRANSPOSE(surface_ph!S$162:AB$162)</f>
        <v>7.7212249999999996</v>
      </c>
      <c r="AP401" s="54" cm="1">
        <f t="array" ref="AP401:AP410">TRANSPOSE(surface_Alk!S$162:AB$162)</f>
        <v>2.3346579999999999E-3</v>
      </c>
      <c r="AQ401" s="54" cm="1">
        <f t="array" ref="AQ401:AQ410">TRANSPOSE(surface_oxugen!S$162:AB$162)</f>
        <v>2.1157098E-4</v>
      </c>
      <c r="AR401" s="54" cm="1">
        <f t="array" ref="AR401:AR410">TRANSPOSE(Surface_sal!S$162:AB$162)</f>
        <v>35.523983000000001</v>
      </c>
      <c r="AS401" s="54" cm="1">
        <f t="array" ref="AS401:AS410">TRANSPOSE(picophyto!S$162:AB$162)</f>
        <v>0.25662143999999998</v>
      </c>
      <c r="AT401" s="54" cm="1">
        <f t="array" ref="AT401:AT410">TRANSPOSE(nanophyto!S$162:AB$162)</f>
        <v>0.14338387599999999</v>
      </c>
      <c r="AU401" s="54" cm="1">
        <f t="array" ref="AU401:AU410">TRANSPOSE(microphyto!S$162:AB$162)</f>
        <v>9.8983207E-11</v>
      </c>
      <c r="AV401" s="54" cm="1">
        <f t="array" ref="AV401:AV410">TRANSPOSE(total_phyto!S$162:AB$162)</f>
        <v>0.40000531610558959</v>
      </c>
      <c r="AW401" s="54" cm="1">
        <f t="array" ref="AW401:AW410">TRANSPOSE(nanozoo!S$162:AB$162)</f>
        <v>0.20657775</v>
      </c>
      <c r="AX401" s="54" cm="1">
        <f t="array" ref="AX401:AX410">TRANSPOSE(microzoo!S$162:AB$162)</f>
        <v>0.30889573999999997</v>
      </c>
      <c r="AY401" s="54" cm="1">
        <f t="array" ref="AY401:AY410">TRANSPOSE(mesozoo!S$162:AB$162)</f>
        <v>1.2504929500000001E-10</v>
      </c>
      <c r="AZ401" s="54" cm="1">
        <f t="array" ref="AZ401:AZ410">TRANSPOSE(total_zoo!S$162:AB$162)</f>
        <v>0.56677442016759672</v>
      </c>
      <c r="BA401" s="54" cm="1">
        <f t="array" ref="BA401:BA410">TRANSPOSE(foram!S$162:AB$162)</f>
        <v>4.0875854999999997E-11</v>
      </c>
      <c r="BD401" s="59" cm="1">
        <f t="array" ref="BD401:BD410">TRANSPOSE(Fe!S$88:AB$88)</f>
        <v>1.6689999999999999E-4</v>
      </c>
      <c r="BE401" s="59" cm="1">
        <f t="array" ref="BE401:BE410">TRANSPOSE('PO4'!S$88:AB$88)</f>
        <v>1.4488999999999999E-3</v>
      </c>
      <c r="BF401" s="59" cm="1">
        <f t="array" ref="BF401:BF410">TRANSPOSE(surface_T!S$88:AB$88)</f>
        <v>25.2439</v>
      </c>
      <c r="BG401" s="59" cm="1">
        <f t="array" ref="BG401:BG410">TRANSPOSE(surface_ph!S$88:AB$88)</f>
        <v>7.8402430000000001</v>
      </c>
      <c r="BH401" s="59" cm="1">
        <f t="array" ref="BH401:BH410">TRANSPOSE(surface_Alk!S$88:AB$88)</f>
        <v>2.3302305000000001E-3</v>
      </c>
      <c r="BI401" s="59" cm="1">
        <f t="array" ref="BI401:BI410">TRANSPOSE(surface_oxugen!S$88:AB$88)</f>
        <v>2.1388907999999999E-4</v>
      </c>
      <c r="BJ401" s="59" cm="1">
        <f t="array" ref="BJ401:BJ410">TRANSPOSE(Surface_sal!S$88:AB$88)</f>
        <v>35.514194000000003</v>
      </c>
      <c r="BK401" s="59" cm="1">
        <f t="array" ref="BK401:BK410">TRANSPOSE(picophyto!S$88:AB$88)</f>
        <v>0.26153061399999999</v>
      </c>
      <c r="BL401" s="59" cm="1">
        <f t="array" ref="BL401:BL410">TRANSPOSE(nanophyto!S$88:AB$88)</f>
        <v>0.15189623599999999</v>
      </c>
      <c r="BM401" s="59" cm="1">
        <f t="array" ref="BM401:BM410">TRANSPOSE(microphyto!S$88:AB$88)</f>
        <v>1.0357936300000001E-10</v>
      </c>
      <c r="BN401" s="59" cm="1">
        <f t="array" ref="BN401:BN410">TRANSPOSE(total_phyto!S$88:AB$88)</f>
        <v>0.41342685011036578</v>
      </c>
      <c r="BO401" s="59" cm="1">
        <f t="array" ref="BO401:BO410">TRANSPOSE(nanozoo!S$88:AB$88)</f>
        <v>0.21065085</v>
      </c>
      <c r="BP401" s="59" cm="1">
        <f t="array" ref="BP401:BP410">TRANSPOSE(microzoo!S$88:AB$88)</f>
        <v>0.31938925000000001</v>
      </c>
      <c r="BQ401" s="59" cm="1">
        <f t="array" ref="BQ401:BQ410">TRANSPOSE(mesozoo!S$88:AB$88)</f>
        <v>1.2863476299999999E-10</v>
      </c>
      <c r="BR401" s="59" cm="1">
        <f t="array" ref="BR401:BR410">TRANSPOSE(total_zoo!S$88:AB$88)</f>
        <v>0.5670006531711822</v>
      </c>
      <c r="BS401" s="59" cm="1">
        <f t="array" ref="BS401:BS410">TRANSPOSE(foram!S$88:AB$88)</f>
        <v>4.2447587000000002E-11</v>
      </c>
    </row>
    <row r="402" spans="2:71" x14ac:dyDescent="0.25">
      <c r="B402" s="52" t="str">
        <v>NA</v>
      </c>
      <c r="C402" s="52" t="str">
        <v>NA</v>
      </c>
      <c r="D402" s="52" t="str">
        <v>NaN</v>
      </c>
      <c r="E402" s="52" t="str">
        <v>NaN</v>
      </c>
      <c r="F402" s="52" t="str">
        <v>NaN</v>
      </c>
      <c r="G402" s="52" t="str">
        <v>NaN</v>
      </c>
      <c r="H402" s="52" t="str">
        <v>NaN</v>
      </c>
      <c r="I402" s="52" t="str">
        <v>NA</v>
      </c>
      <c r="J402" s="52" t="str">
        <v>NA</v>
      </c>
      <c r="K402" s="52" t="str">
        <v>NA</v>
      </c>
      <c r="L402" s="52" t="str">
        <v>NA</v>
      </c>
      <c r="M402" s="52" t="str">
        <v>NA</v>
      </c>
      <c r="N402" s="52" t="str">
        <v>NA</v>
      </c>
      <c r="O402" s="52" t="str">
        <v>NA</v>
      </c>
      <c r="P402" s="52" t="str">
        <v>NA</v>
      </c>
      <c r="Q402" s="65" t="str">
        <v>NaN</v>
      </c>
      <c r="T402" s="63" t="str">
        <v>NA</v>
      </c>
      <c r="U402" s="63" t="str">
        <v>NA</v>
      </c>
      <c r="V402" s="63" t="str">
        <v>NaN</v>
      </c>
      <c r="W402" s="63" t="str">
        <v>NaN</v>
      </c>
      <c r="X402" s="63" t="str">
        <v>NaN</v>
      </c>
      <c r="Y402" s="63" t="str">
        <v>NaN</v>
      </c>
      <c r="Z402" s="63" t="str">
        <v>NaN</v>
      </c>
      <c r="AA402" s="63" t="str">
        <v>NA</v>
      </c>
      <c r="AB402" s="63" t="str">
        <v>NA</v>
      </c>
      <c r="AC402" s="63" t="str">
        <v>NA</v>
      </c>
      <c r="AD402" s="63" t="str">
        <v>NA</v>
      </c>
      <c r="AE402" s="63" t="str">
        <v>NA</v>
      </c>
      <c r="AF402" s="63" t="str">
        <v>NA</v>
      </c>
      <c r="AG402" s="63" t="str">
        <v>NA</v>
      </c>
      <c r="AH402" s="63" t="str">
        <v>NA</v>
      </c>
      <c r="AI402" s="63" t="str">
        <v>NaN</v>
      </c>
      <c r="AL402" s="54" t="str">
        <v>NA</v>
      </c>
      <c r="AM402" s="54" t="str">
        <v>NA</v>
      </c>
      <c r="AN402" s="54" t="str">
        <v>NaN</v>
      </c>
      <c r="AO402" s="54" t="str">
        <v>NaN</v>
      </c>
      <c r="AP402" s="54" t="str">
        <v>NaN</v>
      </c>
      <c r="AQ402" s="54" t="str">
        <v>NaN</v>
      </c>
      <c r="AR402" s="54" t="str">
        <v>NaN</v>
      </c>
      <c r="AS402" s="54" t="str">
        <v>NA</v>
      </c>
      <c r="AT402" s="54" t="str">
        <v>NA</v>
      </c>
      <c r="AU402" s="54" t="str">
        <v>NA</v>
      </c>
      <c r="AV402" s="54" t="str">
        <v>NA</v>
      </c>
      <c r="AW402" s="54" t="str">
        <v>NA</v>
      </c>
      <c r="AX402" s="54" t="str">
        <v>NA</v>
      </c>
      <c r="AY402" s="54" t="str">
        <v>NA</v>
      </c>
      <c r="AZ402" s="54" t="str">
        <v>NA</v>
      </c>
      <c r="BA402" s="54" t="str">
        <v>NaN</v>
      </c>
      <c r="BD402" s="59" t="str">
        <v>NA</v>
      </c>
      <c r="BE402" s="59" t="str">
        <v>NA</v>
      </c>
      <c r="BF402" s="59" t="str">
        <v>NaN</v>
      </c>
      <c r="BG402" s="59" t="str">
        <v>NaN</v>
      </c>
      <c r="BH402" s="59" t="str">
        <v>NaN</v>
      </c>
      <c r="BI402" s="59" t="str">
        <v>NaN</v>
      </c>
      <c r="BJ402" s="59" t="str">
        <v>NaN</v>
      </c>
      <c r="BK402" s="59" t="str">
        <v>NA</v>
      </c>
      <c r="BL402" s="59" t="str">
        <v>NA</v>
      </c>
      <c r="BM402" s="59" t="str">
        <v>NA</v>
      </c>
      <c r="BN402" s="59" t="str">
        <v>NA</v>
      </c>
      <c r="BO402" s="59" t="str">
        <v>NA</v>
      </c>
      <c r="BP402" s="59" t="str">
        <v>NA</v>
      </c>
      <c r="BQ402" s="59" t="str">
        <v>NA</v>
      </c>
      <c r="BR402" s="59" t="str">
        <v>NA</v>
      </c>
      <c r="BS402" s="59" t="str">
        <v>NaN</v>
      </c>
    </row>
    <row r="403" spans="2:71" x14ac:dyDescent="0.25">
      <c r="B403" s="52" t="str">
        <v>NA</v>
      </c>
      <c r="C403" s="52" t="str">
        <v>NA</v>
      </c>
      <c r="D403" s="52" t="str">
        <v>NaN</v>
      </c>
      <c r="E403" s="52" t="str">
        <v>NaN</v>
      </c>
      <c r="F403" s="52" t="str">
        <v>NaN</v>
      </c>
      <c r="G403" s="52" t="str">
        <v>NaN</v>
      </c>
      <c r="H403" s="52" t="str">
        <v>NaN</v>
      </c>
      <c r="I403" s="52" t="str">
        <v>NA</v>
      </c>
      <c r="J403" s="52" t="str">
        <v>NA</v>
      </c>
      <c r="K403" s="52" t="str">
        <v>NA</v>
      </c>
      <c r="L403" s="52" t="str">
        <v>NA</v>
      </c>
      <c r="M403" s="52" t="str">
        <v>NA</v>
      </c>
      <c r="N403" s="52" t="str">
        <v>NA</v>
      </c>
      <c r="O403" s="52" t="str">
        <v>NA</v>
      </c>
      <c r="P403" s="52" t="str">
        <v>NA</v>
      </c>
      <c r="Q403" s="65" t="str">
        <v>NaN</v>
      </c>
      <c r="T403" s="63" t="str">
        <v>NA</v>
      </c>
      <c r="U403" s="63" t="str">
        <v>NA</v>
      </c>
      <c r="V403" s="63" t="str">
        <v>NaN</v>
      </c>
      <c r="W403" s="63" t="str">
        <v>NaN</v>
      </c>
      <c r="X403" s="63" t="str">
        <v>NaN</v>
      </c>
      <c r="Y403" s="63" t="str">
        <v>NaN</v>
      </c>
      <c r="Z403" s="63" t="str">
        <v>NaN</v>
      </c>
      <c r="AA403" s="63" t="str">
        <v>NA</v>
      </c>
      <c r="AB403" s="63" t="str">
        <v>NA</v>
      </c>
      <c r="AC403" s="63" t="str">
        <v>NA</v>
      </c>
      <c r="AD403" s="63" t="str">
        <v>NA</v>
      </c>
      <c r="AE403" s="63" t="str">
        <v>NA</v>
      </c>
      <c r="AF403" s="63" t="str">
        <v>NA</v>
      </c>
      <c r="AG403" s="63" t="str">
        <v>NA</v>
      </c>
      <c r="AH403" s="63" t="str">
        <v>NA</v>
      </c>
      <c r="AI403" s="63" t="str">
        <v>NaN</v>
      </c>
      <c r="AL403" s="54" t="str">
        <v>NA</v>
      </c>
      <c r="AM403" s="54" t="str">
        <v>NA</v>
      </c>
      <c r="AN403" s="54" t="str">
        <v>NaN</v>
      </c>
      <c r="AO403" s="54" t="str">
        <v>NaN</v>
      </c>
      <c r="AP403" s="54" t="str">
        <v>NaN</v>
      </c>
      <c r="AQ403" s="54" t="str">
        <v>NaN</v>
      </c>
      <c r="AR403" s="54" t="str">
        <v>NaN</v>
      </c>
      <c r="AS403" s="54" t="str">
        <v>NA</v>
      </c>
      <c r="AT403" s="54" t="str">
        <v>NA</v>
      </c>
      <c r="AU403" s="54" t="str">
        <v>NA</v>
      </c>
      <c r="AV403" s="54" t="str">
        <v>NA</v>
      </c>
      <c r="AW403" s="54" t="str">
        <v>NA</v>
      </c>
      <c r="AX403" s="54" t="str">
        <v>NA</v>
      </c>
      <c r="AY403" s="54" t="str">
        <v>NA</v>
      </c>
      <c r="AZ403" s="54" t="str">
        <v>NA</v>
      </c>
      <c r="BA403" s="54" t="str">
        <v>NaN</v>
      </c>
      <c r="BD403" s="59" t="str">
        <v>NA</v>
      </c>
      <c r="BE403" s="59" t="str">
        <v>NA</v>
      </c>
      <c r="BF403" s="59" t="str">
        <v>NaN</v>
      </c>
      <c r="BG403" s="59" t="str">
        <v>NaN</v>
      </c>
      <c r="BH403" s="59" t="str">
        <v>NaN</v>
      </c>
      <c r="BI403" s="59" t="str">
        <v>NaN</v>
      </c>
      <c r="BJ403" s="59" t="str">
        <v>NaN</v>
      </c>
      <c r="BK403" s="59" t="str">
        <v>NA</v>
      </c>
      <c r="BL403" s="59" t="str">
        <v>NA</v>
      </c>
      <c r="BM403" s="59" t="str">
        <v>NA</v>
      </c>
      <c r="BN403" s="59" t="str">
        <v>NA</v>
      </c>
      <c r="BO403" s="59" t="str">
        <v>NA</v>
      </c>
      <c r="BP403" s="59" t="str">
        <v>NA</v>
      </c>
      <c r="BQ403" s="59" t="str">
        <v>NA</v>
      </c>
      <c r="BR403" s="59" t="str">
        <v>NA</v>
      </c>
      <c r="BS403" s="59" t="str">
        <v>NaN</v>
      </c>
    </row>
    <row r="404" spans="2:71" x14ac:dyDescent="0.25">
      <c r="B404" s="52" t="str">
        <v>NA</v>
      </c>
      <c r="C404" s="52" t="str">
        <v>NA</v>
      </c>
      <c r="D404" s="52" t="str">
        <v>NaN</v>
      </c>
      <c r="E404" s="52" t="str">
        <v>NaN</v>
      </c>
      <c r="F404" s="52" t="str">
        <v>NaN</v>
      </c>
      <c r="G404" s="52" t="str">
        <v>NaN</v>
      </c>
      <c r="H404" s="52" t="str">
        <v>NaN</v>
      </c>
      <c r="I404" s="52" t="str">
        <v>NA</v>
      </c>
      <c r="J404" s="52" t="str">
        <v>NA</v>
      </c>
      <c r="K404" s="52" t="str">
        <v>NA</v>
      </c>
      <c r="L404" s="52" t="str">
        <v>NA</v>
      </c>
      <c r="M404" s="52" t="str">
        <v>NA</v>
      </c>
      <c r="N404" s="52" t="str">
        <v>NA</v>
      </c>
      <c r="O404" s="52" t="str">
        <v>NA</v>
      </c>
      <c r="P404" s="52" t="str">
        <v>NA</v>
      </c>
      <c r="Q404" s="65" t="str">
        <v>NaN</v>
      </c>
      <c r="T404" s="63" t="str">
        <v>NA</v>
      </c>
      <c r="U404" s="63" t="str">
        <v>NA</v>
      </c>
      <c r="V404" s="63" t="str">
        <v>NaN</v>
      </c>
      <c r="W404" s="63" t="str">
        <v>NaN</v>
      </c>
      <c r="X404" s="63" t="str">
        <v>NaN</v>
      </c>
      <c r="Y404" s="63" t="str">
        <v>NaN</v>
      </c>
      <c r="Z404" s="63" t="str">
        <v>NaN</v>
      </c>
      <c r="AA404" s="63" t="str">
        <v>NA</v>
      </c>
      <c r="AB404" s="63" t="str">
        <v>NA</v>
      </c>
      <c r="AC404" s="63" t="str">
        <v>NA</v>
      </c>
      <c r="AD404" s="63" t="str">
        <v>NA</v>
      </c>
      <c r="AE404" s="63" t="str">
        <v>NA</v>
      </c>
      <c r="AF404" s="63" t="str">
        <v>NA</v>
      </c>
      <c r="AG404" s="63" t="str">
        <v>NA</v>
      </c>
      <c r="AH404" s="63" t="str">
        <v>NA</v>
      </c>
      <c r="AI404" s="63" t="str">
        <v>NaN</v>
      </c>
      <c r="AL404" s="54" t="str">
        <v>NA</v>
      </c>
      <c r="AM404" s="54" t="str">
        <v>NA</v>
      </c>
      <c r="AN404" s="54" t="str">
        <v>NaN</v>
      </c>
      <c r="AO404" s="54" t="str">
        <v>NaN</v>
      </c>
      <c r="AP404" s="54" t="str">
        <v>NaN</v>
      </c>
      <c r="AQ404" s="54" t="str">
        <v>NaN</v>
      </c>
      <c r="AR404" s="54" t="str">
        <v>NaN</v>
      </c>
      <c r="AS404" s="54" t="str">
        <v>NA</v>
      </c>
      <c r="AT404" s="54" t="str">
        <v>NA</v>
      </c>
      <c r="AU404" s="54" t="str">
        <v>NA</v>
      </c>
      <c r="AV404" s="54" t="str">
        <v>NA</v>
      </c>
      <c r="AW404" s="54" t="str">
        <v>NA</v>
      </c>
      <c r="AX404" s="54" t="str">
        <v>NA</v>
      </c>
      <c r="AY404" s="54" t="str">
        <v>NA</v>
      </c>
      <c r="AZ404" s="54" t="str">
        <v>NA</v>
      </c>
      <c r="BA404" s="54" t="str">
        <v>NaN</v>
      </c>
      <c r="BD404" s="59" t="str">
        <v>NA</v>
      </c>
      <c r="BE404" s="59" t="str">
        <v>NA</v>
      </c>
      <c r="BF404" s="59" t="str">
        <v>NaN</v>
      </c>
      <c r="BG404" s="59" t="str">
        <v>NaN</v>
      </c>
      <c r="BH404" s="59" t="str">
        <v>NaN</v>
      </c>
      <c r="BI404" s="59" t="str">
        <v>NaN</v>
      </c>
      <c r="BJ404" s="59" t="str">
        <v>NaN</v>
      </c>
      <c r="BK404" s="59" t="str">
        <v>NA</v>
      </c>
      <c r="BL404" s="59" t="str">
        <v>NA</v>
      </c>
      <c r="BM404" s="59" t="str">
        <v>NA</v>
      </c>
      <c r="BN404" s="59" t="str">
        <v>NA</v>
      </c>
      <c r="BO404" s="59" t="str">
        <v>NA</v>
      </c>
      <c r="BP404" s="59" t="str">
        <v>NA</v>
      </c>
      <c r="BQ404" s="59" t="str">
        <v>NA</v>
      </c>
      <c r="BR404" s="59" t="str">
        <v>NA</v>
      </c>
      <c r="BS404" s="59" t="str">
        <v>NaN</v>
      </c>
    </row>
    <row r="405" spans="2:71" x14ac:dyDescent="0.25">
      <c r="B405" s="52">
        <v>1.7019999999999999E-4</v>
      </c>
      <c r="C405" s="52">
        <v>1.6742699999999999E-2</v>
      </c>
      <c r="D405" s="52">
        <v>22.396902000000001</v>
      </c>
      <c r="E405" s="52">
        <v>8.1563219999999994</v>
      </c>
      <c r="F405" s="52">
        <v>2.3287659999999999E-3</v>
      </c>
      <c r="G405" s="52">
        <v>2.2235730000000001E-4</v>
      </c>
      <c r="H405" s="52">
        <v>35.768352999999998</v>
      </c>
      <c r="I405" s="52">
        <v>0.26386421599999998</v>
      </c>
      <c r="J405" s="52">
        <v>0.26516604500000002</v>
      </c>
      <c r="K405" s="52">
        <v>3.1351533240496617E-2</v>
      </c>
      <c r="L405" s="52">
        <v>0.56038179427135959</v>
      </c>
      <c r="M405" s="52">
        <v>0.229817616</v>
      </c>
      <c r="N405" s="52">
        <v>0.46537713000000003</v>
      </c>
      <c r="O405" s="52">
        <v>2.8859151E-9</v>
      </c>
      <c r="P405" s="52">
        <v>0.73020432304709648</v>
      </c>
      <c r="Q405" s="65">
        <v>1.611482E-10</v>
      </c>
      <c r="T405" s="63">
        <v>1.8569999999999999E-4</v>
      </c>
      <c r="U405" s="63">
        <v>1.3808600000000001E-2</v>
      </c>
      <c r="V405" s="63">
        <v>23.909184</v>
      </c>
      <c r="W405" s="63">
        <v>7.9404674000000002</v>
      </c>
      <c r="X405" s="63">
        <v>2.3433262999999998E-3</v>
      </c>
      <c r="Y405" s="63">
        <v>2.1708196E-4</v>
      </c>
      <c r="Z405" s="63">
        <v>35.839953999999999</v>
      </c>
      <c r="AA405" s="63">
        <v>0.25669561000000002</v>
      </c>
      <c r="AB405" s="63">
        <v>0.24041494999999999</v>
      </c>
      <c r="AC405" s="63">
        <v>2.5920428203021061E-2</v>
      </c>
      <c r="AD405" s="63">
        <v>0.52303098823135274</v>
      </c>
      <c r="AE405" s="63">
        <v>0.22046105499999999</v>
      </c>
      <c r="AF405" s="63">
        <v>0.43121770999999998</v>
      </c>
      <c r="AG405" s="63">
        <v>2.3329292079999998E-9</v>
      </c>
      <c r="AH405" s="63">
        <v>0.69154706947358147</v>
      </c>
      <c r="AI405" s="63">
        <v>1.3733513000000001E-10</v>
      </c>
      <c r="AL405" s="54">
        <v>2.087E-4</v>
      </c>
      <c r="AM405" s="54">
        <v>1.12754E-2</v>
      </c>
      <c r="AN405" s="54">
        <v>25.440290000000001</v>
      </c>
      <c r="AO405" s="54">
        <v>7.7331849999999998</v>
      </c>
      <c r="AP405" s="54">
        <v>2.3591597999999998E-3</v>
      </c>
      <c r="AQ405" s="54">
        <v>2.1203047000000001E-4</v>
      </c>
      <c r="AR405" s="54">
        <v>35.920425000000002</v>
      </c>
      <c r="AS405" s="54">
        <v>0.24875240000000001</v>
      </c>
      <c r="AT405" s="54">
        <v>0.217377665</v>
      </c>
      <c r="AU405" s="54">
        <v>2.093151616504706E-2</v>
      </c>
      <c r="AV405" s="54">
        <v>0.48706158119086812</v>
      </c>
      <c r="AW405" s="54">
        <v>0.21133209</v>
      </c>
      <c r="AX405" s="54">
        <v>0.39802750999999997</v>
      </c>
      <c r="AY405" s="54">
        <v>1.87873447E-9</v>
      </c>
      <c r="AZ405" s="54">
        <v>0.66672754700849257</v>
      </c>
      <c r="BA405" s="54">
        <v>1.1714182000000001E-10</v>
      </c>
      <c r="BD405" s="59">
        <v>2.007E-4</v>
      </c>
      <c r="BE405" s="59">
        <v>1.26529E-2</v>
      </c>
      <c r="BF405" s="59">
        <v>24.651458999999999</v>
      </c>
      <c r="BG405" s="59">
        <v>7.8552027000000004</v>
      </c>
      <c r="BH405" s="59">
        <v>2.3526490000000001E-3</v>
      </c>
      <c r="BI405" s="59">
        <v>2.1458421999999999E-4</v>
      </c>
      <c r="BJ405" s="59">
        <v>35.885646999999999</v>
      </c>
      <c r="BK405" s="59">
        <v>0.25287749999999998</v>
      </c>
      <c r="BL405" s="59">
        <v>0.22977785000000001</v>
      </c>
      <c r="BM405" s="59">
        <v>2.3989286191751131E-2</v>
      </c>
      <c r="BN405" s="59">
        <v>0.50664463621910261</v>
      </c>
      <c r="BO405" s="59">
        <v>0.21613468999999999</v>
      </c>
      <c r="BP405" s="59">
        <v>0.41658281000000003</v>
      </c>
      <c r="BQ405" s="59">
        <v>2.237144374E-9</v>
      </c>
      <c r="BR405" s="59">
        <v>0.6670500643669024</v>
      </c>
      <c r="BS405" s="59">
        <v>1.2977647000000001E-10</v>
      </c>
    </row>
    <row r="406" spans="2:71" x14ac:dyDescent="0.25">
      <c r="B406" s="52">
        <v>1.639E-4</v>
      </c>
      <c r="C406" s="52">
        <v>1.31098E-2</v>
      </c>
      <c r="D406" s="52">
        <v>22.234722000000001</v>
      </c>
      <c r="E406" s="52">
        <v>8.1513089999999995</v>
      </c>
      <c r="F406" s="52">
        <v>2.3447025999999999E-3</v>
      </c>
      <c r="G406" s="52">
        <v>2.2221582E-4</v>
      </c>
      <c r="H406" s="52">
        <v>36.029483999999997</v>
      </c>
      <c r="I406" s="52">
        <v>0.26274937999999998</v>
      </c>
      <c r="J406" s="52">
        <v>0.25573131999999998</v>
      </c>
      <c r="K406" s="52">
        <v>2.5409847124677989E-2</v>
      </c>
      <c r="L406" s="52">
        <v>0.5438905471499651</v>
      </c>
      <c r="M406" s="52">
        <v>0.22539973999999999</v>
      </c>
      <c r="N406" s="52">
        <v>0.43690531999999999</v>
      </c>
      <c r="O406" s="52">
        <v>1.1276001300000001E-9</v>
      </c>
      <c r="P406" s="52">
        <v>0.69614192124849295</v>
      </c>
      <c r="Q406" s="65">
        <v>1.2077667999999999E-10</v>
      </c>
      <c r="T406" s="63">
        <v>1.7789999999999999E-4</v>
      </c>
      <c r="U406" s="63">
        <v>1.0328199999999999E-2</v>
      </c>
      <c r="V406" s="63">
        <v>23.696625000000001</v>
      </c>
      <c r="W406" s="63">
        <v>7.9336200000000003</v>
      </c>
      <c r="X406" s="63">
        <v>2.3610657000000001E-3</v>
      </c>
      <c r="Y406" s="63">
        <v>2.1706852000000001E-4</v>
      </c>
      <c r="Z406" s="63">
        <v>36.132584000000001</v>
      </c>
      <c r="AA406" s="63">
        <v>0.25519650500000002</v>
      </c>
      <c r="AB406" s="63">
        <v>0.22940664499999999</v>
      </c>
      <c r="AC406" s="63">
        <v>1.872111709551301E-2</v>
      </c>
      <c r="AD406" s="63">
        <v>0.5033242671177901</v>
      </c>
      <c r="AE406" s="63">
        <v>0.21559838000000001</v>
      </c>
      <c r="AF406" s="63">
        <v>0.39704961999999999</v>
      </c>
      <c r="AG406" s="63">
        <v>7.9005714999999998E-10</v>
      </c>
      <c r="AH406" s="63">
        <v>0.65230648089190824</v>
      </c>
      <c r="AI406" s="63">
        <v>9.8986874000000004E-11</v>
      </c>
      <c r="AL406" s="54">
        <v>1.986E-4</v>
      </c>
      <c r="AM406" s="54">
        <v>8.2091000000000004E-3</v>
      </c>
      <c r="AN406" s="54">
        <v>25.163929</v>
      </c>
      <c r="AO406" s="54">
        <v>7.728192</v>
      </c>
      <c r="AP406" s="54">
        <v>2.3788249000000002E-3</v>
      </c>
      <c r="AQ406" s="54">
        <v>2.1217887000000001E-4</v>
      </c>
      <c r="AR406" s="54">
        <v>36.244194</v>
      </c>
      <c r="AS406" s="54">
        <v>0.24695861999999999</v>
      </c>
      <c r="AT406" s="54">
        <v>0.20598852400000001</v>
      </c>
      <c r="AU406" s="54">
        <v>1.313299007683316E-2</v>
      </c>
      <c r="AV406" s="54">
        <v>0.46608013409667542</v>
      </c>
      <c r="AW406" s="54">
        <v>0.20646426000000001</v>
      </c>
      <c r="AX406" s="54">
        <v>0.36077446000000002</v>
      </c>
      <c r="AY406" s="54">
        <v>5.8009901999999997E-10</v>
      </c>
      <c r="AZ406" s="54">
        <v>0.62333018667175688</v>
      </c>
      <c r="BA406" s="54">
        <v>8.3422120000000004E-11</v>
      </c>
      <c r="BD406" s="59">
        <v>1.916E-4</v>
      </c>
      <c r="BE406" s="59">
        <v>9.2717000000000008E-3</v>
      </c>
      <c r="BF406" s="59">
        <v>24.410778000000001</v>
      </c>
      <c r="BG406" s="59">
        <v>7.849729</v>
      </c>
      <c r="BH406" s="59">
        <v>2.3714802000000001E-3</v>
      </c>
      <c r="BI406" s="59">
        <v>2.1464427000000001E-4</v>
      </c>
      <c r="BJ406" s="59">
        <v>36.196342000000001</v>
      </c>
      <c r="BK406" s="59">
        <v>0.25120700600000001</v>
      </c>
      <c r="BL406" s="59">
        <v>0.218081635</v>
      </c>
      <c r="BM406" s="59">
        <v>1.6159930086411568E-2</v>
      </c>
      <c r="BN406" s="59">
        <v>0.48544857110752487</v>
      </c>
      <c r="BO406" s="59">
        <v>0.211142466</v>
      </c>
      <c r="BP406" s="59">
        <v>0.37975268000000001</v>
      </c>
      <c r="BQ406" s="59">
        <v>6.94639278E-10</v>
      </c>
      <c r="BR406" s="59">
        <v>0.62370669178629723</v>
      </c>
      <c r="BS406" s="59">
        <v>9.1608729999999998E-11</v>
      </c>
    </row>
    <row r="407" spans="2:71" x14ac:dyDescent="0.25">
      <c r="B407" s="52">
        <v>1.5679999999999999E-4</v>
      </c>
      <c r="C407" s="52">
        <v>1.3401700000000001E-2</v>
      </c>
      <c r="D407" s="52">
        <v>21.637526999999999</v>
      </c>
      <c r="E407" s="52">
        <v>8.1529720000000001</v>
      </c>
      <c r="F407" s="52">
        <v>2.3361845E-3</v>
      </c>
      <c r="G407" s="52">
        <v>2.2464134999999999E-4</v>
      </c>
      <c r="H407" s="52">
        <v>35.873832999999998</v>
      </c>
      <c r="I407" s="52">
        <v>0.26598139999999998</v>
      </c>
      <c r="J407" s="52">
        <v>0.26220479000000002</v>
      </c>
      <c r="K407" s="52">
        <v>2.4844370115606779E-2</v>
      </c>
      <c r="L407" s="52">
        <v>0.55303056014051122</v>
      </c>
      <c r="M407" s="52">
        <v>0.22851960399999999</v>
      </c>
      <c r="N407" s="52">
        <v>0.44370375000000001</v>
      </c>
      <c r="O407" s="52">
        <v>9.3053003000000002E-10</v>
      </c>
      <c r="P407" s="52">
        <v>0.70618035204718232</v>
      </c>
      <c r="Q407" s="65">
        <v>1.1649919E-10</v>
      </c>
      <c r="T407" s="63">
        <v>1.685E-4</v>
      </c>
      <c r="U407" s="63">
        <v>1.05588E-2</v>
      </c>
      <c r="V407" s="63">
        <v>23.077815999999999</v>
      </c>
      <c r="W407" s="63">
        <v>7.9330505999999996</v>
      </c>
      <c r="X407" s="63">
        <v>2.3517682999999998E-3</v>
      </c>
      <c r="Y407" s="63">
        <v>2.1943846E-4</v>
      </c>
      <c r="Z407" s="63">
        <v>35.969574000000001</v>
      </c>
      <c r="AA407" s="63">
        <v>0.25869114999999998</v>
      </c>
      <c r="AB407" s="63">
        <v>0.23502681</v>
      </c>
      <c r="AC407" s="63">
        <v>1.7870860090144949E-2</v>
      </c>
      <c r="AD407" s="63">
        <v>0.51158882011205042</v>
      </c>
      <c r="AE407" s="63">
        <v>0.21874815</v>
      </c>
      <c r="AF407" s="63">
        <v>0.40309013999999999</v>
      </c>
      <c r="AG407" s="63">
        <v>6.5473560599999996E-10</v>
      </c>
      <c r="AH407" s="63">
        <v>0.66171272275328197</v>
      </c>
      <c r="AI407" s="63">
        <v>9.5552226000000001E-11</v>
      </c>
      <c r="AL407" s="54">
        <v>1.861E-4</v>
      </c>
      <c r="AM407" s="54">
        <v>8.3920999999999996E-3</v>
      </c>
      <c r="AN407" s="54">
        <v>24.513798000000001</v>
      </c>
      <c r="AO407" s="54">
        <v>7.7269139999999998</v>
      </c>
      <c r="AP407" s="54">
        <v>2.3685987000000002E-3</v>
      </c>
      <c r="AQ407" s="54">
        <v>2.1452900000000001E-4</v>
      </c>
      <c r="AR407" s="54">
        <v>36.072575000000001</v>
      </c>
      <c r="AS407" s="54">
        <v>0.25065807600000001</v>
      </c>
      <c r="AT407" s="54">
        <v>0.21084765999999999</v>
      </c>
      <c r="AU407" s="54">
        <v>1.203157607319013E-2</v>
      </c>
      <c r="AV407" s="54">
        <v>0.47353731209265082</v>
      </c>
      <c r="AW407" s="54">
        <v>0.20959346000000001</v>
      </c>
      <c r="AX407" s="54">
        <v>0.36558458999999999</v>
      </c>
      <c r="AY407" s="54">
        <v>4.8304181999999996E-10</v>
      </c>
      <c r="AZ407" s="54">
        <v>0.63158450757153295</v>
      </c>
      <c r="BA407" s="54">
        <v>8.0537680000000005E-11</v>
      </c>
      <c r="BD407" s="59">
        <v>1.8039999999999999E-4</v>
      </c>
      <c r="BE407" s="59">
        <v>9.4663999999999998E-3</v>
      </c>
      <c r="BF407" s="59">
        <v>23.77759</v>
      </c>
      <c r="BG407" s="59">
        <v>7.8490696</v>
      </c>
      <c r="BH407" s="59">
        <v>2.3617401999999998E-3</v>
      </c>
      <c r="BI407" s="59">
        <v>2.1699893000000001E-4</v>
      </c>
      <c r="BJ407" s="59">
        <v>36.030743000000001</v>
      </c>
      <c r="BK407" s="59">
        <v>0.25468471999999998</v>
      </c>
      <c r="BL407" s="59">
        <v>0.22329424</v>
      </c>
      <c r="BM407" s="59">
        <v>1.523376308155373E-2</v>
      </c>
      <c r="BN407" s="59">
        <v>0.49321272310227271</v>
      </c>
      <c r="BO407" s="59">
        <v>0.21419974999999999</v>
      </c>
      <c r="BP407" s="59">
        <v>0.3848376</v>
      </c>
      <c r="BQ407" s="59">
        <v>5.7409074700000003E-10</v>
      </c>
      <c r="BR407" s="59">
        <v>0.63194463566258186</v>
      </c>
      <c r="BS407" s="59">
        <v>8.8408879999999995E-11</v>
      </c>
    </row>
    <row r="408" spans="2:71" x14ac:dyDescent="0.25">
      <c r="B408" s="52">
        <v>1.4219999999999999E-4</v>
      </c>
      <c r="C408" s="52">
        <v>1.6764999999999999E-2</v>
      </c>
      <c r="D408" s="52">
        <v>21.203164999999998</v>
      </c>
      <c r="E408" s="52">
        <v>8.1532149999999994</v>
      </c>
      <c r="F408" s="52">
        <v>2.3304749999999998E-3</v>
      </c>
      <c r="G408" s="52">
        <v>2.265945E-4</v>
      </c>
      <c r="H408" s="52">
        <v>35.718052</v>
      </c>
      <c r="I408" s="52">
        <v>0.2718373</v>
      </c>
      <c r="J408" s="52">
        <v>0.28388400000000003</v>
      </c>
      <c r="K408" s="52">
        <v>2.985627216653633E-2</v>
      </c>
      <c r="L408" s="52">
        <v>0.58557757219543893</v>
      </c>
      <c r="M408" s="52">
        <v>0.23853409</v>
      </c>
      <c r="N408" s="52">
        <v>0.49142106000000002</v>
      </c>
      <c r="O408" s="52">
        <v>2.1560395199999999E-9</v>
      </c>
      <c r="P408" s="52">
        <v>0.7659739823075824</v>
      </c>
      <c r="Q408" s="65">
        <v>1.5134981000000001E-10</v>
      </c>
      <c r="T408" s="63">
        <v>1.5100000000000001E-4</v>
      </c>
      <c r="U408" s="63">
        <v>1.3197800000000001E-2</v>
      </c>
      <c r="V408" s="63">
        <v>22.647622999999999</v>
      </c>
      <c r="W408" s="63">
        <v>7.9324117000000003</v>
      </c>
      <c r="X408" s="63">
        <v>2.3455533999999999E-3</v>
      </c>
      <c r="Y408" s="63">
        <v>2.2126620000000001E-4</v>
      </c>
      <c r="Z408" s="63">
        <v>35.807555999999998</v>
      </c>
      <c r="AA408" s="63">
        <v>0.26511107</v>
      </c>
      <c r="AB408" s="63">
        <v>0.25194512000000002</v>
      </c>
      <c r="AC408" s="63">
        <v>2.1456419128117021E-2</v>
      </c>
      <c r="AD408" s="63">
        <v>0.53851260915350996</v>
      </c>
      <c r="AE408" s="63">
        <v>0.22738633</v>
      </c>
      <c r="AF408" s="63">
        <v>0.44372130999999998</v>
      </c>
      <c r="AG408" s="63">
        <v>1.204956662E-9</v>
      </c>
      <c r="AH408" s="63">
        <v>0.71300106132486052</v>
      </c>
      <c r="AI408" s="63">
        <v>1.1630744000000001E-10</v>
      </c>
      <c r="AL408" s="54">
        <v>1.651E-4</v>
      </c>
      <c r="AM408" s="54">
        <v>1.0582299999999999E-2</v>
      </c>
      <c r="AN408" s="54">
        <v>24.083109</v>
      </c>
      <c r="AO408" s="54">
        <v>7.7263226999999999</v>
      </c>
      <c r="AP408" s="54">
        <v>2.3618661999999999E-3</v>
      </c>
      <c r="AQ408" s="54">
        <v>2.1625524000000001E-4</v>
      </c>
      <c r="AR408" s="54">
        <v>35.906624000000001</v>
      </c>
      <c r="AS408" s="54">
        <v>0.25713659999999999</v>
      </c>
      <c r="AT408" s="54">
        <v>0.22561585000000001</v>
      </c>
      <c r="AU408" s="54">
        <v>1.560388510314792E-2</v>
      </c>
      <c r="AV408" s="54">
        <v>0.49835633512583238</v>
      </c>
      <c r="AW408" s="54">
        <v>0.21731314500000001</v>
      </c>
      <c r="AX408" s="54">
        <v>0.40352766000000001</v>
      </c>
      <c r="AY408" s="54">
        <v>8.5397885299999996E-10</v>
      </c>
      <c r="AZ408" s="54">
        <v>0.68003732096016789</v>
      </c>
      <c r="BA408" s="54">
        <v>9.6556005999999996E-11</v>
      </c>
      <c r="BD408" s="59">
        <v>1.6090000000000001E-4</v>
      </c>
      <c r="BE408" s="59">
        <v>1.18335E-2</v>
      </c>
      <c r="BF408" s="59">
        <v>23.347452000000001</v>
      </c>
      <c r="BG408" s="59">
        <v>7.8486310000000001</v>
      </c>
      <c r="BH408" s="59">
        <v>2.3551746E-3</v>
      </c>
      <c r="BI408" s="59">
        <v>2.1877824999999999E-4</v>
      </c>
      <c r="BJ408" s="59">
        <v>35.867455</v>
      </c>
      <c r="BK408" s="59">
        <v>0.26109527999999999</v>
      </c>
      <c r="BL408" s="59">
        <v>0.23877843000000001</v>
      </c>
      <c r="BM408" s="59">
        <v>1.8615946115597259E-2</v>
      </c>
      <c r="BN408" s="59">
        <v>0.51848965613962372</v>
      </c>
      <c r="BO408" s="59">
        <v>0.22226235</v>
      </c>
      <c r="BP408" s="59">
        <v>0.42341169000000001</v>
      </c>
      <c r="BQ408" s="59">
        <v>1.013376303E-9</v>
      </c>
      <c r="BR408" s="59">
        <v>0.68042768411956533</v>
      </c>
      <c r="BS408" s="59">
        <v>1.0615337E-10</v>
      </c>
    </row>
    <row r="409" spans="2:71" x14ac:dyDescent="0.25">
      <c r="B409" s="52">
        <v>1.139E-4</v>
      </c>
      <c r="C409" s="52">
        <v>1.1825799999999999E-2</v>
      </c>
      <c r="D409" s="52">
        <v>20.956925999999999</v>
      </c>
      <c r="E409" s="52">
        <v>8.1573580000000003</v>
      </c>
      <c r="F409" s="52">
        <v>2.3207575999999999E-3</v>
      </c>
      <c r="G409" s="52">
        <v>2.2932974000000001E-4</v>
      </c>
      <c r="H409" s="52">
        <v>35.457664000000001</v>
      </c>
      <c r="I409" s="52">
        <v>0.27961817999999999</v>
      </c>
      <c r="J409" s="52">
        <v>0.39721563999999998</v>
      </c>
      <c r="K409" s="52">
        <v>4.6599228103747253E-2</v>
      </c>
      <c r="L409" s="52">
        <v>0.7234330481301422</v>
      </c>
      <c r="M409" s="52">
        <v>0.29580189600000001</v>
      </c>
      <c r="N409" s="52">
        <v>0.51406923000000004</v>
      </c>
      <c r="O409" s="52">
        <v>0.24061050010496321</v>
      </c>
      <c r="P409" s="52">
        <v>1.0952717007841331</v>
      </c>
      <c r="Q409" s="65">
        <v>6.7023790000000001E-10</v>
      </c>
      <c r="T409" s="63">
        <v>1.188E-4</v>
      </c>
      <c r="U409" s="63">
        <v>8.4430000000000009E-3</v>
      </c>
      <c r="V409" s="63">
        <v>22.442411</v>
      </c>
      <c r="W409" s="63">
        <v>7.9384474999999997</v>
      </c>
      <c r="X409" s="63">
        <v>2.3350888000000002E-3</v>
      </c>
      <c r="Y409" s="63">
        <v>2.2365185E-4</v>
      </c>
      <c r="Z409" s="63">
        <v>35.534059999999997</v>
      </c>
      <c r="AA409" s="63">
        <v>0.27644750400000001</v>
      </c>
      <c r="AB409" s="63">
        <v>0.34738260999999998</v>
      </c>
      <c r="AC409" s="63">
        <v>3.2912217076652019E-2</v>
      </c>
      <c r="AD409" s="63">
        <v>0.65674233109867741</v>
      </c>
      <c r="AE409" s="63">
        <v>0.27799515000000002</v>
      </c>
      <c r="AF409" s="63">
        <v>0.48451667999999998</v>
      </c>
      <c r="AG409" s="63">
        <v>0.19200195009055551</v>
      </c>
      <c r="AH409" s="63">
        <v>1.003876546388359</v>
      </c>
      <c r="AI409" s="63">
        <v>2.8059054999999998E-10</v>
      </c>
      <c r="AL409" s="54">
        <v>1.292E-4</v>
      </c>
      <c r="AM409" s="54">
        <v>6.0790999999999996E-3</v>
      </c>
      <c r="AN409" s="54">
        <v>23.916664000000001</v>
      </c>
      <c r="AO409" s="54">
        <v>7.7315990000000001</v>
      </c>
      <c r="AP409" s="54">
        <v>2.3507378000000002E-3</v>
      </c>
      <c r="AQ409" s="54">
        <v>2.1830463000000001E-4</v>
      </c>
      <c r="AR409" s="54">
        <v>35.622818000000002</v>
      </c>
      <c r="AS409" s="54">
        <v>0.27195349000000002</v>
      </c>
      <c r="AT409" s="54">
        <v>0.30129410499999998</v>
      </c>
      <c r="AU409" s="54">
        <v>2.12153600601192E-2</v>
      </c>
      <c r="AV409" s="54">
        <v>0.59446295507873359</v>
      </c>
      <c r="AW409" s="54">
        <v>0.26057151000000001</v>
      </c>
      <c r="AX409" s="54">
        <v>0.45991724</v>
      </c>
      <c r="AY409" s="54">
        <v>0.14255291007732571</v>
      </c>
      <c r="AZ409" s="54">
        <v>0.92615722829172165</v>
      </c>
      <c r="BA409" s="54">
        <v>1.7632664999999999E-10</v>
      </c>
      <c r="BD409" s="59">
        <v>1.2650000000000001E-4</v>
      </c>
      <c r="BE409" s="59">
        <v>7.1428000000000004E-3</v>
      </c>
      <c r="BF409" s="59">
        <v>23.159153</v>
      </c>
      <c r="BG409" s="59">
        <v>7.8540349999999997</v>
      </c>
      <c r="BH409" s="59">
        <v>2.3441960000000002E-3</v>
      </c>
      <c r="BI409" s="59">
        <v>2.2099176E-4</v>
      </c>
      <c r="BJ409" s="59">
        <v>35.588225999999999</v>
      </c>
      <c r="BK409" s="59">
        <v>0.27446381600000003</v>
      </c>
      <c r="BL409" s="59">
        <v>0.32280537999999998</v>
      </c>
      <c r="BM409" s="59">
        <v>2.6414819067101001E-2</v>
      </c>
      <c r="BN409" s="59">
        <v>0.62368401508720395</v>
      </c>
      <c r="BO409" s="59">
        <v>0.26878959000000002</v>
      </c>
      <c r="BP409" s="59">
        <v>0.47207726999999999</v>
      </c>
      <c r="BQ409" s="59">
        <v>0.1642794600830044</v>
      </c>
      <c r="BR409" s="59">
        <v>0.94836602429740036</v>
      </c>
      <c r="BS409" s="59">
        <v>2.1400004000000001E-10</v>
      </c>
    </row>
    <row r="410" spans="2:71" x14ac:dyDescent="0.25">
      <c r="B410" s="52" t="str">
        <v>NA</v>
      </c>
      <c r="C410" s="52" t="str">
        <v>NA</v>
      </c>
      <c r="D410" s="52" t="str">
        <v>NaN</v>
      </c>
      <c r="E410" s="52" t="str">
        <v>NaN</v>
      </c>
      <c r="F410" s="52" t="str">
        <v>NaN</v>
      </c>
      <c r="G410" s="52" t="str">
        <v>NaN</v>
      </c>
      <c r="H410" s="52" t="str">
        <v>NaN</v>
      </c>
      <c r="I410" s="52" t="str">
        <v>NA</v>
      </c>
      <c r="J410" s="52" t="str">
        <v>NA</v>
      </c>
      <c r="K410" s="52" t="str">
        <v>NA</v>
      </c>
      <c r="L410" s="52" t="str">
        <v>NA</v>
      </c>
      <c r="M410" s="52" t="str">
        <v>NA</v>
      </c>
      <c r="N410" s="52" t="str">
        <v>NA</v>
      </c>
      <c r="O410" s="52" t="str">
        <v>NA</v>
      </c>
      <c r="P410" s="52" t="str">
        <v>NA</v>
      </c>
      <c r="Q410" s="65" t="str">
        <v>NaN</v>
      </c>
      <c r="T410" s="63" t="str">
        <v>NA</v>
      </c>
      <c r="U410" s="63" t="str">
        <v>NA</v>
      </c>
      <c r="V410" s="63" t="str">
        <v>NaN</v>
      </c>
      <c r="W410" s="63" t="str">
        <v>NaN</v>
      </c>
      <c r="X410" s="63" t="str">
        <v>NaN</v>
      </c>
      <c r="Y410" s="63" t="str">
        <v>NaN</v>
      </c>
      <c r="Z410" s="63" t="str">
        <v>NaN</v>
      </c>
      <c r="AA410" s="63" t="str">
        <v>NA</v>
      </c>
      <c r="AB410" s="63" t="str">
        <v>NA</v>
      </c>
      <c r="AC410" s="63" t="str">
        <v>NA</v>
      </c>
      <c r="AD410" s="63" t="str">
        <v>NA</v>
      </c>
      <c r="AE410" s="63" t="str">
        <v>NA</v>
      </c>
      <c r="AF410" s="63" t="str">
        <v>NA</v>
      </c>
      <c r="AG410" s="63" t="str">
        <v>NA</v>
      </c>
      <c r="AH410" s="63" t="str">
        <v>NA</v>
      </c>
      <c r="AI410" s="63" t="str">
        <v>NaN</v>
      </c>
      <c r="AL410" s="54" t="str">
        <v>NA</v>
      </c>
      <c r="AM410" s="54" t="str">
        <v>NA</v>
      </c>
      <c r="AN410" s="54" t="str">
        <v>NaN</v>
      </c>
      <c r="AO410" s="54" t="str">
        <v>NaN</v>
      </c>
      <c r="AP410" s="54" t="str">
        <v>NaN</v>
      </c>
      <c r="AQ410" s="54" t="str">
        <v>NaN</v>
      </c>
      <c r="AR410" s="54" t="str">
        <v>NaN</v>
      </c>
      <c r="AS410" s="54" t="str">
        <v>NA</v>
      </c>
      <c r="AT410" s="54" t="str">
        <v>NA</v>
      </c>
      <c r="AU410" s="54" t="str">
        <v>NA</v>
      </c>
      <c r="AV410" s="54" t="str">
        <v>NA</v>
      </c>
      <c r="AW410" s="54" t="str">
        <v>NA</v>
      </c>
      <c r="AX410" s="54" t="str">
        <v>NA</v>
      </c>
      <c r="AY410" s="54" t="str">
        <v>NA</v>
      </c>
      <c r="AZ410" s="54" t="str">
        <v>NA</v>
      </c>
      <c r="BA410" s="54" t="str">
        <v>NaN</v>
      </c>
      <c r="BD410" s="59" t="str">
        <v>NA</v>
      </c>
      <c r="BE410" s="59" t="str">
        <v>NA</v>
      </c>
      <c r="BF410" s="59" t="str">
        <v>NaN</v>
      </c>
      <c r="BG410" s="59" t="str">
        <v>NaN</v>
      </c>
      <c r="BH410" s="59" t="str">
        <v>NaN</v>
      </c>
      <c r="BI410" s="59" t="str">
        <v>NaN</v>
      </c>
      <c r="BJ410" s="59" t="str">
        <v>NaN</v>
      </c>
      <c r="BK410" s="59" t="str">
        <v>NA</v>
      </c>
      <c r="BL410" s="59" t="str">
        <v>NA</v>
      </c>
      <c r="BM410" s="59" t="str">
        <v>NA</v>
      </c>
      <c r="BN410" s="59" t="str">
        <v>NA</v>
      </c>
      <c r="BO410" s="59" t="str">
        <v>NA</v>
      </c>
      <c r="BP410" s="59" t="str">
        <v>NA</v>
      </c>
      <c r="BQ410" s="59" t="str">
        <v>NA</v>
      </c>
      <c r="BR410" s="59" t="str">
        <v>NA</v>
      </c>
      <c r="BS410" s="59" t="str">
        <v>NaN</v>
      </c>
    </row>
    <row r="411" spans="2:71" x14ac:dyDescent="0.25">
      <c r="B411" s="52" t="str" cm="1">
        <f t="array" ref="B411:B420">TRANSPOSE(Fe!S$15:AB$15)</f>
        <v>NA</v>
      </c>
      <c r="C411" s="52" t="str" cm="1">
        <f t="array" ref="C411:C420">TRANSPOSE('PO4'!S$15:AB$15)</f>
        <v>NA</v>
      </c>
      <c r="D411" s="52" t="str" cm="1">
        <f t="array" ref="D411:D420">TRANSPOSE(surface_T!S$15:AB$15)</f>
        <v>NaN</v>
      </c>
      <c r="E411" s="52" t="str" cm="1">
        <f t="array" ref="E411:E420">TRANSPOSE(surface_ph!S$15:AB$15)</f>
        <v>NaN</v>
      </c>
      <c r="F411" s="52" t="str" cm="1">
        <f t="array" ref="F411:F420">TRANSPOSE(surface_Alk!S$15:AB$15)</f>
        <v>NaN</v>
      </c>
      <c r="G411" s="52" t="str" cm="1">
        <f t="array" ref="G411:G420">TRANSPOSE(surface_oxugen!S$15:AB$15)</f>
        <v>NaN</v>
      </c>
      <c r="H411" s="52" t="str" cm="1">
        <f t="array" ref="H411:H420">TRANSPOSE(Surface_sal!S$15:AB$15)</f>
        <v>NaN</v>
      </c>
      <c r="I411" s="52" t="str" cm="1">
        <f t="array" ref="I411:I420">TRANSPOSE(picophyto!S$15:AB$15)</f>
        <v>NA</v>
      </c>
      <c r="J411" s="52" t="str" cm="1">
        <f t="array" ref="J411:J420">TRANSPOSE(nanophyto!S$15:AB$15)</f>
        <v>NA</v>
      </c>
      <c r="K411" s="52" t="str" cm="1">
        <f t="array" ref="K411:K420">TRANSPOSE(microphyto!S$15:AB$15)</f>
        <v>NA</v>
      </c>
      <c r="L411" s="52" t="str" cm="1">
        <f t="array" ref="L411:L420">TRANSPOSE(total_phyto!S$15:AB$15)</f>
        <v>NA</v>
      </c>
      <c r="M411" s="52" t="str" cm="1">
        <f t="array" ref="M411:M420">TRANSPOSE(nanozoo!S$15:AB$15)</f>
        <v>NA</v>
      </c>
      <c r="N411" s="52" t="str" cm="1">
        <f t="array" ref="N411:N420">TRANSPOSE(microzoo!S$15:AB$15)</f>
        <v>NA</v>
      </c>
      <c r="O411" s="52" t="str" cm="1">
        <f t="array" ref="O411:O420">TRANSPOSE(mesozoo!S$15:AB$15)</f>
        <v>NA</v>
      </c>
      <c r="P411" s="52" t="str" cm="1">
        <f t="array" ref="P411:P420">TRANSPOSE(total_zoo!S$15:AB$15)</f>
        <v>NA</v>
      </c>
      <c r="Q411" s="65" t="str" cm="1">
        <f t="array" ref="Q411:Q420">TRANSPOSE(foram!S$15:AB$15)</f>
        <v>NaN</v>
      </c>
      <c r="T411" s="63" t="str" cm="1">
        <f t="array" ref="T411:T420">TRANSPOSE(Fe!S$126:AB$126)</f>
        <v>NA</v>
      </c>
      <c r="U411" s="63" t="str" cm="1">
        <f t="array" ref="U411:U420">TRANSPOSE('PO4'!S$126:AB$126)</f>
        <v>NA</v>
      </c>
      <c r="V411" s="63" t="str" cm="1">
        <f t="array" ref="V411:V420">TRANSPOSE(surface_T!S$126:AB$126)</f>
        <v>NaN</v>
      </c>
      <c r="W411" s="63" t="str" cm="1">
        <f t="array" ref="W411:W420">TRANSPOSE(surface_ph!S$126:AB$126)</f>
        <v>NaN</v>
      </c>
      <c r="X411" s="63" t="str" cm="1">
        <f t="array" ref="X411:X420">TRANSPOSE(surface_Alk!S$126:AB$126)</f>
        <v>NaN</v>
      </c>
      <c r="Y411" s="63" t="str" cm="1">
        <f t="array" ref="Y411:Y420">TRANSPOSE(surface_oxugen!S$126:AB$126)</f>
        <v>NaN</v>
      </c>
      <c r="Z411" s="63" t="str" cm="1">
        <f t="array" ref="Z411:Z420">TRANSPOSE(Surface_sal!S$126:AB$126)</f>
        <v>NaN</v>
      </c>
      <c r="AA411" s="63" t="str" cm="1">
        <f t="array" ref="AA411:AA420">TRANSPOSE(picophyto!S$126:AB$126)</f>
        <v>NA</v>
      </c>
      <c r="AB411" s="63" t="str" cm="1">
        <f t="array" ref="AB411:AB420">TRANSPOSE(nanophyto!S$126:AB$126)</f>
        <v>NA</v>
      </c>
      <c r="AC411" s="63" t="str" cm="1">
        <f t="array" ref="AC411:AC420">TRANSPOSE(microphyto!S$126:AB$126)</f>
        <v>NA</v>
      </c>
      <c r="AD411" s="63" t="str" cm="1">
        <f t="array" ref="AD411:AD420">TRANSPOSE(total_phyto!S$126:AB$126)</f>
        <v>NA</v>
      </c>
      <c r="AE411" s="63" t="str" cm="1">
        <f t="array" ref="AE411:AE420">TRANSPOSE(nanozoo!S$126:AB$126)</f>
        <v>NA</v>
      </c>
      <c r="AF411" s="63" t="str" cm="1">
        <f t="array" ref="AF411:AF420">TRANSPOSE(microzoo!S$126:AB$126)</f>
        <v>NA</v>
      </c>
      <c r="AG411" s="63" t="str" cm="1">
        <f t="array" ref="AG411:AG420">TRANSPOSE(mesozoo!S$126:AB$126)</f>
        <v>NA</v>
      </c>
      <c r="AH411" s="63" t="str" cm="1">
        <f t="array" ref="AH411:AH420">TRANSPOSE(total_zoo!S$126:AB$126)</f>
        <v>NA</v>
      </c>
      <c r="AI411" s="63" t="str" cm="1">
        <f t="array" ref="AI411:AI420">TRANSPOSE(foram!S$126:AB$126)</f>
        <v>NaN</v>
      </c>
      <c r="AL411" s="54" t="str" cm="1">
        <f t="array" ref="AL411:AL420">TRANSPOSE(Fe!S$163:AB$163)</f>
        <v>NA</v>
      </c>
      <c r="AM411" s="54" t="str" cm="1">
        <f t="array" ref="AM411:AM420">TRANSPOSE('PO4'!S$163:AB$163)</f>
        <v>NA</v>
      </c>
      <c r="AN411" s="54" t="str" cm="1">
        <f t="array" ref="AN411:AN420">TRANSPOSE(surface_T!S$163:AB$163)</f>
        <v>NaN</v>
      </c>
      <c r="AO411" s="54" t="str" cm="1">
        <f t="array" ref="AO411:AO420">TRANSPOSE(surface_ph!S$163:AB$163)</f>
        <v>NaN</v>
      </c>
      <c r="AP411" s="54" t="str" cm="1">
        <f t="array" ref="AP411:AP420">TRANSPOSE(surface_Alk!S$163:AB$163)</f>
        <v>NaN</v>
      </c>
      <c r="AQ411" s="54" t="str" cm="1">
        <f t="array" ref="AQ411:AQ420">TRANSPOSE(surface_oxugen!S$163:AB$163)</f>
        <v>NaN</v>
      </c>
      <c r="AR411" s="54" t="str" cm="1">
        <f t="array" ref="AR411:AR420">TRANSPOSE(Surface_sal!S$163:AB$163)</f>
        <v>NaN</v>
      </c>
      <c r="AS411" s="54" t="str" cm="1">
        <f t="array" ref="AS411:AS420">TRANSPOSE(picophyto!S$163:AB$163)</f>
        <v>NA</v>
      </c>
      <c r="AT411" s="54" t="str" cm="1">
        <f t="array" ref="AT411:AT420">TRANSPOSE(nanophyto!S$163:AB$163)</f>
        <v>NA</v>
      </c>
      <c r="AU411" s="54" t="str" cm="1">
        <f t="array" ref="AU411:AU420">TRANSPOSE(microphyto!S$163:AB$163)</f>
        <v>NA</v>
      </c>
      <c r="AV411" s="54" t="str" cm="1">
        <f t="array" ref="AV411:AV420">TRANSPOSE(total_phyto!S$163:AB$163)</f>
        <v>NA</v>
      </c>
      <c r="AW411" s="54" t="str" cm="1">
        <f t="array" ref="AW411:AW420">TRANSPOSE(nanozoo!S$163:AB$163)</f>
        <v>NA</v>
      </c>
      <c r="AX411" s="54" t="str" cm="1">
        <f t="array" ref="AX411:AX420">TRANSPOSE(microzoo!S$163:AB$163)</f>
        <v>NA</v>
      </c>
      <c r="AY411" s="54" t="str" cm="1">
        <f t="array" ref="AY411:AY420">TRANSPOSE(mesozoo!S$163:AB$163)</f>
        <v>NA</v>
      </c>
      <c r="AZ411" s="54" t="str" cm="1">
        <f t="array" ref="AZ411:AZ420">TRANSPOSE(total_zoo!S$163:AB$163)</f>
        <v>NA</v>
      </c>
      <c r="BA411" s="54" t="str" cm="1">
        <f t="array" ref="BA411:BA420">TRANSPOSE(foram!S$163:AB$163)</f>
        <v>NaN</v>
      </c>
      <c r="BD411" s="59" t="str" cm="1">
        <f t="array" ref="BD411:BD420">TRANSPOSE(Fe!S$89:AB$89)</f>
        <v>NA</v>
      </c>
      <c r="BE411" s="59" t="str" cm="1">
        <f t="array" ref="BE411:BE420">TRANSPOSE('PO4'!S$89:AB$89)</f>
        <v>NA</v>
      </c>
      <c r="BF411" s="59" t="str" cm="1">
        <f t="array" ref="BF411:BF420">TRANSPOSE(surface_T!S$89:AB$89)</f>
        <v>NaN</v>
      </c>
      <c r="BG411" s="59" t="str" cm="1">
        <f t="array" ref="BG411:BG420">TRANSPOSE(surface_ph!S$89:AB$89)</f>
        <v>NaN</v>
      </c>
      <c r="BH411" s="59" t="str" cm="1">
        <f t="array" ref="BH411:BH420">TRANSPOSE(surface_Alk!S$89:AB$89)</f>
        <v>NaN</v>
      </c>
      <c r="BI411" s="59" t="str" cm="1">
        <f t="array" ref="BI411:BI420">TRANSPOSE(surface_oxugen!S$89:AB$89)</f>
        <v>NaN</v>
      </c>
      <c r="BJ411" s="59" t="str" cm="1">
        <f t="array" ref="BJ411:BJ420">TRANSPOSE(Surface_sal!S$89:AB$89)</f>
        <v>NaN</v>
      </c>
      <c r="BK411" s="59" t="str" cm="1">
        <f t="array" ref="BK411:BK420">TRANSPOSE(picophyto!S$89:AB$89)</f>
        <v>NA</v>
      </c>
      <c r="BL411" s="59" t="str" cm="1">
        <f t="array" ref="BL411:BL420">TRANSPOSE(nanophyto!S$89:AB$89)</f>
        <v>NA</v>
      </c>
      <c r="BM411" s="59" t="str" cm="1">
        <f t="array" ref="BM411:BM420">TRANSPOSE(microphyto!S$89:AB$89)</f>
        <v>NA</v>
      </c>
      <c r="BN411" s="59" t="str" cm="1">
        <f t="array" ref="BN411:BN420">TRANSPOSE(total_phyto!S$89:AB$89)</f>
        <v>NA</v>
      </c>
      <c r="BO411" s="59" t="str" cm="1">
        <f t="array" ref="BO411:BO420">TRANSPOSE(nanozoo!S$89:AB$89)</f>
        <v>NA</v>
      </c>
      <c r="BP411" s="59" t="str" cm="1">
        <f t="array" ref="BP411:BP420">TRANSPOSE(microzoo!S$89:AB$89)</f>
        <v>NA</v>
      </c>
      <c r="BQ411" s="59" t="str" cm="1">
        <f t="array" ref="BQ411:BQ420">TRANSPOSE(mesozoo!S$89:AB$89)</f>
        <v>NA</v>
      </c>
      <c r="BR411" s="59" t="str" cm="1">
        <f t="array" ref="BR411:BR420">TRANSPOSE(total_zoo!S$89:AB$89)</f>
        <v>NA</v>
      </c>
      <c r="BS411" s="59" t="str" cm="1">
        <f t="array" ref="BS411:BS420">TRANSPOSE(foram!S$89:AB$89)</f>
        <v>NaN</v>
      </c>
    </row>
    <row r="412" spans="2:71" x14ac:dyDescent="0.25">
      <c r="B412" s="52" t="str">
        <v>NA</v>
      </c>
      <c r="C412" s="52" t="str">
        <v>NA</v>
      </c>
      <c r="D412" s="52" t="str">
        <v>NaN</v>
      </c>
      <c r="E412" s="52" t="str">
        <v>NaN</v>
      </c>
      <c r="F412" s="52" t="str">
        <v>NaN</v>
      </c>
      <c r="G412" s="52" t="str">
        <v>NaN</v>
      </c>
      <c r="H412" s="52" t="str">
        <v>NaN</v>
      </c>
      <c r="I412" s="52" t="str">
        <v>NA</v>
      </c>
      <c r="J412" s="52" t="str">
        <v>NA</v>
      </c>
      <c r="K412" s="52" t="str">
        <v>NA</v>
      </c>
      <c r="L412" s="52" t="str">
        <v>NA</v>
      </c>
      <c r="M412" s="52" t="str">
        <v>NA</v>
      </c>
      <c r="N412" s="52" t="str">
        <v>NA</v>
      </c>
      <c r="O412" s="52" t="str">
        <v>NA</v>
      </c>
      <c r="P412" s="52" t="str">
        <v>NA</v>
      </c>
      <c r="Q412" s="65" t="str">
        <v>NaN</v>
      </c>
      <c r="T412" s="63" t="str">
        <v>NA</v>
      </c>
      <c r="U412" s="63" t="str">
        <v>NA</v>
      </c>
      <c r="V412" s="63" t="str">
        <v>NaN</v>
      </c>
      <c r="W412" s="63" t="str">
        <v>NaN</v>
      </c>
      <c r="X412" s="63" t="str">
        <v>NaN</v>
      </c>
      <c r="Y412" s="63" t="str">
        <v>NaN</v>
      </c>
      <c r="Z412" s="63" t="str">
        <v>NaN</v>
      </c>
      <c r="AA412" s="63" t="str">
        <v>NA</v>
      </c>
      <c r="AB412" s="63" t="str">
        <v>NA</v>
      </c>
      <c r="AC412" s="63" t="str">
        <v>NA</v>
      </c>
      <c r="AD412" s="63" t="str">
        <v>NA</v>
      </c>
      <c r="AE412" s="63" t="str">
        <v>NA</v>
      </c>
      <c r="AF412" s="63" t="str">
        <v>NA</v>
      </c>
      <c r="AG412" s="63" t="str">
        <v>NA</v>
      </c>
      <c r="AH412" s="63" t="str">
        <v>NA</v>
      </c>
      <c r="AI412" s="63" t="str">
        <v>NaN</v>
      </c>
      <c r="AL412" s="54" t="str">
        <v>NA</v>
      </c>
      <c r="AM412" s="54" t="str">
        <v>NA</v>
      </c>
      <c r="AN412" s="54" t="str">
        <v>NaN</v>
      </c>
      <c r="AO412" s="54" t="str">
        <v>NaN</v>
      </c>
      <c r="AP412" s="54" t="str">
        <v>NaN</v>
      </c>
      <c r="AQ412" s="54" t="str">
        <v>NaN</v>
      </c>
      <c r="AR412" s="54" t="str">
        <v>NaN</v>
      </c>
      <c r="AS412" s="54" t="str">
        <v>NA</v>
      </c>
      <c r="AT412" s="54" t="str">
        <v>NA</v>
      </c>
      <c r="AU412" s="54" t="str">
        <v>NA</v>
      </c>
      <c r="AV412" s="54" t="str">
        <v>NA</v>
      </c>
      <c r="AW412" s="54" t="str">
        <v>NA</v>
      </c>
      <c r="AX412" s="54" t="str">
        <v>NA</v>
      </c>
      <c r="AY412" s="54" t="str">
        <v>NA</v>
      </c>
      <c r="AZ412" s="54" t="str">
        <v>NA</v>
      </c>
      <c r="BA412" s="54" t="str">
        <v>NaN</v>
      </c>
      <c r="BD412" s="59" t="str">
        <v>NA</v>
      </c>
      <c r="BE412" s="59" t="str">
        <v>NA</v>
      </c>
      <c r="BF412" s="59" t="str">
        <v>NaN</v>
      </c>
      <c r="BG412" s="59" t="str">
        <v>NaN</v>
      </c>
      <c r="BH412" s="59" t="str">
        <v>NaN</v>
      </c>
      <c r="BI412" s="59" t="str">
        <v>NaN</v>
      </c>
      <c r="BJ412" s="59" t="str">
        <v>NaN</v>
      </c>
      <c r="BK412" s="59" t="str">
        <v>NA</v>
      </c>
      <c r="BL412" s="59" t="str">
        <v>NA</v>
      </c>
      <c r="BM412" s="59" t="str">
        <v>NA</v>
      </c>
      <c r="BN412" s="59" t="str">
        <v>NA</v>
      </c>
      <c r="BO412" s="59" t="str">
        <v>NA</v>
      </c>
      <c r="BP412" s="59" t="str">
        <v>NA</v>
      </c>
      <c r="BQ412" s="59" t="str">
        <v>NA</v>
      </c>
      <c r="BR412" s="59" t="str">
        <v>NA</v>
      </c>
      <c r="BS412" s="59" t="str">
        <v>NaN</v>
      </c>
    </row>
    <row r="413" spans="2:71" x14ac:dyDescent="0.25">
      <c r="B413" s="52" t="str">
        <v>NA</v>
      </c>
      <c r="C413" s="52" t="str">
        <v>NA</v>
      </c>
      <c r="D413" s="52" t="str">
        <v>NaN</v>
      </c>
      <c r="E413" s="52" t="str">
        <v>NaN</v>
      </c>
      <c r="F413" s="52" t="str">
        <v>NaN</v>
      </c>
      <c r="G413" s="52" t="str">
        <v>NaN</v>
      </c>
      <c r="H413" s="52" t="str">
        <v>NaN</v>
      </c>
      <c r="I413" s="52" t="str">
        <v>NA</v>
      </c>
      <c r="J413" s="52" t="str">
        <v>NA</v>
      </c>
      <c r="K413" s="52" t="str">
        <v>NA</v>
      </c>
      <c r="L413" s="52" t="str">
        <v>NA</v>
      </c>
      <c r="M413" s="52" t="str">
        <v>NA</v>
      </c>
      <c r="N413" s="52" t="str">
        <v>NA</v>
      </c>
      <c r="O413" s="52" t="str">
        <v>NA</v>
      </c>
      <c r="P413" s="52" t="str">
        <v>NA</v>
      </c>
      <c r="Q413" s="65" t="str">
        <v>NaN</v>
      </c>
      <c r="T413" s="63" t="str">
        <v>NA</v>
      </c>
      <c r="U413" s="63" t="str">
        <v>NA</v>
      </c>
      <c r="V413" s="63" t="str">
        <v>NaN</v>
      </c>
      <c r="W413" s="63" t="str">
        <v>NaN</v>
      </c>
      <c r="X413" s="63" t="str">
        <v>NaN</v>
      </c>
      <c r="Y413" s="63" t="str">
        <v>NaN</v>
      </c>
      <c r="Z413" s="63" t="str">
        <v>NaN</v>
      </c>
      <c r="AA413" s="63" t="str">
        <v>NA</v>
      </c>
      <c r="AB413" s="63" t="str">
        <v>NA</v>
      </c>
      <c r="AC413" s="63" t="str">
        <v>NA</v>
      </c>
      <c r="AD413" s="63" t="str">
        <v>NA</v>
      </c>
      <c r="AE413" s="63" t="str">
        <v>NA</v>
      </c>
      <c r="AF413" s="63" t="str">
        <v>NA</v>
      </c>
      <c r="AG413" s="63" t="str">
        <v>NA</v>
      </c>
      <c r="AH413" s="63" t="str">
        <v>NA</v>
      </c>
      <c r="AI413" s="63" t="str">
        <v>NaN</v>
      </c>
      <c r="AL413" s="54" t="str">
        <v>NA</v>
      </c>
      <c r="AM413" s="54" t="str">
        <v>NA</v>
      </c>
      <c r="AN413" s="54" t="str">
        <v>NaN</v>
      </c>
      <c r="AO413" s="54" t="str">
        <v>NaN</v>
      </c>
      <c r="AP413" s="54" t="str">
        <v>NaN</v>
      </c>
      <c r="AQ413" s="54" t="str">
        <v>NaN</v>
      </c>
      <c r="AR413" s="54" t="str">
        <v>NaN</v>
      </c>
      <c r="AS413" s="54" t="str">
        <v>NA</v>
      </c>
      <c r="AT413" s="54" t="str">
        <v>NA</v>
      </c>
      <c r="AU413" s="54" t="str">
        <v>NA</v>
      </c>
      <c r="AV413" s="54" t="str">
        <v>NA</v>
      </c>
      <c r="AW413" s="54" t="str">
        <v>NA</v>
      </c>
      <c r="AX413" s="54" t="str">
        <v>NA</v>
      </c>
      <c r="AY413" s="54" t="str">
        <v>NA</v>
      </c>
      <c r="AZ413" s="54" t="str">
        <v>NA</v>
      </c>
      <c r="BA413" s="54" t="str">
        <v>NaN</v>
      </c>
      <c r="BD413" s="59" t="str">
        <v>NA</v>
      </c>
      <c r="BE413" s="59" t="str">
        <v>NA</v>
      </c>
      <c r="BF413" s="59" t="str">
        <v>NaN</v>
      </c>
      <c r="BG413" s="59" t="str">
        <v>NaN</v>
      </c>
      <c r="BH413" s="59" t="str">
        <v>NaN</v>
      </c>
      <c r="BI413" s="59" t="str">
        <v>NaN</v>
      </c>
      <c r="BJ413" s="59" t="str">
        <v>NaN</v>
      </c>
      <c r="BK413" s="59" t="str">
        <v>NA</v>
      </c>
      <c r="BL413" s="59" t="str">
        <v>NA</v>
      </c>
      <c r="BM413" s="59" t="str">
        <v>NA</v>
      </c>
      <c r="BN413" s="59" t="str">
        <v>NA</v>
      </c>
      <c r="BO413" s="59" t="str">
        <v>NA</v>
      </c>
      <c r="BP413" s="59" t="str">
        <v>NA</v>
      </c>
      <c r="BQ413" s="59" t="str">
        <v>NA</v>
      </c>
      <c r="BR413" s="59" t="str">
        <v>NA</v>
      </c>
      <c r="BS413" s="59" t="str">
        <v>NaN</v>
      </c>
    </row>
    <row r="414" spans="2:71" x14ac:dyDescent="0.25">
      <c r="B414" s="52" t="str">
        <v>NA</v>
      </c>
      <c r="C414" s="52" t="str">
        <v>NA</v>
      </c>
      <c r="D414" s="52" t="str">
        <v>NaN</v>
      </c>
      <c r="E414" s="52" t="str">
        <v>NaN</v>
      </c>
      <c r="F414" s="52" t="str">
        <v>NaN</v>
      </c>
      <c r="G414" s="52" t="str">
        <v>NaN</v>
      </c>
      <c r="H414" s="52" t="str">
        <v>NaN</v>
      </c>
      <c r="I414" s="52" t="str">
        <v>NA</v>
      </c>
      <c r="J414" s="52" t="str">
        <v>NA</v>
      </c>
      <c r="K414" s="52" t="str">
        <v>NA</v>
      </c>
      <c r="L414" s="52" t="str">
        <v>NA</v>
      </c>
      <c r="M414" s="52" t="str">
        <v>NA</v>
      </c>
      <c r="N414" s="52" t="str">
        <v>NA</v>
      </c>
      <c r="O414" s="52" t="str">
        <v>NA</v>
      </c>
      <c r="P414" s="52" t="str">
        <v>NA</v>
      </c>
      <c r="Q414" s="65" t="str">
        <v>NaN</v>
      </c>
      <c r="T414" s="63" t="str">
        <v>NA</v>
      </c>
      <c r="U414" s="63" t="str">
        <v>NA</v>
      </c>
      <c r="V414" s="63" t="str">
        <v>NaN</v>
      </c>
      <c r="W414" s="63" t="str">
        <v>NaN</v>
      </c>
      <c r="X414" s="63" t="str">
        <v>NaN</v>
      </c>
      <c r="Y414" s="63" t="str">
        <v>NaN</v>
      </c>
      <c r="Z414" s="63" t="str">
        <v>NaN</v>
      </c>
      <c r="AA414" s="63" t="str">
        <v>NA</v>
      </c>
      <c r="AB414" s="63" t="str">
        <v>NA</v>
      </c>
      <c r="AC414" s="63" t="str">
        <v>NA</v>
      </c>
      <c r="AD414" s="63" t="str">
        <v>NA</v>
      </c>
      <c r="AE414" s="63" t="str">
        <v>NA</v>
      </c>
      <c r="AF414" s="63" t="str">
        <v>NA</v>
      </c>
      <c r="AG414" s="63" t="str">
        <v>NA</v>
      </c>
      <c r="AH414" s="63" t="str">
        <v>NA</v>
      </c>
      <c r="AI414" s="63" t="str">
        <v>NaN</v>
      </c>
      <c r="AL414" s="54" t="str">
        <v>NA</v>
      </c>
      <c r="AM414" s="54" t="str">
        <v>NA</v>
      </c>
      <c r="AN414" s="54" t="str">
        <v>NaN</v>
      </c>
      <c r="AO414" s="54" t="str">
        <v>NaN</v>
      </c>
      <c r="AP414" s="54" t="str">
        <v>NaN</v>
      </c>
      <c r="AQ414" s="54" t="str">
        <v>NaN</v>
      </c>
      <c r="AR414" s="54" t="str">
        <v>NaN</v>
      </c>
      <c r="AS414" s="54" t="str">
        <v>NA</v>
      </c>
      <c r="AT414" s="54" t="str">
        <v>NA</v>
      </c>
      <c r="AU414" s="54" t="str">
        <v>NA</v>
      </c>
      <c r="AV414" s="54" t="str">
        <v>NA</v>
      </c>
      <c r="AW414" s="54" t="str">
        <v>NA</v>
      </c>
      <c r="AX414" s="54" t="str">
        <v>NA</v>
      </c>
      <c r="AY414" s="54" t="str">
        <v>NA</v>
      </c>
      <c r="AZ414" s="54" t="str">
        <v>NA</v>
      </c>
      <c r="BA414" s="54" t="str">
        <v>NaN</v>
      </c>
      <c r="BD414" s="59" t="str">
        <v>NA</v>
      </c>
      <c r="BE414" s="59" t="str">
        <v>NA</v>
      </c>
      <c r="BF414" s="59" t="str">
        <v>NaN</v>
      </c>
      <c r="BG414" s="59" t="str">
        <v>NaN</v>
      </c>
      <c r="BH414" s="59" t="str">
        <v>NaN</v>
      </c>
      <c r="BI414" s="59" t="str">
        <v>NaN</v>
      </c>
      <c r="BJ414" s="59" t="str">
        <v>NaN</v>
      </c>
      <c r="BK414" s="59" t="str">
        <v>NA</v>
      </c>
      <c r="BL414" s="59" t="str">
        <v>NA</v>
      </c>
      <c r="BM414" s="59" t="str">
        <v>NA</v>
      </c>
      <c r="BN414" s="59" t="str">
        <v>NA</v>
      </c>
      <c r="BO414" s="59" t="str">
        <v>NA</v>
      </c>
      <c r="BP414" s="59" t="str">
        <v>NA</v>
      </c>
      <c r="BQ414" s="59" t="str">
        <v>NA</v>
      </c>
      <c r="BR414" s="59" t="str">
        <v>NA</v>
      </c>
      <c r="BS414" s="59" t="str">
        <v>NaN</v>
      </c>
    </row>
    <row r="415" spans="2:71" x14ac:dyDescent="0.25">
      <c r="B415" s="52">
        <v>1.7009999999999999E-4</v>
      </c>
      <c r="C415" s="52">
        <v>1.88357E-2</v>
      </c>
      <c r="D415" s="52">
        <v>22.315460000000002</v>
      </c>
      <c r="E415" s="52">
        <v>8.1589390000000002</v>
      </c>
      <c r="F415" s="52">
        <v>2.3272482000000001E-3</v>
      </c>
      <c r="G415" s="52">
        <v>2.2215114E-4</v>
      </c>
      <c r="H415" s="52">
        <v>35.741214999999997</v>
      </c>
      <c r="I415" s="52">
        <v>0.26157460999999999</v>
      </c>
      <c r="J415" s="52">
        <v>0.29400386000000001</v>
      </c>
      <c r="K415" s="52">
        <v>4.5229286420920327E-2</v>
      </c>
      <c r="L415" s="52">
        <v>0.60080775645685336</v>
      </c>
      <c r="M415" s="52">
        <v>0.23897426999999999</v>
      </c>
      <c r="N415" s="52">
        <v>0.47138844000000002</v>
      </c>
      <c r="O415" s="52">
        <v>5.7374270066851252E-2</v>
      </c>
      <c r="P415" s="52">
        <v>0.80319267033378161</v>
      </c>
      <c r="Q415" s="65">
        <v>2.6715956999999998E-10</v>
      </c>
      <c r="T415" s="63">
        <v>1.861E-4</v>
      </c>
      <c r="U415" s="63">
        <v>1.5175299999999999E-2</v>
      </c>
      <c r="V415" s="63">
        <v>23.861550000000001</v>
      </c>
      <c r="W415" s="63">
        <v>7.9430866</v>
      </c>
      <c r="X415" s="63">
        <v>2.3415068E-3</v>
      </c>
      <c r="Y415" s="63">
        <v>2.16832E-4</v>
      </c>
      <c r="Z415" s="63">
        <v>35.807229999999997</v>
      </c>
      <c r="AA415" s="63">
        <v>0.25555270000000002</v>
      </c>
      <c r="AB415" s="63">
        <v>0.26512264000000002</v>
      </c>
      <c r="AC415" s="63">
        <v>3.8167275315933093E-2</v>
      </c>
      <c r="AD415" s="63">
        <v>0.55884261534819968</v>
      </c>
      <c r="AE415" s="63">
        <v>0.22793462</v>
      </c>
      <c r="AF415" s="63">
        <v>0.44725798</v>
      </c>
      <c r="AG415" s="63">
        <v>3.8443368062664372E-2</v>
      </c>
      <c r="AH415" s="63">
        <v>0.75301839028130813</v>
      </c>
      <c r="AI415" s="63">
        <v>2.1319957999999999E-10</v>
      </c>
      <c r="AL415" s="54">
        <v>2.1019999999999999E-4</v>
      </c>
      <c r="AM415" s="54">
        <v>1.23993E-2</v>
      </c>
      <c r="AN415" s="54">
        <v>25.41967</v>
      </c>
      <c r="AO415" s="54">
        <v>7.7351546000000004</v>
      </c>
      <c r="AP415" s="54">
        <v>2.3569043E-3</v>
      </c>
      <c r="AQ415" s="54">
        <v>2.1174147000000001E-4</v>
      </c>
      <c r="AR415" s="54">
        <v>35.880650000000003</v>
      </c>
      <c r="AS415" s="54">
        <v>0.24844826</v>
      </c>
      <c r="AT415" s="54">
        <v>0.23872795999999999</v>
      </c>
      <c r="AU415" s="54">
        <v>3.2656137245527142E-2</v>
      </c>
      <c r="AV415" s="54">
        <v>0.51983235727494814</v>
      </c>
      <c r="AW415" s="54">
        <v>0.21662960000000001</v>
      </c>
      <c r="AX415" s="54">
        <v>0.42650610999999999</v>
      </c>
      <c r="AY415" s="54">
        <v>1.8744418058819851E-2</v>
      </c>
      <c r="AZ415" s="54">
        <v>0.71265246025663309</v>
      </c>
      <c r="BA415" s="54">
        <v>1.7674467E-10</v>
      </c>
      <c r="BD415" s="59">
        <v>2.017E-4</v>
      </c>
      <c r="BE415" s="59">
        <v>1.3835E-2</v>
      </c>
      <c r="BF415" s="59">
        <v>24.616879000000001</v>
      </c>
      <c r="BG415" s="59">
        <v>7.8575686999999999</v>
      </c>
      <c r="BH415" s="59">
        <v>2.3505575999999999E-3</v>
      </c>
      <c r="BI415" s="59">
        <v>2.1431394E-4</v>
      </c>
      <c r="BJ415" s="59">
        <v>35.848995000000002</v>
      </c>
      <c r="BK415" s="59">
        <v>0.25209937999999998</v>
      </c>
      <c r="BL415" s="59">
        <v>0.25277692000000002</v>
      </c>
      <c r="BM415" s="59">
        <v>3.5754997288811027E-2</v>
      </c>
      <c r="BN415" s="59">
        <v>0.54063129731982307</v>
      </c>
      <c r="BO415" s="59">
        <v>0.22275339</v>
      </c>
      <c r="BP415" s="59">
        <v>0.4364537</v>
      </c>
      <c r="BQ415" s="59">
        <v>3.1126166061294279E-2</v>
      </c>
      <c r="BR415" s="59">
        <v>0.72526553025910745</v>
      </c>
      <c r="BS415" s="59">
        <v>1.9796473000000001E-10</v>
      </c>
    </row>
    <row r="416" spans="2:71" x14ac:dyDescent="0.25">
      <c r="B416" s="52">
        <v>1.6009999999999999E-4</v>
      </c>
      <c r="C416" s="52">
        <v>1.3157800000000001E-2</v>
      </c>
      <c r="D416" s="52">
        <v>22.571196</v>
      </c>
      <c r="E416" s="52">
        <v>8.1510300000000004</v>
      </c>
      <c r="F416" s="52">
        <v>2.3473896999999999E-3</v>
      </c>
      <c r="G416" s="52">
        <v>2.2092322E-4</v>
      </c>
      <c r="H416" s="52">
        <v>36.067447999999999</v>
      </c>
      <c r="I416" s="52">
        <v>0.26568613400000002</v>
      </c>
      <c r="J416" s="52">
        <v>0.26859631499999997</v>
      </c>
      <c r="K416" s="52">
        <v>3.0082274142326351E-2</v>
      </c>
      <c r="L416" s="52">
        <v>0.56436472316885322</v>
      </c>
      <c r="M416" s="52">
        <v>0.23056984999999999</v>
      </c>
      <c r="N416" s="52">
        <v>0.47724058000000003</v>
      </c>
      <c r="O416" s="52">
        <v>3.1349512479999999E-9</v>
      </c>
      <c r="P416" s="52">
        <v>0.7438441932853761</v>
      </c>
      <c r="Q416" s="65">
        <v>1.5029923E-10</v>
      </c>
      <c r="T416" s="63">
        <v>1.7569999999999999E-4</v>
      </c>
      <c r="U416" s="63">
        <v>1.0195299999999999E-2</v>
      </c>
      <c r="V416" s="63">
        <v>24.052320000000002</v>
      </c>
      <c r="W416" s="63">
        <v>7.9342084000000002</v>
      </c>
      <c r="X416" s="63">
        <v>2.3639310000000001E-3</v>
      </c>
      <c r="Y416" s="63">
        <v>2.1578071999999999E-4</v>
      </c>
      <c r="Z416" s="63">
        <v>36.170720000000003</v>
      </c>
      <c r="AA416" s="63">
        <v>0.25844115000000001</v>
      </c>
      <c r="AB416" s="63">
        <v>0.24008204399999999</v>
      </c>
      <c r="AC416" s="63">
        <v>2.2295201104176349E-2</v>
      </c>
      <c r="AD416" s="63">
        <v>0.52081839512728589</v>
      </c>
      <c r="AE416" s="63">
        <v>0.22026053600000001</v>
      </c>
      <c r="AF416" s="63">
        <v>0.43475125999999997</v>
      </c>
      <c r="AG416" s="63">
        <v>1.631049656E-9</v>
      </c>
      <c r="AH416" s="63">
        <v>0.69687717175302366</v>
      </c>
      <c r="AI416" s="63">
        <v>1.1833529000000001E-10</v>
      </c>
      <c r="AL416" s="54">
        <v>1.9880000000000001E-4</v>
      </c>
      <c r="AM416" s="54">
        <v>7.9878999999999992E-3</v>
      </c>
      <c r="AN416" s="54">
        <v>25.534403000000001</v>
      </c>
      <c r="AO416" s="54">
        <v>7.7285576000000002</v>
      </c>
      <c r="AP416" s="54">
        <v>2.3817880000000001E-3</v>
      </c>
      <c r="AQ416" s="54">
        <v>2.1091626E-4</v>
      </c>
      <c r="AR416" s="54">
        <v>36.282393999999996</v>
      </c>
      <c r="AS416" s="54">
        <v>0.25036037</v>
      </c>
      <c r="AT416" s="54">
        <v>0.21469748399999999</v>
      </c>
      <c r="AU416" s="54">
        <v>1.5917972081252889E-2</v>
      </c>
      <c r="AV416" s="54">
        <v>0.48097582610166151</v>
      </c>
      <c r="AW416" s="54">
        <v>0.210543645</v>
      </c>
      <c r="AX416" s="54">
        <v>0.39582562999999998</v>
      </c>
      <c r="AY416" s="54">
        <v>1.0508253719999999E-9</v>
      </c>
      <c r="AZ416" s="54">
        <v>0.66594396415865531</v>
      </c>
      <c r="BA416" s="54">
        <v>9.6947825000000003E-11</v>
      </c>
      <c r="BD416" s="59">
        <v>1.908E-4</v>
      </c>
      <c r="BE416" s="59">
        <v>9.0621999999999994E-3</v>
      </c>
      <c r="BF416" s="59">
        <v>24.771868000000001</v>
      </c>
      <c r="BG416" s="59">
        <v>7.8503813999999998</v>
      </c>
      <c r="BH416" s="59">
        <v>2.3742665E-3</v>
      </c>
      <c r="BI416" s="59">
        <v>2.1337872000000001E-4</v>
      </c>
      <c r="BJ416" s="59">
        <v>36.233029999999999</v>
      </c>
      <c r="BK416" s="59">
        <v>0.25461137</v>
      </c>
      <c r="BL416" s="59">
        <v>0.22769748000000001</v>
      </c>
      <c r="BM416" s="59">
        <v>1.9260006092283979E-2</v>
      </c>
      <c r="BN416" s="59">
        <v>0.50156885611404423</v>
      </c>
      <c r="BO416" s="59">
        <v>0.21547984000000001</v>
      </c>
      <c r="BP416" s="59">
        <v>0.41589756</v>
      </c>
      <c r="BQ416" s="59">
        <v>1.3332226000000001E-9</v>
      </c>
      <c r="BR416" s="59">
        <v>0.66634945844105253</v>
      </c>
      <c r="BS416" s="59">
        <v>1.0775904E-10</v>
      </c>
    </row>
    <row r="417" spans="2:71" x14ac:dyDescent="0.25">
      <c r="B417" s="52">
        <v>1.5220000000000001E-4</v>
      </c>
      <c r="C417" s="52">
        <v>1.5213600000000001E-2</v>
      </c>
      <c r="D417" s="52">
        <v>22.088153999999999</v>
      </c>
      <c r="E417" s="52">
        <v>8.1534209999999998</v>
      </c>
      <c r="F417" s="52">
        <v>2.3425627000000001E-3</v>
      </c>
      <c r="G417" s="52">
        <v>2.2274094000000001E-4</v>
      </c>
      <c r="H417" s="52">
        <v>35.977719999999998</v>
      </c>
      <c r="I417" s="52">
        <v>0.267791114</v>
      </c>
      <c r="J417" s="52">
        <v>0.28693858500000002</v>
      </c>
      <c r="K417" s="52">
        <v>3.4882892185994052E-2</v>
      </c>
      <c r="L417" s="52">
        <v>0.58961259121534693</v>
      </c>
      <c r="M417" s="52">
        <v>0.23913092</v>
      </c>
      <c r="N417" s="52">
        <v>0.48246443000000011</v>
      </c>
      <c r="O417" s="52">
        <v>3.2879790059329783E-2</v>
      </c>
      <c r="P417" s="52">
        <v>0.79112619624056213</v>
      </c>
      <c r="Q417" s="65">
        <v>1.8114883E-10</v>
      </c>
      <c r="T417" s="63">
        <v>1.6530000000000001E-4</v>
      </c>
      <c r="U417" s="63">
        <v>1.1797500000000001E-2</v>
      </c>
      <c r="V417" s="63">
        <v>23.546894000000002</v>
      </c>
      <c r="W417" s="63">
        <v>7.935924</v>
      </c>
      <c r="X417" s="63">
        <v>2.3587116000000001E-3</v>
      </c>
      <c r="Y417" s="63">
        <v>2.1754856000000001E-4</v>
      </c>
      <c r="Z417" s="63">
        <v>36.078420000000001</v>
      </c>
      <c r="AA417" s="63">
        <v>0.26210569</v>
      </c>
      <c r="AB417" s="63">
        <v>0.25496791400000002</v>
      </c>
      <c r="AC417" s="63">
        <v>2.7236880131982728E-2</v>
      </c>
      <c r="AD417" s="63">
        <v>0.54431048415748273</v>
      </c>
      <c r="AE417" s="63">
        <v>0.2254485</v>
      </c>
      <c r="AF417" s="63">
        <v>0.46303722000000003</v>
      </c>
      <c r="AG417" s="63">
        <v>3.8342880030964997E-5</v>
      </c>
      <c r="AH417" s="63">
        <v>0.73045283702213226</v>
      </c>
      <c r="AI417" s="63">
        <v>1.3834481000000001E-10</v>
      </c>
      <c r="AL417" s="54">
        <v>1.8569999999999999E-4</v>
      </c>
      <c r="AM417" s="54">
        <v>9.2390000000000007E-3</v>
      </c>
      <c r="AN417" s="54">
        <v>24.999759999999998</v>
      </c>
      <c r="AO417" s="54">
        <v>7.7292665999999999</v>
      </c>
      <c r="AP417" s="54">
        <v>2.3760757999999999E-3</v>
      </c>
      <c r="AQ417" s="54">
        <v>2.1269202999999999E-4</v>
      </c>
      <c r="AR417" s="54">
        <v>36.186664999999998</v>
      </c>
      <c r="AS417" s="54">
        <v>0.25457871999999998</v>
      </c>
      <c r="AT417" s="54">
        <v>0.22870602000000001</v>
      </c>
      <c r="AU417" s="54">
        <v>2.045038909926054E-2</v>
      </c>
      <c r="AV417" s="54">
        <v>0.50373512912169949</v>
      </c>
      <c r="AW417" s="54">
        <v>0.21553655999999999</v>
      </c>
      <c r="AX417" s="54">
        <v>0.42303635000000001</v>
      </c>
      <c r="AY417" s="54">
        <v>1.5814580299999999E-9</v>
      </c>
      <c r="AZ417" s="54">
        <v>0.69970727770688235</v>
      </c>
      <c r="BA417" s="54">
        <v>1.12189924E-10</v>
      </c>
      <c r="BD417" s="59">
        <v>1.7890000000000001E-4</v>
      </c>
      <c r="BE417" s="59">
        <v>1.04692E-2</v>
      </c>
      <c r="BF417" s="59">
        <v>24.252624999999998</v>
      </c>
      <c r="BG417" s="59">
        <v>7.8517710000000003</v>
      </c>
      <c r="BH417" s="59">
        <v>2.368776E-3</v>
      </c>
      <c r="BI417" s="59">
        <v>2.1515499000000001E-4</v>
      </c>
      <c r="BJ417" s="59">
        <v>36.139735999999999</v>
      </c>
      <c r="BK417" s="59">
        <v>0.25839795999999998</v>
      </c>
      <c r="BL417" s="59">
        <v>0.24214499</v>
      </c>
      <c r="BM417" s="59">
        <v>2.407842511454129E-2</v>
      </c>
      <c r="BN417" s="59">
        <v>0.52462137513849305</v>
      </c>
      <c r="BO417" s="59">
        <v>0.220521316</v>
      </c>
      <c r="BP417" s="59">
        <v>0.44376743000000002</v>
      </c>
      <c r="BQ417" s="59">
        <v>2.1163978099999998E-9</v>
      </c>
      <c r="BR417" s="59">
        <v>0.70008393424182214</v>
      </c>
      <c r="BS417" s="59">
        <v>1.2538197E-10</v>
      </c>
    </row>
    <row r="418" spans="2:71" x14ac:dyDescent="0.25">
      <c r="B418" s="52">
        <v>1.3420000000000001E-4</v>
      </c>
      <c r="C418" s="52">
        <v>1.5043300000000001E-2</v>
      </c>
      <c r="D418" s="52">
        <v>21.927216000000001</v>
      </c>
      <c r="E418" s="52">
        <v>8.1527860000000008</v>
      </c>
      <c r="F418" s="52">
        <v>2.3384679999999998E-3</v>
      </c>
      <c r="G418" s="52">
        <v>2.2381659E-4</v>
      </c>
      <c r="H418" s="52">
        <v>35.869522000000003</v>
      </c>
      <c r="I418" s="52">
        <v>0.2739936</v>
      </c>
      <c r="J418" s="52">
        <v>0.30638106999999998</v>
      </c>
      <c r="K418" s="52">
        <v>3.2059600167992232E-2</v>
      </c>
      <c r="L418" s="52">
        <v>0.61243427019670127</v>
      </c>
      <c r="M418" s="52">
        <v>0.255263236</v>
      </c>
      <c r="N418" s="52">
        <v>0.49365948999999998</v>
      </c>
      <c r="O418" s="52">
        <v>7.5285055070427612E-2</v>
      </c>
      <c r="P418" s="52">
        <v>0.86358366730954306</v>
      </c>
      <c r="Q418" s="65">
        <v>2.3904902999999999E-10</v>
      </c>
      <c r="T418" s="63">
        <v>1.427E-4</v>
      </c>
      <c r="U418" s="63">
        <v>9.6649000000000006E-3</v>
      </c>
      <c r="V418" s="63">
        <v>23.400036</v>
      </c>
      <c r="W418" s="63">
        <v>7.9364952999999998</v>
      </c>
      <c r="X418" s="63">
        <v>2.3547756000000001E-3</v>
      </c>
      <c r="Y418" s="63">
        <v>2.1859643000000001E-4</v>
      </c>
      <c r="Z418" s="63">
        <v>35.973618000000002</v>
      </c>
      <c r="AA418" s="63">
        <v>0.26993085</v>
      </c>
      <c r="AB418" s="63">
        <v>0.26858057499999999</v>
      </c>
      <c r="AC418" s="63">
        <v>2.1146417098600649E-2</v>
      </c>
      <c r="AD418" s="63">
        <v>0.55965784212089031</v>
      </c>
      <c r="AE418" s="63">
        <v>0.24160717000000001</v>
      </c>
      <c r="AF418" s="63">
        <v>0.46953632999999989</v>
      </c>
      <c r="AG418" s="63">
        <v>3.6230817060869093E-2</v>
      </c>
      <c r="AH418" s="63">
        <v>0.78931690423994783</v>
      </c>
      <c r="AI418" s="63">
        <v>1.5801860000000001E-10</v>
      </c>
      <c r="AL418" s="54">
        <v>1.6009999999999999E-4</v>
      </c>
      <c r="AM418" s="54">
        <v>8.4659999999999996E-3</v>
      </c>
      <c r="AN418" s="54">
        <v>24.841480000000001</v>
      </c>
      <c r="AO418" s="54">
        <v>7.7299660000000001</v>
      </c>
      <c r="AP418" s="54">
        <v>2.3716150000000001E-3</v>
      </c>
      <c r="AQ418" s="54">
        <v>2.1363626999999999E-4</v>
      </c>
      <c r="AR418" s="54">
        <v>36.079259999999998</v>
      </c>
      <c r="AS418" s="54">
        <v>0.26209556000000001</v>
      </c>
      <c r="AT418" s="54">
        <v>0.239478894</v>
      </c>
      <c r="AU418" s="54">
        <v>1.758398009192572E-2</v>
      </c>
      <c r="AV418" s="54">
        <v>0.51915843411312579</v>
      </c>
      <c r="AW418" s="54">
        <v>0.22690001000000001</v>
      </c>
      <c r="AX418" s="54">
        <v>0.45593155000000002</v>
      </c>
      <c r="AY418" s="54">
        <v>1.3270167554224599E-3</v>
      </c>
      <c r="AZ418" s="54">
        <v>0.73237570690583642</v>
      </c>
      <c r="BA418" s="54">
        <v>1.3120790000000001E-10</v>
      </c>
      <c r="BD418" s="59">
        <v>1.5530000000000001E-4</v>
      </c>
      <c r="BE418" s="59">
        <v>1.0290000000000001E-2</v>
      </c>
      <c r="BF418" s="59">
        <v>24.093333999999999</v>
      </c>
      <c r="BG418" s="59">
        <v>7.8521070000000002</v>
      </c>
      <c r="BH418" s="59">
        <v>2.3643062000000001E-3</v>
      </c>
      <c r="BI418" s="59">
        <v>2.161132E-4</v>
      </c>
      <c r="BJ418" s="59">
        <v>36.031939999999999</v>
      </c>
      <c r="BK418" s="59">
        <v>0.26479499000000001</v>
      </c>
      <c r="BL418" s="59">
        <v>0.25538512000000002</v>
      </c>
      <c r="BM418" s="59">
        <v>2.148574411464834E-2</v>
      </c>
      <c r="BN418" s="59">
        <v>0.5416658541382422</v>
      </c>
      <c r="BO418" s="59">
        <v>0.23382338</v>
      </c>
      <c r="BP418" s="59">
        <v>0.45919321000000002</v>
      </c>
      <c r="BQ418" s="59">
        <v>2.4736578058776861E-2</v>
      </c>
      <c r="BR418" s="59">
        <v>0.75588045820919081</v>
      </c>
      <c r="BS418" s="59">
        <v>1.5029084999999999E-10</v>
      </c>
    </row>
    <row r="419" spans="2:71" x14ac:dyDescent="0.25">
      <c r="B419" s="52">
        <v>1.0789999999999999E-4</v>
      </c>
      <c r="C419" s="52">
        <v>1.34854E-2</v>
      </c>
      <c r="D419" s="52">
        <v>21.996680999999999</v>
      </c>
      <c r="E419" s="52">
        <v>8.1497499999999992</v>
      </c>
      <c r="F419" s="52">
        <v>2.3298960000000001E-3</v>
      </c>
      <c r="G419" s="52">
        <v>2.2573672999999999E-4</v>
      </c>
      <c r="H419" s="52">
        <v>35.629289999999997</v>
      </c>
      <c r="I419" s="52">
        <v>0.27483288</v>
      </c>
      <c r="J419" s="52">
        <v>0.42619506000000001</v>
      </c>
      <c r="K419" s="52">
        <v>5.8614872139600149E-2</v>
      </c>
      <c r="L419" s="52">
        <v>0.75964281217017582</v>
      </c>
      <c r="M419" s="52">
        <v>0.30753645000000002</v>
      </c>
      <c r="N419" s="52">
        <v>0.52036536</v>
      </c>
      <c r="O419" s="52">
        <v>0.32273936016179672</v>
      </c>
      <c r="P419" s="52">
        <v>1.217783037161797</v>
      </c>
      <c r="Q419" s="65">
        <v>2.0126796999999998E-2</v>
      </c>
      <c r="T419" s="63">
        <v>1.1129999999999999E-4</v>
      </c>
      <c r="U419" s="63">
        <v>9.3813999999999998E-3</v>
      </c>
      <c r="V419" s="63">
        <v>23.500122000000001</v>
      </c>
      <c r="W419" s="63">
        <v>7.9396066999999997</v>
      </c>
      <c r="X419" s="63">
        <v>2.3451243000000002E-3</v>
      </c>
      <c r="Y419" s="63">
        <v>2.2019189999999999E-4</v>
      </c>
      <c r="Z419" s="63">
        <v>35.720440000000004</v>
      </c>
      <c r="AA419" s="63">
        <v>0.271795917</v>
      </c>
      <c r="AB419" s="63">
        <v>0.37376456000000002</v>
      </c>
      <c r="AC419" s="63">
        <v>4.5073062100985932E-2</v>
      </c>
      <c r="AD419" s="63">
        <v>0.69063353912715475</v>
      </c>
      <c r="AE419" s="63">
        <v>0.29027974600000001</v>
      </c>
      <c r="AF419" s="63">
        <v>0.48686294000000002</v>
      </c>
      <c r="AG419" s="63">
        <v>0.27426460013344062</v>
      </c>
      <c r="AH419" s="63">
        <v>1.1115387691334411</v>
      </c>
      <c r="AI419" s="63">
        <v>6.7411247000000001E-3</v>
      </c>
      <c r="AL419" s="54">
        <v>1.208E-4</v>
      </c>
      <c r="AM419" s="54">
        <v>6.5738000000000003E-3</v>
      </c>
      <c r="AN419" s="54">
        <v>24.989409999999999</v>
      </c>
      <c r="AO419" s="54">
        <v>7.7351809999999999</v>
      </c>
      <c r="AP419" s="54">
        <v>2.3617893000000001E-3</v>
      </c>
      <c r="AQ419" s="54">
        <v>2.1496126E-4</v>
      </c>
      <c r="AR419" s="54">
        <v>35.824855999999997</v>
      </c>
      <c r="AS419" s="54">
        <v>0.26727225999999998</v>
      </c>
      <c r="AT419" s="54">
        <v>0.323811715</v>
      </c>
      <c r="AU419" s="54">
        <v>3.2481246077179657E-2</v>
      </c>
      <c r="AV419" s="54">
        <v>0.62356522109954937</v>
      </c>
      <c r="AW419" s="54">
        <v>0.27284156599999998</v>
      </c>
      <c r="AX419" s="54">
        <v>0.45651703999999999</v>
      </c>
      <c r="AY419" s="54">
        <v>0.22568794011079621</v>
      </c>
      <c r="AZ419" s="54">
        <v>1.0246916122107961</v>
      </c>
      <c r="BA419" s="54">
        <v>7.6899259999999996E-8</v>
      </c>
      <c r="BD419" s="59">
        <v>1.183E-4</v>
      </c>
      <c r="BE419" s="59">
        <v>7.8387000000000005E-3</v>
      </c>
      <c r="BF419" s="59">
        <v>24.221057999999999</v>
      </c>
      <c r="BG419" s="59">
        <v>7.8555830000000002</v>
      </c>
      <c r="BH419" s="59">
        <v>2.3547084999999998E-3</v>
      </c>
      <c r="BI419" s="59">
        <v>2.1760584999999999E-4</v>
      </c>
      <c r="BJ419" s="59">
        <v>35.781120000000001</v>
      </c>
      <c r="BK419" s="59">
        <v>0.26978284200000002</v>
      </c>
      <c r="BL419" s="59">
        <v>0.34819453</v>
      </c>
      <c r="BM419" s="59">
        <v>3.8747985088327982E-2</v>
      </c>
      <c r="BN419" s="59">
        <v>0.65672535711265223</v>
      </c>
      <c r="BO419" s="59">
        <v>0.28158069499999999</v>
      </c>
      <c r="BP419" s="59">
        <v>0.47194963000000001</v>
      </c>
      <c r="BQ419" s="59">
        <v>0.2487575101206074</v>
      </c>
      <c r="BR419" s="59">
        <v>1.048321589220607</v>
      </c>
      <c r="BS419" s="59">
        <v>6.1468803000000005E-4</v>
      </c>
    </row>
    <row r="420" spans="2:71" x14ac:dyDescent="0.25">
      <c r="B420" s="52" t="str">
        <v>NA</v>
      </c>
      <c r="C420" s="52" t="str">
        <v>NA</v>
      </c>
      <c r="D420" s="52" t="str">
        <v>NaN</v>
      </c>
      <c r="E420" s="52" t="str">
        <v>NaN</v>
      </c>
      <c r="F420" s="52" t="str">
        <v>NaN</v>
      </c>
      <c r="G420" s="52" t="str">
        <v>NaN</v>
      </c>
      <c r="H420" s="52" t="str">
        <v>NaN</v>
      </c>
      <c r="I420" s="52" t="str">
        <v>NA</v>
      </c>
      <c r="J420" s="52" t="str">
        <v>NA</v>
      </c>
      <c r="K420" s="52" t="str">
        <v>NA</v>
      </c>
      <c r="L420" s="52" t="str">
        <v>NA</v>
      </c>
      <c r="M420" s="52" t="str">
        <v>NA</v>
      </c>
      <c r="N420" s="52" t="str">
        <v>NA</v>
      </c>
      <c r="O420" s="52" t="str">
        <v>NA</v>
      </c>
      <c r="P420" s="52" t="str">
        <v>NA</v>
      </c>
      <c r="Q420" s="65" t="str">
        <v>NaN</v>
      </c>
      <c r="T420" s="63" t="str">
        <v>NA</v>
      </c>
      <c r="U420" s="63" t="str">
        <v>NA</v>
      </c>
      <c r="V420" s="63" t="str">
        <v>NaN</v>
      </c>
      <c r="W420" s="63" t="str">
        <v>NaN</v>
      </c>
      <c r="X420" s="63" t="str">
        <v>NaN</v>
      </c>
      <c r="Y420" s="63" t="str">
        <v>NaN</v>
      </c>
      <c r="Z420" s="63" t="str">
        <v>NaN</v>
      </c>
      <c r="AA420" s="63" t="str">
        <v>NA</v>
      </c>
      <c r="AB420" s="63" t="str">
        <v>NA</v>
      </c>
      <c r="AC420" s="63" t="str">
        <v>NA</v>
      </c>
      <c r="AD420" s="63" t="str">
        <v>NA</v>
      </c>
      <c r="AE420" s="63" t="str">
        <v>NA</v>
      </c>
      <c r="AF420" s="63" t="str">
        <v>NA</v>
      </c>
      <c r="AG420" s="63" t="str">
        <v>NA</v>
      </c>
      <c r="AH420" s="63" t="str">
        <v>NA</v>
      </c>
      <c r="AI420" s="63" t="str">
        <v>NaN</v>
      </c>
      <c r="AL420" s="54" t="str">
        <v>NA</v>
      </c>
      <c r="AM420" s="54" t="str">
        <v>NA</v>
      </c>
      <c r="AN420" s="54" t="str">
        <v>NaN</v>
      </c>
      <c r="AO420" s="54" t="str">
        <v>NaN</v>
      </c>
      <c r="AP420" s="54" t="str">
        <v>NaN</v>
      </c>
      <c r="AQ420" s="54" t="str">
        <v>NaN</v>
      </c>
      <c r="AR420" s="54" t="str">
        <v>NaN</v>
      </c>
      <c r="AS420" s="54" t="str">
        <v>NA</v>
      </c>
      <c r="AT420" s="54" t="str">
        <v>NA</v>
      </c>
      <c r="AU420" s="54" t="str">
        <v>NA</v>
      </c>
      <c r="AV420" s="54" t="str">
        <v>NA</v>
      </c>
      <c r="AW420" s="54" t="str">
        <v>NA</v>
      </c>
      <c r="AX420" s="54" t="str">
        <v>NA</v>
      </c>
      <c r="AY420" s="54" t="str">
        <v>NA</v>
      </c>
      <c r="AZ420" s="54" t="str">
        <v>NA</v>
      </c>
      <c r="BA420" s="54" t="str">
        <v>NaN</v>
      </c>
      <c r="BD420" s="59" t="str">
        <v>NA</v>
      </c>
      <c r="BE420" s="59" t="str">
        <v>NA</v>
      </c>
      <c r="BF420" s="59" t="str">
        <v>NaN</v>
      </c>
      <c r="BG420" s="59" t="str">
        <v>NaN</v>
      </c>
      <c r="BH420" s="59" t="str">
        <v>NaN</v>
      </c>
      <c r="BI420" s="59" t="str">
        <v>NaN</v>
      </c>
      <c r="BJ420" s="59" t="str">
        <v>NaN</v>
      </c>
      <c r="BK420" s="59" t="str">
        <v>NA</v>
      </c>
      <c r="BL420" s="59" t="str">
        <v>NA</v>
      </c>
      <c r="BM420" s="59" t="str">
        <v>NA</v>
      </c>
      <c r="BN420" s="59" t="str">
        <v>NA</v>
      </c>
      <c r="BO420" s="59" t="str">
        <v>NA</v>
      </c>
      <c r="BP420" s="59" t="str">
        <v>NA</v>
      </c>
      <c r="BQ420" s="59" t="str">
        <v>NA</v>
      </c>
      <c r="BR420" s="59" t="str">
        <v>NA</v>
      </c>
      <c r="BS420" s="59" t="str">
        <v>NaN</v>
      </c>
    </row>
    <row r="421" spans="2:71" x14ac:dyDescent="0.25">
      <c r="B421" s="52" t="str" cm="1">
        <f t="array" ref="B421:B430">TRANSPOSE(Fe!S$16:AB$16)</f>
        <v>NA</v>
      </c>
      <c r="C421" s="52" t="str" cm="1">
        <f t="array" ref="C421:C430">TRANSPOSE('PO4'!S$16:AB$16)</f>
        <v>NA</v>
      </c>
      <c r="D421" s="52" t="str" cm="1">
        <f t="array" ref="D421:D430">TRANSPOSE(surface_T!S$16:AB$16)</f>
        <v>NaN</v>
      </c>
      <c r="E421" s="52" t="str" cm="1">
        <f t="array" ref="E421:E430">TRANSPOSE(surface_ph!S$16:AB$16)</f>
        <v>NaN</v>
      </c>
      <c r="F421" s="52" t="str" cm="1">
        <f t="array" ref="F421:F430">TRANSPOSE(surface_Alk!S$16:AB$16)</f>
        <v>NaN</v>
      </c>
      <c r="G421" s="52" t="str" cm="1">
        <f t="array" ref="G421:G430">TRANSPOSE(surface_oxugen!S$16:AB$16)</f>
        <v>NaN</v>
      </c>
      <c r="H421" s="52" t="str" cm="1">
        <f t="array" ref="H421:H430">TRANSPOSE(Surface_sal!S$16:AB$16)</f>
        <v>NaN</v>
      </c>
      <c r="I421" s="52" t="str" cm="1">
        <f t="array" ref="I421:I430">TRANSPOSE(picophyto!S$16:AB$16)</f>
        <v>NA</v>
      </c>
      <c r="J421" s="52" t="str" cm="1">
        <f t="array" ref="J421:J430">TRANSPOSE(nanophyto!S$16:AB$16)</f>
        <v>NA</v>
      </c>
      <c r="K421" s="52" t="str" cm="1">
        <f t="array" ref="K421:K430">TRANSPOSE(microphyto!S$16:AB$16)</f>
        <v>NA</v>
      </c>
      <c r="L421" s="52" t="str" cm="1">
        <f t="array" ref="L421:L430">TRANSPOSE(total_phyto!S$16:AB$16)</f>
        <v>NA</v>
      </c>
      <c r="M421" s="52" t="str" cm="1">
        <f t="array" ref="M421:M430">TRANSPOSE(nanozoo!S$16:AB$16)</f>
        <v>NA</v>
      </c>
      <c r="N421" s="52" t="str" cm="1">
        <f t="array" ref="N421:N430">TRANSPOSE(microzoo!S$16:AB$16)</f>
        <v>NA</v>
      </c>
      <c r="O421" s="52" t="str" cm="1">
        <f t="array" ref="O421:O430">TRANSPOSE(mesozoo!S$16:AB$16)</f>
        <v>NA</v>
      </c>
      <c r="P421" s="52" t="str" cm="1">
        <f t="array" ref="P421:P430">TRANSPOSE(total_zoo!S$16:AB$16)</f>
        <v>NA</v>
      </c>
      <c r="Q421" s="65" t="str" cm="1">
        <f t="array" ref="Q421:Q430">TRANSPOSE(foram!S$16:AB$16)</f>
        <v>NaN</v>
      </c>
      <c r="T421" s="63" t="str" cm="1">
        <f t="array" ref="T421:T430">TRANSPOSE(Fe!S$127:AB$127)</f>
        <v>NA</v>
      </c>
      <c r="U421" s="63" t="str" cm="1">
        <f t="array" ref="U421:U430">TRANSPOSE('PO4'!S$127:AB$127)</f>
        <v>NA</v>
      </c>
      <c r="V421" s="63" t="str" cm="1">
        <f t="array" ref="V421:V430">TRANSPOSE(surface_T!S$127:AB$127)</f>
        <v>NaN</v>
      </c>
      <c r="W421" s="63" t="str" cm="1">
        <f t="array" ref="W421:W430">TRANSPOSE(surface_ph!S$127:AB$127)</f>
        <v>NaN</v>
      </c>
      <c r="X421" s="63" t="str" cm="1">
        <f t="array" ref="X421:X430">TRANSPOSE(surface_Alk!S$127:AB$127)</f>
        <v>NaN</v>
      </c>
      <c r="Y421" s="63" t="str" cm="1">
        <f t="array" ref="Y421:Y430">TRANSPOSE(surface_oxugen!S$127:AB$127)</f>
        <v>NaN</v>
      </c>
      <c r="Z421" s="63" t="str" cm="1">
        <f t="array" ref="Z421:Z430">TRANSPOSE(Surface_sal!S$127:AB$127)</f>
        <v>NaN</v>
      </c>
      <c r="AA421" s="63" t="str" cm="1">
        <f t="array" ref="AA421:AA430">TRANSPOSE(picophyto!S$127:AB$127)</f>
        <v>NA</v>
      </c>
      <c r="AB421" s="63" t="str" cm="1">
        <f t="array" ref="AB421:AB430">TRANSPOSE(nanophyto!S$127:AB$127)</f>
        <v>NA</v>
      </c>
      <c r="AC421" s="63" t="str" cm="1">
        <f t="array" ref="AC421:AC430">TRANSPOSE(microphyto!S$127:AB$127)</f>
        <v>NA</v>
      </c>
      <c r="AD421" s="63" t="str" cm="1">
        <f t="array" ref="AD421:AD430">TRANSPOSE(total_phyto!S$127:AB$127)</f>
        <v>NA</v>
      </c>
      <c r="AE421" s="63" t="str" cm="1">
        <f t="array" ref="AE421:AE430">TRANSPOSE(nanozoo!S$127:AB$127)</f>
        <v>NA</v>
      </c>
      <c r="AF421" s="63" t="str" cm="1">
        <f t="array" ref="AF421:AF430">TRANSPOSE(microzoo!S$127:AB$127)</f>
        <v>NA</v>
      </c>
      <c r="AG421" s="63" t="str" cm="1">
        <f t="array" ref="AG421:AG430">TRANSPOSE(mesozoo!S$127:AB$127)</f>
        <v>NA</v>
      </c>
      <c r="AH421" s="63" t="str" cm="1">
        <f t="array" ref="AH421:AH430">TRANSPOSE(total_zoo!S$127:AB$127)</f>
        <v>NA</v>
      </c>
      <c r="AI421" s="63" t="str" cm="1">
        <f t="array" ref="AI421:AI430">TRANSPOSE(foram!S$127:AB$127)</f>
        <v>NaN</v>
      </c>
      <c r="AL421" s="54" t="str" cm="1">
        <f t="array" ref="AL421:AL430">TRANSPOSE(Fe!S$164:AB$164)</f>
        <v>NA</v>
      </c>
      <c r="AM421" s="54" t="str" cm="1">
        <f t="array" ref="AM421:AM430">TRANSPOSE('PO4'!S$164:AB$164)</f>
        <v>NA</v>
      </c>
      <c r="AN421" s="54" t="str" cm="1">
        <f t="array" ref="AN421:AN430">TRANSPOSE(surface_T!S$164:AB$164)</f>
        <v>NaN</v>
      </c>
      <c r="AO421" s="54" t="str" cm="1">
        <f t="array" ref="AO421:AO430">TRANSPOSE(surface_ph!S$164:AB$164)</f>
        <v>NaN</v>
      </c>
      <c r="AP421" s="54" t="str" cm="1">
        <f t="array" ref="AP421:AP430">TRANSPOSE(surface_Alk!S$164:AB$164)</f>
        <v>NaN</v>
      </c>
      <c r="AQ421" s="54" t="str" cm="1">
        <f t="array" ref="AQ421:AQ430">TRANSPOSE(surface_oxugen!S$164:AB$164)</f>
        <v>NaN</v>
      </c>
      <c r="AR421" s="54" t="str" cm="1">
        <f t="array" ref="AR421:AR430">TRANSPOSE(Surface_sal!S$164:AB$164)</f>
        <v>NaN</v>
      </c>
      <c r="AS421" s="54" t="str" cm="1">
        <f t="array" ref="AS421:AS430">TRANSPOSE(picophyto!S$164:AB$164)</f>
        <v>NA</v>
      </c>
      <c r="AT421" s="54" t="str" cm="1">
        <f t="array" ref="AT421:AT430">TRANSPOSE(nanophyto!S$164:AB$164)</f>
        <v>NA</v>
      </c>
      <c r="AU421" s="54" t="str" cm="1">
        <f t="array" ref="AU421:AU430">TRANSPOSE(microphyto!S$164:AB$164)</f>
        <v>NA</v>
      </c>
      <c r="AV421" s="54" t="str" cm="1">
        <f t="array" ref="AV421:AV430">TRANSPOSE(total_phyto!S$164:AB$164)</f>
        <v>NA</v>
      </c>
      <c r="AW421" s="54" t="str" cm="1">
        <f t="array" ref="AW421:AW430">TRANSPOSE(nanozoo!S$164:AB$164)</f>
        <v>NA</v>
      </c>
      <c r="AX421" s="54" t="str" cm="1">
        <f t="array" ref="AX421:AX430">TRANSPOSE(microzoo!S$164:AB$164)</f>
        <v>NA</v>
      </c>
      <c r="AY421" s="54" t="str" cm="1">
        <f t="array" ref="AY421:AY430">TRANSPOSE(mesozoo!S$164:AB$164)</f>
        <v>NA</v>
      </c>
      <c r="AZ421" s="54" t="str" cm="1">
        <f t="array" ref="AZ421:AZ430">TRANSPOSE(total_zoo!S$164:AB$164)</f>
        <v>NA</v>
      </c>
      <c r="BA421" s="54" t="str" cm="1">
        <f t="array" ref="BA421:BA430">TRANSPOSE(foram!S$164:AB$164)</f>
        <v>NaN</v>
      </c>
      <c r="BD421" s="59" t="str" cm="1">
        <f t="array" ref="BD421:BD430">TRANSPOSE(Fe!S$90:AB$90)</f>
        <v>NA</v>
      </c>
      <c r="BE421" s="59" t="str" cm="1">
        <f t="array" ref="BE421:BE430">TRANSPOSE('PO4'!S$90:AB$90)</f>
        <v>NA</v>
      </c>
      <c r="BF421" s="59" t="str" cm="1">
        <f t="array" ref="BF421:BF430">TRANSPOSE(surface_T!S$90:AB$90)</f>
        <v>NaN</v>
      </c>
      <c r="BG421" s="59" t="str" cm="1">
        <f t="array" ref="BG421:BG430">TRANSPOSE(surface_ph!S$90:AB$90)</f>
        <v>NaN</v>
      </c>
      <c r="BH421" s="59" t="str" cm="1">
        <f t="array" ref="BH421:BH430">TRANSPOSE(surface_Alk!S$90:AB$90)</f>
        <v>NaN</v>
      </c>
      <c r="BI421" s="59" t="str" cm="1">
        <f t="array" ref="BI421:BI430">TRANSPOSE(surface_oxugen!S$90:AB$90)</f>
        <v>NaN</v>
      </c>
      <c r="BJ421" s="59" t="str" cm="1">
        <f t="array" ref="BJ421:BJ430">TRANSPOSE(Surface_sal!S$90:AB$90)</f>
        <v>NaN</v>
      </c>
      <c r="BK421" s="59" t="str" cm="1">
        <f t="array" ref="BK421:BK430">TRANSPOSE(picophyto!S$90:AB$90)</f>
        <v>NA</v>
      </c>
      <c r="BL421" s="59" t="str" cm="1">
        <f t="array" ref="BL421:BL430">TRANSPOSE(nanophyto!S$90:AB$90)</f>
        <v>NA</v>
      </c>
      <c r="BM421" s="59" t="str" cm="1">
        <f t="array" ref="BM421:BM430">TRANSPOSE(microphyto!S$90:AB$90)</f>
        <v>NA</v>
      </c>
      <c r="BN421" s="59" t="str" cm="1">
        <f t="array" ref="BN421:BN430">TRANSPOSE(total_phyto!S$90:AB$90)</f>
        <v>NA</v>
      </c>
      <c r="BO421" s="59" t="str" cm="1">
        <f t="array" ref="BO421:BO430">TRANSPOSE(nanozoo!S$90:AB$90)</f>
        <v>NA</v>
      </c>
      <c r="BP421" s="59" t="str" cm="1">
        <f t="array" ref="BP421:BP430">TRANSPOSE(microzoo!S$90:AB$90)</f>
        <v>NA</v>
      </c>
      <c r="BQ421" s="59" t="str" cm="1">
        <f t="array" ref="BQ421:BQ430">TRANSPOSE(mesozoo!S$90:AB$90)</f>
        <v>NA</v>
      </c>
      <c r="BR421" s="59" t="str" cm="1">
        <f t="array" ref="BR421:BR430">TRANSPOSE(total_zoo!S$90:AB$90)</f>
        <v>NA</v>
      </c>
      <c r="BS421" s="59" t="str" cm="1">
        <f t="array" ref="BS421:BS430">TRANSPOSE(foram!S$90:AB$90)</f>
        <v>NaN</v>
      </c>
    </row>
    <row r="422" spans="2:71" x14ac:dyDescent="0.25">
      <c r="B422" s="52" t="str">
        <v>NA</v>
      </c>
      <c r="C422" s="52" t="str">
        <v>NA</v>
      </c>
      <c r="D422" s="52" t="str">
        <v>NaN</v>
      </c>
      <c r="E422" s="52" t="str">
        <v>NaN</v>
      </c>
      <c r="F422" s="52" t="str">
        <v>NaN</v>
      </c>
      <c r="G422" s="52" t="str">
        <v>NaN</v>
      </c>
      <c r="H422" s="52" t="str">
        <v>NaN</v>
      </c>
      <c r="I422" s="52" t="str">
        <v>NA</v>
      </c>
      <c r="J422" s="52" t="str">
        <v>NA</v>
      </c>
      <c r="K422" s="52" t="str">
        <v>NA</v>
      </c>
      <c r="L422" s="52" t="str">
        <v>NA</v>
      </c>
      <c r="M422" s="52" t="str">
        <v>NA</v>
      </c>
      <c r="N422" s="52" t="str">
        <v>NA</v>
      </c>
      <c r="O422" s="52" t="str">
        <v>NA</v>
      </c>
      <c r="P422" s="52" t="str">
        <v>NA</v>
      </c>
      <c r="Q422" s="65" t="str">
        <v>NaN</v>
      </c>
      <c r="T422" s="63" t="str">
        <v>NA</v>
      </c>
      <c r="U422" s="63" t="str">
        <v>NA</v>
      </c>
      <c r="V422" s="63" t="str">
        <v>NaN</v>
      </c>
      <c r="W422" s="63" t="str">
        <v>NaN</v>
      </c>
      <c r="X422" s="63" t="str">
        <v>NaN</v>
      </c>
      <c r="Y422" s="63" t="str">
        <v>NaN</v>
      </c>
      <c r="Z422" s="63" t="str">
        <v>NaN</v>
      </c>
      <c r="AA422" s="63" t="str">
        <v>NA</v>
      </c>
      <c r="AB422" s="63" t="str">
        <v>NA</v>
      </c>
      <c r="AC422" s="63" t="str">
        <v>NA</v>
      </c>
      <c r="AD422" s="63" t="str">
        <v>NA</v>
      </c>
      <c r="AE422" s="63" t="str">
        <v>NA</v>
      </c>
      <c r="AF422" s="63" t="str">
        <v>NA</v>
      </c>
      <c r="AG422" s="63" t="str">
        <v>NA</v>
      </c>
      <c r="AH422" s="63" t="str">
        <v>NA</v>
      </c>
      <c r="AI422" s="63" t="str">
        <v>NaN</v>
      </c>
      <c r="AL422" s="54" t="str">
        <v>NA</v>
      </c>
      <c r="AM422" s="54" t="str">
        <v>NA</v>
      </c>
      <c r="AN422" s="54" t="str">
        <v>NaN</v>
      </c>
      <c r="AO422" s="54" t="str">
        <v>NaN</v>
      </c>
      <c r="AP422" s="54" t="str">
        <v>NaN</v>
      </c>
      <c r="AQ422" s="54" t="str">
        <v>NaN</v>
      </c>
      <c r="AR422" s="54" t="str">
        <v>NaN</v>
      </c>
      <c r="AS422" s="54" t="str">
        <v>NA</v>
      </c>
      <c r="AT422" s="54" t="str">
        <v>NA</v>
      </c>
      <c r="AU422" s="54" t="str">
        <v>NA</v>
      </c>
      <c r="AV422" s="54" t="str">
        <v>NA</v>
      </c>
      <c r="AW422" s="54" t="str">
        <v>NA</v>
      </c>
      <c r="AX422" s="54" t="str">
        <v>NA</v>
      </c>
      <c r="AY422" s="54" t="str">
        <v>NA</v>
      </c>
      <c r="AZ422" s="54" t="str">
        <v>NA</v>
      </c>
      <c r="BA422" s="54" t="str">
        <v>NaN</v>
      </c>
      <c r="BD422" s="59" t="str">
        <v>NA</v>
      </c>
      <c r="BE422" s="59" t="str">
        <v>NA</v>
      </c>
      <c r="BF422" s="59" t="str">
        <v>NaN</v>
      </c>
      <c r="BG422" s="59" t="str">
        <v>NaN</v>
      </c>
      <c r="BH422" s="59" t="str">
        <v>NaN</v>
      </c>
      <c r="BI422" s="59" t="str">
        <v>NaN</v>
      </c>
      <c r="BJ422" s="59" t="str">
        <v>NaN</v>
      </c>
      <c r="BK422" s="59" t="str">
        <v>NA</v>
      </c>
      <c r="BL422" s="59" t="str">
        <v>NA</v>
      </c>
      <c r="BM422" s="59" t="str">
        <v>NA</v>
      </c>
      <c r="BN422" s="59" t="str">
        <v>NA</v>
      </c>
      <c r="BO422" s="59" t="str">
        <v>NA</v>
      </c>
      <c r="BP422" s="59" t="str">
        <v>NA</v>
      </c>
      <c r="BQ422" s="59" t="str">
        <v>NA</v>
      </c>
      <c r="BR422" s="59" t="str">
        <v>NA</v>
      </c>
      <c r="BS422" s="59" t="str">
        <v>NaN</v>
      </c>
    </row>
    <row r="423" spans="2:71" x14ac:dyDescent="0.25">
      <c r="B423" s="52" t="str">
        <v>NA</v>
      </c>
      <c r="C423" s="52" t="str">
        <v>NA</v>
      </c>
      <c r="D423" s="52" t="str">
        <v>NaN</v>
      </c>
      <c r="E423" s="52" t="str">
        <v>NaN</v>
      </c>
      <c r="F423" s="52" t="str">
        <v>NaN</v>
      </c>
      <c r="G423" s="52" t="str">
        <v>NaN</v>
      </c>
      <c r="H423" s="52" t="str">
        <v>NaN</v>
      </c>
      <c r="I423" s="52" t="str">
        <v>NA</v>
      </c>
      <c r="J423" s="52" t="str">
        <v>NA</v>
      </c>
      <c r="K423" s="52" t="str">
        <v>NA</v>
      </c>
      <c r="L423" s="52" t="str">
        <v>NA</v>
      </c>
      <c r="M423" s="52" t="str">
        <v>NA</v>
      </c>
      <c r="N423" s="52" t="str">
        <v>NA</v>
      </c>
      <c r="O423" s="52" t="str">
        <v>NA</v>
      </c>
      <c r="P423" s="52" t="str">
        <v>NA</v>
      </c>
      <c r="Q423" s="65" t="str">
        <v>NaN</v>
      </c>
      <c r="T423" s="63" t="str">
        <v>NA</v>
      </c>
      <c r="U423" s="63" t="str">
        <v>NA</v>
      </c>
      <c r="V423" s="63" t="str">
        <v>NaN</v>
      </c>
      <c r="W423" s="63" t="str">
        <v>NaN</v>
      </c>
      <c r="X423" s="63" t="str">
        <v>NaN</v>
      </c>
      <c r="Y423" s="63" t="str">
        <v>NaN</v>
      </c>
      <c r="Z423" s="63" t="str">
        <v>NaN</v>
      </c>
      <c r="AA423" s="63" t="str">
        <v>NA</v>
      </c>
      <c r="AB423" s="63" t="str">
        <v>NA</v>
      </c>
      <c r="AC423" s="63" t="str">
        <v>NA</v>
      </c>
      <c r="AD423" s="63" t="str">
        <v>NA</v>
      </c>
      <c r="AE423" s="63" t="str">
        <v>NA</v>
      </c>
      <c r="AF423" s="63" t="str">
        <v>NA</v>
      </c>
      <c r="AG423" s="63" t="str">
        <v>NA</v>
      </c>
      <c r="AH423" s="63" t="str">
        <v>NA</v>
      </c>
      <c r="AI423" s="63" t="str">
        <v>NaN</v>
      </c>
      <c r="AL423" s="54" t="str">
        <v>NA</v>
      </c>
      <c r="AM423" s="54" t="str">
        <v>NA</v>
      </c>
      <c r="AN423" s="54" t="str">
        <v>NaN</v>
      </c>
      <c r="AO423" s="54" t="str">
        <v>NaN</v>
      </c>
      <c r="AP423" s="54" t="str">
        <v>NaN</v>
      </c>
      <c r="AQ423" s="54" t="str">
        <v>NaN</v>
      </c>
      <c r="AR423" s="54" t="str">
        <v>NaN</v>
      </c>
      <c r="AS423" s="54" t="str">
        <v>NA</v>
      </c>
      <c r="AT423" s="54" t="str">
        <v>NA</v>
      </c>
      <c r="AU423" s="54" t="str">
        <v>NA</v>
      </c>
      <c r="AV423" s="54" t="str">
        <v>NA</v>
      </c>
      <c r="AW423" s="54" t="str">
        <v>NA</v>
      </c>
      <c r="AX423" s="54" t="str">
        <v>NA</v>
      </c>
      <c r="AY423" s="54" t="str">
        <v>NA</v>
      </c>
      <c r="AZ423" s="54" t="str">
        <v>NA</v>
      </c>
      <c r="BA423" s="54" t="str">
        <v>NaN</v>
      </c>
      <c r="BD423" s="59" t="str">
        <v>NA</v>
      </c>
      <c r="BE423" s="59" t="str">
        <v>NA</v>
      </c>
      <c r="BF423" s="59" t="str">
        <v>NaN</v>
      </c>
      <c r="BG423" s="59" t="str">
        <v>NaN</v>
      </c>
      <c r="BH423" s="59" t="str">
        <v>NaN</v>
      </c>
      <c r="BI423" s="59" t="str">
        <v>NaN</v>
      </c>
      <c r="BJ423" s="59" t="str">
        <v>NaN</v>
      </c>
      <c r="BK423" s="59" t="str">
        <v>NA</v>
      </c>
      <c r="BL423" s="59" t="str">
        <v>NA</v>
      </c>
      <c r="BM423" s="59" t="str">
        <v>NA</v>
      </c>
      <c r="BN423" s="59" t="str">
        <v>NA</v>
      </c>
      <c r="BO423" s="59" t="str">
        <v>NA</v>
      </c>
      <c r="BP423" s="59" t="str">
        <v>NA</v>
      </c>
      <c r="BQ423" s="59" t="str">
        <v>NA</v>
      </c>
      <c r="BR423" s="59" t="str">
        <v>NA</v>
      </c>
      <c r="BS423" s="59" t="str">
        <v>NaN</v>
      </c>
    </row>
    <row r="424" spans="2:71" x14ac:dyDescent="0.25">
      <c r="B424" s="52" t="str">
        <v>NA</v>
      </c>
      <c r="C424" s="52" t="str">
        <v>NA</v>
      </c>
      <c r="D424" s="52" t="str">
        <v>NaN</v>
      </c>
      <c r="E424" s="52" t="str">
        <v>NaN</v>
      </c>
      <c r="F424" s="52" t="str">
        <v>NaN</v>
      </c>
      <c r="G424" s="52" t="str">
        <v>NaN</v>
      </c>
      <c r="H424" s="52" t="str">
        <v>NaN</v>
      </c>
      <c r="I424" s="52" t="str">
        <v>NA</v>
      </c>
      <c r="J424" s="52" t="str">
        <v>NA</v>
      </c>
      <c r="K424" s="52" t="str">
        <v>NA</v>
      </c>
      <c r="L424" s="52" t="str">
        <v>NA</v>
      </c>
      <c r="M424" s="52" t="str">
        <v>NA</v>
      </c>
      <c r="N424" s="52" t="str">
        <v>NA</v>
      </c>
      <c r="O424" s="52" t="str">
        <v>NA</v>
      </c>
      <c r="P424" s="52" t="str">
        <v>NA</v>
      </c>
      <c r="Q424" s="65" t="str">
        <v>NaN</v>
      </c>
      <c r="T424" s="63" t="str">
        <v>NA</v>
      </c>
      <c r="U424" s="63" t="str">
        <v>NA</v>
      </c>
      <c r="V424" s="63" t="str">
        <v>NaN</v>
      </c>
      <c r="W424" s="63" t="str">
        <v>NaN</v>
      </c>
      <c r="X424" s="63" t="str">
        <v>NaN</v>
      </c>
      <c r="Y424" s="63" t="str">
        <v>NaN</v>
      </c>
      <c r="Z424" s="63" t="str">
        <v>NaN</v>
      </c>
      <c r="AA424" s="63" t="str">
        <v>NA</v>
      </c>
      <c r="AB424" s="63" t="str">
        <v>NA</v>
      </c>
      <c r="AC424" s="63" t="str">
        <v>NA</v>
      </c>
      <c r="AD424" s="63" t="str">
        <v>NA</v>
      </c>
      <c r="AE424" s="63" t="str">
        <v>NA</v>
      </c>
      <c r="AF424" s="63" t="str">
        <v>NA</v>
      </c>
      <c r="AG424" s="63" t="str">
        <v>NA</v>
      </c>
      <c r="AH424" s="63" t="str">
        <v>NA</v>
      </c>
      <c r="AI424" s="63" t="str">
        <v>NaN</v>
      </c>
      <c r="AL424" s="54" t="str">
        <v>NA</v>
      </c>
      <c r="AM424" s="54" t="str">
        <v>NA</v>
      </c>
      <c r="AN424" s="54" t="str">
        <v>NaN</v>
      </c>
      <c r="AO424" s="54" t="str">
        <v>NaN</v>
      </c>
      <c r="AP424" s="54" t="str">
        <v>NaN</v>
      </c>
      <c r="AQ424" s="54" t="str">
        <v>NaN</v>
      </c>
      <c r="AR424" s="54" t="str">
        <v>NaN</v>
      </c>
      <c r="AS424" s="54" t="str">
        <v>NA</v>
      </c>
      <c r="AT424" s="54" t="str">
        <v>NA</v>
      </c>
      <c r="AU424" s="54" t="str">
        <v>NA</v>
      </c>
      <c r="AV424" s="54" t="str">
        <v>NA</v>
      </c>
      <c r="AW424" s="54" t="str">
        <v>NA</v>
      </c>
      <c r="AX424" s="54" t="str">
        <v>NA</v>
      </c>
      <c r="AY424" s="54" t="str">
        <v>NA</v>
      </c>
      <c r="AZ424" s="54" t="str">
        <v>NA</v>
      </c>
      <c r="BA424" s="54" t="str">
        <v>NaN</v>
      </c>
      <c r="BD424" s="59" t="str">
        <v>NA</v>
      </c>
      <c r="BE424" s="59" t="str">
        <v>NA</v>
      </c>
      <c r="BF424" s="59" t="str">
        <v>NaN</v>
      </c>
      <c r="BG424" s="59" t="str">
        <v>NaN</v>
      </c>
      <c r="BH424" s="59" t="str">
        <v>NaN</v>
      </c>
      <c r="BI424" s="59" t="str">
        <v>NaN</v>
      </c>
      <c r="BJ424" s="59" t="str">
        <v>NaN</v>
      </c>
      <c r="BK424" s="59" t="str">
        <v>NA</v>
      </c>
      <c r="BL424" s="59" t="str">
        <v>NA</v>
      </c>
      <c r="BM424" s="59" t="str">
        <v>NA</v>
      </c>
      <c r="BN424" s="59" t="str">
        <v>NA</v>
      </c>
      <c r="BO424" s="59" t="str">
        <v>NA</v>
      </c>
      <c r="BP424" s="59" t="str">
        <v>NA</v>
      </c>
      <c r="BQ424" s="59" t="str">
        <v>NA</v>
      </c>
      <c r="BR424" s="59" t="str">
        <v>NA</v>
      </c>
      <c r="BS424" s="59" t="str">
        <v>NaN</v>
      </c>
    </row>
    <row r="425" spans="2:71" x14ac:dyDescent="0.25">
      <c r="B425" s="52">
        <v>1.671E-4</v>
      </c>
      <c r="C425" s="52">
        <v>1.40231E-2</v>
      </c>
      <c r="D425" s="52">
        <v>22.993220999999998</v>
      </c>
      <c r="E425" s="52">
        <v>8.1550600000000006</v>
      </c>
      <c r="F425" s="52">
        <v>2.3233765E-3</v>
      </c>
      <c r="G425" s="52">
        <v>2.2005044000000001E-4</v>
      </c>
      <c r="H425" s="52">
        <v>35.68338</v>
      </c>
      <c r="I425" s="52">
        <v>0.26492937999999999</v>
      </c>
      <c r="J425" s="52">
        <v>0.27374155</v>
      </c>
      <c r="K425" s="52">
        <v>3.1671430195882998E-2</v>
      </c>
      <c r="L425" s="52">
        <v>0.5703423602245894</v>
      </c>
      <c r="M425" s="52">
        <v>0.23729525000000001</v>
      </c>
      <c r="N425" s="52">
        <v>0.46783696000000002</v>
      </c>
      <c r="O425" s="52">
        <v>3.5687145061163203E-2</v>
      </c>
      <c r="P425" s="52">
        <v>0.77779416524804967</v>
      </c>
      <c r="Q425" s="65">
        <v>1.8683406000000001E-10</v>
      </c>
      <c r="T425" s="63">
        <v>1.8459999999999999E-4</v>
      </c>
      <c r="U425" s="63">
        <v>1.09593E-2</v>
      </c>
      <c r="V425" s="63">
        <v>24.548559999999998</v>
      </c>
      <c r="W425" s="63">
        <v>7.9402309999999998</v>
      </c>
      <c r="X425" s="63">
        <v>2.3369975000000001E-3</v>
      </c>
      <c r="Y425" s="63">
        <v>2.1484250000000001E-4</v>
      </c>
      <c r="Z425" s="63">
        <v>35.739339999999999</v>
      </c>
      <c r="AA425" s="63">
        <v>0.25917416999999998</v>
      </c>
      <c r="AB425" s="63">
        <v>0.24439074999999999</v>
      </c>
      <c r="AC425" s="63">
        <v>2.4535827145704119E-2</v>
      </c>
      <c r="AD425" s="63">
        <v>0.5281007471710335</v>
      </c>
      <c r="AE425" s="63">
        <v>0.22551757</v>
      </c>
      <c r="AF425" s="63">
        <v>0.45094862000000002</v>
      </c>
      <c r="AG425" s="63">
        <v>7.8793260565781613E-3</v>
      </c>
      <c r="AH425" s="63">
        <v>0.72097160121297299</v>
      </c>
      <c r="AI425" s="63">
        <v>1.4952974E-10</v>
      </c>
      <c r="AL425" s="54">
        <v>2.106E-4</v>
      </c>
      <c r="AM425" s="54">
        <v>8.548E-3</v>
      </c>
      <c r="AN425" s="54">
        <v>26.113201</v>
      </c>
      <c r="AO425" s="54">
        <v>7.7330383999999999</v>
      </c>
      <c r="AP425" s="54">
        <v>2.3516237E-3</v>
      </c>
      <c r="AQ425" s="54">
        <v>2.0987801E-4</v>
      </c>
      <c r="AR425" s="54">
        <v>35.801425999999999</v>
      </c>
      <c r="AS425" s="54">
        <v>0.25131152600000001</v>
      </c>
      <c r="AT425" s="54">
        <v>0.21834393999999999</v>
      </c>
      <c r="AU425" s="54">
        <v>1.823950711079993E-2</v>
      </c>
      <c r="AV425" s="54">
        <v>0.48789497313328589</v>
      </c>
      <c r="AW425" s="54">
        <v>0.21556271499999999</v>
      </c>
      <c r="AX425" s="54">
        <v>0.42096463000000001</v>
      </c>
      <c r="AY425" s="54">
        <v>3.1025917629999997E-8</v>
      </c>
      <c r="AZ425" s="54">
        <v>0.69710977516376338</v>
      </c>
      <c r="BA425" s="54">
        <v>1.2356504999999999E-10</v>
      </c>
      <c r="BD425" s="59">
        <v>2.0129999999999999E-4</v>
      </c>
      <c r="BE425" s="59">
        <v>9.8320999999999999E-3</v>
      </c>
      <c r="BF425" s="59">
        <v>25.304766000000001</v>
      </c>
      <c r="BG425" s="59">
        <v>7.8550839999999997</v>
      </c>
      <c r="BH425" s="59">
        <v>2.3456481000000001E-3</v>
      </c>
      <c r="BI425" s="59">
        <v>2.1239505000000001E-4</v>
      </c>
      <c r="BJ425" s="59">
        <v>35.775494000000002</v>
      </c>
      <c r="BK425" s="59">
        <v>0.25564437499999998</v>
      </c>
      <c r="BL425" s="59">
        <v>0.23186762</v>
      </c>
      <c r="BM425" s="59">
        <v>2.188253413142361E-2</v>
      </c>
      <c r="BN425" s="59">
        <v>0.50939452915553363</v>
      </c>
      <c r="BO425" s="59">
        <v>0.22040498</v>
      </c>
      <c r="BP425" s="59">
        <v>0.44036433000000003</v>
      </c>
      <c r="BQ425" s="59">
        <v>1.1431314493912999E-4</v>
      </c>
      <c r="BR425" s="59">
        <v>0.69752180128278496</v>
      </c>
      <c r="BS425" s="59">
        <v>1.3780574000000001E-10</v>
      </c>
    </row>
    <row r="426" spans="2:71" x14ac:dyDescent="0.25">
      <c r="B426" s="52">
        <v>1.6110000000000001E-4</v>
      </c>
      <c r="C426" s="52">
        <v>1.2349799999999999E-2</v>
      </c>
      <c r="D426" s="52">
        <v>22.93647</v>
      </c>
      <c r="E426" s="52">
        <v>8.1511259999999996</v>
      </c>
      <c r="F426" s="52">
        <v>2.3460553000000002E-3</v>
      </c>
      <c r="G426" s="52">
        <v>2.1985685000000001E-4</v>
      </c>
      <c r="H426" s="52">
        <v>36.039302999999997</v>
      </c>
      <c r="I426" s="52">
        <v>0.26895825000000001</v>
      </c>
      <c r="J426" s="52">
        <v>0.27755343500000001</v>
      </c>
      <c r="K426" s="52">
        <v>2.7236039141085171E-2</v>
      </c>
      <c r="L426" s="52">
        <v>0.57374772416711917</v>
      </c>
      <c r="M426" s="52">
        <v>0.24200002000000001</v>
      </c>
      <c r="N426" s="52">
        <v>0.47269185000000002</v>
      </c>
      <c r="O426" s="52">
        <v>4.5260850061846561E-2</v>
      </c>
      <c r="P426" s="52">
        <v>0.79827726623416428</v>
      </c>
      <c r="Q426" s="65">
        <v>1.7214696E-10</v>
      </c>
      <c r="T426" s="63">
        <v>1.785E-4</v>
      </c>
      <c r="U426" s="63">
        <v>9.2149999999999992E-3</v>
      </c>
      <c r="V426" s="63">
        <v>24.438573999999999</v>
      </c>
      <c r="W426" s="63">
        <v>7.9363256</v>
      </c>
      <c r="X426" s="63">
        <v>2.3622769999999999E-3</v>
      </c>
      <c r="Y426" s="63">
        <v>2.1470171000000001E-4</v>
      </c>
      <c r="Z426" s="63">
        <v>36.13693</v>
      </c>
      <c r="AA426" s="63">
        <v>0.26325135399999999</v>
      </c>
      <c r="AB426" s="63">
        <v>0.244275995</v>
      </c>
      <c r="AC426" s="63">
        <v>1.9542905099254122E-2</v>
      </c>
      <c r="AD426" s="63">
        <v>0.52707025412148423</v>
      </c>
      <c r="AE426" s="63">
        <v>0.227814924</v>
      </c>
      <c r="AF426" s="63">
        <v>0.45816707000000001</v>
      </c>
      <c r="AG426" s="63">
        <v>5.2699700548392058E-3</v>
      </c>
      <c r="AH426" s="63">
        <v>0.73302810618939152</v>
      </c>
      <c r="AI426" s="63">
        <v>1.3009685999999999E-10</v>
      </c>
      <c r="AL426" s="54">
        <v>2.0450000000000001E-4</v>
      </c>
      <c r="AM426" s="54">
        <v>6.9749E-3</v>
      </c>
      <c r="AN426" s="54">
        <v>25.939436000000001</v>
      </c>
      <c r="AO426" s="54">
        <v>7.7300877999999997</v>
      </c>
      <c r="AP426" s="54">
        <v>2.3797634000000002E-3</v>
      </c>
      <c r="AQ426" s="54">
        <v>2.0984464000000001E-4</v>
      </c>
      <c r="AR426" s="54">
        <v>36.24295</v>
      </c>
      <c r="AS426" s="54">
        <v>0.25526842</v>
      </c>
      <c r="AT426" s="54">
        <v>0.21613463999999999</v>
      </c>
      <c r="AU426" s="54">
        <v>1.2446324074866261E-2</v>
      </c>
      <c r="AV426" s="54">
        <v>0.48384938409414507</v>
      </c>
      <c r="AW426" s="54">
        <v>0.21706001999999999</v>
      </c>
      <c r="AX426" s="54">
        <v>0.42040952999999998</v>
      </c>
      <c r="AY426" s="54">
        <v>1.92636966E-9</v>
      </c>
      <c r="AZ426" s="54">
        <v>0.70143080004325598</v>
      </c>
      <c r="BA426" s="54">
        <v>1.0273543E-10</v>
      </c>
      <c r="BD426" s="59">
        <v>1.952E-4</v>
      </c>
      <c r="BE426" s="59">
        <v>8.1332000000000002E-3</v>
      </c>
      <c r="BF426" s="59">
        <v>25.165610999999998</v>
      </c>
      <c r="BG426" s="59">
        <v>7.8520545999999998</v>
      </c>
      <c r="BH426" s="59">
        <v>2.3723475000000001E-3</v>
      </c>
      <c r="BI426" s="59">
        <v>2.1230197E-4</v>
      </c>
      <c r="BJ426" s="59">
        <v>36.195686000000002</v>
      </c>
      <c r="BK426" s="59">
        <v>0.25947799999999999</v>
      </c>
      <c r="BL426" s="59">
        <v>0.23063748000000001</v>
      </c>
      <c r="BM426" s="59">
        <v>1.6490463087746071E-2</v>
      </c>
      <c r="BN426" s="59">
        <v>0.50660594310863249</v>
      </c>
      <c r="BO426" s="59">
        <v>0.22222355999999999</v>
      </c>
      <c r="BP426" s="59">
        <v>0.44207791000000002</v>
      </c>
      <c r="BQ426" s="59">
        <v>1.2204167621400001E-7</v>
      </c>
      <c r="BR426" s="59">
        <v>0.7018108771585625</v>
      </c>
      <c r="BS426" s="59">
        <v>1.1679856E-10</v>
      </c>
    </row>
    <row r="427" spans="2:71" x14ac:dyDescent="0.25">
      <c r="B427" s="52">
        <v>1.5589999999999999E-4</v>
      </c>
      <c r="C427" s="52">
        <v>1.38122E-2</v>
      </c>
      <c r="D427" s="52">
        <v>22.514555000000001</v>
      </c>
      <c r="E427" s="52">
        <v>8.1548180000000006</v>
      </c>
      <c r="F427" s="52">
        <v>2.3432906999999998E-3</v>
      </c>
      <c r="G427" s="52">
        <v>2.2153677E-4</v>
      </c>
      <c r="H427" s="52">
        <v>35.983997000000002</v>
      </c>
      <c r="I427" s="52">
        <v>0.27259017000000002</v>
      </c>
      <c r="J427" s="52">
        <v>0.31546887600000001</v>
      </c>
      <c r="K427" s="52">
        <v>3.5064347193983728E-2</v>
      </c>
      <c r="L427" s="52">
        <v>0.62312339322313781</v>
      </c>
      <c r="M427" s="52">
        <v>0.26043119999999997</v>
      </c>
      <c r="N427" s="52">
        <v>0.49105353000000002</v>
      </c>
      <c r="O427" s="52">
        <v>0.1179282440843071</v>
      </c>
      <c r="P427" s="52">
        <v>0.91023774941337687</v>
      </c>
      <c r="Q427" s="65">
        <v>3.2874778000000001E-10</v>
      </c>
      <c r="T427" s="63">
        <v>1.7029999999999999E-4</v>
      </c>
      <c r="U427" s="63">
        <v>8.4475000000000001E-3</v>
      </c>
      <c r="V427" s="63">
        <v>24.006495000000001</v>
      </c>
      <c r="W427" s="63">
        <v>7.9419575</v>
      </c>
      <c r="X427" s="63">
        <v>2.3593144000000001E-3</v>
      </c>
      <c r="Y427" s="63">
        <v>2.1644121E-4</v>
      </c>
      <c r="Z427" s="63">
        <v>36.08061</v>
      </c>
      <c r="AA427" s="63">
        <v>0.26872098999999999</v>
      </c>
      <c r="AB427" s="63">
        <v>0.27569410999999999</v>
      </c>
      <c r="AC427" s="63">
        <v>2.215519409291148E-2</v>
      </c>
      <c r="AD427" s="63">
        <v>0.56657029411475779</v>
      </c>
      <c r="AE427" s="63">
        <v>0.24717455999999999</v>
      </c>
      <c r="AF427" s="63">
        <v>0.46419760999999998</v>
      </c>
      <c r="AG427" s="63">
        <v>7.6533240071300357E-2</v>
      </c>
      <c r="AH427" s="63">
        <v>0.83342709027521156</v>
      </c>
      <c r="AI427" s="63">
        <v>1.9178842000000001E-10</v>
      </c>
      <c r="AL427" s="54">
        <v>1.9440000000000001E-4</v>
      </c>
      <c r="AM427" s="54">
        <v>6.1320000000000003E-3</v>
      </c>
      <c r="AN427" s="54">
        <v>25.481152999999999</v>
      </c>
      <c r="AO427" s="54">
        <v>7.7343469999999996</v>
      </c>
      <c r="AP427" s="54">
        <v>2.3764989999999998E-3</v>
      </c>
      <c r="AQ427" s="54">
        <v>2.1156167000000001E-4</v>
      </c>
      <c r="AR427" s="54">
        <v>36.184105000000002</v>
      </c>
      <c r="AS427" s="54">
        <v>0.26199939999999999</v>
      </c>
      <c r="AT427" s="54">
        <v>0.24258971500000001</v>
      </c>
      <c r="AU427" s="54">
        <v>1.462033106791673E-2</v>
      </c>
      <c r="AV427" s="54">
        <v>0.51920944608650998</v>
      </c>
      <c r="AW427" s="54">
        <v>0.23357470999999999</v>
      </c>
      <c r="AX427" s="54">
        <v>0.44019673999999998</v>
      </c>
      <c r="AY427" s="54">
        <v>4.4798440062140552E-2</v>
      </c>
      <c r="AZ427" s="54">
        <v>0.77680171522705466</v>
      </c>
      <c r="BA427" s="54">
        <v>1.3745136000000001E-10</v>
      </c>
      <c r="BD427" s="59">
        <v>1.8579999999999999E-4</v>
      </c>
      <c r="BE427" s="59">
        <v>7.3943000000000004E-3</v>
      </c>
      <c r="BF427" s="59">
        <v>24.720497000000002</v>
      </c>
      <c r="BG427" s="59">
        <v>7.8570222999999997</v>
      </c>
      <c r="BH427" s="59">
        <v>2.3691836000000002E-3</v>
      </c>
      <c r="BI427" s="59">
        <v>2.1402676E-4</v>
      </c>
      <c r="BJ427" s="59">
        <v>36.138382</v>
      </c>
      <c r="BK427" s="59">
        <v>0.26539976999999998</v>
      </c>
      <c r="BL427" s="59">
        <v>0.25977095</v>
      </c>
      <c r="BM427" s="59">
        <v>1.8855397081629661E-2</v>
      </c>
      <c r="BN427" s="59">
        <v>0.5440261171020826</v>
      </c>
      <c r="BO427" s="59">
        <v>0.240551445</v>
      </c>
      <c r="BP427" s="59">
        <v>0.45192862</v>
      </c>
      <c r="BQ427" s="59">
        <v>6.2069410067125477E-2</v>
      </c>
      <c r="BR427" s="59">
        <v>0.79446016823203958</v>
      </c>
      <c r="BS427" s="59">
        <v>1.6466624000000001E-10</v>
      </c>
    </row>
    <row r="428" spans="2:71" x14ac:dyDescent="0.25">
      <c r="B428" s="52">
        <v>1.3689999999999999E-4</v>
      </c>
      <c r="C428" s="52">
        <v>8.1119E-3</v>
      </c>
      <c r="D428" s="52">
        <v>22.620391999999999</v>
      </c>
      <c r="E428" s="52">
        <v>8.1556280000000001</v>
      </c>
      <c r="F428" s="52">
        <v>2.3425336000000001E-3</v>
      </c>
      <c r="G428" s="52">
        <v>2.2193420000000001E-4</v>
      </c>
      <c r="H428" s="52">
        <v>35.945683000000002</v>
      </c>
      <c r="I428" s="52">
        <v>0.27774897999999998</v>
      </c>
      <c r="J428" s="52">
        <v>0.33137539999999999</v>
      </c>
      <c r="K428" s="52">
        <v>2.8593322077224731E-2</v>
      </c>
      <c r="L428" s="52">
        <v>0.63771770209870027</v>
      </c>
      <c r="M428" s="52">
        <v>0.27413527999999998</v>
      </c>
      <c r="N428" s="52">
        <v>0.49109138000000002</v>
      </c>
      <c r="O428" s="52">
        <v>0.16202533008982589</v>
      </c>
      <c r="P428" s="52">
        <v>0.97104483437836941</v>
      </c>
      <c r="Q428" s="65">
        <v>2.8720360000000001E-10</v>
      </c>
      <c r="T428" s="63">
        <v>1.5009999999999999E-4</v>
      </c>
      <c r="U428" s="63">
        <v>5.7549999999999997E-3</v>
      </c>
      <c r="V428" s="63">
        <v>24.106349999999999</v>
      </c>
      <c r="W428" s="63">
        <v>7.9442624999999998</v>
      </c>
      <c r="X428" s="63">
        <v>2.3585645999999998E-3</v>
      </c>
      <c r="Y428" s="63">
        <v>2.1663020999999999E-4</v>
      </c>
      <c r="Z428" s="63">
        <v>36.043239999999997</v>
      </c>
      <c r="AA428" s="63">
        <v>0.27229016</v>
      </c>
      <c r="AB428" s="63">
        <v>0.28746463999999999</v>
      </c>
      <c r="AC428" s="63">
        <v>1.777042805902582E-2</v>
      </c>
      <c r="AD428" s="63">
        <v>0.57752522807707851</v>
      </c>
      <c r="AE428" s="63">
        <v>0.25720989</v>
      </c>
      <c r="AF428" s="63">
        <v>0.46483254000000002</v>
      </c>
      <c r="AG428" s="63">
        <v>0.11593364007583799</v>
      </c>
      <c r="AH428" s="63">
        <v>0.88656119026193403</v>
      </c>
      <c r="AI428" s="63">
        <v>1.7412125E-10</v>
      </c>
      <c r="AL428" s="54">
        <v>1.7129999999999999E-4</v>
      </c>
      <c r="AM428" s="54">
        <v>4.1917999999999999E-3</v>
      </c>
      <c r="AN428" s="54">
        <v>25.576208000000001</v>
      </c>
      <c r="AO428" s="54">
        <v>7.7367309999999998</v>
      </c>
      <c r="AP428" s="54">
        <v>2.3758910000000002E-3</v>
      </c>
      <c r="AQ428" s="54">
        <v>2.1168523000000001E-4</v>
      </c>
      <c r="AR428" s="54">
        <v>36.149338</v>
      </c>
      <c r="AS428" s="54">
        <v>0.26571744000000003</v>
      </c>
      <c r="AT428" s="54">
        <v>0.24921943999999999</v>
      </c>
      <c r="AU428" s="54">
        <v>9.39186904828496E-3</v>
      </c>
      <c r="AV428" s="54">
        <v>0.52432874906385429</v>
      </c>
      <c r="AW428" s="54">
        <v>0.24162723</v>
      </c>
      <c r="AX428" s="54">
        <v>0.44223626999999999</v>
      </c>
      <c r="AY428" s="54">
        <v>7.4880920064750625E-2</v>
      </c>
      <c r="AZ428" s="54">
        <v>0.81992185021295416</v>
      </c>
      <c r="BA428" s="54">
        <v>1.2446528999999999E-10</v>
      </c>
      <c r="BD428" s="59">
        <v>1.6369999999999999E-4</v>
      </c>
      <c r="BE428" s="59">
        <v>4.9772000000000002E-3</v>
      </c>
      <c r="BF428" s="59">
        <v>24.81523</v>
      </c>
      <c r="BG428" s="59">
        <v>7.8594255000000004</v>
      </c>
      <c r="BH428" s="59">
        <v>2.3684166000000001E-3</v>
      </c>
      <c r="BI428" s="59">
        <v>2.1420729000000001E-4</v>
      </c>
      <c r="BJ428" s="59">
        <v>36.101852000000001</v>
      </c>
      <c r="BK428" s="59">
        <v>0.26909809000000001</v>
      </c>
      <c r="BL428" s="59">
        <v>0.26882078999999998</v>
      </c>
      <c r="BM428" s="59">
        <v>1.373245305376334E-2</v>
      </c>
      <c r="BN428" s="59">
        <v>0.55165133307061864</v>
      </c>
      <c r="BO428" s="59">
        <v>0.24964981999999999</v>
      </c>
      <c r="BP428" s="59">
        <v>0.45377687999999999</v>
      </c>
      <c r="BQ428" s="59">
        <v>9.6135244070575693E-2</v>
      </c>
      <c r="BR428" s="59">
        <v>0.84173167421877926</v>
      </c>
      <c r="BS428" s="59">
        <v>1.4782266999999999E-10</v>
      </c>
    </row>
    <row r="429" spans="2:71" x14ac:dyDescent="0.25">
      <c r="B429" s="52">
        <v>1.139E-4</v>
      </c>
      <c r="C429" s="52">
        <v>1.2233300000000001E-2</v>
      </c>
      <c r="D429" s="52">
        <v>23.065283000000001</v>
      </c>
      <c r="E429" s="52">
        <v>8.1454120000000003</v>
      </c>
      <c r="F429" s="52">
        <v>2.3358293999999999E-3</v>
      </c>
      <c r="G429" s="52">
        <v>2.2190299999999999E-4</v>
      </c>
      <c r="H429" s="52">
        <v>35.796579999999999</v>
      </c>
      <c r="I429" s="52">
        <v>0.27204591500000003</v>
      </c>
      <c r="J429" s="52">
        <v>0.41629980999999999</v>
      </c>
      <c r="K429" s="52">
        <v>5.7579280139396907E-2</v>
      </c>
      <c r="L429" s="52">
        <v>0.74592500516985805</v>
      </c>
      <c r="M429" s="52">
        <v>0.30578073</v>
      </c>
      <c r="N429" s="52">
        <v>0.51384584</v>
      </c>
      <c r="O429" s="52">
        <v>0.33513810019247098</v>
      </c>
      <c r="P429" s="52">
        <v>1.225647410192471</v>
      </c>
      <c r="Q429" s="65">
        <v>2.3234089999999999E-2</v>
      </c>
      <c r="T429" s="63">
        <v>1.198E-4</v>
      </c>
      <c r="U429" s="63">
        <v>8.1717999999999999E-3</v>
      </c>
      <c r="V429" s="63">
        <v>24.594256999999999</v>
      </c>
      <c r="W429" s="63">
        <v>7.9430512999999996</v>
      </c>
      <c r="X429" s="63">
        <v>2.3516413999999999E-3</v>
      </c>
      <c r="Y429" s="63">
        <v>2.1644766E-4</v>
      </c>
      <c r="Z429" s="63">
        <v>35.896659999999997</v>
      </c>
      <c r="AA429" s="63">
        <v>0.26851216999999999</v>
      </c>
      <c r="AB429" s="63">
        <v>0.35840271000000001</v>
      </c>
      <c r="AC429" s="63">
        <v>4.2444640096997013E-2</v>
      </c>
      <c r="AD429" s="63">
        <v>0.6693595201225695</v>
      </c>
      <c r="AE429" s="63">
        <v>0.28693817999999999</v>
      </c>
      <c r="AF429" s="63">
        <v>0.47699165999999998</v>
      </c>
      <c r="AG429" s="63">
        <v>0.27886500014689758</v>
      </c>
      <c r="AH429" s="63">
        <v>1.1061148751468981</v>
      </c>
      <c r="AI429" s="63">
        <v>8.0161959999999997E-3</v>
      </c>
      <c r="AL429" s="54">
        <v>1.339E-4</v>
      </c>
      <c r="AM429" s="54">
        <v>5.5284000000000002E-3</v>
      </c>
      <c r="AN429" s="54">
        <v>26.105219000000002</v>
      </c>
      <c r="AO429" s="54">
        <v>7.7392383000000002</v>
      </c>
      <c r="AP429" s="54">
        <v>2.3688369999999999E-3</v>
      </c>
      <c r="AQ429" s="54">
        <v>2.113076E-4</v>
      </c>
      <c r="AR429" s="54">
        <v>36.006909999999998</v>
      </c>
      <c r="AS429" s="54">
        <v>0.26281937</v>
      </c>
      <c r="AT429" s="54">
        <v>0.30456608000000002</v>
      </c>
      <c r="AU429" s="54">
        <v>2.9012993072925049E-2</v>
      </c>
      <c r="AV429" s="54">
        <v>0.59639844309448087</v>
      </c>
      <c r="AW429" s="54">
        <v>0.26780433999999997</v>
      </c>
      <c r="AX429" s="54">
        <v>0.44455445999999998</v>
      </c>
      <c r="AY429" s="54">
        <v>0.22303553011529381</v>
      </c>
      <c r="AZ429" s="54">
        <v>1.0079566603152941</v>
      </c>
      <c r="BA429" s="54">
        <v>3.5532330000000003E-8</v>
      </c>
      <c r="BD429" s="59">
        <v>1.292E-4</v>
      </c>
      <c r="BE429" s="59">
        <v>6.7377000000000001E-3</v>
      </c>
      <c r="BF429" s="59">
        <v>25.322158999999999</v>
      </c>
      <c r="BG429" s="59">
        <v>7.8588047000000003</v>
      </c>
      <c r="BH429" s="59">
        <v>2.3614245000000002E-3</v>
      </c>
      <c r="BI429" s="59">
        <v>2.1392226000000001E-4</v>
      </c>
      <c r="BJ429" s="59">
        <v>35.958176000000002</v>
      </c>
      <c r="BK429" s="59">
        <v>0.26590988399999999</v>
      </c>
      <c r="BL429" s="59">
        <v>0.331361244</v>
      </c>
      <c r="BM429" s="59">
        <v>3.5874743084601583E-2</v>
      </c>
      <c r="BN429" s="59">
        <v>0.63314587110830733</v>
      </c>
      <c r="BO429" s="59">
        <v>0.27763331000000002</v>
      </c>
      <c r="BP429" s="59">
        <v>0.46118293999999999</v>
      </c>
      <c r="BQ429" s="59">
        <v>0.25077710012941451</v>
      </c>
      <c r="BR429" s="59">
        <v>1.0364098803294139</v>
      </c>
      <c r="BS429" s="59">
        <v>1.0577423000000001E-3</v>
      </c>
    </row>
    <row r="430" spans="2:71" x14ac:dyDescent="0.25">
      <c r="B430" s="52" t="str">
        <v>NA</v>
      </c>
      <c r="C430" s="52" t="str">
        <v>NA</v>
      </c>
      <c r="D430" s="52" t="str">
        <v>NaN</v>
      </c>
      <c r="E430" s="52" t="str">
        <v>NaN</v>
      </c>
      <c r="F430" s="52" t="str">
        <v>NaN</v>
      </c>
      <c r="G430" s="52" t="str">
        <v>NaN</v>
      </c>
      <c r="H430" s="52" t="str">
        <v>NaN</v>
      </c>
      <c r="I430" s="52" t="str">
        <v>NA</v>
      </c>
      <c r="J430" s="52" t="str">
        <v>NA</v>
      </c>
      <c r="K430" s="52" t="str">
        <v>NA</v>
      </c>
      <c r="L430" s="52" t="str">
        <v>NA</v>
      </c>
      <c r="M430" s="52" t="str">
        <v>NA</v>
      </c>
      <c r="N430" s="52" t="str">
        <v>NA</v>
      </c>
      <c r="O430" s="52" t="str">
        <v>NA</v>
      </c>
      <c r="P430" s="52" t="str">
        <v>NA</v>
      </c>
      <c r="Q430" s="65" t="str">
        <v>NaN</v>
      </c>
      <c r="T430" s="63" t="str">
        <v>NA</v>
      </c>
      <c r="U430" s="63" t="str">
        <v>NA</v>
      </c>
      <c r="V430" s="63" t="str">
        <v>NaN</v>
      </c>
      <c r="W430" s="63" t="str">
        <v>NaN</v>
      </c>
      <c r="X430" s="63" t="str">
        <v>NaN</v>
      </c>
      <c r="Y430" s="63" t="str">
        <v>NaN</v>
      </c>
      <c r="Z430" s="63" t="str">
        <v>NaN</v>
      </c>
      <c r="AA430" s="63" t="str">
        <v>NA</v>
      </c>
      <c r="AB430" s="63" t="str">
        <v>NA</v>
      </c>
      <c r="AC430" s="63" t="str">
        <v>NA</v>
      </c>
      <c r="AD430" s="63" t="str">
        <v>NA</v>
      </c>
      <c r="AE430" s="63" t="str">
        <v>NA</v>
      </c>
      <c r="AF430" s="63" t="str">
        <v>NA</v>
      </c>
      <c r="AG430" s="63" t="str">
        <v>NA</v>
      </c>
      <c r="AH430" s="63" t="str">
        <v>NA</v>
      </c>
      <c r="AI430" s="63" t="str">
        <v>NaN</v>
      </c>
      <c r="AL430" s="54" t="str">
        <v>NA</v>
      </c>
      <c r="AM430" s="54" t="str">
        <v>NA</v>
      </c>
      <c r="AN430" s="54" t="str">
        <v>NaN</v>
      </c>
      <c r="AO430" s="54" t="str">
        <v>NaN</v>
      </c>
      <c r="AP430" s="54" t="str">
        <v>NaN</v>
      </c>
      <c r="AQ430" s="54" t="str">
        <v>NaN</v>
      </c>
      <c r="AR430" s="54" t="str">
        <v>NaN</v>
      </c>
      <c r="AS430" s="54" t="str">
        <v>NA</v>
      </c>
      <c r="AT430" s="54" t="str">
        <v>NA</v>
      </c>
      <c r="AU430" s="54" t="str">
        <v>NA</v>
      </c>
      <c r="AV430" s="54" t="str">
        <v>NA</v>
      </c>
      <c r="AW430" s="54" t="str">
        <v>NA</v>
      </c>
      <c r="AX430" s="54" t="str">
        <v>NA</v>
      </c>
      <c r="AY430" s="54" t="str">
        <v>NA</v>
      </c>
      <c r="AZ430" s="54" t="str">
        <v>NA</v>
      </c>
      <c r="BA430" s="54" t="str">
        <v>NaN</v>
      </c>
      <c r="BD430" s="59" t="str">
        <v>NA</v>
      </c>
      <c r="BE430" s="59" t="str">
        <v>NA</v>
      </c>
      <c r="BF430" s="59" t="str">
        <v>NaN</v>
      </c>
      <c r="BG430" s="59" t="str">
        <v>NaN</v>
      </c>
      <c r="BH430" s="59" t="str">
        <v>NaN</v>
      </c>
      <c r="BI430" s="59" t="str">
        <v>NaN</v>
      </c>
      <c r="BJ430" s="59" t="str">
        <v>NaN</v>
      </c>
      <c r="BK430" s="59" t="str">
        <v>NA</v>
      </c>
      <c r="BL430" s="59" t="str">
        <v>NA</v>
      </c>
      <c r="BM430" s="59" t="str">
        <v>NA</v>
      </c>
      <c r="BN430" s="59" t="str">
        <v>NA</v>
      </c>
      <c r="BO430" s="59" t="str">
        <v>NA</v>
      </c>
      <c r="BP430" s="59" t="str">
        <v>NA</v>
      </c>
      <c r="BQ430" s="59" t="str">
        <v>NA</v>
      </c>
      <c r="BR430" s="59" t="str">
        <v>NA</v>
      </c>
      <c r="BS430" s="59" t="str">
        <v>NaN</v>
      </c>
    </row>
    <row r="431" spans="2:71" x14ac:dyDescent="0.25">
      <c r="B431" s="52" t="str" cm="1">
        <f t="array" ref="B431:B440">TRANSPOSE(Fe!S$17:AB$17)</f>
        <v>NA</v>
      </c>
      <c r="C431" s="52" t="str" cm="1">
        <f t="array" ref="C431:C440">TRANSPOSE('PO4'!S$17:AB$17)</f>
        <v>NA</v>
      </c>
      <c r="D431" s="52" t="str" cm="1">
        <f t="array" ref="D431:D440">TRANSPOSE(surface_T!S$17:AB$17)</f>
        <v>NaN</v>
      </c>
      <c r="E431" s="52" t="str" cm="1">
        <f t="array" ref="E431:E440">TRANSPOSE(surface_ph!S$17:AB$17)</f>
        <v>NaN</v>
      </c>
      <c r="F431" s="52" t="str" cm="1">
        <f t="array" ref="F431:F440">TRANSPOSE(surface_Alk!S$17:AB$17)</f>
        <v>NaN</v>
      </c>
      <c r="G431" s="52" t="str" cm="1">
        <f t="array" ref="G431:G440">TRANSPOSE(surface_oxugen!S$17:AB$17)</f>
        <v>NaN</v>
      </c>
      <c r="H431" s="52" t="str" cm="1">
        <f t="array" ref="H431:H440">TRANSPOSE(Surface_sal!S$17:AB$17)</f>
        <v>NaN</v>
      </c>
      <c r="I431" s="52" t="str" cm="1">
        <f t="array" ref="I431:I440">TRANSPOSE(picophyto!S$17:AB$17)</f>
        <v>NA</v>
      </c>
      <c r="J431" s="52" t="str" cm="1">
        <f t="array" ref="J431:J440">TRANSPOSE(nanophyto!S$17:AB$17)</f>
        <v>NA</v>
      </c>
      <c r="K431" s="52" t="str" cm="1">
        <f t="array" ref="K431:K440">TRANSPOSE(microphyto!S$17:AB$17)</f>
        <v>NA</v>
      </c>
      <c r="L431" s="52" t="str" cm="1">
        <f t="array" ref="L431:L440">TRANSPOSE(total_phyto!S$17:AB$17)</f>
        <v>NA</v>
      </c>
      <c r="M431" s="52" t="str" cm="1">
        <f t="array" ref="M431:M440">TRANSPOSE(nanozoo!S$17:AB$17)</f>
        <v>NA</v>
      </c>
      <c r="N431" s="52" t="str" cm="1">
        <f t="array" ref="N431:N440">TRANSPOSE(microzoo!S$17:AB$17)</f>
        <v>NA</v>
      </c>
      <c r="O431" s="52" t="str" cm="1">
        <f t="array" ref="O431:O440">TRANSPOSE(mesozoo!S$17:AB$17)</f>
        <v>NA</v>
      </c>
      <c r="P431" s="52" t="str" cm="1">
        <f t="array" ref="P431:P440">TRANSPOSE(total_zoo!S$17:AB$17)</f>
        <v>NA</v>
      </c>
      <c r="Q431" s="65" t="str" cm="1">
        <f t="array" ref="Q431:Q440">TRANSPOSE(foram!S$17:AB$17)</f>
        <v>NaN</v>
      </c>
      <c r="T431" s="63" t="str" cm="1">
        <f t="array" ref="T431:T440">TRANSPOSE(Fe!S$128:AB$128)</f>
        <v>NA</v>
      </c>
      <c r="U431" s="63" t="str" cm="1">
        <f t="array" ref="U431:U440">TRANSPOSE('PO4'!S$128:AB$128)</f>
        <v>NA</v>
      </c>
      <c r="V431" s="63" t="str" cm="1">
        <f t="array" ref="V431:V440">TRANSPOSE(surface_T!S$128:AB$128)</f>
        <v>NaN</v>
      </c>
      <c r="W431" s="63" t="str" cm="1">
        <f t="array" ref="W431:W440">TRANSPOSE(surface_ph!S$128:AB$128)</f>
        <v>NaN</v>
      </c>
      <c r="X431" s="63" t="str" cm="1">
        <f t="array" ref="X431:X440">TRANSPOSE(surface_Alk!S$128:AB$128)</f>
        <v>NaN</v>
      </c>
      <c r="Y431" s="63" t="str" cm="1">
        <f t="array" ref="Y431:Y440">TRANSPOSE(surface_oxugen!S$128:AB$128)</f>
        <v>NaN</v>
      </c>
      <c r="Z431" s="63" t="str" cm="1">
        <f t="array" ref="Z431:Z440">TRANSPOSE(Surface_sal!S$128:AB$128)</f>
        <v>NaN</v>
      </c>
      <c r="AA431" s="63" t="str" cm="1">
        <f t="array" ref="AA431:AA440">TRANSPOSE(picophyto!S$128:AB$128)</f>
        <v>NA</v>
      </c>
      <c r="AB431" s="63" t="str" cm="1">
        <f t="array" ref="AB431:AB440">TRANSPOSE(nanophyto!S$128:AB$128)</f>
        <v>NA</v>
      </c>
      <c r="AC431" s="63" t="str" cm="1">
        <f t="array" ref="AC431:AC440">TRANSPOSE(microphyto!S$128:AB$128)</f>
        <v>NA</v>
      </c>
      <c r="AD431" s="63" t="str" cm="1">
        <f t="array" ref="AD431:AD440">TRANSPOSE(total_phyto!S$128:AB$128)</f>
        <v>NA</v>
      </c>
      <c r="AE431" s="63" t="str" cm="1">
        <f t="array" ref="AE431:AE440">TRANSPOSE(nanozoo!S$128:AB$128)</f>
        <v>NA</v>
      </c>
      <c r="AF431" s="63" t="str" cm="1">
        <f t="array" ref="AF431:AF440">TRANSPOSE(microzoo!S$128:AB$128)</f>
        <v>NA</v>
      </c>
      <c r="AG431" s="63" t="str" cm="1">
        <f t="array" ref="AG431:AG440">TRANSPOSE(mesozoo!S$128:AB$128)</f>
        <v>NA</v>
      </c>
      <c r="AH431" s="63" t="str" cm="1">
        <f t="array" ref="AH431:AH440">TRANSPOSE(total_zoo!S$128:AB$128)</f>
        <v>NA</v>
      </c>
      <c r="AI431" s="63" t="str" cm="1">
        <f t="array" ref="AI431:AI440">TRANSPOSE(foram!S$128:AB$128)</f>
        <v>NaN</v>
      </c>
      <c r="AL431" s="54" t="str" cm="1">
        <f t="array" ref="AL431:AL440">TRANSPOSE(Fe!S$165:AB$165)</f>
        <v>NA</v>
      </c>
      <c r="AM431" s="54" t="str" cm="1">
        <f t="array" ref="AM431:AM440">TRANSPOSE('PO4'!S$165:AB$165)</f>
        <v>NA</v>
      </c>
      <c r="AN431" s="54" t="str" cm="1">
        <f t="array" ref="AN431:AN440">TRANSPOSE(surface_T!S$165:AB$165)</f>
        <v>NaN</v>
      </c>
      <c r="AO431" s="54" t="str" cm="1">
        <f t="array" ref="AO431:AO440">TRANSPOSE(surface_ph!S$165:AB$165)</f>
        <v>NaN</v>
      </c>
      <c r="AP431" s="54" t="str" cm="1">
        <f t="array" ref="AP431:AP440">TRANSPOSE(surface_Alk!S$165:AB$165)</f>
        <v>NaN</v>
      </c>
      <c r="AQ431" s="54" t="str" cm="1">
        <f t="array" ref="AQ431:AQ440">TRANSPOSE(surface_oxugen!S$165:AB$165)</f>
        <v>NaN</v>
      </c>
      <c r="AR431" s="54" t="str" cm="1">
        <f t="array" ref="AR431:AR440">TRANSPOSE(Surface_sal!S$165:AB$165)</f>
        <v>NaN</v>
      </c>
      <c r="AS431" s="54" t="str" cm="1">
        <f t="array" ref="AS431:AS440">TRANSPOSE(picophyto!S$165:AB$165)</f>
        <v>NA</v>
      </c>
      <c r="AT431" s="54" t="str" cm="1">
        <f t="array" ref="AT431:AT440">TRANSPOSE(nanophyto!S$165:AB$165)</f>
        <v>NA</v>
      </c>
      <c r="AU431" s="54" t="str" cm="1">
        <f t="array" ref="AU431:AU440">TRANSPOSE(microphyto!S$165:AB$165)</f>
        <v>NA</v>
      </c>
      <c r="AV431" s="54" t="str" cm="1">
        <f t="array" ref="AV431:AV440">TRANSPOSE(total_phyto!S$165:AB$165)</f>
        <v>NA</v>
      </c>
      <c r="AW431" s="54" t="str" cm="1">
        <f t="array" ref="AW431:AW440">TRANSPOSE(nanozoo!S$165:AB$165)</f>
        <v>NA</v>
      </c>
      <c r="AX431" s="54" t="str" cm="1">
        <f t="array" ref="AX431:AX440">TRANSPOSE(microzoo!S$165:AB$165)</f>
        <v>NA</v>
      </c>
      <c r="AY431" s="54" t="str" cm="1">
        <f t="array" ref="AY431:AY440">TRANSPOSE(mesozoo!S$165:AB$165)</f>
        <v>NA</v>
      </c>
      <c r="AZ431" s="54" t="str" cm="1">
        <f t="array" ref="AZ431:AZ440">TRANSPOSE(total_zoo!S$165:AB$165)</f>
        <v>NA</v>
      </c>
      <c r="BA431" s="54" t="str" cm="1">
        <f t="array" ref="BA431:BA440">TRANSPOSE(foram!S$165:AB$165)</f>
        <v>NaN</v>
      </c>
      <c r="BD431" s="59" t="str" cm="1">
        <f t="array" ref="BD431:BD440">TRANSPOSE(Fe!S$91:AB$91)</f>
        <v>NA</v>
      </c>
      <c r="BE431" s="59" t="str" cm="1">
        <f t="array" ref="BE431:BE440">TRANSPOSE('PO4'!S$91:AB$91)</f>
        <v>NA</v>
      </c>
      <c r="BF431" s="59" t="str" cm="1">
        <f t="array" ref="BF431:BF440">TRANSPOSE(surface_T!S$91:AB$91)</f>
        <v>NaN</v>
      </c>
      <c r="BG431" s="59" t="str" cm="1">
        <f t="array" ref="BG431:BG440">TRANSPOSE(surface_ph!S$91:AB$91)</f>
        <v>NaN</v>
      </c>
      <c r="BH431" s="59" t="str" cm="1">
        <f t="array" ref="BH431:BH440">TRANSPOSE(surface_Alk!S$91:AB$91)</f>
        <v>NaN</v>
      </c>
      <c r="BI431" s="59" t="str" cm="1">
        <f t="array" ref="BI431:BI440">TRANSPOSE(surface_oxugen!S$91:AB$91)</f>
        <v>NaN</v>
      </c>
      <c r="BJ431" s="59" t="str" cm="1">
        <f t="array" ref="BJ431:BJ440">TRANSPOSE(Surface_sal!S$91:AB$91)</f>
        <v>NaN</v>
      </c>
      <c r="BK431" s="59" t="str" cm="1">
        <f t="array" ref="BK431:BK440">TRANSPOSE(picophyto!S$91:AB$91)</f>
        <v>NA</v>
      </c>
      <c r="BL431" s="59" t="str" cm="1">
        <f t="array" ref="BL431:BL440">TRANSPOSE(nanophyto!S$91:AB$91)</f>
        <v>NA</v>
      </c>
      <c r="BM431" s="59" t="str" cm="1">
        <f t="array" ref="BM431:BM440">TRANSPOSE(microphyto!S$91:AB$91)</f>
        <v>NA</v>
      </c>
      <c r="BN431" s="59" t="str" cm="1">
        <f t="array" ref="BN431:BN440">TRANSPOSE(total_phyto!S$91:AB$91)</f>
        <v>NA</v>
      </c>
      <c r="BO431" s="59" t="str" cm="1">
        <f t="array" ref="BO431:BO440">TRANSPOSE(nanozoo!S$91:AB$91)</f>
        <v>NA</v>
      </c>
      <c r="BP431" s="59" t="str" cm="1">
        <f t="array" ref="BP431:BP440">TRANSPOSE(microzoo!S$91:AB$91)</f>
        <v>NA</v>
      </c>
      <c r="BQ431" s="59" t="str" cm="1">
        <f t="array" ref="BQ431:BQ440">TRANSPOSE(mesozoo!S$91:AB$91)</f>
        <v>NA</v>
      </c>
      <c r="BR431" s="59" t="str" cm="1">
        <f t="array" ref="BR431:BR440">TRANSPOSE(total_zoo!S$91:AB$91)</f>
        <v>NA</v>
      </c>
      <c r="BS431" s="59" t="str" cm="1">
        <f t="array" ref="BS431:BS440">TRANSPOSE(foram!S$91:AB$91)</f>
        <v>NaN</v>
      </c>
    </row>
    <row r="432" spans="2:71" x14ac:dyDescent="0.25">
      <c r="B432" s="52" t="str">
        <v>NA</v>
      </c>
      <c r="C432" s="52" t="str">
        <v>NA</v>
      </c>
      <c r="D432" s="52" t="str">
        <v>NaN</v>
      </c>
      <c r="E432" s="52" t="str">
        <v>NaN</v>
      </c>
      <c r="F432" s="52" t="str">
        <v>NaN</v>
      </c>
      <c r="G432" s="52" t="str">
        <v>NaN</v>
      </c>
      <c r="H432" s="52" t="str">
        <v>NaN</v>
      </c>
      <c r="I432" s="52" t="str">
        <v>NA</v>
      </c>
      <c r="J432" s="52" t="str">
        <v>NA</v>
      </c>
      <c r="K432" s="52" t="str">
        <v>NA</v>
      </c>
      <c r="L432" s="52" t="str">
        <v>NA</v>
      </c>
      <c r="M432" s="52" t="str">
        <v>NA</v>
      </c>
      <c r="N432" s="52" t="str">
        <v>NA</v>
      </c>
      <c r="O432" s="52" t="str">
        <v>NA</v>
      </c>
      <c r="P432" s="52" t="str">
        <v>NA</v>
      </c>
      <c r="Q432" s="65" t="str">
        <v>NaN</v>
      </c>
      <c r="T432" s="63" t="str">
        <v>NA</v>
      </c>
      <c r="U432" s="63" t="str">
        <v>NA</v>
      </c>
      <c r="V432" s="63" t="str">
        <v>NaN</v>
      </c>
      <c r="W432" s="63" t="str">
        <v>NaN</v>
      </c>
      <c r="X432" s="63" t="str">
        <v>NaN</v>
      </c>
      <c r="Y432" s="63" t="str">
        <v>NaN</v>
      </c>
      <c r="Z432" s="63" t="str">
        <v>NaN</v>
      </c>
      <c r="AA432" s="63" t="str">
        <v>NA</v>
      </c>
      <c r="AB432" s="63" t="str">
        <v>NA</v>
      </c>
      <c r="AC432" s="63" t="str">
        <v>NA</v>
      </c>
      <c r="AD432" s="63" t="str">
        <v>NA</v>
      </c>
      <c r="AE432" s="63" t="str">
        <v>NA</v>
      </c>
      <c r="AF432" s="63" t="str">
        <v>NA</v>
      </c>
      <c r="AG432" s="63" t="str">
        <v>NA</v>
      </c>
      <c r="AH432" s="63" t="str">
        <v>NA</v>
      </c>
      <c r="AI432" s="63" t="str">
        <v>NaN</v>
      </c>
      <c r="AL432" s="54" t="str">
        <v>NA</v>
      </c>
      <c r="AM432" s="54" t="str">
        <v>NA</v>
      </c>
      <c r="AN432" s="54" t="str">
        <v>NaN</v>
      </c>
      <c r="AO432" s="54" t="str">
        <v>NaN</v>
      </c>
      <c r="AP432" s="54" t="str">
        <v>NaN</v>
      </c>
      <c r="AQ432" s="54" t="str">
        <v>NaN</v>
      </c>
      <c r="AR432" s="54" t="str">
        <v>NaN</v>
      </c>
      <c r="AS432" s="54" t="str">
        <v>NA</v>
      </c>
      <c r="AT432" s="54" t="str">
        <v>NA</v>
      </c>
      <c r="AU432" s="54" t="str">
        <v>NA</v>
      </c>
      <c r="AV432" s="54" t="str">
        <v>NA</v>
      </c>
      <c r="AW432" s="54" t="str">
        <v>NA</v>
      </c>
      <c r="AX432" s="54" t="str">
        <v>NA</v>
      </c>
      <c r="AY432" s="54" t="str">
        <v>NA</v>
      </c>
      <c r="AZ432" s="54" t="str">
        <v>NA</v>
      </c>
      <c r="BA432" s="54" t="str">
        <v>NaN</v>
      </c>
      <c r="BD432" s="59" t="str">
        <v>NA</v>
      </c>
      <c r="BE432" s="59" t="str">
        <v>NA</v>
      </c>
      <c r="BF432" s="59" t="str">
        <v>NaN</v>
      </c>
      <c r="BG432" s="59" t="str">
        <v>NaN</v>
      </c>
      <c r="BH432" s="59" t="str">
        <v>NaN</v>
      </c>
      <c r="BI432" s="59" t="str">
        <v>NaN</v>
      </c>
      <c r="BJ432" s="59" t="str">
        <v>NaN</v>
      </c>
      <c r="BK432" s="59" t="str">
        <v>NA</v>
      </c>
      <c r="BL432" s="59" t="str">
        <v>NA</v>
      </c>
      <c r="BM432" s="59" t="str">
        <v>NA</v>
      </c>
      <c r="BN432" s="59" t="str">
        <v>NA</v>
      </c>
      <c r="BO432" s="59" t="str">
        <v>NA</v>
      </c>
      <c r="BP432" s="59" t="str">
        <v>NA</v>
      </c>
      <c r="BQ432" s="59" t="str">
        <v>NA</v>
      </c>
      <c r="BR432" s="59" t="str">
        <v>NA</v>
      </c>
      <c r="BS432" s="59" t="str">
        <v>NaN</v>
      </c>
    </row>
    <row r="433" spans="2:71" x14ac:dyDescent="0.25">
      <c r="B433" s="52" t="str">
        <v>NA</v>
      </c>
      <c r="C433" s="52" t="str">
        <v>NA</v>
      </c>
      <c r="D433" s="52" t="str">
        <v>NaN</v>
      </c>
      <c r="E433" s="52" t="str">
        <v>NaN</v>
      </c>
      <c r="F433" s="52" t="str">
        <v>NaN</v>
      </c>
      <c r="G433" s="52" t="str">
        <v>NaN</v>
      </c>
      <c r="H433" s="52" t="str">
        <v>NaN</v>
      </c>
      <c r="I433" s="52" t="str">
        <v>NA</v>
      </c>
      <c r="J433" s="52" t="str">
        <v>NA</v>
      </c>
      <c r="K433" s="52" t="str">
        <v>NA</v>
      </c>
      <c r="L433" s="52" t="str">
        <v>NA</v>
      </c>
      <c r="M433" s="52" t="str">
        <v>NA</v>
      </c>
      <c r="N433" s="52" t="str">
        <v>NA</v>
      </c>
      <c r="O433" s="52" t="str">
        <v>NA</v>
      </c>
      <c r="P433" s="52" t="str">
        <v>NA</v>
      </c>
      <c r="Q433" s="65" t="str">
        <v>NaN</v>
      </c>
      <c r="T433" s="63" t="str">
        <v>NA</v>
      </c>
      <c r="U433" s="63" t="str">
        <v>NA</v>
      </c>
      <c r="V433" s="63" t="str">
        <v>NaN</v>
      </c>
      <c r="W433" s="63" t="str">
        <v>NaN</v>
      </c>
      <c r="X433" s="63" t="str">
        <v>NaN</v>
      </c>
      <c r="Y433" s="63" t="str">
        <v>NaN</v>
      </c>
      <c r="Z433" s="63" t="str">
        <v>NaN</v>
      </c>
      <c r="AA433" s="63" t="str">
        <v>NA</v>
      </c>
      <c r="AB433" s="63" t="str">
        <v>NA</v>
      </c>
      <c r="AC433" s="63" t="str">
        <v>NA</v>
      </c>
      <c r="AD433" s="63" t="str">
        <v>NA</v>
      </c>
      <c r="AE433" s="63" t="str">
        <v>NA</v>
      </c>
      <c r="AF433" s="63" t="str">
        <v>NA</v>
      </c>
      <c r="AG433" s="63" t="str">
        <v>NA</v>
      </c>
      <c r="AH433" s="63" t="str">
        <v>NA</v>
      </c>
      <c r="AI433" s="63" t="str">
        <v>NaN</v>
      </c>
      <c r="AL433" s="54" t="str">
        <v>NA</v>
      </c>
      <c r="AM433" s="54" t="str">
        <v>NA</v>
      </c>
      <c r="AN433" s="54" t="str">
        <v>NaN</v>
      </c>
      <c r="AO433" s="54" t="str">
        <v>NaN</v>
      </c>
      <c r="AP433" s="54" t="str">
        <v>NaN</v>
      </c>
      <c r="AQ433" s="54" t="str">
        <v>NaN</v>
      </c>
      <c r="AR433" s="54" t="str">
        <v>NaN</v>
      </c>
      <c r="AS433" s="54" t="str">
        <v>NA</v>
      </c>
      <c r="AT433" s="54" t="str">
        <v>NA</v>
      </c>
      <c r="AU433" s="54" t="str">
        <v>NA</v>
      </c>
      <c r="AV433" s="54" t="str">
        <v>NA</v>
      </c>
      <c r="AW433" s="54" t="str">
        <v>NA</v>
      </c>
      <c r="AX433" s="54" t="str">
        <v>NA</v>
      </c>
      <c r="AY433" s="54" t="str">
        <v>NA</v>
      </c>
      <c r="AZ433" s="54" t="str">
        <v>NA</v>
      </c>
      <c r="BA433" s="54" t="str">
        <v>NaN</v>
      </c>
      <c r="BD433" s="59" t="str">
        <v>NA</v>
      </c>
      <c r="BE433" s="59" t="str">
        <v>NA</v>
      </c>
      <c r="BF433" s="59" t="str">
        <v>NaN</v>
      </c>
      <c r="BG433" s="59" t="str">
        <v>NaN</v>
      </c>
      <c r="BH433" s="59" t="str">
        <v>NaN</v>
      </c>
      <c r="BI433" s="59" t="str">
        <v>NaN</v>
      </c>
      <c r="BJ433" s="59" t="str">
        <v>NaN</v>
      </c>
      <c r="BK433" s="59" t="str">
        <v>NA</v>
      </c>
      <c r="BL433" s="59" t="str">
        <v>NA</v>
      </c>
      <c r="BM433" s="59" t="str">
        <v>NA</v>
      </c>
      <c r="BN433" s="59" t="str">
        <v>NA</v>
      </c>
      <c r="BO433" s="59" t="str">
        <v>NA</v>
      </c>
      <c r="BP433" s="59" t="str">
        <v>NA</v>
      </c>
      <c r="BQ433" s="59" t="str">
        <v>NA</v>
      </c>
      <c r="BR433" s="59" t="str">
        <v>NA</v>
      </c>
      <c r="BS433" s="59" t="str">
        <v>NaN</v>
      </c>
    </row>
    <row r="434" spans="2:71" x14ac:dyDescent="0.25">
      <c r="B434" s="52" t="str">
        <v>NA</v>
      </c>
      <c r="C434" s="52" t="str">
        <v>NA</v>
      </c>
      <c r="D434" s="52" t="str">
        <v>NaN</v>
      </c>
      <c r="E434" s="52" t="str">
        <v>NaN</v>
      </c>
      <c r="F434" s="52" t="str">
        <v>NaN</v>
      </c>
      <c r="G434" s="52" t="str">
        <v>NaN</v>
      </c>
      <c r="H434" s="52" t="str">
        <v>NaN</v>
      </c>
      <c r="I434" s="52" t="str">
        <v>NA</v>
      </c>
      <c r="J434" s="52" t="str">
        <v>NA</v>
      </c>
      <c r="K434" s="52" t="str">
        <v>NA</v>
      </c>
      <c r="L434" s="52" t="str">
        <v>NA</v>
      </c>
      <c r="M434" s="52" t="str">
        <v>NA</v>
      </c>
      <c r="N434" s="52" t="str">
        <v>NA</v>
      </c>
      <c r="O434" s="52" t="str">
        <v>NA</v>
      </c>
      <c r="P434" s="52" t="str">
        <v>NA</v>
      </c>
      <c r="Q434" s="65" t="str">
        <v>NaN</v>
      </c>
      <c r="T434" s="63" t="str">
        <v>NA</v>
      </c>
      <c r="U434" s="63" t="str">
        <v>NA</v>
      </c>
      <c r="V434" s="63" t="str">
        <v>NaN</v>
      </c>
      <c r="W434" s="63" t="str">
        <v>NaN</v>
      </c>
      <c r="X434" s="63" t="str">
        <v>NaN</v>
      </c>
      <c r="Y434" s="63" t="str">
        <v>NaN</v>
      </c>
      <c r="Z434" s="63" t="str">
        <v>NaN</v>
      </c>
      <c r="AA434" s="63" t="str">
        <v>NA</v>
      </c>
      <c r="AB434" s="63" t="str">
        <v>NA</v>
      </c>
      <c r="AC434" s="63" t="str">
        <v>NA</v>
      </c>
      <c r="AD434" s="63" t="str">
        <v>NA</v>
      </c>
      <c r="AE434" s="63" t="str">
        <v>NA</v>
      </c>
      <c r="AF434" s="63" t="str">
        <v>NA</v>
      </c>
      <c r="AG434" s="63" t="str">
        <v>NA</v>
      </c>
      <c r="AH434" s="63" t="str">
        <v>NA</v>
      </c>
      <c r="AI434" s="63" t="str">
        <v>NaN</v>
      </c>
      <c r="AL434" s="54" t="str">
        <v>NA</v>
      </c>
      <c r="AM434" s="54" t="str">
        <v>NA</v>
      </c>
      <c r="AN434" s="54" t="str">
        <v>NaN</v>
      </c>
      <c r="AO434" s="54" t="str">
        <v>NaN</v>
      </c>
      <c r="AP434" s="54" t="str">
        <v>NaN</v>
      </c>
      <c r="AQ434" s="54" t="str">
        <v>NaN</v>
      </c>
      <c r="AR434" s="54" t="str">
        <v>NaN</v>
      </c>
      <c r="AS434" s="54" t="str">
        <v>NA</v>
      </c>
      <c r="AT434" s="54" t="str">
        <v>NA</v>
      </c>
      <c r="AU434" s="54" t="str">
        <v>NA</v>
      </c>
      <c r="AV434" s="54" t="str">
        <v>NA</v>
      </c>
      <c r="AW434" s="54" t="str">
        <v>NA</v>
      </c>
      <c r="AX434" s="54" t="str">
        <v>NA</v>
      </c>
      <c r="AY434" s="54" t="str">
        <v>NA</v>
      </c>
      <c r="AZ434" s="54" t="str">
        <v>NA</v>
      </c>
      <c r="BA434" s="54" t="str">
        <v>NaN</v>
      </c>
      <c r="BD434" s="59" t="str">
        <v>NA</v>
      </c>
      <c r="BE434" s="59" t="str">
        <v>NA</v>
      </c>
      <c r="BF434" s="59" t="str">
        <v>NaN</v>
      </c>
      <c r="BG434" s="59" t="str">
        <v>NaN</v>
      </c>
      <c r="BH434" s="59" t="str">
        <v>NaN</v>
      </c>
      <c r="BI434" s="59" t="str">
        <v>NaN</v>
      </c>
      <c r="BJ434" s="59" t="str">
        <v>NaN</v>
      </c>
      <c r="BK434" s="59" t="str">
        <v>NA</v>
      </c>
      <c r="BL434" s="59" t="str">
        <v>NA</v>
      </c>
      <c r="BM434" s="59" t="str">
        <v>NA</v>
      </c>
      <c r="BN434" s="59" t="str">
        <v>NA</v>
      </c>
      <c r="BO434" s="59" t="str">
        <v>NA</v>
      </c>
      <c r="BP434" s="59" t="str">
        <v>NA</v>
      </c>
      <c r="BQ434" s="59" t="str">
        <v>NA</v>
      </c>
      <c r="BR434" s="59" t="str">
        <v>NA</v>
      </c>
      <c r="BS434" s="59" t="str">
        <v>NaN</v>
      </c>
    </row>
    <row r="435" spans="2:71" x14ac:dyDescent="0.25">
      <c r="B435" s="52">
        <v>1.6210000000000001E-4</v>
      </c>
      <c r="C435" s="52">
        <v>3.7096999999999998E-3</v>
      </c>
      <c r="D435" s="52">
        <v>23.56561</v>
      </c>
      <c r="E435" s="52">
        <v>8.1558729999999997</v>
      </c>
      <c r="F435" s="52">
        <v>2.3135360000000002E-3</v>
      </c>
      <c r="G435" s="52">
        <v>2.1917312000000001E-4</v>
      </c>
      <c r="H435" s="52">
        <v>35.541331999999997</v>
      </c>
      <c r="I435" s="52">
        <v>0.27673118000000002</v>
      </c>
      <c r="J435" s="52">
        <v>0.234676686</v>
      </c>
      <c r="K435" s="52">
        <v>1.777114285E-9</v>
      </c>
      <c r="L435" s="52">
        <v>0.51140786778922098</v>
      </c>
      <c r="M435" s="52">
        <v>0.23686377</v>
      </c>
      <c r="N435" s="52">
        <v>0.45501849999999999</v>
      </c>
      <c r="O435" s="52">
        <v>6.5666313499999999E-10</v>
      </c>
      <c r="P435" s="52">
        <v>0.73223874273845702</v>
      </c>
      <c r="Q435" s="65">
        <v>8.1686280000000002E-11</v>
      </c>
      <c r="T435" s="63">
        <v>1.8230000000000001E-4</v>
      </c>
      <c r="U435" s="63">
        <v>2.5593999999999999E-3</v>
      </c>
      <c r="V435" s="63">
        <v>25.141369000000001</v>
      </c>
      <c r="W435" s="63">
        <v>7.9412599999999998</v>
      </c>
      <c r="X435" s="63">
        <v>2.3258125999999998E-3</v>
      </c>
      <c r="Y435" s="63">
        <v>2.1385239000000001E-4</v>
      </c>
      <c r="Z435" s="63">
        <v>35.579349999999998</v>
      </c>
      <c r="AA435" s="63">
        <v>0.26816948499999999</v>
      </c>
      <c r="AB435" s="63">
        <v>0.199713423</v>
      </c>
      <c r="AC435" s="63">
        <v>4.6474262400000001E-10</v>
      </c>
      <c r="AD435" s="63">
        <v>0.46788290847506442</v>
      </c>
      <c r="AE435" s="63">
        <v>0.22403654000000001</v>
      </c>
      <c r="AF435" s="63">
        <v>0.40727028999999998</v>
      </c>
      <c r="AG435" s="63">
        <v>3.8173585500000001E-10</v>
      </c>
      <c r="AH435" s="63">
        <v>0.67899198645156766</v>
      </c>
      <c r="AI435" s="63">
        <v>6.7950939999999995E-11</v>
      </c>
      <c r="AL435" s="54">
        <v>2.1120000000000001E-4</v>
      </c>
      <c r="AM435" s="54">
        <v>1.8024E-3</v>
      </c>
      <c r="AN435" s="54">
        <v>26.720793</v>
      </c>
      <c r="AO435" s="54">
        <v>7.7336535</v>
      </c>
      <c r="AP435" s="54">
        <v>2.3389573000000001E-3</v>
      </c>
      <c r="AQ435" s="54">
        <v>2.0882847000000001E-4</v>
      </c>
      <c r="AR435" s="54">
        <v>35.622050000000002</v>
      </c>
      <c r="AS435" s="54">
        <v>0.25838651000000001</v>
      </c>
      <c r="AT435" s="54">
        <v>0.169979725</v>
      </c>
      <c r="AU435" s="54">
        <v>2.24620592E-10</v>
      </c>
      <c r="AV435" s="54">
        <v>0.42836623523363448</v>
      </c>
      <c r="AW435" s="54">
        <v>0.21228000999999999</v>
      </c>
      <c r="AX435" s="54">
        <v>0.36505534000000001</v>
      </c>
      <c r="AY435" s="54">
        <v>2.6161668000000002E-10</v>
      </c>
      <c r="AZ435" s="54">
        <v>0.64538558032505</v>
      </c>
      <c r="BA435" s="54">
        <v>5.7675310000000002E-11</v>
      </c>
      <c r="BD435" s="59">
        <v>2.0039999999999999E-4</v>
      </c>
      <c r="BE435" s="59">
        <v>2.1887999999999999E-3</v>
      </c>
      <c r="BF435" s="59">
        <v>25.902550000000002</v>
      </c>
      <c r="BG435" s="59">
        <v>7.8561589999999999</v>
      </c>
      <c r="BH435" s="59">
        <v>2.3337314E-3</v>
      </c>
      <c r="BI435" s="59">
        <v>2.1138902000000001E-4</v>
      </c>
      <c r="BJ435" s="59">
        <v>35.606327</v>
      </c>
      <c r="BK435" s="59">
        <v>0.26360288999999998</v>
      </c>
      <c r="BL435" s="59">
        <v>0.1858669</v>
      </c>
      <c r="BM435" s="59">
        <v>3.2837060599999997E-10</v>
      </c>
      <c r="BN435" s="59">
        <v>0.4494697903380992</v>
      </c>
      <c r="BO435" s="59">
        <v>0.21858928</v>
      </c>
      <c r="BP435" s="59">
        <v>0.38840680999999999</v>
      </c>
      <c r="BQ435" s="59">
        <v>3.2544576699999999E-10</v>
      </c>
      <c r="BR435" s="59">
        <v>0.64598301538887903</v>
      </c>
      <c r="BS435" s="59">
        <v>6.3371020000000004E-11</v>
      </c>
    </row>
    <row r="436" spans="2:71" x14ac:dyDescent="0.25">
      <c r="B436" s="52">
        <v>1.6330000000000001E-4</v>
      </c>
      <c r="C436" s="52">
        <v>4.9011000000000002E-3</v>
      </c>
      <c r="D436" s="52">
        <v>23.314509999999999</v>
      </c>
      <c r="E436" s="52">
        <v>8.1533049999999996</v>
      </c>
      <c r="F436" s="52">
        <v>2.3420967999999999E-3</v>
      </c>
      <c r="G436" s="52">
        <v>2.1989587E-4</v>
      </c>
      <c r="H436" s="52">
        <v>35.969430000000003</v>
      </c>
      <c r="I436" s="52">
        <v>0.27801865999999997</v>
      </c>
      <c r="J436" s="52">
        <v>0.291635374</v>
      </c>
      <c r="K436" s="52">
        <v>1.178059204779721E-2</v>
      </c>
      <c r="L436" s="52">
        <v>0.58143462606352347</v>
      </c>
      <c r="M436" s="52">
        <v>0.26293056999999997</v>
      </c>
      <c r="N436" s="52">
        <v>0.47241232999999999</v>
      </c>
      <c r="O436" s="52">
        <v>0.11175145006864</v>
      </c>
      <c r="P436" s="52">
        <v>0.89060185520636914</v>
      </c>
      <c r="Q436" s="65">
        <v>1.3732021E-10</v>
      </c>
      <c r="T436" s="63">
        <v>1.8430000000000001E-4</v>
      </c>
      <c r="U436" s="63">
        <v>3.4510000000000001E-3</v>
      </c>
      <c r="V436" s="63">
        <v>24.845946999999999</v>
      </c>
      <c r="W436" s="63">
        <v>7.9412804000000001</v>
      </c>
      <c r="X436" s="63">
        <v>2.3575800000000002E-3</v>
      </c>
      <c r="Y436" s="63">
        <v>2.1452816E-4</v>
      </c>
      <c r="Z436" s="63">
        <v>36.057082999999999</v>
      </c>
      <c r="AA436" s="63">
        <v>0.27202726999999999</v>
      </c>
      <c r="AB436" s="63">
        <v>0.24650233399999999</v>
      </c>
      <c r="AC436" s="63">
        <v>1.8540148392049999E-3</v>
      </c>
      <c r="AD436" s="63">
        <v>0.520383618852575</v>
      </c>
      <c r="AE436" s="63">
        <v>0.24425168999999999</v>
      </c>
      <c r="AF436" s="63">
        <v>0.45589785999999999</v>
      </c>
      <c r="AG436" s="63">
        <v>5.4995153057103542E-2</v>
      </c>
      <c r="AH436" s="63">
        <v>0.80163372716128212</v>
      </c>
      <c r="AI436" s="63">
        <v>1.00262174E-10</v>
      </c>
      <c r="AL436" s="54">
        <v>2.1440000000000001E-4</v>
      </c>
      <c r="AM436" s="54">
        <v>2.4477000000000001E-3</v>
      </c>
      <c r="AN436" s="54">
        <v>26.375174999999999</v>
      </c>
      <c r="AO436" s="54">
        <v>7.7345138000000002</v>
      </c>
      <c r="AP436" s="54">
        <v>2.3742325000000002E-3</v>
      </c>
      <c r="AQ436" s="54">
        <v>2.0948513999999999E-4</v>
      </c>
      <c r="AR436" s="54">
        <v>36.152760000000001</v>
      </c>
      <c r="AS436" s="54">
        <v>0.26482334600000002</v>
      </c>
      <c r="AT436" s="54">
        <v>0.20666285000000001</v>
      </c>
      <c r="AU436" s="54">
        <v>6.1559853399999997E-10</v>
      </c>
      <c r="AV436" s="54">
        <v>0.47148619662713298</v>
      </c>
      <c r="AW436" s="54">
        <v>0.22590919600000001</v>
      </c>
      <c r="AX436" s="54">
        <v>0.44363491999999999</v>
      </c>
      <c r="AY436" s="54">
        <v>3.0717872830570298E-4</v>
      </c>
      <c r="AZ436" s="54">
        <v>0.73071143481801726</v>
      </c>
      <c r="BA436" s="54">
        <v>8.0180149999999997E-11</v>
      </c>
      <c r="BD436" s="59">
        <v>2.0320000000000001E-4</v>
      </c>
      <c r="BE436" s="59">
        <v>2.9455000000000002E-3</v>
      </c>
      <c r="BF436" s="59">
        <v>25.584620999999999</v>
      </c>
      <c r="BG436" s="59">
        <v>7.8564189999999998</v>
      </c>
      <c r="BH436" s="59">
        <v>2.3672070000000001E-3</v>
      </c>
      <c r="BI436" s="59">
        <v>2.1204563000000001E-4</v>
      </c>
      <c r="BJ436" s="59">
        <v>36.110669999999999</v>
      </c>
      <c r="BK436" s="59">
        <v>0.26875957</v>
      </c>
      <c r="BL436" s="59">
        <v>0.22681966000000001</v>
      </c>
      <c r="BM436" s="59">
        <v>6.8157740319999999E-8</v>
      </c>
      <c r="BN436" s="59">
        <v>0.49557929817021901</v>
      </c>
      <c r="BO436" s="59">
        <v>0.23501279</v>
      </c>
      <c r="BP436" s="59">
        <v>0.45412925999999998</v>
      </c>
      <c r="BQ436" s="59">
        <v>2.349138805266128E-2</v>
      </c>
      <c r="BR436" s="59">
        <v>0.75445998414237292</v>
      </c>
      <c r="BS436" s="59">
        <v>8.9597640000000001E-11</v>
      </c>
    </row>
    <row r="437" spans="2:71" x14ac:dyDescent="0.25">
      <c r="B437" s="52">
        <v>1.6890000000000001E-4</v>
      </c>
      <c r="C437" s="52">
        <v>1.03474E-2</v>
      </c>
      <c r="D437" s="52">
        <v>22.816773999999999</v>
      </c>
      <c r="E437" s="52">
        <v>8.1559259999999991</v>
      </c>
      <c r="F437" s="52">
        <v>2.3388447999999999E-3</v>
      </c>
      <c r="G437" s="52">
        <v>2.2222594999999999E-4</v>
      </c>
      <c r="H437" s="52">
        <v>35.910175000000002</v>
      </c>
      <c r="I437" s="52">
        <v>0.27320125000000001</v>
      </c>
      <c r="J437" s="52">
        <v>0.41817194000000002</v>
      </c>
      <c r="K437" s="52">
        <v>5.2796487102399217E-2</v>
      </c>
      <c r="L437" s="52">
        <v>0.74416967712932636</v>
      </c>
      <c r="M437" s="52">
        <v>0.31035721999999999</v>
      </c>
      <c r="N437" s="52">
        <v>0.51798604999999998</v>
      </c>
      <c r="O437" s="52">
        <v>0.33433180017868419</v>
      </c>
      <c r="P437" s="52">
        <v>1.2326781101786839</v>
      </c>
      <c r="Q437" s="65">
        <v>2.1579435000000001E-2</v>
      </c>
      <c r="T437" s="63">
        <v>1.8699999999999999E-4</v>
      </c>
      <c r="U437" s="63">
        <v>7.2528000000000002E-3</v>
      </c>
      <c r="V437" s="63">
        <v>24.331265999999999</v>
      </c>
      <c r="W437" s="63">
        <v>7.9483740000000003</v>
      </c>
      <c r="X437" s="63">
        <v>2.3537138000000002E-3</v>
      </c>
      <c r="Y437" s="63">
        <v>2.1681114E-4</v>
      </c>
      <c r="Z437" s="63">
        <v>35.992462000000003</v>
      </c>
      <c r="AA437" s="63">
        <v>0.26948820699999998</v>
      </c>
      <c r="AB437" s="63">
        <v>0.36391480999999998</v>
      </c>
      <c r="AC437" s="63">
        <v>3.979504008159622E-2</v>
      </c>
      <c r="AD437" s="63">
        <v>0.6731980571051962</v>
      </c>
      <c r="AE437" s="63">
        <v>0.29273249000000001</v>
      </c>
      <c r="AF437" s="63">
        <v>0.48315712999999999</v>
      </c>
      <c r="AG437" s="63">
        <v>0.28648946014418042</v>
      </c>
      <c r="AH437" s="63">
        <v>1.12586270714418</v>
      </c>
      <c r="AI437" s="63">
        <v>8.3032330000000001E-3</v>
      </c>
      <c r="AL437" s="54">
        <v>2.1469999999999999E-4</v>
      </c>
      <c r="AM437" s="54">
        <v>5.1019000000000004E-3</v>
      </c>
      <c r="AN437" s="54">
        <v>25.839300000000001</v>
      </c>
      <c r="AO437" s="54">
        <v>7.7410230000000002</v>
      </c>
      <c r="AP437" s="54">
        <v>2.3698743999999998E-3</v>
      </c>
      <c r="AQ437" s="54">
        <v>2.1171391999999999E-4</v>
      </c>
      <c r="AR437" s="54">
        <v>36.083492</v>
      </c>
      <c r="AS437" s="54">
        <v>0.26447176999999999</v>
      </c>
      <c r="AT437" s="54">
        <v>0.31243637000000002</v>
      </c>
      <c r="AU437" s="54">
        <v>2.8391067067004009E-2</v>
      </c>
      <c r="AV437" s="54">
        <v>0.60529920708773333</v>
      </c>
      <c r="AW437" s="54">
        <v>0.27486727</v>
      </c>
      <c r="AX437" s="54">
        <v>0.45121853000000001</v>
      </c>
      <c r="AY437" s="54">
        <v>0.23882292011775511</v>
      </c>
      <c r="AZ437" s="54">
        <v>1.039128510317755</v>
      </c>
      <c r="BA437" s="54">
        <v>4.9684585999999997E-6</v>
      </c>
      <c r="BD437" s="59">
        <v>2.0450000000000001E-4</v>
      </c>
      <c r="BE437" s="59">
        <v>6.1259000000000001E-3</v>
      </c>
      <c r="BF437" s="59">
        <v>25.060925000000001</v>
      </c>
      <c r="BG437" s="59">
        <v>7.8627186</v>
      </c>
      <c r="BH437" s="59">
        <v>2.3630608E-3</v>
      </c>
      <c r="BI437" s="59">
        <v>2.1430106E-4</v>
      </c>
      <c r="BJ437" s="59">
        <v>36.044083000000001</v>
      </c>
      <c r="BK437" s="59">
        <v>0.26714288000000003</v>
      </c>
      <c r="BL437" s="59">
        <v>0.33864527999999999</v>
      </c>
      <c r="BM437" s="59">
        <v>3.4354486074667588E-2</v>
      </c>
      <c r="BN437" s="59">
        <v>0.64014264609700289</v>
      </c>
      <c r="BO437" s="59">
        <v>0.28418784000000002</v>
      </c>
      <c r="BP437" s="59">
        <v>0.46781794999999998</v>
      </c>
      <c r="BQ437" s="59">
        <v>0.26340362013050839</v>
      </c>
      <c r="BR437" s="59">
        <v>1.064365498330508</v>
      </c>
      <c r="BS437" s="59">
        <v>2.2039541999999998E-3</v>
      </c>
    </row>
    <row r="438" spans="2:71" x14ac:dyDescent="0.25">
      <c r="B438" s="52">
        <v>1.7139999999999999E-4</v>
      </c>
      <c r="C438" s="52">
        <v>1.2648299999999999E-2</v>
      </c>
      <c r="D438" s="52">
        <v>23.094763</v>
      </c>
      <c r="E438" s="52">
        <v>8.1528720000000003</v>
      </c>
      <c r="F438" s="52">
        <v>2.3353470000000002E-3</v>
      </c>
      <c r="G438" s="52">
        <v>2.2121164000000001E-4</v>
      </c>
      <c r="H438" s="52">
        <v>35.874209999999998</v>
      </c>
      <c r="I438" s="52">
        <v>0.269847752</v>
      </c>
      <c r="J438" s="52">
        <v>0.44612152999999999</v>
      </c>
      <c r="K438" s="52">
        <v>6.478058013654979E-2</v>
      </c>
      <c r="L438" s="52">
        <v>0.78074986216790565</v>
      </c>
      <c r="M438" s="52">
        <v>0.31773618999999997</v>
      </c>
      <c r="N438" s="52">
        <v>0.53576023000000006</v>
      </c>
      <c r="O438" s="52">
        <v>0.38373813028196502</v>
      </c>
      <c r="P438" s="52">
        <v>1.322100985281965</v>
      </c>
      <c r="Q438" s="65">
        <v>3.5673346000000002E-2</v>
      </c>
      <c r="T438" s="63">
        <v>1.862E-4</v>
      </c>
      <c r="U438" s="63">
        <v>8.8055000000000008E-3</v>
      </c>
      <c r="V438" s="63">
        <v>24.599959999999999</v>
      </c>
      <c r="W438" s="63">
        <v>7.9503399999999997</v>
      </c>
      <c r="X438" s="63">
        <v>2.3500652000000002E-3</v>
      </c>
      <c r="Y438" s="63">
        <v>2.1596201999999999E-4</v>
      </c>
      <c r="Z438" s="63">
        <v>35.952570000000001</v>
      </c>
      <c r="AA438" s="63">
        <v>0.26655691500000001</v>
      </c>
      <c r="AB438" s="63">
        <v>0.39074540000000002</v>
      </c>
      <c r="AC438" s="63">
        <v>4.9951095101326823E-2</v>
      </c>
      <c r="AD438" s="63">
        <v>0.70725341012818788</v>
      </c>
      <c r="AE438" s="63">
        <v>0.30046796399999998</v>
      </c>
      <c r="AF438" s="63">
        <v>0.49810197000000001</v>
      </c>
      <c r="AG438" s="63">
        <v>0.33536595020681081</v>
      </c>
      <c r="AH438" s="63">
        <v>1.2127322302068111</v>
      </c>
      <c r="AI438" s="63">
        <v>2.2173330000000002E-2</v>
      </c>
      <c r="AL438" s="54">
        <v>2.1029999999999999E-4</v>
      </c>
      <c r="AM438" s="54">
        <v>6.1868000000000001E-3</v>
      </c>
      <c r="AN438" s="54">
        <v>26.093294</v>
      </c>
      <c r="AO438" s="54">
        <v>7.7435985000000001</v>
      </c>
      <c r="AP438" s="54">
        <v>2.3661556000000002E-3</v>
      </c>
      <c r="AQ438" s="54">
        <v>2.1100962E-4</v>
      </c>
      <c r="AR438" s="54">
        <v>36.039490000000001</v>
      </c>
      <c r="AS438" s="54">
        <v>0.26211328499999997</v>
      </c>
      <c r="AT438" s="54">
        <v>0.33847444599999998</v>
      </c>
      <c r="AU438" s="54">
        <v>3.7933376081971282E-2</v>
      </c>
      <c r="AV438" s="54">
        <v>0.63852110710565357</v>
      </c>
      <c r="AW438" s="54">
        <v>0.28348663000000002</v>
      </c>
      <c r="AX438" s="54">
        <v>0.46427051000000003</v>
      </c>
      <c r="AY438" s="54">
        <v>0.28915673016167798</v>
      </c>
      <c r="AZ438" s="54">
        <v>1.126000702161678</v>
      </c>
      <c r="BA438" s="54">
        <v>9.7540950000000008E-3</v>
      </c>
      <c r="BD438" s="59">
        <v>2.0149999999999999E-4</v>
      </c>
      <c r="BE438" s="59">
        <v>7.4275000000000001E-3</v>
      </c>
      <c r="BF438" s="59">
        <v>25.320558999999999</v>
      </c>
      <c r="BG438" s="59">
        <v>7.864681</v>
      </c>
      <c r="BH438" s="59">
        <v>2.3593339999999998E-3</v>
      </c>
      <c r="BI438" s="59">
        <v>2.1353499999999999E-4</v>
      </c>
      <c r="BJ438" s="59">
        <v>36.001690000000004</v>
      </c>
      <c r="BK438" s="59">
        <v>0.26457311700000002</v>
      </c>
      <c r="BL438" s="59">
        <v>0.36494517999999998</v>
      </c>
      <c r="BM438" s="59">
        <v>4.38257400909422E-2</v>
      </c>
      <c r="BN438" s="59">
        <v>0.67334403711614033</v>
      </c>
      <c r="BO438" s="59">
        <v>0.29228305999999998</v>
      </c>
      <c r="BP438" s="59">
        <v>0.48141973999999998</v>
      </c>
      <c r="BQ438" s="59">
        <v>0.31281674018298739</v>
      </c>
      <c r="BR438" s="59">
        <v>1.150254506182987</v>
      </c>
      <c r="BS438" s="59">
        <v>1.6005821999999999E-2</v>
      </c>
    </row>
    <row r="439" spans="2:71" x14ac:dyDescent="0.25">
      <c r="B439" s="52">
        <v>1.5750000000000001E-4</v>
      </c>
      <c r="C439" s="52">
        <v>9.8656000000000004E-3</v>
      </c>
      <c r="D439" s="52">
        <v>24.072213999999999</v>
      </c>
      <c r="E439" s="52">
        <v>8.1454090000000008</v>
      </c>
      <c r="F439" s="52">
        <v>2.3266987000000001E-3</v>
      </c>
      <c r="G439" s="52">
        <v>2.1886723999999999E-4</v>
      </c>
      <c r="H439" s="52">
        <v>35.771296999999997</v>
      </c>
      <c r="I439" s="52">
        <v>0.26851599999999998</v>
      </c>
      <c r="J439" s="52">
        <v>0.40503950999999999</v>
      </c>
      <c r="K439" s="52">
        <v>5.3570270110195981E-2</v>
      </c>
      <c r="L439" s="52">
        <v>0.72712578013823459</v>
      </c>
      <c r="M439" s="52">
        <v>0.30465402499999999</v>
      </c>
      <c r="N439" s="52">
        <v>0.50736924000000005</v>
      </c>
      <c r="O439" s="52">
        <v>0.3439769402147036</v>
      </c>
      <c r="P439" s="52">
        <v>1.229055928214704</v>
      </c>
      <c r="Q439" s="65">
        <v>2.4676638000000001E-2</v>
      </c>
      <c r="T439" s="63">
        <v>1.716E-4</v>
      </c>
      <c r="U439" s="63">
        <v>6.8831999999999999E-3</v>
      </c>
      <c r="V439" s="63">
        <v>25.594947999999999</v>
      </c>
      <c r="W439" s="63">
        <v>7.9508915</v>
      </c>
      <c r="X439" s="63">
        <v>2.3404642000000001E-3</v>
      </c>
      <c r="Y439" s="63">
        <v>2.1367711999999999E-4</v>
      </c>
      <c r="Z439" s="63">
        <v>35.832832000000003</v>
      </c>
      <c r="AA439" s="63">
        <v>0.26383321399999998</v>
      </c>
      <c r="AB439" s="63">
        <v>0.35231873000000002</v>
      </c>
      <c r="AC439" s="63">
        <v>4.0876556086807153E-2</v>
      </c>
      <c r="AD439" s="63">
        <v>0.65702850011130798</v>
      </c>
      <c r="AE439" s="63">
        <v>0.28767906599999998</v>
      </c>
      <c r="AF439" s="63">
        <v>0.47275964999999998</v>
      </c>
      <c r="AG439" s="63">
        <v>0.2980448601681619</v>
      </c>
      <c r="AH439" s="63">
        <v>1.1261611471681621</v>
      </c>
      <c r="AI439" s="63">
        <v>1.2192882E-2</v>
      </c>
      <c r="AL439" s="54">
        <v>1.9440000000000001E-4</v>
      </c>
      <c r="AM439" s="54">
        <v>4.8617E-3</v>
      </c>
      <c r="AN439" s="54">
        <v>27.094844999999999</v>
      </c>
      <c r="AO439" s="54">
        <v>7.7465359999999999</v>
      </c>
      <c r="AP439" s="54">
        <v>2.3553334E-3</v>
      </c>
      <c r="AQ439" s="54">
        <v>2.0881846E-4</v>
      </c>
      <c r="AR439" s="54">
        <v>35.897779999999997</v>
      </c>
      <c r="AS439" s="54">
        <v>0.25836974499999998</v>
      </c>
      <c r="AT439" s="54">
        <v>0.30416773000000003</v>
      </c>
      <c r="AU439" s="54">
        <v>3.0760195072611539E-2</v>
      </c>
      <c r="AV439" s="54">
        <v>0.59329767009456569</v>
      </c>
      <c r="AW439" s="54">
        <v>0.27127796999999998</v>
      </c>
      <c r="AX439" s="54">
        <v>0.44233924000000002</v>
      </c>
      <c r="AY439" s="54">
        <v>0.25526726013651441</v>
      </c>
      <c r="AZ439" s="54">
        <v>1.0458789736365139</v>
      </c>
      <c r="BA439" s="54">
        <v>1.5159182000000001E-3</v>
      </c>
      <c r="BD439" s="59">
        <v>1.8599999999999999E-4</v>
      </c>
      <c r="BE439" s="59">
        <v>5.8284000000000001E-3</v>
      </c>
      <c r="BF439" s="59">
        <v>26.313457</v>
      </c>
      <c r="BG439" s="59">
        <v>7.8655499999999998</v>
      </c>
      <c r="BH439" s="59">
        <v>2.3490557999999999E-3</v>
      </c>
      <c r="BI439" s="59">
        <v>2.1130838E-4</v>
      </c>
      <c r="BJ439" s="59">
        <v>35.870399999999997</v>
      </c>
      <c r="BK439" s="59">
        <v>0.26151577599999998</v>
      </c>
      <c r="BL439" s="59">
        <v>0.32864752000000003</v>
      </c>
      <c r="BM439" s="59">
        <v>3.5808180079460961E-2</v>
      </c>
      <c r="BN439" s="59">
        <v>0.62597147610267689</v>
      </c>
      <c r="BO439" s="59">
        <v>0.27984036000000001</v>
      </c>
      <c r="BP439" s="59">
        <v>0.45793869999999998</v>
      </c>
      <c r="BQ439" s="59">
        <v>0.27741280015195507</v>
      </c>
      <c r="BR439" s="59">
        <v>1.0686394096519549</v>
      </c>
      <c r="BS439" s="59">
        <v>6.6347120000000001E-3</v>
      </c>
    </row>
    <row r="440" spans="2:71" x14ac:dyDescent="0.25">
      <c r="B440" s="52" t="str">
        <v>NA</v>
      </c>
      <c r="C440" s="52" t="str">
        <v>NA</v>
      </c>
      <c r="D440" s="52" t="str">
        <v>NaN</v>
      </c>
      <c r="E440" s="52" t="str">
        <v>NaN</v>
      </c>
      <c r="F440" s="52" t="str">
        <v>NaN</v>
      </c>
      <c r="G440" s="52" t="str">
        <v>NaN</v>
      </c>
      <c r="H440" s="52" t="str">
        <v>NaN</v>
      </c>
      <c r="I440" s="52" t="str">
        <v>NA</v>
      </c>
      <c r="J440" s="52" t="str">
        <v>NA</v>
      </c>
      <c r="K440" s="52" t="str">
        <v>NA</v>
      </c>
      <c r="L440" s="52" t="str">
        <v>NA</v>
      </c>
      <c r="M440" s="52" t="str">
        <v>NA</v>
      </c>
      <c r="N440" s="52" t="str">
        <v>NA</v>
      </c>
      <c r="O440" s="52" t="str">
        <v>NA</v>
      </c>
      <c r="P440" s="52" t="str">
        <v>NA</v>
      </c>
      <c r="Q440" s="65" t="str">
        <v>NaN</v>
      </c>
      <c r="T440" s="63" t="str">
        <v>NA</v>
      </c>
      <c r="U440" s="63" t="str">
        <v>NA</v>
      </c>
      <c r="V440" s="63" t="str">
        <v>NaN</v>
      </c>
      <c r="W440" s="63" t="str">
        <v>NaN</v>
      </c>
      <c r="X440" s="63" t="str">
        <v>NaN</v>
      </c>
      <c r="Y440" s="63" t="str">
        <v>NaN</v>
      </c>
      <c r="Z440" s="63" t="str">
        <v>NaN</v>
      </c>
      <c r="AA440" s="63" t="str">
        <v>NA</v>
      </c>
      <c r="AB440" s="63" t="str">
        <v>NA</v>
      </c>
      <c r="AC440" s="63" t="str">
        <v>NA</v>
      </c>
      <c r="AD440" s="63" t="str">
        <v>NA</v>
      </c>
      <c r="AE440" s="63" t="str">
        <v>NA</v>
      </c>
      <c r="AF440" s="63" t="str">
        <v>NA</v>
      </c>
      <c r="AG440" s="63" t="str">
        <v>NA</v>
      </c>
      <c r="AH440" s="63" t="str">
        <v>NA</v>
      </c>
      <c r="AI440" s="63" t="str">
        <v>NaN</v>
      </c>
      <c r="AL440" s="54" t="str">
        <v>NA</v>
      </c>
      <c r="AM440" s="54" t="str">
        <v>NA</v>
      </c>
      <c r="AN440" s="54" t="str">
        <v>NaN</v>
      </c>
      <c r="AO440" s="54" t="str">
        <v>NaN</v>
      </c>
      <c r="AP440" s="54" t="str">
        <v>NaN</v>
      </c>
      <c r="AQ440" s="54" t="str">
        <v>NaN</v>
      </c>
      <c r="AR440" s="54" t="str">
        <v>NaN</v>
      </c>
      <c r="AS440" s="54" t="str">
        <v>NA</v>
      </c>
      <c r="AT440" s="54" t="str">
        <v>NA</v>
      </c>
      <c r="AU440" s="54" t="str">
        <v>NA</v>
      </c>
      <c r="AV440" s="54" t="str">
        <v>NA</v>
      </c>
      <c r="AW440" s="54" t="str">
        <v>NA</v>
      </c>
      <c r="AX440" s="54" t="str">
        <v>NA</v>
      </c>
      <c r="AY440" s="54" t="str">
        <v>NA</v>
      </c>
      <c r="AZ440" s="54" t="str">
        <v>NA</v>
      </c>
      <c r="BA440" s="54" t="str">
        <v>NaN</v>
      </c>
      <c r="BD440" s="59" t="str">
        <v>NA</v>
      </c>
      <c r="BE440" s="59" t="str">
        <v>NA</v>
      </c>
      <c r="BF440" s="59" t="str">
        <v>NaN</v>
      </c>
      <c r="BG440" s="59" t="str">
        <v>NaN</v>
      </c>
      <c r="BH440" s="59" t="str">
        <v>NaN</v>
      </c>
      <c r="BI440" s="59" t="str">
        <v>NaN</v>
      </c>
      <c r="BJ440" s="59" t="str">
        <v>NaN</v>
      </c>
      <c r="BK440" s="59" t="str">
        <v>NA</v>
      </c>
      <c r="BL440" s="59" t="str">
        <v>NA</v>
      </c>
      <c r="BM440" s="59" t="str">
        <v>NA</v>
      </c>
      <c r="BN440" s="59" t="str">
        <v>NA</v>
      </c>
      <c r="BO440" s="59" t="str">
        <v>NA</v>
      </c>
      <c r="BP440" s="59" t="str">
        <v>NA</v>
      </c>
      <c r="BQ440" s="59" t="str">
        <v>NA</v>
      </c>
      <c r="BR440" s="59" t="str">
        <v>NA</v>
      </c>
      <c r="BS440" s="59" t="str">
        <v>NaN</v>
      </c>
    </row>
    <row r="441" spans="2:71" x14ac:dyDescent="0.25">
      <c r="B441" s="52" t="str" cm="1">
        <f t="array" ref="B441:B450">TRANSPOSE(Fe!S$18:AB$18)</f>
        <v>NA</v>
      </c>
      <c r="C441" s="52" t="str" cm="1">
        <f t="array" ref="C441:C450">TRANSPOSE('PO4'!S$18:AB$18)</f>
        <v>NA</v>
      </c>
      <c r="D441" s="52" t="str" cm="1">
        <f t="array" ref="D441:D450">TRANSPOSE(surface_T!S$18:AB$18)</f>
        <v>NaN</v>
      </c>
      <c r="E441" s="52" t="str" cm="1">
        <f t="array" ref="E441:E450">TRANSPOSE(surface_ph!S$18:AB$18)</f>
        <v>NaN</v>
      </c>
      <c r="F441" s="52" t="str" cm="1">
        <f t="array" ref="F441:F450">TRANSPOSE(surface_Alk!S$18:AB$18)</f>
        <v>NaN</v>
      </c>
      <c r="G441" s="52" t="str" cm="1">
        <f t="array" ref="G441:G450">TRANSPOSE(surface_oxugen!S$18:AB$18)</f>
        <v>NaN</v>
      </c>
      <c r="H441" s="52" t="str" cm="1">
        <f t="array" ref="H441:H450">TRANSPOSE(Surface_sal!S$18:AB$18)</f>
        <v>NaN</v>
      </c>
      <c r="I441" s="52" t="str" cm="1">
        <f t="array" ref="I441:I450">TRANSPOSE(picophyto!S$18:AB$18)</f>
        <v>NA</v>
      </c>
      <c r="J441" s="52" t="str" cm="1">
        <f t="array" ref="J441:J450">TRANSPOSE(nanophyto!S$18:AB$18)</f>
        <v>NA</v>
      </c>
      <c r="K441" s="52" t="str" cm="1">
        <f t="array" ref="K441:K450">TRANSPOSE(microphyto!S$18:AB$18)</f>
        <v>NA</v>
      </c>
      <c r="L441" s="52" t="str" cm="1">
        <f t="array" ref="L441:L450">TRANSPOSE(total_phyto!S$18:AB$18)</f>
        <v>NA</v>
      </c>
      <c r="M441" s="52" t="str" cm="1">
        <f t="array" ref="M441:M450">TRANSPOSE(nanozoo!S$18:AB$18)</f>
        <v>NA</v>
      </c>
      <c r="N441" s="52" t="str" cm="1">
        <f t="array" ref="N441:N450">TRANSPOSE(microzoo!S$18:AB$18)</f>
        <v>NA</v>
      </c>
      <c r="O441" s="52" t="str" cm="1">
        <f t="array" ref="O441:O450">TRANSPOSE(mesozoo!S$18:AB$18)</f>
        <v>NA</v>
      </c>
      <c r="P441" s="52" t="str" cm="1">
        <f t="array" ref="P441:P450">TRANSPOSE(total_zoo!S$18:AB$18)</f>
        <v>NA</v>
      </c>
      <c r="Q441" s="65" t="str" cm="1">
        <f t="array" ref="Q441:Q450">TRANSPOSE(foram!S$18:AB$18)</f>
        <v>NaN</v>
      </c>
      <c r="T441" s="63" t="str" cm="1">
        <f t="array" ref="T441:T450">TRANSPOSE(Fe!S$129:AB$129)</f>
        <v>NA</v>
      </c>
      <c r="U441" s="63" t="str" cm="1">
        <f t="array" ref="U441:U450">TRANSPOSE('PO4'!S$129:AB$129)</f>
        <v>NA</v>
      </c>
      <c r="V441" s="63" t="str" cm="1">
        <f t="array" ref="V441:V450">TRANSPOSE(surface_T!S$129:AB$129)</f>
        <v>NaN</v>
      </c>
      <c r="W441" s="63" t="str" cm="1">
        <f t="array" ref="W441:W450">TRANSPOSE(surface_ph!S$129:AB$129)</f>
        <v>NaN</v>
      </c>
      <c r="X441" s="63" t="str" cm="1">
        <f t="array" ref="X441:X450">TRANSPOSE(surface_Alk!S$129:AB$129)</f>
        <v>NaN</v>
      </c>
      <c r="Y441" s="63" t="str" cm="1">
        <f t="array" ref="Y441:Y450">TRANSPOSE(surface_oxugen!S$129:AB$129)</f>
        <v>NaN</v>
      </c>
      <c r="Z441" s="63" t="str" cm="1">
        <f t="array" ref="Z441:Z450">TRANSPOSE(Surface_sal!S$129:AB$129)</f>
        <v>NaN</v>
      </c>
      <c r="AA441" s="63" t="str" cm="1">
        <f t="array" ref="AA441:AA450">TRANSPOSE(picophyto!S$129:AB$129)</f>
        <v>NA</v>
      </c>
      <c r="AB441" s="63" t="str" cm="1">
        <f t="array" ref="AB441:AB450">TRANSPOSE(nanophyto!S$129:AB$129)</f>
        <v>NA</v>
      </c>
      <c r="AC441" s="63" t="str" cm="1">
        <f t="array" ref="AC441:AC450">TRANSPOSE(microphyto!S$129:AB$129)</f>
        <v>NA</v>
      </c>
      <c r="AD441" s="63" t="str" cm="1">
        <f t="array" ref="AD441:AD450">TRANSPOSE(total_phyto!S$129:AB$129)</f>
        <v>NA</v>
      </c>
      <c r="AE441" s="63" t="str" cm="1">
        <f t="array" ref="AE441:AE450">TRANSPOSE(nanozoo!S$129:AB$129)</f>
        <v>NA</v>
      </c>
      <c r="AF441" s="63" t="str" cm="1">
        <f t="array" ref="AF441:AF450">TRANSPOSE(microzoo!S$129:AB$129)</f>
        <v>NA</v>
      </c>
      <c r="AG441" s="63" t="str" cm="1">
        <f t="array" ref="AG441:AG450">TRANSPOSE(mesozoo!S$129:AB$129)</f>
        <v>NA</v>
      </c>
      <c r="AH441" s="63" t="str" cm="1">
        <f t="array" ref="AH441:AH450">TRANSPOSE(total_zoo!S$129:AB$129)</f>
        <v>NA</v>
      </c>
      <c r="AI441" s="63" t="str" cm="1">
        <f t="array" ref="AI441:AI450">TRANSPOSE(foram!S$129:AB$129)</f>
        <v>NaN</v>
      </c>
      <c r="AL441" s="54" t="str" cm="1">
        <f t="array" ref="AL441:AL450">TRANSPOSE(Fe!S$166:AB$166)</f>
        <v>NA</v>
      </c>
      <c r="AM441" s="54" t="str" cm="1">
        <f t="array" ref="AM441:AM450">TRANSPOSE('PO4'!S$166:AB$166)</f>
        <v>NA</v>
      </c>
      <c r="AN441" s="54" t="str" cm="1">
        <f t="array" ref="AN441:AN450">TRANSPOSE(surface_T!S$166:AB$166)</f>
        <v>NaN</v>
      </c>
      <c r="AO441" s="54" t="str" cm="1">
        <f t="array" ref="AO441:AO450">TRANSPOSE(surface_ph!S$166:AB$166)</f>
        <v>NaN</v>
      </c>
      <c r="AP441" s="54" t="str" cm="1">
        <f t="array" ref="AP441:AP450">TRANSPOSE(surface_Alk!S$166:AB$166)</f>
        <v>NaN</v>
      </c>
      <c r="AQ441" s="54" t="str" cm="1">
        <f t="array" ref="AQ441:AQ450">TRANSPOSE(surface_oxugen!S$166:AB$166)</f>
        <v>NaN</v>
      </c>
      <c r="AR441" s="54" t="str" cm="1">
        <f t="array" ref="AR441:AR450">TRANSPOSE(Surface_sal!S$166:AB$166)</f>
        <v>NaN</v>
      </c>
      <c r="AS441" s="54" t="str" cm="1">
        <f t="array" ref="AS441:AS450">TRANSPOSE(picophyto!S$166:AB$166)</f>
        <v>NA</v>
      </c>
      <c r="AT441" s="54" t="str" cm="1">
        <f t="array" ref="AT441:AT450">TRANSPOSE(nanophyto!S$166:AB$166)</f>
        <v>NA</v>
      </c>
      <c r="AU441" s="54" t="str" cm="1">
        <f t="array" ref="AU441:AU450">TRANSPOSE(microphyto!S$166:AB$166)</f>
        <v>NA</v>
      </c>
      <c r="AV441" s="54" t="str" cm="1">
        <f t="array" ref="AV441:AV450">TRANSPOSE(total_phyto!S$166:AB$166)</f>
        <v>NA</v>
      </c>
      <c r="AW441" s="54" t="str" cm="1">
        <f t="array" ref="AW441:AW450">TRANSPOSE(nanozoo!S$166:AB$166)</f>
        <v>NA</v>
      </c>
      <c r="AX441" s="54" t="str" cm="1">
        <f t="array" ref="AX441:AX450">TRANSPOSE(microzoo!S$166:AB$166)</f>
        <v>NA</v>
      </c>
      <c r="AY441" s="54" t="str" cm="1">
        <f t="array" ref="AY441:AY450">TRANSPOSE(mesozoo!S$166:AB$166)</f>
        <v>NA</v>
      </c>
      <c r="AZ441" s="54" t="str" cm="1">
        <f t="array" ref="AZ441:AZ450">TRANSPOSE(total_zoo!S$166:AB$166)</f>
        <v>NA</v>
      </c>
      <c r="BA441" s="54" t="str" cm="1">
        <f t="array" ref="BA441:BA450">TRANSPOSE(foram!S$166:AB$166)</f>
        <v>NaN</v>
      </c>
      <c r="BD441" s="59" t="str" cm="1">
        <f t="array" ref="BD441:BD450">TRANSPOSE(Fe!S$92:AB$92)</f>
        <v>NA</v>
      </c>
      <c r="BE441" s="59" t="str" cm="1">
        <f t="array" ref="BE441:BE450">TRANSPOSE('PO4'!S$92:AB$92)</f>
        <v>NA</v>
      </c>
      <c r="BF441" s="59" t="str" cm="1">
        <f t="array" ref="BF441:BF450">TRANSPOSE(surface_T!S$92:AB$92)</f>
        <v>NaN</v>
      </c>
      <c r="BG441" s="59" t="str" cm="1">
        <f t="array" ref="BG441:BG450">TRANSPOSE(surface_ph!S$92:AB$92)</f>
        <v>NaN</v>
      </c>
      <c r="BH441" s="59" t="str" cm="1">
        <f t="array" ref="BH441:BH450">TRANSPOSE(surface_Alk!S$92:AB$92)</f>
        <v>NaN</v>
      </c>
      <c r="BI441" s="59" t="str" cm="1">
        <f t="array" ref="BI441:BI450">TRANSPOSE(surface_oxugen!S$92:AB$92)</f>
        <v>NaN</v>
      </c>
      <c r="BJ441" s="59" t="str" cm="1">
        <f t="array" ref="BJ441:BJ450">TRANSPOSE(Surface_sal!S$92:AB$92)</f>
        <v>NaN</v>
      </c>
      <c r="BK441" s="59" t="str" cm="1">
        <f t="array" ref="BK441:BK450">TRANSPOSE(picophyto!S$92:AB$92)</f>
        <v>NA</v>
      </c>
      <c r="BL441" s="59" t="str" cm="1">
        <f t="array" ref="BL441:BL450">TRANSPOSE(nanophyto!S$92:AB$92)</f>
        <v>NA</v>
      </c>
      <c r="BM441" s="59" t="str" cm="1">
        <f t="array" ref="BM441:BM450">TRANSPOSE(microphyto!S$92:AB$92)</f>
        <v>NA</v>
      </c>
      <c r="BN441" s="59" t="str" cm="1">
        <f t="array" ref="BN441:BN450">TRANSPOSE(total_phyto!S$92:AB$92)</f>
        <v>NA</v>
      </c>
      <c r="BO441" s="59" t="str" cm="1">
        <f t="array" ref="BO441:BO450">TRANSPOSE(nanozoo!S$92:AB$92)</f>
        <v>NA</v>
      </c>
      <c r="BP441" s="59" t="str" cm="1">
        <f t="array" ref="BP441:BP450">TRANSPOSE(microzoo!S$92:AB$92)</f>
        <v>NA</v>
      </c>
      <c r="BQ441" s="59" t="str" cm="1">
        <f t="array" ref="BQ441:BQ450">TRANSPOSE(mesozoo!S$92:AB$92)</f>
        <v>NA</v>
      </c>
      <c r="BR441" s="59" t="str" cm="1">
        <f t="array" ref="BR441:BR450">TRANSPOSE(total_zoo!S$92:AB$92)</f>
        <v>NA</v>
      </c>
      <c r="BS441" s="59" t="str" cm="1">
        <f t="array" ref="BS441:BS450">TRANSPOSE(foram!S$92:AB$92)</f>
        <v>NaN</v>
      </c>
    </row>
    <row r="442" spans="2:71" x14ac:dyDescent="0.25">
      <c r="B442" s="52" t="str">
        <v>NA</v>
      </c>
      <c r="C442" s="52" t="str">
        <v>NA</v>
      </c>
      <c r="D442" s="52" t="str">
        <v>NaN</v>
      </c>
      <c r="E442" s="52" t="str">
        <v>NaN</v>
      </c>
      <c r="F442" s="52" t="str">
        <v>NaN</v>
      </c>
      <c r="G442" s="52" t="str">
        <v>NaN</v>
      </c>
      <c r="H442" s="52" t="str">
        <v>NaN</v>
      </c>
      <c r="I442" s="52" t="str">
        <v>NA</v>
      </c>
      <c r="J442" s="52" t="str">
        <v>NA</v>
      </c>
      <c r="K442" s="52" t="str">
        <v>NA</v>
      </c>
      <c r="L442" s="52" t="str">
        <v>NA</v>
      </c>
      <c r="M442" s="52" t="str">
        <v>NA</v>
      </c>
      <c r="N442" s="52" t="str">
        <v>NA</v>
      </c>
      <c r="O442" s="52" t="str">
        <v>NA</v>
      </c>
      <c r="P442" s="52" t="str">
        <v>NA</v>
      </c>
      <c r="Q442" s="65" t="str">
        <v>NaN</v>
      </c>
      <c r="T442" s="63" t="str">
        <v>NA</v>
      </c>
      <c r="U442" s="63" t="str">
        <v>NA</v>
      </c>
      <c r="V442" s="63" t="str">
        <v>NaN</v>
      </c>
      <c r="W442" s="63" t="str">
        <v>NaN</v>
      </c>
      <c r="X442" s="63" t="str">
        <v>NaN</v>
      </c>
      <c r="Y442" s="63" t="str">
        <v>NaN</v>
      </c>
      <c r="Z442" s="63" t="str">
        <v>NaN</v>
      </c>
      <c r="AA442" s="63" t="str">
        <v>NA</v>
      </c>
      <c r="AB442" s="63" t="str">
        <v>NA</v>
      </c>
      <c r="AC442" s="63" t="str">
        <v>NA</v>
      </c>
      <c r="AD442" s="63" t="str">
        <v>NA</v>
      </c>
      <c r="AE442" s="63" t="str">
        <v>NA</v>
      </c>
      <c r="AF442" s="63" t="str">
        <v>NA</v>
      </c>
      <c r="AG442" s="63" t="str">
        <v>NA</v>
      </c>
      <c r="AH442" s="63" t="str">
        <v>NA</v>
      </c>
      <c r="AI442" s="63" t="str">
        <v>NaN</v>
      </c>
      <c r="AL442" s="54" t="str">
        <v>NA</v>
      </c>
      <c r="AM442" s="54" t="str">
        <v>NA</v>
      </c>
      <c r="AN442" s="54" t="str">
        <v>NaN</v>
      </c>
      <c r="AO442" s="54" t="str">
        <v>NaN</v>
      </c>
      <c r="AP442" s="54" t="str">
        <v>NaN</v>
      </c>
      <c r="AQ442" s="54" t="str">
        <v>NaN</v>
      </c>
      <c r="AR442" s="54" t="str">
        <v>NaN</v>
      </c>
      <c r="AS442" s="54" t="str">
        <v>NA</v>
      </c>
      <c r="AT442" s="54" t="str">
        <v>NA</v>
      </c>
      <c r="AU442" s="54" t="str">
        <v>NA</v>
      </c>
      <c r="AV442" s="54" t="str">
        <v>NA</v>
      </c>
      <c r="AW442" s="54" t="str">
        <v>NA</v>
      </c>
      <c r="AX442" s="54" t="str">
        <v>NA</v>
      </c>
      <c r="AY442" s="54" t="str">
        <v>NA</v>
      </c>
      <c r="AZ442" s="54" t="str">
        <v>NA</v>
      </c>
      <c r="BA442" s="54" t="str">
        <v>NaN</v>
      </c>
      <c r="BD442" s="59" t="str">
        <v>NA</v>
      </c>
      <c r="BE442" s="59" t="str">
        <v>NA</v>
      </c>
      <c r="BF442" s="59" t="str">
        <v>NaN</v>
      </c>
      <c r="BG442" s="59" t="str">
        <v>NaN</v>
      </c>
      <c r="BH442" s="59" t="str">
        <v>NaN</v>
      </c>
      <c r="BI442" s="59" t="str">
        <v>NaN</v>
      </c>
      <c r="BJ442" s="59" t="str">
        <v>NaN</v>
      </c>
      <c r="BK442" s="59" t="str">
        <v>NA</v>
      </c>
      <c r="BL442" s="59" t="str">
        <v>NA</v>
      </c>
      <c r="BM442" s="59" t="str">
        <v>NA</v>
      </c>
      <c r="BN442" s="59" t="str">
        <v>NA</v>
      </c>
      <c r="BO442" s="59" t="str">
        <v>NA</v>
      </c>
      <c r="BP442" s="59" t="str">
        <v>NA</v>
      </c>
      <c r="BQ442" s="59" t="str">
        <v>NA</v>
      </c>
      <c r="BR442" s="59" t="str">
        <v>NA</v>
      </c>
      <c r="BS442" s="59" t="str">
        <v>NaN</v>
      </c>
    </row>
    <row r="443" spans="2:71" x14ac:dyDescent="0.25">
      <c r="B443" s="52" t="str">
        <v>NA</v>
      </c>
      <c r="C443" s="52" t="str">
        <v>NA</v>
      </c>
      <c r="D443" s="52" t="str">
        <v>NaN</v>
      </c>
      <c r="E443" s="52" t="str">
        <v>NaN</v>
      </c>
      <c r="F443" s="52" t="str">
        <v>NaN</v>
      </c>
      <c r="G443" s="52" t="str">
        <v>NaN</v>
      </c>
      <c r="H443" s="52" t="str">
        <v>NaN</v>
      </c>
      <c r="I443" s="52" t="str">
        <v>NA</v>
      </c>
      <c r="J443" s="52" t="str">
        <v>NA</v>
      </c>
      <c r="K443" s="52" t="str">
        <v>NA</v>
      </c>
      <c r="L443" s="52" t="str">
        <v>NA</v>
      </c>
      <c r="M443" s="52" t="str">
        <v>NA</v>
      </c>
      <c r="N443" s="52" t="str">
        <v>NA</v>
      </c>
      <c r="O443" s="52" t="str">
        <v>NA</v>
      </c>
      <c r="P443" s="52" t="str">
        <v>NA</v>
      </c>
      <c r="Q443" s="65" t="str">
        <v>NaN</v>
      </c>
      <c r="T443" s="63" t="str">
        <v>NA</v>
      </c>
      <c r="U443" s="63" t="str">
        <v>NA</v>
      </c>
      <c r="V443" s="63" t="str">
        <v>NaN</v>
      </c>
      <c r="W443" s="63" t="str">
        <v>NaN</v>
      </c>
      <c r="X443" s="63" t="str">
        <v>NaN</v>
      </c>
      <c r="Y443" s="63" t="str">
        <v>NaN</v>
      </c>
      <c r="Z443" s="63" t="str">
        <v>NaN</v>
      </c>
      <c r="AA443" s="63" t="str">
        <v>NA</v>
      </c>
      <c r="AB443" s="63" t="str">
        <v>NA</v>
      </c>
      <c r="AC443" s="63" t="str">
        <v>NA</v>
      </c>
      <c r="AD443" s="63" t="str">
        <v>NA</v>
      </c>
      <c r="AE443" s="63" t="str">
        <v>NA</v>
      </c>
      <c r="AF443" s="63" t="str">
        <v>NA</v>
      </c>
      <c r="AG443" s="63" t="str">
        <v>NA</v>
      </c>
      <c r="AH443" s="63" t="str">
        <v>NA</v>
      </c>
      <c r="AI443" s="63" t="str">
        <v>NaN</v>
      </c>
      <c r="AL443" s="54" t="str">
        <v>NA</v>
      </c>
      <c r="AM443" s="54" t="str">
        <v>NA</v>
      </c>
      <c r="AN443" s="54" t="str">
        <v>NaN</v>
      </c>
      <c r="AO443" s="54" t="str">
        <v>NaN</v>
      </c>
      <c r="AP443" s="54" t="str">
        <v>NaN</v>
      </c>
      <c r="AQ443" s="54" t="str">
        <v>NaN</v>
      </c>
      <c r="AR443" s="54" t="str">
        <v>NaN</v>
      </c>
      <c r="AS443" s="54" t="str">
        <v>NA</v>
      </c>
      <c r="AT443" s="54" t="str">
        <v>NA</v>
      </c>
      <c r="AU443" s="54" t="str">
        <v>NA</v>
      </c>
      <c r="AV443" s="54" t="str">
        <v>NA</v>
      </c>
      <c r="AW443" s="54" t="str">
        <v>NA</v>
      </c>
      <c r="AX443" s="54" t="str">
        <v>NA</v>
      </c>
      <c r="AY443" s="54" t="str">
        <v>NA</v>
      </c>
      <c r="AZ443" s="54" t="str">
        <v>NA</v>
      </c>
      <c r="BA443" s="54" t="str">
        <v>NaN</v>
      </c>
      <c r="BD443" s="59" t="str">
        <v>NA</v>
      </c>
      <c r="BE443" s="59" t="str">
        <v>NA</v>
      </c>
      <c r="BF443" s="59" t="str">
        <v>NaN</v>
      </c>
      <c r="BG443" s="59" t="str">
        <v>NaN</v>
      </c>
      <c r="BH443" s="59" t="str">
        <v>NaN</v>
      </c>
      <c r="BI443" s="59" t="str">
        <v>NaN</v>
      </c>
      <c r="BJ443" s="59" t="str">
        <v>NaN</v>
      </c>
      <c r="BK443" s="59" t="str">
        <v>NA</v>
      </c>
      <c r="BL443" s="59" t="str">
        <v>NA</v>
      </c>
      <c r="BM443" s="59" t="str">
        <v>NA</v>
      </c>
      <c r="BN443" s="59" t="str">
        <v>NA</v>
      </c>
      <c r="BO443" s="59" t="str">
        <v>NA</v>
      </c>
      <c r="BP443" s="59" t="str">
        <v>NA</v>
      </c>
      <c r="BQ443" s="59" t="str">
        <v>NA</v>
      </c>
      <c r="BR443" s="59" t="str">
        <v>NA</v>
      </c>
      <c r="BS443" s="59" t="str">
        <v>NaN</v>
      </c>
    </row>
    <row r="444" spans="2:71" x14ac:dyDescent="0.25">
      <c r="B444" s="52" t="str">
        <v>NA</v>
      </c>
      <c r="C444" s="52" t="str">
        <v>NA</v>
      </c>
      <c r="D444" s="52" t="str">
        <v>NaN</v>
      </c>
      <c r="E444" s="52" t="str">
        <v>NaN</v>
      </c>
      <c r="F444" s="52" t="str">
        <v>NaN</v>
      </c>
      <c r="G444" s="52" t="str">
        <v>NaN</v>
      </c>
      <c r="H444" s="52" t="str">
        <v>NaN</v>
      </c>
      <c r="I444" s="52" t="str">
        <v>NA</v>
      </c>
      <c r="J444" s="52" t="str">
        <v>NA</v>
      </c>
      <c r="K444" s="52" t="str">
        <v>NA</v>
      </c>
      <c r="L444" s="52" t="str">
        <v>NA</v>
      </c>
      <c r="M444" s="52" t="str">
        <v>NA</v>
      </c>
      <c r="N444" s="52" t="str">
        <v>NA</v>
      </c>
      <c r="O444" s="52" t="str">
        <v>NA</v>
      </c>
      <c r="P444" s="52" t="str">
        <v>NA</v>
      </c>
      <c r="Q444" s="65" t="str">
        <v>NaN</v>
      </c>
      <c r="T444" s="63" t="str">
        <v>NA</v>
      </c>
      <c r="U444" s="63" t="str">
        <v>NA</v>
      </c>
      <c r="V444" s="63" t="str">
        <v>NaN</v>
      </c>
      <c r="W444" s="63" t="str">
        <v>NaN</v>
      </c>
      <c r="X444" s="63" t="str">
        <v>NaN</v>
      </c>
      <c r="Y444" s="63" t="str">
        <v>NaN</v>
      </c>
      <c r="Z444" s="63" t="str">
        <v>NaN</v>
      </c>
      <c r="AA444" s="63" t="str">
        <v>NA</v>
      </c>
      <c r="AB444" s="63" t="str">
        <v>NA</v>
      </c>
      <c r="AC444" s="63" t="str">
        <v>NA</v>
      </c>
      <c r="AD444" s="63" t="str">
        <v>NA</v>
      </c>
      <c r="AE444" s="63" t="str">
        <v>NA</v>
      </c>
      <c r="AF444" s="63" t="str">
        <v>NA</v>
      </c>
      <c r="AG444" s="63" t="str">
        <v>NA</v>
      </c>
      <c r="AH444" s="63" t="str">
        <v>NA</v>
      </c>
      <c r="AI444" s="63" t="str">
        <v>NaN</v>
      </c>
      <c r="AL444" s="54" t="str">
        <v>NA</v>
      </c>
      <c r="AM444" s="54" t="str">
        <v>NA</v>
      </c>
      <c r="AN444" s="54" t="str">
        <v>NaN</v>
      </c>
      <c r="AO444" s="54" t="str">
        <v>NaN</v>
      </c>
      <c r="AP444" s="54" t="str">
        <v>NaN</v>
      </c>
      <c r="AQ444" s="54" t="str">
        <v>NaN</v>
      </c>
      <c r="AR444" s="54" t="str">
        <v>NaN</v>
      </c>
      <c r="AS444" s="54" t="str">
        <v>NA</v>
      </c>
      <c r="AT444" s="54" t="str">
        <v>NA</v>
      </c>
      <c r="AU444" s="54" t="str">
        <v>NA</v>
      </c>
      <c r="AV444" s="54" t="str">
        <v>NA</v>
      </c>
      <c r="AW444" s="54" t="str">
        <v>NA</v>
      </c>
      <c r="AX444" s="54" t="str">
        <v>NA</v>
      </c>
      <c r="AY444" s="54" t="str">
        <v>NA</v>
      </c>
      <c r="AZ444" s="54" t="str">
        <v>NA</v>
      </c>
      <c r="BA444" s="54" t="str">
        <v>NaN</v>
      </c>
      <c r="BD444" s="59" t="str">
        <v>NA</v>
      </c>
      <c r="BE444" s="59" t="str">
        <v>NA</v>
      </c>
      <c r="BF444" s="59" t="str">
        <v>NaN</v>
      </c>
      <c r="BG444" s="59" t="str">
        <v>NaN</v>
      </c>
      <c r="BH444" s="59" t="str">
        <v>NaN</v>
      </c>
      <c r="BI444" s="59" t="str">
        <v>NaN</v>
      </c>
      <c r="BJ444" s="59" t="str">
        <v>NaN</v>
      </c>
      <c r="BK444" s="59" t="str">
        <v>NA</v>
      </c>
      <c r="BL444" s="59" t="str">
        <v>NA</v>
      </c>
      <c r="BM444" s="59" t="str">
        <v>NA</v>
      </c>
      <c r="BN444" s="59" t="str">
        <v>NA</v>
      </c>
      <c r="BO444" s="59" t="str">
        <v>NA</v>
      </c>
      <c r="BP444" s="59" t="str">
        <v>NA</v>
      </c>
      <c r="BQ444" s="59" t="str">
        <v>NA</v>
      </c>
      <c r="BR444" s="59" t="str">
        <v>NA</v>
      </c>
      <c r="BS444" s="59" t="str">
        <v>NaN</v>
      </c>
    </row>
    <row r="445" spans="2:71" x14ac:dyDescent="0.25">
      <c r="B445" s="52">
        <v>1.6899999999999999E-4</v>
      </c>
      <c r="C445" s="52">
        <v>3.1050000000000001E-3</v>
      </c>
      <c r="D445" s="52">
        <v>24.023786999999999</v>
      </c>
      <c r="E445" s="52">
        <v>8.1560450000000007</v>
      </c>
      <c r="F445" s="52">
        <v>2.290313E-3</v>
      </c>
      <c r="G445" s="52">
        <v>2.1811840999999999E-4</v>
      </c>
      <c r="H445" s="52">
        <v>35.199190000000002</v>
      </c>
      <c r="I445" s="52">
        <v>0.27863707999999998</v>
      </c>
      <c r="J445" s="52">
        <v>0.24755399</v>
      </c>
      <c r="K445" s="52">
        <v>3.877246E-10</v>
      </c>
      <c r="L445" s="52">
        <v>0.52619107039979263</v>
      </c>
      <c r="M445" s="52">
        <v>0.24691213000000001</v>
      </c>
      <c r="N445" s="52">
        <v>0.4763133</v>
      </c>
      <c r="O445" s="52">
        <v>3.3518318052888581E-2</v>
      </c>
      <c r="P445" s="52">
        <v>0.79971334014358408</v>
      </c>
      <c r="Q445" s="65">
        <v>9.0550094999999997E-11</v>
      </c>
      <c r="T445" s="63">
        <v>1.905E-4</v>
      </c>
      <c r="U445" s="63">
        <v>2.4153E-3</v>
      </c>
      <c r="V445" s="63">
        <v>25.595552000000001</v>
      </c>
      <c r="W445" s="63">
        <v>7.9417796000000003</v>
      </c>
      <c r="X445" s="63">
        <v>2.300739E-3</v>
      </c>
      <c r="Y445" s="63">
        <v>2.1295109999999999E-4</v>
      </c>
      <c r="Z445" s="63">
        <v>35.208599999999997</v>
      </c>
      <c r="AA445" s="63">
        <v>0.27124499000000002</v>
      </c>
      <c r="AB445" s="63">
        <v>0.21692719999999999</v>
      </c>
      <c r="AC445" s="63">
        <v>2.7116132000000001E-10</v>
      </c>
      <c r="AD445" s="63">
        <v>0.4881721902824267</v>
      </c>
      <c r="AE445" s="63">
        <v>0.23347464000000001</v>
      </c>
      <c r="AF445" s="63">
        <v>0.46287855</v>
      </c>
      <c r="AG445" s="63">
        <v>5.3838460496390596E-3</v>
      </c>
      <c r="AH445" s="63">
        <v>0.74890896613242253</v>
      </c>
      <c r="AI445" s="63">
        <v>8.1536694000000001E-11</v>
      </c>
      <c r="AL445" s="54">
        <v>2.1939999999999999E-4</v>
      </c>
      <c r="AM445" s="54">
        <v>1.8663E-3</v>
      </c>
      <c r="AN445" s="54">
        <v>27.170427</v>
      </c>
      <c r="AO445" s="54">
        <v>7.7343609999999998</v>
      </c>
      <c r="AP445" s="54">
        <v>2.3118587999999998E-3</v>
      </c>
      <c r="AQ445" s="54">
        <v>2.0807932000000001E-4</v>
      </c>
      <c r="AR445" s="54">
        <v>35.222523000000002</v>
      </c>
      <c r="AS445" s="54">
        <v>0.26254665599999999</v>
      </c>
      <c r="AT445" s="54">
        <v>0.191054</v>
      </c>
      <c r="AU445" s="54">
        <v>2.1940406E-10</v>
      </c>
      <c r="AV445" s="54">
        <v>0.45360065622997597</v>
      </c>
      <c r="AW445" s="54">
        <v>0.22262338000000001</v>
      </c>
      <c r="AX445" s="54">
        <v>0.43530103999999997</v>
      </c>
      <c r="AY445" s="54">
        <v>6.67832382265E-7</v>
      </c>
      <c r="AZ445" s="54">
        <v>0.72362233891126526</v>
      </c>
      <c r="BA445" s="54">
        <v>7.4396590000000005E-11</v>
      </c>
      <c r="BD445" s="59">
        <v>2.0880000000000001E-4</v>
      </c>
      <c r="BE445" s="59">
        <v>2.1602000000000001E-3</v>
      </c>
      <c r="BF445" s="59">
        <v>26.353746000000001</v>
      </c>
      <c r="BG445" s="59">
        <v>7.8566007999999998</v>
      </c>
      <c r="BH445" s="59">
        <v>2.3076986000000002E-3</v>
      </c>
      <c r="BI445" s="59">
        <v>2.1056576000000001E-4</v>
      </c>
      <c r="BJ445" s="59">
        <v>35.221905</v>
      </c>
      <c r="BK445" s="59">
        <v>0.26725218000000001</v>
      </c>
      <c r="BL445" s="59">
        <v>0.20511851</v>
      </c>
      <c r="BM445" s="59">
        <v>2.4986783999999998E-10</v>
      </c>
      <c r="BN445" s="59">
        <v>0.47237069026087852</v>
      </c>
      <c r="BO445" s="59">
        <v>0.22842536599999999</v>
      </c>
      <c r="BP445" s="59">
        <v>0.45340991000000003</v>
      </c>
      <c r="BQ445" s="59">
        <v>5.1711707887040401E-4</v>
      </c>
      <c r="BR445" s="59">
        <v>0.72453466015775336</v>
      </c>
      <c r="BS445" s="59">
        <v>7.8802919999999994E-11</v>
      </c>
    </row>
    <row r="446" spans="2:71" x14ac:dyDescent="0.25">
      <c r="B446" s="52">
        <v>1.827E-4</v>
      </c>
      <c r="C446" s="52">
        <v>5.2396999999999999E-3</v>
      </c>
      <c r="D446" s="52">
        <v>23.838515999999998</v>
      </c>
      <c r="E446" s="52">
        <v>8.1498375000000003</v>
      </c>
      <c r="F446" s="52">
        <v>2.3356906999999999E-3</v>
      </c>
      <c r="G446" s="52">
        <v>2.189158E-4</v>
      </c>
      <c r="H446" s="52">
        <v>35.885120000000001</v>
      </c>
      <c r="I446" s="52">
        <v>0.27450507699999999</v>
      </c>
      <c r="J446" s="52">
        <v>0.332356186</v>
      </c>
      <c r="K446" s="52">
        <v>2.455724805733733E-2</v>
      </c>
      <c r="L446" s="52">
        <v>0.63141851107591807</v>
      </c>
      <c r="M446" s="52">
        <v>0.28477627</v>
      </c>
      <c r="N446" s="52">
        <v>0.46975676</v>
      </c>
      <c r="O446" s="52">
        <v>0.22484337009889949</v>
      </c>
      <c r="P446" s="52">
        <v>1.0258691503341759</v>
      </c>
      <c r="Q446" s="65">
        <v>2.3426649999999998E-10</v>
      </c>
      <c r="T446" s="63">
        <v>2.0790000000000001E-4</v>
      </c>
      <c r="U446" s="63">
        <v>3.7515999999999999E-3</v>
      </c>
      <c r="V446" s="63">
        <v>25.381474000000001</v>
      </c>
      <c r="W446" s="63">
        <v>7.9409121999999996</v>
      </c>
      <c r="X446" s="63">
        <v>2.3501709999999999E-3</v>
      </c>
      <c r="Y446" s="63">
        <v>2.1356009999999999E-4</v>
      </c>
      <c r="Z446" s="63">
        <v>35.958739999999999</v>
      </c>
      <c r="AA446" s="63">
        <v>0.26904674000000001</v>
      </c>
      <c r="AB446" s="63">
        <v>0.28180833999999999</v>
      </c>
      <c r="AC446" s="63">
        <v>1.4016083047928859E-2</v>
      </c>
      <c r="AD446" s="63">
        <v>0.56487116306395446</v>
      </c>
      <c r="AE446" s="63">
        <v>0.26617215</v>
      </c>
      <c r="AF446" s="63">
        <v>0.44062849999999998</v>
      </c>
      <c r="AG446" s="63">
        <v>0.17774697008380691</v>
      </c>
      <c r="AH446" s="63">
        <v>0.93571770824816725</v>
      </c>
      <c r="AI446" s="63">
        <v>1.5760929E-10</v>
      </c>
      <c r="AL446" s="54">
        <v>2.4120000000000001E-4</v>
      </c>
      <c r="AM446" s="54">
        <v>2.6909999999999998E-3</v>
      </c>
      <c r="AN446" s="54">
        <v>26.923492</v>
      </c>
      <c r="AO446" s="54">
        <v>7.7353930000000002</v>
      </c>
      <c r="AP446" s="54">
        <v>2.3656854999999999E-3</v>
      </c>
      <c r="AQ446" s="54">
        <v>2.0851830000000001E-4</v>
      </c>
      <c r="AR446" s="54">
        <v>36.039302999999997</v>
      </c>
      <c r="AS446" s="54">
        <v>0.26195224</v>
      </c>
      <c r="AT446" s="54">
        <v>0.23783536999999999</v>
      </c>
      <c r="AU446" s="54">
        <v>5.3540813407948534E-3</v>
      </c>
      <c r="AV446" s="54">
        <v>0.50514169135476139</v>
      </c>
      <c r="AW446" s="54">
        <v>0.24809343</v>
      </c>
      <c r="AX446" s="54">
        <v>0.41777734</v>
      </c>
      <c r="AY446" s="54">
        <v>0.1307196200709799</v>
      </c>
      <c r="AZ446" s="54">
        <v>0.8611282732079798</v>
      </c>
      <c r="BA446" s="54">
        <v>1.1752813999999999E-10</v>
      </c>
      <c r="BD446" s="59">
        <v>2.288E-4</v>
      </c>
      <c r="BE446" s="59">
        <v>3.2101E-3</v>
      </c>
      <c r="BF446" s="59">
        <v>26.126080999999999</v>
      </c>
      <c r="BG446" s="59">
        <v>7.8559369999999999</v>
      </c>
      <c r="BH446" s="59">
        <v>2.3592831999999998E-3</v>
      </c>
      <c r="BI446" s="59">
        <v>2.1107866000000001E-4</v>
      </c>
      <c r="BJ446" s="59">
        <v>36.005195999999998</v>
      </c>
      <c r="BK446" s="59">
        <v>0.26573321</v>
      </c>
      <c r="BL446" s="59">
        <v>0.26029349000000002</v>
      </c>
      <c r="BM446" s="59">
        <v>9.8093000444328931E-3</v>
      </c>
      <c r="BN446" s="59">
        <v>0.53583600005945065</v>
      </c>
      <c r="BO446" s="59">
        <v>0.25763050999999998</v>
      </c>
      <c r="BP446" s="59">
        <v>0.42892070999999998</v>
      </c>
      <c r="BQ446" s="59">
        <v>0.15633364007774991</v>
      </c>
      <c r="BR446" s="59">
        <v>0.88746273421474975</v>
      </c>
      <c r="BS446" s="59">
        <v>1.3677058000000001E-10</v>
      </c>
    </row>
    <row r="447" spans="2:71" x14ac:dyDescent="0.25">
      <c r="B447" s="52">
        <v>2.1440000000000001E-4</v>
      </c>
      <c r="C447" s="52">
        <v>8.7302999999999999E-3</v>
      </c>
      <c r="D447" s="52">
        <v>23.490124000000002</v>
      </c>
      <c r="E447" s="52">
        <v>8.1527814999999997</v>
      </c>
      <c r="F447" s="52">
        <v>2.3319327999999999E-3</v>
      </c>
      <c r="G447" s="52">
        <v>2.2052091999999999E-4</v>
      </c>
      <c r="H447" s="52">
        <v>35.841740000000001</v>
      </c>
      <c r="I447" s="52">
        <v>0.27140985000000001</v>
      </c>
      <c r="J447" s="52">
        <v>0.40873733000000001</v>
      </c>
      <c r="K447" s="52">
        <v>4.8876006088805581E-2</v>
      </c>
      <c r="L447" s="52">
        <v>0.72902318611400974</v>
      </c>
      <c r="M447" s="52">
        <v>0.30969505000000003</v>
      </c>
      <c r="N447" s="52">
        <v>0.51237564000000002</v>
      </c>
      <c r="O447" s="52">
        <v>0.33873310018375352</v>
      </c>
      <c r="P447" s="52">
        <v>1.2315647001837531</v>
      </c>
      <c r="Q447" s="65">
        <v>2.1729809999999999E-2</v>
      </c>
      <c r="T447" s="63">
        <v>2.42E-4</v>
      </c>
      <c r="U447" s="63">
        <v>6.2233999999999996E-3</v>
      </c>
      <c r="V447" s="63">
        <v>25.010265</v>
      </c>
      <c r="W447" s="63">
        <v>7.948861</v>
      </c>
      <c r="X447" s="63">
        <v>2.3454029999999998E-3</v>
      </c>
      <c r="Y447" s="63">
        <v>2.1520734E-4</v>
      </c>
      <c r="Z447" s="63">
        <v>35.903550000000003</v>
      </c>
      <c r="AA447" s="63">
        <v>0.26726302000000002</v>
      </c>
      <c r="AB447" s="63">
        <v>0.35467389399999999</v>
      </c>
      <c r="AC447" s="63">
        <v>3.7160140074841162E-2</v>
      </c>
      <c r="AD447" s="63">
        <v>0.65909705409739527</v>
      </c>
      <c r="AE447" s="63">
        <v>0.292281666</v>
      </c>
      <c r="AF447" s="63">
        <v>0.47776987999999998</v>
      </c>
      <c r="AG447" s="63">
        <v>0.29320094014924231</v>
      </c>
      <c r="AH447" s="63">
        <v>1.128640195149242</v>
      </c>
      <c r="AI447" s="63">
        <v>9.1162299999999995E-3</v>
      </c>
      <c r="AL447" s="54">
        <v>2.7769999999999997E-4</v>
      </c>
      <c r="AM447" s="54">
        <v>4.4704999999999996E-3</v>
      </c>
      <c r="AN447" s="54">
        <v>26.521791</v>
      </c>
      <c r="AO447" s="54">
        <v>7.7423089999999997</v>
      </c>
      <c r="AP447" s="54">
        <v>2.3599463E-3</v>
      </c>
      <c r="AQ447" s="54">
        <v>2.1020732000000001E-4</v>
      </c>
      <c r="AR447" s="54">
        <v>35.972416000000003</v>
      </c>
      <c r="AS447" s="54">
        <v>0.26156227999999998</v>
      </c>
      <c r="AT447" s="54">
        <v>0.30516166</v>
      </c>
      <c r="AU447" s="54">
        <v>2.7543515064564129E-2</v>
      </c>
      <c r="AV447" s="54">
        <v>0.59426745508495737</v>
      </c>
      <c r="AW447" s="54">
        <v>0.27515141500000001</v>
      </c>
      <c r="AX447" s="54">
        <v>0.44650498000000011</v>
      </c>
      <c r="AY447" s="54">
        <v>0.25018394012378448</v>
      </c>
      <c r="AZ447" s="54">
        <v>1.047823620623785</v>
      </c>
      <c r="BA447" s="54">
        <v>1.0750988E-4</v>
      </c>
      <c r="BD447" s="59">
        <v>2.6390000000000002E-4</v>
      </c>
      <c r="BE447" s="59">
        <v>5.3338999999999999E-3</v>
      </c>
      <c r="BF447" s="59">
        <v>25.739273000000001</v>
      </c>
      <c r="BG447" s="59">
        <v>7.8627700000000003</v>
      </c>
      <c r="BH447" s="59">
        <v>2.3539895000000001E-3</v>
      </c>
      <c r="BI447" s="59">
        <v>2.127528E-4</v>
      </c>
      <c r="BJ447" s="59">
        <v>35.944313000000001</v>
      </c>
      <c r="BK447" s="59">
        <v>0.26455493000000002</v>
      </c>
      <c r="BL447" s="59">
        <v>0.33099633000000001</v>
      </c>
      <c r="BM447" s="59">
        <v>3.266377007015598E-2</v>
      </c>
      <c r="BN447" s="59">
        <v>0.62821503009176938</v>
      </c>
      <c r="BO447" s="59">
        <v>0.28424187000000001</v>
      </c>
      <c r="BP447" s="59">
        <v>0.46294004</v>
      </c>
      <c r="BQ447" s="59">
        <v>0.27335578013695289</v>
      </c>
      <c r="BR447" s="59">
        <v>1.0716659836369531</v>
      </c>
      <c r="BS447" s="59">
        <v>3.7823561999999998E-3</v>
      </c>
    </row>
    <row r="448" spans="2:71" x14ac:dyDescent="0.25">
      <c r="B448" s="52">
        <v>2.3350000000000001E-4</v>
      </c>
      <c r="C448" s="52">
        <v>1.38856E-2</v>
      </c>
      <c r="D448" s="52">
        <v>23.771372</v>
      </c>
      <c r="E448" s="52">
        <v>8.1485090000000007</v>
      </c>
      <c r="F448" s="52">
        <v>2.3279785999999998E-3</v>
      </c>
      <c r="G448" s="52">
        <v>2.1959883000000001E-4</v>
      </c>
      <c r="H448" s="52">
        <v>35.812964999999998</v>
      </c>
      <c r="I448" s="52">
        <v>0.26401358000000003</v>
      </c>
      <c r="J448" s="52">
        <v>0.47326335000000003</v>
      </c>
      <c r="K448" s="52">
        <v>7.6558000161160711E-2</v>
      </c>
      <c r="L448" s="52">
        <v>0.81383493019638997</v>
      </c>
      <c r="M448" s="52">
        <v>0.32754322000000002</v>
      </c>
      <c r="N448" s="52">
        <v>0.55238585000000007</v>
      </c>
      <c r="O448" s="52">
        <v>0.47205993000000002</v>
      </c>
      <c r="P448" s="52">
        <v>1.4514793479999999</v>
      </c>
      <c r="Q448" s="65">
        <v>4.9800094000000003E-2</v>
      </c>
      <c r="T448" s="63">
        <v>2.5399999999999999E-4</v>
      </c>
      <c r="U448" s="63">
        <v>9.7917000000000004E-3</v>
      </c>
      <c r="V448" s="63">
        <v>25.281683000000001</v>
      </c>
      <c r="W448" s="63">
        <v>7.9528990000000004</v>
      </c>
      <c r="X448" s="63">
        <v>2.3416772E-3</v>
      </c>
      <c r="Y448" s="63">
        <v>2.1449908999999999E-4</v>
      </c>
      <c r="Z448" s="63">
        <v>35.874256000000003</v>
      </c>
      <c r="AA448" s="63">
        <v>0.26193293000000001</v>
      </c>
      <c r="AB448" s="63">
        <v>0.41487220000000002</v>
      </c>
      <c r="AC448" s="63">
        <v>5.9505884119754937E-2</v>
      </c>
      <c r="AD448" s="63">
        <v>0.73631101414991407</v>
      </c>
      <c r="AE448" s="63">
        <v>0.30793279000000001</v>
      </c>
      <c r="AF448" s="63">
        <v>0.51612528999999996</v>
      </c>
      <c r="AG448" s="63">
        <v>0.39388293899999999</v>
      </c>
      <c r="AH448" s="63">
        <v>1.31301219</v>
      </c>
      <c r="AI448" s="63">
        <v>3.6592263999999999E-2</v>
      </c>
      <c r="AL448" s="54">
        <v>2.8279999999999999E-4</v>
      </c>
      <c r="AM448" s="54">
        <v>6.9559000000000001E-3</v>
      </c>
      <c r="AN448" s="54">
        <v>26.779941999999998</v>
      </c>
      <c r="AO448" s="54">
        <v>7.7477473999999997</v>
      </c>
      <c r="AP448" s="54">
        <v>2.3566304999999999E-3</v>
      </c>
      <c r="AQ448" s="54">
        <v>2.0966811000000001E-4</v>
      </c>
      <c r="AR448" s="54">
        <v>35.942715</v>
      </c>
      <c r="AS448" s="54">
        <v>0.25766628000000003</v>
      </c>
      <c r="AT448" s="54">
        <v>0.36152876</v>
      </c>
      <c r="AU448" s="54">
        <v>4.6620730096659173E-2</v>
      </c>
      <c r="AV448" s="54">
        <v>0.66581577012317184</v>
      </c>
      <c r="AW448" s="54">
        <v>0.29096951999999998</v>
      </c>
      <c r="AX448" s="54">
        <v>0.48056971999999998</v>
      </c>
      <c r="AY448" s="54">
        <v>0.34451684027712359</v>
      </c>
      <c r="AZ448" s="54">
        <v>1.222863464277123</v>
      </c>
      <c r="BA448" s="54">
        <v>2.453638E-2</v>
      </c>
      <c r="BD448" s="59">
        <v>2.719E-4</v>
      </c>
      <c r="BE448" s="59">
        <v>8.3464999999999998E-3</v>
      </c>
      <c r="BF448" s="59">
        <v>26.001584999999999</v>
      </c>
      <c r="BG448" s="59">
        <v>7.8667829999999999</v>
      </c>
      <c r="BH448" s="59">
        <v>2.3503769999999998E-3</v>
      </c>
      <c r="BI448" s="59">
        <v>2.1214030000000001E-4</v>
      </c>
      <c r="BJ448" s="59">
        <v>35.913691999999998</v>
      </c>
      <c r="BK448" s="59">
        <v>0.26003100400000001</v>
      </c>
      <c r="BL448" s="59">
        <v>0.38930259</v>
      </c>
      <c r="BM448" s="59">
        <v>5.3119380107886499E-2</v>
      </c>
      <c r="BN448" s="59">
        <v>0.70245297413623231</v>
      </c>
      <c r="BO448" s="59">
        <v>0.29974213</v>
      </c>
      <c r="BP448" s="59">
        <v>0.4993359</v>
      </c>
      <c r="BQ448" s="59">
        <v>0.36842540659086997</v>
      </c>
      <c r="BR448" s="59">
        <v>1.24733175459087</v>
      </c>
      <c r="BS448" s="59">
        <v>3.0898293E-2</v>
      </c>
    </row>
    <row r="449" spans="2:71" x14ac:dyDescent="0.25">
      <c r="B449" s="52">
        <v>2.3460000000000001E-4</v>
      </c>
      <c r="C449" s="52">
        <v>1.1334800000000001E-2</v>
      </c>
      <c r="D449" s="52">
        <v>24.841937999999999</v>
      </c>
      <c r="E449" s="52">
        <v>8.1422840000000001</v>
      </c>
      <c r="F449" s="52">
        <v>2.3062324999999998E-3</v>
      </c>
      <c r="G449" s="52">
        <v>2.1760348999999999E-4</v>
      </c>
      <c r="H449" s="52">
        <v>35.5274</v>
      </c>
      <c r="I449" s="52">
        <v>0.26191494799999998</v>
      </c>
      <c r="J449" s="52">
        <v>0.44037861</v>
      </c>
      <c r="K449" s="52">
        <v>6.7608720136829045E-2</v>
      </c>
      <c r="L449" s="52">
        <v>0.76990227816939405</v>
      </c>
      <c r="M449" s="52">
        <v>0.31818992000000001</v>
      </c>
      <c r="N449" s="52">
        <v>0.53282374999999993</v>
      </c>
      <c r="O449" s="52">
        <v>0.44733856000000011</v>
      </c>
      <c r="P449" s="52">
        <v>1.391970175</v>
      </c>
      <c r="Q449" s="65">
        <v>4.3956134000000001E-2</v>
      </c>
      <c r="T449" s="63">
        <v>2.5149999999999999E-4</v>
      </c>
      <c r="U449" s="63">
        <v>8.4052999999999992E-3</v>
      </c>
      <c r="V449" s="63">
        <v>26.343914000000002</v>
      </c>
      <c r="W449" s="63">
        <v>7.9573454999999997</v>
      </c>
      <c r="X449" s="63">
        <v>2.3178589000000002E-3</v>
      </c>
      <c r="Y449" s="63">
        <v>2.1272968000000001E-4</v>
      </c>
      <c r="Z449" s="63">
        <v>35.549255000000002</v>
      </c>
      <c r="AA449" s="63">
        <v>0.25816681499999999</v>
      </c>
      <c r="AB449" s="63">
        <v>0.38965387000000001</v>
      </c>
      <c r="AC449" s="63">
        <v>5.5076560113235723E-2</v>
      </c>
      <c r="AD449" s="63">
        <v>0.70289724514244378</v>
      </c>
      <c r="AE449" s="63">
        <v>0.30167140999999997</v>
      </c>
      <c r="AF449" s="63">
        <v>0.50263095000000002</v>
      </c>
      <c r="AG449" s="63">
        <v>0.39316208200000002</v>
      </c>
      <c r="AH449" s="63">
        <v>1.2880512289999999</v>
      </c>
      <c r="AI449" s="63">
        <v>3.424605E-2</v>
      </c>
      <c r="AL449" s="54">
        <v>2.7599999999999999E-4</v>
      </c>
      <c r="AM449" s="54">
        <v>6.1912E-3</v>
      </c>
      <c r="AN449" s="54">
        <v>27.828793000000001</v>
      </c>
      <c r="AO449" s="54">
        <v>7.7552447000000004</v>
      </c>
      <c r="AP449" s="54">
        <v>2.3306247000000001E-3</v>
      </c>
      <c r="AQ449" s="54">
        <v>2.0811083E-4</v>
      </c>
      <c r="AR449" s="54">
        <v>35.575718000000002</v>
      </c>
      <c r="AS449" s="54">
        <v>0.25271015000000002</v>
      </c>
      <c r="AT449" s="54">
        <v>0.34123798</v>
      </c>
      <c r="AU449" s="54">
        <v>4.472018809668854E-2</v>
      </c>
      <c r="AV449" s="54">
        <v>0.63866831812319425</v>
      </c>
      <c r="AW449" s="54">
        <v>0.28602847999999997</v>
      </c>
      <c r="AX449" s="54">
        <v>0.47305364999999999</v>
      </c>
      <c r="AY449" s="54">
        <v>0.34724271987249999</v>
      </c>
      <c r="AZ449" s="54">
        <v>1.2082744798725</v>
      </c>
      <c r="BA449" s="54">
        <v>2.5020292E-2</v>
      </c>
      <c r="BD449" s="59">
        <v>2.675E-4</v>
      </c>
      <c r="BE449" s="59">
        <v>7.2715000000000002E-3</v>
      </c>
      <c r="BF449" s="59">
        <v>27.053349000000001</v>
      </c>
      <c r="BG449" s="59">
        <v>7.8714589999999998</v>
      </c>
      <c r="BH449" s="59">
        <v>2.3254359000000001E-3</v>
      </c>
      <c r="BI449" s="59">
        <v>2.1048116E-4</v>
      </c>
      <c r="BJ449" s="59">
        <v>35.567923999999998</v>
      </c>
      <c r="BK449" s="59">
        <v>0.25594570999999999</v>
      </c>
      <c r="BL449" s="59">
        <v>0.36609599999999998</v>
      </c>
      <c r="BM449" s="59">
        <v>4.9787484104688952E-2</v>
      </c>
      <c r="BN449" s="59">
        <v>0.67182919413253051</v>
      </c>
      <c r="BO449" s="59">
        <v>0.29391284400000001</v>
      </c>
      <c r="BP449" s="59">
        <v>0.48872671999999989</v>
      </c>
      <c r="BQ449" s="59">
        <v>0.36674807749999999</v>
      </c>
      <c r="BR449" s="59">
        <v>1.2282085064999999</v>
      </c>
      <c r="BS449" s="59">
        <v>2.9766253999999999E-2</v>
      </c>
    </row>
    <row r="450" spans="2:71" x14ac:dyDescent="0.25">
      <c r="B450" s="52" t="str">
        <v>NA</v>
      </c>
      <c r="C450" s="52" t="str">
        <v>NA</v>
      </c>
      <c r="D450" s="52" t="str">
        <v>NaN</v>
      </c>
      <c r="E450" s="52" t="str">
        <v>NaN</v>
      </c>
      <c r="F450" s="52" t="str">
        <v>NaN</v>
      </c>
      <c r="G450" s="52" t="str">
        <v>NaN</v>
      </c>
      <c r="H450" s="52" t="str">
        <v>NaN</v>
      </c>
      <c r="I450" s="52" t="str">
        <v>NA</v>
      </c>
      <c r="J450" s="52" t="str">
        <v>NA</v>
      </c>
      <c r="K450" s="52" t="str">
        <v>NA</v>
      </c>
      <c r="L450" s="52" t="str">
        <v>NA</v>
      </c>
      <c r="M450" s="52" t="str">
        <v>NA</v>
      </c>
      <c r="N450" s="52" t="str">
        <v>NA</v>
      </c>
      <c r="O450" s="52" t="str">
        <v>NA</v>
      </c>
      <c r="P450" s="52" t="str">
        <v>NA</v>
      </c>
      <c r="Q450" s="65" t="str">
        <v>NaN</v>
      </c>
      <c r="T450" s="63" t="str">
        <v>NA</v>
      </c>
      <c r="U450" s="63" t="str">
        <v>NA</v>
      </c>
      <c r="V450" s="63" t="str">
        <v>NaN</v>
      </c>
      <c r="W450" s="63" t="str">
        <v>NaN</v>
      </c>
      <c r="X450" s="63" t="str">
        <v>NaN</v>
      </c>
      <c r="Y450" s="63" t="str">
        <v>NaN</v>
      </c>
      <c r="Z450" s="63" t="str">
        <v>NaN</v>
      </c>
      <c r="AA450" s="63" t="str">
        <v>NA</v>
      </c>
      <c r="AB450" s="63" t="str">
        <v>NA</v>
      </c>
      <c r="AC450" s="63" t="str">
        <v>NA</v>
      </c>
      <c r="AD450" s="63" t="str">
        <v>NA</v>
      </c>
      <c r="AE450" s="63" t="str">
        <v>NA</v>
      </c>
      <c r="AF450" s="63" t="str">
        <v>NA</v>
      </c>
      <c r="AG450" s="63" t="str">
        <v>NA</v>
      </c>
      <c r="AH450" s="63" t="str">
        <v>NA</v>
      </c>
      <c r="AI450" s="63" t="str">
        <v>NaN</v>
      </c>
      <c r="AL450" s="54" t="str">
        <v>NA</v>
      </c>
      <c r="AM450" s="54" t="str">
        <v>NA</v>
      </c>
      <c r="AN450" s="54" t="str">
        <v>NaN</v>
      </c>
      <c r="AO450" s="54" t="str">
        <v>NaN</v>
      </c>
      <c r="AP450" s="54" t="str">
        <v>NaN</v>
      </c>
      <c r="AQ450" s="54" t="str">
        <v>NaN</v>
      </c>
      <c r="AR450" s="54" t="str">
        <v>NaN</v>
      </c>
      <c r="AS450" s="54" t="str">
        <v>NA</v>
      </c>
      <c r="AT450" s="54" t="str">
        <v>NA</v>
      </c>
      <c r="AU450" s="54" t="str">
        <v>NA</v>
      </c>
      <c r="AV450" s="54" t="str">
        <v>NA</v>
      </c>
      <c r="AW450" s="54" t="str">
        <v>NA</v>
      </c>
      <c r="AX450" s="54" t="str">
        <v>NA</v>
      </c>
      <c r="AY450" s="54" t="str">
        <v>NA</v>
      </c>
      <c r="AZ450" s="54" t="str">
        <v>NA</v>
      </c>
      <c r="BA450" s="54" t="str">
        <v>NaN</v>
      </c>
      <c r="BD450" s="59" t="str">
        <v>NA</v>
      </c>
      <c r="BE450" s="59" t="str">
        <v>NA</v>
      </c>
      <c r="BF450" s="59" t="str">
        <v>NaN</v>
      </c>
      <c r="BG450" s="59" t="str">
        <v>NaN</v>
      </c>
      <c r="BH450" s="59" t="str">
        <v>NaN</v>
      </c>
      <c r="BI450" s="59" t="str">
        <v>NaN</v>
      </c>
      <c r="BJ450" s="59" t="str">
        <v>NaN</v>
      </c>
      <c r="BK450" s="59" t="str">
        <v>NA</v>
      </c>
      <c r="BL450" s="59" t="str">
        <v>NA</v>
      </c>
      <c r="BM450" s="59" t="str">
        <v>NA</v>
      </c>
      <c r="BN450" s="59" t="str">
        <v>NA</v>
      </c>
      <c r="BO450" s="59" t="str">
        <v>NA</v>
      </c>
      <c r="BP450" s="59" t="str">
        <v>NA</v>
      </c>
      <c r="BQ450" s="59" t="str">
        <v>NA</v>
      </c>
      <c r="BR450" s="59" t="str">
        <v>NA</v>
      </c>
      <c r="BS450" s="59" t="str">
        <v>NaN</v>
      </c>
    </row>
    <row r="451" spans="2:71" x14ac:dyDescent="0.25">
      <c r="B451" s="52" t="str" cm="1">
        <f t="array" ref="B451:B460">TRANSPOSE(Fe!S$19:AB$19)</f>
        <v>NA</v>
      </c>
      <c r="C451" s="52" t="str" cm="1">
        <f t="array" ref="C451:C460">TRANSPOSE('PO4'!S$19:AB$19)</f>
        <v>NA</v>
      </c>
      <c r="D451" s="52" t="str" cm="1">
        <f t="array" ref="D451:D460">TRANSPOSE(surface_T!S$19:AB$19)</f>
        <v>NaN</v>
      </c>
      <c r="E451" s="52" t="str" cm="1">
        <f t="array" ref="E451:E460">TRANSPOSE(surface_ph!S$19:AB$19)</f>
        <v>NaN</v>
      </c>
      <c r="F451" s="52" t="str" cm="1">
        <f t="array" ref="F451:F460">TRANSPOSE(surface_Alk!S$19:AB$19)</f>
        <v>NaN</v>
      </c>
      <c r="G451" s="52" t="str" cm="1">
        <f t="array" ref="G451:G460">TRANSPOSE(surface_oxugen!S$19:AB$19)</f>
        <v>NaN</v>
      </c>
      <c r="H451" s="52" t="str" cm="1">
        <f t="array" ref="H451:H460">TRANSPOSE(Surface_sal!S$19:AB$19)</f>
        <v>NaN</v>
      </c>
      <c r="I451" s="52" t="str" cm="1">
        <f t="array" ref="I451:I460">TRANSPOSE(picophyto!S$19:AB$19)</f>
        <v>NA</v>
      </c>
      <c r="J451" s="52" t="str" cm="1">
        <f t="array" ref="J451:J460">TRANSPOSE(nanophyto!S$19:AB$19)</f>
        <v>NA</v>
      </c>
      <c r="K451" s="52" t="str" cm="1">
        <f t="array" ref="K451:K460">TRANSPOSE(microphyto!S$19:AB$19)</f>
        <v>NA</v>
      </c>
      <c r="L451" s="52" t="str" cm="1">
        <f t="array" ref="L451:L460">TRANSPOSE(total_phyto!S$19:AB$19)</f>
        <v>NA</v>
      </c>
      <c r="M451" s="52" t="str" cm="1">
        <f t="array" ref="M451:M460">TRANSPOSE(nanozoo!S$19:AB$19)</f>
        <v>NA</v>
      </c>
      <c r="N451" s="52" t="str" cm="1">
        <f t="array" ref="N451:N460">TRANSPOSE(microzoo!S$19:AB$19)</f>
        <v>NA</v>
      </c>
      <c r="O451" s="52" t="str" cm="1">
        <f t="array" ref="O451:O460">TRANSPOSE(mesozoo!S$19:AB$19)</f>
        <v>NA</v>
      </c>
      <c r="P451" s="52" t="str" cm="1">
        <f t="array" ref="P451:P460">TRANSPOSE(total_zoo!S$19:AB$19)</f>
        <v>NA</v>
      </c>
      <c r="Q451" s="65" t="str" cm="1">
        <f t="array" ref="Q451:Q460">TRANSPOSE(foram!S$19:AB$19)</f>
        <v>NaN</v>
      </c>
      <c r="T451" s="63" t="str" cm="1">
        <f t="array" ref="T451:T460">TRANSPOSE(Fe!S$130:AB$130)</f>
        <v>NA</v>
      </c>
      <c r="U451" s="63" t="str" cm="1">
        <f t="array" ref="U451:U460">TRANSPOSE('PO4'!S$130:AB$130)</f>
        <v>NA</v>
      </c>
      <c r="V451" s="63" t="str" cm="1">
        <f t="array" ref="V451:V460">TRANSPOSE(surface_T!S$130:AB$130)</f>
        <v>NaN</v>
      </c>
      <c r="W451" s="63" t="str" cm="1">
        <f t="array" ref="W451:W460">TRANSPOSE(surface_ph!S$130:AB$130)</f>
        <v>NaN</v>
      </c>
      <c r="X451" s="63" t="str" cm="1">
        <f t="array" ref="X451:X460">TRANSPOSE(surface_Alk!S$130:AB$130)</f>
        <v>NaN</v>
      </c>
      <c r="Y451" s="63" t="str" cm="1">
        <f t="array" ref="Y451:Y460">TRANSPOSE(surface_oxugen!S$130:AB$130)</f>
        <v>NaN</v>
      </c>
      <c r="Z451" s="63" t="str" cm="1">
        <f t="array" ref="Z451:Z460">TRANSPOSE(Surface_sal!S$130:AB$130)</f>
        <v>NaN</v>
      </c>
      <c r="AA451" s="63" t="str" cm="1">
        <f t="array" ref="AA451:AA460">TRANSPOSE(picophyto!S$130:AB$130)</f>
        <v>NA</v>
      </c>
      <c r="AB451" s="63" t="str" cm="1">
        <f t="array" ref="AB451:AB460">TRANSPOSE(nanophyto!S$130:AB$130)</f>
        <v>NA</v>
      </c>
      <c r="AC451" s="63" t="str" cm="1">
        <f t="array" ref="AC451:AC460">TRANSPOSE(microphyto!S$130:AB$130)</f>
        <v>NA</v>
      </c>
      <c r="AD451" s="63" t="str" cm="1">
        <f t="array" ref="AD451:AD460">TRANSPOSE(total_phyto!S$130:AB$130)</f>
        <v>NA</v>
      </c>
      <c r="AE451" s="63" t="str" cm="1">
        <f t="array" ref="AE451:AE460">TRANSPOSE(nanozoo!S$130:AB$130)</f>
        <v>NA</v>
      </c>
      <c r="AF451" s="63" t="str" cm="1">
        <f t="array" ref="AF451:AF460">TRANSPOSE(microzoo!S$130:AB$130)</f>
        <v>NA</v>
      </c>
      <c r="AG451" s="63" t="str" cm="1">
        <f t="array" ref="AG451:AG460">TRANSPOSE(mesozoo!S$130:AB$130)</f>
        <v>NA</v>
      </c>
      <c r="AH451" s="63" t="str" cm="1">
        <f t="array" ref="AH451:AH460">TRANSPOSE(total_zoo!S$130:AB$130)</f>
        <v>NA</v>
      </c>
      <c r="AI451" s="63" t="str" cm="1">
        <f t="array" ref="AI451:AI460">TRANSPOSE(foram!S$130:AB$130)</f>
        <v>NaN</v>
      </c>
      <c r="AL451" s="54" t="str" cm="1">
        <f t="array" ref="AL451:AL460">TRANSPOSE(Fe!S$167:AB$167)</f>
        <v>NA</v>
      </c>
      <c r="AM451" s="54" t="str" cm="1">
        <f t="array" ref="AM451:AM460">TRANSPOSE('PO4'!S$167:AB$167)</f>
        <v>NA</v>
      </c>
      <c r="AN451" s="54" t="str" cm="1">
        <f t="array" ref="AN451:AN460">TRANSPOSE(surface_T!S$167:AB$167)</f>
        <v>NaN</v>
      </c>
      <c r="AO451" s="54" t="str" cm="1">
        <f t="array" ref="AO451:AO460">TRANSPOSE(surface_ph!S$167:AB$167)</f>
        <v>NaN</v>
      </c>
      <c r="AP451" s="54" t="str" cm="1">
        <f t="array" ref="AP451:AP460">TRANSPOSE(surface_Alk!S$167:AB$167)</f>
        <v>NaN</v>
      </c>
      <c r="AQ451" s="54" t="str" cm="1">
        <f t="array" ref="AQ451:AQ460">TRANSPOSE(surface_oxugen!S$167:AB$167)</f>
        <v>NaN</v>
      </c>
      <c r="AR451" s="54" t="str" cm="1">
        <f t="array" ref="AR451:AR460">TRANSPOSE(Surface_sal!S$167:AB$167)</f>
        <v>NaN</v>
      </c>
      <c r="AS451" s="54" t="str" cm="1">
        <f t="array" ref="AS451:AS460">TRANSPOSE(picophyto!S$167:AB$167)</f>
        <v>NA</v>
      </c>
      <c r="AT451" s="54" t="str" cm="1">
        <f t="array" ref="AT451:AT460">TRANSPOSE(nanophyto!S$167:AB$167)</f>
        <v>NA</v>
      </c>
      <c r="AU451" s="54" t="str" cm="1">
        <f t="array" ref="AU451:AU460">TRANSPOSE(microphyto!S$167:AB$167)</f>
        <v>NA</v>
      </c>
      <c r="AV451" s="54" t="str" cm="1">
        <f t="array" ref="AV451:AV460">TRANSPOSE(total_phyto!S$167:AB$167)</f>
        <v>NA</v>
      </c>
      <c r="AW451" s="54" t="str" cm="1">
        <f t="array" ref="AW451:AW460">TRANSPOSE(nanozoo!S$167:AB$167)</f>
        <v>NA</v>
      </c>
      <c r="AX451" s="54" t="str" cm="1">
        <f t="array" ref="AX451:AX460">TRANSPOSE(microzoo!S$167:AB$167)</f>
        <v>NA</v>
      </c>
      <c r="AY451" s="54" t="str" cm="1">
        <f t="array" ref="AY451:AY460">TRANSPOSE(mesozoo!S$167:AB$167)</f>
        <v>NA</v>
      </c>
      <c r="AZ451" s="54" t="str" cm="1">
        <f t="array" ref="AZ451:AZ460">TRANSPOSE(total_zoo!S$167:AB$167)</f>
        <v>NA</v>
      </c>
      <c r="BA451" s="54" t="str" cm="1">
        <f t="array" ref="BA451:BA460">TRANSPOSE(foram!S$167:AB$167)</f>
        <v>NaN</v>
      </c>
      <c r="BD451" s="59" t="str" cm="1">
        <f t="array" ref="BD451:BD460">TRANSPOSE(Fe!S$93:AB$93)</f>
        <v>NA</v>
      </c>
      <c r="BE451" s="59" t="str" cm="1">
        <f t="array" ref="BE451:BE460">TRANSPOSE('PO4'!S$93:AB$93)</f>
        <v>NA</v>
      </c>
      <c r="BF451" s="59" t="str" cm="1">
        <f t="array" ref="BF451:BF460">TRANSPOSE(surface_T!S$93:AB$93)</f>
        <v>NaN</v>
      </c>
      <c r="BG451" s="59" t="str" cm="1">
        <f t="array" ref="BG451:BG460">TRANSPOSE(surface_ph!S$93:AB$93)</f>
        <v>NaN</v>
      </c>
      <c r="BH451" s="59" t="str" cm="1">
        <f t="array" ref="BH451:BH460">TRANSPOSE(surface_Alk!S$93:AB$93)</f>
        <v>NaN</v>
      </c>
      <c r="BI451" s="59" t="str" cm="1">
        <f t="array" ref="BI451:BI460">TRANSPOSE(surface_oxugen!S$93:AB$93)</f>
        <v>NaN</v>
      </c>
      <c r="BJ451" s="59" t="str" cm="1">
        <f t="array" ref="BJ451:BJ460">TRANSPOSE(Surface_sal!S$93:AB$93)</f>
        <v>NaN</v>
      </c>
      <c r="BK451" s="59" t="str" cm="1">
        <f t="array" ref="BK451:BK460">TRANSPOSE(picophyto!S$93:AB$93)</f>
        <v>NA</v>
      </c>
      <c r="BL451" s="59" t="str" cm="1">
        <f t="array" ref="BL451:BL460">TRANSPOSE(nanophyto!S$93:AB$93)</f>
        <v>NA</v>
      </c>
      <c r="BM451" s="59" t="str" cm="1">
        <f t="array" ref="BM451:BM460">TRANSPOSE(microphyto!S$93:AB$93)</f>
        <v>NA</v>
      </c>
      <c r="BN451" s="59" t="str" cm="1">
        <f t="array" ref="BN451:BN460">TRANSPOSE(total_phyto!S$93:AB$93)</f>
        <v>NA</v>
      </c>
      <c r="BO451" s="59" t="str" cm="1">
        <f t="array" ref="BO451:BO460">TRANSPOSE(nanozoo!S$93:AB$93)</f>
        <v>NA</v>
      </c>
      <c r="BP451" s="59" t="str" cm="1">
        <f t="array" ref="BP451:BP460">TRANSPOSE(microzoo!S$93:AB$93)</f>
        <v>NA</v>
      </c>
      <c r="BQ451" s="59" t="str" cm="1">
        <f t="array" ref="BQ451:BQ460">TRANSPOSE(mesozoo!S$93:AB$93)</f>
        <v>NA</v>
      </c>
      <c r="BR451" s="59" t="str" cm="1">
        <f t="array" ref="BR451:BR460">TRANSPOSE(total_zoo!S$93:AB$93)</f>
        <v>NA</v>
      </c>
      <c r="BS451" s="59" t="str" cm="1">
        <f t="array" ref="BS451:BS460">TRANSPOSE(foram!S$93:AB$93)</f>
        <v>NaN</v>
      </c>
    </row>
    <row r="452" spans="2:71" x14ac:dyDescent="0.25">
      <c r="B452" s="52" t="str">
        <v>NA</v>
      </c>
      <c r="C452" s="52" t="str">
        <v>NA</v>
      </c>
      <c r="D452" s="52" t="str">
        <v>NaN</v>
      </c>
      <c r="E452" s="52" t="str">
        <v>NaN</v>
      </c>
      <c r="F452" s="52" t="str">
        <v>NaN</v>
      </c>
      <c r="G452" s="52" t="str">
        <v>NaN</v>
      </c>
      <c r="H452" s="52" t="str">
        <v>NaN</v>
      </c>
      <c r="I452" s="52" t="str">
        <v>NA</v>
      </c>
      <c r="J452" s="52" t="str">
        <v>NA</v>
      </c>
      <c r="K452" s="52" t="str">
        <v>NA</v>
      </c>
      <c r="L452" s="52" t="str">
        <v>NA</v>
      </c>
      <c r="M452" s="52" t="str">
        <v>NA</v>
      </c>
      <c r="N452" s="52" t="str">
        <v>NA</v>
      </c>
      <c r="O452" s="52" t="str">
        <v>NA</v>
      </c>
      <c r="P452" s="52" t="str">
        <v>NA</v>
      </c>
      <c r="Q452" s="65" t="str">
        <v>NaN</v>
      </c>
      <c r="T452" s="63" t="str">
        <v>NA</v>
      </c>
      <c r="U452" s="63" t="str">
        <v>NA</v>
      </c>
      <c r="V452" s="63" t="str">
        <v>NaN</v>
      </c>
      <c r="W452" s="63" t="str">
        <v>NaN</v>
      </c>
      <c r="X452" s="63" t="str">
        <v>NaN</v>
      </c>
      <c r="Y452" s="63" t="str">
        <v>NaN</v>
      </c>
      <c r="Z452" s="63" t="str">
        <v>NaN</v>
      </c>
      <c r="AA452" s="63" t="str">
        <v>NA</v>
      </c>
      <c r="AB452" s="63" t="str">
        <v>NA</v>
      </c>
      <c r="AC452" s="63" t="str">
        <v>NA</v>
      </c>
      <c r="AD452" s="63" t="str">
        <v>NA</v>
      </c>
      <c r="AE452" s="63" t="str">
        <v>NA</v>
      </c>
      <c r="AF452" s="63" t="str">
        <v>NA</v>
      </c>
      <c r="AG452" s="63" t="str">
        <v>NA</v>
      </c>
      <c r="AH452" s="63" t="str">
        <v>NA</v>
      </c>
      <c r="AI452" s="63" t="str">
        <v>NaN</v>
      </c>
      <c r="AL452" s="54" t="str">
        <v>NA</v>
      </c>
      <c r="AM452" s="54" t="str">
        <v>NA</v>
      </c>
      <c r="AN452" s="54" t="str">
        <v>NaN</v>
      </c>
      <c r="AO452" s="54" t="str">
        <v>NaN</v>
      </c>
      <c r="AP452" s="54" t="str">
        <v>NaN</v>
      </c>
      <c r="AQ452" s="54" t="str">
        <v>NaN</v>
      </c>
      <c r="AR452" s="54" t="str">
        <v>NaN</v>
      </c>
      <c r="AS452" s="54" t="str">
        <v>NA</v>
      </c>
      <c r="AT452" s="54" t="str">
        <v>NA</v>
      </c>
      <c r="AU452" s="54" t="str">
        <v>NA</v>
      </c>
      <c r="AV452" s="54" t="str">
        <v>NA</v>
      </c>
      <c r="AW452" s="54" t="str">
        <v>NA</v>
      </c>
      <c r="AX452" s="54" t="str">
        <v>NA</v>
      </c>
      <c r="AY452" s="54" t="str">
        <v>NA</v>
      </c>
      <c r="AZ452" s="54" t="str">
        <v>NA</v>
      </c>
      <c r="BA452" s="54" t="str">
        <v>NaN</v>
      </c>
      <c r="BD452" s="59" t="str">
        <v>NA</v>
      </c>
      <c r="BE452" s="59" t="str">
        <v>NA</v>
      </c>
      <c r="BF452" s="59" t="str">
        <v>NaN</v>
      </c>
      <c r="BG452" s="59" t="str">
        <v>NaN</v>
      </c>
      <c r="BH452" s="59" t="str">
        <v>NaN</v>
      </c>
      <c r="BI452" s="59" t="str">
        <v>NaN</v>
      </c>
      <c r="BJ452" s="59" t="str">
        <v>NaN</v>
      </c>
      <c r="BK452" s="59" t="str">
        <v>NA</v>
      </c>
      <c r="BL452" s="59" t="str">
        <v>NA</v>
      </c>
      <c r="BM452" s="59" t="str">
        <v>NA</v>
      </c>
      <c r="BN452" s="59" t="str">
        <v>NA</v>
      </c>
      <c r="BO452" s="59" t="str">
        <v>NA</v>
      </c>
      <c r="BP452" s="59" t="str">
        <v>NA</v>
      </c>
      <c r="BQ452" s="59" t="str">
        <v>NA</v>
      </c>
      <c r="BR452" s="59" t="str">
        <v>NA</v>
      </c>
      <c r="BS452" s="59" t="str">
        <v>NaN</v>
      </c>
    </row>
    <row r="453" spans="2:71" x14ac:dyDescent="0.25">
      <c r="B453" s="52" t="str">
        <v>NA</v>
      </c>
      <c r="C453" s="52" t="str">
        <v>NA</v>
      </c>
      <c r="D453" s="52" t="str">
        <v>NaN</v>
      </c>
      <c r="E453" s="52" t="str">
        <v>NaN</v>
      </c>
      <c r="F453" s="52" t="str">
        <v>NaN</v>
      </c>
      <c r="G453" s="52" t="str">
        <v>NaN</v>
      </c>
      <c r="H453" s="52" t="str">
        <v>NaN</v>
      </c>
      <c r="I453" s="52" t="str">
        <v>NA</v>
      </c>
      <c r="J453" s="52" t="str">
        <v>NA</v>
      </c>
      <c r="K453" s="52" t="str">
        <v>NA</v>
      </c>
      <c r="L453" s="52" t="str">
        <v>NA</v>
      </c>
      <c r="M453" s="52" t="str">
        <v>NA</v>
      </c>
      <c r="N453" s="52" t="str">
        <v>NA</v>
      </c>
      <c r="O453" s="52" t="str">
        <v>NA</v>
      </c>
      <c r="P453" s="52" t="str">
        <v>NA</v>
      </c>
      <c r="Q453" s="65" t="str">
        <v>NaN</v>
      </c>
      <c r="T453" s="63" t="str">
        <v>NA</v>
      </c>
      <c r="U453" s="63" t="str">
        <v>NA</v>
      </c>
      <c r="V453" s="63" t="str">
        <v>NaN</v>
      </c>
      <c r="W453" s="63" t="str">
        <v>NaN</v>
      </c>
      <c r="X453" s="63" t="str">
        <v>NaN</v>
      </c>
      <c r="Y453" s="63" t="str">
        <v>NaN</v>
      </c>
      <c r="Z453" s="63" t="str">
        <v>NaN</v>
      </c>
      <c r="AA453" s="63" t="str">
        <v>NA</v>
      </c>
      <c r="AB453" s="63" t="str">
        <v>NA</v>
      </c>
      <c r="AC453" s="63" t="str">
        <v>NA</v>
      </c>
      <c r="AD453" s="63" t="str">
        <v>NA</v>
      </c>
      <c r="AE453" s="63" t="str">
        <v>NA</v>
      </c>
      <c r="AF453" s="63" t="str">
        <v>NA</v>
      </c>
      <c r="AG453" s="63" t="str">
        <v>NA</v>
      </c>
      <c r="AH453" s="63" t="str">
        <v>NA</v>
      </c>
      <c r="AI453" s="63" t="str">
        <v>NaN</v>
      </c>
      <c r="AL453" s="54" t="str">
        <v>NA</v>
      </c>
      <c r="AM453" s="54" t="str">
        <v>NA</v>
      </c>
      <c r="AN453" s="54" t="str">
        <v>NaN</v>
      </c>
      <c r="AO453" s="54" t="str">
        <v>NaN</v>
      </c>
      <c r="AP453" s="54" t="str">
        <v>NaN</v>
      </c>
      <c r="AQ453" s="54" t="str">
        <v>NaN</v>
      </c>
      <c r="AR453" s="54" t="str">
        <v>NaN</v>
      </c>
      <c r="AS453" s="54" t="str">
        <v>NA</v>
      </c>
      <c r="AT453" s="54" t="str">
        <v>NA</v>
      </c>
      <c r="AU453" s="54" t="str">
        <v>NA</v>
      </c>
      <c r="AV453" s="54" t="str">
        <v>NA</v>
      </c>
      <c r="AW453" s="54" t="str">
        <v>NA</v>
      </c>
      <c r="AX453" s="54" t="str">
        <v>NA</v>
      </c>
      <c r="AY453" s="54" t="str">
        <v>NA</v>
      </c>
      <c r="AZ453" s="54" t="str">
        <v>NA</v>
      </c>
      <c r="BA453" s="54" t="str">
        <v>NaN</v>
      </c>
      <c r="BD453" s="59" t="str">
        <v>NA</v>
      </c>
      <c r="BE453" s="59" t="str">
        <v>NA</v>
      </c>
      <c r="BF453" s="59" t="str">
        <v>NaN</v>
      </c>
      <c r="BG453" s="59" t="str">
        <v>NaN</v>
      </c>
      <c r="BH453" s="59" t="str">
        <v>NaN</v>
      </c>
      <c r="BI453" s="59" t="str">
        <v>NaN</v>
      </c>
      <c r="BJ453" s="59" t="str">
        <v>NaN</v>
      </c>
      <c r="BK453" s="59" t="str">
        <v>NA</v>
      </c>
      <c r="BL453" s="59" t="str">
        <v>NA</v>
      </c>
      <c r="BM453" s="59" t="str">
        <v>NA</v>
      </c>
      <c r="BN453" s="59" t="str">
        <v>NA</v>
      </c>
      <c r="BO453" s="59" t="str">
        <v>NA</v>
      </c>
      <c r="BP453" s="59" t="str">
        <v>NA</v>
      </c>
      <c r="BQ453" s="59" t="str">
        <v>NA</v>
      </c>
      <c r="BR453" s="59" t="str">
        <v>NA</v>
      </c>
      <c r="BS453" s="59" t="str">
        <v>NaN</v>
      </c>
    </row>
    <row r="454" spans="2:71" x14ac:dyDescent="0.25">
      <c r="B454" s="52">
        <v>2.6830000000000002E-4</v>
      </c>
      <c r="C454" s="52">
        <v>1.4679000000000001E-3</v>
      </c>
      <c r="D454" s="52">
        <v>25.745574999999999</v>
      </c>
      <c r="E454" s="52">
        <v>8.150779</v>
      </c>
      <c r="F454" s="52">
        <v>2.2311370999999998E-3</v>
      </c>
      <c r="G454" s="52">
        <v>2.1335956E-4</v>
      </c>
      <c r="H454" s="52">
        <v>34.32987</v>
      </c>
      <c r="I454" s="52">
        <v>0.26504470000000002</v>
      </c>
      <c r="J454" s="52">
        <v>0.15922428399999999</v>
      </c>
      <c r="K454" s="52">
        <v>1.19526978E-10</v>
      </c>
      <c r="L454" s="52">
        <v>0.42426898412699499</v>
      </c>
      <c r="M454" s="52">
        <v>0.21297980999999999</v>
      </c>
      <c r="N454" s="52">
        <v>0.34539554</v>
      </c>
      <c r="O454" s="52">
        <v>1.6283291699999999E-10</v>
      </c>
      <c r="P454" s="52">
        <v>0.59655345521146719</v>
      </c>
      <c r="Q454" s="65">
        <v>4.8584271999999999E-11</v>
      </c>
      <c r="T454" s="63">
        <v>3.0449999999999997E-4</v>
      </c>
      <c r="U454" s="63">
        <v>1.1508E-3</v>
      </c>
      <c r="V454" s="63">
        <v>27.327995000000001</v>
      </c>
      <c r="W454" s="63">
        <v>7.9351244000000003</v>
      </c>
      <c r="X454" s="63">
        <v>2.2332235000000001E-3</v>
      </c>
      <c r="Y454" s="63">
        <v>2.0869427E-4</v>
      </c>
      <c r="Z454" s="63">
        <v>34.215409999999999</v>
      </c>
      <c r="AA454" s="63">
        <v>0.25531570999999997</v>
      </c>
      <c r="AB454" s="63">
        <v>0.14278885399999999</v>
      </c>
      <c r="AC454" s="63">
        <v>1.10398048E-10</v>
      </c>
      <c r="AD454" s="63">
        <v>0.39810456411756873</v>
      </c>
      <c r="AE454" s="63">
        <v>0.20470374999999999</v>
      </c>
      <c r="AF454" s="63">
        <v>0.32665295999999999</v>
      </c>
      <c r="AG454" s="63">
        <v>1.55616455E-10</v>
      </c>
      <c r="AH454" s="63">
        <v>0.57344658820188832</v>
      </c>
      <c r="AI454" s="63">
        <v>4.5756364E-11</v>
      </c>
      <c r="AL454" s="54">
        <v>3.4919999999999998E-4</v>
      </c>
      <c r="AM454" s="54">
        <v>8.9919999999999996E-4</v>
      </c>
      <c r="AN454" s="54">
        <v>28.913889000000001</v>
      </c>
      <c r="AO454" s="54">
        <v>7.7276993000000003</v>
      </c>
      <c r="AP454" s="54">
        <v>2.2348643000000001E-3</v>
      </c>
      <c r="AQ454" s="54">
        <v>2.0429346000000001E-4</v>
      </c>
      <c r="AR454" s="54">
        <v>34.099049999999998</v>
      </c>
      <c r="AS454" s="54">
        <v>0.24515453000000001</v>
      </c>
      <c r="AT454" s="54">
        <v>0.128845457</v>
      </c>
      <c r="AU454" s="54">
        <v>1.04225783E-10</v>
      </c>
      <c r="AV454" s="54">
        <v>0.37399998711117782</v>
      </c>
      <c r="AW454" s="54">
        <v>0.19695180000000001</v>
      </c>
      <c r="AX454" s="54">
        <v>0.31030348000000002</v>
      </c>
      <c r="AY454" s="54">
        <v>1.5090389300000001E-10</v>
      </c>
      <c r="AZ454" s="54">
        <v>0.55905448219594323</v>
      </c>
      <c r="BA454" s="54">
        <v>4.3506764E-11</v>
      </c>
      <c r="BD454" s="59">
        <v>3.3149999999999998E-4</v>
      </c>
      <c r="BE454" s="59">
        <v>1.0321E-3</v>
      </c>
      <c r="BF454" s="59">
        <v>28.089058000000001</v>
      </c>
      <c r="BG454" s="59">
        <v>7.8503613000000003</v>
      </c>
      <c r="BH454" s="59">
        <v>2.2354060000000001E-3</v>
      </c>
      <c r="BI454" s="59">
        <v>2.0654753000000001E-4</v>
      </c>
      <c r="BJ454" s="59">
        <v>34.164383000000001</v>
      </c>
      <c r="BK454" s="59">
        <v>0.25060480000000002</v>
      </c>
      <c r="BL454" s="59">
        <v>0.13654555700000001</v>
      </c>
      <c r="BM454" s="59">
        <v>1.0832009900000001E-10</v>
      </c>
      <c r="BN454" s="59">
        <v>0.38715035711542101</v>
      </c>
      <c r="BO454" s="59">
        <v>0.20120206600000001</v>
      </c>
      <c r="BP454" s="59">
        <v>0.32033504000000002</v>
      </c>
      <c r="BQ454" s="59">
        <v>1.5516425899999999E-10</v>
      </c>
      <c r="BR454" s="59">
        <v>0.55931603120020357</v>
      </c>
      <c r="BS454" s="59">
        <v>4.4999754E-11</v>
      </c>
    </row>
    <row r="455" spans="2:71" x14ac:dyDescent="0.25">
      <c r="B455" s="52">
        <v>1.9689999999999999E-4</v>
      </c>
      <c r="C455" s="52">
        <v>1.6332E-3</v>
      </c>
      <c r="D455" s="52">
        <v>25.165997999999998</v>
      </c>
      <c r="E455" s="52">
        <v>8.1454000000000004</v>
      </c>
      <c r="F455" s="52">
        <v>2.2931077999999998E-3</v>
      </c>
      <c r="G455" s="52">
        <v>2.1420553E-4</v>
      </c>
      <c r="H455" s="52">
        <v>35.260365</v>
      </c>
      <c r="I455" s="52">
        <v>0.27157608</v>
      </c>
      <c r="J455" s="52">
        <v>0.17473163999999999</v>
      </c>
      <c r="K455" s="52">
        <v>1.2486314E-10</v>
      </c>
      <c r="L455" s="52">
        <v>0.44630772013281023</v>
      </c>
      <c r="M455" s="52">
        <v>0.21965877</v>
      </c>
      <c r="N455" s="52">
        <v>0.37788336</v>
      </c>
      <c r="O455" s="52">
        <v>1.7776335E-10</v>
      </c>
      <c r="P455" s="52">
        <v>0.6372140302316055</v>
      </c>
      <c r="Q455" s="65">
        <v>5.3777056000000001E-11</v>
      </c>
      <c r="T455" s="63">
        <v>2.23E-4</v>
      </c>
      <c r="U455" s="63">
        <v>1.2611E-3</v>
      </c>
      <c r="V455" s="63">
        <v>26.731204999999999</v>
      </c>
      <c r="W455" s="63">
        <v>7.9316087</v>
      </c>
      <c r="X455" s="63">
        <v>2.303636E-3</v>
      </c>
      <c r="Y455" s="63">
        <v>2.0930642000000001E-4</v>
      </c>
      <c r="Z455" s="63">
        <v>35.269530000000003</v>
      </c>
      <c r="AA455" s="63">
        <v>0.26151765999999999</v>
      </c>
      <c r="AB455" s="63">
        <v>0.153724475</v>
      </c>
      <c r="AC455" s="63">
        <v>1.13201497E-10</v>
      </c>
      <c r="AD455" s="63">
        <v>0.41524213512066233</v>
      </c>
      <c r="AE455" s="63">
        <v>0.20996393999999999</v>
      </c>
      <c r="AF455" s="63">
        <v>0.34960989999999997</v>
      </c>
      <c r="AG455" s="63">
        <v>1.6400644999999999E-10</v>
      </c>
      <c r="AH455" s="63">
        <v>0.60390924021379011</v>
      </c>
      <c r="AI455" s="63">
        <v>4.9086710000000003E-11</v>
      </c>
      <c r="AL455" s="54">
        <v>2.5599999999999999E-4</v>
      </c>
      <c r="AM455" s="54">
        <v>9.6590000000000001E-4</v>
      </c>
      <c r="AN455" s="54">
        <v>28.296437999999998</v>
      </c>
      <c r="AO455" s="54">
        <v>7.7268239999999997</v>
      </c>
      <c r="AP455" s="54">
        <v>2.3146694999999998E-3</v>
      </c>
      <c r="AQ455" s="54">
        <v>2.0469031E-4</v>
      </c>
      <c r="AR455" s="54">
        <v>35.281695999999997</v>
      </c>
      <c r="AS455" s="54">
        <v>0.25077449000000002</v>
      </c>
      <c r="AT455" s="54">
        <v>0.13562539600000001</v>
      </c>
      <c r="AU455" s="54">
        <v>1.03769278E-10</v>
      </c>
      <c r="AV455" s="54">
        <v>0.38639988611080622</v>
      </c>
      <c r="AW455" s="54">
        <v>0.20077746499999999</v>
      </c>
      <c r="AX455" s="54">
        <v>0.32342857000000003</v>
      </c>
      <c r="AY455" s="54">
        <v>1.5185643700000001E-10</v>
      </c>
      <c r="AZ455" s="54">
        <v>0.58282455119938326</v>
      </c>
      <c r="BA455" s="54">
        <v>4.4941478000000002E-11</v>
      </c>
      <c r="BD455" s="59">
        <v>2.4360000000000001E-4</v>
      </c>
      <c r="BE455" s="59">
        <v>1.1215999999999999E-3</v>
      </c>
      <c r="BF455" s="59">
        <v>27.485142</v>
      </c>
      <c r="BG455" s="59">
        <v>7.8479752999999999</v>
      </c>
      <c r="BH455" s="59">
        <v>2.3106327000000002E-3</v>
      </c>
      <c r="BI455" s="59">
        <v>2.0704497000000001E-4</v>
      </c>
      <c r="BJ455" s="59">
        <v>35.283092000000003</v>
      </c>
      <c r="BK455" s="59">
        <v>0.25655497999999999</v>
      </c>
      <c r="BL455" s="59">
        <v>0.14551881999999999</v>
      </c>
      <c r="BM455" s="59">
        <v>1.09714996E-10</v>
      </c>
      <c r="BN455" s="59">
        <v>0.40207380011701499</v>
      </c>
      <c r="BO455" s="59">
        <v>0.205804456</v>
      </c>
      <c r="BP455" s="59">
        <v>0.33880711000000002</v>
      </c>
      <c r="BQ455" s="59">
        <v>1.60274002E-10</v>
      </c>
      <c r="BR455" s="59">
        <v>0.58331256420780087</v>
      </c>
      <c r="BS455" s="59">
        <v>4.7490078000000002E-11</v>
      </c>
    </row>
    <row r="456" spans="2:71" x14ac:dyDescent="0.25">
      <c r="B456" s="52">
        <v>2.5520000000000002E-4</v>
      </c>
      <c r="C456" s="52">
        <v>1.8445E-3</v>
      </c>
      <c r="D456" s="52">
        <v>24.945281999999999</v>
      </c>
      <c r="E456" s="52">
        <v>8.1460629999999998</v>
      </c>
      <c r="F456" s="52">
        <v>2.3231876999999998E-3</v>
      </c>
      <c r="G456" s="52">
        <v>2.1452455000000001E-4</v>
      </c>
      <c r="H456" s="52">
        <v>35.744095000000002</v>
      </c>
      <c r="I456" s="52">
        <v>0.27326877999999999</v>
      </c>
      <c r="J456" s="52">
        <v>0.186047517</v>
      </c>
      <c r="K456" s="52">
        <v>1.4364973800000001E-10</v>
      </c>
      <c r="L456" s="52">
        <v>0.4593162971522306</v>
      </c>
      <c r="M456" s="52">
        <v>0.22390897000000001</v>
      </c>
      <c r="N456" s="52">
        <v>0.39882770000000001</v>
      </c>
      <c r="O456" s="52">
        <v>2.0686486299999999E-10</v>
      </c>
      <c r="P456" s="52">
        <v>0.66304955326589043</v>
      </c>
      <c r="Q456" s="65">
        <v>5.8950270000000001E-11</v>
      </c>
      <c r="T456" s="63">
        <v>2.9090000000000002E-4</v>
      </c>
      <c r="U456" s="63">
        <v>1.3837000000000001E-3</v>
      </c>
      <c r="V456" s="63">
        <v>26.466908</v>
      </c>
      <c r="W456" s="63">
        <v>7.9367900000000002</v>
      </c>
      <c r="X456" s="63">
        <v>2.3356467000000001E-3</v>
      </c>
      <c r="Y456" s="63">
        <v>2.0963420000000001E-4</v>
      </c>
      <c r="Z456" s="63">
        <v>35.784652999999999</v>
      </c>
      <c r="AA456" s="63">
        <v>0.26346209999999998</v>
      </c>
      <c r="AB456" s="63">
        <v>0.160819508</v>
      </c>
      <c r="AC456" s="63">
        <v>1.22511857E-10</v>
      </c>
      <c r="AD456" s="63">
        <v>0.42428160813033522</v>
      </c>
      <c r="AE456" s="63">
        <v>0.21294035</v>
      </c>
      <c r="AF456" s="63">
        <v>0.36240567000000001</v>
      </c>
      <c r="AG456" s="63">
        <v>1.7851240199999999E-10</v>
      </c>
      <c r="AH456" s="63">
        <v>0.62111002823145234</v>
      </c>
      <c r="AI456" s="63">
        <v>5.1986806999999998E-11</v>
      </c>
      <c r="AL456" s="54">
        <v>3.3399999999999999E-4</v>
      </c>
      <c r="AM456" s="54">
        <v>1.0380999999999999E-3</v>
      </c>
      <c r="AN456" s="54">
        <v>27.982783999999999</v>
      </c>
      <c r="AO456" s="54">
        <v>7.7318449999999999</v>
      </c>
      <c r="AP456" s="54">
        <v>2.3487369E-3</v>
      </c>
      <c r="AQ456" s="54">
        <v>2.050469E-4</v>
      </c>
      <c r="AR456" s="54">
        <v>35.829090000000001</v>
      </c>
      <c r="AS456" s="54">
        <v>0.25282671000000001</v>
      </c>
      <c r="AT456" s="54">
        <v>0.13987469</v>
      </c>
      <c r="AU456" s="54">
        <v>1.07752122E-10</v>
      </c>
      <c r="AV456" s="54">
        <v>0.39270140011495541</v>
      </c>
      <c r="AW456" s="54">
        <v>0.20290805000000001</v>
      </c>
      <c r="AX456" s="54">
        <v>0.33024535999999999</v>
      </c>
      <c r="AY456" s="54">
        <v>1.5767263399999999E-10</v>
      </c>
      <c r="AZ456" s="54">
        <v>0.59481586020720489</v>
      </c>
      <c r="BA456" s="54">
        <v>4.6285221999999997E-11</v>
      </c>
      <c r="BD456" s="59">
        <v>3.1799999999999998E-4</v>
      </c>
      <c r="BE456" s="59">
        <v>1.2153999999999999E-3</v>
      </c>
      <c r="BF456" s="59">
        <v>27.195910000000001</v>
      </c>
      <c r="BG456" s="59">
        <v>7.8524510000000003</v>
      </c>
      <c r="BH456" s="59">
        <v>2.3435330000000001E-3</v>
      </c>
      <c r="BI456" s="59">
        <v>2.0739266E-4</v>
      </c>
      <c r="BJ456" s="59">
        <v>35.812542000000001</v>
      </c>
      <c r="BK456" s="59">
        <v>0.25851383999999999</v>
      </c>
      <c r="BL456" s="59">
        <v>0.15097630000000001</v>
      </c>
      <c r="BM456" s="59">
        <v>1.15977235E-10</v>
      </c>
      <c r="BN456" s="59">
        <v>0.40949014012352603</v>
      </c>
      <c r="BO456" s="59">
        <v>0.20828547</v>
      </c>
      <c r="BP456" s="59">
        <v>0.34812662</v>
      </c>
      <c r="BQ456" s="59">
        <v>1.6983106399999999E-10</v>
      </c>
      <c r="BR456" s="59">
        <v>0.59538516821936338</v>
      </c>
      <c r="BS456" s="59">
        <v>4.9490616000000002E-11</v>
      </c>
    </row>
    <row r="457" spans="2:71" x14ac:dyDescent="0.25">
      <c r="B457" s="52">
        <v>3.5159999999999998E-4</v>
      </c>
      <c r="C457" s="52">
        <v>2.8614000000000001E-3</v>
      </c>
      <c r="D457" s="52">
        <v>24.735378000000001</v>
      </c>
      <c r="E457" s="52">
        <v>8.1498000000000008</v>
      </c>
      <c r="F457" s="52">
        <v>2.3132483000000001E-3</v>
      </c>
      <c r="G457" s="52">
        <v>2.1604640000000001E-4</v>
      </c>
      <c r="H457" s="52">
        <v>35.635581999999999</v>
      </c>
      <c r="I457" s="52">
        <v>0.27482131999999998</v>
      </c>
      <c r="J457" s="52">
        <v>0.24056878000000001</v>
      </c>
      <c r="K457" s="52">
        <v>3.8014048299999999E-10</v>
      </c>
      <c r="L457" s="52">
        <v>0.51539010039229383</v>
      </c>
      <c r="M457" s="52">
        <v>0.24695198600000001</v>
      </c>
      <c r="N457" s="52">
        <v>0.45838241000000002</v>
      </c>
      <c r="O457" s="52">
        <v>5.6308320055565457E-2</v>
      </c>
      <c r="P457" s="52">
        <v>0.80489093614874707</v>
      </c>
      <c r="Q457" s="65">
        <v>9.3054100000000006E-11</v>
      </c>
      <c r="T457" s="63">
        <v>3.971E-4</v>
      </c>
      <c r="U457" s="63">
        <v>2.1627E-3</v>
      </c>
      <c r="V457" s="63">
        <v>26.233955000000002</v>
      </c>
      <c r="W457" s="63">
        <v>7.9466669999999997</v>
      </c>
      <c r="X457" s="63">
        <v>2.323856E-3</v>
      </c>
      <c r="Y457" s="63">
        <v>2.1115447000000001E-4</v>
      </c>
      <c r="Z457" s="63">
        <v>35.652397000000001</v>
      </c>
      <c r="AA457" s="63">
        <v>0.26784617999999999</v>
      </c>
      <c r="AB457" s="63">
        <v>0.20629591999999999</v>
      </c>
      <c r="AC457" s="63">
        <v>2.4774304399999999E-10</v>
      </c>
      <c r="AD457" s="63">
        <v>0.47414210025878423</v>
      </c>
      <c r="AE457" s="63">
        <v>0.23040289</v>
      </c>
      <c r="AF457" s="63">
        <v>0.45197837000000002</v>
      </c>
      <c r="AG457" s="63">
        <v>8.0073260496543435E-3</v>
      </c>
      <c r="AH457" s="63">
        <v>0.73632302913139203</v>
      </c>
      <c r="AI457" s="63">
        <v>7.991186E-11</v>
      </c>
      <c r="AL457" s="54">
        <v>4.4769999999999999E-4</v>
      </c>
      <c r="AM457" s="54">
        <v>1.6241999999999999E-3</v>
      </c>
      <c r="AN457" s="54">
        <v>27.720303000000001</v>
      </c>
      <c r="AO457" s="54">
        <v>7.7396292999999998</v>
      </c>
      <c r="AP457" s="54">
        <v>2.3352376000000002E-3</v>
      </c>
      <c r="AQ457" s="54">
        <v>2.0658674E-4</v>
      </c>
      <c r="AR457" s="54">
        <v>35.676780000000001</v>
      </c>
      <c r="AS457" s="54">
        <v>0.25895285000000001</v>
      </c>
      <c r="AT457" s="54">
        <v>0.17889938</v>
      </c>
      <c r="AU457" s="54">
        <v>1.9343655100000001E-10</v>
      </c>
      <c r="AV457" s="54">
        <v>0.43785223020351749</v>
      </c>
      <c r="AW457" s="54">
        <v>0.21843646999999999</v>
      </c>
      <c r="AX457" s="54">
        <v>0.41967841</v>
      </c>
      <c r="AY457" s="54">
        <v>3.6286094799999998E-10</v>
      </c>
      <c r="AZ457" s="54">
        <v>0.70618809043829134</v>
      </c>
      <c r="BA457" s="54">
        <v>7.024489E-11</v>
      </c>
      <c r="BD457" s="59">
        <v>4.2880000000000001E-4</v>
      </c>
      <c r="BE457" s="59">
        <v>1.8985E-3</v>
      </c>
      <c r="BF457" s="59">
        <v>26.947239</v>
      </c>
      <c r="BG457" s="59">
        <v>7.8600453999999997</v>
      </c>
      <c r="BH457" s="59">
        <v>2.3309837999999999E-3</v>
      </c>
      <c r="BI457" s="59">
        <v>2.0892358000000001E-4</v>
      </c>
      <c r="BJ457" s="59">
        <v>35.672466</v>
      </c>
      <c r="BK457" s="59">
        <v>0.26380600999999998</v>
      </c>
      <c r="BL457" s="59">
        <v>0.19304752999999999</v>
      </c>
      <c r="BM457" s="59">
        <v>2.2024048700000001E-10</v>
      </c>
      <c r="BN457" s="59">
        <v>0.45685354023084268</v>
      </c>
      <c r="BO457" s="59">
        <v>0.22442546999999999</v>
      </c>
      <c r="BP457" s="59">
        <v>0.44025603000000002</v>
      </c>
      <c r="BQ457" s="59">
        <v>6.633923349093E-6</v>
      </c>
      <c r="BR457" s="59">
        <v>0.70669652399877947</v>
      </c>
      <c r="BS457" s="59">
        <v>7.5350294999999999E-11</v>
      </c>
    </row>
    <row r="458" spans="2:71" x14ac:dyDescent="0.25">
      <c r="B458" s="52">
        <v>3.4880000000000002E-4</v>
      </c>
      <c r="C458" s="52">
        <v>4.5659999999999997E-3</v>
      </c>
      <c r="D458" s="52">
        <v>24.963201999999999</v>
      </c>
      <c r="E458" s="52">
        <v>8.1493120000000001</v>
      </c>
      <c r="F458" s="52">
        <v>2.3238782000000002E-3</v>
      </c>
      <c r="G458" s="52">
        <v>2.1561013E-4</v>
      </c>
      <c r="H458" s="52">
        <v>35.838397999999998</v>
      </c>
      <c r="I458" s="52">
        <v>0.26969664999999998</v>
      </c>
      <c r="J458" s="52">
        <v>0.31148620999999999</v>
      </c>
      <c r="K458" s="52">
        <v>2.2620752056433061E-2</v>
      </c>
      <c r="L458" s="52">
        <v>0.60380361207478306</v>
      </c>
      <c r="M458" s="52">
        <v>0.27910897000000001</v>
      </c>
      <c r="N458" s="52">
        <v>0.45676971</v>
      </c>
      <c r="O458" s="52">
        <v>0.22439429010231121</v>
      </c>
      <c r="P458" s="52">
        <v>1.006791363333126</v>
      </c>
      <c r="Q458" s="65">
        <v>2.3010179999999999E-10</v>
      </c>
      <c r="T458" s="63">
        <v>3.8900000000000002E-4</v>
      </c>
      <c r="U458" s="63">
        <v>3.3662000000000002E-3</v>
      </c>
      <c r="V458" s="63">
        <v>26.473445999999999</v>
      </c>
      <c r="W458" s="63">
        <v>7.9529505</v>
      </c>
      <c r="X458" s="63">
        <v>2.3367510000000002E-3</v>
      </c>
      <c r="Y458" s="63">
        <v>2.1062519000000001E-4</v>
      </c>
      <c r="Z458" s="63">
        <v>35.87697</v>
      </c>
      <c r="AA458" s="63">
        <v>0.26327462000000001</v>
      </c>
      <c r="AB458" s="63">
        <v>0.26761441000000002</v>
      </c>
      <c r="AC458" s="63">
        <v>1.4248495048719461E-2</v>
      </c>
      <c r="AD458" s="63">
        <v>0.54513752506496793</v>
      </c>
      <c r="AE458" s="63">
        <v>0.26228045</v>
      </c>
      <c r="AF458" s="63">
        <v>0.42919048999999998</v>
      </c>
      <c r="AG458" s="63">
        <v>0.18556818008898601</v>
      </c>
      <c r="AH458" s="63">
        <v>0.92835814826003715</v>
      </c>
      <c r="AI458" s="63">
        <v>1.6401179E-10</v>
      </c>
      <c r="AL458" s="54">
        <v>4.3419999999999998E-4</v>
      </c>
      <c r="AM458" s="54">
        <v>2.4849999999999998E-3</v>
      </c>
      <c r="AN458" s="54">
        <v>27.965285999999999</v>
      </c>
      <c r="AO458" s="54">
        <v>7.7462840000000002</v>
      </c>
      <c r="AP458" s="54">
        <v>2.3504384E-3</v>
      </c>
      <c r="AQ458" s="54">
        <v>2.0597709E-4</v>
      </c>
      <c r="AR458" s="54">
        <v>35.918827</v>
      </c>
      <c r="AS458" s="54">
        <v>0.25573477</v>
      </c>
      <c r="AT458" s="54">
        <v>0.22955450999999999</v>
      </c>
      <c r="AU458" s="54">
        <v>7.3342547426674424E-3</v>
      </c>
      <c r="AV458" s="54">
        <v>0.49262353475718318</v>
      </c>
      <c r="AW458" s="54">
        <v>0.246351086</v>
      </c>
      <c r="AX458" s="54">
        <v>0.40614442000000001</v>
      </c>
      <c r="AY458" s="54">
        <v>0.1484947000776245</v>
      </c>
      <c r="AZ458" s="54">
        <v>0.86541263522374712</v>
      </c>
      <c r="BA458" s="54">
        <v>1.2714677E-10</v>
      </c>
      <c r="BD458" s="59">
        <v>4.1510000000000001E-4</v>
      </c>
      <c r="BE458" s="59">
        <v>2.9329E-3</v>
      </c>
      <c r="BF458" s="59">
        <v>27.185616</v>
      </c>
      <c r="BG458" s="59">
        <v>7.8662723999999997</v>
      </c>
      <c r="BH458" s="59">
        <v>2.3448693E-3</v>
      </c>
      <c r="BI458" s="59">
        <v>2.0837195999999999E-4</v>
      </c>
      <c r="BJ458" s="59">
        <v>35.903385</v>
      </c>
      <c r="BK458" s="59">
        <v>0.25971925000000001</v>
      </c>
      <c r="BL458" s="59">
        <v>0.249614225</v>
      </c>
      <c r="BM458" s="59">
        <v>1.1068376045934639E-2</v>
      </c>
      <c r="BN458" s="59">
        <v>0.52040185106138481</v>
      </c>
      <c r="BO458" s="59">
        <v>0.25491132</v>
      </c>
      <c r="BP458" s="59">
        <v>0.41793122999999999</v>
      </c>
      <c r="BQ458" s="59">
        <v>0.16930322008395329</v>
      </c>
      <c r="BR458" s="59">
        <v>0.88689285823007602</v>
      </c>
      <c r="BS458" s="59">
        <v>1.4581649999999999E-10</v>
      </c>
    </row>
    <row r="459" spans="2:71" x14ac:dyDescent="0.25">
      <c r="B459" s="52">
        <v>3.1960000000000002E-4</v>
      </c>
      <c r="C459" s="52">
        <v>8.1738999999999996E-3</v>
      </c>
      <c r="D459" s="52">
        <v>25.504847000000002</v>
      </c>
      <c r="E459" s="52">
        <v>8.1430340000000001</v>
      </c>
      <c r="F459" s="52">
        <v>2.2953180000000002E-3</v>
      </c>
      <c r="G459" s="52">
        <v>2.1638873000000001E-4</v>
      </c>
      <c r="H459" s="52">
        <v>35.412326999999998</v>
      </c>
      <c r="I459" s="52">
        <v>0.26246196399999999</v>
      </c>
      <c r="J459" s="52">
        <v>0.39324515999999998</v>
      </c>
      <c r="K459" s="52">
        <v>5.1944750101392032E-2</v>
      </c>
      <c r="L459" s="52">
        <v>0.70765187412873365</v>
      </c>
      <c r="M459" s="52">
        <v>0.30731607999999999</v>
      </c>
      <c r="N459" s="52">
        <v>0.51090880000000005</v>
      </c>
      <c r="O459" s="52">
        <v>0.37741622037362382</v>
      </c>
      <c r="P459" s="52">
        <v>1.277793999373624</v>
      </c>
      <c r="Q459" s="65">
        <v>3.1948753000000003E-2</v>
      </c>
      <c r="T459" s="63">
        <v>3.436E-4</v>
      </c>
      <c r="U459" s="63">
        <v>6.2645000000000001E-3</v>
      </c>
      <c r="V459" s="63">
        <v>27.013159000000002</v>
      </c>
      <c r="W459" s="63">
        <v>7.9618172999999999</v>
      </c>
      <c r="X459" s="63">
        <v>2.3059872999999999E-3</v>
      </c>
      <c r="Y459" s="63">
        <v>2.1156939999999999E-4</v>
      </c>
      <c r="Z459" s="63">
        <v>35.413215999999998</v>
      </c>
      <c r="AA459" s="63">
        <v>0.25627434199999999</v>
      </c>
      <c r="AB459" s="63">
        <v>0.34825646999999998</v>
      </c>
      <c r="AC459" s="63">
        <v>4.3733325091083998E-2</v>
      </c>
      <c r="AD459" s="63">
        <v>0.64826413711659547</v>
      </c>
      <c r="AE459" s="63">
        <v>0.29293186999999998</v>
      </c>
      <c r="AF459" s="63">
        <v>0.48285752999999998</v>
      </c>
      <c r="AG459" s="63">
        <v>0.34897074029831182</v>
      </c>
      <c r="AH459" s="63">
        <v>1.204669228298312</v>
      </c>
      <c r="AI459" s="63">
        <v>2.4430843000000001E-2</v>
      </c>
      <c r="AL459" s="54">
        <v>3.7280000000000001E-4</v>
      </c>
      <c r="AM459" s="54">
        <v>4.7321999999999998E-3</v>
      </c>
      <c r="AN459" s="54">
        <v>28.50487</v>
      </c>
      <c r="AO459" s="54">
        <v>7.7602916000000004</v>
      </c>
      <c r="AP459" s="54">
        <v>2.3176400000000002E-3</v>
      </c>
      <c r="AQ459" s="54">
        <v>2.0699353000000001E-4</v>
      </c>
      <c r="AR459" s="54">
        <v>35.417327999999998</v>
      </c>
      <c r="AS459" s="54">
        <v>0.24904057399999999</v>
      </c>
      <c r="AT459" s="54">
        <v>0.30489766400000001</v>
      </c>
      <c r="AU459" s="54">
        <v>3.6442560082190947E-2</v>
      </c>
      <c r="AV459" s="54">
        <v>0.59038079810605604</v>
      </c>
      <c r="AW459" s="54">
        <v>0.27827701399999999</v>
      </c>
      <c r="AX459" s="54">
        <v>0.45551663999999997</v>
      </c>
      <c r="AY459" s="54">
        <v>0.3195659502448287</v>
      </c>
      <c r="AZ459" s="54">
        <v>1.144390520244829</v>
      </c>
      <c r="BA459" s="54">
        <v>1.7046059999999998E-2</v>
      </c>
      <c r="BD459" s="59">
        <v>3.6289999999999998E-4</v>
      </c>
      <c r="BE459" s="59">
        <v>5.4841000000000004E-3</v>
      </c>
      <c r="BF459" s="59">
        <v>27.723755000000001</v>
      </c>
      <c r="BG459" s="59">
        <v>7.8757039999999998</v>
      </c>
      <c r="BH459" s="59">
        <v>2.3130124999999999E-3</v>
      </c>
      <c r="BI459" s="59">
        <v>2.0934617000000001E-4</v>
      </c>
      <c r="BJ459" s="59">
        <v>35.421005000000001</v>
      </c>
      <c r="BK459" s="59">
        <v>0.25305795599999997</v>
      </c>
      <c r="BL459" s="59">
        <v>0.32725343000000001</v>
      </c>
      <c r="BM459" s="59">
        <v>4.0088907086558517E-2</v>
      </c>
      <c r="BN459" s="59">
        <v>0.6204002931112369</v>
      </c>
      <c r="BO459" s="59">
        <v>0.28591889999999998</v>
      </c>
      <c r="BP459" s="59">
        <v>0.46959433</v>
      </c>
      <c r="BQ459" s="59">
        <v>0.33471790026937848</v>
      </c>
      <c r="BR459" s="59">
        <v>1.160040198269378</v>
      </c>
      <c r="BS459" s="59">
        <v>2.0792366999999999E-2</v>
      </c>
    </row>
    <row r="460" spans="2:71" x14ac:dyDescent="0.25">
      <c r="B460" s="52" t="str">
        <v>NA</v>
      </c>
      <c r="C460" s="52" t="str">
        <v>NA</v>
      </c>
      <c r="D460" s="52" t="str">
        <v>NaN</v>
      </c>
      <c r="E460" s="52" t="str">
        <v>NaN</v>
      </c>
      <c r="F460" s="52" t="str">
        <v>NaN</v>
      </c>
      <c r="G460" s="52" t="str">
        <v>NaN</v>
      </c>
      <c r="H460" s="52" t="str">
        <v>NaN</v>
      </c>
      <c r="I460" s="52" t="str">
        <v>NA</v>
      </c>
      <c r="J460" s="52" t="str">
        <v>NA</v>
      </c>
      <c r="K460" s="52" t="str">
        <v>NA</v>
      </c>
      <c r="L460" s="52" t="str">
        <v>NA</v>
      </c>
      <c r="M460" s="52" t="str">
        <v>NA</v>
      </c>
      <c r="N460" s="52" t="str">
        <v>NA</v>
      </c>
      <c r="O460" s="52" t="str">
        <v>NA</v>
      </c>
      <c r="P460" s="52" t="str">
        <v>NA</v>
      </c>
      <c r="Q460" s="65" t="str">
        <v>NaN</v>
      </c>
      <c r="T460" s="63" t="str">
        <v>NA</v>
      </c>
      <c r="U460" s="63" t="str">
        <v>NA</v>
      </c>
      <c r="V460" s="63" t="str">
        <v>NaN</v>
      </c>
      <c r="W460" s="63" t="str">
        <v>NaN</v>
      </c>
      <c r="X460" s="63" t="str">
        <v>NaN</v>
      </c>
      <c r="Y460" s="63" t="str">
        <v>NaN</v>
      </c>
      <c r="Z460" s="63" t="str">
        <v>NaN</v>
      </c>
      <c r="AA460" s="63" t="str">
        <v>NA</v>
      </c>
      <c r="AB460" s="63" t="str">
        <v>NA</v>
      </c>
      <c r="AC460" s="63" t="str">
        <v>NA</v>
      </c>
      <c r="AD460" s="63" t="str">
        <v>NA</v>
      </c>
      <c r="AE460" s="63" t="str">
        <v>NA</v>
      </c>
      <c r="AF460" s="63" t="str">
        <v>NA</v>
      </c>
      <c r="AG460" s="63" t="str">
        <v>NA</v>
      </c>
      <c r="AH460" s="63" t="str">
        <v>NA</v>
      </c>
      <c r="AI460" s="63" t="str">
        <v>NaN</v>
      </c>
      <c r="AL460" s="54" t="str">
        <v>NA</v>
      </c>
      <c r="AM460" s="54" t="str">
        <v>NA</v>
      </c>
      <c r="AN460" s="54" t="str">
        <v>NaN</v>
      </c>
      <c r="AO460" s="54" t="str">
        <v>NaN</v>
      </c>
      <c r="AP460" s="54" t="str">
        <v>NaN</v>
      </c>
      <c r="AQ460" s="54" t="str">
        <v>NaN</v>
      </c>
      <c r="AR460" s="54" t="str">
        <v>NaN</v>
      </c>
      <c r="AS460" s="54" t="str">
        <v>NA</v>
      </c>
      <c r="AT460" s="54" t="str">
        <v>NA</v>
      </c>
      <c r="AU460" s="54" t="str">
        <v>NA</v>
      </c>
      <c r="AV460" s="54" t="str">
        <v>NA</v>
      </c>
      <c r="AW460" s="54" t="str">
        <v>NA</v>
      </c>
      <c r="AX460" s="54" t="str">
        <v>NA</v>
      </c>
      <c r="AY460" s="54" t="str">
        <v>NA</v>
      </c>
      <c r="AZ460" s="54" t="str">
        <v>NA</v>
      </c>
      <c r="BA460" s="54" t="str">
        <v>NaN</v>
      </c>
      <c r="BD460" s="59" t="str">
        <v>NA</v>
      </c>
      <c r="BE460" s="59" t="str">
        <v>NA</v>
      </c>
      <c r="BF460" s="59" t="str">
        <v>NaN</v>
      </c>
      <c r="BG460" s="59" t="str">
        <v>NaN</v>
      </c>
      <c r="BH460" s="59" t="str">
        <v>NaN</v>
      </c>
      <c r="BI460" s="59" t="str">
        <v>NaN</v>
      </c>
      <c r="BJ460" s="59" t="str">
        <v>NaN</v>
      </c>
      <c r="BK460" s="59" t="str">
        <v>NA</v>
      </c>
      <c r="BL460" s="59" t="str">
        <v>NA</v>
      </c>
      <c r="BM460" s="59" t="str">
        <v>NA</v>
      </c>
      <c r="BN460" s="59" t="str">
        <v>NA</v>
      </c>
      <c r="BO460" s="59" t="str">
        <v>NA</v>
      </c>
      <c r="BP460" s="59" t="str">
        <v>NA</v>
      </c>
      <c r="BQ460" s="59" t="str">
        <v>NA</v>
      </c>
      <c r="BR460" s="59" t="str">
        <v>NA</v>
      </c>
      <c r="BS460" s="59" t="str">
        <v>NaN</v>
      </c>
    </row>
  </sheetData>
  <conditionalFormatting sqref="Q1:Q1048576">
    <cfRule type="cellIs" dxfId="8" priority="1" operator="greaterThan">
      <formula>0.000000001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CA6BC-3DCB-474E-A70F-4E04F2CBA655}">
  <dimension ref="A1:BS42"/>
  <sheetViews>
    <sheetView topLeftCell="W1" zoomScale="68" zoomScaleNormal="68" workbookViewId="0">
      <selection activeCell="Y3" sqref="Y3"/>
    </sheetView>
  </sheetViews>
  <sheetFormatPr defaultColWidth="8.85546875" defaultRowHeight="15" x14ac:dyDescent="0.25"/>
  <cols>
    <col min="1" max="1" width="11.28515625" style="52" customWidth="1"/>
    <col min="2" max="8" width="10.7109375" style="52" bestFit="1" customWidth="1"/>
    <col min="9" max="9" width="10.7109375" style="65" bestFit="1" customWidth="1"/>
    <col min="10" max="17" width="10.7109375" style="52" bestFit="1" customWidth="1"/>
    <col min="18" max="18" width="10.7109375" style="8" customWidth="1"/>
    <col min="19" max="19" width="11.28515625" style="8" customWidth="1"/>
    <col min="20" max="26" width="10.7109375" style="63" bestFit="1" customWidth="1"/>
    <col min="27" max="27" width="10.7109375" style="66" bestFit="1" customWidth="1"/>
    <col min="28" max="35" width="10.7109375" style="63" bestFit="1" customWidth="1"/>
    <col min="36" max="36" width="8.85546875" style="8"/>
    <col min="37" max="37" width="11.28515625" style="8" customWidth="1"/>
    <col min="38" max="44" width="10.7109375" style="54" bestFit="1" customWidth="1"/>
    <col min="45" max="45" width="10.7109375" style="72" bestFit="1" customWidth="1"/>
    <col min="46" max="53" width="10.7109375" style="54" bestFit="1" customWidth="1"/>
    <col min="54" max="54" width="8.85546875" style="8"/>
    <col min="55" max="55" width="11.28515625" style="8" customWidth="1"/>
    <col min="56" max="62" width="10.7109375" style="59" bestFit="1" customWidth="1"/>
    <col min="63" max="63" width="10.7109375" style="69" bestFit="1" customWidth="1"/>
    <col min="64" max="71" width="10.7109375" style="59" bestFit="1" customWidth="1"/>
    <col min="72" max="16384" width="8.85546875" style="8"/>
  </cols>
  <sheetData>
    <row r="1" spans="1:71" x14ac:dyDescent="0.25">
      <c r="A1" s="52" t="s">
        <v>218</v>
      </c>
      <c r="B1" s="52" t="s">
        <v>229</v>
      </c>
      <c r="C1" s="52" t="s">
        <v>230</v>
      </c>
      <c r="D1" s="52" t="s">
        <v>235</v>
      </c>
      <c r="E1" s="52" t="s">
        <v>231</v>
      </c>
      <c r="F1" s="52" t="s">
        <v>232</v>
      </c>
      <c r="G1" s="52" t="s">
        <v>233</v>
      </c>
      <c r="H1" s="52" t="s">
        <v>200</v>
      </c>
      <c r="I1" s="65" t="s">
        <v>243</v>
      </c>
      <c r="J1" s="52" t="s">
        <v>234</v>
      </c>
      <c r="K1" s="52" t="s">
        <v>236</v>
      </c>
      <c r="L1" s="52" t="s">
        <v>237</v>
      </c>
      <c r="M1" s="52" t="s">
        <v>238</v>
      </c>
      <c r="N1" s="52" t="s">
        <v>239</v>
      </c>
      <c r="O1" s="52" t="s">
        <v>240</v>
      </c>
      <c r="P1" s="52" t="s">
        <v>241</v>
      </c>
      <c r="Q1" s="52" t="s">
        <v>242</v>
      </c>
      <c r="R1" s="57"/>
      <c r="S1" s="57" t="s">
        <v>217</v>
      </c>
      <c r="T1" s="52" t="s">
        <v>229</v>
      </c>
      <c r="U1" s="52" t="s">
        <v>230</v>
      </c>
      <c r="V1" s="52" t="s">
        <v>235</v>
      </c>
      <c r="W1" s="52" t="s">
        <v>231</v>
      </c>
      <c r="X1" s="52" t="s">
        <v>232</v>
      </c>
      <c r="Y1" s="52" t="s">
        <v>233</v>
      </c>
      <c r="Z1" s="52" t="s">
        <v>200</v>
      </c>
      <c r="AA1" s="65" t="s">
        <v>243</v>
      </c>
      <c r="AB1" s="52" t="s">
        <v>234</v>
      </c>
      <c r="AC1" s="52" t="s">
        <v>236</v>
      </c>
      <c r="AD1" s="52" t="s">
        <v>237</v>
      </c>
      <c r="AE1" s="52" t="s">
        <v>238</v>
      </c>
      <c r="AF1" s="52" t="s">
        <v>239</v>
      </c>
      <c r="AG1" s="52" t="s">
        <v>240</v>
      </c>
      <c r="AH1" s="52" t="s">
        <v>241</v>
      </c>
      <c r="AI1" s="52" t="s">
        <v>242</v>
      </c>
      <c r="AK1" s="57" t="s">
        <v>223</v>
      </c>
      <c r="AL1" s="52" t="s">
        <v>229</v>
      </c>
      <c r="AM1" s="52" t="s">
        <v>230</v>
      </c>
      <c r="AN1" s="52" t="s">
        <v>235</v>
      </c>
      <c r="AO1" s="52" t="s">
        <v>231</v>
      </c>
      <c r="AP1" s="52" t="s">
        <v>232</v>
      </c>
      <c r="AQ1" s="52" t="s">
        <v>233</v>
      </c>
      <c r="AR1" s="52" t="s">
        <v>200</v>
      </c>
      <c r="AS1" s="65" t="s">
        <v>243</v>
      </c>
      <c r="AT1" s="52" t="s">
        <v>234</v>
      </c>
      <c r="AU1" s="52" t="s">
        <v>236</v>
      </c>
      <c r="AV1" s="52" t="s">
        <v>237</v>
      </c>
      <c r="AW1" s="52" t="s">
        <v>238</v>
      </c>
      <c r="AX1" s="52" t="s">
        <v>239</v>
      </c>
      <c r="AY1" s="52" t="s">
        <v>240</v>
      </c>
      <c r="AZ1" s="52" t="s">
        <v>241</v>
      </c>
      <c r="BA1" s="52" t="s">
        <v>242</v>
      </c>
      <c r="BC1" s="57" t="s">
        <v>224</v>
      </c>
      <c r="BD1" s="52" t="s">
        <v>229</v>
      </c>
      <c r="BE1" s="52" t="s">
        <v>230</v>
      </c>
      <c r="BF1" s="52" t="s">
        <v>235</v>
      </c>
      <c r="BG1" s="52" t="s">
        <v>231</v>
      </c>
      <c r="BH1" s="52" t="s">
        <v>232</v>
      </c>
      <c r="BI1" s="52" t="s">
        <v>233</v>
      </c>
      <c r="BJ1" s="52" t="s">
        <v>200</v>
      </c>
      <c r="BK1" s="65" t="s">
        <v>243</v>
      </c>
      <c r="BL1" s="52" t="s">
        <v>234</v>
      </c>
      <c r="BM1" s="52" t="s">
        <v>236</v>
      </c>
      <c r="BN1" s="52" t="s">
        <v>237</v>
      </c>
      <c r="BO1" s="52" t="s">
        <v>238</v>
      </c>
      <c r="BP1" s="52" t="s">
        <v>239</v>
      </c>
      <c r="BQ1" s="52" t="s">
        <v>240</v>
      </c>
      <c r="BR1" s="52" t="s">
        <v>241</v>
      </c>
      <c r="BS1" s="52" t="s">
        <v>242</v>
      </c>
    </row>
    <row r="2" spans="1:71" x14ac:dyDescent="0.25">
      <c r="B2" s="52">
        <v>8.5500000000000005E-5</v>
      </c>
      <c r="C2" s="52">
        <v>5.4007999999999999E-3</v>
      </c>
      <c r="D2" s="52">
        <v>25.681678999999999</v>
      </c>
      <c r="E2" s="52">
        <v>8.1356560000000009</v>
      </c>
      <c r="F2" s="52">
        <v>2.2393903000000001E-3</v>
      </c>
      <c r="G2" s="52">
        <v>2.1566005E-4</v>
      </c>
      <c r="H2" s="52">
        <v>34.484141999999999</v>
      </c>
      <c r="I2" s="65">
        <v>2.2357850000000001E-3</v>
      </c>
      <c r="J2" s="52">
        <v>0.26730821700000001</v>
      </c>
      <c r="K2" s="52">
        <v>0.33550285499999999</v>
      </c>
      <c r="L2" s="52">
        <v>3.3406040070393411E-2</v>
      </c>
      <c r="M2" s="52">
        <v>0.63621711209218534</v>
      </c>
      <c r="N2" s="52">
        <v>0.28239429999999999</v>
      </c>
      <c r="O2" s="52">
        <v>0.45988400000000001</v>
      </c>
      <c r="P2" s="52">
        <v>0.26795048013147871</v>
      </c>
      <c r="Q2" s="52">
        <v>1.059429895131478</v>
      </c>
      <c r="T2" s="63">
        <v>8.9400000000000005E-5</v>
      </c>
      <c r="U2" s="63">
        <v>4.1948999999999997E-3</v>
      </c>
      <c r="V2" s="63">
        <v>27.125451999999999</v>
      </c>
      <c r="W2" s="63">
        <v>7.9535920000000004</v>
      </c>
      <c r="X2" s="63">
        <v>2.2480814E-3</v>
      </c>
      <c r="Y2" s="63">
        <v>2.1116008000000001E-4</v>
      </c>
      <c r="Z2" s="63">
        <v>34.456398</v>
      </c>
      <c r="AA2" s="66">
        <v>3.8705119999999999E-10</v>
      </c>
      <c r="AB2" s="63">
        <v>0.26100831000000002</v>
      </c>
      <c r="AC2" s="63">
        <v>0.29835146000000001</v>
      </c>
      <c r="AD2" s="63">
        <v>2.694446406404382E-2</v>
      </c>
      <c r="AE2" s="63">
        <v>0.58630423408433796</v>
      </c>
      <c r="AF2" s="63">
        <v>0.27001568999999997</v>
      </c>
      <c r="AG2" s="63">
        <v>0.43639309999999998</v>
      </c>
      <c r="AH2" s="63">
        <v>0.24380864012189371</v>
      </c>
      <c r="AI2" s="63">
        <v>1.000819248820686</v>
      </c>
      <c r="AL2" s="54">
        <v>9.6199999999999994E-5</v>
      </c>
      <c r="AM2" s="54">
        <v>3.2133000000000001E-3</v>
      </c>
      <c r="AN2" s="54">
        <v>28.596226000000001</v>
      </c>
      <c r="AO2" s="54">
        <v>7.7510523999999998</v>
      </c>
      <c r="AP2" s="54">
        <v>2.2577819999999998E-3</v>
      </c>
      <c r="AQ2" s="54">
        <v>2.0677508E-4</v>
      </c>
      <c r="AR2" s="54">
        <v>34.429653000000002</v>
      </c>
      <c r="AS2" s="72">
        <v>2.2783669999999999E-10</v>
      </c>
      <c r="AT2" s="54">
        <v>0.25358591000000003</v>
      </c>
      <c r="AU2" s="54">
        <v>0.26212982000000001</v>
      </c>
      <c r="AV2" s="54">
        <v>2.0909770057818629E-2</v>
      </c>
      <c r="AW2" s="54">
        <v>0.536625500076509</v>
      </c>
      <c r="AX2" s="54">
        <v>0.25744088999999998</v>
      </c>
      <c r="AY2" s="54">
        <v>0.41328939999999997</v>
      </c>
      <c r="AZ2" s="54">
        <v>0.21962220011255479</v>
      </c>
      <c r="BA2" s="54">
        <v>0.95268900536991896</v>
      </c>
      <c r="BD2" s="59">
        <v>9.4300000000000002E-5</v>
      </c>
      <c r="BE2" s="59">
        <v>3.6426000000000002E-3</v>
      </c>
      <c r="BF2" s="59">
        <v>27.852606000000002</v>
      </c>
      <c r="BG2" s="59">
        <v>7.86686</v>
      </c>
      <c r="BH2" s="59">
        <v>2.2542719999999999E-3</v>
      </c>
      <c r="BI2" s="59">
        <v>2.0893819000000001E-4</v>
      </c>
      <c r="BJ2" s="59">
        <v>34.449257000000003</v>
      </c>
      <c r="BK2" s="69">
        <v>2.5736427000000003E-10</v>
      </c>
      <c r="BL2" s="59">
        <v>0.25744577000000002</v>
      </c>
      <c r="BM2" s="59">
        <v>0.27881518999999999</v>
      </c>
      <c r="BN2" s="59">
        <v>2.3405425060245819E-2</v>
      </c>
      <c r="BO2" s="59">
        <v>0.5596663850795679</v>
      </c>
      <c r="BP2" s="59">
        <v>0.26344895499999998</v>
      </c>
      <c r="BQ2" s="59">
        <v>0.42420933000000011</v>
      </c>
      <c r="BR2" s="59">
        <v>0.22992466011599999</v>
      </c>
      <c r="BS2" s="59">
        <v>0.96337661537336428</v>
      </c>
    </row>
    <row r="3" spans="1:71" x14ac:dyDescent="0.25">
      <c r="B3" s="52">
        <v>8.3999999999999995E-5</v>
      </c>
      <c r="C3" s="52">
        <v>5.2303000000000002E-3</v>
      </c>
      <c r="D3" s="52">
        <v>25.895992</v>
      </c>
      <c r="E3" s="52">
        <v>8.1374630000000003</v>
      </c>
      <c r="F3" s="52">
        <v>2.2358986999999999E-3</v>
      </c>
      <c r="G3" s="52">
        <v>2.1412372999999999E-4</v>
      </c>
      <c r="H3" s="52">
        <v>34.464790000000001</v>
      </c>
      <c r="I3" s="65">
        <v>2.7668495999999998E-4</v>
      </c>
      <c r="J3" s="52">
        <v>0.26647625400000002</v>
      </c>
      <c r="K3" s="52">
        <v>0.3275962</v>
      </c>
      <c r="L3" s="52">
        <v>3.2262510069803962E-2</v>
      </c>
      <c r="M3" s="52">
        <v>0.62633496409147893</v>
      </c>
      <c r="N3" s="52">
        <v>0.27942753999999997</v>
      </c>
      <c r="O3" s="52">
        <v>0.45522098</v>
      </c>
      <c r="P3" s="52">
        <v>0.25999004012742011</v>
      </c>
      <c r="Q3" s="52">
        <v>1.0416094050874201</v>
      </c>
      <c r="T3" s="63">
        <v>8.7999999999999998E-5</v>
      </c>
      <c r="U3" s="63">
        <v>4.1177999999999996E-3</v>
      </c>
      <c r="V3" s="63">
        <v>27.36515</v>
      </c>
      <c r="W3" s="63">
        <v>7.9501815000000002</v>
      </c>
      <c r="X3" s="63">
        <v>2.2442525000000001E-3</v>
      </c>
      <c r="Y3" s="63">
        <v>2.0966934E-4</v>
      </c>
      <c r="Z3" s="63">
        <v>34.419983000000002</v>
      </c>
      <c r="AA3" s="66">
        <v>3.1303969999999999E-10</v>
      </c>
      <c r="AB3" s="63">
        <v>0.2598338</v>
      </c>
      <c r="AC3" s="63">
        <v>0.29346007600000001</v>
      </c>
      <c r="AD3" s="63">
        <v>2.6540980064081041E-2</v>
      </c>
      <c r="AE3" s="63">
        <v>0.57983485608435981</v>
      </c>
      <c r="AF3" s="63">
        <v>0.26780929999999997</v>
      </c>
      <c r="AG3" s="63">
        <v>0.43281722</v>
      </c>
      <c r="AH3" s="63">
        <v>0.24060322012145391</v>
      </c>
      <c r="AI3" s="63">
        <v>0.99138695744244032</v>
      </c>
      <c r="AL3" s="54">
        <v>9.4900000000000003E-5</v>
      </c>
      <c r="AM3" s="54">
        <v>3.2123E-3</v>
      </c>
      <c r="AN3" s="54">
        <v>28.854240000000001</v>
      </c>
      <c r="AO3" s="54">
        <v>7.7458260000000001</v>
      </c>
      <c r="AP3" s="54">
        <v>2.2533726999999998E-3</v>
      </c>
      <c r="AQ3" s="54">
        <v>2.0536870000000001E-4</v>
      </c>
      <c r="AR3" s="54">
        <v>34.37509</v>
      </c>
      <c r="AS3" s="72">
        <v>2.3702503999999999E-10</v>
      </c>
      <c r="AT3" s="54">
        <v>0.252158624</v>
      </c>
      <c r="AU3" s="54">
        <v>0.26062218999999998</v>
      </c>
      <c r="AV3" s="54">
        <v>2.1504615059043421E-2</v>
      </c>
      <c r="AW3" s="54">
        <v>0.53428542907803467</v>
      </c>
      <c r="AX3" s="54">
        <v>0.25607871999999998</v>
      </c>
      <c r="AY3" s="54">
        <v>0.41114289999999998</v>
      </c>
      <c r="AZ3" s="54">
        <v>0.2211153401150851</v>
      </c>
      <c r="BA3" s="54">
        <v>0.9496320873761197</v>
      </c>
      <c r="BD3" s="59">
        <v>9.31E-5</v>
      </c>
      <c r="BE3" s="59">
        <v>3.6107999999999999E-3</v>
      </c>
      <c r="BF3" s="59">
        <v>28.094895999999999</v>
      </c>
      <c r="BG3" s="59">
        <v>7.8639726999999997</v>
      </c>
      <c r="BH3" s="59">
        <v>2.2500340000000001E-3</v>
      </c>
      <c r="BI3" s="59">
        <v>2.0751504E-4</v>
      </c>
      <c r="BJ3" s="59">
        <v>34.404049999999998</v>
      </c>
      <c r="BK3" s="69">
        <v>2.6103464000000002E-10</v>
      </c>
      <c r="BL3" s="59">
        <v>0.25615010999999999</v>
      </c>
      <c r="BM3" s="59">
        <v>0.275761435</v>
      </c>
      <c r="BN3" s="59">
        <v>2.3534758060912639E-2</v>
      </c>
      <c r="BO3" s="59">
        <v>0.55544630308038645</v>
      </c>
      <c r="BP3" s="59">
        <v>0.26172708</v>
      </c>
      <c r="BQ3" s="59">
        <v>0.42150273999999999</v>
      </c>
      <c r="BR3" s="59">
        <v>0.22918902011712319</v>
      </c>
      <c r="BS3" s="59">
        <v>0.95806806037815784</v>
      </c>
    </row>
    <row r="4" spans="1:71" x14ac:dyDescent="0.25">
      <c r="B4" s="52">
        <v>1.248E-4</v>
      </c>
      <c r="C4" s="52">
        <v>5.8887000000000002E-3</v>
      </c>
      <c r="D4" s="52">
        <v>24.744468999999999</v>
      </c>
      <c r="E4" s="52">
        <v>8.135529</v>
      </c>
      <c r="F4" s="52">
        <v>2.2699974999999999E-3</v>
      </c>
      <c r="G4" s="52">
        <v>2.1733718E-4</v>
      </c>
      <c r="H4" s="52">
        <v>34.905169999999998</v>
      </c>
      <c r="I4" s="65">
        <v>3.8249444E-3</v>
      </c>
      <c r="J4" s="52">
        <v>0.27024271999999999</v>
      </c>
      <c r="K4" s="52">
        <v>0.35194364</v>
      </c>
      <c r="L4" s="52">
        <v>3.4649882070168891E-2</v>
      </c>
      <c r="M4" s="52">
        <v>0.65683624209188263</v>
      </c>
      <c r="N4" s="52">
        <v>0.29013204999999997</v>
      </c>
      <c r="O4" s="52">
        <v>0.47396126999999999</v>
      </c>
      <c r="P4" s="52">
        <v>0.27621180013168151</v>
      </c>
      <c r="Q4" s="52">
        <v>1.0915992545316811</v>
      </c>
      <c r="T4" s="63">
        <v>1.3180000000000001E-4</v>
      </c>
      <c r="U4" s="63">
        <v>4.4298000000000002E-3</v>
      </c>
      <c r="V4" s="63">
        <v>26.240701999999999</v>
      </c>
      <c r="W4" s="63">
        <v>7.9378719999999996</v>
      </c>
      <c r="X4" s="63">
        <v>2.2803352000000002E-3</v>
      </c>
      <c r="Y4" s="63">
        <v>2.1251458000000001E-4</v>
      </c>
      <c r="Z4" s="63">
        <v>34.92841</v>
      </c>
      <c r="AA4" s="66">
        <v>3.4904377000000001E-10</v>
      </c>
      <c r="AB4" s="63">
        <v>0.26378035</v>
      </c>
      <c r="AC4" s="63">
        <v>0.30809655000000002</v>
      </c>
      <c r="AD4" s="63">
        <v>2.6495177062170808E-2</v>
      </c>
      <c r="AE4" s="63">
        <v>0.59837207708201223</v>
      </c>
      <c r="AF4" s="63">
        <v>0.275265645</v>
      </c>
      <c r="AG4" s="63">
        <v>0.44632635999999998</v>
      </c>
      <c r="AH4" s="63">
        <v>0.24334395011706139</v>
      </c>
      <c r="AI4" s="63">
        <v>1.0170383837781281</v>
      </c>
      <c r="AL4" s="54">
        <v>1.4139999999999999E-4</v>
      </c>
      <c r="AM4" s="54">
        <v>3.3306E-3</v>
      </c>
      <c r="AN4" s="54">
        <v>27.776546</v>
      </c>
      <c r="AO4" s="54">
        <v>7.7358108000000003</v>
      </c>
      <c r="AP4" s="54">
        <v>2.2921605999999999E-3</v>
      </c>
      <c r="AQ4" s="54">
        <v>2.0780625E-4</v>
      </c>
      <c r="AR4" s="54">
        <v>34.956223000000001</v>
      </c>
      <c r="AS4" s="72">
        <v>2.1031468000000001E-10</v>
      </c>
      <c r="AT4" s="54">
        <v>0.25669004499999998</v>
      </c>
      <c r="AU4" s="54">
        <v>0.26773648500000002</v>
      </c>
      <c r="AV4" s="54">
        <v>1.9494018055209221E-2</v>
      </c>
      <c r="AW4" s="54">
        <v>0.54392054807322077</v>
      </c>
      <c r="AX4" s="54">
        <v>0.26098792599999998</v>
      </c>
      <c r="AY4" s="54">
        <v>0.42055848000000001</v>
      </c>
      <c r="AZ4" s="54">
        <v>0.21421696010594921</v>
      </c>
      <c r="BA4" s="54">
        <v>0.96065450035105537</v>
      </c>
      <c r="BD4" s="59">
        <v>1.383E-4</v>
      </c>
      <c r="BE4" s="59">
        <v>3.8376E-3</v>
      </c>
      <c r="BF4" s="59">
        <v>27.013544</v>
      </c>
      <c r="BG4" s="59">
        <v>7.8522629999999998</v>
      </c>
      <c r="BH4" s="59">
        <v>2.2880407000000001E-3</v>
      </c>
      <c r="BI4" s="59">
        <v>2.1009794999999999E-4</v>
      </c>
      <c r="BJ4" s="59">
        <v>34.947346000000003</v>
      </c>
      <c r="BK4" s="69">
        <v>2.4510627000000003E-10</v>
      </c>
      <c r="BL4" s="59">
        <v>0.260374895</v>
      </c>
      <c r="BM4" s="59">
        <v>0.28720449999999997</v>
      </c>
      <c r="BN4" s="59">
        <v>2.275846305841495E-2</v>
      </c>
      <c r="BO4" s="59">
        <v>0.57033785807727388</v>
      </c>
      <c r="BP4" s="59">
        <v>0.26792058000000002</v>
      </c>
      <c r="BQ4" s="59">
        <v>0.43295470000000003</v>
      </c>
      <c r="BR4" s="59">
        <v>0.22817263011113961</v>
      </c>
      <c r="BS4" s="59">
        <v>0.97505469035624581</v>
      </c>
    </row>
    <row r="5" spans="1:71" x14ac:dyDescent="0.25">
      <c r="B5" s="52">
        <v>1.193E-4</v>
      </c>
      <c r="C5" s="52">
        <v>5.6426000000000002E-3</v>
      </c>
      <c r="D5" s="52">
        <v>24.762205000000002</v>
      </c>
      <c r="E5" s="52">
        <v>8.1353089999999995</v>
      </c>
      <c r="F5" s="52">
        <v>2.2715798E-3</v>
      </c>
      <c r="G5" s="52">
        <v>2.1758353999999999E-4</v>
      </c>
      <c r="H5" s="52">
        <v>34.930588</v>
      </c>
      <c r="I5" s="65">
        <v>1.6912107999999999E-3</v>
      </c>
      <c r="J5" s="52">
        <v>0.27079439</v>
      </c>
      <c r="K5" s="52">
        <v>0.34584604000000002</v>
      </c>
      <c r="L5" s="52">
        <v>3.300431406825953E-2</v>
      </c>
      <c r="M5" s="52">
        <v>0.64964474408957684</v>
      </c>
      <c r="N5" s="52">
        <v>0.28949765</v>
      </c>
      <c r="O5" s="52">
        <v>0.47237168000000002</v>
      </c>
      <c r="P5" s="52">
        <v>0.27006412012704251</v>
      </c>
      <c r="Q5" s="52">
        <v>1.081187937927043</v>
      </c>
      <c r="T5" s="63">
        <v>1.2579999999999999E-4</v>
      </c>
      <c r="U5" s="63">
        <v>4.1949999999999999E-3</v>
      </c>
      <c r="V5" s="63">
        <v>26.233591000000001</v>
      </c>
      <c r="W5" s="63">
        <v>7.940169</v>
      </c>
      <c r="X5" s="63">
        <v>2.2820726000000002E-3</v>
      </c>
      <c r="Y5" s="63">
        <v>2.1282749999999999E-4</v>
      </c>
      <c r="Z5" s="63">
        <v>34.95458</v>
      </c>
      <c r="AA5" s="66">
        <v>2.6693575E-10</v>
      </c>
      <c r="AB5" s="63">
        <v>0.26456593</v>
      </c>
      <c r="AC5" s="63">
        <v>0.30036289999999999</v>
      </c>
      <c r="AD5" s="63">
        <v>2.4276450059489231E-2</v>
      </c>
      <c r="AE5" s="63">
        <v>0.5892052800786447</v>
      </c>
      <c r="AF5" s="63">
        <v>0.27495589599999998</v>
      </c>
      <c r="AG5" s="63">
        <v>0.44500531999999998</v>
      </c>
      <c r="AH5" s="63">
        <v>0.236966010112998</v>
      </c>
      <c r="AI5" s="63">
        <v>1.008956902396027</v>
      </c>
      <c r="AL5" s="54">
        <v>1.3520000000000001E-4</v>
      </c>
      <c r="AM5" s="54">
        <v>3.1254999999999998E-3</v>
      </c>
      <c r="AN5" s="54">
        <v>27.743233</v>
      </c>
      <c r="AO5" s="54">
        <v>7.7384114000000004</v>
      </c>
      <c r="AP5" s="54">
        <v>2.2940116000000001E-3</v>
      </c>
      <c r="AQ5" s="54">
        <v>2.0816618000000001E-4</v>
      </c>
      <c r="AR5" s="54">
        <v>34.982729999999997</v>
      </c>
      <c r="AS5" s="72">
        <v>1.9200504999999999E-10</v>
      </c>
      <c r="AT5" s="54">
        <v>0.25694375000000003</v>
      </c>
      <c r="AU5" s="54">
        <v>0.25957585</v>
      </c>
      <c r="AV5" s="54">
        <v>1.7180586052569599E-2</v>
      </c>
      <c r="AW5" s="54">
        <v>0.53370018606987379</v>
      </c>
      <c r="AX5" s="54">
        <v>0.26062754999999999</v>
      </c>
      <c r="AY5" s="54">
        <v>0.41969581</v>
      </c>
      <c r="AZ5" s="54">
        <v>0.2070679701017695</v>
      </c>
      <c r="BA5" s="54">
        <v>0.95235046032283444</v>
      </c>
      <c r="BD5" s="59">
        <v>1.3229999999999999E-4</v>
      </c>
      <c r="BE5" s="59">
        <v>3.6188000000000001E-3</v>
      </c>
      <c r="BF5" s="59">
        <v>26.991862999999999</v>
      </c>
      <c r="BG5" s="59">
        <v>7.8542475999999999</v>
      </c>
      <c r="BH5" s="59">
        <v>2.2897782999999998E-3</v>
      </c>
      <c r="BI5" s="59">
        <v>2.1043877999999999E-4</v>
      </c>
      <c r="BJ5" s="59">
        <v>34.973230000000001</v>
      </c>
      <c r="BK5" s="69">
        <v>2.2106497E-10</v>
      </c>
      <c r="BL5" s="59">
        <v>0.26079641999999997</v>
      </c>
      <c r="BM5" s="59">
        <v>0.27920765400000003</v>
      </c>
      <c r="BN5" s="59">
        <v>2.0489700055754539E-2</v>
      </c>
      <c r="BO5" s="59">
        <v>0.56049377407391587</v>
      </c>
      <c r="BP5" s="59">
        <v>0.26758214000000002</v>
      </c>
      <c r="BQ5" s="59">
        <v>0.43185657</v>
      </c>
      <c r="BR5" s="59">
        <v>0.22136173010698451</v>
      </c>
      <c r="BS5" s="59">
        <v>0.96706827032804943</v>
      </c>
    </row>
    <row r="6" spans="1:71" x14ac:dyDescent="0.25">
      <c r="B6" s="52">
        <v>9.1899999999999998E-5</v>
      </c>
      <c r="C6" s="52">
        <v>4.0635999999999997E-3</v>
      </c>
      <c r="D6" s="52">
        <v>26.345108</v>
      </c>
      <c r="E6" s="52">
        <v>8.1336940000000002</v>
      </c>
      <c r="F6" s="52">
        <v>2.2218913999999998E-3</v>
      </c>
      <c r="G6" s="52">
        <v>2.1477841000000001E-4</v>
      </c>
      <c r="H6" s="52">
        <v>34.184364000000002</v>
      </c>
      <c r="I6" s="65">
        <v>6.4559816000000006E-3</v>
      </c>
      <c r="J6" s="52">
        <v>0.25779176999999998</v>
      </c>
      <c r="K6" s="52">
        <v>0.284460824</v>
      </c>
      <c r="L6" s="52">
        <v>2.7235387064855818E-2</v>
      </c>
      <c r="M6" s="52">
        <v>0.56948798108512122</v>
      </c>
      <c r="N6" s="52">
        <v>0.29317079600000001</v>
      </c>
      <c r="O6" s="52">
        <v>0.47514155000000002</v>
      </c>
      <c r="P6" s="52">
        <v>0.3010312301649965</v>
      </c>
      <c r="Q6" s="52">
        <v>1.127865597764997</v>
      </c>
      <c r="T6" s="63">
        <v>9.6500000000000001E-5</v>
      </c>
      <c r="U6" s="63">
        <v>3.1064999999999999E-3</v>
      </c>
      <c r="V6" s="63">
        <v>27.761109999999999</v>
      </c>
      <c r="W6" s="63">
        <v>7.9515924</v>
      </c>
      <c r="X6" s="63">
        <v>2.2294723999999998E-3</v>
      </c>
      <c r="Y6" s="63">
        <v>2.1043647000000001E-4</v>
      </c>
      <c r="Z6" s="63">
        <v>34.145159999999997</v>
      </c>
      <c r="AA6" s="66">
        <v>1.4871988E-3</v>
      </c>
      <c r="AB6" s="63">
        <v>0.24627998000000001</v>
      </c>
      <c r="AC6" s="63">
        <v>0.25028540999999999</v>
      </c>
      <c r="AD6" s="63">
        <v>2.2503810060734871E-2</v>
      </c>
      <c r="AE6" s="63">
        <v>0.51906920008012758</v>
      </c>
      <c r="AF6" s="63">
        <v>0.27837379000000001</v>
      </c>
      <c r="AG6" s="63">
        <v>0.45183077999999999</v>
      </c>
      <c r="AH6" s="63">
        <v>0.27873670015364538</v>
      </c>
      <c r="AI6" s="63">
        <v>1.066195637653645</v>
      </c>
      <c r="AL6" s="54">
        <v>1.037E-4</v>
      </c>
      <c r="AM6" s="54">
        <v>2.3681000000000002E-3</v>
      </c>
      <c r="AN6" s="54">
        <v>29.207301999999999</v>
      </c>
      <c r="AO6" s="54">
        <v>7.7509410000000001</v>
      </c>
      <c r="AP6" s="54">
        <v>2.2379958999999999E-3</v>
      </c>
      <c r="AQ6" s="54">
        <v>2.0619841000000001E-4</v>
      </c>
      <c r="AR6" s="54">
        <v>34.106827000000003</v>
      </c>
      <c r="AS6" s="72">
        <v>7.6712789999999999E-8</v>
      </c>
      <c r="AT6" s="54">
        <v>0.23296061000000001</v>
      </c>
      <c r="AU6" s="54">
        <v>0.21959027</v>
      </c>
      <c r="AV6" s="54">
        <v>1.8249944056594899E-2</v>
      </c>
      <c r="AW6" s="54">
        <v>0.47080082407497031</v>
      </c>
      <c r="AX6" s="54">
        <v>0.263354596</v>
      </c>
      <c r="AY6" s="54">
        <v>0.42880861999999997</v>
      </c>
      <c r="AZ6" s="54">
        <v>0.25796103014443023</v>
      </c>
      <c r="BA6" s="54">
        <v>1.0180444285074299</v>
      </c>
      <c r="BD6" s="59">
        <v>1.0179999999999999E-4</v>
      </c>
      <c r="BE6" s="59">
        <v>2.7024000000000002E-3</v>
      </c>
      <c r="BF6" s="59">
        <v>28.479876000000001</v>
      </c>
      <c r="BG6" s="59">
        <v>7.8659496000000004</v>
      </c>
      <c r="BH6" s="59">
        <v>2.2351542000000001E-3</v>
      </c>
      <c r="BI6" s="59">
        <v>2.0827412999999999E-4</v>
      </c>
      <c r="BJ6" s="59">
        <v>34.133144000000001</v>
      </c>
      <c r="BK6" s="69">
        <v>2.7513362999999999E-5</v>
      </c>
      <c r="BL6" s="59">
        <v>0.23989336</v>
      </c>
      <c r="BM6" s="59">
        <v>0.23435579000000001</v>
      </c>
      <c r="BN6" s="59">
        <v>2.0176160058491089E-2</v>
      </c>
      <c r="BO6" s="59">
        <v>0.49442531007735641</v>
      </c>
      <c r="BP6" s="59">
        <v>0.27073662999999998</v>
      </c>
      <c r="BQ6" s="59">
        <v>0.43984113000000002</v>
      </c>
      <c r="BR6" s="59">
        <v>0.26689097014744789</v>
      </c>
      <c r="BS6" s="59">
        <v>1.027668573510448</v>
      </c>
    </row>
    <row r="7" spans="1:71" x14ac:dyDescent="0.25">
      <c r="B7" s="52">
        <v>8.42E-5</v>
      </c>
      <c r="C7" s="52">
        <v>6.3682000000000001E-3</v>
      </c>
      <c r="D7" s="52">
        <v>26.914783</v>
      </c>
      <c r="E7" s="52">
        <v>8.1250909999999994</v>
      </c>
      <c r="F7" s="52">
        <v>2.2167583999999998E-3</v>
      </c>
      <c r="G7" s="52">
        <v>2.1586506000000001E-4</v>
      </c>
      <c r="H7" s="52">
        <v>34.094996999999999</v>
      </c>
      <c r="I7" s="65">
        <v>5.5116949999999998E-2</v>
      </c>
      <c r="J7" s="52">
        <v>0.24096907300000001</v>
      </c>
      <c r="K7" s="52">
        <v>0.32623858999999999</v>
      </c>
      <c r="L7" s="52">
        <v>5.2892774111065417E-2</v>
      </c>
      <c r="M7" s="52">
        <v>0.62010043713920504</v>
      </c>
      <c r="N7" s="52">
        <v>0.31425679000000001</v>
      </c>
      <c r="O7" s="52">
        <v>0.55483141999999996</v>
      </c>
      <c r="P7" s="52">
        <v>0.60521402999999996</v>
      </c>
      <c r="Q7" s="52">
        <v>1.58520678</v>
      </c>
      <c r="T7" s="63">
        <v>8.5500000000000005E-5</v>
      </c>
      <c r="U7" s="63">
        <v>4.8576000000000001E-3</v>
      </c>
      <c r="V7" s="63">
        <v>28.327725999999998</v>
      </c>
      <c r="W7" s="63">
        <v>7.9542903999999997</v>
      </c>
      <c r="X7" s="63">
        <v>2.2235461999999999E-3</v>
      </c>
      <c r="Y7" s="63">
        <v>2.1136975999999999E-4</v>
      </c>
      <c r="Z7" s="63">
        <v>34.044693000000002</v>
      </c>
      <c r="AA7" s="66">
        <v>4.7766097E-2</v>
      </c>
      <c r="AB7" s="63">
        <v>0.22988056700000001</v>
      </c>
      <c r="AC7" s="63">
        <v>0.27784425000000001</v>
      </c>
      <c r="AD7" s="63">
        <v>4.541588010086739E-2</v>
      </c>
      <c r="AE7" s="63">
        <v>0.55314069712737557</v>
      </c>
      <c r="AF7" s="63">
        <v>0.287795735</v>
      </c>
      <c r="AG7" s="63">
        <v>0.51989078</v>
      </c>
      <c r="AH7" s="63">
        <v>0.56034226999999992</v>
      </c>
      <c r="AI7" s="63">
        <v>1.47738912</v>
      </c>
      <c r="AL7" s="54">
        <v>8.8900000000000006E-5</v>
      </c>
      <c r="AM7" s="54">
        <v>3.6313999999999999E-3</v>
      </c>
      <c r="AN7" s="54">
        <v>29.778234000000001</v>
      </c>
      <c r="AO7" s="54">
        <v>7.7595770000000002</v>
      </c>
      <c r="AP7" s="54">
        <v>2.2311877000000002E-3</v>
      </c>
      <c r="AQ7" s="54">
        <v>2.0697127999999999E-4</v>
      </c>
      <c r="AR7" s="54">
        <v>33.994323999999999</v>
      </c>
      <c r="AS7" s="72">
        <v>4.0978359999999998E-2</v>
      </c>
      <c r="AT7" s="54">
        <v>0.21691944599999999</v>
      </c>
      <c r="AU7" s="54">
        <v>0.23507665</v>
      </c>
      <c r="AV7" s="54">
        <v>3.8730945091936288E-2</v>
      </c>
      <c r="AW7" s="54">
        <v>0.49072704111693222</v>
      </c>
      <c r="AX7" s="54">
        <v>0.26249465</v>
      </c>
      <c r="AY7" s="54">
        <v>0.48597719</v>
      </c>
      <c r="AZ7" s="54">
        <v>0.51509205999999996</v>
      </c>
      <c r="BA7" s="54">
        <v>1.3865688810000001</v>
      </c>
      <c r="BD7" s="59">
        <v>8.8499999999999996E-5</v>
      </c>
      <c r="BE7" s="59">
        <v>4.1665000000000001E-3</v>
      </c>
      <c r="BF7" s="59">
        <v>29.049982</v>
      </c>
      <c r="BG7" s="59">
        <v>7.8699573999999997</v>
      </c>
      <c r="BH7" s="59">
        <v>2.2287324999999999E-3</v>
      </c>
      <c r="BI7" s="59">
        <v>2.0911559000000001E-4</v>
      </c>
      <c r="BJ7" s="59">
        <v>34.028170000000003</v>
      </c>
      <c r="BK7" s="69">
        <v>4.3900445000000003E-2</v>
      </c>
      <c r="BL7" s="59">
        <v>0.223330688</v>
      </c>
      <c r="BM7" s="59">
        <v>0.25456848999999998</v>
      </c>
      <c r="BN7" s="59">
        <v>4.1608635095374269E-2</v>
      </c>
      <c r="BO7" s="59">
        <v>0.51950781312095784</v>
      </c>
      <c r="BP7" s="59">
        <v>0.27476996599999998</v>
      </c>
      <c r="BQ7" s="59">
        <v>0.50220357000000004</v>
      </c>
      <c r="BR7" s="59">
        <v>0.53475826000000004</v>
      </c>
      <c r="BS7" s="59">
        <v>1.407582331</v>
      </c>
    </row>
    <row r="8" spans="1:71" x14ac:dyDescent="0.25">
      <c r="B8" s="52">
        <v>9.3999999999999994E-5</v>
      </c>
      <c r="C8" s="52">
        <v>8.9961999999999993E-3</v>
      </c>
      <c r="D8" s="52">
        <v>26.220162999999999</v>
      </c>
      <c r="E8" s="52">
        <v>8.1306890000000003</v>
      </c>
      <c r="F8" s="52">
        <v>2.2106132999999998E-3</v>
      </c>
      <c r="G8" s="52">
        <v>2.1639755999999999E-4</v>
      </c>
      <c r="H8" s="52">
        <v>34.026935999999999</v>
      </c>
      <c r="I8" s="65">
        <v>4.9201204999999998E-2</v>
      </c>
      <c r="J8" s="52">
        <v>0.25500572999999999</v>
      </c>
      <c r="K8" s="52">
        <v>0.38514776000000001</v>
      </c>
      <c r="L8" s="52">
        <v>6.1502114136247781E-2</v>
      </c>
      <c r="M8" s="52">
        <v>0.70165560416796868</v>
      </c>
      <c r="N8" s="52">
        <v>0.32554029000000001</v>
      </c>
      <c r="O8" s="52">
        <v>0.54456431999999999</v>
      </c>
      <c r="P8" s="52">
        <v>0.53536550000000005</v>
      </c>
      <c r="Q8" s="52">
        <v>1.508549605</v>
      </c>
      <c r="T8" s="63">
        <v>9.4599999999999996E-5</v>
      </c>
      <c r="U8" s="63">
        <v>6.8639E-3</v>
      </c>
      <c r="V8" s="63">
        <v>27.679300000000001</v>
      </c>
      <c r="W8" s="63">
        <v>7.9582844000000001</v>
      </c>
      <c r="X8" s="63">
        <v>2.2164900000000002E-3</v>
      </c>
      <c r="Y8" s="63">
        <v>2.1199629999999999E-4</v>
      </c>
      <c r="Z8" s="63">
        <v>33.956305999999998</v>
      </c>
      <c r="AA8" s="66">
        <v>4.2720376999999997E-2</v>
      </c>
      <c r="AB8" s="63">
        <v>0.24549083999999999</v>
      </c>
      <c r="AC8" s="63">
        <v>0.33580010999999998</v>
      </c>
      <c r="AD8" s="63">
        <v>5.2866086119008941E-2</v>
      </c>
      <c r="AE8" s="63">
        <v>0.63415703614847119</v>
      </c>
      <c r="AF8" s="63">
        <v>0.30536938000000002</v>
      </c>
      <c r="AG8" s="63">
        <v>0.51647449999999995</v>
      </c>
      <c r="AH8" s="63">
        <v>0.50323859999999998</v>
      </c>
      <c r="AI8" s="63">
        <v>1.4269850610000001</v>
      </c>
      <c r="AL8" s="54">
        <v>9.7600000000000001E-5</v>
      </c>
      <c r="AM8" s="54">
        <v>5.1161000000000002E-3</v>
      </c>
      <c r="AN8" s="54">
        <v>29.167605999999999</v>
      </c>
      <c r="AO8" s="54">
        <v>7.7618822999999999</v>
      </c>
      <c r="AP8" s="54">
        <v>2.2230288E-3</v>
      </c>
      <c r="AQ8" s="54">
        <v>2.0767115000000001E-4</v>
      </c>
      <c r="AR8" s="54">
        <v>33.883972</v>
      </c>
      <c r="AS8" s="72">
        <v>3.6375447999999998E-2</v>
      </c>
      <c r="AT8" s="54">
        <v>0.233710638</v>
      </c>
      <c r="AU8" s="54">
        <v>0.28894202000000002</v>
      </c>
      <c r="AV8" s="54">
        <v>4.4868750104882421E-2</v>
      </c>
      <c r="AW8" s="54">
        <v>0.5675214081322556</v>
      </c>
      <c r="AX8" s="54">
        <v>0.28402255399999998</v>
      </c>
      <c r="AY8" s="54">
        <v>0.48783523000000001</v>
      </c>
      <c r="AZ8" s="54">
        <v>0.46765757000000002</v>
      </c>
      <c r="BA8" s="54">
        <v>1.353587136</v>
      </c>
      <c r="BD8" s="59">
        <v>9.7700000000000003E-5</v>
      </c>
      <c r="BE8" s="59">
        <v>5.8861E-3</v>
      </c>
      <c r="BF8" s="59">
        <v>28.412289999999999</v>
      </c>
      <c r="BG8" s="59">
        <v>7.8737316000000002</v>
      </c>
      <c r="BH8" s="59">
        <v>2.2210379999999998E-3</v>
      </c>
      <c r="BI8" s="59">
        <v>2.0979618000000001E-4</v>
      </c>
      <c r="BJ8" s="59">
        <v>33.92933</v>
      </c>
      <c r="BK8" s="69">
        <v>3.9010749999999997E-2</v>
      </c>
      <c r="BL8" s="59">
        <v>0.23976703999999999</v>
      </c>
      <c r="BM8" s="59">
        <v>0.31086281999999998</v>
      </c>
      <c r="BN8" s="59">
        <v>4.8327968110239067E-2</v>
      </c>
      <c r="BO8" s="59">
        <v>0.59895782813842979</v>
      </c>
      <c r="BP8" s="59">
        <v>0.29449859</v>
      </c>
      <c r="BQ8" s="59">
        <v>0.50142246999999995</v>
      </c>
      <c r="BR8" s="59">
        <v>0.48186319999999999</v>
      </c>
      <c r="BS8" s="59">
        <v>1.368620682</v>
      </c>
    </row>
    <row r="9" spans="1:71" x14ac:dyDescent="0.25">
      <c r="B9" s="52">
        <v>9.8800000000000003E-5</v>
      </c>
      <c r="C9" s="52">
        <v>5.2424999999999998E-3</v>
      </c>
      <c r="D9" s="52">
        <v>25.745394000000001</v>
      </c>
      <c r="E9" s="52">
        <v>8.1373599999999993</v>
      </c>
      <c r="F9" s="52">
        <v>2.2182173999999999E-3</v>
      </c>
      <c r="G9" s="52">
        <v>2.1632186000000001E-4</v>
      </c>
      <c r="H9" s="52">
        <v>34.140244000000003</v>
      </c>
      <c r="I9" s="65">
        <v>5.5020499999999996E-3</v>
      </c>
      <c r="J9" s="52">
        <v>0.264069043</v>
      </c>
      <c r="K9" s="52">
        <v>0.31218158000000001</v>
      </c>
      <c r="L9" s="52">
        <v>3.2012490071949347E-2</v>
      </c>
      <c r="M9" s="52">
        <v>0.60826311309369985</v>
      </c>
      <c r="N9" s="52">
        <v>0.29161884999999999</v>
      </c>
      <c r="O9" s="52">
        <v>0.47296940999999998</v>
      </c>
      <c r="P9" s="52">
        <v>0.28945220015057749</v>
      </c>
      <c r="Q9" s="52">
        <v>1.109638634150578</v>
      </c>
      <c r="T9" s="63">
        <v>1.019E-4</v>
      </c>
      <c r="U9" s="63">
        <v>4.1742000000000003E-3</v>
      </c>
      <c r="V9" s="63">
        <v>27.199549999999999</v>
      </c>
      <c r="W9" s="63">
        <v>7.9552263999999999</v>
      </c>
      <c r="X9" s="63">
        <v>2.2252283999999998E-3</v>
      </c>
      <c r="Y9" s="63">
        <v>2.1175959999999999E-4</v>
      </c>
      <c r="Z9" s="63">
        <v>34.084119999999999</v>
      </c>
      <c r="AA9" s="66">
        <v>2.4670651000000001E-3</v>
      </c>
      <c r="AB9" s="63">
        <v>0.25441081999999998</v>
      </c>
      <c r="AC9" s="63">
        <v>0.28086102000000002</v>
      </c>
      <c r="AD9" s="63">
        <v>2.784509206816798E-2</v>
      </c>
      <c r="AE9" s="63">
        <v>0.56311693208916946</v>
      </c>
      <c r="AF9" s="63">
        <v>0.27963933000000002</v>
      </c>
      <c r="AG9" s="63">
        <v>0.45274162000000001</v>
      </c>
      <c r="AH9" s="63">
        <v>0.27567348014863668</v>
      </c>
      <c r="AI9" s="63">
        <v>1.0633138591486371</v>
      </c>
      <c r="AL9" s="54">
        <v>1.076E-4</v>
      </c>
      <c r="AM9" s="54">
        <v>3.2586E-3</v>
      </c>
      <c r="AN9" s="54">
        <v>28.682312</v>
      </c>
      <c r="AO9" s="54">
        <v>7.7518506</v>
      </c>
      <c r="AP9" s="54">
        <v>2.2328199999999999E-3</v>
      </c>
      <c r="AQ9" s="54">
        <v>2.0735423000000001E-4</v>
      </c>
      <c r="AR9" s="54">
        <v>34.024611999999998</v>
      </c>
      <c r="AS9" s="72">
        <v>8.6986650000000015E-5</v>
      </c>
      <c r="AT9" s="54">
        <v>0.24291508000000001</v>
      </c>
      <c r="AU9" s="54">
        <v>0.25037847000000002</v>
      </c>
      <c r="AV9" s="54">
        <v>2.3683237064119591E-2</v>
      </c>
      <c r="AW9" s="54">
        <v>0.51697678708425687</v>
      </c>
      <c r="AX9" s="54">
        <v>0.26665430000000001</v>
      </c>
      <c r="AY9" s="54">
        <v>0.43168141999999998</v>
      </c>
      <c r="AZ9" s="54">
        <v>0.259260330143812</v>
      </c>
      <c r="BA9" s="54">
        <v>1.0222693028438119</v>
      </c>
      <c r="BD9" s="59">
        <v>1.0670000000000001E-4</v>
      </c>
      <c r="BE9" s="59">
        <v>3.6530999999999998E-3</v>
      </c>
      <c r="BF9" s="59">
        <v>27.930911999999999</v>
      </c>
      <c r="BG9" s="59">
        <v>7.8690100000000003</v>
      </c>
      <c r="BH9" s="59">
        <v>2.2303099000000001E-3</v>
      </c>
      <c r="BI9" s="59">
        <v>2.0952504000000001E-4</v>
      </c>
      <c r="BJ9" s="59">
        <v>34.062600000000003</v>
      </c>
      <c r="BK9" s="69">
        <v>4.0002270000000001E-4</v>
      </c>
      <c r="BL9" s="59">
        <v>0.24895455</v>
      </c>
      <c r="BM9" s="59">
        <v>0.26444140999999999</v>
      </c>
      <c r="BN9" s="59">
        <v>2.5306085065539861E-2</v>
      </c>
      <c r="BO9" s="59">
        <v>0.53870204508599728</v>
      </c>
      <c r="BP9" s="59">
        <v>0.27279836000000002</v>
      </c>
      <c r="BQ9" s="59">
        <v>0.44134657999999999</v>
      </c>
      <c r="BR9" s="59">
        <v>0.26482934014361292</v>
      </c>
      <c r="BS9" s="59">
        <v>1.0282754878436129</v>
      </c>
    </row>
    <row r="10" spans="1:71" x14ac:dyDescent="0.25">
      <c r="B10" s="52">
        <v>1.186E-4</v>
      </c>
      <c r="C10" s="52">
        <v>1.4967299999999999E-2</v>
      </c>
      <c r="D10" s="52">
        <v>24.061669999999999</v>
      </c>
      <c r="E10" s="52">
        <v>8.1478370000000009</v>
      </c>
      <c r="F10" s="52">
        <v>2.2216274E-3</v>
      </c>
      <c r="G10" s="52">
        <v>2.1929246000000001E-4</v>
      </c>
      <c r="H10" s="52">
        <v>34.190413999999997</v>
      </c>
      <c r="I10" s="65">
        <v>2.1520792E-2</v>
      </c>
      <c r="J10" s="52">
        <v>0.26818684999999998</v>
      </c>
      <c r="K10" s="52">
        <v>0.38962901999999999</v>
      </c>
      <c r="L10" s="52">
        <v>5.8013998438698471E-2</v>
      </c>
      <c r="M10" s="52">
        <v>0.71582986847582053</v>
      </c>
      <c r="N10" s="52">
        <v>0.29460455000000002</v>
      </c>
      <c r="O10" s="52">
        <v>0.50534400999999995</v>
      </c>
      <c r="P10" s="52">
        <v>0.31540653029215382</v>
      </c>
      <c r="Q10" s="52">
        <v>1.183386124292154</v>
      </c>
      <c r="T10" s="63">
        <v>1.1909999999999999E-4</v>
      </c>
      <c r="U10" s="63">
        <v>9.8359999999999993E-3</v>
      </c>
      <c r="V10" s="63">
        <v>25.621207999999999</v>
      </c>
      <c r="W10" s="63">
        <v>7.9655703999999998</v>
      </c>
      <c r="X10" s="63">
        <v>2.2267057000000001E-3</v>
      </c>
      <c r="Y10" s="63">
        <v>2.1454286E-4</v>
      </c>
      <c r="Z10" s="63">
        <v>34.111080000000001</v>
      </c>
      <c r="AA10" s="66">
        <v>1.0357757E-2</v>
      </c>
      <c r="AB10" s="63">
        <v>0.26369355</v>
      </c>
      <c r="AC10" s="63">
        <v>0.34260032000000001</v>
      </c>
      <c r="AD10" s="63">
        <v>4.5360275187661052E-2</v>
      </c>
      <c r="AE10" s="63">
        <v>0.65165414521793918</v>
      </c>
      <c r="AF10" s="63">
        <v>0.27829482999999999</v>
      </c>
      <c r="AG10" s="63">
        <v>0.47199609999999997</v>
      </c>
      <c r="AH10" s="63">
        <v>0.27189025020708579</v>
      </c>
      <c r="AI10" s="63">
        <v>1.086164204207086</v>
      </c>
      <c r="AL10" s="54">
        <v>1.2329999999999999E-4</v>
      </c>
      <c r="AM10" s="54">
        <v>6.6708999999999996E-3</v>
      </c>
      <c r="AN10" s="54">
        <v>27.197607000000001</v>
      </c>
      <c r="AO10" s="54">
        <v>7.7576720000000003</v>
      </c>
      <c r="AP10" s="54">
        <v>2.2326036999999999E-3</v>
      </c>
      <c r="AQ10" s="54">
        <v>2.0988901000000001E-4</v>
      </c>
      <c r="AR10" s="54">
        <v>34.028046000000003</v>
      </c>
      <c r="AS10" s="72">
        <v>1.1989848E-3</v>
      </c>
      <c r="AT10" s="54">
        <v>0.257281865</v>
      </c>
      <c r="AU10" s="54">
        <v>0.30092797500000001</v>
      </c>
      <c r="AV10" s="54">
        <v>3.5116732112281973E-2</v>
      </c>
      <c r="AW10" s="54">
        <v>0.5933265721381491</v>
      </c>
      <c r="AX10" s="54">
        <v>0.26306671999999998</v>
      </c>
      <c r="AY10" s="54">
        <v>0.44322607000000003</v>
      </c>
      <c r="AZ10" s="54">
        <v>0.23432764016062721</v>
      </c>
      <c r="BA10" s="54">
        <v>1.012690111160627</v>
      </c>
      <c r="BD10" s="59">
        <v>1.2300000000000001E-4</v>
      </c>
      <c r="BE10" s="59">
        <v>8.1262999999999995E-3</v>
      </c>
      <c r="BF10" s="59">
        <v>26.389454000000001</v>
      </c>
      <c r="BG10" s="59">
        <v>7.8780804</v>
      </c>
      <c r="BH10" s="59">
        <v>2.2309676000000001E-3</v>
      </c>
      <c r="BI10" s="59">
        <v>2.1222219E-4</v>
      </c>
      <c r="BJ10" s="59">
        <v>34.079673999999997</v>
      </c>
      <c r="BK10" s="69">
        <v>5.3933610000000002E-3</v>
      </c>
      <c r="BL10" s="59">
        <v>0.26065607000000002</v>
      </c>
      <c r="BM10" s="59">
        <v>0.32142391999999997</v>
      </c>
      <c r="BN10" s="59">
        <v>4.0104914142085321E-2</v>
      </c>
      <c r="BO10" s="59">
        <v>0.6221849041700237</v>
      </c>
      <c r="BP10" s="59">
        <v>0.27060202999999999</v>
      </c>
      <c r="BQ10" s="59">
        <v>0.45767004</v>
      </c>
      <c r="BR10" s="59">
        <v>0.25227090018206688</v>
      </c>
      <c r="BS10" s="59">
        <v>1.031089964182067</v>
      </c>
    </row>
    <row r="11" spans="1:71" x14ac:dyDescent="0.25">
      <c r="B11" s="52">
        <v>1.427E-4</v>
      </c>
      <c r="C11" s="52">
        <v>2.90061E-2</v>
      </c>
      <c r="D11" s="52">
        <v>23.255134999999999</v>
      </c>
      <c r="E11" s="52">
        <v>8.1450189999999996</v>
      </c>
      <c r="F11" s="52">
        <v>2.2391376999999998E-3</v>
      </c>
      <c r="G11" s="52">
        <v>2.2034927999999999E-4</v>
      </c>
      <c r="H11" s="52">
        <v>34.422072999999997</v>
      </c>
      <c r="I11" s="65">
        <v>2.7844121999999999E-2</v>
      </c>
      <c r="J11" s="52">
        <v>0.266821368</v>
      </c>
      <c r="K11" s="52">
        <v>0.40955128000000002</v>
      </c>
      <c r="L11" s="52">
        <v>7.0477023224490204E-2</v>
      </c>
      <c r="M11" s="52">
        <v>0.74684967127697122</v>
      </c>
      <c r="N11" s="52">
        <v>0.29658530999999999</v>
      </c>
      <c r="O11" s="52">
        <v>0.52958897999999999</v>
      </c>
      <c r="P11" s="52">
        <v>0.32467946048058172</v>
      </c>
      <c r="Q11" s="52">
        <v>1.224128052480582</v>
      </c>
      <c r="T11" s="63">
        <v>1.4090000000000001E-4</v>
      </c>
      <c r="U11" s="63">
        <v>1.79022E-2</v>
      </c>
      <c r="V11" s="63">
        <v>24.77732</v>
      </c>
      <c r="W11" s="63">
        <v>7.9647427000000004</v>
      </c>
      <c r="X11" s="63">
        <v>2.2463142000000002E-3</v>
      </c>
      <c r="Y11" s="63">
        <v>2.1622003E-4</v>
      </c>
      <c r="Z11" s="63">
        <v>34.376617000000003</v>
      </c>
      <c r="AA11" s="66">
        <v>1.767906E-2</v>
      </c>
      <c r="AB11" s="63">
        <v>0.263258302</v>
      </c>
      <c r="AC11" s="63">
        <v>0.36540051000000001</v>
      </c>
      <c r="AD11" s="63">
        <v>5.8411461436106003E-2</v>
      </c>
      <c r="AE11" s="63">
        <v>0.6870702734795977</v>
      </c>
      <c r="AF11" s="63">
        <v>0.28116243000000002</v>
      </c>
      <c r="AG11" s="63">
        <v>0.49573428000000003</v>
      </c>
      <c r="AH11" s="63">
        <v>0.28334275033759759</v>
      </c>
      <c r="AI11" s="63">
        <v>1.131815056337597</v>
      </c>
      <c r="AL11" s="54">
        <v>1.4320000000000001E-4</v>
      </c>
      <c r="AM11" s="54">
        <v>1.14219E-2</v>
      </c>
      <c r="AN11" s="54">
        <v>26.330345000000001</v>
      </c>
      <c r="AO11" s="54">
        <v>7.7598909999999997</v>
      </c>
      <c r="AP11" s="54">
        <v>2.2541903999999998E-3</v>
      </c>
      <c r="AQ11" s="54">
        <v>2.1183241999999999E-4</v>
      </c>
      <c r="AR11" s="54">
        <v>34.327697999999998</v>
      </c>
      <c r="AS11" s="72">
        <v>7.1591060000000002E-3</v>
      </c>
      <c r="AT11" s="54">
        <v>0.25821469000000002</v>
      </c>
      <c r="AU11" s="54">
        <v>0.32249136</v>
      </c>
      <c r="AV11" s="54">
        <v>4.6045754424440699E-2</v>
      </c>
      <c r="AW11" s="54">
        <v>0.62675180445864986</v>
      </c>
      <c r="AX11" s="54">
        <v>0.26556405999999999</v>
      </c>
      <c r="AY11" s="54">
        <v>0.46394887000000001</v>
      </c>
      <c r="AZ11" s="54">
        <v>0.24062790022969929</v>
      </c>
      <c r="BA11" s="54">
        <v>1.051917508229699</v>
      </c>
      <c r="BD11" s="59">
        <v>1.4440000000000001E-4</v>
      </c>
      <c r="BE11" s="59">
        <v>1.4731599999999999E-2</v>
      </c>
      <c r="BF11" s="59">
        <v>25.538654000000001</v>
      </c>
      <c r="BG11" s="59">
        <v>7.8777460000000001</v>
      </c>
      <c r="BH11" s="59">
        <v>2.2516010000000002E-3</v>
      </c>
      <c r="BI11" s="59">
        <v>2.1398667999999999E-4</v>
      </c>
      <c r="BJ11" s="59">
        <v>34.36027</v>
      </c>
      <c r="BK11" s="69">
        <v>1.3029584E-2</v>
      </c>
      <c r="BL11" s="59">
        <v>0.26073252000000002</v>
      </c>
      <c r="BM11" s="59">
        <v>0.34495746999999999</v>
      </c>
      <c r="BN11" s="59">
        <v>5.2829564892903302E-2</v>
      </c>
      <c r="BO11" s="59">
        <v>0.6585195549322187</v>
      </c>
      <c r="BP11" s="59">
        <v>0.27362294999999998</v>
      </c>
      <c r="BQ11" s="59">
        <v>0.48072086000000003</v>
      </c>
      <c r="BR11" s="59">
        <v>0.26363093029143519</v>
      </c>
      <c r="BS11" s="59">
        <v>1.075348434291435</v>
      </c>
    </row>
    <row r="12" spans="1:71" x14ac:dyDescent="0.25">
      <c r="B12" s="52">
        <v>1.8249999999999999E-4</v>
      </c>
      <c r="C12" s="52">
        <v>5.5926200000000002E-2</v>
      </c>
      <c r="D12" s="52">
        <v>21.559733999999999</v>
      </c>
      <c r="E12" s="52">
        <v>8.1696200000000001</v>
      </c>
      <c r="F12" s="52">
        <v>2.2289190000000002E-3</v>
      </c>
      <c r="G12" s="52">
        <v>2.2556023E-4</v>
      </c>
      <c r="H12" s="52">
        <v>34.248474000000002</v>
      </c>
      <c r="I12" s="65">
        <v>1.6661292000000001E-2</v>
      </c>
      <c r="J12" s="52">
        <v>0.25359938700000001</v>
      </c>
      <c r="K12" s="52">
        <v>0.39762483999999998</v>
      </c>
      <c r="L12" s="52">
        <v>8.7570315511344005E-2</v>
      </c>
      <c r="M12" s="52">
        <v>0.73879454258313249</v>
      </c>
      <c r="N12" s="52">
        <v>0.26751535999999998</v>
      </c>
      <c r="O12" s="52">
        <v>0.50545903999999997</v>
      </c>
      <c r="P12" s="52">
        <v>0.26268490015265272</v>
      </c>
      <c r="Q12" s="52">
        <v>1.0899972171526531</v>
      </c>
      <c r="T12" s="63">
        <v>1.861E-4</v>
      </c>
      <c r="U12" s="63">
        <v>4.6331299999999999E-2</v>
      </c>
      <c r="V12" s="63">
        <v>23.224947</v>
      </c>
      <c r="W12" s="63">
        <v>7.9559670000000002</v>
      </c>
      <c r="X12" s="63">
        <v>2.2367203999999999E-3</v>
      </c>
      <c r="Y12" s="63">
        <v>2.2007221999999999E-4</v>
      </c>
      <c r="Z12" s="63">
        <v>34.234819999999999</v>
      </c>
      <c r="AA12" s="66">
        <v>1.0609741000000001E-2</v>
      </c>
      <c r="AB12" s="63">
        <v>0.24935843499999999</v>
      </c>
      <c r="AC12" s="63">
        <v>0.36111322000000001</v>
      </c>
      <c r="AD12" s="63">
        <v>7.9327513134761996E-2</v>
      </c>
      <c r="AE12" s="63">
        <v>0.68979916820749398</v>
      </c>
      <c r="AF12" s="63">
        <v>0.25411926000000001</v>
      </c>
      <c r="AG12" s="63">
        <v>0.47758212</v>
      </c>
      <c r="AH12" s="63">
        <v>0.2371957601447362</v>
      </c>
      <c r="AI12" s="63">
        <v>1.0245830071447359</v>
      </c>
      <c r="AL12" s="54">
        <v>1.9259999999999999E-4</v>
      </c>
      <c r="AM12" s="54">
        <v>4.0161700000000002E-2</v>
      </c>
      <c r="AN12" s="54">
        <v>24.893052999999998</v>
      </c>
      <c r="AO12" s="54">
        <v>7.7438235000000004</v>
      </c>
      <c r="AP12" s="54">
        <v>2.2456745999999998E-3</v>
      </c>
      <c r="AQ12" s="54">
        <v>2.1475923E-4</v>
      </c>
      <c r="AR12" s="54">
        <v>34.221339999999998</v>
      </c>
      <c r="AS12" s="72">
        <v>7.0486018000000001E-3</v>
      </c>
      <c r="AT12" s="54">
        <v>0.244070335</v>
      </c>
      <c r="AU12" s="54">
        <v>0.33108988</v>
      </c>
      <c r="AV12" s="54">
        <v>7.3626769150533011E-2</v>
      </c>
      <c r="AW12" s="54">
        <v>0.64878698422633263</v>
      </c>
      <c r="AX12" s="54">
        <v>0.24246155</v>
      </c>
      <c r="AY12" s="54">
        <v>0.45374305999999998</v>
      </c>
      <c r="AZ12" s="54">
        <v>0.2200633001463429</v>
      </c>
      <c r="BA12" s="54">
        <v>0.9808875611463429</v>
      </c>
      <c r="BD12" s="59">
        <v>1.906E-4</v>
      </c>
      <c r="BE12" s="59">
        <v>4.3763400000000001E-2</v>
      </c>
      <c r="BF12" s="59">
        <v>24.045397000000001</v>
      </c>
      <c r="BG12" s="59">
        <v>7.8675866000000001</v>
      </c>
      <c r="BH12" s="59">
        <v>2.2426659999999999E-3</v>
      </c>
      <c r="BI12" s="59">
        <v>2.1738165E-4</v>
      </c>
      <c r="BJ12" s="59">
        <v>34.229743999999997</v>
      </c>
      <c r="BK12" s="69">
        <v>9.3362199999999992E-3</v>
      </c>
      <c r="BL12" s="59">
        <v>0.24664090999999999</v>
      </c>
      <c r="BM12" s="59">
        <v>0.34706956999999999</v>
      </c>
      <c r="BN12" s="59">
        <v>7.7057863315942998E-2</v>
      </c>
      <c r="BO12" s="59">
        <v>0.67076834339116598</v>
      </c>
      <c r="BP12" s="59">
        <v>0.24858208500000001</v>
      </c>
      <c r="BQ12" s="59">
        <v>0.46603934000000002</v>
      </c>
      <c r="BR12" s="59">
        <v>0.23103583014801921</v>
      </c>
      <c r="BS12" s="59">
        <v>0.99207906014801928</v>
      </c>
    </row>
    <row r="13" spans="1:71" x14ac:dyDescent="0.25">
      <c r="B13" s="52">
        <v>4.0949999999999998E-4</v>
      </c>
      <c r="C13" s="52">
        <v>8.0663000000000002E-3</v>
      </c>
      <c r="D13" s="52">
        <v>25.803944000000001</v>
      </c>
      <c r="E13" s="52">
        <v>8.1426770000000008</v>
      </c>
      <c r="F13" s="52">
        <v>2.2900726E-3</v>
      </c>
      <c r="G13" s="52">
        <v>2.1687780000000001E-4</v>
      </c>
      <c r="H13" s="52">
        <v>35.349780000000003</v>
      </c>
      <c r="I13" s="65">
        <v>3.8556114000000002E-2</v>
      </c>
      <c r="J13" s="52">
        <v>0.25850425999999999</v>
      </c>
      <c r="K13" s="52">
        <v>0.38512788999999997</v>
      </c>
      <c r="L13" s="52">
        <v>5.3602826107327591E-2</v>
      </c>
      <c r="M13" s="52">
        <v>0.69723497613530194</v>
      </c>
      <c r="N13" s="52">
        <v>0.31706709999999999</v>
      </c>
      <c r="O13" s="52">
        <v>0.52586361000000004</v>
      </c>
      <c r="P13" s="52">
        <v>0.43976220999999999</v>
      </c>
      <c r="Q13" s="52">
        <v>1.373275034</v>
      </c>
      <c r="T13" s="63">
        <v>4.3570000000000002E-4</v>
      </c>
      <c r="U13" s="63">
        <v>6.0921999999999999E-3</v>
      </c>
      <c r="V13" s="63">
        <v>27.326355</v>
      </c>
      <c r="W13" s="63">
        <v>7.9648823999999996</v>
      </c>
      <c r="X13" s="63">
        <v>2.2999370000000002E-3</v>
      </c>
      <c r="Y13" s="63">
        <v>2.1201841999999999E-4</v>
      </c>
      <c r="Z13" s="63">
        <v>35.337933</v>
      </c>
      <c r="AA13" s="66">
        <v>3.0838093E-2</v>
      </c>
      <c r="AB13" s="63">
        <v>0.25140670799999998</v>
      </c>
      <c r="AC13" s="63">
        <v>0.33515539</v>
      </c>
      <c r="AD13" s="63">
        <v>4.4787053095464643E-2</v>
      </c>
      <c r="AE13" s="63">
        <v>0.63134915112147683</v>
      </c>
      <c r="AF13" s="63">
        <v>0.29921426000000001</v>
      </c>
      <c r="AG13" s="63">
        <v>0.49714900000000001</v>
      </c>
      <c r="AH13" s="63">
        <v>0.39805481500000001</v>
      </c>
      <c r="AI13" s="63">
        <v>1.283593993</v>
      </c>
      <c r="AL13" s="54">
        <v>4.6959999999999998E-4</v>
      </c>
      <c r="AM13" s="54">
        <v>4.5415999999999998E-3</v>
      </c>
      <c r="AN13" s="54">
        <v>28.832567000000001</v>
      </c>
      <c r="AO13" s="54">
        <v>7.7650113000000003</v>
      </c>
      <c r="AP13" s="54">
        <v>2.3106405999999999E-3</v>
      </c>
      <c r="AQ13" s="54">
        <v>2.0737423999999999E-4</v>
      </c>
      <c r="AR13" s="54">
        <v>35.327385</v>
      </c>
      <c r="AS13" s="72">
        <v>2.3262148999999999E-2</v>
      </c>
      <c r="AT13" s="54">
        <v>0.24260115199999999</v>
      </c>
      <c r="AU13" s="54">
        <v>0.28951767</v>
      </c>
      <c r="AV13" s="54">
        <v>3.7056457085709052E-2</v>
      </c>
      <c r="AW13" s="54">
        <v>0.56917527911001098</v>
      </c>
      <c r="AX13" s="54">
        <v>0.28120549</v>
      </c>
      <c r="AY13" s="54">
        <v>0.46906824000000003</v>
      </c>
      <c r="AZ13" s="54">
        <v>0.35159672920000001</v>
      </c>
      <c r="BA13" s="54">
        <v>1.2030318882</v>
      </c>
      <c r="BD13" s="59">
        <v>4.571E-4</v>
      </c>
      <c r="BE13" s="59">
        <v>5.3026000000000002E-3</v>
      </c>
      <c r="BF13" s="59">
        <v>28.042738</v>
      </c>
      <c r="BG13" s="59">
        <v>7.8789049999999996</v>
      </c>
      <c r="BH13" s="59">
        <v>2.3064994999999998E-3</v>
      </c>
      <c r="BI13" s="59">
        <v>2.0975521999999999E-4</v>
      </c>
      <c r="BJ13" s="59">
        <v>35.338852000000003</v>
      </c>
      <c r="BK13" s="69">
        <v>2.706281E-2</v>
      </c>
      <c r="BL13" s="59">
        <v>0.247468672</v>
      </c>
      <c r="BM13" s="59">
        <v>0.312970835</v>
      </c>
      <c r="BN13" s="59">
        <v>4.089475809047903E-2</v>
      </c>
      <c r="BO13" s="59">
        <v>0.60133426511562549</v>
      </c>
      <c r="BP13" s="59">
        <v>0.290506506</v>
      </c>
      <c r="BQ13" s="59">
        <v>0.48355885999999998</v>
      </c>
      <c r="BR13" s="59">
        <v>0.37434020400000001</v>
      </c>
      <c r="BS13" s="59">
        <v>1.2263031440000001</v>
      </c>
    </row>
    <row r="14" spans="1:71" x14ac:dyDescent="0.25">
      <c r="B14" s="52">
        <v>6.7849999999999996E-4</v>
      </c>
      <c r="C14" s="52">
        <v>3.3541000000000001E-3</v>
      </c>
      <c r="D14" s="52">
        <v>25.85737</v>
      </c>
      <c r="E14" s="52">
        <v>8.1389990000000001</v>
      </c>
      <c r="F14" s="52">
        <v>2.2106169999999998E-3</v>
      </c>
      <c r="G14" s="52">
        <v>2.1972375E-4</v>
      </c>
      <c r="H14" s="52">
        <v>34.112118000000002</v>
      </c>
      <c r="I14" s="65">
        <v>9.8841369999999994E-3</v>
      </c>
      <c r="J14" s="52">
        <v>0.25186105399999997</v>
      </c>
      <c r="K14" s="52">
        <v>0.26058972400000002</v>
      </c>
      <c r="L14" s="52">
        <v>2.272513905841355E-2</v>
      </c>
      <c r="M14" s="52">
        <v>0.53517591707702428</v>
      </c>
      <c r="N14" s="52">
        <v>0.303363255</v>
      </c>
      <c r="O14" s="52">
        <v>0.49704131000000001</v>
      </c>
      <c r="P14" s="52">
        <v>0.32839820018909782</v>
      </c>
      <c r="Q14" s="52">
        <v>1.1941229061890981</v>
      </c>
      <c r="T14" s="63">
        <v>7.3620000000000001E-4</v>
      </c>
      <c r="U14" s="63">
        <v>2.3811000000000001E-3</v>
      </c>
      <c r="V14" s="63">
        <v>27.317506999999999</v>
      </c>
      <c r="W14" s="63">
        <v>7.9475603000000001</v>
      </c>
      <c r="X14" s="63">
        <v>2.2155177E-3</v>
      </c>
      <c r="Y14" s="63">
        <v>2.1445469E-4</v>
      </c>
      <c r="Z14" s="63">
        <v>34.083019999999998</v>
      </c>
      <c r="AA14" s="66">
        <v>1.3710685999999999E-4</v>
      </c>
      <c r="AB14" s="63">
        <v>0.23931216599999999</v>
      </c>
      <c r="AC14" s="63">
        <v>0.22149418000000001</v>
      </c>
      <c r="AD14" s="63">
        <v>1.6057070052612862E-2</v>
      </c>
      <c r="AE14" s="63">
        <v>0.47686341606998223</v>
      </c>
      <c r="AF14" s="63">
        <v>0.28246343000000002</v>
      </c>
      <c r="AG14" s="63">
        <v>0.46141393000000003</v>
      </c>
      <c r="AH14" s="63">
        <v>0.28138807014904349</v>
      </c>
      <c r="AI14" s="63">
        <v>1.084722487519044</v>
      </c>
      <c r="AL14" s="54">
        <v>7.9940000000000002E-4</v>
      </c>
      <c r="AM14" s="54">
        <v>1.6601999999999999E-3</v>
      </c>
      <c r="AN14" s="54">
        <v>28.780515999999999</v>
      </c>
      <c r="AO14" s="54">
        <v>7.7458185999999998</v>
      </c>
      <c r="AP14" s="54">
        <v>2.2212455999999999E-3</v>
      </c>
      <c r="AQ14" s="54">
        <v>2.0940484999999999E-4</v>
      </c>
      <c r="AR14" s="54">
        <v>34.062325000000001</v>
      </c>
      <c r="AS14" s="72">
        <v>1.9906901E-10</v>
      </c>
      <c r="AT14" s="54">
        <v>0.22596367000000001</v>
      </c>
      <c r="AU14" s="54">
        <v>0.19134253600000001</v>
      </c>
      <c r="AV14" s="54">
        <v>8.8585340451006658E-3</v>
      </c>
      <c r="AW14" s="54">
        <v>0.42616474006037092</v>
      </c>
      <c r="AX14" s="54">
        <v>0.26328532999999998</v>
      </c>
      <c r="AY14" s="54">
        <v>0.42746695000000001</v>
      </c>
      <c r="AZ14" s="54">
        <v>0.23413090012011309</v>
      </c>
      <c r="BA14" s="54">
        <v>0.99991006036162522</v>
      </c>
      <c r="BD14" s="59">
        <v>7.7789999999999999E-4</v>
      </c>
      <c r="BE14" s="59">
        <v>1.9705999999999999E-3</v>
      </c>
      <c r="BF14" s="59">
        <v>28.027035000000001</v>
      </c>
      <c r="BG14" s="59">
        <v>7.8592333999999999</v>
      </c>
      <c r="BH14" s="59">
        <v>2.2201180000000001E-3</v>
      </c>
      <c r="BI14" s="59">
        <v>2.1186547000000001E-4</v>
      </c>
      <c r="BJ14" s="59">
        <v>34.087986000000001</v>
      </c>
      <c r="BK14" s="69">
        <v>2.415122E-10</v>
      </c>
      <c r="BL14" s="59">
        <v>0.23326982399999999</v>
      </c>
      <c r="BM14" s="59">
        <v>0.20531613600000001</v>
      </c>
      <c r="BN14" s="59">
        <v>1.171677404797407E-2</v>
      </c>
      <c r="BO14" s="59">
        <v>0.45030273406405541</v>
      </c>
      <c r="BP14" s="59">
        <v>0.27239775999999999</v>
      </c>
      <c r="BQ14" s="59">
        <v>0.4425983</v>
      </c>
      <c r="BR14" s="59">
        <v>0.2534551601302294</v>
      </c>
      <c r="BS14" s="59">
        <v>1.020309403371741</v>
      </c>
    </row>
    <row r="15" spans="1:71" x14ac:dyDescent="0.25">
      <c r="B15" s="52">
        <v>5.7970000000000005E-4</v>
      </c>
      <c r="C15" s="52">
        <v>2.1744300000000001E-2</v>
      </c>
      <c r="D15" s="52">
        <v>22.086203000000001</v>
      </c>
      <c r="E15" s="52">
        <v>8.1603759999999994</v>
      </c>
      <c r="F15" s="52">
        <v>2.2816303999999999E-3</v>
      </c>
      <c r="G15" s="52">
        <v>2.2502386000000001E-4</v>
      </c>
      <c r="H15" s="52">
        <v>35.214863000000001</v>
      </c>
      <c r="I15" s="65">
        <v>6.680341E-4</v>
      </c>
      <c r="J15" s="52">
        <v>0.26948123400000001</v>
      </c>
      <c r="K15" s="52">
        <v>0.36688433999999998</v>
      </c>
      <c r="L15" s="52">
        <v>5.5697569144761198E-2</v>
      </c>
      <c r="M15" s="52">
        <v>0.69206314318695616</v>
      </c>
      <c r="N15" s="52">
        <v>0.27830187000000001</v>
      </c>
      <c r="O15" s="52">
        <v>0.51268901999999994</v>
      </c>
      <c r="P15" s="52">
        <v>0.21413772013069249</v>
      </c>
      <c r="Q15" s="52">
        <v>1.048120010230692</v>
      </c>
      <c r="T15" s="63">
        <v>6.2239999999999995E-4</v>
      </c>
      <c r="U15" s="63">
        <v>1.6534699999999999E-2</v>
      </c>
      <c r="V15" s="63">
        <v>23.645918000000002</v>
      </c>
      <c r="W15" s="63">
        <v>7.9518595000000003</v>
      </c>
      <c r="X15" s="63">
        <v>2.2904793999999999E-3</v>
      </c>
      <c r="Y15" s="63">
        <v>2.1959156999999999E-4</v>
      </c>
      <c r="Z15" s="63">
        <v>35.237133</v>
      </c>
      <c r="AA15" s="66">
        <v>1.0644629E-9</v>
      </c>
      <c r="AB15" s="63">
        <v>0.26534131</v>
      </c>
      <c r="AC15" s="63">
        <v>0.33092980999999999</v>
      </c>
      <c r="AD15" s="63">
        <v>4.6032287629081847E-2</v>
      </c>
      <c r="AE15" s="63">
        <v>0.64230340766553418</v>
      </c>
      <c r="AF15" s="63">
        <v>0.26510540999999999</v>
      </c>
      <c r="AG15" s="63">
        <v>0.48754610999999998</v>
      </c>
      <c r="AH15" s="63">
        <v>0.1844557101242677</v>
      </c>
      <c r="AI15" s="63">
        <v>0.98470087535232498</v>
      </c>
      <c r="AL15" s="54">
        <v>6.7420000000000002E-4</v>
      </c>
      <c r="AM15" s="54">
        <v>1.0681E-2</v>
      </c>
      <c r="AN15" s="54">
        <v>25.224916</v>
      </c>
      <c r="AO15" s="54">
        <v>7.7432685000000001</v>
      </c>
      <c r="AP15" s="54">
        <v>2.2997820999999998E-3</v>
      </c>
      <c r="AQ15" s="54">
        <v>2.1443100000000001E-4</v>
      </c>
      <c r="AR15" s="54">
        <v>35.266590000000001</v>
      </c>
      <c r="AS15" s="72">
        <v>4.9327502999999996E-10</v>
      </c>
      <c r="AT15" s="54">
        <v>0.26139319</v>
      </c>
      <c r="AU15" s="54">
        <v>0.29284134000000001</v>
      </c>
      <c r="AV15" s="54">
        <v>3.3285387219818038E-2</v>
      </c>
      <c r="AW15" s="54">
        <v>0.58751991724802555</v>
      </c>
      <c r="AX15" s="54">
        <v>0.25220378999999998</v>
      </c>
      <c r="AY15" s="54">
        <v>0.46109215999999997</v>
      </c>
      <c r="AZ15" s="54">
        <v>0.14724234010758311</v>
      </c>
      <c r="BA15" s="54">
        <v>0.91845148077788241</v>
      </c>
      <c r="BD15" s="59">
        <v>6.5519999999999999E-4</v>
      </c>
      <c r="BE15" s="59">
        <v>1.40042E-2</v>
      </c>
      <c r="BF15" s="59">
        <v>24.414406</v>
      </c>
      <c r="BG15" s="59">
        <v>7.8642335000000001</v>
      </c>
      <c r="BH15" s="59">
        <v>2.2965143E-3</v>
      </c>
      <c r="BI15" s="59">
        <v>2.1701452E-4</v>
      </c>
      <c r="BJ15" s="59">
        <v>35.262745000000002</v>
      </c>
      <c r="BK15" s="69">
        <v>6.7029914999999999E-10</v>
      </c>
      <c r="BL15" s="59">
        <v>0.26300045399999999</v>
      </c>
      <c r="BM15" s="59">
        <v>0.31005758999999999</v>
      </c>
      <c r="BN15" s="59">
        <v>3.9762730396484397E-2</v>
      </c>
      <c r="BO15" s="59">
        <v>0.61282077442950778</v>
      </c>
      <c r="BP15" s="59">
        <v>0.25755732999999997</v>
      </c>
      <c r="BQ15" s="59">
        <v>0.47213434999999998</v>
      </c>
      <c r="BR15" s="59">
        <v>0.1645832401124839</v>
      </c>
      <c r="BS15" s="59">
        <v>0.93578761078278316</v>
      </c>
    </row>
    <row r="16" spans="1:71" x14ac:dyDescent="0.25">
      <c r="B16" s="52">
        <v>1.4190000000000001E-4</v>
      </c>
      <c r="C16" s="52">
        <v>4.9162699999999997E-2</v>
      </c>
      <c r="D16" s="52">
        <v>22.632041999999998</v>
      </c>
      <c r="E16" s="52">
        <v>8.1607064999999999</v>
      </c>
      <c r="F16" s="52">
        <v>2.2606172E-3</v>
      </c>
      <c r="G16" s="52">
        <v>2.2219452999999999E-4</v>
      </c>
      <c r="H16" s="52">
        <v>34.754364000000002</v>
      </c>
      <c r="I16" s="65">
        <v>1.8428145E-9</v>
      </c>
      <c r="J16" s="52">
        <v>0.25528056999999998</v>
      </c>
      <c r="K16" s="52">
        <v>0.33576875</v>
      </c>
      <c r="L16" s="52">
        <v>6.7286263535150603E-2</v>
      </c>
      <c r="M16" s="52">
        <v>0.6583355835950444</v>
      </c>
      <c r="N16" s="52">
        <v>0.25210263399999999</v>
      </c>
      <c r="O16" s="52">
        <v>0.49176020999999998</v>
      </c>
      <c r="P16" s="52">
        <v>0.16500966012036161</v>
      </c>
      <c r="Q16" s="52">
        <v>0.94632493896317604</v>
      </c>
      <c r="T16" s="63">
        <v>1.4310000000000001E-4</v>
      </c>
      <c r="U16" s="63">
        <v>3.8301300000000003E-2</v>
      </c>
      <c r="V16" s="63">
        <v>24.150390000000002</v>
      </c>
      <c r="W16" s="63">
        <v>7.9494122999999997</v>
      </c>
      <c r="X16" s="63">
        <v>2.2710617999999998E-3</v>
      </c>
      <c r="Y16" s="63">
        <v>2.1708112E-4</v>
      </c>
      <c r="Z16" s="63">
        <v>34.801470000000002</v>
      </c>
      <c r="AA16" s="66">
        <v>9.0568940000000002E-10</v>
      </c>
      <c r="AB16" s="63">
        <v>0.24916867000000001</v>
      </c>
      <c r="AC16" s="63">
        <v>0.29966965000000001</v>
      </c>
      <c r="AD16" s="63">
        <v>5.8541953209116801E-2</v>
      </c>
      <c r="AE16" s="63">
        <v>0.60738027326663679</v>
      </c>
      <c r="AF16" s="63">
        <v>0.23746481</v>
      </c>
      <c r="AG16" s="63">
        <v>0.46288063000000002</v>
      </c>
      <c r="AH16" s="63">
        <v>0.128299670105949</v>
      </c>
      <c r="AI16" s="63">
        <v>0.87105516309940378</v>
      </c>
      <c r="AL16" s="54">
        <v>1.4799999999999999E-4</v>
      </c>
      <c r="AM16" s="54">
        <v>3.1187200000000002E-2</v>
      </c>
      <c r="AN16" s="54">
        <v>25.686125000000001</v>
      </c>
      <c r="AO16" s="54">
        <v>7.7373370000000001</v>
      </c>
      <c r="AP16" s="54">
        <v>2.2831845999999999E-3</v>
      </c>
      <c r="AQ16" s="54">
        <v>2.1215036E-4</v>
      </c>
      <c r="AR16" s="54">
        <v>34.849777000000003</v>
      </c>
      <c r="AS16" s="72">
        <v>6.2562243999999997E-10</v>
      </c>
      <c r="AT16" s="54">
        <v>0.24193529</v>
      </c>
      <c r="AU16" s="54">
        <v>0.26996467000000002</v>
      </c>
      <c r="AV16" s="54">
        <v>5.2036133414196703E-2</v>
      </c>
      <c r="AW16" s="54">
        <v>0.56393609347072182</v>
      </c>
      <c r="AX16" s="54">
        <v>0.22481444</v>
      </c>
      <c r="AY16" s="54">
        <v>0.43585885000000002</v>
      </c>
      <c r="AZ16" s="54">
        <v>0.10280517009666811</v>
      </c>
      <c r="BA16" s="54">
        <v>0.8182559558528083</v>
      </c>
      <c r="BD16" s="59">
        <v>1.47E-4</v>
      </c>
      <c r="BE16" s="59">
        <v>3.4597200000000002E-2</v>
      </c>
      <c r="BF16" s="59">
        <v>24.929708000000002</v>
      </c>
      <c r="BG16" s="59">
        <v>7.8614829999999998</v>
      </c>
      <c r="BH16" s="59">
        <v>2.2787945E-3</v>
      </c>
      <c r="BI16" s="59">
        <v>2.1453357000000001E-4</v>
      </c>
      <c r="BJ16" s="59">
        <v>34.830067</v>
      </c>
      <c r="BK16" s="69">
        <v>7.5614014999999998E-10</v>
      </c>
      <c r="BL16" s="59">
        <v>0.24543688999999999</v>
      </c>
      <c r="BM16" s="59">
        <v>0.28431019000000002</v>
      </c>
      <c r="BN16" s="59">
        <v>5.5465679566383999E-2</v>
      </c>
      <c r="BO16" s="59">
        <v>0.5852127596239648</v>
      </c>
      <c r="BP16" s="59">
        <v>0.23082759</v>
      </c>
      <c r="BQ16" s="59">
        <v>0.44906927000000002</v>
      </c>
      <c r="BR16" s="59">
        <v>0.1150995501016266</v>
      </c>
      <c r="BS16" s="59">
        <v>0.83095900785776677</v>
      </c>
    </row>
    <row r="17" spans="2:71" x14ac:dyDescent="0.25">
      <c r="B17" s="52">
        <v>1.2669999999999999E-4</v>
      </c>
      <c r="C17" s="52">
        <v>5.0592699999999997E-2</v>
      </c>
      <c r="D17" s="52">
        <v>22.831980000000001</v>
      </c>
      <c r="E17" s="52">
        <v>8.1610680000000002</v>
      </c>
      <c r="F17" s="52">
        <v>2.2582712000000001E-3</v>
      </c>
      <c r="G17" s="52">
        <v>2.2043210000000001E-4</v>
      </c>
      <c r="H17" s="52">
        <v>34.726357</v>
      </c>
      <c r="I17" s="65">
        <v>9.5974124000000008E-4</v>
      </c>
      <c r="J17" s="52">
        <v>0.25053193000000001</v>
      </c>
      <c r="K17" s="52">
        <v>0.34184776</v>
      </c>
      <c r="L17" s="52">
        <v>7.3840164683703607E-2</v>
      </c>
      <c r="M17" s="52">
        <v>0.66621985474641066</v>
      </c>
      <c r="N17" s="52">
        <v>0.24555435</v>
      </c>
      <c r="O17" s="52">
        <v>0.47800131000000001</v>
      </c>
      <c r="P17" s="52">
        <v>0.17763053011735591</v>
      </c>
      <c r="Q17" s="52">
        <v>0.93767016535735603</v>
      </c>
      <c r="T17" s="63">
        <v>1.2689999999999999E-4</v>
      </c>
      <c r="U17" s="63">
        <v>3.93909E-2</v>
      </c>
      <c r="V17" s="63">
        <v>24.378053999999999</v>
      </c>
      <c r="W17" s="63">
        <v>7.9500092999999996</v>
      </c>
      <c r="X17" s="63">
        <v>2.2686496E-3</v>
      </c>
      <c r="Y17" s="63">
        <v>2.1542358E-4</v>
      </c>
      <c r="Z17" s="63">
        <v>34.769646000000002</v>
      </c>
      <c r="AA17" s="66">
        <v>1.0659221E-9</v>
      </c>
      <c r="AB17" s="63">
        <v>0.24501477999999999</v>
      </c>
      <c r="AC17" s="63">
        <v>0.30724130500000002</v>
      </c>
      <c r="AD17" s="63">
        <v>6.5665324782676004E-2</v>
      </c>
      <c r="AE17" s="63">
        <v>0.61792140984404009</v>
      </c>
      <c r="AF17" s="63">
        <v>0.23206185500000001</v>
      </c>
      <c r="AG17" s="63">
        <v>0.45141353000000001</v>
      </c>
      <c r="AH17" s="63">
        <v>0.14338672010724959</v>
      </c>
      <c r="AI17" s="63">
        <v>0.86654987725166777</v>
      </c>
      <c r="AL17" s="54">
        <v>1.3070000000000001E-4</v>
      </c>
      <c r="AM17" s="54">
        <v>3.14107E-2</v>
      </c>
      <c r="AN17" s="54">
        <v>25.943218000000002</v>
      </c>
      <c r="AO17" s="54">
        <v>7.7376804000000003</v>
      </c>
      <c r="AP17" s="54">
        <v>2.2806048000000002E-3</v>
      </c>
      <c r="AQ17" s="54">
        <v>2.1060769000000001E-4</v>
      </c>
      <c r="AR17" s="54">
        <v>34.813015</v>
      </c>
      <c r="AS17" s="72">
        <v>7.1176504000000005E-10</v>
      </c>
      <c r="AT17" s="54">
        <v>0.23897080600000001</v>
      </c>
      <c r="AU17" s="54">
        <v>0.27731220000000001</v>
      </c>
      <c r="AV17" s="54">
        <v>5.87772933489977E-2</v>
      </c>
      <c r="AW17" s="54">
        <v>0.57506029940937109</v>
      </c>
      <c r="AX17" s="54">
        <v>0.22040541</v>
      </c>
      <c r="AY17" s="54">
        <v>0.42580933999999998</v>
      </c>
      <c r="AZ17" s="54">
        <v>0.11793914009948619</v>
      </c>
      <c r="BA17" s="54">
        <v>0.81619145897466083</v>
      </c>
      <c r="BD17" s="59">
        <v>1.3019999999999999E-4</v>
      </c>
      <c r="BE17" s="59">
        <v>3.5229200000000002E-2</v>
      </c>
      <c r="BF17" s="59">
        <v>25.168951</v>
      </c>
      <c r="BG17" s="59">
        <v>7.8620824999999996</v>
      </c>
      <c r="BH17" s="59">
        <v>2.2763060000000001E-3</v>
      </c>
      <c r="BI17" s="59">
        <v>2.1294878E-4</v>
      </c>
      <c r="BJ17" s="59">
        <v>34.795729999999999</v>
      </c>
      <c r="BK17" s="69">
        <v>8.7517454000000005E-10</v>
      </c>
      <c r="BL17" s="59">
        <v>0.241849015</v>
      </c>
      <c r="BM17" s="59">
        <v>0.29197294499999998</v>
      </c>
      <c r="BN17" s="59">
        <v>6.2571881568695295E-2</v>
      </c>
      <c r="BO17" s="59">
        <v>0.59639384163033116</v>
      </c>
      <c r="BP17" s="59">
        <v>0.225892444</v>
      </c>
      <c r="BQ17" s="59">
        <v>0.43834353999999998</v>
      </c>
      <c r="BR17" s="59">
        <v>0.13062030010381531</v>
      </c>
      <c r="BS17" s="59">
        <v>0.82915751497898982</v>
      </c>
    </row>
    <row r="18" spans="2:71" x14ac:dyDescent="0.25">
      <c r="B18" s="52">
        <v>9.1500000000000001E-5</v>
      </c>
      <c r="C18" s="52">
        <v>2.02087E-2</v>
      </c>
      <c r="D18" s="52">
        <v>24.749973000000001</v>
      </c>
      <c r="E18" s="52">
        <v>8.1521015000000006</v>
      </c>
      <c r="F18" s="52">
        <v>2.2487724000000001E-3</v>
      </c>
      <c r="G18" s="52">
        <v>2.1518994E-4</v>
      </c>
      <c r="H18" s="52">
        <v>34.585006999999997</v>
      </c>
      <c r="I18" s="65">
        <v>1.4824172000000001E-9</v>
      </c>
      <c r="J18" s="52">
        <v>0.26181335</v>
      </c>
      <c r="K18" s="52">
        <v>0.32133545000000002</v>
      </c>
      <c r="L18" s="52">
        <v>4.6658040488244561E-2</v>
      </c>
      <c r="M18" s="52">
        <v>0.62980684052845093</v>
      </c>
      <c r="N18" s="52">
        <v>0.25840111999999998</v>
      </c>
      <c r="O18" s="52">
        <v>0.47286324000000002</v>
      </c>
      <c r="P18" s="52">
        <v>0.18778957014063419</v>
      </c>
      <c r="Q18" s="52">
        <v>0.96050890162305147</v>
      </c>
      <c r="T18" s="63">
        <v>9.0299999999999999E-5</v>
      </c>
      <c r="U18" s="63">
        <v>1.24031E-2</v>
      </c>
      <c r="V18" s="63">
        <v>26.333680000000001</v>
      </c>
      <c r="W18" s="63">
        <v>7.9466777000000004</v>
      </c>
      <c r="X18" s="63">
        <v>2.2582612000000002E-3</v>
      </c>
      <c r="Y18" s="63">
        <v>2.1051252E-4</v>
      </c>
      <c r="Z18" s="63">
        <v>34.610349999999997</v>
      </c>
      <c r="AA18" s="66">
        <v>6.1294380000000003E-10</v>
      </c>
      <c r="AB18" s="63">
        <v>0.25627035999999997</v>
      </c>
      <c r="AC18" s="63">
        <v>0.28349421000000002</v>
      </c>
      <c r="AD18" s="63">
        <v>3.6381938291109403E-2</v>
      </c>
      <c r="AE18" s="63">
        <v>0.57614650832419612</v>
      </c>
      <c r="AF18" s="63">
        <v>0.24418076499999999</v>
      </c>
      <c r="AG18" s="63">
        <v>0.44513103999999998</v>
      </c>
      <c r="AH18" s="63">
        <v>0.1490278101181175</v>
      </c>
      <c r="AI18" s="63">
        <v>0.88542560683607718</v>
      </c>
      <c r="AL18" s="54">
        <v>9.2899999999999995E-5</v>
      </c>
      <c r="AM18" s="54">
        <v>7.6267000000000001E-3</v>
      </c>
      <c r="AN18" s="54">
        <v>27.942872999999999</v>
      </c>
      <c r="AO18" s="54">
        <v>7.7367463000000001</v>
      </c>
      <c r="AP18" s="54">
        <v>2.2691903E-3</v>
      </c>
      <c r="AQ18" s="54">
        <v>2.0593882E-4</v>
      </c>
      <c r="AR18" s="54">
        <v>34.637011999999999</v>
      </c>
      <c r="AS18" s="72">
        <v>3.0421420000000002E-10</v>
      </c>
      <c r="AT18" s="54">
        <v>0.24924787000000001</v>
      </c>
      <c r="AU18" s="54">
        <v>0.24881097499999999</v>
      </c>
      <c r="AV18" s="54">
        <v>2.6461940140006239E-2</v>
      </c>
      <c r="AW18" s="54">
        <v>0.52452078516548328</v>
      </c>
      <c r="AX18" s="54">
        <v>0.23064992000000001</v>
      </c>
      <c r="AY18" s="54">
        <v>0.41773482000000001</v>
      </c>
      <c r="AZ18" s="54">
        <v>0.1146666200960595</v>
      </c>
      <c r="BA18" s="54">
        <v>0.82405361255680476</v>
      </c>
      <c r="BD18" s="59">
        <v>9.3200000000000002E-5</v>
      </c>
      <c r="BE18" s="59">
        <v>1.01686E-2</v>
      </c>
      <c r="BF18" s="59">
        <v>27.141348000000001</v>
      </c>
      <c r="BG18" s="59">
        <v>7.8596624999999998</v>
      </c>
      <c r="BH18" s="59">
        <v>2.2654566000000001E-3</v>
      </c>
      <c r="BI18" s="59">
        <v>2.0815851E-4</v>
      </c>
      <c r="BJ18" s="59">
        <v>34.628937000000001</v>
      </c>
      <c r="BK18" s="69">
        <v>4.6074541000000001E-10</v>
      </c>
      <c r="BL18" s="59">
        <v>0.25262763999999999</v>
      </c>
      <c r="BM18" s="59">
        <v>0.26678194</v>
      </c>
      <c r="BN18" s="59">
        <v>3.2296497238530203E-2</v>
      </c>
      <c r="BO18" s="59">
        <v>0.55170607726857979</v>
      </c>
      <c r="BP18" s="59">
        <v>0.23746397</v>
      </c>
      <c r="BQ18" s="59">
        <v>0.43199661999999989</v>
      </c>
      <c r="BR18" s="59">
        <v>0.1333819801097092</v>
      </c>
      <c r="BS18" s="59">
        <v>0.84313536057045446</v>
      </c>
    </row>
    <row r="19" spans="2:71" x14ac:dyDescent="0.25">
      <c r="B19" s="52">
        <v>1.239E-4</v>
      </c>
      <c r="C19" s="52">
        <v>1.82112E-2</v>
      </c>
      <c r="D19" s="52">
        <v>22.757324000000001</v>
      </c>
      <c r="E19" s="52">
        <v>8.1398229999999998</v>
      </c>
      <c r="F19" s="52">
        <v>2.333463E-3</v>
      </c>
      <c r="G19" s="52">
        <v>2.2129412999999999E-4</v>
      </c>
      <c r="H19" s="52">
        <v>35.849266</v>
      </c>
      <c r="I19" s="65">
        <v>3.8110737000000001E-3</v>
      </c>
      <c r="J19" s="52">
        <v>0.272441775</v>
      </c>
      <c r="K19" s="52">
        <v>0.36724886000000001</v>
      </c>
      <c r="L19" s="52">
        <v>5.0410427401260102E-2</v>
      </c>
      <c r="M19" s="52">
        <v>0.69010106243871649</v>
      </c>
      <c r="N19" s="52">
        <v>0.28367316399999998</v>
      </c>
      <c r="O19" s="52">
        <v>0.50716844000000005</v>
      </c>
      <c r="P19" s="52">
        <v>0.23603405014892101</v>
      </c>
      <c r="Q19" s="52">
        <v>1.0749039458489209</v>
      </c>
      <c r="T19" s="63">
        <v>1.2630000000000001E-4</v>
      </c>
      <c r="U19" s="63">
        <v>1.25767E-2</v>
      </c>
      <c r="V19" s="63">
        <v>24.180706000000001</v>
      </c>
      <c r="W19" s="63">
        <v>7.9352426999999999</v>
      </c>
      <c r="X19" s="63">
        <v>2.3475779999999999E-3</v>
      </c>
      <c r="Y19" s="63">
        <v>2.164911E-4</v>
      </c>
      <c r="Z19" s="63">
        <v>35.917361999999997</v>
      </c>
      <c r="AA19" s="66">
        <v>9.1707889999999996E-10</v>
      </c>
      <c r="AB19" s="63">
        <v>0.26841283999999999</v>
      </c>
      <c r="AC19" s="63">
        <v>0.32740918000000002</v>
      </c>
      <c r="AD19" s="63">
        <v>4.0131774250115868E-2</v>
      </c>
      <c r="AE19" s="63">
        <v>0.63595379428148247</v>
      </c>
      <c r="AF19" s="63">
        <v>0.26916137499999998</v>
      </c>
      <c r="AG19" s="63">
        <v>0.48152602</v>
      </c>
      <c r="AH19" s="63">
        <v>0.1965046501285713</v>
      </c>
      <c r="AI19" s="63">
        <v>0.99415805107929367</v>
      </c>
      <c r="AL19" s="54">
        <v>1.3320000000000001E-4</v>
      </c>
      <c r="AM19" s="54">
        <v>8.7545000000000001E-3</v>
      </c>
      <c r="AN19" s="54">
        <v>25.649998</v>
      </c>
      <c r="AO19" s="54">
        <v>7.7322974000000002</v>
      </c>
      <c r="AP19" s="54">
        <v>2.3633389999999999E-3</v>
      </c>
      <c r="AQ19" s="54">
        <v>2.1168475999999999E-4</v>
      </c>
      <c r="AR19" s="54">
        <v>35.999676000000001</v>
      </c>
      <c r="AS19" s="72">
        <v>3.916489E-10</v>
      </c>
      <c r="AT19" s="54">
        <v>0.26265893000000001</v>
      </c>
      <c r="AU19" s="54">
        <v>0.28480414999999998</v>
      </c>
      <c r="AV19" s="54">
        <v>2.886839013701948E-2</v>
      </c>
      <c r="AW19" s="54">
        <v>0.57633147016256447</v>
      </c>
      <c r="AX19" s="54">
        <v>0.25231814400000002</v>
      </c>
      <c r="AY19" s="54">
        <v>0.45435492999999999</v>
      </c>
      <c r="AZ19" s="54">
        <v>0.14727621010434369</v>
      </c>
      <c r="BA19" s="54">
        <v>0.91445442362047979</v>
      </c>
      <c r="BD19" s="59">
        <v>1.325E-4</v>
      </c>
      <c r="BE19" s="59">
        <v>1.07224E-2</v>
      </c>
      <c r="BF19" s="59">
        <v>24.919909000000001</v>
      </c>
      <c r="BG19" s="59">
        <v>7.8512816000000001</v>
      </c>
      <c r="BH19" s="59">
        <v>2.3573601999999998E-3</v>
      </c>
      <c r="BI19" s="59">
        <v>2.1396554E-4</v>
      </c>
      <c r="BJ19" s="59">
        <v>35.969256999999999</v>
      </c>
      <c r="BK19" s="69">
        <v>5.1613600000000001E-10</v>
      </c>
      <c r="BL19" s="59">
        <v>0.26541256000000002</v>
      </c>
      <c r="BM19" s="59">
        <v>0.30083262</v>
      </c>
      <c r="BN19" s="59">
        <v>3.335875319104363E-2</v>
      </c>
      <c r="BO19" s="59">
        <v>0.59960393321943684</v>
      </c>
      <c r="BP19" s="59">
        <v>0.25816935600000002</v>
      </c>
      <c r="BQ19" s="59">
        <v>0.46668079000000001</v>
      </c>
      <c r="BR19" s="59">
        <v>0.16035537011133449</v>
      </c>
      <c r="BS19" s="59">
        <v>0.92775988062747061</v>
      </c>
    </row>
    <row r="20" spans="2:71" x14ac:dyDescent="0.25">
      <c r="B20" s="52">
        <v>1.039E-4</v>
      </c>
      <c r="C20" s="52">
        <v>1.49202E-2</v>
      </c>
      <c r="D20" s="52">
        <v>23.521639</v>
      </c>
      <c r="E20" s="52">
        <v>8.1383705000000006</v>
      </c>
      <c r="F20" s="52">
        <v>2.3213487999999998E-3</v>
      </c>
      <c r="G20" s="52">
        <v>2.1933133E-4</v>
      </c>
      <c r="H20" s="52">
        <v>35.68797</v>
      </c>
      <c r="I20" s="65">
        <v>2.4444863000000001E-2</v>
      </c>
      <c r="J20" s="52">
        <v>0.27038605399999999</v>
      </c>
      <c r="K20" s="52">
        <v>0.40776826999999999</v>
      </c>
      <c r="L20" s="52">
        <v>6.0149603284339687E-2</v>
      </c>
      <c r="M20" s="52">
        <v>0.73830392731997518</v>
      </c>
      <c r="N20" s="52">
        <v>0.30226942000000001</v>
      </c>
      <c r="O20" s="52">
        <v>0.51308349000000009</v>
      </c>
      <c r="P20" s="52">
        <v>0.33471453025165321</v>
      </c>
      <c r="Q20" s="52">
        <v>1.221808857251653</v>
      </c>
      <c r="T20" s="63">
        <v>1.0349999999999999E-4</v>
      </c>
      <c r="U20" s="63">
        <v>9.6538000000000006E-3</v>
      </c>
      <c r="V20" s="63">
        <v>24.985865</v>
      </c>
      <c r="W20" s="63">
        <v>7.9427475999999997</v>
      </c>
      <c r="X20" s="63">
        <v>2.3348779999999999E-3</v>
      </c>
      <c r="Y20" s="63">
        <v>2.1451242000000001E-4</v>
      </c>
      <c r="Z20" s="63">
        <v>35.743850000000002</v>
      </c>
      <c r="AA20" s="66">
        <v>1.0416429E-2</v>
      </c>
      <c r="AB20" s="63">
        <v>0.26692990999999999</v>
      </c>
      <c r="AC20" s="63">
        <v>0.35428221999999998</v>
      </c>
      <c r="AD20" s="63">
        <v>4.5513210142167387E-2</v>
      </c>
      <c r="AE20" s="63">
        <v>0.66672534017097029</v>
      </c>
      <c r="AF20" s="63">
        <v>0.28431643000000001</v>
      </c>
      <c r="AG20" s="63">
        <v>0.47748831000000003</v>
      </c>
      <c r="AH20" s="63">
        <v>0.28062364017623648</v>
      </c>
      <c r="AI20" s="63">
        <v>1.1073295771762359</v>
      </c>
      <c r="AL20" s="54">
        <v>1.08E-4</v>
      </c>
      <c r="AM20" s="54">
        <v>6.3854999999999997E-3</v>
      </c>
      <c r="AN20" s="54">
        <v>26.477325</v>
      </c>
      <c r="AO20" s="54">
        <v>7.7395209999999999</v>
      </c>
      <c r="AP20" s="54">
        <v>2.3495723E-3</v>
      </c>
      <c r="AQ20" s="54">
        <v>2.0978165000000001E-4</v>
      </c>
      <c r="AR20" s="54">
        <v>35.802067000000001</v>
      </c>
      <c r="AS20" s="72">
        <v>4.0661459999999987E-5</v>
      </c>
      <c r="AT20" s="54">
        <v>0.26152532399999989</v>
      </c>
      <c r="AU20" s="54">
        <v>0.30492641500000001</v>
      </c>
      <c r="AV20" s="54">
        <v>3.2830950091742687E-2</v>
      </c>
      <c r="AW20" s="54">
        <v>0.59928268911576665</v>
      </c>
      <c r="AX20" s="54">
        <v>0.26643907999999999</v>
      </c>
      <c r="AY20" s="54">
        <v>0.44679770000000002</v>
      </c>
      <c r="AZ20" s="54">
        <v>0.22834995013336279</v>
      </c>
      <c r="BA20" s="54">
        <v>1.0135056885333631</v>
      </c>
      <c r="BD20" s="59">
        <v>1.077E-4</v>
      </c>
      <c r="BE20" s="59">
        <v>7.8317999999999999E-3</v>
      </c>
      <c r="BF20" s="59">
        <v>25.724777</v>
      </c>
      <c r="BG20" s="59">
        <v>7.8581222999999998</v>
      </c>
      <c r="BH20" s="59">
        <v>2.3436425000000001E-3</v>
      </c>
      <c r="BI20" s="59">
        <v>2.1212132999999999E-4</v>
      </c>
      <c r="BJ20" s="59">
        <v>35.777565000000003</v>
      </c>
      <c r="BK20" s="69">
        <v>3.3398123999999999E-3</v>
      </c>
      <c r="BL20" s="59">
        <v>0.26439955999999998</v>
      </c>
      <c r="BM20" s="59">
        <v>0.32825444999999998</v>
      </c>
      <c r="BN20" s="59">
        <v>3.8889160112315781E-2</v>
      </c>
      <c r="BO20" s="59">
        <v>0.63154317013861438</v>
      </c>
      <c r="BP20" s="59">
        <v>0.27503009</v>
      </c>
      <c r="BQ20" s="59">
        <v>0.46181450000000002</v>
      </c>
      <c r="BR20" s="59">
        <v>0.25235945015142591</v>
      </c>
      <c r="BS20" s="59">
        <v>1.0380954505514259</v>
      </c>
    </row>
    <row r="21" spans="2:71" x14ac:dyDescent="0.25">
      <c r="B21" s="52">
        <v>9.9900000000000002E-5</v>
      </c>
      <c r="C21" s="52">
        <v>7.7501000000000002E-3</v>
      </c>
      <c r="D21" s="52">
        <v>23.97935</v>
      </c>
      <c r="E21" s="52">
        <v>8.1412180000000003</v>
      </c>
      <c r="F21" s="52">
        <v>2.2942280000000002E-3</v>
      </c>
      <c r="G21" s="52">
        <v>2.1972798000000001E-4</v>
      </c>
      <c r="H21" s="52">
        <v>35.290640000000003</v>
      </c>
      <c r="I21" s="65">
        <v>1.4205028E-2</v>
      </c>
      <c r="J21" s="52">
        <v>0.27221769000000001</v>
      </c>
      <c r="K21" s="52">
        <v>0.38761507000000001</v>
      </c>
      <c r="L21" s="52">
        <v>4.4446390082496422E-2</v>
      </c>
      <c r="M21" s="52">
        <v>0.70427915010668585</v>
      </c>
      <c r="N21" s="52">
        <v>0.29946958000000001</v>
      </c>
      <c r="O21" s="52">
        <v>0.49320752999999989</v>
      </c>
      <c r="P21" s="52">
        <v>0.31012297015634349</v>
      </c>
      <c r="Q21" s="52">
        <v>1.1649700181563429</v>
      </c>
      <c r="T21" s="63">
        <v>1.0280000000000001E-4</v>
      </c>
      <c r="U21" s="63">
        <v>5.6268000000000004E-3</v>
      </c>
      <c r="V21" s="63">
        <v>25.405746000000001</v>
      </c>
      <c r="W21" s="63">
        <v>7.9482574000000001</v>
      </c>
      <c r="X21" s="63">
        <v>2.3059484000000001E-3</v>
      </c>
      <c r="Y21" s="63">
        <v>2.149729E-4</v>
      </c>
      <c r="Z21" s="63">
        <v>35.322623999999998</v>
      </c>
      <c r="AA21" s="66">
        <v>3.2146573000000002E-3</v>
      </c>
      <c r="AB21" s="63">
        <v>0.26768142499999997</v>
      </c>
      <c r="AC21" s="63">
        <v>0.33974236000000002</v>
      </c>
      <c r="AD21" s="63">
        <v>3.4044330070938919E-2</v>
      </c>
      <c r="AE21" s="63">
        <v>0.64146811509281643</v>
      </c>
      <c r="AF21" s="63">
        <v>0.28426168000000002</v>
      </c>
      <c r="AG21" s="63">
        <v>0.46370267999999998</v>
      </c>
      <c r="AH21" s="63">
        <v>0.27016866013181429</v>
      </c>
      <c r="AI21" s="63">
        <v>1.074666439631814</v>
      </c>
      <c r="AL21" s="54">
        <v>1.097E-4</v>
      </c>
      <c r="AM21" s="54">
        <v>4.0651999999999997E-3</v>
      </c>
      <c r="AN21" s="54">
        <v>26.868904000000001</v>
      </c>
      <c r="AO21" s="54">
        <v>7.7441550000000001</v>
      </c>
      <c r="AP21" s="54">
        <v>2.3190745000000001E-3</v>
      </c>
      <c r="AQ21" s="54">
        <v>2.1025914999999999E-4</v>
      </c>
      <c r="AR21" s="54">
        <v>35.359313999999998</v>
      </c>
      <c r="AS21" s="72">
        <v>2.5865010000000001E-10</v>
      </c>
      <c r="AT21" s="54">
        <v>0.26169393499999999</v>
      </c>
      <c r="AU21" s="54">
        <v>0.29295375400000001</v>
      </c>
      <c r="AV21" s="54">
        <v>2.4266293060218842E-2</v>
      </c>
      <c r="AW21" s="54">
        <v>0.57891398207954559</v>
      </c>
      <c r="AX21" s="54">
        <v>0.268554605</v>
      </c>
      <c r="AY21" s="54">
        <v>0.43473102000000002</v>
      </c>
      <c r="AZ21" s="54">
        <v>0.23066567011232961</v>
      </c>
      <c r="BA21" s="54">
        <v>1.0010954552603299</v>
      </c>
      <c r="BD21" s="59">
        <v>1.078E-4</v>
      </c>
      <c r="BE21" s="59">
        <v>4.7257000000000002E-3</v>
      </c>
      <c r="BF21" s="59">
        <v>26.138283000000001</v>
      </c>
      <c r="BG21" s="59">
        <v>7.8613705999999999</v>
      </c>
      <c r="BH21" s="59">
        <v>2.3141250000000002E-3</v>
      </c>
      <c r="BI21" s="59">
        <v>2.1256285000000001E-4</v>
      </c>
      <c r="BJ21" s="59">
        <v>35.346718000000003</v>
      </c>
      <c r="BK21" s="69">
        <v>4.3101480000000001E-6</v>
      </c>
      <c r="BL21" s="59">
        <v>0.26485716399999998</v>
      </c>
      <c r="BM21" s="59">
        <v>0.31439571999999999</v>
      </c>
      <c r="BN21" s="59">
        <v>2.8597511064926529E-2</v>
      </c>
      <c r="BO21" s="59">
        <v>0.6078503950854387</v>
      </c>
      <c r="BP21" s="59">
        <v>0.27602117999999998</v>
      </c>
      <c r="BQ21" s="59">
        <v>0.44847305999999998</v>
      </c>
      <c r="BR21" s="59">
        <v>0.2479394401198666</v>
      </c>
      <c r="BS21" s="59">
        <v>1.018882596267866</v>
      </c>
    </row>
    <row r="22" spans="2:71" x14ac:dyDescent="0.25">
      <c r="B22" s="52">
        <v>9.7600000000000001E-5</v>
      </c>
      <c r="C22" s="52">
        <v>9.6935000000000007E-3</v>
      </c>
      <c r="D22" s="52">
        <v>24.290141999999999</v>
      </c>
      <c r="E22" s="52">
        <v>8.1374239999999993</v>
      </c>
      <c r="F22" s="52">
        <v>2.2871673999999998E-3</v>
      </c>
      <c r="G22" s="52">
        <v>2.1863806999999999E-4</v>
      </c>
      <c r="H22" s="52">
        <v>35.189070000000001</v>
      </c>
      <c r="I22" s="65">
        <v>2.7254658000000001E-2</v>
      </c>
      <c r="J22" s="52">
        <v>0.26941921200000002</v>
      </c>
      <c r="K22" s="52">
        <v>0.41193419999999997</v>
      </c>
      <c r="L22" s="52">
        <v>5.5771250105788601E-2</v>
      </c>
      <c r="M22" s="52">
        <v>0.73712466213402961</v>
      </c>
      <c r="N22" s="52">
        <v>0.30479056500000001</v>
      </c>
      <c r="O22" s="52">
        <v>0.50720519000000008</v>
      </c>
      <c r="P22" s="52">
        <v>0.35352552022515138</v>
      </c>
      <c r="Q22" s="52">
        <v>1.241277363225151</v>
      </c>
      <c r="T22" s="63">
        <v>9.8900000000000005E-5</v>
      </c>
      <c r="U22" s="63">
        <v>6.9772999999999996E-3</v>
      </c>
      <c r="V22" s="63">
        <v>25.720548999999998</v>
      </c>
      <c r="W22" s="63">
        <v>7.9495544000000002</v>
      </c>
      <c r="X22" s="63">
        <v>2.2983147999999999E-3</v>
      </c>
      <c r="Y22" s="63">
        <v>2.1401752E-4</v>
      </c>
      <c r="Z22" s="63">
        <v>35.208168000000001</v>
      </c>
      <c r="AA22" s="66">
        <v>1.6211105999999999E-2</v>
      </c>
      <c r="AB22" s="63">
        <v>0.26520805600000003</v>
      </c>
      <c r="AC22" s="63">
        <v>0.36404164999999999</v>
      </c>
      <c r="AD22" s="63">
        <v>4.3762073087167348E-2</v>
      </c>
      <c r="AE22" s="63">
        <v>0.67301177911215704</v>
      </c>
      <c r="AF22" s="63">
        <v>0.28999409399999998</v>
      </c>
      <c r="AG22" s="63">
        <v>0.47577213000000002</v>
      </c>
      <c r="AH22" s="63">
        <v>0.31386864018198368</v>
      </c>
      <c r="AI22" s="63">
        <v>1.150225096181984</v>
      </c>
      <c r="AL22" s="54">
        <v>1.0399999999999999E-4</v>
      </c>
      <c r="AM22" s="54">
        <v>5.0112999999999998E-3</v>
      </c>
      <c r="AN22" s="54">
        <v>27.182600000000001</v>
      </c>
      <c r="AO22" s="54">
        <v>7.746931</v>
      </c>
      <c r="AP22" s="54">
        <v>2.3107687000000002E-3</v>
      </c>
      <c r="AQ22" s="54">
        <v>2.0945708E-4</v>
      </c>
      <c r="AR22" s="54">
        <v>35.230656000000003</v>
      </c>
      <c r="AS22" s="72">
        <v>5.9465550000000001E-3</v>
      </c>
      <c r="AT22" s="54">
        <v>0.25948267600000002</v>
      </c>
      <c r="AU22" s="54">
        <v>0.31747584000000001</v>
      </c>
      <c r="AV22" s="54">
        <v>3.3876200074558722E-2</v>
      </c>
      <c r="AW22" s="54">
        <v>0.6108347160971187</v>
      </c>
      <c r="AX22" s="54">
        <v>0.27523740000000002</v>
      </c>
      <c r="AY22" s="54">
        <v>0.44665321000000002</v>
      </c>
      <c r="AZ22" s="54">
        <v>0.27554384015065092</v>
      </c>
      <c r="BA22" s="54">
        <v>1.0751459371506511</v>
      </c>
      <c r="BD22" s="59">
        <v>1.0289999999999999E-4</v>
      </c>
      <c r="BE22" s="59">
        <v>5.8412999999999998E-3</v>
      </c>
      <c r="BF22" s="59">
        <v>26.448741999999999</v>
      </c>
      <c r="BG22" s="59">
        <v>7.8632435999999997</v>
      </c>
      <c r="BH22" s="59">
        <v>2.3060234000000001E-3</v>
      </c>
      <c r="BI22" s="59">
        <v>2.116993E-4</v>
      </c>
      <c r="BJ22" s="59">
        <v>35.225197000000001</v>
      </c>
      <c r="BK22" s="69">
        <v>1.0326503000000001E-2</v>
      </c>
      <c r="BL22" s="59">
        <v>0.262522376</v>
      </c>
      <c r="BM22" s="59">
        <v>0.33897852000000001</v>
      </c>
      <c r="BN22" s="59">
        <v>3.8059750079489432E-2</v>
      </c>
      <c r="BO22" s="59">
        <v>0.63956064610301444</v>
      </c>
      <c r="BP22" s="59">
        <v>0.28232104000000002</v>
      </c>
      <c r="BQ22" s="59">
        <v>0.46025547</v>
      </c>
      <c r="BR22" s="59">
        <v>0.29252270016276538</v>
      </c>
      <c r="BS22" s="59">
        <v>1.092599519162766</v>
      </c>
    </row>
    <row r="23" spans="2:71" x14ac:dyDescent="0.25">
      <c r="B23" s="52">
        <v>8.8399999999999994E-5</v>
      </c>
      <c r="C23" s="52">
        <v>8.1505999999999992E-3</v>
      </c>
      <c r="D23" s="52">
        <v>24.637840000000001</v>
      </c>
      <c r="E23" s="52">
        <v>8.1378679999999992</v>
      </c>
      <c r="F23" s="52">
        <v>2.2940754000000002E-3</v>
      </c>
      <c r="G23" s="52">
        <v>2.1670469E-4</v>
      </c>
      <c r="H23" s="52">
        <v>35.321682000000003</v>
      </c>
      <c r="I23" s="65">
        <v>8.1235290000000009E-3</v>
      </c>
      <c r="J23" s="52">
        <v>0.2700825</v>
      </c>
      <c r="K23" s="52">
        <v>0.35895962999999997</v>
      </c>
      <c r="L23" s="52">
        <v>4.2251660098174743E-2</v>
      </c>
      <c r="M23" s="52">
        <v>0.67129379012389589</v>
      </c>
      <c r="N23" s="52">
        <v>0.28800177999999999</v>
      </c>
      <c r="O23" s="52">
        <v>0.47849712999999999</v>
      </c>
      <c r="P23" s="52">
        <v>0.28025183015214372</v>
      </c>
      <c r="Q23" s="52">
        <v>1.1016391691521441</v>
      </c>
      <c r="T23" s="63">
        <v>9.0299999999999999E-5</v>
      </c>
      <c r="U23" s="63">
        <v>5.7815999999999996E-3</v>
      </c>
      <c r="V23" s="63">
        <v>26.095918999999999</v>
      </c>
      <c r="W23" s="63">
        <v>7.9475100000000003</v>
      </c>
      <c r="X23" s="63">
        <v>2.3056825E-3</v>
      </c>
      <c r="Y23" s="63">
        <v>2.1203446E-4</v>
      </c>
      <c r="Z23" s="63">
        <v>35.338380000000001</v>
      </c>
      <c r="AA23" s="66">
        <v>7.2992276000000004E-5</v>
      </c>
      <c r="AB23" s="63">
        <v>0.26474546999999998</v>
      </c>
      <c r="AC23" s="63">
        <v>0.31587418499999997</v>
      </c>
      <c r="AD23" s="63">
        <v>3.2364316078051403E-2</v>
      </c>
      <c r="AE23" s="63">
        <v>0.61298397110075464</v>
      </c>
      <c r="AF23" s="63">
        <v>0.273250575</v>
      </c>
      <c r="AG23" s="63">
        <v>0.45092610999999999</v>
      </c>
      <c r="AH23" s="63">
        <v>0.2434790601284772</v>
      </c>
      <c r="AI23" s="63">
        <v>1.0194466929284769</v>
      </c>
      <c r="AL23" s="54">
        <v>9.6100000000000005E-5</v>
      </c>
      <c r="AM23" s="54">
        <v>4.1286999999999999E-3</v>
      </c>
      <c r="AN23" s="54">
        <v>27.575254000000001</v>
      </c>
      <c r="AO23" s="54">
        <v>7.7437659999999999</v>
      </c>
      <c r="AP23" s="54">
        <v>2.3183710000000001E-3</v>
      </c>
      <c r="AQ23" s="54">
        <v>2.0751314999999999E-4</v>
      </c>
      <c r="AR23" s="54">
        <v>35.355587</v>
      </c>
      <c r="AS23" s="72">
        <v>2.6729946000000002E-10</v>
      </c>
      <c r="AT23" s="54">
        <v>0.25806897000000001</v>
      </c>
      <c r="AU23" s="54">
        <v>0.27508348999999999</v>
      </c>
      <c r="AV23" s="54">
        <v>2.2982156063443681E-2</v>
      </c>
      <c r="AW23" s="54">
        <v>0.55613461608312809</v>
      </c>
      <c r="AX23" s="54">
        <v>0.25857963</v>
      </c>
      <c r="AY23" s="54">
        <v>0.42431368000000003</v>
      </c>
      <c r="AZ23" s="54">
        <v>0.20870891011099649</v>
      </c>
      <c r="BA23" s="54">
        <v>0.95654076546428313</v>
      </c>
      <c r="BD23" s="59">
        <v>9.48E-5</v>
      </c>
      <c r="BE23" s="59">
        <v>4.8617E-3</v>
      </c>
      <c r="BF23" s="59">
        <v>26.823805</v>
      </c>
      <c r="BG23" s="59">
        <v>7.8619909999999997</v>
      </c>
      <c r="BH23" s="59">
        <v>2.3132903000000001E-3</v>
      </c>
      <c r="BI23" s="59">
        <v>2.0976657000000001E-4</v>
      </c>
      <c r="BJ23" s="59">
        <v>35.351208</v>
      </c>
      <c r="BK23" s="69">
        <v>3.5328672999999999E-10</v>
      </c>
      <c r="BL23" s="59">
        <v>0.26157121</v>
      </c>
      <c r="BM23" s="59">
        <v>0.29441650000000003</v>
      </c>
      <c r="BN23" s="59">
        <v>2.7179016069564861E-2</v>
      </c>
      <c r="BO23" s="59">
        <v>0.5831667260905673</v>
      </c>
      <c r="BP23" s="59">
        <v>0.26571207499999999</v>
      </c>
      <c r="BQ23" s="59">
        <v>0.43721877999999997</v>
      </c>
      <c r="BR23" s="59">
        <v>0.22467901011864949</v>
      </c>
      <c r="BS23" s="59">
        <v>0.97298022547193619</v>
      </c>
    </row>
    <row r="24" spans="2:71" x14ac:dyDescent="0.25">
      <c r="B24" s="52">
        <v>4.7599999999999998E-5</v>
      </c>
      <c r="C24" s="52">
        <v>1.4427000000000001E-3</v>
      </c>
      <c r="D24" s="52">
        <v>31.02692</v>
      </c>
      <c r="E24" s="52">
        <v>8.0965860000000003</v>
      </c>
      <c r="F24" s="52">
        <v>2.2060575000000002E-3</v>
      </c>
      <c r="G24" s="52">
        <v>2.0467955999999999E-4</v>
      </c>
      <c r="H24" s="52">
        <v>33.929447000000003</v>
      </c>
      <c r="I24" s="65">
        <v>8.9665749999999998E-4</v>
      </c>
      <c r="J24" s="52">
        <v>0.20074500000000001</v>
      </c>
      <c r="K24" s="52">
        <v>0.17337166000000001</v>
      </c>
      <c r="L24" s="52">
        <v>1.543270505491337E-2</v>
      </c>
      <c r="M24" s="52">
        <v>0.38954936507286669</v>
      </c>
      <c r="N24" s="52">
        <v>0.24679404999999999</v>
      </c>
      <c r="O24" s="52">
        <v>0.42002629000000002</v>
      </c>
      <c r="P24" s="52">
        <v>0.27287173017702471</v>
      </c>
      <c r="Q24" s="52">
        <v>0.98999353467702478</v>
      </c>
      <c r="T24" s="63">
        <v>4.7599999999999998E-5</v>
      </c>
      <c r="U24" s="63">
        <v>1.0757E-3</v>
      </c>
      <c r="V24" s="63">
        <v>32.581245000000003</v>
      </c>
      <c r="W24" s="63">
        <v>7.9237633000000001</v>
      </c>
      <c r="X24" s="63">
        <v>2.2127356000000002E-3</v>
      </c>
      <c r="Y24" s="63">
        <v>2.0075097999999999E-4</v>
      </c>
      <c r="Z24" s="63">
        <v>33.899450000000002</v>
      </c>
      <c r="AA24" s="66">
        <v>6.4244150000000001E-5</v>
      </c>
      <c r="AB24" s="63">
        <v>0.18310966400000001</v>
      </c>
      <c r="AC24" s="63">
        <v>0.15363460200000001</v>
      </c>
      <c r="AD24" s="63">
        <v>1.3670846053651139E-2</v>
      </c>
      <c r="AE24" s="63">
        <v>0.3504151120713071</v>
      </c>
      <c r="AF24" s="63">
        <v>0.22960734999999999</v>
      </c>
      <c r="AG24" s="63">
        <v>0.39891628000000001</v>
      </c>
      <c r="AH24" s="63">
        <v>0.25924718017506282</v>
      </c>
      <c r="AI24" s="63">
        <v>0.94060610510506271</v>
      </c>
      <c r="AL24" s="54">
        <v>4.8900000000000003E-5</v>
      </c>
      <c r="AM24" s="54">
        <v>7.8080000000000001E-4</v>
      </c>
      <c r="AN24" s="54">
        <v>34.164709999999999</v>
      </c>
      <c r="AO24" s="54">
        <v>7.7379303000000004</v>
      </c>
      <c r="AP24" s="54">
        <v>2.2205603E-3</v>
      </c>
      <c r="AQ24" s="54">
        <v>1.9697068E-4</v>
      </c>
      <c r="AR24" s="54">
        <v>33.871490000000001</v>
      </c>
      <c r="AS24" s="72">
        <v>1.3503820000000001E-7</v>
      </c>
      <c r="AT24" s="54">
        <v>0.16603066</v>
      </c>
      <c r="AU24" s="54">
        <v>0.13548486000000001</v>
      </c>
      <c r="AV24" s="54">
        <v>1.2156954052441179E-2</v>
      </c>
      <c r="AW24" s="54">
        <v>0.3136724740697841</v>
      </c>
      <c r="AX24" s="54">
        <v>0.21315556999999999</v>
      </c>
      <c r="AY24" s="54">
        <v>0.37852766999999998</v>
      </c>
      <c r="AZ24" s="54">
        <v>0.2466827601740329</v>
      </c>
      <c r="BA24" s="54">
        <v>0.90165097782403292</v>
      </c>
      <c r="BD24" s="59">
        <v>4.8900000000000003E-5</v>
      </c>
      <c r="BE24" s="59">
        <v>9.2429999999999997E-4</v>
      </c>
      <c r="BF24" s="59">
        <v>33.369280000000003</v>
      </c>
      <c r="BG24" s="59">
        <v>7.8428183000000002</v>
      </c>
      <c r="BH24" s="59">
        <v>2.2182039000000001E-3</v>
      </c>
      <c r="BI24" s="59">
        <v>1.9883920000000001E-4</v>
      </c>
      <c r="BJ24" s="59">
        <v>33.890790000000003</v>
      </c>
      <c r="BK24" s="69">
        <v>1.287465E-5</v>
      </c>
      <c r="BL24" s="59">
        <v>0.17434508000000001</v>
      </c>
      <c r="BM24" s="59">
        <v>0.14413957999999999</v>
      </c>
      <c r="BN24" s="59">
        <v>1.30474790533022E-2</v>
      </c>
      <c r="BO24" s="59">
        <v>0.33153213907087081</v>
      </c>
      <c r="BP24" s="59">
        <v>0.22120089000000001</v>
      </c>
      <c r="BQ24" s="59">
        <v>0.38911231000000002</v>
      </c>
      <c r="BR24" s="59">
        <v>0.25417170017651097</v>
      </c>
      <c r="BS24" s="59">
        <v>0.91035528982651104</v>
      </c>
    </row>
    <row r="25" spans="2:71" x14ac:dyDescent="0.25">
      <c r="B25" s="52">
        <v>8.7000000000000001E-5</v>
      </c>
      <c r="C25" s="52">
        <v>6.8249000000000001E-3</v>
      </c>
      <c r="D25" s="52">
        <v>25.35707</v>
      </c>
      <c r="E25" s="52">
        <v>8.1318950000000001</v>
      </c>
      <c r="F25" s="52">
        <v>2.2629728000000001E-3</v>
      </c>
      <c r="G25" s="52">
        <v>2.1657657999999999E-4</v>
      </c>
      <c r="H25" s="52">
        <v>34.834705</v>
      </c>
      <c r="I25" s="65">
        <v>1.4805370999999999E-2</v>
      </c>
      <c r="J25" s="52">
        <v>0.26788636999999998</v>
      </c>
      <c r="K25" s="52">
        <v>0.36550702000000002</v>
      </c>
      <c r="L25" s="52">
        <v>4.2444497083231197E-2</v>
      </c>
      <c r="M25" s="52">
        <v>0.67583788710752379</v>
      </c>
      <c r="N25" s="52">
        <v>0.29296182599999998</v>
      </c>
      <c r="O25" s="52">
        <v>0.47956344000000012</v>
      </c>
      <c r="P25" s="52">
        <v>0.31178346017324771</v>
      </c>
      <c r="Q25" s="52">
        <v>1.1472546711732481</v>
      </c>
      <c r="T25" s="63">
        <v>8.92E-5</v>
      </c>
      <c r="U25" s="63">
        <v>4.9534000000000002E-3</v>
      </c>
      <c r="V25" s="63">
        <v>26.792774000000001</v>
      </c>
      <c r="W25" s="63">
        <v>7.9498153</v>
      </c>
      <c r="X25" s="63">
        <v>2.2728650000000002E-3</v>
      </c>
      <c r="Y25" s="63">
        <v>2.1203937999999999E-4</v>
      </c>
      <c r="Z25" s="63">
        <v>34.83128</v>
      </c>
      <c r="AA25" s="66">
        <v>5.0733389999999996E-3</v>
      </c>
      <c r="AB25" s="63">
        <v>0.26218063000000003</v>
      </c>
      <c r="AC25" s="63">
        <v>0.31909544000000001</v>
      </c>
      <c r="AD25" s="63">
        <v>3.2993235072251548E-2</v>
      </c>
      <c r="AE25" s="63">
        <v>0.61426930509435795</v>
      </c>
      <c r="AF25" s="63">
        <v>0.27886261000000001</v>
      </c>
      <c r="AG25" s="63">
        <v>0.45182559</v>
      </c>
      <c r="AH25" s="63">
        <v>0.27592996014689541</v>
      </c>
      <c r="AI25" s="63">
        <v>1.0652570191468951</v>
      </c>
      <c r="AL25" s="54">
        <v>9.5000000000000005E-5</v>
      </c>
      <c r="AM25" s="54">
        <v>3.5921E-3</v>
      </c>
      <c r="AN25" s="54">
        <v>28.256592000000001</v>
      </c>
      <c r="AO25" s="54">
        <v>7.7485340000000003</v>
      </c>
      <c r="AP25" s="54">
        <v>2.2840008999999999E-3</v>
      </c>
      <c r="AQ25" s="54">
        <v>2.0756877999999999E-4</v>
      </c>
      <c r="AR25" s="54">
        <v>34.830204000000002</v>
      </c>
      <c r="AS25" s="72">
        <v>5.413251E-7</v>
      </c>
      <c r="AT25" s="54">
        <v>0.254885894</v>
      </c>
      <c r="AU25" s="54">
        <v>0.27523536999999998</v>
      </c>
      <c r="AV25" s="54">
        <v>2.4786832063023571E-2</v>
      </c>
      <c r="AW25" s="54">
        <v>0.55490809608304914</v>
      </c>
      <c r="AX25" s="54">
        <v>0.26439665600000001</v>
      </c>
      <c r="AY25" s="54">
        <v>0.42509709000000001</v>
      </c>
      <c r="AZ25" s="54">
        <v>0.2413745001263394</v>
      </c>
      <c r="BA25" s="54">
        <v>0.99809438666633943</v>
      </c>
      <c r="BD25" s="59">
        <v>9.3599999999999998E-5</v>
      </c>
      <c r="BE25" s="59">
        <v>4.1949999999999999E-3</v>
      </c>
      <c r="BF25" s="59">
        <v>27.518111999999999</v>
      </c>
      <c r="BG25" s="59">
        <v>7.8634329999999997</v>
      </c>
      <c r="BH25" s="59">
        <v>2.2798433999999998E-3</v>
      </c>
      <c r="BI25" s="59">
        <v>2.0977235000000001E-4</v>
      </c>
      <c r="BJ25" s="59">
        <v>34.83663</v>
      </c>
      <c r="BK25" s="69">
        <v>6.5359654000000001E-4</v>
      </c>
      <c r="BL25" s="59">
        <v>0.25868949000000002</v>
      </c>
      <c r="BM25" s="59">
        <v>0.296228135</v>
      </c>
      <c r="BN25" s="59">
        <v>2.869047806750601E-2</v>
      </c>
      <c r="BO25" s="59">
        <v>0.58360810308861233</v>
      </c>
      <c r="BP25" s="59">
        <v>0.27148338999999999</v>
      </c>
      <c r="BQ25" s="59">
        <v>0.43823391</v>
      </c>
      <c r="BR25" s="59">
        <v>0.25726178013468343</v>
      </c>
      <c r="BS25" s="59">
        <v>1.0144451436746831</v>
      </c>
    </row>
    <row r="26" spans="2:71" x14ac:dyDescent="0.25">
      <c r="B26" s="52">
        <v>8.4699999999999999E-5</v>
      </c>
      <c r="C26" s="52">
        <v>8.0275999999999993E-3</v>
      </c>
      <c r="D26" s="52">
        <v>25.451896999999999</v>
      </c>
      <c r="E26" s="52">
        <v>8.1324719999999999</v>
      </c>
      <c r="F26" s="52">
        <v>2.2661434000000001E-3</v>
      </c>
      <c r="G26" s="52">
        <v>2.1529401E-4</v>
      </c>
      <c r="H26" s="52">
        <v>34.9099</v>
      </c>
      <c r="I26" s="65">
        <v>2.0615293E-2</v>
      </c>
      <c r="J26" s="52">
        <v>0.26653595499999999</v>
      </c>
      <c r="K26" s="52">
        <v>0.37899256999999997</v>
      </c>
      <c r="L26" s="52">
        <v>4.8778520097782677E-2</v>
      </c>
      <c r="M26" s="52">
        <v>0.69430704512457142</v>
      </c>
      <c r="N26" s="52">
        <v>0.29361982399999997</v>
      </c>
      <c r="O26" s="52">
        <v>0.48444722000000001</v>
      </c>
      <c r="P26" s="52">
        <v>0.32876596020515497</v>
      </c>
      <c r="Q26" s="52">
        <v>1.1753355922051549</v>
      </c>
      <c r="T26" s="63">
        <v>8.6700000000000007E-5</v>
      </c>
      <c r="U26" s="63">
        <v>5.9126999999999999E-3</v>
      </c>
      <c r="V26" s="63">
        <v>26.913215999999998</v>
      </c>
      <c r="W26" s="63">
        <v>7.9478439999999999</v>
      </c>
      <c r="X26" s="63">
        <v>2.2759863999999999E-3</v>
      </c>
      <c r="Y26" s="63">
        <v>2.107984E-4</v>
      </c>
      <c r="Z26" s="63">
        <v>34.895653000000003</v>
      </c>
      <c r="AA26" s="66">
        <v>1.1963303999999999E-2</v>
      </c>
      <c r="AB26" s="63">
        <v>0.26104275399999999</v>
      </c>
      <c r="AC26" s="63">
        <v>0.33629789999999998</v>
      </c>
      <c r="AD26" s="63">
        <v>3.9302304083794877E-2</v>
      </c>
      <c r="AE26" s="63">
        <v>0.63664295810810145</v>
      </c>
      <c r="AF26" s="63">
        <v>0.28010713999999998</v>
      </c>
      <c r="AG26" s="63">
        <v>0.45693656999999999</v>
      </c>
      <c r="AH26" s="63">
        <v>0.29652970017554509</v>
      </c>
      <c r="AI26" s="63">
        <v>1.0986934466755449</v>
      </c>
      <c r="AL26" s="54">
        <v>9.2100000000000003E-5</v>
      </c>
      <c r="AM26" s="54">
        <v>4.3284999999999999E-3</v>
      </c>
      <c r="AN26" s="54">
        <v>28.396934999999999</v>
      </c>
      <c r="AO26" s="54">
        <v>7.7460836999999998</v>
      </c>
      <c r="AP26" s="54">
        <v>2.2868633000000002E-3</v>
      </c>
      <c r="AQ26" s="54">
        <v>2.0641714000000001E-4</v>
      </c>
      <c r="AR26" s="54">
        <v>34.882477000000002</v>
      </c>
      <c r="AS26" s="72">
        <v>3.8638345000000002E-3</v>
      </c>
      <c r="AT26" s="54">
        <v>0.25420247000000001</v>
      </c>
      <c r="AU26" s="54">
        <v>0.29457264</v>
      </c>
      <c r="AV26" s="54">
        <v>3.1310387073646383E-2</v>
      </c>
      <c r="AW26" s="54">
        <v>0.58008549709600099</v>
      </c>
      <c r="AX26" s="54">
        <v>0.26655358000000001</v>
      </c>
      <c r="AY26" s="54">
        <v>0.43097423000000001</v>
      </c>
      <c r="AZ26" s="54">
        <v>0.26480895015104411</v>
      </c>
      <c r="BA26" s="54">
        <v>1.0350175091510441</v>
      </c>
      <c r="BD26" s="59">
        <v>9.09E-5</v>
      </c>
      <c r="BE26" s="59">
        <v>5.0175000000000003E-3</v>
      </c>
      <c r="BF26" s="59">
        <v>27.642537999999998</v>
      </c>
      <c r="BG26" s="59">
        <v>7.8623136999999996</v>
      </c>
      <c r="BH26" s="59">
        <v>2.2826792999999998E-3</v>
      </c>
      <c r="BI26" s="59">
        <v>2.0860354000000001E-4</v>
      </c>
      <c r="BJ26" s="59">
        <v>34.894733000000002</v>
      </c>
      <c r="BK26" s="69">
        <v>7.3508919999999986E-3</v>
      </c>
      <c r="BL26" s="59">
        <v>0.25778498999999999</v>
      </c>
      <c r="BM26" s="59">
        <v>0.31420741000000002</v>
      </c>
      <c r="BN26" s="59">
        <v>3.4769565077738623E-2</v>
      </c>
      <c r="BO26" s="59">
        <v>0.60676196510088976</v>
      </c>
      <c r="BP26" s="59">
        <v>0.27321245999999999</v>
      </c>
      <c r="BQ26" s="59">
        <v>0.44344957000000002</v>
      </c>
      <c r="BR26" s="59">
        <v>0.27917382016086739</v>
      </c>
      <c r="BS26" s="59">
        <v>1.0498361051608669</v>
      </c>
    </row>
    <row r="27" spans="2:71" x14ac:dyDescent="0.25">
      <c r="B27" s="52">
        <v>1.9709999999999999E-4</v>
      </c>
      <c r="C27" s="52">
        <v>4.9702499999999997E-2</v>
      </c>
      <c r="D27" s="52">
        <v>20.66263</v>
      </c>
      <c r="E27" s="52">
        <v>8.1711460000000002</v>
      </c>
      <c r="F27" s="52">
        <v>2.3194273999999999E-3</v>
      </c>
      <c r="G27" s="52">
        <v>2.3058568E-4</v>
      </c>
      <c r="H27" s="52">
        <v>35.546439999999997</v>
      </c>
      <c r="I27" s="65">
        <v>3.9875470000000001E-3</v>
      </c>
      <c r="J27" s="52">
        <v>0.26695042000000002</v>
      </c>
      <c r="K27" s="52">
        <v>0.37979522999999998</v>
      </c>
      <c r="L27" s="52">
        <v>7.280861984425599E-2</v>
      </c>
      <c r="M27" s="52">
        <v>0.71955426990382432</v>
      </c>
      <c r="N27" s="52">
        <v>0.27787112600000002</v>
      </c>
      <c r="O27" s="52">
        <v>0.53403425999999998</v>
      </c>
      <c r="P27" s="52">
        <v>0.207924260128383</v>
      </c>
      <c r="Q27" s="52">
        <v>1.064231293128383</v>
      </c>
      <c r="T27" s="63">
        <v>2.0440000000000001E-4</v>
      </c>
      <c r="U27" s="63">
        <v>4.1008599999999999E-2</v>
      </c>
      <c r="V27" s="63">
        <v>22.123854000000001</v>
      </c>
      <c r="W27" s="63">
        <v>7.9586439999999996</v>
      </c>
      <c r="X27" s="63">
        <v>2.3326419999999998E-3</v>
      </c>
      <c r="Y27" s="63">
        <v>2.2502340999999999E-4</v>
      </c>
      <c r="Z27" s="63">
        <v>35.617268000000003</v>
      </c>
      <c r="AA27" s="66">
        <v>3.3516777E-4</v>
      </c>
      <c r="AB27" s="63">
        <v>0.26222700599999998</v>
      </c>
      <c r="AC27" s="63">
        <v>0.35005947999999998</v>
      </c>
      <c r="AD27" s="63">
        <v>6.6636358527559711E-2</v>
      </c>
      <c r="AE27" s="63">
        <v>0.67892284458664298</v>
      </c>
      <c r="AF27" s="63">
        <v>0.266306286</v>
      </c>
      <c r="AG27" s="63">
        <v>0.51016742000000004</v>
      </c>
      <c r="AH27" s="63">
        <v>0.18900925012877301</v>
      </c>
      <c r="AI27" s="63">
        <v>1.009895308928773</v>
      </c>
      <c r="AL27" s="54">
        <v>2.195E-4</v>
      </c>
      <c r="AM27" s="54">
        <v>3.4600600000000002E-2</v>
      </c>
      <c r="AN27" s="54">
        <v>23.65803</v>
      </c>
      <c r="AO27" s="54">
        <v>7.7454859999999996</v>
      </c>
      <c r="AP27" s="54">
        <v>2.3475089999999998E-3</v>
      </c>
      <c r="AQ27" s="54">
        <v>2.1936085000000001E-4</v>
      </c>
      <c r="AR27" s="54">
        <v>35.705787999999998</v>
      </c>
      <c r="AS27" s="72">
        <v>1.4343107E-9</v>
      </c>
      <c r="AT27" s="54">
        <v>0.25558170000000002</v>
      </c>
      <c r="AU27" s="54">
        <v>0.31679381600000001</v>
      </c>
      <c r="AV27" s="54">
        <v>5.9849152057194703E-2</v>
      </c>
      <c r="AW27" s="54">
        <v>0.63222466811574884</v>
      </c>
      <c r="AX27" s="54">
        <v>0.25207859999999999</v>
      </c>
      <c r="AY27" s="54">
        <v>0.48265575999999999</v>
      </c>
      <c r="AZ27" s="54">
        <v>0.16186583012259781</v>
      </c>
      <c r="BA27" s="54">
        <v>0.95860247502359786</v>
      </c>
      <c r="BD27" s="59">
        <v>2.139E-4</v>
      </c>
      <c r="BE27" s="59">
        <v>3.8406999999999997E-2</v>
      </c>
      <c r="BF27" s="59">
        <v>22.869893999999999</v>
      </c>
      <c r="BG27" s="59">
        <v>7.8694863000000002</v>
      </c>
      <c r="BH27" s="59">
        <v>2.3415192999999999E-3</v>
      </c>
      <c r="BI27" s="59">
        <v>2.2223020000000001E-4</v>
      </c>
      <c r="BJ27" s="59">
        <v>35.666980000000002</v>
      </c>
      <c r="BK27" s="69">
        <v>1.7169010000000001E-6</v>
      </c>
      <c r="BL27" s="59">
        <v>0.25896151000000001</v>
      </c>
      <c r="BM27" s="59">
        <v>0.33540838000000001</v>
      </c>
      <c r="BN27" s="59">
        <v>6.4168035456696401E-2</v>
      </c>
      <c r="BO27" s="59">
        <v>0.65853792551668366</v>
      </c>
      <c r="BP27" s="59">
        <v>0.260014784</v>
      </c>
      <c r="BQ27" s="59">
        <v>0.49755634999999998</v>
      </c>
      <c r="BR27" s="59">
        <v>0.17986855012922831</v>
      </c>
      <c r="BS27" s="59">
        <v>0.97715974603022837</v>
      </c>
    </row>
    <row r="28" spans="2:71" x14ac:dyDescent="0.25">
      <c r="B28" s="52">
        <v>1.505E-4</v>
      </c>
      <c r="C28" s="52">
        <v>3.7800199999999999E-2</v>
      </c>
      <c r="D28" s="52">
        <v>18.396000000000001</v>
      </c>
      <c r="E28" s="52">
        <v>8.1674969999999991</v>
      </c>
      <c r="F28" s="52">
        <v>2.3023625999999998E-3</v>
      </c>
      <c r="G28" s="52">
        <v>2.3919262000000001E-4</v>
      </c>
      <c r="H28" s="52">
        <v>35.100270000000002</v>
      </c>
      <c r="I28" s="65">
        <v>1.8254505E-5</v>
      </c>
      <c r="J28" s="52">
        <v>0.27305768000000002</v>
      </c>
      <c r="K28" s="52">
        <v>0.42690861000000002</v>
      </c>
      <c r="L28" s="52">
        <v>7.1969286507693436E-2</v>
      </c>
      <c r="M28" s="52">
        <v>0.77193557655311418</v>
      </c>
      <c r="N28" s="52">
        <v>0.28866504999999998</v>
      </c>
      <c r="O28" s="52">
        <v>0.55755180999999998</v>
      </c>
      <c r="P28" s="52">
        <v>0.2023459700979677</v>
      </c>
      <c r="Q28" s="52">
        <v>1.088095234602968</v>
      </c>
      <c r="T28" s="63">
        <v>1.5330000000000001E-4</v>
      </c>
      <c r="U28" s="63">
        <v>2.8168100000000001E-2</v>
      </c>
      <c r="V28" s="63">
        <v>19.857109999999999</v>
      </c>
      <c r="W28" s="63">
        <v>7.9372059999999998</v>
      </c>
      <c r="X28" s="63">
        <v>2.3138543999999999E-3</v>
      </c>
      <c r="Y28" s="63">
        <v>2.3315761000000001E-4</v>
      </c>
      <c r="Z28" s="63">
        <v>35.138424000000001</v>
      </c>
      <c r="AA28" s="66">
        <v>6.1016070000000001E-10</v>
      </c>
      <c r="AB28" s="63">
        <v>0.271231534</v>
      </c>
      <c r="AC28" s="63">
        <v>0.38085437</v>
      </c>
      <c r="AD28" s="63">
        <v>5.9332825407203083E-2</v>
      </c>
      <c r="AE28" s="63">
        <v>0.71141872944788842</v>
      </c>
      <c r="AF28" s="63">
        <v>0.27219158999999998</v>
      </c>
      <c r="AG28" s="63">
        <v>0.52973954000000001</v>
      </c>
      <c r="AH28" s="63">
        <v>0.15527633008782951</v>
      </c>
      <c r="AI28" s="63">
        <v>1.0005850167207171</v>
      </c>
      <c r="AL28" s="54">
        <v>1.6029999999999999E-4</v>
      </c>
      <c r="AM28" s="54">
        <v>2.0406899999999999E-2</v>
      </c>
      <c r="AN28" s="54">
        <v>21.315301999999999</v>
      </c>
      <c r="AO28" s="54">
        <v>7.7260520000000001</v>
      </c>
      <c r="AP28" s="54">
        <v>2.3262553999999999E-3</v>
      </c>
      <c r="AQ28" s="54">
        <v>2.2745010000000001E-4</v>
      </c>
      <c r="AR28" s="54">
        <v>35.184116000000003</v>
      </c>
      <c r="AS28" s="72">
        <v>3.7155777999999999E-10</v>
      </c>
      <c r="AT28" s="54">
        <v>0.26860787000000003</v>
      </c>
      <c r="AU28" s="54">
        <v>0.33918309000000002</v>
      </c>
      <c r="AV28" s="54">
        <v>4.7399096303975187E-2</v>
      </c>
      <c r="AW28" s="54">
        <v>0.65519005633915384</v>
      </c>
      <c r="AX28" s="54">
        <v>0.25739276999999999</v>
      </c>
      <c r="AY28" s="54">
        <v>0.50350187999999996</v>
      </c>
      <c r="AZ28" s="54">
        <v>0.1115391550781808</v>
      </c>
      <c r="BA28" s="54">
        <v>0.92842048251620879</v>
      </c>
      <c r="BD28" s="59">
        <v>1.5970000000000001E-4</v>
      </c>
      <c r="BE28" s="59">
        <v>2.4433699999999999E-2</v>
      </c>
      <c r="BF28" s="59">
        <v>20.573149999999998</v>
      </c>
      <c r="BG28" s="59">
        <v>7.8514524000000003</v>
      </c>
      <c r="BH28" s="59">
        <v>2.3213133999999999E-3</v>
      </c>
      <c r="BI28" s="59">
        <v>2.3028335999999999E-4</v>
      </c>
      <c r="BJ28" s="59">
        <v>35.171947000000003</v>
      </c>
      <c r="BK28" s="69">
        <v>4.3802814000000002E-10</v>
      </c>
      <c r="BL28" s="59">
        <v>0.26964541199999997</v>
      </c>
      <c r="BM28" s="59">
        <v>0.35658719999999999</v>
      </c>
      <c r="BN28" s="59">
        <v>5.3022902362251073E-2</v>
      </c>
      <c r="BO28" s="59">
        <v>0.6792555144005189</v>
      </c>
      <c r="BP28" s="59">
        <v>0.26302658000000001</v>
      </c>
      <c r="BQ28" s="59">
        <v>0.51567319999999994</v>
      </c>
      <c r="BR28" s="59">
        <v>0.12650596008095799</v>
      </c>
      <c r="BS28" s="59">
        <v>0.94341801051898611</v>
      </c>
    </row>
    <row r="29" spans="2:71" x14ac:dyDescent="0.25">
      <c r="B29" s="52">
        <v>1.7249999999999999E-4</v>
      </c>
      <c r="C29" s="52">
        <v>3.2956399999999997E-2</v>
      </c>
      <c r="D29" s="52">
        <v>20.839901000000001</v>
      </c>
      <c r="E29" s="52">
        <v>8.1745610000000006</v>
      </c>
      <c r="F29" s="52">
        <v>2.3223431999999998E-3</v>
      </c>
      <c r="G29" s="52">
        <v>2.3420365E-4</v>
      </c>
      <c r="H29" s="52">
        <v>35.576946</v>
      </c>
      <c r="I29" s="65">
        <v>2.9746080000000001E-2</v>
      </c>
      <c r="J29" s="52">
        <v>0.26956443000000002</v>
      </c>
      <c r="K29" s="52">
        <v>0.44679891999999999</v>
      </c>
      <c r="L29" s="52">
        <v>8.0499777751828497E-2</v>
      </c>
      <c r="M29" s="52">
        <v>0.79686312780320767</v>
      </c>
      <c r="N29" s="52">
        <v>0.30938677399999998</v>
      </c>
      <c r="O29" s="52">
        <v>0.54635257999999998</v>
      </c>
      <c r="P29" s="52">
        <v>0.34546193020318172</v>
      </c>
      <c r="Q29" s="52">
        <v>1.2761281942031819</v>
      </c>
      <c r="T29" s="63">
        <v>1.7880000000000001E-4</v>
      </c>
      <c r="U29" s="63">
        <v>2.4257600000000001E-2</v>
      </c>
      <c r="V29" s="63">
        <v>22.353045000000002</v>
      </c>
      <c r="W29" s="63">
        <v>7.9681600000000001</v>
      </c>
      <c r="X29" s="63">
        <v>2.3356221999999999E-3</v>
      </c>
      <c r="Y29" s="63">
        <v>2.2819967000000001E-4</v>
      </c>
      <c r="Z29" s="63">
        <v>35.648159999999997</v>
      </c>
      <c r="AA29" s="66">
        <v>2.1102373000000001E-2</v>
      </c>
      <c r="AB29" s="63">
        <v>0.26649925400000002</v>
      </c>
      <c r="AC29" s="63">
        <v>0.40474696999999998</v>
      </c>
      <c r="AD29" s="63">
        <v>7.0206111336612601E-2</v>
      </c>
      <c r="AE29" s="63">
        <v>0.74145233538303434</v>
      </c>
      <c r="AF29" s="63">
        <v>0.29496078999999997</v>
      </c>
      <c r="AG29" s="63">
        <v>0.51538170999999999</v>
      </c>
      <c r="AH29" s="63">
        <v>0.31312920018547408</v>
      </c>
      <c r="AI29" s="63">
        <v>1.1973822781854739</v>
      </c>
      <c r="AL29" s="54">
        <v>1.9349999999999999E-4</v>
      </c>
      <c r="AM29" s="54">
        <v>1.85285E-2</v>
      </c>
      <c r="AN29" s="54">
        <v>23.922915</v>
      </c>
      <c r="AO29" s="54">
        <v>7.7575726999999999</v>
      </c>
      <c r="AP29" s="54">
        <v>2.3504528000000001E-3</v>
      </c>
      <c r="AQ29" s="54">
        <v>2.2209728E-4</v>
      </c>
      <c r="AR29" s="54">
        <v>35.735354999999998</v>
      </c>
      <c r="AS29" s="72">
        <v>1.25373285E-2</v>
      </c>
      <c r="AT29" s="54">
        <v>0.26202165399999999</v>
      </c>
      <c r="AU29" s="54">
        <v>0.36372821</v>
      </c>
      <c r="AV29" s="54">
        <v>6.0221236874107402E-2</v>
      </c>
      <c r="AW29" s="54">
        <v>0.68597110091536584</v>
      </c>
      <c r="AX29" s="54">
        <v>0.27990166999999999</v>
      </c>
      <c r="AY29" s="54">
        <v>0.48626934999999999</v>
      </c>
      <c r="AZ29" s="54">
        <v>0.2783980701688456</v>
      </c>
      <c r="BA29" s="54">
        <v>1.130992106168845</v>
      </c>
      <c r="BD29" s="59">
        <v>1.8819999999999999E-4</v>
      </c>
      <c r="BE29" s="59">
        <v>2.1688099999999998E-2</v>
      </c>
      <c r="BF29" s="59">
        <v>23.112110000000001</v>
      </c>
      <c r="BG29" s="59">
        <v>7.8792543000000004</v>
      </c>
      <c r="BH29" s="59">
        <v>2.3444223000000002E-3</v>
      </c>
      <c r="BI29" s="59">
        <v>2.2523943000000001E-4</v>
      </c>
      <c r="BJ29" s="59">
        <v>35.696423000000003</v>
      </c>
      <c r="BK29" s="69">
        <v>1.7989594000000001E-2</v>
      </c>
      <c r="BL29" s="59">
        <v>0.26433079599999998</v>
      </c>
      <c r="BM29" s="59">
        <v>0.38673603000000001</v>
      </c>
      <c r="BN29" s="59">
        <v>6.618959621128391E-2</v>
      </c>
      <c r="BO29" s="59">
        <v>0.71725642225583774</v>
      </c>
      <c r="BP29" s="59">
        <v>0.28845216000000001</v>
      </c>
      <c r="BQ29" s="59">
        <v>0.50221559000000005</v>
      </c>
      <c r="BR29" s="59">
        <v>0.30073366018308062</v>
      </c>
      <c r="BS29" s="59">
        <v>1.153801937183081</v>
      </c>
    </row>
    <row r="30" spans="2:71" x14ac:dyDescent="0.25">
      <c r="B30" s="52">
        <v>1.4799999999999999E-4</v>
      </c>
      <c r="C30" s="52">
        <v>3.4639200000000002E-2</v>
      </c>
      <c r="D30" s="52">
        <v>19.444116999999999</v>
      </c>
      <c r="E30" s="52">
        <v>8.1598469999999992</v>
      </c>
      <c r="F30" s="52">
        <v>2.3069102000000002E-3</v>
      </c>
      <c r="G30" s="52">
        <v>2.3500079999999999E-4</v>
      </c>
      <c r="H30" s="52">
        <v>35.187716999999999</v>
      </c>
      <c r="I30" s="65">
        <v>2.0535414E-3</v>
      </c>
      <c r="J30" s="52">
        <v>0.27334185799999999</v>
      </c>
      <c r="K30" s="52">
        <v>0.41385781999999999</v>
      </c>
      <c r="L30" s="52">
        <v>6.7483190568584803E-2</v>
      </c>
      <c r="M30" s="52">
        <v>0.75468286861361644</v>
      </c>
      <c r="N30" s="52">
        <v>0.28864297</v>
      </c>
      <c r="O30" s="52">
        <v>0.54559551000000006</v>
      </c>
      <c r="P30" s="52">
        <v>0.21749099010862569</v>
      </c>
      <c r="Q30" s="52">
        <v>1.094685521508626</v>
      </c>
      <c r="T30" s="63">
        <v>1.506E-4</v>
      </c>
      <c r="U30" s="63">
        <v>2.51095E-2</v>
      </c>
      <c r="V30" s="63">
        <v>20.931072</v>
      </c>
      <c r="W30" s="63">
        <v>7.9349246000000004</v>
      </c>
      <c r="X30" s="63">
        <v>2.3187285000000001E-3</v>
      </c>
      <c r="Y30" s="63">
        <v>2.2914284999999999E-4</v>
      </c>
      <c r="Z30" s="63">
        <v>35.228416000000003</v>
      </c>
      <c r="AA30" s="66">
        <v>7.7986439999999999E-10</v>
      </c>
      <c r="AB30" s="63">
        <v>0.27108526399999999</v>
      </c>
      <c r="AC30" s="63">
        <v>0.37085671999999997</v>
      </c>
      <c r="AD30" s="63">
        <v>5.5781018432675362E-2</v>
      </c>
      <c r="AE30" s="63">
        <v>0.69772300247267083</v>
      </c>
      <c r="AF30" s="63">
        <v>0.27339385999999999</v>
      </c>
      <c r="AG30" s="63">
        <v>0.51827586999999997</v>
      </c>
      <c r="AH30" s="63">
        <v>0.17646575009845281</v>
      </c>
      <c r="AI30" s="63">
        <v>1.0128064859065651</v>
      </c>
      <c r="AL30" s="54">
        <v>1.562E-4</v>
      </c>
      <c r="AM30" s="54">
        <v>1.64668E-2</v>
      </c>
      <c r="AN30" s="54">
        <v>22.414490000000001</v>
      </c>
      <c r="AO30" s="54">
        <v>7.7266550000000001</v>
      </c>
      <c r="AP30" s="54">
        <v>2.3316996999999998E-3</v>
      </c>
      <c r="AQ30" s="54">
        <v>2.2362141999999999E-4</v>
      </c>
      <c r="AR30" s="54">
        <v>35.278087999999997</v>
      </c>
      <c r="AS30" s="72">
        <v>4.1822859999999998E-10</v>
      </c>
      <c r="AT30" s="54">
        <v>0.26869995000000002</v>
      </c>
      <c r="AU30" s="54">
        <v>0.33032886</v>
      </c>
      <c r="AV30" s="54">
        <v>4.3031823263463158E-2</v>
      </c>
      <c r="AW30" s="54">
        <v>0.64206063329587304</v>
      </c>
      <c r="AX30" s="54">
        <v>0.25945760000000001</v>
      </c>
      <c r="AY30" s="54">
        <v>0.49234772999999998</v>
      </c>
      <c r="AZ30" s="54">
        <v>0.13426977008729871</v>
      </c>
      <c r="BA30" s="54">
        <v>0.94396933063001731</v>
      </c>
      <c r="BD30" s="59">
        <v>1.5699999999999999E-4</v>
      </c>
      <c r="BE30" s="59">
        <v>2.15131E-2</v>
      </c>
      <c r="BF30" s="59">
        <v>21.651921999999999</v>
      </c>
      <c r="BG30" s="59">
        <v>7.850142</v>
      </c>
      <c r="BH30" s="59">
        <v>2.3263913999999998E-3</v>
      </c>
      <c r="BI30" s="59">
        <v>2.2638013999999999E-4</v>
      </c>
      <c r="BJ30" s="59">
        <v>35.263064999999997</v>
      </c>
      <c r="BK30" s="69">
        <v>5.4271869999999996E-10</v>
      </c>
      <c r="BL30" s="59">
        <v>0.26937467399999998</v>
      </c>
      <c r="BM30" s="59">
        <v>0.34826449999999998</v>
      </c>
      <c r="BN30" s="59">
        <v>4.9798034373478343E-2</v>
      </c>
      <c r="BO30" s="59">
        <v>0.66743720841084619</v>
      </c>
      <c r="BP30" s="59">
        <v>0.26492420999999999</v>
      </c>
      <c r="BQ30" s="59">
        <v>0.50484132999999998</v>
      </c>
      <c r="BR30" s="59">
        <v>0.1507353800915513</v>
      </c>
      <c r="BS30" s="59">
        <v>0.96035368463426996</v>
      </c>
    </row>
    <row r="31" spans="2:71" x14ac:dyDescent="0.25">
      <c r="B31" s="52">
        <v>1.0789999999999999E-4</v>
      </c>
      <c r="C31" s="52">
        <v>1.34854E-2</v>
      </c>
      <c r="D31" s="52">
        <v>21.996680999999999</v>
      </c>
      <c r="E31" s="52">
        <v>8.1497499999999992</v>
      </c>
      <c r="F31" s="52">
        <v>2.3298960000000001E-3</v>
      </c>
      <c r="G31" s="52">
        <v>2.2573672999999999E-4</v>
      </c>
      <c r="H31" s="52">
        <v>35.629289999999997</v>
      </c>
      <c r="I31" s="65">
        <v>2.018934E-2</v>
      </c>
      <c r="J31" s="52">
        <v>0.27483288</v>
      </c>
      <c r="K31" s="52">
        <v>0.42619506000000001</v>
      </c>
      <c r="L31" s="52">
        <v>5.8614872139600149E-2</v>
      </c>
      <c r="M31" s="52">
        <v>0.75964281217017582</v>
      </c>
      <c r="N31" s="52">
        <v>0.30753645000000002</v>
      </c>
      <c r="O31" s="52">
        <v>0.52036536</v>
      </c>
      <c r="P31" s="52">
        <v>0.32273936016179672</v>
      </c>
      <c r="Q31" s="52">
        <v>1.217783037161797</v>
      </c>
      <c r="T31" s="63">
        <v>1.1129999999999999E-4</v>
      </c>
      <c r="U31" s="63">
        <v>9.3813999999999998E-3</v>
      </c>
      <c r="V31" s="63">
        <v>23.500122000000001</v>
      </c>
      <c r="W31" s="63">
        <v>7.9396066999999997</v>
      </c>
      <c r="X31" s="63">
        <v>2.3451243000000002E-3</v>
      </c>
      <c r="Y31" s="63">
        <v>2.2019189999999999E-4</v>
      </c>
      <c r="Z31" s="63">
        <v>35.720440000000004</v>
      </c>
      <c r="AA31" s="66">
        <v>6.7820550000000004E-3</v>
      </c>
      <c r="AB31" s="63">
        <v>0.271795917</v>
      </c>
      <c r="AC31" s="63">
        <v>0.37376456000000002</v>
      </c>
      <c r="AD31" s="63">
        <v>4.5073062100985932E-2</v>
      </c>
      <c r="AE31" s="63">
        <v>0.69063353912715475</v>
      </c>
      <c r="AF31" s="63">
        <v>0.29027974600000001</v>
      </c>
      <c r="AG31" s="63">
        <v>0.48686294000000002</v>
      </c>
      <c r="AH31" s="63">
        <v>0.27426460013344062</v>
      </c>
      <c r="AI31" s="63">
        <v>1.1115387691334411</v>
      </c>
      <c r="AL31" s="54">
        <v>1.208E-4</v>
      </c>
      <c r="AM31" s="54">
        <v>6.5738000000000003E-3</v>
      </c>
      <c r="AN31" s="54">
        <v>24.989409999999999</v>
      </c>
      <c r="AO31" s="54">
        <v>7.7351809999999999</v>
      </c>
      <c r="AP31" s="54">
        <v>2.3617893000000001E-3</v>
      </c>
      <c r="AQ31" s="54">
        <v>2.1496126E-4</v>
      </c>
      <c r="AR31" s="54">
        <v>35.824855999999997</v>
      </c>
      <c r="AS31" s="72">
        <v>8.5573255000000007E-8</v>
      </c>
      <c r="AT31" s="54">
        <v>0.26727225999999998</v>
      </c>
      <c r="AU31" s="54">
        <v>0.323811715</v>
      </c>
      <c r="AV31" s="54">
        <v>3.2481246077179657E-2</v>
      </c>
      <c r="AW31" s="54">
        <v>0.62356522109954937</v>
      </c>
      <c r="AX31" s="54">
        <v>0.27284156599999998</v>
      </c>
      <c r="AY31" s="54">
        <v>0.45651703999999999</v>
      </c>
      <c r="AZ31" s="54">
        <v>0.22568794011079621</v>
      </c>
      <c r="BA31" s="54">
        <v>1.0246916122107961</v>
      </c>
      <c r="BD31" s="59">
        <v>1.183E-4</v>
      </c>
      <c r="BE31" s="59">
        <v>7.8387000000000005E-3</v>
      </c>
      <c r="BF31" s="59">
        <v>24.221057999999999</v>
      </c>
      <c r="BG31" s="59">
        <v>7.8555830000000002</v>
      </c>
      <c r="BH31" s="59">
        <v>2.3547084999999998E-3</v>
      </c>
      <c r="BI31" s="59">
        <v>2.1760584999999999E-4</v>
      </c>
      <c r="BJ31" s="59">
        <v>35.781120000000001</v>
      </c>
      <c r="BK31" s="69">
        <v>6.3689710000000002E-4</v>
      </c>
      <c r="BL31" s="59">
        <v>0.26978284200000002</v>
      </c>
      <c r="BM31" s="59">
        <v>0.34819453</v>
      </c>
      <c r="BN31" s="59">
        <v>3.8747985088327982E-2</v>
      </c>
      <c r="BO31" s="59">
        <v>0.65672535711265223</v>
      </c>
      <c r="BP31" s="59">
        <v>0.28158069499999999</v>
      </c>
      <c r="BQ31" s="59">
        <v>0.47194963000000001</v>
      </c>
      <c r="BR31" s="59">
        <v>0.2487575101206074</v>
      </c>
      <c r="BS31" s="59">
        <v>1.048321589220607</v>
      </c>
    </row>
    <row r="32" spans="2:71" x14ac:dyDescent="0.25">
      <c r="B32" s="52">
        <v>1.139E-4</v>
      </c>
      <c r="C32" s="52">
        <v>1.2233300000000001E-2</v>
      </c>
      <c r="D32" s="52">
        <v>23.065283000000001</v>
      </c>
      <c r="E32" s="52">
        <v>8.1454120000000003</v>
      </c>
      <c r="F32" s="52">
        <v>2.3358293999999999E-3</v>
      </c>
      <c r="G32" s="52">
        <v>2.2190299999999999E-4</v>
      </c>
      <c r="H32" s="52">
        <v>35.796579999999999</v>
      </c>
      <c r="I32" s="65">
        <v>2.3290709999999999E-2</v>
      </c>
      <c r="J32" s="52">
        <v>0.27204591500000003</v>
      </c>
      <c r="K32" s="52">
        <v>0.41629980999999999</v>
      </c>
      <c r="L32" s="52">
        <v>5.7579280139396907E-2</v>
      </c>
      <c r="M32" s="52">
        <v>0.74592500516985805</v>
      </c>
      <c r="N32" s="52">
        <v>0.30578073</v>
      </c>
      <c r="O32" s="52">
        <v>0.51384584</v>
      </c>
      <c r="P32" s="52">
        <v>0.33513810019247098</v>
      </c>
      <c r="Q32" s="52">
        <v>1.225647410192471</v>
      </c>
      <c r="T32" s="63">
        <v>1.198E-4</v>
      </c>
      <c r="U32" s="63">
        <v>8.1717999999999999E-3</v>
      </c>
      <c r="V32" s="63">
        <v>24.594256999999999</v>
      </c>
      <c r="W32" s="63">
        <v>7.9430512999999996</v>
      </c>
      <c r="X32" s="63">
        <v>2.3516413999999999E-3</v>
      </c>
      <c r="Y32" s="63">
        <v>2.1644766E-4</v>
      </c>
      <c r="Z32" s="63">
        <v>35.896659999999997</v>
      </c>
      <c r="AA32" s="66">
        <v>8.0588780000000002E-3</v>
      </c>
      <c r="AB32" s="63">
        <v>0.26851216999999999</v>
      </c>
      <c r="AC32" s="63">
        <v>0.35840271000000001</v>
      </c>
      <c r="AD32" s="63">
        <v>4.2444640096997013E-2</v>
      </c>
      <c r="AE32" s="63">
        <v>0.6693595201225695</v>
      </c>
      <c r="AF32" s="63">
        <v>0.28693817999999999</v>
      </c>
      <c r="AG32" s="63">
        <v>0.47699165999999998</v>
      </c>
      <c r="AH32" s="63">
        <v>0.27886500014689758</v>
      </c>
      <c r="AI32" s="63">
        <v>1.1061148751468981</v>
      </c>
      <c r="AL32" s="54">
        <v>1.339E-4</v>
      </c>
      <c r="AM32" s="54">
        <v>5.5284000000000002E-3</v>
      </c>
      <c r="AN32" s="54">
        <v>26.105219000000002</v>
      </c>
      <c r="AO32" s="54">
        <v>7.7392383000000002</v>
      </c>
      <c r="AP32" s="54">
        <v>2.3688369999999999E-3</v>
      </c>
      <c r="AQ32" s="54">
        <v>2.113076E-4</v>
      </c>
      <c r="AR32" s="54">
        <v>36.006909999999998</v>
      </c>
      <c r="AS32" s="72">
        <v>4.0232873000000003E-8</v>
      </c>
      <c r="AT32" s="54">
        <v>0.26281937</v>
      </c>
      <c r="AU32" s="54">
        <v>0.30456608000000002</v>
      </c>
      <c r="AV32" s="54">
        <v>2.9012993072925049E-2</v>
      </c>
      <c r="AW32" s="54">
        <v>0.59639844309448087</v>
      </c>
      <c r="AX32" s="54">
        <v>0.26780433999999997</v>
      </c>
      <c r="AY32" s="54">
        <v>0.44455445999999998</v>
      </c>
      <c r="AZ32" s="54">
        <v>0.22303553011529381</v>
      </c>
      <c r="BA32" s="54">
        <v>1.0079566603152941</v>
      </c>
      <c r="BD32" s="59">
        <v>1.292E-4</v>
      </c>
      <c r="BE32" s="59">
        <v>6.7377000000000001E-3</v>
      </c>
      <c r="BF32" s="59">
        <v>25.322158999999999</v>
      </c>
      <c r="BG32" s="59">
        <v>7.8588047000000003</v>
      </c>
      <c r="BH32" s="59">
        <v>2.3614245000000002E-3</v>
      </c>
      <c r="BI32" s="59">
        <v>2.1392226000000001E-4</v>
      </c>
      <c r="BJ32" s="59">
        <v>35.958176000000002</v>
      </c>
      <c r="BK32" s="69">
        <v>1.0878202E-3</v>
      </c>
      <c r="BL32" s="59">
        <v>0.26590988399999999</v>
      </c>
      <c r="BM32" s="59">
        <v>0.331361244</v>
      </c>
      <c r="BN32" s="59">
        <v>3.5874743084601583E-2</v>
      </c>
      <c r="BO32" s="59">
        <v>0.63314587110830733</v>
      </c>
      <c r="BP32" s="59">
        <v>0.27763331000000002</v>
      </c>
      <c r="BQ32" s="59">
        <v>0.46118293999999999</v>
      </c>
      <c r="BR32" s="59">
        <v>0.25077710012941451</v>
      </c>
      <c r="BS32" s="59">
        <v>1.0364098803294139</v>
      </c>
    </row>
    <row r="33" spans="2:71" x14ac:dyDescent="0.25">
      <c r="B33" s="52">
        <v>1.6890000000000001E-4</v>
      </c>
      <c r="C33" s="52">
        <v>1.03474E-2</v>
      </c>
      <c r="D33" s="52">
        <v>22.816773999999999</v>
      </c>
      <c r="E33" s="52">
        <v>8.1559259999999991</v>
      </c>
      <c r="F33" s="52">
        <v>2.3388447999999999E-3</v>
      </c>
      <c r="G33" s="52">
        <v>2.2222594999999999E-4</v>
      </c>
      <c r="H33" s="52">
        <v>35.910175000000002</v>
      </c>
      <c r="I33" s="65">
        <v>2.1667782E-2</v>
      </c>
      <c r="J33" s="52">
        <v>0.27320125000000001</v>
      </c>
      <c r="K33" s="52">
        <v>0.41817194000000002</v>
      </c>
      <c r="L33" s="52">
        <v>5.2796487102399217E-2</v>
      </c>
      <c r="M33" s="52">
        <v>0.74416967712932636</v>
      </c>
      <c r="N33" s="52">
        <v>0.31035721999999999</v>
      </c>
      <c r="O33" s="52">
        <v>0.51798604999999998</v>
      </c>
      <c r="P33" s="52">
        <v>0.33433180017868419</v>
      </c>
      <c r="Q33" s="52">
        <v>1.2326781101786839</v>
      </c>
      <c r="T33" s="63">
        <v>1.8699999999999999E-4</v>
      </c>
      <c r="U33" s="63">
        <v>7.2528000000000002E-3</v>
      </c>
      <c r="V33" s="63">
        <v>24.331265999999999</v>
      </c>
      <c r="W33" s="63">
        <v>7.9483740000000003</v>
      </c>
      <c r="X33" s="63">
        <v>2.3537138000000002E-3</v>
      </c>
      <c r="Y33" s="63">
        <v>2.1681114E-4</v>
      </c>
      <c r="Z33" s="63">
        <v>35.992462000000003</v>
      </c>
      <c r="AA33" s="66">
        <v>8.372105999999999E-3</v>
      </c>
      <c r="AB33" s="63">
        <v>0.26948820699999998</v>
      </c>
      <c r="AC33" s="63">
        <v>0.36391480999999998</v>
      </c>
      <c r="AD33" s="63">
        <v>3.979504008159622E-2</v>
      </c>
      <c r="AE33" s="63">
        <v>0.6731980571051962</v>
      </c>
      <c r="AF33" s="63">
        <v>0.29273249000000001</v>
      </c>
      <c r="AG33" s="63">
        <v>0.48315712999999999</v>
      </c>
      <c r="AH33" s="63">
        <v>0.28648946014418042</v>
      </c>
      <c r="AI33" s="63">
        <v>1.12586270714418</v>
      </c>
      <c r="AL33" s="54">
        <v>2.1469999999999999E-4</v>
      </c>
      <c r="AM33" s="54">
        <v>5.1019000000000004E-3</v>
      </c>
      <c r="AN33" s="54">
        <v>25.839300000000001</v>
      </c>
      <c r="AO33" s="54">
        <v>7.7410230000000002</v>
      </c>
      <c r="AP33" s="54">
        <v>2.3698743999999998E-3</v>
      </c>
      <c r="AQ33" s="54">
        <v>2.1171391999999999E-4</v>
      </c>
      <c r="AR33" s="54">
        <v>36.083492</v>
      </c>
      <c r="AS33" s="72">
        <v>5.5959626000000002E-6</v>
      </c>
      <c r="AT33" s="54">
        <v>0.26447176999999999</v>
      </c>
      <c r="AU33" s="54">
        <v>0.31243637000000002</v>
      </c>
      <c r="AV33" s="54">
        <v>2.8391067067004009E-2</v>
      </c>
      <c r="AW33" s="54">
        <v>0.60529920708773333</v>
      </c>
      <c r="AX33" s="54">
        <v>0.27486727</v>
      </c>
      <c r="AY33" s="54">
        <v>0.45121853000000001</v>
      </c>
      <c r="AZ33" s="54">
        <v>0.23882292011775511</v>
      </c>
      <c r="BA33" s="54">
        <v>1.039128510317755</v>
      </c>
      <c r="BD33" s="59">
        <v>2.0450000000000001E-4</v>
      </c>
      <c r="BE33" s="59">
        <v>6.1259000000000001E-3</v>
      </c>
      <c r="BF33" s="59">
        <v>25.060925000000001</v>
      </c>
      <c r="BG33" s="59">
        <v>7.8627186</v>
      </c>
      <c r="BH33" s="59">
        <v>2.3630608E-3</v>
      </c>
      <c r="BI33" s="59">
        <v>2.1430106E-4</v>
      </c>
      <c r="BJ33" s="59">
        <v>36.044083000000001</v>
      </c>
      <c r="BK33" s="69">
        <v>2.2648382E-3</v>
      </c>
      <c r="BL33" s="59">
        <v>0.26714288000000003</v>
      </c>
      <c r="BM33" s="59">
        <v>0.33864527999999999</v>
      </c>
      <c r="BN33" s="59">
        <v>3.4354486074667588E-2</v>
      </c>
      <c r="BO33" s="59">
        <v>0.64014264609700289</v>
      </c>
      <c r="BP33" s="59">
        <v>0.28418784000000002</v>
      </c>
      <c r="BQ33" s="59">
        <v>0.46781794999999998</v>
      </c>
      <c r="BR33" s="59">
        <v>0.26340362013050839</v>
      </c>
      <c r="BS33" s="59">
        <v>1.064365498330508</v>
      </c>
    </row>
    <row r="34" spans="2:71" x14ac:dyDescent="0.25">
      <c r="B34" s="52">
        <v>1.7139999999999999E-4</v>
      </c>
      <c r="C34" s="52">
        <v>1.2648299999999999E-2</v>
      </c>
      <c r="D34" s="52">
        <v>23.094763</v>
      </c>
      <c r="E34" s="52">
        <v>8.1528720000000003</v>
      </c>
      <c r="F34" s="52">
        <v>2.3353470000000002E-3</v>
      </c>
      <c r="G34" s="52">
        <v>2.2121164000000001E-4</v>
      </c>
      <c r="H34" s="52">
        <v>35.874209999999998</v>
      </c>
      <c r="I34" s="65">
        <v>3.5749250000000003E-2</v>
      </c>
      <c r="J34" s="52">
        <v>0.269847752</v>
      </c>
      <c r="K34" s="52">
        <v>0.44612152999999999</v>
      </c>
      <c r="L34" s="52">
        <v>6.478058013654979E-2</v>
      </c>
      <c r="M34" s="52">
        <v>0.78074986216790565</v>
      </c>
      <c r="N34" s="52">
        <v>0.31773618999999997</v>
      </c>
      <c r="O34" s="52">
        <v>0.53576023000000006</v>
      </c>
      <c r="P34" s="52">
        <v>0.38373813028196502</v>
      </c>
      <c r="Q34" s="52">
        <v>1.322100985281965</v>
      </c>
      <c r="T34" s="63">
        <v>1.862E-4</v>
      </c>
      <c r="U34" s="63">
        <v>8.8055000000000008E-3</v>
      </c>
      <c r="V34" s="63">
        <v>24.599959999999999</v>
      </c>
      <c r="W34" s="63">
        <v>7.9503399999999997</v>
      </c>
      <c r="X34" s="63">
        <v>2.3500652000000002E-3</v>
      </c>
      <c r="Y34" s="63">
        <v>2.1596201999999999E-4</v>
      </c>
      <c r="Z34" s="63">
        <v>35.952570000000001</v>
      </c>
      <c r="AA34" s="66">
        <v>2.2245933999999998E-2</v>
      </c>
      <c r="AB34" s="63">
        <v>0.26655691500000001</v>
      </c>
      <c r="AC34" s="63">
        <v>0.39074540000000002</v>
      </c>
      <c r="AD34" s="63">
        <v>4.9951095101326823E-2</v>
      </c>
      <c r="AE34" s="63">
        <v>0.70725341012818788</v>
      </c>
      <c r="AF34" s="63">
        <v>0.30046796399999998</v>
      </c>
      <c r="AG34" s="63">
        <v>0.49810197000000001</v>
      </c>
      <c r="AH34" s="63">
        <v>0.33536595020681081</v>
      </c>
      <c r="AI34" s="63">
        <v>1.2127322302068111</v>
      </c>
      <c r="AL34" s="54">
        <v>2.1029999999999999E-4</v>
      </c>
      <c r="AM34" s="54">
        <v>6.1868000000000001E-3</v>
      </c>
      <c r="AN34" s="54">
        <v>26.093294</v>
      </c>
      <c r="AO34" s="54">
        <v>7.7435985000000001</v>
      </c>
      <c r="AP34" s="54">
        <v>2.3661556000000002E-3</v>
      </c>
      <c r="AQ34" s="54">
        <v>2.1100962E-4</v>
      </c>
      <c r="AR34" s="54">
        <v>36.039490000000001</v>
      </c>
      <c r="AS34" s="72">
        <v>9.813823000000001E-3</v>
      </c>
      <c r="AT34" s="54">
        <v>0.26211328499999997</v>
      </c>
      <c r="AU34" s="54">
        <v>0.33847444599999998</v>
      </c>
      <c r="AV34" s="54">
        <v>3.7933376081971282E-2</v>
      </c>
      <c r="AW34" s="54">
        <v>0.63852110710565357</v>
      </c>
      <c r="AX34" s="54">
        <v>0.28348663000000002</v>
      </c>
      <c r="AY34" s="54">
        <v>0.46427051000000003</v>
      </c>
      <c r="AZ34" s="54">
        <v>0.28915673016167798</v>
      </c>
      <c r="BA34" s="54">
        <v>1.126000702161678</v>
      </c>
      <c r="BD34" s="59">
        <v>2.0149999999999999E-4</v>
      </c>
      <c r="BE34" s="59">
        <v>7.4275000000000001E-3</v>
      </c>
      <c r="BF34" s="59">
        <v>25.320558999999999</v>
      </c>
      <c r="BG34" s="59">
        <v>7.864681</v>
      </c>
      <c r="BH34" s="59">
        <v>2.3593339999999998E-3</v>
      </c>
      <c r="BI34" s="59">
        <v>2.1353499999999999E-4</v>
      </c>
      <c r="BJ34" s="59">
        <v>36.001690000000004</v>
      </c>
      <c r="BK34" s="69">
        <v>1.6072636000000001E-2</v>
      </c>
      <c r="BL34" s="59">
        <v>0.26457311700000002</v>
      </c>
      <c r="BM34" s="59">
        <v>0.36494517999999998</v>
      </c>
      <c r="BN34" s="59">
        <v>4.38257400909422E-2</v>
      </c>
      <c r="BO34" s="59">
        <v>0.67334403711614033</v>
      </c>
      <c r="BP34" s="59">
        <v>0.29228305999999998</v>
      </c>
      <c r="BQ34" s="59">
        <v>0.48141973999999998</v>
      </c>
      <c r="BR34" s="59">
        <v>0.31281674018298739</v>
      </c>
      <c r="BS34" s="59">
        <v>1.150254506182987</v>
      </c>
    </row>
    <row r="35" spans="2:71" x14ac:dyDescent="0.25">
      <c r="B35" s="52">
        <v>1.5750000000000001E-4</v>
      </c>
      <c r="C35" s="52">
        <v>9.8656000000000004E-3</v>
      </c>
      <c r="D35" s="52">
        <v>24.072213999999999</v>
      </c>
      <c r="E35" s="52">
        <v>8.1454090000000008</v>
      </c>
      <c r="F35" s="52">
        <v>2.3266987000000001E-3</v>
      </c>
      <c r="G35" s="52">
        <v>2.1886723999999999E-4</v>
      </c>
      <c r="H35" s="52">
        <v>35.771296999999997</v>
      </c>
      <c r="I35" s="65">
        <v>2.4739753E-2</v>
      </c>
      <c r="J35" s="52">
        <v>0.26851599999999998</v>
      </c>
      <c r="K35" s="52">
        <v>0.40503950999999999</v>
      </c>
      <c r="L35" s="52">
        <v>5.3570270110195981E-2</v>
      </c>
      <c r="M35" s="52">
        <v>0.72712578013823459</v>
      </c>
      <c r="N35" s="52">
        <v>0.30465402499999999</v>
      </c>
      <c r="O35" s="52">
        <v>0.50736924000000005</v>
      </c>
      <c r="P35" s="52">
        <v>0.3439769402147036</v>
      </c>
      <c r="Q35" s="52">
        <v>1.229055928214704</v>
      </c>
      <c r="T35" s="63">
        <v>1.716E-4</v>
      </c>
      <c r="U35" s="63">
        <v>6.8831999999999999E-3</v>
      </c>
      <c r="V35" s="63">
        <v>25.594947999999999</v>
      </c>
      <c r="W35" s="63">
        <v>7.9508915</v>
      </c>
      <c r="X35" s="63">
        <v>2.3404642000000001E-3</v>
      </c>
      <c r="Y35" s="63">
        <v>2.1367711999999999E-4</v>
      </c>
      <c r="Z35" s="63">
        <v>35.832832000000003</v>
      </c>
      <c r="AA35" s="66">
        <v>1.2251471E-2</v>
      </c>
      <c r="AB35" s="63">
        <v>0.26383321399999998</v>
      </c>
      <c r="AC35" s="63">
        <v>0.35231873000000002</v>
      </c>
      <c r="AD35" s="63">
        <v>4.0876556086807153E-2</v>
      </c>
      <c r="AE35" s="63">
        <v>0.65702850011130798</v>
      </c>
      <c r="AF35" s="63">
        <v>0.28767906599999998</v>
      </c>
      <c r="AG35" s="63">
        <v>0.47275964999999998</v>
      </c>
      <c r="AH35" s="63">
        <v>0.2980448601681619</v>
      </c>
      <c r="AI35" s="63">
        <v>1.1261611471681621</v>
      </c>
      <c r="AL35" s="54">
        <v>1.9440000000000001E-4</v>
      </c>
      <c r="AM35" s="54">
        <v>4.8617E-3</v>
      </c>
      <c r="AN35" s="54">
        <v>27.094844999999999</v>
      </c>
      <c r="AO35" s="54">
        <v>7.7465359999999999</v>
      </c>
      <c r="AP35" s="54">
        <v>2.3553334E-3</v>
      </c>
      <c r="AQ35" s="54">
        <v>2.0881846E-4</v>
      </c>
      <c r="AR35" s="54">
        <v>35.897779999999997</v>
      </c>
      <c r="AS35" s="72">
        <v>1.5634265000000001E-3</v>
      </c>
      <c r="AT35" s="54">
        <v>0.25836974499999998</v>
      </c>
      <c r="AU35" s="54">
        <v>0.30416773000000003</v>
      </c>
      <c r="AV35" s="54">
        <v>3.0760195072611539E-2</v>
      </c>
      <c r="AW35" s="54">
        <v>0.59329767009456569</v>
      </c>
      <c r="AX35" s="54">
        <v>0.27127796999999998</v>
      </c>
      <c r="AY35" s="54">
        <v>0.44233924000000002</v>
      </c>
      <c r="AZ35" s="54">
        <v>0.25526726013651441</v>
      </c>
      <c r="BA35" s="54">
        <v>1.0458789736365139</v>
      </c>
      <c r="BD35" s="59">
        <v>1.8599999999999999E-4</v>
      </c>
      <c r="BE35" s="59">
        <v>5.8284000000000001E-3</v>
      </c>
      <c r="BF35" s="59">
        <v>26.313457</v>
      </c>
      <c r="BG35" s="59">
        <v>7.8655499999999998</v>
      </c>
      <c r="BH35" s="59">
        <v>2.3490557999999999E-3</v>
      </c>
      <c r="BI35" s="59">
        <v>2.1130838E-4</v>
      </c>
      <c r="BJ35" s="59">
        <v>35.870399999999997</v>
      </c>
      <c r="BK35" s="69">
        <v>6.7011694999999996E-3</v>
      </c>
      <c r="BL35" s="59">
        <v>0.26151577599999998</v>
      </c>
      <c r="BM35" s="59">
        <v>0.32864752000000003</v>
      </c>
      <c r="BN35" s="59">
        <v>3.5808180079460961E-2</v>
      </c>
      <c r="BO35" s="59">
        <v>0.62597147610267689</v>
      </c>
      <c r="BP35" s="59">
        <v>0.27984036000000001</v>
      </c>
      <c r="BQ35" s="59">
        <v>0.45793869999999998</v>
      </c>
      <c r="BR35" s="59">
        <v>0.27741280015195507</v>
      </c>
      <c r="BS35" s="59">
        <v>1.0686394096519549</v>
      </c>
    </row>
    <row r="36" spans="2:71" x14ac:dyDescent="0.25">
      <c r="B36" s="52">
        <v>2.1440000000000001E-4</v>
      </c>
      <c r="C36" s="52">
        <v>8.7302999999999999E-3</v>
      </c>
      <c r="D36" s="52">
        <v>23.490124000000002</v>
      </c>
      <c r="E36" s="52">
        <v>8.1527814999999997</v>
      </c>
      <c r="F36" s="52">
        <v>2.3319327999999999E-3</v>
      </c>
      <c r="G36" s="52">
        <v>2.2052091999999999E-4</v>
      </c>
      <c r="H36" s="52">
        <v>35.841740000000001</v>
      </c>
      <c r="I36" s="65">
        <v>2.1819655E-2</v>
      </c>
      <c r="J36" s="52">
        <v>0.27140985000000001</v>
      </c>
      <c r="K36" s="52">
        <v>0.40873733000000001</v>
      </c>
      <c r="L36" s="52">
        <v>4.8876006088805581E-2</v>
      </c>
      <c r="M36" s="52">
        <v>0.72902318611400974</v>
      </c>
      <c r="N36" s="52">
        <v>0.30969505000000003</v>
      </c>
      <c r="O36" s="52">
        <v>0.51237564000000002</v>
      </c>
      <c r="P36" s="52">
        <v>0.33873310018375352</v>
      </c>
      <c r="Q36" s="52">
        <v>1.2315647001837531</v>
      </c>
      <c r="T36" s="63">
        <v>2.42E-4</v>
      </c>
      <c r="U36" s="63">
        <v>6.2233999999999996E-3</v>
      </c>
      <c r="V36" s="63">
        <v>25.010265</v>
      </c>
      <c r="W36" s="63">
        <v>7.948861</v>
      </c>
      <c r="X36" s="63">
        <v>2.3454029999999998E-3</v>
      </c>
      <c r="Y36" s="63">
        <v>2.1520734E-4</v>
      </c>
      <c r="Z36" s="63">
        <v>35.903550000000003</v>
      </c>
      <c r="AA36" s="66">
        <v>9.1819789999999998E-3</v>
      </c>
      <c r="AB36" s="63">
        <v>0.26726302000000002</v>
      </c>
      <c r="AC36" s="63">
        <v>0.35467389399999999</v>
      </c>
      <c r="AD36" s="63">
        <v>3.7160140074841162E-2</v>
      </c>
      <c r="AE36" s="63">
        <v>0.65909705409739527</v>
      </c>
      <c r="AF36" s="63">
        <v>0.292281666</v>
      </c>
      <c r="AG36" s="63">
        <v>0.47776987999999998</v>
      </c>
      <c r="AH36" s="63">
        <v>0.29320094014924231</v>
      </c>
      <c r="AI36" s="63">
        <v>1.128640195149242</v>
      </c>
      <c r="AL36" s="54">
        <v>2.7769999999999997E-4</v>
      </c>
      <c r="AM36" s="54">
        <v>4.4704999999999996E-3</v>
      </c>
      <c r="AN36" s="54">
        <v>26.521791</v>
      </c>
      <c r="AO36" s="54">
        <v>7.7423089999999997</v>
      </c>
      <c r="AP36" s="54">
        <v>2.3599463E-3</v>
      </c>
      <c r="AQ36" s="54">
        <v>2.1020732000000001E-4</v>
      </c>
      <c r="AR36" s="54">
        <v>35.972416000000003</v>
      </c>
      <c r="AS36" s="72">
        <v>1.1673854E-4</v>
      </c>
      <c r="AT36" s="54">
        <v>0.26156227999999998</v>
      </c>
      <c r="AU36" s="54">
        <v>0.30516166</v>
      </c>
      <c r="AV36" s="54">
        <v>2.7543515064564129E-2</v>
      </c>
      <c r="AW36" s="54">
        <v>0.59426745508495737</v>
      </c>
      <c r="AX36" s="54">
        <v>0.27515141500000001</v>
      </c>
      <c r="AY36" s="54">
        <v>0.44650498000000011</v>
      </c>
      <c r="AZ36" s="54">
        <v>0.25018394012378448</v>
      </c>
      <c r="BA36" s="54">
        <v>1.047823620623785</v>
      </c>
      <c r="BD36" s="59">
        <v>2.6390000000000002E-4</v>
      </c>
      <c r="BE36" s="59">
        <v>5.3338999999999999E-3</v>
      </c>
      <c r="BF36" s="59">
        <v>25.739273000000001</v>
      </c>
      <c r="BG36" s="59">
        <v>7.8627700000000003</v>
      </c>
      <c r="BH36" s="59">
        <v>2.3539895000000001E-3</v>
      </c>
      <c r="BI36" s="59">
        <v>2.127528E-4</v>
      </c>
      <c r="BJ36" s="59">
        <v>35.944313000000001</v>
      </c>
      <c r="BK36" s="69">
        <v>3.8467004999999999E-3</v>
      </c>
      <c r="BL36" s="59">
        <v>0.26455493000000002</v>
      </c>
      <c r="BM36" s="59">
        <v>0.33099633000000001</v>
      </c>
      <c r="BN36" s="59">
        <v>3.266377007015598E-2</v>
      </c>
      <c r="BO36" s="59">
        <v>0.62821503009176938</v>
      </c>
      <c r="BP36" s="59">
        <v>0.28424187000000001</v>
      </c>
      <c r="BQ36" s="59">
        <v>0.46294004</v>
      </c>
      <c r="BR36" s="59">
        <v>0.27335578013695289</v>
      </c>
      <c r="BS36" s="59">
        <v>1.0716659836369531</v>
      </c>
    </row>
    <row r="37" spans="2:71" x14ac:dyDescent="0.25">
      <c r="B37" s="52">
        <v>2.3350000000000001E-4</v>
      </c>
      <c r="C37" s="52">
        <v>1.38856E-2</v>
      </c>
      <c r="D37" s="52">
        <v>23.771372</v>
      </c>
      <c r="E37" s="52">
        <v>8.1485090000000007</v>
      </c>
      <c r="F37" s="52">
        <v>2.3279785999999998E-3</v>
      </c>
      <c r="G37" s="52">
        <v>2.1959883000000001E-4</v>
      </c>
      <c r="H37" s="52">
        <v>35.812964999999998</v>
      </c>
      <c r="I37" s="65">
        <v>4.9867927999999999E-2</v>
      </c>
      <c r="J37" s="52">
        <v>0.26401358000000003</v>
      </c>
      <c r="K37" s="52">
        <v>0.47326335000000003</v>
      </c>
      <c r="L37" s="52">
        <v>7.6558000161160711E-2</v>
      </c>
      <c r="M37" s="52">
        <v>0.81383493019638997</v>
      </c>
      <c r="N37" s="52">
        <v>0.32754322000000002</v>
      </c>
      <c r="O37" s="52">
        <v>0.55238585000000007</v>
      </c>
      <c r="P37" s="52">
        <v>0.47205993000000002</v>
      </c>
      <c r="Q37" s="52">
        <v>1.4514793479999999</v>
      </c>
      <c r="T37" s="63">
        <v>2.5399999999999999E-4</v>
      </c>
      <c r="U37" s="63">
        <v>9.7917000000000004E-3</v>
      </c>
      <c r="V37" s="63">
        <v>25.281683000000001</v>
      </c>
      <c r="W37" s="63">
        <v>7.9528990000000004</v>
      </c>
      <c r="X37" s="63">
        <v>2.3416772E-3</v>
      </c>
      <c r="Y37" s="63">
        <v>2.1449908999999999E-4</v>
      </c>
      <c r="Z37" s="63">
        <v>35.874256000000003</v>
      </c>
      <c r="AA37" s="66">
        <v>3.6652099999999993E-2</v>
      </c>
      <c r="AB37" s="63">
        <v>0.26193293000000001</v>
      </c>
      <c r="AC37" s="63">
        <v>0.41487220000000002</v>
      </c>
      <c r="AD37" s="63">
        <v>5.9505884119754937E-2</v>
      </c>
      <c r="AE37" s="63">
        <v>0.73631101414991407</v>
      </c>
      <c r="AF37" s="63">
        <v>0.30793279000000001</v>
      </c>
      <c r="AG37" s="63">
        <v>0.51612528999999996</v>
      </c>
      <c r="AH37" s="63">
        <v>0.39388293899999999</v>
      </c>
      <c r="AI37" s="63">
        <v>1.31301219</v>
      </c>
      <c r="AL37" s="54">
        <v>2.8279999999999999E-4</v>
      </c>
      <c r="AM37" s="54">
        <v>6.9559000000000001E-3</v>
      </c>
      <c r="AN37" s="54">
        <v>26.779941999999998</v>
      </c>
      <c r="AO37" s="54">
        <v>7.7477473999999997</v>
      </c>
      <c r="AP37" s="54">
        <v>2.3566304999999999E-3</v>
      </c>
      <c r="AQ37" s="54">
        <v>2.0966811000000001E-4</v>
      </c>
      <c r="AR37" s="54">
        <v>35.942715</v>
      </c>
      <c r="AS37" s="72">
        <v>2.4601110999999998E-2</v>
      </c>
      <c r="AT37" s="54">
        <v>0.25766628000000003</v>
      </c>
      <c r="AU37" s="54">
        <v>0.36152876</v>
      </c>
      <c r="AV37" s="54">
        <v>4.6620730096659173E-2</v>
      </c>
      <c r="AW37" s="54">
        <v>0.66581577012317184</v>
      </c>
      <c r="AX37" s="54">
        <v>0.29096951999999998</v>
      </c>
      <c r="AY37" s="54">
        <v>0.48056971999999998</v>
      </c>
      <c r="AZ37" s="54">
        <v>0.34451684027712359</v>
      </c>
      <c r="BA37" s="54">
        <v>1.222863464277123</v>
      </c>
      <c r="BD37" s="59">
        <v>2.719E-4</v>
      </c>
      <c r="BE37" s="59">
        <v>8.3464999999999998E-3</v>
      </c>
      <c r="BF37" s="59">
        <v>26.001584999999999</v>
      </c>
      <c r="BG37" s="59">
        <v>7.8667829999999999</v>
      </c>
      <c r="BH37" s="59">
        <v>2.3503769999999998E-3</v>
      </c>
      <c r="BI37" s="59">
        <v>2.1214030000000001E-4</v>
      </c>
      <c r="BJ37" s="59">
        <v>35.913691999999998</v>
      </c>
      <c r="BK37" s="69">
        <v>3.0962106E-2</v>
      </c>
      <c r="BL37" s="59">
        <v>0.26003100400000001</v>
      </c>
      <c r="BM37" s="59">
        <v>0.38930259</v>
      </c>
      <c r="BN37" s="59">
        <v>5.3119380107886499E-2</v>
      </c>
      <c r="BO37" s="59">
        <v>0.70245297413623231</v>
      </c>
      <c r="BP37" s="59">
        <v>0.29974213</v>
      </c>
      <c r="BQ37" s="59">
        <v>0.4993359</v>
      </c>
      <c r="BR37" s="59">
        <v>0.36842540659086997</v>
      </c>
      <c r="BS37" s="59">
        <v>1.24733175459087</v>
      </c>
    </row>
    <row r="38" spans="2:71" x14ac:dyDescent="0.25">
      <c r="B38" s="52">
        <v>2.3460000000000001E-4</v>
      </c>
      <c r="C38" s="52">
        <v>1.1334800000000001E-2</v>
      </c>
      <c r="D38" s="52">
        <v>24.841937999999999</v>
      </c>
      <c r="E38" s="52">
        <v>8.1422840000000001</v>
      </c>
      <c r="F38" s="52">
        <v>2.3062324999999998E-3</v>
      </c>
      <c r="G38" s="52">
        <v>2.1760348999999999E-4</v>
      </c>
      <c r="H38" s="52">
        <v>35.5274</v>
      </c>
      <c r="I38" s="65">
        <v>4.4016615000000002E-2</v>
      </c>
      <c r="J38" s="52">
        <v>0.26191494799999998</v>
      </c>
      <c r="K38" s="52">
        <v>0.44037861</v>
      </c>
      <c r="L38" s="52">
        <v>6.7608720136829045E-2</v>
      </c>
      <c r="M38" s="52">
        <v>0.76990227816939405</v>
      </c>
      <c r="N38" s="52">
        <v>0.31818992000000001</v>
      </c>
      <c r="O38" s="52">
        <v>0.53282374999999993</v>
      </c>
      <c r="P38" s="52">
        <v>0.44733856000000011</v>
      </c>
      <c r="Q38" s="52">
        <v>1.391970175</v>
      </c>
      <c r="T38" s="63">
        <v>2.5149999999999999E-4</v>
      </c>
      <c r="U38" s="63">
        <v>8.4052999999999992E-3</v>
      </c>
      <c r="V38" s="63">
        <v>26.343914000000002</v>
      </c>
      <c r="W38" s="63">
        <v>7.9573454999999997</v>
      </c>
      <c r="X38" s="63">
        <v>2.3178589000000002E-3</v>
      </c>
      <c r="Y38" s="63">
        <v>2.1272968000000001E-4</v>
      </c>
      <c r="Z38" s="63">
        <v>35.549255000000002</v>
      </c>
      <c r="AA38" s="66">
        <v>3.4303642999999988E-2</v>
      </c>
      <c r="AB38" s="63">
        <v>0.25816681499999999</v>
      </c>
      <c r="AC38" s="63">
        <v>0.38965387000000001</v>
      </c>
      <c r="AD38" s="63">
        <v>5.5076560113235723E-2</v>
      </c>
      <c r="AE38" s="63">
        <v>0.70289724514244378</v>
      </c>
      <c r="AF38" s="63">
        <v>0.30167140999999997</v>
      </c>
      <c r="AG38" s="63">
        <v>0.50263095000000002</v>
      </c>
      <c r="AH38" s="63">
        <v>0.39316208200000002</v>
      </c>
      <c r="AI38" s="63">
        <v>1.2880512289999999</v>
      </c>
      <c r="AL38" s="54">
        <v>2.7599999999999999E-4</v>
      </c>
      <c r="AM38" s="54">
        <v>6.1912E-3</v>
      </c>
      <c r="AN38" s="54">
        <v>27.828793000000001</v>
      </c>
      <c r="AO38" s="54">
        <v>7.7552447000000004</v>
      </c>
      <c r="AP38" s="54">
        <v>2.3306247000000001E-3</v>
      </c>
      <c r="AQ38" s="54">
        <v>2.0811083E-4</v>
      </c>
      <c r="AR38" s="54">
        <v>35.575718000000002</v>
      </c>
      <c r="AS38" s="72">
        <v>2.5081810999999999E-2</v>
      </c>
      <c r="AT38" s="54">
        <v>0.25271015000000002</v>
      </c>
      <c r="AU38" s="54">
        <v>0.34123798</v>
      </c>
      <c r="AV38" s="54">
        <v>4.472018809668854E-2</v>
      </c>
      <c r="AW38" s="54">
        <v>0.63866831812319425</v>
      </c>
      <c r="AX38" s="54">
        <v>0.28602847999999997</v>
      </c>
      <c r="AY38" s="54">
        <v>0.47305364999999999</v>
      </c>
      <c r="AZ38" s="54">
        <v>0.34724271987249999</v>
      </c>
      <c r="BA38" s="54">
        <v>1.2082744798725</v>
      </c>
      <c r="BD38" s="59">
        <v>2.675E-4</v>
      </c>
      <c r="BE38" s="59">
        <v>7.2715000000000002E-3</v>
      </c>
      <c r="BF38" s="59">
        <v>27.053349000000001</v>
      </c>
      <c r="BG38" s="59">
        <v>7.8714589999999998</v>
      </c>
      <c r="BH38" s="59">
        <v>2.3254359000000001E-3</v>
      </c>
      <c r="BI38" s="59">
        <v>2.1048116E-4</v>
      </c>
      <c r="BJ38" s="59">
        <v>35.567923999999998</v>
      </c>
      <c r="BK38" s="69">
        <v>2.9822359999999999E-2</v>
      </c>
      <c r="BL38" s="59">
        <v>0.25594570999999999</v>
      </c>
      <c r="BM38" s="59">
        <v>0.36609599999999998</v>
      </c>
      <c r="BN38" s="59">
        <v>4.9787484104688952E-2</v>
      </c>
      <c r="BO38" s="59">
        <v>0.67182919413253051</v>
      </c>
      <c r="BP38" s="59">
        <v>0.29391284400000001</v>
      </c>
      <c r="BQ38" s="59">
        <v>0.48872671999999989</v>
      </c>
      <c r="BR38" s="59">
        <v>0.36674807749999999</v>
      </c>
      <c r="BS38" s="59">
        <v>1.2282085064999999</v>
      </c>
    </row>
    <row r="39" spans="2:71" x14ac:dyDescent="0.25">
      <c r="B39" s="52">
        <v>3.1960000000000002E-4</v>
      </c>
      <c r="C39" s="52">
        <v>8.1738999999999996E-3</v>
      </c>
      <c r="D39" s="52">
        <v>25.504847000000002</v>
      </c>
      <c r="E39" s="52">
        <v>8.1430340000000001</v>
      </c>
      <c r="F39" s="52">
        <v>2.2953180000000002E-3</v>
      </c>
      <c r="G39" s="52">
        <v>2.1638873000000001E-4</v>
      </c>
      <c r="H39" s="52">
        <v>35.412326999999998</v>
      </c>
      <c r="I39" s="65">
        <v>3.2009984999999998E-2</v>
      </c>
      <c r="J39" s="52">
        <v>0.26246196399999999</v>
      </c>
      <c r="K39" s="52">
        <v>0.39324515999999998</v>
      </c>
      <c r="L39" s="52">
        <v>5.1944750101392032E-2</v>
      </c>
      <c r="M39" s="52">
        <v>0.70765187412873365</v>
      </c>
      <c r="N39" s="52">
        <v>0.30731607999999999</v>
      </c>
      <c r="O39" s="52">
        <v>0.51090880000000005</v>
      </c>
      <c r="P39" s="52">
        <v>0.37741622037362382</v>
      </c>
      <c r="Q39" s="52">
        <v>1.277793999373624</v>
      </c>
      <c r="T39" s="63">
        <v>3.436E-4</v>
      </c>
      <c r="U39" s="63">
        <v>6.2645000000000001E-3</v>
      </c>
      <c r="V39" s="63">
        <v>27.013159000000002</v>
      </c>
      <c r="W39" s="63">
        <v>7.9618172999999999</v>
      </c>
      <c r="X39" s="63">
        <v>2.3059872999999999E-3</v>
      </c>
      <c r="Y39" s="63">
        <v>2.1156939999999999E-4</v>
      </c>
      <c r="Z39" s="63">
        <v>35.413215999999998</v>
      </c>
      <c r="AA39" s="66">
        <v>2.4488619999999999E-2</v>
      </c>
      <c r="AB39" s="63">
        <v>0.25627434199999999</v>
      </c>
      <c r="AC39" s="63">
        <v>0.34825646999999998</v>
      </c>
      <c r="AD39" s="63">
        <v>4.3733325091083998E-2</v>
      </c>
      <c r="AE39" s="63">
        <v>0.64826413711659547</v>
      </c>
      <c r="AF39" s="63">
        <v>0.29293186999999998</v>
      </c>
      <c r="AG39" s="63">
        <v>0.48285752999999998</v>
      </c>
      <c r="AH39" s="63">
        <v>0.34897074029831182</v>
      </c>
      <c r="AI39" s="63">
        <v>1.204669228298312</v>
      </c>
      <c r="AL39" s="54">
        <v>3.7280000000000001E-4</v>
      </c>
      <c r="AM39" s="54">
        <v>4.7321999999999998E-3</v>
      </c>
      <c r="AN39" s="54">
        <v>28.50487</v>
      </c>
      <c r="AO39" s="54">
        <v>7.7602916000000004</v>
      </c>
      <c r="AP39" s="54">
        <v>2.3176400000000002E-3</v>
      </c>
      <c r="AQ39" s="54">
        <v>2.0699353000000001E-4</v>
      </c>
      <c r="AR39" s="54">
        <v>35.417327999999998</v>
      </c>
      <c r="AS39" s="72">
        <v>1.7108584E-2</v>
      </c>
      <c r="AT39" s="54">
        <v>0.24904057399999999</v>
      </c>
      <c r="AU39" s="54">
        <v>0.30489766400000001</v>
      </c>
      <c r="AV39" s="54">
        <v>3.6442560082190947E-2</v>
      </c>
      <c r="AW39" s="54">
        <v>0.59038079810605604</v>
      </c>
      <c r="AX39" s="54">
        <v>0.27827701399999999</v>
      </c>
      <c r="AY39" s="54">
        <v>0.45551663999999997</v>
      </c>
      <c r="AZ39" s="54">
        <v>0.3195659502448287</v>
      </c>
      <c r="BA39" s="54">
        <v>1.144390520244829</v>
      </c>
      <c r="BD39" s="59">
        <v>3.6289999999999998E-4</v>
      </c>
      <c r="BE39" s="59">
        <v>5.4841000000000004E-3</v>
      </c>
      <c r="BF39" s="59">
        <v>27.723755000000001</v>
      </c>
      <c r="BG39" s="59">
        <v>7.8757039999999998</v>
      </c>
      <c r="BH39" s="59">
        <v>2.3130124999999999E-3</v>
      </c>
      <c r="BI39" s="59">
        <v>2.0934617000000001E-4</v>
      </c>
      <c r="BJ39" s="59">
        <v>35.421005000000001</v>
      </c>
      <c r="BK39" s="69">
        <v>2.084548E-2</v>
      </c>
      <c r="BL39" s="59">
        <v>0.25305795599999997</v>
      </c>
      <c r="BM39" s="59">
        <v>0.32725343000000001</v>
      </c>
      <c r="BN39" s="59">
        <v>4.0088907086558517E-2</v>
      </c>
      <c r="BO39" s="59">
        <v>0.6204002931112369</v>
      </c>
      <c r="BP39" s="59">
        <v>0.28591889999999998</v>
      </c>
      <c r="BQ39" s="59">
        <v>0.46959433</v>
      </c>
      <c r="BR39" s="59">
        <v>0.33471790026937848</v>
      </c>
      <c r="BS39" s="59">
        <v>1.160040198269378</v>
      </c>
    </row>
    <row r="42" spans="2:71" x14ac:dyDescent="0.25">
      <c r="AA42" s="65"/>
      <c r="AS42" s="65"/>
      <c r="AT42" s="63"/>
      <c r="BK42" s="65"/>
      <c r="BL42" s="63"/>
    </row>
  </sheetData>
  <conditionalFormatting sqref="I1:I1048576">
    <cfRule type="cellIs" dxfId="7" priority="4" operator="greaterThan">
      <formula>0.000000001</formula>
    </cfRule>
  </conditionalFormatting>
  <conditionalFormatting sqref="AA42">
    <cfRule type="cellIs" dxfId="6" priority="3" operator="greaterThan">
      <formula>0.000000001</formula>
    </cfRule>
  </conditionalFormatting>
  <conditionalFormatting sqref="AS42">
    <cfRule type="cellIs" dxfId="5" priority="2" operator="greaterThan">
      <formula>0.000000001</formula>
    </cfRule>
  </conditionalFormatting>
  <conditionalFormatting sqref="BK42">
    <cfRule type="cellIs" dxfId="4" priority="1" operator="greaterThan">
      <formula>0.000000001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4DA75-6803-4196-8026-0CAFC9111E19}">
  <dimension ref="A1:BS241"/>
  <sheetViews>
    <sheetView topLeftCell="N163" zoomScale="89" zoomScaleNormal="89" workbookViewId="0">
      <selection sqref="A1:XFD1048576"/>
    </sheetView>
  </sheetViews>
  <sheetFormatPr defaultColWidth="8.85546875" defaultRowHeight="15" x14ac:dyDescent="0.25"/>
  <cols>
    <col min="1" max="1" width="8.85546875" style="52"/>
    <col min="2" max="16" width="10" style="52" bestFit="1" customWidth="1"/>
    <col min="17" max="17" width="10" style="65" bestFit="1" customWidth="1"/>
    <col min="18" max="19" width="8.85546875" style="8"/>
    <col min="20" max="34" width="10" style="63" bestFit="1" customWidth="1"/>
    <col min="35" max="35" width="10" style="66" bestFit="1" customWidth="1"/>
    <col min="36" max="36" width="8.85546875" style="8"/>
    <col min="37" max="37" width="8.85546875" style="54"/>
    <col min="38" max="53" width="10" style="54" bestFit="1" customWidth="1"/>
    <col min="54" max="54" width="8.85546875" style="8"/>
    <col min="55" max="55" width="8.85546875" style="59"/>
    <col min="56" max="71" width="10" style="59" bestFit="1" customWidth="1"/>
    <col min="72" max="16384" width="8.85546875" style="8"/>
  </cols>
  <sheetData>
    <row r="1" spans="1:71" x14ac:dyDescent="0.25">
      <c r="A1" s="52" t="s">
        <v>225</v>
      </c>
      <c r="B1" s="52" t="s">
        <v>229</v>
      </c>
      <c r="C1" s="52" t="s">
        <v>230</v>
      </c>
      <c r="D1" s="52" t="s">
        <v>235</v>
      </c>
      <c r="E1" s="52" t="s">
        <v>231</v>
      </c>
      <c r="F1" s="52" t="s">
        <v>232</v>
      </c>
      <c r="G1" s="52" t="s">
        <v>233</v>
      </c>
      <c r="H1" s="52" t="s">
        <v>200</v>
      </c>
      <c r="I1" s="52" t="s">
        <v>234</v>
      </c>
      <c r="J1" s="52" t="s">
        <v>236</v>
      </c>
      <c r="K1" s="52" t="s">
        <v>237</v>
      </c>
      <c r="L1" s="52" t="s">
        <v>238</v>
      </c>
      <c r="M1" s="52" t="s">
        <v>239</v>
      </c>
      <c r="N1" s="52" t="s">
        <v>240</v>
      </c>
      <c r="O1" s="52" t="s">
        <v>241</v>
      </c>
      <c r="P1" s="52" t="s">
        <v>242</v>
      </c>
      <c r="Q1" s="65" t="s">
        <v>243</v>
      </c>
      <c r="S1" s="52" t="s">
        <v>226</v>
      </c>
      <c r="T1" s="52" t="s">
        <v>229</v>
      </c>
      <c r="U1" s="52" t="s">
        <v>230</v>
      </c>
      <c r="V1" s="52" t="s">
        <v>235</v>
      </c>
      <c r="W1" s="52" t="s">
        <v>231</v>
      </c>
      <c r="X1" s="52" t="s">
        <v>232</v>
      </c>
      <c r="Y1" s="52" t="s">
        <v>233</v>
      </c>
      <c r="Z1" s="52" t="s">
        <v>200</v>
      </c>
      <c r="AA1" s="52" t="s">
        <v>234</v>
      </c>
      <c r="AB1" s="52" t="s">
        <v>236</v>
      </c>
      <c r="AC1" s="52" t="s">
        <v>237</v>
      </c>
      <c r="AD1" s="52" t="s">
        <v>238</v>
      </c>
      <c r="AE1" s="52" t="s">
        <v>239</v>
      </c>
      <c r="AF1" s="52" t="s">
        <v>240</v>
      </c>
      <c r="AG1" s="52" t="s">
        <v>241</v>
      </c>
      <c r="AH1" s="52" t="s">
        <v>242</v>
      </c>
      <c r="AI1" s="65" t="s">
        <v>243</v>
      </c>
      <c r="AK1" s="54" t="s">
        <v>227</v>
      </c>
      <c r="AL1" s="52" t="s">
        <v>229</v>
      </c>
      <c r="AM1" s="52" t="s">
        <v>230</v>
      </c>
      <c r="AN1" s="52" t="s">
        <v>235</v>
      </c>
      <c r="AO1" s="52" t="s">
        <v>231</v>
      </c>
      <c r="AP1" s="52" t="s">
        <v>232</v>
      </c>
      <c r="AQ1" s="52" t="s">
        <v>233</v>
      </c>
      <c r="AR1" s="52" t="s">
        <v>200</v>
      </c>
      <c r="AS1" s="52" t="s">
        <v>234</v>
      </c>
      <c r="AT1" s="52" t="s">
        <v>236</v>
      </c>
      <c r="AU1" s="52" t="s">
        <v>237</v>
      </c>
      <c r="AV1" s="52" t="s">
        <v>238</v>
      </c>
      <c r="AW1" s="52" t="s">
        <v>239</v>
      </c>
      <c r="AX1" s="52" t="s">
        <v>240</v>
      </c>
      <c r="AY1" s="52" t="s">
        <v>241</v>
      </c>
      <c r="AZ1" s="52" t="s">
        <v>242</v>
      </c>
      <c r="BA1" s="52" t="s">
        <v>243</v>
      </c>
      <c r="BC1" s="59" t="s">
        <v>228</v>
      </c>
      <c r="BD1" s="52" t="s">
        <v>229</v>
      </c>
      <c r="BE1" s="52" t="s">
        <v>230</v>
      </c>
      <c r="BF1" s="52" t="s">
        <v>235</v>
      </c>
      <c r="BG1" s="52" t="s">
        <v>231</v>
      </c>
      <c r="BH1" s="52" t="s">
        <v>232</v>
      </c>
      <c r="BI1" s="52" t="s">
        <v>233</v>
      </c>
      <c r="BJ1" s="52" t="s">
        <v>200</v>
      </c>
      <c r="BK1" s="52" t="s">
        <v>234</v>
      </c>
      <c r="BL1" s="52" t="s">
        <v>236</v>
      </c>
      <c r="BM1" s="52" t="s">
        <v>237</v>
      </c>
      <c r="BN1" s="52" t="s">
        <v>238</v>
      </c>
      <c r="BO1" s="52" t="s">
        <v>239</v>
      </c>
      <c r="BP1" s="52" t="s">
        <v>240</v>
      </c>
      <c r="BQ1" s="52" t="s">
        <v>241</v>
      </c>
      <c r="BR1" s="52" t="s">
        <v>242</v>
      </c>
      <c r="BS1" s="52" t="s">
        <v>243</v>
      </c>
    </row>
    <row r="2" spans="1:71" x14ac:dyDescent="0.25">
      <c r="B2" s="52" cm="1">
        <f t="array" ref="B2:B5">TRANSPOSE(Fe!A6:D6)</f>
        <v>3.7849999999999998E-4</v>
      </c>
      <c r="C2" s="52" cm="1">
        <f t="array" ref="C2:C5">TRANSPOSE('PO4'!A6:D6)</f>
        <v>0.89570959999999999</v>
      </c>
      <c r="D2" s="52" cm="1">
        <f t="array" ref="D2:D5">TRANSPOSE(surface_T!A6:D6)</f>
        <v>9.1120979999999996</v>
      </c>
      <c r="E2" s="52" cm="1">
        <f t="array" ref="E2:E5">TRANSPOSE(surface_ph!A6:D6)</f>
        <v>8.1560544999999998</v>
      </c>
      <c r="F2" s="52" cm="1">
        <f t="array" ref="F2:F5">TRANSPOSE(surface_Alk!A6:D6)</f>
        <v>2.3033111000000002E-3</v>
      </c>
      <c r="G2" s="52" cm="1">
        <f t="array" ref="G2:G5">TRANSPOSE(surface_oxugen!A6:D6)</f>
        <v>2.8473863000000001E-4</v>
      </c>
      <c r="H2" s="52" cm="1">
        <f t="array" ref="H2:H5">TRANSPOSE(Surface_sal!A6:D6)</f>
        <v>34.845039999999997</v>
      </c>
      <c r="I2" s="52" cm="1">
        <f t="array" ref="I2:I5">TRANSPOSE(picophyto!A6:D6)</f>
        <v>0.207016688</v>
      </c>
      <c r="J2" s="52" cm="1">
        <f t="array" ref="J2:J5">TRANSPOSE(nanophyto!A6:D6)</f>
        <v>0.63329411000000002</v>
      </c>
      <c r="K2" s="52" cm="1">
        <f t="array" ref="K2:K5">TRANSPOSE(microphyto!A6:D6)</f>
        <v>0.29764364999999998</v>
      </c>
      <c r="L2" s="52" cm="1">
        <f t="array" ref="L2:L5">TRANSPOSE(total_phyto!A6:D6)</f>
        <v>1.13795444810879</v>
      </c>
      <c r="M2" s="52" cm="1">
        <f t="array" ref="M2:M5">TRANSPOSE(nanozoo!A6:D6)</f>
        <v>0.27801045000000002</v>
      </c>
      <c r="N2" s="52" cm="1">
        <f t="array" ref="N2:N5">TRANSPOSE(microzoo!A6:D6)</f>
        <v>0.67275876000000001</v>
      </c>
      <c r="O2" s="52" cm="1">
        <f t="array" ref="O2:O5">TRANSPOSE(mesozoo!A6:D6)</f>
        <v>0.26532704016342479</v>
      </c>
      <c r="P2" s="52" cm="1">
        <f t="array" ref="P2:P5">TRANSPOSE(total_zoo!A6:D6)</f>
        <v>1.322360944163425</v>
      </c>
      <c r="Q2" s="65" cm="1">
        <f t="array" ref="Q2:Q5">TRANSPOSE(foram!A6:D6)</f>
        <v>9.0830400000000006E-2</v>
      </c>
      <c r="T2" s="63" cm="1">
        <f t="array" ref="T2:T5">TRANSPOSE(Fe!A117:D117)</f>
        <v>3.5149999999999998E-4</v>
      </c>
      <c r="U2" s="63" cm="1">
        <f t="array" ref="U2:U5">TRANSPOSE('PO4'!A117:D117)</f>
        <v>0.76611739999999995</v>
      </c>
      <c r="V2" s="63" cm="1">
        <f t="array" ref="V2:V5">TRANSPOSE(surface_T!A117:D117)</f>
        <v>10.5614195</v>
      </c>
      <c r="W2" s="63" cm="1">
        <f t="array" ref="W2:W5">TRANSPOSE(surface_ph!A117:D117)</f>
        <v>7.9282712999999996</v>
      </c>
      <c r="X2" s="63" cm="1">
        <f t="array" ref="X2:X5">TRANSPOSE(surface_Alk!A117:D117)</f>
        <v>2.3075890000000001E-3</v>
      </c>
      <c r="Y2" s="63" cm="1">
        <f t="array" ref="Y2:Y5">TRANSPOSE(surface_oxugen!A117:D117)</f>
        <v>2.7662204000000003E-4</v>
      </c>
      <c r="Z2" s="63" cm="1">
        <f t="array" ref="Z2:Z5">TRANSPOSE(Surface_sal!A117:D117)</f>
        <v>34.843200000000003</v>
      </c>
      <c r="AA2" s="63" cm="1">
        <f t="array" ref="AA2:AA5">TRANSPOSE(picophyto!A117:D117)</f>
        <v>0.21288848399999999</v>
      </c>
      <c r="AB2" s="63" cm="1">
        <f t="array" ref="AB2:AB5">TRANSPOSE(nanophyto!A117:D117)</f>
        <v>0.60941243</v>
      </c>
      <c r="AC2" s="63" cm="1">
        <f t="array" ref="AC2:AC5">TRANSPOSE(microphyto!A117:D117)</f>
        <v>0.30680200499999999</v>
      </c>
      <c r="AD2" s="63" cm="1">
        <f t="array" ref="AD2:AD5">TRANSPOSE(total_phyto!A117:D117)</f>
        <v>1.1291029191142501</v>
      </c>
      <c r="AE2" s="63" cm="1">
        <f t="array" ref="AE2:AE5">TRANSPOSE(nanozoo!A117:D117)</f>
        <v>0.27737750999999999</v>
      </c>
      <c r="AF2" s="63" cm="1">
        <f t="array" ref="AF2:AF5">TRANSPOSE(microzoo!A117:D117)</f>
        <v>0.66141479999999997</v>
      </c>
      <c r="AG2" s="63" cm="1">
        <f t="array" ref="AG2:AG5">TRANSPOSE(mesozoo!A117:D117)</f>
        <v>0.3167159602253834</v>
      </c>
      <c r="AH2" s="63" cm="1">
        <f t="array" ref="AH2:AH5">TRANSPOSE(total_zoo!A117:D117)</f>
        <v>1.3662303782253831</v>
      </c>
      <c r="AI2" s="66" cm="1">
        <f t="array" ref="AI2:AI5">TRANSPOSE(foram!A117:D117)</f>
        <v>8.9603539999999995E-2</v>
      </c>
      <c r="AL2" s="54" cm="1">
        <f t="array" ref="AL2:AL5">TRANSPOSE(Fe!A154:D154)</f>
        <v>3.2939999999999998E-4</v>
      </c>
      <c r="AM2" s="54" cm="1">
        <f t="array" ref="AM2:AM5">TRANSPOSE('PO4'!A154:D154)</f>
        <v>0.65520719999999999</v>
      </c>
      <c r="AN2" s="54" cm="1">
        <f t="array" ref="AN2:AN5">TRANSPOSE(surface_T!A154:D154)</f>
        <v>11.943898000000001</v>
      </c>
      <c r="AO2" s="54" cm="1">
        <f t="array" ref="AO2:AO5">TRANSPOSE(surface_ph!A154:D154)</f>
        <v>7.7126216999999997</v>
      </c>
      <c r="AP2" s="54" cm="1">
        <f t="array" ref="AP2:AP5">TRANSPOSE(surface_Alk!A154:D154)</f>
        <v>2.3132497000000001E-3</v>
      </c>
      <c r="AQ2" s="54" cm="1">
        <f t="array" ref="AQ2:AQ5">TRANSPOSE(surface_oxugen!A154:D154)</f>
        <v>2.6914320000000002E-4</v>
      </c>
      <c r="AR2" s="54" cm="1">
        <f t="array" ref="AR2:AR5">TRANSPOSE(Surface_sal!A154:D154)</f>
        <v>34.835262</v>
      </c>
      <c r="AS2" s="54" cm="1">
        <f t="array" ref="AS2:AS5">TRANSPOSE(picophyto!A154:D154)</f>
        <v>0.21349366</v>
      </c>
      <c r="AT2" s="54" cm="1">
        <f t="array" ref="AT2:AT5">TRANSPOSE(nanophyto!A154:D154)</f>
        <v>0.59160042000000002</v>
      </c>
      <c r="AU2" s="54" cm="1">
        <f t="array" ref="AU2:AU5">TRANSPOSE(microphyto!A154:D154)</f>
        <v>0.30214857000000001</v>
      </c>
      <c r="AV2" s="54" cm="1">
        <f t="array" ref="AV2:AV5">TRANSPOSE(total_phyto!A154:D154)</f>
        <v>1.107242650117426</v>
      </c>
      <c r="AW2" s="54" cm="1">
        <f t="array" ref="AW2:AW5">TRANSPOSE(nanozoo!A154:D154)</f>
        <v>0.27465917000000001</v>
      </c>
      <c r="AX2" s="54" cm="1">
        <f t="array" ref="AX2:AX5">TRANSPOSE(microzoo!A154:D154)</f>
        <v>0.64191296999999992</v>
      </c>
      <c r="AY2" s="54" cm="1">
        <f t="array" ref="AY2:AY5">TRANSPOSE(mesozoo!A154:D154)</f>
        <v>0.34120488031160712</v>
      </c>
      <c r="AZ2" s="54" cm="1">
        <f t="array" ref="AZ2:AZ5">TRANSPOSE(total_zoo!A154:D154)</f>
        <v>1.374718625311607</v>
      </c>
      <c r="BA2" s="54" cm="1">
        <f t="array" ref="BA2:BA5">TRANSPOSE(foram!A154:D154)</f>
        <v>8.9247499999999994E-2</v>
      </c>
      <c r="BD2" s="59" cm="1">
        <f t="array" ref="BD2:BD5">TRANSPOSE(Fe!A80:D80)</f>
        <v>3.4170000000000001E-4</v>
      </c>
      <c r="BE2" s="59" cm="1">
        <f t="array" ref="BE2:BE5">TRANSPOSE('PO4'!A80:D80)</f>
        <v>0.70924940000000003</v>
      </c>
      <c r="BF2" s="59" cm="1">
        <f t="array" ref="BF2:BF5">TRANSPOSE(surface_T!A80:D80)</f>
        <v>11.287198999999999</v>
      </c>
      <c r="BG2" s="59" cm="1">
        <f t="array" ref="BG2:BG5">TRANSPOSE(surface_ph!A80:D80)</f>
        <v>7.8408040000000003</v>
      </c>
      <c r="BH2" s="59" cm="1">
        <f t="array" ref="BH2:BH5">TRANSPOSE(surface_Alk!A80:D80)</f>
        <v>2.3108550000000001E-3</v>
      </c>
      <c r="BI2" s="59" cm="1">
        <f t="array" ref="BI2:BI5">TRANSPOSE(surface_oxugen!A80:D80)</f>
        <v>2.7259680000000001E-4</v>
      </c>
      <c r="BJ2" s="59" cm="1">
        <f t="array" ref="BJ2:BJ5">TRANSPOSE(Surface_sal!A80:D80)</f>
        <v>34.842320000000001</v>
      </c>
      <c r="BK2" s="59" cm="1">
        <f t="array" ref="BK2:BK5">TRANSPOSE(picophyto!A80:D80)</f>
        <v>0.21312055399999999</v>
      </c>
      <c r="BL2" s="59" cm="1">
        <f t="array" ref="BL2:BL5">TRANSPOSE(nanophyto!A80:D80)</f>
        <v>0.5996108200000001</v>
      </c>
      <c r="BM2" s="59" cm="1">
        <f t="array" ref="BM2:BM5">TRANSPOSE(microphyto!A80:D80)</f>
        <v>0.30532109000000002</v>
      </c>
      <c r="BN2" s="59" cm="1">
        <f t="array" ref="BN2:BN5">TRANSPOSE(total_phyto!A80:D80)</f>
        <v>1.118052464116682</v>
      </c>
      <c r="BO2" s="59" cm="1">
        <f t="array" ref="BO2:BO5">TRANSPOSE(nanozoo!A80:D80)</f>
        <v>0.27507141499999999</v>
      </c>
      <c r="BP2" s="59" cm="1">
        <f t="array" ref="BP2:BP5">TRANSPOSE(microzoo!A80:D80)</f>
        <v>0.64956811000000003</v>
      </c>
      <c r="BQ2" s="59" cm="1">
        <f t="array" ref="BQ2:BQ5">TRANSPOSE(mesozoo!A80:D80)</f>
        <v>0.32915032026591512</v>
      </c>
      <c r="BR2" s="59" cm="1">
        <f t="array" ref="BR2:BR5">TRANSPOSE(total_zoo!A80:D80)</f>
        <v>1.3616237972659151</v>
      </c>
      <c r="BS2" s="59" cm="1">
        <f t="array" ref="BS2:BS5">TRANSPOSE(foram!A80:D80)</f>
        <v>8.947745E-2</v>
      </c>
    </row>
    <row r="3" spans="1:71" x14ac:dyDescent="0.25">
      <c r="B3" s="52">
        <v>3.7209999999999999E-4</v>
      </c>
      <c r="C3" s="52">
        <v>0.86162419999999995</v>
      </c>
      <c r="D3" s="52">
        <v>9.5019860000000005</v>
      </c>
      <c r="E3" s="52">
        <v>8.1565569999999994</v>
      </c>
      <c r="F3" s="52">
        <v>2.3022492000000002E-3</v>
      </c>
      <c r="G3" s="52">
        <v>2.8233674999999999E-4</v>
      </c>
      <c r="H3" s="52">
        <v>34.854712999999997</v>
      </c>
      <c r="I3" s="52">
        <v>0.20677335699999999</v>
      </c>
      <c r="J3" s="52">
        <v>0.62619194999999994</v>
      </c>
      <c r="K3" s="52">
        <v>0.29622080000000001</v>
      </c>
      <c r="L3" s="52">
        <v>1.129186107109603</v>
      </c>
      <c r="M3" s="52">
        <v>0.27576461000000002</v>
      </c>
      <c r="N3" s="52">
        <v>0.66459237999999998</v>
      </c>
      <c r="O3" s="52">
        <v>0.26932907017286589</v>
      </c>
      <c r="P3" s="52">
        <v>1.3156576591728659</v>
      </c>
      <c r="Q3" s="65">
        <v>9.0207709999999997E-2</v>
      </c>
      <c r="T3" s="63">
        <v>3.4430000000000002E-4</v>
      </c>
      <c r="U3" s="63">
        <v>0.73088850000000005</v>
      </c>
      <c r="V3" s="63">
        <v>10.928826000000001</v>
      </c>
      <c r="W3" s="63">
        <v>7.9292544999999999</v>
      </c>
      <c r="X3" s="63">
        <v>2.3069942999999998E-3</v>
      </c>
      <c r="Y3" s="63">
        <v>2.7444627000000003E-4</v>
      </c>
      <c r="Z3" s="63">
        <v>34.852989999999998</v>
      </c>
      <c r="AA3" s="63">
        <v>0.21087626700000001</v>
      </c>
      <c r="AB3" s="63">
        <v>0.60405547000000004</v>
      </c>
      <c r="AC3" s="63">
        <v>0.30240456599999999</v>
      </c>
      <c r="AD3" s="63">
        <v>1.1173363031132131</v>
      </c>
      <c r="AE3" s="63">
        <v>0.27489179000000002</v>
      </c>
      <c r="AF3" s="63">
        <v>0.65261108000000001</v>
      </c>
      <c r="AG3" s="63">
        <v>0.31143162023612209</v>
      </c>
      <c r="AH3" s="63">
        <v>1.3483232892361221</v>
      </c>
      <c r="AI3" s="66">
        <v>8.9206964E-2</v>
      </c>
      <c r="AL3" s="54">
        <v>3.2249999999999998E-4</v>
      </c>
      <c r="AM3" s="54">
        <v>0.61858709999999995</v>
      </c>
      <c r="AN3" s="54">
        <v>12.374644</v>
      </c>
      <c r="AO3" s="54">
        <v>7.7131924999999999</v>
      </c>
      <c r="AP3" s="54">
        <v>2.3130232000000001E-3</v>
      </c>
      <c r="AQ3" s="54">
        <v>2.6671460000000002E-4</v>
      </c>
      <c r="AR3" s="54">
        <v>34.849780000000003</v>
      </c>
      <c r="AS3" s="54">
        <v>0.21311385499999999</v>
      </c>
      <c r="AT3" s="54">
        <v>0.58056673999999997</v>
      </c>
      <c r="AU3" s="54">
        <v>0.29970492599999998</v>
      </c>
      <c r="AV3" s="54">
        <v>1.093385521118269</v>
      </c>
      <c r="AW3" s="54">
        <v>0.26953117999999998</v>
      </c>
      <c r="AX3" s="54">
        <v>0.62975466000000002</v>
      </c>
      <c r="AY3" s="54">
        <v>0.33644280032903728</v>
      </c>
      <c r="AZ3" s="54">
        <v>1.353570146329037</v>
      </c>
      <c r="BA3" s="54">
        <v>8.6864114000000006E-2</v>
      </c>
      <c r="BD3" s="59">
        <v>3.3389999999999998E-4</v>
      </c>
      <c r="BE3" s="59">
        <v>0.6684232</v>
      </c>
      <c r="BF3" s="59">
        <v>11.713545999999999</v>
      </c>
      <c r="BG3" s="59">
        <v>7.8417963999999998</v>
      </c>
      <c r="BH3" s="59">
        <v>2.3104502E-3</v>
      </c>
      <c r="BI3" s="59">
        <v>2.7021597E-4</v>
      </c>
      <c r="BJ3" s="59">
        <v>34.85613</v>
      </c>
      <c r="BK3" s="59">
        <v>0.21240714499999999</v>
      </c>
      <c r="BL3" s="59">
        <v>0.58923161000000002</v>
      </c>
      <c r="BM3" s="59">
        <v>0.30236903999999998</v>
      </c>
      <c r="BN3" s="59">
        <v>1.1040077951169891</v>
      </c>
      <c r="BO3" s="59">
        <v>0.27109137999999999</v>
      </c>
      <c r="BP3" s="59">
        <v>0.63921446000000004</v>
      </c>
      <c r="BQ3" s="59">
        <v>0.32614630028123098</v>
      </c>
      <c r="BR3" s="59">
        <v>1.342476644281231</v>
      </c>
      <c r="BS3" s="59">
        <v>8.7586254000000002E-2</v>
      </c>
    </row>
    <row r="4" spans="1:71" x14ac:dyDescent="0.25">
      <c r="B4" s="52">
        <v>3.6269999999999998E-4</v>
      </c>
      <c r="C4" s="52">
        <v>0.80824039999999997</v>
      </c>
      <c r="D4" s="52">
        <v>10.011888000000001</v>
      </c>
      <c r="E4" s="52">
        <v>8.1579940000000004</v>
      </c>
      <c r="F4" s="52">
        <v>2.301052E-3</v>
      </c>
      <c r="G4" s="52">
        <v>2.7911726E-4</v>
      </c>
      <c r="H4" s="52">
        <v>34.868645000000001</v>
      </c>
      <c r="I4" s="52">
        <v>0.20585441600000001</v>
      </c>
      <c r="J4" s="52">
        <v>0.61654469999999995</v>
      </c>
      <c r="K4" s="52">
        <v>0.29196930999999998</v>
      </c>
      <c r="L4" s="52">
        <v>1.1143684261100879</v>
      </c>
      <c r="M4" s="52">
        <v>0.27216328400000001</v>
      </c>
      <c r="N4" s="52">
        <v>0.65237444999999994</v>
      </c>
      <c r="O4" s="52">
        <v>0.27003870018405091</v>
      </c>
      <c r="P4" s="52">
        <v>1.299652587184051</v>
      </c>
      <c r="Q4" s="65">
        <v>8.8965095999999994E-2</v>
      </c>
      <c r="T4" s="63">
        <v>3.3560000000000003E-4</v>
      </c>
      <c r="U4" s="63">
        <v>0.68270839999999999</v>
      </c>
      <c r="V4" s="63">
        <v>11.410684</v>
      </c>
      <c r="W4" s="63">
        <v>7.9300537000000002</v>
      </c>
      <c r="X4" s="63">
        <v>2.3064054999999998E-3</v>
      </c>
      <c r="Y4" s="63">
        <v>2.7159762000000001E-4</v>
      </c>
      <c r="Z4" s="63">
        <v>34.866534999999999</v>
      </c>
      <c r="AA4" s="63">
        <v>0.20869242399999999</v>
      </c>
      <c r="AB4" s="63">
        <v>0.58869254999999998</v>
      </c>
      <c r="AC4" s="63">
        <v>0.29478290400000001</v>
      </c>
      <c r="AD4" s="63">
        <v>1.0921678781126769</v>
      </c>
      <c r="AE4" s="63">
        <v>0.26543264999999999</v>
      </c>
      <c r="AF4" s="63">
        <v>0.63135196999999998</v>
      </c>
      <c r="AG4" s="63">
        <v>0.29302397023680499</v>
      </c>
      <c r="AH4" s="63">
        <v>1.2959985812368049</v>
      </c>
      <c r="AI4" s="66">
        <v>8.5208249999999999E-2</v>
      </c>
      <c r="AL4" s="54">
        <v>3.1189999999999999E-4</v>
      </c>
      <c r="AM4" s="54">
        <v>0.56609180000000003</v>
      </c>
      <c r="AN4" s="54">
        <v>12.866258</v>
      </c>
      <c r="AO4" s="54">
        <v>7.7148640000000004</v>
      </c>
      <c r="AP4" s="54">
        <v>2.3129890000000001E-3</v>
      </c>
      <c r="AQ4" s="54">
        <v>2.6417812000000001E-4</v>
      </c>
      <c r="AR4" s="54">
        <v>34.863875999999998</v>
      </c>
      <c r="AS4" s="54">
        <v>0.21235933200000001</v>
      </c>
      <c r="AT4" s="54">
        <v>0.57362139999999995</v>
      </c>
      <c r="AU4" s="54">
        <v>0.29413487999999999</v>
      </c>
      <c r="AV4" s="54">
        <v>1.0801156121173181</v>
      </c>
      <c r="AW4" s="54">
        <v>0.26786654500000001</v>
      </c>
      <c r="AX4" s="54">
        <v>0.62193427000000001</v>
      </c>
      <c r="AY4" s="54">
        <v>0.33605415035837399</v>
      </c>
      <c r="AZ4" s="54">
        <v>1.3352638563583741</v>
      </c>
      <c r="BA4" s="54">
        <v>8.5964100000000002E-2</v>
      </c>
      <c r="BD4" s="59">
        <v>3.2449999999999997E-4</v>
      </c>
      <c r="BE4" s="59">
        <v>0.61924650000000003</v>
      </c>
      <c r="BF4" s="59">
        <v>12.186513</v>
      </c>
      <c r="BG4" s="59">
        <v>7.8428579999999997</v>
      </c>
      <c r="BH4" s="59">
        <v>2.3101660000000002E-3</v>
      </c>
      <c r="BI4" s="59">
        <v>2.6753600000000002E-4</v>
      </c>
      <c r="BJ4" s="59">
        <v>34.869858000000001</v>
      </c>
      <c r="BK4" s="59">
        <v>0.21001377700000001</v>
      </c>
      <c r="BL4" s="59">
        <v>0.58045073000000014</v>
      </c>
      <c r="BM4" s="59">
        <v>0.29670523999999998</v>
      </c>
      <c r="BN4" s="59">
        <v>1.087169747115484</v>
      </c>
      <c r="BO4" s="59">
        <v>0.26676436999999997</v>
      </c>
      <c r="BP4" s="59">
        <v>0.62657541000000005</v>
      </c>
      <c r="BQ4" s="59">
        <v>0.31596953029680408</v>
      </c>
      <c r="BR4" s="59">
        <v>1.3137183062968041</v>
      </c>
      <c r="BS4" s="59">
        <v>8.6074230000000002E-2</v>
      </c>
    </row>
    <row r="5" spans="1:71" x14ac:dyDescent="0.25">
      <c r="B5" s="52">
        <v>3.5429999999999999E-4</v>
      </c>
      <c r="C5" s="52">
        <v>0.76498619999999995</v>
      </c>
      <c r="D5" s="52">
        <v>10.281707000000001</v>
      </c>
      <c r="E5" s="52">
        <v>8.1622979999999998</v>
      </c>
      <c r="F5" s="52">
        <v>2.3008003000000001E-3</v>
      </c>
      <c r="G5" s="52">
        <v>2.7827565999999999E-4</v>
      </c>
      <c r="H5" s="52">
        <v>34.871864000000002</v>
      </c>
      <c r="I5" s="52">
        <v>0.20938433200000001</v>
      </c>
      <c r="J5" s="52">
        <v>0.61950388000000001</v>
      </c>
      <c r="K5" s="52">
        <v>0.29490464999999999</v>
      </c>
      <c r="L5" s="52">
        <v>1.1237928621102611</v>
      </c>
      <c r="M5" s="52">
        <v>0.27820272000000001</v>
      </c>
      <c r="N5" s="52">
        <v>0.65942945999999991</v>
      </c>
      <c r="O5" s="52">
        <v>0.29603535020728888</v>
      </c>
      <c r="P5" s="52">
        <v>1.3418278962072889</v>
      </c>
      <c r="Q5" s="65">
        <v>9.0804750000000004E-2</v>
      </c>
      <c r="T5" s="63">
        <v>3.279E-4</v>
      </c>
      <c r="U5" s="63">
        <v>0.64206770000000002</v>
      </c>
      <c r="V5" s="63">
        <v>11.706908</v>
      </c>
      <c r="W5" s="63">
        <v>7.9328620000000001</v>
      </c>
      <c r="X5" s="63">
        <v>2.3063341999999998E-3</v>
      </c>
      <c r="Y5" s="63">
        <v>2.7048166000000001E-4</v>
      </c>
      <c r="Z5" s="63">
        <v>34.869872999999998</v>
      </c>
      <c r="AA5" s="63">
        <v>0.21150378</v>
      </c>
      <c r="AB5" s="63">
        <v>0.59175939</v>
      </c>
      <c r="AC5" s="63">
        <v>0.29600415000000002</v>
      </c>
      <c r="AD5" s="63">
        <v>1.09926732011311</v>
      </c>
      <c r="AE5" s="63">
        <v>0.27179093999999998</v>
      </c>
      <c r="AF5" s="63">
        <v>0.63750715000000002</v>
      </c>
      <c r="AG5" s="63">
        <v>0.31808966027329749</v>
      </c>
      <c r="AH5" s="63">
        <v>1.3357829862732979</v>
      </c>
      <c r="AI5" s="66">
        <v>8.7076710000000002E-2</v>
      </c>
      <c r="AL5" s="54">
        <v>3.0249999999999998E-4</v>
      </c>
      <c r="AM5" s="54">
        <v>0.51702159999999997</v>
      </c>
      <c r="AN5" s="54">
        <v>13.247318999999999</v>
      </c>
      <c r="AO5" s="54">
        <v>7.7173448000000002</v>
      </c>
      <c r="AP5" s="54">
        <v>2.3132056999999998E-3</v>
      </c>
      <c r="AQ5" s="54">
        <v>2.6263326000000001E-4</v>
      </c>
      <c r="AR5" s="54">
        <v>34.871032999999997</v>
      </c>
      <c r="AS5" s="54">
        <v>0.2140899</v>
      </c>
      <c r="AT5" s="54">
        <v>0.56960860000000002</v>
      </c>
      <c r="AU5" s="54">
        <v>0.29130836999999998</v>
      </c>
      <c r="AV5" s="54">
        <v>1.075006870117132</v>
      </c>
      <c r="AW5" s="54">
        <v>0.26866603</v>
      </c>
      <c r="AX5" s="54">
        <v>0.6183488399999999</v>
      </c>
      <c r="AY5" s="54">
        <v>0.34545750039731132</v>
      </c>
      <c r="AZ5" s="54">
        <v>1.3577897663973111</v>
      </c>
      <c r="BA5" s="54">
        <v>8.5253019999999999E-2</v>
      </c>
      <c r="BD5" s="59">
        <v>3.1540000000000002E-4</v>
      </c>
      <c r="BE5" s="59">
        <v>0.57443610000000001</v>
      </c>
      <c r="BF5" s="59">
        <v>12.503541999999999</v>
      </c>
      <c r="BG5" s="59">
        <v>7.8458966999999999</v>
      </c>
      <c r="BH5" s="59">
        <v>2.3102523000000002E-3</v>
      </c>
      <c r="BI5" s="59">
        <v>2.6633852000000001E-4</v>
      </c>
      <c r="BJ5" s="59">
        <v>34.873516000000002</v>
      </c>
      <c r="BK5" s="59">
        <v>0.212504465</v>
      </c>
      <c r="BL5" s="59">
        <v>0.58282208000000002</v>
      </c>
      <c r="BM5" s="59">
        <v>0.29449039500000002</v>
      </c>
      <c r="BN5" s="59">
        <v>1.08981694011525</v>
      </c>
      <c r="BO5" s="59">
        <v>0.2731673</v>
      </c>
      <c r="BP5" s="59">
        <v>0.63108797999999999</v>
      </c>
      <c r="BQ5" s="59">
        <v>0.33686608033863552</v>
      </c>
      <c r="BR5" s="59">
        <v>1.348628386338635</v>
      </c>
      <c r="BS5" s="59">
        <v>8.7168609999999994E-2</v>
      </c>
    </row>
    <row r="6" spans="1:71" x14ac:dyDescent="0.25">
      <c r="B6" s="52" cm="1">
        <f t="array" ref="B6:B9">TRANSPOSE(Fe!A7:D7)</f>
        <v>3.3100000000000002E-4</v>
      </c>
      <c r="C6" s="52" cm="1">
        <f t="array" ref="C6:C9">TRANSPOSE('PO4'!A7:D7)</f>
        <v>0.65660819999999998</v>
      </c>
      <c r="D6" s="52" cm="1">
        <f t="array" ref="D6:D9">TRANSPOSE(surface_T!A7:D7)</f>
        <v>11.490007</v>
      </c>
      <c r="E6" s="52" cm="1">
        <f t="array" ref="E6:E9">TRANSPOSE(surface_ph!A7:D7)</f>
        <v>8.1599749999999993</v>
      </c>
      <c r="F6" s="52" cm="1">
        <f t="array" ref="F6:F9">TRANSPOSE(surface_Alk!A7:D7)</f>
        <v>2.2978360000000001E-3</v>
      </c>
      <c r="G6" s="52" cm="1">
        <f t="array" ref="G6:G9">TRANSPOSE(surface_oxugen!A7:D7)</f>
        <v>2.7096576999999998E-4</v>
      </c>
      <c r="H6" s="52" cm="1">
        <f t="array" ref="H6:H9">TRANSPOSE(Surface_sal!A7:D7)</f>
        <v>34.908572999999997</v>
      </c>
      <c r="I6" s="52" cm="1">
        <f t="array" ref="I6:I9">TRANSPOSE(picophyto!A7:D7)</f>
        <v>0.21326890000000001</v>
      </c>
      <c r="J6" s="52" cm="1">
        <f t="array" ref="J6:J9">TRANSPOSE(nanophyto!A7:D7)</f>
        <v>0.60530660000000003</v>
      </c>
      <c r="K6" s="52" cm="1">
        <f t="array" ref="K6:K9">TRANSPOSE(microphyto!A7:D7)</f>
        <v>0.29622155999999999</v>
      </c>
      <c r="L6" s="52" cm="1">
        <f t="array" ref="L6:L9">TRANSPOSE(total_phyto!A7:D7)</f>
        <v>1.1147970601132251</v>
      </c>
      <c r="M6" s="52" cm="1">
        <f t="array" ref="M6:M9">TRANSPOSE(nanozoo!A7:D7)</f>
        <v>0.28037793999999999</v>
      </c>
      <c r="N6" s="52" cm="1">
        <f t="array" ref="N6:N9">TRANSPOSE(microzoo!A7:D7)</f>
        <v>0.65354884000000002</v>
      </c>
      <c r="O6" s="52" cm="1">
        <f t="array" ref="O6:O9">TRANSPOSE(mesozoo!A7:D7)</f>
        <v>0.33904192029031138</v>
      </c>
      <c r="P6" s="52" cm="1">
        <f t="array" ref="P6:P9">TRANSPOSE(total_zoo!A7:D7)</f>
        <v>1.384055210290311</v>
      </c>
      <c r="Q6" s="65" cm="1">
        <f t="array" ref="Q6:Q9">TRANSPOSE(foram!A7:D7)</f>
        <v>9.1128769999999998E-2</v>
      </c>
      <c r="T6" s="63" cm="1">
        <f t="array" ref="T6:T9">TRANSPOSE(Fe!A118:D118)</f>
        <v>3.0820000000000001E-4</v>
      </c>
      <c r="U6" s="63" cm="1">
        <f t="array" ref="U6:U9">TRANSPOSE('PO4'!A118:D118)</f>
        <v>0.54726589999999997</v>
      </c>
      <c r="V6" s="63" cm="1">
        <f t="array" ref="V6:V9">TRANSPOSE(surface_T!A118:D118)</f>
        <v>12.873219499999999</v>
      </c>
      <c r="W6" s="63" cm="1">
        <f t="array" ref="W6:W9">TRANSPOSE(surface_ph!A118:D118)</f>
        <v>7.9330825999999997</v>
      </c>
      <c r="X6" s="63" cm="1">
        <f t="array" ref="X6:X9">TRANSPOSE(surface_Alk!A118:D118)</f>
        <v>2.3044883E-3</v>
      </c>
      <c r="Y6" s="63" cm="1">
        <f t="array" ref="Y6:Y9">TRANSPOSE(surface_oxugen!A118:D118)</f>
        <v>2.6375075999999999E-4</v>
      </c>
      <c r="Z6" s="63" cm="1">
        <f t="array" ref="Z6:Z9">TRANSPOSE(Surface_sal!A118:D118)</f>
        <v>34.915627000000001</v>
      </c>
      <c r="AA6" s="63" cm="1">
        <f t="array" ref="AA6:AA9">TRANSPOSE(picophyto!A118:D118)</f>
        <v>0.214536063</v>
      </c>
      <c r="AB6" s="63" cm="1">
        <f t="array" ref="AB6:AB9">TRANSPOSE(nanophyto!A118:D118)</f>
        <v>0.58928599999999998</v>
      </c>
      <c r="AC6" s="63" cm="1">
        <f t="array" ref="AC6:AC9">TRANSPOSE(microphyto!A118:D118)</f>
        <v>0.28987270999999998</v>
      </c>
      <c r="AD6" s="63" cm="1">
        <f t="array" ref="AD6:AD9">TRANSPOSE(total_phyto!A118:D118)</f>
        <v>1.093694773115468</v>
      </c>
      <c r="AE6" s="63" cm="1">
        <f t="array" ref="AE6:AE9">TRANSPOSE(nanozoo!A118:D118)</f>
        <v>0.27859668500000001</v>
      </c>
      <c r="AF6" s="63" cm="1">
        <f t="array" ref="AF6:AF9">TRANSPOSE(microzoo!A118:D118)</f>
        <v>0.63574579000000009</v>
      </c>
      <c r="AG6" s="63" cm="1">
        <f t="array" ref="AG6:AG9">TRANSPOSE(mesozoo!A118:D118)</f>
        <v>0.36209083042224383</v>
      </c>
      <c r="AH6" s="63" cm="1">
        <f t="array" ref="AH6:AH9">TRANSPOSE(total_zoo!A118:D118)</f>
        <v>1.3908522054222441</v>
      </c>
      <c r="AI6" s="66" cm="1">
        <f t="array" ref="AI6:AI9">TRANSPOSE(foram!A118:D118)</f>
        <v>9.0806579999999998E-2</v>
      </c>
      <c r="AL6" s="54" cm="1">
        <f t="array" ref="AL6:AL9">TRANSPOSE(Fe!A155:D155)</f>
        <v>2.8820000000000001E-4</v>
      </c>
      <c r="AM6" s="54" cm="1">
        <f t="array" ref="AM6:AM9">TRANSPOSE('PO4'!A155:D155)</f>
        <v>0.44571670000000002</v>
      </c>
      <c r="AN6" s="54" cm="1">
        <f t="array" ref="AN6:AN9">TRANSPOSE(surface_T!A155:D155)</f>
        <v>14.291358000000001</v>
      </c>
      <c r="AO6" s="54" cm="1">
        <f t="array" ref="AO6:AO9">TRANSPOSE(surface_ph!A155:D155)</f>
        <v>7.7176365999999996</v>
      </c>
      <c r="AP6" s="54" cm="1">
        <f t="array" ref="AP6:AP9">TRANSPOSE(surface_Alk!A155:D155)</f>
        <v>2.3125751999999999E-3</v>
      </c>
      <c r="AQ6" s="54" cm="1">
        <f t="array" ref="AQ6:AQ9">TRANSPOSE(surface_oxugen!A155:D155)</f>
        <v>2.5674295999999997E-4</v>
      </c>
      <c r="AR6" s="54" cm="1">
        <f t="array" ref="AR6:AR9">TRANSPOSE(Surface_sal!A155:D155)</f>
        <v>34.923656000000001</v>
      </c>
      <c r="AS6" s="54" cm="1">
        <f t="array" ref="AS6:AS9">TRANSPOSE(picophyto!A155:D155)</f>
        <v>0.21566690999999999</v>
      </c>
      <c r="AT6" s="54" cm="1">
        <f t="array" ref="AT6:AT9">TRANSPOSE(nanophyto!A155:D155)</f>
        <v>0.56527903999999995</v>
      </c>
      <c r="AU6" s="54" cm="1">
        <f t="array" ref="AU6:AU9">TRANSPOSE(microphyto!A155:D155)</f>
        <v>0.28586627999999997</v>
      </c>
      <c r="AV6" s="54" cm="1">
        <f t="array" ref="AV6:AV9">TRANSPOSE(total_phyto!A155:D155)</f>
        <v>1.066812230119099</v>
      </c>
      <c r="AW6" s="54" cm="1">
        <f t="array" ref="AW6:AW9">TRANSPOSE(nanozoo!A155:D155)</f>
        <v>0.27241982599999998</v>
      </c>
      <c r="AX6" s="54" cm="1">
        <f t="array" ref="AX6:AX9">TRANSPOSE(microzoo!A155:D155)</f>
        <v>0.61278655999999998</v>
      </c>
      <c r="AY6" s="54" cm="1">
        <f t="array" ref="AY6:AY9">TRANSPOSE(mesozoo!A155:D155)</f>
        <v>0.37192953060281159</v>
      </c>
      <c r="AZ6" s="54" cm="1">
        <f t="array" ref="AZ6:AZ9">TRANSPOSE(total_zoo!A155:D155)</f>
        <v>1.382723384602812</v>
      </c>
      <c r="BA6" s="54" cm="1">
        <f t="array" ref="BA6:BA9">TRANSPOSE(foram!A155:D155)</f>
        <v>8.7120870000000003E-2</v>
      </c>
      <c r="BD6" s="59" cm="1">
        <f t="array" ref="BD6:BD9">TRANSPOSE(Fe!A81:D81)</f>
        <v>2.9960000000000002E-4</v>
      </c>
      <c r="BE6" s="59" cm="1">
        <f t="array" ref="BE6:BE9">TRANSPOSE('PO4'!A81:D81)</f>
        <v>0.49406119999999998</v>
      </c>
      <c r="BF6" s="59" cm="1">
        <f t="array" ref="BF6:BF9">TRANSPOSE(surface_T!A81:D81)</f>
        <v>13.61501</v>
      </c>
      <c r="BG6" s="59" cm="1">
        <f t="array" ref="BG6:BG9">TRANSPOSE(surface_ph!A81:D81)</f>
        <v>7.8456516000000001</v>
      </c>
      <c r="BH6" s="59" cm="1">
        <f t="array" ref="BH6:BH9">TRANSPOSE(surface_Alk!A81:D81)</f>
        <v>2.3092619999999999E-3</v>
      </c>
      <c r="BI6" s="59" cm="1">
        <f t="array" ref="BI6:BI9">TRANSPOSE(surface_oxugen!A81:D81)</f>
        <v>2.6003137000000002E-4</v>
      </c>
      <c r="BJ6" s="59" cm="1">
        <f t="array" ref="BJ6:BJ9">TRANSPOSE(Surface_sal!A81:D81)</f>
        <v>34.924038000000003</v>
      </c>
      <c r="BK6" s="59" cm="1">
        <f t="array" ref="BK6:BK9">TRANSPOSE(picophyto!A81:D81)</f>
        <v>0.21482182599999999</v>
      </c>
      <c r="BL6" s="59" cm="1">
        <f t="array" ref="BL6:BL9">TRANSPOSE(nanophyto!A81:D81)</f>
        <v>0.57632259999999991</v>
      </c>
      <c r="BM6" s="59" cm="1">
        <f t="array" ref="BM6:BM9">TRANSPOSE(microphyto!A81:D81)</f>
        <v>0.28940200999999999</v>
      </c>
      <c r="BN6" s="59" cm="1">
        <f t="array" ref="BN6:BN9">TRANSPOSE(total_phyto!A81:D81)</f>
        <v>1.080546436118125</v>
      </c>
      <c r="BO6" s="59" cm="1">
        <f t="array" ref="BO6:BO9">TRANSPOSE(nanozoo!A81:D81)</f>
        <v>0.27493430000000002</v>
      </c>
      <c r="BP6" s="59" cm="1">
        <f t="array" ref="BP6:BP9">TRANSPOSE(microzoo!A81:D81)</f>
        <v>0.62358027999999999</v>
      </c>
      <c r="BQ6" s="59" cm="1">
        <f t="array" ref="BQ6:BQ9">TRANSPOSE(mesozoo!A81:D81)</f>
        <v>0.36733267051613722</v>
      </c>
      <c r="BR6" s="59" cm="1">
        <f t="array" ref="BR6:BR9">TRANSPOSE(total_zoo!A81:D81)</f>
        <v>1.3774660025161369</v>
      </c>
      <c r="BS6" s="59" cm="1">
        <f t="array" ref="BS6:BS9">TRANSPOSE(foram!A81:D81)</f>
        <v>8.9171009999999995E-2</v>
      </c>
    </row>
    <row r="7" spans="1:71" x14ac:dyDescent="0.25">
      <c r="B7" s="52">
        <v>3.1609999999999999E-4</v>
      </c>
      <c r="C7" s="52">
        <v>0.60050590000000004</v>
      </c>
      <c r="D7" s="52">
        <v>11.838483999999999</v>
      </c>
      <c r="E7" s="52">
        <v>8.1649820000000002</v>
      </c>
      <c r="F7" s="52">
        <v>2.2976963999999998E-3</v>
      </c>
      <c r="G7" s="52">
        <v>2.6957017999999999E-4</v>
      </c>
      <c r="H7" s="52">
        <v>34.913654000000001</v>
      </c>
      <c r="I7" s="52">
        <v>0.21660746</v>
      </c>
      <c r="J7" s="52">
        <v>0.60824820000000002</v>
      </c>
      <c r="K7" s="52">
        <v>0.29209404999999999</v>
      </c>
      <c r="L7" s="52">
        <v>1.116949710111075</v>
      </c>
      <c r="M7" s="52">
        <v>0.28690443999999998</v>
      </c>
      <c r="N7" s="52">
        <v>0.65861111999999999</v>
      </c>
      <c r="O7" s="52">
        <v>0.36129993033039037</v>
      </c>
      <c r="P7" s="52">
        <v>1.4201878443303899</v>
      </c>
      <c r="Q7" s="65">
        <v>9.1753979999999999E-2</v>
      </c>
      <c r="T7" s="63">
        <v>2.9320000000000003E-4</v>
      </c>
      <c r="U7" s="63">
        <v>0.49209249999999999</v>
      </c>
      <c r="V7" s="63">
        <v>13.241759</v>
      </c>
      <c r="W7" s="63">
        <v>7.9367595</v>
      </c>
      <c r="X7" s="63">
        <v>2.3045635000000001E-3</v>
      </c>
      <c r="Y7" s="63">
        <v>2.6233796999999999E-4</v>
      </c>
      <c r="Z7" s="63">
        <v>34.92116</v>
      </c>
      <c r="AA7" s="63">
        <v>0.21781560599999999</v>
      </c>
      <c r="AB7" s="63">
        <v>0.58946304999999999</v>
      </c>
      <c r="AC7" s="63">
        <v>0.28479014499999999</v>
      </c>
      <c r="AD7" s="63">
        <v>1.0920688011128969</v>
      </c>
      <c r="AE7" s="63">
        <v>0.28427466499999998</v>
      </c>
      <c r="AF7" s="63">
        <v>0.63758090000000001</v>
      </c>
      <c r="AG7" s="63">
        <v>0.37535490046033038</v>
      </c>
      <c r="AH7" s="63">
        <v>1.404238135460331</v>
      </c>
      <c r="AI7" s="66">
        <v>8.9679986000000003E-2</v>
      </c>
      <c r="AL7" s="54">
        <v>2.7349999999999998E-4</v>
      </c>
      <c r="AM7" s="54">
        <v>0.39473469999999999</v>
      </c>
      <c r="AN7" s="54">
        <v>14.6818905</v>
      </c>
      <c r="AO7" s="54">
        <v>7.720478</v>
      </c>
      <c r="AP7" s="54">
        <v>2.3129066000000002E-3</v>
      </c>
      <c r="AQ7" s="54">
        <v>2.5529859999999998E-4</v>
      </c>
      <c r="AR7" s="54">
        <v>34.929786999999997</v>
      </c>
      <c r="AS7" s="54">
        <v>0.21900304400000001</v>
      </c>
      <c r="AT7" s="54">
        <v>0.56585220000000003</v>
      </c>
      <c r="AU7" s="54">
        <v>0.27887284000000001</v>
      </c>
      <c r="AV7" s="54">
        <v>1.0637280841163681</v>
      </c>
      <c r="AW7" s="54">
        <v>0.277422744</v>
      </c>
      <c r="AX7" s="54">
        <v>0.61430127000000001</v>
      </c>
      <c r="AY7" s="54">
        <v>0.38635227066349048</v>
      </c>
      <c r="AZ7" s="54">
        <v>1.401503371663491</v>
      </c>
      <c r="BA7" s="54">
        <v>8.6428699999999997E-2</v>
      </c>
      <c r="BD7" s="59">
        <v>2.8459999999999998E-4</v>
      </c>
      <c r="BE7" s="59">
        <v>0.44029079999999998</v>
      </c>
      <c r="BF7" s="59">
        <v>13.9976225</v>
      </c>
      <c r="BG7" s="59">
        <v>7.8489732999999999</v>
      </c>
      <c r="BH7" s="59">
        <v>2.3094560000000001E-3</v>
      </c>
      <c r="BI7" s="59">
        <v>2.5857606999999999E-4</v>
      </c>
      <c r="BJ7" s="59">
        <v>34.930171999999999</v>
      </c>
      <c r="BK7" s="59">
        <v>0.21764186999999999</v>
      </c>
      <c r="BL7" s="59">
        <v>0.57550343999999998</v>
      </c>
      <c r="BM7" s="59">
        <v>0.28259719</v>
      </c>
      <c r="BN7" s="59">
        <v>1.075742500115195</v>
      </c>
      <c r="BO7" s="59">
        <v>0.27967330000000001</v>
      </c>
      <c r="BP7" s="59">
        <v>0.62302747000000003</v>
      </c>
      <c r="BQ7" s="59">
        <v>0.37646640054801489</v>
      </c>
      <c r="BR7" s="59">
        <v>1.390688839548015</v>
      </c>
      <c r="BS7" s="59">
        <v>8.7776094999999998E-2</v>
      </c>
    </row>
    <row r="8" spans="1:71" x14ac:dyDescent="0.25">
      <c r="B8" s="52">
        <v>2.968E-4</v>
      </c>
      <c r="C8" s="52">
        <v>0.51416799999999996</v>
      </c>
      <c r="D8" s="52">
        <v>12.381185</v>
      </c>
      <c r="E8" s="52">
        <v>8.1711860000000005</v>
      </c>
      <c r="F8" s="52">
        <v>2.2977191999999998E-3</v>
      </c>
      <c r="G8" s="52">
        <v>2.6687206000000001E-4</v>
      </c>
      <c r="H8" s="52">
        <v>34.931094999999999</v>
      </c>
      <c r="I8" s="52">
        <v>0.21967254</v>
      </c>
      <c r="J8" s="52">
        <v>0.60595712000000002</v>
      </c>
      <c r="K8" s="52">
        <v>0.28461612400000003</v>
      </c>
      <c r="L8" s="52">
        <v>1.110245784108516</v>
      </c>
      <c r="M8" s="52">
        <v>0.29118518999999998</v>
      </c>
      <c r="N8" s="52">
        <v>0.65784485999999998</v>
      </c>
      <c r="O8" s="52">
        <v>0.37891704037458901</v>
      </c>
      <c r="P8" s="52">
        <v>1.4423516173745889</v>
      </c>
      <c r="Q8" s="65">
        <v>9.1107590000000002E-2</v>
      </c>
      <c r="T8" s="63">
        <v>2.7500000000000002E-4</v>
      </c>
      <c r="U8" s="63">
        <v>0.41352359999999999</v>
      </c>
      <c r="V8" s="63">
        <v>13.799647</v>
      </c>
      <c r="W8" s="63">
        <v>7.9406815000000002</v>
      </c>
      <c r="X8" s="63">
        <v>2.3050415E-3</v>
      </c>
      <c r="Y8" s="63">
        <v>2.5975253000000003E-4</v>
      </c>
      <c r="Z8" s="63">
        <v>34.938876999999998</v>
      </c>
      <c r="AA8" s="63">
        <v>0.22071191500000001</v>
      </c>
      <c r="AB8" s="63">
        <v>0.58142638000000002</v>
      </c>
      <c r="AC8" s="63">
        <v>0.27686338399999999</v>
      </c>
      <c r="AD8" s="63">
        <v>1.0790016791104959</v>
      </c>
      <c r="AE8" s="63">
        <v>0.28396322000000002</v>
      </c>
      <c r="AF8" s="63">
        <v>0.63169807</v>
      </c>
      <c r="AG8" s="63">
        <v>0.38419630049586861</v>
      </c>
      <c r="AH8" s="63">
        <v>1.414888764495869</v>
      </c>
      <c r="AI8" s="66">
        <v>8.6885705999999993E-2</v>
      </c>
      <c r="AL8" s="54">
        <v>2.5500000000000002E-4</v>
      </c>
      <c r="AM8" s="54">
        <v>0.32169360000000002</v>
      </c>
      <c r="AN8" s="54">
        <v>15.267569999999999</v>
      </c>
      <c r="AO8" s="54">
        <v>7.7238230000000003</v>
      </c>
      <c r="AP8" s="54">
        <v>2.3138712E-3</v>
      </c>
      <c r="AQ8" s="54">
        <v>2.5287364000000002E-4</v>
      </c>
      <c r="AR8" s="54">
        <v>34.948715</v>
      </c>
      <c r="AS8" s="54">
        <v>0.22388621</v>
      </c>
      <c r="AT8" s="54">
        <v>0.56101581</v>
      </c>
      <c r="AU8" s="54">
        <v>0.26413449</v>
      </c>
      <c r="AV8" s="54">
        <v>1.0490365101132679</v>
      </c>
      <c r="AW8" s="54">
        <v>0.28192316000000001</v>
      </c>
      <c r="AX8" s="54">
        <v>0.60925762999999999</v>
      </c>
      <c r="AY8" s="54">
        <v>0.39292848064607477</v>
      </c>
      <c r="AZ8" s="54">
        <v>1.399039431646075</v>
      </c>
      <c r="BA8" s="54">
        <v>8.2356460000000006E-2</v>
      </c>
      <c r="BD8" s="59">
        <v>2.6659999999999998E-4</v>
      </c>
      <c r="BE8" s="59">
        <v>0.36549409999999999</v>
      </c>
      <c r="BF8" s="59">
        <v>14.566727</v>
      </c>
      <c r="BG8" s="59">
        <v>7.8525767000000002</v>
      </c>
      <c r="BH8" s="59">
        <v>2.3101584999999998E-3</v>
      </c>
      <c r="BI8" s="59">
        <v>2.5606270000000001E-4</v>
      </c>
      <c r="BJ8" s="59">
        <v>34.948483000000003</v>
      </c>
      <c r="BK8" s="59">
        <v>0.22120906200000001</v>
      </c>
      <c r="BL8" s="59">
        <v>0.56707850999999998</v>
      </c>
      <c r="BM8" s="59">
        <v>0.273988075</v>
      </c>
      <c r="BN8" s="59">
        <v>1.0622756471128041</v>
      </c>
      <c r="BO8" s="59">
        <v>0.27922801400000002</v>
      </c>
      <c r="BP8" s="59">
        <v>0.61583081000000006</v>
      </c>
      <c r="BQ8" s="59">
        <v>0.38339558056692991</v>
      </c>
      <c r="BR8" s="59">
        <v>1.3879718345669301</v>
      </c>
      <c r="BS8" s="59">
        <v>8.4338919999999998E-2</v>
      </c>
    </row>
    <row r="9" spans="1:71" x14ac:dyDescent="0.25">
      <c r="B9" s="52">
        <v>2.8669999999999998E-4</v>
      </c>
      <c r="C9" s="52">
        <v>0.44827309999999998</v>
      </c>
      <c r="D9" s="52">
        <v>12.789628</v>
      </c>
      <c r="E9" s="52">
        <v>8.1763290000000008</v>
      </c>
      <c r="F9" s="52">
        <v>2.2987744000000001E-3</v>
      </c>
      <c r="G9" s="52">
        <v>2.6512285999999999E-4</v>
      </c>
      <c r="H9" s="52">
        <v>34.950806</v>
      </c>
      <c r="I9" s="52">
        <v>0.221425856</v>
      </c>
      <c r="J9" s="52">
        <v>0.60151379999999999</v>
      </c>
      <c r="K9" s="52">
        <v>0.28127238999999998</v>
      </c>
      <c r="L9" s="52">
        <v>1.104212046108191</v>
      </c>
      <c r="M9" s="52">
        <v>0.29163292000000002</v>
      </c>
      <c r="N9" s="52">
        <v>0.65345162999999995</v>
      </c>
      <c r="O9" s="52">
        <v>0.38607225040455501</v>
      </c>
      <c r="P9" s="52">
        <v>1.445532533404555</v>
      </c>
      <c r="Q9" s="65">
        <v>9.0138640000000006E-2</v>
      </c>
      <c r="T9" s="63">
        <v>2.6459999999999998E-4</v>
      </c>
      <c r="U9" s="63">
        <v>0.3470125</v>
      </c>
      <c r="V9" s="63">
        <v>14.283580000000001</v>
      </c>
      <c r="W9" s="63">
        <v>7.9444112999999996</v>
      </c>
      <c r="X9" s="63">
        <v>2.3065386000000001E-3</v>
      </c>
      <c r="Y9" s="63">
        <v>2.5769809999999998E-4</v>
      </c>
      <c r="Z9" s="63">
        <v>34.964759999999998</v>
      </c>
      <c r="AA9" s="63">
        <v>0.223787875</v>
      </c>
      <c r="AB9" s="63">
        <v>0.57746750000000002</v>
      </c>
      <c r="AC9" s="63">
        <v>0.27256873599999998</v>
      </c>
      <c r="AD9" s="63">
        <v>1.0738241111107349</v>
      </c>
      <c r="AE9" s="63">
        <v>0.28593271999999997</v>
      </c>
      <c r="AF9" s="63">
        <v>0.62700043999999999</v>
      </c>
      <c r="AG9" s="63">
        <v>0.39414030053999599</v>
      </c>
      <c r="AH9" s="63">
        <v>1.4315012595399961</v>
      </c>
      <c r="AI9" s="66">
        <v>8.5656430000000006E-2</v>
      </c>
      <c r="AL9" s="54">
        <v>2.477E-4</v>
      </c>
      <c r="AM9" s="54">
        <v>0.27037119999999998</v>
      </c>
      <c r="AN9" s="54">
        <v>15.791852</v>
      </c>
      <c r="AO9" s="54">
        <v>7.7253695000000002</v>
      </c>
      <c r="AP9" s="54">
        <v>2.3156074E-3</v>
      </c>
      <c r="AQ9" s="54">
        <v>2.504893E-4</v>
      </c>
      <c r="AR9" s="54">
        <v>34.976219999999998</v>
      </c>
      <c r="AS9" s="54">
        <v>0.22513374999999999</v>
      </c>
      <c r="AT9" s="54">
        <v>0.54240662000000006</v>
      </c>
      <c r="AU9" s="54">
        <v>0.2460706</v>
      </c>
      <c r="AV9" s="54">
        <v>1.013610970110415</v>
      </c>
      <c r="AW9" s="54">
        <v>0.27494131999999999</v>
      </c>
      <c r="AX9" s="54">
        <v>0.59284307000000003</v>
      </c>
      <c r="AY9" s="54">
        <v>0.36729378052228101</v>
      </c>
      <c r="AZ9" s="54">
        <v>1.3633563685222809</v>
      </c>
      <c r="BA9" s="54">
        <v>7.3561390000000004E-2</v>
      </c>
      <c r="BD9" s="59">
        <v>2.5710000000000002E-4</v>
      </c>
      <c r="BE9" s="59">
        <v>0.30484480000000003</v>
      </c>
      <c r="BF9" s="59">
        <v>15.072737999999999</v>
      </c>
      <c r="BG9" s="59">
        <v>7.8553519999999999</v>
      </c>
      <c r="BH9" s="59">
        <v>2.3117869E-3</v>
      </c>
      <c r="BI9" s="59">
        <v>2.5383988000000001E-4</v>
      </c>
      <c r="BJ9" s="59">
        <v>34.975679999999997</v>
      </c>
      <c r="BK9" s="59">
        <v>0.224190523</v>
      </c>
      <c r="BL9" s="59">
        <v>0.55977370999999998</v>
      </c>
      <c r="BM9" s="59">
        <v>0.262399624</v>
      </c>
      <c r="BN9" s="59">
        <v>1.046363857112208</v>
      </c>
      <c r="BO9" s="59">
        <v>0.27999354999999998</v>
      </c>
      <c r="BP9" s="59">
        <v>0.60894223000000003</v>
      </c>
      <c r="BQ9" s="59">
        <v>0.38283470055808511</v>
      </c>
      <c r="BR9" s="59">
        <v>1.3785064405580849</v>
      </c>
      <c r="BS9" s="59">
        <v>8.0252599999999993E-2</v>
      </c>
    </row>
    <row r="10" spans="1:71" x14ac:dyDescent="0.25">
      <c r="B10" s="52" cm="1">
        <f t="array" ref="B10:B13">TRANSPOSE(Fe!A8:D8)</f>
        <v>2.6249999999999998E-4</v>
      </c>
      <c r="C10" s="52" cm="1">
        <f t="array" ref="C10:C13">TRANSPOSE('PO4'!A8:D8)</f>
        <v>0.38531070000000001</v>
      </c>
      <c r="D10" s="52" cm="1">
        <f t="array" ref="D10:D13">TRANSPOSE(surface_T!A8:D8)</f>
        <v>13.778841</v>
      </c>
      <c r="E10" s="52" cm="1">
        <f t="array" ref="E10:E13">TRANSPOSE(surface_ph!A8:D8)</f>
        <v>8.173978</v>
      </c>
      <c r="F10" s="52" cm="1">
        <f t="array" ref="F10:F13">TRANSPOSE(surface_Alk!A8:D8)</f>
        <v>2.2930786999999998E-3</v>
      </c>
      <c r="G10" s="52" cm="1">
        <f t="array" ref="G10:G13">TRANSPOSE(surface_oxugen!A8:D8)</f>
        <v>2.6015020000000002E-4</v>
      </c>
      <c r="H10" s="52" cm="1">
        <f t="array" ref="H10:H13">TRANSPOSE(Surface_sal!A8:D8)</f>
        <v>34.961998000000001</v>
      </c>
      <c r="I10" s="52" cm="1">
        <f t="array" ref="I10:I13">TRANSPOSE(picophyto!A8:D8)</f>
        <v>0.22652214400000001</v>
      </c>
      <c r="J10" s="52" cm="1">
        <f t="array" ref="J10:J13">TRANSPOSE(nanophyto!A8:D8)</f>
        <v>0.60172767000000005</v>
      </c>
      <c r="K10" s="52" cm="1">
        <f t="array" ref="K10:K13">TRANSPOSE(microphyto!A8:D8)</f>
        <v>0.26833995999999999</v>
      </c>
      <c r="L10" s="52" cm="1">
        <f t="array" ref="L10:L13">TRANSPOSE(total_phyto!A8:D8)</f>
        <v>1.0965897741060879</v>
      </c>
      <c r="M10" s="52" cm="1">
        <f t="array" ref="M10:M13">TRANSPOSE(nanozoo!A8:D8)</f>
        <v>0.30047410000000002</v>
      </c>
      <c r="N10" s="52" cm="1">
        <f t="array" ref="N10:N13">TRANSPOSE(microzoo!A8:D8)</f>
        <v>0.65128094999999997</v>
      </c>
      <c r="O10" s="52" cm="1">
        <f t="array" ref="O10:O13">TRANSPOSE(mesozoo!A8:D8)</f>
        <v>0.42493820056679671</v>
      </c>
      <c r="P10" s="52" cm="1">
        <f t="array" ref="P10:P13">TRANSPOSE(total_zoo!A8:D8)</f>
        <v>1.4957033955667971</v>
      </c>
      <c r="Q10" s="65" cm="1">
        <f t="array" ref="Q10:Q13">TRANSPOSE(foram!A8:D8)</f>
        <v>9.1294420000000001E-2</v>
      </c>
      <c r="T10" s="63" cm="1">
        <f t="array" ref="T10:T13">TRANSPOSE(Fe!A119:D119)</f>
        <v>2.432E-4</v>
      </c>
      <c r="U10" s="63" cm="1">
        <f t="array" ref="U10:U13">TRANSPOSE('PO4'!A119:D119)</f>
        <v>0.30169439999999997</v>
      </c>
      <c r="V10" s="63" cm="1">
        <f t="array" ref="V10:V13">TRANSPOSE(surface_T!A119:D119)</f>
        <v>15.169485</v>
      </c>
      <c r="W10" s="63" cm="1">
        <f t="array" ref="W10:W13">TRANSPOSE(surface_ph!A119:D119)</f>
        <v>7.9467470000000002</v>
      </c>
      <c r="X10" s="63" cm="1">
        <f t="array" ref="X10:X13">TRANSPOSE(surface_Alk!A119:D119)</f>
        <v>2.3015802999999998E-3</v>
      </c>
      <c r="Y10" s="63" cm="1">
        <f t="array" ref="Y10:Y13">TRANSPOSE(surface_oxugen!A119:D119)</f>
        <v>2.5355549999999999E-4</v>
      </c>
      <c r="Z10" s="63" cm="1">
        <f t="array" ref="Z10:Z13">TRANSPOSE(Surface_sal!A119:D119)</f>
        <v>34.977684000000004</v>
      </c>
      <c r="AA10" s="63" cm="1">
        <f t="array" ref="AA10:AA13">TRANSPOSE(picophyto!A119:D119)</f>
        <v>0.229838247</v>
      </c>
      <c r="AB10" s="63" cm="1">
        <f t="array" ref="AB10:AB13">TRANSPOSE(nanophyto!A119:D119)</f>
        <v>0.58234337000000003</v>
      </c>
      <c r="AC10" s="63" cm="1">
        <f t="array" ref="AC10:AC13">TRANSPOSE(microphyto!A119:D119)</f>
        <v>0.25312358000000001</v>
      </c>
      <c r="AD10" s="63" cm="1">
        <f t="array" ref="AD10:AD13">TRANSPOSE(total_phyto!A119:D119)</f>
        <v>1.0653051971075169</v>
      </c>
      <c r="AE10" s="63" cm="1">
        <f t="array" ref="AE10:AE13">TRANSPOSE(nanozoo!A119:D119)</f>
        <v>0.29879781999999999</v>
      </c>
      <c r="AF10" s="63" cm="1">
        <f t="array" ref="AF10:AF13">TRANSPOSE(microzoo!A119:D119)</f>
        <v>0.6278413599999999</v>
      </c>
      <c r="AG10" s="63" cm="1">
        <f t="array" ref="AG10:AG13">TRANSPOSE(mesozoo!A119:D119)</f>
        <v>0.42791086070576212</v>
      </c>
      <c r="AH10" s="63" cm="1">
        <f t="array" ref="AH10:AH13">TRANSPOSE(total_zoo!A119:D119)</f>
        <v>1.473168317705762</v>
      </c>
      <c r="AI10" s="66" cm="1">
        <f t="array" ref="AI10:AI13">TRANSPOSE(foram!A119:D119)</f>
        <v>8.6183040000000002E-2</v>
      </c>
      <c r="AL10" s="54" cm="1">
        <f t="array" ref="AL10:AL13">TRANSPOSE(Fe!A156:D156)</f>
        <v>2.3039999999999999E-4</v>
      </c>
      <c r="AM10" s="54" cm="1">
        <f t="array" ref="AM10:AM13">TRANSPOSE('PO4'!A156:D156)</f>
        <v>0.23979639999999999</v>
      </c>
      <c r="AN10" s="54" cm="1">
        <f t="array" ref="AN10:AN13">TRANSPOSE(surface_T!A156:D156)</f>
        <v>16.612347</v>
      </c>
      <c r="AO10" s="54" cm="1">
        <f t="array" ref="AO10:AO13">TRANSPOSE(surface_ph!A156:D156)</f>
        <v>7.7271742999999997</v>
      </c>
      <c r="AP10" s="54" cm="1">
        <f t="array" ref="AP10:AP13">TRANSPOSE(surface_Alk!A156:D156)</f>
        <v>2.3115765999999999E-3</v>
      </c>
      <c r="AQ10" s="54" cm="1">
        <f t="array" ref="AQ10:AQ13">TRANSPOSE(surface_oxugen!A156:D156)</f>
        <v>2.4673817000000001E-4</v>
      </c>
      <c r="AR10" s="54" cm="1">
        <f t="array" ref="AR10:AR13">TRANSPOSE(Surface_sal!A156:D156)</f>
        <v>34.998226000000003</v>
      </c>
      <c r="AS10" s="54" cm="1">
        <f t="array" ref="AS10:AS13">TRANSPOSE(picophyto!A156:D156)</f>
        <v>0.23106418000000001</v>
      </c>
      <c r="AT10" s="54" cm="1">
        <f t="array" ref="AT10:AT13">TRANSPOSE(nanophyto!A156:D156)</f>
        <v>0.53955058</v>
      </c>
      <c r="AU10" s="54" cm="1">
        <f t="array" ref="AU10:AU13">TRANSPOSE(microphyto!A156:D156)</f>
        <v>0.22470741</v>
      </c>
      <c r="AV10" s="54" cm="1">
        <f t="array" ref="AV10:AV13">TRANSPOSE(total_phyto!A156:D156)</f>
        <v>0.99532217010733592</v>
      </c>
      <c r="AW10" s="54" cm="1">
        <f t="array" ref="AW10:AW13">TRANSPOSE(nanozoo!A156:D156)</f>
        <v>0.283283954</v>
      </c>
      <c r="AX10" s="54" cm="1">
        <f t="array" ref="AX10:AX13">TRANSPOSE(microzoo!A156:D156)</f>
        <v>0.59067923999999994</v>
      </c>
      <c r="AY10" s="54" cm="1">
        <f t="array" ref="AY10:AY13">TRANSPOSE(mesozoo!A156:D156)</f>
        <v>0.38994288060395071</v>
      </c>
      <c r="AZ10" s="54" cm="1">
        <f t="array" ref="AZ10:AZ13">TRANSPOSE(total_zoo!A156:D156)</f>
        <v>1.3948342056039511</v>
      </c>
      <c r="BA10" s="54" cm="1">
        <f t="array" ref="BA10:BA13">TRANSPOSE(foram!A156:D156)</f>
        <v>7.1425445000000004E-2</v>
      </c>
      <c r="BD10" s="59" cm="1">
        <f t="array" ref="BD10:BD13">TRANSPOSE(Fe!A82:D82)</f>
        <v>2.3819999999999999E-4</v>
      </c>
      <c r="BE10" s="59" cm="1">
        <f t="array" ref="BE10:BE13">TRANSPOSE('PO4'!A82:D82)</f>
        <v>0.26864519999999997</v>
      </c>
      <c r="BF10" s="59" cm="1">
        <f t="array" ref="BF10:BF13">TRANSPOSE(surface_T!A82:D82)</f>
        <v>15.929866000000001</v>
      </c>
      <c r="BG10" s="59" cm="1">
        <f t="array" ref="BG10:BG13">TRANSPOSE(surface_ph!A82:D82)</f>
        <v>7.8570510000000002</v>
      </c>
      <c r="BH10" s="59" cm="1">
        <f t="array" ref="BH10:BH13">TRANSPOSE(surface_Alk!A82:D82)</f>
        <v>2.3074943999999999E-3</v>
      </c>
      <c r="BI10" s="59" cm="1">
        <f t="array" ref="BI10:BI13">TRANSPOSE(surface_oxugen!A82:D82)</f>
        <v>2.4985550000000001E-4</v>
      </c>
      <c r="BJ10" s="59" cm="1">
        <f t="array" ref="BJ10:BJ13">TRANSPOSE(Surface_sal!A82:D82)</f>
        <v>34.993423</v>
      </c>
      <c r="BK10" s="59" cm="1">
        <f t="array" ref="BK10:BK13">TRANSPOSE(picophyto!A82:D82)</f>
        <v>0.23013924799999999</v>
      </c>
      <c r="BL10" s="59" cm="1">
        <f t="array" ref="BL10:BL13">TRANSPOSE(nanophyto!A82:D82)</f>
        <v>0.55865045000000002</v>
      </c>
      <c r="BM10" s="59" cm="1">
        <f t="array" ref="BM10:BM13">TRANSPOSE(microphyto!A82:D82)</f>
        <v>0.24100598000000001</v>
      </c>
      <c r="BN10" s="59" cm="1">
        <f t="array" ref="BN10:BN13">TRANSPOSE(total_phyto!A82:D82)</f>
        <v>1.029795678108717</v>
      </c>
      <c r="BO10" s="59" cm="1">
        <f t="array" ref="BO10:BO13">TRANSPOSE(nanozoo!A82:D82)</f>
        <v>0.28899387999999998</v>
      </c>
      <c r="BP10" s="59" cm="1">
        <f t="array" ref="BP10:BP13">TRANSPOSE(microzoo!A82:D82)</f>
        <v>0.60710916000000004</v>
      </c>
      <c r="BQ10" s="59" cm="1">
        <f t="array" ref="BQ10:BQ13">TRANSPOSE(mesozoo!A82:D82)</f>
        <v>0.40923765067801432</v>
      </c>
      <c r="BR10" s="59" cm="1">
        <f t="array" ref="BR10:BR13">TRANSPOSE(total_zoo!A82:D82)</f>
        <v>1.413912463678014</v>
      </c>
      <c r="BS10" s="59" cm="1">
        <f t="array" ref="BS10:BS13">TRANSPOSE(foram!A82:D82)</f>
        <v>7.871475E-2</v>
      </c>
    </row>
    <row r="11" spans="1:71" x14ac:dyDescent="0.25">
      <c r="B11" s="52">
        <v>2.3800000000000001E-4</v>
      </c>
      <c r="C11" s="52">
        <v>0.30520360000000002</v>
      </c>
      <c r="D11" s="52">
        <v>14.257445000000001</v>
      </c>
      <c r="E11" s="52">
        <v>8.1810530000000004</v>
      </c>
      <c r="F11" s="52">
        <v>2.2944113999999998E-3</v>
      </c>
      <c r="G11" s="52">
        <v>2.5842360000000002E-4</v>
      </c>
      <c r="H11" s="52">
        <v>34.978915999999998</v>
      </c>
      <c r="I11" s="52">
        <v>0.23242373</v>
      </c>
      <c r="J11" s="52">
        <v>0.60065107000000006</v>
      </c>
      <c r="K11" s="52">
        <v>0.24728821400000001</v>
      </c>
      <c r="L11" s="52">
        <v>1.080363014099184</v>
      </c>
      <c r="M11" s="52">
        <v>0.30786461999999998</v>
      </c>
      <c r="N11" s="52">
        <v>0.64817089999999999</v>
      </c>
      <c r="O11" s="52">
        <v>0.43147293051392333</v>
      </c>
      <c r="P11" s="52">
        <v>1.504420065513923</v>
      </c>
      <c r="Q11" s="65">
        <v>8.6581279999999997E-2</v>
      </c>
      <c r="T11" s="63">
        <v>2.2159999999999999E-4</v>
      </c>
      <c r="U11" s="63">
        <v>0.23807680000000001</v>
      </c>
      <c r="V11" s="63">
        <v>15.665851999999999</v>
      </c>
      <c r="W11" s="63">
        <v>7.9494910000000001</v>
      </c>
      <c r="X11" s="63">
        <v>2.3032069999999998E-3</v>
      </c>
      <c r="Y11" s="63">
        <v>2.5158869999999999E-4</v>
      </c>
      <c r="Z11" s="63">
        <v>34.995044999999998</v>
      </c>
      <c r="AA11" s="63">
        <v>0.23486900999999999</v>
      </c>
      <c r="AB11" s="63">
        <v>0.56405320999999997</v>
      </c>
      <c r="AC11" s="63">
        <v>0.21728914999999999</v>
      </c>
      <c r="AD11" s="63">
        <v>1.0162113700970641</v>
      </c>
      <c r="AE11" s="63">
        <v>0.29619810600000002</v>
      </c>
      <c r="AF11" s="63">
        <v>0.61453530000000001</v>
      </c>
      <c r="AG11" s="63">
        <v>0.40031356045869781</v>
      </c>
      <c r="AH11" s="63">
        <v>1.423436603458698</v>
      </c>
      <c r="AI11" s="66">
        <v>7.3099919999999999E-2</v>
      </c>
      <c r="AL11" s="54">
        <v>2.098E-4</v>
      </c>
      <c r="AM11" s="54">
        <v>0.18425230000000001</v>
      </c>
      <c r="AN11" s="54">
        <v>17.123574999999999</v>
      </c>
      <c r="AO11" s="54">
        <v>7.7292649999999998</v>
      </c>
      <c r="AP11" s="54">
        <v>2.3134919999999999E-3</v>
      </c>
      <c r="AQ11" s="54">
        <v>2.4488759999999999E-4</v>
      </c>
      <c r="AR11" s="54">
        <v>35.015953000000003</v>
      </c>
      <c r="AS11" s="54">
        <v>0.237206047</v>
      </c>
      <c r="AT11" s="54">
        <v>0.5213966000000001</v>
      </c>
      <c r="AU11" s="54">
        <v>0.18540439</v>
      </c>
      <c r="AV11" s="54">
        <v>0.94400703709473799</v>
      </c>
      <c r="AW11" s="54">
        <v>0.28556086600000002</v>
      </c>
      <c r="AX11" s="54">
        <v>0.58215781999999994</v>
      </c>
      <c r="AY11" s="54">
        <v>0.35907180037371911</v>
      </c>
      <c r="AZ11" s="54">
        <v>1.3389560273737191</v>
      </c>
      <c r="BA11" s="54">
        <v>5.8188694999999999E-2</v>
      </c>
      <c r="BD11" s="59">
        <v>2.1699999999999999E-4</v>
      </c>
      <c r="BE11" s="59">
        <v>0.20917359999999999</v>
      </c>
      <c r="BF11" s="59">
        <v>16.430299999999999</v>
      </c>
      <c r="BG11" s="59">
        <v>7.8596199999999996</v>
      </c>
      <c r="BH11" s="59">
        <v>2.309246E-3</v>
      </c>
      <c r="BI11" s="59">
        <v>2.4799970000000002E-4</v>
      </c>
      <c r="BJ11" s="59">
        <v>35.011158000000002</v>
      </c>
      <c r="BK11" s="59">
        <v>0.23561396700000001</v>
      </c>
      <c r="BL11" s="59">
        <v>0.53973400999999999</v>
      </c>
      <c r="BM11" s="59">
        <v>0.201161592</v>
      </c>
      <c r="BN11" s="59">
        <v>0.97650956909674802</v>
      </c>
      <c r="BO11" s="59">
        <v>0.28838114999999998</v>
      </c>
      <c r="BP11" s="59">
        <v>0.59485083000000005</v>
      </c>
      <c r="BQ11" s="59">
        <v>0.37530616040608339</v>
      </c>
      <c r="BR11" s="59">
        <v>1.354536021406084</v>
      </c>
      <c r="BS11" s="59">
        <v>6.4648399999999995E-2</v>
      </c>
    </row>
    <row r="12" spans="1:71" x14ac:dyDescent="0.25">
      <c r="B12" s="52">
        <v>2.206E-4</v>
      </c>
      <c r="C12" s="52">
        <v>0.21559249999999999</v>
      </c>
      <c r="D12" s="52">
        <v>15.087337</v>
      </c>
      <c r="E12" s="52">
        <v>8.1845429999999997</v>
      </c>
      <c r="F12" s="52">
        <v>2.2971004E-3</v>
      </c>
      <c r="G12" s="52">
        <v>2.5394608000000002E-4</v>
      </c>
      <c r="H12" s="52">
        <v>35.046875</v>
      </c>
      <c r="I12" s="52">
        <v>0.23683546</v>
      </c>
      <c r="J12" s="52">
        <v>0.56142809999999999</v>
      </c>
      <c r="K12" s="52">
        <v>0.201314353</v>
      </c>
      <c r="L12" s="52">
        <v>0.99957791309059341</v>
      </c>
      <c r="M12" s="52">
        <v>0.29648687000000001</v>
      </c>
      <c r="N12" s="52">
        <v>0.61660833000000004</v>
      </c>
      <c r="O12" s="52">
        <v>0.36672940028560558</v>
      </c>
      <c r="P12" s="52">
        <v>1.3756114022856061</v>
      </c>
      <c r="Q12" s="65">
        <v>6.5002530000000003E-2</v>
      </c>
      <c r="T12" s="63">
        <v>2.096E-4</v>
      </c>
      <c r="U12" s="63">
        <v>0.16882369999999999</v>
      </c>
      <c r="V12" s="63">
        <v>16.517690000000002</v>
      </c>
      <c r="W12" s="63">
        <v>7.948893</v>
      </c>
      <c r="X12" s="63">
        <v>2.3067468E-3</v>
      </c>
      <c r="Y12" s="63">
        <v>2.4719139999999999E-4</v>
      </c>
      <c r="Z12" s="63">
        <v>35.067165000000003</v>
      </c>
      <c r="AA12" s="63">
        <v>0.23955501400000001</v>
      </c>
      <c r="AB12" s="63">
        <v>0.51543676000000005</v>
      </c>
      <c r="AC12" s="63">
        <v>0.171182994</v>
      </c>
      <c r="AD12" s="63">
        <v>0.9261747680882858</v>
      </c>
      <c r="AE12" s="63">
        <v>0.28259466500000002</v>
      </c>
      <c r="AF12" s="63">
        <v>0.58277833999999995</v>
      </c>
      <c r="AG12" s="63">
        <v>0.32338992023584973</v>
      </c>
      <c r="AH12" s="63">
        <v>1.2763286272358501</v>
      </c>
      <c r="AI12" s="66">
        <v>4.921565E-2</v>
      </c>
      <c r="AL12" s="54">
        <v>2.0340000000000001E-4</v>
      </c>
      <c r="AM12" s="54">
        <v>0.13240379999999999</v>
      </c>
      <c r="AN12" s="54">
        <v>17.994972000000001</v>
      </c>
      <c r="AO12" s="54">
        <v>7.7281585000000002</v>
      </c>
      <c r="AP12" s="54">
        <v>2.3177634000000002E-3</v>
      </c>
      <c r="AQ12" s="54">
        <v>2.4055969999999999E-4</v>
      </c>
      <c r="AR12" s="54">
        <v>35.092460000000003</v>
      </c>
      <c r="AS12" s="54">
        <v>0.24055807000000001</v>
      </c>
      <c r="AT12" s="54">
        <v>0.46323750000000002</v>
      </c>
      <c r="AU12" s="54">
        <v>0.146024188</v>
      </c>
      <c r="AV12" s="54">
        <v>0.84981975808708643</v>
      </c>
      <c r="AW12" s="54">
        <v>0.26603107999999998</v>
      </c>
      <c r="AX12" s="54">
        <v>0.54979335000000007</v>
      </c>
      <c r="AY12" s="54">
        <v>0.26707357018749861</v>
      </c>
      <c r="AZ12" s="54">
        <v>1.177340545187499</v>
      </c>
      <c r="BA12" s="54">
        <v>3.3478173999999999E-2</v>
      </c>
      <c r="BD12" s="59">
        <v>2.0770000000000001E-4</v>
      </c>
      <c r="BE12" s="59">
        <v>0.14884159999999999</v>
      </c>
      <c r="BF12" s="59">
        <v>17.286570000000001</v>
      </c>
      <c r="BG12" s="59">
        <v>7.8585880000000001</v>
      </c>
      <c r="BH12" s="59">
        <v>2.3131817999999999E-3</v>
      </c>
      <c r="BI12" s="59">
        <v>2.4367301000000001E-4</v>
      </c>
      <c r="BJ12" s="59">
        <v>35.085340000000002</v>
      </c>
      <c r="BK12" s="59">
        <v>0.240036364</v>
      </c>
      <c r="BL12" s="59">
        <v>0.48777399999999999</v>
      </c>
      <c r="BM12" s="59">
        <v>0.15815399799999999</v>
      </c>
      <c r="BN12" s="59">
        <v>0.88596436208822682</v>
      </c>
      <c r="BO12" s="59">
        <v>0.27367644000000002</v>
      </c>
      <c r="BP12" s="59">
        <v>0.56483319999999992</v>
      </c>
      <c r="BQ12" s="59">
        <v>0.29377082020988787</v>
      </c>
      <c r="BR12" s="59">
        <v>1.204140662209888</v>
      </c>
      <c r="BS12" s="59">
        <v>4.0736799999999997E-2</v>
      </c>
    </row>
    <row r="13" spans="1:71" x14ac:dyDescent="0.25">
      <c r="B13" s="52">
        <v>2.2249999999999999E-4</v>
      </c>
      <c r="C13" s="52">
        <v>0.1547887</v>
      </c>
      <c r="D13" s="52">
        <v>15.77117</v>
      </c>
      <c r="E13" s="52">
        <v>8.1845669999999995</v>
      </c>
      <c r="F13" s="52">
        <v>2.3006273000000001E-3</v>
      </c>
      <c r="G13" s="52">
        <v>2.5034782999999998E-4</v>
      </c>
      <c r="H13" s="52">
        <v>35.131500000000003</v>
      </c>
      <c r="I13" s="52">
        <v>0.24084861799999999</v>
      </c>
      <c r="J13" s="52">
        <v>0.51010827999999997</v>
      </c>
      <c r="K13" s="52">
        <v>0.16082268499999999</v>
      </c>
      <c r="L13" s="52">
        <v>0.91177958308513485</v>
      </c>
      <c r="M13" s="52">
        <v>0.28034900499999998</v>
      </c>
      <c r="N13" s="52">
        <v>0.58801311000000001</v>
      </c>
      <c r="O13" s="52">
        <v>0.27853712016462923</v>
      </c>
      <c r="P13" s="52">
        <v>1.2174167961646289</v>
      </c>
      <c r="Q13" s="65">
        <v>4.0390006999999999E-2</v>
      </c>
      <c r="T13" s="63">
        <v>2.175E-4</v>
      </c>
      <c r="U13" s="63">
        <v>0.1225701</v>
      </c>
      <c r="V13" s="63">
        <v>17.233250000000002</v>
      </c>
      <c r="W13" s="63">
        <v>7.9471626000000004</v>
      </c>
      <c r="X13" s="63">
        <v>2.311273E-3</v>
      </c>
      <c r="Y13" s="63">
        <v>2.4360698000000001E-4</v>
      </c>
      <c r="Z13" s="63">
        <v>35.159869999999998</v>
      </c>
      <c r="AA13" s="63">
        <v>0.24195708499999999</v>
      </c>
      <c r="AB13" s="63">
        <v>0.45771486</v>
      </c>
      <c r="AC13" s="63">
        <v>0.13707422850000001</v>
      </c>
      <c r="AD13" s="63">
        <v>0.83674617358397063</v>
      </c>
      <c r="AE13" s="63">
        <v>0.26380725500000002</v>
      </c>
      <c r="AF13" s="63">
        <v>0.55760816000000002</v>
      </c>
      <c r="AG13" s="63">
        <v>0.22196220013594159</v>
      </c>
      <c r="AH13" s="63">
        <v>1.1055513521359419</v>
      </c>
      <c r="AI13" s="66">
        <v>2.4976636999999999E-2</v>
      </c>
      <c r="AL13" s="54">
        <v>2.1579999999999999E-4</v>
      </c>
      <c r="AM13" s="54">
        <v>9.6338499999999994E-2</v>
      </c>
      <c r="AN13" s="54">
        <v>18.73638</v>
      </c>
      <c r="AO13" s="54">
        <v>7.7276069999999999</v>
      </c>
      <c r="AP13" s="54">
        <v>2.3232014000000001E-3</v>
      </c>
      <c r="AQ13" s="54">
        <v>2.3708207E-4</v>
      </c>
      <c r="AR13" s="54">
        <v>35.192222999999998</v>
      </c>
      <c r="AS13" s="54">
        <v>0.242201483</v>
      </c>
      <c r="AT13" s="54">
        <v>0.40873952000000002</v>
      </c>
      <c r="AU13" s="54">
        <v>0.1171703393</v>
      </c>
      <c r="AV13" s="54">
        <v>0.76811134238319378</v>
      </c>
      <c r="AW13" s="54">
        <v>0.24750499000000001</v>
      </c>
      <c r="AX13" s="54">
        <v>0.52914348</v>
      </c>
      <c r="AY13" s="54">
        <v>0.1689315301137275</v>
      </c>
      <c r="AZ13" s="54">
        <v>1.012429421113727</v>
      </c>
      <c r="BA13" s="54">
        <v>1.1712233000000001E-2</v>
      </c>
      <c r="BD13" s="59">
        <v>2.1819999999999999E-4</v>
      </c>
      <c r="BE13" s="59">
        <v>0.1085409</v>
      </c>
      <c r="BF13" s="59">
        <v>18.011852000000001</v>
      </c>
      <c r="BG13" s="59">
        <v>7.8569740000000001</v>
      </c>
      <c r="BH13" s="59">
        <v>2.3182097000000001E-3</v>
      </c>
      <c r="BI13" s="59">
        <v>2.4014530999999999E-4</v>
      </c>
      <c r="BJ13" s="59">
        <v>35.181514999999997</v>
      </c>
      <c r="BK13" s="59">
        <v>0.241775077</v>
      </c>
      <c r="BL13" s="59">
        <v>0.42980780000000002</v>
      </c>
      <c r="BM13" s="59">
        <v>0.126652137</v>
      </c>
      <c r="BN13" s="59">
        <v>0.79823501408408171</v>
      </c>
      <c r="BO13" s="59">
        <v>0.25444093000000001</v>
      </c>
      <c r="BP13" s="59">
        <v>0.54225540999999999</v>
      </c>
      <c r="BQ13" s="59">
        <v>0.1897083701221349</v>
      </c>
      <c r="BR13" s="59">
        <v>1.0331811821221351</v>
      </c>
      <c r="BS13" s="59">
        <v>1.7258322E-2</v>
      </c>
    </row>
    <row r="14" spans="1:71" x14ac:dyDescent="0.25">
      <c r="B14" s="52" cm="1">
        <f t="array" ref="B14:B17">TRANSPOSE(Fe!A9:D9)</f>
        <v>1.774E-4</v>
      </c>
      <c r="C14" s="52" cm="1">
        <f t="array" ref="C14:C17">TRANSPOSE('PO4'!A9:D9)</f>
        <v>0.1350838</v>
      </c>
      <c r="D14" s="52" cm="1">
        <f t="array" ref="D14:D17">TRANSPOSE(surface_T!A9:D9)</f>
        <v>16.382470999999999</v>
      </c>
      <c r="E14" s="52" cm="1">
        <f t="array" ref="E14:E17">TRANSPOSE(surface_ph!A9:D9)</f>
        <v>8.1865919999999992</v>
      </c>
      <c r="F14" s="52" cm="1">
        <f t="array" ref="F14:F17">TRANSPOSE(surface_Alk!A9:D9)</f>
        <v>2.2909043E-3</v>
      </c>
      <c r="G14" s="52" cm="1">
        <f t="array" ref="G14:G17">TRANSPOSE(surface_oxugen!A9:D9)</f>
        <v>2.4890954999999998E-4</v>
      </c>
      <c r="H14" s="52" cm="1">
        <f t="array" ref="H14:H17">TRANSPOSE(Surface_sal!A9:D9)</f>
        <v>35.037205</v>
      </c>
      <c r="I14" s="52" cm="1">
        <f t="array" ref="I14:I17">TRANSPOSE(picophyto!A9:D9)</f>
        <v>0.249760644</v>
      </c>
      <c r="J14" s="52" cm="1">
        <f t="array" ref="J14:J17">TRANSPOSE(nanophyto!A9:D9)</f>
        <v>0.5380798</v>
      </c>
      <c r="K14" s="52" cm="1">
        <f t="array" ref="K14:K17">TRANSPOSE(microphyto!A9:D9)</f>
        <v>0.146703162</v>
      </c>
      <c r="L14" s="52" cm="1">
        <f t="array" ref="L14:L17">TRANSPOSE(total_phyto!A9:D9)</f>
        <v>0.93454360607480058</v>
      </c>
      <c r="M14" s="52" cm="1">
        <f t="array" ref="M14:M17">TRANSPOSE(nanozoo!A9:D9)</f>
        <v>0.30484555000000002</v>
      </c>
      <c r="N14" s="52" cm="1">
        <f t="array" ref="N14:N17">TRANSPOSE(microzoo!A9:D9)</f>
        <v>0.60326009999999997</v>
      </c>
      <c r="O14" s="52" cm="1">
        <f t="array" ref="O14:O17">TRANSPOSE(mesozoo!A9:D9)</f>
        <v>0.36113554023158562</v>
      </c>
      <c r="P14" s="52" cm="1">
        <f t="array" ref="P14:P17">TRANSPOSE(total_zoo!A9:D9)</f>
        <v>1.3556221122315859</v>
      </c>
      <c r="Q14" s="65" cm="1">
        <f t="array" ref="Q14:Q17">TRANSPOSE(foram!A9:D9)</f>
        <v>5.0677195000000001E-2</v>
      </c>
      <c r="T14" s="63" cm="1">
        <f t="array" ref="T14:T17">TRANSPOSE(Fe!A120:D120)</f>
        <v>1.7129999999999999E-4</v>
      </c>
      <c r="U14" s="63" cm="1">
        <f t="array" ref="U14:U17">TRANSPOSE('PO4'!A120:D120)</f>
        <v>0.1059615</v>
      </c>
      <c r="V14" s="63" cm="1">
        <f t="array" ref="V14:V17">TRANSPOSE(surface_T!A120:D120)</f>
        <v>17.757155999999998</v>
      </c>
      <c r="W14" s="63" cm="1">
        <f t="array" ref="W14:W17">TRANSPOSE(surface_ph!A120:D120)</f>
        <v>7.9526196000000002</v>
      </c>
      <c r="X14" s="63" cm="1">
        <f t="array" ref="X14:X17">TRANSPOSE(surface_Alk!A120:D120)</f>
        <v>2.3014910000000001E-3</v>
      </c>
      <c r="Y14" s="63" cm="1">
        <f t="array" ref="Y14:Y17">TRANSPOSE(surface_oxugen!A120:D120)</f>
        <v>2.4258254000000001E-4</v>
      </c>
      <c r="Z14" s="63" cm="1">
        <f t="array" ref="Z14:Z17">TRANSPOSE(Surface_sal!A120:D120)</f>
        <v>35.061653</v>
      </c>
      <c r="AA14" s="63" cm="1">
        <f t="array" ref="AA14:AA17">TRANSPOSE(picophyto!A120:D120)</f>
        <v>0.25092345199999999</v>
      </c>
      <c r="AB14" s="63" cm="1">
        <f t="array" ref="AB14:AB17">TRANSPOSE(nanophyto!A120:D120)</f>
        <v>0.48785390000000001</v>
      </c>
      <c r="AC14" s="63" cm="1">
        <f t="array" ref="AC14:AC17">TRANSPOSE(microphyto!A120:D120)</f>
        <v>0.1253573503</v>
      </c>
      <c r="AD14" s="63" cm="1">
        <f t="array" ref="AD14:AD17">TRANSPOSE(total_phyto!A120:D120)</f>
        <v>0.86413470237352308</v>
      </c>
      <c r="AE14" s="63" cm="1">
        <f t="array" ref="AE14:AE17">TRANSPOSE(nanozoo!A120:D120)</f>
        <v>0.28847971</v>
      </c>
      <c r="AF14" s="63" cm="1">
        <f t="array" ref="AF14:AF17">TRANSPOSE(microzoo!A120:D120)</f>
        <v>0.57227326999999995</v>
      </c>
      <c r="AG14" s="63" cm="1">
        <f t="array" ref="AG14:AG17">TRANSPOSE(mesozoo!A120:D120)</f>
        <v>0.30712324019577869</v>
      </c>
      <c r="AH14" s="63" cm="1">
        <f t="array" ref="AH14:AH17">TRANSPOSE(total_zoo!A120:D120)</f>
        <v>1.2458645801957791</v>
      </c>
      <c r="AI14" s="66" cm="1">
        <f t="array" ref="AI14:AI17">TRANSPOSE(foram!A120:D120)</f>
        <v>3.6011073999999997E-2</v>
      </c>
      <c r="AL14" s="54" cm="1">
        <f t="array" ref="AL14:AL17">TRANSPOSE(Fe!A157:D157)</f>
        <v>1.6899999999999999E-4</v>
      </c>
      <c r="AM14" s="54" cm="1">
        <f t="array" ref="AM14:AM17">TRANSPOSE('PO4'!A157:D157)</f>
        <v>8.2630099999999998E-2</v>
      </c>
      <c r="AN14" s="54" cm="1">
        <f t="array" ref="AN14:AN17">TRANSPOSE(surface_T!A157:D157)</f>
        <v>19.172684</v>
      </c>
      <c r="AO14" s="54" cm="1">
        <f t="array" ref="AO14:AO17">TRANSPOSE(surface_ph!A157:D157)</f>
        <v>7.7316000000000003</v>
      </c>
      <c r="AP14" s="54" cm="1">
        <f t="array" ref="AP14:AP17">TRANSPOSE(surface_Alk!A157:D157)</f>
        <v>2.3134385999999999E-3</v>
      </c>
      <c r="AQ14" s="54" cm="1">
        <f t="array" ref="AQ14:AQ17">TRANSPOSE(surface_oxugen!A157:D157)</f>
        <v>2.3641605E-4</v>
      </c>
      <c r="AR14" s="54" cm="1">
        <f t="array" ref="AR14:AR17">TRANSPOSE(Surface_sal!A157:D157)</f>
        <v>35.091200000000001</v>
      </c>
      <c r="AS14" s="54" cm="1">
        <f t="array" ref="AS14:AS17">TRANSPOSE(picophyto!A157:D157)</f>
        <v>0.25053441599999998</v>
      </c>
      <c r="AT14" s="54" cm="1">
        <f t="array" ref="AT14:AT17">TRANSPOSE(nanophyto!A157:D157)</f>
        <v>0.43796730000000011</v>
      </c>
      <c r="AU14" s="54" cm="1">
        <f t="array" ref="AU14:AU17">TRANSPOSE(microphyto!A157:D157)</f>
        <v>0.1081278779</v>
      </c>
      <c r="AV14" s="54" cm="1">
        <f t="array" ref="AV14:AV17">TRANSPOSE(total_phyto!A157:D157)</f>
        <v>0.79662959397295841</v>
      </c>
      <c r="AW14" s="54" cm="1">
        <f t="array" ref="AW14:AW17">TRANSPOSE(nanozoo!A157:D157)</f>
        <v>0.2713795</v>
      </c>
      <c r="AX14" s="54" cm="1">
        <f t="array" ref="AX14:AX17">TRANSPOSE(microzoo!A157:D157)</f>
        <v>0.54380110999999998</v>
      </c>
      <c r="AY14" s="54" cm="1">
        <f t="array" ref="AY14:AY17">TRANSPOSE(mesozoo!A157:D157)</f>
        <v>0.25042552016480651</v>
      </c>
      <c r="AZ14" s="54" cm="1">
        <f t="array" ref="AZ14:AZ17">TRANSPOSE(total_zoo!A157:D157)</f>
        <v>1.1511401351648061</v>
      </c>
      <c r="BA14" s="54" cm="1">
        <f t="array" ref="BA14:BA17">TRANSPOSE(foram!A157:D157)</f>
        <v>2.2992100000000001E-2</v>
      </c>
      <c r="BD14" s="59" cm="1">
        <f t="array" ref="BD14:BD17">TRANSPOSE(Fe!A83:D83)</f>
        <v>1.717E-4</v>
      </c>
      <c r="BE14" s="59" cm="1">
        <f t="array" ref="BE14:BE17">TRANSPOSE('PO4'!A83:D83)</f>
        <v>9.3692800000000007E-2</v>
      </c>
      <c r="BF14" s="59" cm="1">
        <f t="array" ref="BF14:BF17">TRANSPOSE(surface_T!A83:D83)</f>
        <v>18.490627</v>
      </c>
      <c r="BG14" s="59" cm="1">
        <f t="array" ref="BG14:BG17">TRANSPOSE(surface_ph!A83:D83)</f>
        <v>7.8620625000000004</v>
      </c>
      <c r="BH14" s="59" cm="1">
        <f t="array" ref="BH14:BH17">TRANSPOSE(surface_Alk!A83:D83)</f>
        <v>2.3085470000000002E-3</v>
      </c>
      <c r="BI14" s="59" cm="1">
        <f t="array" ref="BI14:BI17">TRANSPOSE(surface_oxugen!A83:D83)</f>
        <v>2.3932479999999999E-4</v>
      </c>
      <c r="BJ14" s="59" cm="1">
        <f t="array" ref="BJ14:BJ17">TRANSPOSE(Surface_sal!A83:D83)</f>
        <v>35.081336999999998</v>
      </c>
      <c r="BK14" s="59" cm="1">
        <f t="array" ref="BK14:BK17">TRANSPOSE(picophyto!A83:D83)</f>
        <v>0.25078309199999999</v>
      </c>
      <c r="BL14" s="59" cm="1">
        <f t="array" ref="BL14:BL17">TRANSPOSE(nanophyto!A83:D83)</f>
        <v>0.46189428999999999</v>
      </c>
      <c r="BM14" s="59" cm="1">
        <f t="array" ref="BM14:BM17">TRANSPOSE(microphyto!A83:D83)</f>
        <v>0.117242294</v>
      </c>
      <c r="BN14" s="59" cm="1">
        <f t="array" ref="BN14:BN17">TRANSPOSE(total_phyto!A83:D83)</f>
        <v>0.82991967607395423</v>
      </c>
      <c r="BO14" s="59" cm="1">
        <f t="array" ref="BO14:BO17">TRANSPOSE(nanozoo!A83:D83)</f>
        <v>0.2795204</v>
      </c>
      <c r="BP14" s="59" cm="1">
        <f t="array" ref="BP14:BP17">TRANSPOSE(microzoo!A83:D83)</f>
        <v>0.55720289000000001</v>
      </c>
      <c r="BQ14" s="59" cm="1">
        <f t="array" ref="BQ14:BQ17">TRANSPOSE(mesozoo!A83:D83)</f>
        <v>0.27867877018148901</v>
      </c>
      <c r="BR14" s="59" cm="1">
        <f t="array" ref="BR14:BR17">TRANSPOSE(total_zoo!A83:D83)</f>
        <v>1.179734055181489</v>
      </c>
      <c r="BS14" s="59" cm="1">
        <f t="array" ref="BS14:BS17">TRANSPOSE(foram!A83:D83)</f>
        <v>2.9369302E-2</v>
      </c>
    </row>
    <row r="15" spans="1:71" x14ac:dyDescent="0.25">
      <c r="B15" s="52">
        <v>1.695E-4</v>
      </c>
      <c r="C15" s="52">
        <v>9.6080100000000002E-2</v>
      </c>
      <c r="D15" s="52">
        <v>16.997150000000001</v>
      </c>
      <c r="E15" s="52">
        <v>8.1836009999999995</v>
      </c>
      <c r="F15" s="52">
        <v>2.2937278E-3</v>
      </c>
      <c r="G15" s="52">
        <v>2.4571834000000002E-4</v>
      </c>
      <c r="H15" s="52">
        <v>35.081721999999999</v>
      </c>
      <c r="I15" s="52">
        <v>0.25595793999999999</v>
      </c>
      <c r="J15" s="52">
        <v>0.47966975000000001</v>
      </c>
      <c r="K15" s="52">
        <v>0.1103096038764205</v>
      </c>
      <c r="L15" s="52">
        <v>0.84593729394306316</v>
      </c>
      <c r="M15" s="52">
        <v>0.28844934999999999</v>
      </c>
      <c r="N15" s="52">
        <v>0.58236967000000006</v>
      </c>
      <c r="O15" s="52">
        <v>0.25970176013906832</v>
      </c>
      <c r="P15" s="52">
        <v>1.190511257139069</v>
      </c>
      <c r="Q15" s="65">
        <v>2.484391E-2</v>
      </c>
      <c r="T15" s="63">
        <v>1.6550000000000001E-4</v>
      </c>
      <c r="U15" s="63">
        <v>7.2711300000000006E-2</v>
      </c>
      <c r="V15" s="63">
        <v>18.395593999999999</v>
      </c>
      <c r="W15" s="63">
        <v>7.9482210000000002</v>
      </c>
      <c r="X15" s="63">
        <v>2.3049187999999998E-3</v>
      </c>
      <c r="Y15" s="63">
        <v>2.3959002E-4</v>
      </c>
      <c r="Z15" s="63">
        <v>35.108817999999999</v>
      </c>
      <c r="AA15" s="63">
        <v>0.25659704</v>
      </c>
      <c r="AB15" s="63">
        <v>0.43185594999999999</v>
      </c>
      <c r="AC15" s="63">
        <v>9.691874345429731E-2</v>
      </c>
      <c r="AD15" s="63">
        <v>0.78537173351881262</v>
      </c>
      <c r="AE15" s="63">
        <v>0.27349120599999999</v>
      </c>
      <c r="AF15" s="63">
        <v>0.55617957000000007</v>
      </c>
      <c r="AG15" s="63">
        <v>0.20775147012242479</v>
      </c>
      <c r="AH15" s="63">
        <v>1.0882466881224251</v>
      </c>
      <c r="AI15" s="66">
        <v>1.2938196000000001E-2</v>
      </c>
      <c r="AL15" s="54">
        <v>1.66E-4</v>
      </c>
      <c r="AM15" s="54">
        <v>5.6334299999999997E-2</v>
      </c>
      <c r="AN15" s="54">
        <v>19.841657999999999</v>
      </c>
      <c r="AO15" s="54">
        <v>7.7291403000000001</v>
      </c>
      <c r="AP15" s="54">
        <v>2.3173414999999998E-3</v>
      </c>
      <c r="AQ15" s="54">
        <v>2.3347419000000001E-4</v>
      </c>
      <c r="AR15" s="54">
        <v>35.142586000000001</v>
      </c>
      <c r="AS15" s="54">
        <v>0.254512768</v>
      </c>
      <c r="AT15" s="54">
        <v>0.38456892999999998</v>
      </c>
      <c r="AU15" s="54">
        <v>8.5602463533658302E-2</v>
      </c>
      <c r="AV15" s="54">
        <v>0.72468416159698901</v>
      </c>
      <c r="AW15" s="54">
        <v>0.25661107399999999</v>
      </c>
      <c r="AX15" s="54">
        <v>0.52647776000000002</v>
      </c>
      <c r="AY15" s="54">
        <v>0.15561348010446799</v>
      </c>
      <c r="AZ15" s="54">
        <v>1.002257534604468</v>
      </c>
      <c r="BA15" s="54">
        <v>1.7770895999999999E-3</v>
      </c>
      <c r="BD15" s="59">
        <v>1.6780000000000001E-4</v>
      </c>
      <c r="BE15" s="59">
        <v>6.4632700000000001E-2</v>
      </c>
      <c r="BF15" s="59">
        <v>19.145797999999999</v>
      </c>
      <c r="BG15" s="59">
        <v>7.8582105999999996</v>
      </c>
      <c r="BH15" s="59">
        <v>2.3121634E-3</v>
      </c>
      <c r="BI15" s="59">
        <v>2.3630681999999999E-4</v>
      </c>
      <c r="BJ15" s="59">
        <v>35.131250000000001</v>
      </c>
      <c r="BK15" s="59">
        <v>0.25548914299999997</v>
      </c>
      <c r="BL15" s="59">
        <v>0.40671338000000001</v>
      </c>
      <c r="BM15" s="59">
        <v>9.1426279922641795E-2</v>
      </c>
      <c r="BN15" s="59">
        <v>0.75362880298750201</v>
      </c>
      <c r="BO15" s="59">
        <v>0.26438444</v>
      </c>
      <c r="BP15" s="59">
        <v>0.54146490999999997</v>
      </c>
      <c r="BQ15" s="59">
        <v>0.17952500011401601</v>
      </c>
      <c r="BR15" s="59">
        <v>1.0265359476140159</v>
      </c>
      <c r="BS15" s="59">
        <v>6.6693383E-3</v>
      </c>
    </row>
    <row r="16" spans="1:71" x14ac:dyDescent="0.25">
      <c r="B16" s="52">
        <v>1.9320000000000001E-4</v>
      </c>
      <c r="C16" s="52">
        <v>5.7566600000000002E-2</v>
      </c>
      <c r="D16" s="52">
        <v>18.266020000000001</v>
      </c>
      <c r="E16" s="52">
        <v>8.1749659999999995</v>
      </c>
      <c r="F16" s="52">
        <v>2.3019128E-3</v>
      </c>
      <c r="G16" s="52">
        <v>2.3928506999999999E-4</v>
      </c>
      <c r="H16" s="52">
        <v>35.256476999999997</v>
      </c>
      <c r="I16" s="52">
        <v>0.2592796</v>
      </c>
      <c r="J16" s="52">
        <v>0.38236302</v>
      </c>
      <c r="K16" s="52">
        <v>8.3551647316722599E-2</v>
      </c>
      <c r="L16" s="52">
        <v>0.72519426737814219</v>
      </c>
      <c r="M16" s="52">
        <v>0.25731685999999998</v>
      </c>
      <c r="N16" s="52">
        <v>0.54627081</v>
      </c>
      <c r="O16" s="52">
        <v>9.8674220081400046E-2</v>
      </c>
      <c r="P16" s="52">
        <v>0.93477916404857164</v>
      </c>
      <c r="Q16" s="65">
        <v>9.6677420000000006E-10</v>
      </c>
      <c r="T16" s="63">
        <v>1.9570000000000001E-4</v>
      </c>
      <c r="U16" s="63">
        <v>4.4549600000000002E-2</v>
      </c>
      <c r="V16" s="63">
        <v>19.689426000000001</v>
      </c>
      <c r="W16" s="63">
        <v>7.9425889999999999</v>
      </c>
      <c r="X16" s="63">
        <v>2.3146477000000002E-3</v>
      </c>
      <c r="Y16" s="63">
        <v>2.3340367999999999E-4</v>
      </c>
      <c r="Z16" s="63">
        <v>35.298428000000001</v>
      </c>
      <c r="AA16" s="63">
        <v>0.25586182000000002</v>
      </c>
      <c r="AB16" s="63">
        <v>0.34155499</v>
      </c>
      <c r="AC16" s="63">
        <v>7.1647651868031292E-2</v>
      </c>
      <c r="AD16" s="63">
        <v>0.66906446192564062</v>
      </c>
      <c r="AE16" s="63">
        <v>0.24238636999999999</v>
      </c>
      <c r="AF16" s="63">
        <v>0.51282711000000003</v>
      </c>
      <c r="AG16" s="63">
        <v>6.185303007112463E-2</v>
      </c>
      <c r="AH16" s="63">
        <v>0.85524893071208485</v>
      </c>
      <c r="AI16" s="66">
        <v>5.5629830000000001E-10</v>
      </c>
      <c r="AL16" s="54">
        <v>2.0159999999999999E-4</v>
      </c>
      <c r="AM16" s="54">
        <v>3.5364800000000002E-2</v>
      </c>
      <c r="AN16" s="54">
        <v>21.146988</v>
      </c>
      <c r="AO16" s="54">
        <v>7.7276619999999996</v>
      </c>
      <c r="AP16" s="54">
        <v>2.3284963999999999E-3</v>
      </c>
      <c r="AQ16" s="54">
        <v>2.2765133E-4</v>
      </c>
      <c r="AR16" s="54">
        <v>35.345207000000002</v>
      </c>
      <c r="AS16" s="54">
        <v>0.25129815999999999</v>
      </c>
      <c r="AT16" s="54">
        <v>0.30354488000000002</v>
      </c>
      <c r="AU16" s="54">
        <v>6.0995391553773599E-2</v>
      </c>
      <c r="AV16" s="54">
        <v>0.61583843160720975</v>
      </c>
      <c r="AW16" s="54">
        <v>0.22698234</v>
      </c>
      <c r="AX16" s="54">
        <v>0.48681360000000001</v>
      </c>
      <c r="AY16" s="54">
        <v>2.2379598062206182E-2</v>
      </c>
      <c r="AZ16" s="54">
        <v>0.78516613550485093</v>
      </c>
      <c r="BA16" s="54">
        <v>3.5757106E-10</v>
      </c>
      <c r="BD16" s="59">
        <v>2.0039999999999999E-4</v>
      </c>
      <c r="BE16" s="59">
        <v>3.9465300000000002E-2</v>
      </c>
      <c r="BF16" s="59">
        <v>20.440746000000001</v>
      </c>
      <c r="BG16" s="59">
        <v>7.8542503999999997</v>
      </c>
      <c r="BH16" s="59">
        <v>2.3226474999999999E-3</v>
      </c>
      <c r="BI16" s="59">
        <v>2.3037780000000001E-4</v>
      </c>
      <c r="BJ16" s="59">
        <v>35.326144999999997</v>
      </c>
      <c r="BK16" s="59">
        <v>0.25325635000000002</v>
      </c>
      <c r="BL16" s="59">
        <v>0.32111688999999999</v>
      </c>
      <c r="BM16" s="59">
        <v>6.6139701764966391E-2</v>
      </c>
      <c r="BN16" s="59">
        <v>0.6405129418206833</v>
      </c>
      <c r="BO16" s="59">
        <v>0.23410740999999999</v>
      </c>
      <c r="BP16" s="59">
        <v>0.49746170999999989</v>
      </c>
      <c r="BQ16" s="59">
        <v>4.0905032066243678E-2</v>
      </c>
      <c r="BR16" s="59">
        <v>0.80384410250888838</v>
      </c>
      <c r="BS16" s="59">
        <v>4.3966772000000002E-10</v>
      </c>
    </row>
    <row r="17" spans="2:71" x14ac:dyDescent="0.25">
      <c r="B17" s="52">
        <v>2.2560000000000001E-4</v>
      </c>
      <c r="C17" s="52">
        <v>6.2306899999999998E-2</v>
      </c>
      <c r="D17" s="52">
        <v>17.844180999999999</v>
      </c>
      <c r="E17" s="52">
        <v>8.1746359999999996</v>
      </c>
      <c r="F17" s="52">
        <v>2.3050549999999999E-3</v>
      </c>
      <c r="G17" s="52">
        <v>2.4021379000000001E-4</v>
      </c>
      <c r="H17" s="52">
        <v>35.318770000000001</v>
      </c>
      <c r="I17" s="52">
        <v>0.25304757999999999</v>
      </c>
      <c r="J17" s="52">
        <v>0.35755101999999989</v>
      </c>
      <c r="K17" s="52">
        <v>8.6050391816724706E-2</v>
      </c>
      <c r="L17" s="52">
        <v>0.69664899188041929</v>
      </c>
      <c r="M17" s="52">
        <v>0.23340552000000001</v>
      </c>
      <c r="N17" s="52">
        <v>0.54586245</v>
      </c>
      <c r="O17" s="52">
        <v>9.0773480603979651E-3</v>
      </c>
      <c r="P17" s="52">
        <v>0.8161786885297061</v>
      </c>
      <c r="Q17" s="65">
        <v>4.6855586000000005E-10</v>
      </c>
      <c r="T17" s="63">
        <v>2.297E-4</v>
      </c>
      <c r="U17" s="63">
        <v>5.0553500000000001E-2</v>
      </c>
      <c r="V17" s="63">
        <v>19.315619000000002</v>
      </c>
      <c r="W17" s="63">
        <v>7.9405570000000001</v>
      </c>
      <c r="X17" s="63">
        <v>2.3180560000000002E-3</v>
      </c>
      <c r="Y17" s="63">
        <v>2.3410086999999999E-4</v>
      </c>
      <c r="Z17" s="63">
        <v>35.366889999999998</v>
      </c>
      <c r="AA17" s="63">
        <v>0.24933280999999999</v>
      </c>
      <c r="AB17" s="63">
        <v>0.32194812</v>
      </c>
      <c r="AC17" s="63">
        <v>7.3457551664654494E-2</v>
      </c>
      <c r="AD17" s="63">
        <v>0.64473848172567338</v>
      </c>
      <c r="AE17" s="63">
        <v>0.22188759999999999</v>
      </c>
      <c r="AF17" s="63">
        <v>0.50246057</v>
      </c>
      <c r="AG17" s="63">
        <v>2.242716644E-9</v>
      </c>
      <c r="AH17" s="63">
        <v>0.75871677459352693</v>
      </c>
      <c r="AI17" s="66">
        <v>3.3731592999999999E-10</v>
      </c>
      <c r="AL17" s="54">
        <v>2.364E-4</v>
      </c>
      <c r="AM17" s="54">
        <v>4.1149600000000001E-2</v>
      </c>
      <c r="AN17" s="54">
        <v>20.821396</v>
      </c>
      <c r="AO17" s="54">
        <v>7.7257629999999997</v>
      </c>
      <c r="AP17" s="54">
        <v>2.3322867000000001E-3</v>
      </c>
      <c r="AQ17" s="54">
        <v>2.2819565E-4</v>
      </c>
      <c r="AR17" s="54">
        <v>35.420955999999997</v>
      </c>
      <c r="AS17" s="54">
        <v>0.24381774000000001</v>
      </c>
      <c r="AT17" s="54">
        <v>0.28962010999999999</v>
      </c>
      <c r="AU17" s="54">
        <v>6.2152618431120799E-2</v>
      </c>
      <c r="AV17" s="54">
        <v>0.59559046848854025</v>
      </c>
      <c r="AW17" s="54">
        <v>0.21142008000000001</v>
      </c>
      <c r="AX17" s="54">
        <v>0.45396857000000002</v>
      </c>
      <c r="AY17" s="54">
        <v>1.5015910400000001E-9</v>
      </c>
      <c r="AZ17" s="54">
        <v>0.71863264578815267</v>
      </c>
      <c r="BA17" s="54">
        <v>2.5015745000000001E-10</v>
      </c>
      <c r="BD17" s="59">
        <v>2.3450000000000001E-4</v>
      </c>
      <c r="BE17" s="59">
        <v>4.5402499999999998E-2</v>
      </c>
      <c r="BF17" s="59">
        <v>20.086037000000001</v>
      </c>
      <c r="BG17" s="59">
        <v>7.8521700000000001</v>
      </c>
      <c r="BH17" s="59">
        <v>2.3262733999999999E-3</v>
      </c>
      <c r="BI17" s="59">
        <v>2.3101851000000001E-4</v>
      </c>
      <c r="BJ17" s="59">
        <v>35.397522000000002</v>
      </c>
      <c r="BK17" s="59">
        <v>0.24648144</v>
      </c>
      <c r="BL17" s="59">
        <v>0.30421615000000002</v>
      </c>
      <c r="BM17" s="59">
        <v>6.7237521567011196E-2</v>
      </c>
      <c r="BN17" s="59">
        <v>0.61793511162635784</v>
      </c>
      <c r="BO17" s="59">
        <v>0.21614834399999999</v>
      </c>
      <c r="BP17" s="59">
        <v>0.47527923000000011</v>
      </c>
      <c r="BQ17" s="59">
        <v>1.7541706800000001E-9</v>
      </c>
      <c r="BR17" s="59">
        <v>0.71876754104073226</v>
      </c>
      <c r="BS17" s="59">
        <v>2.8569210000000002E-10</v>
      </c>
    </row>
    <row r="18" spans="2:71" x14ac:dyDescent="0.25">
      <c r="B18" s="52" cm="1">
        <f t="array" ref="B18:B21">TRANSPOSE(Fe!A10:D10)</f>
        <v>1.325E-4</v>
      </c>
      <c r="C18" s="52" cm="1">
        <f t="array" ref="C18:C21">TRANSPOSE('PO4'!A10:D10)</f>
        <v>3.95912E-2</v>
      </c>
      <c r="D18" s="52" cm="1">
        <f t="array" ref="D18:D21">TRANSPOSE(surface_T!A10:D10)</f>
        <v>19.057870000000001</v>
      </c>
      <c r="E18" s="52" cm="1">
        <f t="array" ref="E18:E21">TRANSPOSE(surface_ph!A10:D10)</f>
        <v>8.1739960000000007</v>
      </c>
      <c r="F18" s="52" cm="1">
        <f t="array" ref="F18:F21">TRANSPOSE(surface_Alk!A10:D10)</f>
        <v>2.29137E-3</v>
      </c>
      <c r="G18" s="52" cm="1">
        <f t="array" ref="G18:G21">TRANSPOSE(surface_oxugen!A10:D10)</f>
        <v>2.3639696999999999E-4</v>
      </c>
      <c r="H18" s="52" cm="1">
        <f t="array" ref="H18:H21">TRANSPOSE(Surface_sal!A10:D10)</f>
        <v>35.145820000000001</v>
      </c>
      <c r="I18" s="52" cm="1">
        <f t="array" ref="I18:I21">TRANSPOSE(picophyto!A10:D10)</f>
        <v>0.26527561</v>
      </c>
      <c r="J18" s="52" cm="1">
        <f t="array" ref="J18:J21">TRANSPOSE(nanophyto!A10:D10)</f>
        <v>0.35769463000000001</v>
      </c>
      <c r="K18" s="52" cm="1">
        <f t="array" ref="K18:K21">TRANSPOSE(microphyto!A10:D10)</f>
        <v>6.3075880472532847E-2</v>
      </c>
      <c r="L18" s="52" cm="1">
        <f t="array" ref="L18:L21">TRANSPOSE(total_phyto!A10:D10)</f>
        <v>0.6860461205188384</v>
      </c>
      <c r="M18" s="52" cm="1">
        <f t="array" ref="M18:M21">TRANSPOSE(nanozoo!A10:D10)</f>
        <v>0.25543095399999999</v>
      </c>
      <c r="N18" s="52" cm="1">
        <f t="array" ref="N18:N21">TRANSPOSE(microzoo!A10:D10)</f>
        <v>0.52920606999999997</v>
      </c>
      <c r="O18" s="52" cm="1">
        <f t="array" ref="O18:O21">TRANSPOSE(mesozoo!A10:D10)</f>
        <v>7.8591560071425051E-2</v>
      </c>
      <c r="P18" s="52" cm="1">
        <f t="array" ref="P18:P21">TRANSPOSE(total_zoo!A10:D10)</f>
        <v>0.89763828453052985</v>
      </c>
      <c r="Q18" s="65" cm="1">
        <f t="array" ref="Q18:Q21">TRANSPOSE(foram!A10:D10)</f>
        <v>4.6141982000000002E-10</v>
      </c>
      <c r="T18" s="63" cm="1">
        <f t="array" ref="T18:T21">TRANSPOSE(Fe!A121:D121)</f>
        <v>1.337E-4</v>
      </c>
      <c r="U18" s="63" cm="1">
        <f t="array" ref="U18:U21">TRANSPOSE('PO4'!A121:D121)</f>
        <v>3.08808E-2</v>
      </c>
      <c r="V18" s="63" cm="1">
        <f t="array" ref="V18:V21">TRANSPOSE(surface_T!A121:D121)</f>
        <v>20.421154000000001</v>
      </c>
      <c r="W18" s="63" cm="1">
        <f t="array" ref="W18:W21">TRANSPOSE(surface_ph!A121:D121)</f>
        <v>7.9408884000000004</v>
      </c>
      <c r="X18" s="63" cm="1">
        <f t="array" ref="X18:X21">TRANSPOSE(surface_Alk!A121:D121)</f>
        <v>2.3040348000000002E-3</v>
      </c>
      <c r="Y18" s="63" cm="1">
        <f t="array" ref="Y18:Y21">TRANSPOSE(surface_oxugen!A121:D121)</f>
        <v>2.3092686000000001E-4</v>
      </c>
      <c r="Z18" s="63" cm="1">
        <f t="array" ref="Z18:Z21">TRANSPOSE(Surface_sal!A121:D121)</f>
        <v>35.183537000000001</v>
      </c>
      <c r="AA18" s="63" cm="1">
        <f t="array" ref="AA18:AA21">TRANSPOSE(picophyto!A121:D121)</f>
        <v>0.26183477599999999</v>
      </c>
      <c r="AB18" s="63" cm="1">
        <f t="array" ref="AB18:AB21">TRANSPOSE(nanophyto!A121:D121)</f>
        <v>0.32181156</v>
      </c>
      <c r="AC18" s="63" cm="1">
        <f t="array" ref="AC18:AC21">TRANSPOSE(microphyto!A121:D121)</f>
        <v>5.3793795409713678E-2</v>
      </c>
      <c r="AD18" s="63" cm="1">
        <f t="array" ref="AD18:AD21">TRANSPOSE(total_phyto!A121:D121)</f>
        <v>0.63744013145293821</v>
      </c>
      <c r="AE18" s="63" cm="1">
        <f t="array" ref="AE18:AE21">TRANSPOSE(nanozoo!A121:D121)</f>
        <v>0.24194526</v>
      </c>
      <c r="AF18" s="63" cm="1">
        <f t="array" ref="AF18:AF21">TRANSPOSE(microzoo!A121:D121)</f>
        <v>0.50274160999999995</v>
      </c>
      <c r="AG18" s="63" cm="1">
        <f t="array" ref="AG18:AG21">TRANSPOSE(mesozoo!A121:D121)</f>
        <v>4.6811033064019111E-2</v>
      </c>
      <c r="AH18" s="63" cm="1">
        <f t="array" ref="AH18:AH21">TRANSPOSE(total_zoo!A121:D121)</f>
        <v>0.82978692339090099</v>
      </c>
      <c r="AI18" s="66" cm="1">
        <f t="array" ref="AI18:AI21">TRANSPOSE(foram!A121:D121)</f>
        <v>3.1024449999999999E-10</v>
      </c>
      <c r="AL18" s="54" cm="1">
        <f t="array" ref="AL18:AL21">TRANSPOSE(Fe!A158:D158)</f>
        <v>1.3850000000000001E-4</v>
      </c>
      <c r="AM18" s="54" cm="1">
        <f t="array" ref="AM18:AM21">TRANSPOSE('PO4'!A158:D158)</f>
        <v>2.4431899999999999E-2</v>
      </c>
      <c r="AN18" s="54" cm="1">
        <f t="array" ref="AN18:AN21">TRANSPOSE(surface_T!A158:D158)</f>
        <v>21.816654</v>
      </c>
      <c r="AO18" s="54" cm="1">
        <f t="array" ref="AO18:AO21">TRANSPOSE(surface_ph!A158:D158)</f>
        <v>7.7258266999999998</v>
      </c>
      <c r="AP18" s="54" cm="1">
        <f t="array" ref="AP18:AP21">TRANSPOSE(surface_Alk!A158:D158)</f>
        <v>2.3178917000000001E-3</v>
      </c>
      <c r="AQ18" s="54" cm="1">
        <f t="array" ref="AQ18:AQ21">TRANSPOSE(surface_oxugen!A158:D158)</f>
        <v>2.2555200000000001E-4</v>
      </c>
      <c r="AR18" s="54" cm="1">
        <f t="array" ref="AR18:AR21">TRANSPOSE(Surface_sal!A158:D158)</f>
        <v>35.22625</v>
      </c>
      <c r="AS18" s="54" cm="1">
        <f t="array" ref="AS18:AS21">TRANSPOSE(picophyto!A158:D158)</f>
        <v>0.25734927000000002</v>
      </c>
      <c r="AT18" s="54" cm="1">
        <f t="array" ref="AT18:AT21">TRANSPOSE(nanophyto!A158:D158)</f>
        <v>0.28652171999999998</v>
      </c>
      <c r="AU18" s="54" cm="1">
        <f t="array" ref="AU18:AU21">TRANSPOSE(microphyto!A158:D158)</f>
        <v>4.5047690366880971E-2</v>
      </c>
      <c r="AV18" s="54" cm="1">
        <f t="array" ref="AV18:AV21">TRANSPOSE(total_phyto!A158:D158)</f>
        <v>0.58891868040667339</v>
      </c>
      <c r="AW18" s="54" cm="1">
        <f t="array" ref="AW18:AW21">TRANSPOSE(nanozoo!A158:D158)</f>
        <v>0.2269243</v>
      </c>
      <c r="AX18" s="54" cm="1">
        <f t="array" ref="AX18:AX21">TRANSPOSE(microzoo!A158:D158)</f>
        <v>0.48491381</v>
      </c>
      <c r="AY18" s="54" cm="1">
        <f t="array" ref="AY18:AY21">TRANSPOSE(mesozoo!A158:D158)</f>
        <v>5.1931750565404984E-3</v>
      </c>
      <c r="AZ18" s="54" cm="1">
        <f t="array" ref="AZ18:AZ21">TRANSPOSE(total_zoo!A158:D158)</f>
        <v>0.76541292131680039</v>
      </c>
      <c r="BA18" s="54" cm="1">
        <f t="array" ref="BA18:BA21">TRANSPOSE(foram!A158:D158)</f>
        <v>2.1713098E-10</v>
      </c>
      <c r="BD18" s="59" cm="1">
        <f t="array" ref="BD18:BD21">TRANSPOSE(Fe!A84:D84)</f>
        <v>1.3779999999999999E-4</v>
      </c>
      <c r="BE18" s="59" cm="1">
        <f t="array" ref="BE18:BE21">TRANSPOSE('PO4'!A84:D84)</f>
        <v>2.7410899999999998E-2</v>
      </c>
      <c r="BF18" s="59" cm="1">
        <f t="array" ref="BF18:BF21">TRANSPOSE(surface_T!A84:D84)</f>
        <v>21.140056999999999</v>
      </c>
      <c r="BG18" s="59" cm="1">
        <f t="array" ref="BG18:BG21">TRANSPOSE(surface_ph!A84:D84)</f>
        <v>7.8529489999999997</v>
      </c>
      <c r="BH18" s="59" cm="1">
        <f t="array" ref="BH18:BH21">TRANSPOSE(surface_Alk!A84:D84)</f>
        <v>2.3122224999999998E-3</v>
      </c>
      <c r="BI18" s="59" cm="1">
        <f t="array" ref="BI18:BI21">TRANSPOSE(surface_oxugen!A84:D84)</f>
        <v>2.2810463E-4</v>
      </c>
      <c r="BJ18" s="59" cm="1">
        <f t="array" ref="BJ18:BJ21">TRANSPOSE(Surface_sal!A84:D84)</f>
        <v>35.209693999999999</v>
      </c>
      <c r="BK18" s="59" cm="1">
        <f t="array" ref="BK18:BK21">TRANSPOSE(picophyto!A84:D84)</f>
        <v>0.25939365399999997</v>
      </c>
      <c r="BL18" s="59" cm="1">
        <f t="array" ref="BL18:BL21">TRANSPOSE(nanophyto!A84:D84)</f>
        <v>0.30348449</v>
      </c>
      <c r="BM18" s="59" cm="1">
        <f t="array" ref="BM18:BM21">TRANSPOSE(microphyto!A84:D84)</f>
        <v>4.969733040415987E-2</v>
      </c>
      <c r="BN18" s="59" cm="1">
        <f t="array" ref="BN18:BN21">TRANSPOSE(total_phyto!A84:D84)</f>
        <v>0.61257547444590144</v>
      </c>
      <c r="BO18" s="59" cm="1">
        <f t="array" ref="BO18:BO21">TRANSPOSE(nanozoo!A84:D84)</f>
        <v>0.23408211000000001</v>
      </c>
      <c r="BP18" s="59" cm="1">
        <f t="array" ref="BP18:BP21">TRANSPOSE(microzoo!A84:D84)</f>
        <v>0.49267084999999999</v>
      </c>
      <c r="BQ18" s="59" cm="1">
        <f t="array" ref="BQ18:BQ21">TRANSPOSE(mesozoo!A84:D84)</f>
        <v>2.591281206028211E-2</v>
      </c>
      <c r="BR18" s="59" cm="1">
        <f t="array" ref="BR18:BR21">TRANSPOSE(total_zoo!A84:D84)</f>
        <v>0.78627979232054201</v>
      </c>
      <c r="BS18" s="59" cm="1">
        <f t="array" ref="BS18:BS21">TRANSPOSE(foram!A84:D84)</f>
        <v>2.6036749999999998E-10</v>
      </c>
    </row>
    <row r="19" spans="2:71" x14ac:dyDescent="0.25">
      <c r="B19" s="52">
        <v>1.5660000000000001E-4</v>
      </c>
      <c r="C19" s="52">
        <v>3.2557999999999997E-2</v>
      </c>
      <c r="D19" s="52">
        <v>19.162980000000001</v>
      </c>
      <c r="E19" s="52">
        <v>8.1698419999999992</v>
      </c>
      <c r="F19" s="52">
        <v>2.2942545000000001E-3</v>
      </c>
      <c r="G19" s="52">
        <v>2.3558259E-4</v>
      </c>
      <c r="H19" s="52">
        <v>35.182926000000002</v>
      </c>
      <c r="I19" s="52">
        <v>0.26698946000000001</v>
      </c>
      <c r="J19" s="52">
        <v>0.32936012999999997</v>
      </c>
      <c r="K19" s="52">
        <v>5.4209396392198211E-2</v>
      </c>
      <c r="L19" s="52">
        <v>0.6505589864345801</v>
      </c>
      <c r="M19" s="52">
        <v>0.241789956</v>
      </c>
      <c r="N19" s="52">
        <v>0.53724346000000001</v>
      </c>
      <c r="O19" s="52">
        <v>2.3459025963600001E-7</v>
      </c>
      <c r="P19" s="52">
        <v>0.81226460785198606</v>
      </c>
      <c r="Q19" s="65">
        <v>2.6175036999999999E-10</v>
      </c>
      <c r="T19" s="63">
        <v>1.596E-4</v>
      </c>
      <c r="U19" s="63">
        <v>2.5728299999999999E-2</v>
      </c>
      <c r="V19" s="63">
        <v>20.577663000000001</v>
      </c>
      <c r="W19" s="63">
        <v>7.9365883000000004</v>
      </c>
      <c r="X19" s="63">
        <v>2.307216E-3</v>
      </c>
      <c r="Y19" s="63">
        <v>2.2992663000000001E-4</v>
      </c>
      <c r="Z19" s="63">
        <v>35.223488000000003</v>
      </c>
      <c r="AA19" s="63">
        <v>0.26196697000000002</v>
      </c>
      <c r="AB19" s="63">
        <v>0.29572678000000002</v>
      </c>
      <c r="AC19" s="63">
        <v>4.3681190331802199E-2</v>
      </c>
      <c r="AD19" s="63">
        <v>0.60137494037031325</v>
      </c>
      <c r="AE19" s="63">
        <v>0.23088220000000001</v>
      </c>
      <c r="AF19" s="63">
        <v>0.48766281</v>
      </c>
      <c r="AG19" s="63">
        <v>1.8255893099999999E-9</v>
      </c>
      <c r="AH19" s="63">
        <v>0.75758904202274313</v>
      </c>
      <c r="AI19" s="66">
        <v>1.893955E-10</v>
      </c>
      <c r="AL19" s="54">
        <v>1.6559999999999999E-4</v>
      </c>
      <c r="AM19" s="54">
        <v>2.0092499999999999E-2</v>
      </c>
      <c r="AN19" s="54">
        <v>22.025092999999998</v>
      </c>
      <c r="AO19" s="54">
        <v>7.7241526</v>
      </c>
      <c r="AP19" s="54">
        <v>2.3213446000000001E-3</v>
      </c>
      <c r="AQ19" s="54">
        <v>2.2444697E-4</v>
      </c>
      <c r="AR19" s="54">
        <v>35.269539999999999</v>
      </c>
      <c r="AS19" s="54">
        <v>0.25561600400000001</v>
      </c>
      <c r="AT19" s="54">
        <v>0.26412910000000001</v>
      </c>
      <c r="AU19" s="54">
        <v>3.3274777238323748E-2</v>
      </c>
      <c r="AV19" s="54">
        <v>0.55301988127201174</v>
      </c>
      <c r="AW19" s="54">
        <v>0.22025639999999999</v>
      </c>
      <c r="AX19" s="54">
        <v>0.43864303999999998</v>
      </c>
      <c r="AY19" s="54">
        <v>1.056824225E-9</v>
      </c>
      <c r="AZ19" s="54">
        <v>0.71735579121784032</v>
      </c>
      <c r="BA19" s="54">
        <v>1.3758041999999999E-10</v>
      </c>
      <c r="BD19" s="59">
        <v>1.6469999999999999E-4</v>
      </c>
      <c r="BE19" s="59">
        <v>2.26559E-2</v>
      </c>
      <c r="BF19" s="59">
        <v>21.321929999999998</v>
      </c>
      <c r="BG19" s="59">
        <v>7.8499846</v>
      </c>
      <c r="BH19" s="59">
        <v>2.3154823999999999E-3</v>
      </c>
      <c r="BI19" s="59">
        <v>2.2704840000000001E-4</v>
      </c>
      <c r="BJ19" s="59">
        <v>35.251297000000001</v>
      </c>
      <c r="BK19" s="59">
        <v>0.25844481600000002</v>
      </c>
      <c r="BL19" s="59">
        <v>0.27861119000000001</v>
      </c>
      <c r="BM19" s="59">
        <v>3.8303416292951829E-2</v>
      </c>
      <c r="BN19" s="59">
        <v>0.57535942232908499</v>
      </c>
      <c r="BO19" s="59">
        <v>0.22499772000000001</v>
      </c>
      <c r="BP19" s="59">
        <v>0.46023963000000001</v>
      </c>
      <c r="BQ19" s="59">
        <v>1.3647760999999999E-9</v>
      </c>
      <c r="BR19" s="59">
        <v>0.71752766852579219</v>
      </c>
      <c r="BS19" s="59">
        <v>1.6020886E-10</v>
      </c>
    </row>
    <row r="20" spans="2:71" x14ac:dyDescent="0.25">
      <c r="B20" s="52">
        <v>2.1240000000000001E-4</v>
      </c>
      <c r="C20" s="52">
        <v>1.96787E-2</v>
      </c>
      <c r="D20" s="52">
        <v>20.472266999999999</v>
      </c>
      <c r="E20" s="52">
        <v>8.1579219999999992</v>
      </c>
      <c r="F20" s="52">
        <v>2.3080276E-3</v>
      </c>
      <c r="G20" s="52">
        <v>2.3064221000000001E-4</v>
      </c>
      <c r="H20" s="52">
        <v>35.412689999999998</v>
      </c>
      <c r="I20" s="52">
        <v>0.26283637999999998</v>
      </c>
      <c r="J20" s="52">
        <v>0.26866014999999999</v>
      </c>
      <c r="K20" s="52">
        <v>2.6585845175239931E-2</v>
      </c>
      <c r="L20" s="52">
        <v>0.55808237520517257</v>
      </c>
      <c r="M20" s="52">
        <v>0.22980471999999999</v>
      </c>
      <c r="N20" s="52">
        <v>0.43499284999999999</v>
      </c>
      <c r="O20" s="52">
        <v>6.5067895000000005E-10</v>
      </c>
      <c r="P20" s="52">
        <v>0.69702036076849527</v>
      </c>
      <c r="Q20" s="65">
        <v>1.1736184E-10</v>
      </c>
      <c r="T20" s="63">
        <v>2.2100000000000001E-4</v>
      </c>
      <c r="U20" s="63">
        <v>1.5709999999999998E-2</v>
      </c>
      <c r="V20" s="63">
        <v>21.914942</v>
      </c>
      <c r="W20" s="63">
        <v>7.9317130000000002</v>
      </c>
      <c r="X20" s="63">
        <v>2.3221869999999999E-3</v>
      </c>
      <c r="Y20" s="63">
        <v>2.2510295E-4</v>
      </c>
      <c r="Z20" s="63">
        <v>35.469043999999997</v>
      </c>
      <c r="AA20" s="63">
        <v>0.25545470999999997</v>
      </c>
      <c r="AB20" s="63">
        <v>0.23995764999999999</v>
      </c>
      <c r="AC20" s="63">
        <v>1.8521374132493669E-2</v>
      </c>
      <c r="AD20" s="63">
        <v>0.5139337341588931</v>
      </c>
      <c r="AE20" s="63">
        <v>0.21953528999999999</v>
      </c>
      <c r="AF20" s="63">
        <v>0.39095488</v>
      </c>
      <c r="AG20" s="63">
        <v>4.5921033200000002E-10</v>
      </c>
      <c r="AH20" s="63">
        <v>0.64863637255547935</v>
      </c>
      <c r="AI20" s="66">
        <v>9.3226140000000005E-11</v>
      </c>
      <c r="AL20" s="54">
        <v>2.319E-4</v>
      </c>
      <c r="AM20" s="54">
        <v>1.2581999999999999E-2</v>
      </c>
      <c r="AN20" s="54">
        <v>23.381530000000001</v>
      </c>
      <c r="AO20" s="54">
        <v>7.7233442999999999</v>
      </c>
      <c r="AP20" s="54">
        <v>2.3374939999999999E-3</v>
      </c>
      <c r="AQ20" s="54">
        <v>2.1977332999999999E-4</v>
      </c>
      <c r="AR20" s="54">
        <v>35.529575000000001</v>
      </c>
      <c r="AS20" s="54">
        <v>0.24706496999999999</v>
      </c>
      <c r="AT20" s="54">
        <v>0.21347836000000001</v>
      </c>
      <c r="AU20" s="54">
        <v>1.179733710335314E-2</v>
      </c>
      <c r="AV20" s="54">
        <v>0.47234066712673178</v>
      </c>
      <c r="AW20" s="54">
        <v>0.20970751000000001</v>
      </c>
      <c r="AX20" s="54">
        <v>0.34866321</v>
      </c>
      <c r="AY20" s="54">
        <v>3.3246762400000001E-10</v>
      </c>
      <c r="AZ20" s="54">
        <v>0.61162644441560243</v>
      </c>
      <c r="BA20" s="54">
        <v>7.622632E-11</v>
      </c>
      <c r="BD20" s="59">
        <v>2.2780000000000001E-4</v>
      </c>
      <c r="BE20" s="59">
        <v>1.39007E-2</v>
      </c>
      <c r="BF20" s="59">
        <v>22.659738999999998</v>
      </c>
      <c r="BG20" s="59">
        <v>7.846101</v>
      </c>
      <c r="BH20" s="59">
        <v>2.3309703E-3</v>
      </c>
      <c r="BI20" s="59">
        <v>2.2234827000000001E-4</v>
      </c>
      <c r="BJ20" s="59">
        <v>35.501457000000002</v>
      </c>
      <c r="BK20" s="59">
        <v>0.25103640599999999</v>
      </c>
      <c r="BL20" s="59">
        <v>0.225369925</v>
      </c>
      <c r="BM20" s="59">
        <v>1.4592566614272591E-2</v>
      </c>
      <c r="BN20" s="59">
        <v>0.49099889763887389</v>
      </c>
      <c r="BO20" s="59">
        <v>0.21422767000000001</v>
      </c>
      <c r="BP20" s="59">
        <v>0.36665223000000002</v>
      </c>
      <c r="BQ20" s="59">
        <v>3.7796557E-10</v>
      </c>
      <c r="BR20" s="59">
        <v>0.61192450846110036</v>
      </c>
      <c r="BS20" s="59">
        <v>8.2832870000000002E-11</v>
      </c>
    </row>
    <row r="21" spans="2:71" x14ac:dyDescent="0.25">
      <c r="B21" s="52" t="str">
        <v>NA</v>
      </c>
      <c r="C21" s="52" t="str">
        <v>NA</v>
      </c>
      <c r="D21" s="52" t="str">
        <v>NaN</v>
      </c>
      <c r="E21" s="52" t="str">
        <v>NaN</v>
      </c>
      <c r="F21" s="52" t="str">
        <v>NaN</v>
      </c>
      <c r="G21" s="52" t="str">
        <v>NaN</v>
      </c>
      <c r="H21" s="52" t="str">
        <v>NaN</v>
      </c>
      <c r="I21" s="52" t="str">
        <v>NA</v>
      </c>
      <c r="J21" s="52" t="str">
        <v>NA</v>
      </c>
      <c r="K21" s="52" t="str">
        <v>NA</v>
      </c>
      <c r="L21" s="52" t="str">
        <v>NA</v>
      </c>
      <c r="M21" s="52" t="str">
        <v>NA</v>
      </c>
      <c r="N21" s="52" t="str">
        <v>NA</v>
      </c>
      <c r="O21" s="52" t="str">
        <v>NA</v>
      </c>
      <c r="P21" s="52" t="str">
        <v>NA</v>
      </c>
      <c r="Q21" s="65" t="str">
        <v>NaN</v>
      </c>
      <c r="T21" s="63" t="str">
        <v>NA</v>
      </c>
      <c r="U21" s="63" t="str">
        <v>NA</v>
      </c>
      <c r="V21" s="63" t="str">
        <v>NaN</v>
      </c>
      <c r="W21" s="63" t="str">
        <v>NaN</v>
      </c>
      <c r="X21" s="63" t="str">
        <v>NaN</v>
      </c>
      <c r="Y21" s="63" t="str">
        <v>NaN</v>
      </c>
      <c r="Z21" s="63" t="str">
        <v>NaN</v>
      </c>
      <c r="AA21" s="63" t="str">
        <v>NA</v>
      </c>
      <c r="AB21" s="63" t="str">
        <v>NA</v>
      </c>
      <c r="AC21" s="63" t="str">
        <v>NA</v>
      </c>
      <c r="AD21" s="63" t="str">
        <v>NA</v>
      </c>
      <c r="AE21" s="63" t="str">
        <v>NA</v>
      </c>
      <c r="AF21" s="63" t="str">
        <v>NA</v>
      </c>
      <c r="AG21" s="63" t="str">
        <v>NA</v>
      </c>
      <c r="AH21" s="63" t="str">
        <v>NA</v>
      </c>
      <c r="AI21" s="66" t="str">
        <v>NaN</v>
      </c>
      <c r="AL21" s="54" t="str">
        <v>NA</v>
      </c>
      <c r="AM21" s="54" t="str">
        <v>NA</v>
      </c>
      <c r="AN21" s="54" t="str">
        <v>NaN</v>
      </c>
      <c r="AO21" s="54" t="str">
        <v>NaN</v>
      </c>
      <c r="AP21" s="54" t="str">
        <v>NaN</v>
      </c>
      <c r="AQ21" s="54" t="str">
        <v>NaN</v>
      </c>
      <c r="AR21" s="54" t="str">
        <v>NaN</v>
      </c>
      <c r="AS21" s="54" t="str">
        <v>NA</v>
      </c>
      <c r="AT21" s="54" t="str">
        <v>NA</v>
      </c>
      <c r="AU21" s="54" t="str">
        <v>NA</v>
      </c>
      <c r="AV21" s="54" t="str">
        <v>NA</v>
      </c>
      <c r="AW21" s="54" t="str">
        <v>NA</v>
      </c>
      <c r="AX21" s="54" t="str">
        <v>NA</v>
      </c>
      <c r="AY21" s="54" t="str">
        <v>NA</v>
      </c>
      <c r="AZ21" s="54" t="str">
        <v>NA</v>
      </c>
      <c r="BA21" s="54" t="str">
        <v>NaN</v>
      </c>
      <c r="BD21" s="59" t="str">
        <v>NA</v>
      </c>
      <c r="BE21" s="59" t="str">
        <v>NA</v>
      </c>
      <c r="BF21" s="59" t="str">
        <v>NaN</v>
      </c>
      <c r="BG21" s="59" t="str">
        <v>NaN</v>
      </c>
      <c r="BH21" s="59" t="str">
        <v>NaN</v>
      </c>
      <c r="BI21" s="59" t="str">
        <v>NaN</v>
      </c>
      <c r="BJ21" s="59" t="str">
        <v>NaN</v>
      </c>
      <c r="BK21" s="59" t="str">
        <v>NA</v>
      </c>
      <c r="BL21" s="59" t="str">
        <v>NA</v>
      </c>
      <c r="BM21" s="59" t="str">
        <v>NA</v>
      </c>
      <c r="BN21" s="59" t="str">
        <v>NA</v>
      </c>
      <c r="BO21" s="59" t="str">
        <v>NA</v>
      </c>
      <c r="BP21" s="59" t="str">
        <v>NA</v>
      </c>
      <c r="BQ21" s="59" t="str">
        <v>NA</v>
      </c>
      <c r="BR21" s="59" t="str">
        <v>NA</v>
      </c>
      <c r="BS21" s="59" t="str">
        <v>NaN</v>
      </c>
    </row>
    <row r="22" spans="2:71" x14ac:dyDescent="0.25">
      <c r="B22" s="52" cm="1">
        <f t="array" ref="B22:B25">TRANSPOSE(Fe!A11:D11)</f>
        <v>1.393E-4</v>
      </c>
      <c r="C22" s="52" cm="1">
        <f t="array" ref="C22:C25">TRANSPOSE('PO4'!A11:D11)</f>
        <v>2.2697499999999999E-2</v>
      </c>
      <c r="D22" s="52" cm="1">
        <f t="array" ref="D22:D25">TRANSPOSE(surface_T!A11:D11)</f>
        <v>20.252623</v>
      </c>
      <c r="E22" s="52" cm="1">
        <f t="array" ref="E22:E25">TRANSPOSE(surface_ph!A11:D11)</f>
        <v>8.1654005000000005</v>
      </c>
      <c r="F22" s="52" cm="1">
        <f t="array" ref="F22:F25">TRANSPOSE(surface_Alk!A11:D11)</f>
        <v>2.2949753E-3</v>
      </c>
      <c r="G22" s="52" cm="1">
        <f t="array" ref="G22:G25">TRANSPOSE(surface_oxugen!A11:D11)</f>
        <v>2.3069693000000001E-4</v>
      </c>
      <c r="H22" s="52" cm="1">
        <f t="array" ref="H22:H25">TRANSPOSE(Surface_sal!A11:D11)</f>
        <v>35.260094000000002</v>
      </c>
      <c r="I22" s="52" cm="1">
        <f t="array" ref="I22:I25">TRANSPOSE(picophyto!A11:D11)</f>
        <v>0.26112773</v>
      </c>
      <c r="J22" s="52" cm="1">
        <f t="array" ref="J22:J25">TRANSPOSE(nanophyto!A11:D11)</f>
        <v>0.29323749500000001</v>
      </c>
      <c r="K22" s="52" cm="1">
        <f t="array" ref="K22:K25">TRANSPOSE(microphyto!A11:D11)</f>
        <v>4.1965082240736903E-2</v>
      </c>
      <c r="L22" s="52" cm="1">
        <f t="array" ref="L22:L25">TRANSPOSE(total_phyto!A11:D11)</f>
        <v>0.59633030727609082</v>
      </c>
      <c r="M22" s="52" cm="1">
        <f t="array" ref="M22:M25">TRANSPOSE(nanozoo!A11:D11)</f>
        <v>0.229057656</v>
      </c>
      <c r="N22" s="52" cm="1">
        <f t="array" ref="N22:N25">TRANSPOSE(microzoo!A11:D11)</f>
        <v>0.46765041000000002</v>
      </c>
      <c r="O22" s="52" cm="1">
        <f t="array" ref="O22:O25">TRANSPOSE(mesozoo!A11:D11)</f>
        <v>1.3200006450000001E-9</v>
      </c>
      <c r="P22" s="52" cm="1">
        <f t="array" ref="P22:P25">TRANSPOSE(total_zoo!A11:D11)</f>
        <v>0.72802443748648238</v>
      </c>
      <c r="Q22" s="65" cm="1">
        <f t="array" ref="Q22:Q25">TRANSPOSE(foram!A11:D11)</f>
        <v>1.6638779000000001E-10</v>
      </c>
      <c r="T22" s="63" cm="1">
        <f t="array" ref="T22:T25">TRANSPOSE(Fe!A122:D122)</f>
        <v>1.4219999999999999E-4</v>
      </c>
      <c r="U22" s="63" cm="1">
        <f t="array" ref="U22:U25">TRANSPOSE('PO4'!A122:D122)</f>
        <v>1.7902299999999999E-2</v>
      </c>
      <c r="V22" s="63" cm="1">
        <f t="array" ref="V22:V25">TRANSPOSE(surface_T!A122:D122)</f>
        <v>21.655090000000001</v>
      </c>
      <c r="W22" s="63" cm="1">
        <f t="array" ref="W22:W25">TRANSPOSE(surface_ph!A122:D122)</f>
        <v>7.934882</v>
      </c>
      <c r="X22" s="63" cm="1">
        <f t="array" ref="X22:X25">TRANSPOSE(surface_Alk!A122:D122)</f>
        <v>2.3090017E-3</v>
      </c>
      <c r="Y22" s="63" cm="1">
        <f t="array" ref="Y22:Y25">TRANSPOSE(surface_oxugen!A122:D122)</f>
        <v>2.2539943E-4</v>
      </c>
      <c r="Z22" s="63" cm="1">
        <f t="array" ref="Z22:Z25">TRANSPOSE(Surface_sal!A122:D122)</f>
        <v>35.314500000000002</v>
      </c>
      <c r="AA22" s="63" cm="1">
        <f t="array" ref="AA22:AA25">TRANSPOSE(picophyto!A122:D122)</f>
        <v>0.25584263000000002</v>
      </c>
      <c r="AB22" s="63" cm="1">
        <f t="array" ref="AB22:AB25">TRANSPOSE(nanophyto!A122:D122)</f>
        <v>0.26349587000000002</v>
      </c>
      <c r="AC22" s="63" cm="1">
        <f t="array" ref="AC22:AC25">TRANSPOSE(microphyto!A122:D122)</f>
        <v>3.2155823175018937E-2</v>
      </c>
      <c r="AD22" s="63" cm="1">
        <f t="array" ref="AD22:AD25">TRANSPOSE(total_phyto!A122:D122)</f>
        <v>0.55149432320591996</v>
      </c>
      <c r="AE22" s="63" cm="1">
        <f t="array" ref="AE22:AE25">TRANSPOSE(nanozoo!A122:D122)</f>
        <v>0.219408414</v>
      </c>
      <c r="AF22" s="63" cm="1">
        <f t="array" ref="AF22:AF25">TRANSPOSE(microzoo!A122:D122)</f>
        <v>0.42408583999999999</v>
      </c>
      <c r="AG22" s="63" cm="1">
        <f t="array" ref="AG22:AG25">TRANSPOSE(mesozoo!A122:D122)</f>
        <v>8.0758476500000005E-10</v>
      </c>
      <c r="AH22" s="63" cm="1">
        <f t="array" ref="AH22:AH25">TRANSPOSE(total_zoo!A122:D122)</f>
        <v>0.68242016594080479</v>
      </c>
      <c r="AI22" s="66" cm="1">
        <f t="array" ref="AI22:AI25">TRANSPOSE(foram!A122:D122)</f>
        <v>1.2464733E-10</v>
      </c>
      <c r="AL22" s="54" cm="1">
        <f t="array" ref="AL22:AL25">TRANSPOSE(Fe!A159:D159)</f>
        <v>1.4880000000000001E-4</v>
      </c>
      <c r="AM22" s="54" cm="1">
        <f t="array" ref="AM22:AM25">TRANSPOSE('PO4'!A159:D159)</f>
        <v>1.44101E-2</v>
      </c>
      <c r="AN22" s="54" cm="1">
        <f t="array" ref="AN22:AN25">TRANSPOSE(surface_T!A159:D159)</f>
        <v>23.079712000000001</v>
      </c>
      <c r="AO22" s="54" cm="1">
        <f t="array" ref="AO22:AO25">TRANSPOSE(surface_ph!A159:D159)</f>
        <v>7.7238660000000001</v>
      </c>
      <c r="AP22" s="54" cm="1">
        <f t="array" ref="AP22:AP25">TRANSPOSE(surface_Alk!A159:D159)</f>
        <v>2.3242007E-3</v>
      </c>
      <c r="AQ22" s="54" cm="1">
        <f t="array" ref="AQ22:AQ25">TRANSPOSE(surface_oxugen!A159:D159)</f>
        <v>2.2026766E-4</v>
      </c>
      <c r="AR22" s="54" cm="1">
        <f t="array" ref="AR22:AR25">TRANSPOSE(Surface_sal!A159:D159)</f>
        <v>35.371090000000002</v>
      </c>
      <c r="AS22" s="54" cm="1">
        <f t="array" ref="AS22:AS25">TRANSPOSE(picophyto!A159:D159)</f>
        <v>0.24903006</v>
      </c>
      <c r="AT22" s="54" cm="1">
        <f t="array" ref="AT22:AT25">TRANSPOSE(nanophyto!A159:D159)</f>
        <v>0.2377513</v>
      </c>
      <c r="AU22" s="54" cm="1">
        <f t="array" ref="AU22:AU25">TRANSPOSE(microphyto!A159:D159)</f>
        <v>2.532763813937031E-2</v>
      </c>
      <c r="AV22" s="54" cm="1">
        <f t="array" ref="AV22:AV25">TRANSPOSE(total_phyto!A159:D159)</f>
        <v>0.51210899816689914</v>
      </c>
      <c r="AW22" s="54" cm="1">
        <f t="array" ref="AW22:AW25">TRANSPOSE(nanozoo!A159:D159)</f>
        <v>0.21045591999999999</v>
      </c>
      <c r="AX22" s="54" cm="1">
        <f t="array" ref="AX22:AX25">TRANSPOSE(microzoo!A159:D159)</f>
        <v>0.38556025999999999</v>
      </c>
      <c r="AY22" s="54" cm="1">
        <f t="array" ref="AY22:AY25">TRANSPOSE(mesozoo!A159:D159)</f>
        <v>5.8868778500000002E-10</v>
      </c>
      <c r="AZ22" s="54" cm="1">
        <f t="array" ref="AZ22:AZ25">TRANSPOSE(total_zoo!A159:D159)</f>
        <v>0.6494327127018743</v>
      </c>
      <c r="BA22" s="54" cm="1">
        <f t="array" ref="BA22:BA25">TRANSPOSE(foram!A159:D159)</f>
        <v>1.03060734E-10</v>
      </c>
      <c r="BD22" s="59" cm="1">
        <f t="array" ref="BD22:BD25">TRANSPOSE(Fe!A85:D85)</f>
        <v>1.472E-4</v>
      </c>
      <c r="BE22" s="59" cm="1">
        <f t="array" ref="BE22:BE25">TRANSPOSE('PO4'!A85:D85)</f>
        <v>1.59953E-2</v>
      </c>
      <c r="BF22" s="59" cm="1">
        <f t="array" ref="BF22:BF25">TRANSPOSE(surface_T!A85:D85)</f>
        <v>22.380469999999999</v>
      </c>
      <c r="BG22" s="59" cm="1">
        <f t="array" ref="BG22:BG25">TRANSPOSE(surface_ph!A85:D85)</f>
        <v>7.8488955000000002</v>
      </c>
      <c r="BH22" s="59" cm="1">
        <f t="array" ref="BH22:BH25">TRANSPOSE(surface_Alk!A85:D85)</f>
        <v>2.3178921999999999E-3</v>
      </c>
      <c r="BI22" s="59" cm="1">
        <f t="array" ref="BI22:BI25">TRANSPOSE(surface_oxugen!A85:D85)</f>
        <v>2.2274234E-4</v>
      </c>
      <c r="BJ22" s="59" cm="1">
        <f t="array" ref="BJ22:BJ25">TRANSPOSE(Surface_sal!A85:D85)</f>
        <v>35.345390000000002</v>
      </c>
      <c r="BK22" s="59" cm="1">
        <f t="array" ref="BK22:BK25">TRANSPOSE(picophyto!A85:D85)</f>
        <v>0.25237404000000002</v>
      </c>
      <c r="BL22" s="59" cm="1">
        <f t="array" ref="BL22:BL25">TRANSPOSE(nanophyto!A85:D85)</f>
        <v>0.25024501999999998</v>
      </c>
      <c r="BM22" s="59" cm="1">
        <f t="array" ref="BM22:BM25">TRANSPOSE(microphyto!A85:D85)</f>
        <v>2.8684610156529278E-2</v>
      </c>
      <c r="BN22" s="59" cm="1">
        <f t="array" ref="BN22:BN25">TRANSPOSE(total_phyto!A85:D85)</f>
        <v>0.53130367018563562</v>
      </c>
      <c r="BO22" s="59" cm="1">
        <f t="array" ref="BO22:BO25">TRANSPOSE(nanozoo!A85:D85)</f>
        <v>0.21471961000000001</v>
      </c>
      <c r="BP22" s="59" cm="1">
        <f t="array" ref="BP22:BP25">TRANSPOSE(microzoo!A85:D85)</f>
        <v>0.40423324999999999</v>
      </c>
      <c r="BQ22" s="59" cm="1">
        <f t="array" ref="BQ22:BQ25">TRANSPOSE(mesozoo!A85:D85)</f>
        <v>6.8914041700000004E-10</v>
      </c>
      <c r="BR22" s="59" cm="1">
        <f t="array" ref="BR22:BR25">TRANSPOSE(total_zoo!A85:D85)</f>
        <v>0.64966458280232697</v>
      </c>
      <c r="BS22" s="59" cm="1">
        <f t="array" ref="BS22:BS25">TRANSPOSE(foram!A85:D85)</f>
        <v>1.1299803499999999E-10</v>
      </c>
    </row>
    <row r="23" spans="2:71" x14ac:dyDescent="0.25">
      <c r="B23" s="52">
        <v>1.773E-4</v>
      </c>
      <c r="C23" s="52">
        <v>2.3213399999999999E-2</v>
      </c>
      <c r="D23" s="52">
        <v>19.720656999999999</v>
      </c>
      <c r="E23" s="52">
        <v>8.1681760000000008</v>
      </c>
      <c r="F23" s="52">
        <v>2.2902043999999998E-3</v>
      </c>
      <c r="G23" s="52">
        <v>2.3286279000000001E-4</v>
      </c>
      <c r="H23" s="52">
        <v>35.156543999999997</v>
      </c>
      <c r="I23" s="52">
        <v>0.26272645999999999</v>
      </c>
      <c r="J23" s="52">
        <v>0.30181766999999998</v>
      </c>
      <c r="K23" s="52">
        <v>4.4160258255030102E-2</v>
      </c>
      <c r="L23" s="52">
        <v>0.60870438829015983</v>
      </c>
      <c r="M23" s="52">
        <v>0.23222303999999999</v>
      </c>
      <c r="N23" s="52">
        <v>0.4772788</v>
      </c>
      <c r="O23" s="52">
        <v>1.217772727E-9</v>
      </c>
      <c r="P23" s="52">
        <v>0.74077650638635928</v>
      </c>
      <c r="Q23" s="65">
        <v>1.6818133000000001E-10</v>
      </c>
      <c r="T23" s="63">
        <v>1.819E-4</v>
      </c>
      <c r="U23" s="63">
        <v>1.8220500000000001E-2</v>
      </c>
      <c r="V23" s="63">
        <v>21.1904</v>
      </c>
      <c r="W23" s="63">
        <v>7.9360809999999997</v>
      </c>
      <c r="X23" s="63">
        <v>2.3037891000000001E-3</v>
      </c>
      <c r="Y23" s="63">
        <v>2.2719788999999999E-4</v>
      </c>
      <c r="Z23" s="63">
        <v>35.204754000000001</v>
      </c>
      <c r="AA23" s="63">
        <v>0.25695082499999999</v>
      </c>
      <c r="AB23" s="63">
        <v>0.26924358999999998</v>
      </c>
      <c r="AC23" s="63">
        <v>3.3296260179548579E-2</v>
      </c>
      <c r="AD23" s="63">
        <v>0.55949067521001428</v>
      </c>
      <c r="AE23" s="63">
        <v>0.22171792000000001</v>
      </c>
      <c r="AF23" s="63">
        <v>0.42826652999999998</v>
      </c>
      <c r="AG23" s="63">
        <v>7.4832862599999996E-10</v>
      </c>
      <c r="AH23" s="63">
        <v>0.68774669087844709</v>
      </c>
      <c r="AI23" s="66">
        <v>1.2526902E-10</v>
      </c>
      <c r="AL23" s="54">
        <v>1.8909999999999999E-4</v>
      </c>
      <c r="AM23" s="54">
        <v>1.3882E-2</v>
      </c>
      <c r="AN23" s="54">
        <v>22.6874</v>
      </c>
      <c r="AO23" s="54">
        <v>7.7246329999999999</v>
      </c>
      <c r="AP23" s="54">
        <v>2.3185122000000001E-3</v>
      </c>
      <c r="AQ23" s="54">
        <v>2.2174008000000001E-4</v>
      </c>
      <c r="AR23" s="54">
        <v>35.25515</v>
      </c>
      <c r="AS23" s="54">
        <v>0.25060114999999999</v>
      </c>
      <c r="AT23" s="54">
        <v>0.24022197000000001</v>
      </c>
      <c r="AU23" s="54">
        <v>2.3252038123612651E-2</v>
      </c>
      <c r="AV23" s="54">
        <v>0.51407515814949167</v>
      </c>
      <c r="AW23" s="54">
        <v>0.2129325</v>
      </c>
      <c r="AX23" s="54">
        <v>0.38402271999999998</v>
      </c>
      <c r="AY23" s="54">
        <v>5.1547231200000002E-10</v>
      </c>
      <c r="AZ23" s="54">
        <v>0.65087834062643424</v>
      </c>
      <c r="BA23" s="54">
        <v>9.8540639999999998E-11</v>
      </c>
      <c r="BD23" s="59">
        <v>1.8770000000000001E-4</v>
      </c>
      <c r="BE23" s="59">
        <v>1.6041799999999998E-2</v>
      </c>
      <c r="BF23" s="59">
        <v>21.950475999999998</v>
      </c>
      <c r="BG23" s="59">
        <v>7.8499055000000002</v>
      </c>
      <c r="BH23" s="59">
        <v>2.3123266000000002E-3</v>
      </c>
      <c r="BI23" s="59">
        <v>2.2436974E-4</v>
      </c>
      <c r="BJ23" s="59">
        <v>35.231552000000001</v>
      </c>
      <c r="BK23" s="59">
        <v>0.25325117000000003</v>
      </c>
      <c r="BL23" s="59">
        <v>0.25388670000000002</v>
      </c>
      <c r="BM23" s="59">
        <v>2.8699137151874429E-2</v>
      </c>
      <c r="BN23" s="59">
        <v>0.53583700718016047</v>
      </c>
      <c r="BO23" s="59">
        <v>0.21653284</v>
      </c>
      <c r="BP23" s="59">
        <v>0.40394137000000002</v>
      </c>
      <c r="BQ23" s="59">
        <v>6.0736807999999997E-10</v>
      </c>
      <c r="BR23" s="59">
        <v>0.65087645771833003</v>
      </c>
      <c r="BS23" s="59">
        <v>1.1066195E-10</v>
      </c>
    </row>
    <row r="24" spans="2:71" x14ac:dyDescent="0.25">
      <c r="B24" s="52" t="str">
        <v>NA</v>
      </c>
      <c r="C24" s="52" t="str">
        <v>NA</v>
      </c>
      <c r="D24" s="52" t="str">
        <v>NaN</v>
      </c>
      <c r="E24" s="52" t="str">
        <v>NaN</v>
      </c>
      <c r="F24" s="52" t="str">
        <v>NaN</v>
      </c>
      <c r="G24" s="52" t="str">
        <v>NaN</v>
      </c>
      <c r="H24" s="52" t="str">
        <v>NaN</v>
      </c>
      <c r="I24" s="52" t="str">
        <v>NA</v>
      </c>
      <c r="J24" s="52" t="str">
        <v>NA</v>
      </c>
      <c r="K24" s="52" t="str">
        <v>NA</v>
      </c>
      <c r="L24" s="52" t="str">
        <v>NA</v>
      </c>
      <c r="M24" s="52" t="str">
        <v>NA</v>
      </c>
      <c r="N24" s="52" t="str">
        <v>NA</v>
      </c>
      <c r="O24" s="52" t="str">
        <v>NA</v>
      </c>
      <c r="P24" s="52" t="str">
        <v>NA</v>
      </c>
      <c r="Q24" s="65" t="str">
        <v>NaN</v>
      </c>
      <c r="T24" s="63" t="str">
        <v>NA</v>
      </c>
      <c r="U24" s="63" t="str">
        <v>NA</v>
      </c>
      <c r="V24" s="63" t="str">
        <v>NaN</v>
      </c>
      <c r="W24" s="63" t="str">
        <v>NaN</v>
      </c>
      <c r="X24" s="63" t="str">
        <v>NaN</v>
      </c>
      <c r="Y24" s="63" t="str">
        <v>NaN</v>
      </c>
      <c r="Z24" s="63" t="str">
        <v>NaN</v>
      </c>
      <c r="AA24" s="63" t="str">
        <v>NA</v>
      </c>
      <c r="AB24" s="63" t="str">
        <v>NA</v>
      </c>
      <c r="AC24" s="63" t="str">
        <v>NA</v>
      </c>
      <c r="AD24" s="63" t="str">
        <v>NA</v>
      </c>
      <c r="AE24" s="63" t="str">
        <v>NA</v>
      </c>
      <c r="AF24" s="63" t="str">
        <v>NA</v>
      </c>
      <c r="AG24" s="63" t="str">
        <v>NA</v>
      </c>
      <c r="AH24" s="63" t="str">
        <v>NA</v>
      </c>
      <c r="AI24" s="66" t="str">
        <v>NaN</v>
      </c>
      <c r="AL24" s="54" t="str">
        <v>NA</v>
      </c>
      <c r="AM24" s="54" t="str">
        <v>NA</v>
      </c>
      <c r="AN24" s="54" t="str">
        <v>NaN</v>
      </c>
      <c r="AO24" s="54" t="str">
        <v>NaN</v>
      </c>
      <c r="AP24" s="54" t="str">
        <v>NaN</v>
      </c>
      <c r="AQ24" s="54" t="str">
        <v>NaN</v>
      </c>
      <c r="AR24" s="54" t="str">
        <v>NaN</v>
      </c>
      <c r="AS24" s="54" t="str">
        <v>NA</v>
      </c>
      <c r="AT24" s="54" t="str">
        <v>NA</v>
      </c>
      <c r="AU24" s="54" t="str">
        <v>NA</v>
      </c>
      <c r="AV24" s="54" t="str">
        <v>NA</v>
      </c>
      <c r="AW24" s="54" t="str">
        <v>NA</v>
      </c>
      <c r="AX24" s="54" t="str">
        <v>NA</v>
      </c>
      <c r="AY24" s="54" t="str">
        <v>NA</v>
      </c>
      <c r="AZ24" s="54" t="str">
        <v>NA</v>
      </c>
      <c r="BA24" s="54" t="str">
        <v>NaN</v>
      </c>
      <c r="BD24" s="59" t="str">
        <v>NA</v>
      </c>
      <c r="BE24" s="59" t="str">
        <v>NA</v>
      </c>
      <c r="BF24" s="59" t="str">
        <v>NaN</v>
      </c>
      <c r="BG24" s="59" t="str">
        <v>NaN</v>
      </c>
      <c r="BH24" s="59" t="str">
        <v>NaN</v>
      </c>
      <c r="BI24" s="59" t="str">
        <v>NaN</v>
      </c>
      <c r="BJ24" s="59" t="str">
        <v>NaN</v>
      </c>
      <c r="BK24" s="59" t="str">
        <v>NA</v>
      </c>
      <c r="BL24" s="59" t="str">
        <v>NA</v>
      </c>
      <c r="BM24" s="59" t="str">
        <v>NA</v>
      </c>
      <c r="BN24" s="59" t="str">
        <v>NA</v>
      </c>
      <c r="BO24" s="59" t="str">
        <v>NA</v>
      </c>
      <c r="BP24" s="59" t="str">
        <v>NA</v>
      </c>
      <c r="BQ24" s="59" t="str">
        <v>NA</v>
      </c>
      <c r="BR24" s="59" t="str">
        <v>NA</v>
      </c>
      <c r="BS24" s="59" t="str">
        <v>NaN</v>
      </c>
    </row>
    <row r="25" spans="2:71" x14ac:dyDescent="0.25">
      <c r="B25" s="52" t="str">
        <v>NA</v>
      </c>
      <c r="C25" s="52" t="str">
        <v>NA</v>
      </c>
      <c r="D25" s="52" t="str">
        <v>NaN</v>
      </c>
      <c r="E25" s="52" t="str">
        <v>NaN</v>
      </c>
      <c r="F25" s="52" t="str">
        <v>NaN</v>
      </c>
      <c r="G25" s="52" t="str">
        <v>NaN</v>
      </c>
      <c r="H25" s="52" t="str">
        <v>NaN</v>
      </c>
      <c r="I25" s="52" t="str">
        <v>NA</v>
      </c>
      <c r="J25" s="52" t="str">
        <v>NA</v>
      </c>
      <c r="K25" s="52" t="str">
        <v>NA</v>
      </c>
      <c r="L25" s="52" t="str">
        <v>NA</v>
      </c>
      <c r="M25" s="52" t="str">
        <v>NA</v>
      </c>
      <c r="N25" s="52" t="str">
        <v>NA</v>
      </c>
      <c r="O25" s="52" t="str">
        <v>NA</v>
      </c>
      <c r="P25" s="52" t="str">
        <v>NA</v>
      </c>
      <c r="Q25" s="65" t="str">
        <v>NaN</v>
      </c>
      <c r="T25" s="63" t="str">
        <v>NA</v>
      </c>
      <c r="U25" s="63" t="str">
        <v>NA</v>
      </c>
      <c r="V25" s="63" t="str">
        <v>NaN</v>
      </c>
      <c r="W25" s="63" t="str">
        <v>NaN</v>
      </c>
      <c r="X25" s="63" t="str">
        <v>NaN</v>
      </c>
      <c r="Y25" s="63" t="str">
        <v>NaN</v>
      </c>
      <c r="Z25" s="63" t="str">
        <v>NaN</v>
      </c>
      <c r="AA25" s="63" t="str">
        <v>NA</v>
      </c>
      <c r="AB25" s="63" t="str">
        <v>NA</v>
      </c>
      <c r="AC25" s="63" t="str">
        <v>NA</v>
      </c>
      <c r="AD25" s="63" t="str">
        <v>NA</v>
      </c>
      <c r="AE25" s="63" t="str">
        <v>NA</v>
      </c>
      <c r="AF25" s="63" t="str">
        <v>NA</v>
      </c>
      <c r="AG25" s="63" t="str">
        <v>NA</v>
      </c>
      <c r="AH25" s="63" t="str">
        <v>NA</v>
      </c>
      <c r="AI25" s="66" t="str">
        <v>NaN</v>
      </c>
      <c r="AL25" s="54" t="str">
        <v>NA</v>
      </c>
      <c r="AM25" s="54" t="str">
        <v>NA</v>
      </c>
      <c r="AN25" s="54" t="str">
        <v>NaN</v>
      </c>
      <c r="AO25" s="54" t="str">
        <v>NaN</v>
      </c>
      <c r="AP25" s="54" t="str">
        <v>NaN</v>
      </c>
      <c r="AQ25" s="54" t="str">
        <v>NaN</v>
      </c>
      <c r="AR25" s="54" t="str">
        <v>NaN</v>
      </c>
      <c r="AS25" s="54" t="str">
        <v>NA</v>
      </c>
      <c r="AT25" s="54" t="str">
        <v>NA</v>
      </c>
      <c r="AU25" s="54" t="str">
        <v>NA</v>
      </c>
      <c r="AV25" s="54" t="str">
        <v>NA</v>
      </c>
      <c r="AW25" s="54" t="str">
        <v>NA</v>
      </c>
      <c r="AX25" s="54" t="str">
        <v>NA</v>
      </c>
      <c r="AY25" s="54" t="str">
        <v>NA</v>
      </c>
      <c r="AZ25" s="54" t="str">
        <v>NA</v>
      </c>
      <c r="BA25" s="54" t="str">
        <v>NaN</v>
      </c>
      <c r="BD25" s="59" t="str">
        <v>NA</v>
      </c>
      <c r="BE25" s="59" t="str">
        <v>NA</v>
      </c>
      <c r="BF25" s="59" t="str">
        <v>NaN</v>
      </c>
      <c r="BG25" s="59" t="str">
        <v>NaN</v>
      </c>
      <c r="BH25" s="59" t="str">
        <v>NaN</v>
      </c>
      <c r="BI25" s="59" t="str">
        <v>NaN</v>
      </c>
      <c r="BJ25" s="59" t="str">
        <v>NaN</v>
      </c>
      <c r="BK25" s="59" t="str">
        <v>NA</v>
      </c>
      <c r="BL25" s="59" t="str">
        <v>NA</v>
      </c>
      <c r="BM25" s="59" t="str">
        <v>NA</v>
      </c>
      <c r="BN25" s="59" t="str">
        <v>NA</v>
      </c>
      <c r="BO25" s="59" t="str">
        <v>NA</v>
      </c>
      <c r="BP25" s="59" t="str">
        <v>NA</v>
      </c>
      <c r="BQ25" s="59" t="str">
        <v>NA</v>
      </c>
      <c r="BR25" s="59" t="str">
        <v>NA</v>
      </c>
      <c r="BS25" s="59" t="str">
        <v>NaN</v>
      </c>
    </row>
    <row r="26" spans="2:71" x14ac:dyDescent="0.25">
      <c r="B26" s="52" cm="1">
        <f t="array" ref="B26:B29">TRANSPOSE(Fe!A12:D12)</f>
        <v>1.4669999999999999E-4</v>
      </c>
      <c r="C26" s="52" cm="1">
        <f t="array" ref="C26:C29">TRANSPOSE('PO4'!A12:D12)</f>
        <v>1.2776300000000001E-2</v>
      </c>
      <c r="D26" s="52" cm="1">
        <f t="array" ref="D26:D29">TRANSPOSE(surface_T!A12:D12)</f>
        <v>21.264177</v>
      </c>
      <c r="E26" s="52" cm="1">
        <f t="array" ref="E26:E29">TRANSPOSE(surface_ph!A12:D12)</f>
        <v>8.1646809999999999</v>
      </c>
      <c r="F26" s="52" cm="1">
        <f t="array" ref="F26:F29">TRANSPOSE(surface_Alk!A12:D12)</f>
        <v>2.2902586000000001E-3</v>
      </c>
      <c r="G26" s="52" cm="1">
        <f t="array" ref="G26:G29">TRANSPOSE(surface_oxugen!A12:D12)</f>
        <v>2.2673421999999999E-4</v>
      </c>
      <c r="H26" s="52" cm="1">
        <f t="array" ref="H26:H29">TRANSPOSE(Surface_sal!A12:D12)</f>
        <v>35.186866999999999</v>
      </c>
      <c r="I26" s="52" cm="1">
        <f t="array" ref="I26:I29">TRANSPOSE(picophyto!A12:D12)</f>
        <v>0.26186206000000001</v>
      </c>
      <c r="J26" s="52" cm="1">
        <f t="array" ref="J26:J29">TRANSPOSE(nanophyto!A12:D12)</f>
        <v>0.260520164</v>
      </c>
      <c r="K26" s="52" cm="1">
        <f t="array" ref="K26:K29">TRANSPOSE(microphyto!A12:D12)</f>
        <v>2.1748839089698178E-2</v>
      </c>
      <c r="L26" s="52" cm="1">
        <f t="array" ref="L26:L29">TRANSPOSE(total_phyto!A12:D12)</f>
        <v>0.54413106311273385</v>
      </c>
      <c r="M26" s="52" cm="1">
        <f t="array" ref="M26:M29">TRANSPOSE(nanozoo!A12:D12)</f>
        <v>0.22331366499999999</v>
      </c>
      <c r="N26" s="52" cm="1">
        <f t="array" ref="N26:N29">TRANSPOSE(microzoo!A12:D12)</f>
        <v>0.41763703000000002</v>
      </c>
      <c r="O26" s="52" cm="1">
        <f t="array" ref="O26:O29">TRANSPOSE(mesozoo!A12:D12)</f>
        <v>4.5041270699999999E-10</v>
      </c>
      <c r="P26" s="52" cm="1">
        <f t="array" ref="P26:P29">TRANSPOSE(total_zoo!A12:D12)</f>
        <v>0.67283906554800499</v>
      </c>
      <c r="Q26" s="65" cm="1">
        <f t="array" ref="Q26:Q29">TRANSPOSE(foram!A12:D12)</f>
        <v>9.7463319999999996E-11</v>
      </c>
      <c r="T26" s="63" cm="1">
        <f t="array" ref="T26:T29">TRANSPOSE(Fe!A123:D123)</f>
        <v>1.5119999999999999E-4</v>
      </c>
      <c r="U26" s="63" cm="1">
        <f t="array" ref="U26:U29">TRANSPOSE('PO4'!A123:D123)</f>
        <v>1.02688E-2</v>
      </c>
      <c r="V26" s="63" cm="1">
        <f t="array" ref="V26:V29">TRANSPOSE(surface_T!A123:D123)</f>
        <v>22.711472000000001</v>
      </c>
      <c r="W26" s="63" cm="1">
        <f t="array" ref="W26:W29">TRANSPOSE(surface_ph!A123:D123)</f>
        <v>7.9360499999999998</v>
      </c>
      <c r="X26" s="63" cm="1">
        <f t="array" ref="X26:X29">TRANSPOSE(surface_Alk!A123:D123)</f>
        <v>2.3043472000000001E-3</v>
      </c>
      <c r="Y26" s="63" cm="1">
        <f t="array" ref="Y26:Y29">TRANSPOSE(surface_oxugen!A123:D123)</f>
        <v>2.2148685999999999E-4</v>
      </c>
      <c r="Z26" s="63" cm="1">
        <f t="array" ref="Z26:Z29">TRANSPOSE(Surface_sal!A123:D123)</f>
        <v>35.244553000000003</v>
      </c>
      <c r="AA26" s="63" cm="1">
        <f t="array" ref="AA26:AA29">TRANSPOSE(picophyto!A123:D123)</f>
        <v>0.25539476</v>
      </c>
      <c r="AB26" s="63" cm="1">
        <f t="array" ref="AB26:AB29">TRANSPOSE(nanophyto!A123:D123)</f>
        <v>0.23504073</v>
      </c>
      <c r="AC26" s="63" cm="1">
        <f t="array" ref="AC26:AC29">TRANSPOSE(microphyto!A123:D123)</f>
        <v>1.5231776075271651E-2</v>
      </c>
      <c r="AD26" s="63" cm="1">
        <f t="array" ref="AD26:AD29">TRANSPOSE(total_phyto!A123:D123)</f>
        <v>0.50566726609585899</v>
      </c>
      <c r="AE26" s="63" cm="1">
        <f t="array" ref="AE26:AE29">TRANSPOSE(nanozoo!A123:D123)</f>
        <v>0.21432620599999999</v>
      </c>
      <c r="AF26" s="63" cm="1">
        <f t="array" ref="AF26:AF29">TRANSPOSE(microzoo!A123:D123)</f>
        <v>0.38242053999999998</v>
      </c>
      <c r="AG26" s="63" cm="1">
        <f t="array" ref="AG26:AG29">TRANSPOSE(mesozoo!A123:D123)</f>
        <v>3.47365162E-10</v>
      </c>
      <c r="AH26" s="63" cm="1">
        <f t="array" ref="AH26:AH29">TRANSPOSE(total_zoo!A123:D123)</f>
        <v>0.63407479843241066</v>
      </c>
      <c r="AI26" s="66" cm="1">
        <f t="array" ref="AI26:AI29">TRANSPOSE(foram!A123:D123)</f>
        <v>8.287516E-11</v>
      </c>
      <c r="AL26" s="54" cm="1">
        <f t="array" ref="AL26:AL29">TRANSPOSE(Fe!A160:D160)</f>
        <v>1.5799999999999999E-4</v>
      </c>
      <c r="AM26" s="54" cm="1">
        <f t="array" ref="AM26:AM29">TRANSPOSE('PO4'!A160:D160)</f>
        <v>8.3488E-3</v>
      </c>
      <c r="AN26" s="54" cm="1">
        <f t="array" ref="AN26:AN29">TRANSPOSE(surface_T!A160:D160)</f>
        <v>24.171572000000001</v>
      </c>
      <c r="AO26" s="54" cm="1">
        <f t="array" ref="AO26:AO29">TRANSPOSE(surface_ph!A160:D160)</f>
        <v>7.7251763000000002</v>
      </c>
      <c r="AP26" s="54" cm="1">
        <f t="array" ref="AP26:AP29">TRANSPOSE(surface_Alk!A160:D160)</f>
        <v>2.3195883000000001E-3</v>
      </c>
      <c r="AQ26" s="54" cm="1">
        <f t="array" ref="AQ26:AQ29">TRANSPOSE(surface_oxugen!A160:D160)</f>
        <v>2.1647301999999999E-4</v>
      </c>
      <c r="AR26" s="54" cm="1">
        <f t="array" ref="AR26:AR29">TRANSPOSE(Surface_sal!A160:D160)</f>
        <v>35.300784999999998</v>
      </c>
      <c r="AS26" s="54" cm="1">
        <f t="array" ref="AS26:AS29">TRANSPOSE(picophyto!A160:D160)</f>
        <v>0.24807116000000001</v>
      </c>
      <c r="AT26" s="54" cm="1">
        <f t="array" ref="AT26:AT29">TRANSPOSE(nanophyto!A160:D160)</f>
        <v>0.21421644000000001</v>
      </c>
      <c r="AU26" s="54" cm="1">
        <f t="array" ref="AU26:AU29">TRANSPOSE(microphyto!A160:D160)</f>
        <v>1.061289106524249E-2</v>
      </c>
      <c r="AV26" s="54" cm="1">
        <f t="array" ref="AV26:AV29">TRANSPOSE(total_phyto!A160:D160)</f>
        <v>0.47290049108394039</v>
      </c>
      <c r="AW26" s="54" cm="1">
        <f t="array" ref="AW26:AW29">TRANSPOSE(nanozoo!A160:D160)</f>
        <v>0.20621410000000001</v>
      </c>
      <c r="AX26" s="54" cm="1">
        <f t="array" ref="AX26:AX29">TRANSPOSE(microzoo!A160:D160)</f>
        <v>0.35330502000000003</v>
      </c>
      <c r="AY26" s="54" cm="1">
        <f t="array" ref="AY26:AY29">TRANSPOSE(mesozoo!A160:D160)</f>
        <v>3.0158491000000001E-10</v>
      </c>
      <c r="AZ26" s="54" cm="1">
        <f t="array" ref="AZ26:AZ29">TRANSPOSE(total_zoo!A160:D160)</f>
        <v>0.60787525337928383</v>
      </c>
      <c r="BA26" s="54" cm="1">
        <f t="array" ref="BA26:BA29">TRANSPOSE(foram!A160:D160)</f>
        <v>7.3999280000000001E-11</v>
      </c>
      <c r="BD26" s="59" cm="1">
        <f t="array" ref="BD26:BD29">TRANSPOSE(Fe!A86:D86)</f>
        <v>1.561E-4</v>
      </c>
      <c r="BE26" s="59" cm="1">
        <f t="array" ref="BE26:BE29">TRANSPOSE('PO4'!A86:D86)</f>
        <v>9.2280000000000001E-3</v>
      </c>
      <c r="BF26" s="59" cm="1">
        <f t="array" ref="BF26:BF29">TRANSPOSE(surface_T!A86:D86)</f>
        <v>23.448967</v>
      </c>
      <c r="BG26" s="59" cm="1">
        <f t="array" ref="BG26:BG29">TRANSPOSE(surface_ph!A86:D86)</f>
        <v>7.8502364</v>
      </c>
      <c r="BH26" s="59" cm="1">
        <f t="array" ref="BH26:BH29">TRANSPOSE(surface_Alk!A86:D86)</f>
        <v>2.3131791999999999E-3</v>
      </c>
      <c r="BI26" s="59" cm="1">
        <f t="array" ref="BI26:BI29">TRANSPOSE(surface_oxugen!A86:D86)</f>
        <v>2.1891497000000001E-4</v>
      </c>
      <c r="BJ26" s="59" cm="1">
        <f t="array" ref="BJ26:BJ29">TRANSPOSE(Surface_sal!A86:D86)</f>
        <v>35.272483999999999</v>
      </c>
      <c r="BK26" s="59" cm="1">
        <f t="array" ref="BK26:BK29">TRANSPOSE(picophyto!A86:D86)</f>
        <v>0.25169817999999999</v>
      </c>
      <c r="BL26" s="59" cm="1">
        <f t="array" ref="BL26:BL29">TRANSPOSE(nanophyto!A86:D86)</f>
        <v>0.22379379999999999</v>
      </c>
      <c r="BM26" s="59" cm="1">
        <f t="array" ref="BM26:BM29">TRANSPOSE(microphyto!A86:D86)</f>
        <v>1.2695981069640641E-2</v>
      </c>
      <c r="BN26" s="59" cm="1">
        <f t="array" ref="BN26:BN29">TRANSPOSE(total_phyto!A86:D86)</f>
        <v>0.48818796108918139</v>
      </c>
      <c r="BO26" s="59" cm="1">
        <f t="array" ref="BO26:BO29">TRANSPOSE(nanozoo!A86:D86)</f>
        <v>0.20997759999999999</v>
      </c>
      <c r="BP26" s="59" cm="1">
        <f t="array" ref="BP26:BP29">TRANSPOSE(microzoo!A86:D86)</f>
        <v>0.36677043999999998</v>
      </c>
      <c r="BQ26" s="59" cm="1">
        <f t="array" ref="BQ26:BQ29">TRANSPOSE(mesozoo!A86:D86)</f>
        <v>3.1395166199999998E-10</v>
      </c>
      <c r="BR26" s="59" cm="1">
        <f t="array" ref="BR26:BR29">TRANSPOSE(total_zoo!A86:D86)</f>
        <v>0.60805831539165056</v>
      </c>
      <c r="BS26" s="59" cm="1">
        <f t="array" ref="BS26:BS29">TRANSPOSE(foram!A86:D86)</f>
        <v>7.7570039999999994E-11</v>
      </c>
    </row>
    <row r="27" spans="2:71" x14ac:dyDescent="0.25">
      <c r="B27" s="52">
        <v>1.8450000000000001E-4</v>
      </c>
      <c r="C27" s="52">
        <v>1.1772899999999999E-2</v>
      </c>
      <c r="D27" s="52">
        <v>20.969325999999999</v>
      </c>
      <c r="E27" s="52">
        <v>8.1671270000000007</v>
      </c>
      <c r="F27" s="52">
        <v>2.2788610000000001E-3</v>
      </c>
      <c r="G27" s="52">
        <v>2.2809193999999999E-4</v>
      </c>
      <c r="H27" s="52">
        <v>35.000796999999999</v>
      </c>
      <c r="I27" s="52">
        <v>0.26226767499999998</v>
      </c>
      <c r="J27" s="52">
        <v>0.25892320600000002</v>
      </c>
      <c r="K27" s="52">
        <v>1.796136407611678E-2</v>
      </c>
      <c r="L27" s="52">
        <v>0.53915224509706772</v>
      </c>
      <c r="M27" s="52">
        <v>0.22383658000000001</v>
      </c>
      <c r="N27" s="52">
        <v>0.40674437000000002</v>
      </c>
      <c r="O27" s="52">
        <v>3.3953039999999999E-10</v>
      </c>
      <c r="P27" s="52">
        <v>0.66202141342799825</v>
      </c>
      <c r="Q27" s="65">
        <v>8.8283540000000006E-11</v>
      </c>
      <c r="T27" s="63">
        <v>1.905E-4</v>
      </c>
      <c r="U27" s="63">
        <v>9.2204000000000001E-3</v>
      </c>
      <c r="V27" s="63">
        <v>22.471525</v>
      </c>
      <c r="W27" s="63">
        <v>7.9376863999999996</v>
      </c>
      <c r="X27" s="63">
        <v>2.2920432999999998E-3</v>
      </c>
      <c r="Y27" s="63">
        <v>2.2262182E-4</v>
      </c>
      <c r="Z27" s="63">
        <v>35.044055999999998</v>
      </c>
      <c r="AA27" s="63">
        <v>0.25608097000000002</v>
      </c>
      <c r="AB27" s="63">
        <v>0.232268954</v>
      </c>
      <c r="AC27" s="63">
        <v>1.0085838062866989E-2</v>
      </c>
      <c r="AD27" s="63">
        <v>0.49843576208127588</v>
      </c>
      <c r="AE27" s="63">
        <v>0.21541392000000001</v>
      </c>
      <c r="AF27" s="63">
        <v>0.37029996999999998</v>
      </c>
      <c r="AG27" s="63">
        <v>2.7198333000000002E-10</v>
      </c>
      <c r="AH27" s="63">
        <v>0.62172821534827694</v>
      </c>
      <c r="AI27" s="66">
        <v>7.462679E-11</v>
      </c>
      <c r="AL27" s="54">
        <v>1.9890000000000001E-4</v>
      </c>
      <c r="AM27" s="54">
        <v>7.2433999999999997E-3</v>
      </c>
      <c r="AN27" s="54">
        <v>23.999272999999999</v>
      </c>
      <c r="AO27" s="54">
        <v>7.7258950000000004</v>
      </c>
      <c r="AP27" s="54">
        <v>2.3060453000000002E-3</v>
      </c>
      <c r="AQ27" s="54">
        <v>2.1734592000000001E-4</v>
      </c>
      <c r="AR27" s="54">
        <v>35.082363000000001</v>
      </c>
      <c r="AS27" s="54">
        <v>0.24853143</v>
      </c>
      <c r="AT27" s="54">
        <v>0.20602846499999999</v>
      </c>
      <c r="AU27" s="54">
        <v>2.9259997526742431E-3</v>
      </c>
      <c r="AV27" s="54">
        <v>0.45748589476891838</v>
      </c>
      <c r="AW27" s="54">
        <v>0.206385814</v>
      </c>
      <c r="AX27" s="54">
        <v>0.33336270000000001</v>
      </c>
      <c r="AY27" s="54">
        <v>2.0588204199999999E-10</v>
      </c>
      <c r="AZ27" s="54">
        <v>0.59276828127465642</v>
      </c>
      <c r="BA27" s="54">
        <v>6.265578E-11</v>
      </c>
      <c r="BD27" s="59">
        <v>1.964E-4</v>
      </c>
      <c r="BE27" s="59">
        <v>8.1463000000000004E-3</v>
      </c>
      <c r="BF27" s="59">
        <v>23.243134000000001</v>
      </c>
      <c r="BG27" s="59">
        <v>7.8513780000000004</v>
      </c>
      <c r="BH27" s="59">
        <v>2.3001571999999998E-3</v>
      </c>
      <c r="BI27" s="59">
        <v>2.1991126000000001E-4</v>
      </c>
      <c r="BJ27" s="59">
        <v>35.06183</v>
      </c>
      <c r="BK27" s="59">
        <v>0.25208364500000002</v>
      </c>
      <c r="BL27" s="59">
        <v>0.21926154</v>
      </c>
      <c r="BM27" s="59">
        <v>6.5977660573476021E-3</v>
      </c>
      <c r="BN27" s="59">
        <v>0.4779429510746056</v>
      </c>
      <c r="BO27" s="59">
        <v>0.210776665</v>
      </c>
      <c r="BP27" s="59">
        <v>0.35127478000000001</v>
      </c>
      <c r="BQ27" s="59">
        <v>2.3913975200000003E-10</v>
      </c>
      <c r="BR27" s="59">
        <v>0.59296538830791401</v>
      </c>
      <c r="BS27" s="59">
        <v>6.8624390000000005E-11</v>
      </c>
    </row>
    <row r="28" spans="2:71" x14ac:dyDescent="0.25">
      <c r="B28" s="52" t="str">
        <v>NA</v>
      </c>
      <c r="C28" s="52" t="str">
        <v>NA</v>
      </c>
      <c r="D28" s="52" t="str">
        <v>NaN</v>
      </c>
      <c r="E28" s="52" t="str">
        <v>NaN</v>
      </c>
      <c r="F28" s="52" t="str">
        <v>NaN</v>
      </c>
      <c r="G28" s="52" t="str">
        <v>NaN</v>
      </c>
      <c r="H28" s="52" t="str">
        <v>NaN</v>
      </c>
      <c r="I28" s="52" t="str">
        <v>NA</v>
      </c>
      <c r="J28" s="52" t="str">
        <v>NA</v>
      </c>
      <c r="K28" s="52" t="str">
        <v>NA</v>
      </c>
      <c r="L28" s="52" t="str">
        <v>NA</v>
      </c>
      <c r="M28" s="52" t="str">
        <v>NA</v>
      </c>
      <c r="N28" s="52" t="str">
        <v>NA</v>
      </c>
      <c r="O28" s="52" t="str">
        <v>NA</v>
      </c>
      <c r="P28" s="52" t="str">
        <v>NA</v>
      </c>
      <c r="Q28" s="65" t="str">
        <v>NaN</v>
      </c>
      <c r="T28" s="63" t="str">
        <v>NA</v>
      </c>
      <c r="U28" s="63" t="str">
        <v>NA</v>
      </c>
      <c r="V28" s="63" t="str">
        <v>NaN</v>
      </c>
      <c r="W28" s="63" t="str">
        <v>NaN</v>
      </c>
      <c r="X28" s="63" t="str">
        <v>NaN</v>
      </c>
      <c r="Y28" s="63" t="str">
        <v>NaN</v>
      </c>
      <c r="Z28" s="63" t="str">
        <v>NaN</v>
      </c>
      <c r="AA28" s="63" t="str">
        <v>NA</v>
      </c>
      <c r="AB28" s="63" t="str">
        <v>NA</v>
      </c>
      <c r="AC28" s="63" t="str">
        <v>NA</v>
      </c>
      <c r="AD28" s="63" t="str">
        <v>NA</v>
      </c>
      <c r="AE28" s="63" t="str">
        <v>NA</v>
      </c>
      <c r="AF28" s="63" t="str">
        <v>NA</v>
      </c>
      <c r="AG28" s="63" t="str">
        <v>NA</v>
      </c>
      <c r="AH28" s="63" t="str">
        <v>NA</v>
      </c>
      <c r="AI28" s="66" t="str">
        <v>NaN</v>
      </c>
      <c r="AL28" s="54" t="str">
        <v>NA</v>
      </c>
      <c r="AM28" s="54" t="str">
        <v>NA</v>
      </c>
      <c r="AN28" s="54" t="str">
        <v>NaN</v>
      </c>
      <c r="AO28" s="54" t="str">
        <v>NaN</v>
      </c>
      <c r="AP28" s="54" t="str">
        <v>NaN</v>
      </c>
      <c r="AQ28" s="54" t="str">
        <v>NaN</v>
      </c>
      <c r="AR28" s="54" t="str">
        <v>NaN</v>
      </c>
      <c r="AS28" s="54" t="str">
        <v>NA</v>
      </c>
      <c r="AT28" s="54" t="str">
        <v>NA</v>
      </c>
      <c r="AU28" s="54" t="str">
        <v>NA</v>
      </c>
      <c r="AV28" s="54" t="str">
        <v>NA</v>
      </c>
      <c r="AW28" s="54" t="str">
        <v>NA</v>
      </c>
      <c r="AX28" s="54" t="str">
        <v>NA</v>
      </c>
      <c r="AY28" s="54" t="str">
        <v>NA</v>
      </c>
      <c r="AZ28" s="54" t="str">
        <v>NA</v>
      </c>
      <c r="BA28" s="54" t="str">
        <v>NaN</v>
      </c>
      <c r="BD28" s="59" t="str">
        <v>NA</v>
      </c>
      <c r="BE28" s="59" t="str">
        <v>NA</v>
      </c>
      <c r="BF28" s="59" t="str">
        <v>NaN</v>
      </c>
      <c r="BG28" s="59" t="str">
        <v>NaN</v>
      </c>
      <c r="BH28" s="59" t="str">
        <v>NaN</v>
      </c>
      <c r="BI28" s="59" t="str">
        <v>NaN</v>
      </c>
      <c r="BJ28" s="59" t="str">
        <v>NaN</v>
      </c>
      <c r="BK28" s="59" t="str">
        <v>NA</v>
      </c>
      <c r="BL28" s="59" t="str">
        <v>NA</v>
      </c>
      <c r="BM28" s="59" t="str">
        <v>NA</v>
      </c>
      <c r="BN28" s="59" t="str">
        <v>NA</v>
      </c>
      <c r="BO28" s="59" t="str">
        <v>NA</v>
      </c>
      <c r="BP28" s="59" t="str">
        <v>NA</v>
      </c>
      <c r="BQ28" s="59" t="str">
        <v>NA</v>
      </c>
      <c r="BR28" s="59" t="str">
        <v>NA</v>
      </c>
      <c r="BS28" s="59" t="str">
        <v>NaN</v>
      </c>
    </row>
    <row r="29" spans="2:71" x14ac:dyDescent="0.25">
      <c r="B29" s="52" t="str">
        <v>NA</v>
      </c>
      <c r="C29" s="52" t="str">
        <v>NA</v>
      </c>
      <c r="D29" s="52" t="str">
        <v>NaN</v>
      </c>
      <c r="E29" s="52" t="str">
        <v>NaN</v>
      </c>
      <c r="F29" s="52" t="str">
        <v>NaN</v>
      </c>
      <c r="G29" s="52" t="str">
        <v>NaN</v>
      </c>
      <c r="H29" s="52" t="str">
        <v>NaN</v>
      </c>
      <c r="I29" s="52" t="str">
        <v>NA</v>
      </c>
      <c r="J29" s="52" t="str">
        <v>NA</v>
      </c>
      <c r="K29" s="52" t="str">
        <v>NA</v>
      </c>
      <c r="L29" s="52" t="str">
        <v>NA</v>
      </c>
      <c r="M29" s="52" t="str">
        <v>NA</v>
      </c>
      <c r="N29" s="52" t="str">
        <v>NA</v>
      </c>
      <c r="O29" s="52" t="str">
        <v>NA</v>
      </c>
      <c r="P29" s="52" t="str">
        <v>NA</v>
      </c>
      <c r="Q29" s="65" t="str">
        <v>NaN</v>
      </c>
      <c r="T29" s="63" t="str">
        <v>NA</v>
      </c>
      <c r="U29" s="63" t="str">
        <v>NA</v>
      </c>
      <c r="V29" s="63" t="str">
        <v>NaN</v>
      </c>
      <c r="W29" s="63" t="str">
        <v>NaN</v>
      </c>
      <c r="X29" s="63" t="str">
        <v>NaN</v>
      </c>
      <c r="Y29" s="63" t="str">
        <v>NaN</v>
      </c>
      <c r="Z29" s="63" t="str">
        <v>NaN</v>
      </c>
      <c r="AA29" s="63" t="str">
        <v>NA</v>
      </c>
      <c r="AB29" s="63" t="str">
        <v>NA</v>
      </c>
      <c r="AC29" s="63" t="str">
        <v>NA</v>
      </c>
      <c r="AD29" s="63" t="str">
        <v>NA</v>
      </c>
      <c r="AE29" s="63" t="str">
        <v>NA</v>
      </c>
      <c r="AF29" s="63" t="str">
        <v>NA</v>
      </c>
      <c r="AG29" s="63" t="str">
        <v>NA</v>
      </c>
      <c r="AH29" s="63" t="str">
        <v>NA</v>
      </c>
      <c r="AI29" s="66" t="str">
        <v>NaN</v>
      </c>
      <c r="AL29" s="54" t="str">
        <v>NA</v>
      </c>
      <c r="AM29" s="54" t="str">
        <v>NA</v>
      </c>
      <c r="AN29" s="54" t="str">
        <v>NaN</v>
      </c>
      <c r="AO29" s="54" t="str">
        <v>NaN</v>
      </c>
      <c r="AP29" s="54" t="str">
        <v>NaN</v>
      </c>
      <c r="AQ29" s="54" t="str">
        <v>NaN</v>
      </c>
      <c r="AR29" s="54" t="str">
        <v>NaN</v>
      </c>
      <c r="AS29" s="54" t="str">
        <v>NA</v>
      </c>
      <c r="AT29" s="54" t="str">
        <v>NA</v>
      </c>
      <c r="AU29" s="54" t="str">
        <v>NA</v>
      </c>
      <c r="AV29" s="54" t="str">
        <v>NA</v>
      </c>
      <c r="AW29" s="54" t="str">
        <v>NA</v>
      </c>
      <c r="AX29" s="54" t="str">
        <v>NA</v>
      </c>
      <c r="AY29" s="54" t="str">
        <v>NA</v>
      </c>
      <c r="AZ29" s="54" t="str">
        <v>NA</v>
      </c>
      <c r="BA29" s="54" t="str">
        <v>NaN</v>
      </c>
      <c r="BD29" s="59" t="str">
        <v>NA</v>
      </c>
      <c r="BE29" s="59" t="str">
        <v>NA</v>
      </c>
      <c r="BF29" s="59" t="str">
        <v>NaN</v>
      </c>
      <c r="BG29" s="59" t="str">
        <v>NaN</v>
      </c>
      <c r="BH29" s="59" t="str">
        <v>NaN</v>
      </c>
      <c r="BI29" s="59" t="str">
        <v>NaN</v>
      </c>
      <c r="BJ29" s="59" t="str">
        <v>NaN</v>
      </c>
      <c r="BK29" s="59" t="str">
        <v>NA</v>
      </c>
      <c r="BL29" s="59" t="str">
        <v>NA</v>
      </c>
      <c r="BM29" s="59" t="str">
        <v>NA</v>
      </c>
      <c r="BN29" s="59" t="str">
        <v>NA</v>
      </c>
      <c r="BO29" s="59" t="str">
        <v>NA</v>
      </c>
      <c r="BP29" s="59" t="str">
        <v>NA</v>
      </c>
      <c r="BQ29" s="59" t="str">
        <v>NA</v>
      </c>
      <c r="BR29" s="59" t="str">
        <v>NA</v>
      </c>
      <c r="BS29" s="59" t="str">
        <v>NaN</v>
      </c>
    </row>
    <row r="30" spans="2:71" x14ac:dyDescent="0.25">
      <c r="B30" s="52" cm="1">
        <f t="array" ref="B30:B33">TRANSPOSE(Fe!A13:D13)</f>
        <v>1.3880000000000001E-4</v>
      </c>
      <c r="C30" s="52" cm="1">
        <f t="array" ref="C30:C33">TRANSPOSE('PO4'!A13:D13)</f>
        <v>9.5972000000000002E-3</v>
      </c>
      <c r="D30" s="52" cm="1">
        <f t="array" ref="D30:D33">TRANSPOSE(surface_T!A13:D13)</f>
        <v>22.392779999999998</v>
      </c>
      <c r="E30" s="52" cm="1">
        <f t="array" ref="E30:E33">TRANSPOSE(surface_ph!A13:D13)</f>
        <v>8.1646529999999995</v>
      </c>
      <c r="F30" s="52" cm="1">
        <f t="array" ref="F30:F33">TRANSPOSE(surface_Alk!A13:D13)</f>
        <v>2.2757822000000001E-3</v>
      </c>
      <c r="G30" s="52" cm="1">
        <f t="array" ref="G30:G33">TRANSPOSE(surface_oxugen!A13:D13)</f>
        <v>2.2282182E-4</v>
      </c>
      <c r="H30" s="52" cm="1">
        <f t="array" ref="H30:H33">TRANSPOSE(Surface_sal!A13:D13)</f>
        <v>34.952060000000003</v>
      </c>
      <c r="I30" s="52" cm="1">
        <f t="array" ref="I30:I33">TRANSPOSE(picophyto!A13:D13)</f>
        <v>0.26495488</v>
      </c>
      <c r="J30" s="52" cm="1">
        <f t="array" ref="J30:J33">TRANSPOSE(nanophyto!A13:D13)</f>
        <v>0.25741121</v>
      </c>
      <c r="K30" s="52" cm="1">
        <f t="array" ref="K30:K33">TRANSPOSE(microphyto!A13:D13)</f>
        <v>1.720112707022357E-2</v>
      </c>
      <c r="L30" s="52" cm="1">
        <f t="array" ref="L30:L33">TRANSPOSE(total_phyto!A13:D13)</f>
        <v>0.5395672170901501</v>
      </c>
      <c r="M30" s="52" cm="1">
        <f t="array" ref="M30:M33">TRANSPOSE(nanozoo!A13:D13)</f>
        <v>0.22480691</v>
      </c>
      <c r="N30" s="52" cm="1">
        <f t="array" ref="N30:N33">TRANSPOSE(microzoo!A13:D13)</f>
        <v>0.44092995000000001</v>
      </c>
      <c r="O30" s="52" cm="1">
        <f t="array" ref="O30:O33">TRANSPOSE(mesozoo!A13:D13)</f>
        <v>5.2641966699999997E-10</v>
      </c>
      <c r="P30" s="52" cm="1">
        <f t="array" ref="P30:P33">TRANSPOSE(total_zoo!A13:D13)</f>
        <v>0.70058879062332258</v>
      </c>
      <c r="Q30" s="65" cm="1">
        <f t="array" ref="Q30:Q33">TRANSPOSE(foram!A13:D13)</f>
        <v>9.6804239999999996E-11</v>
      </c>
      <c r="T30" s="63" cm="1">
        <f t="array" ref="T30:T33">TRANSPOSE(Fe!A124:D124)</f>
        <v>1.428E-4</v>
      </c>
      <c r="U30" s="63" cm="1">
        <f t="array" ref="U30:U33">TRANSPOSE('PO4'!A124:D124)</f>
        <v>7.6635999999999996E-3</v>
      </c>
      <c r="V30" s="63" cm="1">
        <f t="array" ref="V30:V33">TRANSPOSE(surface_T!A124:D124)</f>
        <v>23.869133000000001</v>
      </c>
      <c r="W30" s="63" cm="1">
        <f t="array" ref="W30:W33">TRANSPOSE(surface_ph!A124:D124)</f>
        <v>7.9409400000000003</v>
      </c>
      <c r="X30" s="63" cm="1">
        <f t="array" ref="X30:X33">TRANSPOSE(surface_Alk!A124:D124)</f>
        <v>2.2885618E-3</v>
      </c>
      <c r="Y30" s="63" cm="1">
        <f t="array" ref="Y30:Y33">TRANSPOSE(surface_oxugen!A124:D124)</f>
        <v>2.1773703000000001E-4</v>
      </c>
      <c r="Z30" s="63" cm="1">
        <f t="array" ref="Z30:Z33">TRANSPOSE(Surface_sal!A124:D124)</f>
        <v>34.995766000000003</v>
      </c>
      <c r="AA30" s="63" cm="1">
        <f t="array" ref="AA30:AA33">TRANSPOSE(picophyto!A124:D124)</f>
        <v>0.25865874999999999</v>
      </c>
      <c r="AB30" s="63" cm="1">
        <f t="array" ref="AB30:AB33">TRANSPOSE(nanophyto!A124:D124)</f>
        <v>0.233498874</v>
      </c>
      <c r="AC30" s="63" cm="1">
        <f t="array" ref="AC30:AC33">TRANSPOSE(microphyto!A124:D124)</f>
        <v>1.135826306050545E-2</v>
      </c>
      <c r="AD30" s="63" cm="1">
        <f t="array" ref="AD30:AD33">TRANSPOSE(total_phyto!A124:D124)</f>
        <v>0.5035158870784654</v>
      </c>
      <c r="AE30" s="63" cm="1">
        <f t="array" ref="AE30:AE33">TRANSPOSE(nanozoo!A124:D124)</f>
        <v>0.21639950499999999</v>
      </c>
      <c r="AF30" s="63" cm="1">
        <f t="array" ref="AF30:AF33">TRANSPOSE(microzoo!A124:D124)</f>
        <v>0.41024699999999997</v>
      </c>
      <c r="AG30" s="63" cm="1">
        <f t="array" ref="AG30:AG33">TRANSPOSE(mesozoo!A124:D124)</f>
        <v>4.31830684E-10</v>
      </c>
      <c r="AH30" s="63" cm="1">
        <f t="array" ref="AH30:AH33">TRANSPOSE(total_zoo!A124:D124)</f>
        <v>0.66685052551846347</v>
      </c>
      <c r="AI30" s="66" cm="1">
        <f t="array" ref="AI30:AI33">TRANSPOSE(foram!A124:D124)</f>
        <v>8.4658810000000006E-11</v>
      </c>
      <c r="AL30" s="54" cm="1">
        <f t="array" ref="AL30:AL33">TRANSPOSE(Fe!A161:D161)</f>
        <v>1.4860000000000001E-4</v>
      </c>
      <c r="AM30" s="54" cm="1">
        <f t="array" ref="AM30:AM33">TRANSPOSE('PO4'!A161:D161)</f>
        <v>6.2350000000000001E-3</v>
      </c>
      <c r="AN30" s="54" cm="1">
        <f t="array" ref="AN30:AN33">TRANSPOSE(surface_T!A161:D161)</f>
        <v>25.356401000000002</v>
      </c>
      <c r="AO30" s="54" cm="1">
        <f t="array" ref="AO30:AO33">TRANSPOSE(surface_ph!A161:D161)</f>
        <v>7.7279096000000003</v>
      </c>
      <c r="AP30" s="54" cm="1">
        <f t="array" ref="AP30:AP33">TRANSPOSE(surface_Alk!A161:D161)</f>
        <v>2.3025451000000001E-3</v>
      </c>
      <c r="AQ30" s="54" cm="1">
        <f t="array" ref="AQ30:AQ33">TRANSPOSE(surface_oxugen!A161:D161)</f>
        <v>2.1288624000000001E-4</v>
      </c>
      <c r="AR30" s="54" cm="1">
        <f t="array" ref="AR30:AR33">TRANSPOSE(Surface_sal!A161:D161)</f>
        <v>35.038200000000003</v>
      </c>
      <c r="AS30" s="54" cm="1">
        <f t="array" ref="AS30:AS33">TRANSPOSE(picophyto!A161:D161)</f>
        <v>0.25131872399999999</v>
      </c>
      <c r="AT30" s="54" cm="1">
        <f t="array" ref="AT30:AT33">TRANSPOSE(nanophyto!A161:D161)</f>
        <v>0.21246618</v>
      </c>
      <c r="AU30" s="54" cm="1">
        <f t="array" ref="AU30:AU33">TRANSPOSE(microphyto!A161:D161)</f>
        <v>6.9193630538303703E-3</v>
      </c>
      <c r="AV30" s="54" cm="1">
        <f t="array" ref="AV30:AV33">TRANSPOSE(total_phyto!A161:D161)</f>
        <v>0.47070426707033008</v>
      </c>
      <c r="AW30" s="54" cm="1">
        <f t="array" ref="AW30:AW33">TRANSPOSE(nanozoo!A161:D161)</f>
        <v>0.20824595500000001</v>
      </c>
      <c r="AX30" s="54" cm="1">
        <f t="array" ref="AX30:AX33">TRANSPOSE(microzoo!A161:D161)</f>
        <v>0.38275716999999998</v>
      </c>
      <c r="AY30" s="54" cm="1">
        <f t="array" ref="AY30:AY33">TRANSPOSE(mesozoo!A161:D161)</f>
        <v>3.6916356999999997E-10</v>
      </c>
      <c r="AZ30" s="54" cm="1">
        <f t="array" ref="AZ30:AZ33">TRANSPOSE(total_zoo!A161:D161)</f>
        <v>0.6436206304498211</v>
      </c>
      <c r="BA30" s="54" cm="1">
        <f t="array" ref="BA30:BA33">TRANSPOSE(foram!A161:D161)</f>
        <v>7.5748499999999997E-11</v>
      </c>
      <c r="BD30" s="59" cm="1">
        <f t="array" ref="BD30:BD33">TRANSPOSE(Fe!A87:D87)</f>
        <v>1.4689999999999999E-4</v>
      </c>
      <c r="BE30" s="59" cm="1">
        <f t="array" ref="BE30:BE33">TRANSPOSE('PO4'!A87:D87)</f>
        <v>6.9531000000000003E-3</v>
      </c>
      <c r="BF30" s="59" cm="1">
        <f t="array" ref="BF30:BF33">TRANSPOSE(surface_T!A87:D87)</f>
        <v>24.613838000000001</v>
      </c>
      <c r="BG30" s="59" cm="1">
        <f t="array" ref="BG30:BG33">TRANSPOSE(surface_ph!A87:D87)</f>
        <v>7.8540080000000003</v>
      </c>
      <c r="BH30" s="59" cm="1">
        <f t="array" ref="BH30:BH33">TRANSPOSE(surface_Alk!A87:D87)</f>
        <v>2.2967686E-3</v>
      </c>
      <c r="BI30" s="59" cm="1">
        <f t="array" ref="BI30:BI33">TRANSPOSE(surface_oxugen!A87:D87)</f>
        <v>2.152721E-4</v>
      </c>
      <c r="BJ30" s="59" cm="1">
        <f t="array" ref="BJ30:BJ33">TRANSPOSE(Surface_sal!A87:D87)</f>
        <v>35.017110000000002</v>
      </c>
      <c r="BK30" s="59" cm="1">
        <f t="array" ref="BK30:BK33">TRANSPOSE(picophyto!A87:D87)</f>
        <v>0.25498095999999998</v>
      </c>
      <c r="BL30" s="59" cm="1">
        <f t="array" ref="BL30:BL33">TRANSPOSE(nanophyto!A87:D87)</f>
        <v>0.223190044</v>
      </c>
      <c r="BM30" s="59" cm="1">
        <f t="array" ref="BM30:BM33">TRANSPOSE(microphyto!A87:D87)</f>
        <v>9.4115600574440975E-3</v>
      </c>
      <c r="BN30" s="59" cm="1">
        <f t="array" ref="BN30:BN33">TRANSPOSE(total_phyto!A87:D87)</f>
        <v>0.48758256407473061</v>
      </c>
      <c r="BO30" s="59" cm="1">
        <f t="array" ref="BO30:BO33">TRANSPOSE(nanozoo!A87:D87)</f>
        <v>0.21224615999999999</v>
      </c>
      <c r="BP30" s="59" cm="1">
        <f t="array" ref="BP30:BP33">TRANSPOSE(microzoo!A87:D87)</f>
        <v>0.39712036000000001</v>
      </c>
      <c r="BQ30" s="59" cm="1">
        <f t="array" ref="BQ30:BQ33">TRANSPOSE(mesozoo!A87:D87)</f>
        <v>4.0524362999999998E-10</v>
      </c>
      <c r="BR30" s="59" cm="1">
        <f t="array" ref="BR30:BR33">TRANSPOSE(total_zoo!A87:D87)</f>
        <v>0.64380846848590112</v>
      </c>
      <c r="BS30" s="59" cm="1">
        <f t="array" ref="BS30:BS33">TRANSPOSE(foram!A87:D87)</f>
        <v>8.0557290000000004E-11</v>
      </c>
    </row>
    <row r="31" spans="2:71" x14ac:dyDescent="0.25">
      <c r="B31" s="52">
        <v>1.6440000000000001E-4</v>
      </c>
      <c r="C31" s="52">
        <v>4.2332000000000003E-3</v>
      </c>
      <c r="D31" s="52">
        <v>23.111215999999999</v>
      </c>
      <c r="E31" s="52">
        <v>8.1627530000000004</v>
      </c>
      <c r="F31" s="52">
        <v>2.2588663000000001E-3</v>
      </c>
      <c r="G31" s="52">
        <v>2.2094812999999999E-4</v>
      </c>
      <c r="H31" s="52">
        <v>34.706980000000001</v>
      </c>
      <c r="I31" s="52">
        <v>0.26962175999999999</v>
      </c>
      <c r="J31" s="52">
        <v>0.22093051399999999</v>
      </c>
      <c r="K31" s="52">
        <v>1.805962762E-9</v>
      </c>
      <c r="L31" s="52">
        <v>0.49055227581750588</v>
      </c>
      <c r="M31" s="52">
        <v>0.22511854000000001</v>
      </c>
      <c r="N31" s="52">
        <v>0.39260360000000011</v>
      </c>
      <c r="O31" s="52">
        <v>2.9184159999999999E-10</v>
      </c>
      <c r="P31" s="52">
        <v>0.65371873735842034</v>
      </c>
      <c r="Q31" s="65">
        <v>6.6510485E-11</v>
      </c>
      <c r="T31" s="63">
        <v>1.706E-4</v>
      </c>
      <c r="U31" s="63">
        <v>3.1573999999999999E-3</v>
      </c>
      <c r="V31" s="63">
        <v>24.607962000000001</v>
      </c>
      <c r="W31" s="63">
        <v>7.9419560000000002</v>
      </c>
      <c r="X31" s="63">
        <v>2.270724E-3</v>
      </c>
      <c r="Y31" s="63">
        <v>2.1595406E-4</v>
      </c>
      <c r="Z31" s="63">
        <v>34.737537000000003</v>
      </c>
      <c r="AA31" s="63">
        <v>0.26180218</v>
      </c>
      <c r="AB31" s="63">
        <v>0.195240675</v>
      </c>
      <c r="AC31" s="63">
        <v>7.1928744199999996E-10</v>
      </c>
      <c r="AD31" s="63">
        <v>0.45704285572951231</v>
      </c>
      <c r="AE31" s="63">
        <v>0.21536511999999999</v>
      </c>
      <c r="AF31" s="63">
        <v>0.35897177000000002</v>
      </c>
      <c r="AG31" s="63">
        <v>2.4137965300000002E-10</v>
      </c>
      <c r="AH31" s="63">
        <v>0.61605445030169037</v>
      </c>
      <c r="AI31" s="66">
        <v>5.9071095000000001E-11</v>
      </c>
      <c r="AL31" s="54">
        <v>1.7809999999999999E-4</v>
      </c>
      <c r="AM31" s="54">
        <v>2.3847999999999999E-3</v>
      </c>
      <c r="AN31" s="54">
        <v>26.124914</v>
      </c>
      <c r="AO31" s="54">
        <v>7.7295210000000001</v>
      </c>
      <c r="AP31" s="54">
        <v>2.2833637999999999E-3</v>
      </c>
      <c r="AQ31" s="54">
        <v>2.1114857E-4</v>
      </c>
      <c r="AR31" s="54">
        <v>34.761543000000003</v>
      </c>
      <c r="AS31" s="54">
        <v>0.25336835000000002</v>
      </c>
      <c r="AT31" s="54">
        <v>0.17270221999999999</v>
      </c>
      <c r="AU31" s="54">
        <v>3.7362572600000001E-10</v>
      </c>
      <c r="AV31" s="54">
        <v>0.42607057038284479</v>
      </c>
      <c r="AW31" s="54">
        <v>0.20621453000000001</v>
      </c>
      <c r="AX31" s="54">
        <v>0.32950379000000002</v>
      </c>
      <c r="AY31" s="54">
        <v>2.0548811500000001E-10</v>
      </c>
      <c r="AZ31" s="54">
        <v>0.59056296826183374</v>
      </c>
      <c r="BA31" s="54">
        <v>5.2951125999999999E-11</v>
      </c>
      <c r="BD31" s="59">
        <v>1.7550000000000001E-4</v>
      </c>
      <c r="BE31" s="59">
        <v>2.7864000000000001E-3</v>
      </c>
      <c r="BF31" s="59">
        <v>25.370419999999999</v>
      </c>
      <c r="BG31" s="59">
        <v>7.8548270000000002</v>
      </c>
      <c r="BH31" s="59">
        <v>2.278207E-3</v>
      </c>
      <c r="BI31" s="59">
        <v>2.1349461E-4</v>
      </c>
      <c r="BJ31" s="59">
        <v>34.748207000000001</v>
      </c>
      <c r="BK31" s="59">
        <v>0.25758861</v>
      </c>
      <c r="BL31" s="59">
        <v>0.18427850000000001</v>
      </c>
      <c r="BM31" s="59">
        <v>5.4580971200000004E-10</v>
      </c>
      <c r="BN31" s="59">
        <v>0.44186711055559269</v>
      </c>
      <c r="BO31" s="59">
        <v>0.21080506600000001</v>
      </c>
      <c r="BP31" s="59">
        <v>0.34494854000000003</v>
      </c>
      <c r="BQ31" s="59">
        <v>2.2630005999999999E-10</v>
      </c>
      <c r="BR31" s="59">
        <v>0.59087616128264586</v>
      </c>
      <c r="BS31" s="59">
        <v>5.6285392999999997E-11</v>
      </c>
    </row>
    <row r="32" spans="2:71" x14ac:dyDescent="0.25">
      <c r="B32" s="52" t="str">
        <v>NA</v>
      </c>
      <c r="C32" s="52" t="str">
        <v>NA</v>
      </c>
      <c r="D32" s="52" t="str">
        <v>NaN</v>
      </c>
      <c r="E32" s="52" t="str">
        <v>NaN</v>
      </c>
      <c r="F32" s="52" t="str">
        <v>NaN</v>
      </c>
      <c r="G32" s="52" t="str">
        <v>NaN</v>
      </c>
      <c r="H32" s="52" t="str">
        <v>NaN</v>
      </c>
      <c r="I32" s="52" t="str">
        <v>NA</v>
      </c>
      <c r="J32" s="52" t="str">
        <v>NA</v>
      </c>
      <c r="K32" s="52" t="str">
        <v>NA</v>
      </c>
      <c r="L32" s="52" t="str">
        <v>NA</v>
      </c>
      <c r="M32" s="52" t="str">
        <v>NA</v>
      </c>
      <c r="N32" s="52" t="str">
        <v>NA</v>
      </c>
      <c r="O32" s="52" t="str">
        <v>NA</v>
      </c>
      <c r="P32" s="52" t="str">
        <v>NA</v>
      </c>
      <c r="Q32" s="65" t="str">
        <v>NaN</v>
      </c>
      <c r="T32" s="63" t="str">
        <v>NA</v>
      </c>
      <c r="U32" s="63" t="str">
        <v>NA</v>
      </c>
      <c r="V32" s="63" t="str">
        <v>NaN</v>
      </c>
      <c r="W32" s="63" t="str">
        <v>NaN</v>
      </c>
      <c r="X32" s="63" t="str">
        <v>NaN</v>
      </c>
      <c r="Y32" s="63" t="str">
        <v>NaN</v>
      </c>
      <c r="Z32" s="63" t="str">
        <v>NaN</v>
      </c>
      <c r="AA32" s="63" t="str">
        <v>NA</v>
      </c>
      <c r="AB32" s="63" t="str">
        <v>NA</v>
      </c>
      <c r="AC32" s="63" t="str">
        <v>NA</v>
      </c>
      <c r="AD32" s="63" t="str">
        <v>NA</v>
      </c>
      <c r="AE32" s="63" t="str">
        <v>NA</v>
      </c>
      <c r="AF32" s="63" t="str">
        <v>NA</v>
      </c>
      <c r="AG32" s="63" t="str">
        <v>NA</v>
      </c>
      <c r="AH32" s="63" t="str">
        <v>NA</v>
      </c>
      <c r="AI32" s="66" t="str">
        <v>NaN</v>
      </c>
      <c r="AL32" s="54" t="str">
        <v>NA</v>
      </c>
      <c r="AM32" s="54" t="str">
        <v>NA</v>
      </c>
      <c r="AN32" s="54" t="str">
        <v>NaN</v>
      </c>
      <c r="AO32" s="54" t="str">
        <v>NaN</v>
      </c>
      <c r="AP32" s="54" t="str">
        <v>NaN</v>
      </c>
      <c r="AQ32" s="54" t="str">
        <v>NaN</v>
      </c>
      <c r="AR32" s="54" t="str">
        <v>NaN</v>
      </c>
      <c r="AS32" s="54" t="str">
        <v>NA</v>
      </c>
      <c r="AT32" s="54" t="str">
        <v>NA</v>
      </c>
      <c r="AU32" s="54" t="str">
        <v>NA</v>
      </c>
      <c r="AV32" s="54" t="str">
        <v>NA</v>
      </c>
      <c r="AW32" s="54" t="str">
        <v>NA</v>
      </c>
      <c r="AX32" s="54" t="str">
        <v>NA</v>
      </c>
      <c r="AY32" s="54" t="str">
        <v>NA</v>
      </c>
      <c r="AZ32" s="54" t="str">
        <v>NA</v>
      </c>
      <c r="BA32" s="54" t="str">
        <v>NaN</v>
      </c>
      <c r="BD32" s="59" t="str">
        <v>NA</v>
      </c>
      <c r="BE32" s="59" t="str">
        <v>NA</v>
      </c>
      <c r="BF32" s="59" t="str">
        <v>NaN</v>
      </c>
      <c r="BG32" s="59" t="str">
        <v>NaN</v>
      </c>
      <c r="BH32" s="59" t="str">
        <v>NaN</v>
      </c>
      <c r="BI32" s="59" t="str">
        <v>NaN</v>
      </c>
      <c r="BJ32" s="59" t="str">
        <v>NaN</v>
      </c>
      <c r="BK32" s="59" t="str">
        <v>NA</v>
      </c>
      <c r="BL32" s="59" t="str">
        <v>NA</v>
      </c>
      <c r="BM32" s="59" t="str">
        <v>NA</v>
      </c>
      <c r="BN32" s="59" t="str">
        <v>NA</v>
      </c>
      <c r="BO32" s="59" t="str">
        <v>NA</v>
      </c>
      <c r="BP32" s="59" t="str">
        <v>NA</v>
      </c>
      <c r="BQ32" s="59" t="str">
        <v>NA</v>
      </c>
      <c r="BR32" s="59" t="str">
        <v>NA</v>
      </c>
      <c r="BS32" s="59" t="str">
        <v>NaN</v>
      </c>
    </row>
    <row r="33" spans="2:71" x14ac:dyDescent="0.25">
      <c r="B33" s="52" t="str">
        <v>NA</v>
      </c>
      <c r="C33" s="52" t="str">
        <v>NA</v>
      </c>
      <c r="D33" s="52" t="str">
        <v>NaN</v>
      </c>
      <c r="E33" s="52" t="str">
        <v>NaN</v>
      </c>
      <c r="F33" s="52" t="str">
        <v>NaN</v>
      </c>
      <c r="G33" s="52" t="str">
        <v>NaN</v>
      </c>
      <c r="H33" s="52" t="str">
        <v>NaN</v>
      </c>
      <c r="I33" s="52" t="str">
        <v>NA</v>
      </c>
      <c r="J33" s="52" t="str">
        <v>NA</v>
      </c>
      <c r="K33" s="52" t="str">
        <v>NA</v>
      </c>
      <c r="L33" s="52" t="str">
        <v>NA</v>
      </c>
      <c r="M33" s="52" t="str">
        <v>NA</v>
      </c>
      <c r="N33" s="52" t="str">
        <v>NA</v>
      </c>
      <c r="O33" s="52" t="str">
        <v>NA</v>
      </c>
      <c r="P33" s="52" t="str">
        <v>NA</v>
      </c>
      <c r="Q33" s="65" t="str">
        <v>NaN</v>
      </c>
      <c r="T33" s="63" t="str">
        <v>NA</v>
      </c>
      <c r="U33" s="63" t="str">
        <v>NA</v>
      </c>
      <c r="V33" s="63" t="str">
        <v>NaN</v>
      </c>
      <c r="W33" s="63" t="str">
        <v>NaN</v>
      </c>
      <c r="X33" s="63" t="str">
        <v>NaN</v>
      </c>
      <c r="Y33" s="63" t="str">
        <v>NaN</v>
      </c>
      <c r="Z33" s="63" t="str">
        <v>NaN</v>
      </c>
      <c r="AA33" s="63" t="str">
        <v>NA</v>
      </c>
      <c r="AB33" s="63" t="str">
        <v>NA</v>
      </c>
      <c r="AC33" s="63" t="str">
        <v>NA</v>
      </c>
      <c r="AD33" s="63" t="str">
        <v>NA</v>
      </c>
      <c r="AE33" s="63" t="str">
        <v>NA</v>
      </c>
      <c r="AF33" s="63" t="str">
        <v>NA</v>
      </c>
      <c r="AG33" s="63" t="str">
        <v>NA</v>
      </c>
      <c r="AH33" s="63" t="str">
        <v>NA</v>
      </c>
      <c r="AI33" s="66" t="str">
        <v>NaN</v>
      </c>
      <c r="AL33" s="54" t="str">
        <v>NA</v>
      </c>
      <c r="AM33" s="54" t="str">
        <v>NA</v>
      </c>
      <c r="AN33" s="54" t="str">
        <v>NaN</v>
      </c>
      <c r="AO33" s="54" t="str">
        <v>NaN</v>
      </c>
      <c r="AP33" s="54" t="str">
        <v>NaN</v>
      </c>
      <c r="AQ33" s="54" t="str">
        <v>NaN</v>
      </c>
      <c r="AR33" s="54" t="str">
        <v>NaN</v>
      </c>
      <c r="AS33" s="54" t="str">
        <v>NA</v>
      </c>
      <c r="AT33" s="54" t="str">
        <v>NA</v>
      </c>
      <c r="AU33" s="54" t="str">
        <v>NA</v>
      </c>
      <c r="AV33" s="54" t="str">
        <v>NA</v>
      </c>
      <c r="AW33" s="54" t="str">
        <v>NA</v>
      </c>
      <c r="AX33" s="54" t="str">
        <v>NA</v>
      </c>
      <c r="AY33" s="54" t="str">
        <v>NA</v>
      </c>
      <c r="AZ33" s="54" t="str">
        <v>NA</v>
      </c>
      <c r="BA33" s="54" t="str">
        <v>NaN</v>
      </c>
      <c r="BD33" s="59" t="str">
        <v>NA</v>
      </c>
      <c r="BE33" s="59" t="str">
        <v>NA</v>
      </c>
      <c r="BF33" s="59" t="str">
        <v>NaN</v>
      </c>
      <c r="BG33" s="59" t="str">
        <v>NaN</v>
      </c>
      <c r="BH33" s="59" t="str">
        <v>NaN</v>
      </c>
      <c r="BI33" s="59" t="str">
        <v>NaN</v>
      </c>
      <c r="BJ33" s="59" t="str">
        <v>NaN</v>
      </c>
      <c r="BK33" s="59" t="str">
        <v>NA</v>
      </c>
      <c r="BL33" s="59" t="str">
        <v>NA</v>
      </c>
      <c r="BM33" s="59" t="str">
        <v>NA</v>
      </c>
      <c r="BN33" s="59" t="str">
        <v>NA</v>
      </c>
      <c r="BO33" s="59" t="str">
        <v>NA</v>
      </c>
      <c r="BP33" s="59" t="str">
        <v>NA</v>
      </c>
      <c r="BQ33" s="59" t="str">
        <v>NA</v>
      </c>
      <c r="BR33" s="59" t="str">
        <v>NA</v>
      </c>
      <c r="BS33" s="59" t="str">
        <v>NaN</v>
      </c>
    </row>
    <row r="34" spans="2:71" x14ac:dyDescent="0.25">
      <c r="B34" s="52" cm="1">
        <f t="array" ref="B34:B37">TRANSPOSE(Fe!A14:D14)</f>
        <v>1.2019999999999999E-4</v>
      </c>
      <c r="C34" s="52" cm="1">
        <f t="array" ref="C34:C37">TRANSPOSE('PO4'!A14:D14)</f>
        <v>8.7533000000000003E-3</v>
      </c>
      <c r="D34" s="52" cm="1">
        <f t="array" ref="D34:D37">TRANSPOSE(surface_T!A14:D14)</f>
        <v>23.469788000000001</v>
      </c>
      <c r="E34" s="52" cm="1">
        <f t="array" ref="E34:E37">TRANSPOSE(surface_ph!A14:D14)</f>
        <v>8.1628760000000007</v>
      </c>
      <c r="F34" s="52" cm="1">
        <f t="array" ref="F34:F37">TRANSPOSE(surface_Alk!A14:D14)</f>
        <v>2.2597696999999998E-3</v>
      </c>
      <c r="G34" s="52" cm="1">
        <f t="array" ref="G34:G37">TRANSPOSE(surface_oxugen!A14:D14)</f>
        <v>2.1948660000000001E-4</v>
      </c>
      <c r="H34" s="52" cm="1">
        <f t="array" ref="H34:H37">TRANSPOSE(Surface_sal!A14:D14)</f>
        <v>34.701405000000001</v>
      </c>
      <c r="I34" s="52" cm="1">
        <f t="array" ref="I34:I37">TRANSPOSE(picophyto!A14:D14)</f>
        <v>0.26953896999999999</v>
      </c>
      <c r="J34" s="52" cm="1">
        <f t="array" ref="J34:J37">TRANSPOSE(nanophyto!A14:D14)</f>
        <v>0.28994049</v>
      </c>
      <c r="K34" s="52" cm="1">
        <f t="array" ref="K34:K37">TRANSPOSE(microphyto!A14:D14)</f>
        <v>2.43860860829604E-2</v>
      </c>
      <c r="L34" s="52" cm="1">
        <f t="array" ref="L34:L37">TRANSPOSE(total_phyto!A14:D14)</f>
        <v>0.5838655461046055</v>
      </c>
      <c r="M34" s="52" cm="1">
        <f t="array" ref="M34:M37">TRANSPOSE(nanozoo!A14:D14)</f>
        <v>0.24828480999999999</v>
      </c>
      <c r="N34" s="52" cm="1">
        <f t="array" ref="N34:N37">TRANSPOSE(microzoo!A14:D14)</f>
        <v>0.46848429000000003</v>
      </c>
      <c r="O34" s="52" cm="1">
        <f t="array" ref="O34:O37">TRANSPOSE(mesozoo!A14:D14)</f>
        <v>8.3815790068296106E-2</v>
      </c>
      <c r="P34" s="52" cm="1">
        <f t="array" ref="P34:P37">TRANSPOSE(total_zoo!A14:D14)</f>
        <v>0.84059970524462457</v>
      </c>
      <c r="Q34" s="65" cm="1">
        <f t="array" ref="Q34:Q37">TRANSPOSE(foram!A14:D14)</f>
        <v>1.7615716E-10</v>
      </c>
      <c r="T34" s="63" cm="1">
        <f t="array" ref="T34:T37">TRANSPOSE(Fe!A125:D125)</f>
        <v>1.2229999999999999E-4</v>
      </c>
      <c r="U34" s="63" cm="1">
        <f t="array" ref="U34:U37">TRANSPOSE('PO4'!A125:D125)</f>
        <v>6.5534E-3</v>
      </c>
      <c r="V34" s="63" cm="1">
        <f t="array" ref="V34:V37">TRANSPOSE(surface_T!A125:D125)</f>
        <v>24.972183000000001</v>
      </c>
      <c r="W34" s="63" cm="1">
        <f t="array" ref="W34:W37">TRANSPOSE(surface_ph!A125:D125)</f>
        <v>7.9507289999999999</v>
      </c>
      <c r="X34" s="63" cm="1">
        <f t="array" ref="X34:X37">TRANSPOSE(surface_Alk!A125:D125)</f>
        <v>2.2705195000000001E-3</v>
      </c>
      <c r="Y34" s="63" cm="1">
        <f t="array" ref="Y34:Y37">TRANSPOSE(surface_oxugen!A125:D125)</f>
        <v>2.1458436E-4</v>
      </c>
      <c r="Z34" s="63" cm="1">
        <f t="array" ref="Z34:Z37">TRANSPOSE(Surface_sal!A125:D125)</f>
        <v>34.724766000000002</v>
      </c>
      <c r="AA34" s="63" cm="1">
        <f t="array" ref="AA34:AA37">TRANSPOSE(picophyto!A125:D125)</f>
        <v>0.26390469999999999</v>
      </c>
      <c r="AB34" s="63" cm="1">
        <f t="array" ref="AB34:AB37">TRANSPOSE(nanophyto!A125:D125)</f>
        <v>0.26104736000000001</v>
      </c>
      <c r="AC34" s="63" cm="1">
        <f t="array" ref="AC34:AC37">TRANSPOSE(microphyto!A125:D125)</f>
        <v>1.7531820066647379E-2</v>
      </c>
      <c r="AD34" s="63" cm="1">
        <f t="array" ref="AD34:AD37">TRANSPOSE(total_phyto!A125:D125)</f>
        <v>0.54248388008564641</v>
      </c>
      <c r="AE34" s="63" cm="1">
        <f t="array" ref="AE34:AE37">TRANSPOSE(nanozoo!A125:D125)</f>
        <v>0.23748577000000001</v>
      </c>
      <c r="AF34" s="63" cm="1">
        <f t="array" ref="AF34:AF37">TRANSPOSE(microzoo!A125:D125)</f>
        <v>0.4471793</v>
      </c>
      <c r="AG34" s="63" cm="1">
        <f t="array" ref="AG34:AG37">TRANSPOSE(mesozoo!A125:D125)</f>
        <v>6.3957970063596381E-2</v>
      </c>
      <c r="AH34" s="63" cm="1">
        <f t="array" ref="AH34:AH37">TRANSPOSE(total_zoo!A125:D125)</f>
        <v>0.79259996821102496</v>
      </c>
      <c r="AI34" s="66" cm="1">
        <f t="array" ref="AI34:AI37">TRANSPOSE(foram!A125:D125)</f>
        <v>1.4173020999999999E-10</v>
      </c>
      <c r="AL34" s="54" cm="1">
        <f t="array" ref="AL34:AL37">TRANSPOSE(Fe!A162:D162)</f>
        <v>1.2630000000000001E-4</v>
      </c>
      <c r="AM34" s="54" cm="1">
        <f t="array" ref="AM34:AM37">TRANSPOSE('PO4'!A162:D162)</f>
        <v>4.9104999999999999E-3</v>
      </c>
      <c r="AN34" s="54" cm="1">
        <f t="array" ref="AN34:AN37">TRANSPOSE(surface_T!A162:D162)</f>
        <v>26.484285</v>
      </c>
      <c r="AO34" s="54" cm="1">
        <f t="array" ref="AO34:AO37">TRANSPOSE(surface_ph!A162:D162)</f>
        <v>7.7364492</v>
      </c>
      <c r="AP34" s="54" cm="1">
        <f t="array" ref="AP34:AP37">TRANSPOSE(surface_Alk!A162:D162)</f>
        <v>2.2825655E-3</v>
      </c>
      <c r="AQ34" s="54" cm="1">
        <f t="array" ref="AQ34:AQ37">TRANSPOSE(surface_oxugen!A162:D162)</f>
        <v>2.0990966999999999E-4</v>
      </c>
      <c r="AR34" s="54" cm="1">
        <f t="array" ref="AR34:AR37">TRANSPOSE(Surface_sal!A162:D162)</f>
        <v>34.748173000000001</v>
      </c>
      <c r="AS34" s="54" cm="1">
        <f t="array" ref="AS34:AS37">TRANSPOSE(picophyto!A162:D162)</f>
        <v>0.25727539999999999</v>
      </c>
      <c r="AT34" s="54" cm="1">
        <f t="array" ref="AT34:AT37">TRANSPOSE(nanophyto!A162:D162)</f>
        <v>0.23516031000000001</v>
      </c>
      <c r="AU34" s="54" cm="1">
        <f t="array" ref="AU34:AU37">TRANSPOSE(microphyto!A162:D162)</f>
        <v>1.1839274055491339E-2</v>
      </c>
      <c r="AV34" s="54" cm="1">
        <f t="array" ref="AV34:AV37">TRANSPOSE(total_phyto!A162:D162)</f>
        <v>0.50427498407237492</v>
      </c>
      <c r="AW34" s="54" cm="1">
        <f t="array" ref="AW34:AW37">TRANSPOSE(nanozoo!A162:D162)</f>
        <v>0.22706190000000001</v>
      </c>
      <c r="AX34" s="54" cm="1">
        <f t="array" ref="AX34:AX37">TRANSPOSE(microzoo!A162:D162)</f>
        <v>0.42806787000000002</v>
      </c>
      <c r="AY34" s="54" cm="1">
        <f t="array" ref="AY34:AY37">TRANSPOSE(mesozoo!A162:D162)</f>
        <v>4.6356030059392567E-2</v>
      </c>
      <c r="AZ34" s="54" cm="1">
        <f t="array" ref="AZ34:AZ37">TRANSPOSE(total_zoo!A162:D162)</f>
        <v>0.75529254019158032</v>
      </c>
      <c r="BA34" s="54" cm="1">
        <f t="array" ref="BA34:BA37">TRANSPOSE(foram!A162:D162)</f>
        <v>1.1795062000000001E-10</v>
      </c>
      <c r="BD34" s="59" cm="1">
        <f t="array" ref="BD34:BD37">TRANSPOSE(Fe!A88:D88)</f>
        <v>1.2549999999999999E-4</v>
      </c>
      <c r="BE34" s="59" cm="1">
        <f t="array" ref="BE34:BE37">TRANSPOSE('PO4'!A88:D88)</f>
        <v>5.8344E-3</v>
      </c>
      <c r="BF34" s="59" cm="1">
        <f t="array" ref="BF34:BF37">TRANSPOSE(surface_T!A88:D88)</f>
        <v>25.725258</v>
      </c>
      <c r="BG34" s="59" cm="1">
        <f t="array" ref="BG34:BG37">TRANSPOSE(surface_ph!A88:D88)</f>
        <v>7.8625660000000002</v>
      </c>
      <c r="BH34" s="59" cm="1">
        <f t="array" ref="BH34:BH37">TRANSPOSE(surface_Alk!A88:D88)</f>
        <v>2.2778569999999999E-3</v>
      </c>
      <c r="BI34" s="59" cm="1">
        <f t="array" ref="BI34:BI37">TRANSPOSE(surface_oxugen!A88:D88)</f>
        <v>2.1220863E-4</v>
      </c>
      <c r="BJ34" s="59" cm="1">
        <f t="array" ref="BJ34:BJ37">TRANSPOSE(Surface_sal!A88:D88)</f>
        <v>34.738396000000002</v>
      </c>
      <c r="BK34" s="59" cm="1">
        <f t="array" ref="BK34:BK37">TRANSPOSE(picophyto!A88:D88)</f>
        <v>0.26051763</v>
      </c>
      <c r="BL34" s="59" cm="1">
        <f t="array" ref="BL34:BL37">TRANSPOSE(nanophyto!A88:D88)</f>
        <v>0.24898411000000001</v>
      </c>
      <c r="BM34" s="59" cm="1">
        <f t="array" ref="BM34:BM37">TRANSPOSE(microphyto!A88:D88)</f>
        <v>1.53047630624431E-2</v>
      </c>
      <c r="BN34" s="59" cm="1">
        <f t="array" ref="BN34:BN37">TRANSPOSE(total_phyto!A88:D88)</f>
        <v>0.5248065030806498</v>
      </c>
      <c r="BO34" s="59" cm="1">
        <f t="array" ref="BO34:BO37">TRANSPOSE(nanozoo!A88:D88)</f>
        <v>0.23256048000000001</v>
      </c>
      <c r="BP34" s="59" cm="1">
        <f t="array" ref="BP34:BP37">TRANSPOSE(microzoo!A88:D88)</f>
        <v>0.43705709999999998</v>
      </c>
      <c r="BQ34" s="59" cm="1">
        <f t="array" ref="BQ34:BQ37">TRANSPOSE(mesozoo!A88:D88)</f>
        <v>5.7933700062236818E-2</v>
      </c>
      <c r="BR34" s="59" cm="1">
        <f t="array" ref="BR34:BR37">TRANSPOSE(total_zoo!A88:D88)</f>
        <v>0.76705307419442459</v>
      </c>
      <c r="BS34" s="59" cm="1">
        <f t="array" ref="BS34:BS37">TRANSPOSE(foram!A88:D88)</f>
        <v>1.3202557999999999E-10</v>
      </c>
    </row>
    <row r="35" spans="2:71" x14ac:dyDescent="0.25">
      <c r="B35" s="52">
        <v>1.209E-4</v>
      </c>
      <c r="C35" s="52">
        <v>2.7317999999999999E-3</v>
      </c>
      <c r="D35" s="52">
        <v>25.002746999999999</v>
      </c>
      <c r="E35" s="52">
        <v>8.1547249999999991</v>
      </c>
      <c r="F35" s="52">
        <v>2.2420437999999998E-3</v>
      </c>
      <c r="G35" s="52">
        <v>2.1567111000000001E-4</v>
      </c>
      <c r="H35" s="52">
        <v>34.458565</v>
      </c>
      <c r="I35" s="52">
        <v>0.26872607999999998</v>
      </c>
      <c r="J35" s="52">
        <v>0.21137933</v>
      </c>
      <c r="K35" s="52">
        <v>4.4201390299999999E-10</v>
      </c>
      <c r="L35" s="52">
        <v>0.48010541045277683</v>
      </c>
      <c r="M35" s="52">
        <v>0.22716048</v>
      </c>
      <c r="N35" s="52">
        <v>0.43000629000000001</v>
      </c>
      <c r="O35" s="52">
        <v>3.54205477E-10</v>
      </c>
      <c r="P35" s="52">
        <v>0.6975609574260524</v>
      </c>
      <c r="Q35" s="65">
        <v>7.1791180000000001E-11</v>
      </c>
      <c r="T35" s="63">
        <v>1.262E-4</v>
      </c>
      <c r="U35" s="63">
        <v>2.0289000000000001E-3</v>
      </c>
      <c r="V35" s="63">
        <v>26.519456999999999</v>
      </c>
      <c r="W35" s="63">
        <v>7.9470434000000001</v>
      </c>
      <c r="X35" s="63">
        <v>2.25217E-3</v>
      </c>
      <c r="Y35" s="63">
        <v>2.108717E-4</v>
      </c>
      <c r="Z35" s="63">
        <v>34.473705000000002</v>
      </c>
      <c r="AA35" s="63">
        <v>0.25925472999999999</v>
      </c>
      <c r="AB35" s="63">
        <v>0.184265494</v>
      </c>
      <c r="AC35" s="63">
        <v>2.5131005999999999E-10</v>
      </c>
      <c r="AD35" s="63">
        <v>0.4435202242609923</v>
      </c>
      <c r="AE35" s="63">
        <v>0.21629081</v>
      </c>
      <c r="AF35" s="63">
        <v>0.39271387000000002</v>
      </c>
      <c r="AG35" s="63">
        <v>2.7377486800000002E-10</v>
      </c>
      <c r="AH35" s="63">
        <v>0.65613967433838027</v>
      </c>
      <c r="AI35" s="66">
        <v>6.3136910000000001E-11</v>
      </c>
      <c r="AL35" s="54">
        <v>1.326E-4</v>
      </c>
      <c r="AM35" s="54">
        <v>1.5395000000000001E-3</v>
      </c>
      <c r="AN35" s="54">
        <v>28.044891</v>
      </c>
      <c r="AO35" s="54">
        <v>7.7357744999999998</v>
      </c>
      <c r="AP35" s="54">
        <v>2.2634043999999998E-3</v>
      </c>
      <c r="AQ35" s="54">
        <v>2.0631174000000001E-4</v>
      </c>
      <c r="AR35" s="54">
        <v>34.486519999999999</v>
      </c>
      <c r="AS35" s="54">
        <v>0.24931537000000001</v>
      </c>
      <c r="AT35" s="54">
        <v>0.162115332</v>
      </c>
      <c r="AU35" s="54">
        <v>1.8649187800000001E-10</v>
      </c>
      <c r="AV35" s="54">
        <v>0.41143070219541111</v>
      </c>
      <c r="AW35" s="54">
        <v>0.20653600999999999</v>
      </c>
      <c r="AX35" s="54">
        <v>0.36198271999999998</v>
      </c>
      <c r="AY35" s="54">
        <v>2.32985703E-10</v>
      </c>
      <c r="AZ35" s="54">
        <v>0.62954483029352015</v>
      </c>
      <c r="BA35" s="54">
        <v>5.6823961999999997E-11</v>
      </c>
      <c r="BD35" s="59">
        <v>1.303E-4</v>
      </c>
      <c r="BE35" s="59">
        <v>1.7917E-3</v>
      </c>
      <c r="BF35" s="59">
        <v>27.278257</v>
      </c>
      <c r="BG35" s="59">
        <v>7.8597609999999998</v>
      </c>
      <c r="BH35" s="59">
        <v>2.2590647000000001E-3</v>
      </c>
      <c r="BI35" s="59">
        <v>2.0857049000000001E-4</v>
      </c>
      <c r="BJ35" s="59">
        <v>34.480953</v>
      </c>
      <c r="BK35" s="59">
        <v>0.25445306499999998</v>
      </c>
      <c r="BL35" s="59">
        <v>0.173916244</v>
      </c>
      <c r="BM35" s="59">
        <v>2.2062049099999999E-10</v>
      </c>
      <c r="BN35" s="59">
        <v>0.42836930922998212</v>
      </c>
      <c r="BO35" s="59">
        <v>0.21167639999999999</v>
      </c>
      <c r="BP35" s="59">
        <v>0.37910493999999989</v>
      </c>
      <c r="BQ35" s="59">
        <v>2.5814674999999998E-10</v>
      </c>
      <c r="BR35" s="59">
        <v>0.63000978031868116</v>
      </c>
      <c r="BS35" s="59">
        <v>6.0485990000000001E-11</v>
      </c>
    </row>
    <row r="36" spans="2:71" x14ac:dyDescent="0.25">
      <c r="B36" s="52" t="str">
        <v>NA</v>
      </c>
      <c r="C36" s="52" t="str">
        <v>NA</v>
      </c>
      <c r="D36" s="52" t="str">
        <v>NaN</v>
      </c>
      <c r="E36" s="52" t="str">
        <v>NaN</v>
      </c>
      <c r="F36" s="52" t="str">
        <v>NaN</v>
      </c>
      <c r="G36" s="52" t="str">
        <v>NaN</v>
      </c>
      <c r="H36" s="52" t="str">
        <v>NaN</v>
      </c>
      <c r="I36" s="52" t="str">
        <v>NA</v>
      </c>
      <c r="J36" s="52" t="str">
        <v>NA</v>
      </c>
      <c r="K36" s="52" t="str">
        <v>NA</v>
      </c>
      <c r="L36" s="52" t="str">
        <v>NA</v>
      </c>
      <c r="M36" s="52" t="str">
        <v>NA</v>
      </c>
      <c r="N36" s="52" t="str">
        <v>NA</v>
      </c>
      <c r="O36" s="52" t="str">
        <v>NA</v>
      </c>
      <c r="P36" s="52" t="str">
        <v>NA</v>
      </c>
      <c r="Q36" s="65" t="str">
        <v>NaN</v>
      </c>
      <c r="T36" s="63" t="str">
        <v>NA</v>
      </c>
      <c r="U36" s="63" t="str">
        <v>NA</v>
      </c>
      <c r="V36" s="63" t="str">
        <v>NaN</v>
      </c>
      <c r="W36" s="63" t="str">
        <v>NaN</v>
      </c>
      <c r="X36" s="63" t="str">
        <v>NaN</v>
      </c>
      <c r="Y36" s="63" t="str">
        <v>NaN</v>
      </c>
      <c r="Z36" s="63" t="str">
        <v>NaN</v>
      </c>
      <c r="AA36" s="63" t="str">
        <v>NA</v>
      </c>
      <c r="AB36" s="63" t="str">
        <v>NA</v>
      </c>
      <c r="AC36" s="63" t="str">
        <v>NA</v>
      </c>
      <c r="AD36" s="63" t="str">
        <v>NA</v>
      </c>
      <c r="AE36" s="63" t="str">
        <v>NA</v>
      </c>
      <c r="AF36" s="63" t="str">
        <v>NA</v>
      </c>
      <c r="AG36" s="63" t="str">
        <v>NA</v>
      </c>
      <c r="AH36" s="63" t="str">
        <v>NA</v>
      </c>
      <c r="AI36" s="66" t="str">
        <v>NaN</v>
      </c>
      <c r="AL36" s="54" t="str">
        <v>NA</v>
      </c>
      <c r="AM36" s="54" t="str">
        <v>NA</v>
      </c>
      <c r="AN36" s="54" t="str">
        <v>NaN</v>
      </c>
      <c r="AO36" s="54" t="str">
        <v>NaN</v>
      </c>
      <c r="AP36" s="54" t="str">
        <v>NaN</v>
      </c>
      <c r="AQ36" s="54" t="str">
        <v>NaN</v>
      </c>
      <c r="AR36" s="54" t="str">
        <v>NaN</v>
      </c>
      <c r="AS36" s="54" t="str">
        <v>NA</v>
      </c>
      <c r="AT36" s="54" t="str">
        <v>NA</v>
      </c>
      <c r="AU36" s="54" t="str">
        <v>NA</v>
      </c>
      <c r="AV36" s="54" t="str">
        <v>NA</v>
      </c>
      <c r="AW36" s="54" t="str">
        <v>NA</v>
      </c>
      <c r="AX36" s="54" t="str">
        <v>NA</v>
      </c>
      <c r="AY36" s="54" t="str">
        <v>NA</v>
      </c>
      <c r="AZ36" s="54" t="str">
        <v>NA</v>
      </c>
      <c r="BA36" s="54" t="str">
        <v>NaN</v>
      </c>
      <c r="BD36" s="59" t="str">
        <v>NA</v>
      </c>
      <c r="BE36" s="59" t="str">
        <v>NA</v>
      </c>
      <c r="BF36" s="59" t="str">
        <v>NaN</v>
      </c>
      <c r="BG36" s="59" t="str">
        <v>NaN</v>
      </c>
      <c r="BH36" s="59" t="str">
        <v>NaN</v>
      </c>
      <c r="BI36" s="59" t="str">
        <v>NaN</v>
      </c>
      <c r="BJ36" s="59" t="str">
        <v>NaN</v>
      </c>
      <c r="BK36" s="59" t="str">
        <v>NA</v>
      </c>
      <c r="BL36" s="59" t="str">
        <v>NA</v>
      </c>
      <c r="BM36" s="59" t="str">
        <v>NA</v>
      </c>
      <c r="BN36" s="59" t="str">
        <v>NA</v>
      </c>
      <c r="BO36" s="59" t="str">
        <v>NA</v>
      </c>
      <c r="BP36" s="59" t="str">
        <v>NA</v>
      </c>
      <c r="BQ36" s="59" t="str">
        <v>NA</v>
      </c>
      <c r="BR36" s="59" t="str">
        <v>NA</v>
      </c>
      <c r="BS36" s="59" t="str">
        <v>NaN</v>
      </c>
    </row>
    <row r="37" spans="2:71" x14ac:dyDescent="0.25">
      <c r="B37" s="52" t="str">
        <v>NA</v>
      </c>
      <c r="C37" s="52" t="str">
        <v>NA</v>
      </c>
      <c r="D37" s="52" t="str">
        <v>NaN</v>
      </c>
      <c r="E37" s="52" t="str">
        <v>NaN</v>
      </c>
      <c r="F37" s="52" t="str">
        <v>NaN</v>
      </c>
      <c r="G37" s="52" t="str">
        <v>NaN</v>
      </c>
      <c r="H37" s="52" t="str">
        <v>NaN</v>
      </c>
      <c r="I37" s="52" t="str">
        <v>NA</v>
      </c>
      <c r="J37" s="52" t="str">
        <v>NA</v>
      </c>
      <c r="K37" s="52" t="str">
        <v>NA</v>
      </c>
      <c r="L37" s="52" t="str">
        <v>NA</v>
      </c>
      <c r="M37" s="52" t="str">
        <v>NA</v>
      </c>
      <c r="N37" s="52" t="str">
        <v>NA</v>
      </c>
      <c r="O37" s="52" t="str">
        <v>NA</v>
      </c>
      <c r="P37" s="52" t="str">
        <v>NA</v>
      </c>
      <c r="Q37" s="65" t="str">
        <v>NaN</v>
      </c>
      <c r="T37" s="63" t="str">
        <v>NA</v>
      </c>
      <c r="U37" s="63" t="str">
        <v>NA</v>
      </c>
      <c r="V37" s="63" t="str">
        <v>NaN</v>
      </c>
      <c r="W37" s="63" t="str">
        <v>NaN</v>
      </c>
      <c r="X37" s="63" t="str">
        <v>NaN</v>
      </c>
      <c r="Y37" s="63" t="str">
        <v>NaN</v>
      </c>
      <c r="Z37" s="63" t="str">
        <v>NaN</v>
      </c>
      <c r="AA37" s="63" t="str">
        <v>NA</v>
      </c>
      <c r="AB37" s="63" t="str">
        <v>NA</v>
      </c>
      <c r="AC37" s="63" t="str">
        <v>NA</v>
      </c>
      <c r="AD37" s="63" t="str">
        <v>NA</v>
      </c>
      <c r="AE37" s="63" t="str">
        <v>NA</v>
      </c>
      <c r="AF37" s="63" t="str">
        <v>NA</v>
      </c>
      <c r="AG37" s="63" t="str">
        <v>NA</v>
      </c>
      <c r="AH37" s="63" t="str">
        <v>NA</v>
      </c>
      <c r="AI37" s="66" t="str">
        <v>NaN</v>
      </c>
      <c r="AL37" s="54" t="str">
        <v>NA</v>
      </c>
      <c r="AM37" s="54" t="str">
        <v>NA</v>
      </c>
      <c r="AN37" s="54" t="str">
        <v>NaN</v>
      </c>
      <c r="AO37" s="54" t="str">
        <v>NaN</v>
      </c>
      <c r="AP37" s="54" t="str">
        <v>NaN</v>
      </c>
      <c r="AQ37" s="54" t="str">
        <v>NaN</v>
      </c>
      <c r="AR37" s="54" t="str">
        <v>NaN</v>
      </c>
      <c r="AS37" s="54" t="str">
        <v>NA</v>
      </c>
      <c r="AT37" s="54" t="str">
        <v>NA</v>
      </c>
      <c r="AU37" s="54" t="str">
        <v>NA</v>
      </c>
      <c r="AV37" s="54" t="str">
        <v>NA</v>
      </c>
      <c r="AW37" s="54" t="str">
        <v>NA</v>
      </c>
      <c r="AX37" s="54" t="str">
        <v>NA</v>
      </c>
      <c r="AY37" s="54" t="str">
        <v>NA</v>
      </c>
      <c r="AZ37" s="54" t="str">
        <v>NA</v>
      </c>
      <c r="BA37" s="54" t="str">
        <v>NaN</v>
      </c>
      <c r="BD37" s="59" t="str">
        <v>NA</v>
      </c>
      <c r="BE37" s="59" t="str">
        <v>NA</v>
      </c>
      <c r="BF37" s="59" t="str">
        <v>NaN</v>
      </c>
      <c r="BG37" s="59" t="str">
        <v>NaN</v>
      </c>
      <c r="BH37" s="59" t="str">
        <v>NaN</v>
      </c>
      <c r="BI37" s="59" t="str">
        <v>NaN</v>
      </c>
      <c r="BJ37" s="59" t="str">
        <v>NaN</v>
      </c>
      <c r="BK37" s="59" t="str">
        <v>NA</v>
      </c>
      <c r="BL37" s="59" t="str">
        <v>NA</v>
      </c>
      <c r="BM37" s="59" t="str">
        <v>NA</v>
      </c>
      <c r="BN37" s="59" t="str">
        <v>NA</v>
      </c>
      <c r="BO37" s="59" t="str">
        <v>NA</v>
      </c>
      <c r="BP37" s="59" t="str">
        <v>NA</v>
      </c>
      <c r="BQ37" s="59" t="str">
        <v>NA</v>
      </c>
      <c r="BR37" s="59" t="str">
        <v>NA</v>
      </c>
      <c r="BS37" s="59" t="str">
        <v>NaN</v>
      </c>
    </row>
    <row r="38" spans="2:71" x14ac:dyDescent="0.25">
      <c r="B38" s="52" cm="1">
        <f t="array" ref="B38:B41">TRANSPOSE(Fe!A15:D15)</f>
        <v>1.008E-4</v>
      </c>
      <c r="C38" s="52" cm="1">
        <f t="array" ref="C38:C41">TRANSPOSE('PO4'!A15:D15)</f>
        <v>7.8168000000000005E-3</v>
      </c>
      <c r="D38" s="52" cm="1">
        <f t="array" ref="D38:D41">TRANSPOSE(surface_T!A15:D15)</f>
        <v>24.515302999999999</v>
      </c>
      <c r="E38" s="52" cm="1">
        <f t="array" ref="E38:E41">TRANSPOSE(surface_ph!A15:D15)</f>
        <v>8.1567860000000003</v>
      </c>
      <c r="F38" s="52" cm="1">
        <f t="array" ref="F38:F41">TRANSPOSE(surface_Alk!A15:D15)</f>
        <v>2.2489016E-3</v>
      </c>
      <c r="G38" s="52" cm="1">
        <f t="array" ref="G38:G41">TRANSPOSE(surface_oxugen!A15:D15)</f>
        <v>2.1698335E-4</v>
      </c>
      <c r="H38" s="52" cm="1">
        <f t="array" ref="H38:H41">TRANSPOSE(Surface_sal!A15:D15)</f>
        <v>34.524290000000001</v>
      </c>
      <c r="I38" s="52" cm="1">
        <f t="array" ref="I38:I41">TRANSPOSE(picophyto!A15:D15)</f>
        <v>0.26856192000000001</v>
      </c>
      <c r="J38" s="52" cm="1">
        <f t="array" ref="J38:J41">TRANSPOSE(nanophyto!A15:D15)</f>
        <v>0.32166595399999998</v>
      </c>
      <c r="K38" s="52" cm="1">
        <f t="array" ref="K38:K41">TRANSPOSE(microphyto!A15:D15)</f>
        <v>3.361050408962054E-2</v>
      </c>
      <c r="L38" s="52" cm="1">
        <f t="array" ref="L38:L41">TRANSPOSE(total_phyto!A15:D15)</f>
        <v>0.62383837811324239</v>
      </c>
      <c r="M38" s="52" cm="1">
        <f t="array" ref="M38:M41">TRANSPOSE(nanozoo!A15:D15)</f>
        <v>0.26758026000000001</v>
      </c>
      <c r="N38" s="52" cm="1">
        <f t="array" ref="N38:N41">TRANSPOSE(microzoo!A15:D15)</f>
        <v>0.46489930000000002</v>
      </c>
      <c r="O38" s="52" cm="1">
        <f t="array" ref="O38:O41">TRANSPOSE(mesozoo!A15:D15)</f>
        <v>0.19609715010662279</v>
      </c>
      <c r="P38" s="52" cm="1">
        <f t="array" ref="P38:P41">TRANSPOSE(total_zoo!A15:D15)</f>
        <v>0.9722974775234714</v>
      </c>
      <c r="Q38" s="65" cm="1">
        <f t="array" ref="Q38:Q41">TRANSPOSE(foram!A15:D15)</f>
        <v>4.1613743E-10</v>
      </c>
      <c r="T38" s="63" cm="1">
        <f t="array" ref="T38:T41">TRANSPOSE(Fe!A126:D126)</f>
        <v>1.01E-4</v>
      </c>
      <c r="U38" s="63" cm="1">
        <f t="array" ref="U38:U41">TRANSPOSE('PO4'!A126:D126)</f>
        <v>5.6556000000000002E-3</v>
      </c>
      <c r="V38" s="63" cm="1">
        <f t="array" ref="V38:V41">TRANSPOSE(surface_T!A126:D126)</f>
        <v>26.058342</v>
      </c>
      <c r="W38" s="63" cm="1">
        <f t="array" ref="W38:W41">TRANSPOSE(surface_ph!A126:D126)</f>
        <v>7.9611349999999996</v>
      </c>
      <c r="X38" s="63" cm="1">
        <f t="array" ref="X38:X41">TRANSPOSE(surface_Alk!A126:D126)</f>
        <v>2.2577833999999999E-3</v>
      </c>
      <c r="Y38" s="63" cm="1">
        <f t="array" ref="Y38:Y41">TRANSPOSE(surface_oxugen!A126:D126)</f>
        <v>2.1209081999999999E-4</v>
      </c>
      <c r="Z38" s="63" cm="1">
        <f t="array" ref="Z38:Z41">TRANSPOSE(Surface_sal!A126:D126)</f>
        <v>34.530482999999997</v>
      </c>
      <c r="AA38" s="63" cm="1">
        <f t="array" ref="AA38:AA41">TRANSPOSE(picophyto!A126:D126)</f>
        <v>0.26262386999999998</v>
      </c>
      <c r="AB38" s="63" cm="1">
        <f t="array" ref="AB38:AB41">TRANSPOSE(nanophyto!A126:D126)</f>
        <v>0.28551478000000002</v>
      </c>
      <c r="AC38" s="63" cm="1">
        <f t="array" ref="AC38:AC41">TRANSPOSE(microphyto!A126:D126)</f>
        <v>2.4579330070131019E-2</v>
      </c>
      <c r="AD38" s="63" cm="1">
        <f t="array" ref="AD38:AD41">TRANSPOSE(total_phyto!A126:D126)</f>
        <v>0.57271798009059594</v>
      </c>
      <c r="AE38" s="63" cm="1">
        <f t="array" ref="AE38:AE41">TRANSPOSE(nanozoo!A126:D126)</f>
        <v>0.25410691000000002</v>
      </c>
      <c r="AF38" s="63" cm="1">
        <f t="array" ref="AF38:AF41">TRANSPOSE(microzoo!A126:D126)</f>
        <v>0.43933345000000001</v>
      </c>
      <c r="AG38" s="63" cm="1">
        <f t="array" ref="AG38:AG41">TRANSPOSE(mesozoo!A126:D126)</f>
        <v>0.16676420009504539</v>
      </c>
      <c r="AH38" s="63" cm="1">
        <f t="array" ref="AH38:AH41">TRANSPOSE(total_zoo!A126:D126)</f>
        <v>0.90899574036786124</v>
      </c>
      <c r="AI38" s="66" cm="1">
        <f t="array" ref="AI38:AI41">TRANSPOSE(foram!A126:D126)</f>
        <v>2.5118659999999999E-10</v>
      </c>
      <c r="AL38" s="54" cm="1">
        <f t="array" ref="AL38:AL41">TRANSPOSE(Fe!A163:D163)</f>
        <v>1.0349999999999999E-4</v>
      </c>
      <c r="AM38" s="54" cm="1">
        <f t="array" ref="AM38:AM41">TRANSPOSE('PO4'!A163:D163)</f>
        <v>4.2331000000000001E-3</v>
      </c>
      <c r="AN38" s="54" cm="1">
        <f t="array" ref="AN38:AN41">TRANSPOSE(surface_T!A163:D163)</f>
        <v>27.603624</v>
      </c>
      <c r="AO38" s="54" cm="1">
        <f t="array" ref="AO38:AO41">TRANSPOSE(surface_ph!A163:D163)</f>
        <v>7.7507786999999997</v>
      </c>
      <c r="AP38" s="54" cm="1">
        <f t="array" ref="AP38:AP41">TRANSPOSE(surface_Alk!A163:D163)</f>
        <v>2.2681289999999998E-3</v>
      </c>
      <c r="AQ38" s="54" cm="1">
        <f t="array" ref="AQ38:AQ41">TRANSPOSE(surface_oxugen!A163:D163)</f>
        <v>2.0744301000000001E-4</v>
      </c>
      <c r="AR38" s="54" cm="1">
        <f t="array" ref="AR38:AR41">TRANSPOSE(Surface_sal!A163:D163)</f>
        <v>34.5381</v>
      </c>
      <c r="AS38" s="54" cm="1">
        <f t="array" ref="AS38:AS41">TRANSPOSE(picophyto!A163:D163)</f>
        <v>0.25551286000000001</v>
      </c>
      <c r="AT38" s="54" cm="1">
        <f t="array" ref="AT38:AT41">TRANSPOSE(nanophyto!A163:D163)</f>
        <v>0.25469556999999998</v>
      </c>
      <c r="AU38" s="54" cm="1">
        <f t="array" ref="AU38:AU41">TRANSPOSE(microphyto!A163:D163)</f>
        <v>1.8048815059708991E-2</v>
      </c>
      <c r="AV38" s="54" cm="1">
        <f t="array" ref="AV38:AV41">TRANSPOSE(total_phyto!A163:D163)</f>
        <v>0.52825724507807237</v>
      </c>
      <c r="AW38" s="54" cm="1">
        <f t="array" ref="AW38:AW41">TRANSPOSE(nanozoo!A163:D163)</f>
        <v>0.242097116</v>
      </c>
      <c r="AX38" s="54" cm="1">
        <f t="array" ref="AX38:AX41">TRANSPOSE(microzoo!A163:D163)</f>
        <v>0.41690746000000001</v>
      </c>
      <c r="AY38" s="54" cm="1">
        <f t="array" ref="AY38:AY41">TRANSPOSE(mesozoo!A163:D163)</f>
        <v>0.14422060008724619</v>
      </c>
      <c r="AZ38" s="54" cm="1">
        <f t="array" ref="AZ38:AZ41">TRANSPOSE(total_zoo!A163:D163)</f>
        <v>0.86368002030961222</v>
      </c>
      <c r="BA38" s="54" cm="1">
        <f t="array" ref="BA38:BA41">TRANSPOSE(foram!A163:D163)</f>
        <v>1.8537849E-10</v>
      </c>
      <c r="BD38" s="59" cm="1">
        <f t="array" ref="BD38:BD41">TRANSPOSE(Fe!A89:D89)</f>
        <v>1.033E-4</v>
      </c>
      <c r="BE38" s="59" cm="1">
        <f t="array" ref="BE38:BE41">TRANSPOSE('PO4'!A89:D89)</f>
        <v>4.9826000000000002E-3</v>
      </c>
      <c r="BF38" s="59" cm="1">
        <f t="array" ref="BF38:BF41">TRANSPOSE(surface_T!A89:D89)</f>
        <v>26.822395</v>
      </c>
      <c r="BG38" s="59" cm="1">
        <f t="array" ref="BG38:BG41">TRANSPOSE(surface_ph!A89:D89)</f>
        <v>7.873405</v>
      </c>
      <c r="BH38" s="59" cm="1">
        <f t="array" ref="BH38:BH41">TRANSPOSE(surface_Alk!A89:D89)</f>
        <v>2.2643425000000001E-3</v>
      </c>
      <c r="BI38" s="59" cm="1">
        <f t="array" ref="BI38:BI41">TRANSPOSE(surface_oxugen!A89:D89)</f>
        <v>2.0975259000000001E-4</v>
      </c>
      <c r="BJ38" s="59" cm="1">
        <f t="array" ref="BJ38:BJ41">TRANSPOSE(Surface_sal!A89:D89)</f>
        <v>34.537509999999997</v>
      </c>
      <c r="BK38" s="59" cm="1">
        <f t="array" ref="BK38:BK41">TRANSPOSE(picophyto!A89:D89)</f>
        <v>0.25915004000000003</v>
      </c>
      <c r="BL38" s="59" cm="1">
        <f t="array" ref="BL38:BL41">TRANSPOSE(nanophyto!A89:D89)</f>
        <v>0.27126380999999999</v>
      </c>
      <c r="BM38" s="59" cm="1">
        <f t="array" ref="BM38:BM41">TRANSPOSE(microphyto!A89:D89)</f>
        <v>2.17903960657252E-2</v>
      </c>
      <c r="BN38" s="59" cm="1">
        <f t="array" ref="BN38:BN41">TRANSPOSE(total_phyto!A89:D89)</f>
        <v>0.55220424608531959</v>
      </c>
      <c r="BO38" s="59" cm="1">
        <f t="array" ref="BO38:BO41">TRANSPOSE(nanozoo!A89:D89)</f>
        <v>0.24856123999999999</v>
      </c>
      <c r="BP38" s="59" cm="1">
        <f t="array" ref="BP38:BP41">TRANSPOSE(microzoo!A89:D89)</f>
        <v>0.42855525</v>
      </c>
      <c r="BQ38" s="59" cm="1">
        <f t="array" ref="BQ38:BQ41">TRANSPOSE(mesozoo!A89:D89)</f>
        <v>0.1580042400925275</v>
      </c>
      <c r="BR38" s="59" cm="1">
        <f t="array" ref="BR38:BR41">TRANSPOSE(total_zoo!A89:D89)</f>
        <v>0.87785143031489354</v>
      </c>
      <c r="BS38" s="59" cm="1">
        <f t="array" ref="BS38:BS41">TRANSPOSE(foram!A89:D89)</f>
        <v>2.2199691E-10</v>
      </c>
    </row>
    <row r="39" spans="2:71" x14ac:dyDescent="0.25">
      <c r="B39" s="52">
        <v>9.0199999999999997E-5</v>
      </c>
      <c r="C39" s="52">
        <v>3.8114999999999998E-3</v>
      </c>
      <c r="D39" s="52">
        <v>26.017672000000001</v>
      </c>
      <c r="E39" s="52">
        <v>8.1493920000000006</v>
      </c>
      <c r="F39" s="52">
        <v>2.2324965999999998E-3</v>
      </c>
      <c r="G39" s="52">
        <v>2.1310885000000001E-4</v>
      </c>
      <c r="H39" s="52">
        <v>34.297379999999997</v>
      </c>
      <c r="I39" s="52">
        <v>0.26435461999999998</v>
      </c>
      <c r="J39" s="52">
        <v>0.25016527399999999</v>
      </c>
      <c r="K39" s="52">
        <v>9.9796920470758745E-3</v>
      </c>
      <c r="L39" s="52">
        <v>0.52449958606252844</v>
      </c>
      <c r="M39" s="52">
        <v>0.246728475</v>
      </c>
      <c r="N39" s="52">
        <v>0.43242385999999999</v>
      </c>
      <c r="O39" s="52">
        <v>0.11049732006923919</v>
      </c>
      <c r="P39" s="52">
        <v>0.83277316819528546</v>
      </c>
      <c r="Q39" s="65">
        <v>1.259244E-10</v>
      </c>
      <c r="T39" s="63">
        <v>9.2800000000000006E-5</v>
      </c>
      <c r="U39" s="63">
        <v>2.869E-3</v>
      </c>
      <c r="V39" s="63">
        <v>27.555627999999999</v>
      </c>
      <c r="W39" s="63">
        <v>7.9571699999999996</v>
      </c>
      <c r="X39" s="63">
        <v>2.2413164999999999E-3</v>
      </c>
      <c r="Y39" s="63">
        <v>2.0842275E-4</v>
      </c>
      <c r="Z39" s="63">
        <v>34.299854000000003</v>
      </c>
      <c r="AA39" s="63">
        <v>0.255746056</v>
      </c>
      <c r="AB39" s="63">
        <v>0.22084434</v>
      </c>
      <c r="AC39" s="63">
        <v>4.6158456418201963E-3</v>
      </c>
      <c r="AD39" s="63">
        <v>0.48120624165586451</v>
      </c>
      <c r="AE39" s="63">
        <v>0.23418246500000001</v>
      </c>
      <c r="AF39" s="63">
        <v>0.41386225999999998</v>
      </c>
      <c r="AG39" s="63">
        <v>8.5275730063435917E-2</v>
      </c>
      <c r="AH39" s="63">
        <v>0.77996720017234444</v>
      </c>
      <c r="AI39" s="66">
        <v>1.0560698E-10</v>
      </c>
      <c r="AL39" s="54">
        <v>9.7299999999999993E-5</v>
      </c>
      <c r="AM39" s="54">
        <v>2.1895999999999999E-3</v>
      </c>
      <c r="AN39" s="54">
        <v>29.099170000000001</v>
      </c>
      <c r="AO39" s="54">
        <v>7.7508319999999999</v>
      </c>
      <c r="AP39" s="54">
        <v>2.251383E-3</v>
      </c>
      <c r="AQ39" s="54">
        <v>2.039806E-4</v>
      </c>
      <c r="AR39" s="54">
        <v>34.302486000000002</v>
      </c>
      <c r="AS39" s="54">
        <v>0.24632481000000001</v>
      </c>
      <c r="AT39" s="54">
        <v>0.19579655000000001</v>
      </c>
      <c r="AU39" s="54">
        <v>6.7193743814312405E-4</v>
      </c>
      <c r="AV39" s="54">
        <v>0.4427932974511441</v>
      </c>
      <c r="AW39" s="54">
        <v>0.222570714</v>
      </c>
      <c r="AX39" s="54">
        <v>0.39774061999999999</v>
      </c>
      <c r="AY39" s="54">
        <v>6.3546196058898566E-2</v>
      </c>
      <c r="AZ39" s="54">
        <v>0.73930750215892782</v>
      </c>
      <c r="BA39" s="54">
        <v>9.2021106000000001E-11</v>
      </c>
      <c r="BD39" s="59">
        <v>9.59E-5</v>
      </c>
      <c r="BE39" s="59">
        <v>2.5420999999999998E-3</v>
      </c>
      <c r="BF39" s="59">
        <v>28.319800999999998</v>
      </c>
      <c r="BG39" s="59">
        <v>7.8705629999999998</v>
      </c>
      <c r="BH39" s="59">
        <v>2.2477197999999999E-3</v>
      </c>
      <c r="BI39" s="59">
        <v>2.0618618999999999E-4</v>
      </c>
      <c r="BJ39" s="59">
        <v>34.303547000000002</v>
      </c>
      <c r="BK39" s="59">
        <v>0.25113814000000001</v>
      </c>
      <c r="BL39" s="59">
        <v>0.20918311000000001</v>
      </c>
      <c r="BM39" s="59">
        <v>2.9359274403250521E-3</v>
      </c>
      <c r="BN39" s="59">
        <v>0.46325717745394079</v>
      </c>
      <c r="BO39" s="59">
        <v>0.22889079000000001</v>
      </c>
      <c r="BP39" s="59">
        <v>0.4053118</v>
      </c>
      <c r="BQ39" s="59">
        <v>7.7447310061878938E-2</v>
      </c>
      <c r="BR39" s="59">
        <v>0.75365371816190807</v>
      </c>
      <c r="BS39" s="59">
        <v>9.9939649999999998E-11</v>
      </c>
    </row>
    <row r="40" spans="2:71" x14ac:dyDescent="0.25">
      <c r="B40" s="52" t="str">
        <v>NA</v>
      </c>
      <c r="C40" s="52" t="str">
        <v>NA</v>
      </c>
      <c r="D40" s="52" t="str">
        <v>NaN</v>
      </c>
      <c r="E40" s="52" t="str">
        <v>NaN</v>
      </c>
      <c r="F40" s="52" t="str">
        <v>NaN</v>
      </c>
      <c r="G40" s="52" t="str">
        <v>NaN</v>
      </c>
      <c r="H40" s="52" t="str">
        <v>NaN</v>
      </c>
      <c r="I40" s="52" t="str">
        <v>NA</v>
      </c>
      <c r="J40" s="52" t="str">
        <v>NA</v>
      </c>
      <c r="K40" s="52" t="str">
        <v>NA</v>
      </c>
      <c r="L40" s="52" t="str">
        <v>NA</v>
      </c>
      <c r="M40" s="52" t="str">
        <v>NA</v>
      </c>
      <c r="N40" s="52" t="str">
        <v>NA</v>
      </c>
      <c r="O40" s="52" t="str">
        <v>NA</v>
      </c>
      <c r="P40" s="52" t="str">
        <v>NA</v>
      </c>
      <c r="Q40" s="65" t="str">
        <v>NaN</v>
      </c>
      <c r="T40" s="63" t="str">
        <v>NA</v>
      </c>
      <c r="U40" s="63" t="str">
        <v>NA</v>
      </c>
      <c r="V40" s="63" t="str">
        <v>NaN</v>
      </c>
      <c r="W40" s="63" t="str">
        <v>NaN</v>
      </c>
      <c r="X40" s="63" t="str">
        <v>NaN</v>
      </c>
      <c r="Y40" s="63" t="str">
        <v>NaN</v>
      </c>
      <c r="Z40" s="63" t="str">
        <v>NaN</v>
      </c>
      <c r="AA40" s="63" t="str">
        <v>NA</v>
      </c>
      <c r="AB40" s="63" t="str">
        <v>NA</v>
      </c>
      <c r="AC40" s="63" t="str">
        <v>NA</v>
      </c>
      <c r="AD40" s="63" t="str">
        <v>NA</v>
      </c>
      <c r="AE40" s="63" t="str">
        <v>NA</v>
      </c>
      <c r="AF40" s="63" t="str">
        <v>NA</v>
      </c>
      <c r="AG40" s="63" t="str">
        <v>NA</v>
      </c>
      <c r="AH40" s="63" t="str">
        <v>NA</v>
      </c>
      <c r="AI40" s="66" t="str">
        <v>NaN</v>
      </c>
      <c r="AL40" s="54" t="str">
        <v>NA</v>
      </c>
      <c r="AM40" s="54" t="str">
        <v>NA</v>
      </c>
      <c r="AN40" s="54" t="str">
        <v>NaN</v>
      </c>
      <c r="AO40" s="54" t="str">
        <v>NaN</v>
      </c>
      <c r="AP40" s="54" t="str">
        <v>NaN</v>
      </c>
      <c r="AQ40" s="54" t="str">
        <v>NaN</v>
      </c>
      <c r="AR40" s="54" t="str">
        <v>NaN</v>
      </c>
      <c r="AS40" s="54" t="str">
        <v>NA</v>
      </c>
      <c r="AT40" s="54" t="str">
        <v>NA</v>
      </c>
      <c r="AU40" s="54" t="str">
        <v>NA</v>
      </c>
      <c r="AV40" s="54" t="str">
        <v>NA</v>
      </c>
      <c r="AW40" s="54" t="str">
        <v>NA</v>
      </c>
      <c r="AX40" s="54" t="str">
        <v>NA</v>
      </c>
      <c r="AY40" s="54" t="str">
        <v>NA</v>
      </c>
      <c r="AZ40" s="54" t="str">
        <v>NA</v>
      </c>
      <c r="BA40" s="54" t="str">
        <v>NaN</v>
      </c>
      <c r="BD40" s="59" t="str">
        <v>NA</v>
      </c>
      <c r="BE40" s="59" t="str">
        <v>NA</v>
      </c>
      <c r="BF40" s="59" t="str">
        <v>NaN</v>
      </c>
      <c r="BG40" s="59" t="str">
        <v>NaN</v>
      </c>
      <c r="BH40" s="59" t="str">
        <v>NaN</v>
      </c>
      <c r="BI40" s="59" t="str">
        <v>NaN</v>
      </c>
      <c r="BJ40" s="59" t="str">
        <v>NaN</v>
      </c>
      <c r="BK40" s="59" t="str">
        <v>NA</v>
      </c>
      <c r="BL40" s="59" t="str">
        <v>NA</v>
      </c>
      <c r="BM40" s="59" t="str">
        <v>NA</v>
      </c>
      <c r="BN40" s="59" t="str">
        <v>NA</v>
      </c>
      <c r="BO40" s="59" t="str">
        <v>NA</v>
      </c>
      <c r="BP40" s="59" t="str">
        <v>NA</v>
      </c>
      <c r="BQ40" s="59" t="str">
        <v>NA</v>
      </c>
      <c r="BR40" s="59" t="str">
        <v>NA</v>
      </c>
      <c r="BS40" s="59" t="str">
        <v>NaN</v>
      </c>
    </row>
    <row r="41" spans="2:71" x14ac:dyDescent="0.25">
      <c r="B41" s="52" t="str">
        <v>NA</v>
      </c>
      <c r="C41" s="52" t="str">
        <v>NA</v>
      </c>
      <c r="D41" s="52" t="str">
        <v>NaN</v>
      </c>
      <c r="E41" s="52" t="str">
        <v>NaN</v>
      </c>
      <c r="F41" s="52" t="str">
        <v>NaN</v>
      </c>
      <c r="G41" s="52" t="str">
        <v>NaN</v>
      </c>
      <c r="H41" s="52" t="str">
        <v>NaN</v>
      </c>
      <c r="I41" s="52" t="str">
        <v>NA</v>
      </c>
      <c r="J41" s="52" t="str">
        <v>NA</v>
      </c>
      <c r="K41" s="52" t="str">
        <v>NA</v>
      </c>
      <c r="L41" s="52" t="str">
        <v>NA</v>
      </c>
      <c r="M41" s="52" t="str">
        <v>NA</v>
      </c>
      <c r="N41" s="52" t="str">
        <v>NA</v>
      </c>
      <c r="O41" s="52" t="str">
        <v>NA</v>
      </c>
      <c r="P41" s="52" t="str">
        <v>NA</v>
      </c>
      <c r="Q41" s="65" t="str">
        <v>NaN</v>
      </c>
      <c r="T41" s="63" t="str">
        <v>NA</v>
      </c>
      <c r="U41" s="63" t="str">
        <v>NA</v>
      </c>
      <c r="V41" s="63" t="str">
        <v>NaN</v>
      </c>
      <c r="W41" s="63" t="str">
        <v>NaN</v>
      </c>
      <c r="X41" s="63" t="str">
        <v>NaN</v>
      </c>
      <c r="Y41" s="63" t="str">
        <v>NaN</v>
      </c>
      <c r="Z41" s="63" t="str">
        <v>NaN</v>
      </c>
      <c r="AA41" s="63" t="str">
        <v>NA</v>
      </c>
      <c r="AB41" s="63" t="str">
        <v>NA</v>
      </c>
      <c r="AC41" s="63" t="str">
        <v>NA</v>
      </c>
      <c r="AD41" s="63" t="str">
        <v>NA</v>
      </c>
      <c r="AE41" s="63" t="str">
        <v>NA</v>
      </c>
      <c r="AF41" s="63" t="str">
        <v>NA</v>
      </c>
      <c r="AG41" s="63" t="str">
        <v>NA</v>
      </c>
      <c r="AH41" s="63" t="str">
        <v>NA</v>
      </c>
      <c r="AI41" s="66" t="str">
        <v>NaN</v>
      </c>
      <c r="AL41" s="54" t="str">
        <v>NA</v>
      </c>
      <c r="AM41" s="54" t="str">
        <v>NA</v>
      </c>
      <c r="AN41" s="54" t="str">
        <v>NaN</v>
      </c>
      <c r="AO41" s="54" t="str">
        <v>NaN</v>
      </c>
      <c r="AP41" s="54" t="str">
        <v>NaN</v>
      </c>
      <c r="AQ41" s="54" t="str">
        <v>NaN</v>
      </c>
      <c r="AR41" s="54" t="str">
        <v>NaN</v>
      </c>
      <c r="AS41" s="54" t="str">
        <v>NA</v>
      </c>
      <c r="AT41" s="54" t="str">
        <v>NA</v>
      </c>
      <c r="AU41" s="54" t="str">
        <v>NA</v>
      </c>
      <c r="AV41" s="54" t="str">
        <v>NA</v>
      </c>
      <c r="AW41" s="54" t="str">
        <v>NA</v>
      </c>
      <c r="AX41" s="54" t="str">
        <v>NA</v>
      </c>
      <c r="AY41" s="54" t="str">
        <v>NA</v>
      </c>
      <c r="AZ41" s="54" t="str">
        <v>NA</v>
      </c>
      <c r="BA41" s="54" t="str">
        <v>NaN</v>
      </c>
      <c r="BD41" s="59" t="str">
        <v>NA</v>
      </c>
      <c r="BE41" s="59" t="str">
        <v>NA</v>
      </c>
      <c r="BF41" s="59" t="str">
        <v>NaN</v>
      </c>
      <c r="BG41" s="59" t="str">
        <v>NaN</v>
      </c>
      <c r="BH41" s="59" t="str">
        <v>NaN</v>
      </c>
      <c r="BI41" s="59" t="str">
        <v>NaN</v>
      </c>
      <c r="BJ41" s="59" t="str">
        <v>NaN</v>
      </c>
      <c r="BK41" s="59" t="str">
        <v>NA</v>
      </c>
      <c r="BL41" s="59" t="str">
        <v>NA</v>
      </c>
      <c r="BM41" s="59" t="str">
        <v>NA</v>
      </c>
      <c r="BN41" s="59" t="str">
        <v>NA</v>
      </c>
      <c r="BO41" s="59" t="str">
        <v>NA</v>
      </c>
      <c r="BP41" s="59" t="str">
        <v>NA</v>
      </c>
      <c r="BQ41" s="59" t="str">
        <v>NA</v>
      </c>
      <c r="BR41" s="59" t="str">
        <v>NA</v>
      </c>
      <c r="BS41" s="59" t="str">
        <v>NaN</v>
      </c>
    </row>
    <row r="42" spans="2:71" x14ac:dyDescent="0.25">
      <c r="B42" s="52" cm="1">
        <f t="array" ref="B42:B45">TRANSPOSE(Fe!A16:D16)</f>
        <v>9.2399999999999996E-5</v>
      </c>
      <c r="C42" s="52" cm="1">
        <f t="array" ref="C42:C45">TRANSPOSE('PO4'!A16:D16)</f>
        <v>1.11994E-2</v>
      </c>
      <c r="D42" s="52" cm="1">
        <f t="array" ref="D42:D45">TRANSPOSE(surface_T!A16:D16)</f>
        <v>25.463545</v>
      </c>
      <c r="E42" s="52" cm="1">
        <f t="array" ref="E42:E45">TRANSPOSE(surface_ph!A16:D16)</f>
        <v>8.1437000000000008</v>
      </c>
      <c r="F42" s="52" cm="1">
        <f t="array" ref="F42:F45">TRANSPOSE(surface_Alk!A16:D16)</f>
        <v>2.2449716999999999E-3</v>
      </c>
      <c r="G42" s="52" cm="1">
        <f t="array" ref="G42:G45">TRANSPOSE(surface_oxugen!A16:D16)</f>
        <v>2.1522123000000001E-4</v>
      </c>
      <c r="H42" s="52" cm="1">
        <f t="array" ref="H42:H45">TRANSPOSE(Surface_sal!A16:D16)</f>
        <v>34.446517999999998</v>
      </c>
      <c r="I42" s="52" cm="1">
        <f t="array" ref="I42:I45">TRANSPOSE(picophyto!A16:D16)</f>
        <v>0.26347689699999999</v>
      </c>
      <c r="J42" s="52" cm="1">
        <f t="array" ref="J42:J45">TRANSPOSE(nanophyto!A16:D16)</f>
        <v>0.38869925999999999</v>
      </c>
      <c r="K42" s="52" cm="1">
        <f t="array" ref="K42:K45">TRANSPOSE(microphyto!A16:D16)</f>
        <v>5.8491450169907283E-2</v>
      </c>
      <c r="L42" s="52" cm="1">
        <f t="array" ref="L42:L45">TRANSPOSE(total_phyto!A16:D16)</f>
        <v>0.71066760720282918</v>
      </c>
      <c r="M42" s="52" cm="1">
        <f t="array" ref="M42:M45">TRANSPOSE(nanozoo!A16:D16)</f>
        <v>0.29259697400000001</v>
      </c>
      <c r="N42" s="52" cm="1">
        <f t="array" ref="N42:N45">TRANSPOSE(microzoo!A16:D16)</f>
        <v>0.49010303999999999</v>
      </c>
      <c r="O42" s="52" cm="1">
        <f t="array" ref="O42:O45">TRANSPOSE(mesozoo!A16:D16)</f>
        <v>0.3440985402761384</v>
      </c>
      <c r="P42" s="52" cm="1">
        <f t="array" ref="P42:P45">TRANSPOSE(total_zoo!A16:D16)</f>
        <v>1.2004798802761381</v>
      </c>
      <c r="Q42" s="65" cm="1">
        <f t="array" ref="Q42:Q45">TRANSPOSE(foram!A16:D16)</f>
        <v>2.6536245E-2</v>
      </c>
      <c r="T42" s="63" cm="1">
        <f t="array" ref="T42:T45">TRANSPOSE(Fe!A127:D127)</f>
        <v>9.1199999999999994E-5</v>
      </c>
      <c r="U42" s="63" cm="1">
        <f t="array" ref="U42:U45">TRANSPOSE('PO4'!A127:D127)</f>
        <v>8.3397999999999996E-3</v>
      </c>
      <c r="V42" s="63" cm="1">
        <f t="array" ref="V42:V45">TRANSPOSE(surface_T!A127:D127)</f>
        <v>27.022231999999999</v>
      </c>
      <c r="W42" s="63" cm="1">
        <f t="array" ref="W42:W45">TRANSPOSE(surface_ph!A127:D127)</f>
        <v>7.9643670000000002</v>
      </c>
      <c r="X42" s="63" cm="1">
        <f t="array" ref="X42:X45">TRANSPOSE(surface_Alk!A127:D127)</f>
        <v>2.252904E-3</v>
      </c>
      <c r="Y42" s="63" cm="1">
        <f t="array" ref="Y42:Y45">TRANSPOSE(surface_oxugen!A127:D127)</f>
        <v>2.1044562000000001E-4</v>
      </c>
      <c r="Z42" s="63" cm="1">
        <f t="array" ref="Z42:Z45">TRANSPOSE(Surface_sal!A127:D127)</f>
        <v>34.443710000000003</v>
      </c>
      <c r="AA42" s="63" cm="1">
        <f t="array" ref="AA42:AA45">TRANSPOSE(picophyto!A127:D127)</f>
        <v>0.25810068000000003</v>
      </c>
      <c r="AB42" s="63" cm="1">
        <f t="array" ref="AB42:AB45">TRANSPOSE(nanophyto!A127:D127)</f>
        <v>0.349024</v>
      </c>
      <c r="AC42" s="63" cm="1">
        <f t="array" ref="AC42:AC45">TRANSPOSE(microphyto!A127:D127)</f>
        <v>4.9237530129462997E-2</v>
      </c>
      <c r="AD42" s="63" cm="1">
        <f t="array" ref="AD42:AD45">TRANSPOSE(total_phyto!A127:D127)</f>
        <v>0.65636221015904606</v>
      </c>
      <c r="AE42" s="63" cm="1">
        <f t="array" ref="AE42:AE45">TRANSPOSE(nanozoo!A127:D127)</f>
        <v>0.27915168000000001</v>
      </c>
      <c r="AF42" s="63" cm="1">
        <f t="array" ref="AF42:AF45">TRANSPOSE(microzoo!A127:D127)</f>
        <v>0.46225737</v>
      </c>
      <c r="AG42" s="63" cm="1">
        <f t="array" ref="AG42:AG45">TRANSPOSE(mesozoo!A127:D127)</f>
        <v>0.31509268023690018</v>
      </c>
      <c r="AH42" s="63" cm="1">
        <f t="array" ref="AH42:AH45">TRANSPOSE(total_zoo!A127:D127)</f>
        <v>1.1291453772369</v>
      </c>
      <c r="AI42" s="66" cm="1">
        <f t="array" ref="AI42:AI45">TRANSPOSE(foram!A127:D127)</f>
        <v>1.9077376E-2</v>
      </c>
      <c r="AL42" s="54" cm="1">
        <f t="array" ref="AL42:AL45">TRANSPOSE(Fe!A164:D164)</f>
        <v>9.2100000000000003E-5</v>
      </c>
      <c r="AM42" s="54" cm="1">
        <f t="array" ref="AM42:AM45">TRANSPOSE('PO4'!A164:D164)</f>
        <v>6.3115999999999997E-3</v>
      </c>
      <c r="AN42" s="54" cm="1">
        <f t="array" ref="AN42:AN45">TRANSPOSE(surface_T!A164:D164)</f>
        <v>28.5852</v>
      </c>
      <c r="AO42" s="54" cm="1">
        <f t="array" ref="AO42:AO45">TRANSPOSE(surface_ph!A164:D164)</f>
        <v>7.7642283000000001</v>
      </c>
      <c r="AP42" s="54" cm="1">
        <f t="array" ref="AP42:AP45">TRANSPOSE(surface_Alk!A164:D164)</f>
        <v>2.2623104000000002E-3</v>
      </c>
      <c r="AQ42" s="54" cm="1">
        <f t="array" ref="AQ42:AQ45">TRANSPOSE(surface_oxugen!A164:D164)</f>
        <v>2.0588293999999999E-4</v>
      </c>
      <c r="AR42" s="54" cm="1">
        <f t="array" ref="AR42:AR45">TRANSPOSE(Surface_sal!A164:D164)</f>
        <v>34.442270000000001</v>
      </c>
      <c r="AS42" s="54" cm="1">
        <f t="array" ref="AS42:AS45">TRANSPOSE(picophyto!A164:D164)</f>
        <v>0.25143089000000002</v>
      </c>
      <c r="AT42" s="54" cm="1">
        <f t="array" ref="AT42:AT45">TRANSPOSE(nanophyto!A164:D164)</f>
        <v>0.31288302000000001</v>
      </c>
      <c r="AU42" s="54" cm="1">
        <f t="array" ref="AU42:AU45">TRANSPOSE(microphyto!A164:D164)</f>
        <v>4.1722710108215648E-2</v>
      </c>
      <c r="AV42" s="54" cm="1">
        <f t="array" ref="AV42:AV45">TRANSPOSE(total_phyto!A164:D164)</f>
        <v>0.60603662013544368</v>
      </c>
      <c r="AW42" s="54" cm="1">
        <f t="array" ref="AW42:AW45">TRANSPOSE(nanozoo!A164:D164)</f>
        <v>0.26642875999999999</v>
      </c>
      <c r="AX42" s="54" cm="1">
        <f t="array" ref="AX42:AX45">TRANSPOSE(microzoo!A164:D164)</f>
        <v>0.43730131</v>
      </c>
      <c r="AY42" s="54" cm="1">
        <f t="array" ref="AY42:AY45">TRANSPOSE(mesozoo!A164:D164)</f>
        <v>0.29005668021156678</v>
      </c>
      <c r="AZ42" s="54" cm="1">
        <f t="array" ref="AZ42:AZ45">TRANSPOSE(total_zoo!A164:D164)</f>
        <v>1.0756793932115669</v>
      </c>
      <c r="BA42" s="54" cm="1">
        <f t="array" ref="BA42:BA45">TRANSPOSE(foram!A164:D164)</f>
        <v>1.2956278E-2</v>
      </c>
      <c r="BD42" s="59" cm="1">
        <f t="array" ref="BD42:BD45">TRANSPOSE(Fe!A90:D90)</f>
        <v>9.2600000000000001E-5</v>
      </c>
      <c r="BE42" s="59" cm="1">
        <f t="array" ref="BE42:BE45">TRANSPOSE('PO4'!A90:D90)</f>
        <v>7.3517000000000001E-3</v>
      </c>
      <c r="BF42" s="59" cm="1">
        <f t="array" ref="BF42:BF45">TRANSPOSE(surface_T!A90:D90)</f>
        <v>27.794369</v>
      </c>
      <c r="BG42" s="59" cm="1">
        <f t="array" ref="BG42:BG45">TRANSPOSE(surface_ph!A90:D90)</f>
        <v>7.8786573000000004</v>
      </c>
      <c r="BH42" s="59" cm="1">
        <f t="array" ref="BH42:BH45">TRANSPOSE(surface_Alk!A90:D90)</f>
        <v>2.2590066999999998E-3</v>
      </c>
      <c r="BI42" s="59" cm="1">
        <f t="array" ref="BI42:BI45">TRANSPOSE(surface_oxugen!A90:D90)</f>
        <v>2.0814216000000001E-4</v>
      </c>
      <c r="BJ42" s="59" cm="1">
        <f t="array" ref="BJ42:BJ45">TRANSPOSE(Surface_sal!A90:D90)</f>
        <v>34.446640000000002</v>
      </c>
      <c r="BK42" s="59" cm="1">
        <f t="array" ref="BK42:BK45">TRANSPOSE(picophyto!A90:D90)</f>
        <v>0.254867332</v>
      </c>
      <c r="BL42" s="59" cm="1">
        <f t="array" ref="BL42:BL45">TRANSPOSE(nanophyto!A90:D90)</f>
        <v>0.33184449999999999</v>
      </c>
      <c r="BM42" s="59" cm="1">
        <f t="array" ref="BM42:BM45">TRANSPOSE(microphyto!A90:D90)</f>
        <v>4.5796942119816587E-2</v>
      </c>
      <c r="BN42" s="59" cm="1">
        <f t="array" ref="BN42:BN45">TRANSPOSE(total_phyto!A90:D90)</f>
        <v>0.63250877414835815</v>
      </c>
      <c r="BO42" s="59" cm="1">
        <f t="array" ref="BO42:BO45">TRANSPOSE(nanozoo!A90:D90)</f>
        <v>0.27311876499999999</v>
      </c>
      <c r="BP42" s="59" cm="1">
        <f t="array" ref="BP42:BP45">TRANSPOSE(microzoo!A90:D90)</f>
        <v>0.45044266999999999</v>
      </c>
      <c r="BQ42" s="59" cm="1">
        <f t="array" ref="BQ42:BQ45">TRANSPOSE(mesozoo!A90:D90)</f>
        <v>0.30418605022881018</v>
      </c>
      <c r="BR42" s="59" cm="1">
        <f t="array" ref="BR42:BR45">TRANSPOSE(total_zoo!A90:D90)</f>
        <v>1.09023471722881</v>
      </c>
      <c r="BS42" s="59" cm="1">
        <f t="array" ref="BS42:BS45">TRANSPOSE(foram!A90:D90)</f>
        <v>1.6417919E-2</v>
      </c>
    </row>
    <row r="43" spans="2:71" x14ac:dyDescent="0.25">
      <c r="B43" s="52">
        <v>7.6600000000000005E-5</v>
      </c>
      <c r="C43" s="52">
        <v>4.7977000000000002E-3</v>
      </c>
      <c r="D43" s="52">
        <v>26.994112000000001</v>
      </c>
      <c r="E43" s="52">
        <v>8.1382980000000007</v>
      </c>
      <c r="F43" s="52">
        <v>2.2345465000000002E-3</v>
      </c>
      <c r="G43" s="52">
        <v>2.1181216000000001E-4</v>
      </c>
      <c r="H43" s="52">
        <v>34.324739999999998</v>
      </c>
      <c r="I43" s="52">
        <v>0.26024202400000002</v>
      </c>
      <c r="J43" s="52">
        <v>0.27878104999999997</v>
      </c>
      <c r="K43" s="52">
        <v>2.4035644066889961E-2</v>
      </c>
      <c r="L43" s="52">
        <v>0.56305871808705077</v>
      </c>
      <c r="M43" s="52">
        <v>0.25669831999999998</v>
      </c>
      <c r="N43" s="52">
        <v>0.42778547</v>
      </c>
      <c r="O43" s="52">
        <v>0.1940077101034858</v>
      </c>
      <c r="P43" s="52">
        <v>0.92273889035790013</v>
      </c>
      <c r="Q43" s="65">
        <v>2.5426036000000001E-10</v>
      </c>
      <c r="T43" s="63">
        <v>7.7799999999999994E-5</v>
      </c>
      <c r="U43" s="63">
        <v>3.6705000000000002E-3</v>
      </c>
      <c r="V43" s="63">
        <v>28.540828999999999</v>
      </c>
      <c r="W43" s="63">
        <v>7.9584469999999996</v>
      </c>
      <c r="X43" s="63">
        <v>2.2424801999999999E-3</v>
      </c>
      <c r="Y43" s="63">
        <v>2.0722266000000001E-4</v>
      </c>
      <c r="Z43" s="63">
        <v>34.315612999999999</v>
      </c>
      <c r="AA43" s="63">
        <v>0.25227479000000003</v>
      </c>
      <c r="AB43" s="63">
        <v>0.24919822999999999</v>
      </c>
      <c r="AC43" s="63">
        <v>1.8687204059602881E-2</v>
      </c>
      <c r="AD43" s="63">
        <v>0.52016022407817575</v>
      </c>
      <c r="AE43" s="63">
        <v>0.24524135999999999</v>
      </c>
      <c r="AF43" s="63">
        <v>0.40654518000000001</v>
      </c>
      <c r="AG43" s="63">
        <v>0.1751845200977</v>
      </c>
      <c r="AH43" s="63">
        <v>0.87539926530682854</v>
      </c>
      <c r="AI43" s="66">
        <v>2.0026507000000001E-10</v>
      </c>
      <c r="AL43" s="54">
        <v>8.0900000000000001E-5</v>
      </c>
      <c r="AM43" s="54">
        <v>2.8436999999999998E-3</v>
      </c>
      <c r="AN43" s="54">
        <v>30.093212000000001</v>
      </c>
      <c r="AO43" s="54">
        <v>7.762067</v>
      </c>
      <c r="AP43" s="54">
        <v>2.2516155E-3</v>
      </c>
      <c r="AQ43" s="54">
        <v>2.0290335E-4</v>
      </c>
      <c r="AR43" s="54">
        <v>34.306587</v>
      </c>
      <c r="AS43" s="54">
        <v>0.24336563999999999</v>
      </c>
      <c r="AT43" s="54">
        <v>0.22344149999999999</v>
      </c>
      <c r="AU43" s="54">
        <v>1.4727670054718339E-2</v>
      </c>
      <c r="AV43" s="54">
        <v>0.48153481007213622</v>
      </c>
      <c r="AW43" s="54">
        <v>0.23455411000000001</v>
      </c>
      <c r="AX43" s="54">
        <v>0.38716591</v>
      </c>
      <c r="AY43" s="54">
        <v>0.15981181009354559</v>
      </c>
      <c r="AZ43" s="54">
        <v>0.84028181228232413</v>
      </c>
      <c r="BA43" s="54">
        <v>1.6985388E-10</v>
      </c>
      <c r="BD43" s="59">
        <v>8.0199999999999998E-5</v>
      </c>
      <c r="BE43" s="59">
        <v>3.2810999999999999E-3</v>
      </c>
      <c r="BF43" s="59">
        <v>29.307908999999999</v>
      </c>
      <c r="BG43" s="59">
        <v>7.8740040000000002</v>
      </c>
      <c r="BH43" s="59">
        <v>2.2484923E-3</v>
      </c>
      <c r="BI43" s="59">
        <v>2.050314E-4</v>
      </c>
      <c r="BJ43" s="59">
        <v>34.314335</v>
      </c>
      <c r="BK43" s="59">
        <v>0.24795201</v>
      </c>
      <c r="BL43" s="59">
        <v>0.23723801999999999</v>
      </c>
      <c r="BM43" s="59">
        <v>1.7066723057783659E-2</v>
      </c>
      <c r="BN43" s="59">
        <v>0.50225675307592099</v>
      </c>
      <c r="BO43" s="59">
        <v>0.24028645000000001</v>
      </c>
      <c r="BP43" s="59">
        <v>0.39727488</v>
      </c>
      <c r="BQ43" s="59">
        <v>0.16952431009688121</v>
      </c>
      <c r="BR43" s="59">
        <v>0.85038006228565965</v>
      </c>
      <c r="BS43" s="59">
        <v>1.8857785E-10</v>
      </c>
    </row>
    <row r="44" spans="2:71" x14ac:dyDescent="0.25">
      <c r="B44" s="52" t="str">
        <v>NA</v>
      </c>
      <c r="C44" s="52" t="str">
        <v>NA</v>
      </c>
      <c r="D44" s="52" t="str">
        <v>NaN</v>
      </c>
      <c r="E44" s="52" t="str">
        <v>NaN</v>
      </c>
      <c r="F44" s="52" t="str">
        <v>NaN</v>
      </c>
      <c r="G44" s="52" t="str">
        <v>NaN</v>
      </c>
      <c r="H44" s="52" t="str">
        <v>NaN</v>
      </c>
      <c r="I44" s="52" t="str">
        <v>NA</v>
      </c>
      <c r="J44" s="52" t="str">
        <v>NA</v>
      </c>
      <c r="K44" s="52" t="str">
        <v>NA</v>
      </c>
      <c r="L44" s="52" t="str">
        <v>NA</v>
      </c>
      <c r="M44" s="52" t="str">
        <v>NA</v>
      </c>
      <c r="N44" s="52" t="str">
        <v>NA</v>
      </c>
      <c r="O44" s="52" t="str">
        <v>NA</v>
      </c>
      <c r="P44" s="52" t="str">
        <v>NA</v>
      </c>
      <c r="Q44" s="65" t="str">
        <v>NaN</v>
      </c>
      <c r="T44" s="63" t="str">
        <v>NA</v>
      </c>
      <c r="U44" s="63" t="str">
        <v>NA</v>
      </c>
      <c r="V44" s="63" t="str">
        <v>NaN</v>
      </c>
      <c r="W44" s="63" t="str">
        <v>NaN</v>
      </c>
      <c r="X44" s="63" t="str">
        <v>NaN</v>
      </c>
      <c r="Y44" s="63" t="str">
        <v>NaN</v>
      </c>
      <c r="Z44" s="63" t="str">
        <v>NaN</v>
      </c>
      <c r="AA44" s="63" t="str">
        <v>NA</v>
      </c>
      <c r="AB44" s="63" t="str">
        <v>NA</v>
      </c>
      <c r="AC44" s="63" t="str">
        <v>NA</v>
      </c>
      <c r="AD44" s="63" t="str">
        <v>NA</v>
      </c>
      <c r="AE44" s="63" t="str">
        <v>NA</v>
      </c>
      <c r="AF44" s="63" t="str">
        <v>NA</v>
      </c>
      <c r="AG44" s="63" t="str">
        <v>NA</v>
      </c>
      <c r="AH44" s="63" t="str">
        <v>NA</v>
      </c>
      <c r="AI44" s="66" t="str">
        <v>NaN</v>
      </c>
      <c r="AL44" s="54" t="str">
        <v>NA</v>
      </c>
      <c r="AM44" s="54" t="str">
        <v>NA</v>
      </c>
      <c r="AN44" s="54" t="str">
        <v>NaN</v>
      </c>
      <c r="AO44" s="54" t="str">
        <v>NaN</v>
      </c>
      <c r="AP44" s="54" t="str">
        <v>NaN</v>
      </c>
      <c r="AQ44" s="54" t="str">
        <v>NaN</v>
      </c>
      <c r="AR44" s="54" t="str">
        <v>NaN</v>
      </c>
      <c r="AS44" s="54" t="str">
        <v>NA</v>
      </c>
      <c r="AT44" s="54" t="str">
        <v>NA</v>
      </c>
      <c r="AU44" s="54" t="str">
        <v>NA</v>
      </c>
      <c r="AV44" s="54" t="str">
        <v>NA</v>
      </c>
      <c r="AW44" s="54" t="str">
        <v>NA</v>
      </c>
      <c r="AX44" s="54" t="str">
        <v>NA</v>
      </c>
      <c r="AY44" s="54" t="str">
        <v>NA</v>
      </c>
      <c r="AZ44" s="54" t="str">
        <v>NA</v>
      </c>
      <c r="BA44" s="54" t="str">
        <v>NaN</v>
      </c>
      <c r="BD44" s="59" t="str">
        <v>NA</v>
      </c>
      <c r="BE44" s="59" t="str">
        <v>NA</v>
      </c>
      <c r="BF44" s="59" t="str">
        <v>NaN</v>
      </c>
      <c r="BG44" s="59" t="str">
        <v>NaN</v>
      </c>
      <c r="BH44" s="59" t="str">
        <v>NaN</v>
      </c>
      <c r="BI44" s="59" t="str">
        <v>NaN</v>
      </c>
      <c r="BJ44" s="59" t="str">
        <v>NaN</v>
      </c>
      <c r="BK44" s="59" t="str">
        <v>NA</v>
      </c>
      <c r="BL44" s="59" t="str">
        <v>NA</v>
      </c>
      <c r="BM44" s="59" t="str">
        <v>NA</v>
      </c>
      <c r="BN44" s="59" t="str">
        <v>NA</v>
      </c>
      <c r="BO44" s="59" t="str">
        <v>NA</v>
      </c>
      <c r="BP44" s="59" t="str">
        <v>NA</v>
      </c>
      <c r="BQ44" s="59" t="str">
        <v>NA</v>
      </c>
      <c r="BR44" s="59" t="str">
        <v>NA</v>
      </c>
      <c r="BS44" s="59" t="str">
        <v>NaN</v>
      </c>
    </row>
    <row r="45" spans="2:71" x14ac:dyDescent="0.25">
      <c r="B45" s="52" t="str">
        <v>NA</v>
      </c>
      <c r="C45" s="52" t="str">
        <v>NA</v>
      </c>
      <c r="D45" s="52" t="str">
        <v>NaN</v>
      </c>
      <c r="E45" s="52" t="str">
        <v>NaN</v>
      </c>
      <c r="F45" s="52" t="str">
        <v>NaN</v>
      </c>
      <c r="G45" s="52" t="str">
        <v>NaN</v>
      </c>
      <c r="H45" s="52" t="str">
        <v>NaN</v>
      </c>
      <c r="I45" s="52" t="str">
        <v>NA</v>
      </c>
      <c r="J45" s="52" t="str">
        <v>NA</v>
      </c>
      <c r="K45" s="52" t="str">
        <v>NA</v>
      </c>
      <c r="L45" s="52" t="str">
        <v>NA</v>
      </c>
      <c r="M45" s="52" t="str">
        <v>NA</v>
      </c>
      <c r="N45" s="52" t="str">
        <v>NA</v>
      </c>
      <c r="O45" s="52" t="str">
        <v>NA</v>
      </c>
      <c r="P45" s="52" t="str">
        <v>NA</v>
      </c>
      <c r="Q45" s="65" t="str">
        <v>NaN</v>
      </c>
      <c r="T45" s="63" t="str">
        <v>NA</v>
      </c>
      <c r="U45" s="63" t="str">
        <v>NA</v>
      </c>
      <c r="V45" s="63" t="str">
        <v>NaN</v>
      </c>
      <c r="W45" s="63" t="str">
        <v>NaN</v>
      </c>
      <c r="X45" s="63" t="str">
        <v>NaN</v>
      </c>
      <c r="Y45" s="63" t="str">
        <v>NaN</v>
      </c>
      <c r="Z45" s="63" t="str">
        <v>NaN</v>
      </c>
      <c r="AA45" s="63" t="str">
        <v>NA</v>
      </c>
      <c r="AB45" s="63" t="str">
        <v>NA</v>
      </c>
      <c r="AC45" s="63" t="str">
        <v>NA</v>
      </c>
      <c r="AD45" s="63" t="str">
        <v>NA</v>
      </c>
      <c r="AE45" s="63" t="str">
        <v>NA</v>
      </c>
      <c r="AF45" s="63" t="str">
        <v>NA</v>
      </c>
      <c r="AG45" s="63" t="str">
        <v>NA</v>
      </c>
      <c r="AH45" s="63" t="str">
        <v>NA</v>
      </c>
      <c r="AI45" s="66" t="str">
        <v>NaN</v>
      </c>
      <c r="AL45" s="54" t="str">
        <v>NA</v>
      </c>
      <c r="AM45" s="54" t="str">
        <v>NA</v>
      </c>
      <c r="AN45" s="54" t="str">
        <v>NaN</v>
      </c>
      <c r="AO45" s="54" t="str">
        <v>NaN</v>
      </c>
      <c r="AP45" s="54" t="str">
        <v>NaN</v>
      </c>
      <c r="AQ45" s="54" t="str">
        <v>NaN</v>
      </c>
      <c r="AR45" s="54" t="str">
        <v>NaN</v>
      </c>
      <c r="AS45" s="54" t="str">
        <v>NA</v>
      </c>
      <c r="AT45" s="54" t="str">
        <v>NA</v>
      </c>
      <c r="AU45" s="54" t="str">
        <v>NA</v>
      </c>
      <c r="AV45" s="54" t="str">
        <v>NA</v>
      </c>
      <c r="AW45" s="54" t="str">
        <v>NA</v>
      </c>
      <c r="AX45" s="54" t="str">
        <v>NA</v>
      </c>
      <c r="AY45" s="54" t="str">
        <v>NA</v>
      </c>
      <c r="AZ45" s="54" t="str">
        <v>NA</v>
      </c>
      <c r="BA45" s="54" t="str">
        <v>NaN</v>
      </c>
      <c r="BD45" s="59" t="str">
        <v>NA</v>
      </c>
      <c r="BE45" s="59" t="str">
        <v>NA</v>
      </c>
      <c r="BF45" s="59" t="str">
        <v>NaN</v>
      </c>
      <c r="BG45" s="59" t="str">
        <v>NaN</v>
      </c>
      <c r="BH45" s="59" t="str">
        <v>NaN</v>
      </c>
      <c r="BI45" s="59" t="str">
        <v>NaN</v>
      </c>
      <c r="BJ45" s="59" t="str">
        <v>NaN</v>
      </c>
      <c r="BK45" s="59" t="str">
        <v>NA</v>
      </c>
      <c r="BL45" s="59" t="str">
        <v>NA</v>
      </c>
      <c r="BM45" s="59" t="str">
        <v>NA</v>
      </c>
      <c r="BN45" s="59" t="str">
        <v>NA</v>
      </c>
      <c r="BO45" s="59" t="str">
        <v>NA</v>
      </c>
      <c r="BP45" s="59" t="str">
        <v>NA</v>
      </c>
      <c r="BQ45" s="59" t="str">
        <v>NA</v>
      </c>
      <c r="BR45" s="59" t="str">
        <v>NA</v>
      </c>
      <c r="BS45" s="59" t="str">
        <v>NaN</v>
      </c>
    </row>
    <row r="46" spans="2:71" x14ac:dyDescent="0.25">
      <c r="B46" s="52" cm="1">
        <f t="array" ref="B46:B49">TRANSPOSE(Fe!A17:D17)</f>
        <v>9.3200000000000002E-5</v>
      </c>
      <c r="C46" s="52" cm="1">
        <f t="array" ref="C46:C49">TRANSPOSE('PO4'!A17:D17)</f>
        <v>1.8786600000000001E-2</v>
      </c>
      <c r="D46" s="52" cm="1">
        <f t="array" ref="D46:D49">TRANSPOSE(surface_T!A17:D17)</f>
        <v>26.345686000000001</v>
      </c>
      <c r="E46" s="52" cm="1">
        <f t="array" ref="E46:E49">TRANSPOSE(surface_ph!A17:D17)</f>
        <v>8.1274080000000009</v>
      </c>
      <c r="F46" s="52" cm="1">
        <f t="array" ref="F46:F49">TRANSPOSE(surface_Alk!A17:D17)</f>
        <v>2.2420386999999998E-3</v>
      </c>
      <c r="G46" s="52" cm="1">
        <f t="array" ref="G46:G49">TRANSPOSE(surface_oxugen!A17:D17)</f>
        <v>2.1435814000000001E-4</v>
      </c>
      <c r="H46" s="52" cm="1">
        <f t="array" ref="H46:H49">TRANSPOSE(Surface_sal!A17:D17)</f>
        <v>34.392592999999998</v>
      </c>
      <c r="I46" s="52" cm="1">
        <f t="array" ref="I46:I49">TRANSPOSE(picophyto!A17:D17)</f>
        <v>0.25505589400000001</v>
      </c>
      <c r="J46" s="52" cm="1">
        <f t="array" ref="J46:J49">TRANSPOSE(nanophyto!A17:D17)</f>
        <v>0.46613766999999989</v>
      </c>
      <c r="K46" s="52" cm="1">
        <f t="array" ref="K46:K49">TRANSPOSE(microphyto!A17:D17)</f>
        <v>0.103281915</v>
      </c>
      <c r="L46" s="52" cm="1">
        <f t="array" ref="L46:L49">TRANSPOSE(total_phyto!A17:D17)</f>
        <v>0.8244754790537272</v>
      </c>
      <c r="M46" s="52" cm="1">
        <f t="array" ref="M46:M49">TRANSPOSE(nanozoo!A17:D17)</f>
        <v>0.31687529599999997</v>
      </c>
      <c r="N46" s="52" cm="1">
        <f t="array" ref="N46:N49">TRANSPOSE(microzoo!A17:D17)</f>
        <v>0.53144557999999997</v>
      </c>
      <c r="O46" s="52" cm="1">
        <f t="array" ref="O46:O49">TRANSPOSE(mesozoo!A17:D17)</f>
        <v>0.56413142999999999</v>
      </c>
      <c r="P46" s="52" cm="1">
        <f t="array" ref="P46:P49">TRANSPOSE(total_zoo!A17:D17)</f>
        <v>1.5196365489999999</v>
      </c>
      <c r="Q46" s="65" cm="1">
        <f t="array" ref="Q46:Q49">TRANSPOSE(foram!A17:D17)</f>
        <v>5.9449630000000003E-2</v>
      </c>
      <c r="T46" s="63" cm="1">
        <f t="array" ref="T46:T49">TRANSPOSE(Fe!A128:D128)</f>
        <v>9.0400000000000002E-5</v>
      </c>
      <c r="U46" s="63" cm="1">
        <f t="array" ref="U46:U49">TRANSPOSE('PO4'!A128:D128)</f>
        <v>1.40654E-2</v>
      </c>
      <c r="V46" s="63" cm="1">
        <f t="array" ref="V46:V49">TRANSPOSE(surface_T!A128:D128)</f>
        <v>27.903417999999999</v>
      </c>
      <c r="W46" s="63" cm="1">
        <f t="array" ref="W46:W49">TRANSPOSE(surface_ph!A128:D128)</f>
        <v>7.9606795000000004</v>
      </c>
      <c r="X46" s="63" cm="1">
        <f t="array" ref="X46:X49">TRANSPOSE(surface_Alk!A128:D128)</f>
        <v>2.2494813999999999E-3</v>
      </c>
      <c r="Y46" s="63" cm="1">
        <f t="array" ref="Y46:Y49">TRANSPOSE(surface_oxugen!A128:D128)</f>
        <v>2.0998613E-4</v>
      </c>
      <c r="Z46" s="63" cm="1">
        <f t="array" ref="Z46:Z49">TRANSPOSE(Surface_sal!A128:D128)</f>
        <v>34.385162000000001</v>
      </c>
      <c r="AA46" s="63" cm="1">
        <f t="array" ref="AA46:AA49">TRANSPOSE(picophyto!A128:D128)</f>
        <v>0.25105724600000001</v>
      </c>
      <c r="AB46" s="63" cm="1">
        <f t="array" ref="AB46:AB49">TRANSPOSE(nanophyto!A128:D128)</f>
        <v>0.42414341</v>
      </c>
      <c r="AC46" s="63" cm="1">
        <f t="array" ref="AC46:AC49">TRANSPOSE(microphyto!A128:D128)</f>
        <v>8.3719774399999988E-2</v>
      </c>
      <c r="AD46" s="63" cm="1">
        <f t="array" ref="AD46:AD49">TRANSPOSE(total_phyto!A128:D128)</f>
        <v>0.75892043044728419</v>
      </c>
      <c r="AE46" s="63" cm="1">
        <f t="array" ref="AE46:AE49">TRANSPOSE(nanozoo!A128:D128)</f>
        <v>0.30310577999999999</v>
      </c>
      <c r="AF46" s="63" cm="1">
        <f t="array" ref="AF46:AF49">TRANSPOSE(microzoo!A128:D128)</f>
        <v>0.50593665999999993</v>
      </c>
      <c r="AG46" s="63" cm="1">
        <f t="array" ref="AG46:AG49">TRANSPOSE(mesozoo!A128:D128)</f>
        <v>0.52878163</v>
      </c>
      <c r="AH46" s="63" cm="1">
        <f t="array" ref="AH46:AH49">TRANSPOSE(total_zoo!A128:D128)</f>
        <v>1.443438682</v>
      </c>
      <c r="AI46" s="66" cm="1">
        <f t="array" ref="AI46:AI49">TRANSPOSE(foram!A128:D128)</f>
        <v>5.1449189999999999E-2</v>
      </c>
      <c r="AL46" s="54" cm="1">
        <f t="array" ref="AL46:AL49">TRANSPOSE(Fe!A165:D165)</f>
        <v>8.9599999999999996E-5</v>
      </c>
      <c r="AM46" s="54" cm="1">
        <f t="array" ref="AM46:AM49">TRANSPOSE('PO4'!A165:D165)</f>
        <v>1.0655400000000001E-2</v>
      </c>
      <c r="AN46" s="54" cm="1">
        <f t="array" ref="AN46:AN49">TRANSPOSE(surface_T!A165:D165)</f>
        <v>29.469581999999999</v>
      </c>
      <c r="AO46" s="54" cm="1">
        <f t="array" ref="AO46:AO49">TRANSPOSE(surface_ph!A165:D165)</f>
        <v>7.7721643</v>
      </c>
      <c r="AP46" s="54" cm="1">
        <f t="array" ref="AP46:AP49">TRANSPOSE(surface_Alk!A165:D165)</f>
        <v>2.2584397999999999E-3</v>
      </c>
      <c r="AQ46" s="54" cm="1">
        <f t="array" ref="AQ46:AQ49">TRANSPOSE(surface_oxugen!A165:D165)</f>
        <v>2.0570926000000001E-4</v>
      </c>
      <c r="AR46" s="54" cm="1">
        <f t="array" ref="AR46:AR49">TRANSPOSE(Surface_sal!A165:D165)</f>
        <v>34.379395000000002</v>
      </c>
      <c r="AS46" s="54" cm="1">
        <f t="array" ref="AS46:AS49">TRANSPOSE(picophyto!A165:D165)</f>
        <v>0.24491506699999999</v>
      </c>
      <c r="AT46" s="54" cm="1">
        <f t="array" ref="AT46:AT49">TRANSPOSE(nanophyto!A165:D165)</f>
        <v>0.38238137</v>
      </c>
      <c r="AU46" s="54" cm="1">
        <f t="array" ref="AU46:AU49">TRANSPOSE(microphyto!A165:D165)</f>
        <v>7.2066960329031829E-2</v>
      </c>
      <c r="AV46" s="54" cm="1">
        <f t="array" ref="AV46:AV49">TRANSPOSE(total_phyto!A165:D165)</f>
        <v>0.69936339737155284</v>
      </c>
      <c r="AW46" s="54" cm="1">
        <f t="array" ref="AW46:AW49">TRANSPOSE(nanozoo!A165:D165)</f>
        <v>0.28860279599999999</v>
      </c>
      <c r="AX46" s="54" cm="1">
        <f t="array" ref="AX46:AX49">TRANSPOSE(microzoo!A165:D165)</f>
        <v>0.48062798000000001</v>
      </c>
      <c r="AY46" s="54" cm="1">
        <f t="array" ref="AY46:AY49">TRANSPOSE(mesozoo!A165:D165)</f>
        <v>0.49762285000000001</v>
      </c>
      <c r="AZ46" s="54" cm="1">
        <f t="array" ref="AZ46:AZ49">TRANSPOSE(total_zoo!A165:D165)</f>
        <v>1.38302324</v>
      </c>
      <c r="BA46" s="54" cm="1">
        <f t="array" ref="BA46:BA49">TRANSPOSE(foram!A165:D165)</f>
        <v>4.489253E-2</v>
      </c>
      <c r="BD46" s="59" cm="1">
        <f t="array" ref="BD46:BD49">TRANSPOSE(Fe!A91:D91)</f>
        <v>9.1000000000000003E-5</v>
      </c>
      <c r="BE46" s="59" cm="1">
        <f t="array" ref="BE46:BE49">TRANSPOSE('PO4'!A91:D91)</f>
        <v>1.2418500000000001E-2</v>
      </c>
      <c r="BF46" s="59" cm="1">
        <f t="array" ref="BF46:BF49">TRANSPOSE(surface_T!A91:D91)</f>
        <v>28.678470000000001</v>
      </c>
      <c r="BG46" s="59" cm="1">
        <f t="array" ref="BG46:BG49">TRANSPOSE(surface_ph!A91:D91)</f>
        <v>7.8771329999999997</v>
      </c>
      <c r="BH46" s="59" cm="1">
        <f t="array" ref="BH46:BH49">TRANSPOSE(surface_Alk!A91:D91)</f>
        <v>2.2553739000000001E-3</v>
      </c>
      <c r="BI46" s="59" cm="1">
        <f t="array" ref="BI46:BI49">TRANSPOSE(surface_oxugen!A91:D91)</f>
        <v>2.0777734E-4</v>
      </c>
      <c r="BJ46" s="59" cm="1">
        <f t="array" ref="BJ46:BJ49">TRANSPOSE(Surface_sal!A91:D91)</f>
        <v>34.386177000000004</v>
      </c>
      <c r="BK46" s="59" cm="1">
        <f t="array" ref="BK46:BK49">TRANSPOSE(picophyto!A91:D91)</f>
        <v>0.24807304599999999</v>
      </c>
      <c r="BL46" s="59" cm="1">
        <f t="array" ref="BL46:BL49">TRANSPOSE(nanophyto!A91:D91)</f>
        <v>0.40510882999999998</v>
      </c>
      <c r="BM46" s="59" cm="1">
        <f t="array" ref="BM46:BM49">TRANSPOSE(microphyto!A91:D91)</f>
        <v>7.8206775701107997E-2</v>
      </c>
      <c r="BN46" s="59" cm="1">
        <f t="array" ref="BN46:BN49">TRANSPOSE(total_phyto!A91:D91)</f>
        <v>0.73138865174632117</v>
      </c>
      <c r="BO46" s="59" cm="1">
        <f t="array" ref="BO46:BO49">TRANSPOSE(nanozoo!A91:D91)</f>
        <v>0.296228145</v>
      </c>
      <c r="BP46" s="59" cm="1">
        <f t="array" ref="BP46:BP49">TRANSPOSE(microzoo!A91:D91)</f>
        <v>0.49384234999999999</v>
      </c>
      <c r="BQ46" s="59" cm="1">
        <f t="array" ref="BQ46:BQ49">TRANSPOSE(mesozoo!A91:D91)</f>
        <v>0.51572609000000003</v>
      </c>
      <c r="BR46" s="59" cm="1">
        <f t="array" ref="BR46:BR49">TRANSPOSE(total_zoo!A91:D91)</f>
        <v>1.4013987400000001</v>
      </c>
      <c r="BS46" s="59" cm="1">
        <f t="array" ref="BS46:BS49">TRANSPOSE(foram!A91:D91)</f>
        <v>4.8510739999999997E-2</v>
      </c>
    </row>
    <row r="47" spans="2:71" x14ac:dyDescent="0.25">
      <c r="B47" s="52">
        <v>6.6600000000000006E-5</v>
      </c>
      <c r="C47" s="52">
        <v>4.7797999999999998E-3</v>
      </c>
      <c r="D47" s="52">
        <v>28.057659999999998</v>
      </c>
      <c r="E47" s="52">
        <v>8.1256029999999999</v>
      </c>
      <c r="F47" s="52">
        <v>2.2274153000000001E-3</v>
      </c>
      <c r="G47" s="52">
        <v>2.1272283999999999E-4</v>
      </c>
      <c r="H47" s="52">
        <v>34.221947</v>
      </c>
      <c r="I47" s="52">
        <v>0.24196196</v>
      </c>
      <c r="J47" s="52">
        <v>0.27871310999999999</v>
      </c>
      <c r="K47" s="52">
        <v>3.6322470085233143E-2</v>
      </c>
      <c r="L47" s="52">
        <v>0.55699754010927838</v>
      </c>
      <c r="M47" s="52">
        <v>0.28362785000000001</v>
      </c>
      <c r="N47" s="52">
        <v>0.47766396</v>
      </c>
      <c r="O47" s="52">
        <v>0.35067874036202989</v>
      </c>
      <c r="P47" s="52">
        <v>1.1855208723620301</v>
      </c>
      <c r="Q47" s="65">
        <v>2.1770230000000002E-2</v>
      </c>
      <c r="T47" s="63">
        <v>6.7700000000000006E-5</v>
      </c>
      <c r="U47" s="63">
        <v>3.7046000000000002E-3</v>
      </c>
      <c r="V47" s="63">
        <v>29.596976999999999</v>
      </c>
      <c r="W47" s="63">
        <v>7.9504320000000002</v>
      </c>
      <c r="X47" s="63">
        <v>2.2350467999999999E-3</v>
      </c>
      <c r="Y47" s="63">
        <v>2.0820001000000001E-4</v>
      </c>
      <c r="Z47" s="63">
        <v>34.20767</v>
      </c>
      <c r="AA47" s="63">
        <v>0.22849824699999999</v>
      </c>
      <c r="AB47" s="63">
        <v>0.24590211000000001</v>
      </c>
      <c r="AC47" s="63">
        <v>3.1758744080124537E-2</v>
      </c>
      <c r="AD47" s="63">
        <v>0.50615910110324536</v>
      </c>
      <c r="AE47" s="63">
        <v>0.26619842999999999</v>
      </c>
      <c r="AF47" s="63">
        <v>0.45328019000000003</v>
      </c>
      <c r="AG47" s="63">
        <v>0.33146265033754779</v>
      </c>
      <c r="AH47" s="63">
        <v>1.1257127903375479</v>
      </c>
      <c r="AI47" s="66">
        <v>1.7902417E-2</v>
      </c>
      <c r="AL47" s="54">
        <v>7.0500000000000006E-5</v>
      </c>
      <c r="AM47" s="54">
        <v>2.8907999999999998E-3</v>
      </c>
      <c r="AN47" s="54">
        <v>31.146667000000001</v>
      </c>
      <c r="AO47" s="54">
        <v>7.7610125999999999</v>
      </c>
      <c r="AP47" s="54">
        <v>2.2438355000000002E-3</v>
      </c>
      <c r="AQ47" s="54">
        <v>2.0401929999999999E-4</v>
      </c>
      <c r="AR47" s="54">
        <v>34.193516000000002</v>
      </c>
      <c r="AS47" s="54">
        <v>0.21432579299999999</v>
      </c>
      <c r="AT47" s="54">
        <v>0.21852104999999999</v>
      </c>
      <c r="AU47" s="54">
        <v>2.8311599076885189E-2</v>
      </c>
      <c r="AV47" s="54">
        <v>0.46115844209940848</v>
      </c>
      <c r="AW47" s="54">
        <v>0.249568296</v>
      </c>
      <c r="AX47" s="54">
        <v>0.43086107000000001</v>
      </c>
      <c r="AY47" s="54">
        <v>0.3147812003278902</v>
      </c>
      <c r="AZ47" s="54">
        <v>1.08046090832789</v>
      </c>
      <c r="BA47" s="54">
        <v>1.508378E-2</v>
      </c>
      <c r="BD47" s="59">
        <v>6.9900000000000005E-5</v>
      </c>
      <c r="BE47" s="59">
        <v>3.3154999999999999E-3</v>
      </c>
      <c r="BF47" s="59">
        <v>30.364156999999999</v>
      </c>
      <c r="BG47" s="59">
        <v>7.8675389999999998</v>
      </c>
      <c r="BH47" s="59">
        <v>2.24091E-3</v>
      </c>
      <c r="BI47" s="59">
        <v>2.0606417E-4</v>
      </c>
      <c r="BJ47" s="59">
        <v>34.203957000000003</v>
      </c>
      <c r="BK47" s="59">
        <v>0.221489188</v>
      </c>
      <c r="BL47" s="59">
        <v>0.23232942000000001</v>
      </c>
      <c r="BM47" s="59">
        <v>3.0250510079040019E-2</v>
      </c>
      <c r="BN47" s="59">
        <v>0.48406911810194952</v>
      </c>
      <c r="BO47" s="59">
        <v>0.25781558999999998</v>
      </c>
      <c r="BP47" s="59">
        <v>0.44266218000000002</v>
      </c>
      <c r="BQ47" s="59">
        <v>0.32488072034789067</v>
      </c>
      <c r="BR47" s="59">
        <v>1.091464035347891</v>
      </c>
      <c r="BS47" s="59">
        <v>1.6898297E-2</v>
      </c>
    </row>
    <row r="48" spans="2:71" x14ac:dyDescent="0.25">
      <c r="B48" s="52">
        <v>6.3700000000000003E-5</v>
      </c>
      <c r="C48" s="52">
        <v>1.0865E-3</v>
      </c>
      <c r="D48" s="52">
        <v>29.356268</v>
      </c>
      <c r="E48" s="52">
        <v>8.1173029999999997</v>
      </c>
      <c r="F48" s="52">
        <v>2.2208662999999998E-3</v>
      </c>
      <c r="G48" s="52">
        <v>2.0464191E-4</v>
      </c>
      <c r="H48" s="52">
        <v>34.177025</v>
      </c>
      <c r="I48" s="52">
        <v>0.23731488000000001</v>
      </c>
      <c r="J48" s="52">
        <v>0.14127358000000001</v>
      </c>
      <c r="K48" s="52">
        <v>1.59047137E-10</v>
      </c>
      <c r="L48" s="52">
        <v>0.37858846016756997</v>
      </c>
      <c r="M48" s="52">
        <v>0.20578029</v>
      </c>
      <c r="N48" s="52">
        <v>0.36354127000000003</v>
      </c>
      <c r="O48" s="52">
        <v>2.5982183000000002E-10</v>
      </c>
      <c r="P48" s="52">
        <v>0.61009042031584315</v>
      </c>
      <c r="Q48" s="65">
        <v>5.5999121999999998E-11</v>
      </c>
      <c r="T48" s="63">
        <v>6.7799999999999995E-5</v>
      </c>
      <c r="U48" s="63">
        <v>8.3160000000000005E-4</v>
      </c>
      <c r="V48" s="63">
        <v>30.912310000000002</v>
      </c>
      <c r="W48" s="63">
        <v>7.9297490000000002</v>
      </c>
      <c r="X48" s="63">
        <v>2.2291329999999999E-3</v>
      </c>
      <c r="Y48" s="63">
        <v>2.0047608999999999E-4</v>
      </c>
      <c r="Z48" s="63">
        <v>34.163319999999999</v>
      </c>
      <c r="AA48" s="63">
        <v>0.22560921</v>
      </c>
      <c r="AB48" s="63">
        <v>0.12650842600000001</v>
      </c>
      <c r="AC48" s="63">
        <v>1.4447616699999999E-10</v>
      </c>
      <c r="AD48" s="63">
        <v>0.35211763615265718</v>
      </c>
      <c r="AE48" s="63">
        <v>0.19696192000000001</v>
      </c>
      <c r="AF48" s="63">
        <v>0.34169632999999999</v>
      </c>
      <c r="AG48" s="63">
        <v>2.4233721500000001E-10</v>
      </c>
      <c r="AH48" s="63">
        <v>0.58361539929558826</v>
      </c>
      <c r="AI48" s="66">
        <v>5.2557386000000001E-11</v>
      </c>
      <c r="AL48" s="54">
        <v>7.3700000000000002E-5</v>
      </c>
      <c r="AM48" s="54">
        <v>6.3529999999999999E-4</v>
      </c>
      <c r="AN48" s="54">
        <v>32.47392</v>
      </c>
      <c r="AO48" s="54">
        <v>7.7325343999999996</v>
      </c>
      <c r="AP48" s="54">
        <v>2.2384592E-3</v>
      </c>
      <c r="AQ48" s="54">
        <v>1.9656765000000001E-4</v>
      </c>
      <c r="AR48" s="54">
        <v>34.148677999999997</v>
      </c>
      <c r="AS48" s="54">
        <v>0.214102195</v>
      </c>
      <c r="AT48" s="54">
        <v>0.113792605</v>
      </c>
      <c r="AU48" s="54">
        <v>1.3552927700000001E-10</v>
      </c>
      <c r="AV48" s="54">
        <v>0.32789480014345812</v>
      </c>
      <c r="AW48" s="54">
        <v>0.18867587499999999</v>
      </c>
      <c r="AX48" s="54">
        <v>0.322434</v>
      </c>
      <c r="AY48" s="54">
        <v>2.31399354E-10</v>
      </c>
      <c r="AZ48" s="54">
        <v>0.5658131452830405</v>
      </c>
      <c r="BA48" s="54">
        <v>4.9825012E-11</v>
      </c>
      <c r="BD48" s="59">
        <v>7.1500000000000003E-5</v>
      </c>
      <c r="BE48" s="59">
        <v>7.381E-4</v>
      </c>
      <c r="BF48" s="59">
        <v>31.682043</v>
      </c>
      <c r="BG48" s="59">
        <v>7.8462477000000002</v>
      </c>
      <c r="BH48" s="59">
        <v>2.2352848E-3</v>
      </c>
      <c r="BI48" s="59">
        <v>1.9851999999999999E-4</v>
      </c>
      <c r="BJ48" s="59">
        <v>34.159176000000002</v>
      </c>
      <c r="BK48" s="59">
        <v>0.21996878</v>
      </c>
      <c r="BL48" s="59">
        <v>0.120690007</v>
      </c>
      <c r="BM48" s="59">
        <v>1.4223019800000001E-10</v>
      </c>
      <c r="BN48" s="59">
        <v>0.34065878715033798</v>
      </c>
      <c r="BO48" s="59">
        <v>0.19309061999999999</v>
      </c>
      <c r="BP48" s="59">
        <v>0.33360193999999999</v>
      </c>
      <c r="BQ48" s="59">
        <v>2.4196242300000002E-10</v>
      </c>
      <c r="BR48" s="59">
        <v>0.56629502629360351</v>
      </c>
      <c r="BS48" s="59">
        <v>5.1617692999999998E-11</v>
      </c>
    </row>
    <row r="49" spans="2:71" x14ac:dyDescent="0.25">
      <c r="B49" s="52">
        <v>5.7800000000000002E-5</v>
      </c>
      <c r="C49" s="52">
        <v>2.1189999999999998E-3</v>
      </c>
      <c r="D49" s="52">
        <v>28.002746999999999</v>
      </c>
      <c r="E49" s="52">
        <v>8.1359980000000007</v>
      </c>
      <c r="F49" s="52">
        <v>2.2218274000000001E-3</v>
      </c>
      <c r="G49" s="52">
        <v>2.0696768000000001E-4</v>
      </c>
      <c r="H49" s="52">
        <v>34.185879999999997</v>
      </c>
      <c r="I49" s="52">
        <v>0.25328100999999997</v>
      </c>
      <c r="J49" s="52">
        <v>0.18086406499999999</v>
      </c>
      <c r="K49" s="52">
        <v>9.0730471699999996E-10</v>
      </c>
      <c r="L49" s="52">
        <v>0.43414507591849522</v>
      </c>
      <c r="M49" s="52">
        <v>0.21408949999999999</v>
      </c>
      <c r="N49" s="52">
        <v>0.40187381999999999</v>
      </c>
      <c r="O49" s="52">
        <v>6.9722975199999999E-10</v>
      </c>
      <c r="P49" s="52">
        <v>0.6560976467694285</v>
      </c>
      <c r="Q49" s="65">
        <v>7.2182815000000006E-11</v>
      </c>
      <c r="T49" s="63">
        <v>5.8900000000000002E-5</v>
      </c>
      <c r="U49" s="63">
        <v>1.5698999999999999E-3</v>
      </c>
      <c r="V49" s="63">
        <v>29.616409999999998</v>
      </c>
      <c r="W49" s="63">
        <v>7.9414296000000002</v>
      </c>
      <c r="X49" s="63">
        <v>2.2297761999999998E-3</v>
      </c>
      <c r="Y49" s="63">
        <v>2.0251096E-4</v>
      </c>
      <c r="Z49" s="63">
        <v>34.172085000000003</v>
      </c>
      <c r="AA49" s="63">
        <v>0.24246736999999999</v>
      </c>
      <c r="AB49" s="63">
        <v>0.15951855400000001</v>
      </c>
      <c r="AC49" s="63">
        <v>4.9487495599999996E-10</v>
      </c>
      <c r="AD49" s="63">
        <v>0.40198592450522408</v>
      </c>
      <c r="AE49" s="63">
        <v>0.20464616999999999</v>
      </c>
      <c r="AF49" s="63">
        <v>0.37388115</v>
      </c>
      <c r="AG49" s="63">
        <v>5.4253071000000005E-10</v>
      </c>
      <c r="AH49" s="63">
        <v>0.62401996560934281</v>
      </c>
      <c r="AI49" s="66">
        <v>6.5595289999999994E-11</v>
      </c>
      <c r="AL49" s="54">
        <v>6.2100000000000005E-5</v>
      </c>
      <c r="AM49" s="54">
        <v>1.1747000000000001E-3</v>
      </c>
      <c r="AN49" s="54">
        <v>31.237545000000001</v>
      </c>
      <c r="AO49" s="54">
        <v>7.7375363999999998</v>
      </c>
      <c r="AP49" s="54">
        <v>2.2388932000000001E-3</v>
      </c>
      <c r="AQ49" s="54">
        <v>1.9831104000000001E-4</v>
      </c>
      <c r="AR49" s="54">
        <v>34.159022999999998</v>
      </c>
      <c r="AS49" s="54">
        <v>0.23120218000000001</v>
      </c>
      <c r="AT49" s="54">
        <v>0.14135602</v>
      </c>
      <c r="AU49" s="54">
        <v>3.3881486699999999E-10</v>
      </c>
      <c r="AV49" s="54">
        <v>0.37255820034855308</v>
      </c>
      <c r="AW49" s="54">
        <v>0.19581671</v>
      </c>
      <c r="AX49" s="54">
        <v>0.34947718999999999</v>
      </c>
      <c r="AY49" s="54">
        <v>4.5683263999999999E-10</v>
      </c>
      <c r="AZ49" s="54">
        <v>0.60253011252049782</v>
      </c>
      <c r="BA49" s="54">
        <v>6.0525090000000006E-11</v>
      </c>
      <c r="BD49" s="59">
        <v>6.1299999999999999E-5</v>
      </c>
      <c r="BE49" s="59">
        <v>1.3806000000000001E-3</v>
      </c>
      <c r="BF49" s="59">
        <v>30.416654999999999</v>
      </c>
      <c r="BG49" s="59">
        <v>7.8564524999999996</v>
      </c>
      <c r="BH49" s="59">
        <v>2.2357723000000001E-3</v>
      </c>
      <c r="BI49" s="59">
        <v>2.0040065E-4</v>
      </c>
      <c r="BJ49" s="59">
        <v>34.169162999999998</v>
      </c>
      <c r="BK49" s="59">
        <v>0.23701404400000001</v>
      </c>
      <c r="BL49" s="59">
        <v>0.15107957299999999</v>
      </c>
      <c r="BM49" s="59">
        <v>4.2987867099999998E-10</v>
      </c>
      <c r="BN49" s="59">
        <v>0.38809361743999488</v>
      </c>
      <c r="BO49" s="59">
        <v>0.20049937500000001</v>
      </c>
      <c r="BP49" s="59">
        <v>0.36326270999999999</v>
      </c>
      <c r="BQ49" s="59">
        <v>5.2208694999999996E-10</v>
      </c>
      <c r="BR49" s="59">
        <v>0.60293671558575201</v>
      </c>
      <c r="BS49" s="59">
        <v>6.3641579999999994E-11</v>
      </c>
    </row>
    <row r="50" spans="2:71" x14ac:dyDescent="0.25">
      <c r="B50" s="52" cm="1">
        <f t="array" ref="B50:B53">TRANSPOSE(Fe!A18:D18)</f>
        <v>6.2500000000000001E-5</v>
      </c>
      <c r="C50" s="52" cm="1">
        <f t="array" ref="C50:C53">TRANSPOSE('PO4'!A18:D18)</f>
        <v>5.3005999999999999E-3</v>
      </c>
      <c r="D50" s="52" cm="1">
        <f t="array" ref="D50:D53">TRANSPOSE(surface_T!A18:D18)</f>
        <v>27.872467</v>
      </c>
      <c r="E50" s="52" cm="1">
        <f t="array" ref="E50:E53">TRANSPOSE(surface_ph!A18:D18)</f>
        <v>8.1246279999999995</v>
      </c>
      <c r="F50" s="52" cm="1">
        <f t="array" ref="F50:F53">TRANSPOSE(surface_Alk!A18:D18)</f>
        <v>2.2375530000000002E-3</v>
      </c>
      <c r="G50" s="52" cm="1">
        <f t="array" ref="G50:G53">TRANSPOSE(surface_oxugen!A18:D18)</f>
        <v>2.1815552E-4</v>
      </c>
      <c r="H50" s="52" cm="1">
        <f t="array" ref="H50:H53">TRANSPOSE(Surface_sal!A18:D18)</f>
        <v>34.35201</v>
      </c>
      <c r="I50" s="52" cm="1">
        <f t="array" ref="I50:I53">TRANSPOSE(picophyto!A18:D18)</f>
        <v>0.24264663</v>
      </c>
      <c r="J50" s="52" cm="1">
        <f t="array" ref="J50:J53">TRANSPOSE(nanophyto!A18:D18)</f>
        <v>0.30486459999999999</v>
      </c>
      <c r="K50" s="52" cm="1">
        <f t="array" ref="K50:K53">TRANSPOSE(microphyto!A18:D18)</f>
        <v>4.554774609950505E-2</v>
      </c>
      <c r="L50" s="52" cm="1">
        <f t="array" ref="L50:L53">TRANSPOSE(total_phyto!A18:D18)</f>
        <v>0.59305897612598812</v>
      </c>
      <c r="M50" s="52" cm="1">
        <f t="array" ref="M50:M53">TRANSPOSE(nanozoo!A18:D18)</f>
        <v>0.30345580999999999</v>
      </c>
      <c r="N50" s="52" cm="1">
        <f t="array" ref="N50:N53">TRANSPOSE(microzoo!A18:D18)</f>
        <v>0.51744053999999995</v>
      </c>
      <c r="O50" s="52" cm="1">
        <f t="array" ref="O50:O53">TRANSPOSE(mesozoo!A18:D18)</f>
        <v>0.50288089999999996</v>
      </c>
      <c r="P50" s="52" cm="1">
        <f t="array" ref="P50:P53">TRANSPOSE(total_zoo!A18:D18)</f>
        <v>1.418347153</v>
      </c>
      <c r="Q50" s="65" cm="1">
        <f t="array" ref="Q50:Q53">TRANSPOSE(foram!A18:D18)</f>
        <v>4.045398E-2</v>
      </c>
      <c r="T50" s="63" cm="1">
        <f t="array" ref="T50:T53">TRANSPOSE(Fe!A129:D129)</f>
        <v>6.2199999999999994E-5</v>
      </c>
      <c r="U50" s="63" cm="1">
        <f t="array" ref="U50:U53">TRANSPOSE('PO4'!A129:D129)</f>
        <v>4.0276000000000001E-3</v>
      </c>
      <c r="V50" s="63" cm="1">
        <f t="array" ref="V50:V53">TRANSPOSE(surface_T!A129:D129)</f>
        <v>29.410962999999999</v>
      </c>
      <c r="W50" s="63" cm="1">
        <f t="array" ref="W50:W53">TRANSPOSE(surface_ph!A129:D129)</f>
        <v>7.9615609999999997</v>
      </c>
      <c r="X50" s="63" cm="1">
        <f t="array" ref="X50:X53">TRANSPOSE(surface_Alk!A129:D129)</f>
        <v>2.2452280000000002E-3</v>
      </c>
      <c r="Y50" s="63" cm="1">
        <f t="array" ref="Y50:Y53">TRANSPOSE(surface_oxugen!A129:D129)</f>
        <v>2.1320437E-4</v>
      </c>
      <c r="Z50" s="63" cm="1">
        <f t="array" ref="Z50:Z53">TRANSPOSE(Surface_sal!A129:D129)</f>
        <v>34.340890000000002</v>
      </c>
      <c r="AA50" s="63" cm="1">
        <f t="array" ref="AA50:AA53">TRANSPOSE(picophyto!A129:D129)</f>
        <v>0.22913124400000001</v>
      </c>
      <c r="AB50" s="63" cm="1">
        <f t="array" ref="AB50:AB53">TRANSPOSE(nanophyto!A129:D129)</f>
        <v>0.26010628000000002</v>
      </c>
      <c r="AC50" s="63" cm="1">
        <f t="array" ref="AC50:AC53">TRANSPOSE(microphyto!A129:D129)</f>
        <v>3.9581490092756987E-2</v>
      </c>
      <c r="AD50" s="63" cm="1">
        <f t="array" ref="AD50:AD53">TRANSPOSE(total_phyto!A129:D129)</f>
        <v>0.52881901411808174</v>
      </c>
      <c r="AE50" s="63" cm="1">
        <f t="array" ref="AE50:AE53">TRANSPOSE(nanozoo!A129:D129)</f>
        <v>0.27950082999999998</v>
      </c>
      <c r="AF50" s="63" cm="1">
        <f t="array" ref="AF50:AF53">TRANSPOSE(microzoo!A129:D129)</f>
        <v>0.48800942000000003</v>
      </c>
      <c r="AG50" s="63" cm="1">
        <f t="array" ref="AG50:AG53">TRANSPOSE(mesozoo!A129:D129)</f>
        <v>0.47274857999999997</v>
      </c>
      <c r="AH50" s="63" cm="1">
        <f t="array" ref="AH50:AH53">TRANSPOSE(total_zoo!A129:D129)</f>
        <v>1.335657417</v>
      </c>
      <c r="AI50" s="66" cm="1">
        <f t="array" ref="AI50:AI53">TRANSPOSE(foram!A129:D129)</f>
        <v>3.5253013999999999E-2</v>
      </c>
      <c r="AL50" s="54" cm="1">
        <f t="array" ref="AL50:AL53">TRANSPOSE(Fe!A166:D166)</f>
        <v>6.3299999999999994E-5</v>
      </c>
      <c r="AM50" s="54" cm="1">
        <f t="array" ref="AM50:AM53">TRANSPOSE('PO4'!A166:D166)</f>
        <v>3.0544999999999999E-3</v>
      </c>
      <c r="AN50" s="54" cm="1">
        <f t="array" ref="AN50:AN53">TRANSPOSE(surface_T!A166:D166)</f>
        <v>30.96078</v>
      </c>
      <c r="AO50" s="54" cm="1">
        <f t="array" ref="AO50:AO53">TRANSPOSE(surface_ph!A166:D166)</f>
        <v>7.7783236999999996</v>
      </c>
      <c r="AP50" s="54" cm="1">
        <f t="array" ref="AP50:AP53">TRANSPOSE(surface_Alk!A166:D166)</f>
        <v>2.2543727E-3</v>
      </c>
      <c r="AQ50" s="54" cm="1">
        <f t="array" ref="AQ50:AQ53">TRANSPOSE(surface_oxugen!A166:D166)</f>
        <v>2.0866739000000001E-4</v>
      </c>
      <c r="AR50" s="54" cm="1">
        <f t="array" ref="AR50:AR53">TRANSPOSE(Surface_sal!A166:D166)</f>
        <v>34.331429999999997</v>
      </c>
      <c r="AS50" s="54" cm="1">
        <f t="array" ref="AS50:AS53">TRANSPOSE(picophyto!A166:D166)</f>
        <v>0.21463905999999999</v>
      </c>
      <c r="AT50" s="54" cm="1">
        <f t="array" ref="AT50:AT53">TRANSPOSE(nanophyto!A166:D166)</f>
        <v>0.22216005999999999</v>
      </c>
      <c r="AU50" s="54" cm="1">
        <f t="array" ref="AU50:AU53">TRANSPOSE(microphyto!A166:D166)</f>
        <v>3.4777805087816381E-2</v>
      </c>
      <c r="AV50" s="54" cm="1">
        <f t="array" ref="AV50:AV53">TRANSPOSE(total_phyto!A166:D166)</f>
        <v>0.47157692511226967</v>
      </c>
      <c r="AW50" s="54" cm="1">
        <f t="array" ref="AW50:AW53">TRANSPOSE(nanozoo!A166:D166)</f>
        <v>0.25603397999999999</v>
      </c>
      <c r="AX50" s="54" cm="1">
        <f t="array" ref="AX50:AX53">TRANSPOSE(microzoo!A166:D166)</f>
        <v>0.45971595999999998</v>
      </c>
      <c r="AY50" s="54" cm="1">
        <f t="array" ref="AY50:AY53">TRANSPOSE(mesozoo!A166:D166)</f>
        <v>0.44527747000000001</v>
      </c>
      <c r="AZ50" s="54" cm="1">
        <f t="array" ref="AZ50:AZ53">TRANSPOSE(total_zoo!A166:D166)</f>
        <v>1.270040018</v>
      </c>
      <c r="BA50" s="54" cm="1">
        <f t="array" ref="BA50:BA53">TRANSPOSE(foram!A166:D166)</f>
        <v>3.1052730000000001E-2</v>
      </c>
      <c r="BD50" s="59" cm="1">
        <f t="array" ref="BD50:BD53">TRANSPOSE(Fe!A92:D92)</f>
        <v>6.3399999999999996E-5</v>
      </c>
      <c r="BE50" s="59" cm="1">
        <f t="array" ref="BE50:BE53">TRANSPOSE('PO4'!A92:D92)</f>
        <v>3.5395000000000001E-3</v>
      </c>
      <c r="BF50" s="59" cm="1">
        <f t="array" ref="BF50:BF53">TRANSPOSE(surface_T!A92:D92)</f>
        <v>30.177591</v>
      </c>
      <c r="BG50" s="59" cm="1">
        <f t="array" ref="BG50:BG53">TRANSPOSE(surface_ph!A92:D92)</f>
        <v>7.8792057</v>
      </c>
      <c r="BH50" s="59" cm="1">
        <f t="array" ref="BH50:BH53">TRANSPOSE(surface_Alk!A92:D92)</f>
        <v>2.2512133999999999E-3</v>
      </c>
      <c r="BI50" s="59" cm="1">
        <f t="array" ref="BI50:BI53">TRANSPOSE(surface_oxugen!A92:D92)</f>
        <v>2.1082269E-4</v>
      </c>
      <c r="BJ50" s="59" cm="1">
        <f t="array" ref="BJ50:BJ53">TRANSPOSE(Surface_sal!A92:D92)</f>
        <v>34.340054000000002</v>
      </c>
      <c r="BK50" s="59" cm="1">
        <f t="array" ref="BK50:BK53">TRANSPOSE(picophyto!A92:D92)</f>
        <v>0.22207727599999999</v>
      </c>
      <c r="BL50" s="59" cm="1">
        <f t="array" ref="BL50:BL53">TRANSPOSE(nanophyto!A92:D92)</f>
        <v>0.24105831999999999</v>
      </c>
      <c r="BM50" s="59" cm="1">
        <f t="array" ref="BM50:BM53">TRANSPOSE(microphyto!A92:D92)</f>
        <v>3.7297577090628482E-2</v>
      </c>
      <c r="BN50" s="59" cm="1">
        <f t="array" ref="BN50:BN53">TRANSPOSE(total_phyto!A92:D92)</f>
        <v>0.50043317311557378</v>
      </c>
      <c r="BO50" s="59" cm="1">
        <f t="array" ref="BO50:BO53">TRANSPOSE(nanozoo!A92:D92)</f>
        <v>0.26775525</v>
      </c>
      <c r="BP50" s="59" cm="1">
        <f t="array" ref="BP50:BP53">TRANSPOSE(microzoo!A92:D92)</f>
        <v>0.47416443000000003</v>
      </c>
      <c r="BQ50" s="59" cm="1">
        <f t="array" ref="BQ50:BQ53">TRANSPOSE(mesozoo!A92:D92)</f>
        <v>0.46102087000000003</v>
      </c>
      <c r="BR50" s="59" cm="1">
        <f t="array" ref="BR50:BR53">TRANSPOSE(total_zoo!A92:D92)</f>
        <v>1.287021484</v>
      </c>
      <c r="BS50" s="59" cm="1">
        <f t="array" ref="BS50:BS53">TRANSPOSE(foram!A92:D92)</f>
        <v>3.3361460000000003E-2</v>
      </c>
    </row>
    <row r="51" spans="2:71" x14ac:dyDescent="0.25">
      <c r="B51" s="52">
        <v>6.0800000000000001E-5</v>
      </c>
      <c r="C51" s="52">
        <v>2.8960000000000001E-3</v>
      </c>
      <c r="D51" s="52">
        <v>28.266504000000001</v>
      </c>
      <c r="E51" s="52">
        <v>8.1252099999999992</v>
      </c>
      <c r="F51" s="52">
        <v>2.2203838000000001E-3</v>
      </c>
      <c r="G51" s="52">
        <v>2.1171539999999999E-4</v>
      </c>
      <c r="H51" s="52">
        <v>34.131770000000003</v>
      </c>
      <c r="I51" s="52">
        <v>0.25079828999999998</v>
      </c>
      <c r="J51" s="52">
        <v>0.24190397</v>
      </c>
      <c r="K51" s="52">
        <v>1.6782114053617479E-2</v>
      </c>
      <c r="L51" s="52">
        <v>0.50948437407112357</v>
      </c>
      <c r="M51" s="52">
        <v>0.26177135000000001</v>
      </c>
      <c r="N51" s="52">
        <v>0.42000399999999999</v>
      </c>
      <c r="O51" s="52">
        <v>0.21742499010980421</v>
      </c>
      <c r="P51" s="52">
        <v>0.94673336431479926</v>
      </c>
      <c r="Q51" s="65">
        <v>2.0486608E-10</v>
      </c>
      <c r="T51" s="63">
        <v>6.3E-5</v>
      </c>
      <c r="U51" s="63">
        <v>2.2802E-3</v>
      </c>
      <c r="V51" s="63">
        <v>29.823252</v>
      </c>
      <c r="W51" s="63">
        <v>7.9481516000000001</v>
      </c>
      <c r="X51" s="63">
        <v>2.2278828999999999E-3</v>
      </c>
      <c r="Y51" s="63">
        <v>2.0729710000000001E-4</v>
      </c>
      <c r="Z51" s="63">
        <v>34.111539999999998</v>
      </c>
      <c r="AA51" s="63">
        <v>0.23800783</v>
      </c>
      <c r="AB51" s="63">
        <v>0.216348814</v>
      </c>
      <c r="AC51" s="63">
        <v>1.4444946051826609E-2</v>
      </c>
      <c r="AD51" s="63">
        <v>0.46880159006885702</v>
      </c>
      <c r="AE51" s="63">
        <v>0.25098351400000002</v>
      </c>
      <c r="AF51" s="63">
        <v>0.40218863999999999</v>
      </c>
      <c r="AG51" s="63">
        <v>0.21007950011115359</v>
      </c>
      <c r="AH51" s="63">
        <v>0.91428729030607936</v>
      </c>
      <c r="AI51" s="66">
        <v>1.9219970999999999E-10</v>
      </c>
      <c r="AL51" s="54">
        <v>6.69E-5</v>
      </c>
      <c r="AM51" s="54">
        <v>1.8006000000000001E-3</v>
      </c>
      <c r="AN51" s="54">
        <v>31.387177999999999</v>
      </c>
      <c r="AO51" s="54">
        <v>7.7579966000000002</v>
      </c>
      <c r="AP51" s="54">
        <v>2.2364843000000001E-3</v>
      </c>
      <c r="AQ51" s="54">
        <v>2.0323589000000001E-4</v>
      </c>
      <c r="AR51" s="54">
        <v>34.09122</v>
      </c>
      <c r="AS51" s="54">
        <v>0.22417772399999999</v>
      </c>
      <c r="AT51" s="54">
        <v>0.19415101000000001</v>
      </c>
      <c r="AU51" s="54">
        <v>1.291032605085099E-2</v>
      </c>
      <c r="AV51" s="54">
        <v>0.43123906006761842</v>
      </c>
      <c r="AW51" s="54">
        <v>0.24000084599999999</v>
      </c>
      <c r="AX51" s="54">
        <v>0.38538945000000002</v>
      </c>
      <c r="AY51" s="54">
        <v>0.20417756011347049</v>
      </c>
      <c r="AZ51" s="54">
        <v>0.8901786763049564</v>
      </c>
      <c r="BA51" s="54">
        <v>1.8570424000000001E-10</v>
      </c>
      <c r="BD51" s="59">
        <v>6.58E-5</v>
      </c>
      <c r="BE51" s="59">
        <v>2.0495999999999999E-3</v>
      </c>
      <c r="BF51" s="59">
        <v>30.594857999999999</v>
      </c>
      <c r="BG51" s="59">
        <v>7.8649829999999996</v>
      </c>
      <c r="BH51" s="59">
        <v>2.2336713000000001E-3</v>
      </c>
      <c r="BI51" s="59">
        <v>2.0522100000000001E-4</v>
      </c>
      <c r="BJ51" s="59">
        <v>34.104667999999997</v>
      </c>
      <c r="BK51" s="59">
        <v>0.2313733</v>
      </c>
      <c r="BL51" s="59">
        <v>0.20582474000000001</v>
      </c>
      <c r="BM51" s="59">
        <v>1.3899041051655171E-2</v>
      </c>
      <c r="BN51" s="59">
        <v>0.45109708106863561</v>
      </c>
      <c r="BO51" s="59">
        <v>0.24582383999999999</v>
      </c>
      <c r="BP51" s="59">
        <v>0.39420754000000002</v>
      </c>
      <c r="BQ51" s="59">
        <v>0.20840465011317891</v>
      </c>
      <c r="BR51" s="59">
        <v>0.89489723630466478</v>
      </c>
      <c r="BS51" s="59">
        <v>1.9129330000000001E-10</v>
      </c>
    </row>
    <row r="52" spans="2:71" x14ac:dyDescent="0.25">
      <c r="B52" s="52">
        <v>6.0900000000000003E-5</v>
      </c>
      <c r="C52" s="52">
        <v>9.9780000000000008E-4</v>
      </c>
      <c r="D52" s="52">
        <v>29.250315000000001</v>
      </c>
      <c r="E52" s="52">
        <v>8.1186900000000009</v>
      </c>
      <c r="F52" s="52">
        <v>2.202126E-3</v>
      </c>
      <c r="G52" s="52">
        <v>2.0565169999999999E-4</v>
      </c>
      <c r="H52" s="52">
        <v>33.888382</v>
      </c>
      <c r="I52" s="52">
        <v>0.24123250600000001</v>
      </c>
      <c r="J52" s="52">
        <v>0.14024763600000001</v>
      </c>
      <c r="K52" s="52">
        <v>1.3533161E-10</v>
      </c>
      <c r="L52" s="52">
        <v>0.38148014214353437</v>
      </c>
      <c r="M52" s="52">
        <v>0.20628725000000001</v>
      </c>
      <c r="N52" s="52">
        <v>0.36356504000000001</v>
      </c>
      <c r="O52" s="52">
        <v>2.2743850299999999E-10</v>
      </c>
      <c r="P52" s="52">
        <v>0.61083615728206375</v>
      </c>
      <c r="Q52" s="65">
        <v>5.4601444999999998E-11</v>
      </c>
      <c r="T52" s="63">
        <v>6.5400000000000004E-5</v>
      </c>
      <c r="U52" s="63">
        <v>7.739E-4</v>
      </c>
      <c r="V52" s="63">
        <v>30.819728999999999</v>
      </c>
      <c r="W52" s="63">
        <v>7.933643</v>
      </c>
      <c r="X52" s="63">
        <v>2.2095897999999999E-3</v>
      </c>
      <c r="Y52" s="63">
        <v>2.0146577E-4</v>
      </c>
      <c r="Z52" s="63">
        <v>33.862476000000001</v>
      </c>
      <c r="AA52" s="63">
        <v>0.229068044</v>
      </c>
      <c r="AB52" s="63">
        <v>0.12687018899999999</v>
      </c>
      <c r="AC52" s="63">
        <v>1.2963672599999999E-10</v>
      </c>
      <c r="AD52" s="63">
        <v>0.35593823313765388</v>
      </c>
      <c r="AE52" s="63">
        <v>0.19822617000000001</v>
      </c>
      <c r="AF52" s="63">
        <v>0.34608178000000001</v>
      </c>
      <c r="AG52" s="63">
        <v>2.2388113999999999E-10</v>
      </c>
      <c r="AH52" s="63">
        <v>0.58894381027678988</v>
      </c>
      <c r="AI52" s="66">
        <v>5.2417484E-11</v>
      </c>
      <c r="AL52" s="54">
        <v>7.1400000000000001E-5</v>
      </c>
      <c r="AM52" s="54">
        <v>5.9719999999999999E-4</v>
      </c>
      <c r="AN52" s="54">
        <v>32.395434999999999</v>
      </c>
      <c r="AO52" s="54">
        <v>7.738632</v>
      </c>
      <c r="AP52" s="54">
        <v>2.2180746000000002E-3</v>
      </c>
      <c r="AQ52" s="54">
        <v>1.9753688000000001E-4</v>
      </c>
      <c r="AR52" s="54">
        <v>33.835590000000003</v>
      </c>
      <c r="AS52" s="54">
        <v>0.21696363399999999</v>
      </c>
      <c r="AT52" s="54">
        <v>0.11560621</v>
      </c>
      <c r="AU52" s="54">
        <v>1.2648270200000001E-10</v>
      </c>
      <c r="AV52" s="54">
        <v>0.33256984413438978</v>
      </c>
      <c r="AW52" s="54">
        <v>0.19052232399999999</v>
      </c>
      <c r="AX52" s="54">
        <v>0.33073598999999998</v>
      </c>
      <c r="AY52" s="54">
        <v>2.2378127999999999E-10</v>
      </c>
      <c r="AZ52" s="54">
        <v>0.57424090027583274</v>
      </c>
      <c r="BA52" s="54">
        <v>5.0831343E-11</v>
      </c>
      <c r="BD52" s="59">
        <v>6.9099999999999999E-5</v>
      </c>
      <c r="BE52" s="59">
        <v>6.8889999999999999E-4</v>
      </c>
      <c r="BF52" s="59">
        <v>31.595558</v>
      </c>
      <c r="BG52" s="59">
        <v>7.850098</v>
      </c>
      <c r="BH52" s="59">
        <v>2.2153142E-3</v>
      </c>
      <c r="BI52" s="59">
        <v>1.9949961000000001E-4</v>
      </c>
      <c r="BJ52" s="59">
        <v>33.851779999999998</v>
      </c>
      <c r="BK52" s="59">
        <v>0.22314862999999999</v>
      </c>
      <c r="BL52" s="59">
        <v>0.121496437</v>
      </c>
      <c r="BM52" s="59">
        <v>1.29435972E-10</v>
      </c>
      <c r="BN52" s="59">
        <v>0.34464506713744308</v>
      </c>
      <c r="BO52" s="59">
        <v>0.19461690000000001</v>
      </c>
      <c r="BP52" s="59">
        <v>0.33989947999999998</v>
      </c>
      <c r="BQ52" s="59">
        <v>2.2746950000000001E-10</v>
      </c>
      <c r="BR52" s="59">
        <v>0.57462461727952086</v>
      </c>
      <c r="BS52" s="59">
        <v>5.2014354999999997E-11</v>
      </c>
    </row>
    <row r="53" spans="2:71" x14ac:dyDescent="0.25">
      <c r="B53" s="52">
        <v>5.24E-5</v>
      </c>
      <c r="C53" s="52">
        <v>1.3431999999999999E-3</v>
      </c>
      <c r="D53" s="52">
        <v>29.393384999999999</v>
      </c>
      <c r="E53" s="52">
        <v>8.1187919999999991</v>
      </c>
      <c r="F53" s="52">
        <v>2.2204440999999998E-3</v>
      </c>
      <c r="G53" s="52">
        <v>2.0403355E-4</v>
      </c>
      <c r="H53" s="52">
        <v>34.168247000000001</v>
      </c>
      <c r="I53" s="52">
        <v>0.245388944</v>
      </c>
      <c r="J53" s="52">
        <v>0.15729905999999999</v>
      </c>
      <c r="K53" s="52">
        <v>2.2890255899999999E-10</v>
      </c>
      <c r="L53" s="52">
        <v>0.40268800423858081</v>
      </c>
      <c r="M53" s="52">
        <v>0.20746924</v>
      </c>
      <c r="N53" s="52">
        <v>0.38210252</v>
      </c>
      <c r="O53" s="52">
        <v>3.7682616999999998E-10</v>
      </c>
      <c r="P53" s="52">
        <v>0.63009074044050273</v>
      </c>
      <c r="Q53" s="65">
        <v>6.3653759999999994E-11</v>
      </c>
      <c r="T53" s="63">
        <v>5.4299999999999998E-5</v>
      </c>
      <c r="U53" s="63">
        <v>1.0165E-3</v>
      </c>
      <c r="V53" s="63">
        <v>30.978511999999998</v>
      </c>
      <c r="W53" s="63">
        <v>7.9361959999999998</v>
      </c>
      <c r="X53" s="63">
        <v>2.2278812000000002E-3</v>
      </c>
      <c r="Y53" s="63">
        <v>1.998797E-4</v>
      </c>
      <c r="Z53" s="63">
        <v>34.145184</v>
      </c>
      <c r="AA53" s="63">
        <v>0.23368247</v>
      </c>
      <c r="AB53" s="63">
        <v>0.13997899599999999</v>
      </c>
      <c r="AC53" s="63">
        <v>1.93457987E-10</v>
      </c>
      <c r="AD53" s="63">
        <v>0.37366146620270541</v>
      </c>
      <c r="AE53" s="63">
        <v>0.19911729</v>
      </c>
      <c r="AF53" s="63">
        <v>0.36035820000000002</v>
      </c>
      <c r="AG53" s="63">
        <v>3.3757637999999999E-10</v>
      </c>
      <c r="AH53" s="63">
        <v>0.60437523439802432</v>
      </c>
      <c r="AI53" s="66">
        <v>5.9652070000000002E-11</v>
      </c>
      <c r="AL53" s="54">
        <v>5.77E-5</v>
      </c>
      <c r="AM53" s="54">
        <v>7.6800000000000002E-4</v>
      </c>
      <c r="AN53" s="54">
        <v>32.573658000000002</v>
      </c>
      <c r="AO53" s="54">
        <v>7.7412130000000001</v>
      </c>
      <c r="AP53" s="54">
        <v>2.2364342999999999E-3</v>
      </c>
      <c r="AQ53" s="54">
        <v>1.9595610000000001E-4</v>
      </c>
      <c r="AR53" s="54">
        <v>34.122259999999997</v>
      </c>
      <c r="AS53" s="54">
        <v>0.22169691</v>
      </c>
      <c r="AT53" s="54">
        <v>0.12543959499999999</v>
      </c>
      <c r="AU53" s="54">
        <v>1.7425608100000001E-10</v>
      </c>
      <c r="AV53" s="54">
        <v>0.34713650518319678</v>
      </c>
      <c r="AW53" s="54">
        <v>0.19109822500000001</v>
      </c>
      <c r="AX53" s="54">
        <v>0.3412171</v>
      </c>
      <c r="AY53" s="54">
        <v>3.1513483300000002E-10</v>
      </c>
      <c r="AZ53" s="54">
        <v>0.58677728637369964</v>
      </c>
      <c r="BA53" s="54">
        <v>5.6582123999999998E-11</v>
      </c>
      <c r="BD53" s="59">
        <v>5.6700000000000003E-5</v>
      </c>
      <c r="BE53" s="59">
        <v>8.9619999999999999E-4</v>
      </c>
      <c r="BF53" s="59">
        <v>31.765795000000001</v>
      </c>
      <c r="BG53" s="59">
        <v>7.8532339999999996</v>
      </c>
      <c r="BH53" s="59">
        <v>2.2336866000000001E-3</v>
      </c>
      <c r="BI53" s="59">
        <v>1.9790844999999999E-4</v>
      </c>
      <c r="BJ53" s="59">
        <v>34.137920000000001</v>
      </c>
      <c r="BK53" s="59">
        <v>0.227917905</v>
      </c>
      <c r="BL53" s="59">
        <v>0.13317810499999999</v>
      </c>
      <c r="BM53" s="59">
        <v>1.8696928E-10</v>
      </c>
      <c r="BN53" s="59">
        <v>0.3610960101961162</v>
      </c>
      <c r="BO53" s="59">
        <v>0.19534625999999999</v>
      </c>
      <c r="BP53" s="59">
        <v>0.35209009000000002</v>
      </c>
      <c r="BQ53" s="59">
        <v>3.3544003599999998E-10</v>
      </c>
      <c r="BR53" s="59">
        <v>0.58714058339400488</v>
      </c>
      <c r="BS53" s="59">
        <v>5.8541275999999999E-11</v>
      </c>
    </row>
    <row r="54" spans="2:71" x14ac:dyDescent="0.25">
      <c r="B54" s="52" t="str" cm="1">
        <f t="array" ref="B54:B57">TRANSPOSE(Fe!A19:D19)</f>
        <v>NA</v>
      </c>
      <c r="C54" s="52" t="str" cm="1">
        <f t="array" ref="C54:C57">TRANSPOSE('PO4'!A19:D19)</f>
        <v>NA</v>
      </c>
      <c r="D54" s="52" t="str" cm="1">
        <f t="array" ref="D54:D57">TRANSPOSE(surface_T!A19:D19)</f>
        <v>NaN</v>
      </c>
      <c r="E54" s="52" t="str" cm="1">
        <f t="array" ref="E54:E57">TRANSPOSE(surface_ph!A19:D19)</f>
        <v>NaN</v>
      </c>
      <c r="F54" s="52" t="str" cm="1">
        <f t="array" ref="F54:F57">TRANSPOSE(surface_Alk!A19:D19)</f>
        <v>NaN</v>
      </c>
      <c r="G54" s="52" t="str" cm="1">
        <f t="array" ref="G54:G57">TRANSPOSE(surface_oxugen!A19:D19)</f>
        <v>NaN</v>
      </c>
      <c r="H54" s="52" t="str" cm="1">
        <f t="array" ref="H54:H57">TRANSPOSE(Surface_sal!A19:D19)</f>
        <v>NaN</v>
      </c>
      <c r="I54" s="52" t="str" cm="1">
        <f t="array" ref="I54:I57">TRANSPOSE(picophyto!A19:D19)</f>
        <v>NA</v>
      </c>
      <c r="J54" s="52" t="str" cm="1">
        <f t="array" ref="J54:J57">TRANSPOSE(nanophyto!A19:D19)</f>
        <v>NA</v>
      </c>
      <c r="K54" s="52" t="str" cm="1">
        <f t="array" ref="K54:K57">TRANSPOSE(microphyto!A19:D19)</f>
        <v>NA</v>
      </c>
      <c r="L54" s="52" t="str" cm="1">
        <f t="array" ref="L54:L57">TRANSPOSE(total_phyto!A19:D19)</f>
        <v>NA</v>
      </c>
      <c r="M54" s="52" t="str" cm="1">
        <f t="array" ref="M54:M57">TRANSPOSE(nanozoo!A19:D19)</f>
        <v>NA</v>
      </c>
      <c r="N54" s="52" t="str" cm="1">
        <f t="array" ref="N54:N57">TRANSPOSE(microzoo!A19:D19)</f>
        <v>NA</v>
      </c>
      <c r="O54" s="52" t="str" cm="1">
        <f t="array" ref="O54:O57">TRANSPOSE(mesozoo!A19:D19)</f>
        <v>NA</v>
      </c>
      <c r="P54" s="52" t="str" cm="1">
        <f t="array" ref="P54:P57">TRANSPOSE(total_zoo!A19:D19)</f>
        <v>NA</v>
      </c>
      <c r="Q54" s="65" t="str" cm="1">
        <f t="array" ref="Q54:Q57">TRANSPOSE(foram!A19:D19)</f>
        <v>NaN</v>
      </c>
      <c r="T54" s="63" t="str" cm="1">
        <f t="array" ref="T54:T57">TRANSPOSE(Fe!A130:D130)</f>
        <v>NA</v>
      </c>
      <c r="U54" s="63" t="str" cm="1">
        <f t="array" ref="U54:U57">TRANSPOSE('PO4'!A130:D130)</f>
        <v>NA</v>
      </c>
      <c r="V54" s="63" t="str" cm="1">
        <f t="array" ref="V54:V57">TRANSPOSE(surface_T!A130:D130)</f>
        <v>NaN</v>
      </c>
      <c r="W54" s="63" t="str" cm="1">
        <f t="array" ref="W54:W57">TRANSPOSE(surface_ph!A130:D130)</f>
        <v>NaN</v>
      </c>
      <c r="X54" s="63" t="str" cm="1">
        <f t="array" ref="X54:X57">TRANSPOSE(surface_Alk!A130:D130)</f>
        <v>NaN</v>
      </c>
      <c r="Y54" s="63" t="str" cm="1">
        <f t="array" ref="Y54:Y57">TRANSPOSE(surface_oxugen!A130:D130)</f>
        <v>NaN</v>
      </c>
      <c r="Z54" s="63" t="str" cm="1">
        <f t="array" ref="Z54:Z57">TRANSPOSE(Surface_sal!A130:D130)</f>
        <v>NaN</v>
      </c>
      <c r="AA54" s="63" t="str" cm="1">
        <f t="array" ref="AA54:AA57">TRANSPOSE(picophyto!A130:D130)</f>
        <v>NA</v>
      </c>
      <c r="AB54" s="63" t="str" cm="1">
        <f t="array" ref="AB54:AB57">TRANSPOSE(nanophyto!A130:D130)</f>
        <v>NA</v>
      </c>
      <c r="AC54" s="63" t="str" cm="1">
        <f t="array" ref="AC54:AC57">TRANSPOSE(microphyto!A130:D130)</f>
        <v>NA</v>
      </c>
      <c r="AD54" s="63" t="str" cm="1">
        <f t="array" ref="AD54:AD57">TRANSPOSE(total_phyto!A130:D130)</f>
        <v>NA</v>
      </c>
      <c r="AE54" s="63" t="str" cm="1">
        <f t="array" ref="AE54:AE57">TRANSPOSE(nanozoo!A130:D130)</f>
        <v>NA</v>
      </c>
      <c r="AF54" s="63" t="str" cm="1">
        <f t="array" ref="AF54:AF57">TRANSPOSE(microzoo!A130:D130)</f>
        <v>NA</v>
      </c>
      <c r="AG54" s="63" t="str" cm="1">
        <f t="array" ref="AG54:AG57">TRANSPOSE(mesozoo!A130:D130)</f>
        <v>NA</v>
      </c>
      <c r="AH54" s="63" t="str" cm="1">
        <f t="array" ref="AH54:AH57">TRANSPOSE(total_zoo!A130:D130)</f>
        <v>NA</v>
      </c>
      <c r="AI54" s="66" t="str" cm="1">
        <f t="array" ref="AI54:AI57">TRANSPOSE(foram!A130:D130)</f>
        <v>NaN</v>
      </c>
      <c r="AL54" s="54" t="str" cm="1">
        <f t="array" ref="AL54:AL57">TRANSPOSE(Fe!A167:D167)</f>
        <v>NA</v>
      </c>
      <c r="AM54" s="54" t="str" cm="1">
        <f t="array" ref="AM54:AM57">TRANSPOSE('PO4'!A167:D167)</f>
        <v>NA</v>
      </c>
      <c r="AN54" s="54" t="str" cm="1">
        <f t="array" ref="AN54:AN57">TRANSPOSE(surface_T!A167:D167)</f>
        <v>NaN</v>
      </c>
      <c r="AO54" s="54" t="str" cm="1">
        <f t="array" ref="AO54:AO57">TRANSPOSE(surface_ph!A167:D167)</f>
        <v>NaN</v>
      </c>
      <c r="AP54" s="54" t="str" cm="1">
        <f t="array" ref="AP54:AP57">TRANSPOSE(surface_Alk!A167:D167)</f>
        <v>NaN</v>
      </c>
      <c r="AQ54" s="54" t="str" cm="1">
        <f t="array" ref="AQ54:AQ57">TRANSPOSE(surface_oxugen!A167:D167)</f>
        <v>NaN</v>
      </c>
      <c r="AR54" s="54" t="str" cm="1">
        <f t="array" ref="AR54:AR57">TRANSPOSE(Surface_sal!A167:D167)</f>
        <v>NaN</v>
      </c>
      <c r="AS54" s="54" t="str" cm="1">
        <f t="array" ref="AS54:AS57">TRANSPOSE(picophyto!A167:D167)</f>
        <v>NA</v>
      </c>
      <c r="AT54" s="54" t="str" cm="1">
        <f t="array" ref="AT54:AT57">TRANSPOSE(nanophyto!A167:D167)</f>
        <v>NA</v>
      </c>
      <c r="AU54" s="54" t="str" cm="1">
        <f t="array" ref="AU54:AU57">TRANSPOSE(microphyto!A167:D167)</f>
        <v>NA</v>
      </c>
      <c r="AV54" s="54" t="str" cm="1">
        <f t="array" ref="AV54:AV57">TRANSPOSE(total_phyto!A167:D167)</f>
        <v>NA</v>
      </c>
      <c r="AW54" s="54" t="str" cm="1">
        <f t="array" ref="AW54:AW57">TRANSPOSE(nanozoo!A167:D167)</f>
        <v>NA</v>
      </c>
      <c r="AX54" s="54" t="str" cm="1">
        <f t="array" ref="AX54:AX57">TRANSPOSE(microzoo!A167:D167)</f>
        <v>NA</v>
      </c>
      <c r="AY54" s="54" t="str" cm="1">
        <f t="array" ref="AY54:AY57">TRANSPOSE(mesozoo!A167:D167)</f>
        <v>NA</v>
      </c>
      <c r="AZ54" s="54" t="str" cm="1">
        <f t="array" ref="AZ54:AZ57">TRANSPOSE(total_zoo!A167:D167)</f>
        <v>NA</v>
      </c>
      <c r="BA54" s="54" t="str" cm="1">
        <f t="array" ref="BA54:BA57">TRANSPOSE(foram!A167:D167)</f>
        <v>NaN</v>
      </c>
      <c r="BD54" s="59" t="str" cm="1">
        <f t="array" ref="BD54:BD57">TRANSPOSE(Fe!A93:D93)</f>
        <v>NA</v>
      </c>
      <c r="BE54" s="59" t="str" cm="1">
        <f t="array" ref="BE54:BE57">TRANSPOSE('PO4'!A93:D93)</f>
        <v>NA</v>
      </c>
      <c r="BF54" s="59" t="str" cm="1">
        <f t="array" ref="BF54:BF57">TRANSPOSE(surface_T!A93:D93)</f>
        <v>NaN</v>
      </c>
      <c r="BG54" s="59" t="str" cm="1">
        <f t="array" ref="BG54:BG57">TRANSPOSE(surface_ph!A93:D93)</f>
        <v>NaN</v>
      </c>
      <c r="BH54" s="59" t="str" cm="1">
        <f t="array" ref="BH54:BH57">TRANSPOSE(surface_Alk!A93:D93)</f>
        <v>NaN</v>
      </c>
      <c r="BI54" s="59" t="str" cm="1">
        <f t="array" ref="BI54:BI57">TRANSPOSE(surface_oxugen!A93:D93)</f>
        <v>NaN</v>
      </c>
      <c r="BJ54" s="59" t="str" cm="1">
        <f t="array" ref="BJ54:BJ57">TRANSPOSE(Surface_sal!A93:D93)</f>
        <v>NaN</v>
      </c>
      <c r="BK54" s="59" t="str" cm="1">
        <f t="array" ref="BK54:BK57">TRANSPOSE(picophyto!A93:D93)</f>
        <v>NA</v>
      </c>
      <c r="BL54" s="59" t="str" cm="1">
        <f t="array" ref="BL54:BL57">TRANSPOSE(nanophyto!A93:D93)</f>
        <v>NA</v>
      </c>
      <c r="BM54" s="59" t="str" cm="1">
        <f t="array" ref="BM54:BM57">TRANSPOSE(microphyto!A93:D93)</f>
        <v>NA</v>
      </c>
      <c r="BN54" s="59" t="str" cm="1">
        <f t="array" ref="BN54:BN57">TRANSPOSE(total_phyto!A93:D93)</f>
        <v>NA</v>
      </c>
      <c r="BO54" s="59" t="str" cm="1">
        <f t="array" ref="BO54:BO57">TRANSPOSE(nanozoo!A93:D93)</f>
        <v>NA</v>
      </c>
      <c r="BP54" s="59" t="str" cm="1">
        <f t="array" ref="BP54:BP57">TRANSPOSE(microzoo!A93:D93)</f>
        <v>NA</v>
      </c>
      <c r="BQ54" s="59" t="str" cm="1">
        <f t="array" ref="BQ54:BQ57">TRANSPOSE(mesozoo!A93:D93)</f>
        <v>NA</v>
      </c>
      <c r="BR54" s="59" t="str" cm="1">
        <f t="array" ref="BR54:BR57">TRANSPOSE(total_zoo!A93:D93)</f>
        <v>NA</v>
      </c>
      <c r="BS54" s="59" t="str" cm="1">
        <f t="array" ref="BS54:BS57">TRANSPOSE(foram!A93:D93)</f>
        <v>NaN</v>
      </c>
    </row>
    <row r="55" spans="2:71" x14ac:dyDescent="0.25">
      <c r="B55" s="52" t="str">
        <v>NA</v>
      </c>
      <c r="C55" s="52" t="str">
        <v>NA</v>
      </c>
      <c r="D55" s="52" t="str">
        <v>NaN</v>
      </c>
      <c r="E55" s="52" t="str">
        <v>NaN</v>
      </c>
      <c r="F55" s="52" t="str">
        <v>NaN</v>
      </c>
      <c r="G55" s="52" t="str">
        <v>NaN</v>
      </c>
      <c r="H55" s="52" t="str">
        <v>NaN</v>
      </c>
      <c r="I55" s="52" t="str">
        <v>NA</v>
      </c>
      <c r="J55" s="52" t="str">
        <v>NA</v>
      </c>
      <c r="K55" s="52" t="str">
        <v>NA</v>
      </c>
      <c r="L55" s="52" t="str">
        <v>NA</v>
      </c>
      <c r="M55" s="52" t="str">
        <v>NA</v>
      </c>
      <c r="N55" s="52" t="str">
        <v>NA</v>
      </c>
      <c r="O55" s="52" t="str">
        <v>NA</v>
      </c>
      <c r="P55" s="52" t="str">
        <v>NA</v>
      </c>
      <c r="Q55" s="65" t="str">
        <v>NaN</v>
      </c>
      <c r="T55" s="63" t="str">
        <v>NA</v>
      </c>
      <c r="U55" s="63" t="str">
        <v>NA</v>
      </c>
      <c r="V55" s="63" t="str">
        <v>NaN</v>
      </c>
      <c r="W55" s="63" t="str">
        <v>NaN</v>
      </c>
      <c r="X55" s="63" t="str">
        <v>NaN</v>
      </c>
      <c r="Y55" s="63" t="str">
        <v>NaN</v>
      </c>
      <c r="Z55" s="63" t="str">
        <v>NaN</v>
      </c>
      <c r="AA55" s="63" t="str">
        <v>NA</v>
      </c>
      <c r="AB55" s="63" t="str">
        <v>NA</v>
      </c>
      <c r="AC55" s="63" t="str">
        <v>NA</v>
      </c>
      <c r="AD55" s="63" t="str">
        <v>NA</v>
      </c>
      <c r="AE55" s="63" t="str">
        <v>NA</v>
      </c>
      <c r="AF55" s="63" t="str">
        <v>NA</v>
      </c>
      <c r="AG55" s="63" t="str">
        <v>NA</v>
      </c>
      <c r="AH55" s="63" t="str">
        <v>NA</v>
      </c>
      <c r="AI55" s="66" t="str">
        <v>NaN</v>
      </c>
      <c r="AL55" s="54" t="str">
        <v>NA</v>
      </c>
      <c r="AM55" s="54" t="str">
        <v>NA</v>
      </c>
      <c r="AN55" s="54" t="str">
        <v>NaN</v>
      </c>
      <c r="AO55" s="54" t="str">
        <v>NaN</v>
      </c>
      <c r="AP55" s="54" t="str">
        <v>NaN</v>
      </c>
      <c r="AQ55" s="54" t="str">
        <v>NaN</v>
      </c>
      <c r="AR55" s="54" t="str">
        <v>NaN</v>
      </c>
      <c r="AS55" s="54" t="str">
        <v>NA</v>
      </c>
      <c r="AT55" s="54" t="str">
        <v>NA</v>
      </c>
      <c r="AU55" s="54" t="str">
        <v>NA</v>
      </c>
      <c r="AV55" s="54" t="str">
        <v>NA</v>
      </c>
      <c r="AW55" s="54" t="str">
        <v>NA</v>
      </c>
      <c r="AX55" s="54" t="str">
        <v>NA</v>
      </c>
      <c r="AY55" s="54" t="str">
        <v>NA</v>
      </c>
      <c r="AZ55" s="54" t="str">
        <v>NA</v>
      </c>
      <c r="BA55" s="54" t="str">
        <v>NaN</v>
      </c>
      <c r="BD55" s="59" t="str">
        <v>NA</v>
      </c>
      <c r="BE55" s="59" t="str">
        <v>NA</v>
      </c>
      <c r="BF55" s="59" t="str">
        <v>NaN</v>
      </c>
      <c r="BG55" s="59" t="str">
        <v>NaN</v>
      </c>
      <c r="BH55" s="59" t="str">
        <v>NaN</v>
      </c>
      <c r="BI55" s="59" t="str">
        <v>NaN</v>
      </c>
      <c r="BJ55" s="59" t="str">
        <v>NaN</v>
      </c>
      <c r="BK55" s="59" t="str">
        <v>NA</v>
      </c>
      <c r="BL55" s="59" t="str">
        <v>NA</v>
      </c>
      <c r="BM55" s="59" t="str">
        <v>NA</v>
      </c>
      <c r="BN55" s="59" t="str">
        <v>NA</v>
      </c>
      <c r="BO55" s="59" t="str">
        <v>NA</v>
      </c>
      <c r="BP55" s="59" t="str">
        <v>NA</v>
      </c>
      <c r="BQ55" s="59" t="str">
        <v>NA</v>
      </c>
      <c r="BR55" s="59" t="str">
        <v>NA</v>
      </c>
      <c r="BS55" s="59" t="str">
        <v>NaN</v>
      </c>
    </row>
    <row r="56" spans="2:71" x14ac:dyDescent="0.25">
      <c r="B56" s="52">
        <v>6.1699999999999995E-5</v>
      </c>
      <c r="C56" s="52">
        <v>7.9109999999999998E-4</v>
      </c>
      <c r="D56" s="52">
        <v>29.479123999999999</v>
      </c>
      <c r="E56" s="52">
        <v>8.1166525000000007</v>
      </c>
      <c r="F56" s="52">
        <v>2.1852737E-3</v>
      </c>
      <c r="G56" s="52">
        <v>2.054448E-4</v>
      </c>
      <c r="H56" s="52">
        <v>33.62876</v>
      </c>
      <c r="I56" s="52">
        <v>0.23850732599999999</v>
      </c>
      <c r="J56" s="52">
        <v>0.12774523400000001</v>
      </c>
      <c r="K56" s="52">
        <v>1.1004584099999999E-10</v>
      </c>
      <c r="L56" s="52">
        <v>0.36625256011737201</v>
      </c>
      <c r="M56" s="52">
        <v>0.20248439400000001</v>
      </c>
      <c r="N56" s="52">
        <v>0.34204219000000002</v>
      </c>
      <c r="O56" s="52">
        <v>1.8513811700000001E-10</v>
      </c>
      <c r="P56" s="52">
        <v>0.58508088823360194</v>
      </c>
      <c r="Q56" s="65">
        <v>4.8441690000000003E-11</v>
      </c>
      <c r="T56" s="63">
        <v>6.6600000000000006E-5</v>
      </c>
      <c r="U56" s="63">
        <v>6.0990000000000003E-4</v>
      </c>
      <c r="V56" s="63">
        <v>31.053508999999998</v>
      </c>
      <c r="W56" s="63">
        <v>7.9316434999999998</v>
      </c>
      <c r="X56" s="63">
        <v>2.1922552999999998E-3</v>
      </c>
      <c r="Y56" s="63">
        <v>2.0130661E-4</v>
      </c>
      <c r="Z56" s="63">
        <v>33.595547000000003</v>
      </c>
      <c r="AA56" s="63">
        <v>0.22564743000000001</v>
      </c>
      <c r="AB56" s="63">
        <v>0.115989168</v>
      </c>
      <c r="AC56" s="63">
        <v>1.07535383E-10</v>
      </c>
      <c r="AD56" s="63">
        <v>0.34163659811475222</v>
      </c>
      <c r="AE56" s="63">
        <v>0.19487135999999999</v>
      </c>
      <c r="AF56" s="63">
        <v>0.32721144000000002</v>
      </c>
      <c r="AG56" s="63">
        <v>1.8547006600000001E-10</v>
      </c>
      <c r="AH56" s="63">
        <v>0.56585098123277078</v>
      </c>
      <c r="AI56" s="66">
        <v>4.6940143E-11</v>
      </c>
      <c r="AL56" s="54">
        <v>7.3100000000000001E-5</v>
      </c>
      <c r="AM56" s="54">
        <v>4.661E-4</v>
      </c>
      <c r="AN56" s="54">
        <v>32.636180000000003</v>
      </c>
      <c r="AO56" s="54">
        <v>7.7382169999999997</v>
      </c>
      <c r="AP56" s="54">
        <v>2.2002098000000001E-3</v>
      </c>
      <c r="AQ56" s="54">
        <v>1.9739776000000001E-4</v>
      </c>
      <c r="AR56" s="54">
        <v>33.560986</v>
      </c>
      <c r="AS56" s="54">
        <v>0.212917514</v>
      </c>
      <c r="AT56" s="54">
        <v>0.10608015699999999</v>
      </c>
      <c r="AU56" s="54">
        <v>1.06441152E-10</v>
      </c>
      <c r="AV56" s="54">
        <v>0.31899767111360899</v>
      </c>
      <c r="AW56" s="54">
        <v>0.18746857</v>
      </c>
      <c r="AX56" s="54">
        <v>0.31406463000000001</v>
      </c>
      <c r="AY56" s="54">
        <v>1.8768991799999999E-10</v>
      </c>
      <c r="AZ56" s="54">
        <v>0.55281814523446138</v>
      </c>
      <c r="BA56" s="54">
        <v>4.5928632000000002E-11</v>
      </c>
      <c r="BD56" s="59">
        <v>7.0599999999999995E-5</v>
      </c>
      <c r="BE56" s="59">
        <v>5.4000000000000001E-4</v>
      </c>
      <c r="BF56" s="59">
        <v>31.832211999999998</v>
      </c>
      <c r="BG56" s="59">
        <v>7.848382</v>
      </c>
      <c r="BH56" s="59">
        <v>2.1976456E-3</v>
      </c>
      <c r="BI56" s="59">
        <v>1.9934983E-4</v>
      </c>
      <c r="BJ56" s="59">
        <v>33.579770000000003</v>
      </c>
      <c r="BK56" s="59">
        <v>0.21950473000000001</v>
      </c>
      <c r="BL56" s="59">
        <v>0.111590591</v>
      </c>
      <c r="BM56" s="59">
        <v>1.07868187E-10</v>
      </c>
      <c r="BN56" s="59">
        <v>0.33109532111509782</v>
      </c>
      <c r="BO56" s="59">
        <v>0.19143404</v>
      </c>
      <c r="BP56" s="59">
        <v>0.32197671</v>
      </c>
      <c r="BQ56" s="59">
        <v>1.8868873E-10</v>
      </c>
      <c r="BR56" s="59">
        <v>0.55319650023546019</v>
      </c>
      <c r="BS56" s="59">
        <v>4.6750753000000002E-11</v>
      </c>
    </row>
    <row r="57" spans="2:71" x14ac:dyDescent="0.25">
      <c r="B57" s="52">
        <v>5.0599999999999997E-5</v>
      </c>
      <c r="C57" s="52">
        <v>9.1500000000000001E-4</v>
      </c>
      <c r="D57" s="52">
        <v>31.076882999999999</v>
      </c>
      <c r="E57" s="52">
        <v>8.0947150000000008</v>
      </c>
      <c r="F57" s="52">
        <v>2.2116213000000001E-3</v>
      </c>
      <c r="G57" s="52">
        <v>2.0373080999999999E-4</v>
      </c>
      <c r="H57" s="52">
        <v>34.026817000000001</v>
      </c>
      <c r="I57" s="52">
        <v>0.20851281999999999</v>
      </c>
      <c r="J57" s="52">
        <v>0.15041280600000001</v>
      </c>
      <c r="K57" s="52">
        <v>3.3775643E-10</v>
      </c>
      <c r="L57" s="52">
        <v>0.35892562634984582</v>
      </c>
      <c r="M57" s="52">
        <v>0.23346971999999999</v>
      </c>
      <c r="N57" s="52">
        <v>0.38028868999999998</v>
      </c>
      <c r="O57" s="52">
        <v>0.14997822008177419</v>
      </c>
      <c r="P57" s="52">
        <v>0.81053424019186382</v>
      </c>
      <c r="Q57" s="65">
        <v>1.1005402E-10</v>
      </c>
      <c r="T57" s="63">
        <v>5.2500000000000002E-5</v>
      </c>
      <c r="U57" s="63">
        <v>6.8300000000000001E-4</v>
      </c>
      <c r="V57" s="63">
        <v>32.624263999999997</v>
      </c>
      <c r="W57" s="63">
        <v>7.9208150000000002</v>
      </c>
      <c r="X57" s="63">
        <v>2.2187032999999999E-3</v>
      </c>
      <c r="Y57" s="63">
        <v>1.9987293E-4</v>
      </c>
      <c r="Z57" s="63">
        <v>33.999459999999999</v>
      </c>
      <c r="AA57" s="63">
        <v>0.192037555</v>
      </c>
      <c r="AB57" s="63">
        <v>0.13639573999999999</v>
      </c>
      <c r="AC57" s="63">
        <v>3.1545428799999997E-10</v>
      </c>
      <c r="AD57" s="63">
        <v>0.32843329532738469</v>
      </c>
      <c r="AE57" s="63">
        <v>0.22141180999999999</v>
      </c>
      <c r="AF57" s="63">
        <v>0.36310151000000002</v>
      </c>
      <c r="AG57" s="63">
        <v>0.14409965008197231</v>
      </c>
      <c r="AH57" s="63">
        <v>0.77819839719054129</v>
      </c>
      <c r="AI57" s="66">
        <v>1.0772474E-10</v>
      </c>
      <c r="AL57" s="54">
        <v>5.5800000000000001E-5</v>
      </c>
      <c r="AM57" s="54">
        <v>5.019E-4</v>
      </c>
      <c r="AN57" s="54">
        <v>34.189149999999998</v>
      </c>
      <c r="AO57" s="54">
        <v>7.735614</v>
      </c>
      <c r="AP57" s="54">
        <v>2.2269163999999999E-3</v>
      </c>
      <c r="AQ57" s="54">
        <v>1.961768E-4</v>
      </c>
      <c r="AR57" s="54">
        <v>33.972892999999999</v>
      </c>
      <c r="AS57" s="54">
        <v>0.17615892</v>
      </c>
      <c r="AT57" s="54">
        <v>0.122757517</v>
      </c>
      <c r="AU57" s="54">
        <v>3.0988871999999999E-10</v>
      </c>
      <c r="AV57" s="54">
        <v>0.29891643732176632</v>
      </c>
      <c r="AW57" s="54">
        <v>0.209516966</v>
      </c>
      <c r="AX57" s="54">
        <v>0.34678460999999999</v>
      </c>
      <c r="AY57" s="54">
        <v>0.1398725700828245</v>
      </c>
      <c r="AZ57" s="54">
        <v>0.75434153119141978</v>
      </c>
      <c r="BA57" s="54">
        <v>1.0692012E-10</v>
      </c>
      <c r="BD57" s="59">
        <v>5.4799999999999997E-5</v>
      </c>
      <c r="BE57" s="59">
        <v>5.9270000000000004E-4</v>
      </c>
      <c r="BF57" s="59">
        <v>33.398758000000001</v>
      </c>
      <c r="BG57" s="59">
        <v>7.8400892999999998</v>
      </c>
      <c r="BH57" s="59">
        <v>2.2243971E-3</v>
      </c>
      <c r="BI57" s="59">
        <v>1.9802352000000001E-4</v>
      </c>
      <c r="BJ57" s="59">
        <v>33.990676999999998</v>
      </c>
      <c r="BK57" s="59">
        <v>0.18389116999999999</v>
      </c>
      <c r="BL57" s="59">
        <v>0.12919147</v>
      </c>
      <c r="BM57" s="59">
        <v>3.20286897E-10</v>
      </c>
      <c r="BN57" s="59">
        <v>0.3130826403322457</v>
      </c>
      <c r="BO57" s="59">
        <v>0.215590435</v>
      </c>
      <c r="BP57" s="59">
        <v>0.35516258000000001</v>
      </c>
      <c r="BQ57" s="59">
        <v>0.14398004008327239</v>
      </c>
      <c r="BR57" s="59">
        <v>0.75926954519186785</v>
      </c>
      <c r="BS57" s="59">
        <v>1.0852601E-10</v>
      </c>
    </row>
    <row r="58" spans="2:71" x14ac:dyDescent="0.25">
      <c r="B58" s="52" cm="1">
        <f t="array" ref="B58:B65">TRANSPOSE(Fe!AC6:AJ6)</f>
        <v>3.7770000000000002E-4</v>
      </c>
      <c r="C58" s="52" cm="1">
        <f t="array" ref="C58:C65">TRANSPOSE('PO4'!AC6:AJ6)</f>
        <v>0.86365239999999999</v>
      </c>
      <c r="D58" s="52" cm="1">
        <f t="array" ref="D58:D65">TRANSPOSE(surface_T!AC6:AJ6)</f>
        <v>7.9955499999999997</v>
      </c>
      <c r="E58" s="52" cm="1">
        <f t="array" ref="E58:E65">TRANSPOSE(surface_ph!AC6:AJ6)</f>
        <v>8.1622029999999999</v>
      </c>
      <c r="F58" s="52" cm="1">
        <f t="array" ref="F58:F65">TRANSPOSE(surface_Alk!AC6:AJ6)</f>
        <v>2.3098695000000002E-3</v>
      </c>
      <c r="G58" s="52" cm="1">
        <f t="array" ref="G58:G65">TRANSPOSE(surface_oxugen!AC6:AJ6)</f>
        <v>2.9154156999999998E-4</v>
      </c>
      <c r="H58" s="52" cm="1">
        <f t="array" ref="H58:H65">TRANSPOSE(Surface_sal!AC6:AJ6)</f>
        <v>34.860619999999997</v>
      </c>
      <c r="I58" s="52" cm="1">
        <f t="array" ref="I58:I65">TRANSPOSE(picophyto!AC6:AJ6)</f>
        <v>0.21522349099999999</v>
      </c>
      <c r="J58" s="52" cm="1">
        <f t="array" ref="J58:J65">TRANSPOSE(nanophyto!AC6:AJ6)</f>
        <v>0.65939887999999991</v>
      </c>
      <c r="K58" s="52" cm="1">
        <f t="array" ref="K58:K65">TRANSPOSE(microphyto!AC6:AJ6)</f>
        <v>0.30643145999999999</v>
      </c>
      <c r="L58" s="52" cm="1">
        <f t="array" ref="L58:L65">TRANSPOSE(total_phyto!AC6:AJ6)</f>
        <v>1.1810538311040351</v>
      </c>
      <c r="M58" s="52" cm="1">
        <f t="array" ref="M58:M65">TRANSPOSE(nanozoo!AC6:AJ6)</f>
        <v>0.294992215</v>
      </c>
      <c r="N58" s="52" cm="1">
        <f t="array" ref="N58:N65">TRANSPOSE(microzoo!AC6:AJ6)</f>
        <v>0.71898013000000005</v>
      </c>
      <c r="O58" s="52" cm="1">
        <f t="array" ref="O58:O65">TRANSPOSE(mesozoo!AC6:AJ6)</f>
        <v>0.2860255501490756</v>
      </c>
      <c r="P58" s="52" cm="1">
        <f t="array" ref="P58:P65">TRANSPOSE(total_zoo!AC6:AJ6)</f>
        <v>1.407411764149076</v>
      </c>
      <c r="Q58" s="65" cm="1">
        <f t="array" ref="Q58:Q65">TRANSPOSE(foram!AC6:AJ6)</f>
        <v>9.1788729999999999E-2</v>
      </c>
      <c r="T58" s="63" cm="1">
        <f t="array" ref="T58:T65">TRANSPOSE(Fe!AC117:AJ117)</f>
        <v>3.5619999999999998E-4</v>
      </c>
      <c r="U58" s="63" cm="1">
        <f t="array" ref="U58:U65">TRANSPOSE('PO4'!AC117:AJ117)</f>
        <v>0.76340710000000001</v>
      </c>
      <c r="V58" s="63" cm="1">
        <f t="array" ref="V58:V65">TRANSPOSE(surface_T!AC117:AJ117)</f>
        <v>9.2753920000000001</v>
      </c>
      <c r="W58" s="63" cm="1">
        <f t="array" ref="W58:W65">TRANSPOSE(surface_ph!AC117:AJ117)</f>
        <v>7.9280396</v>
      </c>
      <c r="X58" s="63" cm="1">
        <f t="array" ref="X58:X65">TRANSPOSE(surface_Alk!AC117:AJ117)</f>
        <v>2.3138064E-3</v>
      </c>
      <c r="Y58" s="63" cm="1">
        <f t="array" ref="Y58:Y65">TRANSPOSE(surface_oxugen!AC117:AJ117)</f>
        <v>2.8406168E-4</v>
      </c>
      <c r="Z58" s="63" cm="1">
        <f t="array" ref="Z58:Z65">TRANSPOSE(Surface_sal!AC117:AJ117)</f>
        <v>34.85</v>
      </c>
      <c r="AA58" s="63" cm="1">
        <f t="array" ref="AA58:AA65">TRANSPOSE(picophyto!AC117:AJ117)</f>
        <v>0.21636335500000001</v>
      </c>
      <c r="AB58" s="63" cm="1">
        <f t="array" ref="AB58:AB65">TRANSPOSE(nanophyto!AC117:AJ117)</f>
        <v>0.64228466000000006</v>
      </c>
      <c r="AC58" s="63" cm="1">
        <f t="array" ref="AC58:AC65">TRANSPOSE(microphyto!AC117:AJ117)</f>
        <v>0.30473215999999997</v>
      </c>
      <c r="AD58" s="63" cm="1">
        <f t="array" ref="AD58:AD65">TRANSPOSE(total_phyto!AC117:AJ117)</f>
        <v>1.1633801751069111</v>
      </c>
      <c r="AE58" s="63" cm="1">
        <f t="array" ref="AE58:AE65">TRANSPOSE(nanozoo!AC117:AJ117)</f>
        <v>0.29318424500000001</v>
      </c>
      <c r="AF58" s="63" cm="1">
        <f t="array" ref="AF58:AF65">TRANSPOSE(microzoo!AC117:AJ117)</f>
        <v>0.69947848000000001</v>
      </c>
      <c r="AG58" s="63" cm="1">
        <f t="array" ref="AG58:AG65">TRANSPOSE(mesozoo!AC117:AJ117)</f>
        <v>0.31842414018475229</v>
      </c>
      <c r="AH58" s="63" cm="1">
        <f t="array" ref="AH58:AH65">TRANSPOSE(total_zoo!AC117:AJ117)</f>
        <v>1.417132542184752</v>
      </c>
      <c r="AI58" s="66" cm="1">
        <f t="array" ref="AI58:AI65">TRANSPOSE(foram!AC117:AJ117)</f>
        <v>9.22843E-2</v>
      </c>
      <c r="AL58" s="54" cm="1">
        <f t="array" ref="AL58:AL65">TRANSPOSE(Fe!AC154:AJ154)</f>
        <v>3.3389999999999998E-4</v>
      </c>
      <c r="AM58" s="54" cm="1">
        <f t="array" ref="AM58:AM65">TRANSPOSE('PO4'!AC154:AJ154)</f>
        <v>0.65041000000000004</v>
      </c>
      <c r="AN58" s="54" cm="1">
        <f t="array" ref="AN58:AN65">TRANSPOSE(surface_T!AC154:AJ154)</f>
        <v>10.606881</v>
      </c>
      <c r="AO58" s="54" cm="1">
        <f t="array" ref="AO58:AO65">TRANSPOSE(surface_ph!AC154:AJ154)</f>
        <v>7.7107596000000003</v>
      </c>
      <c r="AP58" s="54" cm="1">
        <f t="array" ref="AP58:AP65">TRANSPOSE(surface_Alk!AC154:AJ154)</f>
        <v>2.317815E-3</v>
      </c>
      <c r="AQ58" s="54" cm="1">
        <f t="array" ref="AQ58:AQ65">TRANSPOSE(surface_oxugen!AC154:AJ154)</f>
        <v>2.7671020000000001E-4</v>
      </c>
      <c r="AR58" s="54" cm="1">
        <f t="array" ref="AR58:AR65">TRANSPOSE(Surface_sal!AC154:AJ154)</f>
        <v>34.835937999999999</v>
      </c>
      <c r="AS58" s="54" cm="1">
        <f t="array" ref="AS58:AS65">TRANSPOSE(picophyto!AC154:AJ154)</f>
        <v>0.217448953</v>
      </c>
      <c r="AT58" s="54" cm="1">
        <f t="array" ref="AT58:AT65">TRANSPOSE(nanophyto!AC154:AJ154)</f>
        <v>0.62016618000000001</v>
      </c>
      <c r="AU58" s="54" cm="1">
        <f t="array" ref="AU58:AU65">TRANSPOSE(microphyto!AC154:AJ154)</f>
        <v>0.30146319999999999</v>
      </c>
      <c r="AV58" s="54" cm="1">
        <f t="array" ref="AV58:AV65">TRANSPOSE(total_phyto!AC154:AJ154)</f>
        <v>1.1390783331097549</v>
      </c>
      <c r="AW58" s="54" cm="1">
        <f t="array" ref="AW58:AW65">TRANSPOSE(nanozoo!AC154:AJ154)</f>
        <v>0.28795953600000002</v>
      </c>
      <c r="AX58" s="54" cm="1">
        <f t="array" ref="AX58:AX65">TRANSPOSE(microzoo!AC154:AJ154)</f>
        <v>0.67566693</v>
      </c>
      <c r="AY58" s="54" cm="1">
        <f t="array" ref="AY58:AY65">TRANSPOSE(mesozoo!AC154:AJ154)</f>
        <v>0.34112713023294822</v>
      </c>
      <c r="AZ58" s="54" cm="1">
        <f t="array" ref="AZ58:AZ65">TRANSPOSE(total_zoo!AC154:AJ154)</f>
        <v>1.428840209232948</v>
      </c>
      <c r="BA58" s="54" cm="1">
        <f t="array" ref="BA58:BA65">TRANSPOSE(foram!AC154:AJ154)</f>
        <v>9.0503040000000007E-2</v>
      </c>
      <c r="BD58" s="59" cm="1">
        <f t="array" ref="BD58:BD65">TRANSPOSE(Fe!AC80:AJ80)</f>
        <v>3.4689999999999998E-4</v>
      </c>
      <c r="BE58" s="59" cm="1">
        <f t="array" ref="BE58:BE65">TRANSPOSE('PO4'!AC80:AJ80)</f>
        <v>0.71121840000000003</v>
      </c>
      <c r="BF58" s="59" cm="1">
        <f t="array" ref="BF58:BF65">TRANSPOSE(surface_T!AC80:AJ80)</f>
        <v>9.9277859999999993</v>
      </c>
      <c r="BG58" s="59" cm="1">
        <f t="array" ref="BG58:BG65">TRANSPOSE(surface_ph!AC80:AJ80)</f>
        <v>7.8399330000000003</v>
      </c>
      <c r="BH58" s="59" cm="1">
        <f t="array" ref="BH58:BH65">TRANSPOSE(surface_Alk!AC80:AJ80)</f>
        <v>2.3162155000000001E-3</v>
      </c>
      <c r="BI58" s="59" cm="1">
        <f t="array" ref="BI58:BI65">TRANSPOSE(surface_oxugen!AC80:AJ80)</f>
        <v>2.8049047000000001E-4</v>
      </c>
      <c r="BJ58" s="59" cm="1">
        <f t="array" ref="BJ58:BJ65">TRANSPOSE(Surface_sal!AC80:AJ80)</f>
        <v>34.843994000000002</v>
      </c>
      <c r="BK58" s="59" cm="1">
        <f t="array" ref="BK58:BK65">TRANSPOSE(picophyto!AC80:AJ80)</f>
        <v>0.21668008699999999</v>
      </c>
      <c r="BL58" s="59" cm="1">
        <f t="array" ref="BL58:BL65">TRANSPOSE(nanophyto!AC80:AJ80)</f>
        <v>0.63000571999999999</v>
      </c>
      <c r="BM58" s="59" cm="1">
        <f t="array" ref="BM58:BM65">TRANSPOSE(microphyto!AC80:AJ80)</f>
        <v>0.30456525999999989</v>
      </c>
      <c r="BN58" s="59" cm="1">
        <f t="array" ref="BN58:BN65">TRANSPOSE(total_phyto!AC80:AJ80)</f>
        <v>1.151251067108874</v>
      </c>
      <c r="BO58" s="59" cm="1">
        <f t="array" ref="BO58:BO65">TRANSPOSE(nanozoo!AC80:AJ80)</f>
        <v>0.29001870600000001</v>
      </c>
      <c r="BP58" s="59" cm="1">
        <f t="array" ref="BP58:BP65">TRANSPOSE(microzoo!AC80:AJ80)</f>
        <v>0.68693265000000003</v>
      </c>
      <c r="BQ58" s="59" cm="1">
        <f t="array" ref="BQ58:BQ65">TRANSPOSE(mesozoo!AC80:AJ80)</f>
        <v>0.32940340020609588</v>
      </c>
      <c r="BR58" s="59" cm="1">
        <f t="array" ref="BR58:BR65">TRANSPOSE(total_zoo!AC80:AJ80)</f>
        <v>1.416236681206096</v>
      </c>
      <c r="BS58" s="59" cm="1">
        <f t="array" ref="BS58:BS65">TRANSPOSE(foram!AC80:AJ80)</f>
        <v>9.1405414000000004E-2</v>
      </c>
    </row>
    <row r="59" spans="2:71" x14ac:dyDescent="0.25">
      <c r="B59" s="52">
        <v>3.8010000000000002E-4</v>
      </c>
      <c r="C59" s="52">
        <v>0.88195069999999998</v>
      </c>
      <c r="D59" s="52">
        <v>8.2450310000000009</v>
      </c>
      <c r="E59" s="52">
        <v>8.1577920000000006</v>
      </c>
      <c r="F59" s="52">
        <v>2.3084846000000002E-3</v>
      </c>
      <c r="G59" s="52">
        <v>2.900442E-4</v>
      </c>
      <c r="H59" s="52">
        <v>34.853045999999999</v>
      </c>
      <c r="I59" s="52">
        <v>0.21596942599999999</v>
      </c>
      <c r="J59" s="52">
        <v>0.65876553000000004</v>
      </c>
      <c r="K59" s="52">
        <v>0.31158439999999998</v>
      </c>
      <c r="L59" s="52">
        <v>1.1863193561068279</v>
      </c>
      <c r="M59" s="52">
        <v>0.29629216000000003</v>
      </c>
      <c r="N59" s="52">
        <v>0.71817645000000008</v>
      </c>
      <c r="O59" s="52">
        <v>0.30295476016052081</v>
      </c>
      <c r="P59" s="52">
        <v>1.4276030531605211</v>
      </c>
      <c r="Q59" s="65">
        <v>9.3879975000000004E-2</v>
      </c>
      <c r="T59" s="63">
        <v>3.5869999999999999E-4</v>
      </c>
      <c r="U59" s="63">
        <v>0.78086639999999996</v>
      </c>
      <c r="V59" s="63">
        <v>9.5239139999999995</v>
      </c>
      <c r="W59" s="63">
        <v>7.9270372</v>
      </c>
      <c r="X59" s="63">
        <v>2.3125007000000001E-3</v>
      </c>
      <c r="Y59" s="63">
        <v>2.8263658000000002E-4</v>
      </c>
      <c r="Z59" s="63">
        <v>34.843066999999998</v>
      </c>
      <c r="AA59" s="63">
        <v>0.21660565000000001</v>
      </c>
      <c r="AB59" s="63">
        <v>0.63905918000000006</v>
      </c>
      <c r="AC59" s="63">
        <v>0.30962727000000001</v>
      </c>
      <c r="AD59" s="63">
        <v>1.1652921001098919</v>
      </c>
      <c r="AE59" s="63">
        <v>0.29314327000000001</v>
      </c>
      <c r="AF59" s="63">
        <v>0.69720453000000004</v>
      </c>
      <c r="AG59" s="63">
        <v>0.33058596019934411</v>
      </c>
      <c r="AH59" s="63">
        <v>1.4367714101993441</v>
      </c>
      <c r="AI59" s="66">
        <v>9.3556925999999999E-2</v>
      </c>
      <c r="AL59" s="54">
        <v>3.3619999999999999E-4</v>
      </c>
      <c r="AM59" s="54">
        <v>0.66774889999999998</v>
      </c>
      <c r="AN59" s="54">
        <v>10.853605</v>
      </c>
      <c r="AO59" s="54">
        <v>7.7106557000000002</v>
      </c>
      <c r="AP59" s="54">
        <v>2.3167343000000001E-3</v>
      </c>
      <c r="AQ59" s="54">
        <v>2.7533187000000002E-4</v>
      </c>
      <c r="AR59" s="54">
        <v>34.829543999999999</v>
      </c>
      <c r="AS59" s="54">
        <v>0.217617328</v>
      </c>
      <c r="AT59" s="54">
        <v>0.62095765999999997</v>
      </c>
      <c r="AU59" s="54">
        <v>0.30555881600000001</v>
      </c>
      <c r="AV59" s="54">
        <v>1.144133804112774</v>
      </c>
      <c r="AW59" s="54">
        <v>0.29056227499999998</v>
      </c>
      <c r="AX59" s="54">
        <v>0.67736669999999999</v>
      </c>
      <c r="AY59" s="54">
        <v>0.35759625026196862</v>
      </c>
      <c r="AZ59" s="54">
        <v>1.445563571261969</v>
      </c>
      <c r="BA59" s="54">
        <v>9.3217306E-2</v>
      </c>
      <c r="BD59" s="59">
        <v>3.4949999999999998E-4</v>
      </c>
      <c r="BE59" s="59">
        <v>0.72880710000000004</v>
      </c>
      <c r="BF59" s="59">
        <v>10.174754999999999</v>
      </c>
      <c r="BG59" s="59">
        <v>7.8389354000000004</v>
      </c>
      <c r="BH59" s="59">
        <v>2.3150430000000001E-3</v>
      </c>
      <c r="BI59" s="59">
        <v>2.7901412000000002E-4</v>
      </c>
      <c r="BJ59" s="59">
        <v>34.837314999999997</v>
      </c>
      <c r="BK59" s="59">
        <v>0.21686620300000001</v>
      </c>
      <c r="BL59" s="59">
        <v>0.62724175999999998</v>
      </c>
      <c r="BM59" s="59">
        <v>0.30924057999999999</v>
      </c>
      <c r="BN59" s="59">
        <v>1.153348543112013</v>
      </c>
      <c r="BO59" s="59">
        <v>0.28999675600000002</v>
      </c>
      <c r="BP59" s="59">
        <v>0.68504703999999994</v>
      </c>
      <c r="BQ59" s="59">
        <v>0.34092820022447989</v>
      </c>
      <c r="BR59" s="59">
        <v>1.4275921842244801</v>
      </c>
      <c r="BS59" s="59">
        <v>9.274723E-2</v>
      </c>
    </row>
    <row r="60" spans="2:71" x14ac:dyDescent="0.25">
      <c r="B60" s="52">
        <v>3.8180000000000001E-4</v>
      </c>
      <c r="C60" s="52">
        <v>0.91723299999999997</v>
      </c>
      <c r="D60" s="52">
        <v>8.0344750000000005</v>
      </c>
      <c r="E60" s="52">
        <v>8.1585455000000007</v>
      </c>
      <c r="F60" s="52">
        <v>2.3080697000000001E-3</v>
      </c>
      <c r="G60" s="52">
        <v>2.9217190000000001E-4</v>
      </c>
      <c r="H60" s="52">
        <v>34.820079999999997</v>
      </c>
      <c r="I60" s="52">
        <v>0.218260756</v>
      </c>
      <c r="J60" s="52">
        <v>0.67135767999999996</v>
      </c>
      <c r="K60" s="52">
        <v>0.31393999</v>
      </c>
      <c r="L60" s="52">
        <v>1.203558426106405</v>
      </c>
      <c r="M60" s="52">
        <v>0.30522348999999999</v>
      </c>
      <c r="N60" s="52">
        <v>0.73347919999999989</v>
      </c>
      <c r="O60" s="52">
        <v>0.32399753016483468</v>
      </c>
      <c r="P60" s="52">
        <v>1.476845005164835</v>
      </c>
      <c r="Q60" s="65">
        <v>9.6795690000000004E-2</v>
      </c>
      <c r="T60" s="63">
        <v>3.5970000000000002E-4</v>
      </c>
      <c r="U60" s="63">
        <v>0.81199690000000002</v>
      </c>
      <c r="V60" s="63">
        <v>9.3524229999999999</v>
      </c>
      <c r="W60" s="63">
        <v>7.9286880000000002</v>
      </c>
      <c r="X60" s="63">
        <v>2.3116679999999998E-3</v>
      </c>
      <c r="Y60" s="63">
        <v>2.8437923000000003E-4</v>
      </c>
      <c r="Z60" s="63">
        <v>34.811615000000003</v>
      </c>
      <c r="AA60" s="63">
        <v>0.219675867</v>
      </c>
      <c r="AB60" s="63">
        <v>0.65181698999999993</v>
      </c>
      <c r="AC60" s="63">
        <v>0.31206961999999999</v>
      </c>
      <c r="AD60" s="63">
        <v>1.183562477109962</v>
      </c>
      <c r="AE60" s="63">
        <v>0.30268962999999999</v>
      </c>
      <c r="AF60" s="63">
        <v>0.71283012000000001</v>
      </c>
      <c r="AG60" s="63">
        <v>0.35688812020751443</v>
      </c>
      <c r="AH60" s="63">
        <v>1.490906264207515</v>
      </c>
      <c r="AI60" s="66">
        <v>9.6695059999999999E-2</v>
      </c>
      <c r="AL60" s="54">
        <v>3.3579999999999998E-4</v>
      </c>
      <c r="AM60" s="54">
        <v>0.68661589999999995</v>
      </c>
      <c r="AN60" s="54">
        <v>10.82169</v>
      </c>
      <c r="AO60" s="54">
        <v>7.7122273000000003</v>
      </c>
      <c r="AP60" s="54">
        <v>2.3157445E-3</v>
      </c>
      <c r="AQ60" s="54">
        <v>2.7613870999999997E-4</v>
      </c>
      <c r="AR60" s="54">
        <v>34.807087000000003</v>
      </c>
      <c r="AS60" s="54">
        <v>0.222043343</v>
      </c>
      <c r="AT60" s="54">
        <v>0.63472795000000004</v>
      </c>
      <c r="AU60" s="54">
        <v>0.30755408000000001</v>
      </c>
      <c r="AV60" s="54">
        <v>1.164325373114355</v>
      </c>
      <c r="AW60" s="54">
        <v>0.30133905999999999</v>
      </c>
      <c r="AX60" s="54">
        <v>0.69044446999999998</v>
      </c>
      <c r="AY60" s="54">
        <v>0.3964540402887467</v>
      </c>
      <c r="AZ60" s="54">
        <v>1.527701308288747</v>
      </c>
      <c r="BA60" s="54">
        <v>9.7594089999999994E-2</v>
      </c>
      <c r="BD60" s="59">
        <v>3.478E-4</v>
      </c>
      <c r="BE60" s="59">
        <v>0.74468809999999996</v>
      </c>
      <c r="BF60" s="59">
        <v>10.125359</v>
      </c>
      <c r="BG60" s="59">
        <v>7.8414345000000001</v>
      </c>
      <c r="BH60" s="59">
        <v>2.3140755999999998E-3</v>
      </c>
      <c r="BI60" s="59">
        <v>2.8007157000000001E-4</v>
      </c>
      <c r="BJ60" s="59">
        <v>34.812804999999997</v>
      </c>
      <c r="BK60" s="59">
        <v>0.222231394</v>
      </c>
      <c r="BL60" s="59">
        <v>0.64752927000000005</v>
      </c>
      <c r="BM60" s="59">
        <v>0.31097294599999997</v>
      </c>
      <c r="BN60" s="59">
        <v>1.180733610113115</v>
      </c>
      <c r="BO60" s="59">
        <v>0.30551622499999997</v>
      </c>
      <c r="BP60" s="59">
        <v>0.70457911000000006</v>
      </c>
      <c r="BQ60" s="59">
        <v>0.39154673025286019</v>
      </c>
      <c r="BR60" s="59">
        <v>1.52223812925286</v>
      </c>
      <c r="BS60" s="59">
        <v>9.9107539999999994E-2</v>
      </c>
    </row>
    <row r="61" spans="2:71" x14ac:dyDescent="0.25">
      <c r="B61" s="52">
        <v>3.8010000000000002E-4</v>
      </c>
      <c r="C61" s="52">
        <v>0.92400709999999997</v>
      </c>
      <c r="D61" s="52">
        <v>8.0205040000000007</v>
      </c>
      <c r="E61" s="52">
        <v>8.1605980000000002</v>
      </c>
      <c r="F61" s="52">
        <v>2.3080746E-3</v>
      </c>
      <c r="G61" s="52">
        <v>2.9273119999999997E-4</v>
      </c>
      <c r="H61" s="52">
        <v>34.808211999999997</v>
      </c>
      <c r="I61" s="52">
        <v>0.21875045300000001</v>
      </c>
      <c r="J61" s="52">
        <v>0.67327130000000002</v>
      </c>
      <c r="K61" s="52">
        <v>0.31377821</v>
      </c>
      <c r="L61" s="52">
        <v>1.205799963105932</v>
      </c>
      <c r="M61" s="52">
        <v>0.30740551999999999</v>
      </c>
      <c r="N61" s="52">
        <v>0.73670469999999999</v>
      </c>
      <c r="O61" s="52">
        <v>0.32865290016639859</v>
      </c>
      <c r="P61" s="52">
        <v>1.487688898166398</v>
      </c>
      <c r="Q61" s="65">
        <v>9.7230440000000001E-2</v>
      </c>
      <c r="T61" s="63">
        <v>3.5609999999999998E-4</v>
      </c>
      <c r="U61" s="63">
        <v>0.80926200000000004</v>
      </c>
      <c r="V61" s="63">
        <v>9.4066329999999994</v>
      </c>
      <c r="W61" s="63">
        <v>7.9301376000000001</v>
      </c>
      <c r="X61" s="63">
        <v>2.3114244E-3</v>
      </c>
      <c r="Y61" s="63">
        <v>2.8449479999999999E-4</v>
      </c>
      <c r="Z61" s="63">
        <v>34.801642999999999</v>
      </c>
      <c r="AA61" s="63">
        <v>0.22249258399999999</v>
      </c>
      <c r="AB61" s="63">
        <v>0.6591659299999999</v>
      </c>
      <c r="AC61" s="63">
        <v>0.31156264</v>
      </c>
      <c r="AD61" s="63">
        <v>1.193221154110282</v>
      </c>
      <c r="AE61" s="63">
        <v>0.30895947000000001</v>
      </c>
      <c r="AF61" s="63">
        <v>0.71820489999999992</v>
      </c>
      <c r="AG61" s="63">
        <v>0.38126087021923011</v>
      </c>
      <c r="AH61" s="63">
        <v>1.5233952582192301</v>
      </c>
      <c r="AI61" s="66">
        <v>9.9095753999999994E-2</v>
      </c>
      <c r="AL61" s="54">
        <v>3.3340000000000003E-4</v>
      </c>
      <c r="AM61" s="54">
        <v>0.69082180000000004</v>
      </c>
      <c r="AN61" s="54">
        <v>10.828592</v>
      </c>
      <c r="AO61" s="54">
        <v>7.7129450000000004</v>
      </c>
      <c r="AP61" s="54">
        <v>2.3154579999999998E-3</v>
      </c>
      <c r="AQ61" s="54">
        <v>2.763369E-4</v>
      </c>
      <c r="AR61" s="54">
        <v>34.793888000000003</v>
      </c>
      <c r="AS61" s="54">
        <v>0.222058068</v>
      </c>
      <c r="AT61" s="54">
        <v>0.63247739999999997</v>
      </c>
      <c r="AU61" s="54">
        <v>0.306454536</v>
      </c>
      <c r="AV61" s="54">
        <v>1.1609900041135419</v>
      </c>
      <c r="AW61" s="54">
        <v>0.30012201999999999</v>
      </c>
      <c r="AX61" s="54">
        <v>0.68862686000000006</v>
      </c>
      <c r="AY61" s="54">
        <v>0.39272842028406302</v>
      </c>
      <c r="AZ61" s="54">
        <v>1.5186782172840629</v>
      </c>
      <c r="BA61" s="54">
        <v>9.6437339999999996E-2</v>
      </c>
      <c r="BD61" s="59">
        <v>3.4499999999999998E-4</v>
      </c>
      <c r="BE61" s="59">
        <v>0.74677190000000004</v>
      </c>
      <c r="BF61" s="59">
        <v>10.138522999999999</v>
      </c>
      <c r="BG61" s="59">
        <v>7.8427033000000002</v>
      </c>
      <c r="BH61" s="59">
        <v>2.313818E-3</v>
      </c>
      <c r="BI61" s="59">
        <v>2.8024524E-4</v>
      </c>
      <c r="BJ61" s="59">
        <v>34.800020000000004</v>
      </c>
      <c r="BK61" s="59">
        <v>0.22220654500000001</v>
      </c>
      <c r="BL61" s="59">
        <v>0.64477702999999997</v>
      </c>
      <c r="BM61" s="59">
        <v>0.30966993999999998</v>
      </c>
      <c r="BN61" s="59">
        <v>1.176653515112235</v>
      </c>
      <c r="BO61" s="59">
        <v>0.30399367999999999</v>
      </c>
      <c r="BP61" s="59">
        <v>0.70234982000000001</v>
      </c>
      <c r="BQ61" s="59">
        <v>0.38698503024868702</v>
      </c>
      <c r="BR61" s="59">
        <v>1.5123410362486871</v>
      </c>
      <c r="BS61" s="59">
        <v>9.7762840000000004E-2</v>
      </c>
    </row>
    <row r="62" spans="2:71" x14ac:dyDescent="0.25">
      <c r="B62" s="52">
        <v>3.8269999999999998E-4</v>
      </c>
      <c r="C62" s="52">
        <v>0.91456499999999996</v>
      </c>
      <c r="D62" s="52">
        <v>8.5429750000000002</v>
      </c>
      <c r="E62" s="52">
        <v>8.1554230000000008</v>
      </c>
      <c r="F62" s="52">
        <v>2.3057910000000002E-3</v>
      </c>
      <c r="G62" s="52">
        <v>2.8814352000000002E-4</v>
      </c>
      <c r="H62" s="52">
        <v>34.829642999999997</v>
      </c>
      <c r="I62" s="52">
        <v>0.21347326599999999</v>
      </c>
      <c r="J62" s="52">
        <v>0.64201244999999996</v>
      </c>
      <c r="K62" s="52">
        <v>0.31273188000000002</v>
      </c>
      <c r="L62" s="52">
        <v>1.168217596109242</v>
      </c>
      <c r="M62" s="52">
        <v>0.28551524</v>
      </c>
      <c r="N62" s="52">
        <v>0.69911693999999991</v>
      </c>
      <c r="O62" s="52">
        <v>0.28548756015837728</v>
      </c>
      <c r="P62" s="52">
        <v>1.376200425158377</v>
      </c>
      <c r="Q62" s="65">
        <v>9.0940069999999998E-2</v>
      </c>
      <c r="T62" s="63">
        <v>3.5869999999999999E-4</v>
      </c>
      <c r="U62" s="63">
        <v>0.80576859999999995</v>
      </c>
      <c r="V62" s="63">
        <v>9.8200819999999993</v>
      </c>
      <c r="W62" s="63">
        <v>7.9268736999999998</v>
      </c>
      <c r="X62" s="63">
        <v>2.3099667999999999E-3</v>
      </c>
      <c r="Y62" s="63">
        <v>2.8094737000000002E-4</v>
      </c>
      <c r="Z62" s="63">
        <v>34.819099999999999</v>
      </c>
      <c r="AA62" s="63">
        <v>0.21497277000000001</v>
      </c>
      <c r="AB62" s="63">
        <v>0.62524592999999995</v>
      </c>
      <c r="AC62" s="63">
        <v>0.31050306</v>
      </c>
      <c r="AD62" s="63">
        <v>1.1507217601118771</v>
      </c>
      <c r="AE62" s="63">
        <v>0.28439451500000001</v>
      </c>
      <c r="AF62" s="63">
        <v>0.68173412</v>
      </c>
      <c r="AG62" s="63">
        <v>0.31833702020029131</v>
      </c>
      <c r="AH62" s="63">
        <v>1.3931000192002909</v>
      </c>
      <c r="AI62" s="66">
        <v>9.1046489999999994E-2</v>
      </c>
      <c r="AL62" s="54">
        <v>3.3480000000000001E-4</v>
      </c>
      <c r="AM62" s="54">
        <v>0.68899370000000004</v>
      </c>
      <c r="AN62" s="54">
        <v>11.153178</v>
      </c>
      <c r="AO62" s="54">
        <v>7.7110963000000003</v>
      </c>
      <c r="AP62" s="54">
        <v>2.3147395999999999E-3</v>
      </c>
      <c r="AQ62" s="54">
        <v>2.7368866999999999E-4</v>
      </c>
      <c r="AR62" s="54">
        <v>34.80603</v>
      </c>
      <c r="AS62" s="54">
        <v>0.21639968000000001</v>
      </c>
      <c r="AT62" s="54">
        <v>0.60753891000000004</v>
      </c>
      <c r="AU62" s="54">
        <v>0.30655798000000001</v>
      </c>
      <c r="AV62" s="54">
        <v>1.1304965701145531</v>
      </c>
      <c r="AW62" s="54">
        <v>0.28264122000000003</v>
      </c>
      <c r="AX62" s="54">
        <v>0.66360262999999997</v>
      </c>
      <c r="AY62" s="54">
        <v>0.34706414026585702</v>
      </c>
      <c r="AZ62" s="54">
        <v>1.415259178265857</v>
      </c>
      <c r="BA62" s="54">
        <v>9.0254600000000004E-2</v>
      </c>
      <c r="BD62" s="59">
        <v>3.4709999999999998E-4</v>
      </c>
      <c r="BE62" s="59">
        <v>0.74531409999999998</v>
      </c>
      <c r="BF62" s="59">
        <v>10.490902999999999</v>
      </c>
      <c r="BG62" s="59">
        <v>7.8398459999999996</v>
      </c>
      <c r="BH62" s="59">
        <v>2.3128357999999999E-3</v>
      </c>
      <c r="BI62" s="59">
        <v>2.7725699999999999E-4</v>
      </c>
      <c r="BJ62" s="59">
        <v>34.813809999999997</v>
      </c>
      <c r="BK62" s="59">
        <v>0.21555095499999999</v>
      </c>
      <c r="BL62" s="59">
        <v>0.61658614</v>
      </c>
      <c r="BM62" s="59">
        <v>0.30924984999999999</v>
      </c>
      <c r="BN62" s="59">
        <v>1.1413869451133969</v>
      </c>
      <c r="BO62" s="59">
        <v>0.28421387999999997</v>
      </c>
      <c r="BP62" s="59">
        <v>0.67358980000000002</v>
      </c>
      <c r="BQ62" s="59">
        <v>0.33453935023109721</v>
      </c>
      <c r="BR62" s="59">
        <v>1.401845642231097</v>
      </c>
      <c r="BS62" s="59">
        <v>9.1068549999999998E-2</v>
      </c>
    </row>
    <row r="63" spans="2:71" x14ac:dyDescent="0.25">
      <c r="B63" s="52">
        <v>3.8709999999999998E-4</v>
      </c>
      <c r="C63" s="52">
        <v>0.93709189999999998</v>
      </c>
      <c r="D63" s="52">
        <v>8.4686400000000006</v>
      </c>
      <c r="E63" s="52">
        <v>8.1547365000000003</v>
      </c>
      <c r="F63" s="52">
        <v>2.3055440000000001E-3</v>
      </c>
      <c r="G63" s="52">
        <v>2.8880989999999999E-4</v>
      </c>
      <c r="H63" s="52">
        <v>34.829459999999997</v>
      </c>
      <c r="I63" s="52">
        <v>0.21346959200000001</v>
      </c>
      <c r="J63" s="52">
        <v>0.64755549999999995</v>
      </c>
      <c r="K63" s="52">
        <v>0.31448912400000001</v>
      </c>
      <c r="L63" s="52">
        <v>1.175514216109862</v>
      </c>
      <c r="M63" s="52">
        <v>0.28887393</v>
      </c>
      <c r="N63" s="52">
        <v>0.70464923999999995</v>
      </c>
      <c r="O63" s="52">
        <v>0.2923502601618117</v>
      </c>
      <c r="P63" s="52">
        <v>1.394641742161812</v>
      </c>
      <c r="Q63" s="65">
        <v>9.3204270000000006E-2</v>
      </c>
      <c r="T63" s="63">
        <v>3.6309999999999999E-4</v>
      </c>
      <c r="U63" s="63">
        <v>0.82462040000000003</v>
      </c>
      <c r="V63" s="63">
        <v>9.8193970000000004</v>
      </c>
      <c r="W63" s="63">
        <v>7.9259586000000004</v>
      </c>
      <c r="X63" s="63">
        <v>2.3094349999999999E-3</v>
      </c>
      <c r="Y63" s="63">
        <v>2.8090316E-4</v>
      </c>
      <c r="Z63" s="63">
        <v>34.821556000000001</v>
      </c>
      <c r="AA63" s="63">
        <v>0.21425945599999999</v>
      </c>
      <c r="AB63" s="63">
        <v>0.62548973999999991</v>
      </c>
      <c r="AC63" s="63">
        <v>0.31175269999999999</v>
      </c>
      <c r="AD63" s="63">
        <v>1.151501896113047</v>
      </c>
      <c r="AE63" s="63">
        <v>0.28371384399999999</v>
      </c>
      <c r="AF63" s="63">
        <v>0.68038719999999997</v>
      </c>
      <c r="AG63" s="63">
        <v>0.31766596020232118</v>
      </c>
      <c r="AH63" s="63">
        <v>1.3954796842023209</v>
      </c>
      <c r="AI63" s="66">
        <v>9.1775540000000003E-2</v>
      </c>
      <c r="AL63" s="54">
        <v>3.392E-4</v>
      </c>
      <c r="AM63" s="54">
        <v>0.70451839999999999</v>
      </c>
      <c r="AN63" s="54">
        <v>11.224674</v>
      </c>
      <c r="AO63" s="54">
        <v>7.71021</v>
      </c>
      <c r="AP63" s="54">
        <v>2.3142271999999999E-3</v>
      </c>
      <c r="AQ63" s="54">
        <v>2.7304643E-4</v>
      </c>
      <c r="AR63" s="54">
        <v>34.812460000000002</v>
      </c>
      <c r="AS63" s="54">
        <v>0.21443455</v>
      </c>
      <c r="AT63" s="54">
        <v>0.60009438000000004</v>
      </c>
      <c r="AU63" s="54">
        <v>0.30734316</v>
      </c>
      <c r="AV63" s="54">
        <v>1.1218720901161561</v>
      </c>
      <c r="AW63" s="54">
        <v>0.27664720999999998</v>
      </c>
      <c r="AX63" s="54">
        <v>0.65394788999999998</v>
      </c>
      <c r="AY63" s="54">
        <v>0.33362618026024687</v>
      </c>
      <c r="AZ63" s="54">
        <v>1.3877665202602469</v>
      </c>
      <c r="BA63" s="54">
        <v>8.8970709999999995E-2</v>
      </c>
      <c r="BD63" s="59">
        <v>3.5179999999999999E-4</v>
      </c>
      <c r="BE63" s="59">
        <v>0.76176750000000004</v>
      </c>
      <c r="BF63" s="59">
        <v>10.551626000000001</v>
      </c>
      <c r="BG63" s="59">
        <v>7.8385590000000001</v>
      </c>
      <c r="BH63" s="59">
        <v>2.3122446E-3</v>
      </c>
      <c r="BI63" s="59">
        <v>2.7671416000000002E-4</v>
      </c>
      <c r="BJ63" s="59">
        <v>34.819423999999998</v>
      </c>
      <c r="BK63" s="59">
        <v>0.21403987699999999</v>
      </c>
      <c r="BL63" s="59">
        <v>0.61197248000000004</v>
      </c>
      <c r="BM63" s="59">
        <v>0.30974174999999998</v>
      </c>
      <c r="BN63" s="59">
        <v>1.1357541071149879</v>
      </c>
      <c r="BO63" s="59">
        <v>0.279503846</v>
      </c>
      <c r="BP63" s="59">
        <v>0.66566542000000006</v>
      </c>
      <c r="BQ63" s="59">
        <v>0.32506835022956432</v>
      </c>
      <c r="BR63" s="59">
        <v>1.3785222272295641</v>
      </c>
      <c r="BS63" s="59">
        <v>9.0505650000000007E-2</v>
      </c>
    </row>
    <row r="64" spans="2:71" x14ac:dyDescent="0.25">
      <c r="B64" s="52">
        <v>3.8860000000000001E-4</v>
      </c>
      <c r="C64" s="52">
        <v>0.94200609999999996</v>
      </c>
      <c r="D64" s="52">
        <v>8.5673349999999999</v>
      </c>
      <c r="E64" s="52">
        <v>8.1539669999999997</v>
      </c>
      <c r="F64" s="52">
        <v>2.3050029999999999E-3</v>
      </c>
      <c r="G64" s="52">
        <v>2.8794759999999997E-4</v>
      </c>
      <c r="H64" s="52">
        <v>34.834826999999997</v>
      </c>
      <c r="I64" s="52">
        <v>0.21009639199999999</v>
      </c>
      <c r="J64" s="52">
        <v>0.64127016000000003</v>
      </c>
      <c r="K64" s="52">
        <v>0.31158596</v>
      </c>
      <c r="L64" s="52">
        <v>1.1629525121094451</v>
      </c>
      <c r="M64" s="52">
        <v>0.28207486999999998</v>
      </c>
      <c r="N64" s="52">
        <v>0.69277498000000004</v>
      </c>
      <c r="O64" s="52">
        <v>0.27060172015651918</v>
      </c>
      <c r="P64" s="52">
        <v>1.351833442156519</v>
      </c>
      <c r="Q64" s="65">
        <v>9.1772564000000001E-2</v>
      </c>
      <c r="T64" s="63">
        <v>3.6509999999999998E-4</v>
      </c>
      <c r="U64" s="63">
        <v>0.82864130000000003</v>
      </c>
      <c r="V64" s="63">
        <v>9.9440059999999999</v>
      </c>
      <c r="W64" s="63">
        <v>7.9249834999999997</v>
      </c>
      <c r="X64" s="63">
        <v>2.3088497000000002E-3</v>
      </c>
      <c r="Y64" s="63">
        <v>2.7991837000000002E-4</v>
      </c>
      <c r="Z64" s="63">
        <v>34.828569999999999</v>
      </c>
      <c r="AA64" s="63">
        <v>0.212416986</v>
      </c>
      <c r="AB64" s="63">
        <v>0.61458278</v>
      </c>
      <c r="AC64" s="63">
        <v>0.31165473999999999</v>
      </c>
      <c r="AD64" s="63">
        <v>1.138654506114219</v>
      </c>
      <c r="AE64" s="63">
        <v>0.27599003</v>
      </c>
      <c r="AF64" s="63">
        <v>0.66777088999999989</v>
      </c>
      <c r="AG64" s="63">
        <v>0.30046296019619972</v>
      </c>
      <c r="AH64" s="63">
        <v>1.3531923101962</v>
      </c>
      <c r="AI64" s="66">
        <v>8.9136325000000002E-2</v>
      </c>
      <c r="AL64" s="54">
        <v>3.4150000000000001E-4</v>
      </c>
      <c r="AM64" s="54">
        <v>0.71153250000000001</v>
      </c>
      <c r="AN64" s="54">
        <v>11.315485000000001</v>
      </c>
      <c r="AO64" s="54">
        <v>7.7098310000000003</v>
      </c>
      <c r="AP64" s="54">
        <v>2.3138446E-3</v>
      </c>
      <c r="AQ64" s="54">
        <v>2.7240970000000001E-4</v>
      </c>
      <c r="AR64" s="54">
        <v>34.818461999999997</v>
      </c>
      <c r="AS64" s="54">
        <v>0.21304083700000001</v>
      </c>
      <c r="AT64" s="54">
        <v>0.59703982</v>
      </c>
      <c r="AU64" s="54">
        <v>0.30676326599999998</v>
      </c>
      <c r="AV64" s="54">
        <v>1.1168439231170739</v>
      </c>
      <c r="AW64" s="54">
        <v>0.273661875</v>
      </c>
      <c r="AX64" s="54">
        <v>0.64826565999999997</v>
      </c>
      <c r="AY64" s="54">
        <v>0.3268053502624681</v>
      </c>
      <c r="AZ64" s="54">
        <v>1.368177697262468</v>
      </c>
      <c r="BA64" s="54">
        <v>8.8854710000000003E-2</v>
      </c>
      <c r="BD64" s="59">
        <v>3.5429999999999999E-4</v>
      </c>
      <c r="BE64" s="59">
        <v>0.76827270000000003</v>
      </c>
      <c r="BF64" s="59">
        <v>10.66283</v>
      </c>
      <c r="BG64" s="59">
        <v>7.8376054999999996</v>
      </c>
      <c r="BH64" s="59">
        <v>2.3117391000000002E-3</v>
      </c>
      <c r="BI64" s="59">
        <v>2.7584237999999999E-4</v>
      </c>
      <c r="BJ64" s="59">
        <v>34.826410000000003</v>
      </c>
      <c r="BK64" s="59">
        <v>0.21247984</v>
      </c>
      <c r="BL64" s="59">
        <v>0.60550171999999991</v>
      </c>
      <c r="BM64" s="59">
        <v>0.31034834</v>
      </c>
      <c r="BN64" s="59">
        <v>1.1283299001163241</v>
      </c>
      <c r="BO64" s="59">
        <v>0.27526833000000001</v>
      </c>
      <c r="BP64" s="59">
        <v>0.65834959999999998</v>
      </c>
      <c r="BQ64" s="59">
        <v>0.316307600229698</v>
      </c>
      <c r="BR64" s="59">
        <v>1.3568437602296981</v>
      </c>
      <c r="BS64" s="59">
        <v>8.9630890000000005E-2</v>
      </c>
    </row>
    <row r="65" spans="2:71" x14ac:dyDescent="0.25">
      <c r="B65" s="52">
        <v>3.8450000000000002E-4</v>
      </c>
      <c r="C65" s="52">
        <v>0.92485249999999997</v>
      </c>
      <c r="D65" s="52">
        <v>8.7646560000000004</v>
      </c>
      <c r="E65" s="52">
        <v>8.1554749999999991</v>
      </c>
      <c r="F65" s="52">
        <v>2.3042941000000002E-3</v>
      </c>
      <c r="G65" s="52">
        <v>2.8691554000000001E-4</v>
      </c>
      <c r="H65" s="52">
        <v>34.837432999999997</v>
      </c>
      <c r="I65" s="52">
        <v>0.21038916999999999</v>
      </c>
      <c r="J65" s="52">
        <v>0.63823326000000002</v>
      </c>
      <c r="K65" s="52">
        <v>0.30944570399999999</v>
      </c>
      <c r="L65" s="52">
        <v>1.1580681341094401</v>
      </c>
      <c r="M65" s="52">
        <v>0.28135674999999999</v>
      </c>
      <c r="N65" s="52">
        <v>0.68723672999999996</v>
      </c>
      <c r="O65" s="52">
        <v>0.27438882016142829</v>
      </c>
      <c r="P65" s="52">
        <v>1.3488839461614279</v>
      </c>
      <c r="Q65" s="65">
        <v>9.1213815000000004E-2</v>
      </c>
      <c r="T65" s="63">
        <v>3.5970000000000002E-4</v>
      </c>
      <c r="U65" s="63">
        <v>0.80507589999999996</v>
      </c>
      <c r="V65" s="63">
        <v>10.17562</v>
      </c>
      <c r="W65" s="63">
        <v>7.9267659999999998</v>
      </c>
      <c r="X65" s="63">
        <v>2.3082720000000001E-3</v>
      </c>
      <c r="Y65" s="63">
        <v>2.7880404000000001E-4</v>
      </c>
      <c r="Z65" s="63">
        <v>34.832881999999998</v>
      </c>
      <c r="AA65" s="63">
        <v>0.21328298600000001</v>
      </c>
      <c r="AB65" s="63">
        <v>0.6178818399999999</v>
      </c>
      <c r="AC65" s="63">
        <v>0.30991672999999997</v>
      </c>
      <c r="AD65" s="63">
        <v>1.141081556114198</v>
      </c>
      <c r="AE65" s="63">
        <v>0.28005152999999999</v>
      </c>
      <c r="AF65" s="63">
        <v>0.66998807999999999</v>
      </c>
      <c r="AG65" s="63">
        <v>0.31645992021406683</v>
      </c>
      <c r="AH65" s="63">
        <v>1.378961058214067</v>
      </c>
      <c r="AI65" s="66">
        <v>9.106409E-2</v>
      </c>
      <c r="AL65" s="54">
        <v>3.3750000000000002E-4</v>
      </c>
      <c r="AM65" s="54">
        <v>0.6931214</v>
      </c>
      <c r="AN65" s="54">
        <v>11.552875500000001</v>
      </c>
      <c r="AO65" s="54">
        <v>7.7110124000000004</v>
      </c>
      <c r="AP65" s="54">
        <v>2.3134744E-3</v>
      </c>
      <c r="AQ65" s="54">
        <v>2.7123099999999998E-4</v>
      </c>
      <c r="AR65" s="54">
        <v>34.823619999999998</v>
      </c>
      <c r="AS65" s="54">
        <v>0.213403325</v>
      </c>
      <c r="AT65" s="54">
        <v>0.59375577999999996</v>
      </c>
      <c r="AU65" s="54">
        <v>0.30595913000000002</v>
      </c>
      <c r="AV65" s="54">
        <v>1.1131182351176381</v>
      </c>
      <c r="AW65" s="54">
        <v>0.27341145</v>
      </c>
      <c r="AX65" s="54">
        <v>0.64488842999999996</v>
      </c>
      <c r="AY65" s="54">
        <v>0.33236770027980678</v>
      </c>
      <c r="AZ65" s="54">
        <v>1.373169744279807</v>
      </c>
      <c r="BA65" s="54">
        <v>8.8630100000000003E-2</v>
      </c>
      <c r="BD65" s="59">
        <v>3.4979999999999999E-4</v>
      </c>
      <c r="BE65" s="59">
        <v>0.74739259999999996</v>
      </c>
      <c r="BF65" s="59">
        <v>10.8996315</v>
      </c>
      <c r="BG65" s="59">
        <v>7.8392176999999998</v>
      </c>
      <c r="BH65" s="59">
        <v>2.3112756E-3</v>
      </c>
      <c r="BI65" s="59">
        <v>2.7470806E-4</v>
      </c>
      <c r="BJ65" s="59">
        <v>34.83137</v>
      </c>
      <c r="BK65" s="59">
        <v>0.213022877</v>
      </c>
      <c r="BL65" s="59">
        <v>0.60503782000000006</v>
      </c>
      <c r="BM65" s="59">
        <v>0.30859745999999999</v>
      </c>
      <c r="BN65" s="59">
        <v>1.1266581571166021</v>
      </c>
      <c r="BO65" s="59">
        <v>0.27611986999999999</v>
      </c>
      <c r="BP65" s="59">
        <v>0.65603834999999999</v>
      </c>
      <c r="BQ65" s="59">
        <v>0.32460716024651198</v>
      </c>
      <c r="BR65" s="59">
        <v>1.3647512862465121</v>
      </c>
      <c r="BS65" s="59">
        <v>9.0129819999999999E-2</v>
      </c>
    </row>
    <row r="66" spans="2:71" x14ac:dyDescent="0.25">
      <c r="B66" s="52" cm="1">
        <f t="array" ref="B66:B73">TRANSPOSE(Fe!AC7:AJ7)</f>
        <v>3.1869999999999999E-4</v>
      </c>
      <c r="C66" s="52" cm="1">
        <f t="array" ref="C66:C73">TRANSPOSE('PO4'!AC7:AJ7)</f>
        <v>0.54793119999999995</v>
      </c>
      <c r="D66" s="52" cm="1">
        <f t="array" ref="D66:D73">TRANSPOSE(surface_T!AC7:AJ7)</f>
        <v>11.209821</v>
      </c>
      <c r="E66" s="52" cm="1">
        <f t="array" ref="E66:E73">TRANSPOSE(surface_ph!AC7:AJ7)</f>
        <v>8.1626740000000009</v>
      </c>
      <c r="F66" s="52" cm="1">
        <f t="array" ref="F66:F73">TRANSPOSE(surface_Alk!AC7:AJ7)</f>
        <v>2.3061992000000002E-3</v>
      </c>
      <c r="G66" s="52" cm="1">
        <f t="array" ref="G66:G73">TRANSPOSE(surface_oxugen!AC7:AJ7)</f>
        <v>2.7113786E-4</v>
      </c>
      <c r="H66" s="52" cm="1">
        <f t="array" ref="H66:H73">TRANSPOSE(Surface_sal!AC7:AJ7)</f>
        <v>34.968895000000003</v>
      </c>
      <c r="I66" s="52" cm="1">
        <f t="array" ref="I66:I73">TRANSPOSE(picophyto!AC7:AJ7)</f>
        <v>0.22317140999999999</v>
      </c>
      <c r="J66" s="52" cm="1">
        <f t="array" ref="J66:J73">TRANSPOSE(nanophyto!AC7:AJ7)</f>
        <v>0.6308571999999999</v>
      </c>
      <c r="K66" s="52" cm="1">
        <f t="array" ref="K66:K73">TRANSPOSE(microphyto!AC7:AJ7)</f>
        <v>0.29771686000000003</v>
      </c>
      <c r="L66" s="52" cm="1">
        <f t="array" ref="L66:L73">TRANSPOSE(total_phyto!AC7:AJ7)</f>
        <v>1.1517454701104231</v>
      </c>
      <c r="M66" s="52" cm="1">
        <f t="array" ref="M66:M73">TRANSPOSE(nanozoo!AC7:AJ7)</f>
        <v>0.30268506000000001</v>
      </c>
      <c r="N66" s="52" cm="1">
        <f t="array" ref="N66:N73">TRANSPOSE(microzoo!AC7:AJ7)</f>
        <v>0.68719458</v>
      </c>
      <c r="O66" s="52" cm="1">
        <f t="array" ref="O66:O73">TRANSPOSE(mesozoo!AC7:AJ7)</f>
        <v>0.3957430403058862</v>
      </c>
      <c r="P66" s="52" cm="1">
        <f t="array" ref="P66:P73">TRANSPOSE(total_zoo!AC7:AJ7)</f>
        <v>1.5048153533058859</v>
      </c>
      <c r="Q66" s="65" cm="1">
        <f t="array" ref="Q66:Q73">TRANSPOSE(foram!AC7:AJ7)</f>
        <v>9.5876210000000003E-2</v>
      </c>
      <c r="T66" s="63" cm="1">
        <f t="array" ref="T66:T73">TRANSPOSE(Fe!AC118:AJ118)</f>
        <v>2.9849999999999999E-4</v>
      </c>
      <c r="U66" s="63" cm="1">
        <f t="array" ref="U66:U73">TRANSPOSE('PO4'!AC118:AJ118)</f>
        <v>0.44940089999999999</v>
      </c>
      <c r="V66" s="63" cm="1">
        <f t="array" ref="V66:V73">TRANSPOSE(surface_T!AC118:AJ118)</f>
        <v>12.552981000000001</v>
      </c>
      <c r="W66" s="63" cm="1">
        <f t="array" ref="W66:W73">TRANSPOSE(surface_ph!AC118:AJ118)</f>
        <v>7.9351820000000002</v>
      </c>
      <c r="X66" s="63" cm="1">
        <f t="array" ref="X66:X73">TRANSPOSE(surface_Alk!AC118:AJ118)</f>
        <v>2.3130557999999999E-3</v>
      </c>
      <c r="Y66" s="63" cm="1">
        <f t="array" ref="Y66:Y73">TRANSPOSE(surface_oxugen!AC118:AJ118)</f>
        <v>2.6454590000000002E-4</v>
      </c>
      <c r="Z66" s="63" cm="1">
        <f t="array" ref="Z66:Z73">TRANSPOSE(Surface_sal!AC118:AJ118)</f>
        <v>34.977764000000001</v>
      </c>
      <c r="AA66" s="63" cm="1">
        <f t="array" ref="AA66:AA73">TRANSPOSE(picophyto!AC118:AJ118)</f>
        <v>0.223307063</v>
      </c>
      <c r="AB66" s="63" cm="1">
        <f t="array" ref="AB66:AB73">TRANSPOSE(nanophyto!AC118:AJ118)</f>
        <v>0.60643277000000007</v>
      </c>
      <c r="AC66" s="63" cm="1">
        <f t="array" ref="AC66:AC73">TRANSPOSE(microphyto!AC118:AJ118)</f>
        <v>0.291220066</v>
      </c>
      <c r="AD66" s="63" cm="1">
        <f t="array" ref="AD66:AD73">TRANSPOSE(total_phyto!AC118:AJ118)</f>
        <v>1.120959899112866</v>
      </c>
      <c r="AE66" s="63" cm="1">
        <f t="array" ref="AE66:AE73">TRANSPOSE(nanozoo!AC118:AJ118)</f>
        <v>0.29451271000000001</v>
      </c>
      <c r="AF66" s="63" cm="1">
        <f t="array" ref="AF66:AF73">TRANSPOSE(microzoo!AC118:AJ118)</f>
        <v>0.65971678</v>
      </c>
      <c r="AG66" s="63" cm="1">
        <f t="array" ref="AG66:AG73">TRANSPOSE(mesozoo!AC118:AJ118)</f>
        <v>0.40004674039673249</v>
      </c>
      <c r="AH66" s="63" cm="1">
        <f t="array" ref="AH66:AH73">TRANSPOSE(total_zoo!AC118:AJ118)</f>
        <v>1.475787718396733</v>
      </c>
      <c r="AI66" s="66" cm="1">
        <f t="array" ref="AI66:AI73">TRANSPOSE(foram!AC118:AJ118)</f>
        <v>9.2317869999999996E-2</v>
      </c>
      <c r="AL66" s="54" cm="1">
        <f t="array" ref="AL66:AL73">TRANSPOSE(Fe!AC155:AJ155)</f>
        <v>2.809E-4</v>
      </c>
      <c r="AM66" s="54" cm="1">
        <f t="array" ref="AM66:AM73">TRANSPOSE('PO4'!AC155:AJ155)</f>
        <v>0.3578267</v>
      </c>
      <c r="AN66" s="54" cm="1">
        <f t="array" ref="AN66:AN73">TRANSPOSE(surface_T!AC155:AJ155)</f>
        <v>13.925278</v>
      </c>
      <c r="AO66" s="54" cm="1">
        <f t="array" ref="AO66:AO73">TRANSPOSE(surface_ph!AC155:AJ155)</f>
        <v>7.7192144000000003</v>
      </c>
      <c r="AP66" s="54" cm="1">
        <f t="array" ref="AP66:AP73">TRANSPOSE(surface_Alk!AC155:AJ155)</f>
        <v>2.3204442000000001E-3</v>
      </c>
      <c r="AQ66" s="54" cm="1">
        <f t="array" ref="AQ66:AQ73">TRANSPOSE(surface_oxugen!AC155:AJ155)</f>
        <v>2.5797423000000001E-4</v>
      </c>
      <c r="AR66" s="54" cm="1">
        <f t="array" ref="AR66:AR73">TRANSPOSE(Surface_sal!AC155:AJ155)</f>
        <v>34.987113999999998</v>
      </c>
      <c r="AS66" s="54" cm="1">
        <f t="array" ref="AS66:AS73">TRANSPOSE(picophyto!AC155:AJ155)</f>
        <v>0.22391889200000001</v>
      </c>
      <c r="AT66" s="54" cm="1">
        <f t="array" ref="AT66:AT73">TRANSPOSE(nanophyto!AC155:AJ155)</f>
        <v>0.58442787000000007</v>
      </c>
      <c r="AU66" s="54" cm="1">
        <f t="array" ref="AU66:AU73">TRANSPOSE(microphyto!AC155:AJ155)</f>
        <v>0.28409451600000002</v>
      </c>
      <c r="AV66" s="54" cm="1">
        <f t="array" ref="AV66:AV73">TRANSPOSE(total_phyto!AC155:AJ155)</f>
        <v>1.092441278116149</v>
      </c>
      <c r="AW66" s="54" cm="1">
        <f t="array" ref="AW66:AW73">TRANSPOSE(nanozoo!AC155:AJ155)</f>
        <v>0.28870564399999998</v>
      </c>
      <c r="AX66" s="54" cm="1">
        <f t="array" ref="AX66:AX73">TRANSPOSE(microzoo!AC155:AJ155)</f>
        <v>0.63384736000000008</v>
      </c>
      <c r="AY66" s="54" cm="1">
        <f t="array" ref="AY66:AY73">TRANSPOSE(mesozoo!AC155:AJ155)</f>
        <v>0.4021249705182447</v>
      </c>
      <c r="AZ66" s="54" cm="1">
        <f t="array" ref="AZ66:AZ73">TRANSPOSE(total_zoo!AC155:AJ155)</f>
        <v>1.4632419495182449</v>
      </c>
      <c r="BA66" s="54" cm="1">
        <f t="array" ref="BA66:BA73">TRANSPOSE(foram!AC155:AJ155)</f>
        <v>8.8641090000000006E-2</v>
      </c>
      <c r="BD66" s="59" cm="1">
        <f t="array" ref="BD66:BD73">TRANSPOSE(Fe!AC81:AJ81)</f>
        <v>2.9159999999999999E-4</v>
      </c>
      <c r="BE66" s="59" cm="1">
        <f t="array" ref="BE66:BE73">TRANSPOSE('PO4'!AC81:AJ81)</f>
        <v>0.40414939999999999</v>
      </c>
      <c r="BF66" s="59" cm="1">
        <f t="array" ref="BF66:BF73">TRANSPOSE(surface_T!AC81:AJ81)</f>
        <v>13.218203000000001</v>
      </c>
      <c r="BG66" s="59" cm="1">
        <f t="array" ref="BG66:BG73">TRANSPOSE(surface_ph!AC81:AJ81)</f>
        <v>7.8471545999999996</v>
      </c>
      <c r="BH66" s="59" cm="1">
        <f t="array" ref="BH66:BH73">TRANSPOSE(surface_Alk!AC81:AJ81)</f>
        <v>2.3176356E-3</v>
      </c>
      <c r="BI66" s="59" cm="1">
        <f t="array" ref="BI66:BI73">TRANSPOSE(surface_oxugen!AC81:AJ81)</f>
        <v>2.6137174999999997E-4</v>
      </c>
      <c r="BJ66" s="59" cm="1">
        <f t="array" ref="BJ66:BJ73">TRANSPOSE(Surface_sal!AC81:AJ81)</f>
        <v>34.986469999999997</v>
      </c>
      <c r="BK66" s="59" cm="1">
        <f t="array" ref="BK66:BK73">TRANSPOSE(picophyto!AC81:AJ81)</f>
        <v>0.22363296999999999</v>
      </c>
      <c r="BL66" s="59" cm="1">
        <f t="array" ref="BL66:BL73">TRANSPOSE(nanophyto!AC81:AJ81)</f>
        <v>0.59903502000000008</v>
      </c>
      <c r="BM66" s="59" cm="1">
        <f t="array" ref="BM66:BM73">TRANSPOSE(microphyto!AC81:AJ81)</f>
        <v>0.28943806</v>
      </c>
      <c r="BN66" s="59" cm="1">
        <f t="array" ref="BN66:BN73">TRANSPOSE(total_phyto!AC81:AJ81)</f>
        <v>1.1121060501151721</v>
      </c>
      <c r="BO66" s="59" cm="1">
        <f t="array" ref="BO66:BO73">TRANSPOSE(nanozoo!AC81:AJ81)</f>
        <v>0.29359811000000002</v>
      </c>
      <c r="BP66" s="59" cm="1">
        <f t="array" ref="BP66:BP73">TRANSPOSE(microzoo!AC81:AJ81)</f>
        <v>0.64976575999999997</v>
      </c>
      <c r="BQ66" s="59" cm="1">
        <f t="array" ref="BQ66:BQ73">TRANSPOSE(mesozoo!AC81:AJ81)</f>
        <v>0.40687022047437882</v>
      </c>
      <c r="BR66" s="59" cm="1">
        <f t="array" ref="BR66:BR73">TRANSPOSE(total_zoo!AC81:AJ81)</f>
        <v>1.4675944204743789</v>
      </c>
      <c r="BS66" s="59" cm="1">
        <f t="array" ref="BS66:BS73">TRANSPOSE(foram!AC81:AJ81)</f>
        <v>9.2116000000000003E-2</v>
      </c>
    </row>
    <row r="67" spans="2:71" x14ac:dyDescent="0.25">
      <c r="B67" s="52">
        <v>3.2440000000000002E-4</v>
      </c>
      <c r="C67" s="52">
        <v>0.57879910000000001</v>
      </c>
      <c r="D67" s="52">
        <v>12.3404875</v>
      </c>
      <c r="E67" s="52">
        <v>8.1475050000000007</v>
      </c>
      <c r="F67" s="52">
        <v>2.2981649E-3</v>
      </c>
      <c r="G67" s="52">
        <v>2.6266312000000001E-4</v>
      </c>
      <c r="H67" s="52">
        <v>34.961967000000001</v>
      </c>
      <c r="I67" s="52">
        <v>0.21795348</v>
      </c>
      <c r="J67" s="52">
        <v>0.58766777000000003</v>
      </c>
      <c r="K67" s="52">
        <v>0.30816041999999999</v>
      </c>
      <c r="L67" s="52">
        <v>1.113781670122256</v>
      </c>
      <c r="M67" s="52">
        <v>0.27843315400000002</v>
      </c>
      <c r="N67" s="52">
        <v>0.64362761000000002</v>
      </c>
      <c r="O67" s="52">
        <v>0.37123471035923089</v>
      </c>
      <c r="P67" s="52">
        <v>1.404202834359231</v>
      </c>
      <c r="Q67" s="65">
        <v>8.9973579999999997E-2</v>
      </c>
      <c r="T67" s="63">
        <v>3.0529999999999999E-4</v>
      </c>
      <c r="U67" s="63">
        <v>0.48280260000000003</v>
      </c>
      <c r="V67" s="63">
        <v>13.672041</v>
      </c>
      <c r="W67" s="63">
        <v>7.9282389999999996</v>
      </c>
      <c r="X67" s="63">
        <v>2.3056945999999998E-3</v>
      </c>
      <c r="Y67" s="63">
        <v>2.5664505999999998E-4</v>
      </c>
      <c r="Z67" s="63">
        <v>34.975388000000002</v>
      </c>
      <c r="AA67" s="63">
        <v>0.21765953699999999</v>
      </c>
      <c r="AB67" s="63">
        <v>0.57112417000000004</v>
      </c>
      <c r="AC67" s="63">
        <v>0.30134328999999999</v>
      </c>
      <c r="AD67" s="63">
        <v>1.0901269971255221</v>
      </c>
      <c r="AE67" s="63">
        <v>0.27605209000000003</v>
      </c>
      <c r="AF67" s="63">
        <v>0.62544405999999997</v>
      </c>
      <c r="AG67" s="63">
        <v>0.3848512005219788</v>
      </c>
      <c r="AH67" s="63">
        <v>1.402068861521979</v>
      </c>
      <c r="AI67" s="66">
        <v>8.8998586000000005E-2</v>
      </c>
      <c r="AL67" s="54">
        <v>2.8840000000000002E-4</v>
      </c>
      <c r="AM67" s="54">
        <v>0.39187119999999998</v>
      </c>
      <c r="AN67" s="54">
        <v>15.043615000000001</v>
      </c>
      <c r="AO67" s="54">
        <v>7.7160989999999998</v>
      </c>
      <c r="AP67" s="54">
        <v>2.3143624000000001E-3</v>
      </c>
      <c r="AQ67" s="54">
        <v>2.5063704000000001E-4</v>
      </c>
      <c r="AR67" s="54">
        <v>34.990948000000003</v>
      </c>
      <c r="AS67" s="54">
        <v>0.21799822799999999</v>
      </c>
      <c r="AT67" s="54">
        <v>0.55032919000000002</v>
      </c>
      <c r="AU67" s="54">
        <v>0.29500352499999999</v>
      </c>
      <c r="AV67" s="54">
        <v>1.0633309431300939</v>
      </c>
      <c r="AW67" s="54">
        <v>0.26879367999999998</v>
      </c>
      <c r="AX67" s="54">
        <v>0.6010139699999999</v>
      </c>
      <c r="AY67" s="54">
        <v>0.38981700074611331</v>
      </c>
      <c r="AZ67" s="54">
        <v>1.389014784746113</v>
      </c>
      <c r="BA67" s="54">
        <v>8.6133316000000001E-2</v>
      </c>
      <c r="BD67" s="59">
        <v>2.987E-4</v>
      </c>
      <c r="BE67" s="59">
        <v>0.43742740000000002</v>
      </c>
      <c r="BF67" s="59">
        <v>14.332761</v>
      </c>
      <c r="BG67" s="59">
        <v>7.8410535000000001</v>
      </c>
      <c r="BH67" s="59">
        <v>2.3111225999999999E-3</v>
      </c>
      <c r="BI67" s="59">
        <v>2.5376263999999998E-4</v>
      </c>
      <c r="BJ67" s="59">
        <v>34.986614000000003</v>
      </c>
      <c r="BK67" s="59">
        <v>0.21776350999999999</v>
      </c>
      <c r="BL67" s="59">
        <v>0.56254433999999998</v>
      </c>
      <c r="BM67" s="59">
        <v>0.29940243999999999</v>
      </c>
      <c r="BN67" s="59">
        <v>1.0797102901285109</v>
      </c>
      <c r="BO67" s="59">
        <v>0.27268501000000001</v>
      </c>
      <c r="BP67" s="59">
        <v>0.61448601000000003</v>
      </c>
      <c r="BQ67" s="59">
        <v>0.39039025064168048</v>
      </c>
      <c r="BR67" s="59">
        <v>1.3891264666416809</v>
      </c>
      <c r="BS67" s="59">
        <v>8.8452699999999995E-2</v>
      </c>
    </row>
    <row r="68" spans="2:71" x14ac:dyDescent="0.25">
      <c r="B68" s="52">
        <v>3.2979999999999999E-4</v>
      </c>
      <c r="C68" s="52">
        <v>0.60706599999999999</v>
      </c>
      <c r="D68" s="52">
        <v>12.323338</v>
      </c>
      <c r="E68" s="52">
        <v>8.1463070000000002</v>
      </c>
      <c r="F68" s="52">
        <v>2.2966293999999998E-3</v>
      </c>
      <c r="G68" s="52">
        <v>2.6364622000000002E-4</v>
      </c>
      <c r="H68" s="52">
        <v>34.945168000000002</v>
      </c>
      <c r="I68" s="52">
        <v>0.21558724700000001</v>
      </c>
      <c r="J68" s="52">
        <v>0.58484389999999997</v>
      </c>
      <c r="K68" s="52">
        <v>0.31122805999999997</v>
      </c>
      <c r="L68" s="52">
        <v>1.1116592071234259</v>
      </c>
      <c r="M68" s="52">
        <v>0.27516385999999998</v>
      </c>
      <c r="N68" s="52">
        <v>0.64251791999999996</v>
      </c>
      <c r="O68" s="52">
        <v>0.36083645036889789</v>
      </c>
      <c r="P68" s="52">
        <v>1.388970005368898</v>
      </c>
      <c r="Q68" s="65">
        <v>9.0314060000000002E-2</v>
      </c>
      <c r="T68" s="63">
        <v>3.1080000000000002E-4</v>
      </c>
      <c r="U68" s="63">
        <v>0.51132270000000002</v>
      </c>
      <c r="V68" s="63">
        <v>13.656155999999999</v>
      </c>
      <c r="W68" s="63">
        <v>7.9270680000000002</v>
      </c>
      <c r="X68" s="63">
        <v>2.3040152E-3</v>
      </c>
      <c r="Y68" s="63">
        <v>2.5735637999999998E-4</v>
      </c>
      <c r="Z68" s="63">
        <v>34.957740000000001</v>
      </c>
      <c r="AA68" s="63">
        <v>0.21522184799999999</v>
      </c>
      <c r="AB68" s="63">
        <v>0.56893952999999997</v>
      </c>
      <c r="AC68" s="63">
        <v>0.30451667999999998</v>
      </c>
      <c r="AD68" s="63">
        <v>1.08867805812695</v>
      </c>
      <c r="AE68" s="63">
        <v>0.273137835</v>
      </c>
      <c r="AF68" s="63">
        <v>0.62468135000000002</v>
      </c>
      <c r="AG68" s="63">
        <v>0.3761926605479548</v>
      </c>
      <c r="AH68" s="63">
        <v>1.3892012495479551</v>
      </c>
      <c r="AI68" s="66">
        <v>8.9699275999999994E-2</v>
      </c>
      <c r="AL68" s="54">
        <v>2.9329999999999997E-4</v>
      </c>
      <c r="AM68" s="54">
        <v>0.41614190000000001</v>
      </c>
      <c r="AN68" s="54">
        <v>15.066343</v>
      </c>
      <c r="AO68" s="54">
        <v>7.7154803000000003</v>
      </c>
      <c r="AP68" s="54">
        <v>2.3125649999999999E-3</v>
      </c>
      <c r="AQ68" s="54">
        <v>2.5097173000000002E-4</v>
      </c>
      <c r="AR68" s="54">
        <v>34.974445000000003</v>
      </c>
      <c r="AS68" s="54">
        <v>0.21658260400000001</v>
      </c>
      <c r="AT68" s="54">
        <v>0.55109195999999994</v>
      </c>
      <c r="AU68" s="54">
        <v>0.29812894000000001</v>
      </c>
      <c r="AV68" s="54">
        <v>1.065803504132633</v>
      </c>
      <c r="AW68" s="54">
        <v>0.26838746400000002</v>
      </c>
      <c r="AX68" s="54">
        <v>0.60240007000000007</v>
      </c>
      <c r="AY68" s="54">
        <v>0.39291760083913713</v>
      </c>
      <c r="AZ68" s="54">
        <v>1.3918679418391371</v>
      </c>
      <c r="BA68" s="54">
        <v>8.8061089999999995E-2</v>
      </c>
      <c r="BD68" s="59">
        <v>3.033E-4</v>
      </c>
      <c r="BE68" s="59">
        <v>0.46127780000000002</v>
      </c>
      <c r="BF68" s="59">
        <v>14.363092999999999</v>
      </c>
      <c r="BG68" s="59">
        <v>7.8405465999999997</v>
      </c>
      <c r="BH68" s="59">
        <v>2.3093139999999998E-3</v>
      </c>
      <c r="BI68" s="59">
        <v>2.541768E-4</v>
      </c>
      <c r="BJ68" s="59">
        <v>34.970050000000001</v>
      </c>
      <c r="BK68" s="59">
        <v>0.21619861600000001</v>
      </c>
      <c r="BL68" s="59">
        <v>0.56097081000000004</v>
      </c>
      <c r="BM68" s="59">
        <v>0.30237175999999999</v>
      </c>
      <c r="BN68" s="59">
        <v>1.079541186130885</v>
      </c>
      <c r="BO68" s="59">
        <v>0.27201308000000002</v>
      </c>
      <c r="BP68" s="59">
        <v>0.61404513999999999</v>
      </c>
      <c r="BQ68" s="59">
        <v>0.38994467068023242</v>
      </c>
      <c r="BR68" s="59">
        <v>1.3883224756802319</v>
      </c>
      <c r="BS68" s="59">
        <v>8.9469350000000003E-2</v>
      </c>
    </row>
    <row r="69" spans="2:71" x14ac:dyDescent="0.25">
      <c r="B69" s="52">
        <v>3.3330000000000002E-4</v>
      </c>
      <c r="C69" s="52">
        <v>0.64583919999999995</v>
      </c>
      <c r="D69" s="52">
        <v>11.657569000000001</v>
      </c>
      <c r="E69" s="52">
        <v>8.1532350000000005</v>
      </c>
      <c r="F69" s="52">
        <v>2.2983714000000001E-3</v>
      </c>
      <c r="G69" s="52">
        <v>2.6925263000000002E-4</v>
      </c>
      <c r="H69" s="52">
        <v>34.916702000000001</v>
      </c>
      <c r="I69" s="52">
        <v>0.21862672799999999</v>
      </c>
      <c r="J69" s="52">
        <v>0.61080794999999999</v>
      </c>
      <c r="K69" s="52">
        <v>0.3096392</v>
      </c>
      <c r="L69" s="52">
        <v>1.1390738781194241</v>
      </c>
      <c r="M69" s="52">
        <v>0.28993511</v>
      </c>
      <c r="N69" s="52">
        <v>0.66735571000000005</v>
      </c>
      <c r="O69" s="52">
        <v>0.38229343034678398</v>
      </c>
      <c r="P69" s="52">
        <v>1.456095265346784</v>
      </c>
      <c r="Q69" s="65">
        <v>9.4899600000000001E-2</v>
      </c>
      <c r="T69" s="63">
        <v>3.1369999999999998E-4</v>
      </c>
      <c r="U69" s="63">
        <v>0.54707680000000003</v>
      </c>
      <c r="V69" s="63">
        <v>13.013873</v>
      </c>
      <c r="W69" s="63">
        <v>7.9307632000000003</v>
      </c>
      <c r="X69" s="63">
        <v>2.3050640999999999E-3</v>
      </c>
      <c r="Y69" s="63">
        <v>2.6237990000000001E-4</v>
      </c>
      <c r="Z69" s="63">
        <v>34.926403000000001</v>
      </c>
      <c r="AA69" s="63">
        <v>0.21864251000000001</v>
      </c>
      <c r="AB69" s="63">
        <v>0.59046588</v>
      </c>
      <c r="AC69" s="63">
        <v>0.30382003000000002</v>
      </c>
      <c r="AD69" s="63">
        <v>1.1129284201231739</v>
      </c>
      <c r="AE69" s="63">
        <v>0.2837904</v>
      </c>
      <c r="AF69" s="63">
        <v>0.64460549999999994</v>
      </c>
      <c r="AG69" s="63">
        <v>0.39688346050469231</v>
      </c>
      <c r="AH69" s="63">
        <v>1.4469762445046921</v>
      </c>
      <c r="AI69" s="66">
        <v>9.3380704999999994E-2</v>
      </c>
      <c r="AL69" s="54">
        <v>2.9579999999999998E-4</v>
      </c>
      <c r="AM69" s="54">
        <v>0.44839679999999998</v>
      </c>
      <c r="AN69" s="54">
        <v>14.454294000000001</v>
      </c>
      <c r="AO69" s="54">
        <v>7.7171709999999996</v>
      </c>
      <c r="AP69" s="54">
        <v>2.312883E-3</v>
      </c>
      <c r="AQ69" s="54">
        <v>2.5531984E-4</v>
      </c>
      <c r="AR69" s="54">
        <v>34.940980000000003</v>
      </c>
      <c r="AS69" s="54">
        <v>0.21814238699999999</v>
      </c>
      <c r="AT69" s="54">
        <v>0.56695669999999998</v>
      </c>
      <c r="AU69" s="54">
        <v>0.29793683999999998</v>
      </c>
      <c r="AV69" s="54">
        <v>1.0830359271280681</v>
      </c>
      <c r="AW69" s="54">
        <v>0.27619476999999998</v>
      </c>
      <c r="AX69" s="54">
        <v>0.61914139999999995</v>
      </c>
      <c r="AY69" s="54">
        <v>0.40217900075804852</v>
      </c>
      <c r="AZ69" s="54">
        <v>1.4300028267580489</v>
      </c>
      <c r="BA69" s="54">
        <v>9.0659589999999998E-2</v>
      </c>
      <c r="BD69" s="59">
        <v>3.0580000000000001E-4</v>
      </c>
      <c r="BE69" s="59">
        <v>0.4944211</v>
      </c>
      <c r="BF69" s="59">
        <v>13.756401</v>
      </c>
      <c r="BG69" s="59">
        <v>7.8438319999999999</v>
      </c>
      <c r="BH69" s="59">
        <v>2.3098346E-3</v>
      </c>
      <c r="BI69" s="59">
        <v>2.5867594999999998E-4</v>
      </c>
      <c r="BJ69" s="59">
        <v>34.938248000000002</v>
      </c>
      <c r="BK69" s="59">
        <v>0.218194847</v>
      </c>
      <c r="BL69" s="59">
        <v>0.57836136000000005</v>
      </c>
      <c r="BM69" s="59">
        <v>0.30196813</v>
      </c>
      <c r="BN69" s="59">
        <v>1.0985243371264031</v>
      </c>
      <c r="BO69" s="59">
        <v>0.27992704400000001</v>
      </c>
      <c r="BP69" s="59">
        <v>0.63165139999999997</v>
      </c>
      <c r="BQ69" s="59">
        <v>0.40095750062805041</v>
      </c>
      <c r="BR69" s="59">
        <v>1.4283246006280499</v>
      </c>
      <c r="BS69" s="59">
        <v>9.2409290000000005E-2</v>
      </c>
    </row>
    <row r="70" spans="2:71" x14ac:dyDescent="0.25">
      <c r="B70" s="52">
        <v>3.325E-4</v>
      </c>
      <c r="C70" s="52">
        <v>0.63763630000000004</v>
      </c>
      <c r="D70" s="52">
        <v>11.788057</v>
      </c>
      <c r="E70" s="52">
        <v>8.1543379999999992</v>
      </c>
      <c r="F70" s="52">
        <v>2.2969883999999999E-3</v>
      </c>
      <c r="G70" s="52">
        <v>2.6815569999999998E-4</v>
      </c>
      <c r="H70" s="52">
        <v>34.922559999999997</v>
      </c>
      <c r="I70" s="52">
        <v>0.21362492199999999</v>
      </c>
      <c r="J70" s="52">
        <v>0.58454581999999999</v>
      </c>
      <c r="K70" s="52">
        <v>0.30926193000000002</v>
      </c>
      <c r="L70" s="52">
        <v>1.1074326721185019</v>
      </c>
      <c r="M70" s="52">
        <v>0.27099674000000001</v>
      </c>
      <c r="N70" s="52">
        <v>0.64279708000000002</v>
      </c>
      <c r="O70" s="52">
        <v>0.33166933028603862</v>
      </c>
      <c r="P70" s="52">
        <v>1.351006034286039</v>
      </c>
      <c r="Q70" s="65">
        <v>8.6807049999999997E-2</v>
      </c>
      <c r="T70" s="63">
        <v>3.1339999999999997E-4</v>
      </c>
      <c r="U70" s="63">
        <v>0.53907879999999997</v>
      </c>
      <c r="V70" s="63">
        <v>13.170287999999999</v>
      </c>
      <c r="W70" s="63">
        <v>7.9308990000000001</v>
      </c>
      <c r="X70" s="63">
        <v>2.3037157999999999E-3</v>
      </c>
      <c r="Y70" s="63">
        <v>2.612135E-4</v>
      </c>
      <c r="Z70" s="63">
        <v>34.935040000000001</v>
      </c>
      <c r="AA70" s="63">
        <v>0.21570518499999999</v>
      </c>
      <c r="AB70" s="63">
        <v>0.56650141000000009</v>
      </c>
      <c r="AC70" s="63">
        <v>0.30445865500000002</v>
      </c>
      <c r="AD70" s="63">
        <v>1.086665250124182</v>
      </c>
      <c r="AE70" s="63">
        <v>0.26868093500000001</v>
      </c>
      <c r="AF70" s="63">
        <v>0.62131252000000003</v>
      </c>
      <c r="AG70" s="63">
        <v>0.36090392041032898</v>
      </c>
      <c r="AH70" s="63">
        <v>1.3627995864103291</v>
      </c>
      <c r="AI70" s="66">
        <v>8.6366009999999993E-2</v>
      </c>
      <c r="AL70" s="54">
        <v>2.9690000000000001E-4</v>
      </c>
      <c r="AM70" s="54">
        <v>0.44807059999999999</v>
      </c>
      <c r="AN70" s="54">
        <v>14.536021</v>
      </c>
      <c r="AO70" s="54">
        <v>7.7165327000000001</v>
      </c>
      <c r="AP70" s="54">
        <v>2.3120770000000001E-3</v>
      </c>
      <c r="AQ70" s="54">
        <v>2.5461249999999999E-4</v>
      </c>
      <c r="AR70" s="54">
        <v>34.947432999999997</v>
      </c>
      <c r="AS70" s="54">
        <v>0.21555139000000001</v>
      </c>
      <c r="AT70" s="54">
        <v>0.55184376000000002</v>
      </c>
      <c r="AU70" s="54">
        <v>0.29867895999999999</v>
      </c>
      <c r="AV70" s="54">
        <v>1.066074110128699</v>
      </c>
      <c r="AW70" s="54">
        <v>0.26604764600000003</v>
      </c>
      <c r="AX70" s="54">
        <v>0.60418576000000002</v>
      </c>
      <c r="AY70" s="54">
        <v>0.37614596064197958</v>
      </c>
      <c r="AZ70" s="54">
        <v>1.36231840964198</v>
      </c>
      <c r="BA70" s="54">
        <v>8.6365780000000003E-2</v>
      </c>
      <c r="BD70" s="59">
        <v>3.0660000000000003E-4</v>
      </c>
      <c r="BE70" s="59">
        <v>0.49201159999999999</v>
      </c>
      <c r="BF70" s="59">
        <v>13.86697</v>
      </c>
      <c r="BG70" s="59">
        <v>7.8434869999999997</v>
      </c>
      <c r="BH70" s="59">
        <v>2.3088282999999999E-3</v>
      </c>
      <c r="BI70" s="59">
        <v>2.5778109999999998E-4</v>
      </c>
      <c r="BJ70" s="59">
        <v>34.945323999999999</v>
      </c>
      <c r="BK70" s="59">
        <v>0.21550642</v>
      </c>
      <c r="BL70" s="59">
        <v>0.55808773999999994</v>
      </c>
      <c r="BM70" s="59">
        <v>0.30276844000000003</v>
      </c>
      <c r="BN70" s="59">
        <v>1.0763626001273969</v>
      </c>
      <c r="BO70" s="59">
        <v>0.26665388000000001</v>
      </c>
      <c r="BP70" s="59">
        <v>0.61104234999999996</v>
      </c>
      <c r="BQ70" s="59">
        <v>0.36856940050841652</v>
      </c>
      <c r="BR70" s="59">
        <v>1.3537678905084161</v>
      </c>
      <c r="BS70" s="59">
        <v>8.6329719999999999E-2</v>
      </c>
    </row>
    <row r="71" spans="2:71" x14ac:dyDescent="0.25">
      <c r="B71" s="52">
        <v>3.3980000000000002E-4</v>
      </c>
      <c r="C71" s="52">
        <v>0.67395799999999995</v>
      </c>
      <c r="D71" s="52">
        <v>11.526259</v>
      </c>
      <c r="E71" s="52">
        <v>8.1526569999999996</v>
      </c>
      <c r="F71" s="52">
        <v>2.297281E-3</v>
      </c>
      <c r="G71" s="52">
        <v>2.6937822000000001E-4</v>
      </c>
      <c r="H71" s="52">
        <v>34.914234</v>
      </c>
      <c r="I71" s="52">
        <v>0.210402968</v>
      </c>
      <c r="J71" s="52">
        <v>0.59244479999999999</v>
      </c>
      <c r="K71" s="52">
        <v>0.30304478000000001</v>
      </c>
      <c r="L71" s="52">
        <v>1.1058925481168611</v>
      </c>
      <c r="M71" s="52">
        <v>0.27052471</v>
      </c>
      <c r="N71" s="52">
        <v>0.64191064000000009</v>
      </c>
      <c r="O71" s="52">
        <v>0.31736020027112172</v>
      </c>
      <c r="P71" s="52">
        <v>1.3369007312711221</v>
      </c>
      <c r="Q71" s="65">
        <v>8.8897779999999996E-2</v>
      </c>
      <c r="T71" s="63">
        <v>3.1760000000000002E-4</v>
      </c>
      <c r="U71" s="63">
        <v>0.56357259999999998</v>
      </c>
      <c r="V71" s="63">
        <v>12.927013000000001</v>
      </c>
      <c r="W71" s="63">
        <v>7.9300103000000002</v>
      </c>
      <c r="X71" s="63">
        <v>2.3038336000000001E-3</v>
      </c>
      <c r="Y71" s="63">
        <v>2.6249088E-4</v>
      </c>
      <c r="Z71" s="63">
        <v>34.925907000000002</v>
      </c>
      <c r="AA71" s="63">
        <v>0.21225192200000001</v>
      </c>
      <c r="AB71" s="63">
        <v>0.57013080000000005</v>
      </c>
      <c r="AC71" s="63">
        <v>0.30383354000000001</v>
      </c>
      <c r="AD71" s="63">
        <v>1.086216262121086</v>
      </c>
      <c r="AE71" s="63">
        <v>0.26891564499999998</v>
      </c>
      <c r="AF71" s="63">
        <v>0.62526583999999996</v>
      </c>
      <c r="AG71" s="63">
        <v>0.34015300038103818</v>
      </c>
      <c r="AH71" s="63">
        <v>1.333473507381038</v>
      </c>
      <c r="AI71" s="66">
        <v>8.6492280000000005E-2</v>
      </c>
      <c r="AL71" s="54">
        <v>2.9859999999999999E-4</v>
      </c>
      <c r="AM71" s="54">
        <v>0.4626789</v>
      </c>
      <c r="AN71" s="54">
        <v>14.334146499999999</v>
      </c>
      <c r="AO71" s="54">
        <v>7.7160679999999999</v>
      </c>
      <c r="AP71" s="54">
        <v>2.3120553E-3</v>
      </c>
      <c r="AQ71" s="54">
        <v>2.5572017E-4</v>
      </c>
      <c r="AR71" s="54">
        <v>34.938243999999997</v>
      </c>
      <c r="AS71" s="54">
        <v>0.213360365</v>
      </c>
      <c r="AT71" s="54">
        <v>0.5517314499999999</v>
      </c>
      <c r="AU71" s="54">
        <v>0.29787622400000002</v>
      </c>
      <c r="AV71" s="54">
        <v>1.0629680391256331</v>
      </c>
      <c r="AW71" s="54">
        <v>0.26367823000000001</v>
      </c>
      <c r="AX71" s="54">
        <v>0.60533342999999995</v>
      </c>
      <c r="AY71" s="54">
        <v>0.35889965057393808</v>
      </c>
      <c r="AZ71" s="54">
        <v>1.3475329045739379</v>
      </c>
      <c r="BA71" s="54">
        <v>8.5313864000000003E-2</v>
      </c>
      <c r="BD71" s="59">
        <v>3.0889999999999997E-4</v>
      </c>
      <c r="BE71" s="59">
        <v>0.50888199999999995</v>
      </c>
      <c r="BF71" s="59">
        <v>13.659115</v>
      </c>
      <c r="BG71" s="59">
        <v>7.8432180000000002</v>
      </c>
      <c r="BH71" s="59">
        <v>2.3088292000000002E-3</v>
      </c>
      <c r="BI71" s="59">
        <v>2.5892751999999998E-4</v>
      </c>
      <c r="BJ71" s="59">
        <v>34.936416999999999</v>
      </c>
      <c r="BK71" s="59">
        <v>0.21259518399999999</v>
      </c>
      <c r="BL71" s="59">
        <v>0.56116774000000003</v>
      </c>
      <c r="BM71" s="59">
        <v>0.30169384999999999</v>
      </c>
      <c r="BN71" s="59">
        <v>1.0754567741239069</v>
      </c>
      <c r="BO71" s="59">
        <v>0.26559260400000001</v>
      </c>
      <c r="BP71" s="59">
        <v>0.61508593</v>
      </c>
      <c r="BQ71" s="59">
        <v>0.35234138048056429</v>
      </c>
      <c r="BR71" s="59">
        <v>1.340226365480564</v>
      </c>
      <c r="BS71" s="59">
        <v>8.6539335999999994E-2</v>
      </c>
    </row>
    <row r="72" spans="2:71" x14ac:dyDescent="0.25">
      <c r="B72" s="52">
        <v>3.4319999999999999E-4</v>
      </c>
      <c r="C72" s="52">
        <v>0.69254139999999997</v>
      </c>
      <c r="D72" s="52">
        <v>11.366</v>
      </c>
      <c r="E72" s="52">
        <v>8.1530959999999997</v>
      </c>
      <c r="F72" s="52">
        <v>2.297576E-3</v>
      </c>
      <c r="G72" s="52">
        <v>2.7057710000000002E-4</v>
      </c>
      <c r="H72" s="52">
        <v>34.910224999999997</v>
      </c>
      <c r="I72" s="52">
        <v>0.20978898500000001</v>
      </c>
      <c r="J72" s="52">
        <v>0.59488452000000003</v>
      </c>
      <c r="K72" s="52">
        <v>0.30231329499999998</v>
      </c>
      <c r="L72" s="52">
        <v>1.1069868001162859</v>
      </c>
      <c r="M72" s="52">
        <v>0.27044896000000002</v>
      </c>
      <c r="N72" s="52">
        <v>0.64314019999999994</v>
      </c>
      <c r="O72" s="52">
        <v>0.3126658002618567</v>
      </c>
      <c r="P72" s="52">
        <v>1.333264038261857</v>
      </c>
      <c r="Q72" s="65">
        <v>8.907561E-2</v>
      </c>
      <c r="T72" s="63">
        <v>3.2009999999999997E-4</v>
      </c>
      <c r="U72" s="63">
        <v>0.58128630000000003</v>
      </c>
      <c r="V72" s="63">
        <v>12.733725</v>
      </c>
      <c r="W72" s="63">
        <v>7.9296189999999998</v>
      </c>
      <c r="X72" s="63">
        <v>2.3041973000000001E-3</v>
      </c>
      <c r="Y72" s="63">
        <v>2.6366455000000001E-4</v>
      </c>
      <c r="Z72" s="63">
        <v>34.918503000000001</v>
      </c>
      <c r="AA72" s="63">
        <v>0.21167501999999999</v>
      </c>
      <c r="AB72" s="63">
        <v>0.57203209999999993</v>
      </c>
      <c r="AC72" s="63">
        <v>0.30078740999999998</v>
      </c>
      <c r="AD72" s="63">
        <v>1.0844945301196689</v>
      </c>
      <c r="AE72" s="63">
        <v>0.26598357</v>
      </c>
      <c r="AF72" s="63">
        <v>0.62303316000000009</v>
      </c>
      <c r="AG72" s="63">
        <v>0.33263100035863269</v>
      </c>
      <c r="AH72" s="63">
        <v>1.330180249358633</v>
      </c>
      <c r="AI72" s="66">
        <v>8.6074434000000005E-2</v>
      </c>
      <c r="AL72" s="54">
        <v>2.9980000000000002E-4</v>
      </c>
      <c r="AM72" s="54">
        <v>0.47665560000000001</v>
      </c>
      <c r="AN72" s="54">
        <v>14.13029</v>
      </c>
      <c r="AO72" s="54">
        <v>7.7158230000000003</v>
      </c>
      <c r="AP72" s="54">
        <v>2.3122511E-3</v>
      </c>
      <c r="AQ72" s="54">
        <v>2.5695568E-4</v>
      </c>
      <c r="AR72" s="54">
        <v>34.927967000000002</v>
      </c>
      <c r="AS72" s="54">
        <v>0.21250579</v>
      </c>
      <c r="AT72" s="54">
        <v>0.55557600000000007</v>
      </c>
      <c r="AU72" s="54">
        <v>0.29555837000000001</v>
      </c>
      <c r="AV72" s="54">
        <v>1.0636401601231491</v>
      </c>
      <c r="AW72" s="54">
        <v>0.26429326600000003</v>
      </c>
      <c r="AX72" s="54">
        <v>0.60671856000000002</v>
      </c>
      <c r="AY72" s="54">
        <v>0.35344893054361742</v>
      </c>
      <c r="AZ72" s="54">
        <v>1.344514778543618</v>
      </c>
      <c r="BA72" s="54">
        <v>8.5471556000000004E-2</v>
      </c>
      <c r="BD72" s="59">
        <v>3.1119999999999997E-4</v>
      </c>
      <c r="BE72" s="59">
        <v>0.52660720000000005</v>
      </c>
      <c r="BF72" s="59">
        <v>13.460319500000001</v>
      </c>
      <c r="BG72" s="59">
        <v>7.8425611999999996</v>
      </c>
      <c r="BH72" s="59">
        <v>2.3090288000000001E-3</v>
      </c>
      <c r="BI72" s="59">
        <v>2.6003220000000001E-4</v>
      </c>
      <c r="BJ72" s="59">
        <v>34.927554999999998</v>
      </c>
      <c r="BK72" s="59">
        <v>0.21142810500000001</v>
      </c>
      <c r="BL72" s="59">
        <v>0.56420157999999998</v>
      </c>
      <c r="BM72" s="59">
        <v>0.29879596000000003</v>
      </c>
      <c r="BN72" s="59">
        <v>1.074425645122042</v>
      </c>
      <c r="BO72" s="59">
        <v>0.26675701000000002</v>
      </c>
      <c r="BP72" s="59">
        <v>0.61633814000000009</v>
      </c>
      <c r="BQ72" s="59">
        <v>0.34559253045458688</v>
      </c>
      <c r="BR72" s="59">
        <v>1.3358869154545869</v>
      </c>
      <c r="BS72" s="59">
        <v>8.6786515999999994E-2</v>
      </c>
    </row>
    <row r="73" spans="2:71" x14ac:dyDescent="0.25">
      <c r="B73" s="52">
        <v>3.3990000000000002E-4</v>
      </c>
      <c r="C73" s="52">
        <v>0.68761099999999997</v>
      </c>
      <c r="D73" s="52">
        <v>11.310188999999999</v>
      </c>
      <c r="E73" s="52">
        <v>8.1562599999999996</v>
      </c>
      <c r="F73" s="52">
        <v>2.2978884999999998E-3</v>
      </c>
      <c r="G73" s="52">
        <v>2.7152825999999998E-4</v>
      </c>
      <c r="H73" s="52">
        <v>34.905968000000001</v>
      </c>
      <c r="I73" s="52">
        <v>0.21184845999999999</v>
      </c>
      <c r="J73" s="52">
        <v>0.60642552000000005</v>
      </c>
      <c r="K73" s="52">
        <v>0.30012694000000001</v>
      </c>
      <c r="L73" s="52">
        <v>1.1184009201148239</v>
      </c>
      <c r="M73" s="52">
        <v>0.27880118399999998</v>
      </c>
      <c r="N73" s="52">
        <v>0.65414285999999999</v>
      </c>
      <c r="O73" s="52">
        <v>0.33230376027992042</v>
      </c>
      <c r="P73" s="52">
        <v>1.37656619827992</v>
      </c>
      <c r="Q73" s="65">
        <v>9.2019939999999995E-2</v>
      </c>
      <c r="T73" s="63">
        <v>3.1789999999999998E-4</v>
      </c>
      <c r="U73" s="63">
        <v>0.58029589999999998</v>
      </c>
      <c r="V73" s="63">
        <v>12.675877</v>
      </c>
      <c r="W73" s="63">
        <v>7.9305997000000001</v>
      </c>
      <c r="X73" s="63">
        <v>2.304426E-3</v>
      </c>
      <c r="Y73" s="63">
        <v>2.6437820000000002E-4</v>
      </c>
      <c r="Z73" s="63">
        <v>34.912770000000002</v>
      </c>
      <c r="AA73" s="63">
        <v>0.21235188799999999</v>
      </c>
      <c r="AB73" s="63">
        <v>0.58349975000000009</v>
      </c>
      <c r="AC73" s="63">
        <v>0.29497892999999997</v>
      </c>
      <c r="AD73" s="63">
        <v>1.0908305681177051</v>
      </c>
      <c r="AE73" s="63">
        <v>0.27263147999999998</v>
      </c>
      <c r="AF73" s="63">
        <v>0.63071728000000005</v>
      </c>
      <c r="AG73" s="63">
        <v>0.34582770038144661</v>
      </c>
      <c r="AH73" s="63">
        <v>1.362848747381447</v>
      </c>
      <c r="AI73" s="66">
        <v>8.9338299999999995E-2</v>
      </c>
      <c r="AL73" s="54">
        <v>2.9730000000000002E-4</v>
      </c>
      <c r="AM73" s="54">
        <v>0.47502840000000002</v>
      </c>
      <c r="AN73" s="54">
        <v>14.084173</v>
      </c>
      <c r="AO73" s="54">
        <v>7.7162522999999998</v>
      </c>
      <c r="AP73" s="54">
        <v>2.3123883E-3</v>
      </c>
      <c r="AQ73" s="54">
        <v>2.5750700000000003E-4</v>
      </c>
      <c r="AR73" s="54">
        <v>34.920765000000003</v>
      </c>
      <c r="AS73" s="54">
        <v>0.213529264</v>
      </c>
      <c r="AT73" s="54">
        <v>0.55961379999999994</v>
      </c>
      <c r="AU73" s="54">
        <v>0.29174797000000002</v>
      </c>
      <c r="AV73" s="54">
        <v>1.0648910341213931</v>
      </c>
      <c r="AW73" s="54">
        <v>0.26662116000000002</v>
      </c>
      <c r="AX73" s="54">
        <v>0.60830510000000004</v>
      </c>
      <c r="AY73" s="54">
        <v>0.35742775054030218</v>
      </c>
      <c r="AZ73" s="54">
        <v>1.3549655915403021</v>
      </c>
      <c r="BA73" s="54">
        <v>8.5853040000000005E-2</v>
      </c>
      <c r="BD73" s="59">
        <v>3.0939999999999999E-4</v>
      </c>
      <c r="BE73" s="59">
        <v>0.52687360000000005</v>
      </c>
      <c r="BF73" s="59">
        <v>13.408569999999999</v>
      </c>
      <c r="BG73" s="59">
        <v>7.8432329999999997</v>
      </c>
      <c r="BH73" s="59">
        <v>2.3091435000000002E-3</v>
      </c>
      <c r="BI73" s="59">
        <v>2.6065289999999998E-4</v>
      </c>
      <c r="BJ73" s="59">
        <v>34.921157999999998</v>
      </c>
      <c r="BK73" s="59">
        <v>0.21217550800000001</v>
      </c>
      <c r="BL73" s="59">
        <v>0.57168248999999993</v>
      </c>
      <c r="BM73" s="59">
        <v>0.29330911999999998</v>
      </c>
      <c r="BN73" s="59">
        <v>1.0771671181202731</v>
      </c>
      <c r="BO73" s="59">
        <v>0.26917944399999999</v>
      </c>
      <c r="BP73" s="59">
        <v>0.61838002000000003</v>
      </c>
      <c r="BQ73" s="59">
        <v>0.35130194046364421</v>
      </c>
      <c r="BR73" s="59">
        <v>1.3482710264636439</v>
      </c>
      <c r="BS73" s="59">
        <v>8.8358454000000003E-2</v>
      </c>
    </row>
    <row r="74" spans="2:71" x14ac:dyDescent="0.25">
      <c r="B74" s="52" cm="1">
        <f t="array" ref="B74:B81">TRANSPOSE(Fe!AC8:AJ8)</f>
        <v>2.5290000000000002E-4</v>
      </c>
      <c r="C74" s="52" cm="1">
        <f t="array" ref="C74:C81">TRANSPOSE('PO4'!AC8:AJ8)</f>
        <v>0.34584029999999999</v>
      </c>
      <c r="D74" s="52" cm="1">
        <f t="array" ref="D74:D81">TRANSPOSE(surface_T!AC8:AJ8)</f>
        <v>14.626345000000001</v>
      </c>
      <c r="E74" s="52" cm="1">
        <f t="array" ref="E74:E81">TRANSPOSE(surface_ph!AC8:AJ8)</f>
        <v>8.1579390000000007</v>
      </c>
      <c r="F74" s="52" cm="1">
        <f t="array" ref="F74:F81">TRANSPOSE(surface_Alk!AC8:AJ8)</f>
        <v>2.2967822999999999E-3</v>
      </c>
      <c r="G74" s="52" cm="1">
        <f t="array" ref="G74:G81">TRANSPOSE(surface_oxugen!AC8:AJ8)</f>
        <v>2.5172653999999998E-4</v>
      </c>
      <c r="H74" s="52" cm="1">
        <f t="array" ref="H74:H81">TRANSPOSE(Surface_sal!AC8:AJ8)</f>
        <v>35.026409999999998</v>
      </c>
      <c r="I74" s="52" cm="1">
        <f t="array" ref="I74:I81">TRANSPOSE(picophyto!AC8:AJ8)</f>
        <v>0.23502144999999999</v>
      </c>
      <c r="J74" s="52" cm="1">
        <f t="array" ref="J74:J81">TRANSPOSE(nanophyto!AC8:AJ8)</f>
        <v>0.60952352999999992</v>
      </c>
      <c r="K74" s="52" cm="1">
        <f t="array" ref="K74:K81">TRANSPOSE(microphyto!AC8:AJ8)</f>
        <v>0.25755247999999997</v>
      </c>
      <c r="L74" s="52" cm="1">
        <f t="array" ref="L74:L81">TRANSPOSE(total_phyto!AC8:AJ8)</f>
        <v>1.102097460109752</v>
      </c>
      <c r="M74" s="52" cm="1">
        <f t="array" ref="M74:M81">TRANSPOSE(nanozoo!AC8:AJ8)</f>
        <v>0.31482605000000002</v>
      </c>
      <c r="N74" s="52" cm="1">
        <f t="array" ref="N74:N81">TRANSPOSE(microzoo!AC8:AJ8)</f>
        <v>0.65154900999999998</v>
      </c>
      <c r="O74" s="52" cm="1">
        <f t="array" ref="O74:O81">TRANSPOSE(mesozoo!AC8:AJ8)</f>
        <v>0.4776099007604197</v>
      </c>
      <c r="P74" s="52" cm="1">
        <f t="array" ref="P74:P81">TRANSPOSE(total_zoo!AC8:AJ8)</f>
        <v>1.5697700437604201</v>
      </c>
      <c r="Q74" s="65" cm="1">
        <f t="array" ref="Q74:Q81">TRANSPOSE(foram!AC8:AJ8)</f>
        <v>9.3519635000000004E-2</v>
      </c>
      <c r="T74" s="63" cm="1">
        <f t="array" ref="T74:T81">TRANSPOSE(Fe!AC119:AJ119)</f>
        <v>2.398E-4</v>
      </c>
      <c r="U74" s="63" cm="1">
        <f t="array" ref="U74:U81">TRANSPOSE('PO4'!AC119:AJ119)</f>
        <v>0.28292410000000001</v>
      </c>
      <c r="V74" s="63" cm="1">
        <f t="array" ref="V74:V81">TRANSPOSE(surface_T!AC119:AJ119)</f>
        <v>15.99281</v>
      </c>
      <c r="W74" s="63" cm="1">
        <f t="array" ref="W74:W81">TRANSPOSE(surface_ph!AC119:AJ119)</f>
        <v>7.9443016000000002</v>
      </c>
      <c r="X74" s="63" cm="1">
        <f t="array" ref="X74:X81">TRANSPOSE(surface_Alk!AC119:AJ119)</f>
        <v>2.3055279999999998E-3</v>
      </c>
      <c r="Y74" s="63" cm="1">
        <f t="array" ref="Y74:Y81">TRANSPOSE(surface_oxugen!AC119:AJ119)</f>
        <v>2.4607474999999997E-4</v>
      </c>
      <c r="Z74" s="63" cm="1">
        <f t="array" ref="Z74:Z81">TRANSPOSE(Surface_sal!AC119:AJ119)</f>
        <v>35.051932999999998</v>
      </c>
      <c r="AA74" s="63" cm="1">
        <f t="array" ref="AA74:AA81">TRANSPOSE(picophyto!AC119:AJ119)</f>
        <v>0.23607782599999999</v>
      </c>
      <c r="AB74" s="63" cm="1">
        <f t="array" ref="AB74:AB81">TRANSPOSE(nanophyto!AC119:AJ119)</f>
        <v>0.57457954</v>
      </c>
      <c r="AC74" s="63" cm="1">
        <f t="array" ref="AC74:AC81">TRANSPOSE(microphyto!AC119:AJ119)</f>
        <v>0.23561382</v>
      </c>
      <c r="AD74" s="63" cm="1">
        <f t="array" ref="AD74:AD81">TRANSPOSE(total_phyto!AC119:AJ119)</f>
        <v>1.0462711861101921</v>
      </c>
      <c r="AE74" s="63" cm="1">
        <f t="array" ref="AE74:AE81">TRANSPOSE(nanozoo!AC119:AJ119)</f>
        <v>0.30326045000000001</v>
      </c>
      <c r="AF74" s="63" cm="1">
        <f t="array" ref="AF74:AF81">TRANSPOSE(microzoo!AC119:AJ119)</f>
        <v>0.61886135999999992</v>
      </c>
      <c r="AG74" s="63" cm="1">
        <f t="array" ref="AG74:AG81">TRANSPOSE(mesozoo!AC119:AJ119)</f>
        <v>0.45061300073465838</v>
      </c>
      <c r="AH74" s="63" cm="1">
        <f t="array" ref="AH74:AH81">TRANSPOSE(total_zoo!AC119:AJ119)</f>
        <v>1.495347494734659</v>
      </c>
      <c r="AI74" s="66" cm="1">
        <f t="array" ref="AI74:AI81">TRANSPOSE(foram!AC119:AJ119)</f>
        <v>8.2753405000000002E-2</v>
      </c>
      <c r="AL74" s="54" cm="1">
        <f t="array" ref="AL74:AL81">TRANSPOSE(Fe!AC156:AJ156)</f>
        <v>2.3230000000000001E-4</v>
      </c>
      <c r="AM74" s="54" cm="1">
        <f t="array" ref="AM74:AM81">TRANSPOSE('PO4'!AC156:AJ156)</f>
        <v>0.232602</v>
      </c>
      <c r="AN74" s="54" cm="1">
        <f t="array" ref="AN74:AN81">TRANSPOSE(surface_T!AC156:AJ156)</f>
        <v>17.376204999999999</v>
      </c>
      <c r="AO74" s="54" cm="1">
        <f t="array" ref="AO74:AO81">TRANSPOSE(surface_ph!AC156:AJ156)</f>
        <v>7.7295566000000004</v>
      </c>
      <c r="AP74" s="54" cm="1">
        <f t="array" ref="AP74:AP81">TRANSPOSE(surface_Alk!AC156:AJ156)</f>
        <v>2.3159029999999998E-3</v>
      </c>
      <c r="AQ74" s="54" cm="1">
        <f t="array" ref="AQ74:AQ81">TRANSPOSE(surface_oxugen!AC156:AJ156)</f>
        <v>2.4042344E-4</v>
      </c>
      <c r="AR74" s="54" cm="1">
        <f t="array" ref="AR74:AR81">TRANSPOSE(Surface_sal!AC156:AJ156)</f>
        <v>35.082225999999999</v>
      </c>
      <c r="AS74" s="54" cm="1">
        <f t="array" ref="AS74:AS81">TRANSPOSE(picophyto!AC156:AJ156)</f>
        <v>0.23673266300000001</v>
      </c>
      <c r="AT74" s="54" cm="1">
        <f t="array" ref="AT74:AT81">TRANSPOSE(nanophyto!AC156:AJ156)</f>
        <v>0.53713931000000004</v>
      </c>
      <c r="AU74" s="54" cm="1">
        <f t="array" ref="AU74:AU81">TRANSPOSE(microphyto!AC156:AJ156)</f>
        <v>0.21541561300000001</v>
      </c>
      <c r="AV74" s="54" cm="1">
        <f t="array" ref="AV74:AV81">TRANSPOSE(total_phyto!AC156:AJ156)</f>
        <v>0.98928758611229684</v>
      </c>
      <c r="AW74" s="54" cm="1">
        <f t="array" ref="AW74:AW81">TRANSPOSE(nanozoo!AC156:AJ156)</f>
        <v>0.29113411</v>
      </c>
      <c r="AX74" s="54" cm="1">
        <f t="array" ref="AX74:AX81">TRANSPOSE(microzoo!AC156:AJ156)</f>
        <v>0.58665286000000005</v>
      </c>
      <c r="AY74" s="54" cm="1">
        <f t="array" ref="AY74:AY81">TRANSPOSE(mesozoo!AC156:AJ156)</f>
        <v>0.42115673067875758</v>
      </c>
      <c r="AZ74" s="54" cm="1">
        <f t="array" ref="AZ74:AZ81">TRANSPOSE(total_zoo!AC156:AJ156)</f>
        <v>1.432656443678757</v>
      </c>
      <c r="BA74" s="54" cm="1">
        <f t="array" ref="BA74:BA81">TRANSPOSE(foram!AC156:AJ156)</f>
        <v>7.1942635000000005E-2</v>
      </c>
      <c r="BD74" s="59" cm="1">
        <f t="array" ref="BD74:BD81">TRANSPOSE(Fe!AC82:AJ82)</f>
        <v>2.3800000000000001E-4</v>
      </c>
      <c r="BE74" s="59" cm="1">
        <f t="array" ref="BE74:BE81">TRANSPOSE('PO4'!AC82:AJ82)</f>
        <v>0.25683929999999999</v>
      </c>
      <c r="BF74" s="59" cm="1">
        <f t="array" ref="BF74:BF81">TRANSPOSE(surface_T!AC82:AJ82)</f>
        <v>16.657135</v>
      </c>
      <c r="BG74" s="59" cm="1">
        <f t="array" ref="BG74:BG81">TRANSPOSE(surface_ph!AC82:AJ82)</f>
        <v>7.8552679999999997</v>
      </c>
      <c r="BH74" s="59" cm="1">
        <f t="array" ref="BH74:BH81">TRANSPOSE(surface_Alk!AC82:AJ82)</f>
        <v>2.3121117000000002E-3</v>
      </c>
      <c r="BI74" s="59" cm="1">
        <f t="array" ref="BI74:BI81">TRANSPOSE(surface_oxugen!AC82:AJ82)</f>
        <v>2.4336580999999999E-4</v>
      </c>
      <c r="BJ74" s="59" cm="1">
        <f t="array" ref="BJ74:BJ81">TRANSPOSE(Surface_sal!AC82:AJ82)</f>
        <v>35.072963999999999</v>
      </c>
      <c r="BK74" s="59" cm="1">
        <f t="array" ref="BK74:BK81">TRANSPOSE(picophyto!AC82:AJ82)</f>
        <v>0.23651597199999999</v>
      </c>
      <c r="BL74" s="59" cm="1">
        <f t="array" ref="BL74:BL81">TRANSPOSE(nanophyto!AC82:AJ82)</f>
        <v>0.55687909999999996</v>
      </c>
      <c r="BM74" s="59" cm="1">
        <f t="array" ref="BM74:BM81">TRANSPOSE(microphyto!AC82:AJ82)</f>
        <v>0.226470385</v>
      </c>
      <c r="BN74" s="59" cm="1">
        <f t="array" ref="BN74:BN81">TRANSPOSE(total_phyto!AC82:AJ82)</f>
        <v>1.019865457112157</v>
      </c>
      <c r="BO74" s="59" cm="1">
        <f t="array" ref="BO74:BO81">TRANSPOSE(nanozoo!AC82:AJ82)</f>
        <v>0.29753097499999998</v>
      </c>
      <c r="BP74" s="59" cm="1">
        <f t="array" ref="BP74:BP81">TRANSPOSE(microzoo!AC82:AJ82)</f>
        <v>0.60329100000000002</v>
      </c>
      <c r="BQ74" s="59" cm="1">
        <f t="array" ref="BQ74:BQ81">TRANSPOSE(mesozoo!AC82:AJ82)</f>
        <v>0.43737245071682462</v>
      </c>
      <c r="BR74" s="59" cm="1">
        <f t="array" ref="BR74:BR81">TRANSPOSE(total_zoo!AC82:AJ82)</f>
        <v>1.448810934716825</v>
      </c>
      <c r="BS74" s="59" cm="1">
        <f t="array" ref="BS74:BS81">TRANSPOSE(foram!AC82:AJ82)</f>
        <v>7.7720754000000003E-2</v>
      </c>
    </row>
    <row r="75" spans="2:71" x14ac:dyDescent="0.25">
      <c r="B75" s="52">
        <v>2.5159999999999999E-4</v>
      </c>
      <c r="C75" s="52">
        <v>0.32760820000000002</v>
      </c>
      <c r="D75" s="52">
        <v>16.825430000000001</v>
      </c>
      <c r="E75" s="52">
        <v>8.1462959999999995</v>
      </c>
      <c r="F75" s="52">
        <v>2.2806413E-3</v>
      </c>
      <c r="G75" s="52">
        <v>2.3794701E-4</v>
      </c>
      <c r="H75" s="52">
        <v>34.990650000000002</v>
      </c>
      <c r="I75" s="52">
        <v>0.22114057000000001</v>
      </c>
      <c r="J75" s="52">
        <v>0.52463181000000003</v>
      </c>
      <c r="K75" s="52">
        <v>0.27332898400000011</v>
      </c>
      <c r="L75" s="52">
        <v>1.0191013641286379</v>
      </c>
      <c r="M75" s="52">
        <v>0.26514853999999999</v>
      </c>
      <c r="N75" s="52">
        <v>0.56982948</v>
      </c>
      <c r="O75" s="52">
        <v>0.40764710100133461</v>
      </c>
      <c r="P75" s="52">
        <v>1.348814986001335</v>
      </c>
      <c r="Q75" s="65">
        <v>8.0191869999999998E-2</v>
      </c>
      <c r="T75" s="63">
        <v>2.429E-4</v>
      </c>
      <c r="U75" s="63">
        <v>0.27850999999999998</v>
      </c>
      <c r="V75" s="63">
        <v>18.17822</v>
      </c>
      <c r="W75" s="63">
        <v>7.9357743000000003</v>
      </c>
      <c r="X75" s="63">
        <v>2.2907238E-3</v>
      </c>
      <c r="Y75" s="63">
        <v>2.3307737E-4</v>
      </c>
      <c r="Z75" s="63">
        <v>35.017277</v>
      </c>
      <c r="AA75" s="63">
        <v>0.22048789599999999</v>
      </c>
      <c r="AB75" s="63">
        <v>0.50137215000000002</v>
      </c>
      <c r="AC75" s="63">
        <v>0.26434096600000001</v>
      </c>
      <c r="AD75" s="63">
        <v>0.98620101213610001</v>
      </c>
      <c r="AE75" s="63">
        <v>0.25778947400000002</v>
      </c>
      <c r="AF75" s="63">
        <v>0.54571844000000003</v>
      </c>
      <c r="AG75" s="63">
        <v>0.40198530130870153</v>
      </c>
      <c r="AH75" s="63">
        <v>1.3130773243087019</v>
      </c>
      <c r="AI75" s="66">
        <v>7.5755390000000006E-2</v>
      </c>
      <c r="AL75" s="54">
        <v>2.387E-4</v>
      </c>
      <c r="AM75" s="54">
        <v>0.24047360000000001</v>
      </c>
      <c r="AN75" s="54">
        <v>19.539680000000001</v>
      </c>
      <c r="AO75" s="54">
        <v>7.7244529999999996</v>
      </c>
      <c r="AP75" s="54">
        <v>2.3029527999999999E-3</v>
      </c>
      <c r="AQ75" s="54">
        <v>2.2829333E-4</v>
      </c>
      <c r="AR75" s="54">
        <v>35.048769999999998</v>
      </c>
      <c r="AS75" s="54">
        <v>0.219359727</v>
      </c>
      <c r="AT75" s="54">
        <v>0.47871501999999999</v>
      </c>
      <c r="AU75" s="54">
        <v>0.25331357999999998</v>
      </c>
      <c r="AV75" s="54">
        <v>0.95138832714382404</v>
      </c>
      <c r="AW75" s="54">
        <v>0.24999083</v>
      </c>
      <c r="AX75" s="54">
        <v>0.52227758000000002</v>
      </c>
      <c r="AY75" s="54">
        <v>0.39360887167094621</v>
      </c>
      <c r="AZ75" s="54">
        <v>1.282923419670946</v>
      </c>
      <c r="BA75" s="54">
        <v>7.0953905999999997E-2</v>
      </c>
      <c r="BD75" s="59">
        <v>2.429E-4</v>
      </c>
      <c r="BE75" s="59">
        <v>0.26057409999999998</v>
      </c>
      <c r="BF75" s="59">
        <v>18.838493</v>
      </c>
      <c r="BG75" s="59">
        <v>7.8469123999999999</v>
      </c>
      <c r="BH75" s="59">
        <v>2.2984037999999999E-3</v>
      </c>
      <c r="BI75" s="59">
        <v>2.3073823999999999E-4</v>
      </c>
      <c r="BJ75" s="59">
        <v>35.036994999999997</v>
      </c>
      <c r="BK75" s="59">
        <v>0.21976667999999999</v>
      </c>
      <c r="BL75" s="59">
        <v>0.49119446999999999</v>
      </c>
      <c r="BM75" s="59">
        <v>0.26092894500000002</v>
      </c>
      <c r="BN75" s="59">
        <v>0.97189009514147107</v>
      </c>
      <c r="BO75" s="59">
        <v>0.25381174000000001</v>
      </c>
      <c r="BP75" s="59">
        <v>0.53430009000000001</v>
      </c>
      <c r="BQ75" s="59">
        <v>0.39941100154003212</v>
      </c>
      <c r="BR75" s="59">
        <v>1.2884335495400321</v>
      </c>
      <c r="BS75" s="59">
        <v>7.3931819999999995E-2</v>
      </c>
    </row>
    <row r="76" spans="2:71" x14ac:dyDescent="0.25">
      <c r="B76" s="52">
        <v>2.5619999999999999E-4</v>
      </c>
      <c r="C76" s="52">
        <v>0.32359470000000001</v>
      </c>
      <c r="D76" s="52">
        <v>16.668789</v>
      </c>
      <c r="E76" s="52">
        <v>8.1507830000000006</v>
      </c>
      <c r="F76" s="52">
        <v>2.2781877999999999E-3</v>
      </c>
      <c r="G76" s="52">
        <v>2.4034288E-4</v>
      </c>
      <c r="H76" s="52">
        <v>34.97119</v>
      </c>
      <c r="I76" s="52">
        <v>0.21624866500000001</v>
      </c>
      <c r="J76" s="52">
        <v>0.51080409000000004</v>
      </c>
      <c r="K76" s="52">
        <v>0.27800260999999998</v>
      </c>
      <c r="L76" s="52">
        <v>1.005055365129639</v>
      </c>
      <c r="M76" s="52">
        <v>0.25435134599999998</v>
      </c>
      <c r="N76" s="52">
        <v>0.55975003000000001</v>
      </c>
      <c r="O76" s="52">
        <v>0.3783482307766845</v>
      </c>
      <c r="P76" s="52">
        <v>1.293169194776685</v>
      </c>
      <c r="Q76" s="65">
        <v>7.7187635000000004E-2</v>
      </c>
      <c r="T76" s="63">
        <v>2.4600000000000002E-4</v>
      </c>
      <c r="U76" s="63">
        <v>0.2693432</v>
      </c>
      <c r="V76" s="63">
        <v>18.024822</v>
      </c>
      <c r="W76" s="63">
        <v>7.9370880000000001</v>
      </c>
      <c r="X76" s="63">
        <v>2.2884768000000001E-3</v>
      </c>
      <c r="Y76" s="63">
        <v>2.3536063999999999E-4</v>
      </c>
      <c r="Z76" s="63">
        <v>34.997520000000002</v>
      </c>
      <c r="AA76" s="63">
        <v>0.21536685999999999</v>
      </c>
      <c r="AB76" s="63">
        <v>0.48933576000000001</v>
      </c>
      <c r="AC76" s="63">
        <v>0.27233200000000002</v>
      </c>
      <c r="AD76" s="63">
        <v>0.97703462013658804</v>
      </c>
      <c r="AE76" s="63">
        <v>0.24688689</v>
      </c>
      <c r="AF76" s="63">
        <v>0.53621352</v>
      </c>
      <c r="AG76" s="63">
        <v>0.37524444104149263</v>
      </c>
      <c r="AH76" s="63">
        <v>1.261828424041493</v>
      </c>
      <c r="AI76" s="66">
        <v>7.3783269999999998E-2</v>
      </c>
      <c r="AL76" s="54">
        <v>2.388E-4</v>
      </c>
      <c r="AM76" s="54">
        <v>0.2230529</v>
      </c>
      <c r="AN76" s="54">
        <v>19.416834000000001</v>
      </c>
      <c r="AO76" s="54">
        <v>7.7256675000000001</v>
      </c>
      <c r="AP76" s="54">
        <v>2.3009139999999998E-3</v>
      </c>
      <c r="AQ76" s="54">
        <v>2.3036715000000001E-4</v>
      </c>
      <c r="AR76" s="54">
        <v>35.029290000000003</v>
      </c>
      <c r="AS76" s="54">
        <v>0.21458848</v>
      </c>
      <c r="AT76" s="54">
        <v>0.46334445000000002</v>
      </c>
      <c r="AU76" s="54">
        <v>0.25808223000000002</v>
      </c>
      <c r="AV76" s="54">
        <v>0.93601516014277164</v>
      </c>
      <c r="AW76" s="54">
        <v>0.23828506999999999</v>
      </c>
      <c r="AX76" s="54">
        <v>0.50877916000000001</v>
      </c>
      <c r="AY76" s="54">
        <v>0.36183542106398953</v>
      </c>
      <c r="AZ76" s="54">
        <v>1.22609467406399</v>
      </c>
      <c r="BA76" s="54">
        <v>6.7255005000000007E-2</v>
      </c>
      <c r="BD76" s="59">
        <v>2.455E-4</v>
      </c>
      <c r="BE76" s="59">
        <v>0.2497027</v>
      </c>
      <c r="BF76" s="59">
        <v>18.720061999999999</v>
      </c>
      <c r="BG76" s="59">
        <v>7.8483140000000002</v>
      </c>
      <c r="BH76" s="59">
        <v>2.2961546000000001E-3</v>
      </c>
      <c r="BI76" s="59">
        <v>2.3274373999999999E-4</v>
      </c>
      <c r="BJ76" s="59">
        <v>35.016979999999997</v>
      </c>
      <c r="BK76" s="59">
        <v>0.214359996</v>
      </c>
      <c r="BL76" s="59">
        <v>0.47823561999999997</v>
      </c>
      <c r="BM76" s="59">
        <v>0.27021092499999999</v>
      </c>
      <c r="BN76" s="59">
        <v>0.9628065411433504</v>
      </c>
      <c r="BO76" s="59">
        <v>0.24282232500000001</v>
      </c>
      <c r="BP76" s="59">
        <v>0.52440889000000002</v>
      </c>
      <c r="BQ76" s="59">
        <v>0.37374910123680311</v>
      </c>
      <c r="BR76" s="59">
        <v>1.2377001462368029</v>
      </c>
      <c r="BS76" s="59">
        <v>7.2199639999999995E-2</v>
      </c>
    </row>
    <row r="77" spans="2:71" x14ac:dyDescent="0.25">
      <c r="B77" s="52">
        <v>2.7149999999999999E-4</v>
      </c>
      <c r="C77" s="52">
        <v>0.3725965</v>
      </c>
      <c r="D77" s="52">
        <v>15.677308999999999</v>
      </c>
      <c r="E77" s="52">
        <v>8.1535200000000003</v>
      </c>
      <c r="F77" s="52">
        <v>2.2814110000000001E-3</v>
      </c>
      <c r="G77" s="52">
        <v>2.4651163000000002E-4</v>
      </c>
      <c r="H77" s="52">
        <v>34.969439999999999</v>
      </c>
      <c r="I77" s="52">
        <v>0.216168955</v>
      </c>
      <c r="J77" s="52">
        <v>0.52609858999999992</v>
      </c>
      <c r="K77" s="52">
        <v>0.28721328000000002</v>
      </c>
      <c r="L77" s="52">
        <v>1.0294808251283729</v>
      </c>
      <c r="M77" s="52">
        <v>0.25753407499999997</v>
      </c>
      <c r="N77" s="52">
        <v>0.57743317999999999</v>
      </c>
      <c r="O77" s="52">
        <v>0.37537035068033192</v>
      </c>
      <c r="P77" s="52">
        <v>1.3131864376803319</v>
      </c>
      <c r="Q77" s="65">
        <v>8.0358979999999997E-2</v>
      </c>
      <c r="T77" s="63">
        <v>2.608E-4</v>
      </c>
      <c r="U77" s="63">
        <v>0.3148975</v>
      </c>
      <c r="V77" s="63">
        <v>17.009712</v>
      </c>
      <c r="W77" s="63">
        <v>7.9365214999999996</v>
      </c>
      <c r="X77" s="63">
        <v>2.2912739999999998E-3</v>
      </c>
      <c r="Y77" s="63">
        <v>2.4097976E-4</v>
      </c>
      <c r="Z77" s="63">
        <v>34.993225000000002</v>
      </c>
      <c r="AA77" s="63">
        <v>0.21528356400000001</v>
      </c>
      <c r="AB77" s="63">
        <v>0.50679326000000002</v>
      </c>
      <c r="AC77" s="63">
        <v>0.28251366</v>
      </c>
      <c r="AD77" s="63">
        <v>1.004590484135075</v>
      </c>
      <c r="AE77" s="63">
        <v>0.25130763</v>
      </c>
      <c r="AF77" s="63">
        <v>0.55579139999999994</v>
      </c>
      <c r="AG77" s="63">
        <v>0.37796610099460071</v>
      </c>
      <c r="AH77" s="63">
        <v>1.291262250994601</v>
      </c>
      <c r="AI77" s="66">
        <v>7.8208650000000005E-2</v>
      </c>
      <c r="AL77" s="54">
        <v>2.5139999999999999E-4</v>
      </c>
      <c r="AM77" s="54">
        <v>0.25913570000000002</v>
      </c>
      <c r="AN77" s="54">
        <v>18.396650000000001</v>
      </c>
      <c r="AO77" s="54">
        <v>7.7241263</v>
      </c>
      <c r="AP77" s="54">
        <v>2.3030795000000001E-3</v>
      </c>
      <c r="AQ77" s="54">
        <v>2.3550863E-4</v>
      </c>
      <c r="AR77" s="54">
        <v>35.022606000000003</v>
      </c>
      <c r="AS77" s="54">
        <v>0.21419393</v>
      </c>
      <c r="AT77" s="54">
        <v>0.48687622000000003</v>
      </c>
      <c r="AU77" s="54">
        <v>0.27552818000000001</v>
      </c>
      <c r="AV77" s="54">
        <v>0.97659833014318476</v>
      </c>
      <c r="AW77" s="54">
        <v>0.24604796000000001</v>
      </c>
      <c r="AX77" s="54">
        <v>0.53578002000000002</v>
      </c>
      <c r="AY77" s="54">
        <v>0.37654200146487921</v>
      </c>
      <c r="AZ77" s="54">
        <v>1.2688317464648791</v>
      </c>
      <c r="BA77" s="54">
        <v>7.5165850000000006E-2</v>
      </c>
      <c r="BD77" s="59">
        <v>2.5900000000000001E-4</v>
      </c>
      <c r="BE77" s="59">
        <v>0.28974539999999999</v>
      </c>
      <c r="BF77" s="59">
        <v>17.721594</v>
      </c>
      <c r="BG77" s="59">
        <v>7.8477800000000002</v>
      </c>
      <c r="BH77" s="59">
        <v>2.2984886999999998E-3</v>
      </c>
      <c r="BI77" s="59">
        <v>2.3804355000000001E-4</v>
      </c>
      <c r="BJ77" s="59">
        <v>35.011947999999997</v>
      </c>
      <c r="BK77" s="59">
        <v>0.21439656000000001</v>
      </c>
      <c r="BL77" s="59">
        <v>0.49522010000000011</v>
      </c>
      <c r="BM77" s="59">
        <v>0.28237181</v>
      </c>
      <c r="BN77" s="59">
        <v>0.99198847014149338</v>
      </c>
      <c r="BO77" s="59">
        <v>0.24721694999999999</v>
      </c>
      <c r="BP77" s="59">
        <v>0.54362409</v>
      </c>
      <c r="BQ77" s="59">
        <v>0.37823194124361409</v>
      </c>
      <c r="BR77" s="59">
        <v>1.269739690243614</v>
      </c>
      <c r="BS77" s="59">
        <v>7.7108019999999999E-2</v>
      </c>
    </row>
    <row r="78" spans="2:71" x14ac:dyDescent="0.25">
      <c r="B78" s="52">
        <v>2.7690000000000001E-4</v>
      </c>
      <c r="C78" s="52">
        <v>0.3911018</v>
      </c>
      <c r="D78" s="52">
        <v>15.108930000000001</v>
      </c>
      <c r="E78" s="52">
        <v>8.1567744999999992</v>
      </c>
      <c r="F78" s="52">
        <v>2.2832871999999998E-3</v>
      </c>
      <c r="G78" s="52">
        <v>2.499534E-4</v>
      </c>
      <c r="H78" s="52">
        <v>34.972983999999997</v>
      </c>
      <c r="I78" s="52">
        <v>0.21191247699999999</v>
      </c>
      <c r="J78" s="52">
        <v>0.52362895999999992</v>
      </c>
      <c r="K78" s="52">
        <v>0.28865633000000002</v>
      </c>
      <c r="L78" s="52">
        <v>1.0241977671229481</v>
      </c>
      <c r="M78" s="52">
        <v>0.25352731000000001</v>
      </c>
      <c r="N78" s="52">
        <v>0.58223570000000002</v>
      </c>
      <c r="O78" s="52">
        <v>0.33643943052397118</v>
      </c>
      <c r="P78" s="52">
        <v>1.2704784385239709</v>
      </c>
      <c r="Q78" s="65">
        <v>7.7505565999999998E-2</v>
      </c>
      <c r="T78" s="63">
        <v>2.6489999999999999E-4</v>
      </c>
      <c r="U78" s="63">
        <v>0.32808749999999998</v>
      </c>
      <c r="V78" s="63">
        <v>16.441582</v>
      </c>
      <c r="W78" s="63">
        <v>7.9381285000000004</v>
      </c>
      <c r="X78" s="63">
        <v>2.2928896E-3</v>
      </c>
      <c r="Y78" s="63">
        <v>2.4429138E-4</v>
      </c>
      <c r="Z78" s="63">
        <v>34.995950000000001</v>
      </c>
      <c r="AA78" s="63">
        <v>0.21262521500000001</v>
      </c>
      <c r="AB78" s="63">
        <v>0.50814795000000001</v>
      </c>
      <c r="AC78" s="63">
        <v>0.28450289000000001</v>
      </c>
      <c r="AD78" s="63">
        <v>1.00527605512884</v>
      </c>
      <c r="AE78" s="63">
        <v>0.24797651000000001</v>
      </c>
      <c r="AF78" s="63">
        <v>0.56144426000000003</v>
      </c>
      <c r="AG78" s="63">
        <v>0.34690222078643668</v>
      </c>
      <c r="AH78" s="63">
        <v>1.2583930107864369</v>
      </c>
      <c r="AI78" s="66">
        <v>7.6039134999999994E-2</v>
      </c>
      <c r="AL78" s="54">
        <v>2.5589999999999999E-4</v>
      </c>
      <c r="AM78" s="54">
        <v>0.27359939999999999</v>
      </c>
      <c r="AN78" s="54">
        <v>17.792603</v>
      </c>
      <c r="AO78" s="54">
        <v>7.7240479999999998</v>
      </c>
      <c r="AP78" s="54">
        <v>2.3044692E-3</v>
      </c>
      <c r="AQ78" s="54">
        <v>2.3869862000000001E-4</v>
      </c>
      <c r="AR78" s="54">
        <v>35.023131999999997</v>
      </c>
      <c r="AS78" s="54">
        <v>0.21282094400000001</v>
      </c>
      <c r="AT78" s="54">
        <v>0.48690093000000001</v>
      </c>
      <c r="AU78" s="54">
        <v>0.27734712</v>
      </c>
      <c r="AV78" s="54">
        <v>0.97706899413663295</v>
      </c>
      <c r="AW78" s="54">
        <v>0.24238259000000001</v>
      </c>
      <c r="AX78" s="54">
        <v>0.53885808999999996</v>
      </c>
      <c r="AY78" s="54">
        <v>0.34825426105661222</v>
      </c>
      <c r="AZ78" s="54">
        <v>1.2403735460566121</v>
      </c>
      <c r="BA78" s="54">
        <v>7.2558239999999996E-2</v>
      </c>
      <c r="BD78" s="59">
        <v>2.6289999999999999E-4</v>
      </c>
      <c r="BE78" s="59">
        <v>0.30227470000000001</v>
      </c>
      <c r="BF78" s="59">
        <v>17.132701999999998</v>
      </c>
      <c r="BG78" s="59">
        <v>7.8493385</v>
      </c>
      <c r="BH78" s="59">
        <v>2.2999890000000001E-3</v>
      </c>
      <c r="BI78" s="59">
        <v>2.4137422E-4</v>
      </c>
      <c r="BJ78" s="59">
        <v>35.013545999999998</v>
      </c>
      <c r="BK78" s="59">
        <v>0.21228093000000001</v>
      </c>
      <c r="BL78" s="59">
        <v>0.49759058</v>
      </c>
      <c r="BM78" s="59">
        <v>0.28446742000000003</v>
      </c>
      <c r="BN78" s="59">
        <v>0.99433893013449304</v>
      </c>
      <c r="BO78" s="59">
        <v>0.24452821999999999</v>
      </c>
      <c r="BP78" s="59">
        <v>0.54960505999999998</v>
      </c>
      <c r="BQ78" s="59">
        <v>0.34935778096430969</v>
      </c>
      <c r="BR78" s="59">
        <v>1.2408822789643099</v>
      </c>
      <c r="BS78" s="59">
        <v>7.5068220000000005E-2</v>
      </c>
    </row>
    <row r="79" spans="2:71" x14ac:dyDescent="0.25">
      <c r="B79" s="52">
        <v>2.8200000000000002E-4</v>
      </c>
      <c r="C79" s="52">
        <v>0.41676229999999997</v>
      </c>
      <c r="D79" s="52">
        <v>14.472746000000001</v>
      </c>
      <c r="E79" s="52">
        <v>8.1595499999999994</v>
      </c>
      <c r="F79" s="52">
        <v>2.2860428000000001E-3</v>
      </c>
      <c r="G79" s="52">
        <v>2.5384733000000001E-4</v>
      </c>
      <c r="H79" s="52">
        <v>34.970745000000001</v>
      </c>
      <c r="I79" s="52">
        <v>0.21367399000000001</v>
      </c>
      <c r="J79" s="52">
        <v>0.54713482000000002</v>
      </c>
      <c r="K79" s="52">
        <v>0.28771413400000001</v>
      </c>
      <c r="L79" s="52">
        <v>1.04852294411929</v>
      </c>
      <c r="M79" s="52">
        <v>0.26568687000000002</v>
      </c>
      <c r="N79" s="52">
        <v>0.60395142000000002</v>
      </c>
      <c r="O79" s="52">
        <v>0.35151437052740608</v>
      </c>
      <c r="P79" s="52">
        <v>1.3253069065274059</v>
      </c>
      <c r="Q79" s="65">
        <v>8.2235000000000003E-2</v>
      </c>
      <c r="T79" s="63">
        <v>2.6659999999999998E-4</v>
      </c>
      <c r="U79" s="63">
        <v>0.34133609999999998</v>
      </c>
      <c r="V79" s="63">
        <v>15.827643</v>
      </c>
      <c r="W79" s="63">
        <v>7.9402910000000002</v>
      </c>
      <c r="X79" s="63">
        <v>2.2951944000000001E-3</v>
      </c>
      <c r="Y79" s="63">
        <v>2.4799898000000002E-4</v>
      </c>
      <c r="Z79" s="63">
        <v>34.992294000000001</v>
      </c>
      <c r="AA79" s="63">
        <v>0.215098286</v>
      </c>
      <c r="AB79" s="63">
        <v>0.52850330999999995</v>
      </c>
      <c r="AC79" s="63">
        <v>0.28194386999999999</v>
      </c>
      <c r="AD79" s="63">
        <v>1.025545466123531</v>
      </c>
      <c r="AE79" s="63">
        <v>0.25865937999999999</v>
      </c>
      <c r="AF79" s="63">
        <v>0.57994520999999999</v>
      </c>
      <c r="AG79" s="63">
        <v>0.3595757507416989</v>
      </c>
      <c r="AH79" s="63">
        <v>1.3035150547416989</v>
      </c>
      <c r="AI79" s="66">
        <v>7.9601699999999997E-2</v>
      </c>
      <c r="AL79" s="54">
        <v>2.5549999999999998E-4</v>
      </c>
      <c r="AM79" s="54">
        <v>0.27994859999999999</v>
      </c>
      <c r="AN79" s="54">
        <v>17.197507999999999</v>
      </c>
      <c r="AO79" s="54">
        <v>7.7252954999999996</v>
      </c>
      <c r="AP79" s="54">
        <v>2.3063253999999998E-3</v>
      </c>
      <c r="AQ79" s="54">
        <v>2.4217916000000001E-4</v>
      </c>
      <c r="AR79" s="54">
        <v>35.017277</v>
      </c>
      <c r="AS79" s="54">
        <v>0.21538537499999999</v>
      </c>
      <c r="AT79" s="54">
        <v>0.50308861999999999</v>
      </c>
      <c r="AU79" s="54">
        <v>0.26943607000000003</v>
      </c>
      <c r="AV79" s="54">
        <v>0.98791006512845114</v>
      </c>
      <c r="AW79" s="54">
        <v>0.25094393999999998</v>
      </c>
      <c r="AX79" s="54">
        <v>0.55287520000000001</v>
      </c>
      <c r="AY79" s="54">
        <v>0.3510064008630342</v>
      </c>
      <c r="AZ79" s="54">
        <v>1.2732840888630339</v>
      </c>
      <c r="BA79" s="54">
        <v>7.3289599999999996E-2</v>
      </c>
      <c r="BD79" s="59">
        <v>2.632E-4</v>
      </c>
      <c r="BE79" s="59">
        <v>0.3108204</v>
      </c>
      <c r="BF79" s="59">
        <v>16.536840000000002</v>
      </c>
      <c r="BG79" s="59">
        <v>7.8516329999999996</v>
      </c>
      <c r="BH79" s="59">
        <v>2.3019668000000002E-3</v>
      </c>
      <c r="BI79" s="59">
        <v>2.4489341999999999E-4</v>
      </c>
      <c r="BJ79" s="59">
        <v>35.009117000000003</v>
      </c>
      <c r="BK79" s="59">
        <v>0.215033427</v>
      </c>
      <c r="BL79" s="59">
        <v>0.51606109999999994</v>
      </c>
      <c r="BM79" s="59">
        <v>0.27922218500000001</v>
      </c>
      <c r="BN79" s="59">
        <v>1.0103167121282111</v>
      </c>
      <c r="BO79" s="59">
        <v>0.25457808999999998</v>
      </c>
      <c r="BP79" s="59">
        <v>0.56637068999999995</v>
      </c>
      <c r="BQ79" s="59">
        <v>0.35801867086020661</v>
      </c>
      <c r="BR79" s="59">
        <v>1.279889858860207</v>
      </c>
      <c r="BS79" s="59">
        <v>7.7380753999999996E-2</v>
      </c>
    </row>
    <row r="80" spans="2:71" x14ac:dyDescent="0.25">
      <c r="B80" s="52">
        <v>2.8420000000000002E-4</v>
      </c>
      <c r="C80" s="52">
        <v>0.43736900000000001</v>
      </c>
      <c r="D80" s="52">
        <v>13.919063</v>
      </c>
      <c r="E80" s="52">
        <v>8.1629520000000007</v>
      </c>
      <c r="F80" s="52">
        <v>2.2890942999999999E-3</v>
      </c>
      <c r="G80" s="52">
        <v>2.5770554000000001E-4</v>
      </c>
      <c r="H80" s="52">
        <v>34.963965999999999</v>
      </c>
      <c r="I80" s="52">
        <v>0.21757441399999999</v>
      </c>
      <c r="J80" s="52">
        <v>0.57470122000000001</v>
      </c>
      <c r="K80" s="52">
        <v>0.28459432000000001</v>
      </c>
      <c r="L80" s="52">
        <v>1.076869954115464</v>
      </c>
      <c r="M80" s="52">
        <v>0.278560476</v>
      </c>
      <c r="N80" s="52">
        <v>0.62652733000000005</v>
      </c>
      <c r="O80" s="52">
        <v>0.3790369005578636</v>
      </c>
      <c r="P80" s="52">
        <v>1.3958311065578639</v>
      </c>
      <c r="Q80" s="65">
        <v>8.8057579999999996E-2</v>
      </c>
      <c r="T80" s="63">
        <v>2.6699999999999998E-4</v>
      </c>
      <c r="U80" s="63">
        <v>0.3555816</v>
      </c>
      <c r="V80" s="63">
        <v>15.278548000000001</v>
      </c>
      <c r="W80" s="63">
        <v>7.9414759999999998</v>
      </c>
      <c r="X80" s="63">
        <v>2.2977963000000001E-3</v>
      </c>
      <c r="Y80" s="63">
        <v>2.5148100000000001E-4</v>
      </c>
      <c r="Z80" s="63">
        <v>34.982680000000002</v>
      </c>
      <c r="AA80" s="63">
        <v>0.218402134</v>
      </c>
      <c r="AB80" s="63">
        <v>0.55115755</v>
      </c>
      <c r="AC80" s="63">
        <v>0.278547826</v>
      </c>
      <c r="AD80" s="63">
        <v>1.0481075101188639</v>
      </c>
      <c r="AE80" s="63">
        <v>0.27140822399999998</v>
      </c>
      <c r="AF80" s="63">
        <v>0.60070917000000001</v>
      </c>
      <c r="AG80" s="63">
        <v>0.38069734074218542</v>
      </c>
      <c r="AH80" s="63">
        <v>1.366438668742185</v>
      </c>
      <c r="AI80" s="66">
        <v>8.3942379999999997E-2</v>
      </c>
      <c r="AL80" s="54">
        <v>2.5339999999999998E-4</v>
      </c>
      <c r="AM80" s="54">
        <v>0.28643950000000001</v>
      </c>
      <c r="AN80" s="54">
        <v>16.671479999999999</v>
      </c>
      <c r="AO80" s="54">
        <v>7.7254079999999998</v>
      </c>
      <c r="AP80" s="54">
        <v>2.3083524000000002E-3</v>
      </c>
      <c r="AQ80" s="54">
        <v>2.4528708000000002E-4</v>
      </c>
      <c r="AR80" s="54">
        <v>35.004764999999999</v>
      </c>
      <c r="AS80" s="54">
        <v>0.21896904</v>
      </c>
      <c r="AT80" s="54">
        <v>0.52593321000000004</v>
      </c>
      <c r="AU80" s="54">
        <v>0.26161553999999998</v>
      </c>
      <c r="AV80" s="54">
        <v>1.006517790121745</v>
      </c>
      <c r="AW80" s="54">
        <v>0.26720876599999999</v>
      </c>
      <c r="AX80" s="54">
        <v>0.57675653000000004</v>
      </c>
      <c r="AY80" s="54">
        <v>0.37210083086313678</v>
      </c>
      <c r="AZ80" s="54">
        <v>1.3309504078631369</v>
      </c>
      <c r="BA80" s="54">
        <v>7.7117790000000006E-2</v>
      </c>
      <c r="BD80" s="59">
        <v>2.6209999999999997E-4</v>
      </c>
      <c r="BE80" s="59">
        <v>0.32056519999999999</v>
      </c>
      <c r="BF80" s="59">
        <v>16.001778000000002</v>
      </c>
      <c r="BG80" s="59">
        <v>7.8529277000000004</v>
      </c>
      <c r="BH80" s="59">
        <v>2.3041870000000001E-3</v>
      </c>
      <c r="BI80" s="59">
        <v>2.4819974000000002E-4</v>
      </c>
      <c r="BJ80" s="59">
        <v>34.998202999999997</v>
      </c>
      <c r="BK80" s="59">
        <v>0.21841016199999999</v>
      </c>
      <c r="BL80" s="59">
        <v>0.53700618</v>
      </c>
      <c r="BM80" s="59">
        <v>0.27399393</v>
      </c>
      <c r="BN80" s="59">
        <v>1.029410272122556</v>
      </c>
      <c r="BO80" s="59">
        <v>0.26659752599999997</v>
      </c>
      <c r="BP80" s="59">
        <v>0.58540554</v>
      </c>
      <c r="BQ80" s="59">
        <v>0.37595890082950129</v>
      </c>
      <c r="BR80" s="59">
        <v>1.333815310829501</v>
      </c>
      <c r="BS80" s="59">
        <v>8.0749550000000003E-2</v>
      </c>
    </row>
    <row r="81" spans="2:71" x14ac:dyDescent="0.25">
      <c r="B81" s="52">
        <v>2.7940000000000002E-4</v>
      </c>
      <c r="C81" s="52">
        <v>0.43352400000000002</v>
      </c>
      <c r="D81" s="52">
        <v>13.650159</v>
      </c>
      <c r="E81" s="52">
        <v>8.1673570000000009</v>
      </c>
      <c r="F81" s="52">
        <v>2.2914233E-3</v>
      </c>
      <c r="G81" s="52">
        <v>2.5997720000000001E-4</v>
      </c>
      <c r="H81" s="52">
        <v>34.957050000000002</v>
      </c>
      <c r="I81" s="52">
        <v>0.22144213700000001</v>
      </c>
      <c r="J81" s="52">
        <v>0.59197783999999998</v>
      </c>
      <c r="K81" s="52">
        <v>0.27970107999999999</v>
      </c>
      <c r="L81" s="52">
        <v>1.093121057111673</v>
      </c>
      <c r="M81" s="52">
        <v>0.29021511</v>
      </c>
      <c r="N81" s="52">
        <v>0.64279459999999999</v>
      </c>
      <c r="O81" s="52">
        <v>0.40266576056363551</v>
      </c>
      <c r="P81" s="52">
        <v>1.452120868563636</v>
      </c>
      <c r="Q81" s="65">
        <v>9.1024384E-2</v>
      </c>
      <c r="T81" s="63">
        <v>2.5970000000000002E-4</v>
      </c>
      <c r="U81" s="63">
        <v>0.34480480000000002</v>
      </c>
      <c r="V81" s="63">
        <v>15.023685</v>
      </c>
      <c r="W81" s="63">
        <v>7.9436536000000002</v>
      </c>
      <c r="X81" s="63">
        <v>2.2999293000000001E-3</v>
      </c>
      <c r="Y81" s="63">
        <v>2.5361843000000001E-4</v>
      </c>
      <c r="Z81" s="63">
        <v>34.973255000000002</v>
      </c>
      <c r="AA81" s="63">
        <v>0.22268967000000001</v>
      </c>
      <c r="AB81" s="63">
        <v>0.57126388000000006</v>
      </c>
      <c r="AC81" s="63">
        <v>0.27058383000000003</v>
      </c>
      <c r="AD81" s="63">
        <v>1.0645373801134721</v>
      </c>
      <c r="AE81" s="63">
        <v>0.28767757999999999</v>
      </c>
      <c r="AF81" s="63">
        <v>0.62040246999999993</v>
      </c>
      <c r="AG81" s="63">
        <v>0.40665582075749801</v>
      </c>
      <c r="AH81" s="63">
        <v>1.4354730287574979</v>
      </c>
      <c r="AI81" s="66">
        <v>8.7271520000000005E-2</v>
      </c>
      <c r="AL81" s="54">
        <v>2.4560000000000001E-4</v>
      </c>
      <c r="AM81" s="54">
        <v>0.27584890000000001</v>
      </c>
      <c r="AN81" s="54">
        <v>16.432410999999998</v>
      </c>
      <c r="AO81" s="54">
        <v>7.7260739999999997</v>
      </c>
      <c r="AP81" s="54">
        <v>2.3100310000000002E-3</v>
      </c>
      <c r="AQ81" s="54">
        <v>2.4713281999999998E-4</v>
      </c>
      <c r="AR81" s="54">
        <v>34.992817000000002</v>
      </c>
      <c r="AS81" s="54">
        <v>0.223926707</v>
      </c>
      <c r="AT81" s="54">
        <v>0.53946671000000002</v>
      </c>
      <c r="AU81" s="54">
        <v>0.24941811</v>
      </c>
      <c r="AV81" s="54">
        <v>1.01281152711504</v>
      </c>
      <c r="AW81" s="54">
        <v>0.27791157599999999</v>
      </c>
      <c r="AX81" s="54">
        <v>0.5892925</v>
      </c>
      <c r="AY81" s="54">
        <v>0.38608003076763281</v>
      </c>
      <c r="AZ81" s="54">
        <v>1.3837831577676329</v>
      </c>
      <c r="BA81" s="54">
        <v>7.7179010000000006E-2</v>
      </c>
      <c r="BD81" s="59">
        <v>2.543E-4</v>
      </c>
      <c r="BE81" s="59">
        <v>0.3092645</v>
      </c>
      <c r="BF81" s="59">
        <v>15.754568000000001</v>
      </c>
      <c r="BG81" s="59">
        <v>7.854838</v>
      </c>
      <c r="BH81" s="59">
        <v>2.3059909999999999E-3</v>
      </c>
      <c r="BI81" s="59">
        <v>2.5018014E-4</v>
      </c>
      <c r="BJ81" s="59">
        <v>34.987589999999997</v>
      </c>
      <c r="BK81" s="59">
        <v>0.22291871499999999</v>
      </c>
      <c r="BL81" s="59">
        <v>0.55536035000000006</v>
      </c>
      <c r="BM81" s="59">
        <v>0.26339906000000002</v>
      </c>
      <c r="BN81" s="59">
        <v>1.041678125116076</v>
      </c>
      <c r="BO81" s="59">
        <v>0.28232055</v>
      </c>
      <c r="BP81" s="59">
        <v>0.60427864999999992</v>
      </c>
      <c r="BQ81" s="59">
        <v>0.39817026081617979</v>
      </c>
      <c r="BR81" s="59">
        <v>1.3954559588161799</v>
      </c>
      <c r="BS81" s="59">
        <v>8.3134435000000007E-2</v>
      </c>
    </row>
    <row r="82" spans="2:71" x14ac:dyDescent="0.25">
      <c r="B82" s="52" cm="1">
        <f t="array" ref="B82:B89">TRANSPOSE(Fe!AC9:AJ9)</f>
        <v>1.8819999999999999E-4</v>
      </c>
      <c r="C82" s="52" cm="1">
        <f t="array" ref="C82:C89">TRANSPOSE('PO4'!AC9:AJ9)</f>
        <v>0.1947419</v>
      </c>
      <c r="D82" s="52" cm="1">
        <f t="array" ref="D82:D89">TRANSPOSE(surface_T!AC9:AJ9)</f>
        <v>17.247395000000001</v>
      </c>
      <c r="E82" s="52" cm="1">
        <f t="array" ref="E82:E89">TRANSPOSE(surface_ph!AC9:AJ9)</f>
        <v>8.1666399999999992</v>
      </c>
      <c r="F82" s="52" cm="1">
        <f t="array" ref="F82:F89">TRANSPOSE(surface_Alk!AC9:AJ9)</f>
        <v>2.2883774E-3</v>
      </c>
      <c r="G82" s="52" cm="1">
        <f t="array" ref="G82:G89">TRANSPOSE(surface_oxugen!AC9:AJ9)</f>
        <v>2.4388892E-4</v>
      </c>
      <c r="H82" s="52" cm="1">
        <f t="array" ref="H82:H89">TRANSPOSE(Surface_sal!AC9:AJ9)</f>
        <v>34.972836000000001</v>
      </c>
      <c r="I82" s="52" cm="1">
        <f t="array" ref="I82:I89">TRANSPOSE(picophyto!AC9:AJ9)</f>
        <v>0.25420177500000002</v>
      </c>
      <c r="J82" s="52" cm="1">
        <f t="array" ref="J82:J89">TRANSPOSE(nanophyto!AC9:AJ9)</f>
        <v>0.62753886000000003</v>
      </c>
      <c r="K82" s="52" cm="1">
        <f t="array" ref="K82:K89">TRANSPOSE(microphyto!AC9:AJ9)</f>
        <v>0.184792544</v>
      </c>
      <c r="L82" s="52" cm="1">
        <f t="array" ref="L82:L89">TRANSPOSE(total_phyto!AC9:AJ9)</f>
        <v>1.0665331790859141</v>
      </c>
      <c r="M82" s="52" cm="1">
        <f t="array" ref="M82:M89">TRANSPOSE(nanozoo!AC9:AJ9)</f>
        <v>0.36413357000000002</v>
      </c>
      <c r="N82" s="52" cm="1">
        <f t="array" ref="N82:N89">TRANSPOSE(microzoo!AC9:AJ9)</f>
        <v>0.68013679999999999</v>
      </c>
      <c r="O82" s="52" cm="1">
        <f t="array" ref="O82:O89">TRANSPOSE(mesozoo!AC9:AJ9)</f>
        <v>0.59870844499999998</v>
      </c>
      <c r="P82" s="52" cm="1">
        <f t="array" ref="P82:P89">TRANSPOSE(total_zoo!AC9:AJ9)</f>
        <v>1.7821280260000001</v>
      </c>
      <c r="Q82" s="65" cm="1">
        <f t="array" ref="Q82:Q89">TRANSPOSE(foram!AC9:AJ9)</f>
        <v>9.4043089999999996E-2</v>
      </c>
      <c r="T82" s="63" cm="1">
        <f t="array" ref="T82:T89">TRANSPOSE(Fe!AC120:AJ120)</f>
        <v>1.8110000000000001E-4</v>
      </c>
      <c r="U82" s="63" cm="1">
        <f t="array" ref="U82:U89">TRANSPOSE('PO4'!AC120:AJ120)</f>
        <v>0.15998409999999999</v>
      </c>
      <c r="V82" s="63" cm="1">
        <f t="array" ref="V82:V89">TRANSPOSE(surface_T!AC120:AJ120)</f>
        <v>18.638871999999999</v>
      </c>
      <c r="W82" s="63" cm="1">
        <f t="array" ref="W82:W89">TRANSPOSE(surface_ph!AC120:AJ120)</f>
        <v>7.9631119999999997</v>
      </c>
      <c r="X82" s="63" cm="1">
        <f t="array" ref="X82:X89">TRANSPOSE(surface_Alk!AC120:AJ120)</f>
        <v>2.2973126999999999E-3</v>
      </c>
      <c r="Y82" s="63" cm="1">
        <f t="array" ref="Y82:Y89">TRANSPOSE(surface_oxugen!AC120:AJ120)</f>
        <v>2.3830372000000001E-4</v>
      </c>
      <c r="Z82" s="63" cm="1">
        <f t="array" ref="Z82:Z89">TRANSPOSE(Surface_sal!AC120:AJ120)</f>
        <v>34.99541</v>
      </c>
      <c r="AA82" s="63" cm="1">
        <f t="array" ref="AA82:AA89">TRANSPOSE(picophyto!AC120:AJ120)</f>
        <v>0.25436138000000003</v>
      </c>
      <c r="AB82" s="63" cm="1">
        <f t="array" ref="AB82:AB89">TRANSPOSE(nanophyto!AC120:AJ120)</f>
        <v>0.58153337000000005</v>
      </c>
      <c r="AC82" s="63" cm="1">
        <f t="array" ref="AC82:AC89">TRANSPOSE(microphyto!AC120:AJ120)</f>
        <v>0.16832438699999999</v>
      </c>
      <c r="AD82" s="63" cm="1">
        <f t="array" ref="AD82:AD89">TRANSPOSE(total_phyto!AC120:AJ120)</f>
        <v>1.0042191370863509</v>
      </c>
      <c r="AE82" s="63" cm="1">
        <f t="array" ref="AE82:AE89">TRANSPOSE(nanozoo!AC120:AJ120)</f>
        <v>0.34827133999999998</v>
      </c>
      <c r="AF82" s="63" cm="1">
        <f t="array" ref="AF82:AF89">TRANSPOSE(microzoo!AC120:AJ120)</f>
        <v>0.64458702000000001</v>
      </c>
      <c r="AG82" s="63" cm="1">
        <f t="array" ref="AG82:AG89">TRANSPOSE(mesozoo!AC120:AJ120)</f>
        <v>0.56058335999999998</v>
      </c>
      <c r="AH82" s="63" cm="1">
        <f t="array" ref="AH82:AH89">TRANSPOSE(total_zoo!AC120:AJ120)</f>
        <v>1.690568216</v>
      </c>
      <c r="AI82" s="66" cm="1">
        <f t="array" ref="AI82:AI89">TRANSPOSE(foram!AC120:AJ120)</f>
        <v>8.3209130000000006E-2</v>
      </c>
      <c r="AL82" s="54" cm="1">
        <f t="array" ref="AL82:AL89">TRANSPOSE(Fe!AC157:AJ157)</f>
        <v>1.7770000000000001E-4</v>
      </c>
      <c r="AM82" s="54" cm="1">
        <f t="array" ref="AM82:AM89">TRANSPOSE('PO4'!AC157:AJ157)</f>
        <v>0.13211419999999999</v>
      </c>
      <c r="AN82" s="54" cm="1">
        <f t="array" ref="AN82:AN89">TRANSPOSE(surface_T!AC157:AJ157)</f>
        <v>20.026917999999998</v>
      </c>
      <c r="AO82" s="54" cm="1">
        <f t="array" ref="AO82:AO89">TRANSPOSE(surface_ph!AC157:AJ157)</f>
        <v>7.7518260000000003</v>
      </c>
      <c r="AP82" s="54" cm="1">
        <f t="array" ref="AP82:AP89">TRANSPOSE(surface_Alk!AC157:AJ157)</f>
        <v>2.3083257999999998E-3</v>
      </c>
      <c r="AQ82" s="54" cm="1">
        <f t="array" ref="AQ82:AQ89">TRANSPOSE(surface_oxugen!AC157:AJ157)</f>
        <v>2.3294301000000001E-4</v>
      </c>
      <c r="AR82" s="54" cm="1">
        <f t="array" ref="AR82:AR89">TRANSPOSE(Surface_sal!AC157:AJ157)</f>
        <v>35.023155000000003</v>
      </c>
      <c r="AS82" s="54" cm="1">
        <f t="array" ref="AS82:AS89">TRANSPOSE(picophyto!AC157:AJ157)</f>
        <v>0.25375871500000002</v>
      </c>
      <c r="AT82" s="54" cm="1">
        <f t="array" ref="AT82:AT89">TRANSPOSE(nanophyto!AC157:AJ157)</f>
        <v>0.53679787999999995</v>
      </c>
      <c r="AU82" s="54" cm="1">
        <f t="array" ref="AU82:AU89">TRANSPOSE(microphyto!AC157:AJ157)</f>
        <v>0.15452245000000001</v>
      </c>
      <c r="AV82" s="54" cm="1">
        <f t="array" ref="AV82:AV89">TRANSPOSE(total_phyto!AC157:AJ157)</f>
        <v>0.94507904508775697</v>
      </c>
      <c r="AW82" s="54" cm="1">
        <f t="array" ref="AW82:AW89">TRANSPOSE(nanozoo!AC157:AJ157)</f>
        <v>0.33284130000000001</v>
      </c>
      <c r="AX82" s="54" cm="1">
        <f t="array" ref="AX82:AX89">TRANSPOSE(microzoo!AC157:AJ157)</f>
        <v>0.61116113999999999</v>
      </c>
      <c r="AY82" s="54" cm="1">
        <f t="array" ref="AY82:AY89">TRANSPOSE(mesozoo!AC157:AJ157)</f>
        <v>0.52404258400000003</v>
      </c>
      <c r="AZ82" s="54" cm="1">
        <f t="array" ref="AZ82:AZ89">TRANSPOSE(total_zoo!AC157:AJ157)</f>
        <v>1.619311578</v>
      </c>
      <c r="BA82" s="54" cm="1">
        <f t="array" ref="BA82:BA89">TRANSPOSE(foram!AC157:AJ157)</f>
        <v>7.3420964000000005E-2</v>
      </c>
      <c r="BD82" s="59" cm="1">
        <f t="array" ref="BD82:BD89">TRANSPOSE(Fe!AC83:AJ83)</f>
        <v>1.8110000000000001E-4</v>
      </c>
      <c r="BE82" s="59" cm="1">
        <f t="array" ref="BE82:BE89">TRANSPOSE('PO4'!AC83:AJ83)</f>
        <v>0.14646020000000001</v>
      </c>
      <c r="BF82" s="59" cm="1">
        <f t="array" ref="BF82:BF89">TRANSPOSE(surface_T!AC83:AJ83)</f>
        <v>19.290983000000001</v>
      </c>
      <c r="BG82" s="59" cm="1">
        <f t="array" ref="BG82:BG89">TRANSPOSE(surface_ph!AC83:AJ83)</f>
        <v>7.8745536999999999</v>
      </c>
      <c r="BH82" s="59" cm="1">
        <f t="array" ref="BH82:BH89">TRANSPOSE(surface_Alk!AC83:AJ83)</f>
        <v>2.3043412000000002E-3</v>
      </c>
      <c r="BI82" s="59" cm="1">
        <f t="array" ref="BI82:BI89">TRANSPOSE(surface_oxugen!AC83:AJ83)</f>
        <v>2.3581709E-4</v>
      </c>
      <c r="BJ82" s="59" cm="1">
        <f t="array" ref="BJ82:BJ89">TRANSPOSE(Surface_sal!AC83:AJ83)</f>
        <v>35.014040000000001</v>
      </c>
      <c r="BK82" s="59" cm="1">
        <f t="array" ref="BK82:BK89">TRANSPOSE(picophyto!AC83:AJ83)</f>
        <v>0.254043562</v>
      </c>
      <c r="BL82" s="59" cm="1">
        <f t="array" ref="BL82:BL89">TRANSPOSE(nanophyto!AC83:AJ83)</f>
        <v>0.56190410999999996</v>
      </c>
      <c r="BM82" s="59" cm="1">
        <f t="array" ref="BM82:BM89">TRANSPOSE(microphyto!AC83:AJ83)</f>
        <v>0.16314978999999999</v>
      </c>
      <c r="BN82" s="59" cm="1">
        <f t="array" ref="BN82:BN89">TRANSPOSE(total_phyto!AC83:AJ83)</f>
        <v>0.97909746208781279</v>
      </c>
      <c r="BO82" s="59" cm="1">
        <f t="array" ref="BO82:BO89">TRANSPOSE(nanozoo!AC83:AJ83)</f>
        <v>0.34174396000000001</v>
      </c>
      <c r="BP82" s="59" cm="1">
        <f t="array" ref="BP82:BP89">TRANSPOSE(microzoo!AC83:AJ83)</f>
        <v>0.62971365000000001</v>
      </c>
      <c r="BQ82" s="59" cm="1">
        <f t="array" ref="BQ82:BQ89">TRANSPOSE(mesozoo!AC83:AJ83)</f>
        <v>0.54810623000000003</v>
      </c>
      <c r="BR82" s="59" cm="1">
        <f t="array" ref="BR82:BR89">TRANSPOSE(total_zoo!AC83:AJ83)</f>
        <v>1.643621856</v>
      </c>
      <c r="BS82" s="59" cm="1">
        <f t="array" ref="BS82:BS89">TRANSPOSE(foram!AC83:AJ83)</f>
        <v>7.9226345000000004E-2</v>
      </c>
    </row>
    <row r="83" spans="2:71" x14ac:dyDescent="0.25">
      <c r="B83" s="52">
        <v>1.7880000000000001E-4</v>
      </c>
      <c r="C83" s="52">
        <v>0.1208453</v>
      </c>
      <c r="D83" s="52">
        <v>19.899542</v>
      </c>
      <c r="E83" s="52">
        <v>8.1616940000000007</v>
      </c>
      <c r="F83" s="52">
        <v>2.2718245000000001E-3</v>
      </c>
      <c r="G83" s="52">
        <v>2.2917413999999999E-4</v>
      </c>
      <c r="H83" s="52">
        <v>34.961337999999998</v>
      </c>
      <c r="I83" s="52">
        <v>0.24567825400000001</v>
      </c>
      <c r="J83" s="52">
        <v>0.42301208000000001</v>
      </c>
      <c r="K83" s="52">
        <v>0.127681713</v>
      </c>
      <c r="L83" s="52">
        <v>0.79637204708721954</v>
      </c>
      <c r="M83" s="52">
        <v>0.26235753000000001</v>
      </c>
      <c r="N83" s="52">
        <v>0.51689573</v>
      </c>
      <c r="O83" s="52">
        <v>0.27654845018620999</v>
      </c>
      <c r="P83" s="52">
        <v>1.11719473818621</v>
      </c>
      <c r="Q83" s="65">
        <v>2.7815738999999999E-2</v>
      </c>
      <c r="T83" s="63">
        <v>1.7870000000000001E-4</v>
      </c>
      <c r="U83" s="63">
        <v>0.1030721</v>
      </c>
      <c r="V83" s="63">
        <v>21.272476000000001</v>
      </c>
      <c r="W83" s="63">
        <v>7.9455337999999998</v>
      </c>
      <c r="X83" s="63">
        <v>2.2834906999999998E-3</v>
      </c>
      <c r="Y83" s="63">
        <v>2.2440177000000001E-4</v>
      </c>
      <c r="Z83" s="63">
        <v>34.987760000000002</v>
      </c>
      <c r="AA83" s="63">
        <v>0.24301326700000001</v>
      </c>
      <c r="AB83" s="63">
        <v>0.39215610000000001</v>
      </c>
      <c r="AC83" s="63">
        <v>0.12071898</v>
      </c>
      <c r="AD83" s="63">
        <v>0.75588834709023978</v>
      </c>
      <c r="AE83" s="63">
        <v>0.25107694000000003</v>
      </c>
      <c r="AF83" s="63">
        <v>0.49347859999999999</v>
      </c>
      <c r="AG83" s="63">
        <v>0.25434860018476801</v>
      </c>
      <c r="AH83" s="63">
        <v>1.060943768184768</v>
      </c>
      <c r="AI83" s="66">
        <v>2.2548591999999999E-2</v>
      </c>
      <c r="AL83" s="54">
        <v>1.816E-4</v>
      </c>
      <c r="AM83" s="54">
        <v>8.9762400000000006E-2</v>
      </c>
      <c r="AN83" s="54">
        <v>22.652204999999999</v>
      </c>
      <c r="AO83" s="54">
        <v>7.7325806999999998</v>
      </c>
      <c r="AP83" s="54">
        <v>2.2970932000000001E-3</v>
      </c>
      <c r="AQ83" s="54">
        <v>2.197507E-4</v>
      </c>
      <c r="AR83" s="54">
        <v>35.01876</v>
      </c>
      <c r="AS83" s="54">
        <v>0.23928765499999999</v>
      </c>
      <c r="AT83" s="54">
        <v>0.36538433999999997</v>
      </c>
      <c r="AU83" s="54">
        <v>0.11612529000000001</v>
      </c>
      <c r="AV83" s="54">
        <v>0.72079728509515428</v>
      </c>
      <c r="AW83" s="54">
        <v>0.24095544999999999</v>
      </c>
      <c r="AX83" s="54">
        <v>0.4716012</v>
      </c>
      <c r="AY83" s="54">
        <v>0.23838207018973731</v>
      </c>
      <c r="AZ83" s="54">
        <v>1.022926906189737</v>
      </c>
      <c r="BA83" s="54">
        <v>1.9047373999999999E-2</v>
      </c>
      <c r="BD83" s="59">
        <v>1.8220000000000001E-4</v>
      </c>
      <c r="BE83" s="59">
        <v>9.7826999999999997E-2</v>
      </c>
      <c r="BF83" s="59">
        <v>21.948215000000001</v>
      </c>
      <c r="BG83" s="59">
        <v>7.8567634000000002</v>
      </c>
      <c r="BH83" s="59">
        <v>2.2918157999999998E-3</v>
      </c>
      <c r="BI83" s="59">
        <v>2.2205671E-4</v>
      </c>
      <c r="BJ83" s="59">
        <v>35.006695000000001</v>
      </c>
      <c r="BK83" s="59">
        <v>0.241054197</v>
      </c>
      <c r="BL83" s="59">
        <v>0.38084053000000001</v>
      </c>
      <c r="BM83" s="59">
        <v>0.12075105899999999</v>
      </c>
      <c r="BN83" s="59">
        <v>0.74264578609410292</v>
      </c>
      <c r="BO83" s="59">
        <v>0.24653644999999999</v>
      </c>
      <c r="BP83" s="59">
        <v>0.48296313000000002</v>
      </c>
      <c r="BQ83" s="59">
        <v>0.2514048501954177</v>
      </c>
      <c r="BR83" s="59">
        <v>1.036105038195418</v>
      </c>
      <c r="BS83" s="59">
        <v>2.1894377E-2</v>
      </c>
    </row>
    <row r="84" spans="2:71" x14ac:dyDescent="0.25">
      <c r="B84" s="52">
        <v>1.7420000000000001E-4</v>
      </c>
      <c r="C84" s="52">
        <v>8.4866499999999997E-2</v>
      </c>
      <c r="D84" s="52">
        <v>20.109335000000002</v>
      </c>
      <c r="E84" s="52">
        <v>8.1670639999999999</v>
      </c>
      <c r="F84" s="52">
        <v>2.2665006000000001E-3</v>
      </c>
      <c r="G84" s="52">
        <v>2.2876792000000001E-4</v>
      </c>
      <c r="H84" s="52">
        <v>34.916400000000003</v>
      </c>
      <c r="I84" s="52">
        <v>0.24006773200000001</v>
      </c>
      <c r="J84" s="52">
        <v>0.36652181</v>
      </c>
      <c r="K84" s="52">
        <v>0.10838804170000001</v>
      </c>
      <c r="L84" s="52">
        <v>0.71497758377998666</v>
      </c>
      <c r="M84" s="52">
        <v>0.23328070000000001</v>
      </c>
      <c r="N84" s="52">
        <v>0.49861630000000001</v>
      </c>
      <c r="O84" s="52">
        <v>0.14018223010042341</v>
      </c>
      <c r="P84" s="52">
        <v>0.90414098170042334</v>
      </c>
      <c r="Q84" s="65">
        <v>3.3204074000000002E-3</v>
      </c>
      <c r="T84" s="63">
        <v>1.7530000000000001E-4</v>
      </c>
      <c r="U84" s="63">
        <v>7.1366399999999997E-2</v>
      </c>
      <c r="V84" s="63">
        <v>21.470198</v>
      </c>
      <c r="W84" s="63">
        <v>7.943403</v>
      </c>
      <c r="X84" s="63">
        <v>2.2788230000000001E-3</v>
      </c>
      <c r="Y84" s="63">
        <v>2.2396552E-4</v>
      </c>
      <c r="Z84" s="63">
        <v>34.943905000000001</v>
      </c>
      <c r="AA84" s="63">
        <v>0.23658437600000001</v>
      </c>
      <c r="AB84" s="63">
        <v>0.34419388000000001</v>
      </c>
      <c r="AC84" s="63">
        <v>0.1035377146</v>
      </c>
      <c r="AD84" s="63">
        <v>0.68431597068201921</v>
      </c>
      <c r="AE84" s="63">
        <v>0.22609546</v>
      </c>
      <c r="AF84" s="63">
        <v>0.47851789999999989</v>
      </c>
      <c r="AG84" s="63">
        <v>0.13070044010433521</v>
      </c>
      <c r="AH84" s="63">
        <v>0.86890336990433514</v>
      </c>
      <c r="AI84" s="66">
        <v>1.4551289000000001E-3</v>
      </c>
      <c r="AL84" s="54">
        <v>1.7699999999999999E-4</v>
      </c>
      <c r="AM84" s="54">
        <v>5.4304100000000001E-2</v>
      </c>
      <c r="AN84" s="54">
        <v>22.899588000000001</v>
      </c>
      <c r="AO84" s="54">
        <v>7.7293459999999996</v>
      </c>
      <c r="AP84" s="54">
        <v>2.2928942999999999E-3</v>
      </c>
      <c r="AQ84" s="54">
        <v>2.1926311E-4</v>
      </c>
      <c r="AR84" s="54">
        <v>34.975647000000002</v>
      </c>
      <c r="AS84" s="54">
        <v>0.23454696</v>
      </c>
      <c r="AT84" s="54">
        <v>0.31654215000000002</v>
      </c>
      <c r="AU84" s="54">
        <v>9.0521055599999997E-2</v>
      </c>
      <c r="AV84" s="54">
        <v>0.64161016568063967</v>
      </c>
      <c r="AW84" s="54">
        <v>0.21903623</v>
      </c>
      <c r="AX84" s="54">
        <v>0.45319963000000002</v>
      </c>
      <c r="AY84" s="54">
        <v>0.11614597609587921</v>
      </c>
      <c r="AZ84" s="54">
        <v>0.83668556419587914</v>
      </c>
      <c r="BA84" s="54">
        <v>3.9550929999999999E-8</v>
      </c>
      <c r="BD84" s="59">
        <v>1.7899999999999999E-4</v>
      </c>
      <c r="BE84" s="59">
        <v>6.7446900000000004E-2</v>
      </c>
      <c r="BF84" s="59">
        <v>22.149104999999999</v>
      </c>
      <c r="BG84" s="59">
        <v>7.8545090000000002</v>
      </c>
      <c r="BH84" s="59">
        <v>2.2875403999999999E-3</v>
      </c>
      <c r="BI84" s="59">
        <v>2.2161720999999999E-4</v>
      </c>
      <c r="BJ84" s="59">
        <v>34.963512000000001</v>
      </c>
      <c r="BK84" s="59">
        <v>0.23440249299999999</v>
      </c>
      <c r="BL84" s="59">
        <v>0.33421034999999999</v>
      </c>
      <c r="BM84" s="59">
        <v>0.102584619</v>
      </c>
      <c r="BN84" s="59">
        <v>0.67119746208428999</v>
      </c>
      <c r="BO84" s="59">
        <v>0.22238267</v>
      </c>
      <c r="BP84" s="59">
        <v>0.46744847999999989</v>
      </c>
      <c r="BQ84" s="59">
        <v>0.13106870010655389</v>
      </c>
      <c r="BR84" s="59">
        <v>0.85122877220655391</v>
      </c>
      <c r="BS84" s="59">
        <v>1.2853132E-3</v>
      </c>
    </row>
    <row r="85" spans="2:71" x14ac:dyDescent="0.25">
      <c r="B85" s="52">
        <v>1.8220000000000001E-4</v>
      </c>
      <c r="C85" s="52">
        <v>0.100176</v>
      </c>
      <c r="D85" s="52">
        <v>19.148367</v>
      </c>
      <c r="E85" s="52">
        <v>8.1717580000000005</v>
      </c>
      <c r="F85" s="52">
        <v>2.270345E-3</v>
      </c>
      <c r="G85" s="52">
        <v>2.3366969E-4</v>
      </c>
      <c r="H85" s="52">
        <v>34.957169999999998</v>
      </c>
      <c r="I85" s="52">
        <v>0.236426944</v>
      </c>
      <c r="J85" s="52">
        <v>0.42710520000000002</v>
      </c>
      <c r="K85" s="52">
        <v>0.13948623700000001</v>
      </c>
      <c r="L85" s="52">
        <v>0.80301838108525447</v>
      </c>
      <c r="M85" s="52">
        <v>0.25059090000000001</v>
      </c>
      <c r="N85" s="52">
        <v>0.51346301999999999</v>
      </c>
      <c r="O85" s="52">
        <v>0.24412234015957671</v>
      </c>
      <c r="P85" s="52">
        <v>1.0646904431595769</v>
      </c>
      <c r="Q85" s="65">
        <v>2.6875451000000002E-2</v>
      </c>
      <c r="T85" s="63">
        <v>1.8139999999999999E-4</v>
      </c>
      <c r="U85" s="63">
        <v>8.2613199999999998E-2</v>
      </c>
      <c r="V85" s="63">
        <v>20.489198999999999</v>
      </c>
      <c r="W85" s="63">
        <v>7.9470929999999997</v>
      </c>
      <c r="X85" s="63">
        <v>2.2826546000000001E-3</v>
      </c>
      <c r="Y85" s="63">
        <v>2.2867655E-4</v>
      </c>
      <c r="Z85" s="63">
        <v>34.98753</v>
      </c>
      <c r="AA85" s="63">
        <v>0.23477896000000001</v>
      </c>
      <c r="AB85" s="63">
        <v>0.39176275999999999</v>
      </c>
      <c r="AC85" s="63">
        <v>0.12740061499999999</v>
      </c>
      <c r="AD85" s="63">
        <v>0.7539423350860428</v>
      </c>
      <c r="AE85" s="63">
        <v>0.23880398999999999</v>
      </c>
      <c r="AF85" s="63">
        <v>0.48970385</v>
      </c>
      <c r="AG85" s="63">
        <v>0.21259558014387051</v>
      </c>
      <c r="AH85" s="63">
        <v>0.99583443614387046</v>
      </c>
      <c r="AI85" s="66">
        <v>1.8808728E-2</v>
      </c>
      <c r="AL85" s="54">
        <v>1.838E-4</v>
      </c>
      <c r="AM85" s="54">
        <v>6.88497E-2</v>
      </c>
      <c r="AN85" s="54">
        <v>21.855785000000001</v>
      </c>
      <c r="AO85" s="54">
        <v>7.7313413999999998</v>
      </c>
      <c r="AP85" s="54">
        <v>2.2968340000000002E-3</v>
      </c>
      <c r="AQ85" s="54">
        <v>2.2369549000000001E-4</v>
      </c>
      <c r="AR85" s="54">
        <v>35.022660000000002</v>
      </c>
      <c r="AS85" s="54">
        <v>0.232642976</v>
      </c>
      <c r="AT85" s="54">
        <v>0.35659241000000003</v>
      </c>
      <c r="AU85" s="54">
        <v>0.114428604</v>
      </c>
      <c r="AV85" s="54">
        <v>0.70366399008644842</v>
      </c>
      <c r="AW85" s="54">
        <v>0.22696619000000001</v>
      </c>
      <c r="AX85" s="54">
        <v>0.46677257999999999</v>
      </c>
      <c r="AY85" s="54">
        <v>0.1790379101243052</v>
      </c>
      <c r="AZ85" s="54">
        <v>0.93709620612430533</v>
      </c>
      <c r="BA85" s="54">
        <v>1.0477057E-2</v>
      </c>
      <c r="BD85" s="59">
        <v>1.8469999999999999E-4</v>
      </c>
      <c r="BE85" s="59">
        <v>7.7188900000000005E-2</v>
      </c>
      <c r="BF85" s="59">
        <v>21.172734999999999</v>
      </c>
      <c r="BG85" s="59">
        <v>7.8578039999999998</v>
      </c>
      <c r="BH85" s="59">
        <v>2.2913131000000002E-3</v>
      </c>
      <c r="BI85" s="59">
        <v>2.2614544E-4</v>
      </c>
      <c r="BJ85" s="59">
        <v>35.008285999999998</v>
      </c>
      <c r="BK85" s="59">
        <v>0.233340873</v>
      </c>
      <c r="BL85" s="59">
        <v>0.37733730999999998</v>
      </c>
      <c r="BM85" s="59">
        <v>0.12447627</v>
      </c>
      <c r="BN85" s="59">
        <v>0.7351544530882238</v>
      </c>
      <c r="BO85" s="59">
        <v>0.23362786999999999</v>
      </c>
      <c r="BP85" s="59">
        <v>0.47848059999999998</v>
      </c>
      <c r="BQ85" s="59">
        <v>0.20378105014297099</v>
      </c>
      <c r="BR85" s="59">
        <v>0.96200210214297111</v>
      </c>
      <c r="BS85" s="59">
        <v>1.6616802999999999E-2</v>
      </c>
    </row>
    <row r="86" spans="2:71" x14ac:dyDescent="0.25">
      <c r="B86" s="52">
        <v>1.9430000000000001E-4</v>
      </c>
      <c r="C86" s="52">
        <v>0.13420090000000001</v>
      </c>
      <c r="D86" s="52">
        <v>18.101697999999999</v>
      </c>
      <c r="E86" s="52">
        <v>8.1744070000000004</v>
      </c>
      <c r="F86" s="52">
        <v>2.2740604000000002E-3</v>
      </c>
      <c r="G86" s="52">
        <v>2.3859213999999999E-4</v>
      </c>
      <c r="H86" s="52">
        <v>34.9771</v>
      </c>
      <c r="I86" s="52">
        <v>0.23412796799999999</v>
      </c>
      <c r="J86" s="52">
        <v>0.48084640000000001</v>
      </c>
      <c r="K86" s="52">
        <v>0.17282323999999999</v>
      </c>
      <c r="L86" s="52">
        <v>0.88779760809203589</v>
      </c>
      <c r="M86" s="52">
        <v>0.26728366999999997</v>
      </c>
      <c r="N86" s="52">
        <v>0.54344113999999999</v>
      </c>
      <c r="O86" s="52">
        <v>0.31947675026346628</v>
      </c>
      <c r="P86" s="52">
        <v>1.2080413172634661</v>
      </c>
      <c r="Q86" s="65">
        <v>4.7500334999999998E-2</v>
      </c>
      <c r="T86" s="63">
        <v>1.908E-4</v>
      </c>
      <c r="U86" s="63">
        <v>0.1095382</v>
      </c>
      <c r="V86" s="63">
        <v>19.419160000000002</v>
      </c>
      <c r="W86" s="63">
        <v>7.9504679999999999</v>
      </c>
      <c r="X86" s="63">
        <v>2.2859408E-3</v>
      </c>
      <c r="Y86" s="63">
        <v>2.3348225999999999E-4</v>
      </c>
      <c r="Z86" s="63">
        <v>35.006630000000001</v>
      </c>
      <c r="AA86" s="63">
        <v>0.23458972</v>
      </c>
      <c r="AB86" s="63">
        <v>0.44741054000000002</v>
      </c>
      <c r="AC86" s="63">
        <v>0.15733533999999999</v>
      </c>
      <c r="AD86" s="63">
        <v>0.83933560009265307</v>
      </c>
      <c r="AE86" s="63">
        <v>0.25673585999999998</v>
      </c>
      <c r="AF86" s="63">
        <v>0.51700674999999996</v>
      </c>
      <c r="AG86" s="63">
        <v>0.29348516024433002</v>
      </c>
      <c r="AH86" s="63">
        <v>1.1418849132443301</v>
      </c>
      <c r="AI86" s="66">
        <v>3.8476917999999999E-2</v>
      </c>
      <c r="AL86" s="54">
        <v>1.9129999999999999E-4</v>
      </c>
      <c r="AM86" s="54">
        <v>9.1287800000000002E-2</v>
      </c>
      <c r="AN86" s="54">
        <v>20.748774000000001</v>
      </c>
      <c r="AO86" s="54">
        <v>7.7335039999999999</v>
      </c>
      <c r="AP86" s="54">
        <v>2.299747E-3</v>
      </c>
      <c r="AQ86" s="54">
        <v>2.2842079999999999E-4</v>
      </c>
      <c r="AR86" s="54">
        <v>35.040689999999998</v>
      </c>
      <c r="AS86" s="54">
        <v>0.23334323000000001</v>
      </c>
      <c r="AT86" s="54">
        <v>0.41347437999999997</v>
      </c>
      <c r="AU86" s="54">
        <v>0.14408876000000001</v>
      </c>
      <c r="AV86" s="54">
        <v>0.79090637009448927</v>
      </c>
      <c r="AW86" s="54">
        <v>0.24714555999999999</v>
      </c>
      <c r="AX86" s="54">
        <v>0.49604719000000003</v>
      </c>
      <c r="AY86" s="54">
        <v>0.26614285023719481</v>
      </c>
      <c r="AZ86" s="54">
        <v>1.088678881237195</v>
      </c>
      <c r="BA86" s="54">
        <v>3.1037716E-2</v>
      </c>
      <c r="BD86" s="59">
        <v>1.9330000000000001E-4</v>
      </c>
      <c r="BE86" s="59">
        <v>0.1021326</v>
      </c>
      <c r="BF86" s="59">
        <v>20.091380000000001</v>
      </c>
      <c r="BG86" s="59">
        <v>7.8604745999999999</v>
      </c>
      <c r="BH86" s="59">
        <v>2.2943679000000002E-3</v>
      </c>
      <c r="BI86" s="59">
        <v>2.3087318E-4</v>
      </c>
      <c r="BJ86" s="59">
        <v>35.026978</v>
      </c>
      <c r="BK86" s="59">
        <v>0.23362534500000001</v>
      </c>
      <c r="BL86" s="59">
        <v>0.43164562000000001</v>
      </c>
      <c r="BM86" s="59">
        <v>0.15389908399999999</v>
      </c>
      <c r="BN86" s="59">
        <v>0.81917004909536062</v>
      </c>
      <c r="BO86" s="59">
        <v>0.25137841999999999</v>
      </c>
      <c r="BP86" s="59">
        <v>0.50476188</v>
      </c>
      <c r="BQ86" s="59">
        <v>0.28391310024793698</v>
      </c>
      <c r="BR86" s="59">
        <v>1.1062124172479371</v>
      </c>
      <c r="BS86" s="59">
        <v>3.5625530000000002E-2</v>
      </c>
    </row>
    <row r="87" spans="2:71" x14ac:dyDescent="0.25">
      <c r="B87" s="52">
        <v>2.0350000000000001E-4</v>
      </c>
      <c r="C87" s="52">
        <v>0.1691386</v>
      </c>
      <c r="D87" s="52">
        <v>17.024494000000001</v>
      </c>
      <c r="E87" s="52">
        <v>8.1780980000000003</v>
      </c>
      <c r="F87" s="52">
        <v>2.2788503999999999E-3</v>
      </c>
      <c r="G87" s="52">
        <v>2.4473068000000002E-4</v>
      </c>
      <c r="H87" s="52">
        <v>34.986519999999999</v>
      </c>
      <c r="I87" s="52">
        <v>0.23683675800000001</v>
      </c>
      <c r="J87" s="52">
        <v>0.52926896999999995</v>
      </c>
      <c r="K87" s="52">
        <v>0.190636677</v>
      </c>
      <c r="L87" s="52">
        <v>0.95674240509352915</v>
      </c>
      <c r="M87" s="52">
        <v>0.28860553999999999</v>
      </c>
      <c r="N87" s="52">
        <v>0.58376159999999999</v>
      </c>
      <c r="O87" s="52">
        <v>0.37697110039328741</v>
      </c>
      <c r="P87" s="52">
        <v>1.344226807393287</v>
      </c>
      <c r="Q87" s="65">
        <v>6.2567495000000001E-2</v>
      </c>
      <c r="T87" s="63">
        <v>1.973E-4</v>
      </c>
      <c r="U87" s="63">
        <v>0.13650880000000001</v>
      </c>
      <c r="V87" s="63">
        <v>18.351497999999999</v>
      </c>
      <c r="W87" s="63">
        <v>7.9536823999999999</v>
      </c>
      <c r="X87" s="63">
        <v>2.2900293E-3</v>
      </c>
      <c r="Y87" s="63">
        <v>2.3913757E-4</v>
      </c>
      <c r="Z87" s="63">
        <v>35.013660000000002</v>
      </c>
      <c r="AA87" s="63">
        <v>0.23751045000000001</v>
      </c>
      <c r="AB87" s="63">
        <v>0.48800333000000001</v>
      </c>
      <c r="AC87" s="63">
        <v>0.16861564000000001</v>
      </c>
      <c r="AD87" s="63">
        <v>0.89412942009298735</v>
      </c>
      <c r="AE87" s="63">
        <v>0.27565458999999998</v>
      </c>
      <c r="AF87" s="63">
        <v>0.55216359999999998</v>
      </c>
      <c r="AG87" s="63">
        <v>0.33881745032711258</v>
      </c>
      <c r="AH87" s="63">
        <v>1.257571851327113</v>
      </c>
      <c r="AI87" s="66">
        <v>4.9797649999999999E-2</v>
      </c>
      <c r="AL87" s="54">
        <v>1.95E-4</v>
      </c>
      <c r="AM87" s="54">
        <v>0.11091289999999999</v>
      </c>
      <c r="AN87" s="54">
        <v>19.705261</v>
      </c>
      <c r="AO87" s="54">
        <v>7.7352385999999997</v>
      </c>
      <c r="AP87" s="54">
        <v>2.3030696999999998E-3</v>
      </c>
      <c r="AQ87" s="54">
        <v>2.3360232000000001E-4</v>
      </c>
      <c r="AR87" s="54">
        <v>35.045174000000003</v>
      </c>
      <c r="AS87" s="54">
        <v>0.23840897</v>
      </c>
      <c r="AT87" s="54">
        <v>0.44964271</v>
      </c>
      <c r="AU87" s="54">
        <v>0.150999509</v>
      </c>
      <c r="AV87" s="54">
        <v>0.83905118909391296</v>
      </c>
      <c r="AW87" s="54">
        <v>0.26357649</v>
      </c>
      <c r="AX87" s="54">
        <v>0.52457481000000006</v>
      </c>
      <c r="AY87" s="54">
        <v>0.30525870029347341</v>
      </c>
      <c r="AZ87" s="54">
        <v>1.189126677293473</v>
      </c>
      <c r="BA87" s="54">
        <v>3.9242974999999999E-2</v>
      </c>
      <c r="BD87" s="59">
        <v>1.983E-4</v>
      </c>
      <c r="BE87" s="59">
        <v>0.1247772</v>
      </c>
      <c r="BF87" s="59">
        <v>19.049242</v>
      </c>
      <c r="BG87" s="59">
        <v>7.8633230000000003</v>
      </c>
      <c r="BH87" s="59">
        <v>2.2979329999999998E-3</v>
      </c>
      <c r="BI87" s="59">
        <v>2.362086E-4</v>
      </c>
      <c r="BJ87" s="59">
        <v>35.033250000000002</v>
      </c>
      <c r="BK87" s="59">
        <v>0.23709118000000001</v>
      </c>
      <c r="BL87" s="59">
        <v>0.46794460999999998</v>
      </c>
      <c r="BM87" s="59">
        <v>0.16171221499999999</v>
      </c>
      <c r="BN87" s="59">
        <v>0.86674800509486105</v>
      </c>
      <c r="BO87" s="59">
        <v>0.26898288399999998</v>
      </c>
      <c r="BP87" s="59">
        <v>0.53754528000000001</v>
      </c>
      <c r="BQ87" s="59">
        <v>0.32242867031801831</v>
      </c>
      <c r="BR87" s="59">
        <v>1.2061084493180181</v>
      </c>
      <c r="BS87" s="59">
        <v>4.486267E-2</v>
      </c>
    </row>
    <row r="88" spans="2:71" x14ac:dyDescent="0.25">
      <c r="B88" s="52">
        <v>2.0359999999999999E-4</v>
      </c>
      <c r="C88" s="52">
        <v>0.18420520000000001</v>
      </c>
      <c r="D88" s="52">
        <v>16.292459999999998</v>
      </c>
      <c r="E88" s="52">
        <v>8.1822510000000008</v>
      </c>
      <c r="F88" s="52">
        <v>2.2836227000000001E-3</v>
      </c>
      <c r="G88" s="52">
        <v>2.4932372999999998E-4</v>
      </c>
      <c r="H88" s="52">
        <v>34.988934</v>
      </c>
      <c r="I88" s="52">
        <v>0.24108209</v>
      </c>
      <c r="J88" s="52">
        <v>0.56510724999999995</v>
      </c>
      <c r="K88" s="52">
        <v>0.19414829</v>
      </c>
      <c r="L88" s="52">
        <v>1.0003376300904341</v>
      </c>
      <c r="M88" s="52">
        <v>0.30764808999999999</v>
      </c>
      <c r="N88" s="52">
        <v>0.61491724999999997</v>
      </c>
      <c r="O88" s="52">
        <v>0.41899142046147592</v>
      </c>
      <c r="P88" s="52">
        <v>1.447642995461476</v>
      </c>
      <c r="Q88" s="65">
        <v>7.1435819999999997E-2</v>
      </c>
      <c r="T88" s="63">
        <v>1.9450000000000001E-4</v>
      </c>
      <c r="U88" s="63">
        <v>0.14365820000000001</v>
      </c>
      <c r="V88" s="63">
        <v>17.642873999999999</v>
      </c>
      <c r="W88" s="63">
        <v>7.9561630000000001</v>
      </c>
      <c r="X88" s="63">
        <v>2.2941614E-3</v>
      </c>
      <c r="Y88" s="63">
        <v>2.4333161000000001E-4</v>
      </c>
      <c r="Z88" s="63">
        <v>35.013480000000001</v>
      </c>
      <c r="AA88" s="63">
        <v>0.243105392</v>
      </c>
      <c r="AB88" s="63">
        <v>0.52190378000000004</v>
      </c>
      <c r="AC88" s="63">
        <v>0.16821682399999999</v>
      </c>
      <c r="AD88" s="63">
        <v>0.93322599608845114</v>
      </c>
      <c r="AE88" s="63">
        <v>0.29486057999999998</v>
      </c>
      <c r="AF88" s="63">
        <v>0.58126567000000007</v>
      </c>
      <c r="AG88" s="63">
        <v>0.3790629803720621</v>
      </c>
      <c r="AH88" s="63">
        <v>1.3566316233720619</v>
      </c>
      <c r="AI88" s="66">
        <v>5.7279095000000002E-2</v>
      </c>
      <c r="AL88" s="54">
        <v>1.886E-4</v>
      </c>
      <c r="AM88" s="54">
        <v>0.1082525</v>
      </c>
      <c r="AN88" s="54">
        <v>19.058150000000001</v>
      </c>
      <c r="AO88" s="54">
        <v>7.7365966000000004</v>
      </c>
      <c r="AP88" s="54">
        <v>2.3063922000000001E-3</v>
      </c>
      <c r="AQ88" s="54">
        <v>2.3725381E-4</v>
      </c>
      <c r="AR88" s="54">
        <v>35.043705000000003</v>
      </c>
      <c r="AS88" s="54">
        <v>0.24604573499999999</v>
      </c>
      <c r="AT88" s="54">
        <v>0.48213474000000001</v>
      </c>
      <c r="AU88" s="54">
        <v>0.14687902</v>
      </c>
      <c r="AV88" s="54">
        <v>0.87505949508740843</v>
      </c>
      <c r="AW88" s="54">
        <v>0.28445123999999999</v>
      </c>
      <c r="AX88" s="54">
        <v>0.55543363999999995</v>
      </c>
      <c r="AY88" s="54">
        <v>0.34646457035087003</v>
      </c>
      <c r="AZ88" s="54">
        <v>1.2846189783508699</v>
      </c>
      <c r="BA88" s="54">
        <v>4.5703846999999999E-2</v>
      </c>
      <c r="BD88" s="59">
        <v>1.9440000000000001E-4</v>
      </c>
      <c r="BE88" s="59">
        <v>0.12903129999999999</v>
      </c>
      <c r="BF88" s="59">
        <v>18.357520999999998</v>
      </c>
      <c r="BG88" s="59">
        <v>7.8657250000000003</v>
      </c>
      <c r="BH88" s="59">
        <v>2.3015395000000002E-3</v>
      </c>
      <c r="BI88" s="59">
        <v>2.4016017999999999E-4</v>
      </c>
      <c r="BJ88" s="59">
        <v>35.032158000000003</v>
      </c>
      <c r="BK88" s="59">
        <v>0.24315125400000001</v>
      </c>
      <c r="BL88" s="59">
        <v>0.49834602000000011</v>
      </c>
      <c r="BM88" s="59">
        <v>0.15877972100000001</v>
      </c>
      <c r="BN88" s="59">
        <v>0.90027699508937198</v>
      </c>
      <c r="BO88" s="59">
        <v>0.28712333000000001</v>
      </c>
      <c r="BP88" s="59">
        <v>0.56463649999999999</v>
      </c>
      <c r="BQ88" s="59">
        <v>0.35701194034840128</v>
      </c>
      <c r="BR88" s="59">
        <v>1.294284684348401</v>
      </c>
      <c r="BS88" s="59">
        <v>5.0660726000000003E-2</v>
      </c>
    </row>
    <row r="89" spans="2:71" x14ac:dyDescent="0.25">
      <c r="B89" s="52">
        <v>1.9269999999999999E-4</v>
      </c>
      <c r="C89" s="52">
        <v>0.1676906</v>
      </c>
      <c r="D89" s="52">
        <v>16.099339000000001</v>
      </c>
      <c r="E89" s="52">
        <v>8.1861429999999995</v>
      </c>
      <c r="F89" s="52">
        <v>2.2874696000000001E-3</v>
      </c>
      <c r="G89" s="52">
        <v>2.5068071999999997E-4</v>
      </c>
      <c r="H89" s="52">
        <v>34.999896999999997</v>
      </c>
      <c r="I89" s="52">
        <v>0.24613091000000001</v>
      </c>
      <c r="J89" s="52">
        <v>0.57334214999999999</v>
      </c>
      <c r="K89" s="52">
        <v>0.18009428</v>
      </c>
      <c r="L89" s="52">
        <v>0.99956734008365744</v>
      </c>
      <c r="M89" s="52">
        <v>0.31540269999999998</v>
      </c>
      <c r="N89" s="52">
        <v>0.62333250000000007</v>
      </c>
      <c r="O89" s="52">
        <v>0.42579335039442651</v>
      </c>
      <c r="P89" s="52">
        <v>1.470175655394427</v>
      </c>
      <c r="Q89" s="65">
        <v>6.9381479999999995E-2</v>
      </c>
      <c r="T89" s="63">
        <v>1.8420000000000001E-4</v>
      </c>
      <c r="U89" s="63">
        <v>0.13065109999999999</v>
      </c>
      <c r="V89" s="63">
        <v>17.46565</v>
      </c>
      <c r="W89" s="63">
        <v>7.9559974999999996</v>
      </c>
      <c r="X89" s="63">
        <v>2.2977795E-3</v>
      </c>
      <c r="Y89" s="63">
        <v>2.4432187999999999E-4</v>
      </c>
      <c r="Z89" s="63">
        <v>35.023240000000001</v>
      </c>
      <c r="AA89" s="63">
        <v>0.247879298</v>
      </c>
      <c r="AB89" s="63">
        <v>0.52531923999999997</v>
      </c>
      <c r="AC89" s="63">
        <v>0.15413264099999999</v>
      </c>
      <c r="AD89" s="63">
        <v>0.92733117908162432</v>
      </c>
      <c r="AE89" s="63">
        <v>0.30029376600000002</v>
      </c>
      <c r="AF89" s="63">
        <v>0.5882229699999999</v>
      </c>
      <c r="AG89" s="63">
        <v>0.37674102031931511</v>
      </c>
      <c r="AH89" s="63">
        <v>1.3642721043193149</v>
      </c>
      <c r="AI89" s="66">
        <v>5.3827114000000002E-2</v>
      </c>
      <c r="AL89" s="54">
        <v>1.795E-4</v>
      </c>
      <c r="AM89" s="54">
        <v>9.9802600000000005E-2</v>
      </c>
      <c r="AN89" s="54">
        <v>18.877901000000001</v>
      </c>
      <c r="AO89" s="54">
        <v>7.7350234999999996</v>
      </c>
      <c r="AP89" s="54">
        <v>2.3096597000000002E-3</v>
      </c>
      <c r="AQ89" s="54">
        <v>2.3810714E-4</v>
      </c>
      <c r="AR89" s="54">
        <v>35.051969999999997</v>
      </c>
      <c r="AS89" s="54">
        <v>0.24846837199999999</v>
      </c>
      <c r="AT89" s="54">
        <v>0.47313740999999998</v>
      </c>
      <c r="AU89" s="54">
        <v>0.13193527899999999</v>
      </c>
      <c r="AV89" s="54">
        <v>0.85354106108021177</v>
      </c>
      <c r="AW89" s="54">
        <v>0.28296549500000001</v>
      </c>
      <c r="AX89" s="54">
        <v>0.55471000999999998</v>
      </c>
      <c r="AY89" s="54">
        <v>0.31917540025332269</v>
      </c>
      <c r="AZ89" s="54">
        <v>1.264806996253323</v>
      </c>
      <c r="BA89" s="54">
        <v>3.8432229999999998E-2</v>
      </c>
      <c r="BD89" s="59">
        <v>1.839E-4</v>
      </c>
      <c r="BE89" s="59">
        <v>0.1161968</v>
      </c>
      <c r="BF89" s="59">
        <v>18.188289999999999</v>
      </c>
      <c r="BG89" s="59">
        <v>7.8653665000000004</v>
      </c>
      <c r="BH89" s="59">
        <v>2.3048557E-3</v>
      </c>
      <c r="BI89" s="59">
        <v>2.4106409999999999E-4</v>
      </c>
      <c r="BJ89" s="59">
        <v>35.041559999999997</v>
      </c>
      <c r="BK89" s="59">
        <v>0.248056256</v>
      </c>
      <c r="BL89" s="59">
        <v>0.50007941999999994</v>
      </c>
      <c r="BM89" s="59">
        <v>0.14464363699999999</v>
      </c>
      <c r="BN89" s="59">
        <v>0.89277931308216896</v>
      </c>
      <c r="BO89" s="59">
        <v>0.29187689999999999</v>
      </c>
      <c r="BP89" s="59">
        <v>0.57135928999999996</v>
      </c>
      <c r="BQ89" s="59">
        <v>0.3514312802970993</v>
      </c>
      <c r="BR89" s="59">
        <v>1.297416014297099</v>
      </c>
      <c r="BS89" s="59">
        <v>4.6754789999999997E-2</v>
      </c>
    </row>
    <row r="90" spans="2:71" x14ac:dyDescent="0.25">
      <c r="B90" s="52" t="str" cm="1">
        <f t="array" ref="B90:B97">TRANSPOSE(Fe!AC10:AJ10)</f>
        <v>NA</v>
      </c>
      <c r="C90" s="52" t="str" cm="1">
        <f t="array" ref="C90:C97">TRANSPOSE('PO4'!AC10:AJ10)</f>
        <v>NA</v>
      </c>
      <c r="D90" s="52" t="str" cm="1">
        <f t="array" ref="D90:D97">TRANSPOSE(surface_T!AC10:AJ10)</f>
        <v>NaN</v>
      </c>
      <c r="E90" s="52" t="str" cm="1">
        <f t="array" ref="E90:E97">TRANSPOSE(surface_ph!AC10:AJ10)</f>
        <v>NaN</v>
      </c>
      <c r="F90" s="52" t="str" cm="1">
        <f t="array" ref="F90:F97">TRANSPOSE(surface_Alk!AC10:AJ10)</f>
        <v>NaN</v>
      </c>
      <c r="G90" s="52" t="str" cm="1">
        <f t="array" ref="G90:G97">TRANSPOSE(surface_oxugen!AC10:AJ10)</f>
        <v>NaN</v>
      </c>
      <c r="H90" s="52" t="str" cm="1">
        <f t="array" ref="H90:H97">TRANSPOSE(Surface_sal!AC10:AJ10)</f>
        <v>NaN</v>
      </c>
      <c r="I90" s="52" t="str" cm="1">
        <f t="array" ref="I90:I97">TRANSPOSE(picophyto!AC10:AJ10)</f>
        <v>NA</v>
      </c>
      <c r="J90" s="52" t="str" cm="1">
        <f t="array" ref="J90:J97">TRANSPOSE(nanophyto!AC10:AJ10)</f>
        <v>NA</v>
      </c>
      <c r="K90" s="52" t="str" cm="1">
        <f t="array" ref="K90:K97">TRANSPOSE(microphyto!AC10:AJ10)</f>
        <v>NA</v>
      </c>
      <c r="L90" s="52" t="str" cm="1">
        <f t="array" ref="L90:L97">TRANSPOSE(total_phyto!AC10:AJ10)</f>
        <v>NA</v>
      </c>
      <c r="M90" s="52" t="str" cm="1">
        <f t="array" ref="M90:M97">TRANSPOSE(nanozoo!AC10:AJ10)</f>
        <v>NA</v>
      </c>
      <c r="N90" s="52" t="str" cm="1">
        <f t="array" ref="N90:N97">TRANSPOSE(microzoo!AC10:AJ10)</f>
        <v>NA</v>
      </c>
      <c r="O90" s="52" t="str" cm="1">
        <f t="array" ref="O90:O97">TRANSPOSE(mesozoo!AC10:AJ10)</f>
        <v>NA</v>
      </c>
      <c r="P90" s="52" t="str" cm="1">
        <f t="array" ref="P90:P97">TRANSPOSE(total_zoo!AC10:AJ10)</f>
        <v>NA</v>
      </c>
      <c r="Q90" s="65" t="str" cm="1">
        <f t="array" ref="Q90:Q97">TRANSPOSE(foram!AC10:AJ10)</f>
        <v>NaN</v>
      </c>
      <c r="T90" s="63" t="str" cm="1">
        <f t="array" ref="T90:T97">TRANSPOSE(Fe!AC121:AJ121)</f>
        <v>NA</v>
      </c>
      <c r="U90" s="63" t="str" cm="1">
        <f t="array" ref="U90:U97">TRANSPOSE('PO4'!AC121:AJ121)</f>
        <v>NA</v>
      </c>
      <c r="V90" s="63" t="str" cm="1">
        <f t="array" ref="V90:V97">TRANSPOSE(surface_T!AC121:AJ121)</f>
        <v>NaN</v>
      </c>
      <c r="W90" s="63" t="str" cm="1">
        <f t="array" ref="W90:W97">TRANSPOSE(surface_ph!AC121:AJ121)</f>
        <v>NaN</v>
      </c>
      <c r="X90" s="63" t="str" cm="1">
        <f t="array" ref="X90:X97">TRANSPOSE(surface_Alk!AC121:AJ121)</f>
        <v>NaN</v>
      </c>
      <c r="Y90" s="63" t="str" cm="1">
        <f t="array" ref="Y90:Y97">TRANSPOSE(surface_oxugen!AC121:AJ121)</f>
        <v>NaN</v>
      </c>
      <c r="Z90" s="63" t="str" cm="1">
        <f t="array" ref="Z90:Z97">TRANSPOSE(Surface_sal!AC121:AJ121)</f>
        <v>NaN</v>
      </c>
      <c r="AA90" s="63" t="str" cm="1">
        <f t="array" ref="AA90:AA97">TRANSPOSE(picophyto!AC121:AJ121)</f>
        <v>NA</v>
      </c>
      <c r="AB90" s="63" t="str" cm="1">
        <f t="array" ref="AB90:AB97">TRANSPOSE(nanophyto!AC121:AJ121)</f>
        <v>NA</v>
      </c>
      <c r="AC90" s="63" t="str" cm="1">
        <f t="array" ref="AC90:AC97">TRANSPOSE(microphyto!AC121:AJ121)</f>
        <v>NA</v>
      </c>
      <c r="AD90" s="63" t="str" cm="1">
        <f t="array" ref="AD90:AD97">TRANSPOSE(total_phyto!AC121:AJ121)</f>
        <v>NA</v>
      </c>
      <c r="AE90" s="63" t="str" cm="1">
        <f t="array" ref="AE90:AE97">TRANSPOSE(nanozoo!AC121:AJ121)</f>
        <v>NA</v>
      </c>
      <c r="AF90" s="63" t="str" cm="1">
        <f t="array" ref="AF90:AF97">TRANSPOSE(microzoo!AC121:AJ121)</f>
        <v>NA</v>
      </c>
      <c r="AG90" s="63" t="str" cm="1">
        <f t="array" ref="AG90:AG97">TRANSPOSE(mesozoo!AC121:AJ121)</f>
        <v>NA</v>
      </c>
      <c r="AH90" s="63" t="str" cm="1">
        <f t="array" ref="AH90:AH97">TRANSPOSE(total_zoo!AC121:AJ121)</f>
        <v>NA</v>
      </c>
      <c r="AI90" s="66" t="str" cm="1">
        <f t="array" ref="AI90:AI97">TRANSPOSE(foram!AC121:AJ121)</f>
        <v>NaN</v>
      </c>
      <c r="AL90" s="54" t="str" cm="1">
        <f t="array" ref="AL90:AL97">TRANSPOSE(Fe!AC158:AJ158)</f>
        <v>NA</v>
      </c>
      <c r="AM90" s="54" t="str" cm="1">
        <f t="array" ref="AM90:AM97">TRANSPOSE('PO4'!AC158:AJ158)</f>
        <v>NA</v>
      </c>
      <c r="AN90" s="54" t="str" cm="1">
        <f t="array" ref="AN90:AN97">TRANSPOSE(surface_T!AC158:AJ158)</f>
        <v>NaN</v>
      </c>
      <c r="AO90" s="54" t="str" cm="1">
        <f t="array" ref="AO90:AO97">TRANSPOSE(surface_ph!AC158:AJ158)</f>
        <v>NaN</v>
      </c>
      <c r="AP90" s="54" t="str" cm="1">
        <f t="array" ref="AP90:AP97">TRANSPOSE(surface_Alk!AC158:AJ158)</f>
        <v>NaN</v>
      </c>
      <c r="AQ90" s="54" t="str" cm="1">
        <f t="array" ref="AQ90:AQ97">TRANSPOSE(surface_oxugen!AC158:AJ158)</f>
        <v>NaN</v>
      </c>
      <c r="AR90" s="54" t="str" cm="1">
        <f t="array" ref="AR90:AR97">TRANSPOSE(Surface_sal!AC158:AJ158)</f>
        <v>NaN</v>
      </c>
      <c r="AS90" s="54" t="str" cm="1">
        <f t="array" ref="AS90:AS97">TRANSPOSE(picophyto!AC158:AJ158)</f>
        <v>NA</v>
      </c>
      <c r="AT90" s="54" t="str" cm="1">
        <f t="array" ref="AT90:AT97">TRANSPOSE(nanophyto!AC158:AJ158)</f>
        <v>NA</v>
      </c>
      <c r="AU90" s="54" t="str" cm="1">
        <f t="array" ref="AU90:AU97">TRANSPOSE(microphyto!AC158:AJ158)</f>
        <v>NA</v>
      </c>
      <c r="AV90" s="54" t="str" cm="1">
        <f t="array" ref="AV90:AV97">TRANSPOSE(total_phyto!AC158:AJ158)</f>
        <v>NA</v>
      </c>
      <c r="AW90" s="54" t="str" cm="1">
        <f t="array" ref="AW90:AW97">TRANSPOSE(nanozoo!AC158:AJ158)</f>
        <v>NA</v>
      </c>
      <c r="AX90" s="54" t="str" cm="1">
        <f t="array" ref="AX90:AX97">TRANSPOSE(microzoo!AC158:AJ158)</f>
        <v>NA</v>
      </c>
      <c r="AY90" s="54" t="str" cm="1">
        <f t="array" ref="AY90:AY97">TRANSPOSE(mesozoo!AC158:AJ158)</f>
        <v>NA</v>
      </c>
      <c r="AZ90" s="54" t="str" cm="1">
        <f t="array" ref="AZ90:AZ97">TRANSPOSE(total_zoo!AC158:AJ158)</f>
        <v>NA</v>
      </c>
      <c r="BA90" s="54" t="str" cm="1">
        <f t="array" ref="BA90:BA97">TRANSPOSE(foram!AC158:AJ158)</f>
        <v>NaN</v>
      </c>
      <c r="BD90" s="59" t="str" cm="1">
        <f t="array" ref="BD90:BD97">TRANSPOSE(Fe!AC84:AJ84)</f>
        <v>NA</v>
      </c>
      <c r="BE90" s="59" t="str" cm="1">
        <f t="array" ref="BE90:BE97">TRANSPOSE('PO4'!AC84:AJ84)</f>
        <v>NA</v>
      </c>
      <c r="BF90" s="59" t="str" cm="1">
        <f t="array" ref="BF90:BF97">TRANSPOSE(surface_T!AC84:AJ84)</f>
        <v>NaN</v>
      </c>
      <c r="BG90" s="59" t="str" cm="1">
        <f t="array" ref="BG90:BG97">TRANSPOSE(surface_ph!AC84:AJ84)</f>
        <v>NaN</v>
      </c>
      <c r="BH90" s="59" t="str" cm="1">
        <f t="array" ref="BH90:BH97">TRANSPOSE(surface_Alk!AC84:AJ84)</f>
        <v>NaN</v>
      </c>
      <c r="BI90" s="59" t="str" cm="1">
        <f t="array" ref="BI90:BI97">TRANSPOSE(surface_oxugen!AC84:AJ84)</f>
        <v>NaN</v>
      </c>
      <c r="BJ90" s="59" t="str" cm="1">
        <f t="array" ref="BJ90:BJ97">TRANSPOSE(Surface_sal!AC84:AJ84)</f>
        <v>NaN</v>
      </c>
      <c r="BK90" s="59" t="str" cm="1">
        <f t="array" ref="BK90:BK97">TRANSPOSE(picophyto!AC84:AJ84)</f>
        <v>NA</v>
      </c>
      <c r="BL90" s="59" t="str" cm="1">
        <f t="array" ref="BL90:BL97">TRANSPOSE(nanophyto!AC84:AJ84)</f>
        <v>NA</v>
      </c>
      <c r="BM90" s="59" t="str" cm="1">
        <f t="array" ref="BM90:BM97">TRANSPOSE(microphyto!AC84:AJ84)</f>
        <v>NA</v>
      </c>
      <c r="BN90" s="59" t="str" cm="1">
        <f t="array" ref="BN90:BN97">TRANSPOSE(total_phyto!AC84:AJ84)</f>
        <v>NA</v>
      </c>
      <c r="BO90" s="59" t="str" cm="1">
        <f t="array" ref="BO90:BO97">TRANSPOSE(nanozoo!AC84:AJ84)</f>
        <v>NA</v>
      </c>
      <c r="BP90" s="59" t="str" cm="1">
        <f t="array" ref="BP90:BP97">TRANSPOSE(microzoo!AC84:AJ84)</f>
        <v>NA</v>
      </c>
      <c r="BQ90" s="59" t="str" cm="1">
        <f t="array" ref="BQ90:BQ97">TRANSPOSE(mesozoo!AC84:AJ84)</f>
        <v>NA</v>
      </c>
      <c r="BR90" s="59" t="str" cm="1">
        <f t="array" ref="BR90:BR97">TRANSPOSE(total_zoo!AC84:AJ84)</f>
        <v>NA</v>
      </c>
      <c r="BS90" s="59" t="str" cm="1">
        <f t="array" ref="BS90:BS97">TRANSPOSE(foram!AC84:AJ84)</f>
        <v>NaN</v>
      </c>
    </row>
    <row r="91" spans="2:71" x14ac:dyDescent="0.25">
      <c r="B91" s="52">
        <v>1.507E-4</v>
      </c>
      <c r="C91" s="52">
        <v>5.1200299999999997E-2</v>
      </c>
      <c r="D91" s="52">
        <v>21.394345999999999</v>
      </c>
      <c r="E91" s="52">
        <v>8.1619390000000003</v>
      </c>
      <c r="F91" s="52">
        <v>2.2698045E-3</v>
      </c>
      <c r="G91" s="52">
        <v>2.2644525000000001E-4</v>
      </c>
      <c r="H91" s="52">
        <v>34.951529999999998</v>
      </c>
      <c r="I91" s="52">
        <v>0.26038848999999997</v>
      </c>
      <c r="J91" s="52">
        <v>0.34655030999999997</v>
      </c>
      <c r="K91" s="52">
        <v>6.7344912247749494E-2</v>
      </c>
      <c r="L91" s="52">
        <v>0.67428371230551465</v>
      </c>
      <c r="M91" s="52">
        <v>0.26141720000000002</v>
      </c>
      <c r="N91" s="52">
        <v>0.51297062999999998</v>
      </c>
      <c r="O91" s="52">
        <v>0.1633000101130061</v>
      </c>
      <c r="P91" s="52">
        <v>0.97623232860491194</v>
      </c>
      <c r="Q91" s="65">
        <v>1.5034473E-9</v>
      </c>
      <c r="T91" s="63">
        <v>1.5359999999999999E-4</v>
      </c>
      <c r="U91" s="63">
        <v>4.3628199999999999E-2</v>
      </c>
      <c r="V91" s="63">
        <v>22.795586</v>
      </c>
      <c r="W91" s="63">
        <v>7.9461079999999997</v>
      </c>
      <c r="X91" s="63">
        <v>2.2819182E-3</v>
      </c>
      <c r="Y91" s="63">
        <v>2.2144039999999999E-4</v>
      </c>
      <c r="Z91" s="63">
        <v>34.977673000000003</v>
      </c>
      <c r="AA91" s="63">
        <v>0.25429163399999999</v>
      </c>
      <c r="AB91" s="63">
        <v>0.31761636999999998</v>
      </c>
      <c r="AC91" s="63">
        <v>6.1535815708653997E-2</v>
      </c>
      <c r="AD91" s="63">
        <v>0.63344381976656761</v>
      </c>
      <c r="AE91" s="63">
        <v>0.24915983</v>
      </c>
      <c r="AF91" s="63">
        <v>0.48798000000000002</v>
      </c>
      <c r="AG91" s="63">
        <v>0.14283885010898331</v>
      </c>
      <c r="AH91" s="63">
        <v>0.92282474721090912</v>
      </c>
      <c r="AI91" s="66">
        <v>1.0589702E-9</v>
      </c>
      <c r="AL91" s="54">
        <v>1.5899999999999999E-4</v>
      </c>
      <c r="AM91" s="54">
        <v>3.7964699999999997E-2</v>
      </c>
      <c r="AN91" s="54">
        <v>24.199026</v>
      </c>
      <c r="AO91" s="54">
        <v>7.7342485999999999</v>
      </c>
      <c r="AP91" s="54">
        <v>2.2958748000000001E-3</v>
      </c>
      <c r="AQ91" s="54">
        <v>2.1668288999999999E-4</v>
      </c>
      <c r="AR91" s="54">
        <v>35.00855</v>
      </c>
      <c r="AS91" s="54">
        <v>0.24769076000000001</v>
      </c>
      <c r="AT91" s="54">
        <v>0.29238239999999999</v>
      </c>
      <c r="AU91" s="54">
        <v>5.6710383401361003E-2</v>
      </c>
      <c r="AV91" s="54">
        <v>0.59678354346015849</v>
      </c>
      <c r="AW91" s="54">
        <v>0.23808940000000001</v>
      </c>
      <c r="AX91" s="54">
        <v>0.46420598000000002</v>
      </c>
      <c r="AY91" s="54">
        <v>0.12777070010614441</v>
      </c>
      <c r="AZ91" s="54">
        <v>0.88557123509378377</v>
      </c>
      <c r="BA91" s="54">
        <v>8.4549469999999999E-10</v>
      </c>
      <c r="BD91" s="59">
        <v>1.5799999999999999E-4</v>
      </c>
      <c r="BE91" s="59">
        <v>4.1203900000000002E-2</v>
      </c>
      <c r="BF91" s="59">
        <v>23.481763999999998</v>
      </c>
      <c r="BG91" s="59">
        <v>7.8580046000000001</v>
      </c>
      <c r="BH91" s="59">
        <v>2.2904371999999998E-3</v>
      </c>
      <c r="BI91" s="59">
        <v>2.1907044000000001E-4</v>
      </c>
      <c r="BJ91" s="59">
        <v>34.99671</v>
      </c>
      <c r="BK91" s="59">
        <v>0.25106456500000002</v>
      </c>
      <c r="BL91" s="59">
        <v>0.30591992000000001</v>
      </c>
      <c r="BM91" s="59">
        <v>5.9760030351138499E-2</v>
      </c>
      <c r="BN91" s="59">
        <v>0.61674451541026487</v>
      </c>
      <c r="BO91" s="59">
        <v>0.24391428400000001</v>
      </c>
      <c r="BP91" s="59">
        <v>0.47659601000000001</v>
      </c>
      <c r="BQ91" s="59">
        <v>0.13755165010928869</v>
      </c>
      <c r="BR91" s="59">
        <v>0.89567674509692807</v>
      </c>
      <c r="BS91" s="59">
        <v>9.9157859999999997E-10</v>
      </c>
    </row>
    <row r="92" spans="2:71" x14ac:dyDescent="0.25">
      <c r="B92" s="52">
        <v>1.4760000000000001E-4</v>
      </c>
      <c r="C92" s="52">
        <v>3.1617199999999998E-2</v>
      </c>
      <c r="D92" s="52">
        <v>21.47625</v>
      </c>
      <c r="E92" s="52">
        <v>8.166499</v>
      </c>
      <c r="F92" s="52">
        <v>2.2631956000000002E-3</v>
      </c>
      <c r="G92" s="52">
        <v>2.2582949999999999E-4</v>
      </c>
      <c r="H92" s="52">
        <v>34.876399999999997</v>
      </c>
      <c r="I92" s="52">
        <v>0.25449011999999999</v>
      </c>
      <c r="J92" s="52">
        <v>0.28551595000000002</v>
      </c>
      <c r="K92" s="52">
        <v>5.16362607444701E-2</v>
      </c>
      <c r="L92" s="52">
        <v>0.59164233079180539</v>
      </c>
      <c r="M92" s="52">
        <v>0.22487046999999999</v>
      </c>
      <c r="N92" s="52">
        <v>0.48707260000000002</v>
      </c>
      <c r="O92" s="52">
        <v>5.1075449059999999E-9</v>
      </c>
      <c r="P92" s="52">
        <v>0.74435544036971502</v>
      </c>
      <c r="Q92" s="65">
        <v>2.6302309999999999E-10</v>
      </c>
      <c r="T92" s="63">
        <v>1.5080000000000001E-4</v>
      </c>
      <c r="U92" s="63">
        <v>2.5722700000000001E-2</v>
      </c>
      <c r="V92" s="63">
        <v>22.87434</v>
      </c>
      <c r="W92" s="63">
        <v>7.9420770000000003</v>
      </c>
      <c r="X92" s="63">
        <v>2.2758536999999998E-3</v>
      </c>
      <c r="Y92" s="63">
        <v>2.2088827000000001E-4</v>
      </c>
      <c r="Z92" s="63">
        <v>34.902424000000003</v>
      </c>
      <c r="AA92" s="63">
        <v>0.24802941000000001</v>
      </c>
      <c r="AB92" s="63">
        <v>0.25927254999999999</v>
      </c>
      <c r="AC92" s="63">
        <v>4.4570263703369702E-2</v>
      </c>
      <c r="AD92" s="63">
        <v>0.55187222374795741</v>
      </c>
      <c r="AE92" s="63">
        <v>0.21502346999999999</v>
      </c>
      <c r="AF92" s="63">
        <v>0.44807768999999997</v>
      </c>
      <c r="AG92" s="63">
        <v>2.7497323750000001E-9</v>
      </c>
      <c r="AH92" s="63">
        <v>0.70242861596181738</v>
      </c>
      <c r="AI92" s="66">
        <v>2.0147711000000001E-10</v>
      </c>
      <c r="AL92" s="54">
        <v>1.5679999999999999E-4</v>
      </c>
      <c r="AM92" s="54">
        <v>2.16416E-2</v>
      </c>
      <c r="AN92" s="54">
        <v>24.278267</v>
      </c>
      <c r="AO92" s="54">
        <v>7.7288585000000003</v>
      </c>
      <c r="AP92" s="54">
        <v>2.2903354999999999E-3</v>
      </c>
      <c r="AQ92" s="54">
        <v>2.1617591999999999E-4</v>
      </c>
      <c r="AR92" s="54">
        <v>34.933033000000002</v>
      </c>
      <c r="AS92" s="54">
        <v>0.24104789400000001</v>
      </c>
      <c r="AT92" s="54">
        <v>0.23876766999999999</v>
      </c>
      <c r="AU92" s="54">
        <v>3.9792610647689963E-2</v>
      </c>
      <c r="AV92" s="54">
        <v>0.51960817468978049</v>
      </c>
      <c r="AW92" s="54">
        <v>0.20668133999999999</v>
      </c>
      <c r="AX92" s="54">
        <v>0.41934080000000001</v>
      </c>
      <c r="AY92" s="54">
        <v>2.3501630499999998E-9</v>
      </c>
      <c r="AZ92" s="54">
        <v>0.67619672053974333</v>
      </c>
      <c r="BA92" s="54">
        <v>1.7450114E-10</v>
      </c>
      <c r="BD92" s="59">
        <v>1.5569999999999999E-4</v>
      </c>
      <c r="BE92" s="59">
        <v>2.3948400000000002E-2</v>
      </c>
      <c r="BF92" s="59">
        <v>23.566040000000001</v>
      </c>
      <c r="BG92" s="59">
        <v>7.8543877999999996</v>
      </c>
      <c r="BH92" s="59">
        <v>2.2846252999999999E-3</v>
      </c>
      <c r="BI92" s="59">
        <v>2.1851906999999999E-4</v>
      </c>
      <c r="BJ92" s="59">
        <v>34.921169999999996</v>
      </c>
      <c r="BK92" s="59">
        <v>0.24450328499999999</v>
      </c>
      <c r="BL92" s="59">
        <v>0.24904330999999999</v>
      </c>
      <c r="BM92" s="59">
        <v>4.2604275732781062E-2</v>
      </c>
      <c r="BN92" s="59">
        <v>0.53615087077677737</v>
      </c>
      <c r="BO92" s="59">
        <v>0.21074430999999999</v>
      </c>
      <c r="BP92" s="59">
        <v>0.43389379</v>
      </c>
      <c r="BQ92" s="59">
        <v>2.5962695349999999E-9</v>
      </c>
      <c r="BR92" s="59">
        <v>0.67633846278584975</v>
      </c>
      <c r="BS92" s="59">
        <v>1.8943626000000001E-10</v>
      </c>
    </row>
    <row r="93" spans="2:71" x14ac:dyDescent="0.25">
      <c r="B93" s="52">
        <v>1.4650000000000001E-4</v>
      </c>
      <c r="C93" s="52">
        <v>1.8162000000000001E-2</v>
      </c>
      <c r="D93" s="52">
        <v>21.543227999999999</v>
      </c>
      <c r="E93" s="52">
        <v>8.1630380000000002</v>
      </c>
      <c r="F93" s="52">
        <v>2.2681581000000002E-3</v>
      </c>
      <c r="G93" s="52">
        <v>2.2582228E-4</v>
      </c>
      <c r="H93" s="52">
        <v>34.967730000000003</v>
      </c>
      <c r="I93" s="52">
        <v>0.25234248999999997</v>
      </c>
      <c r="J93" s="52">
        <v>0.2490395</v>
      </c>
      <c r="K93" s="52">
        <v>2.6917512181640631E-2</v>
      </c>
      <c r="L93" s="52">
        <v>0.52829950221239996</v>
      </c>
      <c r="M93" s="52">
        <v>0.22096357</v>
      </c>
      <c r="N93" s="52">
        <v>0.39845048</v>
      </c>
      <c r="O93" s="52">
        <v>8.3473232800000002E-10</v>
      </c>
      <c r="P93" s="52">
        <v>0.65002428295791981</v>
      </c>
      <c r="Q93" s="65">
        <v>1.2312844999999999E-10</v>
      </c>
      <c r="T93" s="63">
        <v>1.505E-4</v>
      </c>
      <c r="U93" s="63">
        <v>1.48504E-2</v>
      </c>
      <c r="V93" s="63">
        <v>22.905889999999999</v>
      </c>
      <c r="W93" s="63">
        <v>7.9348609999999997</v>
      </c>
      <c r="X93" s="63">
        <v>2.2815866000000001E-3</v>
      </c>
      <c r="Y93" s="63">
        <v>2.2093524999999999E-4</v>
      </c>
      <c r="Z93" s="63">
        <v>35.002631999999998</v>
      </c>
      <c r="AA93" s="63">
        <v>0.24579779600000001</v>
      </c>
      <c r="AB93" s="63">
        <v>0.22323132000000001</v>
      </c>
      <c r="AC93" s="63">
        <v>2.0024255141181481E-2</v>
      </c>
      <c r="AD93" s="63">
        <v>0.48905337116868169</v>
      </c>
      <c r="AE93" s="63">
        <v>0.21130964399999999</v>
      </c>
      <c r="AF93" s="63">
        <v>0.36044029999999999</v>
      </c>
      <c r="AG93" s="63">
        <v>5.0051339600000003E-10</v>
      </c>
      <c r="AH93" s="63">
        <v>0.609503302598292</v>
      </c>
      <c r="AI93" s="66">
        <v>9.381979E-11</v>
      </c>
      <c r="AL93" s="54">
        <v>1.5770000000000001E-4</v>
      </c>
      <c r="AM93" s="54">
        <v>1.2494399999999999E-2</v>
      </c>
      <c r="AN93" s="54">
        <v>24.283714</v>
      </c>
      <c r="AO93" s="54">
        <v>7.7237070000000001</v>
      </c>
      <c r="AP93" s="54">
        <v>2.2968005000000001E-3</v>
      </c>
      <c r="AQ93" s="54">
        <v>2.162489E-4</v>
      </c>
      <c r="AR93" s="54">
        <v>35.042392999999997</v>
      </c>
      <c r="AS93" s="54">
        <v>0.238059786</v>
      </c>
      <c r="AT93" s="54">
        <v>0.20331621499999999</v>
      </c>
      <c r="AU93" s="54">
        <v>1.6188700122420598E-2</v>
      </c>
      <c r="AV93" s="54">
        <v>0.45756470114779191</v>
      </c>
      <c r="AW93" s="54">
        <v>0.20299237000000001</v>
      </c>
      <c r="AX93" s="54">
        <v>0.33125073999999999</v>
      </c>
      <c r="AY93" s="54">
        <v>3.9791958E-10</v>
      </c>
      <c r="AZ93" s="54">
        <v>0.58488730948766365</v>
      </c>
      <c r="BA93" s="54">
        <v>8.2058460000000002E-11</v>
      </c>
      <c r="BD93" s="59">
        <v>1.5589999999999999E-4</v>
      </c>
      <c r="BE93" s="59">
        <v>1.38164E-2</v>
      </c>
      <c r="BF93" s="59">
        <v>23.591747000000002</v>
      </c>
      <c r="BG93" s="59">
        <v>7.8485373999999997</v>
      </c>
      <c r="BH93" s="59">
        <v>2.2907470000000001E-3</v>
      </c>
      <c r="BI93" s="59">
        <v>2.1856895000000001E-4</v>
      </c>
      <c r="BJ93" s="59">
        <v>35.025593000000001</v>
      </c>
      <c r="BK93" s="59">
        <v>0.24200686499999999</v>
      </c>
      <c r="BL93" s="59">
        <v>0.21419309</v>
      </c>
      <c r="BM93" s="59">
        <v>1.8775418137094629E-2</v>
      </c>
      <c r="BN93" s="59">
        <v>0.4749753731638664</v>
      </c>
      <c r="BO93" s="59">
        <v>0.20730161499999999</v>
      </c>
      <c r="BP93" s="59">
        <v>0.34786208000000002</v>
      </c>
      <c r="BQ93" s="59">
        <v>4.7347987699999995E-10</v>
      </c>
      <c r="BR93" s="59">
        <v>0.585162329563224</v>
      </c>
      <c r="BS93" s="59">
        <v>8.9612879999999997E-11</v>
      </c>
    </row>
    <row r="94" spans="2:71" x14ac:dyDescent="0.25">
      <c r="B94" s="52">
        <v>1.2310000000000001E-4</v>
      </c>
      <c r="C94" s="52">
        <v>4.6931000000000004E-3</v>
      </c>
      <c r="D94" s="52">
        <v>22.072275000000001</v>
      </c>
      <c r="E94" s="52">
        <v>8.1595180000000003</v>
      </c>
      <c r="F94" s="52">
        <v>2.2672970000000001E-3</v>
      </c>
      <c r="G94" s="52">
        <v>2.2558691999999999E-4</v>
      </c>
      <c r="H94" s="52">
        <v>34.931133000000003</v>
      </c>
      <c r="I94" s="52">
        <v>0.27306722999999999</v>
      </c>
      <c r="J94" s="52">
        <v>0.22659678</v>
      </c>
      <c r="K94" s="52">
        <v>1.8802069799999998E-9</v>
      </c>
      <c r="L94" s="52">
        <v>0.49966401189210541</v>
      </c>
      <c r="M94" s="52">
        <v>0.23467033000000001</v>
      </c>
      <c r="N94" s="52">
        <v>0.41754491999999999</v>
      </c>
      <c r="O94" s="52">
        <v>2.8633429000000002E-10</v>
      </c>
      <c r="P94" s="52">
        <v>0.69028727735538842</v>
      </c>
      <c r="Q94" s="65">
        <v>6.8961289999999995E-11</v>
      </c>
      <c r="T94" s="63">
        <v>1.2899999999999999E-4</v>
      </c>
      <c r="U94" s="63">
        <v>3.6673000000000001E-3</v>
      </c>
      <c r="V94" s="63">
        <v>23.371842999999998</v>
      </c>
      <c r="W94" s="63">
        <v>7.9330033999999996</v>
      </c>
      <c r="X94" s="63">
        <v>2.2806085000000001E-3</v>
      </c>
      <c r="Y94" s="63">
        <v>2.2086683E-4</v>
      </c>
      <c r="Z94" s="63">
        <v>34.965846999999997</v>
      </c>
      <c r="AA94" s="63">
        <v>0.26464935000000001</v>
      </c>
      <c r="AB94" s="63">
        <v>0.20182538699999999</v>
      </c>
      <c r="AC94" s="63">
        <v>8.1956875999999995E-10</v>
      </c>
      <c r="AD94" s="63">
        <v>0.46647473783020238</v>
      </c>
      <c r="AE94" s="63">
        <v>0.22432505999999999</v>
      </c>
      <c r="AF94" s="63">
        <v>0.38033043</v>
      </c>
      <c r="AG94" s="63">
        <v>2.3176304800000001E-10</v>
      </c>
      <c r="AH94" s="63">
        <v>0.64940705229432616</v>
      </c>
      <c r="AI94" s="66">
        <v>6.1112689999999998E-11</v>
      </c>
      <c r="AL94" s="54">
        <v>1.3740000000000001E-4</v>
      </c>
      <c r="AM94" s="54">
        <v>2.9079000000000002E-3</v>
      </c>
      <c r="AN94" s="54">
        <v>24.670938</v>
      </c>
      <c r="AO94" s="54">
        <v>7.723554</v>
      </c>
      <c r="AP94" s="54">
        <v>2.2956847999999999E-3</v>
      </c>
      <c r="AQ94" s="54">
        <v>2.1640525999999999E-4</v>
      </c>
      <c r="AR94" s="54">
        <v>35.00562</v>
      </c>
      <c r="AS94" s="54">
        <v>0.25603259</v>
      </c>
      <c r="AT94" s="54">
        <v>0.180979796</v>
      </c>
      <c r="AU94" s="54">
        <v>4.4960158799999999E-10</v>
      </c>
      <c r="AV94" s="54">
        <v>0.43701238645926138</v>
      </c>
      <c r="AW94" s="54">
        <v>0.21516594</v>
      </c>
      <c r="AX94" s="54">
        <v>0.34930498999999998</v>
      </c>
      <c r="AY94" s="54">
        <v>1.98399663E-10</v>
      </c>
      <c r="AZ94" s="54">
        <v>0.6227516442571055</v>
      </c>
      <c r="BA94" s="54">
        <v>5.5046523000000003E-11</v>
      </c>
      <c r="BD94" s="59">
        <v>1.348E-4</v>
      </c>
      <c r="BE94" s="59">
        <v>3.3235000000000001E-3</v>
      </c>
      <c r="BF94" s="59">
        <v>24.026741000000001</v>
      </c>
      <c r="BG94" s="59">
        <v>7.8478646000000003</v>
      </c>
      <c r="BH94" s="59">
        <v>2.289718E-3</v>
      </c>
      <c r="BI94" s="59">
        <v>2.1859479999999999E-4</v>
      </c>
      <c r="BJ94" s="59">
        <v>34.989154999999997</v>
      </c>
      <c r="BK94" s="59">
        <v>0.26034753999999999</v>
      </c>
      <c r="BL94" s="59">
        <v>0.19211015400000001</v>
      </c>
      <c r="BM94" s="59">
        <v>6.5891205300000002E-10</v>
      </c>
      <c r="BN94" s="59">
        <v>0.45245769466916108</v>
      </c>
      <c r="BO94" s="59">
        <v>0.21992113999999999</v>
      </c>
      <c r="BP94" s="59">
        <v>0.36654624000000002</v>
      </c>
      <c r="BQ94" s="59">
        <v>2.20142003E-10</v>
      </c>
      <c r="BR94" s="59">
        <v>0.62322338527884791</v>
      </c>
      <c r="BS94" s="59">
        <v>5.8607839999999999E-11</v>
      </c>
    </row>
    <row r="95" spans="2:71" x14ac:dyDescent="0.25">
      <c r="B95" s="52">
        <v>1.2180000000000001E-4</v>
      </c>
      <c r="C95" s="52">
        <v>1.4467900000000001E-2</v>
      </c>
      <c r="D95" s="52">
        <v>20.435347</v>
      </c>
      <c r="E95" s="52">
        <v>8.1740770000000005</v>
      </c>
      <c r="F95" s="52">
        <v>2.2733625999999999E-3</v>
      </c>
      <c r="G95" s="52">
        <v>2.3307872E-4</v>
      </c>
      <c r="H95" s="52">
        <v>34.962223000000002</v>
      </c>
      <c r="I95" s="52">
        <v>0.27807152600000001</v>
      </c>
      <c r="J95" s="52">
        <v>0.33306578999999997</v>
      </c>
      <c r="K95" s="52">
        <v>3.6600865122621742E-2</v>
      </c>
      <c r="L95" s="52">
        <v>0.64773818114949699</v>
      </c>
      <c r="M95" s="52">
        <v>0.27481798000000002</v>
      </c>
      <c r="N95" s="52">
        <v>0.51865594000000004</v>
      </c>
      <c r="O95" s="52">
        <v>0.1124381200748629</v>
      </c>
      <c r="P95" s="52">
        <v>0.94792735035610809</v>
      </c>
      <c r="Q95" s="65">
        <v>2.8007560000000002E-10</v>
      </c>
      <c r="T95" s="63">
        <v>1.261E-4</v>
      </c>
      <c r="U95" s="63">
        <v>1.0659500000000001E-2</v>
      </c>
      <c r="V95" s="63">
        <v>21.748116</v>
      </c>
      <c r="W95" s="63">
        <v>7.9456819999999997</v>
      </c>
      <c r="X95" s="63">
        <v>2.2859975999999999E-3</v>
      </c>
      <c r="Y95" s="63">
        <v>2.2779155999999999E-4</v>
      </c>
      <c r="Z95" s="63">
        <v>34.994736000000003</v>
      </c>
      <c r="AA95" s="63">
        <v>0.27296714</v>
      </c>
      <c r="AB95" s="63">
        <v>0.29345644999999998</v>
      </c>
      <c r="AC95" s="63">
        <v>2.5821755086970301E-2</v>
      </c>
      <c r="AD95" s="63">
        <v>0.59224534510938831</v>
      </c>
      <c r="AE95" s="63">
        <v>0.25752464000000003</v>
      </c>
      <c r="AF95" s="63">
        <v>0.49401179000000012</v>
      </c>
      <c r="AG95" s="63">
        <v>6.4957306063663789E-2</v>
      </c>
      <c r="AH95" s="63">
        <v>0.86235136625167885</v>
      </c>
      <c r="AI95" s="66">
        <v>1.7428120000000001E-10</v>
      </c>
      <c r="AL95" s="54">
        <v>1.329E-4</v>
      </c>
      <c r="AM95" s="54">
        <v>7.8644000000000006E-3</v>
      </c>
      <c r="AN95" s="54">
        <v>23.09083</v>
      </c>
      <c r="AO95" s="54">
        <v>7.7311100000000001</v>
      </c>
      <c r="AP95" s="54">
        <v>2.3002930000000001E-3</v>
      </c>
      <c r="AQ95" s="54">
        <v>2.2267532999999999E-4</v>
      </c>
      <c r="AR95" s="54">
        <v>35.032226999999999</v>
      </c>
      <c r="AS95" s="54">
        <v>0.26719896999999998</v>
      </c>
      <c r="AT95" s="54">
        <v>0.25752156999999998</v>
      </c>
      <c r="AU95" s="54">
        <v>1.6363062065294091E-2</v>
      </c>
      <c r="AV95" s="54">
        <v>0.54108360208416129</v>
      </c>
      <c r="AW95" s="54">
        <v>0.24003414000000001</v>
      </c>
      <c r="AX95" s="54">
        <v>0.48402139999999999</v>
      </c>
      <c r="AY95" s="54">
        <v>8.7442280542537922E-3</v>
      </c>
      <c r="AZ95" s="54">
        <v>0.78298759120331818</v>
      </c>
      <c r="BA95" s="54">
        <v>1.227258E-10</v>
      </c>
      <c r="BD95" s="59">
        <v>1.3129999999999999E-4</v>
      </c>
      <c r="BE95" s="59">
        <v>9.3910999999999994E-3</v>
      </c>
      <c r="BF95" s="59">
        <v>22.437930000000001</v>
      </c>
      <c r="BG95" s="59">
        <v>7.8580329999999998</v>
      </c>
      <c r="BH95" s="59">
        <v>2.294595E-3</v>
      </c>
      <c r="BI95" s="59">
        <v>2.251167E-4</v>
      </c>
      <c r="BJ95" s="59">
        <v>35.017130000000002</v>
      </c>
      <c r="BK95" s="59">
        <v>0.26973103999999998</v>
      </c>
      <c r="BL95" s="59">
        <v>0.27580375600000001</v>
      </c>
      <c r="BM95" s="59">
        <v>2.1742228077754559E-2</v>
      </c>
      <c r="BN95" s="59">
        <v>0.56727702409868208</v>
      </c>
      <c r="BO95" s="59">
        <v>0.24906507999999999</v>
      </c>
      <c r="BP95" s="59">
        <v>0.48532585000000011</v>
      </c>
      <c r="BQ95" s="59">
        <v>4.2191490059445197E-2</v>
      </c>
      <c r="BR95" s="59">
        <v>0.81682712220850962</v>
      </c>
      <c r="BS95" s="59">
        <v>1.4831679000000001E-10</v>
      </c>
    </row>
    <row r="96" spans="2:71" x14ac:dyDescent="0.25">
      <c r="B96" s="52">
        <v>1.2129999999999999E-4</v>
      </c>
      <c r="C96" s="52">
        <v>2.34107E-2</v>
      </c>
      <c r="D96" s="52">
        <v>19.457039999999999</v>
      </c>
      <c r="E96" s="52">
        <v>8.1807599999999994</v>
      </c>
      <c r="F96" s="52">
        <v>2.2793984999999999E-3</v>
      </c>
      <c r="G96" s="52">
        <v>2.372516E-4</v>
      </c>
      <c r="H96" s="52">
        <v>34.994114000000003</v>
      </c>
      <c r="I96" s="52">
        <v>0.27859386400000002</v>
      </c>
      <c r="J96" s="52">
        <v>0.38081118000000003</v>
      </c>
      <c r="K96" s="52">
        <v>5.3446915242457753E-2</v>
      </c>
      <c r="L96" s="52">
        <v>0.71285195927883604</v>
      </c>
      <c r="M96" s="52">
        <v>0.28918771999999998</v>
      </c>
      <c r="N96" s="52">
        <v>0.54458700999999998</v>
      </c>
      <c r="O96" s="52">
        <v>0.17194054009411461</v>
      </c>
      <c r="P96" s="52">
        <v>1.0481859758306731</v>
      </c>
      <c r="Q96" s="65">
        <v>7.3587570000000002E-10</v>
      </c>
      <c r="T96" s="63">
        <v>1.2410000000000001E-4</v>
      </c>
      <c r="U96" s="63">
        <v>1.7265300000000001E-2</v>
      </c>
      <c r="V96" s="63">
        <v>20.786584999999999</v>
      </c>
      <c r="W96" s="63">
        <v>7.9499129999999996</v>
      </c>
      <c r="X96" s="63">
        <v>2.2915483000000001E-3</v>
      </c>
      <c r="Y96" s="63">
        <v>2.3163285E-4</v>
      </c>
      <c r="Z96" s="63">
        <v>35.025039999999997</v>
      </c>
      <c r="AA96" s="63">
        <v>0.27453476199999999</v>
      </c>
      <c r="AB96" s="63">
        <v>0.335716984</v>
      </c>
      <c r="AC96" s="63">
        <v>4.2084336185573952E-2</v>
      </c>
      <c r="AD96" s="63">
        <v>0.65233608221673323</v>
      </c>
      <c r="AE96" s="63">
        <v>0.271062784</v>
      </c>
      <c r="AF96" s="63">
        <v>0.51359804999999992</v>
      </c>
      <c r="AG96" s="63">
        <v>0.1215174000797475</v>
      </c>
      <c r="AH96" s="63">
        <v>0.95438223548788148</v>
      </c>
      <c r="AI96" s="66">
        <v>3.6220904E-10</v>
      </c>
      <c r="AL96" s="54">
        <v>1.2980000000000001E-4</v>
      </c>
      <c r="AM96" s="54">
        <v>1.24738E-2</v>
      </c>
      <c r="AN96" s="54">
        <v>22.172450999999999</v>
      </c>
      <c r="AO96" s="54">
        <v>7.7323769999999996</v>
      </c>
      <c r="AP96" s="54">
        <v>2.3051529999999999E-3</v>
      </c>
      <c r="AQ96" s="54">
        <v>2.260308E-4</v>
      </c>
      <c r="AR96" s="54">
        <v>35.062004000000002</v>
      </c>
      <c r="AS96" s="54">
        <v>0.26916162999999999</v>
      </c>
      <c r="AT96" s="54">
        <v>0.29282623600000002</v>
      </c>
      <c r="AU96" s="54">
        <v>3.0331353119814809E-2</v>
      </c>
      <c r="AV96" s="54">
        <v>0.59231921914532282</v>
      </c>
      <c r="AW96" s="54">
        <v>0.25270384400000001</v>
      </c>
      <c r="AX96" s="54">
        <v>0.48484664</v>
      </c>
      <c r="AY96" s="54">
        <v>7.0046810065774387E-2</v>
      </c>
      <c r="AZ96" s="54">
        <v>0.87101721034705593</v>
      </c>
      <c r="BA96" s="54">
        <v>1.9887113E-10</v>
      </c>
      <c r="BD96" s="59">
        <v>1.2870000000000001E-4</v>
      </c>
      <c r="BE96" s="59">
        <v>1.50943E-2</v>
      </c>
      <c r="BF96" s="59">
        <v>21.486677</v>
      </c>
      <c r="BG96" s="59">
        <v>7.8611506999999996</v>
      </c>
      <c r="BH96" s="59">
        <v>2.2997045999999998E-3</v>
      </c>
      <c r="BI96" s="59">
        <v>2.2878414999999999E-4</v>
      </c>
      <c r="BJ96" s="59">
        <v>35.046930000000003</v>
      </c>
      <c r="BK96" s="59">
        <v>0.27166769000000002</v>
      </c>
      <c r="BL96" s="59">
        <v>0.31530538600000002</v>
      </c>
      <c r="BM96" s="59">
        <v>3.7153672161973517E-2</v>
      </c>
      <c r="BN96" s="59">
        <v>0.62412674819083491</v>
      </c>
      <c r="BO96" s="59">
        <v>0.26239826999999999</v>
      </c>
      <c r="BP96" s="59">
        <v>0.49877028000000001</v>
      </c>
      <c r="BQ96" s="59">
        <v>9.9549234073903745E-2</v>
      </c>
      <c r="BR96" s="59">
        <v>0.9012184943551852</v>
      </c>
      <c r="BS96" s="59">
        <v>2.7965682999999999E-10</v>
      </c>
    </row>
    <row r="97" spans="2:71" x14ac:dyDescent="0.25">
      <c r="B97" s="52">
        <v>1.1900000000000001E-4</v>
      </c>
      <c r="C97" s="52">
        <v>2.4549000000000001E-2</v>
      </c>
      <c r="D97" s="52">
        <v>19.331572999999999</v>
      </c>
      <c r="E97" s="52">
        <v>8.1787860000000006</v>
      </c>
      <c r="F97" s="52">
        <v>2.2848466999999999E-3</v>
      </c>
      <c r="G97" s="52">
        <v>2.3671844E-4</v>
      </c>
      <c r="H97" s="52">
        <v>35.053379999999997</v>
      </c>
      <c r="I97" s="52">
        <v>0.27736992599999999</v>
      </c>
      <c r="J97" s="52">
        <v>0.36427704999999999</v>
      </c>
      <c r="K97" s="52">
        <v>5.0209302219781177E-2</v>
      </c>
      <c r="L97" s="52">
        <v>0.69185627825583573</v>
      </c>
      <c r="M97" s="52">
        <v>0.27570408000000002</v>
      </c>
      <c r="N97" s="52">
        <v>0.53401293000000005</v>
      </c>
      <c r="O97" s="52">
        <v>0.1246678750778088</v>
      </c>
      <c r="P97" s="52">
        <v>0.97432218747731192</v>
      </c>
      <c r="Q97" s="65">
        <v>3.9993747000000002E-10</v>
      </c>
      <c r="T97" s="63">
        <v>1.2180000000000001E-4</v>
      </c>
      <c r="U97" s="63">
        <v>1.88328E-2</v>
      </c>
      <c r="V97" s="63">
        <v>20.672181999999999</v>
      </c>
      <c r="W97" s="63">
        <v>7.9461054999999998</v>
      </c>
      <c r="X97" s="63">
        <v>2.297159E-3</v>
      </c>
      <c r="Y97" s="63">
        <v>2.3115492E-4</v>
      </c>
      <c r="Z97" s="63">
        <v>35.086708000000002</v>
      </c>
      <c r="AA97" s="63">
        <v>0.27314569999999999</v>
      </c>
      <c r="AB97" s="63">
        <v>0.32421112000000002</v>
      </c>
      <c r="AC97" s="63">
        <v>4.0682074185506387E-2</v>
      </c>
      <c r="AD97" s="63">
        <v>0.63803889421760851</v>
      </c>
      <c r="AE97" s="63">
        <v>0.25975144999999999</v>
      </c>
      <c r="AF97" s="63">
        <v>0.50670196000000001</v>
      </c>
      <c r="AG97" s="63">
        <v>8.3079040068368568E-2</v>
      </c>
      <c r="AH97" s="63">
        <v>0.89358450733894146</v>
      </c>
      <c r="AI97" s="66">
        <v>2.5597086E-10</v>
      </c>
      <c r="AL97" s="54">
        <v>1.2769999999999999E-4</v>
      </c>
      <c r="AM97" s="54">
        <v>1.40838E-2</v>
      </c>
      <c r="AN97" s="54">
        <v>22.060922999999999</v>
      </c>
      <c r="AO97" s="54">
        <v>7.7292233000000001</v>
      </c>
      <c r="AP97" s="54">
        <v>2.3107933999999999E-3</v>
      </c>
      <c r="AQ97" s="54">
        <v>2.2564577E-4</v>
      </c>
      <c r="AR97" s="54">
        <v>35.126392000000003</v>
      </c>
      <c r="AS97" s="54">
        <v>0.26796657000000002</v>
      </c>
      <c r="AT97" s="54">
        <v>0.28417368999999998</v>
      </c>
      <c r="AU97" s="54">
        <v>3.072523013655756E-2</v>
      </c>
      <c r="AV97" s="54">
        <v>0.5828654901636372</v>
      </c>
      <c r="AW97" s="54">
        <v>0.24193197499999999</v>
      </c>
      <c r="AX97" s="54">
        <v>0.48636470999999998</v>
      </c>
      <c r="AY97" s="54">
        <v>3.0704562057987338E-2</v>
      </c>
      <c r="AZ97" s="54">
        <v>0.8142217822683977</v>
      </c>
      <c r="BA97" s="54">
        <v>1.6601737000000001E-10</v>
      </c>
      <c r="BD97" s="59">
        <v>1.2630000000000001E-4</v>
      </c>
      <c r="BE97" s="59">
        <v>1.6509200000000002E-2</v>
      </c>
      <c r="BF97" s="59">
        <v>21.376339999999999</v>
      </c>
      <c r="BG97" s="59">
        <v>7.8575644000000002</v>
      </c>
      <c r="BH97" s="59">
        <v>2.3052622999999999E-3</v>
      </c>
      <c r="BI97" s="59">
        <v>2.2833476000000001E-4</v>
      </c>
      <c r="BJ97" s="59">
        <v>35.110035000000003</v>
      </c>
      <c r="BK97" s="59">
        <v>0.270382014</v>
      </c>
      <c r="BL97" s="59">
        <v>0.30474517000000001</v>
      </c>
      <c r="BM97" s="59">
        <v>3.6292993169458818E-2</v>
      </c>
      <c r="BN97" s="59">
        <v>0.61142017719933994</v>
      </c>
      <c r="BO97" s="59">
        <v>0.25134531999999998</v>
      </c>
      <c r="BP97" s="59">
        <v>0.49432728999999997</v>
      </c>
      <c r="BQ97" s="59">
        <v>6.1164600063757027E-2</v>
      </c>
      <c r="BR97" s="59">
        <v>0.84520959627416736</v>
      </c>
      <c r="BS97" s="59">
        <v>2.0990025999999999E-10</v>
      </c>
    </row>
    <row r="98" spans="2:71" x14ac:dyDescent="0.25">
      <c r="B98" s="52" t="str" cm="1">
        <f t="array" ref="B98:B105">TRANSPOSE(Fe!AC11:AJ11)</f>
        <v>NA</v>
      </c>
      <c r="C98" s="52" t="str" cm="1">
        <f t="array" ref="C98:C105">TRANSPOSE('PO4'!AC11:AJ11)</f>
        <v>NA</v>
      </c>
      <c r="D98" s="52" t="str" cm="1">
        <f t="array" ref="D98:D105">TRANSPOSE(surface_T!AC11:AJ11)</f>
        <v>NaN</v>
      </c>
      <c r="E98" s="52" t="str" cm="1">
        <f t="array" ref="E98:E105">TRANSPOSE(surface_ph!AC11:AJ11)</f>
        <v>NaN</v>
      </c>
      <c r="F98" s="52" t="str" cm="1">
        <f t="array" ref="F98:F105">TRANSPOSE(surface_Alk!AC11:AJ11)</f>
        <v>NaN</v>
      </c>
      <c r="G98" s="52" t="str" cm="1">
        <f t="array" ref="G98:G105">TRANSPOSE(surface_oxugen!AC11:AJ11)</f>
        <v>NaN</v>
      </c>
      <c r="H98" s="52" t="str" cm="1">
        <f t="array" ref="H98:H105">TRANSPOSE(Surface_sal!AC11:AJ11)</f>
        <v>NaN</v>
      </c>
      <c r="I98" s="52" t="str" cm="1">
        <f t="array" ref="I98:I105">TRANSPOSE(picophyto!AC11:AJ11)</f>
        <v>NA</v>
      </c>
      <c r="J98" s="52" t="str" cm="1">
        <f t="array" ref="J98:J105">TRANSPOSE(nanophyto!AC11:AJ11)</f>
        <v>NA</v>
      </c>
      <c r="K98" s="52" t="str" cm="1">
        <f t="array" ref="K98:K105">TRANSPOSE(microphyto!AC11:AJ11)</f>
        <v>NA</v>
      </c>
      <c r="L98" s="52" t="str" cm="1">
        <f t="array" ref="L98:L105">TRANSPOSE(total_phyto!AC11:AJ11)</f>
        <v>NA</v>
      </c>
      <c r="M98" s="52" t="str" cm="1">
        <f t="array" ref="M98:M105">TRANSPOSE(nanozoo!AC11:AJ11)</f>
        <v>NA</v>
      </c>
      <c r="N98" s="52" t="str" cm="1">
        <f t="array" ref="N98:N105">TRANSPOSE(microzoo!AC11:AJ11)</f>
        <v>NA</v>
      </c>
      <c r="O98" s="52" t="str" cm="1">
        <f t="array" ref="O98:O105">TRANSPOSE(mesozoo!AC11:AJ11)</f>
        <v>NA</v>
      </c>
      <c r="P98" s="52" t="str" cm="1">
        <f t="array" ref="P98:P105">TRANSPOSE(total_zoo!AC11:AJ11)</f>
        <v>NA</v>
      </c>
      <c r="Q98" s="65" t="str" cm="1">
        <f t="array" ref="Q98:Q105">TRANSPOSE(foram!AC11:AJ11)</f>
        <v>NaN</v>
      </c>
      <c r="T98" s="63" t="str" cm="1">
        <f t="array" ref="T98:T105">TRANSPOSE(Fe!AC122:AJ122)</f>
        <v>NA</v>
      </c>
      <c r="U98" s="63" t="str" cm="1">
        <f t="array" ref="U98:U105">TRANSPOSE('PO4'!AC122:AJ122)</f>
        <v>NA</v>
      </c>
      <c r="V98" s="63" t="str" cm="1">
        <f t="array" ref="V98:V105">TRANSPOSE(surface_T!AC122:AJ122)</f>
        <v>NaN</v>
      </c>
      <c r="W98" s="63" t="str" cm="1">
        <f t="array" ref="W98:W105">TRANSPOSE(surface_ph!AC122:AJ122)</f>
        <v>NaN</v>
      </c>
      <c r="X98" s="63" t="str" cm="1">
        <f t="array" ref="X98:X105">TRANSPOSE(surface_Alk!AC122:AJ122)</f>
        <v>NaN</v>
      </c>
      <c r="Y98" s="63" t="str" cm="1">
        <f t="array" ref="Y98:Y105">TRANSPOSE(surface_oxugen!AC122:AJ122)</f>
        <v>NaN</v>
      </c>
      <c r="Z98" s="63" t="str" cm="1">
        <f t="array" ref="Z98:Z105">TRANSPOSE(Surface_sal!AC122:AJ122)</f>
        <v>NaN</v>
      </c>
      <c r="AA98" s="63" t="str" cm="1">
        <f t="array" ref="AA98:AA105">TRANSPOSE(picophyto!AC122:AJ122)</f>
        <v>NA</v>
      </c>
      <c r="AB98" s="63" t="str" cm="1">
        <f t="array" ref="AB98:AB105">TRANSPOSE(nanophyto!AC122:AJ122)</f>
        <v>NA</v>
      </c>
      <c r="AC98" s="63" t="str" cm="1">
        <f t="array" ref="AC98:AC105">TRANSPOSE(microphyto!AC122:AJ122)</f>
        <v>NA</v>
      </c>
      <c r="AD98" s="63" t="str" cm="1">
        <f t="array" ref="AD98:AD105">TRANSPOSE(total_phyto!AC122:AJ122)</f>
        <v>NA</v>
      </c>
      <c r="AE98" s="63" t="str" cm="1">
        <f t="array" ref="AE98:AE105">TRANSPOSE(nanozoo!AC122:AJ122)</f>
        <v>NA</v>
      </c>
      <c r="AF98" s="63" t="str" cm="1">
        <f t="array" ref="AF98:AF105">TRANSPOSE(microzoo!AC122:AJ122)</f>
        <v>NA</v>
      </c>
      <c r="AG98" s="63" t="str" cm="1">
        <f t="array" ref="AG98:AG105">TRANSPOSE(mesozoo!AC122:AJ122)</f>
        <v>NA</v>
      </c>
      <c r="AH98" s="63" t="str" cm="1">
        <f t="array" ref="AH98:AH105">TRANSPOSE(total_zoo!AC122:AJ122)</f>
        <v>NA</v>
      </c>
      <c r="AI98" s="66" t="str" cm="1">
        <f t="array" ref="AI98:AI105">TRANSPOSE(foram!AC122:AJ122)</f>
        <v>NaN</v>
      </c>
      <c r="AL98" s="54" t="str" cm="1">
        <f t="array" ref="AL98:AL105">TRANSPOSE(Fe!AC159:AJ159)</f>
        <v>NA</v>
      </c>
      <c r="AM98" s="54" t="str" cm="1">
        <f t="array" ref="AM98:AM105">TRANSPOSE('PO4'!AC159:AJ159)</f>
        <v>NA</v>
      </c>
      <c r="AN98" s="54" t="str" cm="1">
        <f t="array" ref="AN98:AN105">TRANSPOSE(surface_T!AC159:AJ159)</f>
        <v>NaN</v>
      </c>
      <c r="AO98" s="54" t="str" cm="1">
        <f t="array" ref="AO98:AO105">TRANSPOSE(surface_ph!AC159:AJ159)</f>
        <v>NaN</v>
      </c>
      <c r="AP98" s="54" t="str" cm="1">
        <f t="array" ref="AP98:AP105">TRANSPOSE(surface_Alk!AC159:AJ159)</f>
        <v>NaN</v>
      </c>
      <c r="AQ98" s="54" t="str" cm="1">
        <f t="array" ref="AQ98:AQ105">TRANSPOSE(surface_oxugen!AC159:AJ159)</f>
        <v>NaN</v>
      </c>
      <c r="AR98" s="54" t="str" cm="1">
        <f t="array" ref="AR98:AR105">TRANSPOSE(Surface_sal!AC159:AJ159)</f>
        <v>NaN</v>
      </c>
      <c r="AS98" s="54" t="str" cm="1">
        <f t="array" ref="AS98:AS105">TRANSPOSE(picophyto!AC159:AJ159)</f>
        <v>NA</v>
      </c>
      <c r="AT98" s="54" t="str" cm="1">
        <f t="array" ref="AT98:AT105">TRANSPOSE(nanophyto!AC159:AJ159)</f>
        <v>NA</v>
      </c>
      <c r="AU98" s="54" t="str" cm="1">
        <f t="array" ref="AU98:AU105">TRANSPOSE(microphyto!AC159:AJ159)</f>
        <v>NA</v>
      </c>
      <c r="AV98" s="54" t="str" cm="1">
        <f t="array" ref="AV98:AV105">TRANSPOSE(total_phyto!AC159:AJ159)</f>
        <v>NA</v>
      </c>
      <c r="AW98" s="54" t="str" cm="1">
        <f t="array" ref="AW98:AW105">TRANSPOSE(nanozoo!AC159:AJ159)</f>
        <v>NA</v>
      </c>
      <c r="AX98" s="54" t="str" cm="1">
        <f t="array" ref="AX98:AX105">TRANSPOSE(microzoo!AC159:AJ159)</f>
        <v>NA</v>
      </c>
      <c r="AY98" s="54" t="str" cm="1">
        <f t="array" ref="AY98:AY105">TRANSPOSE(mesozoo!AC159:AJ159)</f>
        <v>NA</v>
      </c>
      <c r="AZ98" s="54" t="str" cm="1">
        <f t="array" ref="AZ98:AZ105">TRANSPOSE(total_zoo!AC159:AJ159)</f>
        <v>NA</v>
      </c>
      <c r="BA98" s="54" t="str" cm="1">
        <f t="array" ref="BA98:BA105">TRANSPOSE(foram!AC159:AJ159)</f>
        <v>NaN</v>
      </c>
      <c r="BD98" s="59" t="str" cm="1">
        <f t="array" ref="BD98:BD105">TRANSPOSE(Fe!AC85:AJ85)</f>
        <v>NA</v>
      </c>
      <c r="BE98" s="59" t="str" cm="1">
        <f t="array" ref="BE98:BE105">TRANSPOSE('PO4'!AC85:AJ85)</f>
        <v>NA</v>
      </c>
      <c r="BF98" s="59" t="str" cm="1">
        <f t="array" ref="BF98:BF105">TRANSPOSE(surface_T!AC85:AJ85)</f>
        <v>NaN</v>
      </c>
      <c r="BG98" s="59" t="str" cm="1">
        <f t="array" ref="BG98:BG105">TRANSPOSE(surface_ph!AC85:AJ85)</f>
        <v>NaN</v>
      </c>
      <c r="BH98" s="59" t="str" cm="1">
        <f t="array" ref="BH98:BH105">TRANSPOSE(surface_Alk!AC85:AJ85)</f>
        <v>NaN</v>
      </c>
      <c r="BI98" s="59" t="str" cm="1">
        <f t="array" ref="BI98:BI105">TRANSPOSE(surface_oxugen!AC85:AJ85)</f>
        <v>NaN</v>
      </c>
      <c r="BJ98" s="59" t="str" cm="1">
        <f t="array" ref="BJ98:BJ105">TRANSPOSE(Surface_sal!AC85:AJ85)</f>
        <v>NaN</v>
      </c>
      <c r="BK98" s="59" t="str" cm="1">
        <f t="array" ref="BK98:BK105">TRANSPOSE(picophyto!AC85:AJ85)</f>
        <v>NA</v>
      </c>
      <c r="BL98" s="59" t="str" cm="1">
        <f t="array" ref="BL98:BL105">TRANSPOSE(nanophyto!AC85:AJ85)</f>
        <v>NA</v>
      </c>
      <c r="BM98" s="59" t="str" cm="1">
        <f t="array" ref="BM98:BM105">TRANSPOSE(microphyto!AC85:AJ85)</f>
        <v>NA</v>
      </c>
      <c r="BN98" s="59" t="str" cm="1">
        <f t="array" ref="BN98:BN105">TRANSPOSE(total_phyto!AC85:AJ85)</f>
        <v>NA</v>
      </c>
      <c r="BO98" s="59" t="str" cm="1">
        <f t="array" ref="BO98:BO105">TRANSPOSE(nanozoo!AC85:AJ85)</f>
        <v>NA</v>
      </c>
      <c r="BP98" s="59" t="str" cm="1">
        <f t="array" ref="BP98:BP105">TRANSPOSE(microzoo!AC85:AJ85)</f>
        <v>NA</v>
      </c>
      <c r="BQ98" s="59" t="str" cm="1">
        <f t="array" ref="BQ98:BQ105">TRANSPOSE(mesozoo!AC85:AJ85)</f>
        <v>NA</v>
      </c>
      <c r="BR98" s="59" t="str" cm="1">
        <f t="array" ref="BR98:BR105">TRANSPOSE(total_zoo!AC85:AJ85)</f>
        <v>NA</v>
      </c>
      <c r="BS98" s="59" t="str" cm="1">
        <f t="array" ref="BS98:BS105">TRANSPOSE(foram!AC85:AJ85)</f>
        <v>NaN</v>
      </c>
    </row>
    <row r="99" spans="2:71" x14ac:dyDescent="0.25">
      <c r="B99" s="52">
        <v>1.5080000000000001E-4</v>
      </c>
      <c r="C99" s="52">
        <v>4.9695400000000001E-2</v>
      </c>
      <c r="D99" s="52">
        <v>21.584244000000002</v>
      </c>
      <c r="E99" s="52">
        <v>8.1605989999999995</v>
      </c>
      <c r="F99" s="52">
        <v>2.270228E-3</v>
      </c>
      <c r="G99" s="52">
        <v>2.2565344000000001E-4</v>
      </c>
      <c r="H99" s="52">
        <v>34.965719999999997</v>
      </c>
      <c r="I99" s="52">
        <v>0.25821314000000001</v>
      </c>
      <c r="J99" s="52">
        <v>0.33477863000000002</v>
      </c>
      <c r="K99" s="52">
        <v>6.6611012743472101E-2</v>
      </c>
      <c r="L99" s="52">
        <v>0.65960278280243334</v>
      </c>
      <c r="M99" s="52">
        <v>0.25085598999999997</v>
      </c>
      <c r="N99" s="52">
        <v>0.50025876000000002</v>
      </c>
      <c r="O99" s="52">
        <v>0.130717710098228</v>
      </c>
      <c r="P99" s="52">
        <v>0.91808914707047462</v>
      </c>
      <c r="Q99" s="65">
        <v>9.7972499999999994E-10</v>
      </c>
      <c r="T99" s="63">
        <v>1.5330000000000001E-4</v>
      </c>
      <c r="U99" s="63">
        <v>4.1744799999999999E-2</v>
      </c>
      <c r="V99" s="63">
        <v>23.023577</v>
      </c>
      <c r="W99" s="63">
        <v>7.9466133000000001</v>
      </c>
      <c r="X99" s="63">
        <v>2.2824173999999998E-3</v>
      </c>
      <c r="Y99" s="63">
        <v>2.2056862E-4</v>
      </c>
      <c r="Z99" s="63">
        <v>34.991959999999999</v>
      </c>
      <c r="AA99" s="63">
        <v>0.25239595500000001</v>
      </c>
      <c r="AB99" s="63">
        <v>0.30522569999999999</v>
      </c>
      <c r="AC99" s="63">
        <v>6.0357443181714397E-2</v>
      </c>
      <c r="AD99" s="63">
        <v>0.61797909824048425</v>
      </c>
      <c r="AE99" s="63">
        <v>0.23896566</v>
      </c>
      <c r="AF99" s="63">
        <v>0.47376689999999999</v>
      </c>
      <c r="AG99" s="63">
        <v>0.11012062009294531</v>
      </c>
      <c r="AH99" s="63">
        <v>0.86368475784171184</v>
      </c>
      <c r="AI99" s="66">
        <v>7.2126942999999998E-10</v>
      </c>
      <c r="AL99" s="54">
        <v>1.5860000000000001E-4</v>
      </c>
      <c r="AM99" s="54">
        <v>3.5992700000000002E-2</v>
      </c>
      <c r="AN99" s="54">
        <v>24.461069999999999</v>
      </c>
      <c r="AO99" s="54">
        <v>7.7352004000000001</v>
      </c>
      <c r="AP99" s="54">
        <v>2.296429E-3</v>
      </c>
      <c r="AQ99" s="54">
        <v>2.1573113999999999E-4</v>
      </c>
      <c r="AR99" s="54">
        <v>35.022736000000002</v>
      </c>
      <c r="AS99" s="54">
        <v>0.24585737999999999</v>
      </c>
      <c r="AT99" s="54">
        <v>0.28017507000000003</v>
      </c>
      <c r="AU99" s="54">
        <v>5.5710934190103999E-2</v>
      </c>
      <c r="AV99" s="54">
        <v>0.58174338424975514</v>
      </c>
      <c r="AW99" s="54">
        <v>0.22838742000000001</v>
      </c>
      <c r="AX99" s="54">
        <v>0.44940465000000002</v>
      </c>
      <c r="AY99" s="54">
        <v>9.5809320090069192E-2</v>
      </c>
      <c r="AZ99" s="54">
        <v>0.82695440376787688</v>
      </c>
      <c r="BA99" s="54">
        <v>5.9944250000000002E-10</v>
      </c>
      <c r="BD99" s="59">
        <v>1.5760000000000001E-4</v>
      </c>
      <c r="BE99" s="59">
        <v>3.9158900000000003E-2</v>
      </c>
      <c r="BF99" s="59">
        <v>23.724112000000002</v>
      </c>
      <c r="BG99" s="59">
        <v>7.8582330000000002</v>
      </c>
      <c r="BH99" s="59">
        <v>2.290959E-3</v>
      </c>
      <c r="BI99" s="59">
        <v>2.1817224E-4</v>
      </c>
      <c r="BJ99" s="59">
        <v>35.010857000000001</v>
      </c>
      <c r="BK99" s="59">
        <v>0.24917610000000001</v>
      </c>
      <c r="BL99" s="59">
        <v>0.29349728000000003</v>
      </c>
      <c r="BM99" s="59">
        <v>5.8612953977562998E-2</v>
      </c>
      <c r="BN99" s="59">
        <v>0.60128633403745968</v>
      </c>
      <c r="BO99" s="59">
        <v>0.23394284000000001</v>
      </c>
      <c r="BP99" s="59">
        <v>0.46212317000000003</v>
      </c>
      <c r="BQ99" s="59">
        <v>0.10483307409265941</v>
      </c>
      <c r="BR99" s="59">
        <v>0.83629042477046711</v>
      </c>
      <c r="BS99" s="59">
        <v>6.8092914999999998E-10</v>
      </c>
    </row>
    <row r="100" spans="2:71" x14ac:dyDescent="0.25">
      <c r="B100" s="52">
        <v>1.4640000000000001E-4</v>
      </c>
      <c r="C100" s="52">
        <v>3.4520700000000001E-2</v>
      </c>
      <c r="D100" s="52">
        <v>21.740767000000002</v>
      </c>
      <c r="E100" s="52">
        <v>8.1655230000000003</v>
      </c>
      <c r="F100" s="52">
        <v>2.2624367999999999E-3</v>
      </c>
      <c r="G100" s="52">
        <v>2.2447383000000001E-4</v>
      </c>
      <c r="H100" s="52">
        <v>34.865139999999997</v>
      </c>
      <c r="I100" s="52">
        <v>0.25389956000000002</v>
      </c>
      <c r="J100" s="52">
        <v>0.31362614999999999</v>
      </c>
      <c r="K100" s="52">
        <v>6.1423608372412307E-2</v>
      </c>
      <c r="L100" s="52">
        <v>0.62894931842481905</v>
      </c>
      <c r="M100" s="52">
        <v>0.23391445999999999</v>
      </c>
      <c r="N100" s="52">
        <v>0.47768747999999989</v>
      </c>
      <c r="O100" s="52">
        <v>7.3692190072496666E-2</v>
      </c>
      <c r="P100" s="52">
        <v>0.81821125748312806</v>
      </c>
      <c r="Q100" s="65">
        <v>4.1321946000000002E-10</v>
      </c>
      <c r="T100" s="63">
        <v>1.4909999999999999E-4</v>
      </c>
      <c r="U100" s="63">
        <v>2.8026100000000002E-2</v>
      </c>
      <c r="V100" s="63">
        <v>23.172678000000001</v>
      </c>
      <c r="W100" s="63">
        <v>7.9441810000000004</v>
      </c>
      <c r="X100" s="63">
        <v>2.2750048E-3</v>
      </c>
      <c r="Y100" s="63">
        <v>2.1954314E-4</v>
      </c>
      <c r="Z100" s="63">
        <v>34.889313000000001</v>
      </c>
      <c r="AA100" s="63">
        <v>0.24903307999999999</v>
      </c>
      <c r="AB100" s="63">
        <v>0.28542359499999997</v>
      </c>
      <c r="AC100" s="63">
        <v>5.4540991338729188E-2</v>
      </c>
      <c r="AD100" s="63">
        <v>0.58899766638849449</v>
      </c>
      <c r="AE100" s="63">
        <v>0.22336423999999999</v>
      </c>
      <c r="AF100" s="63">
        <v>0.4527466</v>
      </c>
      <c r="AG100" s="63">
        <v>5.5228920067711983E-2</v>
      </c>
      <c r="AH100" s="63">
        <v>0.76872381040178772</v>
      </c>
      <c r="AI100" s="66">
        <v>3.2006920000000002E-10</v>
      </c>
      <c r="AL100" s="54">
        <v>1.5469999999999999E-4</v>
      </c>
      <c r="AM100" s="54">
        <v>2.35233E-2</v>
      </c>
      <c r="AN100" s="54">
        <v>24.607965</v>
      </c>
      <c r="AO100" s="54">
        <v>7.7313485000000002</v>
      </c>
      <c r="AP100" s="54">
        <v>2.289321E-3</v>
      </c>
      <c r="AQ100" s="54">
        <v>2.1481399999999999E-4</v>
      </c>
      <c r="AR100" s="54">
        <v>34.917842999999998</v>
      </c>
      <c r="AS100" s="54">
        <v>0.24317994000000001</v>
      </c>
      <c r="AT100" s="54">
        <v>0.26117924999999997</v>
      </c>
      <c r="AU100" s="54">
        <v>4.89704312779582E-2</v>
      </c>
      <c r="AV100" s="54">
        <v>0.55332962132528063</v>
      </c>
      <c r="AW100" s="54">
        <v>0.21344603000000001</v>
      </c>
      <c r="AX100" s="54">
        <v>0.43019426999999999</v>
      </c>
      <c r="AY100" s="54">
        <v>4.0575770064090369E-2</v>
      </c>
      <c r="AZ100" s="54">
        <v>0.73295111536368185</v>
      </c>
      <c r="BA100" s="54">
        <v>2.6356827999999999E-10</v>
      </c>
      <c r="BD100" s="59">
        <v>1.537E-4</v>
      </c>
      <c r="BE100" s="59">
        <v>2.6024800000000001E-2</v>
      </c>
      <c r="BF100" s="59">
        <v>23.87725</v>
      </c>
      <c r="BG100" s="59">
        <v>7.8561934999999998</v>
      </c>
      <c r="BH100" s="59">
        <v>2.2836756E-3</v>
      </c>
      <c r="BI100" s="59">
        <v>2.1718327E-4</v>
      </c>
      <c r="BJ100" s="59">
        <v>34.906889999999997</v>
      </c>
      <c r="BK100" s="59">
        <v>0.24606520000000001</v>
      </c>
      <c r="BL100" s="59">
        <v>0.27425106599999999</v>
      </c>
      <c r="BM100" s="59">
        <v>5.2468391479378498E-2</v>
      </c>
      <c r="BN100" s="59">
        <v>0.57278465752884777</v>
      </c>
      <c r="BO100" s="59">
        <v>0.21872443</v>
      </c>
      <c r="BP100" s="59">
        <v>0.44142819</v>
      </c>
      <c r="BQ100" s="59">
        <v>5.044288606674685E-2</v>
      </c>
      <c r="BR100" s="59">
        <v>0.74300404636633832</v>
      </c>
      <c r="BS100" s="59">
        <v>3.0001453999999999E-10</v>
      </c>
    </row>
    <row r="101" spans="2:71" x14ac:dyDescent="0.25">
      <c r="B101" s="52">
        <v>1.4880000000000001E-4</v>
      </c>
      <c r="C101" s="52">
        <v>2.8617900000000002E-2</v>
      </c>
      <c r="D101" s="52">
        <v>21.352432</v>
      </c>
      <c r="E101" s="52">
        <v>8.1654370000000007</v>
      </c>
      <c r="F101" s="52">
        <v>2.2691136999999999E-3</v>
      </c>
      <c r="G101" s="52">
        <v>2.2580591000000001E-4</v>
      </c>
      <c r="H101" s="52">
        <v>34.973075999999999</v>
      </c>
      <c r="I101" s="52">
        <v>0.25197371000000002</v>
      </c>
      <c r="J101" s="52">
        <v>0.28276983999999999</v>
      </c>
      <c r="K101" s="52">
        <v>5.1275868572216818E-2</v>
      </c>
      <c r="L101" s="52">
        <v>0.58601941861650786</v>
      </c>
      <c r="M101" s="52">
        <v>0.21864228999999999</v>
      </c>
      <c r="N101" s="52">
        <v>0.46007821999999998</v>
      </c>
      <c r="O101" s="52">
        <v>2.0323653740000001E-9</v>
      </c>
      <c r="P101" s="52">
        <v>0.70887227024624766</v>
      </c>
      <c r="Q101" s="65">
        <v>2.1457301000000001E-10</v>
      </c>
      <c r="T101" s="63">
        <v>1.506E-4</v>
      </c>
      <c r="U101" s="63">
        <v>1.99318E-2</v>
      </c>
      <c r="V101" s="63">
        <v>22.774733000000001</v>
      </c>
      <c r="W101" s="63">
        <v>7.9385656999999998</v>
      </c>
      <c r="X101" s="63">
        <v>2.28225E-3</v>
      </c>
      <c r="Y101" s="63">
        <v>2.2101348E-4</v>
      </c>
      <c r="Z101" s="63">
        <v>35.005318000000003</v>
      </c>
      <c r="AA101" s="63">
        <v>0.24817098000000001</v>
      </c>
      <c r="AB101" s="63">
        <v>0.25908819</v>
      </c>
      <c r="AC101" s="63">
        <v>4.1591752370651977E-2</v>
      </c>
      <c r="AD101" s="63">
        <v>0.54885092240756406</v>
      </c>
      <c r="AE101" s="63">
        <v>0.21267578000000001</v>
      </c>
      <c r="AF101" s="63">
        <v>0.42714145999999997</v>
      </c>
      <c r="AG101" s="63">
        <v>1.782286822E-9</v>
      </c>
      <c r="AH101" s="63">
        <v>0.67858852996626096</v>
      </c>
      <c r="AI101" s="66">
        <v>1.7006253000000001E-10</v>
      </c>
      <c r="AL101" s="54">
        <v>1.5660000000000001E-4</v>
      </c>
      <c r="AM101" s="54">
        <v>1.5561699999999999E-2</v>
      </c>
      <c r="AN101" s="54">
        <v>24.201708</v>
      </c>
      <c r="AO101" s="54">
        <v>7.7262588000000001</v>
      </c>
      <c r="AP101" s="54">
        <v>2.2972299999999999E-3</v>
      </c>
      <c r="AQ101" s="54">
        <v>2.1625953E-4</v>
      </c>
      <c r="AR101" s="54">
        <v>35.042603</v>
      </c>
      <c r="AS101" s="54">
        <v>0.24192986999999999</v>
      </c>
      <c r="AT101" s="54">
        <v>0.23455498</v>
      </c>
      <c r="AU101" s="54">
        <v>3.3570148243515847E-2</v>
      </c>
      <c r="AV101" s="54">
        <v>0.51005499827545064</v>
      </c>
      <c r="AW101" s="54">
        <v>0.20407694000000001</v>
      </c>
      <c r="AX101" s="54">
        <v>0.39003809</v>
      </c>
      <c r="AY101" s="54">
        <v>1.140943642E-9</v>
      </c>
      <c r="AZ101" s="54">
        <v>0.65054682629873972</v>
      </c>
      <c r="BA101" s="54">
        <v>1.3108328000000001E-10</v>
      </c>
      <c r="BD101" s="59">
        <v>1.5559999999999999E-4</v>
      </c>
      <c r="BE101" s="59">
        <v>1.8212800000000001E-2</v>
      </c>
      <c r="BF101" s="59">
        <v>23.479578</v>
      </c>
      <c r="BG101" s="59">
        <v>7.8514119999999998</v>
      </c>
      <c r="BH101" s="59">
        <v>2.2912496000000002E-3</v>
      </c>
      <c r="BI101" s="59">
        <v>2.1860746000000001E-4</v>
      </c>
      <c r="BJ101" s="59">
        <v>35.027000000000001</v>
      </c>
      <c r="BK101" s="59">
        <v>0.24486809000000001</v>
      </c>
      <c r="BL101" s="59">
        <v>0.24835737999999999</v>
      </c>
      <c r="BM101" s="59">
        <v>3.9038290340996477E-2</v>
      </c>
      <c r="BN101" s="59">
        <v>0.53226376037642698</v>
      </c>
      <c r="BO101" s="59">
        <v>0.20852872</v>
      </c>
      <c r="BP101" s="59">
        <v>0.41187915000000003</v>
      </c>
      <c r="BQ101" s="59">
        <v>1.6337238200000001E-9</v>
      </c>
      <c r="BR101" s="59">
        <v>0.65071517579151994</v>
      </c>
      <c r="BS101" s="59">
        <v>1.5766613000000001E-10</v>
      </c>
    </row>
    <row r="102" spans="2:71" x14ac:dyDescent="0.25">
      <c r="B102" s="52">
        <v>1.4190000000000001E-4</v>
      </c>
      <c r="C102" s="52">
        <v>2.1285100000000001E-2</v>
      </c>
      <c r="D102" s="52">
        <v>21.178497</v>
      </c>
      <c r="E102" s="52">
        <v>8.1654239999999998</v>
      </c>
      <c r="F102" s="52">
        <v>2.2723344000000001E-3</v>
      </c>
      <c r="G102" s="52">
        <v>2.2699676999999999E-4</v>
      </c>
      <c r="H102" s="52">
        <v>35.012794</v>
      </c>
      <c r="I102" s="52">
        <v>0.25571898999999998</v>
      </c>
      <c r="J102" s="52">
        <v>0.27454444</v>
      </c>
      <c r="K102" s="52">
        <v>3.9855870268407603E-2</v>
      </c>
      <c r="L102" s="52">
        <v>0.5701193003037589</v>
      </c>
      <c r="M102" s="52">
        <v>0.22119185999999999</v>
      </c>
      <c r="N102" s="52">
        <v>0.44038947000000012</v>
      </c>
      <c r="O102" s="52">
        <v>1.16168435E-9</v>
      </c>
      <c r="P102" s="52">
        <v>0.69218839831538936</v>
      </c>
      <c r="Q102" s="65">
        <v>1.5370905000000001E-10</v>
      </c>
      <c r="T102" s="63">
        <v>1.4559999999999999E-4</v>
      </c>
      <c r="U102" s="63">
        <v>1.65726E-2</v>
      </c>
      <c r="V102" s="63">
        <v>22.573861999999998</v>
      </c>
      <c r="W102" s="63">
        <v>7.9362636000000002</v>
      </c>
      <c r="X102" s="63">
        <v>2.285825E-3</v>
      </c>
      <c r="Y102" s="63">
        <v>2.2199062E-4</v>
      </c>
      <c r="Z102" s="63">
        <v>35.049816</v>
      </c>
      <c r="AA102" s="63">
        <v>0.2497375</v>
      </c>
      <c r="AB102" s="63">
        <v>0.24681935599999999</v>
      </c>
      <c r="AC102" s="63">
        <v>3.1151254186459941E-2</v>
      </c>
      <c r="AD102" s="63">
        <v>0.52770811021703345</v>
      </c>
      <c r="AE102" s="63">
        <v>0.21205151</v>
      </c>
      <c r="AF102" s="63">
        <v>0.39840271999999999</v>
      </c>
      <c r="AG102" s="63">
        <v>7.4200068999999999E-10</v>
      </c>
      <c r="AH102" s="63">
        <v>0.64801498086571274</v>
      </c>
      <c r="AI102" s="66">
        <v>1.1826440999999999E-10</v>
      </c>
      <c r="AL102" s="54">
        <v>1.5229999999999999E-4</v>
      </c>
      <c r="AM102" s="54">
        <v>1.3239000000000001E-2</v>
      </c>
      <c r="AN102" s="54">
        <v>23.978860000000001</v>
      </c>
      <c r="AO102" s="54">
        <v>7.7245239999999997</v>
      </c>
      <c r="AP102" s="54">
        <v>2.301048E-3</v>
      </c>
      <c r="AQ102" s="54">
        <v>2.1719392999999999E-4</v>
      </c>
      <c r="AR102" s="54">
        <v>35.091540000000002</v>
      </c>
      <c r="AS102" s="54">
        <v>0.24336336</v>
      </c>
      <c r="AT102" s="54">
        <v>0.22390525999999999</v>
      </c>
      <c r="AU102" s="54">
        <v>2.4269346140926198E-2</v>
      </c>
      <c r="AV102" s="54">
        <v>0.49153796616787859</v>
      </c>
      <c r="AW102" s="54">
        <v>0.20419076</v>
      </c>
      <c r="AX102" s="54">
        <v>0.36382188999999998</v>
      </c>
      <c r="AY102" s="54">
        <v>5.5276234600000001E-10</v>
      </c>
      <c r="AZ102" s="54">
        <v>0.62073850066373959</v>
      </c>
      <c r="BA102" s="54">
        <v>9.8154186000000004E-11</v>
      </c>
      <c r="BD102" s="59">
        <v>1.5080000000000001E-4</v>
      </c>
      <c r="BE102" s="59">
        <v>1.51754E-2</v>
      </c>
      <c r="BF102" s="59">
        <v>23.27328</v>
      </c>
      <c r="BG102" s="59">
        <v>7.8497399999999997</v>
      </c>
      <c r="BH102" s="59">
        <v>2.2949394999999999E-3</v>
      </c>
      <c r="BI102" s="59">
        <v>2.1955588999999999E-4</v>
      </c>
      <c r="BJ102" s="59">
        <v>35.073611999999997</v>
      </c>
      <c r="BK102" s="59">
        <v>0.24621159000000001</v>
      </c>
      <c r="BL102" s="59">
        <v>0.23614088</v>
      </c>
      <c r="BM102" s="59">
        <v>2.8833257173407359E-2</v>
      </c>
      <c r="BN102" s="59">
        <v>0.51118572720274857</v>
      </c>
      <c r="BO102" s="59">
        <v>0.20793439</v>
      </c>
      <c r="BP102" s="59">
        <v>0.38294542999999998</v>
      </c>
      <c r="BQ102" s="59">
        <v>6.8151468599999999E-10</v>
      </c>
      <c r="BR102" s="59">
        <v>0.62085307779249188</v>
      </c>
      <c r="BS102" s="59">
        <v>1.1081401E-10</v>
      </c>
    </row>
    <row r="103" spans="2:71" x14ac:dyDescent="0.25">
      <c r="B103" s="52">
        <v>1.3070000000000001E-4</v>
      </c>
      <c r="C103" s="52">
        <v>2.0893800000000001E-2</v>
      </c>
      <c r="D103" s="52">
        <v>20.816517000000001</v>
      </c>
      <c r="E103" s="52">
        <v>8.1657600000000006</v>
      </c>
      <c r="F103" s="52">
        <v>2.2764650000000001E-3</v>
      </c>
      <c r="G103" s="52">
        <v>2.2903585000000001E-4</v>
      </c>
      <c r="H103" s="52">
        <v>35.039619999999999</v>
      </c>
      <c r="I103" s="52">
        <v>0.26232090000000002</v>
      </c>
      <c r="J103" s="52">
        <v>0.27460338000000001</v>
      </c>
      <c r="K103" s="52">
        <v>3.2896936196011549E-2</v>
      </c>
      <c r="L103" s="52">
        <v>0.56982121622905946</v>
      </c>
      <c r="M103" s="52">
        <v>0.22708041600000001</v>
      </c>
      <c r="N103" s="52">
        <v>0.44721041</v>
      </c>
      <c r="O103" s="52">
        <v>9.0000534199999999E-10</v>
      </c>
      <c r="P103" s="52">
        <v>0.70637850303423844</v>
      </c>
      <c r="Q103" s="65">
        <v>1.3434386E-10</v>
      </c>
      <c r="T103" s="63">
        <v>1.3449999999999999E-4</v>
      </c>
      <c r="U103" s="63">
        <v>1.6644200000000001E-2</v>
      </c>
      <c r="V103" s="63">
        <v>22.194154999999999</v>
      </c>
      <c r="W103" s="63">
        <v>7.9359510000000002</v>
      </c>
      <c r="X103" s="63">
        <v>2.2896800000000001E-3</v>
      </c>
      <c r="Y103" s="63">
        <v>2.2392245999999999E-4</v>
      </c>
      <c r="Z103" s="63">
        <v>35.077637000000003</v>
      </c>
      <c r="AA103" s="63">
        <v>0.25636951000000002</v>
      </c>
      <c r="AB103" s="63">
        <v>0.24867064999999999</v>
      </c>
      <c r="AC103" s="63">
        <v>2.5381219156554301E-2</v>
      </c>
      <c r="AD103" s="63">
        <v>0.5304213791858744</v>
      </c>
      <c r="AE103" s="63">
        <v>0.21836180999999999</v>
      </c>
      <c r="AF103" s="63">
        <v>0.40989122</v>
      </c>
      <c r="AG103" s="63">
        <v>6.5953162800000003E-10</v>
      </c>
      <c r="AH103" s="63">
        <v>0.66484903576993637</v>
      </c>
      <c r="AI103" s="66">
        <v>1.09351056E-10</v>
      </c>
      <c r="AL103" s="54">
        <v>1.415E-4</v>
      </c>
      <c r="AM103" s="54">
        <v>1.35502E-2</v>
      </c>
      <c r="AN103" s="54">
        <v>23.585588000000001</v>
      </c>
      <c r="AO103" s="54">
        <v>7.7238673999999996</v>
      </c>
      <c r="AP103" s="54">
        <v>2.3045856999999999E-3</v>
      </c>
      <c r="AQ103" s="54">
        <v>2.1900855E-4</v>
      </c>
      <c r="AR103" s="54">
        <v>35.120857000000001</v>
      </c>
      <c r="AS103" s="54">
        <v>0.24932029</v>
      </c>
      <c r="AT103" s="54">
        <v>0.22450732000000001</v>
      </c>
      <c r="AU103" s="54">
        <v>1.9030936128191109E-2</v>
      </c>
      <c r="AV103" s="54">
        <v>0.49285854615451558</v>
      </c>
      <c r="AW103" s="54">
        <v>0.20960760000000001</v>
      </c>
      <c r="AX103" s="54">
        <v>0.37394372999999997</v>
      </c>
      <c r="AY103" s="54">
        <v>4.8855141300000004E-10</v>
      </c>
      <c r="AZ103" s="54">
        <v>0.63828123459003983</v>
      </c>
      <c r="BA103" s="54">
        <v>9.0828684999999995E-11</v>
      </c>
      <c r="BD103" s="59">
        <v>1.3980000000000001E-4</v>
      </c>
      <c r="BE103" s="59">
        <v>1.5110800000000001E-2</v>
      </c>
      <c r="BF103" s="59">
        <v>22.893094999999999</v>
      </c>
      <c r="BG103" s="59">
        <v>7.8494950000000001</v>
      </c>
      <c r="BH103" s="59">
        <v>2.2986014000000001E-3</v>
      </c>
      <c r="BI103" s="59">
        <v>2.2141678E-4</v>
      </c>
      <c r="BJ103" s="59">
        <v>35.102409999999999</v>
      </c>
      <c r="BK103" s="59">
        <v>0.25274025</v>
      </c>
      <c r="BL103" s="59">
        <v>0.23716751999999999</v>
      </c>
      <c r="BM103" s="59">
        <v>2.2808673145814369E-2</v>
      </c>
      <c r="BN103" s="59">
        <v>0.51271644317382226</v>
      </c>
      <c r="BO103" s="59">
        <v>0.21400697399999999</v>
      </c>
      <c r="BP103" s="59">
        <v>0.39300425</v>
      </c>
      <c r="BQ103" s="59">
        <v>5.9677012300000005E-10</v>
      </c>
      <c r="BR103" s="59">
        <v>0.6385265146982585</v>
      </c>
      <c r="BS103" s="59">
        <v>1.0134082E-10</v>
      </c>
    </row>
    <row r="104" spans="2:71" x14ac:dyDescent="0.25">
      <c r="B104" s="52">
        <v>1.2320000000000001E-4</v>
      </c>
      <c r="C104" s="52">
        <v>2.0517000000000001E-2</v>
      </c>
      <c r="D104" s="52">
        <v>20.642654</v>
      </c>
      <c r="E104" s="52">
        <v>8.1658089999999994</v>
      </c>
      <c r="F104" s="52">
        <v>2.2810881000000002E-3</v>
      </c>
      <c r="G104" s="52">
        <v>2.2995741E-4</v>
      </c>
      <c r="H104" s="52">
        <v>35.074579999999997</v>
      </c>
      <c r="I104" s="52">
        <v>0.26668659</v>
      </c>
      <c r="J104" s="52">
        <v>0.28206387500000002</v>
      </c>
      <c r="K104" s="52">
        <v>3.1249179163430708E-2</v>
      </c>
      <c r="L104" s="52">
        <v>0.57999964419517747</v>
      </c>
      <c r="M104" s="52">
        <v>0.232972966</v>
      </c>
      <c r="N104" s="52">
        <v>0.46800269</v>
      </c>
      <c r="O104" s="52">
        <v>1.079143743E-9</v>
      </c>
      <c r="P104" s="52">
        <v>0.7346298972184846</v>
      </c>
      <c r="Q104" s="65">
        <v>1.3955867E-10</v>
      </c>
      <c r="T104" s="63">
        <v>1.27E-4</v>
      </c>
      <c r="U104" s="63">
        <v>1.63593E-2</v>
      </c>
      <c r="V104" s="63">
        <v>22.016226</v>
      </c>
      <c r="W104" s="63">
        <v>7.9353284999999998</v>
      </c>
      <c r="X104" s="63">
        <v>2.2942075000000001E-3</v>
      </c>
      <c r="Y104" s="63">
        <v>2.2477670000000001E-4</v>
      </c>
      <c r="Z104" s="63">
        <v>35.113990000000001</v>
      </c>
      <c r="AA104" s="63">
        <v>0.26061257999999998</v>
      </c>
      <c r="AB104" s="63">
        <v>0.25560916</v>
      </c>
      <c r="AC104" s="63">
        <v>2.450536614325538E-2</v>
      </c>
      <c r="AD104" s="63">
        <v>0.54072710617175235</v>
      </c>
      <c r="AE104" s="63">
        <v>0.22391818999999999</v>
      </c>
      <c r="AF104" s="63">
        <v>0.43039885</v>
      </c>
      <c r="AG104" s="63">
        <v>8.1668798300000003E-10</v>
      </c>
      <c r="AH104" s="63">
        <v>0.69277852293490638</v>
      </c>
      <c r="AI104" s="66">
        <v>1.1505124E-10</v>
      </c>
      <c r="AL104" s="54">
        <v>1.339E-4</v>
      </c>
      <c r="AM104" s="54">
        <v>1.27913E-2</v>
      </c>
      <c r="AN104" s="54">
        <v>23.417974000000001</v>
      </c>
      <c r="AO104" s="54">
        <v>7.7232604</v>
      </c>
      <c r="AP104" s="54">
        <v>2.3088382999999998E-3</v>
      </c>
      <c r="AQ104" s="54">
        <v>2.1973348000000001E-4</v>
      </c>
      <c r="AR104" s="54">
        <v>35.159325000000003</v>
      </c>
      <c r="AS104" s="54">
        <v>0.25329070999999997</v>
      </c>
      <c r="AT104" s="54">
        <v>0.22936239</v>
      </c>
      <c r="AU104" s="54">
        <v>1.7277213111258391E-2</v>
      </c>
      <c r="AV104" s="54">
        <v>0.49993031313617198</v>
      </c>
      <c r="AW104" s="54">
        <v>0.21440571</v>
      </c>
      <c r="AX104" s="54">
        <v>0.38996533</v>
      </c>
      <c r="AY104" s="54">
        <v>5.6450343999999998E-10</v>
      </c>
      <c r="AZ104" s="54">
        <v>0.66316104766970663</v>
      </c>
      <c r="BA104" s="54">
        <v>9.2986375999999996E-11</v>
      </c>
      <c r="BD104" s="59">
        <v>1.3210000000000001E-4</v>
      </c>
      <c r="BE104" s="59">
        <v>1.47057E-2</v>
      </c>
      <c r="BF104" s="59">
        <v>22.717524999999998</v>
      </c>
      <c r="BG104" s="59">
        <v>7.8489719999999998</v>
      </c>
      <c r="BH104" s="59">
        <v>2.3029183999999999E-3</v>
      </c>
      <c r="BI104" s="59">
        <v>2.2222663000000001E-4</v>
      </c>
      <c r="BJ104" s="59">
        <v>35.139380000000003</v>
      </c>
      <c r="BK104" s="59">
        <v>0.25692415000000002</v>
      </c>
      <c r="BL104" s="59">
        <v>0.24296566999999999</v>
      </c>
      <c r="BM104" s="59">
        <v>2.144884713139714E-2</v>
      </c>
      <c r="BN104" s="59">
        <v>0.52133866715843069</v>
      </c>
      <c r="BO104" s="59">
        <v>0.21918583</v>
      </c>
      <c r="BP104" s="59">
        <v>0.41138000000000002</v>
      </c>
      <c r="BQ104" s="59">
        <v>7.0954602299999998E-10</v>
      </c>
      <c r="BR104" s="59">
        <v>0.66350611781474911</v>
      </c>
      <c r="BS104" s="59">
        <v>1.05086204E-10</v>
      </c>
    </row>
    <row r="105" spans="2:71" x14ac:dyDescent="0.25">
      <c r="B105" s="52">
        <v>1.237E-4</v>
      </c>
      <c r="C105" s="52">
        <v>1.96121E-2</v>
      </c>
      <c r="D105" s="52">
        <v>20.675944999999999</v>
      </c>
      <c r="E105" s="52">
        <v>8.1639780000000002</v>
      </c>
      <c r="F105" s="52">
        <v>2.2870949999999998E-3</v>
      </c>
      <c r="G105" s="52">
        <v>2.2945880000000001E-4</v>
      </c>
      <c r="H105" s="52">
        <v>35.153644999999997</v>
      </c>
      <c r="I105" s="52">
        <v>0.26398186000000001</v>
      </c>
      <c r="J105" s="52">
        <v>0.27474345999999999</v>
      </c>
      <c r="K105" s="52">
        <v>3.00725501559461E-2</v>
      </c>
      <c r="L105" s="52">
        <v>0.56879787018694827</v>
      </c>
      <c r="M105" s="52">
        <v>0.22885051000000001</v>
      </c>
      <c r="N105" s="52">
        <v>0.44758845000000003</v>
      </c>
      <c r="O105" s="52">
        <v>7.9428247000000001E-10</v>
      </c>
      <c r="P105" s="52">
        <v>0.7089169469199369</v>
      </c>
      <c r="Q105" s="65">
        <v>1.2571676E-10</v>
      </c>
      <c r="T105" s="63">
        <v>1.273E-4</v>
      </c>
      <c r="U105" s="63">
        <v>1.5884200000000001E-2</v>
      </c>
      <c r="V105" s="63">
        <v>22.049925000000002</v>
      </c>
      <c r="W105" s="63">
        <v>7.9336880000000001</v>
      </c>
      <c r="X105" s="63">
        <v>2.3006108000000001E-3</v>
      </c>
      <c r="Y105" s="63">
        <v>2.2432419E-4</v>
      </c>
      <c r="Z105" s="63">
        <v>35.199150000000003</v>
      </c>
      <c r="AA105" s="63">
        <v>0.25782768</v>
      </c>
      <c r="AB105" s="63">
        <v>0.2487579</v>
      </c>
      <c r="AC105" s="63">
        <v>2.286430313057547E-2</v>
      </c>
      <c r="AD105" s="63">
        <v>0.52944988315841834</v>
      </c>
      <c r="AE105" s="63">
        <v>0.21983511</v>
      </c>
      <c r="AF105" s="63">
        <v>0.41057831</v>
      </c>
      <c r="AG105" s="63">
        <v>5.81933422E-10</v>
      </c>
      <c r="AH105" s="63">
        <v>0.66807986068752345</v>
      </c>
      <c r="AI105" s="66">
        <v>1.0295913999999999E-10</v>
      </c>
      <c r="AL105" s="54">
        <v>1.3410000000000001E-4</v>
      </c>
      <c r="AM105" s="54">
        <v>1.26234E-2</v>
      </c>
      <c r="AN105" s="54">
        <v>23.449324000000001</v>
      </c>
      <c r="AO105" s="54">
        <v>7.7226834000000002</v>
      </c>
      <c r="AP105" s="54">
        <v>2.3155059000000001E-3</v>
      </c>
      <c r="AQ105" s="54">
        <v>2.1932694999999999E-4</v>
      </c>
      <c r="AR105" s="54">
        <v>35.249830000000003</v>
      </c>
      <c r="AS105" s="54">
        <v>0.25051330999999999</v>
      </c>
      <c r="AT105" s="54">
        <v>0.223688575</v>
      </c>
      <c r="AU105" s="54">
        <v>1.6336376105812869E-2</v>
      </c>
      <c r="AV105" s="54">
        <v>0.49053826113041632</v>
      </c>
      <c r="AW105" s="54">
        <v>0.21075726</v>
      </c>
      <c r="AX105" s="54">
        <v>0.37251582999999999</v>
      </c>
      <c r="AY105" s="54">
        <v>4.2186478000000002E-10</v>
      </c>
      <c r="AZ105" s="54">
        <v>0.6386669035164918</v>
      </c>
      <c r="BA105" s="54">
        <v>8.5338879999999999E-11</v>
      </c>
      <c r="BD105" s="59">
        <v>1.3239999999999999E-4</v>
      </c>
      <c r="BE105" s="59">
        <v>1.4260399999999999E-2</v>
      </c>
      <c r="BF105" s="59">
        <v>22.755896</v>
      </c>
      <c r="BG105" s="59">
        <v>7.8477860000000002</v>
      </c>
      <c r="BH105" s="59">
        <v>2.3094090000000001E-3</v>
      </c>
      <c r="BI105" s="59">
        <v>2.2177041999999999E-4</v>
      </c>
      <c r="BJ105" s="59">
        <v>35.227027999999997</v>
      </c>
      <c r="BK105" s="59">
        <v>0.25409881000000001</v>
      </c>
      <c r="BL105" s="59">
        <v>0.23633262999999999</v>
      </c>
      <c r="BM105" s="59">
        <v>1.9927759120202511E-2</v>
      </c>
      <c r="BN105" s="59">
        <v>0.51035919914656658</v>
      </c>
      <c r="BO105" s="59">
        <v>0.215230696</v>
      </c>
      <c r="BP105" s="59">
        <v>0.39190446000000001</v>
      </c>
      <c r="BQ105" s="59">
        <v>5.0804138199999997E-10</v>
      </c>
      <c r="BR105" s="59">
        <v>0.63895664260266838</v>
      </c>
      <c r="BS105" s="59">
        <v>9.4505105000000003E-11</v>
      </c>
    </row>
    <row r="106" spans="2:71" x14ac:dyDescent="0.25">
      <c r="B106" s="52" t="str" cm="1">
        <f t="array" ref="B106:B113">TRANSPOSE(Fe!AC12:AJ12)</f>
        <v>NA</v>
      </c>
      <c r="C106" s="52" t="str" cm="1">
        <f t="array" ref="C106:C113">TRANSPOSE('PO4'!AC12:AJ12)</f>
        <v>NA</v>
      </c>
      <c r="D106" s="52" t="str" cm="1">
        <f t="array" ref="D106:D113">TRANSPOSE(surface_T!AC12:AJ12)</f>
        <v>NaN</v>
      </c>
      <c r="E106" s="52" t="str" cm="1">
        <f t="array" ref="E106:E113">TRANSPOSE(surface_ph!AC12:AJ12)</f>
        <v>NaN</v>
      </c>
      <c r="F106" s="52" t="str" cm="1">
        <f t="array" ref="F106:F113">TRANSPOSE(surface_Alk!AC12:AJ12)</f>
        <v>NaN</v>
      </c>
      <c r="G106" s="52" t="str" cm="1">
        <f t="array" ref="G106:G113">TRANSPOSE(surface_oxugen!AC12:AJ12)</f>
        <v>NaN</v>
      </c>
      <c r="H106" s="52" t="str" cm="1">
        <f t="array" ref="H106:H113">TRANSPOSE(Surface_sal!AC12:AJ12)</f>
        <v>NaN</v>
      </c>
      <c r="I106" s="52" t="str" cm="1">
        <f t="array" ref="I106:I113">TRANSPOSE(picophyto!AC12:AJ12)</f>
        <v>NA</v>
      </c>
      <c r="J106" s="52" t="str" cm="1">
        <f t="array" ref="J106:J113">TRANSPOSE(nanophyto!AC12:AJ12)</f>
        <v>NA</v>
      </c>
      <c r="K106" s="52" t="str" cm="1">
        <f t="array" ref="K106:K113">TRANSPOSE(microphyto!AC12:AJ12)</f>
        <v>NA</v>
      </c>
      <c r="L106" s="52" t="str" cm="1">
        <f t="array" ref="L106:L113">TRANSPOSE(total_phyto!AC12:AJ12)</f>
        <v>NA</v>
      </c>
      <c r="M106" s="52" t="str" cm="1">
        <f t="array" ref="M106:M113">TRANSPOSE(nanozoo!AC12:AJ12)</f>
        <v>NA</v>
      </c>
      <c r="N106" s="52" t="str" cm="1">
        <f t="array" ref="N106:N113">TRANSPOSE(microzoo!AC12:AJ12)</f>
        <v>NA</v>
      </c>
      <c r="O106" s="52" t="str" cm="1">
        <f t="array" ref="O106:O113">TRANSPOSE(mesozoo!AC12:AJ12)</f>
        <v>NA</v>
      </c>
      <c r="P106" s="52" t="str" cm="1">
        <f t="array" ref="P106:P113">TRANSPOSE(total_zoo!AC12:AJ12)</f>
        <v>NA</v>
      </c>
      <c r="Q106" s="65" t="str" cm="1">
        <f t="array" ref="Q106:Q113">TRANSPOSE(foram!AC12:AJ12)</f>
        <v>NaN</v>
      </c>
      <c r="T106" s="63" t="str" cm="1">
        <f t="array" ref="T106:T113">TRANSPOSE(Fe!AC123:AJ123)</f>
        <v>NA</v>
      </c>
      <c r="U106" s="63" t="str" cm="1">
        <f t="array" ref="U106:U113">TRANSPOSE('PO4'!AC123:AJ123)</f>
        <v>NA</v>
      </c>
      <c r="V106" s="63" t="str" cm="1">
        <f t="array" ref="V106:V113">TRANSPOSE(surface_T!AC123:AJ123)</f>
        <v>NaN</v>
      </c>
      <c r="W106" s="63" t="str" cm="1">
        <f t="array" ref="W106:W113">TRANSPOSE(surface_ph!AC123:AJ123)</f>
        <v>NaN</v>
      </c>
      <c r="X106" s="63" t="str" cm="1">
        <f t="array" ref="X106:X113">TRANSPOSE(surface_Alk!AC123:AJ123)</f>
        <v>NaN</v>
      </c>
      <c r="Y106" s="63" t="str" cm="1">
        <f t="array" ref="Y106:Y113">TRANSPOSE(surface_oxugen!AC123:AJ123)</f>
        <v>NaN</v>
      </c>
      <c r="Z106" s="63" t="str" cm="1">
        <f t="array" ref="Z106:Z113">TRANSPOSE(Surface_sal!AC123:AJ123)</f>
        <v>NaN</v>
      </c>
      <c r="AA106" s="63" t="str" cm="1">
        <f t="array" ref="AA106:AA113">TRANSPOSE(picophyto!AC123:AJ123)</f>
        <v>NA</v>
      </c>
      <c r="AB106" s="63" t="str" cm="1">
        <f t="array" ref="AB106:AB113">TRANSPOSE(nanophyto!AC123:AJ123)</f>
        <v>NA</v>
      </c>
      <c r="AC106" s="63" t="str" cm="1">
        <f t="array" ref="AC106:AC113">TRANSPOSE(microphyto!AC123:AJ123)</f>
        <v>NA</v>
      </c>
      <c r="AD106" s="63" t="str" cm="1">
        <f t="array" ref="AD106:AD113">TRANSPOSE(total_phyto!AC123:AJ123)</f>
        <v>NA</v>
      </c>
      <c r="AE106" s="63" t="str" cm="1">
        <f t="array" ref="AE106:AE113">TRANSPOSE(nanozoo!AC123:AJ123)</f>
        <v>NA</v>
      </c>
      <c r="AF106" s="63" t="str" cm="1">
        <f t="array" ref="AF106:AF113">TRANSPOSE(microzoo!AC123:AJ123)</f>
        <v>NA</v>
      </c>
      <c r="AG106" s="63" t="str" cm="1">
        <f t="array" ref="AG106:AG113">TRANSPOSE(mesozoo!AC123:AJ123)</f>
        <v>NA</v>
      </c>
      <c r="AH106" s="63" t="str" cm="1">
        <f t="array" ref="AH106:AH113">TRANSPOSE(total_zoo!AC123:AJ123)</f>
        <v>NA</v>
      </c>
      <c r="AI106" s="66" t="str" cm="1">
        <f t="array" ref="AI106:AI113">TRANSPOSE(foram!AC123:AJ123)</f>
        <v>NaN</v>
      </c>
      <c r="AL106" s="54" t="str" cm="1">
        <f t="array" ref="AL106:AL113">TRANSPOSE(Fe!AC160:AJ160)</f>
        <v>NA</v>
      </c>
      <c r="AM106" s="54" t="str" cm="1">
        <f t="array" ref="AM106:AM113">TRANSPOSE('PO4'!AC160:AJ160)</f>
        <v>NA</v>
      </c>
      <c r="AN106" s="54" t="str" cm="1">
        <f t="array" ref="AN106:AN113">TRANSPOSE(surface_T!AC160:AJ160)</f>
        <v>NaN</v>
      </c>
      <c r="AO106" s="54" t="str" cm="1">
        <f t="array" ref="AO106:AO113">TRANSPOSE(surface_ph!AC160:AJ160)</f>
        <v>NaN</v>
      </c>
      <c r="AP106" s="54" t="str" cm="1">
        <f t="array" ref="AP106:AP113">TRANSPOSE(surface_Alk!AC160:AJ160)</f>
        <v>NaN</v>
      </c>
      <c r="AQ106" s="54" t="str" cm="1">
        <f t="array" ref="AQ106:AQ113">TRANSPOSE(surface_oxugen!AC160:AJ160)</f>
        <v>NaN</v>
      </c>
      <c r="AR106" s="54" t="str" cm="1">
        <f t="array" ref="AR106:AR113">TRANSPOSE(Surface_sal!AC160:AJ160)</f>
        <v>NaN</v>
      </c>
      <c r="AS106" s="54" t="str" cm="1">
        <f t="array" ref="AS106:AS113">TRANSPOSE(picophyto!AC160:AJ160)</f>
        <v>NA</v>
      </c>
      <c r="AT106" s="54" t="str" cm="1">
        <f t="array" ref="AT106:AT113">TRANSPOSE(nanophyto!AC160:AJ160)</f>
        <v>NA</v>
      </c>
      <c r="AU106" s="54" t="str" cm="1">
        <f t="array" ref="AU106:AU113">TRANSPOSE(microphyto!AC160:AJ160)</f>
        <v>NA</v>
      </c>
      <c r="AV106" s="54" t="str" cm="1">
        <f t="array" ref="AV106:AV113">TRANSPOSE(total_phyto!AC160:AJ160)</f>
        <v>NA</v>
      </c>
      <c r="AW106" s="54" t="str" cm="1">
        <f t="array" ref="AW106:AW113">TRANSPOSE(nanozoo!AC160:AJ160)</f>
        <v>NA</v>
      </c>
      <c r="AX106" s="54" t="str" cm="1">
        <f t="array" ref="AX106:AX113">TRANSPOSE(microzoo!AC160:AJ160)</f>
        <v>NA</v>
      </c>
      <c r="AY106" s="54" t="str" cm="1">
        <f t="array" ref="AY106:AY113">TRANSPOSE(mesozoo!AC160:AJ160)</f>
        <v>NA</v>
      </c>
      <c r="AZ106" s="54" t="str" cm="1">
        <f t="array" ref="AZ106:AZ113">TRANSPOSE(total_zoo!AC160:AJ160)</f>
        <v>NA</v>
      </c>
      <c r="BA106" s="54" t="str" cm="1">
        <f t="array" ref="BA106:BA113">TRANSPOSE(foram!AC160:AJ160)</f>
        <v>NaN</v>
      </c>
      <c r="BD106" s="59" t="str" cm="1">
        <f t="array" ref="BD106:BD113">TRANSPOSE(Fe!AC86:AJ86)</f>
        <v>NA</v>
      </c>
      <c r="BE106" s="59" t="str" cm="1">
        <f t="array" ref="BE106:BE113">TRANSPOSE('PO4'!AC86:AJ86)</f>
        <v>NA</v>
      </c>
      <c r="BF106" s="59" t="str" cm="1">
        <f t="array" ref="BF106:BF113">TRANSPOSE(surface_T!AC86:AJ86)</f>
        <v>NaN</v>
      </c>
      <c r="BG106" s="59" t="str" cm="1">
        <f t="array" ref="BG106:BG113">TRANSPOSE(surface_ph!AC86:AJ86)</f>
        <v>NaN</v>
      </c>
      <c r="BH106" s="59" t="str" cm="1">
        <f t="array" ref="BH106:BH113">TRANSPOSE(surface_Alk!AC86:AJ86)</f>
        <v>NaN</v>
      </c>
      <c r="BI106" s="59" t="str" cm="1">
        <f t="array" ref="BI106:BI113">TRANSPOSE(surface_oxugen!AC86:AJ86)</f>
        <v>NaN</v>
      </c>
      <c r="BJ106" s="59" t="str" cm="1">
        <f t="array" ref="BJ106:BJ113">TRANSPOSE(Surface_sal!AC86:AJ86)</f>
        <v>NaN</v>
      </c>
      <c r="BK106" s="59" t="str" cm="1">
        <f t="array" ref="BK106:BK113">TRANSPOSE(picophyto!AC86:AJ86)</f>
        <v>NA</v>
      </c>
      <c r="BL106" s="59" t="str" cm="1">
        <f t="array" ref="BL106:BL113">TRANSPOSE(nanophyto!AC86:AJ86)</f>
        <v>NA</v>
      </c>
      <c r="BM106" s="59" t="str" cm="1">
        <f t="array" ref="BM106:BM113">TRANSPOSE(microphyto!AC86:AJ86)</f>
        <v>NA</v>
      </c>
      <c r="BN106" s="59" t="str" cm="1">
        <f t="array" ref="BN106:BN113">TRANSPOSE(total_phyto!AC86:AJ86)</f>
        <v>NA</v>
      </c>
      <c r="BO106" s="59" t="str" cm="1">
        <f t="array" ref="BO106:BO113">TRANSPOSE(nanozoo!AC86:AJ86)</f>
        <v>NA</v>
      </c>
      <c r="BP106" s="59" t="str" cm="1">
        <f t="array" ref="BP106:BP113">TRANSPOSE(microzoo!AC86:AJ86)</f>
        <v>NA</v>
      </c>
      <c r="BQ106" s="59" t="str" cm="1">
        <f t="array" ref="BQ106:BQ113">TRANSPOSE(mesozoo!AC86:AJ86)</f>
        <v>NA</v>
      </c>
      <c r="BR106" s="59" t="str" cm="1">
        <f t="array" ref="BR106:BR113">TRANSPOSE(total_zoo!AC86:AJ86)</f>
        <v>NA</v>
      </c>
      <c r="BS106" s="59" t="str" cm="1">
        <f t="array" ref="BS106:BS113">TRANSPOSE(foram!AC86:AJ86)</f>
        <v>NaN</v>
      </c>
    </row>
    <row r="107" spans="2:71" x14ac:dyDescent="0.25">
      <c r="B107" s="52">
        <v>1.4880000000000001E-4</v>
      </c>
      <c r="C107" s="52">
        <v>5.3843599999999998E-2</v>
      </c>
      <c r="D107" s="52">
        <v>21.816305</v>
      </c>
      <c r="E107" s="52">
        <v>8.1578210000000002</v>
      </c>
      <c r="F107" s="52">
        <v>2.2705313999999998E-3</v>
      </c>
      <c r="G107" s="52">
        <v>2.2453166999999999E-4</v>
      </c>
      <c r="H107" s="52">
        <v>34.970463000000002</v>
      </c>
      <c r="I107" s="52">
        <v>0.256751654</v>
      </c>
      <c r="J107" s="52">
        <v>0.35596760999999999</v>
      </c>
      <c r="K107" s="52">
        <v>7.4184895557281708E-2</v>
      </c>
      <c r="L107" s="52">
        <v>0.68690415962118823</v>
      </c>
      <c r="M107" s="52">
        <v>0.25495067999999999</v>
      </c>
      <c r="N107" s="52">
        <v>0.49963553999999999</v>
      </c>
      <c r="O107" s="52">
        <v>0.17728424011848171</v>
      </c>
      <c r="P107" s="52">
        <v>0.96907748221848178</v>
      </c>
      <c r="Q107" s="65">
        <v>7.818991E-4</v>
      </c>
      <c r="T107" s="63">
        <v>1.504E-4</v>
      </c>
      <c r="U107" s="63">
        <v>4.4392099999999997E-2</v>
      </c>
      <c r="V107" s="63">
        <v>23.290476000000002</v>
      </c>
      <c r="W107" s="63">
        <v>7.9472375</v>
      </c>
      <c r="X107" s="63">
        <v>2.2826349999999999E-3</v>
      </c>
      <c r="Y107" s="63">
        <v>2.1950176000000001E-4</v>
      </c>
      <c r="Z107" s="63">
        <v>34.995716000000002</v>
      </c>
      <c r="AA107" s="63">
        <v>0.25218259999999998</v>
      </c>
      <c r="AB107" s="63">
        <v>0.32469949999999997</v>
      </c>
      <c r="AC107" s="63">
        <v>6.6834322157393988E-2</v>
      </c>
      <c r="AD107" s="63">
        <v>0.64371642222073699</v>
      </c>
      <c r="AE107" s="63">
        <v>0.24344833499999999</v>
      </c>
      <c r="AF107" s="63">
        <v>0.47545148999999998</v>
      </c>
      <c r="AG107" s="63">
        <v>0.1534143201144883</v>
      </c>
      <c r="AH107" s="63">
        <v>0.91377771970543087</v>
      </c>
      <c r="AI107" s="66">
        <v>1.4645720000000001E-9</v>
      </c>
      <c r="AL107" s="54">
        <v>1.55E-4</v>
      </c>
      <c r="AM107" s="54">
        <v>3.79064E-2</v>
      </c>
      <c r="AN107" s="54">
        <v>24.759029999999999</v>
      </c>
      <c r="AO107" s="54">
        <v>7.737025</v>
      </c>
      <c r="AP107" s="54">
        <v>2.2965329999999999E-3</v>
      </c>
      <c r="AQ107" s="54">
        <v>2.1465357000000001E-4</v>
      </c>
      <c r="AR107" s="54">
        <v>35.02534</v>
      </c>
      <c r="AS107" s="54">
        <v>0.24633803600000001</v>
      </c>
      <c r="AT107" s="54">
        <v>0.29734875</v>
      </c>
      <c r="AU107" s="54">
        <v>6.1347541135871993E-2</v>
      </c>
      <c r="AV107" s="54">
        <v>0.60503432720016714</v>
      </c>
      <c r="AW107" s="54">
        <v>0.23239051999999999</v>
      </c>
      <c r="AX107" s="54">
        <v>0.45145020000000002</v>
      </c>
      <c r="AY107" s="54">
        <v>0.1349327901111331</v>
      </c>
      <c r="AZ107" s="54">
        <v>0.87283579441202463</v>
      </c>
      <c r="BA107" s="54">
        <v>1.0629447999999999E-9</v>
      </c>
      <c r="BD107" s="59">
        <v>1.5440000000000001E-4</v>
      </c>
      <c r="BE107" s="59">
        <v>4.1501700000000002E-2</v>
      </c>
      <c r="BF107" s="59">
        <v>24.003374000000001</v>
      </c>
      <c r="BG107" s="59">
        <v>7.8586970000000003</v>
      </c>
      <c r="BH107" s="59">
        <v>2.2911103E-3</v>
      </c>
      <c r="BI107" s="59">
        <v>2.1710376000000001E-4</v>
      </c>
      <c r="BJ107" s="59">
        <v>35.013976999999997</v>
      </c>
      <c r="BK107" s="59">
        <v>0.24947810000000001</v>
      </c>
      <c r="BL107" s="59">
        <v>0.31210506999999998</v>
      </c>
      <c r="BM107" s="59">
        <v>6.4737632882755997E-2</v>
      </c>
      <c r="BN107" s="59">
        <v>0.62632080294739223</v>
      </c>
      <c r="BO107" s="59">
        <v>0.23828836</v>
      </c>
      <c r="BP107" s="59">
        <v>0.46410017999999997</v>
      </c>
      <c r="BQ107" s="59">
        <v>0.1465492101146294</v>
      </c>
      <c r="BR107" s="59">
        <v>0.88477319641552088</v>
      </c>
      <c r="BS107" s="59">
        <v>1.3107118999999999E-9</v>
      </c>
    </row>
    <row r="108" spans="2:71" x14ac:dyDescent="0.25">
      <c r="B108" s="52">
        <v>1.3789999999999999E-4</v>
      </c>
      <c r="C108" s="52">
        <v>2.8019100000000002E-2</v>
      </c>
      <c r="D108" s="52">
        <v>22.703875</v>
      </c>
      <c r="E108" s="52">
        <v>8.1606020000000008</v>
      </c>
      <c r="F108" s="52">
        <v>2.2577003000000002E-3</v>
      </c>
      <c r="G108" s="52">
        <v>2.2147123E-4</v>
      </c>
      <c r="H108" s="52">
        <v>34.798107000000002</v>
      </c>
      <c r="I108" s="52">
        <v>0.25891985000000001</v>
      </c>
      <c r="J108" s="52">
        <v>0.31206572999999999</v>
      </c>
      <c r="K108" s="52">
        <v>5.1970480816417051E-2</v>
      </c>
      <c r="L108" s="52">
        <v>0.6229560608623762</v>
      </c>
      <c r="M108" s="52">
        <v>0.24231467000000001</v>
      </c>
      <c r="N108" s="52">
        <v>0.47516913999999999</v>
      </c>
      <c r="O108" s="52">
        <v>0.10569927008143611</v>
      </c>
      <c r="P108" s="52">
        <v>0.85950101750368146</v>
      </c>
      <c r="Q108" s="65">
        <v>4.2457490000000002E-10</v>
      </c>
      <c r="T108" s="63">
        <v>1.4090000000000001E-4</v>
      </c>
      <c r="U108" s="63">
        <v>2.3171799999999999E-2</v>
      </c>
      <c r="V108" s="63">
        <v>24.159039</v>
      </c>
      <c r="W108" s="63">
        <v>7.9445003999999999</v>
      </c>
      <c r="X108" s="63">
        <v>2.2700569000000002E-3</v>
      </c>
      <c r="Y108" s="63">
        <v>2.1661879999999999E-4</v>
      </c>
      <c r="Z108" s="63">
        <v>34.817836999999997</v>
      </c>
      <c r="AA108" s="63">
        <v>0.25377889999999997</v>
      </c>
      <c r="AB108" s="63">
        <v>0.28580690399999997</v>
      </c>
      <c r="AC108" s="63">
        <v>4.630074082962287E-2</v>
      </c>
      <c r="AD108" s="63">
        <v>0.58588654487357672</v>
      </c>
      <c r="AE108" s="63">
        <v>0.23247570000000001</v>
      </c>
      <c r="AF108" s="63">
        <v>0.45216223999999999</v>
      </c>
      <c r="AG108" s="63">
        <v>9.0650894078566163E-2</v>
      </c>
      <c r="AH108" s="63">
        <v>0.81570344844165199</v>
      </c>
      <c r="AI108" s="66">
        <v>3.5117519999999999E-10</v>
      </c>
      <c r="AL108" s="54">
        <v>1.4640000000000001E-4</v>
      </c>
      <c r="AM108" s="54">
        <v>1.9257199999999999E-2</v>
      </c>
      <c r="AN108" s="54">
        <v>25.614317</v>
      </c>
      <c r="AO108" s="54">
        <v>7.7337685</v>
      </c>
      <c r="AP108" s="54">
        <v>2.2840923999999999E-3</v>
      </c>
      <c r="AQ108" s="54">
        <v>2.1201202E-4</v>
      </c>
      <c r="AR108" s="54">
        <v>34.841842999999997</v>
      </c>
      <c r="AS108" s="54">
        <v>0.24778268000000001</v>
      </c>
      <c r="AT108" s="54">
        <v>0.26167037999999998</v>
      </c>
      <c r="AU108" s="54">
        <v>4.1065760797809998E-2</v>
      </c>
      <c r="AV108" s="54">
        <v>0.55051882083932957</v>
      </c>
      <c r="AW108" s="54">
        <v>0.22293458999999999</v>
      </c>
      <c r="AX108" s="54">
        <v>0.42979133000000003</v>
      </c>
      <c r="AY108" s="54">
        <v>7.6783426075215808E-2</v>
      </c>
      <c r="AZ108" s="54">
        <v>0.7814433504040138</v>
      </c>
      <c r="BA108" s="54">
        <v>2.9062783000000001E-10</v>
      </c>
      <c r="BD108" s="59">
        <v>1.4550000000000001E-4</v>
      </c>
      <c r="BE108" s="59">
        <v>2.1481299999999998E-2</v>
      </c>
      <c r="BF108" s="59">
        <v>24.871600000000001</v>
      </c>
      <c r="BG108" s="59">
        <v>7.8565269999999998</v>
      </c>
      <c r="BH108" s="59">
        <v>2.2785816999999998E-3</v>
      </c>
      <c r="BI108" s="59">
        <v>2.1431217999999999E-4</v>
      </c>
      <c r="BJ108" s="59">
        <v>34.833416</v>
      </c>
      <c r="BK108" s="59">
        <v>0.25067091000000002</v>
      </c>
      <c r="BL108" s="59">
        <v>0.27439234000000001</v>
      </c>
      <c r="BM108" s="59">
        <v>4.4362117899618268E-2</v>
      </c>
      <c r="BN108" s="59">
        <v>0.56942536794317955</v>
      </c>
      <c r="BO108" s="59">
        <v>0.22779094999999999</v>
      </c>
      <c r="BP108" s="59">
        <v>0.44124992000000002</v>
      </c>
      <c r="BQ108" s="59">
        <v>8.5273910077735549E-2</v>
      </c>
      <c r="BR108" s="59">
        <v>0.79010975040653353</v>
      </c>
      <c r="BS108" s="59">
        <v>3.2942285000000001E-10</v>
      </c>
    </row>
    <row r="109" spans="2:71" x14ac:dyDescent="0.25">
      <c r="B109" s="52">
        <v>1.4090000000000001E-4</v>
      </c>
      <c r="C109" s="52">
        <v>1.75149E-2</v>
      </c>
      <c r="D109" s="52">
        <v>22.031987999999998</v>
      </c>
      <c r="E109" s="52">
        <v>8.1653389999999995</v>
      </c>
      <c r="F109" s="52">
        <v>2.2651989999999999E-3</v>
      </c>
      <c r="G109" s="52">
        <v>2.2392797000000001E-4</v>
      </c>
      <c r="H109" s="52">
        <v>34.917907999999997</v>
      </c>
      <c r="I109" s="52">
        <v>0.25784690399999999</v>
      </c>
      <c r="J109" s="52">
        <v>0.27008368999999999</v>
      </c>
      <c r="K109" s="52">
        <v>3.7121580205531871E-2</v>
      </c>
      <c r="L109" s="52">
        <v>0.56505217423739251</v>
      </c>
      <c r="M109" s="52">
        <v>0.2213156</v>
      </c>
      <c r="N109" s="52">
        <v>0.45288961999999999</v>
      </c>
      <c r="O109" s="52">
        <v>1.341303913E-9</v>
      </c>
      <c r="P109" s="52">
        <v>0.70673633748686349</v>
      </c>
      <c r="Q109" s="65">
        <v>1.4562833999999999E-10</v>
      </c>
      <c r="T109" s="63">
        <v>1.45E-4</v>
      </c>
      <c r="U109" s="63">
        <v>1.41026E-2</v>
      </c>
      <c r="V109" s="63">
        <v>23.490286000000001</v>
      </c>
      <c r="W109" s="63">
        <v>7.9389909999999997</v>
      </c>
      <c r="X109" s="63">
        <v>2.2782658000000001E-3</v>
      </c>
      <c r="Y109" s="63">
        <v>2.1888077999999999E-4</v>
      </c>
      <c r="Z109" s="63">
        <v>34.946193999999998</v>
      </c>
      <c r="AA109" s="63">
        <v>0.25176986000000001</v>
      </c>
      <c r="AB109" s="63">
        <v>0.24657947999999999</v>
      </c>
      <c r="AC109" s="63">
        <v>3.0776735160099971E-2</v>
      </c>
      <c r="AD109" s="63">
        <v>0.52912607518861976</v>
      </c>
      <c r="AE109" s="63">
        <v>0.21283947</v>
      </c>
      <c r="AF109" s="63">
        <v>0.42086516000000002</v>
      </c>
      <c r="AG109" s="63">
        <v>1.0430751160000001E-9</v>
      </c>
      <c r="AH109" s="63">
        <v>0.67169372517006176</v>
      </c>
      <c r="AI109" s="66">
        <v>1.2322522E-10</v>
      </c>
      <c r="AL109" s="54">
        <v>1.518E-4</v>
      </c>
      <c r="AM109" s="54">
        <v>1.15675E-2</v>
      </c>
      <c r="AN109" s="54">
        <v>24.951084000000002</v>
      </c>
      <c r="AO109" s="54">
        <v>7.7267294</v>
      </c>
      <c r="AP109" s="54">
        <v>2.2929863E-3</v>
      </c>
      <c r="AQ109" s="54">
        <v>2.14069E-4</v>
      </c>
      <c r="AR109" s="54">
        <v>34.978363000000002</v>
      </c>
      <c r="AS109" s="54">
        <v>0.244838374</v>
      </c>
      <c r="AT109" s="54">
        <v>0.22542514999999999</v>
      </c>
      <c r="AU109" s="54">
        <v>2.571579813076991E-2</v>
      </c>
      <c r="AV109" s="54">
        <v>0.49597932215671708</v>
      </c>
      <c r="AW109" s="54">
        <v>0.20464349000000001</v>
      </c>
      <c r="AX109" s="54">
        <v>0.39145371000000001</v>
      </c>
      <c r="AY109" s="54">
        <v>8.4848537500000001E-10</v>
      </c>
      <c r="AZ109" s="54">
        <v>0.64758231596516558</v>
      </c>
      <c r="BA109" s="54">
        <v>1.07508204E-10</v>
      </c>
      <c r="BD109" s="59">
        <v>1.5009999999999999E-4</v>
      </c>
      <c r="BE109" s="59">
        <v>1.29135E-2</v>
      </c>
      <c r="BF109" s="59">
        <v>24.208555</v>
      </c>
      <c r="BG109" s="59">
        <v>7.8518239999999997</v>
      </c>
      <c r="BH109" s="59">
        <v>2.2870945000000001E-3</v>
      </c>
      <c r="BI109" s="59">
        <v>2.1647339E-4</v>
      </c>
      <c r="BJ109" s="59">
        <v>34.965426999999998</v>
      </c>
      <c r="BK109" s="59">
        <v>0.24826022</v>
      </c>
      <c r="BL109" s="59">
        <v>0.23636053000000001</v>
      </c>
      <c r="BM109" s="59">
        <v>2.8719012148919781E-2</v>
      </c>
      <c r="BN109" s="59">
        <v>0.51333976217636756</v>
      </c>
      <c r="BO109" s="59">
        <v>0.20874862</v>
      </c>
      <c r="BP109" s="59">
        <v>0.40686584999999997</v>
      </c>
      <c r="BQ109" s="59">
        <v>9.7809803999999992E-10</v>
      </c>
      <c r="BR109" s="59">
        <v>0.64773724109477815</v>
      </c>
      <c r="BS109" s="59">
        <v>1.1659972000000001E-10</v>
      </c>
    </row>
    <row r="110" spans="2:71" x14ac:dyDescent="0.25">
      <c r="B110" s="52">
        <v>1.393E-4</v>
      </c>
      <c r="C110" s="52">
        <v>1.6286200000000001E-2</v>
      </c>
      <c r="D110" s="52">
        <v>21.667598999999999</v>
      </c>
      <c r="E110" s="52">
        <v>8.1671139999999998</v>
      </c>
      <c r="F110" s="52">
        <v>2.2685131999999998E-3</v>
      </c>
      <c r="G110" s="52">
        <v>2.2518661E-4</v>
      </c>
      <c r="H110" s="52">
        <v>34.950809999999997</v>
      </c>
      <c r="I110" s="52">
        <v>0.25901742</v>
      </c>
      <c r="J110" s="52">
        <v>0.27275157</v>
      </c>
      <c r="K110" s="52">
        <v>3.5522400159181948E-2</v>
      </c>
      <c r="L110" s="52">
        <v>0.56729139018868557</v>
      </c>
      <c r="M110" s="52">
        <v>0.22240641999999999</v>
      </c>
      <c r="N110" s="52">
        <v>0.45081470000000001</v>
      </c>
      <c r="O110" s="52">
        <v>1.0352864069999999E-9</v>
      </c>
      <c r="P110" s="52">
        <v>0.7055308991720447</v>
      </c>
      <c r="Q110" s="65">
        <v>1.3675935E-10</v>
      </c>
      <c r="T110" s="63">
        <v>1.4320000000000001E-4</v>
      </c>
      <c r="U110" s="63">
        <v>1.27277E-2</v>
      </c>
      <c r="V110" s="63">
        <v>23.119164000000001</v>
      </c>
      <c r="W110" s="63">
        <v>7.9376802</v>
      </c>
      <c r="X110" s="63">
        <v>2.2817508000000002E-3</v>
      </c>
      <c r="Y110" s="63">
        <v>2.2009188000000001E-4</v>
      </c>
      <c r="Z110" s="63">
        <v>34.982475000000001</v>
      </c>
      <c r="AA110" s="63">
        <v>0.253011125</v>
      </c>
      <c r="AB110" s="63">
        <v>0.24599075000000001</v>
      </c>
      <c r="AC110" s="63">
        <v>2.7252104117360391E-2</v>
      </c>
      <c r="AD110" s="63">
        <v>0.52625397914301564</v>
      </c>
      <c r="AE110" s="63">
        <v>0.21319254500000001</v>
      </c>
      <c r="AF110" s="63">
        <v>0.41232570000000002</v>
      </c>
      <c r="AG110" s="63">
        <v>6.8845975000000004E-10</v>
      </c>
      <c r="AH110" s="63">
        <v>0.66466801580242874</v>
      </c>
      <c r="AI110" s="66">
        <v>1.0960184E-10</v>
      </c>
      <c r="AL110" s="54">
        <v>1.5009999999999999E-4</v>
      </c>
      <c r="AM110" s="54">
        <v>1.0222999999999999E-2</v>
      </c>
      <c r="AN110" s="54">
        <v>24.57525</v>
      </c>
      <c r="AO110" s="54">
        <v>7.7252239999999999</v>
      </c>
      <c r="AP110" s="54">
        <v>2.2966417000000001E-3</v>
      </c>
      <c r="AQ110" s="54">
        <v>2.1522418000000001E-4</v>
      </c>
      <c r="AR110" s="54">
        <v>35.017887000000002</v>
      </c>
      <c r="AS110" s="54">
        <v>0.24604932400000001</v>
      </c>
      <c r="AT110" s="54">
        <v>0.22350105000000001</v>
      </c>
      <c r="AU110" s="54">
        <v>2.1357805094550281E-2</v>
      </c>
      <c r="AV110" s="54">
        <v>0.49090817911747892</v>
      </c>
      <c r="AW110" s="54">
        <v>0.20470385499999999</v>
      </c>
      <c r="AX110" s="54">
        <v>0.38005833</v>
      </c>
      <c r="AY110" s="54">
        <v>5.2709305599999999E-10</v>
      </c>
      <c r="AZ110" s="54">
        <v>0.63782258062986374</v>
      </c>
      <c r="BA110" s="54">
        <v>9.3818259999999996E-11</v>
      </c>
      <c r="BD110" s="59">
        <v>1.482E-4</v>
      </c>
      <c r="BE110" s="59">
        <v>1.15104E-2</v>
      </c>
      <c r="BF110" s="59">
        <v>23.838284000000002</v>
      </c>
      <c r="BG110" s="59">
        <v>7.8509849999999997</v>
      </c>
      <c r="BH110" s="59">
        <v>2.2906469999999998E-3</v>
      </c>
      <c r="BI110" s="59">
        <v>2.1765091999999999E-4</v>
      </c>
      <c r="BJ110" s="59">
        <v>35.003216000000002</v>
      </c>
      <c r="BK110" s="59">
        <v>0.249547086</v>
      </c>
      <c r="BL110" s="59">
        <v>0.23523895</v>
      </c>
      <c r="BM110" s="59">
        <v>2.4740174107191142E-2</v>
      </c>
      <c r="BN110" s="59">
        <v>0.50952621013162147</v>
      </c>
      <c r="BO110" s="59">
        <v>0.20901871999999999</v>
      </c>
      <c r="BP110" s="59">
        <v>0.39724436000000002</v>
      </c>
      <c r="BQ110" s="59">
        <v>6.2536742600000003E-10</v>
      </c>
      <c r="BR110" s="59">
        <v>0.63803343072813812</v>
      </c>
      <c r="BS110" s="59">
        <v>1.0267071E-10</v>
      </c>
    </row>
    <row r="111" spans="2:71" x14ac:dyDescent="0.25">
      <c r="B111" s="52">
        <v>1.3469999999999999E-4</v>
      </c>
      <c r="C111" s="52">
        <v>1.6136899999999999E-2</v>
      </c>
      <c r="D111" s="52">
        <v>21.338577000000001</v>
      </c>
      <c r="E111" s="52">
        <v>8.166525</v>
      </c>
      <c r="F111" s="52">
        <v>2.2737018000000002E-3</v>
      </c>
      <c r="G111" s="52">
        <v>2.2658905000000001E-4</v>
      </c>
      <c r="H111" s="52">
        <v>35.005215</v>
      </c>
      <c r="I111" s="52">
        <v>0.26171278599999998</v>
      </c>
      <c r="J111" s="52">
        <v>0.27506643600000003</v>
      </c>
      <c r="K111" s="52">
        <v>3.2790374142366498E-2</v>
      </c>
      <c r="L111" s="52">
        <v>0.56956959617095526</v>
      </c>
      <c r="M111" s="52">
        <v>0.22544982999999999</v>
      </c>
      <c r="N111" s="52">
        <v>0.45266870999999997</v>
      </c>
      <c r="O111" s="52">
        <v>9.3841784000000005E-10</v>
      </c>
      <c r="P111" s="52">
        <v>0.7107460080693998</v>
      </c>
      <c r="Q111" s="65">
        <v>1.3096774E-10</v>
      </c>
      <c r="T111" s="63">
        <v>1.3850000000000001E-4</v>
      </c>
      <c r="U111" s="63">
        <v>1.26958E-2</v>
      </c>
      <c r="V111" s="63">
        <v>22.783132999999999</v>
      </c>
      <c r="W111" s="63">
        <v>7.9358325000000001</v>
      </c>
      <c r="X111" s="63">
        <v>2.2870966E-3</v>
      </c>
      <c r="Y111" s="63">
        <v>2.2139685E-4</v>
      </c>
      <c r="Z111" s="63">
        <v>35.042070000000002</v>
      </c>
      <c r="AA111" s="63">
        <v>0.25576242500000002</v>
      </c>
      <c r="AB111" s="63">
        <v>0.24680148399999999</v>
      </c>
      <c r="AC111" s="63">
        <v>2.4214784109244238E-2</v>
      </c>
      <c r="AD111" s="63">
        <v>0.52677869313419712</v>
      </c>
      <c r="AE111" s="63">
        <v>0.21594065000000001</v>
      </c>
      <c r="AF111" s="63">
        <v>0.41229268000000002</v>
      </c>
      <c r="AG111" s="63">
        <v>6.1073632400000003E-10</v>
      </c>
      <c r="AH111" s="63">
        <v>0.66705065071801106</v>
      </c>
      <c r="AI111" s="66">
        <v>1.0410163000000001E-10</v>
      </c>
      <c r="AL111" s="54">
        <v>1.4550000000000001E-4</v>
      </c>
      <c r="AM111" s="54">
        <v>1.01844E-2</v>
      </c>
      <c r="AN111" s="54">
        <v>24.231660000000002</v>
      </c>
      <c r="AO111" s="54">
        <v>7.7241429999999998</v>
      </c>
      <c r="AP111" s="54">
        <v>2.3021307000000001E-3</v>
      </c>
      <c r="AQ111" s="54">
        <v>2.1646175E-4</v>
      </c>
      <c r="AR111" s="54">
        <v>35.082737000000002</v>
      </c>
      <c r="AS111" s="54">
        <v>0.24881963000000001</v>
      </c>
      <c r="AT111" s="54">
        <v>0.22474584</v>
      </c>
      <c r="AU111" s="54">
        <v>1.8697755089595949E-2</v>
      </c>
      <c r="AV111" s="54">
        <v>0.49226322511192339</v>
      </c>
      <c r="AW111" s="54">
        <v>0.20759875999999999</v>
      </c>
      <c r="AX111" s="54">
        <v>0.38101152999999999</v>
      </c>
      <c r="AY111" s="54">
        <v>4.9737171699999999E-10</v>
      </c>
      <c r="AZ111" s="54">
        <v>0.63994768259460388</v>
      </c>
      <c r="BA111" s="54">
        <v>9.0540749999999998E-11</v>
      </c>
      <c r="BD111" s="59">
        <v>1.4359999999999999E-4</v>
      </c>
      <c r="BE111" s="59">
        <v>1.14754E-2</v>
      </c>
      <c r="BF111" s="59">
        <v>23.502645000000001</v>
      </c>
      <c r="BG111" s="59">
        <v>7.8497870000000001</v>
      </c>
      <c r="BH111" s="59">
        <v>2.2960093E-3</v>
      </c>
      <c r="BI111" s="59">
        <v>2.1890918E-4</v>
      </c>
      <c r="BJ111" s="59">
        <v>35.064779999999999</v>
      </c>
      <c r="BK111" s="59">
        <v>0.25230282999999998</v>
      </c>
      <c r="BL111" s="59">
        <v>0.23545514000000001</v>
      </c>
      <c r="BM111" s="59">
        <v>2.161407710048591E-2</v>
      </c>
      <c r="BN111" s="59">
        <v>0.50937204712423767</v>
      </c>
      <c r="BO111" s="59">
        <v>0.21165730999999999</v>
      </c>
      <c r="BP111" s="59">
        <v>0.39644706000000002</v>
      </c>
      <c r="BQ111" s="59">
        <v>5.5115140000000004E-10</v>
      </c>
      <c r="BR111" s="59">
        <v>0.64013442364838347</v>
      </c>
      <c r="BS111" s="59">
        <v>9.7162330000000004E-11</v>
      </c>
    </row>
    <row r="112" spans="2:71" x14ac:dyDescent="0.25">
      <c r="B112" s="52">
        <v>1.3070000000000001E-4</v>
      </c>
      <c r="C112" s="52">
        <v>1.6883800000000001E-2</v>
      </c>
      <c r="D112" s="52">
        <v>21.201485000000002</v>
      </c>
      <c r="E112" s="52">
        <v>8.166347</v>
      </c>
      <c r="F112" s="52">
        <v>2.2781991999999999E-3</v>
      </c>
      <c r="G112" s="52">
        <v>2.2713544999999999E-4</v>
      </c>
      <c r="H112" s="52">
        <v>35.045333999999997</v>
      </c>
      <c r="I112" s="52">
        <v>0.26294653600000001</v>
      </c>
      <c r="J112" s="52">
        <v>0.27902485500000002</v>
      </c>
      <c r="K112" s="52">
        <v>3.3579826149449377E-2</v>
      </c>
      <c r="L112" s="52">
        <v>0.57555121717884483</v>
      </c>
      <c r="M112" s="52">
        <v>0.22712909000000001</v>
      </c>
      <c r="N112" s="52">
        <v>0.46068104999999998</v>
      </c>
      <c r="O112" s="52">
        <v>1.0139494299999999E-9</v>
      </c>
      <c r="P112" s="52">
        <v>0.72074522114889916</v>
      </c>
      <c r="Q112" s="65">
        <v>1.349417E-10</v>
      </c>
      <c r="T112" s="63">
        <v>1.3430000000000001E-4</v>
      </c>
      <c r="U112" s="63">
        <v>1.3384399999999999E-2</v>
      </c>
      <c r="V112" s="63">
        <v>22.634743</v>
      </c>
      <c r="W112" s="63">
        <v>7.9356340000000003</v>
      </c>
      <c r="X112" s="63">
        <v>2.2917445999999998E-3</v>
      </c>
      <c r="Y112" s="63">
        <v>2.2194203E-4</v>
      </c>
      <c r="Z112" s="63">
        <v>35.088023999999997</v>
      </c>
      <c r="AA112" s="63">
        <v>0.25711194999999998</v>
      </c>
      <c r="AB112" s="63">
        <v>0.251807265</v>
      </c>
      <c r="AC112" s="63">
        <v>2.5678644117361499E-2</v>
      </c>
      <c r="AD112" s="63">
        <v>0.53459785914324298</v>
      </c>
      <c r="AE112" s="63">
        <v>0.21788038000000001</v>
      </c>
      <c r="AF112" s="63">
        <v>0.42236797999999998</v>
      </c>
      <c r="AG112" s="63">
        <v>7.0555400499999996E-10</v>
      </c>
      <c r="AH112" s="63">
        <v>0.67930663481868903</v>
      </c>
      <c r="AI112" s="66">
        <v>1.0965076E-10</v>
      </c>
      <c r="AL112" s="54">
        <v>1.4080000000000001E-4</v>
      </c>
      <c r="AM112" s="54">
        <v>1.04881E-2</v>
      </c>
      <c r="AN112" s="54">
        <v>24.081263</v>
      </c>
      <c r="AO112" s="54">
        <v>7.724024</v>
      </c>
      <c r="AP112" s="54">
        <v>2.3068143E-3</v>
      </c>
      <c r="AQ112" s="54">
        <v>2.1696155E-4</v>
      </c>
      <c r="AR112" s="54">
        <v>35.134166999999998</v>
      </c>
      <c r="AS112" s="54">
        <v>0.25031092999999999</v>
      </c>
      <c r="AT112" s="54">
        <v>0.22709088999999999</v>
      </c>
      <c r="AU112" s="54">
        <v>1.8840514092060279E-2</v>
      </c>
      <c r="AV112" s="54">
        <v>0.49624233411471891</v>
      </c>
      <c r="AW112" s="54">
        <v>0.20901407</v>
      </c>
      <c r="AX112" s="54">
        <v>0.38644508</v>
      </c>
      <c r="AY112" s="54">
        <v>5.0887372000000005E-10</v>
      </c>
      <c r="AZ112" s="54">
        <v>0.65146477861067498</v>
      </c>
      <c r="BA112" s="54">
        <v>9.1489380000000003E-11</v>
      </c>
      <c r="BD112" s="59">
        <v>1.3909999999999999E-4</v>
      </c>
      <c r="BE112" s="59">
        <v>1.20287E-2</v>
      </c>
      <c r="BF112" s="59">
        <v>23.354084</v>
      </c>
      <c r="BG112" s="59">
        <v>7.8496695000000001</v>
      </c>
      <c r="BH112" s="59">
        <v>2.3006277999999998E-3</v>
      </c>
      <c r="BI112" s="59">
        <v>2.1943430000000001E-4</v>
      </c>
      <c r="BJ112" s="59">
        <v>35.113025999999998</v>
      </c>
      <c r="BK112" s="59">
        <v>0.25373370000000001</v>
      </c>
      <c r="BL112" s="59">
        <v>0.24002813000000001</v>
      </c>
      <c r="BM112" s="59">
        <v>2.282876310692878E-2</v>
      </c>
      <c r="BN112" s="59">
        <v>0.51659059313144462</v>
      </c>
      <c r="BO112" s="59">
        <v>0.21351186999999999</v>
      </c>
      <c r="BP112" s="59">
        <v>0.40583268</v>
      </c>
      <c r="BQ112" s="59">
        <v>6.2682379000000004E-10</v>
      </c>
      <c r="BR112" s="59">
        <v>0.65171912072862503</v>
      </c>
      <c r="BS112" s="59">
        <v>1.0168375E-10</v>
      </c>
    </row>
    <row r="113" spans="2:71" x14ac:dyDescent="0.25">
      <c r="B113" s="52">
        <v>1.304E-4</v>
      </c>
      <c r="C113" s="52">
        <v>1.51661E-2</v>
      </c>
      <c r="D113" s="52">
        <v>21.231054</v>
      </c>
      <c r="E113" s="52">
        <v>8.165597</v>
      </c>
      <c r="F113" s="52">
        <v>2.2841475E-3</v>
      </c>
      <c r="G113" s="52">
        <v>2.2690646E-4</v>
      </c>
      <c r="H113" s="52">
        <v>35.110084999999998</v>
      </c>
      <c r="I113" s="52">
        <v>0.26270873500000003</v>
      </c>
      <c r="J113" s="52">
        <v>0.27271329999999999</v>
      </c>
      <c r="K113" s="52">
        <v>2.9340800120842239E-2</v>
      </c>
      <c r="L113" s="52">
        <v>0.56476283514769698</v>
      </c>
      <c r="M113" s="52">
        <v>0.22565408000000001</v>
      </c>
      <c r="N113" s="52">
        <v>0.44621366000000001</v>
      </c>
      <c r="O113" s="52">
        <v>7.4540929800000001E-10</v>
      </c>
      <c r="P113" s="52">
        <v>0.70447816086523818</v>
      </c>
      <c r="Q113" s="65">
        <v>1.1976965000000001E-10</v>
      </c>
      <c r="T113" s="63">
        <v>1.3410000000000001E-4</v>
      </c>
      <c r="U113" s="63">
        <v>1.2250499999999999E-2</v>
      </c>
      <c r="V113" s="63">
        <v>22.662375999999998</v>
      </c>
      <c r="W113" s="63">
        <v>7.9357240000000004</v>
      </c>
      <c r="X113" s="63">
        <v>2.2978825E-3</v>
      </c>
      <c r="Y113" s="63">
        <v>2.2172197E-4</v>
      </c>
      <c r="Z113" s="63">
        <v>35.159202999999998</v>
      </c>
      <c r="AA113" s="63">
        <v>0.25649068000000003</v>
      </c>
      <c r="AB113" s="63">
        <v>0.24733234500000001</v>
      </c>
      <c r="AC113" s="63">
        <v>2.2718238099836349E-2</v>
      </c>
      <c r="AD113" s="63">
        <v>0.52654126312389671</v>
      </c>
      <c r="AE113" s="63">
        <v>0.21668736599999999</v>
      </c>
      <c r="AF113" s="63">
        <v>0.41093840999999998</v>
      </c>
      <c r="AG113" s="63">
        <v>5.7363553999999998E-10</v>
      </c>
      <c r="AH113" s="63">
        <v>0.66625468367783547</v>
      </c>
      <c r="AI113" s="66">
        <v>1.01335156E-10</v>
      </c>
      <c r="AL113" s="54">
        <v>1.403E-4</v>
      </c>
      <c r="AM113" s="54">
        <v>9.7149999999999997E-3</v>
      </c>
      <c r="AN113" s="54">
        <v>24.107970000000002</v>
      </c>
      <c r="AO113" s="54">
        <v>7.7244276999999997</v>
      </c>
      <c r="AP113" s="54">
        <v>2.3130223000000002E-3</v>
      </c>
      <c r="AQ113" s="54">
        <v>2.1675703E-4</v>
      </c>
      <c r="AR113" s="54">
        <v>35.210715999999998</v>
      </c>
      <c r="AS113" s="54">
        <v>0.24972847000000001</v>
      </c>
      <c r="AT113" s="54">
        <v>0.22271908500000001</v>
      </c>
      <c r="AU113" s="54">
        <v>1.61341730810232E-2</v>
      </c>
      <c r="AV113" s="54">
        <v>0.48858172810228512</v>
      </c>
      <c r="AW113" s="54">
        <v>0.20786934000000001</v>
      </c>
      <c r="AX113" s="54">
        <v>0.37593293</v>
      </c>
      <c r="AY113" s="54">
        <v>4.1402190000000002E-10</v>
      </c>
      <c r="AZ113" s="54">
        <v>0.63901710050842997</v>
      </c>
      <c r="BA113" s="54">
        <v>8.4714670000000005E-11</v>
      </c>
      <c r="BD113" s="59">
        <v>1.3870000000000001E-4</v>
      </c>
      <c r="BE113" s="59">
        <v>1.1002E-2</v>
      </c>
      <c r="BF113" s="59">
        <v>23.386323999999998</v>
      </c>
      <c r="BG113" s="59">
        <v>7.8498535</v>
      </c>
      <c r="BH113" s="59">
        <v>2.3067246999999998E-3</v>
      </c>
      <c r="BI113" s="59">
        <v>2.1919942999999999E-4</v>
      </c>
      <c r="BJ113" s="59">
        <v>35.185720000000003</v>
      </c>
      <c r="BK113" s="59">
        <v>0.25305249000000002</v>
      </c>
      <c r="BL113" s="59">
        <v>0.23581533499999999</v>
      </c>
      <c r="BM113" s="59">
        <v>1.99959330913634E-2</v>
      </c>
      <c r="BN113" s="59">
        <v>0.50886375811416118</v>
      </c>
      <c r="BO113" s="59">
        <v>0.212342645</v>
      </c>
      <c r="BP113" s="59">
        <v>0.39485420999999998</v>
      </c>
      <c r="BQ113" s="59">
        <v>5.1239919799999997E-10</v>
      </c>
      <c r="BR113" s="59">
        <v>0.63924468560680725</v>
      </c>
      <c r="BS113" s="59">
        <v>9.4286930000000003E-11</v>
      </c>
    </row>
    <row r="114" spans="2:71" x14ac:dyDescent="0.25">
      <c r="B114" s="52" t="str" cm="1">
        <f t="array" ref="B114:B121">TRANSPOSE(Fe!AC13:AJ13)</f>
        <v>NA</v>
      </c>
      <c r="C114" s="52" t="str" cm="1">
        <f t="array" ref="C114:C121">TRANSPOSE('PO4'!AC13:AJ13)</f>
        <v>NA</v>
      </c>
      <c r="D114" s="52" t="str" cm="1">
        <f t="array" ref="D114:D121">TRANSPOSE(surface_T!AC13:AJ13)</f>
        <v>NaN</v>
      </c>
      <c r="E114" s="52" t="str" cm="1">
        <f t="array" ref="E114:E121">TRANSPOSE(surface_ph!AC13:AJ13)</f>
        <v>NaN</v>
      </c>
      <c r="F114" s="52" t="str" cm="1">
        <f t="array" ref="F114:F121">TRANSPOSE(surface_Alk!AC13:AJ13)</f>
        <v>NaN</v>
      </c>
      <c r="G114" s="52" t="str" cm="1">
        <f t="array" ref="G114:G121">TRANSPOSE(surface_oxugen!AC13:AJ13)</f>
        <v>NaN</v>
      </c>
      <c r="H114" s="52" t="str" cm="1">
        <f t="array" ref="H114:H121">TRANSPOSE(Surface_sal!AC13:AJ13)</f>
        <v>NaN</v>
      </c>
      <c r="I114" s="52" t="str" cm="1">
        <f t="array" ref="I114:I121">TRANSPOSE(picophyto!AC13:AJ13)</f>
        <v>NA</v>
      </c>
      <c r="J114" s="52" t="str" cm="1">
        <f t="array" ref="J114:J121">TRANSPOSE(nanophyto!AC13:AJ13)</f>
        <v>NA</v>
      </c>
      <c r="K114" s="52" t="str" cm="1">
        <f t="array" ref="K114:K121">TRANSPOSE(microphyto!AC13:AJ13)</f>
        <v>NA</v>
      </c>
      <c r="L114" s="52" t="str" cm="1">
        <f t="array" ref="L114:L121">TRANSPOSE(total_phyto!AC13:AJ13)</f>
        <v>NA</v>
      </c>
      <c r="M114" s="52" t="str" cm="1">
        <f t="array" ref="M114:M121">TRANSPOSE(nanozoo!AC13:AJ13)</f>
        <v>NA</v>
      </c>
      <c r="N114" s="52" t="str" cm="1">
        <f t="array" ref="N114:N121">TRANSPOSE(microzoo!AC13:AJ13)</f>
        <v>NA</v>
      </c>
      <c r="O114" s="52" t="str" cm="1">
        <f t="array" ref="O114:O121">TRANSPOSE(mesozoo!AC13:AJ13)</f>
        <v>NA</v>
      </c>
      <c r="P114" s="52" t="str" cm="1">
        <f t="array" ref="P114:P121">TRANSPOSE(total_zoo!AC13:AJ13)</f>
        <v>NA</v>
      </c>
      <c r="Q114" s="65" t="str" cm="1">
        <f t="array" ref="Q114:Q121">TRANSPOSE(foram!AC13:AJ13)</f>
        <v>NaN</v>
      </c>
      <c r="T114" s="63" t="str" cm="1">
        <f t="array" ref="T114:T121">TRANSPOSE(Fe!AC124:AJ124)</f>
        <v>NA</v>
      </c>
      <c r="U114" s="63" t="str" cm="1">
        <f t="array" ref="U114:U121">TRANSPOSE('PO4'!AC124:AJ124)</f>
        <v>NA</v>
      </c>
      <c r="V114" s="63" t="str" cm="1">
        <f t="array" ref="V114:V121">TRANSPOSE(surface_T!AC124:AJ124)</f>
        <v>NaN</v>
      </c>
      <c r="W114" s="63" t="str" cm="1">
        <f t="array" ref="W114:W121">TRANSPOSE(surface_ph!AC124:AJ124)</f>
        <v>NaN</v>
      </c>
      <c r="X114" s="63" t="str" cm="1">
        <f t="array" ref="X114:X121">TRANSPOSE(surface_Alk!AC124:AJ124)</f>
        <v>NaN</v>
      </c>
      <c r="Y114" s="63" t="str" cm="1">
        <f t="array" ref="Y114:Y121">TRANSPOSE(surface_oxugen!AC124:AJ124)</f>
        <v>NaN</v>
      </c>
      <c r="Z114" s="63" t="str" cm="1">
        <f t="array" ref="Z114:Z121">TRANSPOSE(Surface_sal!AC124:AJ124)</f>
        <v>NaN</v>
      </c>
      <c r="AA114" s="63" t="str" cm="1">
        <f t="array" ref="AA114:AA121">TRANSPOSE(picophyto!AC124:AJ124)</f>
        <v>NA</v>
      </c>
      <c r="AB114" s="63" t="str" cm="1">
        <f t="array" ref="AB114:AB121">TRANSPOSE(nanophyto!AC124:AJ124)</f>
        <v>NA</v>
      </c>
      <c r="AC114" s="63" t="str" cm="1">
        <f t="array" ref="AC114:AC121">TRANSPOSE(microphyto!AC124:AJ124)</f>
        <v>NA</v>
      </c>
      <c r="AD114" s="63" t="str" cm="1">
        <f t="array" ref="AD114:AD121">TRANSPOSE(total_phyto!AC124:AJ124)</f>
        <v>NA</v>
      </c>
      <c r="AE114" s="63" t="str" cm="1">
        <f t="array" ref="AE114:AE121">TRANSPOSE(nanozoo!AC124:AJ124)</f>
        <v>NA</v>
      </c>
      <c r="AF114" s="63" t="str" cm="1">
        <f t="array" ref="AF114:AF121">TRANSPOSE(microzoo!AC124:AJ124)</f>
        <v>NA</v>
      </c>
      <c r="AG114" s="63" t="str" cm="1">
        <f t="array" ref="AG114:AG121">TRANSPOSE(mesozoo!AC124:AJ124)</f>
        <v>NA</v>
      </c>
      <c r="AH114" s="63" t="str" cm="1">
        <f t="array" ref="AH114:AH121">TRANSPOSE(total_zoo!AC124:AJ124)</f>
        <v>NA</v>
      </c>
      <c r="AI114" s="66" t="str" cm="1">
        <f t="array" ref="AI114:AI121">TRANSPOSE(foram!AC124:AJ124)</f>
        <v>NaN</v>
      </c>
      <c r="AL114" s="54" t="str" cm="1">
        <f t="array" ref="AL114:AL121">TRANSPOSE(Fe!AC161:AJ161)</f>
        <v>NA</v>
      </c>
      <c r="AM114" s="54" t="str" cm="1">
        <f t="array" ref="AM114:AM121">TRANSPOSE('PO4'!AC161:AJ161)</f>
        <v>NA</v>
      </c>
      <c r="AN114" s="54" t="str" cm="1">
        <f t="array" ref="AN114:AN121">TRANSPOSE(surface_T!AC161:AJ161)</f>
        <v>NaN</v>
      </c>
      <c r="AO114" s="54" t="str" cm="1">
        <f t="array" ref="AO114:AO121">TRANSPOSE(surface_ph!AC161:AJ161)</f>
        <v>NaN</v>
      </c>
      <c r="AP114" s="54" t="str" cm="1">
        <f t="array" ref="AP114:AP121">TRANSPOSE(surface_Alk!AC161:AJ161)</f>
        <v>NaN</v>
      </c>
      <c r="AQ114" s="54" t="str" cm="1">
        <f t="array" ref="AQ114:AQ121">TRANSPOSE(surface_oxugen!AC161:AJ161)</f>
        <v>NaN</v>
      </c>
      <c r="AR114" s="54" t="str" cm="1">
        <f t="array" ref="AR114:AR121">TRANSPOSE(Surface_sal!AC161:AJ161)</f>
        <v>NaN</v>
      </c>
      <c r="AS114" s="54" t="str" cm="1">
        <f t="array" ref="AS114:AS121">TRANSPOSE(picophyto!AC161:AJ161)</f>
        <v>NA</v>
      </c>
      <c r="AT114" s="54" t="str" cm="1">
        <f t="array" ref="AT114:AT121">TRANSPOSE(nanophyto!AC161:AJ161)</f>
        <v>NA</v>
      </c>
      <c r="AU114" s="54" t="str" cm="1">
        <f t="array" ref="AU114:AU121">TRANSPOSE(microphyto!AC161:AJ161)</f>
        <v>NA</v>
      </c>
      <c r="AV114" s="54" t="str" cm="1">
        <f t="array" ref="AV114:AV121">TRANSPOSE(total_phyto!AC161:AJ161)</f>
        <v>NA</v>
      </c>
      <c r="AW114" s="54" t="str" cm="1">
        <f t="array" ref="AW114:AW121">TRANSPOSE(nanozoo!AC161:AJ161)</f>
        <v>NA</v>
      </c>
      <c r="AX114" s="54" t="str" cm="1">
        <f t="array" ref="AX114:AX121">TRANSPOSE(microzoo!AC161:AJ161)</f>
        <v>NA</v>
      </c>
      <c r="AY114" s="54" t="str" cm="1">
        <f t="array" ref="AY114:AY121">TRANSPOSE(mesozoo!AC161:AJ161)</f>
        <v>NA</v>
      </c>
      <c r="AZ114" s="54" t="str" cm="1">
        <f t="array" ref="AZ114:AZ121">TRANSPOSE(total_zoo!AC161:AJ161)</f>
        <v>NA</v>
      </c>
      <c r="BA114" s="54" t="str" cm="1">
        <f t="array" ref="BA114:BA121">TRANSPOSE(foram!AC161:AJ161)</f>
        <v>NaN</v>
      </c>
      <c r="BD114" s="59" t="str" cm="1">
        <f t="array" ref="BD114:BD121">TRANSPOSE(Fe!AC87:AJ87)</f>
        <v>NA</v>
      </c>
      <c r="BE114" s="59" t="str" cm="1">
        <f t="array" ref="BE114:BE121">TRANSPOSE('PO4'!AC87:AJ87)</f>
        <v>NA</v>
      </c>
      <c r="BF114" s="59" t="str" cm="1">
        <f t="array" ref="BF114:BF121">TRANSPOSE(surface_T!AC87:AJ87)</f>
        <v>NaN</v>
      </c>
      <c r="BG114" s="59" t="str" cm="1">
        <f t="array" ref="BG114:BG121">TRANSPOSE(surface_ph!AC87:AJ87)</f>
        <v>NaN</v>
      </c>
      <c r="BH114" s="59" t="str" cm="1">
        <f t="array" ref="BH114:BH121">TRANSPOSE(surface_Alk!AC87:AJ87)</f>
        <v>NaN</v>
      </c>
      <c r="BI114" s="59" t="str" cm="1">
        <f t="array" ref="BI114:BI121">TRANSPOSE(surface_oxugen!AC87:AJ87)</f>
        <v>NaN</v>
      </c>
      <c r="BJ114" s="59" t="str" cm="1">
        <f t="array" ref="BJ114:BJ121">TRANSPOSE(Surface_sal!AC87:AJ87)</f>
        <v>NaN</v>
      </c>
      <c r="BK114" s="59" t="str" cm="1">
        <f t="array" ref="BK114:BK121">TRANSPOSE(picophyto!AC87:AJ87)</f>
        <v>NA</v>
      </c>
      <c r="BL114" s="59" t="str" cm="1">
        <f t="array" ref="BL114:BL121">TRANSPOSE(nanophyto!AC87:AJ87)</f>
        <v>NA</v>
      </c>
      <c r="BM114" s="59" t="str" cm="1">
        <f t="array" ref="BM114:BM121">TRANSPOSE(microphyto!AC87:AJ87)</f>
        <v>NA</v>
      </c>
      <c r="BN114" s="59" t="str" cm="1">
        <f t="array" ref="BN114:BN121">TRANSPOSE(total_phyto!AC87:AJ87)</f>
        <v>NA</v>
      </c>
      <c r="BO114" s="59" t="str" cm="1">
        <f t="array" ref="BO114:BO121">TRANSPOSE(nanozoo!AC87:AJ87)</f>
        <v>NA</v>
      </c>
      <c r="BP114" s="59" t="str" cm="1">
        <f t="array" ref="BP114:BP121">TRANSPOSE(microzoo!AC87:AJ87)</f>
        <v>NA</v>
      </c>
      <c r="BQ114" s="59" t="str" cm="1">
        <f t="array" ref="BQ114:BQ121">TRANSPOSE(mesozoo!AC87:AJ87)</f>
        <v>NA</v>
      </c>
      <c r="BR114" s="59" t="str" cm="1">
        <f t="array" ref="BR114:BR121">TRANSPOSE(total_zoo!AC87:AJ87)</f>
        <v>NA</v>
      </c>
      <c r="BS114" s="59" t="str" cm="1">
        <f t="array" ref="BS114:BS121">TRANSPOSE(foram!AC87:AJ87)</f>
        <v>NaN</v>
      </c>
    </row>
    <row r="115" spans="2:71" x14ac:dyDescent="0.25">
      <c r="B115" s="52">
        <v>1.4909999999999999E-4</v>
      </c>
      <c r="C115" s="52">
        <v>6.3500799999999996E-2</v>
      </c>
      <c r="D115" s="52">
        <v>22.072866000000001</v>
      </c>
      <c r="E115" s="52">
        <v>8.1520379999999992</v>
      </c>
      <c r="F115" s="52">
        <v>2.2714348E-3</v>
      </c>
      <c r="G115" s="52">
        <v>2.2383333999999999E-4</v>
      </c>
      <c r="H115" s="52">
        <v>34.976799999999997</v>
      </c>
      <c r="I115" s="52">
        <v>0.258268255</v>
      </c>
      <c r="J115" s="52">
        <v>0.411773</v>
      </c>
      <c r="K115" s="52">
        <v>8.4679030265530003E-2</v>
      </c>
      <c r="L115" s="52">
        <v>0.75472028533364</v>
      </c>
      <c r="M115" s="52">
        <v>0.28237700999999998</v>
      </c>
      <c r="N115" s="52">
        <v>0.51672251000000002</v>
      </c>
      <c r="O115" s="52">
        <v>0.31246686022421349</v>
      </c>
      <c r="P115" s="52">
        <v>1.178747720224214</v>
      </c>
      <c r="Q115" s="65">
        <v>2.6171817999999999E-2</v>
      </c>
      <c r="T115" s="63">
        <v>1.4980000000000001E-4</v>
      </c>
      <c r="U115" s="63">
        <v>5.2651000000000003E-2</v>
      </c>
      <c r="V115" s="63">
        <v>23.575714000000001</v>
      </c>
      <c r="W115" s="63">
        <v>7.9460005999999996</v>
      </c>
      <c r="X115" s="63">
        <v>2.2833141999999999E-3</v>
      </c>
      <c r="Y115" s="63">
        <v>2.1886035000000001E-4</v>
      </c>
      <c r="Z115" s="63">
        <v>35.000782000000001</v>
      </c>
      <c r="AA115" s="63">
        <v>0.25470851</v>
      </c>
      <c r="AB115" s="63">
        <v>0.37602877000000001</v>
      </c>
      <c r="AC115" s="63">
        <v>7.6777861965305991E-2</v>
      </c>
      <c r="AD115" s="63">
        <v>0.70751514203374488</v>
      </c>
      <c r="AE115" s="63">
        <v>0.26926678999999998</v>
      </c>
      <c r="AF115" s="63">
        <v>0.49055131000000002</v>
      </c>
      <c r="AG115" s="63">
        <v>0.28474090021617549</v>
      </c>
      <c r="AH115" s="63">
        <v>1.112263590216175</v>
      </c>
      <c r="AI115" s="66">
        <v>1.9730134E-2</v>
      </c>
      <c r="AL115" s="54">
        <v>1.528E-4</v>
      </c>
      <c r="AM115" s="54">
        <v>4.3488199999999998E-2</v>
      </c>
      <c r="AN115" s="54">
        <v>25.071182</v>
      </c>
      <c r="AO115" s="54">
        <v>7.7385697000000002</v>
      </c>
      <c r="AP115" s="54">
        <v>2.2970068000000001E-3</v>
      </c>
      <c r="AQ115" s="54">
        <v>2.1414843000000001E-4</v>
      </c>
      <c r="AR115" s="54">
        <v>35.029249999999998</v>
      </c>
      <c r="AS115" s="54">
        <v>0.25021538399999999</v>
      </c>
      <c r="AT115" s="54">
        <v>0.34444350000000001</v>
      </c>
      <c r="AU115" s="54">
        <v>6.9752997456912005E-2</v>
      </c>
      <c r="AV115" s="54">
        <v>0.66441188152564989</v>
      </c>
      <c r="AW115" s="54">
        <v>0.25753131000000001</v>
      </c>
      <c r="AX115" s="54">
        <v>0.46677631000000003</v>
      </c>
      <c r="AY115" s="54">
        <v>0.26128104020852999</v>
      </c>
      <c r="AZ115" s="54">
        <v>1.0622809652085301</v>
      </c>
      <c r="BA115" s="54">
        <v>1.4547555E-2</v>
      </c>
      <c r="BD115" s="59">
        <v>1.5310000000000001E-4</v>
      </c>
      <c r="BE115" s="59">
        <v>4.86071E-2</v>
      </c>
      <c r="BF115" s="59">
        <v>24.299469999999999</v>
      </c>
      <c r="BG115" s="59">
        <v>7.8575882999999997</v>
      </c>
      <c r="BH115" s="59">
        <v>2.2916744999999998E-3</v>
      </c>
      <c r="BI115" s="59">
        <v>2.1652054E-4</v>
      </c>
      <c r="BJ115" s="59">
        <v>35.018386999999997</v>
      </c>
      <c r="BK115" s="59">
        <v>0.25242345999999999</v>
      </c>
      <c r="BL115" s="59">
        <v>0.36161106999999998</v>
      </c>
      <c r="BM115" s="59">
        <v>7.4003390094952992E-2</v>
      </c>
      <c r="BN115" s="59">
        <v>0.6880379201645821</v>
      </c>
      <c r="BO115" s="59">
        <v>0.26382240000000001</v>
      </c>
      <c r="BP115" s="59">
        <v>0.47937893999999998</v>
      </c>
      <c r="BQ115" s="59">
        <v>0.27577913021747008</v>
      </c>
      <c r="BR115" s="59">
        <v>1.0770287332174699</v>
      </c>
      <c r="BS115" s="59">
        <v>1.7724859999999999E-2</v>
      </c>
    </row>
    <row r="116" spans="2:71" x14ac:dyDescent="0.25">
      <c r="B116" s="52">
        <v>1.2659999999999999E-4</v>
      </c>
      <c r="C116" s="52">
        <v>1.1660200000000001E-2</v>
      </c>
      <c r="D116" s="52">
        <v>23.54466</v>
      </c>
      <c r="E116" s="52">
        <v>8.1579180000000004</v>
      </c>
      <c r="F116" s="52">
        <v>2.2530841999999999E-3</v>
      </c>
      <c r="G116" s="52">
        <v>2.2125127999999999E-4</v>
      </c>
      <c r="H116" s="52">
        <v>34.737609999999997</v>
      </c>
      <c r="I116" s="52">
        <v>0.26891055699999999</v>
      </c>
      <c r="J116" s="52">
        <v>0.35310715999999998</v>
      </c>
      <c r="K116" s="52">
        <v>4.6682530158850252E-2</v>
      </c>
      <c r="L116" s="52">
        <v>0.66870024718852861</v>
      </c>
      <c r="M116" s="52">
        <v>0.28270985999999998</v>
      </c>
      <c r="N116" s="52">
        <v>0.48432468000000001</v>
      </c>
      <c r="O116" s="52">
        <v>0.25050068012722038</v>
      </c>
      <c r="P116" s="52">
        <v>1.06452262572722</v>
      </c>
      <c r="Q116" s="65">
        <v>1.8648815E-3</v>
      </c>
      <c r="T116" s="63">
        <v>1.294E-4</v>
      </c>
      <c r="U116" s="63">
        <v>8.5070000000000007E-3</v>
      </c>
      <c r="V116" s="63">
        <v>25.022027999999999</v>
      </c>
      <c r="W116" s="63">
        <v>7.9460300000000004</v>
      </c>
      <c r="X116" s="63">
        <v>2.2652415E-3</v>
      </c>
      <c r="Y116" s="63">
        <v>2.1636374000000001E-4</v>
      </c>
      <c r="Z116" s="63">
        <v>34.753880000000002</v>
      </c>
      <c r="AA116" s="63">
        <v>0.26325401500000001</v>
      </c>
      <c r="AB116" s="63">
        <v>0.31735302999999998</v>
      </c>
      <c r="AC116" s="63">
        <v>3.731967010765485E-2</v>
      </c>
      <c r="AD116" s="63">
        <v>0.61792671513330188</v>
      </c>
      <c r="AE116" s="63">
        <v>0.26972267999999999</v>
      </c>
      <c r="AF116" s="63">
        <v>0.45816352999999999</v>
      </c>
      <c r="AG116" s="63">
        <v>0.22283702011490611</v>
      </c>
      <c r="AH116" s="63">
        <v>1.001080154730043</v>
      </c>
      <c r="AI116" s="66">
        <v>5.3167110000000003E-10</v>
      </c>
      <c r="AL116" s="54">
        <v>1.35E-4</v>
      </c>
      <c r="AM116" s="54">
        <v>6.4437000000000001E-3</v>
      </c>
      <c r="AN116" s="54">
        <v>26.497240000000001</v>
      </c>
      <c r="AO116" s="54">
        <v>7.7375135000000004</v>
      </c>
      <c r="AP116" s="54">
        <v>2.2790555000000001E-3</v>
      </c>
      <c r="AQ116" s="54">
        <v>2.1165655999999999E-4</v>
      </c>
      <c r="AR116" s="54">
        <v>34.774459999999998</v>
      </c>
      <c r="AS116" s="54">
        <v>0.25627611</v>
      </c>
      <c r="AT116" s="54">
        <v>0.28548213</v>
      </c>
      <c r="AU116" s="54">
        <v>2.9623967085028381E-2</v>
      </c>
      <c r="AV116" s="54">
        <v>0.57138220710781118</v>
      </c>
      <c r="AW116" s="54">
        <v>0.257278436</v>
      </c>
      <c r="AX116" s="54">
        <v>0.43447094000000003</v>
      </c>
      <c r="AY116" s="54">
        <v>0.1984244901058981</v>
      </c>
      <c r="AZ116" s="54">
        <v>0.95329616054391664</v>
      </c>
      <c r="BA116" s="54">
        <v>3.2635422E-10</v>
      </c>
      <c r="BD116" s="59">
        <v>1.3410000000000001E-4</v>
      </c>
      <c r="BE116" s="59">
        <v>7.6033000000000003E-3</v>
      </c>
      <c r="BF116" s="59">
        <v>25.741423000000001</v>
      </c>
      <c r="BG116" s="59">
        <v>7.8583921999999999</v>
      </c>
      <c r="BH116" s="59">
        <v>2.2736737000000002E-3</v>
      </c>
      <c r="BI116" s="59">
        <v>2.1401883999999999E-4</v>
      </c>
      <c r="BJ116" s="59">
        <v>34.768096999999997</v>
      </c>
      <c r="BK116" s="59">
        <v>0.25974192000000002</v>
      </c>
      <c r="BL116" s="59">
        <v>0.30269351</v>
      </c>
      <c r="BM116" s="59">
        <v>3.4154970098917027E-2</v>
      </c>
      <c r="BN116" s="59">
        <v>0.59659040012347797</v>
      </c>
      <c r="BO116" s="59">
        <v>0.26388244999999999</v>
      </c>
      <c r="BP116" s="59">
        <v>0.44716500999999997</v>
      </c>
      <c r="BQ116" s="59">
        <v>0.2127750001122698</v>
      </c>
      <c r="BR116" s="59">
        <v>0.96800911055028838</v>
      </c>
      <c r="BS116" s="59">
        <v>4.3602036000000001E-10</v>
      </c>
    </row>
    <row r="117" spans="2:71" x14ac:dyDescent="0.25">
      <c r="B117" s="52">
        <v>1.3669999999999999E-4</v>
      </c>
      <c r="C117" s="52">
        <v>1.4634400000000001E-2</v>
      </c>
      <c r="D117" s="52">
        <v>22.767378000000001</v>
      </c>
      <c r="E117" s="52">
        <v>8.1616789999999995</v>
      </c>
      <c r="F117" s="52">
        <v>2.2606223E-3</v>
      </c>
      <c r="G117" s="52">
        <v>2.2178022E-4</v>
      </c>
      <c r="H117" s="52">
        <v>34.851295</v>
      </c>
      <c r="I117" s="52">
        <v>0.26252185</v>
      </c>
      <c r="J117" s="52">
        <v>0.26707863999999998</v>
      </c>
      <c r="K117" s="52">
        <v>3.0764187159392942E-2</v>
      </c>
      <c r="L117" s="52">
        <v>0.56036467718799299</v>
      </c>
      <c r="M117" s="52">
        <v>0.22646069999999999</v>
      </c>
      <c r="N117" s="52">
        <v>0.47016137000000002</v>
      </c>
      <c r="O117" s="52">
        <v>2.2663934240000002E-9</v>
      </c>
      <c r="P117" s="52">
        <v>0.73189797541119694</v>
      </c>
      <c r="Q117" s="65">
        <v>1.4483029E-10</v>
      </c>
      <c r="T117" s="63">
        <v>1.4119999999999999E-4</v>
      </c>
      <c r="U117" s="63">
        <v>1.22267E-2</v>
      </c>
      <c r="V117" s="63">
        <v>24.250665999999999</v>
      </c>
      <c r="W117" s="63">
        <v>7.9372844999999996</v>
      </c>
      <c r="X117" s="63">
        <v>2.2733759000000001E-3</v>
      </c>
      <c r="Y117" s="63">
        <v>2.1672889000000001E-4</v>
      </c>
      <c r="Z117" s="63">
        <v>34.874245000000002</v>
      </c>
      <c r="AA117" s="63">
        <v>0.25586157999999998</v>
      </c>
      <c r="AB117" s="63">
        <v>0.24418943000000001</v>
      </c>
      <c r="AC117" s="63">
        <v>2.5832105139873569E-2</v>
      </c>
      <c r="AD117" s="63">
        <v>0.52588311516642239</v>
      </c>
      <c r="AE117" s="63">
        <v>0.21775153</v>
      </c>
      <c r="AF117" s="63">
        <v>0.44012902999999998</v>
      </c>
      <c r="AG117" s="63">
        <v>1.8342472419999999E-9</v>
      </c>
      <c r="AH117" s="63">
        <v>0.69885885196565112</v>
      </c>
      <c r="AI117" s="66">
        <v>1.2777628999999999E-10</v>
      </c>
      <c r="AL117" s="54">
        <v>1.4789999999999999E-4</v>
      </c>
      <c r="AM117" s="54">
        <v>1.01323E-2</v>
      </c>
      <c r="AN117" s="54">
        <v>25.734870000000001</v>
      </c>
      <c r="AO117" s="54">
        <v>7.7254170000000002</v>
      </c>
      <c r="AP117" s="54">
        <v>2.2877100000000001E-3</v>
      </c>
      <c r="AQ117" s="54">
        <v>2.1195984000000001E-4</v>
      </c>
      <c r="AR117" s="54">
        <v>34.900658</v>
      </c>
      <c r="AS117" s="54">
        <v>0.24864909399999999</v>
      </c>
      <c r="AT117" s="54">
        <v>0.22265146999999999</v>
      </c>
      <c r="AU117" s="54">
        <v>2.1318630120613712E-2</v>
      </c>
      <c r="AV117" s="54">
        <v>0.49261919414512639</v>
      </c>
      <c r="AW117" s="54">
        <v>0.20931447</v>
      </c>
      <c r="AX117" s="54">
        <v>0.41099297000000001</v>
      </c>
      <c r="AY117" s="54">
        <v>1.491389503E-9</v>
      </c>
      <c r="AZ117" s="54">
        <v>0.67413201761241737</v>
      </c>
      <c r="BA117" s="54">
        <v>1.1218204E-10</v>
      </c>
      <c r="BD117" s="59">
        <v>1.462E-4</v>
      </c>
      <c r="BE117" s="59">
        <v>1.1237499999999999E-2</v>
      </c>
      <c r="BF117" s="59">
        <v>24.978967999999998</v>
      </c>
      <c r="BG117" s="59">
        <v>7.8501306</v>
      </c>
      <c r="BH117" s="59">
        <v>2.2819985000000001E-3</v>
      </c>
      <c r="BI117" s="59">
        <v>2.1434581E-4</v>
      </c>
      <c r="BJ117" s="59">
        <v>34.890799999999999</v>
      </c>
      <c r="BK117" s="59">
        <v>0.25218839500000001</v>
      </c>
      <c r="BL117" s="59">
        <v>0.233761575</v>
      </c>
      <c r="BM117" s="59">
        <v>2.3935398132680481E-2</v>
      </c>
      <c r="BN117" s="59">
        <v>0.50988536815838037</v>
      </c>
      <c r="BO117" s="59">
        <v>0.21349781000000001</v>
      </c>
      <c r="BP117" s="59">
        <v>0.42606782999999998</v>
      </c>
      <c r="BQ117" s="59">
        <v>1.7028715799999999E-9</v>
      </c>
      <c r="BR117" s="59">
        <v>0.67430527782389948</v>
      </c>
      <c r="BS117" s="59">
        <v>1.2093760000000001E-10</v>
      </c>
    </row>
    <row r="118" spans="2:71" x14ac:dyDescent="0.25">
      <c r="B118" s="52">
        <v>1.3520000000000001E-4</v>
      </c>
      <c r="C118" s="52">
        <v>1.26424E-2</v>
      </c>
      <c r="D118" s="52">
        <v>22.417840999999999</v>
      </c>
      <c r="E118" s="52">
        <v>8.1658580000000001</v>
      </c>
      <c r="F118" s="52">
        <v>2.2620409999999998E-3</v>
      </c>
      <c r="G118" s="52">
        <v>2.2265884000000001E-4</v>
      </c>
      <c r="H118" s="52">
        <v>34.854416000000001</v>
      </c>
      <c r="I118" s="52">
        <v>0.26215781999999999</v>
      </c>
      <c r="J118" s="52">
        <v>0.26956166999999998</v>
      </c>
      <c r="K118" s="52">
        <v>3.0214947109881402E-2</v>
      </c>
      <c r="L118" s="52">
        <v>0.56193443713516755</v>
      </c>
      <c r="M118" s="52">
        <v>0.22452384</v>
      </c>
      <c r="N118" s="52">
        <v>0.46290367999999998</v>
      </c>
      <c r="O118" s="52">
        <v>1.157160492E-9</v>
      </c>
      <c r="P118" s="52">
        <v>0.72191563128468139</v>
      </c>
      <c r="Q118" s="65">
        <v>1.2749413000000001E-10</v>
      </c>
      <c r="T118" s="63">
        <v>1.394E-4</v>
      </c>
      <c r="U118" s="63">
        <v>1.02098E-2</v>
      </c>
      <c r="V118" s="63">
        <v>23.905815</v>
      </c>
      <c r="W118" s="63">
        <v>7.9379673000000004</v>
      </c>
      <c r="X118" s="63">
        <v>2.2747660000000001E-3</v>
      </c>
      <c r="Y118" s="63">
        <v>2.1757324999999999E-4</v>
      </c>
      <c r="Z118" s="63">
        <v>34.878005999999999</v>
      </c>
      <c r="AA118" s="63">
        <v>0.25590699</v>
      </c>
      <c r="AB118" s="63">
        <v>0.244839054</v>
      </c>
      <c r="AC118" s="63">
        <v>2.3676896091654149E-2</v>
      </c>
      <c r="AD118" s="63">
        <v>0.52442294011447632</v>
      </c>
      <c r="AE118" s="63">
        <v>0.215782</v>
      </c>
      <c r="AF118" s="63">
        <v>0.43016693</v>
      </c>
      <c r="AG118" s="63">
        <v>8.7143695E-10</v>
      </c>
      <c r="AH118" s="63">
        <v>0.68593049698330544</v>
      </c>
      <c r="AI118" s="66">
        <v>1.0924922E-10</v>
      </c>
      <c r="AL118" s="54">
        <v>1.462E-4</v>
      </c>
      <c r="AM118" s="54">
        <v>8.2979000000000004E-3</v>
      </c>
      <c r="AN118" s="54">
        <v>25.395678</v>
      </c>
      <c r="AO118" s="54">
        <v>7.7249949999999998</v>
      </c>
      <c r="AP118" s="54">
        <v>2.2890659000000002E-3</v>
      </c>
      <c r="AQ118" s="54">
        <v>2.1274883000000001E-4</v>
      </c>
      <c r="AR118" s="54">
        <v>34.904899999999998</v>
      </c>
      <c r="AS118" s="54">
        <v>0.24873820999999999</v>
      </c>
      <c r="AT118" s="54">
        <v>0.22283686</v>
      </c>
      <c r="AU118" s="54">
        <v>1.8469455078400761E-2</v>
      </c>
      <c r="AV118" s="54">
        <v>0.4900445250991915</v>
      </c>
      <c r="AW118" s="54">
        <v>0.20728916999999999</v>
      </c>
      <c r="AX118" s="54">
        <v>0.40020315000000001</v>
      </c>
      <c r="AY118" s="54">
        <v>6.9162007000000004E-10</v>
      </c>
      <c r="AZ118" s="54">
        <v>0.66123466479481308</v>
      </c>
      <c r="BA118" s="54">
        <v>9.5672339999999998E-11</v>
      </c>
      <c r="BD118" s="59">
        <v>1.4440000000000001E-4</v>
      </c>
      <c r="BE118" s="59">
        <v>9.2732999999999999E-3</v>
      </c>
      <c r="BF118" s="59">
        <v>24.638915999999998</v>
      </c>
      <c r="BG118" s="59">
        <v>7.851127</v>
      </c>
      <c r="BH118" s="59">
        <v>2.2833322E-3</v>
      </c>
      <c r="BI118" s="59">
        <v>2.1516206999999999E-4</v>
      </c>
      <c r="BJ118" s="59">
        <v>34.894638</v>
      </c>
      <c r="BK118" s="59">
        <v>0.25232262</v>
      </c>
      <c r="BL118" s="59">
        <v>0.23428035</v>
      </c>
      <c r="BM118" s="59">
        <v>2.1439245085606469E-2</v>
      </c>
      <c r="BN118" s="59">
        <v>0.50804221510750414</v>
      </c>
      <c r="BO118" s="59">
        <v>0.21154771999999999</v>
      </c>
      <c r="BP118" s="59">
        <v>0.41583921000000001</v>
      </c>
      <c r="BQ118" s="59">
        <v>7.9705099000000002E-10</v>
      </c>
      <c r="BR118" s="59">
        <v>0.66141756590024403</v>
      </c>
      <c r="BS118" s="59">
        <v>1.0307843000000001E-10</v>
      </c>
    </row>
    <row r="119" spans="2:71" x14ac:dyDescent="0.25">
      <c r="B119" s="52">
        <v>1.3229999999999999E-4</v>
      </c>
      <c r="C119" s="52">
        <v>1.31101E-2</v>
      </c>
      <c r="D119" s="52">
        <v>22.124569999999999</v>
      </c>
      <c r="E119" s="52">
        <v>8.1672429999999991</v>
      </c>
      <c r="F119" s="52">
        <v>2.2650787E-3</v>
      </c>
      <c r="G119" s="52">
        <v>2.2369957999999999E-4</v>
      </c>
      <c r="H119" s="52">
        <v>34.873220000000003</v>
      </c>
      <c r="I119" s="52">
        <v>0.26337630400000001</v>
      </c>
      <c r="J119" s="52">
        <v>0.279090744</v>
      </c>
      <c r="K119" s="52">
        <v>3.3321630112437287E-2</v>
      </c>
      <c r="L119" s="52">
        <v>0.57578867813830603</v>
      </c>
      <c r="M119" s="52">
        <v>0.22698673</v>
      </c>
      <c r="N119" s="52">
        <v>0.47881794</v>
      </c>
      <c r="O119" s="52">
        <v>1.3970386579999999E-9</v>
      </c>
      <c r="P119" s="52">
        <v>0.74060309153330661</v>
      </c>
      <c r="Q119" s="65">
        <v>1.3623946000000001E-10</v>
      </c>
      <c r="T119" s="63">
        <v>1.36E-4</v>
      </c>
      <c r="U119" s="63">
        <v>1.04248E-2</v>
      </c>
      <c r="V119" s="63">
        <v>23.613475999999999</v>
      </c>
      <c r="W119" s="63">
        <v>7.938313</v>
      </c>
      <c r="X119" s="63">
        <v>2.2777765999999998E-3</v>
      </c>
      <c r="Y119" s="63">
        <v>2.1854675999999999E-4</v>
      </c>
      <c r="Z119" s="63">
        <v>34.899216000000003</v>
      </c>
      <c r="AA119" s="63">
        <v>0.25753140000000002</v>
      </c>
      <c r="AB119" s="63">
        <v>0.25374723999999999</v>
      </c>
      <c r="AC119" s="63">
        <v>2.6079250091643118E-2</v>
      </c>
      <c r="AD119" s="63">
        <v>0.53735789011471824</v>
      </c>
      <c r="AE119" s="63">
        <v>0.21825643</v>
      </c>
      <c r="AF119" s="63">
        <v>0.44482421</v>
      </c>
      <c r="AG119" s="63">
        <v>9.8022849999999997E-10</v>
      </c>
      <c r="AH119" s="63">
        <v>0.70374272109897873</v>
      </c>
      <c r="AI119" s="66">
        <v>1.1567225000000001E-10</v>
      </c>
      <c r="AL119" s="54">
        <v>1.4229999999999999E-4</v>
      </c>
      <c r="AM119" s="54">
        <v>8.2918999999999996E-3</v>
      </c>
      <c r="AN119" s="54">
        <v>25.104797000000001</v>
      </c>
      <c r="AO119" s="54">
        <v>7.7250956999999998</v>
      </c>
      <c r="AP119" s="54">
        <v>2.2920670000000001E-3</v>
      </c>
      <c r="AQ119" s="54">
        <v>2.1366119E-4</v>
      </c>
      <c r="AR119" s="54">
        <v>34.928677</v>
      </c>
      <c r="AS119" s="54">
        <v>0.25080383499999997</v>
      </c>
      <c r="AT119" s="54">
        <v>0.23053968999999999</v>
      </c>
      <c r="AU119" s="54">
        <v>1.9794216076359748E-2</v>
      </c>
      <c r="AV119" s="54">
        <v>0.50113774109703724</v>
      </c>
      <c r="AW119" s="54">
        <v>0.20972502000000001</v>
      </c>
      <c r="AX119" s="54">
        <v>0.41304170000000001</v>
      </c>
      <c r="AY119" s="54">
        <v>7.2523910800000005E-10</v>
      </c>
      <c r="AZ119" s="54">
        <v>0.67794263783379327</v>
      </c>
      <c r="BA119" s="54">
        <v>9.9437899999999997E-11</v>
      </c>
      <c r="BD119" s="59">
        <v>1.407E-4</v>
      </c>
      <c r="BE119" s="59">
        <v>9.4117999999999997E-3</v>
      </c>
      <c r="BF119" s="59">
        <v>24.350131999999999</v>
      </c>
      <c r="BG119" s="59">
        <v>7.8516307000000003</v>
      </c>
      <c r="BH119" s="59">
        <v>2.2862809999999998E-3</v>
      </c>
      <c r="BI119" s="59">
        <v>2.1609689999999999E-4</v>
      </c>
      <c r="BJ119" s="59">
        <v>34.916615</v>
      </c>
      <c r="BK119" s="59">
        <v>0.25410029499999998</v>
      </c>
      <c r="BL119" s="59">
        <v>0.24254430399999999</v>
      </c>
      <c r="BM119" s="59">
        <v>2.341544308495086E-2</v>
      </c>
      <c r="BN119" s="59">
        <v>0.52006004210698753</v>
      </c>
      <c r="BO119" s="59">
        <v>0.21397000999999999</v>
      </c>
      <c r="BP119" s="59">
        <v>0.42971862</v>
      </c>
      <c r="BQ119" s="59">
        <v>8.7129497599999997E-10</v>
      </c>
      <c r="BR119" s="59">
        <v>0.67809401497984911</v>
      </c>
      <c r="BS119" s="59">
        <v>1.08421876E-10</v>
      </c>
    </row>
    <row r="120" spans="2:71" x14ac:dyDescent="0.25">
      <c r="B120" s="52">
        <v>1.2850000000000001E-4</v>
      </c>
      <c r="C120" s="52">
        <v>1.3580099999999999E-2</v>
      </c>
      <c r="D120" s="52">
        <v>22.012594</v>
      </c>
      <c r="E120" s="52">
        <v>8.1677309999999999</v>
      </c>
      <c r="F120" s="52">
        <v>2.2681343999999999E-3</v>
      </c>
      <c r="G120" s="52">
        <v>2.2412164E-4</v>
      </c>
      <c r="H120" s="52">
        <v>34.889637</v>
      </c>
      <c r="I120" s="52">
        <v>0.26432373999999997</v>
      </c>
      <c r="J120" s="52">
        <v>0.28494345599999998</v>
      </c>
      <c r="K120" s="52">
        <v>3.5172270118224831E-2</v>
      </c>
      <c r="L120" s="52">
        <v>0.5844394661448038</v>
      </c>
      <c r="M120" s="52">
        <v>0.22899238999999999</v>
      </c>
      <c r="N120" s="52">
        <v>0.49043220999999998</v>
      </c>
      <c r="O120" s="52">
        <v>3.2272058260000001E-9</v>
      </c>
      <c r="P120" s="52">
        <v>0.75459477837182876</v>
      </c>
      <c r="Q120" s="65">
        <v>1.4459179999999999E-10</v>
      </c>
      <c r="T120" s="63">
        <v>1.315E-4</v>
      </c>
      <c r="U120" s="63">
        <v>1.0766700000000001E-2</v>
      </c>
      <c r="V120" s="63">
        <v>23.494436</v>
      </c>
      <c r="W120" s="63">
        <v>7.9394717000000004</v>
      </c>
      <c r="X120" s="63">
        <v>2.2808402000000002E-3</v>
      </c>
      <c r="Y120" s="63">
        <v>2.1896072E-4</v>
      </c>
      <c r="Z120" s="63">
        <v>34.920254</v>
      </c>
      <c r="AA120" s="63">
        <v>0.25871831000000001</v>
      </c>
      <c r="AB120" s="63">
        <v>0.25881049</v>
      </c>
      <c r="AC120" s="63">
        <v>2.7606621095564859E-2</v>
      </c>
      <c r="AD120" s="63">
        <v>0.54513542111919766</v>
      </c>
      <c r="AE120" s="63">
        <v>0.22013751000000001</v>
      </c>
      <c r="AF120" s="63">
        <v>0.45542877999999998</v>
      </c>
      <c r="AG120" s="63">
        <v>1.180042263E-9</v>
      </c>
      <c r="AH120" s="63">
        <v>0.71597854130442351</v>
      </c>
      <c r="AI120" s="66">
        <v>1.2147177999999999E-10</v>
      </c>
      <c r="AL120" s="54">
        <v>1.373E-4</v>
      </c>
      <c r="AM120" s="54">
        <v>8.5328999999999995E-3</v>
      </c>
      <c r="AN120" s="54">
        <v>24.982251999999999</v>
      </c>
      <c r="AO120" s="54">
        <v>7.7258829999999996</v>
      </c>
      <c r="AP120" s="54">
        <v>2.2950529E-3</v>
      </c>
      <c r="AQ120" s="54">
        <v>2.1405544E-4</v>
      </c>
      <c r="AR120" s="54">
        <v>34.953209999999999</v>
      </c>
      <c r="AS120" s="54">
        <v>0.25215855999999998</v>
      </c>
      <c r="AT120" s="54">
        <v>0.23520221999999999</v>
      </c>
      <c r="AU120" s="54">
        <v>2.1092122078973159E-2</v>
      </c>
      <c r="AV120" s="54">
        <v>0.50845290210009142</v>
      </c>
      <c r="AW120" s="54">
        <v>0.21159022</v>
      </c>
      <c r="AX120" s="54">
        <v>0.42307972999999999</v>
      </c>
      <c r="AY120" s="54">
        <v>8.3924066999999997E-10</v>
      </c>
      <c r="AZ120" s="54">
        <v>0.69059712395288486</v>
      </c>
      <c r="BA120" s="54">
        <v>1.0409453E-10</v>
      </c>
      <c r="BD120" s="59">
        <v>1.3579999999999999E-4</v>
      </c>
      <c r="BE120" s="59">
        <v>9.6881999999999992E-3</v>
      </c>
      <c r="BF120" s="59">
        <v>24.231107999999999</v>
      </c>
      <c r="BG120" s="59">
        <v>7.8526315999999996</v>
      </c>
      <c r="BH120" s="59">
        <v>2.2892632999999998E-3</v>
      </c>
      <c r="BI120" s="59">
        <v>2.1649738000000001E-4</v>
      </c>
      <c r="BJ120" s="59">
        <v>34.939022000000001</v>
      </c>
      <c r="BK120" s="59">
        <v>0.25546702500000001</v>
      </c>
      <c r="BL120" s="59">
        <v>0.24730737</v>
      </c>
      <c r="BM120" s="59">
        <v>2.4755305088106139E-2</v>
      </c>
      <c r="BN120" s="59">
        <v>0.52752970011061606</v>
      </c>
      <c r="BO120" s="59">
        <v>0.215868115</v>
      </c>
      <c r="BP120" s="59">
        <v>0.44007900999999999</v>
      </c>
      <c r="BQ120" s="59">
        <v>1.02546945E-9</v>
      </c>
      <c r="BR120" s="59">
        <v>0.69075949813911364</v>
      </c>
      <c r="BS120" s="59">
        <v>1.1354911999999999E-10</v>
      </c>
    </row>
    <row r="121" spans="2:71" x14ac:dyDescent="0.25">
      <c r="B121" s="52">
        <v>1.262E-4</v>
      </c>
      <c r="C121" s="52">
        <v>1.25209E-2</v>
      </c>
      <c r="D121" s="52">
        <v>22.067917000000001</v>
      </c>
      <c r="E121" s="52">
        <v>8.1668769999999995</v>
      </c>
      <c r="F121" s="52">
        <v>2.2723416E-3</v>
      </c>
      <c r="G121" s="52">
        <v>2.2391079E-4</v>
      </c>
      <c r="H121" s="52">
        <v>34.918729999999996</v>
      </c>
      <c r="I121" s="52">
        <v>0.26478414</v>
      </c>
      <c r="J121" s="52">
        <v>0.27937111599999997</v>
      </c>
      <c r="K121" s="52">
        <v>3.0973297102187981E-2</v>
      </c>
      <c r="L121" s="52">
        <v>0.57512855312699207</v>
      </c>
      <c r="M121" s="52">
        <v>0.22815085399999999</v>
      </c>
      <c r="N121" s="52">
        <v>0.48000829</v>
      </c>
      <c r="O121" s="52">
        <v>1.2177714739999999E-9</v>
      </c>
      <c r="P121" s="52">
        <v>0.7433089153484771</v>
      </c>
      <c r="Q121" s="65">
        <v>1.3064604999999999E-10</v>
      </c>
      <c r="T121" s="63">
        <v>1.2899999999999999E-4</v>
      </c>
      <c r="U121" s="63">
        <v>9.9906999999999999E-3</v>
      </c>
      <c r="V121" s="63">
        <v>23.545195</v>
      </c>
      <c r="W121" s="63">
        <v>7.9403600000000001</v>
      </c>
      <c r="X121" s="63">
        <v>2.2849487E-3</v>
      </c>
      <c r="Y121" s="63">
        <v>2.1877022000000001E-4</v>
      </c>
      <c r="Z121" s="63">
        <v>34.954394999999998</v>
      </c>
      <c r="AA121" s="63">
        <v>0.25897987</v>
      </c>
      <c r="AB121" s="63">
        <v>0.25375394499999998</v>
      </c>
      <c r="AC121" s="63">
        <v>2.392649708491406E-2</v>
      </c>
      <c r="AD121" s="63">
        <v>0.53666031210711174</v>
      </c>
      <c r="AE121" s="63">
        <v>0.21933438</v>
      </c>
      <c r="AF121" s="63">
        <v>0.44594229000000002</v>
      </c>
      <c r="AG121" s="63">
        <v>8.6473414999999995E-10</v>
      </c>
      <c r="AH121" s="63">
        <v>0.7062464189789367</v>
      </c>
      <c r="AI121" s="66">
        <v>1.1125188E-10</v>
      </c>
      <c r="AL121" s="54">
        <v>1.3420000000000001E-4</v>
      </c>
      <c r="AM121" s="54">
        <v>8.0858000000000006E-3</v>
      </c>
      <c r="AN121" s="54">
        <v>25.028659999999999</v>
      </c>
      <c r="AO121" s="54">
        <v>7.7267599999999996</v>
      </c>
      <c r="AP121" s="54">
        <v>2.2990074999999998E-3</v>
      </c>
      <c r="AQ121" s="54">
        <v>2.1388139000000001E-4</v>
      </c>
      <c r="AR121" s="54">
        <v>34.991759999999999</v>
      </c>
      <c r="AS121" s="54">
        <v>0.25225418999999999</v>
      </c>
      <c r="AT121" s="54">
        <v>0.23128684999999999</v>
      </c>
      <c r="AU121" s="54">
        <v>1.8398875073142602E-2</v>
      </c>
      <c r="AV121" s="54">
        <v>0.50193991509333769</v>
      </c>
      <c r="AW121" s="54">
        <v>0.21097361000000001</v>
      </c>
      <c r="AX121" s="54">
        <v>0.41585754000000003</v>
      </c>
      <c r="AY121" s="54">
        <v>6.8679154199999999E-10</v>
      </c>
      <c r="AZ121" s="54">
        <v>0.68117319079176164</v>
      </c>
      <c r="BA121" s="54">
        <v>9.7703820000000004E-11</v>
      </c>
      <c r="BD121" s="59">
        <v>1.328E-4</v>
      </c>
      <c r="BE121" s="59">
        <v>9.0422999999999996E-3</v>
      </c>
      <c r="BF121" s="59">
        <v>24.284047999999999</v>
      </c>
      <c r="BG121" s="59">
        <v>7.8534335999999998</v>
      </c>
      <c r="BH121" s="59">
        <v>2.2932170000000002E-3</v>
      </c>
      <c r="BI121" s="59">
        <v>2.1630076E-4</v>
      </c>
      <c r="BJ121" s="59">
        <v>34.974186000000003</v>
      </c>
      <c r="BK121" s="59">
        <v>0.25563818599999999</v>
      </c>
      <c r="BL121" s="59">
        <v>0.24266322000000001</v>
      </c>
      <c r="BM121" s="59">
        <v>2.144073307942353E-2</v>
      </c>
      <c r="BN121" s="59">
        <v>0.51974213910068423</v>
      </c>
      <c r="BO121" s="59">
        <v>0.21510417000000001</v>
      </c>
      <c r="BP121" s="59">
        <v>0.43146601000000001</v>
      </c>
      <c r="BQ121" s="59">
        <v>7.8335256200000001E-10</v>
      </c>
      <c r="BR121" s="59">
        <v>0.68133751388832275</v>
      </c>
      <c r="BS121" s="59">
        <v>1.0487009E-10</v>
      </c>
    </row>
    <row r="122" spans="2:71" x14ac:dyDescent="0.25">
      <c r="B122" s="52" t="str" cm="1">
        <f t="array" ref="B122:B129">TRANSPOSE(Fe!AC14:AJ14)</f>
        <v>NA</v>
      </c>
      <c r="C122" s="52" t="str" cm="1">
        <f t="array" ref="C122:C129">TRANSPOSE('PO4'!AC14:AJ14)</f>
        <v>NA</v>
      </c>
      <c r="D122" s="52" t="str" cm="1">
        <f t="array" ref="D122:D129">TRANSPOSE(surface_T!AC14:AJ14)</f>
        <v>NaN</v>
      </c>
      <c r="E122" s="52" t="str" cm="1">
        <f t="array" ref="E122:E129">TRANSPOSE(surface_ph!AC14:AJ14)</f>
        <v>NaN</v>
      </c>
      <c r="F122" s="52" t="str" cm="1">
        <f t="array" ref="F122:F129">TRANSPOSE(surface_Alk!AC14:AJ14)</f>
        <v>NaN</v>
      </c>
      <c r="G122" s="52" t="str" cm="1">
        <f t="array" ref="G122:G129">TRANSPOSE(surface_oxugen!AC14:AJ14)</f>
        <v>NaN</v>
      </c>
      <c r="H122" s="52" t="str" cm="1">
        <f t="array" ref="H122:H129">TRANSPOSE(Surface_sal!AC14:AJ14)</f>
        <v>NaN</v>
      </c>
      <c r="I122" s="52" t="str" cm="1">
        <f t="array" ref="I122:I129">TRANSPOSE(picophyto!AC14:AJ14)</f>
        <v>NA</v>
      </c>
      <c r="J122" s="52" t="str" cm="1">
        <f t="array" ref="J122:J129">TRANSPOSE(nanophyto!AC14:AJ14)</f>
        <v>NA</v>
      </c>
      <c r="K122" s="52" t="str" cm="1">
        <f t="array" ref="K122:K129">TRANSPOSE(microphyto!AC14:AJ14)</f>
        <v>NA</v>
      </c>
      <c r="L122" s="52" t="str" cm="1">
        <f t="array" ref="L122:L129">TRANSPOSE(total_phyto!AC14:AJ14)</f>
        <v>NA</v>
      </c>
      <c r="M122" s="52" t="str" cm="1">
        <f t="array" ref="M122:M129">TRANSPOSE(nanozoo!AC14:AJ14)</f>
        <v>NA</v>
      </c>
      <c r="N122" s="52" t="str" cm="1">
        <f t="array" ref="N122:N129">TRANSPOSE(microzoo!AC14:AJ14)</f>
        <v>NA</v>
      </c>
      <c r="O122" s="52" t="str" cm="1">
        <f t="array" ref="O122:O129">TRANSPOSE(mesozoo!AC14:AJ14)</f>
        <v>NA</v>
      </c>
      <c r="P122" s="52" t="str" cm="1">
        <f t="array" ref="P122:P129">TRANSPOSE(total_zoo!AC14:AJ14)</f>
        <v>NA</v>
      </c>
      <c r="Q122" s="65" t="str" cm="1">
        <f t="array" ref="Q122:Q129">TRANSPOSE(foram!AC14:AJ14)</f>
        <v>NaN</v>
      </c>
      <c r="T122" s="63" t="str" cm="1">
        <f t="array" ref="T122:T129">TRANSPOSE(Fe!AC125:AJ125)</f>
        <v>NA</v>
      </c>
      <c r="U122" s="63" t="str" cm="1">
        <f t="array" ref="U122:U129">TRANSPOSE('PO4'!AC125:AJ125)</f>
        <v>NA</v>
      </c>
      <c r="V122" s="63" t="str" cm="1">
        <f t="array" ref="V122:V129">TRANSPOSE(surface_T!AC125:AJ125)</f>
        <v>NaN</v>
      </c>
      <c r="W122" s="63" t="str" cm="1">
        <f t="array" ref="W122:W129">TRANSPOSE(surface_ph!AC125:AJ125)</f>
        <v>NaN</v>
      </c>
      <c r="X122" s="63" t="str" cm="1">
        <f t="array" ref="X122:X129">TRANSPOSE(surface_Alk!AC125:AJ125)</f>
        <v>NaN</v>
      </c>
      <c r="Y122" s="63" t="str" cm="1">
        <f t="array" ref="Y122:Y129">TRANSPOSE(surface_oxugen!AC125:AJ125)</f>
        <v>NaN</v>
      </c>
      <c r="Z122" s="63" t="str" cm="1">
        <f t="array" ref="Z122:Z129">TRANSPOSE(Surface_sal!AC125:AJ125)</f>
        <v>NaN</v>
      </c>
      <c r="AA122" s="63" t="str" cm="1">
        <f t="array" ref="AA122:AA129">TRANSPOSE(picophyto!AC125:AJ125)</f>
        <v>NA</v>
      </c>
      <c r="AB122" s="63" t="str" cm="1">
        <f t="array" ref="AB122:AB129">TRANSPOSE(nanophyto!AC125:AJ125)</f>
        <v>NA</v>
      </c>
      <c r="AC122" s="63" t="str" cm="1">
        <f t="array" ref="AC122:AC129">TRANSPOSE(microphyto!AC125:AJ125)</f>
        <v>NA</v>
      </c>
      <c r="AD122" s="63" t="str" cm="1">
        <f t="array" ref="AD122:AD129">TRANSPOSE(total_phyto!AC125:AJ125)</f>
        <v>NA</v>
      </c>
      <c r="AE122" s="63" t="str" cm="1">
        <f t="array" ref="AE122:AE129">TRANSPOSE(nanozoo!AC125:AJ125)</f>
        <v>NA</v>
      </c>
      <c r="AF122" s="63" t="str" cm="1">
        <f t="array" ref="AF122:AF129">TRANSPOSE(microzoo!AC125:AJ125)</f>
        <v>NA</v>
      </c>
      <c r="AG122" s="63" t="str" cm="1">
        <f t="array" ref="AG122:AG129">TRANSPOSE(mesozoo!AC125:AJ125)</f>
        <v>NA</v>
      </c>
      <c r="AH122" s="63" t="str" cm="1">
        <f t="array" ref="AH122:AH129">TRANSPOSE(total_zoo!AC125:AJ125)</f>
        <v>NA</v>
      </c>
      <c r="AI122" s="66" t="str" cm="1">
        <f t="array" ref="AI122:AI129">TRANSPOSE(foram!AC125:AJ125)</f>
        <v>NaN</v>
      </c>
      <c r="AL122" s="54" t="str" cm="1">
        <f t="array" ref="AL122:AL129">TRANSPOSE(Fe!AC162:AJ162)</f>
        <v>NA</v>
      </c>
      <c r="AM122" s="54" t="str" cm="1">
        <f t="array" ref="AM122:AM129">TRANSPOSE('PO4'!AC162:AJ162)</f>
        <v>NA</v>
      </c>
      <c r="AN122" s="54" t="str" cm="1">
        <f t="array" ref="AN122:AN129">TRANSPOSE(surface_T!AC162:AJ162)</f>
        <v>NaN</v>
      </c>
      <c r="AO122" s="54" t="str" cm="1">
        <f t="array" ref="AO122:AO129">TRANSPOSE(surface_ph!AC162:AJ162)</f>
        <v>NaN</v>
      </c>
      <c r="AP122" s="54" t="str" cm="1">
        <f t="array" ref="AP122:AP129">TRANSPOSE(surface_Alk!AC162:AJ162)</f>
        <v>NaN</v>
      </c>
      <c r="AQ122" s="54" t="str" cm="1">
        <f t="array" ref="AQ122:AQ129">TRANSPOSE(surface_oxugen!AC162:AJ162)</f>
        <v>NaN</v>
      </c>
      <c r="AR122" s="54" t="str" cm="1">
        <f t="array" ref="AR122:AR129">TRANSPOSE(Surface_sal!AC162:AJ162)</f>
        <v>NaN</v>
      </c>
      <c r="AS122" s="54" t="str" cm="1">
        <f t="array" ref="AS122:AS129">TRANSPOSE(picophyto!AC162:AJ162)</f>
        <v>NA</v>
      </c>
      <c r="AT122" s="54" t="str" cm="1">
        <f t="array" ref="AT122:AT129">TRANSPOSE(nanophyto!AC162:AJ162)</f>
        <v>NA</v>
      </c>
      <c r="AU122" s="54" t="str" cm="1">
        <f t="array" ref="AU122:AU129">TRANSPOSE(microphyto!AC162:AJ162)</f>
        <v>NA</v>
      </c>
      <c r="AV122" s="54" t="str" cm="1">
        <f t="array" ref="AV122:AV129">TRANSPOSE(total_phyto!AC162:AJ162)</f>
        <v>NA</v>
      </c>
      <c r="AW122" s="54" t="str" cm="1">
        <f t="array" ref="AW122:AW129">TRANSPOSE(nanozoo!AC162:AJ162)</f>
        <v>NA</v>
      </c>
      <c r="AX122" s="54" t="str" cm="1">
        <f t="array" ref="AX122:AX129">TRANSPOSE(microzoo!AC162:AJ162)</f>
        <v>NA</v>
      </c>
      <c r="AY122" s="54" t="str" cm="1">
        <f t="array" ref="AY122:AY129">TRANSPOSE(mesozoo!AC162:AJ162)</f>
        <v>NA</v>
      </c>
      <c r="AZ122" s="54" t="str" cm="1">
        <f t="array" ref="AZ122:AZ129">TRANSPOSE(total_zoo!AC162:AJ162)</f>
        <v>NA</v>
      </c>
      <c r="BA122" s="54" t="str" cm="1">
        <f t="array" ref="BA122:BA129">TRANSPOSE(foram!AC162:AJ162)</f>
        <v>NaN</v>
      </c>
      <c r="BD122" s="59" t="str" cm="1">
        <f t="array" ref="BD122:BD129">TRANSPOSE(Fe!AC88:AJ88)</f>
        <v>NA</v>
      </c>
      <c r="BE122" s="59" t="str" cm="1">
        <f t="array" ref="BE122:BE129">TRANSPOSE('PO4'!AC88:AJ88)</f>
        <v>NA</v>
      </c>
      <c r="BF122" s="59" t="str" cm="1">
        <f t="array" ref="BF122:BF129">TRANSPOSE(surface_T!AC88:AJ88)</f>
        <v>NaN</v>
      </c>
      <c r="BG122" s="59" t="str" cm="1">
        <f t="array" ref="BG122:BG129">TRANSPOSE(surface_ph!AC88:AJ88)</f>
        <v>NaN</v>
      </c>
      <c r="BH122" s="59" t="str" cm="1">
        <f t="array" ref="BH122:BH129">TRANSPOSE(surface_Alk!AC88:AJ88)</f>
        <v>NaN</v>
      </c>
      <c r="BI122" s="59" t="str" cm="1">
        <f t="array" ref="BI122:BI129">TRANSPOSE(surface_oxugen!AC88:AJ88)</f>
        <v>NaN</v>
      </c>
      <c r="BJ122" s="59" t="str" cm="1">
        <f t="array" ref="BJ122:BJ129">TRANSPOSE(Surface_sal!AC88:AJ88)</f>
        <v>NaN</v>
      </c>
      <c r="BK122" s="59" t="str" cm="1">
        <f t="array" ref="BK122:BK129">TRANSPOSE(picophyto!AC88:AJ88)</f>
        <v>NA</v>
      </c>
      <c r="BL122" s="59" t="str" cm="1">
        <f t="array" ref="BL122:BL129">TRANSPOSE(nanophyto!AC88:AJ88)</f>
        <v>NA</v>
      </c>
      <c r="BM122" s="59" t="str" cm="1">
        <f t="array" ref="BM122:BM129">TRANSPOSE(microphyto!AC88:AJ88)</f>
        <v>NA</v>
      </c>
      <c r="BN122" s="59" t="str" cm="1">
        <f t="array" ref="BN122:BN129">TRANSPOSE(total_phyto!AC88:AJ88)</f>
        <v>NA</v>
      </c>
      <c r="BO122" s="59" t="str" cm="1">
        <f t="array" ref="BO122:BO129">TRANSPOSE(nanozoo!AC88:AJ88)</f>
        <v>NA</v>
      </c>
      <c r="BP122" s="59" t="str" cm="1">
        <f t="array" ref="BP122:BP129">TRANSPOSE(microzoo!AC88:AJ88)</f>
        <v>NA</v>
      </c>
      <c r="BQ122" s="59" t="str" cm="1">
        <f t="array" ref="BQ122:BQ129">TRANSPOSE(mesozoo!AC88:AJ88)</f>
        <v>NA</v>
      </c>
      <c r="BR122" s="59" t="str" cm="1">
        <f t="array" ref="BR122:BR129">TRANSPOSE(total_zoo!AC88:AJ88)</f>
        <v>NA</v>
      </c>
      <c r="BS122" s="59" t="str" cm="1">
        <f t="array" ref="BS122:BS129">TRANSPOSE(foram!AC88:AJ88)</f>
        <v>NaN</v>
      </c>
    </row>
    <row r="123" spans="2:71" x14ac:dyDescent="0.25">
      <c r="B123" s="52" t="str">
        <v>NA</v>
      </c>
      <c r="C123" s="52" t="str">
        <v>NA</v>
      </c>
      <c r="D123" s="52" t="str">
        <v>NaN</v>
      </c>
      <c r="E123" s="52" t="str">
        <v>NaN</v>
      </c>
      <c r="F123" s="52" t="str">
        <v>NaN</v>
      </c>
      <c r="G123" s="52" t="str">
        <v>NaN</v>
      </c>
      <c r="H123" s="52" t="str">
        <v>NaN</v>
      </c>
      <c r="I123" s="52" t="str">
        <v>NA</v>
      </c>
      <c r="J123" s="52" t="str">
        <v>NA</v>
      </c>
      <c r="K123" s="52" t="str">
        <v>NA</v>
      </c>
      <c r="L123" s="52" t="str">
        <v>NA</v>
      </c>
      <c r="M123" s="52" t="str">
        <v>NA</v>
      </c>
      <c r="N123" s="52" t="str">
        <v>NA</v>
      </c>
      <c r="O123" s="52" t="str">
        <v>NA</v>
      </c>
      <c r="P123" s="52" t="str">
        <v>NA</v>
      </c>
      <c r="Q123" s="65" t="str">
        <v>NaN</v>
      </c>
      <c r="T123" s="63" t="str">
        <v>NA</v>
      </c>
      <c r="U123" s="63" t="str">
        <v>NA</v>
      </c>
      <c r="V123" s="63" t="str">
        <v>NaN</v>
      </c>
      <c r="W123" s="63" t="str">
        <v>NaN</v>
      </c>
      <c r="X123" s="63" t="str">
        <v>NaN</v>
      </c>
      <c r="Y123" s="63" t="str">
        <v>NaN</v>
      </c>
      <c r="Z123" s="63" t="str">
        <v>NaN</v>
      </c>
      <c r="AA123" s="63" t="str">
        <v>NA</v>
      </c>
      <c r="AB123" s="63" t="str">
        <v>NA</v>
      </c>
      <c r="AC123" s="63" t="str">
        <v>NA</v>
      </c>
      <c r="AD123" s="63" t="str">
        <v>NA</v>
      </c>
      <c r="AE123" s="63" t="str">
        <v>NA</v>
      </c>
      <c r="AF123" s="63" t="str">
        <v>NA</v>
      </c>
      <c r="AG123" s="63" t="str">
        <v>NA</v>
      </c>
      <c r="AH123" s="63" t="str">
        <v>NA</v>
      </c>
      <c r="AI123" s="66" t="str">
        <v>NaN</v>
      </c>
      <c r="AL123" s="54" t="str">
        <v>NA</v>
      </c>
      <c r="AM123" s="54" t="str">
        <v>NA</v>
      </c>
      <c r="AN123" s="54" t="str">
        <v>NaN</v>
      </c>
      <c r="AO123" s="54" t="str">
        <v>NaN</v>
      </c>
      <c r="AP123" s="54" t="str">
        <v>NaN</v>
      </c>
      <c r="AQ123" s="54" t="str">
        <v>NaN</v>
      </c>
      <c r="AR123" s="54" t="str">
        <v>NaN</v>
      </c>
      <c r="AS123" s="54" t="str">
        <v>NA</v>
      </c>
      <c r="AT123" s="54" t="str">
        <v>NA</v>
      </c>
      <c r="AU123" s="54" t="str">
        <v>NA</v>
      </c>
      <c r="AV123" s="54" t="str">
        <v>NA</v>
      </c>
      <c r="AW123" s="54" t="str">
        <v>NA</v>
      </c>
      <c r="AX123" s="54" t="str">
        <v>NA</v>
      </c>
      <c r="AY123" s="54" t="str">
        <v>NA</v>
      </c>
      <c r="AZ123" s="54" t="str">
        <v>NA</v>
      </c>
      <c r="BA123" s="54" t="str">
        <v>NaN</v>
      </c>
      <c r="BD123" s="59" t="str">
        <v>NA</v>
      </c>
      <c r="BE123" s="59" t="str">
        <v>NA</v>
      </c>
      <c r="BF123" s="59" t="str">
        <v>NaN</v>
      </c>
      <c r="BG123" s="59" t="str">
        <v>NaN</v>
      </c>
      <c r="BH123" s="59" t="str">
        <v>NaN</v>
      </c>
      <c r="BI123" s="59" t="str">
        <v>NaN</v>
      </c>
      <c r="BJ123" s="59" t="str">
        <v>NaN</v>
      </c>
      <c r="BK123" s="59" t="str">
        <v>NA</v>
      </c>
      <c r="BL123" s="59" t="str">
        <v>NA</v>
      </c>
      <c r="BM123" s="59" t="str">
        <v>NA</v>
      </c>
      <c r="BN123" s="59" t="str">
        <v>NA</v>
      </c>
      <c r="BO123" s="59" t="str">
        <v>NA</v>
      </c>
      <c r="BP123" s="59" t="str">
        <v>NA</v>
      </c>
      <c r="BQ123" s="59" t="str">
        <v>NA</v>
      </c>
      <c r="BR123" s="59" t="str">
        <v>NA</v>
      </c>
      <c r="BS123" s="59" t="str">
        <v>NaN</v>
      </c>
    </row>
    <row r="124" spans="2:71" x14ac:dyDescent="0.25">
      <c r="B124" s="52">
        <v>1.292E-4</v>
      </c>
      <c r="C124" s="52">
        <v>6.6033000000000003E-3</v>
      </c>
      <c r="D124" s="52">
        <v>24.114805</v>
      </c>
      <c r="E124" s="52">
        <v>8.1553059999999995</v>
      </c>
      <c r="F124" s="52">
        <v>2.2495224E-3</v>
      </c>
      <c r="G124" s="52">
        <v>2.1944923000000001E-4</v>
      </c>
      <c r="H124" s="52">
        <v>34.696620000000003</v>
      </c>
      <c r="I124" s="52">
        <v>0.27041337999999998</v>
      </c>
      <c r="J124" s="52">
        <v>0.27879247000000001</v>
      </c>
      <c r="K124" s="52">
        <v>1.8527268065094572E-2</v>
      </c>
      <c r="L124" s="52">
        <v>0.56773311808401128</v>
      </c>
      <c r="M124" s="52">
        <v>0.25149456999999997</v>
      </c>
      <c r="N124" s="52">
        <v>0.46266142999999998</v>
      </c>
      <c r="O124" s="52">
        <v>9.4614970070118543E-2</v>
      </c>
      <c r="P124" s="52">
        <v>0.85060153223216406</v>
      </c>
      <c r="Q124" s="65">
        <v>1.6179021999999999E-10</v>
      </c>
      <c r="T124" s="63">
        <v>1.329E-4</v>
      </c>
      <c r="U124" s="63">
        <v>4.8237000000000002E-3</v>
      </c>
      <c r="V124" s="63">
        <v>25.615874999999999</v>
      </c>
      <c r="W124" s="63">
        <v>7.9423703999999997</v>
      </c>
      <c r="X124" s="63">
        <v>2.2617949E-3</v>
      </c>
      <c r="Y124" s="63">
        <v>2.1449193999999999E-4</v>
      </c>
      <c r="Z124" s="63">
        <v>34.711703999999997</v>
      </c>
      <c r="AA124" s="63">
        <v>0.26357645000000002</v>
      </c>
      <c r="AB124" s="63">
        <v>0.24939061000000001</v>
      </c>
      <c r="AC124" s="63">
        <v>1.188838605305715E-2</v>
      </c>
      <c r="AD124" s="63">
        <v>0.52485544606962631</v>
      </c>
      <c r="AE124" s="63">
        <v>0.24006930000000001</v>
      </c>
      <c r="AF124" s="63">
        <v>0.44064151000000001</v>
      </c>
      <c r="AG124" s="63">
        <v>7.4852850064249632E-2</v>
      </c>
      <c r="AH124" s="63">
        <v>0.80153856019640213</v>
      </c>
      <c r="AI124" s="66">
        <v>1.2682994000000001E-10</v>
      </c>
      <c r="AL124" s="54">
        <v>1.393E-4</v>
      </c>
      <c r="AM124" s="54">
        <v>3.6086E-3</v>
      </c>
      <c r="AN124" s="54">
        <v>27.110475999999998</v>
      </c>
      <c r="AO124" s="54">
        <v>7.7333363999999998</v>
      </c>
      <c r="AP124" s="54">
        <v>2.2756914E-3</v>
      </c>
      <c r="AQ124" s="54">
        <v>2.0977456000000001E-4</v>
      </c>
      <c r="AR124" s="54">
        <v>34.731186000000001</v>
      </c>
      <c r="AS124" s="54">
        <v>0.25584738000000001</v>
      </c>
      <c r="AT124" s="54">
        <v>0.22244671599999999</v>
      </c>
      <c r="AU124" s="54">
        <v>6.4128510456575747E-3</v>
      </c>
      <c r="AV124" s="54">
        <v>0.48470694706050482</v>
      </c>
      <c r="AW124" s="54">
        <v>0.22864696000000001</v>
      </c>
      <c r="AX124" s="54">
        <v>0.42228965000000002</v>
      </c>
      <c r="AY124" s="54">
        <v>5.3634897059003109E-2</v>
      </c>
      <c r="AZ124" s="54">
        <v>0.76045905717748163</v>
      </c>
      <c r="BA124" s="54">
        <v>1.0520424E-10</v>
      </c>
      <c r="BD124" s="59">
        <v>1.3789999999999999E-4</v>
      </c>
      <c r="BE124" s="59">
        <v>4.2948999999999999E-3</v>
      </c>
      <c r="BF124" s="59">
        <v>26.341570000000001</v>
      </c>
      <c r="BG124" s="59">
        <v>7.8548859999999996</v>
      </c>
      <c r="BH124" s="59">
        <v>2.2702721999999999E-3</v>
      </c>
      <c r="BI124" s="59">
        <v>2.1216352999999999E-4</v>
      </c>
      <c r="BJ124" s="59">
        <v>34.725512999999999</v>
      </c>
      <c r="BK124" s="59">
        <v>0.25974777999999998</v>
      </c>
      <c r="BL124" s="59">
        <v>0.23717365000000001</v>
      </c>
      <c r="BM124" s="59">
        <v>9.8067200503134805E-3</v>
      </c>
      <c r="BN124" s="59">
        <v>0.50672815006623917</v>
      </c>
      <c r="BO124" s="59">
        <v>0.23484617999999999</v>
      </c>
      <c r="BP124" s="59">
        <v>0.43113628999999998</v>
      </c>
      <c r="BQ124" s="59">
        <v>6.7151840062501342E-2</v>
      </c>
      <c r="BR124" s="59">
        <v>0.77426433018097973</v>
      </c>
      <c r="BS124" s="59">
        <v>1.1821087E-10</v>
      </c>
    </row>
    <row r="125" spans="2:71" x14ac:dyDescent="0.25">
      <c r="B125" s="52">
        <v>1.3439999999999999E-4</v>
      </c>
      <c r="C125" s="52">
        <v>1.3898600000000001E-2</v>
      </c>
      <c r="D125" s="52">
        <v>23.311264000000001</v>
      </c>
      <c r="E125" s="52">
        <v>8.1597229999999996</v>
      </c>
      <c r="F125" s="52">
        <v>2.2563144999999999E-3</v>
      </c>
      <c r="G125" s="52">
        <v>2.1992535E-4</v>
      </c>
      <c r="H125" s="52">
        <v>34.789695999999999</v>
      </c>
      <c r="I125" s="52">
        <v>0.26350508</v>
      </c>
      <c r="J125" s="52">
        <v>0.27110670999999997</v>
      </c>
      <c r="K125" s="52">
        <v>3.0082215169367019E-2</v>
      </c>
      <c r="L125" s="52">
        <v>0.56469400519797053</v>
      </c>
      <c r="M125" s="52">
        <v>0.23360858500000001</v>
      </c>
      <c r="N125" s="52">
        <v>0.46481470000000003</v>
      </c>
      <c r="O125" s="52">
        <v>3.3576097059507273E-2</v>
      </c>
      <c r="P125" s="52">
        <v>0.7688700662290695</v>
      </c>
      <c r="Q125" s="65">
        <v>1.6961023000000001E-10</v>
      </c>
      <c r="T125" s="63">
        <v>1.383E-4</v>
      </c>
      <c r="U125" s="63">
        <v>1.1174099999999999E-2</v>
      </c>
      <c r="V125" s="63">
        <v>24.819548000000001</v>
      </c>
      <c r="W125" s="63">
        <v>7.937322</v>
      </c>
      <c r="X125" s="63">
        <v>2.2686926999999999E-3</v>
      </c>
      <c r="Y125" s="63">
        <v>2.1494423000000001E-4</v>
      </c>
      <c r="Z125" s="63">
        <v>34.806744000000002</v>
      </c>
      <c r="AA125" s="63">
        <v>0.25774334999999998</v>
      </c>
      <c r="AB125" s="63">
        <v>0.24573104000000001</v>
      </c>
      <c r="AC125" s="63">
        <v>2.436468013670905E-2</v>
      </c>
      <c r="AD125" s="63">
        <v>0.52783907016255971</v>
      </c>
      <c r="AE125" s="63">
        <v>0.22330374</v>
      </c>
      <c r="AF125" s="63">
        <v>0.44738231000000001</v>
      </c>
      <c r="AG125" s="63">
        <v>1.565914405627793E-2</v>
      </c>
      <c r="AH125" s="63">
        <v>0.72674879920128443</v>
      </c>
      <c r="AI125" s="66">
        <v>1.4173925000000001E-10</v>
      </c>
      <c r="AL125" s="54">
        <v>1.4469999999999999E-4</v>
      </c>
      <c r="AM125" s="54">
        <v>9.0562000000000004E-3</v>
      </c>
      <c r="AN125" s="54">
        <v>26.326695999999998</v>
      </c>
      <c r="AO125" s="54">
        <v>7.7252182999999999</v>
      </c>
      <c r="AP125" s="54">
        <v>2.2825953000000002E-3</v>
      </c>
      <c r="AQ125" s="54">
        <v>2.1022858000000001E-4</v>
      </c>
      <c r="AR125" s="54">
        <v>34.826909999999998</v>
      </c>
      <c r="AS125" s="54">
        <v>0.25100930599999999</v>
      </c>
      <c r="AT125" s="54">
        <v>0.22420183399999999</v>
      </c>
      <c r="AU125" s="54">
        <v>2.0173610115488769E-2</v>
      </c>
      <c r="AV125" s="54">
        <v>0.49538475013917538</v>
      </c>
      <c r="AW125" s="54">
        <v>0.214070924</v>
      </c>
      <c r="AX125" s="54">
        <v>0.4305985</v>
      </c>
      <c r="AY125" s="54">
        <v>2.162984054226724E-3</v>
      </c>
      <c r="AZ125" s="54">
        <v>0.69694202418783713</v>
      </c>
      <c r="BA125" s="54">
        <v>1.2578369E-10</v>
      </c>
      <c r="BD125" s="59">
        <v>1.4320000000000001E-4</v>
      </c>
      <c r="BE125" s="59">
        <v>1.02135E-2</v>
      </c>
      <c r="BF125" s="59">
        <v>25.556995000000001</v>
      </c>
      <c r="BG125" s="59">
        <v>7.8500532999999999</v>
      </c>
      <c r="BH125" s="59">
        <v>2.2771135000000001E-3</v>
      </c>
      <c r="BI125" s="59">
        <v>2.1259309000000001E-4</v>
      </c>
      <c r="BJ125" s="59">
        <v>34.820534000000002</v>
      </c>
      <c r="BK125" s="59">
        <v>0.25432495999999999</v>
      </c>
      <c r="BL125" s="59">
        <v>0.23464051999999999</v>
      </c>
      <c r="BM125" s="59">
        <v>2.2540102129159741E-2</v>
      </c>
      <c r="BN125" s="59">
        <v>0.51150558215413411</v>
      </c>
      <c r="BO125" s="59">
        <v>0.21828987</v>
      </c>
      <c r="BP125" s="59">
        <v>0.43991594000000001</v>
      </c>
      <c r="BQ125" s="59">
        <v>7.1860943551349454E-3</v>
      </c>
      <c r="BR125" s="59">
        <v>0.70201674948874526</v>
      </c>
      <c r="BS125" s="59">
        <v>1.3357349999999999E-10</v>
      </c>
    </row>
    <row r="126" spans="2:71" x14ac:dyDescent="0.25">
      <c r="B126" s="52">
        <v>1.3200000000000001E-4</v>
      </c>
      <c r="C126" s="52">
        <v>1.1996700000000001E-2</v>
      </c>
      <c r="D126" s="52">
        <v>23.129750000000001</v>
      </c>
      <c r="E126" s="52">
        <v>8.1640890000000006</v>
      </c>
      <c r="F126" s="52">
        <v>2.2556132000000001E-3</v>
      </c>
      <c r="G126" s="52">
        <v>2.2031296E-4</v>
      </c>
      <c r="H126" s="52">
        <v>34.762810000000002</v>
      </c>
      <c r="I126" s="52">
        <v>0.26339051600000002</v>
      </c>
      <c r="J126" s="52">
        <v>0.27479614499999999</v>
      </c>
      <c r="K126" s="52">
        <v>3.0691369117367421E-2</v>
      </c>
      <c r="L126" s="52">
        <v>0.56887803014307359</v>
      </c>
      <c r="M126" s="52">
        <v>0.23155156399999999</v>
      </c>
      <c r="N126" s="52">
        <v>0.46760281999999997</v>
      </c>
      <c r="O126" s="52">
        <v>3.0249877056861961E-2</v>
      </c>
      <c r="P126" s="52">
        <v>0.76596490820507723</v>
      </c>
      <c r="Q126" s="65">
        <v>1.4821076E-10</v>
      </c>
      <c r="T126" s="63">
        <v>1.3579999999999999E-4</v>
      </c>
      <c r="U126" s="63">
        <v>9.6471000000000005E-3</v>
      </c>
      <c r="V126" s="63">
        <v>24.645647</v>
      </c>
      <c r="W126" s="63">
        <v>7.939819</v>
      </c>
      <c r="X126" s="63">
        <v>2.2677178000000001E-3</v>
      </c>
      <c r="Y126" s="63">
        <v>2.1528083999999999E-4</v>
      </c>
      <c r="Z126" s="63">
        <v>34.778190000000002</v>
      </c>
      <c r="AA126" s="63">
        <v>0.257836546</v>
      </c>
      <c r="AB126" s="63">
        <v>0.24819084</v>
      </c>
      <c r="AC126" s="63">
        <v>2.4708629097869819E-2</v>
      </c>
      <c r="AD126" s="63">
        <v>0.53073601512113444</v>
      </c>
      <c r="AE126" s="63">
        <v>0.220702696</v>
      </c>
      <c r="AF126" s="63">
        <v>0.45313303999999999</v>
      </c>
      <c r="AG126" s="63">
        <v>6.511686453464542E-3</v>
      </c>
      <c r="AH126" s="63">
        <v>0.72016768958285449</v>
      </c>
      <c r="AI126" s="66">
        <v>1.2642064E-10</v>
      </c>
      <c r="AL126" s="54">
        <v>1.4229999999999999E-4</v>
      </c>
      <c r="AM126" s="54">
        <v>7.8855000000000001E-3</v>
      </c>
      <c r="AN126" s="54">
        <v>26.162043000000001</v>
      </c>
      <c r="AO126" s="54">
        <v>7.7259216000000004</v>
      </c>
      <c r="AP126" s="54">
        <v>2.28138E-3</v>
      </c>
      <c r="AQ126" s="54">
        <v>2.1052148000000001E-4</v>
      </c>
      <c r="AR126" s="54">
        <v>34.796579999999999</v>
      </c>
      <c r="AS126" s="54">
        <v>0.25069295000000003</v>
      </c>
      <c r="AT126" s="54">
        <v>0.22531204499999999</v>
      </c>
      <c r="AU126" s="54">
        <v>1.972003008483629E-2</v>
      </c>
      <c r="AV126" s="54">
        <v>0.49572502510624389</v>
      </c>
      <c r="AW126" s="54">
        <v>0.2116603</v>
      </c>
      <c r="AX126" s="54">
        <v>0.42828451000000001</v>
      </c>
      <c r="AY126" s="54">
        <v>3.6899666607700002E-7</v>
      </c>
      <c r="AZ126" s="54">
        <v>0.69536420711584768</v>
      </c>
      <c r="BA126" s="54">
        <v>1.11130195E-10</v>
      </c>
      <c r="BD126" s="59">
        <v>1.407E-4</v>
      </c>
      <c r="BE126" s="59">
        <v>8.7971000000000004E-3</v>
      </c>
      <c r="BF126" s="59">
        <v>25.389576000000002</v>
      </c>
      <c r="BG126" s="59">
        <v>7.8523810000000003</v>
      </c>
      <c r="BH126" s="59">
        <v>2.2759817000000001E-3</v>
      </c>
      <c r="BI126" s="59">
        <v>2.1290837E-4</v>
      </c>
      <c r="BJ126" s="59">
        <v>34.791069999999998</v>
      </c>
      <c r="BK126" s="59">
        <v>0.25436160000000002</v>
      </c>
      <c r="BL126" s="59">
        <v>0.23687370999999999</v>
      </c>
      <c r="BM126" s="59">
        <v>2.2575750092167769E-2</v>
      </c>
      <c r="BN126" s="59">
        <v>0.51381106011460287</v>
      </c>
      <c r="BO126" s="59">
        <v>0.215842864</v>
      </c>
      <c r="BP126" s="59">
        <v>0.44338555000000002</v>
      </c>
      <c r="BQ126" s="59">
        <v>1.6692642221293E-4</v>
      </c>
      <c r="BR126" s="59">
        <v>0.69567780554139447</v>
      </c>
      <c r="BS126" s="59">
        <v>1.1911364999999999E-10</v>
      </c>
    </row>
    <row r="127" spans="2:71" x14ac:dyDescent="0.25">
      <c r="B127" s="52">
        <v>1.2889999999999999E-4</v>
      </c>
      <c r="C127" s="52">
        <v>1.26946E-2</v>
      </c>
      <c r="D127" s="52">
        <v>22.950651000000001</v>
      </c>
      <c r="E127" s="52">
        <v>8.1664095000000003</v>
      </c>
      <c r="F127" s="52">
        <v>2.2560271999999999E-3</v>
      </c>
      <c r="G127" s="52">
        <v>2.2090205E-4</v>
      </c>
      <c r="H127" s="52">
        <v>34.745840000000001</v>
      </c>
      <c r="I127" s="52">
        <v>0.26277508999999999</v>
      </c>
      <c r="J127" s="52">
        <v>0.29394395499999998</v>
      </c>
      <c r="K127" s="52">
        <v>3.6711298128464367E-2</v>
      </c>
      <c r="L127" s="52">
        <v>0.59343034315574783</v>
      </c>
      <c r="M127" s="52">
        <v>0.238414194</v>
      </c>
      <c r="N127" s="52">
        <v>0.46469252000000011</v>
      </c>
      <c r="O127" s="52">
        <v>7.3953190064231275E-2</v>
      </c>
      <c r="P127" s="52">
        <v>0.81409502724436755</v>
      </c>
      <c r="Q127" s="65">
        <v>1.8014955E-10</v>
      </c>
      <c r="T127" s="63">
        <v>1.3200000000000001E-4</v>
      </c>
      <c r="U127" s="63">
        <v>1.01336E-2</v>
      </c>
      <c r="V127" s="63">
        <v>24.472125999999999</v>
      </c>
      <c r="W127" s="63">
        <v>7.943041</v>
      </c>
      <c r="X127" s="63">
        <v>2.2678873999999998E-3</v>
      </c>
      <c r="Y127" s="63">
        <v>2.1581768E-4</v>
      </c>
      <c r="Z127" s="63">
        <v>34.761139999999997</v>
      </c>
      <c r="AA127" s="63">
        <v>0.25737365000000001</v>
      </c>
      <c r="AB127" s="63">
        <v>0.265680735</v>
      </c>
      <c r="AC127" s="63">
        <v>2.985108510462094E-2</v>
      </c>
      <c r="AD127" s="63">
        <v>0.55290547012914593</v>
      </c>
      <c r="AE127" s="63">
        <v>0.22777539999999999</v>
      </c>
      <c r="AF127" s="63">
        <v>0.44416539999999999</v>
      </c>
      <c r="AG127" s="63">
        <v>5.3943880060195758E-2</v>
      </c>
      <c r="AH127" s="63">
        <v>0.76685603021401183</v>
      </c>
      <c r="AI127" s="66">
        <v>1.4934473E-10</v>
      </c>
      <c r="AL127" s="54">
        <v>1.3789999999999999E-4</v>
      </c>
      <c r="AM127" s="54">
        <v>8.1241999999999998E-3</v>
      </c>
      <c r="AN127" s="54">
        <v>25.994817999999999</v>
      </c>
      <c r="AO127" s="54">
        <v>7.7279654000000004</v>
      </c>
      <c r="AP127" s="54">
        <v>2.2813083999999998E-3</v>
      </c>
      <c r="AQ127" s="54">
        <v>2.1101466999999999E-4</v>
      </c>
      <c r="AR127" s="54">
        <v>34.779285000000002</v>
      </c>
      <c r="AS127" s="54">
        <v>0.25109743000000001</v>
      </c>
      <c r="AT127" s="54">
        <v>0.24018930999999999</v>
      </c>
      <c r="AU127" s="54">
        <v>2.4096029087863489E-2</v>
      </c>
      <c r="AV127" s="54">
        <v>0.51538276911009573</v>
      </c>
      <c r="AW127" s="54">
        <v>0.21736944999999999</v>
      </c>
      <c r="AX127" s="54">
        <v>0.42634624999999998</v>
      </c>
      <c r="AY127" s="54">
        <v>3.4623805056485123E-2</v>
      </c>
      <c r="AZ127" s="54">
        <v>0.72841340519564324</v>
      </c>
      <c r="BA127" s="54">
        <v>1.2697460999999999E-10</v>
      </c>
      <c r="BD127" s="59">
        <v>1.3640000000000001E-4</v>
      </c>
      <c r="BE127" s="59">
        <v>9.1742000000000004E-3</v>
      </c>
      <c r="BF127" s="59">
        <v>25.222137</v>
      </c>
      <c r="BG127" s="59">
        <v>7.8551630000000001</v>
      </c>
      <c r="BH127" s="59">
        <v>2.2759705000000002E-3</v>
      </c>
      <c r="BI127" s="59">
        <v>2.1341327999999999E-4</v>
      </c>
      <c r="BJ127" s="59">
        <v>34.773463999999997</v>
      </c>
      <c r="BK127" s="59">
        <v>0.25413617500000002</v>
      </c>
      <c r="BL127" s="59">
        <v>0.25341173</v>
      </c>
      <c r="BM127" s="59">
        <v>2.7355988097194851E-2</v>
      </c>
      <c r="BN127" s="59">
        <v>0.53490389312071696</v>
      </c>
      <c r="BO127" s="59">
        <v>0.22262335999999999</v>
      </c>
      <c r="BP127" s="59">
        <v>0.43467071000000002</v>
      </c>
      <c r="BQ127" s="59">
        <v>4.5749757058628653E-2</v>
      </c>
      <c r="BR127" s="59">
        <v>0.73964286719778671</v>
      </c>
      <c r="BS127" s="59">
        <v>1.3904132E-10</v>
      </c>
    </row>
    <row r="128" spans="2:71" x14ac:dyDescent="0.25">
      <c r="B128" s="52">
        <v>1.2310000000000001E-4</v>
      </c>
      <c r="C128" s="52">
        <v>1.3872199999999999E-2</v>
      </c>
      <c r="D128" s="52">
        <v>22.89059</v>
      </c>
      <c r="E128" s="52">
        <v>8.1666919999999994</v>
      </c>
      <c r="F128" s="52">
        <v>2.2572327999999999E-3</v>
      </c>
      <c r="G128" s="52">
        <v>2.2112172000000001E-4</v>
      </c>
      <c r="H128" s="52">
        <v>34.733432999999998</v>
      </c>
      <c r="I128" s="52">
        <v>0.26250826999999999</v>
      </c>
      <c r="J128" s="52">
        <v>0.30873808000000003</v>
      </c>
      <c r="K128" s="52">
        <v>4.1551836155224578E-2</v>
      </c>
      <c r="L128" s="52">
        <v>0.61279818618488702</v>
      </c>
      <c r="M128" s="52">
        <v>0.24443343000000001</v>
      </c>
      <c r="N128" s="52">
        <v>0.46612583000000002</v>
      </c>
      <c r="O128" s="52">
        <v>0.10847009007223769</v>
      </c>
      <c r="P128" s="52">
        <v>0.85676716329875191</v>
      </c>
      <c r="Q128" s="65">
        <v>2.2658345999999999E-10</v>
      </c>
      <c r="T128" s="63">
        <v>1.2530000000000001E-4</v>
      </c>
      <c r="U128" s="63">
        <v>1.10131E-2</v>
      </c>
      <c r="V128" s="63">
        <v>24.409486999999999</v>
      </c>
      <c r="W128" s="63">
        <v>7.9454640000000003</v>
      </c>
      <c r="X128" s="63">
        <v>2.2688077000000001E-3</v>
      </c>
      <c r="Y128" s="63">
        <v>2.1603521999999999E-4</v>
      </c>
      <c r="Z128" s="63">
        <v>34.750610000000002</v>
      </c>
      <c r="AA128" s="63">
        <v>0.25747429599999999</v>
      </c>
      <c r="AB128" s="63">
        <v>0.27814656999999998</v>
      </c>
      <c r="AC128" s="63">
        <v>3.3867653122324932E-2</v>
      </c>
      <c r="AD128" s="63">
        <v>0.56948851914878496</v>
      </c>
      <c r="AE128" s="63">
        <v>0.23305885000000001</v>
      </c>
      <c r="AF128" s="63">
        <v>0.44415586000000001</v>
      </c>
      <c r="AG128" s="63">
        <v>8.4836020066909754E-2</v>
      </c>
      <c r="AH128" s="63">
        <v>0.80403376625143741</v>
      </c>
      <c r="AI128" s="66">
        <v>1.7773966000000001E-10</v>
      </c>
      <c r="AL128" s="54">
        <v>1.3009999999999999E-4</v>
      </c>
      <c r="AM128" s="54">
        <v>8.7889000000000005E-3</v>
      </c>
      <c r="AN128" s="54">
        <v>25.931972999999999</v>
      </c>
      <c r="AO128" s="54">
        <v>7.7298163999999998</v>
      </c>
      <c r="AP128" s="54">
        <v>2.2818922999999999E-3</v>
      </c>
      <c r="AQ128" s="54">
        <v>2.1122153000000001E-4</v>
      </c>
      <c r="AR128" s="54">
        <v>34.769592000000003</v>
      </c>
      <c r="AS128" s="54">
        <v>0.25149701000000002</v>
      </c>
      <c r="AT128" s="54">
        <v>0.25221385000000002</v>
      </c>
      <c r="AU128" s="54">
        <v>2.7805325100593109E-2</v>
      </c>
      <c r="AV128" s="54">
        <v>0.53151618512448873</v>
      </c>
      <c r="AW128" s="54">
        <v>0.22296748999999999</v>
      </c>
      <c r="AX128" s="54">
        <v>0.42419797999999997</v>
      </c>
      <c r="AY128" s="54">
        <v>6.7011430063116703E-2</v>
      </c>
      <c r="AZ128" s="54">
        <v>0.76633652022808441</v>
      </c>
      <c r="BA128" s="54">
        <v>1.4940016000000001E-10</v>
      </c>
      <c r="BD128" s="59">
        <v>1.2899999999999999E-4</v>
      </c>
      <c r="BE128" s="59">
        <v>9.9045999999999995E-3</v>
      </c>
      <c r="BF128" s="59">
        <v>25.161183999999999</v>
      </c>
      <c r="BG128" s="59">
        <v>7.8573065</v>
      </c>
      <c r="BH128" s="59">
        <v>2.276672E-3</v>
      </c>
      <c r="BI128" s="59">
        <v>2.1362338E-4</v>
      </c>
      <c r="BJ128" s="59">
        <v>34.762996999999999</v>
      </c>
      <c r="BK128" s="59">
        <v>0.25451578000000002</v>
      </c>
      <c r="BL128" s="59">
        <v>0.26579872999999998</v>
      </c>
      <c r="BM128" s="59">
        <v>3.1182246112055119E-2</v>
      </c>
      <c r="BN128" s="59">
        <v>0.5514967561373243</v>
      </c>
      <c r="BO128" s="59">
        <v>0.22822719</v>
      </c>
      <c r="BP128" s="59">
        <v>0.43404661</v>
      </c>
      <c r="BQ128" s="59">
        <v>7.7699460065485101E-2</v>
      </c>
      <c r="BR128" s="59">
        <v>0.77720099023045286</v>
      </c>
      <c r="BS128" s="59">
        <v>1.6489167000000001E-10</v>
      </c>
    </row>
    <row r="129" spans="2:71" x14ac:dyDescent="0.25">
      <c r="B129" s="52">
        <v>1.172E-4</v>
      </c>
      <c r="C129" s="52">
        <v>1.3653500000000001E-2</v>
      </c>
      <c r="D129" s="52">
        <v>22.990625000000001</v>
      </c>
      <c r="E129" s="52">
        <v>8.1652419999999992</v>
      </c>
      <c r="F129" s="52">
        <v>2.2590815000000002E-3</v>
      </c>
      <c r="G129" s="52">
        <v>2.2081862999999999E-4</v>
      </c>
      <c r="H129" s="52">
        <v>34.719195999999997</v>
      </c>
      <c r="I129" s="52">
        <v>0.26349856999999999</v>
      </c>
      <c r="J129" s="52">
        <v>0.30693366</v>
      </c>
      <c r="K129" s="52">
        <v>3.9590620152084192E-2</v>
      </c>
      <c r="L129" s="52">
        <v>0.61002285018138658</v>
      </c>
      <c r="M129" s="52">
        <v>0.245207165</v>
      </c>
      <c r="N129" s="52">
        <v>0.46590996000000012</v>
      </c>
      <c r="O129" s="52">
        <v>0.1086695050722619</v>
      </c>
      <c r="P129" s="52">
        <v>0.85790006029331745</v>
      </c>
      <c r="Q129" s="65">
        <v>2.2112395E-10</v>
      </c>
      <c r="T129" s="63">
        <v>1.1849999999999999E-4</v>
      </c>
      <c r="U129" s="63">
        <v>1.08507E-2</v>
      </c>
      <c r="V129" s="63">
        <v>24.5046</v>
      </c>
      <c r="W129" s="63">
        <v>7.9474770000000001</v>
      </c>
      <c r="X129" s="63">
        <v>2.270116E-3</v>
      </c>
      <c r="Y129" s="63">
        <v>2.1576916E-4</v>
      </c>
      <c r="Z129" s="63">
        <v>34.737929999999999</v>
      </c>
      <c r="AA129" s="63">
        <v>0.25848168999999999</v>
      </c>
      <c r="AB129" s="63">
        <v>0.277909925</v>
      </c>
      <c r="AC129" s="63">
        <v>3.2474827122077887E-2</v>
      </c>
      <c r="AD129" s="63">
        <v>0.56886644214834892</v>
      </c>
      <c r="AE129" s="63">
        <v>0.23468264</v>
      </c>
      <c r="AF129" s="63">
        <v>0.44480930000000002</v>
      </c>
      <c r="AG129" s="63">
        <v>8.81498600681032E-2</v>
      </c>
      <c r="AH129" s="63">
        <v>0.80986782725493034</v>
      </c>
      <c r="AI129" s="66">
        <v>1.8013102E-10</v>
      </c>
      <c r="AL129" s="54">
        <v>1.2219999999999999E-4</v>
      </c>
      <c r="AM129" s="54">
        <v>8.7554E-3</v>
      </c>
      <c r="AN129" s="54">
        <v>26.021457999999999</v>
      </c>
      <c r="AO129" s="54">
        <v>7.7318797000000004</v>
      </c>
      <c r="AP129" s="54">
        <v>2.2826863E-3</v>
      </c>
      <c r="AQ129" s="54">
        <v>2.10989E-4</v>
      </c>
      <c r="AR129" s="54">
        <v>34.758811999999999</v>
      </c>
      <c r="AS129" s="54">
        <v>0.25235812000000002</v>
      </c>
      <c r="AT129" s="54">
        <v>0.25199835999999998</v>
      </c>
      <c r="AU129" s="54">
        <v>2.667055010245253E-2</v>
      </c>
      <c r="AV129" s="54">
        <v>0.5310270301263782</v>
      </c>
      <c r="AW129" s="54">
        <v>0.22464128999999999</v>
      </c>
      <c r="AX129" s="54">
        <v>0.42466180999999997</v>
      </c>
      <c r="AY129" s="54">
        <v>7.113606006439728E-2</v>
      </c>
      <c r="AZ129" s="54">
        <v>0.77306816323236738</v>
      </c>
      <c r="BA129" s="54">
        <v>1.5182665999999999E-10</v>
      </c>
      <c r="BD129" s="59">
        <v>1.216E-4</v>
      </c>
      <c r="BE129" s="59">
        <v>9.8394999999999993E-3</v>
      </c>
      <c r="BF129" s="59">
        <v>25.256831999999999</v>
      </c>
      <c r="BG129" s="59">
        <v>7.8591986</v>
      </c>
      <c r="BH129" s="59">
        <v>2.2776722999999998E-3</v>
      </c>
      <c r="BI129" s="59">
        <v>2.1336160000000001E-4</v>
      </c>
      <c r="BJ129" s="59">
        <v>34.75056</v>
      </c>
      <c r="BK129" s="59">
        <v>0.25537194000000002</v>
      </c>
      <c r="BL129" s="59">
        <v>0.26565947000000001</v>
      </c>
      <c r="BM129" s="59">
        <v>3.0011715113708849E-2</v>
      </c>
      <c r="BN129" s="59">
        <v>0.55104312513896514</v>
      </c>
      <c r="BO129" s="59">
        <v>0.229829696</v>
      </c>
      <c r="BP129" s="59">
        <v>0.43458533999999999</v>
      </c>
      <c r="BQ129" s="59">
        <v>8.1549550066809182E-2</v>
      </c>
      <c r="BR129" s="59">
        <v>0.78365171623477925</v>
      </c>
      <c r="BS129" s="59">
        <v>1.6792972999999999E-10</v>
      </c>
    </row>
    <row r="130" spans="2:71" x14ac:dyDescent="0.25">
      <c r="B130" s="52" t="str" cm="1">
        <f t="array" ref="B130:B137">TRANSPOSE(Fe!AC15:AJ15)</f>
        <v>NA</v>
      </c>
      <c r="C130" s="52" t="str" cm="1">
        <f t="array" ref="C130:C137">TRANSPOSE('PO4'!AC15:AJ15)</f>
        <v>NA</v>
      </c>
      <c r="D130" s="52" t="str" cm="1">
        <f t="array" ref="D130:D137">TRANSPOSE(surface_T!AC15:AJ15)</f>
        <v>NaN</v>
      </c>
      <c r="E130" s="52" t="str" cm="1">
        <f t="array" ref="E130:E137">TRANSPOSE(surface_ph!AC15:AJ15)</f>
        <v>NaN</v>
      </c>
      <c r="F130" s="52" t="str" cm="1">
        <f t="array" ref="F130:F137">TRANSPOSE(surface_Alk!AC15:AJ15)</f>
        <v>NaN</v>
      </c>
      <c r="G130" s="52" t="str" cm="1">
        <f t="array" ref="G130:G137">TRANSPOSE(surface_oxugen!AC15:AJ15)</f>
        <v>NaN</v>
      </c>
      <c r="H130" s="52" t="str" cm="1">
        <f t="array" ref="H130:H137">TRANSPOSE(Surface_sal!AC15:AJ15)</f>
        <v>NaN</v>
      </c>
      <c r="I130" s="52" t="str" cm="1">
        <f t="array" ref="I130:I137">TRANSPOSE(picophyto!AC15:AJ15)</f>
        <v>NA</v>
      </c>
      <c r="J130" s="52" t="str" cm="1">
        <f t="array" ref="J130:J137">TRANSPOSE(nanophyto!AC15:AJ15)</f>
        <v>NA</v>
      </c>
      <c r="K130" s="52" t="str" cm="1">
        <f t="array" ref="K130:K137">TRANSPOSE(microphyto!AC15:AJ15)</f>
        <v>NA</v>
      </c>
      <c r="L130" s="52" t="str" cm="1">
        <f t="array" ref="L130:L137">TRANSPOSE(total_phyto!AC15:AJ15)</f>
        <v>NA</v>
      </c>
      <c r="M130" s="52" t="str" cm="1">
        <f t="array" ref="M130:M137">TRANSPOSE(nanozoo!AC15:AJ15)</f>
        <v>NA</v>
      </c>
      <c r="N130" s="52" t="str" cm="1">
        <f t="array" ref="N130:N137">TRANSPOSE(microzoo!AC15:AJ15)</f>
        <v>NA</v>
      </c>
      <c r="O130" s="52" t="str" cm="1">
        <f t="array" ref="O130:O137">TRANSPOSE(mesozoo!AC15:AJ15)</f>
        <v>NA</v>
      </c>
      <c r="P130" s="52" t="str" cm="1">
        <f t="array" ref="P130:P137">TRANSPOSE(total_zoo!AC15:AJ15)</f>
        <v>NA</v>
      </c>
      <c r="Q130" s="65" t="str" cm="1">
        <f t="array" ref="Q130:Q137">TRANSPOSE(foram!AC15:AJ15)</f>
        <v>NaN</v>
      </c>
      <c r="T130" s="63" t="str" cm="1">
        <f t="array" ref="T130:T137">TRANSPOSE(Fe!AC126:AJ126)</f>
        <v>NA</v>
      </c>
      <c r="U130" s="63" t="str" cm="1">
        <f t="array" ref="U130:U137">TRANSPOSE('PO4'!AC126:AJ126)</f>
        <v>NA</v>
      </c>
      <c r="V130" s="63" t="str" cm="1">
        <f t="array" ref="V130:V137">TRANSPOSE(surface_T!AC126:AJ126)</f>
        <v>NaN</v>
      </c>
      <c r="W130" s="63" t="str" cm="1">
        <f t="array" ref="W130:W137">TRANSPOSE(surface_ph!AC126:AJ126)</f>
        <v>NaN</v>
      </c>
      <c r="X130" s="63" t="str" cm="1">
        <f t="array" ref="X130:X137">TRANSPOSE(surface_Alk!AC126:AJ126)</f>
        <v>NaN</v>
      </c>
      <c r="Y130" s="63" t="str" cm="1">
        <f t="array" ref="Y130:Y137">TRANSPOSE(surface_oxugen!AC126:AJ126)</f>
        <v>NaN</v>
      </c>
      <c r="Z130" s="63" t="str" cm="1">
        <f t="array" ref="Z130:Z137">TRANSPOSE(Surface_sal!AC126:AJ126)</f>
        <v>NaN</v>
      </c>
      <c r="AA130" s="63" t="str" cm="1">
        <f t="array" ref="AA130:AA137">TRANSPOSE(picophyto!AC126:AJ126)</f>
        <v>NA</v>
      </c>
      <c r="AB130" s="63" t="str" cm="1">
        <f t="array" ref="AB130:AB137">TRANSPOSE(nanophyto!AC126:AJ126)</f>
        <v>NA</v>
      </c>
      <c r="AC130" s="63" t="str" cm="1">
        <f t="array" ref="AC130:AC137">TRANSPOSE(microphyto!AC126:AJ126)</f>
        <v>NA</v>
      </c>
      <c r="AD130" s="63" t="str" cm="1">
        <f t="array" ref="AD130:AD137">TRANSPOSE(total_phyto!AC126:AJ126)</f>
        <v>NA</v>
      </c>
      <c r="AE130" s="63" t="str" cm="1">
        <f t="array" ref="AE130:AE137">TRANSPOSE(nanozoo!AC126:AJ126)</f>
        <v>NA</v>
      </c>
      <c r="AF130" s="63" t="str" cm="1">
        <f t="array" ref="AF130:AF137">TRANSPOSE(microzoo!AC126:AJ126)</f>
        <v>NA</v>
      </c>
      <c r="AG130" s="63" t="str" cm="1">
        <f t="array" ref="AG130:AG137">TRANSPOSE(mesozoo!AC126:AJ126)</f>
        <v>NA</v>
      </c>
      <c r="AH130" s="63" t="str" cm="1">
        <f t="array" ref="AH130:AH137">TRANSPOSE(total_zoo!AC126:AJ126)</f>
        <v>NA</v>
      </c>
      <c r="AI130" s="66" t="str" cm="1">
        <f t="array" ref="AI130:AI137">TRANSPOSE(foram!AC126:AJ126)</f>
        <v>NaN</v>
      </c>
      <c r="AL130" s="54" t="str" cm="1">
        <f t="array" ref="AL130:AL137">TRANSPOSE(Fe!AC163:AJ163)</f>
        <v>NA</v>
      </c>
      <c r="AM130" s="54" t="str" cm="1">
        <f t="array" ref="AM130:AM137">TRANSPOSE('PO4'!AC163:AJ163)</f>
        <v>NA</v>
      </c>
      <c r="AN130" s="54" t="str" cm="1">
        <f t="array" ref="AN130:AN137">TRANSPOSE(surface_T!AC163:AJ163)</f>
        <v>NaN</v>
      </c>
      <c r="AO130" s="54" t="str" cm="1">
        <f t="array" ref="AO130:AO137">TRANSPOSE(surface_ph!AC163:AJ163)</f>
        <v>NaN</v>
      </c>
      <c r="AP130" s="54" t="str" cm="1">
        <f t="array" ref="AP130:AP137">TRANSPOSE(surface_Alk!AC163:AJ163)</f>
        <v>NaN</v>
      </c>
      <c r="AQ130" s="54" t="str" cm="1">
        <f t="array" ref="AQ130:AQ137">TRANSPOSE(surface_oxugen!AC163:AJ163)</f>
        <v>NaN</v>
      </c>
      <c r="AR130" s="54" t="str" cm="1">
        <f t="array" ref="AR130:AR137">TRANSPOSE(Surface_sal!AC163:AJ163)</f>
        <v>NaN</v>
      </c>
      <c r="AS130" s="54" t="str" cm="1">
        <f t="array" ref="AS130:AS137">TRANSPOSE(picophyto!AC163:AJ163)</f>
        <v>NA</v>
      </c>
      <c r="AT130" s="54" t="str" cm="1">
        <f t="array" ref="AT130:AT137">TRANSPOSE(nanophyto!AC163:AJ163)</f>
        <v>NA</v>
      </c>
      <c r="AU130" s="54" t="str" cm="1">
        <f t="array" ref="AU130:AU137">TRANSPOSE(microphyto!AC163:AJ163)</f>
        <v>NA</v>
      </c>
      <c r="AV130" s="54" t="str" cm="1">
        <f t="array" ref="AV130:AV137">TRANSPOSE(total_phyto!AC163:AJ163)</f>
        <v>NA</v>
      </c>
      <c r="AW130" s="54" t="str" cm="1">
        <f t="array" ref="AW130:AW137">TRANSPOSE(nanozoo!AC163:AJ163)</f>
        <v>NA</v>
      </c>
      <c r="AX130" s="54" t="str" cm="1">
        <f t="array" ref="AX130:AX137">TRANSPOSE(microzoo!AC163:AJ163)</f>
        <v>NA</v>
      </c>
      <c r="AY130" s="54" t="str" cm="1">
        <f t="array" ref="AY130:AY137">TRANSPOSE(mesozoo!AC163:AJ163)</f>
        <v>NA</v>
      </c>
      <c r="AZ130" s="54" t="str" cm="1">
        <f t="array" ref="AZ130:AZ137">TRANSPOSE(total_zoo!AC163:AJ163)</f>
        <v>NA</v>
      </c>
      <c r="BA130" s="54" t="str" cm="1">
        <f t="array" ref="BA130:BA137">TRANSPOSE(foram!AC163:AJ163)</f>
        <v>NaN</v>
      </c>
      <c r="BD130" s="59" t="str" cm="1">
        <f t="array" ref="BD130:BD137">TRANSPOSE(Fe!AC89:AJ89)</f>
        <v>NA</v>
      </c>
      <c r="BE130" s="59" t="str" cm="1">
        <f t="array" ref="BE130:BE137">TRANSPOSE('PO4'!AC89:AJ89)</f>
        <v>NA</v>
      </c>
      <c r="BF130" s="59" t="str" cm="1">
        <f t="array" ref="BF130:BF137">TRANSPOSE(surface_T!AC89:AJ89)</f>
        <v>NaN</v>
      </c>
      <c r="BG130" s="59" t="str" cm="1">
        <f t="array" ref="BG130:BG137">TRANSPOSE(surface_ph!AC89:AJ89)</f>
        <v>NaN</v>
      </c>
      <c r="BH130" s="59" t="str" cm="1">
        <f t="array" ref="BH130:BH137">TRANSPOSE(surface_Alk!AC89:AJ89)</f>
        <v>NaN</v>
      </c>
      <c r="BI130" s="59" t="str" cm="1">
        <f t="array" ref="BI130:BI137">TRANSPOSE(surface_oxugen!AC89:AJ89)</f>
        <v>NaN</v>
      </c>
      <c r="BJ130" s="59" t="str" cm="1">
        <f t="array" ref="BJ130:BJ137">TRANSPOSE(Surface_sal!AC89:AJ89)</f>
        <v>NaN</v>
      </c>
      <c r="BK130" s="59" t="str" cm="1">
        <f t="array" ref="BK130:BK137">TRANSPOSE(picophyto!AC89:AJ89)</f>
        <v>NA</v>
      </c>
      <c r="BL130" s="59" t="str" cm="1">
        <f t="array" ref="BL130:BL137">TRANSPOSE(nanophyto!AC89:AJ89)</f>
        <v>NA</v>
      </c>
      <c r="BM130" s="59" t="str" cm="1">
        <f t="array" ref="BM130:BM137">TRANSPOSE(microphyto!AC89:AJ89)</f>
        <v>NA</v>
      </c>
      <c r="BN130" s="59" t="str" cm="1">
        <f t="array" ref="BN130:BN137">TRANSPOSE(total_phyto!AC89:AJ89)</f>
        <v>NA</v>
      </c>
      <c r="BO130" s="59" t="str" cm="1">
        <f t="array" ref="BO130:BO137">TRANSPOSE(nanozoo!AC89:AJ89)</f>
        <v>NA</v>
      </c>
      <c r="BP130" s="59" t="str" cm="1">
        <f t="array" ref="BP130:BP137">TRANSPOSE(microzoo!AC89:AJ89)</f>
        <v>NA</v>
      </c>
      <c r="BQ130" s="59" t="str" cm="1">
        <f t="array" ref="BQ130:BQ137">TRANSPOSE(mesozoo!AC89:AJ89)</f>
        <v>NA</v>
      </c>
      <c r="BR130" s="59" t="str" cm="1">
        <f t="array" ref="BR130:BR137">TRANSPOSE(total_zoo!AC89:AJ89)</f>
        <v>NA</v>
      </c>
      <c r="BS130" s="59" t="str" cm="1">
        <f t="array" ref="BS130:BS137">TRANSPOSE(foram!AC89:AJ89)</f>
        <v>NaN</v>
      </c>
    </row>
    <row r="131" spans="2:71" x14ac:dyDescent="0.25">
      <c r="B131" s="52" t="str">
        <v>NA</v>
      </c>
      <c r="C131" s="52" t="str">
        <v>NA</v>
      </c>
      <c r="D131" s="52" t="str">
        <v>NaN</v>
      </c>
      <c r="E131" s="52" t="str">
        <v>NaN</v>
      </c>
      <c r="F131" s="52" t="str">
        <v>NaN</v>
      </c>
      <c r="G131" s="52" t="str">
        <v>NaN</v>
      </c>
      <c r="H131" s="52" t="str">
        <v>NaN</v>
      </c>
      <c r="I131" s="52" t="str">
        <v>NA</v>
      </c>
      <c r="J131" s="52" t="str">
        <v>NA</v>
      </c>
      <c r="K131" s="52" t="str">
        <v>NA</v>
      </c>
      <c r="L131" s="52" t="str">
        <v>NA</v>
      </c>
      <c r="M131" s="52" t="str">
        <v>NA</v>
      </c>
      <c r="N131" s="52" t="str">
        <v>NA</v>
      </c>
      <c r="O131" s="52" t="str">
        <v>NA</v>
      </c>
      <c r="P131" s="52" t="str">
        <v>NA</v>
      </c>
      <c r="Q131" s="65" t="str">
        <v>NaN</v>
      </c>
      <c r="T131" s="63" t="str">
        <v>NA</v>
      </c>
      <c r="U131" s="63" t="str">
        <v>NA</v>
      </c>
      <c r="V131" s="63" t="str">
        <v>NaN</v>
      </c>
      <c r="W131" s="63" t="str">
        <v>NaN</v>
      </c>
      <c r="X131" s="63" t="str">
        <v>NaN</v>
      </c>
      <c r="Y131" s="63" t="str">
        <v>NaN</v>
      </c>
      <c r="Z131" s="63" t="str">
        <v>NaN</v>
      </c>
      <c r="AA131" s="63" t="str">
        <v>NA</v>
      </c>
      <c r="AB131" s="63" t="str">
        <v>NA</v>
      </c>
      <c r="AC131" s="63" t="str">
        <v>NA</v>
      </c>
      <c r="AD131" s="63" t="str">
        <v>NA</v>
      </c>
      <c r="AE131" s="63" t="str">
        <v>NA</v>
      </c>
      <c r="AF131" s="63" t="str">
        <v>NA</v>
      </c>
      <c r="AG131" s="63" t="str">
        <v>NA</v>
      </c>
      <c r="AH131" s="63" t="str">
        <v>NA</v>
      </c>
      <c r="AI131" s="66" t="str">
        <v>NaN</v>
      </c>
      <c r="AL131" s="54" t="str">
        <v>NA</v>
      </c>
      <c r="AM131" s="54" t="str">
        <v>NA</v>
      </c>
      <c r="AN131" s="54" t="str">
        <v>NaN</v>
      </c>
      <c r="AO131" s="54" t="str">
        <v>NaN</v>
      </c>
      <c r="AP131" s="54" t="str">
        <v>NaN</v>
      </c>
      <c r="AQ131" s="54" t="str">
        <v>NaN</v>
      </c>
      <c r="AR131" s="54" t="str">
        <v>NaN</v>
      </c>
      <c r="AS131" s="54" t="str">
        <v>NA</v>
      </c>
      <c r="AT131" s="54" t="str">
        <v>NA</v>
      </c>
      <c r="AU131" s="54" t="str">
        <v>NA</v>
      </c>
      <c r="AV131" s="54" t="str">
        <v>NA</v>
      </c>
      <c r="AW131" s="54" t="str">
        <v>NA</v>
      </c>
      <c r="AX131" s="54" t="str">
        <v>NA</v>
      </c>
      <c r="AY131" s="54" t="str">
        <v>NA</v>
      </c>
      <c r="AZ131" s="54" t="str">
        <v>NA</v>
      </c>
      <c r="BA131" s="54" t="str">
        <v>NaN</v>
      </c>
      <c r="BD131" s="59" t="str">
        <v>NA</v>
      </c>
      <c r="BE131" s="59" t="str">
        <v>NA</v>
      </c>
      <c r="BF131" s="59" t="str">
        <v>NaN</v>
      </c>
      <c r="BG131" s="59" t="str">
        <v>NaN</v>
      </c>
      <c r="BH131" s="59" t="str">
        <v>NaN</v>
      </c>
      <c r="BI131" s="59" t="str">
        <v>NaN</v>
      </c>
      <c r="BJ131" s="59" t="str">
        <v>NaN</v>
      </c>
      <c r="BK131" s="59" t="str">
        <v>NA</v>
      </c>
      <c r="BL131" s="59" t="str">
        <v>NA</v>
      </c>
      <c r="BM131" s="59" t="str">
        <v>NA</v>
      </c>
      <c r="BN131" s="59" t="str">
        <v>NA</v>
      </c>
      <c r="BO131" s="59" t="str">
        <v>NA</v>
      </c>
      <c r="BP131" s="59" t="str">
        <v>NA</v>
      </c>
      <c r="BQ131" s="59" t="str">
        <v>NA</v>
      </c>
      <c r="BR131" s="59" t="str">
        <v>NA</v>
      </c>
      <c r="BS131" s="59" t="str">
        <v>NaN</v>
      </c>
    </row>
    <row r="132" spans="2:71" x14ac:dyDescent="0.25">
      <c r="B132" s="52">
        <v>1.4310000000000001E-4</v>
      </c>
      <c r="C132" s="52">
        <v>1.7854200000000001E-2</v>
      </c>
      <c r="D132" s="52">
        <v>24.166830000000001</v>
      </c>
      <c r="E132" s="52">
        <v>8.1527530000000006</v>
      </c>
      <c r="F132" s="52">
        <v>2.2516070000000001E-3</v>
      </c>
      <c r="G132" s="52">
        <v>2.1689995E-4</v>
      </c>
      <c r="H132" s="52">
        <v>34.735039999999998</v>
      </c>
      <c r="I132" s="52">
        <v>0.25932516</v>
      </c>
      <c r="J132" s="52">
        <v>0.26847765000000001</v>
      </c>
      <c r="K132" s="52">
        <v>3.4939330450495527E-2</v>
      </c>
      <c r="L132" s="52">
        <v>0.56274214048680427</v>
      </c>
      <c r="M132" s="52">
        <v>0.23571146000000001</v>
      </c>
      <c r="N132" s="52">
        <v>0.45082011999999999</v>
      </c>
      <c r="O132" s="52">
        <v>6.2678950073066869E-2</v>
      </c>
      <c r="P132" s="52">
        <v>0.78628612035332679</v>
      </c>
      <c r="Q132" s="65">
        <v>2.8112362E-10</v>
      </c>
      <c r="T132" s="63">
        <v>1.4650000000000001E-4</v>
      </c>
      <c r="U132" s="63">
        <v>1.4601299999999999E-2</v>
      </c>
      <c r="V132" s="63">
        <v>25.690253999999999</v>
      </c>
      <c r="W132" s="63">
        <v>7.9393779999999996</v>
      </c>
      <c r="X132" s="63">
        <v>2.2638432999999999E-3</v>
      </c>
      <c r="Y132" s="63">
        <v>2.1207881E-4</v>
      </c>
      <c r="Z132" s="63">
        <v>34.7483</v>
      </c>
      <c r="AA132" s="63">
        <v>0.25289178000000001</v>
      </c>
      <c r="AB132" s="63">
        <v>0.24557639000000001</v>
      </c>
      <c r="AC132" s="63">
        <v>2.9778292382142201E-2</v>
      </c>
      <c r="AD132" s="63">
        <v>0.52824646241553164</v>
      </c>
      <c r="AE132" s="63">
        <v>0.22689772999999999</v>
      </c>
      <c r="AF132" s="63">
        <v>0.42845469000000003</v>
      </c>
      <c r="AG132" s="63">
        <v>5.4051023071242002E-2</v>
      </c>
      <c r="AH132" s="63">
        <v>0.75032199331673433</v>
      </c>
      <c r="AI132" s="66">
        <v>2.3885174E-10</v>
      </c>
      <c r="AL132" s="54">
        <v>1.517E-4</v>
      </c>
      <c r="AM132" s="54">
        <v>1.0617400000000001E-2</v>
      </c>
      <c r="AN132" s="54">
        <v>27.206432</v>
      </c>
      <c r="AO132" s="54">
        <v>7.7297159999999998</v>
      </c>
      <c r="AP132" s="54">
        <v>2.2776846000000001E-3</v>
      </c>
      <c r="AQ132" s="54">
        <v>2.0769684999999999E-4</v>
      </c>
      <c r="AR132" s="54">
        <v>34.765644000000002</v>
      </c>
      <c r="AS132" s="54">
        <v>0.24669251</v>
      </c>
      <c r="AT132" s="54">
        <v>0.22410862000000001</v>
      </c>
      <c r="AU132" s="54">
        <v>2.3560448247675898E-2</v>
      </c>
      <c r="AV132" s="54">
        <v>0.49436157827609473</v>
      </c>
      <c r="AW132" s="54">
        <v>0.21936032999999999</v>
      </c>
      <c r="AX132" s="54">
        <v>0.40795284999999998</v>
      </c>
      <c r="AY132" s="54">
        <v>4.4428570069369538E-2</v>
      </c>
      <c r="AZ132" s="54">
        <v>0.72208947429847492</v>
      </c>
      <c r="BA132" s="54">
        <v>2.0323146999999999E-10</v>
      </c>
      <c r="BD132" s="59">
        <v>1.5129999999999999E-4</v>
      </c>
      <c r="BE132" s="59">
        <v>1.3276899999999999E-2</v>
      </c>
      <c r="BF132" s="59">
        <v>26.424675000000001</v>
      </c>
      <c r="BG132" s="59">
        <v>7.8515224000000003</v>
      </c>
      <c r="BH132" s="59">
        <v>2.2722976000000001E-3</v>
      </c>
      <c r="BI132" s="59">
        <v>2.0984287999999999E-4</v>
      </c>
      <c r="BJ132" s="59">
        <v>34.761253000000004</v>
      </c>
      <c r="BK132" s="59">
        <v>0.24931067000000001</v>
      </c>
      <c r="BL132" s="59">
        <v>0.23606447</v>
      </c>
      <c r="BM132" s="59">
        <v>2.8102273368527431E-2</v>
      </c>
      <c r="BN132" s="59">
        <v>0.51347741340082009</v>
      </c>
      <c r="BO132" s="59">
        <v>0.22284823400000001</v>
      </c>
      <c r="BP132" s="59">
        <v>0.41794546999999999</v>
      </c>
      <c r="BQ132" s="59">
        <v>5.1559795071220237E-2</v>
      </c>
      <c r="BR132" s="59">
        <v>0.72907801930032567</v>
      </c>
      <c r="BS132" s="59">
        <v>2.2960966000000001E-10</v>
      </c>
    </row>
    <row r="133" spans="2:71" x14ac:dyDescent="0.25">
      <c r="B133" s="52">
        <v>1.2980000000000001E-4</v>
      </c>
      <c r="C133" s="52">
        <v>9.9162999999999994E-3</v>
      </c>
      <c r="D133" s="52">
        <v>23.811125000000001</v>
      </c>
      <c r="E133" s="52">
        <v>8.1605760000000007</v>
      </c>
      <c r="F133" s="52">
        <v>2.2520196999999999E-3</v>
      </c>
      <c r="G133" s="52">
        <v>2.1836018999999999E-4</v>
      </c>
      <c r="H133" s="52">
        <v>34.731749999999998</v>
      </c>
      <c r="I133" s="52">
        <v>0.26810402</v>
      </c>
      <c r="J133" s="52">
        <v>0.28095046000000001</v>
      </c>
      <c r="K133" s="52">
        <v>2.547314211555024E-2</v>
      </c>
      <c r="L133" s="52">
        <v>0.57452762213956166</v>
      </c>
      <c r="M133" s="52">
        <v>0.24666301500000001</v>
      </c>
      <c r="N133" s="52">
        <v>0.46556252999999997</v>
      </c>
      <c r="O133" s="52">
        <v>7.7612890072202997E-2</v>
      </c>
      <c r="P133" s="52">
        <v>0.82963340228285587</v>
      </c>
      <c r="Q133" s="65">
        <v>2.1065438000000001E-10</v>
      </c>
      <c r="T133" s="63">
        <v>1.329E-4</v>
      </c>
      <c r="U133" s="63">
        <v>6.3470000000000002E-3</v>
      </c>
      <c r="V133" s="63">
        <v>25.346457000000001</v>
      </c>
      <c r="W133" s="63">
        <v>7.9417853000000003</v>
      </c>
      <c r="X133" s="63">
        <v>2.2639282999999998E-3</v>
      </c>
      <c r="Y133" s="63">
        <v>2.1354336000000001E-4</v>
      </c>
      <c r="Z133" s="63">
        <v>34.741633999999998</v>
      </c>
      <c r="AA133" s="63">
        <v>0.26258733000000001</v>
      </c>
      <c r="AB133" s="63">
        <v>0.25043648000000002</v>
      </c>
      <c r="AC133" s="63">
        <v>1.6293180069690109E-2</v>
      </c>
      <c r="AD133" s="63">
        <v>0.52931699008875588</v>
      </c>
      <c r="AE133" s="63">
        <v>0.23567402000000001</v>
      </c>
      <c r="AF133" s="63">
        <v>0.44240832000000002</v>
      </c>
      <c r="AG133" s="63">
        <v>5.4681074064494892E-2</v>
      </c>
      <c r="AH133" s="63">
        <v>0.77734928922471291</v>
      </c>
      <c r="AI133" s="66">
        <v>1.4718738999999999E-10</v>
      </c>
      <c r="AL133" s="54">
        <v>1.3870000000000001E-4</v>
      </c>
      <c r="AM133" s="54">
        <v>4.1618999999999996E-3</v>
      </c>
      <c r="AN133" s="54">
        <v>26.880486000000001</v>
      </c>
      <c r="AO133" s="54">
        <v>7.7292876000000001</v>
      </c>
      <c r="AP133" s="54">
        <v>2.2773241999999999E-3</v>
      </c>
      <c r="AQ133" s="54">
        <v>2.0892502E-4</v>
      </c>
      <c r="AR133" s="54">
        <v>34.754547000000002</v>
      </c>
      <c r="AS133" s="54">
        <v>0.25607905600000003</v>
      </c>
      <c r="AT133" s="54">
        <v>0.21986230000000001</v>
      </c>
      <c r="AU133" s="54">
        <v>7.8637935499207279E-3</v>
      </c>
      <c r="AV133" s="54">
        <v>0.48380514956551812</v>
      </c>
      <c r="AW133" s="54">
        <v>0.22289053</v>
      </c>
      <c r="AX133" s="54">
        <v>0.42620121999999999</v>
      </c>
      <c r="AY133" s="54">
        <v>2.2896925055947249E-2</v>
      </c>
      <c r="AZ133" s="54">
        <v>0.72459033218707236</v>
      </c>
      <c r="BA133" s="54">
        <v>1.0653693E-10</v>
      </c>
      <c r="BD133" s="59">
        <v>1.3760000000000001E-4</v>
      </c>
      <c r="BE133" s="59">
        <v>5.4269000000000001E-3</v>
      </c>
      <c r="BF133" s="59">
        <v>26.093264000000001</v>
      </c>
      <c r="BG133" s="59">
        <v>7.854228</v>
      </c>
      <c r="BH133" s="59">
        <v>2.2721426000000002E-3</v>
      </c>
      <c r="BI133" s="59">
        <v>2.1123742E-4</v>
      </c>
      <c r="BJ133" s="59">
        <v>34.752369999999999</v>
      </c>
      <c r="BK133" s="59">
        <v>0.25911827500000001</v>
      </c>
      <c r="BL133" s="59">
        <v>0.23721242000000001</v>
      </c>
      <c r="BM133" s="59">
        <v>1.329694106182795E-2</v>
      </c>
      <c r="BN133" s="59">
        <v>0.50962763607961381</v>
      </c>
      <c r="BO133" s="59">
        <v>0.230183044</v>
      </c>
      <c r="BP133" s="59">
        <v>0.43227462999999999</v>
      </c>
      <c r="BQ133" s="59">
        <v>4.5126780061734949E-2</v>
      </c>
      <c r="BR133" s="59">
        <v>0.74696667019286012</v>
      </c>
      <c r="BS133" s="59">
        <v>1.3085784999999999E-10</v>
      </c>
    </row>
    <row r="134" spans="2:71" x14ac:dyDescent="0.25">
      <c r="B134" s="52">
        <v>1.2630000000000001E-4</v>
      </c>
      <c r="C134" s="52">
        <v>6.9798999999999998E-3</v>
      </c>
      <c r="D134" s="52">
        <v>23.871078000000001</v>
      </c>
      <c r="E134" s="52">
        <v>8.1636609999999994</v>
      </c>
      <c r="F134" s="52">
        <v>2.2500607000000001E-3</v>
      </c>
      <c r="G134" s="52">
        <v>2.1841828E-4</v>
      </c>
      <c r="H134" s="52">
        <v>34.69014</v>
      </c>
      <c r="I134" s="52">
        <v>0.27119829499999998</v>
      </c>
      <c r="J134" s="52">
        <v>0.29149528000000002</v>
      </c>
      <c r="K134" s="52">
        <v>2.1380720068928011E-2</v>
      </c>
      <c r="L134" s="52">
        <v>0.58407429508863895</v>
      </c>
      <c r="M134" s="52">
        <v>0.25417444</v>
      </c>
      <c r="N134" s="52">
        <v>0.46786689999999997</v>
      </c>
      <c r="O134" s="52">
        <v>0.1064527000747672</v>
      </c>
      <c r="P134" s="52">
        <v>0.87015409026139268</v>
      </c>
      <c r="Q134" s="65">
        <v>1.8636234E-10</v>
      </c>
      <c r="T134" s="63">
        <v>1.2970000000000001E-4</v>
      </c>
      <c r="U134" s="63">
        <v>4.6240999999999999E-3</v>
      </c>
      <c r="V134" s="63">
        <v>25.412946999999999</v>
      </c>
      <c r="W134" s="63">
        <v>7.9461427000000002</v>
      </c>
      <c r="X134" s="63">
        <v>2.2615475999999998E-3</v>
      </c>
      <c r="Y134" s="63">
        <v>2.1348324999999999E-4</v>
      </c>
      <c r="Z134" s="63">
        <v>34.697166000000003</v>
      </c>
      <c r="AA134" s="63">
        <v>0.26539684000000002</v>
      </c>
      <c r="AB134" s="63">
        <v>0.25516423500000002</v>
      </c>
      <c r="AC134" s="63">
        <v>1.1410232050814789E-2</v>
      </c>
      <c r="AD134" s="63">
        <v>0.53197130706699536</v>
      </c>
      <c r="AE134" s="63">
        <v>0.24079727000000001</v>
      </c>
      <c r="AF134" s="63">
        <v>0.44357984</v>
      </c>
      <c r="AG134" s="63">
        <v>7.4717460064392185E-2</v>
      </c>
      <c r="AH134" s="63">
        <v>0.80549057519962708</v>
      </c>
      <c r="AI134" s="66">
        <v>1.2716032000000001E-10</v>
      </c>
      <c r="AL134" s="54">
        <v>1.362E-4</v>
      </c>
      <c r="AM134" s="54">
        <v>3.2872000000000001E-3</v>
      </c>
      <c r="AN134" s="54">
        <v>26.953749999999999</v>
      </c>
      <c r="AO134" s="54">
        <v>7.7319507999999999</v>
      </c>
      <c r="AP134" s="54">
        <v>2.2746277999999998E-3</v>
      </c>
      <c r="AQ134" s="54">
        <v>2.0877484000000001E-4</v>
      </c>
      <c r="AR134" s="54">
        <v>34.707397</v>
      </c>
      <c r="AS134" s="54">
        <v>0.25834392</v>
      </c>
      <c r="AT134" s="54">
        <v>0.22352129000000001</v>
      </c>
      <c r="AU134" s="54">
        <v>4.2033084422784502E-3</v>
      </c>
      <c r="AV134" s="54">
        <v>0.48606851845634819</v>
      </c>
      <c r="AW134" s="54">
        <v>0.22784981400000001</v>
      </c>
      <c r="AX134" s="54">
        <v>0.42589860000000002</v>
      </c>
      <c r="AY134" s="54">
        <v>4.4569700057001137E-2</v>
      </c>
      <c r="AZ134" s="54">
        <v>0.75373306317209043</v>
      </c>
      <c r="BA134" s="54">
        <v>9.9920679999999994E-11</v>
      </c>
      <c r="BD134" s="59">
        <v>1.3459999999999999E-4</v>
      </c>
      <c r="BE134" s="59">
        <v>4.0025E-3</v>
      </c>
      <c r="BF134" s="59">
        <v>26.166508</v>
      </c>
      <c r="BG134" s="59">
        <v>7.8580569999999996</v>
      </c>
      <c r="BH134" s="59">
        <v>2.2695688999999999E-3</v>
      </c>
      <c r="BI134" s="59">
        <v>2.1113611E-4</v>
      </c>
      <c r="BJ134" s="59">
        <v>34.706580000000002</v>
      </c>
      <c r="BK134" s="59">
        <v>0.26183654000000001</v>
      </c>
      <c r="BL134" s="59">
        <v>0.24061494</v>
      </c>
      <c r="BM134" s="59">
        <v>8.4414980471695152E-3</v>
      </c>
      <c r="BN134" s="59">
        <v>0.51089297806245959</v>
      </c>
      <c r="BO134" s="59">
        <v>0.23484941000000001</v>
      </c>
      <c r="BP134" s="59">
        <v>0.43380518000000001</v>
      </c>
      <c r="BQ134" s="59">
        <v>6.3184015061502841E-2</v>
      </c>
      <c r="BR134" s="59">
        <v>0.77266120817659212</v>
      </c>
      <c r="BS134" s="59">
        <v>1.1487318E-10</v>
      </c>
    </row>
    <row r="135" spans="2:71" x14ac:dyDescent="0.25">
      <c r="B135" s="52">
        <v>1.2310000000000001E-4</v>
      </c>
      <c r="C135" s="52">
        <v>8.3300000000000006E-3</v>
      </c>
      <c r="D135" s="52">
        <v>23.856548</v>
      </c>
      <c r="E135" s="52">
        <v>8.1649180000000001</v>
      </c>
      <c r="F135" s="52">
        <v>2.2485349999999999E-3</v>
      </c>
      <c r="G135" s="52">
        <v>2.1848108999999999E-4</v>
      </c>
      <c r="H135" s="52">
        <v>34.648505999999998</v>
      </c>
      <c r="I135" s="52">
        <v>0.27034502500000002</v>
      </c>
      <c r="J135" s="52">
        <v>0.31610291000000001</v>
      </c>
      <c r="K135" s="52">
        <v>3.0663097089402531E-2</v>
      </c>
      <c r="L135" s="52">
        <v>0.61711103211243068</v>
      </c>
      <c r="M135" s="52">
        <v>0.26352198500000001</v>
      </c>
      <c r="N135" s="52">
        <v>0.47262615000000002</v>
      </c>
      <c r="O135" s="52">
        <v>0.15999265009344371</v>
      </c>
      <c r="P135" s="52">
        <v>0.93883218040828176</v>
      </c>
      <c r="Q135" s="65">
        <v>3.1440290000000001E-10</v>
      </c>
      <c r="T135" s="63">
        <v>1.2579999999999999E-4</v>
      </c>
      <c r="U135" s="63">
        <v>5.5785000000000001E-3</v>
      </c>
      <c r="V135" s="63">
        <v>25.406832000000001</v>
      </c>
      <c r="W135" s="63">
        <v>7.9510664999999996</v>
      </c>
      <c r="X135" s="63">
        <v>2.2596427999999999E-3</v>
      </c>
      <c r="Y135" s="63">
        <v>2.1352578E-4</v>
      </c>
      <c r="Z135" s="63">
        <v>34.653652000000001</v>
      </c>
      <c r="AA135" s="63">
        <v>0.26492491499999998</v>
      </c>
      <c r="AB135" s="63">
        <v>0.27848046999999998</v>
      </c>
      <c r="AC135" s="63">
        <v>1.9968929063147671E-2</v>
      </c>
      <c r="AD135" s="63">
        <v>0.56337431408207961</v>
      </c>
      <c r="AE135" s="63">
        <v>0.25012103000000002</v>
      </c>
      <c r="AF135" s="63">
        <v>0.44632302000000001</v>
      </c>
      <c r="AG135" s="63">
        <v>0.12789305008084739</v>
      </c>
      <c r="AH135" s="63">
        <v>0.87232722028612419</v>
      </c>
      <c r="AI135" s="66">
        <v>1.8892046000000001E-10</v>
      </c>
      <c r="AL135" s="54">
        <v>1.315E-4</v>
      </c>
      <c r="AM135" s="54">
        <v>3.9756000000000001E-3</v>
      </c>
      <c r="AN135" s="54">
        <v>26.957429999999999</v>
      </c>
      <c r="AO135" s="54">
        <v>7.7361293</v>
      </c>
      <c r="AP135" s="54">
        <v>2.2723520000000001E-3</v>
      </c>
      <c r="AQ135" s="54">
        <v>2.0879435999999999E-4</v>
      </c>
      <c r="AR135" s="54">
        <v>34.661586999999997</v>
      </c>
      <c r="AS135" s="54">
        <v>0.25794223999999999</v>
      </c>
      <c r="AT135" s="54">
        <v>0.24552236999999999</v>
      </c>
      <c r="AU135" s="54">
        <v>1.230373705149034E-2</v>
      </c>
      <c r="AV135" s="54">
        <v>0.51576834706791697</v>
      </c>
      <c r="AW135" s="54">
        <v>0.23748158999999999</v>
      </c>
      <c r="AX135" s="54">
        <v>0.42334654999999999</v>
      </c>
      <c r="AY135" s="54">
        <v>0.1010722900718221</v>
      </c>
      <c r="AZ135" s="54">
        <v>0.82189809523728818</v>
      </c>
      <c r="BA135" s="54">
        <v>1.3817990999999999E-10</v>
      </c>
      <c r="BD135" s="59">
        <v>1.3009999999999999E-4</v>
      </c>
      <c r="BE135" s="59">
        <v>4.8241999999999998E-3</v>
      </c>
      <c r="BF135" s="59">
        <v>26.167722999999999</v>
      </c>
      <c r="BG135" s="59">
        <v>7.8624790000000004</v>
      </c>
      <c r="BH135" s="59">
        <v>2.2674269999999998E-3</v>
      </c>
      <c r="BI135" s="59">
        <v>2.1115878E-4</v>
      </c>
      <c r="BJ135" s="59">
        <v>34.661679999999997</v>
      </c>
      <c r="BK135" s="59">
        <v>0.26140574</v>
      </c>
      <c r="BL135" s="59">
        <v>0.26314588</v>
      </c>
      <c r="BM135" s="59">
        <v>1.664480405802414E-2</v>
      </c>
      <c r="BN135" s="59">
        <v>0.54119642407588353</v>
      </c>
      <c r="BO135" s="59">
        <v>0.24414524000000001</v>
      </c>
      <c r="BP135" s="59">
        <v>0.43520514999999999</v>
      </c>
      <c r="BQ135" s="59">
        <v>0.11654117007734489</v>
      </c>
      <c r="BR135" s="59">
        <v>0.83771949224281106</v>
      </c>
      <c r="BS135" s="59">
        <v>1.6510127E-10</v>
      </c>
    </row>
    <row r="136" spans="2:71" x14ac:dyDescent="0.25">
      <c r="B136" s="52">
        <v>1.155E-4</v>
      </c>
      <c r="C136" s="52">
        <v>1.0489999999999999E-2</v>
      </c>
      <c r="D136" s="52">
        <v>23.840149</v>
      </c>
      <c r="E136" s="52">
        <v>8.1644260000000006</v>
      </c>
      <c r="F136" s="52">
        <v>2.2478594999999998E-3</v>
      </c>
      <c r="G136" s="52">
        <v>2.184981E-4</v>
      </c>
      <c r="H136" s="52">
        <v>34.608851999999999</v>
      </c>
      <c r="I136" s="52">
        <v>0.26907767999999999</v>
      </c>
      <c r="J136" s="52">
        <v>0.34166231000000002</v>
      </c>
      <c r="K136" s="52">
        <v>4.1756550137665632E-2</v>
      </c>
      <c r="L136" s="52">
        <v>0.65249654016560665</v>
      </c>
      <c r="M136" s="52">
        <v>0.27272232000000002</v>
      </c>
      <c r="N136" s="52">
        <v>0.47977745999999999</v>
      </c>
      <c r="O136" s="52">
        <v>0.2128129301193499</v>
      </c>
      <c r="P136" s="52">
        <v>1.0088873978911079</v>
      </c>
      <c r="Q136" s="65">
        <v>7.7089239999999995E-10</v>
      </c>
      <c r="T136" s="63">
        <v>1.167E-4</v>
      </c>
      <c r="U136" s="63">
        <v>6.9915999999999997E-3</v>
      </c>
      <c r="V136" s="63">
        <v>25.394081</v>
      </c>
      <c r="W136" s="63">
        <v>7.9545269999999997</v>
      </c>
      <c r="X136" s="63">
        <v>2.2584430000000002E-3</v>
      </c>
      <c r="Y136" s="63">
        <v>2.1356926000000001E-4</v>
      </c>
      <c r="Z136" s="63">
        <v>34.612949999999998</v>
      </c>
      <c r="AA136" s="63">
        <v>0.26420028000000001</v>
      </c>
      <c r="AB136" s="63">
        <v>0.30258628500000001</v>
      </c>
      <c r="AC136" s="63">
        <v>2.9994264084725129E-2</v>
      </c>
      <c r="AD136" s="63">
        <v>0.59678082910743013</v>
      </c>
      <c r="AE136" s="63">
        <v>0.25906034500000003</v>
      </c>
      <c r="AF136" s="63">
        <v>0.45208226000000001</v>
      </c>
      <c r="AG136" s="63">
        <v>0.17905696010300079</v>
      </c>
      <c r="AH136" s="63">
        <v>0.93943264049500419</v>
      </c>
      <c r="AI136" s="66">
        <v>3.4581553999999999E-10</v>
      </c>
      <c r="AL136" s="54">
        <v>1.209E-4</v>
      </c>
      <c r="AM136" s="54">
        <v>4.9633000000000004E-3</v>
      </c>
      <c r="AN136" s="54">
        <v>26.948788</v>
      </c>
      <c r="AO136" s="54">
        <v>7.7395069999999997</v>
      </c>
      <c r="AP136" s="54">
        <v>2.2706444999999998E-3</v>
      </c>
      <c r="AQ136" s="54">
        <v>2.0884699999999999E-4</v>
      </c>
      <c r="AR136" s="54">
        <v>34.619335</v>
      </c>
      <c r="AS136" s="54">
        <v>0.25760928599999999</v>
      </c>
      <c r="AT136" s="54">
        <v>0.26829934999999999</v>
      </c>
      <c r="AU136" s="54">
        <v>2.1280120065714319E-2</v>
      </c>
      <c r="AV136" s="54">
        <v>0.54718875608525896</v>
      </c>
      <c r="AW136" s="54">
        <v>0.24628903499999999</v>
      </c>
      <c r="AX136" s="54">
        <v>0.42756273</v>
      </c>
      <c r="AY136" s="54">
        <v>0.1514429300914773</v>
      </c>
      <c r="AZ136" s="54">
        <v>0.88736642537757449</v>
      </c>
      <c r="BA136" s="54">
        <v>2.1868074E-10</v>
      </c>
      <c r="BD136" s="59">
        <v>1.2010000000000001E-4</v>
      </c>
      <c r="BE136" s="59">
        <v>6.0420999999999999E-3</v>
      </c>
      <c r="BF136" s="59">
        <v>26.158535000000001</v>
      </c>
      <c r="BG136" s="59">
        <v>7.8657928000000004</v>
      </c>
      <c r="BH136" s="59">
        <v>2.2659109000000002E-3</v>
      </c>
      <c r="BI136" s="59">
        <v>2.1120087E-4</v>
      </c>
      <c r="BJ136" s="59">
        <v>34.619877000000002</v>
      </c>
      <c r="BK136" s="59">
        <v>0.26095093000000003</v>
      </c>
      <c r="BL136" s="59">
        <v>0.28679613999999998</v>
      </c>
      <c r="BM136" s="59">
        <v>2.626537207623288E-2</v>
      </c>
      <c r="BN136" s="59">
        <v>0.57401244209760616</v>
      </c>
      <c r="BO136" s="59">
        <v>0.25310375000000002</v>
      </c>
      <c r="BP136" s="59">
        <v>0.44043565000000001</v>
      </c>
      <c r="BQ136" s="59">
        <v>0.1677680600989101</v>
      </c>
      <c r="BR136" s="59">
        <v>0.90405009038500739</v>
      </c>
      <c r="BS136" s="59">
        <v>2.8552050000000002E-10</v>
      </c>
    </row>
    <row r="137" spans="2:71" x14ac:dyDescent="0.25">
      <c r="B137" s="52">
        <v>1.032E-4</v>
      </c>
      <c r="C137" s="52">
        <v>1.0266300000000001E-2</v>
      </c>
      <c r="D137" s="52">
        <v>23.940117000000001</v>
      </c>
      <c r="E137" s="52">
        <v>8.1616020000000002</v>
      </c>
      <c r="F137" s="52">
        <v>2.2481072000000001E-3</v>
      </c>
      <c r="G137" s="52">
        <v>2.1846022000000001E-4</v>
      </c>
      <c r="H137" s="52">
        <v>34.559002</v>
      </c>
      <c r="I137" s="52">
        <v>0.26927797399999998</v>
      </c>
      <c r="J137" s="52">
        <v>0.35437587999999998</v>
      </c>
      <c r="K137" s="52">
        <v>4.4960610130553802E-2</v>
      </c>
      <c r="L137" s="52">
        <v>0.66861446415877346</v>
      </c>
      <c r="M137" s="52">
        <v>0.27917440999999998</v>
      </c>
      <c r="N137" s="52">
        <v>0.4808557</v>
      </c>
      <c r="O137" s="52">
        <v>0.24380090013219591</v>
      </c>
      <c r="P137" s="52">
        <v>1.0503904129321959</v>
      </c>
      <c r="Q137" s="65">
        <v>1.9805833999999999E-3</v>
      </c>
      <c r="T137" s="63">
        <v>1.026E-4</v>
      </c>
      <c r="U137" s="63">
        <v>7.1853000000000004E-3</v>
      </c>
      <c r="V137" s="63">
        <v>25.490639000000002</v>
      </c>
      <c r="W137" s="63">
        <v>7.9573289999999997</v>
      </c>
      <c r="X137" s="63">
        <v>2.2577095999999999E-3</v>
      </c>
      <c r="Y137" s="63">
        <v>2.1350315E-4</v>
      </c>
      <c r="Z137" s="63">
        <v>34.562137999999997</v>
      </c>
      <c r="AA137" s="63">
        <v>0.26423664000000002</v>
      </c>
      <c r="AB137" s="63">
        <v>0.31519382000000001</v>
      </c>
      <c r="AC137" s="63">
        <v>3.4178767089912153E-2</v>
      </c>
      <c r="AD137" s="63">
        <v>0.61360922711381782</v>
      </c>
      <c r="AE137" s="63">
        <v>0.26528355999999997</v>
      </c>
      <c r="AF137" s="63">
        <v>0.45289259999999998</v>
      </c>
      <c r="AG137" s="63">
        <v>0.21166453011541461</v>
      </c>
      <c r="AH137" s="63">
        <v>0.97997118867357258</v>
      </c>
      <c r="AI137" s="66">
        <v>4.8137589999999998E-10</v>
      </c>
      <c r="AL137" s="54">
        <v>1.049E-4</v>
      </c>
      <c r="AM137" s="54">
        <v>5.2690999999999997E-3</v>
      </c>
      <c r="AN137" s="54">
        <v>27.041931000000002</v>
      </c>
      <c r="AO137" s="54">
        <v>7.7432302999999996</v>
      </c>
      <c r="AP137" s="54">
        <v>2.2689327999999998E-3</v>
      </c>
      <c r="AQ137" s="54">
        <v>2.0877912000000001E-4</v>
      </c>
      <c r="AR137" s="54">
        <v>34.567256999999998</v>
      </c>
      <c r="AS137" s="54">
        <v>0.25783760999999999</v>
      </c>
      <c r="AT137" s="54">
        <v>0.28109044399999999</v>
      </c>
      <c r="AU137" s="54">
        <v>2.5929756072297441E-2</v>
      </c>
      <c r="AV137" s="54">
        <v>0.56485781009333325</v>
      </c>
      <c r="AW137" s="54">
        <v>0.25263111999999999</v>
      </c>
      <c r="AX137" s="54">
        <v>0.42827018</v>
      </c>
      <c r="AY137" s="54">
        <v>0.18609086010462911</v>
      </c>
      <c r="AZ137" s="54">
        <v>0.92985098749038841</v>
      </c>
      <c r="BA137" s="54">
        <v>2.8884191999999998E-10</v>
      </c>
      <c r="BD137" s="59">
        <v>1.049E-4</v>
      </c>
      <c r="BE137" s="59">
        <v>6.2731999999999996E-3</v>
      </c>
      <c r="BF137" s="59">
        <v>26.256021</v>
      </c>
      <c r="BG137" s="59">
        <v>7.868754</v>
      </c>
      <c r="BH137" s="59">
        <v>2.2646490000000001E-3</v>
      </c>
      <c r="BI137" s="59">
        <v>2.1112885000000001E-4</v>
      </c>
      <c r="BJ137" s="59">
        <v>34.568126999999997</v>
      </c>
      <c r="BK137" s="59">
        <v>0.26110024999999998</v>
      </c>
      <c r="BL137" s="59">
        <v>0.29926775</v>
      </c>
      <c r="BM137" s="59">
        <v>3.05636360820115E-2</v>
      </c>
      <c r="BN137" s="59">
        <v>0.59093163610468824</v>
      </c>
      <c r="BO137" s="59">
        <v>0.25933921999999998</v>
      </c>
      <c r="BP137" s="59">
        <v>0.44117919</v>
      </c>
      <c r="BQ137" s="59">
        <v>0.20099589011169011</v>
      </c>
      <c r="BR137" s="59">
        <v>0.94512294349744952</v>
      </c>
      <c r="BS137" s="59">
        <v>3.848407E-10</v>
      </c>
    </row>
    <row r="138" spans="2:71" x14ac:dyDescent="0.25">
      <c r="B138" s="52" t="str" cm="1">
        <f t="array" ref="B138:B145">TRANSPOSE(Fe!AC16:AJ16)</f>
        <v>NA</v>
      </c>
      <c r="C138" s="52" t="str" cm="1">
        <f t="array" ref="C138:C145">TRANSPOSE('PO4'!AC16:AJ16)</f>
        <v>NA</v>
      </c>
      <c r="D138" s="52" t="str" cm="1">
        <f t="array" ref="D138:D145">TRANSPOSE(surface_T!AC16:AJ16)</f>
        <v>NaN</v>
      </c>
      <c r="E138" s="52" t="str" cm="1">
        <f t="array" ref="E138:E145">TRANSPOSE(surface_ph!AC16:AJ16)</f>
        <v>NaN</v>
      </c>
      <c r="F138" s="52" t="str" cm="1">
        <f t="array" ref="F138:F145">TRANSPOSE(surface_Alk!AC16:AJ16)</f>
        <v>NaN</v>
      </c>
      <c r="G138" s="52" t="str" cm="1">
        <f t="array" ref="G138:G145">TRANSPOSE(surface_oxugen!AC16:AJ16)</f>
        <v>NaN</v>
      </c>
      <c r="H138" s="52" t="str" cm="1">
        <f t="array" ref="H138:H145">TRANSPOSE(Surface_sal!AC16:AJ16)</f>
        <v>NaN</v>
      </c>
      <c r="I138" s="52" t="str" cm="1">
        <f t="array" ref="I138:I145">TRANSPOSE(picophyto!AC16:AJ16)</f>
        <v>NA</v>
      </c>
      <c r="J138" s="52" t="str" cm="1">
        <f t="array" ref="J138:J145">TRANSPOSE(nanophyto!AC16:AJ16)</f>
        <v>NA</v>
      </c>
      <c r="K138" s="52" t="str" cm="1">
        <f t="array" ref="K138:K145">TRANSPOSE(microphyto!AC16:AJ16)</f>
        <v>NA</v>
      </c>
      <c r="L138" s="52" t="str" cm="1">
        <f t="array" ref="L138:L145">TRANSPOSE(total_phyto!AC16:AJ16)</f>
        <v>NA</v>
      </c>
      <c r="M138" s="52" t="str" cm="1">
        <f t="array" ref="M138:M145">TRANSPOSE(nanozoo!AC16:AJ16)</f>
        <v>NA</v>
      </c>
      <c r="N138" s="52" t="str" cm="1">
        <f t="array" ref="N138:N145">TRANSPOSE(microzoo!AC16:AJ16)</f>
        <v>NA</v>
      </c>
      <c r="O138" s="52" t="str" cm="1">
        <f t="array" ref="O138:O145">TRANSPOSE(mesozoo!AC16:AJ16)</f>
        <v>NA</v>
      </c>
      <c r="P138" s="52" t="str" cm="1">
        <f t="array" ref="P138:P145">TRANSPOSE(total_zoo!AC16:AJ16)</f>
        <v>NA</v>
      </c>
      <c r="Q138" s="65" t="str" cm="1">
        <f t="array" ref="Q138:Q145">TRANSPOSE(foram!AC16:AJ16)</f>
        <v>NaN</v>
      </c>
      <c r="T138" s="63" t="str" cm="1">
        <f t="array" ref="T138:T145">TRANSPOSE(Fe!AC127:AJ127)</f>
        <v>NA</v>
      </c>
      <c r="U138" s="63" t="str" cm="1">
        <f t="array" ref="U138:U145">TRANSPOSE('PO4'!AC127:AJ127)</f>
        <v>NA</v>
      </c>
      <c r="V138" s="63" t="str" cm="1">
        <f t="array" ref="V138:V145">TRANSPOSE(surface_T!AC127:AJ127)</f>
        <v>NaN</v>
      </c>
      <c r="W138" s="63" t="str" cm="1">
        <f t="array" ref="W138:W145">TRANSPOSE(surface_ph!AC127:AJ127)</f>
        <v>NaN</v>
      </c>
      <c r="X138" s="63" t="str" cm="1">
        <f t="array" ref="X138:X145">TRANSPOSE(surface_Alk!AC127:AJ127)</f>
        <v>NaN</v>
      </c>
      <c r="Y138" s="63" t="str" cm="1">
        <f t="array" ref="Y138:Y145">TRANSPOSE(surface_oxugen!AC127:AJ127)</f>
        <v>NaN</v>
      </c>
      <c r="Z138" s="63" t="str" cm="1">
        <f t="array" ref="Z138:Z145">TRANSPOSE(Surface_sal!AC127:AJ127)</f>
        <v>NaN</v>
      </c>
      <c r="AA138" s="63" t="str" cm="1">
        <f t="array" ref="AA138:AA145">TRANSPOSE(picophyto!AC127:AJ127)</f>
        <v>NA</v>
      </c>
      <c r="AB138" s="63" t="str" cm="1">
        <f t="array" ref="AB138:AB145">TRANSPOSE(nanophyto!AC127:AJ127)</f>
        <v>NA</v>
      </c>
      <c r="AC138" s="63" t="str" cm="1">
        <f t="array" ref="AC138:AC145">TRANSPOSE(microphyto!AC127:AJ127)</f>
        <v>NA</v>
      </c>
      <c r="AD138" s="63" t="str" cm="1">
        <f t="array" ref="AD138:AD145">TRANSPOSE(total_phyto!AC127:AJ127)</f>
        <v>NA</v>
      </c>
      <c r="AE138" s="63" t="str" cm="1">
        <f t="array" ref="AE138:AE145">TRANSPOSE(nanozoo!AC127:AJ127)</f>
        <v>NA</v>
      </c>
      <c r="AF138" s="63" t="str" cm="1">
        <f t="array" ref="AF138:AF145">TRANSPOSE(microzoo!AC127:AJ127)</f>
        <v>NA</v>
      </c>
      <c r="AG138" s="63" t="str" cm="1">
        <f t="array" ref="AG138:AG145">TRANSPOSE(mesozoo!AC127:AJ127)</f>
        <v>NA</v>
      </c>
      <c r="AH138" s="63" t="str" cm="1">
        <f t="array" ref="AH138:AH145">TRANSPOSE(total_zoo!AC127:AJ127)</f>
        <v>NA</v>
      </c>
      <c r="AI138" s="66" t="str" cm="1">
        <f t="array" ref="AI138:AI145">TRANSPOSE(foram!AC127:AJ127)</f>
        <v>NaN</v>
      </c>
      <c r="AL138" s="54" t="str" cm="1">
        <f t="array" ref="AL138:AL145">TRANSPOSE(Fe!AC164:AJ164)</f>
        <v>NA</v>
      </c>
      <c r="AM138" s="54" t="str" cm="1">
        <f t="array" ref="AM138:AM145">TRANSPOSE('PO4'!AC164:AJ164)</f>
        <v>NA</v>
      </c>
      <c r="AN138" s="54" t="str" cm="1">
        <f t="array" ref="AN138:AN145">TRANSPOSE(surface_T!AC164:AJ164)</f>
        <v>NaN</v>
      </c>
      <c r="AO138" s="54" t="str" cm="1">
        <f t="array" ref="AO138:AO145">TRANSPOSE(surface_ph!AC164:AJ164)</f>
        <v>NaN</v>
      </c>
      <c r="AP138" s="54" t="str" cm="1">
        <f t="array" ref="AP138:AP145">TRANSPOSE(surface_Alk!AC164:AJ164)</f>
        <v>NaN</v>
      </c>
      <c r="AQ138" s="54" t="str" cm="1">
        <f t="array" ref="AQ138:AQ145">TRANSPOSE(surface_oxugen!AC164:AJ164)</f>
        <v>NaN</v>
      </c>
      <c r="AR138" s="54" t="str" cm="1">
        <f t="array" ref="AR138:AR145">TRANSPOSE(Surface_sal!AC164:AJ164)</f>
        <v>NaN</v>
      </c>
      <c r="AS138" s="54" t="str" cm="1">
        <f t="array" ref="AS138:AS145">TRANSPOSE(picophyto!AC164:AJ164)</f>
        <v>NA</v>
      </c>
      <c r="AT138" s="54" t="str" cm="1">
        <f t="array" ref="AT138:AT145">TRANSPOSE(nanophyto!AC164:AJ164)</f>
        <v>NA</v>
      </c>
      <c r="AU138" s="54" t="str" cm="1">
        <f t="array" ref="AU138:AU145">TRANSPOSE(microphyto!AC164:AJ164)</f>
        <v>NA</v>
      </c>
      <c r="AV138" s="54" t="str" cm="1">
        <f t="array" ref="AV138:AV145">TRANSPOSE(total_phyto!AC164:AJ164)</f>
        <v>NA</v>
      </c>
      <c r="AW138" s="54" t="str" cm="1">
        <f t="array" ref="AW138:AW145">TRANSPOSE(nanozoo!AC164:AJ164)</f>
        <v>NA</v>
      </c>
      <c r="AX138" s="54" t="str" cm="1">
        <f t="array" ref="AX138:AX145">TRANSPOSE(microzoo!AC164:AJ164)</f>
        <v>NA</v>
      </c>
      <c r="AY138" s="54" t="str" cm="1">
        <f t="array" ref="AY138:AY145">TRANSPOSE(mesozoo!AC164:AJ164)</f>
        <v>NA</v>
      </c>
      <c r="AZ138" s="54" t="str" cm="1">
        <f t="array" ref="AZ138:AZ145">TRANSPOSE(total_zoo!AC164:AJ164)</f>
        <v>NA</v>
      </c>
      <c r="BA138" s="54" t="str" cm="1">
        <f t="array" ref="BA138:BA145">TRANSPOSE(foram!AC164:AJ164)</f>
        <v>NaN</v>
      </c>
      <c r="BD138" s="59" t="str" cm="1">
        <f t="array" ref="BD138:BD145">TRANSPOSE(Fe!AC90:AJ90)</f>
        <v>NA</v>
      </c>
      <c r="BE138" s="59" t="str" cm="1">
        <f t="array" ref="BE138:BE145">TRANSPOSE('PO4'!AC90:AJ90)</f>
        <v>NA</v>
      </c>
      <c r="BF138" s="59" t="str" cm="1">
        <f t="array" ref="BF138:BF145">TRANSPOSE(surface_T!AC90:AJ90)</f>
        <v>NaN</v>
      </c>
      <c r="BG138" s="59" t="str" cm="1">
        <f t="array" ref="BG138:BG145">TRANSPOSE(surface_ph!AC90:AJ90)</f>
        <v>NaN</v>
      </c>
      <c r="BH138" s="59" t="str" cm="1">
        <f t="array" ref="BH138:BH145">TRANSPOSE(surface_Alk!AC90:AJ90)</f>
        <v>NaN</v>
      </c>
      <c r="BI138" s="59" t="str" cm="1">
        <f t="array" ref="BI138:BI145">TRANSPOSE(surface_oxugen!AC90:AJ90)</f>
        <v>NaN</v>
      </c>
      <c r="BJ138" s="59" t="str" cm="1">
        <f t="array" ref="BJ138:BJ145">TRANSPOSE(Surface_sal!AC90:AJ90)</f>
        <v>NaN</v>
      </c>
      <c r="BK138" s="59" t="str" cm="1">
        <f t="array" ref="BK138:BK145">TRANSPOSE(picophyto!AC90:AJ90)</f>
        <v>NA</v>
      </c>
      <c r="BL138" s="59" t="str" cm="1">
        <f t="array" ref="BL138:BL145">TRANSPOSE(nanophyto!AC90:AJ90)</f>
        <v>NA</v>
      </c>
      <c r="BM138" s="59" t="str" cm="1">
        <f t="array" ref="BM138:BM145">TRANSPOSE(microphyto!AC90:AJ90)</f>
        <v>NA</v>
      </c>
      <c r="BN138" s="59" t="str" cm="1">
        <f t="array" ref="BN138:BN145">TRANSPOSE(total_phyto!AC90:AJ90)</f>
        <v>NA</v>
      </c>
      <c r="BO138" s="59" t="str" cm="1">
        <f t="array" ref="BO138:BO145">TRANSPOSE(nanozoo!AC90:AJ90)</f>
        <v>NA</v>
      </c>
      <c r="BP138" s="59" t="str" cm="1">
        <f t="array" ref="BP138:BP145">TRANSPOSE(microzoo!AC90:AJ90)</f>
        <v>NA</v>
      </c>
      <c r="BQ138" s="59" t="str" cm="1">
        <f t="array" ref="BQ138:BQ145">TRANSPOSE(mesozoo!AC90:AJ90)</f>
        <v>NA</v>
      </c>
      <c r="BR138" s="59" t="str" cm="1">
        <f t="array" ref="BR138:BR145">TRANSPOSE(total_zoo!AC90:AJ90)</f>
        <v>NA</v>
      </c>
      <c r="BS138" s="59" t="str" cm="1">
        <f t="array" ref="BS138:BS145">TRANSPOSE(foram!AC90:AJ90)</f>
        <v>NaN</v>
      </c>
    </row>
    <row r="139" spans="2:71" x14ac:dyDescent="0.25">
      <c r="B139" s="52" t="str">
        <v>NA</v>
      </c>
      <c r="C139" s="52" t="str">
        <v>NA</v>
      </c>
      <c r="D139" s="52" t="str">
        <v>NaN</v>
      </c>
      <c r="E139" s="52" t="str">
        <v>NaN</v>
      </c>
      <c r="F139" s="52" t="str">
        <v>NaN</v>
      </c>
      <c r="G139" s="52" t="str">
        <v>NaN</v>
      </c>
      <c r="H139" s="52" t="str">
        <v>NaN</v>
      </c>
      <c r="I139" s="52" t="str">
        <v>NA</v>
      </c>
      <c r="J139" s="52" t="str">
        <v>NA</v>
      </c>
      <c r="K139" s="52" t="str">
        <v>NA</v>
      </c>
      <c r="L139" s="52" t="str">
        <v>NA</v>
      </c>
      <c r="M139" s="52" t="str">
        <v>NA</v>
      </c>
      <c r="N139" s="52" t="str">
        <v>NA</v>
      </c>
      <c r="O139" s="52" t="str">
        <v>NA</v>
      </c>
      <c r="P139" s="52" t="str">
        <v>NA</v>
      </c>
      <c r="Q139" s="65" t="str">
        <v>NaN</v>
      </c>
      <c r="T139" s="63" t="str">
        <v>NA</v>
      </c>
      <c r="U139" s="63" t="str">
        <v>NA</v>
      </c>
      <c r="V139" s="63" t="str">
        <v>NaN</v>
      </c>
      <c r="W139" s="63" t="str">
        <v>NaN</v>
      </c>
      <c r="X139" s="63" t="str">
        <v>NaN</v>
      </c>
      <c r="Y139" s="63" t="str">
        <v>NaN</v>
      </c>
      <c r="Z139" s="63" t="str">
        <v>NaN</v>
      </c>
      <c r="AA139" s="63" t="str">
        <v>NA</v>
      </c>
      <c r="AB139" s="63" t="str">
        <v>NA</v>
      </c>
      <c r="AC139" s="63" t="str">
        <v>NA</v>
      </c>
      <c r="AD139" s="63" t="str">
        <v>NA</v>
      </c>
      <c r="AE139" s="63" t="str">
        <v>NA</v>
      </c>
      <c r="AF139" s="63" t="str">
        <v>NA</v>
      </c>
      <c r="AG139" s="63" t="str">
        <v>NA</v>
      </c>
      <c r="AH139" s="63" t="str">
        <v>NA</v>
      </c>
      <c r="AI139" s="66" t="str">
        <v>NaN</v>
      </c>
      <c r="AL139" s="54" t="str">
        <v>NA</v>
      </c>
      <c r="AM139" s="54" t="str">
        <v>NA</v>
      </c>
      <c r="AN139" s="54" t="str">
        <v>NaN</v>
      </c>
      <c r="AO139" s="54" t="str">
        <v>NaN</v>
      </c>
      <c r="AP139" s="54" t="str">
        <v>NaN</v>
      </c>
      <c r="AQ139" s="54" t="str">
        <v>NaN</v>
      </c>
      <c r="AR139" s="54" t="str">
        <v>NaN</v>
      </c>
      <c r="AS139" s="54" t="str">
        <v>NA</v>
      </c>
      <c r="AT139" s="54" t="str">
        <v>NA</v>
      </c>
      <c r="AU139" s="54" t="str">
        <v>NA</v>
      </c>
      <c r="AV139" s="54" t="str">
        <v>NA</v>
      </c>
      <c r="AW139" s="54" t="str">
        <v>NA</v>
      </c>
      <c r="AX139" s="54" t="str">
        <v>NA</v>
      </c>
      <c r="AY139" s="54" t="str">
        <v>NA</v>
      </c>
      <c r="AZ139" s="54" t="str">
        <v>NA</v>
      </c>
      <c r="BA139" s="54" t="str">
        <v>NaN</v>
      </c>
      <c r="BD139" s="59" t="str">
        <v>NA</v>
      </c>
      <c r="BE139" s="59" t="str">
        <v>NA</v>
      </c>
      <c r="BF139" s="59" t="str">
        <v>NaN</v>
      </c>
      <c r="BG139" s="59" t="str">
        <v>NaN</v>
      </c>
      <c r="BH139" s="59" t="str">
        <v>NaN</v>
      </c>
      <c r="BI139" s="59" t="str">
        <v>NaN</v>
      </c>
      <c r="BJ139" s="59" t="str">
        <v>NaN</v>
      </c>
      <c r="BK139" s="59" t="str">
        <v>NA</v>
      </c>
      <c r="BL139" s="59" t="str">
        <v>NA</v>
      </c>
      <c r="BM139" s="59" t="str">
        <v>NA</v>
      </c>
      <c r="BN139" s="59" t="str">
        <v>NA</v>
      </c>
      <c r="BO139" s="59" t="str">
        <v>NA</v>
      </c>
      <c r="BP139" s="59" t="str">
        <v>NA</v>
      </c>
      <c r="BQ139" s="59" t="str">
        <v>NA</v>
      </c>
      <c r="BR139" s="59" t="str">
        <v>NA</v>
      </c>
      <c r="BS139" s="59" t="str">
        <v>NaN</v>
      </c>
    </row>
    <row r="140" spans="2:71" x14ac:dyDescent="0.25">
      <c r="B140" s="52">
        <v>1.37E-4</v>
      </c>
      <c r="C140" s="52">
        <v>7.9497000000000005E-3</v>
      </c>
      <c r="D140" s="52">
        <v>24.692160000000001</v>
      </c>
      <c r="E140" s="52">
        <v>8.1533300000000004</v>
      </c>
      <c r="F140" s="52">
        <v>2.2509740000000002E-3</v>
      </c>
      <c r="G140" s="52">
        <v>2.1588065E-4</v>
      </c>
      <c r="H140" s="52">
        <v>34.736780000000003</v>
      </c>
      <c r="I140" s="52">
        <v>0.26526747000000001</v>
      </c>
      <c r="J140" s="52">
        <v>0.25530040999999998</v>
      </c>
      <c r="K140" s="52">
        <v>1.900770909378412E-2</v>
      </c>
      <c r="L140" s="52">
        <v>0.53957558911514569</v>
      </c>
      <c r="M140" s="52">
        <v>0.23934414000000001</v>
      </c>
      <c r="N140" s="52">
        <v>0.44977264</v>
      </c>
      <c r="O140" s="52">
        <v>5.1341580066816439E-2</v>
      </c>
      <c r="P140" s="52">
        <v>0.77991540024125583</v>
      </c>
      <c r="Q140" s="65">
        <v>1.7440076000000001E-10</v>
      </c>
      <c r="T140" s="63">
        <v>1.395E-4</v>
      </c>
      <c r="U140" s="63">
        <v>4.3255000000000004E-3</v>
      </c>
      <c r="V140" s="63">
        <v>26.239799999999999</v>
      </c>
      <c r="W140" s="63">
        <v>7.9415380000000004</v>
      </c>
      <c r="X140" s="63">
        <v>2.2629318E-3</v>
      </c>
      <c r="Y140" s="63">
        <v>2.1126911000000001E-4</v>
      </c>
      <c r="Z140" s="63">
        <v>34.74644</v>
      </c>
      <c r="AA140" s="63">
        <v>0.25964261599999999</v>
      </c>
      <c r="AB140" s="63">
        <v>0.21657966400000001</v>
      </c>
      <c r="AC140" s="63">
        <v>6.1142720492400196E-3</v>
      </c>
      <c r="AD140" s="63">
        <v>0.48233655206455711</v>
      </c>
      <c r="AE140" s="63">
        <v>0.2231051</v>
      </c>
      <c r="AF140" s="63">
        <v>0.43532975000000002</v>
      </c>
      <c r="AG140" s="63">
        <v>2.1590107229697199E-4</v>
      </c>
      <c r="AH140" s="63">
        <v>0.70503326818310197</v>
      </c>
      <c r="AI140" s="66">
        <v>1.00534164E-10</v>
      </c>
      <c r="AL140" s="54">
        <v>1.4630000000000001E-4</v>
      </c>
      <c r="AM140" s="54">
        <v>2.8503000000000001E-3</v>
      </c>
      <c r="AN140" s="54">
        <v>27.775278</v>
      </c>
      <c r="AO140" s="54">
        <v>7.7314100000000003</v>
      </c>
      <c r="AP140" s="54">
        <v>2.2766776000000002E-3</v>
      </c>
      <c r="AQ140" s="54">
        <v>2.0674906E-4</v>
      </c>
      <c r="AR140" s="54">
        <v>34.761462999999999</v>
      </c>
      <c r="AS140" s="54">
        <v>0.25085833000000002</v>
      </c>
      <c r="AT140" s="54">
        <v>0.187726433</v>
      </c>
      <c r="AU140" s="54">
        <v>9.6487370800000001E-9</v>
      </c>
      <c r="AV140" s="54">
        <v>0.43858477266142482</v>
      </c>
      <c r="AW140" s="54">
        <v>0.21251940999999999</v>
      </c>
      <c r="AX140" s="54">
        <v>0.39429335999999998</v>
      </c>
      <c r="AY140" s="54">
        <v>1.265880413E-9</v>
      </c>
      <c r="AZ140" s="54">
        <v>0.67579472635758642</v>
      </c>
      <c r="BA140" s="54">
        <v>7.85864E-11</v>
      </c>
      <c r="BD140" s="59">
        <v>1.4469999999999999E-4</v>
      </c>
      <c r="BE140" s="59">
        <v>3.712E-3</v>
      </c>
      <c r="BF140" s="59">
        <v>26.979631000000001</v>
      </c>
      <c r="BG140" s="59">
        <v>7.8541889999999999</v>
      </c>
      <c r="BH140" s="59">
        <v>2.2713690000000001E-3</v>
      </c>
      <c r="BI140" s="59">
        <v>2.0903735000000001E-4</v>
      </c>
      <c r="BJ140" s="59">
        <v>34.758502999999997</v>
      </c>
      <c r="BK140" s="59">
        <v>0.25541791000000003</v>
      </c>
      <c r="BL140" s="59">
        <v>0.20458456999999999</v>
      </c>
      <c r="BM140" s="59">
        <v>3.0116825450843799E-3</v>
      </c>
      <c r="BN140" s="59">
        <v>0.46301416255946221</v>
      </c>
      <c r="BO140" s="59">
        <v>0.21846402000000001</v>
      </c>
      <c r="BP140" s="59">
        <v>0.41896622</v>
      </c>
      <c r="BQ140" s="59">
        <v>2.432873373E-9</v>
      </c>
      <c r="BR140" s="59">
        <v>0.67626821252457936</v>
      </c>
      <c r="BS140" s="59">
        <v>9.1557249999999994E-11</v>
      </c>
    </row>
    <row r="141" spans="2:71" x14ac:dyDescent="0.25">
      <c r="B141" s="52">
        <v>1.2219999999999999E-4</v>
      </c>
      <c r="C141" s="52">
        <v>3.5959E-3</v>
      </c>
      <c r="D141" s="52">
        <v>24.757615999999999</v>
      </c>
      <c r="E141" s="52">
        <v>8.1581080000000004</v>
      </c>
      <c r="F141" s="52">
        <v>2.2474578999999999E-3</v>
      </c>
      <c r="G141" s="52">
        <v>2.161133E-4</v>
      </c>
      <c r="H141" s="52">
        <v>34.676346000000002</v>
      </c>
      <c r="I141" s="52">
        <v>0.27235641999999999</v>
      </c>
      <c r="J141" s="52">
        <v>0.25249424999999998</v>
      </c>
      <c r="K141" s="52">
        <v>3.1066895401391501E-3</v>
      </c>
      <c r="L141" s="52">
        <v>0.52795735955377332</v>
      </c>
      <c r="M141" s="52">
        <v>0.245145265</v>
      </c>
      <c r="N141" s="52">
        <v>0.45497388999999999</v>
      </c>
      <c r="O141" s="52">
        <v>6.2452070057976088E-2</v>
      </c>
      <c r="P141" s="52">
        <v>0.80482125816075745</v>
      </c>
      <c r="Q141" s="65">
        <v>1.0265761999999999E-10</v>
      </c>
      <c r="T141" s="63">
        <v>1.282E-4</v>
      </c>
      <c r="U141" s="63">
        <v>2.6979E-3</v>
      </c>
      <c r="V141" s="63">
        <v>26.306284000000002</v>
      </c>
      <c r="W141" s="63">
        <v>7.9439310000000001</v>
      </c>
      <c r="X141" s="63">
        <v>2.2590900000000001E-3</v>
      </c>
      <c r="Y141" s="63">
        <v>2.1118792999999999E-4</v>
      </c>
      <c r="Z141" s="63">
        <v>34.680630000000001</v>
      </c>
      <c r="AA141" s="63">
        <v>0.26504443999999999</v>
      </c>
      <c r="AB141" s="63">
        <v>0.22023501000000001</v>
      </c>
      <c r="AC141" s="63">
        <v>9.6993554000000005E-10</v>
      </c>
      <c r="AD141" s="63">
        <v>0.48527945098229019</v>
      </c>
      <c r="AE141" s="63">
        <v>0.23106504</v>
      </c>
      <c r="AF141" s="63">
        <v>0.44267700999999998</v>
      </c>
      <c r="AG141" s="63">
        <v>2.770943605271314E-2</v>
      </c>
      <c r="AH141" s="63">
        <v>0.74676806214220282</v>
      </c>
      <c r="AI141" s="66">
        <v>8.7688839999999999E-11</v>
      </c>
      <c r="AL141" s="54">
        <v>1.36E-4</v>
      </c>
      <c r="AM141" s="54">
        <v>2.0479999999999999E-3</v>
      </c>
      <c r="AN141" s="54">
        <v>27.846464000000001</v>
      </c>
      <c r="AO141" s="54">
        <v>7.732056</v>
      </c>
      <c r="AP141" s="54">
        <v>2.2722897000000001E-3</v>
      </c>
      <c r="AQ141" s="54">
        <v>2.0656852999999999E-4</v>
      </c>
      <c r="AR141" s="54">
        <v>34.688445999999999</v>
      </c>
      <c r="AS141" s="54">
        <v>0.25692582600000002</v>
      </c>
      <c r="AT141" s="54">
        <v>0.192758187</v>
      </c>
      <c r="AU141" s="54">
        <v>4.6386335200000001E-10</v>
      </c>
      <c r="AV141" s="54">
        <v>0.44968401347524062</v>
      </c>
      <c r="AW141" s="54">
        <v>0.21835006000000001</v>
      </c>
      <c r="AX141" s="54">
        <v>0.42888968999999999</v>
      </c>
      <c r="AY141" s="54">
        <v>6.7461644871837697E-4</v>
      </c>
      <c r="AZ141" s="54">
        <v>0.70442919353173961</v>
      </c>
      <c r="BA141" s="54">
        <v>7.7917410000000005E-11</v>
      </c>
      <c r="BD141" s="59">
        <v>1.3359999999999999E-4</v>
      </c>
      <c r="BE141" s="59">
        <v>2.3747999999999998E-3</v>
      </c>
      <c r="BF141" s="59">
        <v>27.054069999999999</v>
      </c>
      <c r="BG141" s="59">
        <v>7.8563000000000001</v>
      </c>
      <c r="BH141" s="59">
        <v>2.2672146999999998E-3</v>
      </c>
      <c r="BI141" s="59">
        <v>2.0890494999999999E-4</v>
      </c>
      <c r="BJ141" s="59">
        <v>34.689140000000002</v>
      </c>
      <c r="BK141" s="59">
        <v>0.26121739999999999</v>
      </c>
      <c r="BL141" s="59">
        <v>0.20665338</v>
      </c>
      <c r="BM141" s="59">
        <v>6.6719798000000003E-10</v>
      </c>
      <c r="BN141" s="59">
        <v>0.46787078067908933</v>
      </c>
      <c r="BO141" s="59">
        <v>0.22462519</v>
      </c>
      <c r="BP141" s="59">
        <v>0.43819300999999999</v>
      </c>
      <c r="BQ141" s="59">
        <v>1.1863249050806299E-2</v>
      </c>
      <c r="BR141" s="59">
        <v>0.71595756513382758</v>
      </c>
      <c r="BS141" s="59">
        <v>8.2940445999999999E-11</v>
      </c>
    </row>
    <row r="142" spans="2:71" x14ac:dyDescent="0.25">
      <c r="B142" s="52">
        <v>1.27E-4</v>
      </c>
      <c r="C142" s="52">
        <v>3.9810999999999996E-3</v>
      </c>
      <c r="D142" s="52">
        <v>24.998176999999998</v>
      </c>
      <c r="E142" s="52">
        <v>8.1592459999999996</v>
      </c>
      <c r="F142" s="52">
        <v>2.2456415000000002E-3</v>
      </c>
      <c r="G142" s="52">
        <v>2.1541084999999999E-4</v>
      </c>
      <c r="H142" s="52">
        <v>34.643962999999999</v>
      </c>
      <c r="I142" s="52">
        <v>0.27038698999999999</v>
      </c>
      <c r="J142" s="52">
        <v>0.27213037000000001</v>
      </c>
      <c r="K142" s="52">
        <v>1.058282204599453E-2</v>
      </c>
      <c r="L142" s="52">
        <v>0.55310018206130829</v>
      </c>
      <c r="M142" s="52">
        <v>0.25497043000000003</v>
      </c>
      <c r="N142" s="52">
        <v>0.44508954000000001</v>
      </c>
      <c r="O142" s="52">
        <v>0.1242227300708403</v>
      </c>
      <c r="P142" s="52">
        <v>0.86762933620332927</v>
      </c>
      <c r="Q142" s="65">
        <v>1.3232200000000001E-10</v>
      </c>
      <c r="T142" s="63">
        <v>1.326E-4</v>
      </c>
      <c r="U142" s="63">
        <v>3.0052E-3</v>
      </c>
      <c r="V142" s="63">
        <v>26.544699999999999</v>
      </c>
      <c r="W142" s="63">
        <v>7.950304</v>
      </c>
      <c r="X142" s="63">
        <v>2.2570951999999998E-3</v>
      </c>
      <c r="Y142" s="63">
        <v>2.1053523000000001E-4</v>
      </c>
      <c r="Z142" s="63">
        <v>34.646659999999997</v>
      </c>
      <c r="AA142" s="63">
        <v>0.262984145</v>
      </c>
      <c r="AB142" s="63">
        <v>0.238928486</v>
      </c>
      <c r="AC142" s="63">
        <v>4.7470774409800838E-3</v>
      </c>
      <c r="AD142" s="63">
        <v>0.50665970845489583</v>
      </c>
      <c r="AE142" s="63">
        <v>0.24165866999999999</v>
      </c>
      <c r="AF142" s="63">
        <v>0.42535848999999998</v>
      </c>
      <c r="AG142" s="63">
        <v>9.6970950064609526E-2</v>
      </c>
      <c r="AH142" s="63">
        <v>0.81108192417730907</v>
      </c>
      <c r="AI142" s="66">
        <v>1.0976344E-10</v>
      </c>
      <c r="AL142" s="54">
        <v>1.403E-4</v>
      </c>
      <c r="AM142" s="54">
        <v>2.2807000000000001E-3</v>
      </c>
      <c r="AN142" s="54">
        <v>28.088153999999999</v>
      </c>
      <c r="AO142" s="54">
        <v>7.7382809999999997</v>
      </c>
      <c r="AP142" s="54">
        <v>2.2701162E-3</v>
      </c>
      <c r="AQ142" s="54">
        <v>2.0594107999999999E-4</v>
      </c>
      <c r="AR142" s="54">
        <v>34.652766999999997</v>
      </c>
      <c r="AS142" s="54">
        <v>0.25507379400000002</v>
      </c>
      <c r="AT142" s="54">
        <v>0.20963014999999999</v>
      </c>
      <c r="AU142" s="54">
        <v>3.6291063714955001E-4</v>
      </c>
      <c r="AV142" s="54">
        <v>0.46506685464994352</v>
      </c>
      <c r="AW142" s="54">
        <v>0.22898623000000001</v>
      </c>
      <c r="AX142" s="54">
        <v>0.40901274999999998</v>
      </c>
      <c r="AY142" s="54">
        <v>7.0537426059195177E-2</v>
      </c>
      <c r="AZ142" s="54">
        <v>0.76491814316113449</v>
      </c>
      <c r="BA142" s="54">
        <v>9.3930220000000003E-11</v>
      </c>
      <c r="BD142" s="59">
        <v>1.3789999999999999E-4</v>
      </c>
      <c r="BE142" s="59">
        <v>2.6383999999999999E-3</v>
      </c>
      <c r="BF142" s="59">
        <v>27.297857</v>
      </c>
      <c r="BG142" s="59">
        <v>7.8621907000000002</v>
      </c>
      <c r="BH142" s="59">
        <v>2.2651118E-3</v>
      </c>
      <c r="BI142" s="59">
        <v>2.0825147999999999E-4</v>
      </c>
      <c r="BJ142" s="59">
        <v>34.654311999999997</v>
      </c>
      <c r="BK142" s="59">
        <v>0.25914971999999997</v>
      </c>
      <c r="BL142" s="59">
        <v>0.22452021999999999</v>
      </c>
      <c r="BM142" s="59">
        <v>2.428622039124197E-3</v>
      </c>
      <c r="BN142" s="59">
        <v>0.48609856205249319</v>
      </c>
      <c r="BO142" s="59">
        <v>0.23552720499999999</v>
      </c>
      <c r="BP142" s="59">
        <v>0.41705608999999999</v>
      </c>
      <c r="BQ142" s="59">
        <v>8.4597170062057567E-2</v>
      </c>
      <c r="BR142" s="59">
        <v>0.77938113816399679</v>
      </c>
      <c r="BS142" s="59">
        <v>1.0180292000000001E-10</v>
      </c>
    </row>
    <row r="143" spans="2:71" x14ac:dyDescent="0.25">
      <c r="B143" s="52">
        <v>1.2449999999999999E-4</v>
      </c>
      <c r="C143" s="52">
        <v>6.0879999999999997E-3</v>
      </c>
      <c r="D143" s="52">
        <v>24.968716000000001</v>
      </c>
      <c r="E143" s="52">
        <v>8.1598319999999998</v>
      </c>
      <c r="F143" s="52">
        <v>2.2434684999999999E-3</v>
      </c>
      <c r="G143" s="52">
        <v>2.1584018000000001E-4</v>
      </c>
      <c r="H143" s="52">
        <v>34.598804000000001</v>
      </c>
      <c r="I143" s="52">
        <v>0.26809348</v>
      </c>
      <c r="J143" s="52">
        <v>0.33128333599999998</v>
      </c>
      <c r="K143" s="52">
        <v>3.2454118072176352E-2</v>
      </c>
      <c r="L143" s="52">
        <v>0.63183093409394397</v>
      </c>
      <c r="M143" s="52">
        <v>0.27811798999999998</v>
      </c>
      <c r="N143" s="52">
        <v>0.46094278</v>
      </c>
      <c r="O143" s="52">
        <v>0.2408931001160485</v>
      </c>
      <c r="P143" s="52">
        <v>1.0256737585441831</v>
      </c>
      <c r="Q143" s="65">
        <v>4.2650539999999999E-10</v>
      </c>
      <c r="T143" s="63">
        <v>1.292E-4</v>
      </c>
      <c r="U143" s="63">
        <v>4.5938000000000003E-3</v>
      </c>
      <c r="V143" s="63">
        <v>26.525797000000001</v>
      </c>
      <c r="W143" s="63">
        <v>7.9561070000000003</v>
      </c>
      <c r="X143" s="63">
        <v>2.2546720000000001E-3</v>
      </c>
      <c r="Y143" s="63">
        <v>2.1091751E-4</v>
      </c>
      <c r="Z143" s="63">
        <v>34.600226999999997</v>
      </c>
      <c r="AA143" s="63">
        <v>0.26133999499999999</v>
      </c>
      <c r="AB143" s="63">
        <v>0.29359294400000002</v>
      </c>
      <c r="AC143" s="63">
        <v>2.4753405062740371E-2</v>
      </c>
      <c r="AD143" s="63">
        <v>0.57968634408240294</v>
      </c>
      <c r="AE143" s="63">
        <v>0.26449315000000001</v>
      </c>
      <c r="AF143" s="63">
        <v>0.43510112000000001</v>
      </c>
      <c r="AG143" s="63">
        <v>0.2146923201066375</v>
      </c>
      <c r="AH143" s="63">
        <v>0.96447540038087454</v>
      </c>
      <c r="AI143" s="66">
        <v>2.604527E-10</v>
      </c>
      <c r="AL143" s="54">
        <v>1.362E-4</v>
      </c>
      <c r="AM143" s="54">
        <v>3.4805999999999999E-3</v>
      </c>
      <c r="AN143" s="54">
        <v>28.083237</v>
      </c>
      <c r="AO143" s="54">
        <v>7.7445725999999997</v>
      </c>
      <c r="AP143" s="54">
        <v>2.2674669E-3</v>
      </c>
      <c r="AQ143" s="54">
        <v>2.0626364999999999E-4</v>
      </c>
      <c r="AR143" s="54">
        <v>34.604613999999998</v>
      </c>
      <c r="AS143" s="54">
        <v>0.25401734999999998</v>
      </c>
      <c r="AT143" s="54">
        <v>0.259384116</v>
      </c>
      <c r="AU143" s="54">
        <v>1.851639905580342E-2</v>
      </c>
      <c r="AV143" s="54">
        <v>0.53191786507376682</v>
      </c>
      <c r="AW143" s="54">
        <v>0.25145010000000001</v>
      </c>
      <c r="AX143" s="54">
        <v>0.41158085999999999</v>
      </c>
      <c r="AY143" s="54">
        <v>0.19037752009833339</v>
      </c>
      <c r="AZ143" s="54">
        <v>0.91598141632335883</v>
      </c>
      <c r="BA143" s="54">
        <v>1.9528523E-10</v>
      </c>
      <c r="BD143" s="59">
        <v>1.34E-4</v>
      </c>
      <c r="BE143" s="59">
        <v>4.0219000000000001E-3</v>
      </c>
      <c r="BF143" s="59">
        <v>27.289045000000002</v>
      </c>
      <c r="BG143" s="59">
        <v>7.8676424000000003</v>
      </c>
      <c r="BH143" s="59">
        <v>2.2625068999999999E-3</v>
      </c>
      <c r="BI143" s="59">
        <v>2.0859125999999999E-4</v>
      </c>
      <c r="BJ143" s="59">
        <v>34.606569999999998</v>
      </c>
      <c r="BK143" s="59">
        <v>0.25781320000000002</v>
      </c>
      <c r="BL143" s="59">
        <v>0.27654635399999999</v>
      </c>
      <c r="BM143" s="59">
        <v>2.16104700592595E-2</v>
      </c>
      <c r="BN143" s="59">
        <v>0.55597002407807306</v>
      </c>
      <c r="BO143" s="59">
        <v>0.25805097999999999</v>
      </c>
      <c r="BP143" s="59">
        <v>0.42345661000000001</v>
      </c>
      <c r="BQ143" s="59">
        <v>0.2027325501026776</v>
      </c>
      <c r="BR143" s="59">
        <v>0.92876372032770294</v>
      </c>
      <c r="BS143" s="59">
        <v>2.2458649999999999E-10</v>
      </c>
    </row>
    <row r="144" spans="2:71" x14ac:dyDescent="0.25">
      <c r="B144" s="52">
        <v>1.1400000000000001E-4</v>
      </c>
      <c r="C144" s="52">
        <v>7.8094000000000002E-3</v>
      </c>
      <c r="D144" s="52">
        <v>24.941063</v>
      </c>
      <c r="E144" s="52">
        <v>8.1596309999999992</v>
      </c>
      <c r="F144" s="52">
        <v>2.2408045000000001E-3</v>
      </c>
      <c r="G144" s="52">
        <v>2.1591163E-4</v>
      </c>
      <c r="H144" s="52">
        <v>34.538499999999999</v>
      </c>
      <c r="I144" s="52">
        <v>0.26702717199999998</v>
      </c>
      <c r="J144" s="52">
        <v>0.35574850000000002</v>
      </c>
      <c r="K144" s="52">
        <v>4.2449463093668302E-2</v>
      </c>
      <c r="L144" s="52">
        <v>0.66522513511898951</v>
      </c>
      <c r="M144" s="52">
        <v>0.28518802399999998</v>
      </c>
      <c r="N144" s="52">
        <v>0.47328209999999998</v>
      </c>
      <c r="O144" s="52">
        <v>0.28078288015000619</v>
      </c>
      <c r="P144" s="52">
        <v>1.0940081911500059</v>
      </c>
      <c r="Q144" s="65">
        <v>8.3816229999999995E-3</v>
      </c>
      <c r="T144" s="63">
        <v>1.172E-4</v>
      </c>
      <c r="U144" s="63">
        <v>5.8079000000000004E-3</v>
      </c>
      <c r="V144" s="63">
        <v>26.510501999999999</v>
      </c>
      <c r="W144" s="63">
        <v>7.9599929999999999</v>
      </c>
      <c r="X144" s="63">
        <v>2.2515821999999999E-3</v>
      </c>
      <c r="Y144" s="63">
        <v>2.1097824E-4</v>
      </c>
      <c r="Z144" s="63">
        <v>34.537506</v>
      </c>
      <c r="AA144" s="63">
        <v>0.26084863000000003</v>
      </c>
      <c r="AB144" s="63">
        <v>0.31691975500000003</v>
      </c>
      <c r="AC144" s="63">
        <v>3.4401905080244738E-2</v>
      </c>
      <c r="AD144" s="63">
        <v>0.61217029010348201</v>
      </c>
      <c r="AE144" s="63">
        <v>0.271573864</v>
      </c>
      <c r="AF144" s="63">
        <v>0.44712837</v>
      </c>
      <c r="AG144" s="63">
        <v>0.2527676801347653</v>
      </c>
      <c r="AH144" s="63">
        <v>1.024596695734765</v>
      </c>
      <c r="AI144" s="66">
        <v>1.3297198999999999E-3</v>
      </c>
      <c r="AL144" s="54">
        <v>1.228E-4</v>
      </c>
      <c r="AM144" s="54">
        <v>4.3787000000000001E-3</v>
      </c>
      <c r="AN144" s="54">
        <v>28.079806999999999</v>
      </c>
      <c r="AO144" s="54">
        <v>7.7488622999999999</v>
      </c>
      <c r="AP144" s="54">
        <v>2.2639672E-3</v>
      </c>
      <c r="AQ144" s="54">
        <v>2.0630947E-4</v>
      </c>
      <c r="AR144" s="54">
        <v>34.538604999999997</v>
      </c>
      <c r="AS144" s="54">
        <v>0.25342899000000002</v>
      </c>
      <c r="AT144" s="54">
        <v>0.28131225999999998</v>
      </c>
      <c r="AU144" s="54">
        <v>2.7313530070038491E-2</v>
      </c>
      <c r="AV144" s="54">
        <v>0.56205478009126097</v>
      </c>
      <c r="AW144" s="54">
        <v>0.25840421000000002</v>
      </c>
      <c r="AX144" s="54">
        <v>0.42233314</v>
      </c>
      <c r="AY144" s="54">
        <v>0.22786085012363219</v>
      </c>
      <c r="AZ144" s="54">
        <v>0.97290207089463221</v>
      </c>
      <c r="BA144" s="54">
        <v>3.7177164000000002E-10</v>
      </c>
      <c r="BD144" s="59">
        <v>1.2120000000000001E-4</v>
      </c>
      <c r="BE144" s="59">
        <v>5.0794000000000004E-3</v>
      </c>
      <c r="BF144" s="59">
        <v>27.280771000000001</v>
      </c>
      <c r="BG144" s="59">
        <v>7.8716806999999998</v>
      </c>
      <c r="BH144" s="59">
        <v>2.2591106000000001E-3</v>
      </c>
      <c r="BI144" s="59">
        <v>2.0864297000000001E-4</v>
      </c>
      <c r="BJ144" s="59">
        <v>34.541637000000001</v>
      </c>
      <c r="BK144" s="59">
        <v>0.25708558399999998</v>
      </c>
      <c r="BL144" s="59">
        <v>0.29943499000000001</v>
      </c>
      <c r="BM144" s="59">
        <v>3.1015763075460289E-2</v>
      </c>
      <c r="BN144" s="59">
        <v>0.58753633709779596</v>
      </c>
      <c r="BO144" s="59">
        <v>0.26514837499999999</v>
      </c>
      <c r="BP144" s="59">
        <v>0.43514751000000002</v>
      </c>
      <c r="BQ144" s="59">
        <v>0.24081820012962371</v>
      </c>
      <c r="BR144" s="59">
        <v>0.98628836190062386</v>
      </c>
      <c r="BS144" s="59">
        <v>5.8966442999999998E-6</v>
      </c>
    </row>
    <row r="145" spans="2:71" x14ac:dyDescent="0.25">
      <c r="B145" s="52">
        <v>9.3999999999999994E-5</v>
      </c>
      <c r="C145" s="52">
        <v>1.01008E-2</v>
      </c>
      <c r="D145" s="52">
        <v>24.948558999999999</v>
      </c>
      <c r="E145" s="52">
        <v>8.154242</v>
      </c>
      <c r="F145" s="52">
        <v>2.2396709999999999E-3</v>
      </c>
      <c r="G145" s="52">
        <v>2.1603409999999999E-4</v>
      </c>
      <c r="H145" s="52">
        <v>34.451210000000003</v>
      </c>
      <c r="I145" s="52">
        <v>0.26615744699999999</v>
      </c>
      <c r="J145" s="52">
        <v>0.37959303999999988</v>
      </c>
      <c r="K145" s="52">
        <v>5.2696180131824831E-2</v>
      </c>
      <c r="L145" s="52">
        <v>0.6984466671615901</v>
      </c>
      <c r="M145" s="52">
        <v>0.29110417999999999</v>
      </c>
      <c r="N145" s="52">
        <v>0.48560326999999998</v>
      </c>
      <c r="O145" s="52">
        <v>0.31864226020218778</v>
      </c>
      <c r="P145" s="52">
        <v>1.1616306402021881</v>
      </c>
      <c r="Q145" s="65">
        <v>1.9431222000000001E-2</v>
      </c>
      <c r="T145" s="63">
        <v>9.3399999999999993E-5</v>
      </c>
      <c r="U145" s="63">
        <v>7.4380000000000002E-3</v>
      </c>
      <c r="V145" s="63">
        <v>26.520123000000002</v>
      </c>
      <c r="W145" s="63">
        <v>7.9619913000000002</v>
      </c>
      <c r="X145" s="63">
        <v>2.2489839999999999E-3</v>
      </c>
      <c r="Y145" s="63">
        <v>2.1113140000000001E-4</v>
      </c>
      <c r="Z145" s="63">
        <v>34.445045</v>
      </c>
      <c r="AA145" s="63">
        <v>0.26069515999999998</v>
      </c>
      <c r="AB145" s="63">
        <v>0.33944623000000002</v>
      </c>
      <c r="AC145" s="63">
        <v>4.3508010104614157E-2</v>
      </c>
      <c r="AD145" s="63">
        <v>0.64364940013138183</v>
      </c>
      <c r="AE145" s="63">
        <v>0.27742285999999999</v>
      </c>
      <c r="AF145" s="63">
        <v>0.45783868000000011</v>
      </c>
      <c r="AG145" s="63">
        <v>0.28912327017760192</v>
      </c>
      <c r="AH145" s="63">
        <v>1.0890831921776021</v>
      </c>
      <c r="AI145" s="66">
        <v>1.1732619999999999E-2</v>
      </c>
      <c r="AL145" s="54">
        <v>9.5099999999999994E-5</v>
      </c>
      <c r="AM145" s="54">
        <v>5.5637000000000004E-3</v>
      </c>
      <c r="AN145" s="54">
        <v>28.091919999999998</v>
      </c>
      <c r="AO145" s="54">
        <v>7.7528709999999998</v>
      </c>
      <c r="AP145" s="54">
        <v>2.2599377999999999E-3</v>
      </c>
      <c r="AQ145" s="54">
        <v>2.0648265E-4</v>
      </c>
      <c r="AR145" s="54">
        <v>34.440468000000003</v>
      </c>
      <c r="AS145" s="54">
        <v>0.25394644</v>
      </c>
      <c r="AT145" s="54">
        <v>0.30296371</v>
      </c>
      <c r="AU145" s="54">
        <v>3.6072575089371277E-2</v>
      </c>
      <c r="AV145" s="54">
        <v>0.59298272511402594</v>
      </c>
      <c r="AW145" s="54">
        <v>0.26447124399999999</v>
      </c>
      <c r="AX145" s="54">
        <v>0.43296265999999989</v>
      </c>
      <c r="AY145" s="54">
        <v>0.26330468015992098</v>
      </c>
      <c r="AZ145" s="54">
        <v>1.034446298159921</v>
      </c>
      <c r="BA145" s="54">
        <v>5.3145676000000003E-3</v>
      </c>
      <c r="BD145" s="59">
        <v>9.5299999999999999E-5</v>
      </c>
      <c r="BE145" s="59">
        <v>6.4977999999999998E-3</v>
      </c>
      <c r="BF145" s="59">
        <v>27.293703000000001</v>
      </c>
      <c r="BG145" s="59">
        <v>7.8742557</v>
      </c>
      <c r="BH145" s="59">
        <v>2.2557387E-3</v>
      </c>
      <c r="BI145" s="59">
        <v>2.0880044000000001E-4</v>
      </c>
      <c r="BJ145" s="59">
        <v>34.446326999999997</v>
      </c>
      <c r="BK145" s="59">
        <v>0.25745295299999998</v>
      </c>
      <c r="BL145" s="59">
        <v>0.32177417000000003</v>
      </c>
      <c r="BM145" s="59">
        <v>3.9959690097251997E-2</v>
      </c>
      <c r="BN145" s="59">
        <v>0.6191868131230216</v>
      </c>
      <c r="BO145" s="59">
        <v>0.27120773999999997</v>
      </c>
      <c r="BP145" s="59">
        <v>0.44582822999999999</v>
      </c>
      <c r="BQ145" s="59">
        <v>0.27731720017048428</v>
      </c>
      <c r="BR145" s="59">
        <v>1.0488850531704841</v>
      </c>
      <c r="BS145" s="59">
        <v>8.7755639999999996E-3</v>
      </c>
    </row>
    <row r="146" spans="2:71" x14ac:dyDescent="0.25">
      <c r="B146" s="52" t="str" cm="1">
        <f t="array" ref="B146:B153">TRANSPOSE(Fe!AC17:AJ17)</f>
        <v>NA</v>
      </c>
      <c r="C146" s="52" t="str" cm="1">
        <f t="array" ref="C146:C153">TRANSPOSE('PO4'!AC17:AJ17)</f>
        <v>NA</v>
      </c>
      <c r="D146" s="52" t="str" cm="1">
        <f t="array" ref="D146:D153">TRANSPOSE(surface_T!AC17:AJ17)</f>
        <v>NaN</v>
      </c>
      <c r="E146" s="52" t="str" cm="1">
        <f t="array" ref="E146:E153">TRANSPOSE(surface_ph!AC17:AJ17)</f>
        <v>NaN</v>
      </c>
      <c r="F146" s="52" t="str" cm="1">
        <f t="array" ref="F146:F153">TRANSPOSE(surface_Alk!AC17:AJ17)</f>
        <v>NaN</v>
      </c>
      <c r="G146" s="52" t="str" cm="1">
        <f t="array" ref="G146:G153">TRANSPOSE(surface_oxugen!AC17:AJ17)</f>
        <v>NaN</v>
      </c>
      <c r="H146" s="52" t="str" cm="1">
        <f t="array" ref="H146:H153">TRANSPOSE(Surface_sal!AC17:AJ17)</f>
        <v>NaN</v>
      </c>
      <c r="I146" s="52" t="str" cm="1">
        <f t="array" ref="I146:I153">TRANSPOSE(picophyto!AC17:AJ17)</f>
        <v>NA</v>
      </c>
      <c r="J146" s="52" t="str" cm="1">
        <f t="array" ref="J146:J153">TRANSPOSE(nanophyto!AC17:AJ17)</f>
        <v>NA</v>
      </c>
      <c r="K146" s="52" t="str" cm="1">
        <f t="array" ref="K146:K153">TRANSPOSE(microphyto!AC17:AJ17)</f>
        <v>NA</v>
      </c>
      <c r="L146" s="52" t="str" cm="1">
        <f t="array" ref="L146:L153">TRANSPOSE(total_phyto!AC17:AJ17)</f>
        <v>NA</v>
      </c>
      <c r="M146" s="52" t="str" cm="1">
        <f t="array" ref="M146:M153">TRANSPOSE(nanozoo!AC17:AJ17)</f>
        <v>NA</v>
      </c>
      <c r="N146" s="52" t="str" cm="1">
        <f t="array" ref="N146:N153">TRANSPOSE(microzoo!AC17:AJ17)</f>
        <v>NA</v>
      </c>
      <c r="O146" s="52" t="str" cm="1">
        <f t="array" ref="O146:O153">TRANSPOSE(mesozoo!AC17:AJ17)</f>
        <v>NA</v>
      </c>
      <c r="P146" s="52" t="str" cm="1">
        <f t="array" ref="P146:P153">TRANSPOSE(total_zoo!AC17:AJ17)</f>
        <v>NA</v>
      </c>
      <c r="Q146" s="65" t="str" cm="1">
        <f t="array" ref="Q146:Q153">TRANSPOSE(foram!AC17:AJ17)</f>
        <v>NaN</v>
      </c>
      <c r="T146" s="63" t="str" cm="1">
        <f t="array" ref="T146:T153">TRANSPOSE(Fe!AC128:AJ128)</f>
        <v>NA</v>
      </c>
      <c r="U146" s="63" t="str" cm="1">
        <f t="array" ref="U146:U153">TRANSPOSE('PO4'!AC128:AJ128)</f>
        <v>NA</v>
      </c>
      <c r="V146" s="63" t="str" cm="1">
        <f t="array" ref="V146:V153">TRANSPOSE(surface_T!AC128:AJ128)</f>
        <v>NaN</v>
      </c>
      <c r="W146" s="63" t="str" cm="1">
        <f t="array" ref="W146:W153">TRANSPOSE(surface_ph!AC128:AJ128)</f>
        <v>NaN</v>
      </c>
      <c r="X146" s="63" t="str" cm="1">
        <f t="array" ref="X146:X153">TRANSPOSE(surface_Alk!AC128:AJ128)</f>
        <v>NaN</v>
      </c>
      <c r="Y146" s="63" t="str" cm="1">
        <f t="array" ref="Y146:Y153">TRANSPOSE(surface_oxugen!AC128:AJ128)</f>
        <v>NaN</v>
      </c>
      <c r="Z146" s="63" t="str" cm="1">
        <f t="array" ref="Z146:Z153">TRANSPOSE(Surface_sal!AC128:AJ128)</f>
        <v>NaN</v>
      </c>
      <c r="AA146" s="63" t="str" cm="1">
        <f t="array" ref="AA146:AA153">TRANSPOSE(picophyto!AC128:AJ128)</f>
        <v>NA</v>
      </c>
      <c r="AB146" s="63" t="str" cm="1">
        <f t="array" ref="AB146:AB153">TRANSPOSE(nanophyto!AC128:AJ128)</f>
        <v>NA</v>
      </c>
      <c r="AC146" s="63" t="str" cm="1">
        <f t="array" ref="AC146:AC153">TRANSPOSE(microphyto!AC128:AJ128)</f>
        <v>NA</v>
      </c>
      <c r="AD146" s="63" t="str" cm="1">
        <f t="array" ref="AD146:AD153">TRANSPOSE(total_phyto!AC128:AJ128)</f>
        <v>NA</v>
      </c>
      <c r="AE146" s="63" t="str" cm="1">
        <f t="array" ref="AE146:AE153">TRANSPOSE(nanozoo!AC128:AJ128)</f>
        <v>NA</v>
      </c>
      <c r="AF146" s="63" t="str" cm="1">
        <f t="array" ref="AF146:AF153">TRANSPOSE(microzoo!AC128:AJ128)</f>
        <v>NA</v>
      </c>
      <c r="AG146" s="63" t="str" cm="1">
        <f t="array" ref="AG146:AG153">TRANSPOSE(mesozoo!AC128:AJ128)</f>
        <v>NA</v>
      </c>
      <c r="AH146" s="63" t="str" cm="1">
        <f t="array" ref="AH146:AH153">TRANSPOSE(total_zoo!AC128:AJ128)</f>
        <v>NA</v>
      </c>
      <c r="AI146" s="66" t="str" cm="1">
        <f t="array" ref="AI146:AI153">TRANSPOSE(foram!AC128:AJ128)</f>
        <v>NaN</v>
      </c>
      <c r="AL146" s="54" t="str" cm="1">
        <f t="array" ref="AL146:AL153">TRANSPOSE(Fe!AC165:AJ165)</f>
        <v>NA</v>
      </c>
      <c r="AM146" s="54" t="str" cm="1">
        <f t="array" ref="AM146:AM153">TRANSPOSE('PO4'!AC165:AJ165)</f>
        <v>NA</v>
      </c>
      <c r="AN146" s="54" t="str" cm="1">
        <f t="array" ref="AN146:AN153">TRANSPOSE(surface_T!AC165:AJ165)</f>
        <v>NaN</v>
      </c>
      <c r="AO146" s="54" t="str" cm="1">
        <f t="array" ref="AO146:AO153">TRANSPOSE(surface_ph!AC165:AJ165)</f>
        <v>NaN</v>
      </c>
      <c r="AP146" s="54" t="str" cm="1">
        <f t="array" ref="AP146:AP153">TRANSPOSE(surface_Alk!AC165:AJ165)</f>
        <v>NaN</v>
      </c>
      <c r="AQ146" s="54" t="str" cm="1">
        <f t="array" ref="AQ146:AQ153">TRANSPOSE(surface_oxugen!AC165:AJ165)</f>
        <v>NaN</v>
      </c>
      <c r="AR146" s="54" t="str" cm="1">
        <f t="array" ref="AR146:AR153">TRANSPOSE(Surface_sal!AC165:AJ165)</f>
        <v>NaN</v>
      </c>
      <c r="AS146" s="54" t="str" cm="1">
        <f t="array" ref="AS146:AS153">TRANSPOSE(picophyto!AC165:AJ165)</f>
        <v>NA</v>
      </c>
      <c r="AT146" s="54" t="str" cm="1">
        <f t="array" ref="AT146:AT153">TRANSPOSE(nanophyto!AC165:AJ165)</f>
        <v>NA</v>
      </c>
      <c r="AU146" s="54" t="str" cm="1">
        <f t="array" ref="AU146:AU153">TRANSPOSE(microphyto!AC165:AJ165)</f>
        <v>NA</v>
      </c>
      <c r="AV146" s="54" t="str" cm="1">
        <f t="array" ref="AV146:AV153">TRANSPOSE(total_phyto!AC165:AJ165)</f>
        <v>NA</v>
      </c>
      <c r="AW146" s="54" t="str" cm="1">
        <f t="array" ref="AW146:AW153">TRANSPOSE(nanozoo!AC165:AJ165)</f>
        <v>NA</v>
      </c>
      <c r="AX146" s="54" t="str" cm="1">
        <f t="array" ref="AX146:AX153">TRANSPOSE(microzoo!AC165:AJ165)</f>
        <v>NA</v>
      </c>
      <c r="AY146" s="54" t="str" cm="1">
        <f t="array" ref="AY146:AY153">TRANSPOSE(mesozoo!AC165:AJ165)</f>
        <v>NA</v>
      </c>
      <c r="AZ146" s="54" t="str" cm="1">
        <f t="array" ref="AZ146:AZ153">TRANSPOSE(total_zoo!AC165:AJ165)</f>
        <v>NA</v>
      </c>
      <c r="BA146" s="54" t="str" cm="1">
        <f t="array" ref="BA146:BA153">TRANSPOSE(foram!AC165:AJ165)</f>
        <v>NaN</v>
      </c>
      <c r="BD146" s="59" t="str" cm="1">
        <f t="array" ref="BD146:BD153">TRANSPOSE(Fe!AC91:AJ91)</f>
        <v>NA</v>
      </c>
      <c r="BE146" s="59" t="str" cm="1">
        <f t="array" ref="BE146:BE153">TRANSPOSE('PO4'!AC91:AJ91)</f>
        <v>NA</v>
      </c>
      <c r="BF146" s="59" t="str" cm="1">
        <f t="array" ref="BF146:BF153">TRANSPOSE(surface_T!AC91:AJ91)</f>
        <v>NaN</v>
      </c>
      <c r="BG146" s="59" t="str" cm="1">
        <f t="array" ref="BG146:BG153">TRANSPOSE(surface_ph!AC91:AJ91)</f>
        <v>NaN</v>
      </c>
      <c r="BH146" s="59" t="str" cm="1">
        <f t="array" ref="BH146:BH153">TRANSPOSE(surface_Alk!AC91:AJ91)</f>
        <v>NaN</v>
      </c>
      <c r="BI146" s="59" t="str" cm="1">
        <f t="array" ref="BI146:BI153">TRANSPOSE(surface_oxugen!AC91:AJ91)</f>
        <v>NaN</v>
      </c>
      <c r="BJ146" s="59" t="str" cm="1">
        <f t="array" ref="BJ146:BJ153">TRANSPOSE(Surface_sal!AC91:AJ91)</f>
        <v>NaN</v>
      </c>
      <c r="BK146" s="59" t="str" cm="1">
        <f t="array" ref="BK146:BK153">TRANSPOSE(picophyto!AC91:AJ91)</f>
        <v>NA</v>
      </c>
      <c r="BL146" s="59" t="str" cm="1">
        <f t="array" ref="BL146:BL153">TRANSPOSE(nanophyto!AC91:AJ91)</f>
        <v>NA</v>
      </c>
      <c r="BM146" s="59" t="str" cm="1">
        <f t="array" ref="BM146:BM153">TRANSPOSE(microphyto!AC91:AJ91)</f>
        <v>NA</v>
      </c>
      <c r="BN146" s="59" t="str" cm="1">
        <f t="array" ref="BN146:BN153">TRANSPOSE(total_phyto!AC91:AJ91)</f>
        <v>NA</v>
      </c>
      <c r="BO146" s="59" t="str" cm="1">
        <f t="array" ref="BO146:BO153">TRANSPOSE(nanozoo!AC91:AJ91)</f>
        <v>NA</v>
      </c>
      <c r="BP146" s="59" t="str" cm="1">
        <f t="array" ref="BP146:BP153">TRANSPOSE(microzoo!AC91:AJ91)</f>
        <v>NA</v>
      </c>
      <c r="BQ146" s="59" t="str" cm="1">
        <f t="array" ref="BQ146:BQ153">TRANSPOSE(mesozoo!AC91:AJ91)</f>
        <v>NA</v>
      </c>
      <c r="BR146" s="59" t="str" cm="1">
        <f t="array" ref="BR146:BR153">TRANSPOSE(total_zoo!AC91:AJ91)</f>
        <v>NA</v>
      </c>
      <c r="BS146" s="59" t="str" cm="1">
        <f t="array" ref="BS146:BS153">TRANSPOSE(foram!AC91:AJ91)</f>
        <v>NaN</v>
      </c>
    </row>
    <row r="147" spans="2:71" x14ac:dyDescent="0.25">
      <c r="B147" s="52" t="str">
        <v>NA</v>
      </c>
      <c r="C147" s="52" t="str">
        <v>NA</v>
      </c>
      <c r="D147" s="52" t="str">
        <v>NaN</v>
      </c>
      <c r="E147" s="52" t="str">
        <v>NaN</v>
      </c>
      <c r="F147" s="52" t="str">
        <v>NaN</v>
      </c>
      <c r="G147" s="52" t="str">
        <v>NaN</v>
      </c>
      <c r="H147" s="52" t="str">
        <v>NaN</v>
      </c>
      <c r="I147" s="52" t="str">
        <v>NA</v>
      </c>
      <c r="J147" s="52" t="str">
        <v>NA</v>
      </c>
      <c r="K147" s="52" t="str">
        <v>NA</v>
      </c>
      <c r="L147" s="52" t="str">
        <v>NA</v>
      </c>
      <c r="M147" s="52" t="str">
        <v>NA</v>
      </c>
      <c r="N147" s="52" t="str">
        <v>NA</v>
      </c>
      <c r="O147" s="52" t="str">
        <v>NA</v>
      </c>
      <c r="P147" s="52" t="str">
        <v>NA</v>
      </c>
      <c r="Q147" s="65" t="str">
        <v>NaN</v>
      </c>
      <c r="T147" s="63" t="str">
        <v>NA</v>
      </c>
      <c r="U147" s="63" t="str">
        <v>NA</v>
      </c>
      <c r="V147" s="63" t="str">
        <v>NaN</v>
      </c>
      <c r="W147" s="63" t="str">
        <v>NaN</v>
      </c>
      <c r="X147" s="63" t="str">
        <v>NaN</v>
      </c>
      <c r="Y147" s="63" t="str">
        <v>NaN</v>
      </c>
      <c r="Z147" s="63" t="str">
        <v>NaN</v>
      </c>
      <c r="AA147" s="63" t="str">
        <v>NA</v>
      </c>
      <c r="AB147" s="63" t="str">
        <v>NA</v>
      </c>
      <c r="AC147" s="63" t="str">
        <v>NA</v>
      </c>
      <c r="AD147" s="63" t="str">
        <v>NA</v>
      </c>
      <c r="AE147" s="63" t="str">
        <v>NA</v>
      </c>
      <c r="AF147" s="63" t="str">
        <v>NA</v>
      </c>
      <c r="AG147" s="63" t="str">
        <v>NA</v>
      </c>
      <c r="AH147" s="63" t="str">
        <v>NA</v>
      </c>
      <c r="AI147" s="66" t="str">
        <v>NaN</v>
      </c>
      <c r="AL147" s="54" t="str">
        <v>NA</v>
      </c>
      <c r="AM147" s="54" t="str">
        <v>NA</v>
      </c>
      <c r="AN147" s="54" t="str">
        <v>NaN</v>
      </c>
      <c r="AO147" s="54" t="str">
        <v>NaN</v>
      </c>
      <c r="AP147" s="54" t="str">
        <v>NaN</v>
      </c>
      <c r="AQ147" s="54" t="str">
        <v>NaN</v>
      </c>
      <c r="AR147" s="54" t="str">
        <v>NaN</v>
      </c>
      <c r="AS147" s="54" t="str">
        <v>NA</v>
      </c>
      <c r="AT147" s="54" t="str">
        <v>NA</v>
      </c>
      <c r="AU147" s="54" t="str">
        <v>NA</v>
      </c>
      <c r="AV147" s="54" t="str">
        <v>NA</v>
      </c>
      <c r="AW147" s="54" t="str">
        <v>NA</v>
      </c>
      <c r="AX147" s="54" t="str">
        <v>NA</v>
      </c>
      <c r="AY147" s="54" t="str">
        <v>NA</v>
      </c>
      <c r="AZ147" s="54" t="str">
        <v>NA</v>
      </c>
      <c r="BA147" s="54" t="str">
        <v>NaN</v>
      </c>
      <c r="BD147" s="59" t="str">
        <v>NA</v>
      </c>
      <c r="BE147" s="59" t="str">
        <v>NA</v>
      </c>
      <c r="BF147" s="59" t="str">
        <v>NaN</v>
      </c>
      <c r="BG147" s="59" t="str">
        <v>NaN</v>
      </c>
      <c r="BH147" s="59" t="str">
        <v>NaN</v>
      </c>
      <c r="BI147" s="59" t="str">
        <v>NaN</v>
      </c>
      <c r="BJ147" s="59" t="str">
        <v>NaN</v>
      </c>
      <c r="BK147" s="59" t="str">
        <v>NA</v>
      </c>
      <c r="BL147" s="59" t="str">
        <v>NA</v>
      </c>
      <c r="BM147" s="59" t="str">
        <v>NA</v>
      </c>
      <c r="BN147" s="59" t="str">
        <v>NA</v>
      </c>
      <c r="BO147" s="59" t="str">
        <v>NA</v>
      </c>
      <c r="BP147" s="59" t="str">
        <v>NA</v>
      </c>
      <c r="BQ147" s="59" t="str">
        <v>NA</v>
      </c>
      <c r="BR147" s="59" t="str">
        <v>NA</v>
      </c>
      <c r="BS147" s="59" t="str">
        <v>NaN</v>
      </c>
    </row>
    <row r="148" spans="2:71" x14ac:dyDescent="0.25">
      <c r="B148" s="52">
        <v>1.338E-4</v>
      </c>
      <c r="C148" s="52">
        <v>3.5844000000000002E-3</v>
      </c>
      <c r="D148" s="52">
        <v>25.179237000000001</v>
      </c>
      <c r="E148" s="52">
        <v>8.1534910000000007</v>
      </c>
      <c r="F148" s="52">
        <v>2.2508290000000002E-3</v>
      </c>
      <c r="G148" s="52">
        <v>2.1466718E-4</v>
      </c>
      <c r="H148" s="52">
        <v>34.743637</v>
      </c>
      <c r="I148" s="52">
        <v>0.2692563</v>
      </c>
      <c r="J148" s="52">
        <v>0.22837811999999999</v>
      </c>
      <c r="K148" s="52">
        <v>2.5765205980447602E-4</v>
      </c>
      <c r="L148" s="52">
        <v>0.49789207207317387</v>
      </c>
      <c r="M148" s="52">
        <v>0.23236975400000001</v>
      </c>
      <c r="N148" s="52">
        <v>0.46107160000000003</v>
      </c>
      <c r="O148" s="52">
        <v>1.727201616E-9</v>
      </c>
      <c r="P148" s="52">
        <v>0.73434036081814869</v>
      </c>
      <c r="Q148" s="65">
        <v>9.0872080000000004E-11</v>
      </c>
      <c r="T148" s="63">
        <v>1.3960000000000001E-4</v>
      </c>
      <c r="U148" s="63">
        <v>2.4987E-3</v>
      </c>
      <c r="V148" s="63">
        <v>26.743031999999999</v>
      </c>
      <c r="W148" s="63">
        <v>7.9420004000000004</v>
      </c>
      <c r="X148" s="63">
        <v>2.2629682999999999E-3</v>
      </c>
      <c r="Y148" s="63">
        <v>2.0980053999999999E-4</v>
      </c>
      <c r="Z148" s="63">
        <v>34.753169999999997</v>
      </c>
      <c r="AA148" s="63">
        <v>0.26025925</v>
      </c>
      <c r="AB148" s="63">
        <v>0.19597835</v>
      </c>
      <c r="AC148" s="63">
        <v>1.0874054019999999E-9</v>
      </c>
      <c r="AD148" s="63">
        <v>0.45623760109892603</v>
      </c>
      <c r="AE148" s="63">
        <v>0.22004245</v>
      </c>
      <c r="AF148" s="63">
        <v>0.41597906000000001</v>
      </c>
      <c r="AG148" s="63">
        <v>7.2498491199999995E-10</v>
      </c>
      <c r="AH148" s="63">
        <v>0.68521907380348235</v>
      </c>
      <c r="AI148" s="66">
        <v>7.5986745000000002E-11</v>
      </c>
      <c r="AL148" s="54">
        <v>1.4799999999999999E-4</v>
      </c>
      <c r="AM148" s="54">
        <v>1.8190999999999999E-3</v>
      </c>
      <c r="AN148" s="54">
        <v>28.286418999999999</v>
      </c>
      <c r="AO148" s="54">
        <v>7.7325163000000003</v>
      </c>
      <c r="AP148" s="54">
        <v>2.2767584E-3</v>
      </c>
      <c r="AQ148" s="54">
        <v>2.0526033999999999E-4</v>
      </c>
      <c r="AR148" s="54">
        <v>34.767302999999998</v>
      </c>
      <c r="AS148" s="54">
        <v>0.25059133</v>
      </c>
      <c r="AT148" s="54">
        <v>0.17034647999999999</v>
      </c>
      <c r="AU148" s="54">
        <v>4.7236961599999998E-10</v>
      </c>
      <c r="AV148" s="54">
        <v>0.42093781048268819</v>
      </c>
      <c r="AW148" s="54">
        <v>0.20941108</v>
      </c>
      <c r="AX148" s="54">
        <v>0.37999486999999998</v>
      </c>
      <c r="AY148" s="54">
        <v>4.8451080600000003E-10</v>
      </c>
      <c r="AZ148" s="54">
        <v>0.65502601755672663</v>
      </c>
      <c r="BA148" s="54">
        <v>6.6336020000000004E-11</v>
      </c>
      <c r="BD148" s="59">
        <v>1.4530000000000001E-4</v>
      </c>
      <c r="BE148" s="59">
        <v>2.1887E-3</v>
      </c>
      <c r="BF148" s="59">
        <v>27.484138000000002</v>
      </c>
      <c r="BG148" s="59">
        <v>7.8551434999999996</v>
      </c>
      <c r="BH148" s="59">
        <v>2.2714355000000002E-3</v>
      </c>
      <c r="BI148" s="59">
        <v>2.07584E-4</v>
      </c>
      <c r="BJ148" s="59">
        <v>34.764769999999999</v>
      </c>
      <c r="BK148" s="59">
        <v>0.25571612999999999</v>
      </c>
      <c r="BL148" s="59">
        <v>0.1845658</v>
      </c>
      <c r="BM148" s="59">
        <v>7.82704778E-10</v>
      </c>
      <c r="BN148" s="59">
        <v>0.44028193079375072</v>
      </c>
      <c r="BO148" s="59">
        <v>0.21523225000000001</v>
      </c>
      <c r="BP148" s="59">
        <v>0.40071441000000002</v>
      </c>
      <c r="BQ148" s="59">
        <v>6.3250986700000003E-10</v>
      </c>
      <c r="BR148" s="59">
        <v>0.65554323370472567</v>
      </c>
      <c r="BS148" s="59">
        <v>7.2151349999999995E-11</v>
      </c>
    </row>
    <row r="149" spans="2:71" x14ac:dyDescent="0.25">
      <c r="B149" s="52">
        <v>1.2329999999999999E-4</v>
      </c>
      <c r="C149" s="52">
        <v>3.8972999999999998E-3</v>
      </c>
      <c r="D149" s="52">
        <v>25.663430000000002</v>
      </c>
      <c r="E149" s="52">
        <v>8.1494350000000004</v>
      </c>
      <c r="F149" s="52">
        <v>2.2466692999999999E-3</v>
      </c>
      <c r="G149" s="52">
        <v>2.1406416000000001E-4</v>
      </c>
      <c r="H149" s="52">
        <v>34.666798</v>
      </c>
      <c r="I149" s="52">
        <v>0.26763632399999998</v>
      </c>
      <c r="J149" s="52">
        <v>0.28530343000000002</v>
      </c>
      <c r="K149" s="52">
        <v>1.6462734050455199E-2</v>
      </c>
      <c r="L149" s="52">
        <v>0.56940248806714877</v>
      </c>
      <c r="M149" s="52">
        <v>0.26515041</v>
      </c>
      <c r="N149" s="52">
        <v>0.43737809999999999</v>
      </c>
      <c r="O149" s="52">
        <v>0.18544795008736009</v>
      </c>
      <c r="P149" s="52">
        <v>0.93298833425615835</v>
      </c>
      <c r="Q149" s="65">
        <v>1.6857378E-10</v>
      </c>
      <c r="T149" s="63">
        <v>1.2889999999999999E-4</v>
      </c>
      <c r="U149" s="63">
        <v>2.9455000000000002E-3</v>
      </c>
      <c r="V149" s="63">
        <v>27.20683</v>
      </c>
      <c r="W149" s="63">
        <v>7.9425882999999997</v>
      </c>
      <c r="X149" s="63">
        <v>2.2581490000000001E-3</v>
      </c>
      <c r="Y149" s="63">
        <v>2.0924896E-4</v>
      </c>
      <c r="Z149" s="63">
        <v>34.668953000000002</v>
      </c>
      <c r="AA149" s="63">
        <v>0.26000712999999998</v>
      </c>
      <c r="AB149" s="63">
        <v>0.24879066999999999</v>
      </c>
      <c r="AC149" s="63">
        <v>1.025639404514136E-2</v>
      </c>
      <c r="AD149" s="63">
        <v>0.51905419406034703</v>
      </c>
      <c r="AE149" s="63">
        <v>0.25088568999999999</v>
      </c>
      <c r="AF149" s="63">
        <v>0.41470012000000001</v>
      </c>
      <c r="AG149" s="63">
        <v>0.1565097000793835</v>
      </c>
      <c r="AH149" s="63">
        <v>0.87129232622015762</v>
      </c>
      <c r="AI149" s="66">
        <v>1.3663375E-10</v>
      </c>
      <c r="AL149" s="54">
        <v>1.3650000000000001E-4</v>
      </c>
      <c r="AM149" s="54">
        <v>2.2395000000000002E-3</v>
      </c>
      <c r="AN149" s="54">
        <v>28.741510000000002</v>
      </c>
      <c r="AO149" s="54">
        <v>7.7342230000000001</v>
      </c>
      <c r="AP149" s="54">
        <v>2.2712169999999999E-3</v>
      </c>
      <c r="AQ149" s="54">
        <v>2.0472662000000001E-4</v>
      </c>
      <c r="AR149" s="54">
        <v>34.674973000000001</v>
      </c>
      <c r="AS149" s="54">
        <v>0.25191205999999999</v>
      </c>
      <c r="AT149" s="54">
        <v>0.21759808</v>
      </c>
      <c r="AU149" s="54">
        <v>5.4576406411219157E-3</v>
      </c>
      <c r="AV149" s="54">
        <v>0.47496778065515532</v>
      </c>
      <c r="AW149" s="54">
        <v>0.23775427399999999</v>
      </c>
      <c r="AX149" s="54">
        <v>0.39510532999999998</v>
      </c>
      <c r="AY149" s="54">
        <v>0.13092910007284009</v>
      </c>
      <c r="AZ149" s="54">
        <v>0.82371316019944352</v>
      </c>
      <c r="BA149" s="54">
        <v>1.1560391E-10</v>
      </c>
      <c r="BD149" s="59">
        <v>1.3420000000000001E-4</v>
      </c>
      <c r="BE149" s="59">
        <v>2.5912999999999999E-3</v>
      </c>
      <c r="BF149" s="59">
        <v>27.951035999999998</v>
      </c>
      <c r="BG149" s="59">
        <v>7.8553495</v>
      </c>
      <c r="BH149" s="59">
        <v>2.2662552000000001E-3</v>
      </c>
      <c r="BI149" s="59">
        <v>2.0701380000000001E-4</v>
      </c>
      <c r="BJ149" s="59">
        <v>34.676929999999999</v>
      </c>
      <c r="BK149" s="59">
        <v>0.25614768599999999</v>
      </c>
      <c r="BL149" s="59">
        <v>0.23360483000000001</v>
      </c>
      <c r="BM149" s="59">
        <v>7.9674100432478526E-3</v>
      </c>
      <c r="BN149" s="59">
        <v>0.497719926057898</v>
      </c>
      <c r="BO149" s="59">
        <v>0.24463473999999999</v>
      </c>
      <c r="BP149" s="59">
        <v>0.40499969000000002</v>
      </c>
      <c r="BQ149" s="59">
        <v>0.14489616007645781</v>
      </c>
      <c r="BR149" s="59">
        <v>0.83816914020306132</v>
      </c>
      <c r="BS149" s="59">
        <v>1.2641431E-10</v>
      </c>
    </row>
    <row r="150" spans="2:71" x14ac:dyDescent="0.25">
      <c r="B150" s="52">
        <v>1.3650000000000001E-4</v>
      </c>
      <c r="C150" s="52">
        <v>3.8436999999999998E-3</v>
      </c>
      <c r="D150" s="52">
        <v>26.482013999999999</v>
      </c>
      <c r="E150" s="52">
        <v>8.1460410000000003</v>
      </c>
      <c r="F150" s="52">
        <v>2.2449530000000001E-3</v>
      </c>
      <c r="G150" s="52">
        <v>2.1186016000000001E-4</v>
      </c>
      <c r="H150" s="52">
        <v>34.642299999999999</v>
      </c>
      <c r="I150" s="52">
        <v>0.26279217999999999</v>
      </c>
      <c r="J150" s="52">
        <v>0.28271596999999998</v>
      </c>
      <c r="K150" s="52">
        <v>1.9249633054092011E-2</v>
      </c>
      <c r="L150" s="52">
        <v>0.5647577830717514</v>
      </c>
      <c r="M150" s="52">
        <v>0.26420432999999999</v>
      </c>
      <c r="N150" s="52">
        <v>0.43144768999999999</v>
      </c>
      <c r="O150" s="52">
        <v>0.2025349100967837</v>
      </c>
      <c r="P150" s="52">
        <v>0.94340031329175678</v>
      </c>
      <c r="Q150" s="65">
        <v>1.9467432999999999E-10</v>
      </c>
      <c r="T150" s="63">
        <v>1.4229999999999999E-4</v>
      </c>
      <c r="U150" s="63">
        <v>2.9039999999999999E-3</v>
      </c>
      <c r="V150" s="63">
        <v>28.011593000000001</v>
      </c>
      <c r="W150" s="63">
        <v>7.9474615999999996</v>
      </c>
      <c r="X150" s="63">
        <v>2.2564185999999998E-3</v>
      </c>
      <c r="Y150" s="63">
        <v>2.0719177999999999E-4</v>
      </c>
      <c r="Z150" s="63">
        <v>34.644449999999999</v>
      </c>
      <c r="AA150" s="63">
        <v>0.25541089</v>
      </c>
      <c r="AB150" s="63">
        <v>0.24700477500000001</v>
      </c>
      <c r="AC150" s="63">
        <v>1.3158843048414829E-2</v>
      </c>
      <c r="AD150" s="63">
        <v>0.51557450806453164</v>
      </c>
      <c r="AE150" s="63">
        <v>0.25031389999999998</v>
      </c>
      <c r="AF150" s="63">
        <v>0.40817757999999998</v>
      </c>
      <c r="AG150" s="63">
        <v>0.1747470000879926</v>
      </c>
      <c r="AH150" s="63">
        <v>0.88259124324735116</v>
      </c>
      <c r="AI150" s="66">
        <v>1.5451968999999999E-10</v>
      </c>
      <c r="AL150" s="54">
        <v>1.5009999999999999E-4</v>
      </c>
      <c r="AM150" s="54">
        <v>2.1943000000000002E-3</v>
      </c>
      <c r="AN150" s="54">
        <v>29.538260999999999</v>
      </c>
      <c r="AO150" s="54">
        <v>7.7418075000000002</v>
      </c>
      <c r="AP150" s="54">
        <v>2.2694820000000002E-3</v>
      </c>
      <c r="AQ150" s="54">
        <v>2.0279331999999999E-4</v>
      </c>
      <c r="AR150" s="54">
        <v>34.650579999999998</v>
      </c>
      <c r="AS150" s="54">
        <v>0.24714332999999999</v>
      </c>
      <c r="AT150" s="54">
        <v>0.215828935</v>
      </c>
      <c r="AU150" s="54">
        <v>8.2652800439477828E-3</v>
      </c>
      <c r="AV150" s="54">
        <v>0.4712375450587965</v>
      </c>
      <c r="AW150" s="54">
        <v>0.23723996</v>
      </c>
      <c r="AX150" s="54">
        <v>0.38758730000000002</v>
      </c>
      <c r="AY150" s="54">
        <v>0.14938277008043979</v>
      </c>
      <c r="AZ150" s="54">
        <v>0.83464681622199455</v>
      </c>
      <c r="BA150" s="54">
        <v>1.2861343000000001E-10</v>
      </c>
      <c r="BD150" s="59">
        <v>1.4779999999999999E-4</v>
      </c>
      <c r="BE150" s="59">
        <v>2.5417E-3</v>
      </c>
      <c r="BF150" s="59">
        <v>28.755572999999998</v>
      </c>
      <c r="BG150" s="59">
        <v>7.8605323</v>
      </c>
      <c r="BH150" s="59">
        <v>2.2645260000000002E-3</v>
      </c>
      <c r="BI150" s="59">
        <v>2.0500499999999999E-4</v>
      </c>
      <c r="BJ150" s="59">
        <v>34.652509999999999</v>
      </c>
      <c r="BK150" s="59">
        <v>0.251432504</v>
      </c>
      <c r="BL150" s="59">
        <v>0.23155980000000001</v>
      </c>
      <c r="BM150" s="59">
        <v>1.074425004622704E-2</v>
      </c>
      <c r="BN150" s="59">
        <v>0.49373655406172068</v>
      </c>
      <c r="BO150" s="59">
        <v>0.24397877000000001</v>
      </c>
      <c r="BP150" s="59">
        <v>0.39797726</v>
      </c>
      <c r="BQ150" s="59">
        <v>0.16270736008443301</v>
      </c>
      <c r="BR150" s="59">
        <v>0.8484720742259878</v>
      </c>
      <c r="BS150" s="59">
        <v>1.4135005999999999E-10</v>
      </c>
    </row>
    <row r="151" spans="2:71" x14ac:dyDescent="0.25">
      <c r="B151" s="52">
        <v>1.3740000000000001E-4</v>
      </c>
      <c r="C151" s="52">
        <v>5.2601000000000002E-3</v>
      </c>
      <c r="D151" s="52">
        <v>26.442388999999999</v>
      </c>
      <c r="E151" s="52">
        <v>8.1481010000000005</v>
      </c>
      <c r="F151" s="52">
        <v>2.241874E-3</v>
      </c>
      <c r="G151" s="52">
        <v>2.1261517000000001E-4</v>
      </c>
      <c r="H151" s="52">
        <v>34.597163999999999</v>
      </c>
      <c r="I151" s="52">
        <v>0.26141552000000001</v>
      </c>
      <c r="J151" s="52">
        <v>0.32356908000000001</v>
      </c>
      <c r="K151" s="52">
        <v>3.3497070073003801E-2</v>
      </c>
      <c r="L151" s="52">
        <v>0.61848167009521082</v>
      </c>
      <c r="M151" s="52">
        <v>0.27790099000000001</v>
      </c>
      <c r="N151" s="52">
        <v>0.45267175999999998</v>
      </c>
      <c r="O151" s="52">
        <v>0.26969934013975799</v>
      </c>
      <c r="P151" s="52">
        <v>1.050596178739758</v>
      </c>
      <c r="Q151" s="65">
        <v>3.6657600000000001E-3</v>
      </c>
      <c r="T151" s="63">
        <v>1.4310000000000001E-4</v>
      </c>
      <c r="U151" s="63">
        <v>3.9756000000000001E-3</v>
      </c>
      <c r="V151" s="63">
        <v>27.988436</v>
      </c>
      <c r="W151" s="63">
        <v>7.9541820000000003</v>
      </c>
      <c r="X151" s="63">
        <v>2.2533198E-3</v>
      </c>
      <c r="Y151" s="63">
        <v>2.0786405E-4</v>
      </c>
      <c r="Z151" s="63">
        <v>34.598185999999998</v>
      </c>
      <c r="AA151" s="63">
        <v>0.25440242000000002</v>
      </c>
      <c r="AB151" s="63">
        <v>0.28486854</v>
      </c>
      <c r="AC151" s="63">
        <v>2.6716407065683938E-2</v>
      </c>
      <c r="AD151" s="63">
        <v>0.56598736708628916</v>
      </c>
      <c r="AE151" s="63">
        <v>0.26409716999999999</v>
      </c>
      <c r="AF151" s="63">
        <v>0.42711237000000002</v>
      </c>
      <c r="AG151" s="63">
        <v>0.24202733012651309</v>
      </c>
      <c r="AH151" s="63">
        <v>0.98442439579021324</v>
      </c>
      <c r="AI151" s="66">
        <v>8.8820549999999994E-8</v>
      </c>
      <c r="AL151" s="54">
        <v>1.5129999999999999E-4</v>
      </c>
      <c r="AM151" s="54">
        <v>3.0124000000000001E-3</v>
      </c>
      <c r="AN151" s="54">
        <v>29.53389</v>
      </c>
      <c r="AO151" s="54">
        <v>7.749161</v>
      </c>
      <c r="AP151" s="54">
        <v>2.2663869999999999E-3</v>
      </c>
      <c r="AQ151" s="54">
        <v>2.0337759999999999E-4</v>
      </c>
      <c r="AR151" s="54">
        <v>34.602848000000002</v>
      </c>
      <c r="AS151" s="54">
        <v>0.24668161999999999</v>
      </c>
      <c r="AT151" s="54">
        <v>0.24987390000000001</v>
      </c>
      <c r="AU151" s="54">
        <v>2.080973605911177E-2</v>
      </c>
      <c r="AV151" s="54">
        <v>0.51736525607807338</v>
      </c>
      <c r="AW151" s="54">
        <v>0.25079335000000003</v>
      </c>
      <c r="AX151" s="54">
        <v>0.40306744999999999</v>
      </c>
      <c r="AY151" s="54">
        <v>0.21708578011604729</v>
      </c>
      <c r="AZ151" s="54">
        <v>0.93476066839812433</v>
      </c>
      <c r="BA151" s="54">
        <v>2.3579050000000002E-10</v>
      </c>
      <c r="BD151" s="59">
        <v>1.4860000000000001E-4</v>
      </c>
      <c r="BE151" s="59">
        <v>3.4813999999999999E-3</v>
      </c>
      <c r="BF151" s="59">
        <v>28.743935</v>
      </c>
      <c r="BG151" s="59">
        <v>7.8668475000000004</v>
      </c>
      <c r="BH151" s="59">
        <v>2.2613645999999999E-3</v>
      </c>
      <c r="BI151" s="59">
        <v>2.0561991999999999E-4</v>
      </c>
      <c r="BJ151" s="59">
        <v>34.604973000000001</v>
      </c>
      <c r="BK151" s="59">
        <v>0.25067918</v>
      </c>
      <c r="BL151" s="59">
        <v>0.26749905499999999</v>
      </c>
      <c r="BM151" s="59">
        <v>2.3769910062423551E-2</v>
      </c>
      <c r="BN151" s="59">
        <v>0.54194814508221623</v>
      </c>
      <c r="BO151" s="59">
        <v>0.25762326400000002</v>
      </c>
      <c r="BP151" s="59">
        <v>0.41529243999999998</v>
      </c>
      <c r="BQ151" s="59">
        <v>0.2300296701215786</v>
      </c>
      <c r="BR151" s="59">
        <v>0.94820037240365562</v>
      </c>
      <c r="BS151" s="59">
        <v>2.8120974999999998E-10</v>
      </c>
    </row>
    <row r="152" spans="2:71" x14ac:dyDescent="0.25">
      <c r="B152" s="52">
        <v>1.2329999999999999E-4</v>
      </c>
      <c r="C152" s="52">
        <v>6.7139000000000001E-3</v>
      </c>
      <c r="D152" s="52">
        <v>26.164711</v>
      </c>
      <c r="E152" s="52">
        <v>8.1516330000000004</v>
      </c>
      <c r="F152" s="52">
        <v>2.2373784000000001E-3</v>
      </c>
      <c r="G152" s="52">
        <v>2.1321561E-4</v>
      </c>
      <c r="H152" s="52">
        <v>34.526077000000001</v>
      </c>
      <c r="I152" s="52">
        <v>0.26198342299999999</v>
      </c>
      <c r="J152" s="52">
        <v>0.34903526000000001</v>
      </c>
      <c r="K152" s="52">
        <v>4.1784190088333811E-2</v>
      </c>
      <c r="L152" s="52">
        <v>0.65280287311323437</v>
      </c>
      <c r="M152" s="52">
        <v>0.28471064000000001</v>
      </c>
      <c r="N152" s="52">
        <v>0.46711993000000002</v>
      </c>
      <c r="O152" s="52">
        <v>0.30208680017725298</v>
      </c>
      <c r="P152" s="52">
        <v>1.114556033177253</v>
      </c>
      <c r="Q152" s="65">
        <v>1.3486882E-2</v>
      </c>
      <c r="T152" s="63">
        <v>1.281E-4</v>
      </c>
      <c r="U152" s="63">
        <v>5.0454999999999996E-3</v>
      </c>
      <c r="V152" s="63">
        <v>27.734352000000001</v>
      </c>
      <c r="W152" s="63">
        <v>7.9597720000000001</v>
      </c>
      <c r="X152" s="63">
        <v>2.2487190000000002E-3</v>
      </c>
      <c r="Y152" s="63">
        <v>2.0841853999999999E-4</v>
      </c>
      <c r="Z152" s="63">
        <v>34.523968000000004</v>
      </c>
      <c r="AA152" s="63">
        <v>0.25510604999999997</v>
      </c>
      <c r="AB152" s="63">
        <v>0.30936749600000002</v>
      </c>
      <c r="AC152" s="63">
        <v>3.4381635078596068E-2</v>
      </c>
      <c r="AD152" s="63">
        <v>0.59885518110177904</v>
      </c>
      <c r="AE152" s="63">
        <v>0.27099777000000003</v>
      </c>
      <c r="AF152" s="63">
        <v>0.44091535999999998</v>
      </c>
      <c r="AG152" s="63">
        <v>0.27436220015860402</v>
      </c>
      <c r="AH152" s="63">
        <v>1.045348312158604</v>
      </c>
      <c r="AI152" s="66">
        <v>6.4643616999999999E-3</v>
      </c>
      <c r="AL152" s="54">
        <v>1.3530000000000001E-4</v>
      </c>
      <c r="AM152" s="54">
        <v>3.8240000000000001E-3</v>
      </c>
      <c r="AN152" s="54">
        <v>29.302593000000002</v>
      </c>
      <c r="AO152" s="54">
        <v>7.754613</v>
      </c>
      <c r="AP152" s="54">
        <v>2.2616426000000001E-3</v>
      </c>
      <c r="AQ152" s="54">
        <v>2.0388287999999999E-4</v>
      </c>
      <c r="AR152" s="54">
        <v>34.523983000000001</v>
      </c>
      <c r="AS152" s="54">
        <v>0.24744337</v>
      </c>
      <c r="AT152" s="54">
        <v>0.27356501999999999</v>
      </c>
      <c r="AU152" s="54">
        <v>2.8537517071816291E-2</v>
      </c>
      <c r="AV152" s="54">
        <v>0.54954590709371121</v>
      </c>
      <c r="AW152" s="54">
        <v>0.25795768000000002</v>
      </c>
      <c r="AX152" s="54">
        <v>0.41713807000000003</v>
      </c>
      <c r="AY152" s="54">
        <v>0.24986012014441891</v>
      </c>
      <c r="AZ152" s="54">
        <v>0.99288069414441893</v>
      </c>
      <c r="BA152" s="54">
        <v>9.9634859999999997E-4</v>
      </c>
      <c r="BD152" s="59">
        <v>1.329E-4</v>
      </c>
      <c r="BE152" s="59">
        <v>4.4213000000000004E-3</v>
      </c>
      <c r="BF152" s="59">
        <v>28.50189</v>
      </c>
      <c r="BG152" s="59">
        <v>7.8726735000000003</v>
      </c>
      <c r="BH152" s="59">
        <v>2.2565387E-3</v>
      </c>
      <c r="BI152" s="59">
        <v>2.0614835E-4</v>
      </c>
      <c r="BJ152" s="59">
        <v>34.527428</v>
      </c>
      <c r="BK152" s="59">
        <v>0.25145846999999999</v>
      </c>
      <c r="BL152" s="59">
        <v>0.29172737500000001</v>
      </c>
      <c r="BM152" s="59">
        <v>3.1507640075333132E-2</v>
      </c>
      <c r="BN152" s="59">
        <v>0.57469348509790452</v>
      </c>
      <c r="BO152" s="59">
        <v>0.26467168499999999</v>
      </c>
      <c r="BP152" s="59">
        <v>0.42931636000000001</v>
      </c>
      <c r="BQ152" s="59">
        <v>0.26265606015202581</v>
      </c>
      <c r="BR152" s="59">
        <v>1.006150018152026</v>
      </c>
      <c r="BS152" s="59">
        <v>3.6317915999999999E-3</v>
      </c>
    </row>
    <row r="153" spans="2:71" x14ac:dyDescent="0.25">
      <c r="B153" s="52">
        <v>9.0400000000000002E-5</v>
      </c>
      <c r="C153" s="52">
        <v>1.1401700000000001E-2</v>
      </c>
      <c r="D153" s="52">
        <v>25.918310000000002</v>
      </c>
      <c r="E153" s="52">
        <v>8.1472850000000001</v>
      </c>
      <c r="F153" s="52">
        <v>2.2309741000000002E-3</v>
      </c>
      <c r="G153" s="52">
        <v>2.1361237E-4</v>
      </c>
      <c r="H153" s="52">
        <v>34.365313999999998</v>
      </c>
      <c r="I153" s="52">
        <v>0.26206442000000002</v>
      </c>
      <c r="J153" s="52">
        <v>0.40409121999999997</v>
      </c>
      <c r="K153" s="52">
        <v>6.4044910171786665E-2</v>
      </c>
      <c r="L153" s="52">
        <v>0.73020055020645291</v>
      </c>
      <c r="M153" s="52">
        <v>0.29682393000000001</v>
      </c>
      <c r="N153" s="52">
        <v>0.50018490999999998</v>
      </c>
      <c r="O153" s="52">
        <v>0.3759497304892</v>
      </c>
      <c r="P153" s="52">
        <v>1.2556337544892</v>
      </c>
      <c r="Q153" s="65">
        <v>3.4762743999999998E-2</v>
      </c>
      <c r="T153" s="63">
        <v>8.9699999999999998E-5</v>
      </c>
      <c r="U153" s="63">
        <v>8.4629000000000006E-3</v>
      </c>
      <c r="V153" s="63">
        <v>27.497634999999999</v>
      </c>
      <c r="W153" s="63">
        <v>7.9631309999999997</v>
      </c>
      <c r="X153" s="63">
        <v>2.2406403E-3</v>
      </c>
      <c r="Y153" s="63">
        <v>2.0890846999999999E-4</v>
      </c>
      <c r="Z153" s="63">
        <v>34.351475000000001</v>
      </c>
      <c r="AA153" s="63">
        <v>0.25662133999999998</v>
      </c>
      <c r="AB153" s="63">
        <v>0.36312972999999998</v>
      </c>
      <c r="AC153" s="63">
        <v>5.3917587133117832E-2</v>
      </c>
      <c r="AD153" s="63">
        <v>0.67366865716421631</v>
      </c>
      <c r="AE153" s="63">
        <v>0.28317648000000001</v>
      </c>
      <c r="AF153" s="63">
        <v>0.47147707000000011</v>
      </c>
      <c r="AG153" s="63">
        <v>0.34640870038063581</v>
      </c>
      <c r="AH153" s="63">
        <v>1.1821978273806359</v>
      </c>
      <c r="AI153" s="66">
        <v>2.7005301999999998E-2</v>
      </c>
      <c r="AL153" s="54">
        <v>9.1399999999999999E-5</v>
      </c>
      <c r="AM153" s="54">
        <v>6.3601999999999999E-3</v>
      </c>
      <c r="AN153" s="54">
        <v>29.076529000000001</v>
      </c>
      <c r="AO153" s="54">
        <v>7.759646</v>
      </c>
      <c r="AP153" s="54">
        <v>2.2519969999999999E-3</v>
      </c>
      <c r="AQ153" s="54">
        <v>2.0442953E-4</v>
      </c>
      <c r="AR153" s="54">
        <v>34.339260000000003</v>
      </c>
      <c r="AS153" s="54">
        <v>0.24981418399999999</v>
      </c>
      <c r="AT153" s="54">
        <v>0.32492083999999999</v>
      </c>
      <c r="AU153" s="54">
        <v>4.5636190112273711E-2</v>
      </c>
      <c r="AV153" s="54">
        <v>0.62037121414081731</v>
      </c>
      <c r="AW153" s="54">
        <v>0.27017865000000002</v>
      </c>
      <c r="AX153" s="54">
        <v>0.44558868000000001</v>
      </c>
      <c r="AY153" s="54">
        <v>0.32032980030803793</v>
      </c>
      <c r="AZ153" s="54">
        <v>1.126630608308038</v>
      </c>
      <c r="BA153" s="54">
        <v>2.0520816000000001E-2</v>
      </c>
      <c r="BD153" s="59">
        <v>9.1500000000000001E-5</v>
      </c>
      <c r="BE153" s="59">
        <v>7.3943000000000004E-3</v>
      </c>
      <c r="BF153" s="59">
        <v>28.272756999999999</v>
      </c>
      <c r="BG153" s="59">
        <v>7.8764687000000002</v>
      </c>
      <c r="BH153" s="59">
        <v>2.2475473E-3</v>
      </c>
      <c r="BI153" s="59">
        <v>2.0666251999999999E-4</v>
      </c>
      <c r="BJ153" s="59">
        <v>34.348953000000002</v>
      </c>
      <c r="BK153" s="59">
        <v>0.25338390999999999</v>
      </c>
      <c r="BL153" s="59">
        <v>0.34463745000000001</v>
      </c>
      <c r="BM153" s="59">
        <v>4.9882468122627671E-2</v>
      </c>
      <c r="BN153" s="59">
        <v>0.64790382815248004</v>
      </c>
      <c r="BO153" s="59">
        <v>0.27693153599999998</v>
      </c>
      <c r="BP153" s="59">
        <v>0.45900760000000002</v>
      </c>
      <c r="BQ153" s="59">
        <v>0.33430615034757533</v>
      </c>
      <c r="BR153" s="59">
        <v>1.1410371633475751</v>
      </c>
      <c r="BS153" s="59">
        <v>2.3965308000000001E-2</v>
      </c>
    </row>
    <row r="154" spans="2:71" x14ac:dyDescent="0.25">
      <c r="B154" s="52" t="str" cm="1">
        <f t="array" ref="B154:B161">TRANSPOSE(Fe!AC18:AJ18)</f>
        <v>NA</v>
      </c>
      <c r="C154" s="52" t="str" cm="1">
        <f t="array" ref="C154:C161">TRANSPOSE('PO4'!AC18:AJ18)</f>
        <v>NA</v>
      </c>
      <c r="D154" s="52" t="str" cm="1">
        <f t="array" ref="D154:D161">TRANSPOSE(surface_T!AC18:AJ18)</f>
        <v>NaN</v>
      </c>
      <c r="E154" s="52" t="str" cm="1">
        <f t="array" ref="E154:E161">TRANSPOSE(surface_ph!AC18:AJ18)</f>
        <v>NaN</v>
      </c>
      <c r="F154" s="52" t="str" cm="1">
        <f t="array" ref="F154:F161">TRANSPOSE(surface_Alk!AC18:AJ18)</f>
        <v>NaN</v>
      </c>
      <c r="G154" s="52" t="str" cm="1">
        <f t="array" ref="G154:G161">TRANSPOSE(surface_oxugen!AC18:AJ18)</f>
        <v>NaN</v>
      </c>
      <c r="H154" s="52" t="str" cm="1">
        <f t="array" ref="H154:H161">TRANSPOSE(Surface_sal!AC18:AJ18)</f>
        <v>NaN</v>
      </c>
      <c r="I154" s="52" t="str" cm="1">
        <f t="array" ref="I154:I161">TRANSPOSE(picophyto!AC18:AJ18)</f>
        <v>NA</v>
      </c>
      <c r="J154" s="52" t="str" cm="1">
        <f t="array" ref="J154:J161">TRANSPOSE(nanophyto!AC18:AJ18)</f>
        <v>NA</v>
      </c>
      <c r="K154" s="52" t="str" cm="1">
        <f t="array" ref="K154:K161">TRANSPOSE(microphyto!AC18:AJ18)</f>
        <v>NA</v>
      </c>
      <c r="L154" s="52" t="str" cm="1">
        <f t="array" ref="L154:L161">TRANSPOSE(total_phyto!AC18:AJ18)</f>
        <v>NA</v>
      </c>
      <c r="M154" s="52" t="str" cm="1">
        <f t="array" ref="M154:M161">TRANSPOSE(nanozoo!AC18:AJ18)</f>
        <v>NA</v>
      </c>
      <c r="N154" s="52" t="str" cm="1">
        <f t="array" ref="N154:N161">TRANSPOSE(microzoo!AC18:AJ18)</f>
        <v>NA</v>
      </c>
      <c r="O154" s="52" t="str" cm="1">
        <f t="array" ref="O154:O161">TRANSPOSE(mesozoo!AC18:AJ18)</f>
        <v>NA</v>
      </c>
      <c r="P154" s="52" t="str" cm="1">
        <f t="array" ref="P154:P161">TRANSPOSE(total_zoo!AC18:AJ18)</f>
        <v>NA</v>
      </c>
      <c r="Q154" s="65" t="str" cm="1">
        <f t="array" ref="Q154:Q161">TRANSPOSE(foram!AC18:AJ18)</f>
        <v>NaN</v>
      </c>
      <c r="T154" s="63" t="str" cm="1">
        <f t="array" ref="T154:T161">TRANSPOSE(Fe!AC129:AJ129)</f>
        <v>NA</v>
      </c>
      <c r="U154" s="63" t="str" cm="1">
        <f t="array" ref="U154:U161">TRANSPOSE('PO4'!AC129:AJ129)</f>
        <v>NA</v>
      </c>
      <c r="V154" s="63" t="str" cm="1">
        <f t="array" ref="V154:V161">TRANSPOSE(surface_T!AC129:AJ129)</f>
        <v>NaN</v>
      </c>
      <c r="W154" s="63" t="str" cm="1">
        <f t="array" ref="W154:W161">TRANSPOSE(surface_ph!AC129:AJ129)</f>
        <v>NaN</v>
      </c>
      <c r="X154" s="63" t="str" cm="1">
        <f t="array" ref="X154:X161">TRANSPOSE(surface_Alk!AC129:AJ129)</f>
        <v>NaN</v>
      </c>
      <c r="Y154" s="63" t="str" cm="1">
        <f t="array" ref="Y154:Y161">TRANSPOSE(surface_oxugen!AC129:AJ129)</f>
        <v>NaN</v>
      </c>
      <c r="Z154" s="63" t="str" cm="1">
        <f t="array" ref="Z154:Z161">TRANSPOSE(Surface_sal!AC129:AJ129)</f>
        <v>NaN</v>
      </c>
      <c r="AA154" s="63" t="str" cm="1">
        <f t="array" ref="AA154:AA161">TRANSPOSE(picophyto!AC129:AJ129)</f>
        <v>NA</v>
      </c>
      <c r="AB154" s="63" t="str" cm="1">
        <f t="array" ref="AB154:AB161">TRANSPOSE(nanophyto!AC129:AJ129)</f>
        <v>NA</v>
      </c>
      <c r="AC154" s="63" t="str" cm="1">
        <f t="array" ref="AC154:AC161">TRANSPOSE(microphyto!AC129:AJ129)</f>
        <v>NA</v>
      </c>
      <c r="AD154" s="63" t="str" cm="1">
        <f t="array" ref="AD154:AD161">TRANSPOSE(total_phyto!AC129:AJ129)</f>
        <v>NA</v>
      </c>
      <c r="AE154" s="63" t="str" cm="1">
        <f t="array" ref="AE154:AE161">TRANSPOSE(nanozoo!AC129:AJ129)</f>
        <v>NA</v>
      </c>
      <c r="AF154" s="63" t="str" cm="1">
        <f t="array" ref="AF154:AF161">TRANSPOSE(microzoo!AC129:AJ129)</f>
        <v>NA</v>
      </c>
      <c r="AG154" s="63" t="str" cm="1">
        <f t="array" ref="AG154:AG161">TRANSPOSE(mesozoo!AC129:AJ129)</f>
        <v>NA</v>
      </c>
      <c r="AH154" s="63" t="str" cm="1">
        <f t="array" ref="AH154:AH161">TRANSPOSE(total_zoo!AC129:AJ129)</f>
        <v>NA</v>
      </c>
      <c r="AI154" s="66" t="str" cm="1">
        <f t="array" ref="AI154:AI161">TRANSPOSE(foram!AC129:AJ129)</f>
        <v>NaN</v>
      </c>
      <c r="AL154" s="54" t="str" cm="1">
        <f t="array" ref="AL154:AL161">TRANSPOSE(Fe!AC166:AJ166)</f>
        <v>NA</v>
      </c>
      <c r="AM154" s="54" t="str" cm="1">
        <f t="array" ref="AM154:AM161">TRANSPOSE('PO4'!AC166:AJ166)</f>
        <v>NA</v>
      </c>
      <c r="AN154" s="54" t="str" cm="1">
        <f t="array" ref="AN154:AN161">TRANSPOSE(surface_T!AC166:AJ166)</f>
        <v>NaN</v>
      </c>
      <c r="AO154" s="54" t="str" cm="1">
        <f t="array" ref="AO154:AO161">TRANSPOSE(surface_ph!AC166:AJ166)</f>
        <v>NaN</v>
      </c>
      <c r="AP154" s="54" t="str" cm="1">
        <f t="array" ref="AP154:AP161">TRANSPOSE(surface_Alk!AC166:AJ166)</f>
        <v>NaN</v>
      </c>
      <c r="AQ154" s="54" t="str" cm="1">
        <f t="array" ref="AQ154:AQ161">TRANSPOSE(surface_oxugen!AC166:AJ166)</f>
        <v>NaN</v>
      </c>
      <c r="AR154" s="54" t="str" cm="1">
        <f t="array" ref="AR154:AR161">TRANSPOSE(Surface_sal!AC166:AJ166)</f>
        <v>NaN</v>
      </c>
      <c r="AS154" s="54" t="str" cm="1">
        <f t="array" ref="AS154:AS161">TRANSPOSE(picophyto!AC166:AJ166)</f>
        <v>NA</v>
      </c>
      <c r="AT154" s="54" t="str" cm="1">
        <f t="array" ref="AT154:AT161">TRANSPOSE(nanophyto!AC166:AJ166)</f>
        <v>NA</v>
      </c>
      <c r="AU154" s="54" t="str" cm="1">
        <f t="array" ref="AU154:AU161">TRANSPOSE(microphyto!AC166:AJ166)</f>
        <v>NA</v>
      </c>
      <c r="AV154" s="54" t="str" cm="1">
        <f t="array" ref="AV154:AV161">TRANSPOSE(total_phyto!AC166:AJ166)</f>
        <v>NA</v>
      </c>
      <c r="AW154" s="54" t="str" cm="1">
        <f t="array" ref="AW154:AW161">TRANSPOSE(nanozoo!AC166:AJ166)</f>
        <v>NA</v>
      </c>
      <c r="AX154" s="54" t="str" cm="1">
        <f t="array" ref="AX154:AX161">TRANSPOSE(microzoo!AC166:AJ166)</f>
        <v>NA</v>
      </c>
      <c r="AY154" s="54" t="str" cm="1">
        <f t="array" ref="AY154:AY161">TRANSPOSE(mesozoo!AC166:AJ166)</f>
        <v>NA</v>
      </c>
      <c r="AZ154" s="54" t="str" cm="1">
        <f t="array" ref="AZ154:AZ161">TRANSPOSE(total_zoo!AC166:AJ166)</f>
        <v>NA</v>
      </c>
      <c r="BA154" s="54" t="str" cm="1">
        <f t="array" ref="BA154:BA161">TRANSPOSE(foram!AC166:AJ166)</f>
        <v>NaN</v>
      </c>
      <c r="BD154" s="59" t="str" cm="1">
        <f t="array" ref="BD154:BD161">TRANSPOSE(Fe!AC92:AJ92)</f>
        <v>NA</v>
      </c>
      <c r="BE154" s="59" t="str" cm="1">
        <f t="array" ref="BE154:BE161">TRANSPOSE('PO4'!AC92:AJ92)</f>
        <v>NA</v>
      </c>
      <c r="BF154" s="59" t="str" cm="1">
        <f t="array" ref="BF154:BF161">TRANSPOSE(surface_T!AC92:AJ92)</f>
        <v>NaN</v>
      </c>
      <c r="BG154" s="59" t="str" cm="1">
        <f t="array" ref="BG154:BG161">TRANSPOSE(surface_ph!AC92:AJ92)</f>
        <v>NaN</v>
      </c>
      <c r="BH154" s="59" t="str" cm="1">
        <f t="array" ref="BH154:BH161">TRANSPOSE(surface_Alk!AC92:AJ92)</f>
        <v>NaN</v>
      </c>
      <c r="BI154" s="59" t="str" cm="1">
        <f t="array" ref="BI154:BI161">TRANSPOSE(surface_oxugen!AC92:AJ92)</f>
        <v>NaN</v>
      </c>
      <c r="BJ154" s="59" t="str" cm="1">
        <f t="array" ref="BJ154:BJ161">TRANSPOSE(Surface_sal!AC92:AJ92)</f>
        <v>NaN</v>
      </c>
      <c r="BK154" s="59" t="str" cm="1">
        <f t="array" ref="BK154:BK161">TRANSPOSE(picophyto!AC92:AJ92)</f>
        <v>NA</v>
      </c>
      <c r="BL154" s="59" t="str" cm="1">
        <f t="array" ref="BL154:BL161">TRANSPOSE(nanophyto!AC92:AJ92)</f>
        <v>NA</v>
      </c>
      <c r="BM154" s="59" t="str" cm="1">
        <f t="array" ref="BM154:BM161">TRANSPOSE(microphyto!AC92:AJ92)</f>
        <v>NA</v>
      </c>
      <c r="BN154" s="59" t="str" cm="1">
        <f t="array" ref="BN154:BN161">TRANSPOSE(total_phyto!AC92:AJ92)</f>
        <v>NA</v>
      </c>
      <c r="BO154" s="59" t="str" cm="1">
        <f t="array" ref="BO154:BO161">TRANSPOSE(nanozoo!AC92:AJ92)</f>
        <v>NA</v>
      </c>
      <c r="BP154" s="59" t="str" cm="1">
        <f t="array" ref="BP154:BP161">TRANSPOSE(microzoo!AC92:AJ92)</f>
        <v>NA</v>
      </c>
      <c r="BQ154" s="59" t="str" cm="1">
        <f t="array" ref="BQ154:BQ161">TRANSPOSE(mesozoo!AC92:AJ92)</f>
        <v>NA</v>
      </c>
      <c r="BR154" s="59" t="str" cm="1">
        <f t="array" ref="BR154:BR161">TRANSPOSE(total_zoo!AC92:AJ92)</f>
        <v>NA</v>
      </c>
      <c r="BS154" s="59" t="str" cm="1">
        <f t="array" ref="BS154:BS161">TRANSPOSE(foram!AC92:AJ92)</f>
        <v>NaN</v>
      </c>
    </row>
    <row r="155" spans="2:71" x14ac:dyDescent="0.25">
      <c r="B155" s="52" t="str">
        <v>NA</v>
      </c>
      <c r="C155" s="52" t="str">
        <v>NA</v>
      </c>
      <c r="D155" s="52" t="str">
        <v>NaN</v>
      </c>
      <c r="E155" s="52" t="str">
        <v>NaN</v>
      </c>
      <c r="F155" s="52" t="str">
        <v>NaN</v>
      </c>
      <c r="G155" s="52" t="str">
        <v>NaN</v>
      </c>
      <c r="H155" s="52" t="str">
        <v>NaN</v>
      </c>
      <c r="I155" s="52" t="str">
        <v>NA</v>
      </c>
      <c r="J155" s="52" t="str">
        <v>NA</v>
      </c>
      <c r="K155" s="52" t="str">
        <v>NA</v>
      </c>
      <c r="L155" s="52" t="str">
        <v>NA</v>
      </c>
      <c r="M155" s="52" t="str">
        <v>NA</v>
      </c>
      <c r="N155" s="52" t="str">
        <v>NA</v>
      </c>
      <c r="O155" s="52" t="str">
        <v>NA</v>
      </c>
      <c r="P155" s="52" t="str">
        <v>NA</v>
      </c>
      <c r="Q155" s="65" t="str">
        <v>NaN</v>
      </c>
      <c r="T155" s="63" t="str">
        <v>NA</v>
      </c>
      <c r="U155" s="63" t="str">
        <v>NA</v>
      </c>
      <c r="V155" s="63" t="str">
        <v>NaN</v>
      </c>
      <c r="W155" s="63" t="str">
        <v>NaN</v>
      </c>
      <c r="X155" s="63" t="str">
        <v>NaN</v>
      </c>
      <c r="Y155" s="63" t="str">
        <v>NaN</v>
      </c>
      <c r="Z155" s="63" t="str">
        <v>NaN</v>
      </c>
      <c r="AA155" s="63" t="str">
        <v>NA</v>
      </c>
      <c r="AB155" s="63" t="str">
        <v>NA</v>
      </c>
      <c r="AC155" s="63" t="str">
        <v>NA</v>
      </c>
      <c r="AD155" s="63" t="str">
        <v>NA</v>
      </c>
      <c r="AE155" s="63" t="str">
        <v>NA</v>
      </c>
      <c r="AF155" s="63" t="str">
        <v>NA</v>
      </c>
      <c r="AG155" s="63" t="str">
        <v>NA</v>
      </c>
      <c r="AH155" s="63" t="str">
        <v>NA</v>
      </c>
      <c r="AI155" s="66" t="str">
        <v>NaN</v>
      </c>
      <c r="AL155" s="54" t="str">
        <v>NA</v>
      </c>
      <c r="AM155" s="54" t="str">
        <v>NA</v>
      </c>
      <c r="AN155" s="54" t="str">
        <v>NaN</v>
      </c>
      <c r="AO155" s="54" t="str">
        <v>NaN</v>
      </c>
      <c r="AP155" s="54" t="str">
        <v>NaN</v>
      </c>
      <c r="AQ155" s="54" t="str">
        <v>NaN</v>
      </c>
      <c r="AR155" s="54" t="str">
        <v>NaN</v>
      </c>
      <c r="AS155" s="54" t="str">
        <v>NA</v>
      </c>
      <c r="AT155" s="54" t="str">
        <v>NA</v>
      </c>
      <c r="AU155" s="54" t="str">
        <v>NA</v>
      </c>
      <c r="AV155" s="54" t="str">
        <v>NA</v>
      </c>
      <c r="AW155" s="54" t="str">
        <v>NA</v>
      </c>
      <c r="AX155" s="54" t="str">
        <v>NA</v>
      </c>
      <c r="AY155" s="54" t="str">
        <v>NA</v>
      </c>
      <c r="AZ155" s="54" t="str">
        <v>NA</v>
      </c>
      <c r="BA155" s="54" t="str">
        <v>NaN</v>
      </c>
      <c r="BD155" s="59" t="str">
        <v>NA</v>
      </c>
      <c r="BE155" s="59" t="str">
        <v>NA</v>
      </c>
      <c r="BF155" s="59" t="str">
        <v>NaN</v>
      </c>
      <c r="BG155" s="59" t="str">
        <v>NaN</v>
      </c>
      <c r="BH155" s="59" t="str">
        <v>NaN</v>
      </c>
      <c r="BI155" s="59" t="str">
        <v>NaN</v>
      </c>
      <c r="BJ155" s="59" t="str">
        <v>NaN</v>
      </c>
      <c r="BK155" s="59" t="str">
        <v>NA</v>
      </c>
      <c r="BL155" s="59" t="str">
        <v>NA</v>
      </c>
      <c r="BM155" s="59" t="str">
        <v>NA</v>
      </c>
      <c r="BN155" s="59" t="str">
        <v>NA</v>
      </c>
      <c r="BO155" s="59" t="str">
        <v>NA</v>
      </c>
      <c r="BP155" s="59" t="str">
        <v>NA</v>
      </c>
      <c r="BQ155" s="59" t="str">
        <v>NA</v>
      </c>
      <c r="BR155" s="59" t="str">
        <v>NA</v>
      </c>
      <c r="BS155" s="59" t="str">
        <v>NaN</v>
      </c>
    </row>
    <row r="156" spans="2:71" x14ac:dyDescent="0.25">
      <c r="B156" s="52">
        <v>1.3889999999999999E-4</v>
      </c>
      <c r="C156" s="52">
        <v>2.3333999999999998E-3</v>
      </c>
      <c r="D156" s="52">
        <v>26.132559000000001</v>
      </c>
      <c r="E156" s="52">
        <v>8.1445220000000003</v>
      </c>
      <c r="F156" s="52">
        <v>2.2538026999999999E-3</v>
      </c>
      <c r="G156" s="52">
        <v>2.1187395000000001E-4</v>
      </c>
      <c r="H156" s="52">
        <v>34.801547999999997</v>
      </c>
      <c r="I156" s="52">
        <v>0.26811623000000001</v>
      </c>
      <c r="J156" s="52">
        <v>0.21470575</v>
      </c>
      <c r="K156" s="52">
        <v>2.9573292999999999E-10</v>
      </c>
      <c r="L156" s="52">
        <v>0.4828219803072154</v>
      </c>
      <c r="M156" s="52">
        <v>0.23317531499999999</v>
      </c>
      <c r="N156" s="52">
        <v>0.44828113000000003</v>
      </c>
      <c r="O156" s="52">
        <v>2.4268132051641959E-2</v>
      </c>
      <c r="P156" s="52">
        <v>0.74813341713537718</v>
      </c>
      <c r="Q156" s="65">
        <v>8.3675636000000003E-11</v>
      </c>
      <c r="T156" s="63">
        <v>1.462E-4</v>
      </c>
      <c r="U156" s="63">
        <v>1.7566999999999999E-3</v>
      </c>
      <c r="V156" s="63">
        <v>27.687878000000001</v>
      </c>
      <c r="W156" s="63">
        <v>7.9336824000000004</v>
      </c>
      <c r="X156" s="63">
        <v>2.2666138000000001E-3</v>
      </c>
      <c r="Y156" s="63">
        <v>2.0715236E-4</v>
      </c>
      <c r="Z156" s="63">
        <v>34.817770000000003</v>
      </c>
      <c r="AA156" s="63">
        <v>0.25957912999999999</v>
      </c>
      <c r="AB156" s="63">
        <v>0.18561366000000001</v>
      </c>
      <c r="AC156" s="63">
        <v>2.2147532000000001E-10</v>
      </c>
      <c r="AD156" s="63">
        <v>0.44519279023201758</v>
      </c>
      <c r="AE156" s="63">
        <v>0.21971689</v>
      </c>
      <c r="AF156" s="63">
        <v>0.42826329000000002</v>
      </c>
      <c r="AG156" s="63">
        <v>1.5265128347599999E-7</v>
      </c>
      <c r="AH156" s="63">
        <v>0.69756314872651171</v>
      </c>
      <c r="AI156" s="66">
        <v>7.3546430000000001E-11</v>
      </c>
      <c r="AL156" s="54">
        <v>1.5589999999999999E-4</v>
      </c>
      <c r="AM156" s="54">
        <v>1.3308E-3</v>
      </c>
      <c r="AN156" s="54">
        <v>29.221820000000001</v>
      </c>
      <c r="AO156" s="54">
        <v>7.7273909999999999</v>
      </c>
      <c r="AP156" s="54">
        <v>2.2810348000000002E-3</v>
      </c>
      <c r="AQ156" s="54">
        <v>2.0277150000000001E-4</v>
      </c>
      <c r="AR156" s="54">
        <v>34.839095999999998</v>
      </c>
      <c r="AS156" s="54">
        <v>0.249793766</v>
      </c>
      <c r="AT156" s="54">
        <v>0.16305889300000001</v>
      </c>
      <c r="AU156" s="54">
        <v>1.8586947100000001E-10</v>
      </c>
      <c r="AV156" s="54">
        <v>0.41285265919568948</v>
      </c>
      <c r="AW156" s="54">
        <v>0.209642566</v>
      </c>
      <c r="AX156" s="54">
        <v>0.39663848000000002</v>
      </c>
      <c r="AY156" s="54">
        <v>3.4174118400000001E-10</v>
      </c>
      <c r="AZ156" s="54">
        <v>0.67082002041255939</v>
      </c>
      <c r="BA156" s="54">
        <v>6.6526699999999997E-11</v>
      </c>
      <c r="BD156" s="59">
        <v>1.5249999999999999E-4</v>
      </c>
      <c r="BE156" s="59">
        <v>1.5569E-3</v>
      </c>
      <c r="BF156" s="59">
        <v>28.422948999999999</v>
      </c>
      <c r="BG156" s="59">
        <v>7.8485100000000001</v>
      </c>
      <c r="BH156" s="59">
        <v>2.2754012999999999E-3</v>
      </c>
      <c r="BI156" s="59">
        <v>2.050217E-4</v>
      </c>
      <c r="BJ156" s="59">
        <v>34.832805999999998</v>
      </c>
      <c r="BK156" s="59">
        <v>0.25504284999999999</v>
      </c>
      <c r="BL156" s="59">
        <v>0.175342045</v>
      </c>
      <c r="BM156" s="59">
        <v>2.06820635E-10</v>
      </c>
      <c r="BN156" s="59">
        <v>0.43038489521708129</v>
      </c>
      <c r="BO156" s="59">
        <v>0.21516576000000001</v>
      </c>
      <c r="BP156" s="59">
        <v>0.41484978</v>
      </c>
      <c r="BQ156" s="59">
        <v>4.0639654000000001E-10</v>
      </c>
      <c r="BR156" s="59">
        <v>0.67129232347721479</v>
      </c>
      <c r="BS156" s="59">
        <v>7.0757759999999996E-11</v>
      </c>
    </row>
    <row r="157" spans="2:71" x14ac:dyDescent="0.25">
      <c r="B157" s="52">
        <v>1.2420000000000001E-4</v>
      </c>
      <c r="C157" s="52">
        <v>2.9618000000000001E-3</v>
      </c>
      <c r="D157" s="52">
        <v>26.858398000000001</v>
      </c>
      <c r="E157" s="52">
        <v>8.1383229999999998</v>
      </c>
      <c r="F157" s="52">
        <v>2.2471976E-3</v>
      </c>
      <c r="G157" s="52">
        <v>2.1139223999999999E-4</v>
      </c>
      <c r="H157" s="52">
        <v>34.685560000000002</v>
      </c>
      <c r="I157" s="52">
        <v>0.26016532999999997</v>
      </c>
      <c r="J157" s="52">
        <v>0.25233569</v>
      </c>
      <c r="K157" s="52">
        <v>1.335700204825762E-2</v>
      </c>
      <c r="L157" s="52">
        <v>0.52585802206436638</v>
      </c>
      <c r="M157" s="52">
        <v>0.26823929000000002</v>
      </c>
      <c r="N157" s="52">
        <v>0.43199739999999998</v>
      </c>
      <c r="O157" s="52">
        <v>0.20454714009719691</v>
      </c>
      <c r="P157" s="52">
        <v>0.95246059427117258</v>
      </c>
      <c r="Q157" s="65">
        <v>1.7376230000000001E-10</v>
      </c>
      <c r="T157" s="63">
        <v>1.2909999999999999E-4</v>
      </c>
      <c r="U157" s="63">
        <v>2.199E-3</v>
      </c>
      <c r="V157" s="63">
        <v>28.382415999999999</v>
      </c>
      <c r="W157" s="63">
        <v>7.9365344000000002</v>
      </c>
      <c r="X157" s="63">
        <v>2.2588410000000001E-3</v>
      </c>
      <c r="Y157" s="63">
        <v>2.067832E-4</v>
      </c>
      <c r="Z157" s="63">
        <v>34.688015</v>
      </c>
      <c r="AA157" s="63">
        <v>0.24964971</v>
      </c>
      <c r="AB157" s="63">
        <v>0.21819092000000001</v>
      </c>
      <c r="AC157" s="63">
        <v>8.0309120435897042E-3</v>
      </c>
      <c r="AD157" s="63">
        <v>0.4758715420583689</v>
      </c>
      <c r="AE157" s="63">
        <v>0.25395462000000002</v>
      </c>
      <c r="AF157" s="63">
        <v>0.40917026999999989</v>
      </c>
      <c r="AG157" s="63">
        <v>0.1782179600889994</v>
      </c>
      <c r="AH157" s="63">
        <v>0.89331083323573446</v>
      </c>
      <c r="AI157" s="66">
        <v>1.4228781999999999E-10</v>
      </c>
      <c r="AL157" s="54">
        <v>1.3650000000000001E-4</v>
      </c>
      <c r="AM157" s="54">
        <v>1.6444000000000001E-3</v>
      </c>
      <c r="AN157" s="54">
        <v>29.895668000000001</v>
      </c>
      <c r="AO157" s="54">
        <v>7.7324023000000004</v>
      </c>
      <c r="AP157" s="54">
        <v>2.2720629999999999E-3</v>
      </c>
      <c r="AQ157" s="54">
        <v>2.0245948999999999E-4</v>
      </c>
      <c r="AR157" s="54">
        <v>34.694557000000003</v>
      </c>
      <c r="AS157" s="54">
        <v>0.23778597000000001</v>
      </c>
      <c r="AT157" s="54">
        <v>0.19035068999999999</v>
      </c>
      <c r="AU157" s="54">
        <v>4.1306214401692501E-3</v>
      </c>
      <c r="AV157" s="54">
        <v>0.43226728145393989</v>
      </c>
      <c r="AW157" s="54">
        <v>0.24074791000000001</v>
      </c>
      <c r="AX157" s="54">
        <v>0.38910470000000003</v>
      </c>
      <c r="AY157" s="54">
        <v>0.15626968008272521</v>
      </c>
      <c r="AZ157" s="54">
        <v>0.84901084521600245</v>
      </c>
      <c r="BA157" s="54">
        <v>1.2256315000000001E-10</v>
      </c>
      <c r="BD157" s="59">
        <v>1.3439999999999999E-4</v>
      </c>
      <c r="BE157" s="59">
        <v>1.9250999999999999E-3</v>
      </c>
      <c r="BF157" s="59">
        <v>29.114353000000001</v>
      </c>
      <c r="BG157" s="59">
        <v>7.8504972000000004</v>
      </c>
      <c r="BH157" s="59">
        <v>2.2670569999999998E-3</v>
      </c>
      <c r="BI157" s="59">
        <v>2.0464868999999999E-4</v>
      </c>
      <c r="BJ157" s="59">
        <v>34.696480000000001</v>
      </c>
      <c r="BK157" s="59">
        <v>0.244134304</v>
      </c>
      <c r="BL157" s="59">
        <v>0.204819426</v>
      </c>
      <c r="BM157" s="59">
        <v>6.2529924420649773E-3</v>
      </c>
      <c r="BN157" s="59">
        <v>0.4552067224563906</v>
      </c>
      <c r="BO157" s="59">
        <v>0.2477171</v>
      </c>
      <c r="BP157" s="59">
        <v>0.39942450000000002</v>
      </c>
      <c r="BQ157" s="59">
        <v>0.168559010086375</v>
      </c>
      <c r="BR157" s="59">
        <v>0.86187638821965229</v>
      </c>
      <c r="BS157" s="59">
        <v>1.3309066E-10</v>
      </c>
    </row>
    <row r="158" spans="2:71" x14ac:dyDescent="0.25">
      <c r="B158" s="52">
        <v>1.4430000000000001E-4</v>
      </c>
      <c r="C158" s="52">
        <v>2.5404999999999998E-3</v>
      </c>
      <c r="D158" s="52">
        <v>28.323225000000001</v>
      </c>
      <c r="E158" s="52">
        <v>8.1276620000000008</v>
      </c>
      <c r="F158" s="52">
        <v>2.2451532999999998E-3</v>
      </c>
      <c r="G158" s="52">
        <v>2.0994920000000001E-4</v>
      </c>
      <c r="H158" s="52">
        <v>34.651465999999999</v>
      </c>
      <c r="I158" s="52">
        <v>0.23368801</v>
      </c>
      <c r="J158" s="52">
        <v>0.2251302</v>
      </c>
      <c r="K158" s="52">
        <v>2.0892786059109679E-2</v>
      </c>
      <c r="L158" s="52">
        <v>0.47971099607795847</v>
      </c>
      <c r="M158" s="52">
        <v>0.27765516000000001</v>
      </c>
      <c r="N158" s="52">
        <v>0.45929775</v>
      </c>
      <c r="O158" s="52">
        <v>0.30446452019122461</v>
      </c>
      <c r="P158" s="52">
        <v>1.1005886406912251</v>
      </c>
      <c r="Q158" s="65">
        <v>6.6638829999999998E-3</v>
      </c>
      <c r="T158" s="63">
        <v>1.496E-4</v>
      </c>
      <c r="U158" s="63">
        <v>1.8565999999999999E-3</v>
      </c>
      <c r="V158" s="63">
        <v>29.816483999999999</v>
      </c>
      <c r="W158" s="63">
        <v>7.9387964999999996</v>
      </c>
      <c r="X158" s="63">
        <v>2.2568294999999999E-3</v>
      </c>
      <c r="Y158" s="63">
        <v>2.0541755999999999E-4</v>
      </c>
      <c r="Z158" s="63">
        <v>34.656419999999997</v>
      </c>
      <c r="AA158" s="63">
        <v>0.21822573000000001</v>
      </c>
      <c r="AB158" s="63">
        <v>0.19341764</v>
      </c>
      <c r="AC158" s="63">
        <v>1.6716013055416361E-2</v>
      </c>
      <c r="AD158" s="63">
        <v>0.42835938307348642</v>
      </c>
      <c r="AE158" s="63">
        <v>0.25948322000000001</v>
      </c>
      <c r="AF158" s="63">
        <v>0.43249277000000003</v>
      </c>
      <c r="AG158" s="63">
        <v>0.27680230016902618</v>
      </c>
      <c r="AH158" s="63">
        <v>1.027335773169026</v>
      </c>
      <c r="AI158" s="66">
        <v>1.1608795E-3</v>
      </c>
      <c r="AL158" s="54">
        <v>1.562E-4</v>
      </c>
      <c r="AM158" s="54">
        <v>1.3607999999999999E-3</v>
      </c>
      <c r="AN158" s="54">
        <v>31.309994</v>
      </c>
      <c r="AO158" s="54">
        <v>7.7414420000000002</v>
      </c>
      <c r="AP158" s="54">
        <v>2.270148E-3</v>
      </c>
      <c r="AQ158" s="54">
        <v>2.0126525000000001E-4</v>
      </c>
      <c r="AR158" s="54">
        <v>34.666260000000001</v>
      </c>
      <c r="AS158" s="54">
        <v>0.20274428999999999</v>
      </c>
      <c r="AT158" s="54">
        <v>0.17095872400000001</v>
      </c>
      <c r="AU158" s="54">
        <v>1.324501905182594E-2</v>
      </c>
      <c r="AV158" s="54">
        <v>0.38694803306897169</v>
      </c>
      <c r="AW158" s="54">
        <v>0.24365112</v>
      </c>
      <c r="AX158" s="54">
        <v>0.40805616</v>
      </c>
      <c r="AY158" s="54">
        <v>0.25219688015332642</v>
      </c>
      <c r="AZ158" s="54">
        <v>0.97271389189732627</v>
      </c>
      <c r="BA158" s="54">
        <v>1.4606992999999999E-9</v>
      </c>
      <c r="BD158" s="59">
        <v>1.549E-4</v>
      </c>
      <c r="BE158" s="59">
        <v>1.6023000000000001E-3</v>
      </c>
      <c r="BF158" s="59">
        <v>30.544674000000001</v>
      </c>
      <c r="BG158" s="59">
        <v>7.8536672999999997</v>
      </c>
      <c r="BH158" s="59">
        <v>2.2651094000000001E-3</v>
      </c>
      <c r="BI158" s="59">
        <v>2.0333731999999999E-4</v>
      </c>
      <c r="BJ158" s="59">
        <v>34.666587999999997</v>
      </c>
      <c r="BK158" s="59">
        <v>0.21063976000000001</v>
      </c>
      <c r="BL158" s="59">
        <v>0.18207178399999999</v>
      </c>
      <c r="BM158" s="59">
        <v>1.506923705385E-2</v>
      </c>
      <c r="BN158" s="59">
        <v>0.40778078107153898</v>
      </c>
      <c r="BO158" s="59">
        <v>0.25146545399999998</v>
      </c>
      <c r="BP158" s="59">
        <v>0.42054975999999999</v>
      </c>
      <c r="BQ158" s="59">
        <v>0.26510933016152588</v>
      </c>
      <c r="BR158" s="59">
        <v>0.98658391990552585</v>
      </c>
      <c r="BS158" s="59">
        <v>1.4564872E-5</v>
      </c>
    </row>
    <row r="159" spans="2:71" x14ac:dyDescent="0.25">
      <c r="B159" s="52">
        <v>1.4870000000000001E-4</v>
      </c>
      <c r="C159" s="52">
        <v>3.1738999999999999E-3</v>
      </c>
      <c r="D159" s="52">
        <v>28.172934000000001</v>
      </c>
      <c r="E159" s="52">
        <v>8.1331190000000007</v>
      </c>
      <c r="F159" s="52">
        <v>2.2419953999999998E-3</v>
      </c>
      <c r="G159" s="52">
        <v>2.115051E-4</v>
      </c>
      <c r="H159" s="52">
        <v>34.616142000000004</v>
      </c>
      <c r="I159" s="52">
        <v>0.23178246</v>
      </c>
      <c r="J159" s="52">
        <v>0.240624384</v>
      </c>
      <c r="K159" s="52">
        <v>2.8050870068682041E-2</v>
      </c>
      <c r="L159" s="52">
        <v>0.50045771408938067</v>
      </c>
      <c r="M159" s="52">
        <v>0.28327160000000001</v>
      </c>
      <c r="N159" s="52">
        <v>0.48667993999999998</v>
      </c>
      <c r="O159" s="52">
        <v>0.363490207314</v>
      </c>
      <c r="P159" s="52">
        <v>1.2093014913140001</v>
      </c>
      <c r="Q159" s="65">
        <v>2.2057924E-2</v>
      </c>
      <c r="T159" s="63">
        <v>1.549E-4</v>
      </c>
      <c r="U159" s="63">
        <v>2.3470000000000001E-3</v>
      </c>
      <c r="V159" s="63">
        <v>29.687743999999999</v>
      </c>
      <c r="W159" s="63">
        <v>7.9472503999999997</v>
      </c>
      <c r="X159" s="63">
        <v>2.2538272E-3</v>
      </c>
      <c r="Y159" s="63">
        <v>2.0679615E-4</v>
      </c>
      <c r="Z159" s="63">
        <v>34.620019999999997</v>
      </c>
      <c r="AA159" s="63">
        <v>0.21670006999999999</v>
      </c>
      <c r="AB159" s="63">
        <v>0.20635508</v>
      </c>
      <c r="AC159" s="63">
        <v>2.34876010644159E-2</v>
      </c>
      <c r="AD159" s="63">
        <v>0.44654275108427272</v>
      </c>
      <c r="AE159" s="63">
        <v>0.26295215999999999</v>
      </c>
      <c r="AF159" s="63">
        <v>0.45686734000000001</v>
      </c>
      <c r="AG159" s="63">
        <v>0.33455798033815309</v>
      </c>
      <c r="AH159" s="63">
        <v>1.1298857223381531</v>
      </c>
      <c r="AI159" s="66">
        <v>1.607451E-2</v>
      </c>
      <c r="AL159" s="54">
        <v>1.63E-4</v>
      </c>
      <c r="AM159" s="54">
        <v>1.7286000000000001E-3</v>
      </c>
      <c r="AN159" s="54">
        <v>31.204173999999998</v>
      </c>
      <c r="AO159" s="54">
        <v>7.7499003000000002</v>
      </c>
      <c r="AP159" s="54">
        <v>2.2672967E-3</v>
      </c>
      <c r="AQ159" s="54">
        <v>2.0251941000000001E-4</v>
      </c>
      <c r="AR159" s="54">
        <v>34.628300000000003</v>
      </c>
      <c r="AS159" s="54">
        <v>0.20073775999999999</v>
      </c>
      <c r="AT159" s="54">
        <v>0.17995361000000001</v>
      </c>
      <c r="AU159" s="54">
        <v>1.995508206118864E-2</v>
      </c>
      <c r="AV159" s="54">
        <v>0.40064645208039029</v>
      </c>
      <c r="AW159" s="54">
        <v>0.24466494999999999</v>
      </c>
      <c r="AX159" s="54">
        <v>0.43016062999999999</v>
      </c>
      <c r="AY159" s="54">
        <v>0.30883620027602132</v>
      </c>
      <c r="AZ159" s="54">
        <v>1.0696790982760209</v>
      </c>
      <c r="BA159" s="54">
        <v>1.1309102E-2</v>
      </c>
      <c r="BD159" s="59">
        <v>1.605E-4</v>
      </c>
      <c r="BE159" s="59">
        <v>2.0319000000000001E-3</v>
      </c>
      <c r="BF159" s="59">
        <v>30.428383</v>
      </c>
      <c r="BG159" s="59">
        <v>7.8616904999999999</v>
      </c>
      <c r="BH159" s="59">
        <v>2.2621252999999999E-3</v>
      </c>
      <c r="BI159" s="59">
        <v>2.0461893E-4</v>
      </c>
      <c r="BJ159" s="59">
        <v>34.628810000000001</v>
      </c>
      <c r="BK159" s="59">
        <v>0.20908947</v>
      </c>
      <c r="BL159" s="59">
        <v>0.19331053000000001</v>
      </c>
      <c r="BM159" s="59">
        <v>2.1793684062941819E-2</v>
      </c>
      <c r="BN159" s="59">
        <v>0.42419368408249558</v>
      </c>
      <c r="BO159" s="59">
        <v>0.25407422000000002</v>
      </c>
      <c r="BP159" s="59">
        <v>0.44384059999999997</v>
      </c>
      <c r="BQ159" s="59">
        <v>0.3220373403049403</v>
      </c>
      <c r="BR159" s="59">
        <v>1.0840990123049401</v>
      </c>
      <c r="BS159" s="59">
        <v>1.3759459E-2</v>
      </c>
    </row>
    <row r="160" spans="2:71" x14ac:dyDescent="0.25">
      <c r="B160" s="52">
        <v>1.3579999999999999E-4</v>
      </c>
      <c r="C160" s="52">
        <v>6.0775999999999998E-3</v>
      </c>
      <c r="D160" s="52">
        <v>27.480598000000001</v>
      </c>
      <c r="E160" s="52">
        <v>8.1404080000000008</v>
      </c>
      <c r="F160" s="52">
        <v>2.2364290999999999E-3</v>
      </c>
      <c r="G160" s="52">
        <v>2.1143569999999999E-4</v>
      </c>
      <c r="H160" s="52">
        <v>34.538445000000003</v>
      </c>
      <c r="I160" s="52">
        <v>0.25126705399999999</v>
      </c>
      <c r="J160" s="52">
        <v>0.32999856</v>
      </c>
      <c r="K160" s="52">
        <v>4.475585409693273E-2</v>
      </c>
      <c r="L160" s="52">
        <v>0.62602146812321513</v>
      </c>
      <c r="M160" s="52">
        <v>0.29667391500000001</v>
      </c>
      <c r="N160" s="52">
        <v>0.49313874000000002</v>
      </c>
      <c r="O160" s="52">
        <v>0.38910752999999998</v>
      </c>
      <c r="P160" s="52">
        <v>1.2597326689999999</v>
      </c>
      <c r="Q160" s="65">
        <v>2.9517049E-2</v>
      </c>
      <c r="T160" s="63">
        <v>1.417E-4</v>
      </c>
      <c r="U160" s="63">
        <v>4.5405000000000003E-3</v>
      </c>
      <c r="V160" s="63">
        <v>29.031320000000001</v>
      </c>
      <c r="W160" s="63">
        <v>7.9532879999999997</v>
      </c>
      <c r="X160" s="63">
        <v>2.2483421E-3</v>
      </c>
      <c r="Y160" s="63">
        <v>2.0681755000000001E-4</v>
      </c>
      <c r="Z160" s="63">
        <v>34.538269999999997</v>
      </c>
      <c r="AA160" s="63">
        <v>0.24115249499999999</v>
      </c>
      <c r="AB160" s="63">
        <v>0.28494935999999998</v>
      </c>
      <c r="AC160" s="63">
        <v>3.7457645087698298E-2</v>
      </c>
      <c r="AD160" s="63">
        <v>0.56355950011236211</v>
      </c>
      <c r="AE160" s="63">
        <v>0.27894078999999999</v>
      </c>
      <c r="AF160" s="63">
        <v>0.46688795999999999</v>
      </c>
      <c r="AG160" s="63">
        <v>0.35185148199999999</v>
      </c>
      <c r="AH160" s="63">
        <v>1.1779050209999999</v>
      </c>
      <c r="AI160" s="66">
        <v>2.3143944999999999E-2</v>
      </c>
      <c r="AL160" s="54">
        <v>1.4980000000000001E-4</v>
      </c>
      <c r="AM160" s="54">
        <v>3.4058999999999999E-3</v>
      </c>
      <c r="AN160" s="54">
        <v>30.5823</v>
      </c>
      <c r="AO160" s="54">
        <v>7.7543344000000003</v>
      </c>
      <c r="AP160" s="54">
        <v>2.2617603999999999E-3</v>
      </c>
      <c r="AQ160" s="54">
        <v>2.0249862999999999E-4</v>
      </c>
      <c r="AR160" s="54">
        <v>34.540236999999998</v>
      </c>
      <c r="AS160" s="54">
        <v>0.22923300999999999</v>
      </c>
      <c r="AT160" s="54">
        <v>0.24663138000000001</v>
      </c>
      <c r="AU160" s="54">
        <v>3.1897813081095981E-2</v>
      </c>
      <c r="AV160" s="54">
        <v>0.50776220310455356</v>
      </c>
      <c r="AW160" s="54">
        <v>0.26179170000000002</v>
      </c>
      <c r="AX160" s="54">
        <v>0.44149649000000002</v>
      </c>
      <c r="AY160" s="54">
        <v>0.325312235417</v>
      </c>
      <c r="AZ160" s="54">
        <v>1.1198829594169999</v>
      </c>
      <c r="BA160" s="54">
        <v>1.7896965000000001E-2</v>
      </c>
      <c r="BD160" s="59">
        <v>1.471E-4</v>
      </c>
      <c r="BE160" s="59">
        <v>3.9635E-3</v>
      </c>
      <c r="BF160" s="59">
        <v>29.789363999999999</v>
      </c>
      <c r="BG160" s="59">
        <v>7.8678616999999997</v>
      </c>
      <c r="BH160" s="59">
        <v>2.2564295000000001E-3</v>
      </c>
      <c r="BI160" s="59">
        <v>2.0461745999999999E-4</v>
      </c>
      <c r="BJ160" s="59">
        <v>34.542520000000003</v>
      </c>
      <c r="BK160" s="59">
        <v>0.23566806000000001</v>
      </c>
      <c r="BL160" s="59">
        <v>0.26604992999999999</v>
      </c>
      <c r="BM160" s="59">
        <v>3.468832408449065E-2</v>
      </c>
      <c r="BN160" s="59">
        <v>0.53640631410857098</v>
      </c>
      <c r="BO160" s="59">
        <v>0.27053186499999998</v>
      </c>
      <c r="BP160" s="59">
        <v>0.45452631999999998</v>
      </c>
      <c r="BQ160" s="59">
        <v>0.33759339202999999</v>
      </c>
      <c r="BR160" s="59">
        <v>1.1329137220300001</v>
      </c>
      <c r="BS160" s="59">
        <v>2.0559937E-2</v>
      </c>
    </row>
    <row r="161" spans="2:71" x14ac:dyDescent="0.25">
      <c r="B161" s="52">
        <v>8.3300000000000005E-5</v>
      </c>
      <c r="C161" s="52">
        <v>1.01963E-2</v>
      </c>
      <c r="D161" s="52">
        <v>27.397880000000001</v>
      </c>
      <c r="E161" s="52">
        <v>8.1401280000000007</v>
      </c>
      <c r="F161" s="52">
        <v>2.2184219999999998E-3</v>
      </c>
      <c r="G161" s="52">
        <v>2.1023424E-4</v>
      </c>
      <c r="H161" s="52">
        <v>34.236620000000002</v>
      </c>
      <c r="I161" s="52">
        <v>0.25609877399999997</v>
      </c>
      <c r="J161" s="52">
        <v>0.39582832000000001</v>
      </c>
      <c r="K161" s="52">
        <v>6.5752930163426648E-2</v>
      </c>
      <c r="L161" s="52">
        <v>0.71768002419891974</v>
      </c>
      <c r="M161" s="52">
        <v>0.293431316</v>
      </c>
      <c r="N161" s="52">
        <v>0.48845049000000001</v>
      </c>
      <c r="O161" s="52">
        <v>0.42406347999999999</v>
      </c>
      <c r="P161" s="52">
        <v>1.291192366</v>
      </c>
      <c r="Q161" s="65">
        <v>3.7913408000000003E-2</v>
      </c>
      <c r="T161" s="63">
        <v>8.3599999999999999E-5</v>
      </c>
      <c r="U161" s="63">
        <v>7.8362999999999992E-3</v>
      </c>
      <c r="V161" s="63">
        <v>28.960481999999999</v>
      </c>
      <c r="W161" s="63">
        <v>7.9605535999999999</v>
      </c>
      <c r="X161" s="63">
        <v>2.2288996000000001E-3</v>
      </c>
      <c r="Y161" s="63">
        <v>2.0579655E-4</v>
      </c>
      <c r="Z161" s="63">
        <v>34.216169999999998</v>
      </c>
      <c r="AA161" s="63">
        <v>0.25017112600000002</v>
      </c>
      <c r="AB161" s="63">
        <v>0.35776393000000001</v>
      </c>
      <c r="AC161" s="63">
        <v>5.6614935139351258E-2</v>
      </c>
      <c r="AD161" s="63">
        <v>0.664549991172107</v>
      </c>
      <c r="AE161" s="63">
        <v>0.280403075</v>
      </c>
      <c r="AF161" s="63">
        <v>0.46434999999999998</v>
      </c>
      <c r="AG161" s="63">
        <v>0.39502025499999999</v>
      </c>
      <c r="AH161" s="63">
        <v>1.2244009760000001</v>
      </c>
      <c r="AI161" s="66">
        <v>3.1920669999999998E-2</v>
      </c>
      <c r="AL161" s="54">
        <v>8.6000000000000003E-5</v>
      </c>
      <c r="AM161" s="54">
        <v>6.0528999999999999E-3</v>
      </c>
      <c r="AN161" s="54">
        <v>30.521889999999999</v>
      </c>
      <c r="AO161" s="54">
        <v>7.7625213000000004</v>
      </c>
      <c r="AP161" s="54">
        <v>2.2409589999999998E-3</v>
      </c>
      <c r="AQ161" s="54">
        <v>2.0162730000000001E-4</v>
      </c>
      <c r="AR161" s="54">
        <v>34.196779999999997</v>
      </c>
      <c r="AS161" s="54">
        <v>0.24267422999999999</v>
      </c>
      <c r="AT161" s="54">
        <v>0.32122440000000002</v>
      </c>
      <c r="AU161" s="54">
        <v>4.9055300123868613E-2</v>
      </c>
      <c r="AV161" s="54">
        <v>0.61295393015457234</v>
      </c>
      <c r="AW161" s="54">
        <v>0.26747020999999999</v>
      </c>
      <c r="AX161" s="54">
        <v>0.44191827</v>
      </c>
      <c r="AY161" s="54">
        <v>0.36867216400000002</v>
      </c>
      <c r="AZ161" s="54">
        <v>1.171874809</v>
      </c>
      <c r="BA161" s="54">
        <v>2.6805623000000001E-2</v>
      </c>
      <c r="BD161" s="59">
        <v>8.5599999999999994E-5</v>
      </c>
      <c r="BE161" s="59">
        <v>6.9211000000000003E-3</v>
      </c>
      <c r="BF161" s="59">
        <v>29.724943</v>
      </c>
      <c r="BG161" s="59">
        <v>7.8753896000000001</v>
      </c>
      <c r="BH161" s="59">
        <v>2.2360730999999999E-3</v>
      </c>
      <c r="BI161" s="59">
        <v>2.0369412000000001E-4</v>
      </c>
      <c r="BJ161" s="59">
        <v>34.209629999999997</v>
      </c>
      <c r="BK161" s="59">
        <v>0.24663895699999999</v>
      </c>
      <c r="BL161" s="59">
        <v>0.34008170999999998</v>
      </c>
      <c r="BM161" s="59">
        <v>5.2863120131419222E-2</v>
      </c>
      <c r="BN161" s="59">
        <v>0.63958378716314368</v>
      </c>
      <c r="BO161" s="59">
        <v>0.27420856999999998</v>
      </c>
      <c r="BP161" s="59">
        <v>0.45342131000000002</v>
      </c>
      <c r="BQ161" s="59">
        <v>0.38300007400000002</v>
      </c>
      <c r="BR161" s="59">
        <v>1.1865604540000001</v>
      </c>
      <c r="BS161" s="59">
        <v>2.9466221000000001E-2</v>
      </c>
    </row>
    <row r="162" spans="2:71" x14ac:dyDescent="0.25">
      <c r="B162" s="52" t="str" cm="1">
        <f t="array" ref="B162:B169">TRANSPOSE(Fe!AC19:AJ19)</f>
        <v>NA</v>
      </c>
      <c r="C162" s="52" t="str" cm="1">
        <f t="array" ref="C162:C169">TRANSPOSE('PO4'!AC19:AJ19)</f>
        <v>NA</v>
      </c>
      <c r="D162" s="52" t="str" cm="1">
        <f t="array" ref="D162:D169">TRANSPOSE(surface_T!AC19:AJ19)</f>
        <v>NaN</v>
      </c>
      <c r="E162" s="52" t="str" cm="1">
        <f t="array" ref="E162:E169">TRANSPOSE(surface_ph!AC19:AJ19)</f>
        <v>NaN</v>
      </c>
      <c r="F162" s="52" t="str" cm="1">
        <f t="array" ref="F162:F169">TRANSPOSE(surface_Alk!AC19:AJ19)</f>
        <v>NaN</v>
      </c>
      <c r="G162" s="52" t="str" cm="1">
        <f t="array" ref="G162:G169">TRANSPOSE(surface_oxugen!AC19:AJ19)</f>
        <v>NaN</v>
      </c>
      <c r="H162" s="52" t="str" cm="1">
        <f t="array" ref="H162:H169">TRANSPOSE(Surface_sal!AC19:AJ19)</f>
        <v>NaN</v>
      </c>
      <c r="I162" s="52" t="str" cm="1">
        <f t="array" ref="I162:I169">TRANSPOSE(picophyto!AC19:AJ19)</f>
        <v>NA</v>
      </c>
      <c r="J162" s="52" t="str" cm="1">
        <f t="array" ref="J162:J169">TRANSPOSE(nanophyto!AC19:AJ19)</f>
        <v>NA</v>
      </c>
      <c r="K162" s="52" t="str" cm="1">
        <f t="array" ref="K162:K169">TRANSPOSE(microphyto!AC19:AJ19)</f>
        <v>NA</v>
      </c>
      <c r="L162" s="52" t="str" cm="1">
        <f t="array" ref="L162:L169">TRANSPOSE(total_phyto!AC19:AJ19)</f>
        <v>NA</v>
      </c>
      <c r="M162" s="52" t="str" cm="1">
        <f t="array" ref="M162:M169">TRANSPOSE(nanozoo!AC19:AJ19)</f>
        <v>NA</v>
      </c>
      <c r="N162" s="52" t="str" cm="1">
        <f t="array" ref="N162:N169">TRANSPOSE(microzoo!AC19:AJ19)</f>
        <v>NA</v>
      </c>
      <c r="O162" s="52" t="str" cm="1">
        <f t="array" ref="O162:O169">TRANSPOSE(mesozoo!AC19:AJ19)</f>
        <v>NA</v>
      </c>
      <c r="P162" s="52" t="str" cm="1">
        <f t="array" ref="P162:P169">TRANSPOSE(total_zoo!AC19:AJ19)</f>
        <v>NA</v>
      </c>
      <c r="Q162" s="65" t="str" cm="1">
        <f t="array" ref="Q162:Q169">TRANSPOSE(foram!AC19:AJ19)</f>
        <v>NaN</v>
      </c>
      <c r="T162" s="63" t="str" cm="1">
        <f t="array" ref="T162:T169">TRANSPOSE(Fe!AC130:AJ130)</f>
        <v>NA</v>
      </c>
      <c r="U162" s="63" t="str" cm="1">
        <f t="array" ref="U162:U169">TRANSPOSE('PO4'!AC130:AJ130)</f>
        <v>NA</v>
      </c>
      <c r="V162" s="63" t="str" cm="1">
        <f t="array" ref="V162:V169">TRANSPOSE(surface_T!AC130:AJ130)</f>
        <v>NaN</v>
      </c>
      <c r="W162" s="63" t="str" cm="1">
        <f t="array" ref="W162:W169">TRANSPOSE(surface_ph!AC130:AJ130)</f>
        <v>NaN</v>
      </c>
      <c r="X162" s="63" t="str" cm="1">
        <f t="array" ref="X162:X169">TRANSPOSE(surface_Alk!AC130:AJ130)</f>
        <v>NaN</v>
      </c>
      <c r="Y162" s="63" t="str" cm="1">
        <f t="array" ref="Y162:Y169">TRANSPOSE(surface_oxugen!AC130:AJ130)</f>
        <v>NaN</v>
      </c>
      <c r="Z162" s="63" t="str" cm="1">
        <f t="array" ref="Z162:Z169">TRANSPOSE(Surface_sal!AC130:AJ130)</f>
        <v>NaN</v>
      </c>
      <c r="AA162" s="63" t="str" cm="1">
        <f t="array" ref="AA162:AA169">TRANSPOSE(picophyto!AC130:AJ130)</f>
        <v>NA</v>
      </c>
      <c r="AB162" s="63" t="str" cm="1">
        <f t="array" ref="AB162:AB169">TRANSPOSE(nanophyto!AC130:AJ130)</f>
        <v>NA</v>
      </c>
      <c r="AC162" s="63" t="str" cm="1">
        <f t="array" ref="AC162:AC169">TRANSPOSE(microphyto!AC130:AJ130)</f>
        <v>NA</v>
      </c>
      <c r="AD162" s="63" t="str" cm="1">
        <f t="array" ref="AD162:AD169">TRANSPOSE(total_phyto!AC130:AJ130)</f>
        <v>NA</v>
      </c>
      <c r="AE162" s="63" t="str" cm="1">
        <f t="array" ref="AE162:AE169">TRANSPOSE(nanozoo!AC130:AJ130)</f>
        <v>NA</v>
      </c>
      <c r="AF162" s="63" t="str" cm="1">
        <f t="array" ref="AF162:AF169">TRANSPOSE(microzoo!AC130:AJ130)</f>
        <v>NA</v>
      </c>
      <c r="AG162" s="63" t="str" cm="1">
        <f t="array" ref="AG162:AG169">TRANSPOSE(mesozoo!AC130:AJ130)</f>
        <v>NA</v>
      </c>
      <c r="AH162" s="63" t="str" cm="1">
        <f t="array" ref="AH162:AH169">TRANSPOSE(total_zoo!AC130:AJ130)</f>
        <v>NA</v>
      </c>
      <c r="AI162" s="66" t="str" cm="1">
        <f t="array" ref="AI162:AI169">TRANSPOSE(foram!AC130:AJ130)</f>
        <v>NaN</v>
      </c>
      <c r="AL162" s="54" t="str" cm="1">
        <f t="array" ref="AL162:AL169">TRANSPOSE(Fe!AC167:AJ167)</f>
        <v>NA</v>
      </c>
      <c r="AM162" s="54" t="str" cm="1">
        <f t="array" ref="AM162:AM169">TRANSPOSE('PO4'!AC167:AJ167)</f>
        <v>NA</v>
      </c>
      <c r="AN162" s="54" t="str" cm="1">
        <f t="array" ref="AN162:AN169">TRANSPOSE(surface_T!AC167:AJ167)</f>
        <v>NaN</v>
      </c>
      <c r="AO162" s="54" t="str" cm="1">
        <f t="array" ref="AO162:AO169">TRANSPOSE(surface_ph!AC167:AJ167)</f>
        <v>NaN</v>
      </c>
      <c r="AP162" s="54" t="str" cm="1">
        <f t="array" ref="AP162:AP169">TRANSPOSE(surface_Alk!AC167:AJ167)</f>
        <v>NaN</v>
      </c>
      <c r="AQ162" s="54" t="str" cm="1">
        <f t="array" ref="AQ162:AQ169">TRANSPOSE(surface_oxugen!AC167:AJ167)</f>
        <v>NaN</v>
      </c>
      <c r="AR162" s="54" t="str" cm="1">
        <f t="array" ref="AR162:AR169">TRANSPOSE(Surface_sal!AC167:AJ167)</f>
        <v>NaN</v>
      </c>
      <c r="AS162" s="54" t="str" cm="1">
        <f t="array" ref="AS162:AS169">TRANSPOSE(picophyto!AC167:AJ167)</f>
        <v>NA</v>
      </c>
      <c r="AT162" s="54" t="str" cm="1">
        <f t="array" ref="AT162:AT169">TRANSPOSE(nanophyto!AC167:AJ167)</f>
        <v>NA</v>
      </c>
      <c r="AU162" s="54" t="str" cm="1">
        <f t="array" ref="AU162:AU169">TRANSPOSE(microphyto!AC167:AJ167)</f>
        <v>NA</v>
      </c>
      <c r="AV162" s="54" t="str" cm="1">
        <f t="array" ref="AV162:AV169">TRANSPOSE(total_phyto!AC167:AJ167)</f>
        <v>NA</v>
      </c>
      <c r="AW162" s="54" t="str" cm="1">
        <f t="array" ref="AW162:AW169">TRANSPOSE(nanozoo!AC167:AJ167)</f>
        <v>NA</v>
      </c>
      <c r="AX162" s="54" t="str" cm="1">
        <f t="array" ref="AX162:AX169">TRANSPOSE(microzoo!AC167:AJ167)</f>
        <v>NA</v>
      </c>
      <c r="AY162" s="54" t="str" cm="1">
        <f t="array" ref="AY162:AY169">TRANSPOSE(mesozoo!AC167:AJ167)</f>
        <v>NA</v>
      </c>
      <c r="AZ162" s="54" t="str" cm="1">
        <f t="array" ref="AZ162:AZ169">TRANSPOSE(total_zoo!AC167:AJ167)</f>
        <v>NA</v>
      </c>
      <c r="BA162" s="54" t="str" cm="1">
        <f t="array" ref="BA162:BA169">TRANSPOSE(foram!AC167:AJ167)</f>
        <v>NaN</v>
      </c>
      <c r="BD162" s="59" t="str" cm="1">
        <f t="array" ref="BD162:BD169">TRANSPOSE(Fe!AC93:AJ93)</f>
        <v>NA</v>
      </c>
      <c r="BE162" s="59" t="str" cm="1">
        <f t="array" ref="BE162:BE169">TRANSPOSE('PO4'!AC93:AJ93)</f>
        <v>NA</v>
      </c>
      <c r="BF162" s="59" t="str" cm="1">
        <f t="array" ref="BF162:BF169">TRANSPOSE(surface_T!AC93:AJ93)</f>
        <v>NaN</v>
      </c>
      <c r="BG162" s="59" t="str" cm="1">
        <f t="array" ref="BG162:BG169">TRANSPOSE(surface_ph!AC93:AJ93)</f>
        <v>NaN</v>
      </c>
      <c r="BH162" s="59" t="str" cm="1">
        <f t="array" ref="BH162:BH169">TRANSPOSE(surface_Alk!AC93:AJ93)</f>
        <v>NaN</v>
      </c>
      <c r="BI162" s="59" t="str" cm="1">
        <f t="array" ref="BI162:BI169">TRANSPOSE(surface_oxugen!AC93:AJ93)</f>
        <v>NaN</v>
      </c>
      <c r="BJ162" s="59" t="str" cm="1">
        <f t="array" ref="BJ162:BJ169">TRANSPOSE(Surface_sal!AC93:AJ93)</f>
        <v>NaN</v>
      </c>
      <c r="BK162" s="59" t="str" cm="1">
        <f t="array" ref="BK162:BK169">TRANSPOSE(picophyto!AC93:AJ93)</f>
        <v>NA</v>
      </c>
      <c r="BL162" s="59" t="str" cm="1">
        <f t="array" ref="BL162:BL169">TRANSPOSE(nanophyto!AC93:AJ93)</f>
        <v>NA</v>
      </c>
      <c r="BM162" s="59" t="str" cm="1">
        <f t="array" ref="BM162:BM169">TRANSPOSE(microphyto!AC93:AJ93)</f>
        <v>NA</v>
      </c>
      <c r="BN162" s="59" t="str" cm="1">
        <f t="array" ref="BN162:BN169">TRANSPOSE(total_phyto!AC93:AJ93)</f>
        <v>NA</v>
      </c>
      <c r="BO162" s="59" t="str" cm="1">
        <f t="array" ref="BO162:BO169">TRANSPOSE(nanozoo!AC93:AJ93)</f>
        <v>NA</v>
      </c>
      <c r="BP162" s="59" t="str" cm="1">
        <f t="array" ref="BP162:BP169">TRANSPOSE(microzoo!AC93:AJ93)</f>
        <v>NA</v>
      </c>
      <c r="BQ162" s="59" t="str" cm="1">
        <f t="array" ref="BQ162:BQ169">TRANSPOSE(mesozoo!AC93:AJ93)</f>
        <v>NA</v>
      </c>
      <c r="BR162" s="59" t="str" cm="1">
        <f t="array" ref="BR162:BR169">TRANSPOSE(total_zoo!AC93:AJ93)</f>
        <v>NA</v>
      </c>
      <c r="BS162" s="59" t="str" cm="1">
        <f t="array" ref="BS162:BS169">TRANSPOSE(foram!AC93:AJ93)</f>
        <v>NaN</v>
      </c>
    </row>
    <row r="163" spans="2:71" x14ac:dyDescent="0.25">
      <c r="B163" s="52" t="str">
        <v>NA</v>
      </c>
      <c r="C163" s="52" t="str">
        <v>NA</v>
      </c>
      <c r="D163" s="52" t="str">
        <v>NaN</v>
      </c>
      <c r="E163" s="52" t="str">
        <v>NaN</v>
      </c>
      <c r="F163" s="52" t="str">
        <v>NaN</v>
      </c>
      <c r="G163" s="52" t="str">
        <v>NaN</v>
      </c>
      <c r="H163" s="52" t="str">
        <v>NaN</v>
      </c>
      <c r="I163" s="52" t="str">
        <v>NA</v>
      </c>
      <c r="J163" s="52" t="str">
        <v>NA</v>
      </c>
      <c r="K163" s="52" t="str">
        <v>NA</v>
      </c>
      <c r="L163" s="52" t="str">
        <v>NA</v>
      </c>
      <c r="M163" s="52" t="str">
        <v>NA</v>
      </c>
      <c r="N163" s="52" t="str">
        <v>NA</v>
      </c>
      <c r="O163" s="52" t="str">
        <v>NA</v>
      </c>
      <c r="P163" s="52" t="str">
        <v>NA</v>
      </c>
      <c r="Q163" s="65" t="str">
        <v>NaN</v>
      </c>
      <c r="T163" s="63" t="str">
        <v>NA</v>
      </c>
      <c r="U163" s="63" t="str">
        <v>NA</v>
      </c>
      <c r="V163" s="63" t="str">
        <v>NaN</v>
      </c>
      <c r="W163" s="63" t="str">
        <v>NaN</v>
      </c>
      <c r="X163" s="63" t="str">
        <v>NaN</v>
      </c>
      <c r="Y163" s="63" t="str">
        <v>NaN</v>
      </c>
      <c r="Z163" s="63" t="str">
        <v>NaN</v>
      </c>
      <c r="AA163" s="63" t="str">
        <v>NA</v>
      </c>
      <c r="AB163" s="63" t="str">
        <v>NA</v>
      </c>
      <c r="AC163" s="63" t="str">
        <v>NA</v>
      </c>
      <c r="AD163" s="63" t="str">
        <v>NA</v>
      </c>
      <c r="AE163" s="63" t="str">
        <v>NA</v>
      </c>
      <c r="AF163" s="63" t="str">
        <v>NA</v>
      </c>
      <c r="AG163" s="63" t="str">
        <v>NA</v>
      </c>
      <c r="AH163" s="63" t="str">
        <v>NA</v>
      </c>
      <c r="AI163" s="66" t="str">
        <v>NaN</v>
      </c>
      <c r="AL163" s="54" t="str">
        <v>NA</v>
      </c>
      <c r="AM163" s="54" t="str">
        <v>NA</v>
      </c>
      <c r="AN163" s="54" t="str">
        <v>NaN</v>
      </c>
      <c r="AO163" s="54" t="str">
        <v>NaN</v>
      </c>
      <c r="AP163" s="54" t="str">
        <v>NaN</v>
      </c>
      <c r="AQ163" s="54" t="str">
        <v>NaN</v>
      </c>
      <c r="AR163" s="54" t="str">
        <v>NaN</v>
      </c>
      <c r="AS163" s="54" t="str">
        <v>NA</v>
      </c>
      <c r="AT163" s="54" t="str">
        <v>NA</v>
      </c>
      <c r="AU163" s="54" t="str">
        <v>NA</v>
      </c>
      <c r="AV163" s="54" t="str">
        <v>NA</v>
      </c>
      <c r="AW163" s="54" t="str">
        <v>NA</v>
      </c>
      <c r="AX163" s="54" t="str">
        <v>NA</v>
      </c>
      <c r="AY163" s="54" t="str">
        <v>NA</v>
      </c>
      <c r="AZ163" s="54" t="str">
        <v>NA</v>
      </c>
      <c r="BA163" s="54" t="str">
        <v>NaN</v>
      </c>
      <c r="BD163" s="59" t="str">
        <v>NA</v>
      </c>
      <c r="BE163" s="59" t="str">
        <v>NA</v>
      </c>
      <c r="BF163" s="59" t="str">
        <v>NaN</v>
      </c>
      <c r="BG163" s="59" t="str">
        <v>NaN</v>
      </c>
      <c r="BH163" s="59" t="str">
        <v>NaN</v>
      </c>
      <c r="BI163" s="59" t="str">
        <v>NaN</v>
      </c>
      <c r="BJ163" s="59" t="str">
        <v>NaN</v>
      </c>
      <c r="BK163" s="59" t="str">
        <v>NA</v>
      </c>
      <c r="BL163" s="59" t="str">
        <v>NA</v>
      </c>
      <c r="BM163" s="59" t="str">
        <v>NA</v>
      </c>
      <c r="BN163" s="59" t="str">
        <v>NA</v>
      </c>
      <c r="BO163" s="59" t="str">
        <v>NA</v>
      </c>
      <c r="BP163" s="59" t="str">
        <v>NA</v>
      </c>
      <c r="BQ163" s="59" t="str">
        <v>NA</v>
      </c>
      <c r="BR163" s="59" t="str">
        <v>NA</v>
      </c>
      <c r="BS163" s="59" t="str">
        <v>NaN</v>
      </c>
    </row>
    <row r="164" spans="2:71" x14ac:dyDescent="0.25">
      <c r="B164" s="52">
        <v>1.549E-4</v>
      </c>
      <c r="C164" s="52">
        <v>2.9643E-3</v>
      </c>
      <c r="D164" s="52">
        <v>25.973904000000001</v>
      </c>
      <c r="E164" s="52">
        <v>8.1473209999999998</v>
      </c>
      <c r="F164" s="52">
        <v>2.2595957999999999E-3</v>
      </c>
      <c r="G164" s="52">
        <v>2.1214574000000001E-4</v>
      </c>
      <c r="H164" s="52">
        <v>34.895119999999999</v>
      </c>
      <c r="I164" s="52">
        <v>0.26722790000000002</v>
      </c>
      <c r="J164" s="52">
        <v>0.247327305</v>
      </c>
      <c r="K164" s="52">
        <v>4.6577410403507904E-3</v>
      </c>
      <c r="L164" s="52">
        <v>0.51921294605416191</v>
      </c>
      <c r="M164" s="52">
        <v>0.25110594000000003</v>
      </c>
      <c r="N164" s="52">
        <v>0.43096321999999998</v>
      </c>
      <c r="O164" s="52">
        <v>0.1185601000677913</v>
      </c>
      <c r="P164" s="52">
        <v>0.84443516018241738</v>
      </c>
      <c r="Q164" s="65">
        <v>1.14547274E-10</v>
      </c>
      <c r="T164" s="63">
        <v>1.628E-4</v>
      </c>
      <c r="U164" s="63">
        <v>2.2529999999999998E-3</v>
      </c>
      <c r="V164" s="63">
        <v>27.546099000000002</v>
      </c>
      <c r="W164" s="63">
        <v>7.9357470000000001</v>
      </c>
      <c r="X164" s="63">
        <v>2.2728776000000002E-3</v>
      </c>
      <c r="Y164" s="63">
        <v>2.0736376000000001E-4</v>
      </c>
      <c r="Z164" s="63">
        <v>34.915866999999999</v>
      </c>
      <c r="AA164" s="63">
        <v>0.25914040399999999</v>
      </c>
      <c r="AB164" s="63">
        <v>0.21510453500000001</v>
      </c>
      <c r="AC164" s="63">
        <v>2.6181669676604498E-4</v>
      </c>
      <c r="AD164" s="63">
        <v>0.47450675570950213</v>
      </c>
      <c r="AE164" s="63">
        <v>0.23715259</v>
      </c>
      <c r="AF164" s="63">
        <v>0.41321541000000001</v>
      </c>
      <c r="AG164" s="63">
        <v>8.9781820061986553E-2</v>
      </c>
      <c r="AH164" s="63">
        <v>0.78765970816225073</v>
      </c>
      <c r="AI164" s="66">
        <v>9.7668255000000004E-11</v>
      </c>
      <c r="AL164" s="54">
        <v>1.7320000000000001E-4</v>
      </c>
      <c r="AM164" s="54">
        <v>1.7195000000000001E-3</v>
      </c>
      <c r="AN164" s="54">
        <v>29.095075999999999</v>
      </c>
      <c r="AO164" s="54">
        <v>7.7298539999999996</v>
      </c>
      <c r="AP164" s="54">
        <v>2.2876979999999999E-3</v>
      </c>
      <c r="AQ164" s="54">
        <v>2.0292515000000001E-4</v>
      </c>
      <c r="AR164" s="54">
        <v>34.941659999999999</v>
      </c>
      <c r="AS164" s="54">
        <v>0.250416796</v>
      </c>
      <c r="AT164" s="54">
        <v>0.18792989700000001</v>
      </c>
      <c r="AU164" s="54">
        <v>3.5671118999999998E-10</v>
      </c>
      <c r="AV164" s="54">
        <v>0.43834669336859178</v>
      </c>
      <c r="AW164" s="54">
        <v>0.22419345399999999</v>
      </c>
      <c r="AX164" s="54">
        <v>0.39681174000000002</v>
      </c>
      <c r="AY164" s="54">
        <v>6.5784924057704544E-2</v>
      </c>
      <c r="AZ164" s="54">
        <v>0.74402254415069125</v>
      </c>
      <c r="BA164" s="54">
        <v>8.7048849999999995E-11</v>
      </c>
      <c r="BD164" s="59">
        <v>1.696E-4</v>
      </c>
      <c r="BE164" s="59">
        <v>1.9938999999999998E-3</v>
      </c>
      <c r="BF164" s="59">
        <v>28.287009999999999</v>
      </c>
      <c r="BG164" s="59">
        <v>7.8511286</v>
      </c>
      <c r="BH164" s="59">
        <v>2.2818432E-3</v>
      </c>
      <c r="BI164" s="59">
        <v>2.0520733000000001E-4</v>
      </c>
      <c r="BJ164" s="59">
        <v>34.932887999999998</v>
      </c>
      <c r="BK164" s="59">
        <v>0.25507436999999999</v>
      </c>
      <c r="BL164" s="59">
        <v>0.20228101000000001</v>
      </c>
      <c r="BM164" s="59">
        <v>2.2797376680000001E-9</v>
      </c>
      <c r="BN164" s="59">
        <v>0.45735538229209821</v>
      </c>
      <c r="BO164" s="59">
        <v>0.23124855999999999</v>
      </c>
      <c r="BP164" s="59">
        <v>0.40490950999999997</v>
      </c>
      <c r="BQ164" s="59">
        <v>8.0029910060258169E-2</v>
      </c>
      <c r="BR164" s="59">
        <v>0.75873531015324491</v>
      </c>
      <c r="BS164" s="59">
        <v>9.2890334000000001E-11</v>
      </c>
    </row>
    <row r="165" spans="2:71" x14ac:dyDescent="0.25">
      <c r="B165" s="52">
        <v>1.4229999999999999E-4</v>
      </c>
      <c r="C165" s="52">
        <v>1.9081E-3</v>
      </c>
      <c r="D165" s="52">
        <v>28.016532999999999</v>
      </c>
      <c r="E165" s="52">
        <v>8.1315790000000003</v>
      </c>
      <c r="F165" s="52">
        <v>2.2513568000000002E-3</v>
      </c>
      <c r="G165" s="52">
        <v>2.0815971999999999E-4</v>
      </c>
      <c r="H165" s="52">
        <v>34.768039999999999</v>
      </c>
      <c r="I165" s="52">
        <v>0.24519347999999999</v>
      </c>
      <c r="J165" s="52">
        <v>0.20509730500000001</v>
      </c>
      <c r="K165" s="52">
        <v>6.0345030418771338E-3</v>
      </c>
      <c r="L165" s="52">
        <v>0.45632528805616629</v>
      </c>
      <c r="M165" s="52">
        <v>0.26343643999999999</v>
      </c>
      <c r="N165" s="52">
        <v>0.42219851000000003</v>
      </c>
      <c r="O165" s="52">
        <v>0.19690877009606719</v>
      </c>
      <c r="P165" s="52">
        <v>0.93198736424588102</v>
      </c>
      <c r="Q165" s="65">
        <v>1.4964866999999999E-10</v>
      </c>
      <c r="T165" s="63">
        <v>1.4860000000000001E-4</v>
      </c>
      <c r="U165" s="63">
        <v>1.4039E-3</v>
      </c>
      <c r="V165" s="63">
        <v>29.522238000000002</v>
      </c>
      <c r="W165" s="63">
        <v>7.9330945000000002</v>
      </c>
      <c r="X165" s="63">
        <v>2.2636767999999999E-3</v>
      </c>
      <c r="Y165" s="63">
        <v>2.0376992E-4</v>
      </c>
      <c r="Z165" s="63">
        <v>34.776139999999998</v>
      </c>
      <c r="AA165" s="63">
        <v>0.23064770000000001</v>
      </c>
      <c r="AB165" s="63">
        <v>0.17804061700000001</v>
      </c>
      <c r="AC165" s="63">
        <v>2.313006738578734E-3</v>
      </c>
      <c r="AD165" s="63">
        <v>0.41100132375189208</v>
      </c>
      <c r="AE165" s="63">
        <v>0.24857819</v>
      </c>
      <c r="AF165" s="63">
        <v>0.40043412</v>
      </c>
      <c r="AG165" s="63">
        <v>0.1736617500889498</v>
      </c>
      <c r="AH165" s="63">
        <v>0.87590809622023347</v>
      </c>
      <c r="AI165" s="66">
        <v>1.280969E-10</v>
      </c>
      <c r="AL165" s="54">
        <v>1.5699999999999999E-4</v>
      </c>
      <c r="AM165" s="54">
        <v>1.0374E-3</v>
      </c>
      <c r="AN165" s="54">
        <v>31.015947000000001</v>
      </c>
      <c r="AO165" s="54">
        <v>7.7322369999999996</v>
      </c>
      <c r="AP165" s="54">
        <v>2.2775264999999999E-3</v>
      </c>
      <c r="AQ165" s="54">
        <v>1.9972821000000001E-4</v>
      </c>
      <c r="AR165" s="54">
        <v>34.788525</v>
      </c>
      <c r="AS165" s="54">
        <v>0.21582108</v>
      </c>
      <c r="AT165" s="54">
        <v>0.15686992</v>
      </c>
      <c r="AU165" s="54">
        <v>8.3657066170015013E-5</v>
      </c>
      <c r="AV165" s="54">
        <v>0.37277465707875163</v>
      </c>
      <c r="AW165" s="54">
        <v>0.23494939500000001</v>
      </c>
      <c r="AX165" s="54">
        <v>0.38091941000000001</v>
      </c>
      <c r="AY165" s="54">
        <v>0.1541260300834387</v>
      </c>
      <c r="AZ165" s="54">
        <v>0.8335770302050467</v>
      </c>
      <c r="BA165" s="54">
        <v>1.14091354E-10</v>
      </c>
      <c r="BD165" s="59">
        <v>1.5469999999999999E-4</v>
      </c>
      <c r="BE165" s="59">
        <v>1.2206999999999999E-3</v>
      </c>
      <c r="BF165" s="59">
        <v>30.243866000000001</v>
      </c>
      <c r="BG165" s="59">
        <v>7.8486960000000003</v>
      </c>
      <c r="BH165" s="59">
        <v>2.2722087000000002E-3</v>
      </c>
      <c r="BI165" s="59">
        <v>2.017616E-4</v>
      </c>
      <c r="BJ165" s="59">
        <v>34.78754</v>
      </c>
      <c r="BK165" s="59">
        <v>0.22352225000000001</v>
      </c>
      <c r="BL165" s="59">
        <v>0.16727141300000001</v>
      </c>
      <c r="BM165" s="59">
        <v>1.0668554374674421E-3</v>
      </c>
      <c r="BN165" s="59">
        <v>0.39186051845043868</v>
      </c>
      <c r="BO165" s="59">
        <v>0.24196214999999999</v>
      </c>
      <c r="BP165" s="59">
        <v>0.39096489000000001</v>
      </c>
      <c r="BQ165" s="59">
        <v>0.1648418500865598</v>
      </c>
      <c r="BR165" s="59">
        <v>0.84505343720816772</v>
      </c>
      <c r="BS165" s="59">
        <v>1.2144314999999999E-10</v>
      </c>
    </row>
    <row r="166" spans="2:71" x14ac:dyDescent="0.25">
      <c r="B166" s="52">
        <v>1.8479999999999999E-4</v>
      </c>
      <c r="C166" s="52">
        <v>3.2103000000000001E-3</v>
      </c>
      <c r="D166" s="52">
        <v>29.919063999999999</v>
      </c>
      <c r="E166" s="52">
        <v>8.1075189999999999</v>
      </c>
      <c r="F166" s="52">
        <v>2.2481694000000001E-3</v>
      </c>
      <c r="G166" s="52">
        <v>2.0889165000000001E-4</v>
      </c>
      <c r="H166" s="52">
        <v>34.707540000000002</v>
      </c>
      <c r="I166" s="52">
        <v>0.20867346000000001</v>
      </c>
      <c r="J166" s="52">
        <v>0.21961185999999999</v>
      </c>
      <c r="K166" s="52">
        <v>3.5878338085922522E-2</v>
      </c>
      <c r="L166" s="52">
        <v>0.46416365810970611</v>
      </c>
      <c r="M166" s="52">
        <v>0.25329570600000001</v>
      </c>
      <c r="N166" s="52">
        <v>0.48065640999999998</v>
      </c>
      <c r="O166" s="52">
        <v>0.51023266</v>
      </c>
      <c r="P166" s="52">
        <v>1.3348907670000001</v>
      </c>
      <c r="Q166" s="65">
        <v>4.0828070000000001E-2</v>
      </c>
      <c r="T166" s="63">
        <v>1.9010000000000001E-4</v>
      </c>
      <c r="U166" s="63">
        <v>2.3995000000000002E-3</v>
      </c>
      <c r="V166" s="63">
        <v>31.388622000000002</v>
      </c>
      <c r="W166" s="63">
        <v>7.9250626999999998</v>
      </c>
      <c r="X166" s="63">
        <v>2.260359E-3</v>
      </c>
      <c r="Y166" s="63">
        <v>2.0452356999999999E-4</v>
      </c>
      <c r="Z166" s="63">
        <v>34.718850000000003</v>
      </c>
      <c r="AA166" s="63">
        <v>0.19545723000000001</v>
      </c>
      <c r="AB166" s="63">
        <v>0.194450915</v>
      </c>
      <c r="AC166" s="63">
        <v>3.1402290081315273E-2</v>
      </c>
      <c r="AD166" s="63">
        <v>0.42131043510434968</v>
      </c>
      <c r="AE166" s="63">
        <v>0.23504315000000001</v>
      </c>
      <c r="AF166" s="63">
        <v>0.45209068000000002</v>
      </c>
      <c r="AG166" s="63">
        <v>0.46295245000000002</v>
      </c>
      <c r="AH166" s="63">
        <v>1.240083923</v>
      </c>
      <c r="AI166" s="66">
        <v>3.4278040000000003E-2</v>
      </c>
      <c r="AL166" s="54">
        <v>1.9459999999999999E-4</v>
      </c>
      <c r="AM166" s="54">
        <v>1.7324E-3</v>
      </c>
      <c r="AN166" s="54">
        <v>32.861669999999997</v>
      </c>
      <c r="AO166" s="54">
        <v>7.7346034000000001</v>
      </c>
      <c r="AP166" s="54">
        <v>2.2741916999999999E-3</v>
      </c>
      <c r="AQ166" s="54">
        <v>2.0057568E-4</v>
      </c>
      <c r="AR166" s="54">
        <v>34.735774999999997</v>
      </c>
      <c r="AS166" s="54">
        <v>0.17999870000000001</v>
      </c>
      <c r="AT166" s="54">
        <v>0.16439043</v>
      </c>
      <c r="AU166" s="54">
        <v>2.673673607538329E-2</v>
      </c>
      <c r="AV166" s="54">
        <v>0.37112586609730641</v>
      </c>
      <c r="AW166" s="54">
        <v>0.21432783</v>
      </c>
      <c r="AX166" s="54">
        <v>0.42253378000000003</v>
      </c>
      <c r="AY166" s="54">
        <v>0.42430521999999998</v>
      </c>
      <c r="AZ166" s="54">
        <v>1.164620507</v>
      </c>
      <c r="BA166" s="54">
        <v>2.9414131999999999E-2</v>
      </c>
      <c r="BD166" s="59">
        <v>1.9459999999999999E-4</v>
      </c>
      <c r="BE166" s="59">
        <v>2.0698000000000001E-3</v>
      </c>
      <c r="BF166" s="59">
        <v>32.107765000000001</v>
      </c>
      <c r="BG166" s="59">
        <v>7.8414679999999999</v>
      </c>
      <c r="BH166" s="59">
        <v>2.2689314000000002E-3</v>
      </c>
      <c r="BI166" s="59">
        <v>2.0250617E-4</v>
      </c>
      <c r="BJ166" s="59">
        <v>34.732567000000003</v>
      </c>
      <c r="BK166" s="59">
        <v>0.18840950000000001</v>
      </c>
      <c r="BL166" s="59">
        <v>0.18140786</v>
      </c>
      <c r="BM166" s="59">
        <v>2.935369507905956E-2</v>
      </c>
      <c r="BN166" s="59">
        <v>0.39917105510169298</v>
      </c>
      <c r="BO166" s="59">
        <v>0.22541505000000001</v>
      </c>
      <c r="BP166" s="59">
        <v>0.43820464999999997</v>
      </c>
      <c r="BQ166" s="59">
        <v>0.44406261000000002</v>
      </c>
      <c r="BR166" s="59">
        <v>1.185931225</v>
      </c>
      <c r="BS166" s="59">
        <v>3.1852413000000003E-2</v>
      </c>
    </row>
    <row r="167" spans="2:71" x14ac:dyDescent="0.25">
      <c r="B167" s="52">
        <v>1.998E-4</v>
      </c>
      <c r="C167" s="52">
        <v>2.3787999999999999E-3</v>
      </c>
      <c r="D167" s="52">
        <v>28.869869999999999</v>
      </c>
      <c r="E167" s="52">
        <v>8.1292259999999992</v>
      </c>
      <c r="F167" s="52">
        <v>2.2464362000000002E-3</v>
      </c>
      <c r="G167" s="52">
        <v>2.0902514000000001E-4</v>
      </c>
      <c r="H167" s="52">
        <v>34.718789999999998</v>
      </c>
      <c r="I167" s="52">
        <v>0.22359066999999999</v>
      </c>
      <c r="J167" s="52">
        <v>0.213208484</v>
      </c>
      <c r="K167" s="52">
        <v>2.1507427060517389E-2</v>
      </c>
      <c r="L167" s="52">
        <v>0.45830658107956262</v>
      </c>
      <c r="M167" s="52">
        <v>0.27148944000000003</v>
      </c>
      <c r="N167" s="52">
        <v>0.46066083000000002</v>
      </c>
      <c r="O167" s="52">
        <v>0.32134902023912149</v>
      </c>
      <c r="P167" s="52">
        <v>1.1173385592391221</v>
      </c>
      <c r="Q167" s="65">
        <v>1.1452979E-2</v>
      </c>
      <c r="T167" s="63">
        <v>2.0809999999999999E-4</v>
      </c>
      <c r="U167" s="63">
        <v>1.7864000000000001E-3</v>
      </c>
      <c r="V167" s="63">
        <v>30.388943000000001</v>
      </c>
      <c r="W167" s="63">
        <v>7.943651</v>
      </c>
      <c r="X167" s="63">
        <v>2.2592649999999999E-3</v>
      </c>
      <c r="Y167" s="63">
        <v>2.0452042999999999E-4</v>
      </c>
      <c r="Z167" s="63">
        <v>34.730119999999999</v>
      </c>
      <c r="AA167" s="63">
        <v>0.20765349399999999</v>
      </c>
      <c r="AB167" s="63">
        <v>0.18623142000000001</v>
      </c>
      <c r="AC167" s="63">
        <v>1.842456705812906E-2</v>
      </c>
      <c r="AD167" s="63">
        <v>0.41230948107669901</v>
      </c>
      <c r="AE167" s="63">
        <v>0.25325325999999998</v>
      </c>
      <c r="AF167" s="63">
        <v>0.43524984999999999</v>
      </c>
      <c r="AG167" s="63">
        <v>0.29893700021837633</v>
      </c>
      <c r="AH167" s="63">
        <v>1.0514253802183759</v>
      </c>
      <c r="AI167" s="66">
        <v>7.4070795000000002E-3</v>
      </c>
      <c r="AL167" s="54">
        <v>2.1770000000000001E-4</v>
      </c>
      <c r="AM167" s="54">
        <v>1.3251000000000001E-3</v>
      </c>
      <c r="AN167" s="54">
        <v>31.906293999999999</v>
      </c>
      <c r="AO167" s="54">
        <v>7.7480282999999996</v>
      </c>
      <c r="AP167" s="54">
        <v>2.273682E-3</v>
      </c>
      <c r="AQ167" s="54">
        <v>2.0043289E-4</v>
      </c>
      <c r="AR167" s="54">
        <v>34.745724000000003</v>
      </c>
      <c r="AS167" s="54">
        <v>0.19147540399999999</v>
      </c>
      <c r="AT167" s="54">
        <v>0.165369814</v>
      </c>
      <c r="AU167" s="54">
        <v>1.5935104056172381E-2</v>
      </c>
      <c r="AV167" s="54">
        <v>0.37278032207434569</v>
      </c>
      <c r="AW167" s="54">
        <v>0.23652632600000001</v>
      </c>
      <c r="AX167" s="54">
        <v>0.41177634000000002</v>
      </c>
      <c r="AY167" s="54">
        <v>0.27799675020100417</v>
      </c>
      <c r="AZ167" s="54">
        <v>1.0004044446010041</v>
      </c>
      <c r="BA167" s="54">
        <v>4.0835333E-3</v>
      </c>
      <c r="BD167" s="59">
        <v>2.141E-4</v>
      </c>
      <c r="BE167" s="59">
        <v>1.5495999999999999E-3</v>
      </c>
      <c r="BF167" s="59">
        <v>31.12725</v>
      </c>
      <c r="BG167" s="59">
        <v>7.8592940000000002</v>
      </c>
      <c r="BH167" s="59">
        <v>2.2680284000000002E-3</v>
      </c>
      <c r="BI167" s="59">
        <v>2.0247483999999999E-4</v>
      </c>
      <c r="BJ167" s="59">
        <v>34.742010000000001</v>
      </c>
      <c r="BK167" s="59">
        <v>0.1998653</v>
      </c>
      <c r="BL167" s="59">
        <v>0.17623339599999999</v>
      </c>
      <c r="BM167" s="59">
        <v>1.717103305716022E-2</v>
      </c>
      <c r="BN167" s="59">
        <v>0.39326972907552771</v>
      </c>
      <c r="BO167" s="59">
        <v>0.24504221000000001</v>
      </c>
      <c r="BP167" s="59">
        <v>0.42365056000000001</v>
      </c>
      <c r="BQ167" s="59">
        <v>0.28847520020949002</v>
      </c>
      <c r="BR167" s="59">
        <v>1.0120243536094899</v>
      </c>
      <c r="BS167" s="59">
        <v>5.6705410000000003E-3</v>
      </c>
    </row>
    <row r="168" spans="2:71" x14ac:dyDescent="0.25">
      <c r="B168" s="52">
        <v>1.561E-4</v>
      </c>
      <c r="C168" s="52">
        <v>2.9998999999999998E-3</v>
      </c>
      <c r="D168" s="52">
        <v>28.404904999999999</v>
      </c>
      <c r="E168" s="52">
        <v>8.1369504999999993</v>
      </c>
      <c r="F168" s="52">
        <v>2.2376303000000001E-3</v>
      </c>
      <c r="G168" s="52">
        <v>2.0934010999999999E-4</v>
      </c>
      <c r="H168" s="52">
        <v>34.591633000000002</v>
      </c>
      <c r="I168" s="52">
        <v>0.23281786400000001</v>
      </c>
      <c r="J168" s="52">
        <v>0.23708775600000001</v>
      </c>
      <c r="K168" s="52">
        <v>2.6441311066750579E-2</v>
      </c>
      <c r="L168" s="52">
        <v>0.4963469310871193</v>
      </c>
      <c r="M168" s="52">
        <v>0.28106004000000001</v>
      </c>
      <c r="N168" s="52">
        <v>0.47606846000000003</v>
      </c>
      <c r="O168" s="52">
        <v>0.34510458032268998</v>
      </c>
      <c r="P168" s="52">
        <v>1.1732004403226901</v>
      </c>
      <c r="Q168" s="65">
        <v>1.7765804999999999E-2</v>
      </c>
      <c r="T168" s="63">
        <v>1.66E-4</v>
      </c>
      <c r="U168" s="63">
        <v>2.2778999999999998E-3</v>
      </c>
      <c r="V168" s="63">
        <v>29.952824</v>
      </c>
      <c r="W168" s="63">
        <v>7.9463530000000002</v>
      </c>
      <c r="X168" s="63">
        <v>2.2503948E-3</v>
      </c>
      <c r="Y168" s="63">
        <v>2.0473126999999999E-4</v>
      </c>
      <c r="Z168" s="63">
        <v>34.595750000000002</v>
      </c>
      <c r="AA168" s="63">
        <v>0.21732042500000001</v>
      </c>
      <c r="AB168" s="63">
        <v>0.20562449499999999</v>
      </c>
      <c r="AC168" s="63">
        <v>2.301708406416517E-2</v>
      </c>
      <c r="AD168" s="63">
        <v>0.44596200408401798</v>
      </c>
      <c r="AE168" s="63">
        <v>0.26162366999999997</v>
      </c>
      <c r="AF168" s="63">
        <v>0.45026365000000002</v>
      </c>
      <c r="AG168" s="63">
        <v>0.3243569402960948</v>
      </c>
      <c r="AH168" s="63">
        <v>1.1077429042960949</v>
      </c>
      <c r="AI168" s="66">
        <v>1.3956488E-2</v>
      </c>
      <c r="AL168" s="54">
        <v>1.7679999999999999E-4</v>
      </c>
      <c r="AM168" s="54">
        <v>1.7144E-3</v>
      </c>
      <c r="AN168" s="54">
        <v>31.500157999999999</v>
      </c>
      <c r="AO168" s="54">
        <v>7.748399</v>
      </c>
      <c r="AP168" s="54">
        <v>2.2645429999999999E-3</v>
      </c>
      <c r="AQ168" s="54">
        <v>2.0057762999999999E-4</v>
      </c>
      <c r="AR168" s="54">
        <v>34.601593000000001</v>
      </c>
      <c r="AS168" s="54">
        <v>0.20110773700000001</v>
      </c>
      <c r="AT168" s="54">
        <v>0.17962998499999999</v>
      </c>
      <c r="AU168" s="54">
        <v>2.0242268062099861E-2</v>
      </c>
      <c r="AV168" s="54">
        <v>0.40097999008154922</v>
      </c>
      <c r="AW168" s="54">
        <v>0.24320928999999999</v>
      </c>
      <c r="AX168" s="54">
        <v>0.42601119999999998</v>
      </c>
      <c r="AY168" s="54">
        <v>0.30504385027461522</v>
      </c>
      <c r="AZ168" s="54">
        <v>1.0571721202746149</v>
      </c>
      <c r="BA168" s="54">
        <v>1.0860026E-2</v>
      </c>
      <c r="BD168" s="59">
        <v>1.7310000000000001E-4</v>
      </c>
      <c r="BE168" s="59">
        <v>1.9873E-3</v>
      </c>
      <c r="BF168" s="59">
        <v>30.707267999999999</v>
      </c>
      <c r="BG168" s="59">
        <v>7.8622622</v>
      </c>
      <c r="BH168" s="59">
        <v>2.2588405E-3</v>
      </c>
      <c r="BI168" s="59">
        <v>2.0264767000000001E-4</v>
      </c>
      <c r="BJ168" s="59">
        <v>34.601399999999998</v>
      </c>
      <c r="BK168" s="59">
        <v>0.20954555699999999</v>
      </c>
      <c r="BL168" s="59">
        <v>0.19262791000000001</v>
      </c>
      <c r="BM168" s="59">
        <v>2.1623397063152489E-2</v>
      </c>
      <c r="BN168" s="59">
        <v>0.42379686408280443</v>
      </c>
      <c r="BO168" s="59">
        <v>0.25268759000000002</v>
      </c>
      <c r="BP168" s="59">
        <v>0.43827509999999997</v>
      </c>
      <c r="BQ168" s="59">
        <v>0.31455618028414423</v>
      </c>
      <c r="BR168" s="59">
        <v>1.067863609284144</v>
      </c>
      <c r="BS168" s="59">
        <v>1.2293769E-2</v>
      </c>
    </row>
    <row r="169" spans="2:71" x14ac:dyDescent="0.25">
      <c r="B169" s="52">
        <v>6.5300000000000002E-5</v>
      </c>
      <c r="C169" s="52">
        <v>4.8846999999999996E-3</v>
      </c>
      <c r="D169" s="52">
        <v>28.724094000000001</v>
      </c>
      <c r="E169" s="52">
        <v>8.1372870000000006</v>
      </c>
      <c r="F169" s="52">
        <v>2.2089865999999998E-3</v>
      </c>
      <c r="G169" s="52">
        <v>2.1058395E-4</v>
      </c>
      <c r="H169" s="52">
        <v>34.118057</v>
      </c>
      <c r="I169" s="52">
        <v>0.23440131</v>
      </c>
      <c r="J169" s="52">
        <v>0.28470064</v>
      </c>
      <c r="K169" s="52">
        <v>4.5589924103695528E-2</v>
      </c>
      <c r="L169" s="52">
        <v>0.56469187413081645</v>
      </c>
      <c r="M169" s="52">
        <v>0.29041425500000001</v>
      </c>
      <c r="N169" s="52">
        <v>0.51024749000000003</v>
      </c>
      <c r="O169" s="52">
        <v>0.5312576200000001</v>
      </c>
      <c r="P169" s="52">
        <v>1.428400718</v>
      </c>
      <c r="Q169" s="65">
        <v>4.3432539999999999E-2</v>
      </c>
      <c r="T169" s="63">
        <v>6.6400000000000001E-5</v>
      </c>
      <c r="U169" s="63">
        <v>3.7209000000000001E-3</v>
      </c>
      <c r="V169" s="63">
        <v>30.268115999999999</v>
      </c>
      <c r="W169" s="63">
        <v>7.9601807999999998</v>
      </c>
      <c r="X169" s="63">
        <v>2.2198470000000001E-3</v>
      </c>
      <c r="Y169" s="63">
        <v>2.0601954E-4</v>
      </c>
      <c r="Z169" s="63">
        <v>34.094966999999997</v>
      </c>
      <c r="AA169" s="63">
        <v>0.221039026</v>
      </c>
      <c r="AB169" s="63">
        <v>0.24173516</v>
      </c>
      <c r="AC169" s="63">
        <v>3.9907258097233347E-2</v>
      </c>
      <c r="AD169" s="63">
        <v>0.50268144412328331</v>
      </c>
      <c r="AE169" s="63">
        <v>0.26437081400000001</v>
      </c>
      <c r="AF169" s="63">
        <v>0.47887461999999997</v>
      </c>
      <c r="AG169" s="63">
        <v>0.50031077000000002</v>
      </c>
      <c r="AH169" s="63">
        <v>1.3409111899999999</v>
      </c>
      <c r="AI169" s="66">
        <v>3.848095E-2</v>
      </c>
      <c r="AL169" s="54">
        <v>6.9300000000000004E-5</v>
      </c>
      <c r="AM169" s="54">
        <v>2.8167000000000001E-3</v>
      </c>
      <c r="AN169" s="54">
        <v>31.812601000000001</v>
      </c>
      <c r="AO169" s="54">
        <v>7.7672033000000003</v>
      </c>
      <c r="AP169" s="54">
        <v>2.2320994000000001E-3</v>
      </c>
      <c r="AQ169" s="54">
        <v>2.0190228E-4</v>
      </c>
      <c r="AR169" s="54">
        <v>34.071719999999999</v>
      </c>
      <c r="AS169" s="54">
        <v>0.20713693799999999</v>
      </c>
      <c r="AT169" s="54">
        <v>0.20628498000000001</v>
      </c>
      <c r="AU169" s="54">
        <v>3.5237107092247408E-2</v>
      </c>
      <c r="AV169" s="54">
        <v>0.44865902511745709</v>
      </c>
      <c r="AW169" s="54">
        <v>0.240122955</v>
      </c>
      <c r="AX169" s="54">
        <v>0.44907809999999998</v>
      </c>
      <c r="AY169" s="54">
        <v>0.47089453999999997</v>
      </c>
      <c r="AZ169" s="54">
        <v>1.2711246979999999</v>
      </c>
      <c r="BA169" s="54">
        <v>3.4340106000000002E-2</v>
      </c>
      <c r="BD169" s="59">
        <v>6.8499999999999998E-5</v>
      </c>
      <c r="BE169" s="59">
        <v>3.2518999999999998E-3</v>
      </c>
      <c r="BF169" s="59">
        <v>31.023199999999999</v>
      </c>
      <c r="BG169" s="59">
        <v>7.8768944999999997</v>
      </c>
      <c r="BH169" s="59">
        <v>2.2270475E-3</v>
      </c>
      <c r="BI169" s="59">
        <v>2.0396567E-4</v>
      </c>
      <c r="BJ169" s="59">
        <v>34.085839999999997</v>
      </c>
      <c r="BK169" s="59">
        <v>0.21421696700000001</v>
      </c>
      <c r="BL169" s="59">
        <v>0.223342174</v>
      </c>
      <c r="BM169" s="59">
        <v>3.7514158094642112E-2</v>
      </c>
      <c r="BN169" s="59">
        <v>0.47507329912024998</v>
      </c>
      <c r="BO169" s="59">
        <v>0.25202579000000003</v>
      </c>
      <c r="BP169" s="59">
        <v>0.46405285000000002</v>
      </c>
      <c r="BQ169" s="59">
        <v>0.48643769999999997</v>
      </c>
      <c r="BR169" s="59">
        <v>1.288043037</v>
      </c>
      <c r="BS169" s="59">
        <v>3.6466236999999999E-2</v>
      </c>
    </row>
    <row r="170" spans="2:71" x14ac:dyDescent="0.25">
      <c r="B170" s="52" t="str" cm="1">
        <f t="array" ref="B170:B177">TRANSPOSE(Fe!AC20:AJ20)</f>
        <v>NA</v>
      </c>
      <c r="C170" s="52" t="str" cm="1">
        <f t="array" ref="C170:C177">TRANSPOSE('PO4'!AC20:AJ20)</f>
        <v>NA</v>
      </c>
      <c r="D170" s="52" t="str" cm="1">
        <f t="array" ref="D170:D177">TRANSPOSE(surface_T!AC20:AJ20)</f>
        <v>NaN</v>
      </c>
      <c r="E170" s="52" t="str" cm="1">
        <f t="array" ref="E170:E177">TRANSPOSE(surface_ph!AC20:AJ20)</f>
        <v>NaN</v>
      </c>
      <c r="F170" s="52" t="str" cm="1">
        <f t="array" ref="F170:F177">TRANSPOSE(surface_Alk!AC20:AJ20)</f>
        <v>NaN</v>
      </c>
      <c r="G170" s="52" t="str" cm="1">
        <f t="array" ref="G170:G177">TRANSPOSE(surface_oxugen!AC20:AJ20)</f>
        <v>NaN</v>
      </c>
      <c r="H170" s="52" t="str" cm="1">
        <f t="array" ref="H170:H177">TRANSPOSE(Surface_sal!AC20:AJ20)</f>
        <v>NaN</v>
      </c>
      <c r="I170" s="52" t="str" cm="1">
        <f t="array" ref="I170:I177">TRANSPOSE(picophyto!AC20:AJ20)</f>
        <v>NA</v>
      </c>
      <c r="J170" s="52" t="str" cm="1">
        <f t="array" ref="J170:J177">TRANSPOSE(nanophyto!AC20:AJ20)</f>
        <v>NA</v>
      </c>
      <c r="K170" s="52" t="str" cm="1">
        <f t="array" ref="K170:K177">TRANSPOSE(microphyto!AC20:AJ20)</f>
        <v>NA</v>
      </c>
      <c r="L170" s="52" t="str" cm="1">
        <f t="array" ref="L170:L177">TRANSPOSE(total_phyto!AC20:AJ20)</f>
        <v>NA</v>
      </c>
      <c r="M170" s="52" t="str" cm="1">
        <f t="array" ref="M170:M177">TRANSPOSE(nanozoo!AC20:AJ20)</f>
        <v>NA</v>
      </c>
      <c r="N170" s="52" t="str" cm="1">
        <f t="array" ref="N170:N177">TRANSPOSE(microzoo!AC20:AJ20)</f>
        <v>NA</v>
      </c>
      <c r="O170" s="52" t="str" cm="1">
        <f t="array" ref="O170:O177">TRANSPOSE(mesozoo!AC20:AJ20)</f>
        <v>NA</v>
      </c>
      <c r="P170" s="52" t="str" cm="1">
        <f t="array" ref="P170:P177">TRANSPOSE(total_zoo!AC20:AJ20)</f>
        <v>NA</v>
      </c>
      <c r="Q170" s="65" t="str" cm="1">
        <f t="array" ref="Q170:Q177">TRANSPOSE(foram!AC20:AJ20)</f>
        <v>NaN</v>
      </c>
      <c r="T170" s="63" t="str" cm="1">
        <f t="array" ref="T170:T177">TRANSPOSE(Fe!AC131:AJ131)</f>
        <v>NA</v>
      </c>
      <c r="U170" s="63" t="str" cm="1">
        <f t="array" ref="U170:U177">TRANSPOSE('PO4'!AC131:AJ131)</f>
        <v>NA</v>
      </c>
      <c r="V170" s="63" t="str" cm="1">
        <f t="array" ref="V170:V177">TRANSPOSE(surface_T!AC131:AJ131)</f>
        <v>NaN</v>
      </c>
      <c r="W170" s="63" t="str" cm="1">
        <f t="array" ref="W170:W177">TRANSPOSE(surface_ph!AC131:AJ131)</f>
        <v>NaN</v>
      </c>
      <c r="X170" s="63" t="str" cm="1">
        <f t="array" ref="X170:X177">TRANSPOSE(surface_Alk!AC131:AJ131)</f>
        <v>NaN</v>
      </c>
      <c r="Y170" s="63" t="str" cm="1">
        <f t="array" ref="Y170:Y177">TRANSPOSE(surface_oxugen!AC131:AJ131)</f>
        <v>NaN</v>
      </c>
      <c r="Z170" s="63" t="str" cm="1">
        <f t="array" ref="Z170:Z177">TRANSPOSE(Surface_sal!AC131:AJ131)</f>
        <v>NaN</v>
      </c>
      <c r="AA170" s="63" t="str" cm="1">
        <f t="array" ref="AA170:AA177">TRANSPOSE(picophyto!AC131:AJ131)</f>
        <v>NA</v>
      </c>
      <c r="AB170" s="63" t="str" cm="1">
        <f t="array" ref="AB170:AB177">TRANSPOSE(nanophyto!AC131:AJ131)</f>
        <v>NA</v>
      </c>
      <c r="AC170" s="63" t="str" cm="1">
        <f t="array" ref="AC170:AC177">TRANSPOSE(microphyto!AC131:AJ131)</f>
        <v>NA</v>
      </c>
      <c r="AD170" s="63" t="str" cm="1">
        <f t="array" ref="AD170:AD177">TRANSPOSE(total_phyto!AC131:AJ131)</f>
        <v>NA</v>
      </c>
      <c r="AE170" s="63" t="str" cm="1">
        <f t="array" ref="AE170:AE177">TRANSPOSE(nanozoo!AC131:AJ131)</f>
        <v>NA</v>
      </c>
      <c r="AF170" s="63" t="str" cm="1">
        <f t="array" ref="AF170:AF177">TRANSPOSE(microzoo!AC131:AJ131)</f>
        <v>NA</v>
      </c>
      <c r="AG170" s="63" t="str" cm="1">
        <f t="array" ref="AG170:AG177">TRANSPOSE(mesozoo!AC131:AJ131)</f>
        <v>NA</v>
      </c>
      <c r="AH170" s="63" t="str" cm="1">
        <f t="array" ref="AH170:AH177">TRANSPOSE(total_zoo!AC131:AJ131)</f>
        <v>NA</v>
      </c>
      <c r="AI170" s="66" t="str" cm="1">
        <f t="array" ref="AI170:AI177">TRANSPOSE(foram!AC131:AJ131)</f>
        <v>NaN</v>
      </c>
      <c r="AL170" s="54" t="str" cm="1">
        <f t="array" ref="AL170:AL177">TRANSPOSE(Fe!AC168:AJ168)</f>
        <v>NA</v>
      </c>
      <c r="AM170" s="54" t="str" cm="1">
        <f t="array" ref="AM170:AM177">TRANSPOSE('PO4'!AC168:AJ168)</f>
        <v>NA</v>
      </c>
      <c r="AN170" s="54" t="str" cm="1">
        <f t="array" ref="AN170:AN177">TRANSPOSE(surface_T!AC168:AJ168)</f>
        <v>NaN</v>
      </c>
      <c r="AO170" s="54" t="str" cm="1">
        <f t="array" ref="AO170:AO177">TRANSPOSE(surface_ph!AC168:AJ168)</f>
        <v>NaN</v>
      </c>
      <c r="AP170" s="54" t="str" cm="1">
        <f t="array" ref="AP170:AP177">TRANSPOSE(surface_Alk!AC168:AJ168)</f>
        <v>NaN</v>
      </c>
      <c r="AQ170" s="54" t="str" cm="1">
        <f t="array" ref="AQ170:AQ177">TRANSPOSE(surface_oxugen!AC168:AJ168)</f>
        <v>NaN</v>
      </c>
      <c r="AR170" s="54" t="str" cm="1">
        <f t="array" ref="AR170:AR177">TRANSPOSE(Surface_sal!AC168:AJ168)</f>
        <v>NaN</v>
      </c>
      <c r="AS170" s="54" t="str" cm="1">
        <f t="array" ref="AS170:AS177">TRANSPOSE(picophyto!AC168:AJ168)</f>
        <v>NA</v>
      </c>
      <c r="AT170" s="54" t="str" cm="1">
        <f t="array" ref="AT170:AT177">TRANSPOSE(nanophyto!AC168:AJ168)</f>
        <v>NA</v>
      </c>
      <c r="AU170" s="54" t="str" cm="1">
        <f t="array" ref="AU170:AU177">TRANSPOSE(microphyto!AC168:AJ168)</f>
        <v>NA</v>
      </c>
      <c r="AV170" s="54" t="str" cm="1">
        <f t="array" ref="AV170:AV177">TRANSPOSE(total_phyto!AC168:AJ168)</f>
        <v>NA</v>
      </c>
      <c r="AW170" s="54" t="str" cm="1">
        <f t="array" ref="AW170:AW177">TRANSPOSE(nanozoo!AC168:AJ168)</f>
        <v>NA</v>
      </c>
      <c r="AX170" s="54" t="str" cm="1">
        <f t="array" ref="AX170:AX177">TRANSPOSE(microzoo!AC168:AJ168)</f>
        <v>NA</v>
      </c>
      <c r="AY170" s="54" t="str" cm="1">
        <f t="array" ref="AY170:AY177">TRANSPOSE(mesozoo!AC168:AJ168)</f>
        <v>NA</v>
      </c>
      <c r="AZ170" s="54" t="str" cm="1">
        <f t="array" ref="AZ170:AZ177">TRANSPOSE(total_zoo!AC168:AJ168)</f>
        <v>NA</v>
      </c>
      <c r="BA170" s="54" t="str" cm="1">
        <f t="array" ref="BA170:BA177">TRANSPOSE(foram!AC168:AJ168)</f>
        <v>NaN</v>
      </c>
      <c r="BD170" s="59" t="str" cm="1">
        <f t="array" ref="BD170:BD177">TRANSPOSE(Fe!AC94:AJ94)</f>
        <v>NA</v>
      </c>
      <c r="BE170" s="59" t="str" cm="1">
        <f t="array" ref="BE170:BE177">TRANSPOSE('PO4'!AC94:AJ94)</f>
        <v>NA</v>
      </c>
      <c r="BF170" s="59" t="str" cm="1">
        <f t="array" ref="BF170:BF177">TRANSPOSE(surface_T!AC94:AJ94)</f>
        <v>NaN</v>
      </c>
      <c r="BG170" s="59" t="str" cm="1">
        <f t="array" ref="BG170:BG177">TRANSPOSE(surface_ph!AC94:AJ94)</f>
        <v>NaN</v>
      </c>
      <c r="BH170" s="59" t="str" cm="1">
        <f t="array" ref="BH170:BH177">TRANSPOSE(surface_Alk!AC94:AJ94)</f>
        <v>NaN</v>
      </c>
      <c r="BI170" s="59" t="str" cm="1">
        <f t="array" ref="BI170:BI177">TRANSPOSE(surface_oxugen!AC94:AJ94)</f>
        <v>NaN</v>
      </c>
      <c r="BJ170" s="59" t="str" cm="1">
        <f t="array" ref="BJ170:BJ177">TRANSPOSE(Surface_sal!AC94:AJ94)</f>
        <v>NaN</v>
      </c>
      <c r="BK170" s="59" t="str" cm="1">
        <f t="array" ref="BK170:BK177">TRANSPOSE(picophyto!AC94:AJ94)</f>
        <v>NA</v>
      </c>
      <c r="BL170" s="59" t="str" cm="1">
        <f t="array" ref="BL170:BL177">TRANSPOSE(nanophyto!AC94:AJ94)</f>
        <v>NA</v>
      </c>
      <c r="BM170" s="59" t="str" cm="1">
        <f t="array" ref="BM170:BM177">TRANSPOSE(microphyto!AC94:AJ94)</f>
        <v>NA</v>
      </c>
      <c r="BN170" s="59" t="str" cm="1">
        <f t="array" ref="BN170:BN177">TRANSPOSE(total_phyto!AC94:AJ94)</f>
        <v>NA</v>
      </c>
      <c r="BO170" s="59" t="str" cm="1">
        <f t="array" ref="BO170:BO177">TRANSPOSE(nanozoo!AC94:AJ94)</f>
        <v>NA</v>
      </c>
      <c r="BP170" s="59" t="str" cm="1">
        <f t="array" ref="BP170:BP177">TRANSPOSE(microzoo!AC94:AJ94)</f>
        <v>NA</v>
      </c>
      <c r="BQ170" s="59" t="str" cm="1">
        <f t="array" ref="BQ170:BQ177">TRANSPOSE(mesozoo!AC94:AJ94)</f>
        <v>NA</v>
      </c>
      <c r="BR170" s="59" t="str" cm="1">
        <f t="array" ref="BR170:BR177">TRANSPOSE(total_zoo!AC94:AJ94)</f>
        <v>NA</v>
      </c>
      <c r="BS170" s="59" t="str" cm="1">
        <f t="array" ref="BS170:BS177">TRANSPOSE(foram!AC94:AJ94)</f>
        <v>NaN</v>
      </c>
    </row>
    <row r="171" spans="2:71" x14ac:dyDescent="0.25">
      <c r="B171" s="52" t="str">
        <v>NA</v>
      </c>
      <c r="C171" s="52" t="str">
        <v>NA</v>
      </c>
      <c r="D171" s="52" t="str">
        <v>NaN</v>
      </c>
      <c r="E171" s="52" t="str">
        <v>NaN</v>
      </c>
      <c r="F171" s="52" t="str">
        <v>NaN</v>
      </c>
      <c r="G171" s="52" t="str">
        <v>NaN</v>
      </c>
      <c r="H171" s="52" t="str">
        <v>NaN</v>
      </c>
      <c r="I171" s="52" t="str">
        <v>NA</v>
      </c>
      <c r="J171" s="52" t="str">
        <v>NA</v>
      </c>
      <c r="K171" s="52" t="str">
        <v>NA</v>
      </c>
      <c r="L171" s="52" t="str">
        <v>NA</v>
      </c>
      <c r="M171" s="52" t="str">
        <v>NA</v>
      </c>
      <c r="N171" s="52" t="str">
        <v>NA</v>
      </c>
      <c r="O171" s="52" t="str">
        <v>NA</v>
      </c>
      <c r="P171" s="52" t="str">
        <v>NA</v>
      </c>
      <c r="Q171" s="65" t="str">
        <v>NaN</v>
      </c>
      <c r="T171" s="63" t="str">
        <v>NA</v>
      </c>
      <c r="U171" s="63" t="str">
        <v>NA</v>
      </c>
      <c r="V171" s="63" t="str">
        <v>NaN</v>
      </c>
      <c r="W171" s="63" t="str">
        <v>NaN</v>
      </c>
      <c r="X171" s="63" t="str">
        <v>NaN</v>
      </c>
      <c r="Y171" s="63" t="str">
        <v>NaN</v>
      </c>
      <c r="Z171" s="63" t="str">
        <v>NaN</v>
      </c>
      <c r="AA171" s="63" t="str">
        <v>NA</v>
      </c>
      <c r="AB171" s="63" t="str">
        <v>NA</v>
      </c>
      <c r="AC171" s="63" t="str">
        <v>NA</v>
      </c>
      <c r="AD171" s="63" t="str">
        <v>NA</v>
      </c>
      <c r="AE171" s="63" t="str">
        <v>NA</v>
      </c>
      <c r="AF171" s="63" t="str">
        <v>NA</v>
      </c>
      <c r="AG171" s="63" t="str">
        <v>NA</v>
      </c>
      <c r="AH171" s="63" t="str">
        <v>NA</v>
      </c>
      <c r="AI171" s="66" t="str">
        <v>NaN</v>
      </c>
      <c r="AL171" s="54" t="str">
        <v>NA</v>
      </c>
      <c r="AM171" s="54" t="str">
        <v>NA</v>
      </c>
      <c r="AN171" s="54" t="str">
        <v>NaN</v>
      </c>
      <c r="AO171" s="54" t="str">
        <v>NaN</v>
      </c>
      <c r="AP171" s="54" t="str">
        <v>NaN</v>
      </c>
      <c r="AQ171" s="54" t="str">
        <v>NaN</v>
      </c>
      <c r="AR171" s="54" t="str">
        <v>NaN</v>
      </c>
      <c r="AS171" s="54" t="str">
        <v>NA</v>
      </c>
      <c r="AT171" s="54" t="str">
        <v>NA</v>
      </c>
      <c r="AU171" s="54" t="str">
        <v>NA</v>
      </c>
      <c r="AV171" s="54" t="str">
        <v>NA</v>
      </c>
      <c r="AW171" s="54" t="str">
        <v>NA</v>
      </c>
      <c r="AX171" s="54" t="str">
        <v>NA</v>
      </c>
      <c r="AY171" s="54" t="str">
        <v>NA</v>
      </c>
      <c r="AZ171" s="54" t="str">
        <v>NA</v>
      </c>
      <c r="BA171" s="54" t="str">
        <v>NaN</v>
      </c>
      <c r="BD171" s="59" t="str">
        <v>NA</v>
      </c>
      <c r="BE171" s="59" t="str">
        <v>NA</v>
      </c>
      <c r="BF171" s="59" t="str">
        <v>NaN</v>
      </c>
      <c r="BG171" s="59" t="str">
        <v>NaN</v>
      </c>
      <c r="BH171" s="59" t="str">
        <v>NaN</v>
      </c>
      <c r="BI171" s="59" t="str">
        <v>NaN</v>
      </c>
      <c r="BJ171" s="59" t="str">
        <v>NaN</v>
      </c>
      <c r="BK171" s="59" t="str">
        <v>NA</v>
      </c>
      <c r="BL171" s="59" t="str">
        <v>NA</v>
      </c>
      <c r="BM171" s="59" t="str">
        <v>NA</v>
      </c>
      <c r="BN171" s="59" t="str">
        <v>NA</v>
      </c>
      <c r="BO171" s="59" t="str">
        <v>NA</v>
      </c>
      <c r="BP171" s="59" t="str">
        <v>NA</v>
      </c>
      <c r="BQ171" s="59" t="str">
        <v>NA</v>
      </c>
      <c r="BR171" s="59" t="str">
        <v>NA</v>
      </c>
      <c r="BS171" s="59" t="str">
        <v>NaN</v>
      </c>
    </row>
    <row r="172" spans="2:71" x14ac:dyDescent="0.25">
      <c r="B172" s="52">
        <v>1.9660000000000001E-4</v>
      </c>
      <c r="C172" s="52">
        <v>1.3242500000000001E-2</v>
      </c>
      <c r="D172" s="52">
        <v>25.000934999999998</v>
      </c>
      <c r="E172" s="52">
        <v>8.1504539999999999</v>
      </c>
      <c r="F172" s="52">
        <v>2.269498E-3</v>
      </c>
      <c r="G172" s="52">
        <v>2.1475288999999999E-4</v>
      </c>
      <c r="H172" s="52">
        <v>35.027217999999998</v>
      </c>
      <c r="I172" s="52">
        <v>0.26337667799999998</v>
      </c>
      <c r="J172" s="52">
        <v>0.40827485000000002</v>
      </c>
      <c r="K172" s="52">
        <v>6.2301736329708653E-2</v>
      </c>
      <c r="L172" s="52">
        <v>0.73395326436565744</v>
      </c>
      <c r="M172" s="52">
        <v>0.30370153</v>
      </c>
      <c r="N172" s="52">
        <v>0.51432864999999994</v>
      </c>
      <c r="O172" s="52">
        <v>0.37121580061036569</v>
      </c>
      <c r="P172" s="52">
        <v>1.270963609610366</v>
      </c>
      <c r="Q172" s="65">
        <v>3.3381578000000002E-2</v>
      </c>
      <c r="T172" s="63">
        <v>2.0239999999999999E-4</v>
      </c>
      <c r="U172" s="63">
        <v>9.7160000000000007E-3</v>
      </c>
      <c r="V172" s="63">
        <v>26.599764</v>
      </c>
      <c r="W172" s="63">
        <v>7.9406246999999999</v>
      </c>
      <c r="X172" s="63">
        <v>2.2828932999999999E-3</v>
      </c>
      <c r="Y172" s="63">
        <v>2.0991282000000001E-4</v>
      </c>
      <c r="Z172" s="63">
        <v>35.050800000000002</v>
      </c>
      <c r="AA172" s="63">
        <v>0.25823858</v>
      </c>
      <c r="AB172" s="63">
        <v>0.36701424999999999</v>
      </c>
      <c r="AC172" s="63">
        <v>5.274258019504615E-2</v>
      </c>
      <c r="AD172" s="63">
        <v>0.67799541022694254</v>
      </c>
      <c r="AE172" s="63">
        <v>0.28973591999999998</v>
      </c>
      <c r="AF172" s="63">
        <v>0.48508277</v>
      </c>
      <c r="AG172" s="63">
        <v>0.34318730048361851</v>
      </c>
      <c r="AH172" s="63">
        <v>1.198839888483618</v>
      </c>
      <c r="AI172" s="66">
        <v>2.6116210000000001E-2</v>
      </c>
      <c r="AL172" s="54">
        <v>2.108E-4</v>
      </c>
      <c r="AM172" s="54">
        <v>7.2959000000000001E-3</v>
      </c>
      <c r="AN172" s="54">
        <v>28.178804</v>
      </c>
      <c r="AO172" s="54">
        <v>7.7354136000000002</v>
      </c>
      <c r="AP172" s="54">
        <v>2.2977213000000001E-3</v>
      </c>
      <c r="AQ172" s="54">
        <v>2.0534564E-4</v>
      </c>
      <c r="AR172" s="54">
        <v>35.078896</v>
      </c>
      <c r="AS172" s="54">
        <v>0.25205407299999999</v>
      </c>
      <c r="AT172" s="54">
        <v>0.32808218</v>
      </c>
      <c r="AU172" s="54">
        <v>4.4744100142739558E-2</v>
      </c>
      <c r="AV172" s="54">
        <v>0.62488035317184598</v>
      </c>
      <c r="AW172" s="54">
        <v>0.27587672400000002</v>
      </c>
      <c r="AX172" s="54">
        <v>0.45777930999999999</v>
      </c>
      <c r="AY172" s="54">
        <v>0.3164492203912026</v>
      </c>
      <c r="AZ172" s="54">
        <v>1.1407548323912029</v>
      </c>
      <c r="BA172" s="54">
        <v>1.9652143E-2</v>
      </c>
      <c r="BD172" s="59">
        <v>2.084E-4</v>
      </c>
      <c r="BE172" s="59">
        <v>8.5518999999999994E-3</v>
      </c>
      <c r="BF172" s="59">
        <v>27.356698999999999</v>
      </c>
      <c r="BG172" s="59">
        <v>7.8561579999999998</v>
      </c>
      <c r="BH172" s="59">
        <v>2.2918083999999999E-3</v>
      </c>
      <c r="BI172" s="59">
        <v>2.0767423999999999E-4</v>
      </c>
      <c r="BJ172" s="59">
        <v>35.068779999999997</v>
      </c>
      <c r="BK172" s="59">
        <v>0.25532042999999999</v>
      </c>
      <c r="BL172" s="59">
        <v>0.34777211000000002</v>
      </c>
      <c r="BM172" s="59">
        <v>4.8841340171448443E-2</v>
      </c>
      <c r="BN172" s="59">
        <v>0.65193388020209031</v>
      </c>
      <c r="BO172" s="59">
        <v>0.282893265</v>
      </c>
      <c r="BP172" s="59">
        <v>0.47169298999999998</v>
      </c>
      <c r="BQ172" s="59">
        <v>0.32966897044151688</v>
      </c>
      <c r="BR172" s="59">
        <v>1.1543802854415171</v>
      </c>
      <c r="BS172" s="59">
        <v>2.2856130999999998E-2</v>
      </c>
    </row>
    <row r="173" spans="2:71" x14ac:dyDescent="0.25">
      <c r="B173" s="52">
        <v>1.7009999999999999E-4</v>
      </c>
      <c r="C173" s="52">
        <v>2.3473999999999999E-3</v>
      </c>
      <c r="D173" s="52">
        <v>28.379342999999999</v>
      </c>
      <c r="E173" s="52">
        <v>8.1300980000000003</v>
      </c>
      <c r="F173" s="52">
        <v>2.2581433999999999E-3</v>
      </c>
      <c r="G173" s="52">
        <v>2.0684912999999999E-4</v>
      </c>
      <c r="H173" s="52">
        <v>34.876390000000001</v>
      </c>
      <c r="I173" s="52">
        <v>0.22964794599999999</v>
      </c>
      <c r="J173" s="52">
        <v>0.21631334599999999</v>
      </c>
      <c r="K173" s="52">
        <v>1.938446405732416E-2</v>
      </c>
      <c r="L173" s="52">
        <v>0.46534575607574691</v>
      </c>
      <c r="M173" s="52">
        <v>0.27568536999999999</v>
      </c>
      <c r="N173" s="52">
        <v>0.45852039999999999</v>
      </c>
      <c r="O173" s="52">
        <v>0.30287330018853958</v>
      </c>
      <c r="P173" s="52">
        <v>1.0954837738885399</v>
      </c>
      <c r="Q173" s="65">
        <v>5.7762819999999998E-3</v>
      </c>
      <c r="T173" s="63">
        <v>1.763E-4</v>
      </c>
      <c r="U173" s="63">
        <v>1.7474999999999999E-3</v>
      </c>
      <c r="V173" s="63">
        <v>29.87847</v>
      </c>
      <c r="W173" s="63">
        <v>7.9314656000000001</v>
      </c>
      <c r="X173" s="63">
        <v>2.2712187E-3</v>
      </c>
      <c r="Y173" s="63">
        <v>2.0254535999999999E-4</v>
      </c>
      <c r="Z173" s="63">
        <v>34.893265</v>
      </c>
      <c r="AA173" s="63">
        <v>0.21401324999999999</v>
      </c>
      <c r="AB173" s="63">
        <v>0.18921697900000001</v>
      </c>
      <c r="AC173" s="63">
        <v>1.5990026054581E-2</v>
      </c>
      <c r="AD173" s="63">
        <v>0.41922025507243171</v>
      </c>
      <c r="AE173" s="63">
        <v>0.25829340000000001</v>
      </c>
      <c r="AF173" s="63">
        <v>0.43288346</v>
      </c>
      <c r="AG173" s="63">
        <v>0.2775834201703421</v>
      </c>
      <c r="AH173" s="63">
        <v>1.0273786683703421</v>
      </c>
      <c r="AI173" s="66">
        <v>1.1211592999999999E-3</v>
      </c>
      <c r="AL173" s="54">
        <v>1.838E-4</v>
      </c>
      <c r="AM173" s="54">
        <v>1.2934999999999999E-3</v>
      </c>
      <c r="AN173" s="54">
        <v>31.366009999999999</v>
      </c>
      <c r="AO173" s="54">
        <v>7.7321520000000001</v>
      </c>
      <c r="AP173" s="54">
        <v>2.2857645999999998E-3</v>
      </c>
      <c r="AQ173" s="54">
        <v>1.9861459999999999E-4</v>
      </c>
      <c r="AR173" s="54">
        <v>34.914963</v>
      </c>
      <c r="AS173" s="54">
        <v>0.19790998000000001</v>
      </c>
      <c r="AT173" s="54">
        <v>0.16672472999999999</v>
      </c>
      <c r="AU173" s="54">
        <v>1.294125205157412E-2</v>
      </c>
      <c r="AV173" s="54">
        <v>0.37757596206866179</v>
      </c>
      <c r="AW173" s="54">
        <v>0.24170483000000001</v>
      </c>
      <c r="AX173" s="54">
        <v>0.40908748</v>
      </c>
      <c r="AY173" s="54">
        <v>0.25612170015815933</v>
      </c>
      <c r="AZ173" s="54">
        <v>0.97598073704115929</v>
      </c>
      <c r="BA173" s="54">
        <v>2.2853038999999999E-8</v>
      </c>
      <c r="BD173" s="59">
        <v>1.8210000000000001E-4</v>
      </c>
      <c r="BE173" s="59">
        <v>1.5164E-3</v>
      </c>
      <c r="BF173" s="59">
        <v>30.597427</v>
      </c>
      <c r="BG173" s="59">
        <v>7.8484379999999998</v>
      </c>
      <c r="BH173" s="59">
        <v>2.2800653000000001E-3</v>
      </c>
      <c r="BI173" s="59">
        <v>2.0060639E-4</v>
      </c>
      <c r="BJ173" s="59">
        <v>34.909122000000004</v>
      </c>
      <c r="BK173" s="59">
        <v>0.20619318</v>
      </c>
      <c r="BL173" s="59">
        <v>0.17751303399999999</v>
      </c>
      <c r="BM173" s="59">
        <v>1.4575772053326349E-2</v>
      </c>
      <c r="BN173" s="59">
        <v>0.3982819860708815</v>
      </c>
      <c r="BO173" s="59">
        <v>0.24998266</v>
      </c>
      <c r="BP173" s="59">
        <v>0.42139786000000001</v>
      </c>
      <c r="BQ173" s="59">
        <v>0.26751873016465078</v>
      </c>
      <c r="BR173" s="59">
        <v>0.98845228404765084</v>
      </c>
      <c r="BS173" s="59">
        <v>3.831507E-5</v>
      </c>
    </row>
    <row r="174" spans="2:71" x14ac:dyDescent="0.25">
      <c r="B174" s="52">
        <v>2.7629999999999999E-4</v>
      </c>
      <c r="C174" s="52">
        <v>1.5422999999999999E-3</v>
      </c>
      <c r="D174" s="52">
        <v>29.617992000000001</v>
      </c>
      <c r="E174" s="52">
        <v>8.1215250000000001</v>
      </c>
      <c r="F174" s="52">
        <v>2.2584103999999999E-3</v>
      </c>
      <c r="G174" s="52">
        <v>2.0497825000000001E-4</v>
      </c>
      <c r="H174" s="52">
        <v>34.921284</v>
      </c>
      <c r="I174" s="52">
        <v>0.21703676999999999</v>
      </c>
      <c r="J174" s="52">
        <v>0.18161996</v>
      </c>
      <c r="K174" s="52">
        <v>1.0158884046953771E-2</v>
      </c>
      <c r="L174" s="52">
        <v>0.40881561406272771</v>
      </c>
      <c r="M174" s="52">
        <v>0.256540975</v>
      </c>
      <c r="N174" s="52">
        <v>0.42116068000000001</v>
      </c>
      <c r="O174" s="52">
        <v>0.2416389001305343</v>
      </c>
      <c r="P174" s="52">
        <v>0.9693846783559128</v>
      </c>
      <c r="Q174" s="65">
        <v>2.2507416999999999E-10</v>
      </c>
      <c r="T174" s="63">
        <v>2.855E-4</v>
      </c>
      <c r="U174" s="63">
        <v>1.145E-3</v>
      </c>
      <c r="V174" s="63">
        <v>31.110569000000002</v>
      </c>
      <c r="W174" s="63">
        <v>7.9317650000000004</v>
      </c>
      <c r="X174" s="63">
        <v>2.2722966999999998E-3</v>
      </c>
      <c r="Y174" s="63">
        <v>2.0089255000000001E-4</v>
      </c>
      <c r="Z174" s="63">
        <v>34.945279999999997</v>
      </c>
      <c r="AA174" s="63">
        <v>0.20094116000000001</v>
      </c>
      <c r="AB174" s="63">
        <v>0.15997660999999999</v>
      </c>
      <c r="AC174" s="63">
        <v>7.5041545443602E-3</v>
      </c>
      <c r="AD174" s="63">
        <v>0.36842192455940459</v>
      </c>
      <c r="AE174" s="63">
        <v>0.24117124500000001</v>
      </c>
      <c r="AF174" s="63">
        <v>0.39904980000000001</v>
      </c>
      <c r="AG174" s="63">
        <v>0.22247560012341849</v>
      </c>
      <c r="AH174" s="63">
        <v>0.91602784232066092</v>
      </c>
      <c r="AI174" s="66">
        <v>1.9313134000000001E-10</v>
      </c>
      <c r="AL174" s="54">
        <v>2.9460000000000001E-4</v>
      </c>
      <c r="AM174" s="54">
        <v>8.4440000000000003E-4</v>
      </c>
      <c r="AN174" s="54">
        <v>32.597589999999997</v>
      </c>
      <c r="AO174" s="54">
        <v>7.7368116000000002</v>
      </c>
      <c r="AP174" s="54">
        <v>2.2877272999999999E-3</v>
      </c>
      <c r="AQ174" s="54">
        <v>1.9704421999999999E-4</v>
      </c>
      <c r="AR174" s="54">
        <v>34.973927000000003</v>
      </c>
      <c r="AS174" s="54">
        <v>0.18583782500000001</v>
      </c>
      <c r="AT174" s="54">
        <v>0.144573215</v>
      </c>
      <c r="AU174" s="54">
        <v>5.5036945423535266E-3</v>
      </c>
      <c r="AV174" s="54">
        <v>0.33591473455681081</v>
      </c>
      <c r="AW174" s="54">
        <v>0.22726521</v>
      </c>
      <c r="AX174" s="54">
        <v>0.37871136999999999</v>
      </c>
      <c r="AY174" s="54">
        <v>0.2043707701166369</v>
      </c>
      <c r="AZ174" s="54">
        <v>0.87361265629897067</v>
      </c>
      <c r="BA174" s="54">
        <v>1.7044522999999999E-10</v>
      </c>
      <c r="BD174" s="59">
        <v>2.9119999999999998E-4</v>
      </c>
      <c r="BE174" s="59">
        <v>9.8940000000000009E-4</v>
      </c>
      <c r="BF174" s="59">
        <v>31.831154000000002</v>
      </c>
      <c r="BG174" s="59">
        <v>7.8491739999999997</v>
      </c>
      <c r="BH174" s="59">
        <v>2.2816039E-3</v>
      </c>
      <c r="BI174" s="59">
        <v>1.9900458999999999E-4</v>
      </c>
      <c r="BJ174" s="59">
        <v>34.963745000000003</v>
      </c>
      <c r="BK174" s="59">
        <v>0.19338039000000001</v>
      </c>
      <c r="BL174" s="59">
        <v>0.15061743999999999</v>
      </c>
      <c r="BM174" s="59">
        <v>6.4190403432843766E-3</v>
      </c>
      <c r="BN174" s="59">
        <v>0.35041687035800928</v>
      </c>
      <c r="BO174" s="59">
        <v>0.234003396</v>
      </c>
      <c r="BP174" s="59">
        <v>0.38893762999999998</v>
      </c>
      <c r="BQ174" s="59">
        <v>0.21397606012038761</v>
      </c>
      <c r="BR174" s="59">
        <v>0.88409246430272137</v>
      </c>
      <c r="BS174" s="59">
        <v>1.8226362999999999E-10</v>
      </c>
    </row>
    <row r="175" spans="2:71" x14ac:dyDescent="0.25">
      <c r="B175" s="52">
        <v>2.9859999999999999E-4</v>
      </c>
      <c r="C175" s="52">
        <v>1.8223E-3</v>
      </c>
      <c r="D175" s="52">
        <v>28.282136999999999</v>
      </c>
      <c r="E175" s="52">
        <v>8.1360620000000008</v>
      </c>
      <c r="F175" s="52">
        <v>2.2549675999999999E-3</v>
      </c>
      <c r="G175" s="52">
        <v>2.0668257E-4</v>
      </c>
      <c r="H175" s="52">
        <v>34.888129999999997</v>
      </c>
      <c r="I175" s="52">
        <v>0.25089387000000002</v>
      </c>
      <c r="J175" s="52">
        <v>0.19651089999999999</v>
      </c>
      <c r="K175" s="52">
        <v>5.3375002499999995E-10</v>
      </c>
      <c r="L175" s="52">
        <v>0.44740477054616101</v>
      </c>
      <c r="M175" s="52">
        <v>0.24150371000000001</v>
      </c>
      <c r="N175" s="52">
        <v>0.40563724000000001</v>
      </c>
      <c r="O175" s="52">
        <v>0.11323982006747819</v>
      </c>
      <c r="P175" s="52">
        <v>0.80549141016823655</v>
      </c>
      <c r="Q175" s="65">
        <v>1.0069946E-10</v>
      </c>
      <c r="T175" s="63">
        <v>3.124E-4</v>
      </c>
      <c r="U175" s="63">
        <v>1.3923E-3</v>
      </c>
      <c r="V175" s="63">
        <v>29.838021999999999</v>
      </c>
      <c r="W175" s="63">
        <v>7.9402733000000003</v>
      </c>
      <c r="X175" s="63">
        <v>2.2691498000000001E-3</v>
      </c>
      <c r="Y175" s="63">
        <v>2.0223570000000001E-4</v>
      </c>
      <c r="Z175" s="63">
        <v>34.910736</v>
      </c>
      <c r="AA175" s="63">
        <v>0.23890413999999999</v>
      </c>
      <c r="AB175" s="63">
        <v>0.17345292000000001</v>
      </c>
      <c r="AC175" s="63">
        <v>3.5419864499999999E-10</v>
      </c>
      <c r="AD175" s="63">
        <v>0.41235706036601949</v>
      </c>
      <c r="AE175" s="63">
        <v>0.22974383000000001</v>
      </c>
      <c r="AF175" s="63">
        <v>0.38695584</v>
      </c>
      <c r="AG175" s="63">
        <v>9.9148534064860697E-2</v>
      </c>
      <c r="AH175" s="63">
        <v>0.7642552891585781</v>
      </c>
      <c r="AI175" s="66">
        <v>9.2772509999999995E-11</v>
      </c>
      <c r="AL175" s="54">
        <v>3.258E-4</v>
      </c>
      <c r="AM175" s="54">
        <v>1.0526999999999999E-3</v>
      </c>
      <c r="AN175" s="54">
        <v>31.383327000000001</v>
      </c>
      <c r="AO175" s="54">
        <v>7.7392792999999998</v>
      </c>
      <c r="AP175" s="54">
        <v>2.2848207000000001E-3</v>
      </c>
      <c r="AQ175" s="54">
        <v>1.9815043000000001E-4</v>
      </c>
      <c r="AR175" s="54">
        <v>34.936638000000002</v>
      </c>
      <c r="AS175" s="54">
        <v>0.22634080000000001</v>
      </c>
      <c r="AT175" s="54">
        <v>0.15320150599999999</v>
      </c>
      <c r="AU175" s="54">
        <v>2.8139604200000001E-10</v>
      </c>
      <c r="AV175" s="54">
        <v>0.37954230629268099</v>
      </c>
      <c r="AW175" s="54">
        <v>0.21819077000000001</v>
      </c>
      <c r="AX175" s="54">
        <v>0.36985137000000001</v>
      </c>
      <c r="AY175" s="54">
        <v>8.4856180062132705E-2</v>
      </c>
      <c r="AZ175" s="54">
        <v>0.73066576315141973</v>
      </c>
      <c r="BA175" s="54">
        <v>8.5863410000000005E-11</v>
      </c>
      <c r="BD175" s="59">
        <v>3.2009999999999997E-4</v>
      </c>
      <c r="BE175" s="59">
        <v>1.2205E-3</v>
      </c>
      <c r="BF175" s="59">
        <v>30.585014000000001</v>
      </c>
      <c r="BG175" s="59">
        <v>7.8558846000000004</v>
      </c>
      <c r="BH175" s="59">
        <v>2.2784937000000002E-3</v>
      </c>
      <c r="BI175" s="59">
        <v>2.0021354000000001E-4</v>
      </c>
      <c r="BJ175" s="59">
        <v>34.926582000000003</v>
      </c>
      <c r="BK175" s="59">
        <v>0.232999395</v>
      </c>
      <c r="BL175" s="59">
        <v>0.16349683000000001</v>
      </c>
      <c r="BM175" s="59">
        <v>3.1371851000000001E-10</v>
      </c>
      <c r="BN175" s="59">
        <v>0.39649622532527018</v>
      </c>
      <c r="BO175" s="59">
        <v>0.22404746</v>
      </c>
      <c r="BP175" s="59">
        <v>0.37854033999999998</v>
      </c>
      <c r="BQ175" s="59">
        <v>9.1852790063464529E-2</v>
      </c>
      <c r="BR175" s="59">
        <v>0.73818043015275148</v>
      </c>
      <c r="BS175" s="59">
        <v>8.9251460000000005E-11</v>
      </c>
    </row>
    <row r="176" spans="2:71" x14ac:dyDescent="0.25">
      <c r="B176" s="52">
        <v>2.3279999999999999E-4</v>
      </c>
      <c r="C176" s="52">
        <v>1.9118E-3</v>
      </c>
      <c r="D176" s="52">
        <v>27.961639999999999</v>
      </c>
      <c r="E176" s="52">
        <v>8.1412049999999994</v>
      </c>
      <c r="F176" s="52">
        <v>2.2439787E-3</v>
      </c>
      <c r="G176" s="52">
        <v>2.0665820000000001E-4</v>
      </c>
      <c r="H176" s="52">
        <v>34.728230000000003</v>
      </c>
      <c r="I176" s="52">
        <v>0.25614848000000001</v>
      </c>
      <c r="J176" s="52">
        <v>0.19755170999999999</v>
      </c>
      <c r="K176" s="52">
        <v>4.0064108599999999E-10</v>
      </c>
      <c r="L176" s="52">
        <v>0.4537001904125324</v>
      </c>
      <c r="M176" s="52">
        <v>0.233310885</v>
      </c>
      <c r="N176" s="52">
        <v>0.41123623999999998</v>
      </c>
      <c r="O176" s="52">
        <v>7.3810086059064542E-2</v>
      </c>
      <c r="P176" s="52">
        <v>0.76168616114943821</v>
      </c>
      <c r="Q176" s="65">
        <v>9.0356540000000005E-11</v>
      </c>
      <c r="T176" s="63">
        <v>2.474E-4</v>
      </c>
      <c r="U176" s="63">
        <v>1.4913000000000001E-3</v>
      </c>
      <c r="V176" s="63">
        <v>29.548183000000002</v>
      </c>
      <c r="W176" s="63">
        <v>7.9372783</v>
      </c>
      <c r="X176" s="63">
        <v>2.2578506999999999E-3</v>
      </c>
      <c r="Y176" s="63">
        <v>2.0218379999999999E-4</v>
      </c>
      <c r="Z176" s="63">
        <v>34.740226999999997</v>
      </c>
      <c r="AA176" s="63">
        <v>0.24539570999999999</v>
      </c>
      <c r="AB176" s="63">
        <v>0.17639572000000001</v>
      </c>
      <c r="AC176" s="63">
        <v>3.2221641400000001E-10</v>
      </c>
      <c r="AD176" s="63">
        <v>0.42179143033370831</v>
      </c>
      <c r="AE176" s="63">
        <v>0.22376943599999999</v>
      </c>
      <c r="AF176" s="63">
        <v>0.39240090999999999</v>
      </c>
      <c r="AG176" s="63">
        <v>6.7822980058204307E-2</v>
      </c>
      <c r="AH176" s="63">
        <v>0.73075790014393527</v>
      </c>
      <c r="AI176" s="66">
        <v>8.5337729999999994E-11</v>
      </c>
      <c r="AL176" s="54">
        <v>2.6239999999999998E-4</v>
      </c>
      <c r="AM176" s="54">
        <v>1.1501E-3</v>
      </c>
      <c r="AN176" s="54">
        <v>31.125671000000001</v>
      </c>
      <c r="AO176" s="54">
        <v>7.7334639999999997</v>
      </c>
      <c r="AP176" s="54">
        <v>2.2730114999999999E-3</v>
      </c>
      <c r="AQ176" s="54">
        <v>1.9804621000000001E-4</v>
      </c>
      <c r="AR176" s="54">
        <v>34.752944999999997</v>
      </c>
      <c r="AS176" s="54">
        <v>0.23388071999999999</v>
      </c>
      <c r="AT176" s="54">
        <v>0.15771097000000001</v>
      </c>
      <c r="AU176" s="54">
        <v>2.7698864200000002E-10</v>
      </c>
      <c r="AV176" s="54">
        <v>0.39159169028812812</v>
      </c>
      <c r="AW176" s="54">
        <v>0.214370746</v>
      </c>
      <c r="AX176" s="54">
        <v>0.37491447999999999</v>
      </c>
      <c r="AY176" s="54">
        <v>6.136639805722343E-2</v>
      </c>
      <c r="AZ176" s="54">
        <v>0.70652981014029259</v>
      </c>
      <c r="BA176" s="54">
        <v>8.087517E-11</v>
      </c>
      <c r="BD176" s="59">
        <v>2.5619999999999999E-4</v>
      </c>
      <c r="BE176" s="59">
        <v>1.3194000000000001E-3</v>
      </c>
      <c r="BF176" s="59">
        <v>30.312363000000001</v>
      </c>
      <c r="BG176" s="59">
        <v>7.8531680000000001</v>
      </c>
      <c r="BH176" s="59">
        <v>2.2667767000000001E-3</v>
      </c>
      <c r="BI176" s="59">
        <v>2.0013760000000001E-4</v>
      </c>
      <c r="BJ176" s="59">
        <v>34.748233999999997</v>
      </c>
      <c r="BK176" s="59">
        <v>0.23993197999999999</v>
      </c>
      <c r="BL176" s="59">
        <v>0.16710894000000001</v>
      </c>
      <c r="BM176" s="59">
        <v>2.9828944999999999E-10</v>
      </c>
      <c r="BN176" s="59">
        <v>0.40704092030960132</v>
      </c>
      <c r="BO176" s="59">
        <v>0.21906502</v>
      </c>
      <c r="BP176" s="59">
        <v>0.38386836000000002</v>
      </c>
      <c r="BQ176" s="59">
        <v>6.4184700057650534E-2</v>
      </c>
      <c r="BR176" s="59">
        <v>0.70964318514071967</v>
      </c>
      <c r="BS176" s="59">
        <v>8.3026349999999996E-11</v>
      </c>
    </row>
    <row r="177" spans="2:71" x14ac:dyDescent="0.25">
      <c r="B177" s="52">
        <v>6.4599999999999998E-5</v>
      </c>
      <c r="C177" s="52">
        <v>2.9805999999999999E-3</v>
      </c>
      <c r="D177" s="52">
        <v>29.248884</v>
      </c>
      <c r="E177" s="52">
        <v>8.1333959999999994</v>
      </c>
      <c r="F177" s="52">
        <v>2.215673E-3</v>
      </c>
      <c r="G177" s="52">
        <v>2.0740143E-4</v>
      </c>
      <c r="H177" s="52">
        <v>34.251674999999999</v>
      </c>
      <c r="I177" s="52">
        <v>0.23396245199999999</v>
      </c>
      <c r="J177" s="52">
        <v>0.23748214000000001</v>
      </c>
      <c r="K177" s="52">
        <v>2.561931306740976E-2</v>
      </c>
      <c r="L177" s="52">
        <v>0.49706390508816051</v>
      </c>
      <c r="M177" s="52">
        <v>0.26998166000000001</v>
      </c>
      <c r="N177" s="52">
        <v>0.44654194000000003</v>
      </c>
      <c r="O177" s="52">
        <v>0.30309922021016777</v>
      </c>
      <c r="P177" s="52">
        <v>1.0794755642101681</v>
      </c>
      <c r="Q177" s="65">
        <v>9.2023450000000007E-3</v>
      </c>
      <c r="T177" s="63">
        <v>6.7100000000000005E-5</v>
      </c>
      <c r="U177" s="63">
        <v>2.3432000000000001E-3</v>
      </c>
      <c r="V177" s="63">
        <v>30.802322</v>
      </c>
      <c r="W177" s="63">
        <v>7.9506170000000003</v>
      </c>
      <c r="X177" s="63">
        <v>2.2272218E-3</v>
      </c>
      <c r="Y177" s="63">
        <v>2.0312482999999999E-4</v>
      </c>
      <c r="Z177" s="63">
        <v>34.228912000000001</v>
      </c>
      <c r="AA177" s="63">
        <v>0.21867542400000001</v>
      </c>
      <c r="AB177" s="63">
        <v>0.21014116999999999</v>
      </c>
      <c r="AC177" s="63">
        <v>2.3245024066109791E-2</v>
      </c>
      <c r="AD177" s="63">
        <v>0.45206161808658152</v>
      </c>
      <c r="AE177" s="63">
        <v>0.25403509000000002</v>
      </c>
      <c r="AF177" s="63">
        <v>0.42709240999999998</v>
      </c>
      <c r="AG177" s="63">
        <v>0.29307392021918249</v>
      </c>
      <c r="AH177" s="63">
        <v>1.036088300219183</v>
      </c>
      <c r="AI177" s="66">
        <v>8.0729440000000003E-3</v>
      </c>
      <c r="AL177" s="54">
        <v>7.1199999999999996E-5</v>
      </c>
      <c r="AM177" s="54">
        <v>1.8171999999999999E-3</v>
      </c>
      <c r="AN177" s="54">
        <v>32.351562000000001</v>
      </c>
      <c r="AO177" s="54">
        <v>7.756119</v>
      </c>
      <c r="AP177" s="54">
        <v>2.2400094E-3</v>
      </c>
      <c r="AQ177" s="54">
        <v>1.9927247E-4</v>
      </c>
      <c r="AR177" s="54">
        <v>34.205067</v>
      </c>
      <c r="AS177" s="54">
        <v>0.20238268000000001</v>
      </c>
      <c r="AT177" s="54">
        <v>0.183283475</v>
      </c>
      <c r="AU177" s="54">
        <v>2.1041553064738681E-2</v>
      </c>
      <c r="AV177" s="54">
        <v>0.40670770808490131</v>
      </c>
      <c r="AW177" s="54">
        <v>0.23691889399999999</v>
      </c>
      <c r="AX177" s="54">
        <v>0.40762489000000002</v>
      </c>
      <c r="AY177" s="54">
        <v>0.28399083023071509</v>
      </c>
      <c r="AZ177" s="54">
        <v>1.0028550089307151</v>
      </c>
      <c r="BA177" s="54">
        <v>7.5327796000000001E-3</v>
      </c>
      <c r="BD177" s="59">
        <v>6.9999999999999994E-5</v>
      </c>
      <c r="BE177" s="59">
        <v>2.0828000000000001E-3</v>
      </c>
      <c r="BF177" s="59">
        <v>31.556457999999999</v>
      </c>
      <c r="BG177" s="59">
        <v>7.8678727000000004</v>
      </c>
      <c r="BH177" s="59">
        <v>2.2346419999999998E-3</v>
      </c>
      <c r="BI177" s="59">
        <v>2.0118353000000001E-4</v>
      </c>
      <c r="BJ177" s="59">
        <v>34.218820000000001</v>
      </c>
      <c r="BK177" s="59">
        <v>0.21108974999999999</v>
      </c>
      <c r="BL177" s="59">
        <v>0.198271586</v>
      </c>
      <c r="BM177" s="59">
        <v>2.2283707065678639E-2</v>
      </c>
      <c r="BN177" s="59">
        <v>0.43164504308605739</v>
      </c>
      <c r="BO177" s="59">
        <v>0.24626988999999999</v>
      </c>
      <c r="BP177" s="59">
        <v>0.41782196999999999</v>
      </c>
      <c r="BQ177" s="59">
        <v>0.28828064022387972</v>
      </c>
      <c r="BR177" s="59">
        <v>1.0082791659238799</v>
      </c>
      <c r="BS177" s="59">
        <v>7.6984210000000004E-3</v>
      </c>
    </row>
    <row r="178" spans="2:71" x14ac:dyDescent="0.25">
      <c r="B178" s="52" t="str" cm="1">
        <f t="array" ref="B178:B185">TRANSPOSE(Fe!AC21:AJ21)</f>
        <v>NA</v>
      </c>
      <c r="C178" s="52" t="str" cm="1">
        <f t="array" ref="C178:C185">TRANSPOSE('PO4'!AC21:AJ21)</f>
        <v>NA</v>
      </c>
      <c r="D178" s="52" t="str" cm="1">
        <f t="array" ref="D178:D185">TRANSPOSE(surface_T!AC21:AJ21)</f>
        <v>NaN</v>
      </c>
      <c r="E178" s="52" t="str" cm="1">
        <f t="array" ref="E178:E185">TRANSPOSE(surface_ph!AC21:AJ21)</f>
        <v>NaN</v>
      </c>
      <c r="F178" s="52" t="str" cm="1">
        <f t="array" ref="F178:F185">TRANSPOSE(surface_Alk!AC21:AJ21)</f>
        <v>NaN</v>
      </c>
      <c r="G178" s="52" t="str" cm="1">
        <f t="array" ref="G178:G185">TRANSPOSE(surface_oxugen!AC21:AJ21)</f>
        <v>NaN</v>
      </c>
      <c r="H178" s="52" t="str" cm="1">
        <f t="array" ref="H178:H185">TRANSPOSE(Surface_sal!AC21:AJ21)</f>
        <v>NaN</v>
      </c>
      <c r="I178" s="52" t="str" cm="1">
        <f t="array" ref="I178:I185">TRANSPOSE(picophyto!AC21:AJ21)</f>
        <v>NA</v>
      </c>
      <c r="J178" s="52" t="str" cm="1">
        <f t="array" ref="J178:J185">TRANSPOSE(nanophyto!AC21:AJ21)</f>
        <v>NA</v>
      </c>
      <c r="K178" s="52" t="str" cm="1">
        <f t="array" ref="K178:K185">TRANSPOSE(microphyto!AC21:AJ21)</f>
        <v>NA</v>
      </c>
      <c r="L178" s="52" t="str" cm="1">
        <f t="array" ref="L178:L185">TRANSPOSE(total_phyto!AC21:AJ21)</f>
        <v>NA</v>
      </c>
      <c r="M178" s="52" t="str" cm="1">
        <f t="array" ref="M178:M185">TRANSPOSE(nanozoo!AC21:AJ21)</f>
        <v>NA</v>
      </c>
      <c r="N178" s="52" t="str" cm="1">
        <f t="array" ref="N178:N185">TRANSPOSE(microzoo!AC21:AJ21)</f>
        <v>NA</v>
      </c>
      <c r="O178" s="52" t="str" cm="1">
        <f t="array" ref="O178:O185">TRANSPOSE(mesozoo!AC21:AJ21)</f>
        <v>NA</v>
      </c>
      <c r="P178" s="52" t="str" cm="1">
        <f t="array" ref="P178:P185">TRANSPOSE(total_zoo!AC21:AJ21)</f>
        <v>NA</v>
      </c>
      <c r="Q178" s="65" t="str" cm="1">
        <f t="array" ref="Q178:Q185">TRANSPOSE(foram!AC21:AJ21)</f>
        <v>NaN</v>
      </c>
      <c r="T178" s="63" t="str" cm="1">
        <f t="array" ref="T178:T185">TRANSPOSE(Fe!AC132:AJ132)</f>
        <v>NA</v>
      </c>
      <c r="U178" s="63" t="str" cm="1">
        <f t="array" ref="U178:U185">TRANSPOSE('PO4'!AC132:AJ132)</f>
        <v>NA</v>
      </c>
      <c r="V178" s="63" t="str" cm="1">
        <f t="array" ref="V178:V185">TRANSPOSE(surface_T!AC132:AJ132)</f>
        <v>NaN</v>
      </c>
      <c r="W178" s="63" t="str" cm="1">
        <f t="array" ref="W178:W185">TRANSPOSE(surface_ph!AC132:AJ132)</f>
        <v>NaN</v>
      </c>
      <c r="X178" s="63" t="str" cm="1">
        <f t="array" ref="X178:X185">TRANSPOSE(surface_Alk!AC132:AJ132)</f>
        <v>NaN</v>
      </c>
      <c r="Y178" s="63" t="str" cm="1">
        <f t="array" ref="Y178:Y185">TRANSPOSE(surface_oxugen!AC132:AJ132)</f>
        <v>NaN</v>
      </c>
      <c r="Z178" s="63" t="str" cm="1">
        <f t="array" ref="Z178:Z185">TRANSPOSE(Surface_sal!AC132:AJ132)</f>
        <v>NaN</v>
      </c>
      <c r="AA178" s="63" t="str" cm="1">
        <f t="array" ref="AA178:AA185">TRANSPOSE(picophyto!AC132:AJ132)</f>
        <v>NA</v>
      </c>
      <c r="AB178" s="63" t="str" cm="1">
        <f t="array" ref="AB178:AB185">TRANSPOSE(nanophyto!AC132:AJ132)</f>
        <v>NA</v>
      </c>
      <c r="AC178" s="63" t="str" cm="1">
        <f t="array" ref="AC178:AC185">TRANSPOSE(microphyto!AC132:AJ132)</f>
        <v>NA</v>
      </c>
      <c r="AD178" s="63" t="str" cm="1">
        <f t="array" ref="AD178:AD185">TRANSPOSE(total_phyto!AC132:AJ132)</f>
        <v>NA</v>
      </c>
      <c r="AE178" s="63" t="str" cm="1">
        <f t="array" ref="AE178:AE185">TRANSPOSE(nanozoo!AC132:AJ132)</f>
        <v>NA</v>
      </c>
      <c r="AF178" s="63" t="str" cm="1">
        <f t="array" ref="AF178:AF185">TRANSPOSE(microzoo!AC132:AJ132)</f>
        <v>NA</v>
      </c>
      <c r="AG178" s="63" t="str" cm="1">
        <f t="array" ref="AG178:AG185">TRANSPOSE(mesozoo!AC132:AJ132)</f>
        <v>NA</v>
      </c>
      <c r="AH178" s="63" t="str" cm="1">
        <f t="array" ref="AH178:AH185">TRANSPOSE(total_zoo!AC132:AJ132)</f>
        <v>NA</v>
      </c>
      <c r="AI178" s="66" t="str" cm="1">
        <f t="array" ref="AI178:AI185">TRANSPOSE(foram!AC132:AJ132)</f>
        <v>NaN</v>
      </c>
      <c r="AL178" s="54" t="str" cm="1">
        <f t="array" ref="AL178:AL185">TRANSPOSE(Fe!AC169:AJ169)</f>
        <v>NA</v>
      </c>
      <c r="AM178" s="54" t="str" cm="1">
        <f t="array" ref="AM178:AM185">TRANSPOSE('PO4'!AC169:AJ169)</f>
        <v>NA</v>
      </c>
      <c r="AN178" s="54" t="str" cm="1">
        <f t="array" ref="AN178:AN185">TRANSPOSE(surface_T!AC169:AJ169)</f>
        <v>NaN</v>
      </c>
      <c r="AO178" s="54" t="str" cm="1">
        <f t="array" ref="AO178:AO185">TRANSPOSE(surface_ph!AC169:AJ169)</f>
        <v>NaN</v>
      </c>
      <c r="AP178" s="54" t="str" cm="1">
        <f t="array" ref="AP178:AP185">TRANSPOSE(surface_Alk!AC169:AJ169)</f>
        <v>NaN</v>
      </c>
      <c r="AQ178" s="54" t="str" cm="1">
        <f t="array" ref="AQ178:AQ185">TRANSPOSE(surface_oxugen!AC169:AJ169)</f>
        <v>NaN</v>
      </c>
      <c r="AR178" s="54" t="str" cm="1">
        <f t="array" ref="AR178:AR185">TRANSPOSE(Surface_sal!AC169:AJ169)</f>
        <v>NaN</v>
      </c>
      <c r="AS178" s="54" t="str" cm="1">
        <f t="array" ref="AS178:AS185">TRANSPOSE(picophyto!AC169:AJ169)</f>
        <v>NA</v>
      </c>
      <c r="AT178" s="54" t="str" cm="1">
        <f t="array" ref="AT178:AT185">TRANSPOSE(nanophyto!AC169:AJ169)</f>
        <v>NA</v>
      </c>
      <c r="AU178" s="54" t="str" cm="1">
        <f t="array" ref="AU178:AU185">TRANSPOSE(microphyto!AC169:AJ169)</f>
        <v>NA</v>
      </c>
      <c r="AV178" s="54" t="str" cm="1">
        <f t="array" ref="AV178:AV185">TRANSPOSE(total_phyto!AC169:AJ169)</f>
        <v>NA</v>
      </c>
      <c r="AW178" s="54" t="str" cm="1">
        <f t="array" ref="AW178:AW185">TRANSPOSE(nanozoo!AC169:AJ169)</f>
        <v>NA</v>
      </c>
      <c r="AX178" s="54" t="str" cm="1">
        <f t="array" ref="AX178:AX185">TRANSPOSE(microzoo!AC169:AJ169)</f>
        <v>NA</v>
      </c>
      <c r="AY178" s="54" t="str" cm="1">
        <f t="array" ref="AY178:AY185">TRANSPOSE(mesozoo!AC169:AJ169)</f>
        <v>NA</v>
      </c>
      <c r="AZ178" s="54" t="str" cm="1">
        <f t="array" ref="AZ178:AZ185">TRANSPOSE(total_zoo!AC169:AJ169)</f>
        <v>NA</v>
      </c>
      <c r="BA178" s="54" t="str" cm="1">
        <f t="array" ref="BA178:BA185">TRANSPOSE(foram!AC169:AJ169)</f>
        <v>NaN</v>
      </c>
      <c r="BD178" s="59" t="str" cm="1">
        <f t="array" ref="BD178:BD185">TRANSPOSE(Fe!AC95:AJ95)</f>
        <v>NA</v>
      </c>
      <c r="BE178" s="59" t="str" cm="1">
        <f t="array" ref="BE178:BE185">TRANSPOSE('PO4'!AC95:AJ95)</f>
        <v>NA</v>
      </c>
      <c r="BF178" s="59" t="str" cm="1">
        <f t="array" ref="BF178:BF185">TRANSPOSE(surface_T!AC95:AJ95)</f>
        <v>NaN</v>
      </c>
      <c r="BG178" s="59" t="str" cm="1">
        <f t="array" ref="BG178:BG185">TRANSPOSE(surface_ph!AC95:AJ95)</f>
        <v>NaN</v>
      </c>
      <c r="BH178" s="59" t="str" cm="1">
        <f t="array" ref="BH178:BH185">TRANSPOSE(surface_Alk!AC95:AJ95)</f>
        <v>NaN</v>
      </c>
      <c r="BI178" s="59" t="str" cm="1">
        <f t="array" ref="BI178:BI185">TRANSPOSE(surface_oxugen!AC95:AJ95)</f>
        <v>NaN</v>
      </c>
      <c r="BJ178" s="59" t="str" cm="1">
        <f t="array" ref="BJ178:BJ185">TRANSPOSE(Surface_sal!AC95:AJ95)</f>
        <v>NaN</v>
      </c>
      <c r="BK178" s="59" t="str" cm="1">
        <f t="array" ref="BK178:BK185">TRANSPOSE(picophyto!AC95:AJ95)</f>
        <v>NA</v>
      </c>
      <c r="BL178" s="59" t="str" cm="1">
        <f t="array" ref="BL178:BL185">TRANSPOSE(nanophyto!AC95:AJ95)</f>
        <v>NA</v>
      </c>
      <c r="BM178" s="59" t="str" cm="1">
        <f t="array" ref="BM178:BM185">TRANSPOSE(microphyto!AC95:AJ95)</f>
        <v>NA</v>
      </c>
      <c r="BN178" s="59" t="str" cm="1">
        <f t="array" ref="BN178:BN185">TRANSPOSE(total_phyto!AC95:AJ95)</f>
        <v>NA</v>
      </c>
      <c r="BO178" s="59" t="str" cm="1">
        <f t="array" ref="BO178:BO185">TRANSPOSE(nanozoo!AC95:AJ95)</f>
        <v>NA</v>
      </c>
      <c r="BP178" s="59" t="str" cm="1">
        <f t="array" ref="BP178:BP185">TRANSPOSE(microzoo!AC95:AJ95)</f>
        <v>NA</v>
      </c>
      <c r="BQ178" s="59" t="str" cm="1">
        <f t="array" ref="BQ178:BQ185">TRANSPOSE(mesozoo!AC95:AJ95)</f>
        <v>NA</v>
      </c>
      <c r="BR178" s="59" t="str" cm="1">
        <f t="array" ref="BR178:BR185">TRANSPOSE(total_zoo!AC95:AJ95)</f>
        <v>NA</v>
      </c>
      <c r="BS178" s="59" t="str" cm="1">
        <f t="array" ref="BS178:BS185">TRANSPOSE(foram!AC95:AJ95)</f>
        <v>NaN</v>
      </c>
    </row>
    <row r="179" spans="2:71" x14ac:dyDescent="0.25">
      <c r="B179" s="52" t="str">
        <v>NA</v>
      </c>
      <c r="C179" s="52" t="str">
        <v>NA</v>
      </c>
      <c r="D179" s="52" t="str">
        <v>NaN</v>
      </c>
      <c r="E179" s="52" t="str">
        <v>NaN</v>
      </c>
      <c r="F179" s="52" t="str">
        <v>NaN</v>
      </c>
      <c r="G179" s="52" t="str">
        <v>NaN</v>
      </c>
      <c r="H179" s="52" t="str">
        <v>NaN</v>
      </c>
      <c r="I179" s="52" t="str">
        <v>NA</v>
      </c>
      <c r="J179" s="52" t="str">
        <v>NA</v>
      </c>
      <c r="K179" s="52" t="str">
        <v>NA</v>
      </c>
      <c r="L179" s="52" t="str">
        <v>NA</v>
      </c>
      <c r="M179" s="52" t="str">
        <v>NA</v>
      </c>
      <c r="N179" s="52" t="str">
        <v>NA</v>
      </c>
      <c r="O179" s="52" t="str">
        <v>NA</v>
      </c>
      <c r="P179" s="52" t="str">
        <v>NA</v>
      </c>
      <c r="Q179" s="65" t="str">
        <v>NaN</v>
      </c>
      <c r="T179" s="63" t="str">
        <v>NA</v>
      </c>
      <c r="U179" s="63" t="str">
        <v>NA</v>
      </c>
      <c r="V179" s="63" t="str">
        <v>NaN</v>
      </c>
      <c r="W179" s="63" t="str">
        <v>NaN</v>
      </c>
      <c r="X179" s="63" t="str">
        <v>NaN</v>
      </c>
      <c r="Y179" s="63" t="str">
        <v>NaN</v>
      </c>
      <c r="Z179" s="63" t="str">
        <v>NaN</v>
      </c>
      <c r="AA179" s="63" t="str">
        <v>NA</v>
      </c>
      <c r="AB179" s="63" t="str">
        <v>NA</v>
      </c>
      <c r="AC179" s="63" t="str">
        <v>NA</v>
      </c>
      <c r="AD179" s="63" t="str">
        <v>NA</v>
      </c>
      <c r="AE179" s="63" t="str">
        <v>NA</v>
      </c>
      <c r="AF179" s="63" t="str">
        <v>NA</v>
      </c>
      <c r="AG179" s="63" t="str">
        <v>NA</v>
      </c>
      <c r="AH179" s="63" t="str">
        <v>NA</v>
      </c>
      <c r="AI179" s="66" t="str">
        <v>NaN</v>
      </c>
      <c r="AL179" s="54" t="str">
        <v>NA</v>
      </c>
      <c r="AM179" s="54" t="str">
        <v>NA</v>
      </c>
      <c r="AN179" s="54" t="str">
        <v>NaN</v>
      </c>
      <c r="AO179" s="54" t="str">
        <v>NaN</v>
      </c>
      <c r="AP179" s="54" t="str">
        <v>NaN</v>
      </c>
      <c r="AQ179" s="54" t="str">
        <v>NaN</v>
      </c>
      <c r="AR179" s="54" t="str">
        <v>NaN</v>
      </c>
      <c r="AS179" s="54" t="str">
        <v>NA</v>
      </c>
      <c r="AT179" s="54" t="str">
        <v>NA</v>
      </c>
      <c r="AU179" s="54" t="str">
        <v>NA</v>
      </c>
      <c r="AV179" s="54" t="str">
        <v>NA</v>
      </c>
      <c r="AW179" s="54" t="str">
        <v>NA</v>
      </c>
      <c r="AX179" s="54" t="str">
        <v>NA</v>
      </c>
      <c r="AY179" s="54" t="str">
        <v>NA</v>
      </c>
      <c r="AZ179" s="54" t="str">
        <v>NA</v>
      </c>
      <c r="BA179" s="54" t="str">
        <v>NaN</v>
      </c>
      <c r="BD179" s="59" t="str">
        <v>NA</v>
      </c>
      <c r="BE179" s="59" t="str">
        <v>NA</v>
      </c>
      <c r="BF179" s="59" t="str">
        <v>NaN</v>
      </c>
      <c r="BG179" s="59" t="str">
        <v>NaN</v>
      </c>
      <c r="BH179" s="59" t="str">
        <v>NaN</v>
      </c>
      <c r="BI179" s="59" t="str">
        <v>NaN</v>
      </c>
      <c r="BJ179" s="59" t="str">
        <v>NaN</v>
      </c>
      <c r="BK179" s="59" t="str">
        <v>NA</v>
      </c>
      <c r="BL179" s="59" t="str">
        <v>NA</v>
      </c>
      <c r="BM179" s="59" t="str">
        <v>NA</v>
      </c>
      <c r="BN179" s="59" t="str">
        <v>NA</v>
      </c>
      <c r="BO179" s="59" t="str">
        <v>NA</v>
      </c>
      <c r="BP179" s="59" t="str">
        <v>NA</v>
      </c>
      <c r="BQ179" s="59" t="str">
        <v>NA</v>
      </c>
      <c r="BR179" s="59" t="str">
        <v>NA</v>
      </c>
      <c r="BS179" s="59" t="str">
        <v>NaN</v>
      </c>
    </row>
    <row r="180" spans="2:71" x14ac:dyDescent="0.25">
      <c r="B180" s="52">
        <v>2.1929999999999999E-4</v>
      </c>
      <c r="C180" s="52">
        <v>2.0873900000000001E-2</v>
      </c>
      <c r="D180" s="52">
        <v>24.715267000000001</v>
      </c>
      <c r="E180" s="52">
        <v>8.1511530000000008</v>
      </c>
      <c r="F180" s="52">
        <v>2.2745004000000002E-3</v>
      </c>
      <c r="G180" s="52">
        <v>2.1436768E-4</v>
      </c>
      <c r="H180" s="52">
        <v>35.103157000000003</v>
      </c>
      <c r="I180" s="52">
        <v>0.25492482</v>
      </c>
      <c r="J180" s="52">
        <v>0.315392265</v>
      </c>
      <c r="K180" s="52">
        <v>5.7967089132814002E-2</v>
      </c>
      <c r="L180" s="52">
        <v>0.62828417418238991</v>
      </c>
      <c r="M180" s="52">
        <v>0.24901506000000001</v>
      </c>
      <c r="N180" s="52">
        <v>0.46503245999999998</v>
      </c>
      <c r="O180" s="52">
        <v>0.1761096701425004</v>
      </c>
      <c r="P180" s="52">
        <v>0.92916002884352811</v>
      </c>
      <c r="Q180" s="65">
        <v>2.6988766999999999E-9</v>
      </c>
      <c r="T180" s="63">
        <v>2.265E-4</v>
      </c>
      <c r="U180" s="63">
        <v>1.7183199999999999E-2</v>
      </c>
      <c r="V180" s="63">
        <v>26.345313999999998</v>
      </c>
      <c r="W180" s="63">
        <v>7.9377979999999999</v>
      </c>
      <c r="X180" s="63">
        <v>2.288156E-3</v>
      </c>
      <c r="Y180" s="63">
        <v>2.0938202000000001E-4</v>
      </c>
      <c r="Z180" s="63">
        <v>35.129660000000001</v>
      </c>
      <c r="AA180" s="63">
        <v>0.24836825000000001</v>
      </c>
      <c r="AB180" s="63">
        <v>0.281681244</v>
      </c>
      <c r="AC180" s="63">
        <v>5.0327342899584002E-2</v>
      </c>
      <c r="AD180" s="63">
        <v>0.58037683694494302</v>
      </c>
      <c r="AE180" s="63">
        <v>0.23553428400000001</v>
      </c>
      <c r="AF180" s="63">
        <v>0.43659750000000003</v>
      </c>
      <c r="AG180" s="63">
        <v>0.14899766012933269</v>
      </c>
      <c r="AH180" s="63">
        <v>0.86488060538988754</v>
      </c>
      <c r="AI180" s="66">
        <v>1.1897333E-9</v>
      </c>
      <c r="AL180" s="54">
        <v>2.3570000000000001E-4</v>
      </c>
      <c r="AM180" s="54">
        <v>1.43626E-2</v>
      </c>
      <c r="AN180" s="54">
        <v>27.945103</v>
      </c>
      <c r="AO180" s="54">
        <v>7.7308339999999998</v>
      </c>
      <c r="AP180" s="54">
        <v>2.3031670000000001E-3</v>
      </c>
      <c r="AQ180" s="54">
        <v>2.0475712E-4</v>
      </c>
      <c r="AR180" s="54">
        <v>35.1599</v>
      </c>
      <c r="AS180" s="54">
        <v>0.24096144</v>
      </c>
      <c r="AT180" s="54">
        <v>0.25691180000000002</v>
      </c>
      <c r="AU180" s="54">
        <v>4.5195652299354697E-2</v>
      </c>
      <c r="AV180" s="54">
        <v>0.54306889234172262</v>
      </c>
      <c r="AW180" s="54">
        <v>0.225157934</v>
      </c>
      <c r="AX180" s="54">
        <v>0.41338586999999999</v>
      </c>
      <c r="AY180" s="54">
        <v>0.132884890127801</v>
      </c>
      <c r="AZ180" s="54">
        <v>0.82652336120852243</v>
      </c>
      <c r="BA180" s="54">
        <v>9.2034849999999997E-10</v>
      </c>
      <c r="BD180" s="59">
        <v>2.33E-4</v>
      </c>
      <c r="BE180" s="59">
        <v>1.58142E-2</v>
      </c>
      <c r="BF180" s="59">
        <v>27.10689</v>
      </c>
      <c r="BG180" s="59">
        <v>7.8532149999999996</v>
      </c>
      <c r="BH180" s="59">
        <v>2.2971416000000001E-3</v>
      </c>
      <c r="BI180" s="59">
        <v>2.0713900000000001E-4</v>
      </c>
      <c r="BJ180" s="59">
        <v>35.148406999999999</v>
      </c>
      <c r="BK180" s="59">
        <v>0.24469681400000001</v>
      </c>
      <c r="BL180" s="59">
        <v>0.27023684999999997</v>
      </c>
      <c r="BM180" s="59">
        <v>4.8190145657667903E-2</v>
      </c>
      <c r="BN180" s="59">
        <v>0.56312380970170772</v>
      </c>
      <c r="BO180" s="59">
        <v>0.23053021000000001</v>
      </c>
      <c r="BP180" s="59">
        <v>0.42554607999999999</v>
      </c>
      <c r="BQ180" s="59">
        <v>0.1421239101297079</v>
      </c>
      <c r="BR180" s="59">
        <v>0.83606876121042928</v>
      </c>
      <c r="BS180" s="59">
        <v>1.0810933000000001E-9</v>
      </c>
    </row>
    <row r="181" spans="2:71" x14ac:dyDescent="0.25">
      <c r="B181" s="52">
        <v>2.2249999999999999E-4</v>
      </c>
      <c r="C181" s="52">
        <v>3.0436999999999999E-3</v>
      </c>
      <c r="D181" s="52">
        <v>27.418776000000001</v>
      </c>
      <c r="E181" s="52">
        <v>8.1392260000000007</v>
      </c>
      <c r="F181" s="52">
        <v>2.2677034E-3</v>
      </c>
      <c r="G181" s="52">
        <v>2.0781654E-4</v>
      </c>
      <c r="H181" s="52">
        <v>35.026721999999999</v>
      </c>
      <c r="I181" s="52">
        <v>0.25230735999999998</v>
      </c>
      <c r="J181" s="52">
        <v>0.24774843599999999</v>
      </c>
      <c r="K181" s="52">
        <v>1.6382110053146191E-2</v>
      </c>
      <c r="L181" s="52">
        <v>0.51643790607049067</v>
      </c>
      <c r="M181" s="52">
        <v>0.27033643000000002</v>
      </c>
      <c r="N181" s="52">
        <v>0.43543084999999998</v>
      </c>
      <c r="O181" s="52">
        <v>0.22737204011350209</v>
      </c>
      <c r="P181" s="52">
        <v>0.98189273034012436</v>
      </c>
      <c r="Q181" s="65">
        <v>2.2635875E-10</v>
      </c>
      <c r="T181" s="63">
        <v>2.2929999999999999E-4</v>
      </c>
      <c r="U181" s="63">
        <v>2.3167000000000001E-3</v>
      </c>
      <c r="V181" s="63">
        <v>28.945318</v>
      </c>
      <c r="W181" s="63">
        <v>7.9324890000000003</v>
      </c>
      <c r="X181" s="63">
        <v>2.2816437000000001E-3</v>
      </c>
      <c r="Y181" s="63">
        <v>2.0341833000000001E-4</v>
      </c>
      <c r="Z181" s="63">
        <v>35.053642000000004</v>
      </c>
      <c r="AA181" s="63">
        <v>0.24060191</v>
      </c>
      <c r="AB181" s="63">
        <v>0.21776949000000001</v>
      </c>
      <c r="AC181" s="63">
        <v>1.1949526048771111E-2</v>
      </c>
      <c r="AD181" s="63">
        <v>0.47032092606494141</v>
      </c>
      <c r="AE181" s="63">
        <v>0.25598805499999999</v>
      </c>
      <c r="AF181" s="63">
        <v>0.41191862000000001</v>
      </c>
      <c r="AG181" s="63">
        <v>0.20418516010542229</v>
      </c>
      <c r="AH181" s="63">
        <v>0.92520331429332203</v>
      </c>
      <c r="AI181" s="66">
        <v>1.8134456000000001E-10</v>
      </c>
      <c r="AL181" s="54">
        <v>2.3800000000000001E-4</v>
      </c>
      <c r="AM181" s="54">
        <v>1.7792000000000001E-3</v>
      </c>
      <c r="AN181" s="54">
        <v>30.453551999999998</v>
      </c>
      <c r="AO181" s="54">
        <v>7.7300399999999998</v>
      </c>
      <c r="AP181" s="54">
        <v>2.2969652999999999E-3</v>
      </c>
      <c r="AQ181" s="54">
        <v>1.9933202000000001E-4</v>
      </c>
      <c r="AR181" s="54">
        <v>35.084876999999999</v>
      </c>
      <c r="AS181" s="54">
        <v>0.22814519999999999</v>
      </c>
      <c r="AT181" s="54">
        <v>0.19275022</v>
      </c>
      <c r="AU181" s="54">
        <v>8.7955175456935538E-3</v>
      </c>
      <c r="AV181" s="54">
        <v>0.42969093756100812</v>
      </c>
      <c r="AW181" s="54">
        <v>0.24289240000000001</v>
      </c>
      <c r="AX181" s="54">
        <v>0.39124945</v>
      </c>
      <c r="AY181" s="54">
        <v>0.1857588000997491</v>
      </c>
      <c r="AZ181" s="54">
        <v>0.88368179626929222</v>
      </c>
      <c r="BA181" s="54">
        <v>1.5681031000000001E-10</v>
      </c>
      <c r="BD181" s="59">
        <v>2.3560000000000001E-4</v>
      </c>
      <c r="BE181" s="59">
        <v>2.0506999999999999E-3</v>
      </c>
      <c r="BF181" s="59">
        <v>29.670729999999999</v>
      </c>
      <c r="BG181" s="59">
        <v>7.8496740000000003</v>
      </c>
      <c r="BH181" s="59">
        <v>2.2908276999999999E-3</v>
      </c>
      <c r="BI181" s="59">
        <v>2.0141553000000001E-4</v>
      </c>
      <c r="BJ181" s="59">
        <v>35.073546999999998</v>
      </c>
      <c r="BK181" s="59">
        <v>0.23472649000000001</v>
      </c>
      <c r="BL181" s="59">
        <v>0.20573230000000001</v>
      </c>
      <c r="BM181" s="59">
        <v>1.046628404736147E-2</v>
      </c>
      <c r="BN181" s="59">
        <v>0.4509250740631357</v>
      </c>
      <c r="BO181" s="59">
        <v>0.24973029999999999</v>
      </c>
      <c r="BP181" s="59">
        <v>0.40192050000000001</v>
      </c>
      <c r="BQ181" s="59">
        <v>0.19561470010292831</v>
      </c>
      <c r="BR181" s="59">
        <v>0.89419423727247149</v>
      </c>
      <c r="BS181" s="59">
        <v>1.6929845E-10</v>
      </c>
    </row>
    <row r="182" spans="2:71" x14ac:dyDescent="0.25">
      <c r="B182" s="52">
        <v>3.8860000000000001E-4</v>
      </c>
      <c r="C182" s="52">
        <v>1.5796E-3</v>
      </c>
      <c r="D182" s="52">
        <v>28.461338000000001</v>
      </c>
      <c r="E182" s="52">
        <v>8.1340800000000009</v>
      </c>
      <c r="F182" s="52">
        <v>2.2677383000000001E-3</v>
      </c>
      <c r="G182" s="52">
        <v>2.0519789999999999E-4</v>
      </c>
      <c r="H182" s="52">
        <v>35.085284999999999</v>
      </c>
      <c r="I182" s="52">
        <v>0.24449228000000001</v>
      </c>
      <c r="J182" s="52">
        <v>0.17956032999999999</v>
      </c>
      <c r="K182" s="52">
        <v>3.45196768E-10</v>
      </c>
      <c r="L182" s="52">
        <v>0.42405261035659209</v>
      </c>
      <c r="M182" s="52">
        <v>0.23545930000000001</v>
      </c>
      <c r="N182" s="52">
        <v>0.40588705000000003</v>
      </c>
      <c r="O182" s="52">
        <v>8.5390195061446017E-2</v>
      </c>
      <c r="P182" s="52">
        <v>0.77173494115137609</v>
      </c>
      <c r="Q182" s="65">
        <v>8.9904369999999997E-11</v>
      </c>
      <c r="T182" s="63">
        <v>4.0010000000000002E-4</v>
      </c>
      <c r="U182" s="63">
        <v>1.204E-3</v>
      </c>
      <c r="V182" s="63">
        <v>29.985128</v>
      </c>
      <c r="W182" s="63">
        <v>7.9319930000000003</v>
      </c>
      <c r="X182" s="63">
        <v>2.2827971000000001E-3</v>
      </c>
      <c r="Y182" s="63">
        <v>2.0093615E-4</v>
      </c>
      <c r="Z182" s="63">
        <v>35.120125000000002</v>
      </c>
      <c r="AA182" s="63">
        <v>0.2321983</v>
      </c>
      <c r="AB182" s="63">
        <v>0.158334374</v>
      </c>
      <c r="AC182" s="63">
        <v>2.67518827E-10</v>
      </c>
      <c r="AD182" s="63">
        <v>0.39053267427831723</v>
      </c>
      <c r="AE182" s="63">
        <v>0.22291582400000001</v>
      </c>
      <c r="AF182" s="63">
        <v>0.38936713000000001</v>
      </c>
      <c r="AG182" s="63">
        <v>6.6655540058088839E-2</v>
      </c>
      <c r="AH182" s="63">
        <v>0.72697089014149496</v>
      </c>
      <c r="AI182" s="66">
        <v>8.2026229999999995E-11</v>
      </c>
      <c r="AL182" s="54">
        <v>4.1070000000000001E-4</v>
      </c>
      <c r="AM182" s="54">
        <v>9.1529999999999997E-4</v>
      </c>
      <c r="AN182" s="54">
        <v>31.495557999999999</v>
      </c>
      <c r="AO182" s="54">
        <v>7.7314733999999996</v>
      </c>
      <c r="AP182" s="54">
        <v>2.2992707999999998E-3</v>
      </c>
      <c r="AQ182" s="54">
        <v>1.9698453000000001E-4</v>
      </c>
      <c r="AR182" s="54">
        <v>35.158833000000001</v>
      </c>
      <c r="AS182" s="54">
        <v>0.22012481</v>
      </c>
      <c r="AT182" s="54">
        <v>0.14188922200000001</v>
      </c>
      <c r="AU182" s="54">
        <v>2.2719360599999999E-10</v>
      </c>
      <c r="AV182" s="54">
        <v>0.36201403223751599</v>
      </c>
      <c r="AW182" s="54">
        <v>0.21129216000000001</v>
      </c>
      <c r="AX182" s="54">
        <v>0.37519393000000001</v>
      </c>
      <c r="AY182" s="54">
        <v>4.9000144055108247E-2</v>
      </c>
      <c r="AZ182" s="54">
        <v>0.69154751013428428</v>
      </c>
      <c r="BA182" s="54">
        <v>7.5569310000000006E-11</v>
      </c>
      <c r="BD182" s="59">
        <v>4.061E-4</v>
      </c>
      <c r="BE182" s="59">
        <v>1.0637999999999999E-3</v>
      </c>
      <c r="BF182" s="59">
        <v>30.71274</v>
      </c>
      <c r="BG182" s="59">
        <v>7.8492620000000004</v>
      </c>
      <c r="BH182" s="59">
        <v>2.2925710999999998E-3</v>
      </c>
      <c r="BI182" s="59">
        <v>1.9899617E-4</v>
      </c>
      <c r="BJ182" s="59">
        <v>35.142524999999999</v>
      </c>
      <c r="BK182" s="59">
        <v>0.22653487</v>
      </c>
      <c r="BL182" s="59">
        <v>0.15127876800000001</v>
      </c>
      <c r="BM182" s="59">
        <v>2.4964204499999999E-10</v>
      </c>
      <c r="BN182" s="59">
        <v>0.37781363826024023</v>
      </c>
      <c r="BO182" s="59">
        <v>0.217540596</v>
      </c>
      <c r="BP182" s="59">
        <v>0.38213828</v>
      </c>
      <c r="BQ182" s="59">
        <v>5.9191667056834263E-2</v>
      </c>
      <c r="BR182" s="59">
        <v>0.70232236613601029</v>
      </c>
      <c r="BS182" s="59">
        <v>7.9110586000000001E-11</v>
      </c>
    </row>
    <row r="183" spans="2:71" x14ac:dyDescent="0.25">
      <c r="B183" s="52">
        <v>3.8430000000000002E-4</v>
      </c>
      <c r="C183" s="52">
        <v>2.4708E-3</v>
      </c>
      <c r="D183" s="52">
        <v>27.224219999999999</v>
      </c>
      <c r="E183" s="52">
        <v>8.1431620000000002</v>
      </c>
      <c r="F183" s="52">
        <v>2.2614165000000002E-3</v>
      </c>
      <c r="G183" s="52">
        <v>2.0899344000000001E-4</v>
      </c>
      <c r="H183" s="52">
        <v>34.985928000000001</v>
      </c>
      <c r="I183" s="52">
        <v>0.25905442000000001</v>
      </c>
      <c r="J183" s="52">
        <v>0.20796857999999999</v>
      </c>
      <c r="K183" s="52">
        <v>2.602823025E-9</v>
      </c>
      <c r="L183" s="52">
        <v>0.46702300261552832</v>
      </c>
      <c r="M183" s="52">
        <v>0.233293316</v>
      </c>
      <c r="N183" s="52">
        <v>0.42464984</v>
      </c>
      <c r="O183" s="52">
        <v>5.4950200058533252E-2</v>
      </c>
      <c r="P183" s="52">
        <v>0.75539794615402556</v>
      </c>
      <c r="Q183" s="65">
        <v>9.5458159999999997E-11</v>
      </c>
      <c r="T183" s="63">
        <v>3.9950000000000001E-4</v>
      </c>
      <c r="U183" s="63">
        <v>1.8716E-3</v>
      </c>
      <c r="V183" s="63">
        <v>28.818079000000001</v>
      </c>
      <c r="W183" s="63">
        <v>7.9406705000000004</v>
      </c>
      <c r="X183" s="63">
        <v>2.2762239999999999E-3</v>
      </c>
      <c r="Y183" s="63">
        <v>2.0426086999999999E-4</v>
      </c>
      <c r="Z183" s="63">
        <v>35.016579999999998</v>
      </c>
      <c r="AA183" s="63">
        <v>0.24903307999999999</v>
      </c>
      <c r="AB183" s="63">
        <v>0.18212756499999999</v>
      </c>
      <c r="AC183" s="63">
        <v>1.0482815029999999E-9</v>
      </c>
      <c r="AD183" s="63">
        <v>0.43116064606013399</v>
      </c>
      <c r="AE183" s="63">
        <v>0.22131789499999999</v>
      </c>
      <c r="AF183" s="63">
        <v>0.40677696000000002</v>
      </c>
      <c r="AG183" s="63">
        <v>3.7091340055087442E-2</v>
      </c>
      <c r="AH183" s="63">
        <v>0.71110628514197793</v>
      </c>
      <c r="AI183" s="66">
        <v>8.5445049999999998E-11</v>
      </c>
      <c r="AL183" s="54">
        <v>4.1510000000000001E-4</v>
      </c>
      <c r="AM183" s="54">
        <v>1.4166999999999999E-3</v>
      </c>
      <c r="AN183" s="54">
        <v>30.396605000000001</v>
      </c>
      <c r="AO183" s="54">
        <v>7.7367619999999997</v>
      </c>
      <c r="AP183" s="54">
        <v>2.2924845000000002E-3</v>
      </c>
      <c r="AQ183" s="54">
        <v>1.9988509999999999E-4</v>
      </c>
      <c r="AR183" s="54">
        <v>35.050530000000002</v>
      </c>
      <c r="AS183" s="54">
        <v>0.23851263</v>
      </c>
      <c r="AT183" s="54">
        <v>0.159748582</v>
      </c>
      <c r="AU183" s="54">
        <v>6.0988839300000005E-10</v>
      </c>
      <c r="AV183" s="54">
        <v>0.39826121262103009</v>
      </c>
      <c r="AW183" s="54">
        <v>0.20963010500000001</v>
      </c>
      <c r="AX183" s="54">
        <v>0.39308778999999999</v>
      </c>
      <c r="AY183" s="54">
        <v>1.6732225051755482E-2</v>
      </c>
      <c r="AZ183" s="54">
        <v>0.67308215513341674</v>
      </c>
      <c r="BA183" s="54">
        <v>7.7292450000000004E-11</v>
      </c>
      <c r="BD183" s="59">
        <v>4.0789999999999999E-4</v>
      </c>
      <c r="BE183" s="59">
        <v>1.6463000000000001E-3</v>
      </c>
      <c r="BF183" s="59">
        <v>29.578613000000001</v>
      </c>
      <c r="BG183" s="59">
        <v>7.8561040000000002</v>
      </c>
      <c r="BH183" s="59">
        <v>2.2858282999999998E-3</v>
      </c>
      <c r="BI183" s="59">
        <v>2.0211282000000001E-4</v>
      </c>
      <c r="BJ183" s="59">
        <v>35.035873000000002</v>
      </c>
      <c r="BK183" s="59">
        <v>0.24400868000000001</v>
      </c>
      <c r="BL183" s="59">
        <v>0.170984415</v>
      </c>
      <c r="BM183" s="59">
        <v>8.1496561000000002E-10</v>
      </c>
      <c r="BN183" s="59">
        <v>0.41499309582648269</v>
      </c>
      <c r="BO183" s="59">
        <v>0.21568219</v>
      </c>
      <c r="BP183" s="59">
        <v>0.39957678000000002</v>
      </c>
      <c r="BQ183" s="59">
        <v>2.8098091053599689E-2</v>
      </c>
      <c r="BR183" s="59">
        <v>0.68481227813526102</v>
      </c>
      <c r="BS183" s="59">
        <v>8.1601029999999995E-11</v>
      </c>
    </row>
    <row r="184" spans="2:71" x14ac:dyDescent="0.25">
      <c r="B184" s="52">
        <v>2.8800000000000001E-4</v>
      </c>
      <c r="C184" s="52">
        <v>2.6616999999999999E-3</v>
      </c>
      <c r="D184" s="52">
        <v>27.19201</v>
      </c>
      <c r="E184" s="52">
        <v>8.1449049999999996</v>
      </c>
      <c r="F184" s="52">
        <v>2.2521694000000002E-3</v>
      </c>
      <c r="G184" s="52">
        <v>2.085271E-4</v>
      </c>
      <c r="H184" s="52">
        <v>34.849870000000003</v>
      </c>
      <c r="I184" s="52">
        <v>0.25932671000000002</v>
      </c>
      <c r="J184" s="52">
        <v>0.21330871000000001</v>
      </c>
      <c r="K184" s="52">
        <v>6.195645889268131E-4</v>
      </c>
      <c r="L184" s="52">
        <v>0.47325498460210552</v>
      </c>
      <c r="M184" s="52">
        <v>0.232811614</v>
      </c>
      <c r="N184" s="52">
        <v>0.42394573000000002</v>
      </c>
      <c r="O184" s="52">
        <v>5.7414006059631352E-2</v>
      </c>
      <c r="P184" s="52">
        <v>0.75617620715897471</v>
      </c>
      <c r="Q184" s="65">
        <v>9.9293549999999995E-11</v>
      </c>
      <c r="T184" s="63">
        <v>3.035E-4</v>
      </c>
      <c r="U184" s="63">
        <v>2.0357000000000001E-3</v>
      </c>
      <c r="V184" s="63">
        <v>28.811798</v>
      </c>
      <c r="W184" s="63">
        <v>7.9374924</v>
      </c>
      <c r="X184" s="63">
        <v>2.2666126000000001E-3</v>
      </c>
      <c r="Y184" s="63">
        <v>2.0380151999999999E-4</v>
      </c>
      <c r="Z184" s="63">
        <v>34.87088</v>
      </c>
      <c r="AA184" s="63">
        <v>0.24991295999999999</v>
      </c>
      <c r="AB184" s="63">
        <v>0.18897071300000001</v>
      </c>
      <c r="AC184" s="63">
        <v>1.9077429579999999E-9</v>
      </c>
      <c r="AD184" s="63">
        <v>0.43888367492014768</v>
      </c>
      <c r="AE184" s="63">
        <v>0.22219370499999999</v>
      </c>
      <c r="AF184" s="63">
        <v>0.40441032999999998</v>
      </c>
      <c r="AG184" s="63">
        <v>4.6306920057175772E-2</v>
      </c>
      <c r="AH184" s="63">
        <v>0.71862701014826635</v>
      </c>
      <c r="AI184" s="66">
        <v>8.9955799999999998E-11</v>
      </c>
      <c r="AL184" s="54">
        <v>3.1970000000000002E-4</v>
      </c>
      <c r="AM184" s="54">
        <v>1.5578E-3</v>
      </c>
      <c r="AN184" s="54">
        <v>30.418917</v>
      </c>
      <c r="AO184" s="54">
        <v>7.7320932999999998</v>
      </c>
      <c r="AP184" s="54">
        <v>2.2823956999999998E-3</v>
      </c>
      <c r="AQ184" s="54">
        <v>1.9942882000000001E-4</v>
      </c>
      <c r="AR184" s="54">
        <v>34.893326000000002</v>
      </c>
      <c r="AS184" s="54">
        <v>0.23961622499999999</v>
      </c>
      <c r="AT184" s="54">
        <v>0.16752983399999999</v>
      </c>
      <c r="AU184" s="54">
        <v>1.034096305E-9</v>
      </c>
      <c r="AV184" s="54">
        <v>0.40714606004587428</v>
      </c>
      <c r="AW184" s="54">
        <v>0.21187789000000001</v>
      </c>
      <c r="AX184" s="54">
        <v>0.38677797000000003</v>
      </c>
      <c r="AY184" s="54">
        <v>3.519196005493342E-2</v>
      </c>
      <c r="AZ184" s="54">
        <v>0.68886809314139763</v>
      </c>
      <c r="BA184" s="54">
        <v>8.2719205999999994E-11</v>
      </c>
      <c r="BD184" s="59">
        <v>3.124E-4</v>
      </c>
      <c r="BE184" s="59">
        <v>1.7964000000000001E-3</v>
      </c>
      <c r="BF184" s="59">
        <v>29.588222999999999</v>
      </c>
      <c r="BG184" s="59">
        <v>7.8532169999999999</v>
      </c>
      <c r="BH184" s="59">
        <v>2.2758347999999999E-3</v>
      </c>
      <c r="BI184" s="59">
        <v>2.0165312E-4</v>
      </c>
      <c r="BJ184" s="59">
        <v>34.883408000000003</v>
      </c>
      <c r="BK184" s="59">
        <v>0.245125286</v>
      </c>
      <c r="BL184" s="59">
        <v>0.17842877500000001</v>
      </c>
      <c r="BM184" s="59">
        <v>1.4090155979999999E-9</v>
      </c>
      <c r="BN184" s="59">
        <v>0.42355406242111571</v>
      </c>
      <c r="BO184" s="59">
        <v>0.21712492</v>
      </c>
      <c r="BP184" s="59">
        <v>0.39564386000000001</v>
      </c>
      <c r="BQ184" s="59">
        <v>4.0853184056109403E-2</v>
      </c>
      <c r="BR184" s="59">
        <v>0.69482805914257351</v>
      </c>
      <c r="BS184" s="59">
        <v>8.6413889999999999E-11</v>
      </c>
    </row>
    <row r="185" spans="2:71" x14ac:dyDescent="0.25">
      <c r="B185" s="52">
        <v>7.1899999999999999E-5</v>
      </c>
      <c r="C185" s="52">
        <v>4.5303000000000001E-3</v>
      </c>
      <c r="D185" s="52">
        <v>29.096836</v>
      </c>
      <c r="E185" s="52">
        <v>8.1322510000000001</v>
      </c>
      <c r="F185" s="52">
        <v>2.2153067E-3</v>
      </c>
      <c r="G185" s="52">
        <v>2.0785393999999999E-4</v>
      </c>
      <c r="H185" s="52">
        <v>34.232129999999998</v>
      </c>
      <c r="I185" s="52">
        <v>0.22895711399999999</v>
      </c>
      <c r="J185" s="52">
        <v>0.26628455000000001</v>
      </c>
      <c r="K185" s="52">
        <v>4.0534183095178367E-2</v>
      </c>
      <c r="L185" s="52">
        <v>0.53577584712084469</v>
      </c>
      <c r="M185" s="52">
        <v>0.27799096600000001</v>
      </c>
      <c r="N185" s="52">
        <v>0.48588996000000001</v>
      </c>
      <c r="O185" s="52">
        <v>0.45575257000000002</v>
      </c>
      <c r="P185" s="52">
        <v>1.305160216</v>
      </c>
      <c r="Q185" s="65">
        <v>3.4209089999999998E-2</v>
      </c>
      <c r="T185" s="63">
        <v>7.3800000000000005E-5</v>
      </c>
      <c r="U185" s="63">
        <v>3.503E-3</v>
      </c>
      <c r="V185" s="63">
        <v>30.660995</v>
      </c>
      <c r="W185" s="63">
        <v>7.9477954000000004</v>
      </c>
      <c r="X185" s="63">
        <v>2.2268131999999999E-3</v>
      </c>
      <c r="Y185" s="63">
        <v>2.0345597000000001E-4</v>
      </c>
      <c r="Z185" s="63">
        <v>34.210456999999998</v>
      </c>
      <c r="AA185" s="63">
        <v>0.21540280000000001</v>
      </c>
      <c r="AB185" s="63">
        <v>0.23212526</v>
      </c>
      <c r="AC185" s="63">
        <v>3.6252390090939453E-2</v>
      </c>
      <c r="AD185" s="63">
        <v>0.48378045011588899</v>
      </c>
      <c r="AE185" s="63">
        <v>0.25663521</v>
      </c>
      <c r="AF185" s="63">
        <v>0.46007614000000002</v>
      </c>
      <c r="AG185" s="63">
        <v>0.43886807999999999</v>
      </c>
      <c r="AH185" s="63">
        <v>1.2426308850000001</v>
      </c>
      <c r="AI185" s="66">
        <v>3.1202028E-2</v>
      </c>
      <c r="AL185" s="54">
        <v>7.7399999999999998E-5</v>
      </c>
      <c r="AM185" s="54">
        <v>2.7039999999999998E-3</v>
      </c>
      <c r="AN185" s="54">
        <v>32.219883000000003</v>
      </c>
      <c r="AO185" s="54">
        <v>7.7533206999999997</v>
      </c>
      <c r="AP185" s="54">
        <v>2.2395296999999999E-3</v>
      </c>
      <c r="AQ185" s="54">
        <v>1.9950364000000001E-4</v>
      </c>
      <c r="AR185" s="54">
        <v>34.187508000000001</v>
      </c>
      <c r="AS185" s="54">
        <v>0.20088418999999999</v>
      </c>
      <c r="AT185" s="54">
        <v>0.199613125</v>
      </c>
      <c r="AU185" s="54">
        <v>3.2443013087318479E-2</v>
      </c>
      <c r="AV185" s="54">
        <v>0.4329403281116293</v>
      </c>
      <c r="AW185" s="54">
        <v>0.23421068</v>
      </c>
      <c r="AX185" s="54">
        <v>0.43338201999999998</v>
      </c>
      <c r="AY185" s="54">
        <v>0.42210534</v>
      </c>
      <c r="AZ185" s="54">
        <v>1.192886297</v>
      </c>
      <c r="BA185" s="54">
        <v>2.889013E-2</v>
      </c>
      <c r="BD185" s="59">
        <v>7.64E-5</v>
      </c>
      <c r="BE185" s="59">
        <v>3.1094E-3</v>
      </c>
      <c r="BF185" s="59">
        <v>31.418624999999999</v>
      </c>
      <c r="BG185" s="59">
        <v>7.8654565999999999</v>
      </c>
      <c r="BH185" s="59">
        <v>2.2341546000000001E-3</v>
      </c>
      <c r="BI185" s="59">
        <v>2.0147144E-4</v>
      </c>
      <c r="BJ185" s="59">
        <v>34.20044</v>
      </c>
      <c r="BK185" s="59">
        <v>0.20860097999999999</v>
      </c>
      <c r="BL185" s="59">
        <v>0.21775605000000001</v>
      </c>
      <c r="BM185" s="59">
        <v>3.4599844089735661E-2</v>
      </c>
      <c r="BN185" s="59">
        <v>0.46095687411448188</v>
      </c>
      <c r="BO185" s="59">
        <v>0.24650997999999999</v>
      </c>
      <c r="BP185" s="59">
        <v>0.44784486000000001</v>
      </c>
      <c r="BQ185" s="59">
        <v>0.43076676000000003</v>
      </c>
      <c r="BR185" s="59">
        <v>1.2030588250000001</v>
      </c>
      <c r="BS185" s="59">
        <v>3.0022545000000001E-2</v>
      </c>
    </row>
    <row r="186" spans="2:71" x14ac:dyDescent="0.25">
      <c r="B186" s="52" t="str" cm="1">
        <f t="array" ref="B186:B193">TRANSPOSE(Fe!AC22:AJ22)</f>
        <v>NA</v>
      </c>
      <c r="C186" s="52" t="str" cm="1">
        <f t="array" ref="C186:C193">TRANSPOSE('PO4'!AC22:AJ22)</f>
        <v>NA</v>
      </c>
      <c r="D186" s="52" t="str" cm="1">
        <f t="array" ref="D186:D193">TRANSPOSE(surface_T!AC22:AJ22)</f>
        <v>NaN</v>
      </c>
      <c r="E186" s="52" t="str" cm="1">
        <f t="array" ref="E186:E193">TRANSPOSE(surface_ph!AC22:AJ22)</f>
        <v>NaN</v>
      </c>
      <c r="F186" s="52" t="str" cm="1">
        <f t="array" ref="F186:F193">TRANSPOSE(surface_Alk!AC22:AJ22)</f>
        <v>NaN</v>
      </c>
      <c r="G186" s="52" t="str" cm="1">
        <f t="array" ref="G186:G193">TRANSPOSE(surface_oxugen!AC22:AJ22)</f>
        <v>NaN</v>
      </c>
      <c r="H186" s="52" t="str" cm="1">
        <f t="array" ref="H186:H193">TRANSPOSE(Surface_sal!AC22:AJ22)</f>
        <v>NaN</v>
      </c>
      <c r="I186" s="52" t="str" cm="1">
        <f t="array" ref="I186:I193">TRANSPOSE(picophyto!AC22:AJ22)</f>
        <v>NA</v>
      </c>
      <c r="J186" s="52" t="str" cm="1">
        <f t="array" ref="J186:J193">TRANSPOSE(nanophyto!AC22:AJ22)</f>
        <v>NA</v>
      </c>
      <c r="K186" s="52" t="str" cm="1">
        <f t="array" ref="K186:K193">TRANSPOSE(microphyto!AC22:AJ22)</f>
        <v>NA</v>
      </c>
      <c r="L186" s="52" t="str" cm="1">
        <f t="array" ref="L186:L193">TRANSPOSE(total_phyto!AC22:AJ22)</f>
        <v>NA</v>
      </c>
      <c r="M186" s="52" t="str" cm="1">
        <f t="array" ref="M186:M193">TRANSPOSE(nanozoo!AC22:AJ22)</f>
        <v>NA</v>
      </c>
      <c r="N186" s="52" t="str" cm="1">
        <f t="array" ref="N186:N193">TRANSPOSE(microzoo!AC22:AJ22)</f>
        <v>NA</v>
      </c>
      <c r="O186" s="52" t="str" cm="1">
        <f t="array" ref="O186:O193">TRANSPOSE(mesozoo!AC22:AJ22)</f>
        <v>NA</v>
      </c>
      <c r="P186" s="52" t="str" cm="1">
        <f t="array" ref="P186:P193">TRANSPOSE(total_zoo!AC22:AJ22)</f>
        <v>NA</v>
      </c>
      <c r="Q186" s="65" t="str" cm="1">
        <f t="array" ref="Q186:Q193">TRANSPOSE(foram!AC22:AJ22)</f>
        <v>NaN</v>
      </c>
      <c r="T186" s="63" t="str" cm="1">
        <f t="array" ref="T186:T193">TRANSPOSE(Fe!AC133:AJ133)</f>
        <v>NA</v>
      </c>
      <c r="U186" s="63" t="str" cm="1">
        <f t="array" ref="U186:U193">TRANSPOSE('PO4'!AC133:AJ133)</f>
        <v>NA</v>
      </c>
      <c r="V186" s="63" t="str" cm="1">
        <f t="array" ref="V186:V193">TRANSPOSE(surface_T!AC133:AJ133)</f>
        <v>NaN</v>
      </c>
      <c r="W186" s="63" t="str" cm="1">
        <f t="array" ref="W186:W193">TRANSPOSE(surface_ph!AC133:AJ133)</f>
        <v>NaN</v>
      </c>
      <c r="X186" s="63" t="str" cm="1">
        <f t="array" ref="X186:X193">TRANSPOSE(surface_Alk!AC133:AJ133)</f>
        <v>NaN</v>
      </c>
      <c r="Y186" s="63" t="str" cm="1">
        <f t="array" ref="Y186:Y193">TRANSPOSE(surface_oxugen!AC133:AJ133)</f>
        <v>NaN</v>
      </c>
      <c r="Z186" s="63" t="str" cm="1">
        <f t="array" ref="Z186:Z193">TRANSPOSE(Surface_sal!AC133:AJ133)</f>
        <v>NaN</v>
      </c>
      <c r="AA186" s="63" t="str" cm="1">
        <f t="array" ref="AA186:AA193">TRANSPOSE(picophyto!AC133:AJ133)</f>
        <v>NA</v>
      </c>
      <c r="AB186" s="63" t="str" cm="1">
        <f t="array" ref="AB186:AB193">TRANSPOSE(nanophyto!AC133:AJ133)</f>
        <v>NA</v>
      </c>
      <c r="AC186" s="63" t="str" cm="1">
        <f t="array" ref="AC186:AC193">TRANSPOSE(microphyto!AC133:AJ133)</f>
        <v>NA</v>
      </c>
      <c r="AD186" s="63" t="str" cm="1">
        <f t="array" ref="AD186:AD193">TRANSPOSE(total_phyto!AC133:AJ133)</f>
        <v>NA</v>
      </c>
      <c r="AE186" s="63" t="str" cm="1">
        <f t="array" ref="AE186:AE193">TRANSPOSE(nanozoo!AC133:AJ133)</f>
        <v>NA</v>
      </c>
      <c r="AF186" s="63" t="str" cm="1">
        <f t="array" ref="AF186:AF193">TRANSPOSE(microzoo!AC133:AJ133)</f>
        <v>NA</v>
      </c>
      <c r="AG186" s="63" t="str" cm="1">
        <f t="array" ref="AG186:AG193">TRANSPOSE(mesozoo!AC133:AJ133)</f>
        <v>NA</v>
      </c>
      <c r="AH186" s="63" t="str" cm="1">
        <f t="array" ref="AH186:AH193">TRANSPOSE(total_zoo!AC133:AJ133)</f>
        <v>NA</v>
      </c>
      <c r="AI186" s="66" t="str" cm="1">
        <f t="array" ref="AI186:AI193">TRANSPOSE(foram!AC133:AJ133)</f>
        <v>NaN</v>
      </c>
      <c r="AL186" s="54" t="str" cm="1">
        <f t="array" ref="AL186:AL193">TRANSPOSE(Fe!AC170:AJ170)</f>
        <v>NA</v>
      </c>
      <c r="AM186" s="54" t="str" cm="1">
        <f t="array" ref="AM186:AM193">TRANSPOSE('PO4'!AC170:AJ170)</f>
        <v>NA</v>
      </c>
      <c r="AN186" s="54" t="str" cm="1">
        <f t="array" ref="AN186:AN193">TRANSPOSE(surface_T!AC170:AJ170)</f>
        <v>NaN</v>
      </c>
      <c r="AO186" s="54" t="str" cm="1">
        <f t="array" ref="AO186:AO193">TRANSPOSE(surface_ph!AC170:AJ170)</f>
        <v>NaN</v>
      </c>
      <c r="AP186" s="54" t="str" cm="1">
        <f t="array" ref="AP186:AP193">TRANSPOSE(surface_Alk!AC170:AJ170)</f>
        <v>NaN</v>
      </c>
      <c r="AQ186" s="54" t="str" cm="1">
        <f t="array" ref="AQ186:AQ193">TRANSPOSE(surface_oxugen!AC170:AJ170)</f>
        <v>NaN</v>
      </c>
      <c r="AR186" s="54" t="str" cm="1">
        <f t="array" ref="AR186:AR193">TRANSPOSE(Surface_sal!AC170:AJ170)</f>
        <v>NaN</v>
      </c>
      <c r="AS186" s="54" t="str" cm="1">
        <f t="array" ref="AS186:AS193">TRANSPOSE(picophyto!AC170:AJ170)</f>
        <v>NA</v>
      </c>
      <c r="AT186" s="54" t="str" cm="1">
        <f t="array" ref="AT186:AT193">TRANSPOSE(nanophyto!AC170:AJ170)</f>
        <v>NA</v>
      </c>
      <c r="AU186" s="54" t="str" cm="1">
        <f t="array" ref="AU186:AU193">TRANSPOSE(microphyto!AC170:AJ170)</f>
        <v>NA</v>
      </c>
      <c r="AV186" s="54" t="str" cm="1">
        <f t="array" ref="AV186:AV193">TRANSPOSE(total_phyto!AC170:AJ170)</f>
        <v>NA</v>
      </c>
      <c r="AW186" s="54" t="str" cm="1">
        <f t="array" ref="AW186:AW193">TRANSPOSE(nanozoo!AC170:AJ170)</f>
        <v>NA</v>
      </c>
      <c r="AX186" s="54" t="str" cm="1">
        <f t="array" ref="AX186:AX193">TRANSPOSE(microzoo!AC170:AJ170)</f>
        <v>NA</v>
      </c>
      <c r="AY186" s="54" t="str" cm="1">
        <f t="array" ref="AY186:AY193">TRANSPOSE(mesozoo!AC170:AJ170)</f>
        <v>NA</v>
      </c>
      <c r="AZ186" s="54" t="str" cm="1">
        <f t="array" ref="AZ186:AZ193">TRANSPOSE(total_zoo!AC170:AJ170)</f>
        <v>NA</v>
      </c>
      <c r="BA186" s="54" t="str" cm="1">
        <f t="array" ref="BA186:BA193">TRANSPOSE(foram!AC170:AJ170)</f>
        <v>NaN</v>
      </c>
      <c r="BD186" s="59" t="str" cm="1">
        <f t="array" ref="BD186:BD193">TRANSPOSE(Fe!AC96:AJ96)</f>
        <v>NA</v>
      </c>
      <c r="BE186" s="59" t="str" cm="1">
        <f t="array" ref="BE186:BE193">TRANSPOSE('PO4'!AC96:AJ96)</f>
        <v>NA</v>
      </c>
      <c r="BF186" s="59" t="str" cm="1">
        <f t="array" ref="BF186:BF193">TRANSPOSE(surface_T!AC96:AJ96)</f>
        <v>NaN</v>
      </c>
      <c r="BG186" s="59" t="str" cm="1">
        <f t="array" ref="BG186:BG193">TRANSPOSE(surface_ph!AC96:AJ96)</f>
        <v>NaN</v>
      </c>
      <c r="BH186" s="59" t="str" cm="1">
        <f t="array" ref="BH186:BH193">TRANSPOSE(surface_Alk!AC96:AJ96)</f>
        <v>NaN</v>
      </c>
      <c r="BI186" s="59" t="str" cm="1">
        <f t="array" ref="BI186:BI193">TRANSPOSE(surface_oxugen!AC96:AJ96)</f>
        <v>NaN</v>
      </c>
      <c r="BJ186" s="59" t="str" cm="1">
        <f t="array" ref="BJ186:BJ193">TRANSPOSE(Surface_sal!AC96:AJ96)</f>
        <v>NaN</v>
      </c>
      <c r="BK186" s="59" t="str" cm="1">
        <f t="array" ref="BK186:BK193">TRANSPOSE(picophyto!AC96:AJ96)</f>
        <v>NA</v>
      </c>
      <c r="BL186" s="59" t="str" cm="1">
        <f t="array" ref="BL186:BL193">TRANSPOSE(nanophyto!AC96:AJ96)</f>
        <v>NA</v>
      </c>
      <c r="BM186" s="59" t="str" cm="1">
        <f t="array" ref="BM186:BM193">TRANSPOSE(microphyto!AC96:AJ96)</f>
        <v>NA</v>
      </c>
      <c r="BN186" s="59" t="str" cm="1">
        <f t="array" ref="BN186:BN193">TRANSPOSE(total_phyto!AC96:AJ96)</f>
        <v>NA</v>
      </c>
      <c r="BO186" s="59" t="str" cm="1">
        <f t="array" ref="BO186:BO193">TRANSPOSE(nanozoo!AC96:AJ96)</f>
        <v>NA</v>
      </c>
      <c r="BP186" s="59" t="str" cm="1">
        <f t="array" ref="BP186:BP193">TRANSPOSE(microzoo!AC96:AJ96)</f>
        <v>NA</v>
      </c>
      <c r="BQ186" s="59" t="str" cm="1">
        <f t="array" ref="BQ186:BQ193">TRANSPOSE(mesozoo!AC96:AJ96)</f>
        <v>NA</v>
      </c>
      <c r="BR186" s="59" t="str" cm="1">
        <f t="array" ref="BR186:BR193">TRANSPOSE(total_zoo!AC96:AJ96)</f>
        <v>NA</v>
      </c>
      <c r="BS186" s="59" t="str" cm="1">
        <f t="array" ref="BS186:BS193">TRANSPOSE(foram!AC96:AJ96)</f>
        <v>NaN</v>
      </c>
    </row>
    <row r="187" spans="2:71" x14ac:dyDescent="0.25">
      <c r="B187" s="52" t="str">
        <v>NA</v>
      </c>
      <c r="C187" s="52" t="str">
        <v>NA</v>
      </c>
      <c r="D187" s="52" t="str">
        <v>NaN</v>
      </c>
      <c r="E187" s="52" t="str">
        <v>NaN</v>
      </c>
      <c r="F187" s="52" t="str">
        <v>NaN</v>
      </c>
      <c r="G187" s="52" t="str">
        <v>NaN</v>
      </c>
      <c r="H187" s="52" t="str">
        <v>NaN</v>
      </c>
      <c r="I187" s="52" t="str">
        <v>NA</v>
      </c>
      <c r="J187" s="52" t="str">
        <v>NA</v>
      </c>
      <c r="K187" s="52" t="str">
        <v>NA</v>
      </c>
      <c r="L187" s="52" t="str">
        <v>NA</v>
      </c>
      <c r="M187" s="52" t="str">
        <v>NA</v>
      </c>
      <c r="N187" s="52" t="str">
        <v>NA</v>
      </c>
      <c r="O187" s="52" t="str">
        <v>NA</v>
      </c>
      <c r="P187" s="52" t="str">
        <v>NA</v>
      </c>
      <c r="Q187" s="65" t="str">
        <v>NaN</v>
      </c>
      <c r="T187" s="63" t="str">
        <v>NA</v>
      </c>
      <c r="U187" s="63" t="str">
        <v>NA</v>
      </c>
      <c r="V187" s="63" t="str">
        <v>NaN</v>
      </c>
      <c r="W187" s="63" t="str">
        <v>NaN</v>
      </c>
      <c r="X187" s="63" t="str">
        <v>NaN</v>
      </c>
      <c r="Y187" s="63" t="str">
        <v>NaN</v>
      </c>
      <c r="Z187" s="63" t="str">
        <v>NaN</v>
      </c>
      <c r="AA187" s="63" t="str">
        <v>NA</v>
      </c>
      <c r="AB187" s="63" t="str">
        <v>NA</v>
      </c>
      <c r="AC187" s="63" t="str">
        <v>NA</v>
      </c>
      <c r="AD187" s="63" t="str">
        <v>NA</v>
      </c>
      <c r="AE187" s="63" t="str">
        <v>NA</v>
      </c>
      <c r="AF187" s="63" t="str">
        <v>NA</v>
      </c>
      <c r="AG187" s="63" t="str">
        <v>NA</v>
      </c>
      <c r="AH187" s="63" t="str">
        <v>NA</v>
      </c>
      <c r="AI187" s="66" t="str">
        <v>NaN</v>
      </c>
      <c r="AL187" s="54" t="str">
        <v>NA</v>
      </c>
      <c r="AM187" s="54" t="str">
        <v>NA</v>
      </c>
      <c r="AN187" s="54" t="str">
        <v>NaN</v>
      </c>
      <c r="AO187" s="54" t="str">
        <v>NaN</v>
      </c>
      <c r="AP187" s="54" t="str">
        <v>NaN</v>
      </c>
      <c r="AQ187" s="54" t="str">
        <v>NaN</v>
      </c>
      <c r="AR187" s="54" t="str">
        <v>NaN</v>
      </c>
      <c r="AS187" s="54" t="str">
        <v>NA</v>
      </c>
      <c r="AT187" s="54" t="str">
        <v>NA</v>
      </c>
      <c r="AU187" s="54" t="str">
        <v>NA</v>
      </c>
      <c r="AV187" s="54" t="str">
        <v>NA</v>
      </c>
      <c r="AW187" s="54" t="str">
        <v>NA</v>
      </c>
      <c r="AX187" s="54" t="str">
        <v>NA</v>
      </c>
      <c r="AY187" s="54" t="str">
        <v>NA</v>
      </c>
      <c r="AZ187" s="54" t="str">
        <v>NA</v>
      </c>
      <c r="BA187" s="54" t="str">
        <v>NaN</v>
      </c>
      <c r="BD187" s="59" t="str">
        <v>NA</v>
      </c>
      <c r="BE187" s="59" t="str">
        <v>NA</v>
      </c>
      <c r="BF187" s="59" t="str">
        <v>NaN</v>
      </c>
      <c r="BG187" s="59" t="str">
        <v>NaN</v>
      </c>
      <c r="BH187" s="59" t="str">
        <v>NaN</v>
      </c>
      <c r="BI187" s="59" t="str">
        <v>NaN</v>
      </c>
      <c r="BJ187" s="59" t="str">
        <v>NaN</v>
      </c>
      <c r="BK187" s="59" t="str">
        <v>NA</v>
      </c>
      <c r="BL187" s="59" t="str">
        <v>NA</v>
      </c>
      <c r="BM187" s="59" t="str">
        <v>NA</v>
      </c>
      <c r="BN187" s="59" t="str">
        <v>NA</v>
      </c>
      <c r="BO187" s="59" t="str">
        <v>NA</v>
      </c>
      <c r="BP187" s="59" t="str">
        <v>NA</v>
      </c>
      <c r="BQ187" s="59" t="str">
        <v>NA</v>
      </c>
      <c r="BR187" s="59" t="str">
        <v>NA</v>
      </c>
      <c r="BS187" s="59" t="str">
        <v>NaN</v>
      </c>
    </row>
    <row r="188" spans="2:71" x14ac:dyDescent="0.25">
      <c r="B188" s="52" t="str">
        <v>NA</v>
      </c>
      <c r="C188" s="52" t="str">
        <v>NA</v>
      </c>
      <c r="D188" s="52" t="str">
        <v>NaN</v>
      </c>
      <c r="E188" s="52" t="str">
        <v>NaN</v>
      </c>
      <c r="F188" s="52" t="str">
        <v>NaN</v>
      </c>
      <c r="G188" s="52" t="str">
        <v>NaN</v>
      </c>
      <c r="H188" s="52" t="str">
        <v>NaN</v>
      </c>
      <c r="I188" s="52" t="str">
        <v>NA</v>
      </c>
      <c r="J188" s="52" t="str">
        <v>NA</v>
      </c>
      <c r="K188" s="52" t="str">
        <v>NA</v>
      </c>
      <c r="L188" s="52" t="str">
        <v>NA</v>
      </c>
      <c r="M188" s="52" t="str">
        <v>NA</v>
      </c>
      <c r="N188" s="52" t="str">
        <v>NA</v>
      </c>
      <c r="O188" s="52" t="str">
        <v>NA</v>
      </c>
      <c r="P188" s="52" t="str">
        <v>NA</v>
      </c>
      <c r="Q188" s="65" t="str">
        <v>NaN</v>
      </c>
      <c r="T188" s="63" t="str">
        <v>NA</v>
      </c>
      <c r="U188" s="63" t="str">
        <v>NA</v>
      </c>
      <c r="V188" s="63" t="str">
        <v>NaN</v>
      </c>
      <c r="W188" s="63" t="str">
        <v>NaN</v>
      </c>
      <c r="X188" s="63" t="str">
        <v>NaN</v>
      </c>
      <c r="Y188" s="63" t="str">
        <v>NaN</v>
      </c>
      <c r="Z188" s="63" t="str">
        <v>NaN</v>
      </c>
      <c r="AA188" s="63" t="str">
        <v>NA</v>
      </c>
      <c r="AB188" s="63" t="str">
        <v>NA</v>
      </c>
      <c r="AC188" s="63" t="str">
        <v>NA</v>
      </c>
      <c r="AD188" s="63" t="str">
        <v>NA</v>
      </c>
      <c r="AE188" s="63" t="str">
        <v>NA</v>
      </c>
      <c r="AF188" s="63" t="str">
        <v>NA</v>
      </c>
      <c r="AG188" s="63" t="str">
        <v>NA</v>
      </c>
      <c r="AH188" s="63" t="str">
        <v>NA</v>
      </c>
      <c r="AI188" s="66" t="str">
        <v>NaN</v>
      </c>
      <c r="AL188" s="54" t="str">
        <v>NA</v>
      </c>
      <c r="AM188" s="54" t="str">
        <v>NA</v>
      </c>
      <c r="AN188" s="54" t="str">
        <v>NaN</v>
      </c>
      <c r="AO188" s="54" t="str">
        <v>NaN</v>
      </c>
      <c r="AP188" s="54" t="str">
        <v>NaN</v>
      </c>
      <c r="AQ188" s="54" t="str">
        <v>NaN</v>
      </c>
      <c r="AR188" s="54" t="str">
        <v>NaN</v>
      </c>
      <c r="AS188" s="54" t="str">
        <v>NA</v>
      </c>
      <c r="AT188" s="54" t="str">
        <v>NA</v>
      </c>
      <c r="AU188" s="54" t="str">
        <v>NA</v>
      </c>
      <c r="AV188" s="54" t="str">
        <v>NA</v>
      </c>
      <c r="AW188" s="54" t="str">
        <v>NA</v>
      </c>
      <c r="AX188" s="54" t="str">
        <v>NA</v>
      </c>
      <c r="AY188" s="54" t="str">
        <v>NA</v>
      </c>
      <c r="AZ188" s="54" t="str">
        <v>NA</v>
      </c>
      <c r="BA188" s="54" t="str">
        <v>NaN</v>
      </c>
      <c r="BD188" s="59" t="str">
        <v>NA</v>
      </c>
      <c r="BE188" s="59" t="str">
        <v>NA</v>
      </c>
      <c r="BF188" s="59" t="str">
        <v>NaN</v>
      </c>
      <c r="BG188" s="59" t="str">
        <v>NaN</v>
      </c>
      <c r="BH188" s="59" t="str">
        <v>NaN</v>
      </c>
      <c r="BI188" s="59" t="str">
        <v>NaN</v>
      </c>
      <c r="BJ188" s="59" t="str">
        <v>NaN</v>
      </c>
      <c r="BK188" s="59" t="str">
        <v>NA</v>
      </c>
      <c r="BL188" s="59" t="str">
        <v>NA</v>
      </c>
      <c r="BM188" s="59" t="str">
        <v>NA</v>
      </c>
      <c r="BN188" s="59" t="str">
        <v>NA</v>
      </c>
      <c r="BO188" s="59" t="str">
        <v>NA</v>
      </c>
      <c r="BP188" s="59" t="str">
        <v>NA</v>
      </c>
      <c r="BQ188" s="59" t="str">
        <v>NA</v>
      </c>
      <c r="BR188" s="59" t="str">
        <v>NA</v>
      </c>
      <c r="BS188" s="59" t="str">
        <v>NaN</v>
      </c>
    </row>
    <row r="189" spans="2:71" x14ac:dyDescent="0.25">
      <c r="B189" s="52">
        <v>3.0079999999999999E-4</v>
      </c>
      <c r="C189" s="52">
        <v>8.5556E-3</v>
      </c>
      <c r="D189" s="52">
        <v>25.877392</v>
      </c>
      <c r="E189" s="52">
        <v>8.15245</v>
      </c>
      <c r="F189" s="52">
        <v>2.2667212999999999E-3</v>
      </c>
      <c r="G189" s="52">
        <v>2.1166964000000001E-4</v>
      </c>
      <c r="H189" s="52">
        <v>35.011947999999997</v>
      </c>
      <c r="I189" s="52">
        <v>0.26124944500000002</v>
      </c>
      <c r="J189" s="52">
        <v>0.35454774</v>
      </c>
      <c r="K189" s="52">
        <v>4.5794290130323712E-2</v>
      </c>
      <c r="L189" s="52">
        <v>0.66159147515825589</v>
      </c>
      <c r="M189" s="52">
        <v>0.28722557999999998</v>
      </c>
      <c r="N189" s="52">
        <v>0.47961667000000002</v>
      </c>
      <c r="O189" s="52">
        <v>0.30788812024996148</v>
      </c>
      <c r="P189" s="52">
        <v>1.1387509102499609</v>
      </c>
      <c r="Q189" s="65">
        <v>1.6878410999999999E-2</v>
      </c>
      <c r="T189" s="63">
        <v>3.0640000000000002E-4</v>
      </c>
      <c r="U189" s="63">
        <v>6.3429999999999997E-3</v>
      </c>
      <c r="V189" s="63">
        <v>27.442450999999998</v>
      </c>
      <c r="W189" s="63">
        <v>7.940836</v>
      </c>
      <c r="X189" s="63">
        <v>2.2808244E-3</v>
      </c>
      <c r="Y189" s="63">
        <v>2.0698649000000001E-4</v>
      </c>
      <c r="Z189" s="63">
        <v>35.042212999999997</v>
      </c>
      <c r="AA189" s="63">
        <v>0.25513710000000001</v>
      </c>
      <c r="AB189" s="63">
        <v>0.31343536</v>
      </c>
      <c r="AC189" s="63">
        <v>3.7355980103097132E-2</v>
      </c>
      <c r="AD189" s="63">
        <v>0.60592844012856917</v>
      </c>
      <c r="AE189" s="63">
        <v>0.27210801000000001</v>
      </c>
      <c r="AF189" s="63">
        <v>0.45084042000000002</v>
      </c>
      <c r="AG189" s="63">
        <v>0.27526549020446289</v>
      </c>
      <c r="AH189" s="63">
        <v>1.0618216002044629</v>
      </c>
      <c r="AI189" s="66">
        <v>8.8561049999999995E-3</v>
      </c>
      <c r="AL189" s="54">
        <v>3.1480000000000001E-4</v>
      </c>
      <c r="AM189" s="54">
        <v>4.8291000000000002E-3</v>
      </c>
      <c r="AN189" s="54">
        <v>28.98807</v>
      </c>
      <c r="AO189" s="54">
        <v>7.7346019999999998</v>
      </c>
      <c r="AP189" s="54">
        <v>2.2964252E-3</v>
      </c>
      <c r="AQ189" s="54">
        <v>2.0259107E-4</v>
      </c>
      <c r="AR189" s="54">
        <v>35.078470000000003</v>
      </c>
      <c r="AS189" s="54">
        <v>0.24788869999999999</v>
      </c>
      <c r="AT189" s="54">
        <v>0.27832282000000003</v>
      </c>
      <c r="AU189" s="54">
        <v>3.1054778089135909E-2</v>
      </c>
      <c r="AV189" s="54">
        <v>0.55726629811296091</v>
      </c>
      <c r="AW189" s="54">
        <v>0.25826830000000001</v>
      </c>
      <c r="AX189" s="54">
        <v>0.42604646000000002</v>
      </c>
      <c r="AY189" s="54">
        <v>0.24812284017805081</v>
      </c>
      <c r="AZ189" s="54">
        <v>1.004770229878051</v>
      </c>
      <c r="BA189" s="54">
        <v>2.6056845999999998E-3</v>
      </c>
      <c r="BD189" s="59">
        <v>3.1290000000000002E-4</v>
      </c>
      <c r="BE189" s="59">
        <v>5.6465999999999999E-3</v>
      </c>
      <c r="BF189" s="59">
        <v>28.182017999999999</v>
      </c>
      <c r="BG189" s="59">
        <v>7.8568220000000002</v>
      </c>
      <c r="BH189" s="59">
        <v>2.2901509999999998E-3</v>
      </c>
      <c r="BI189" s="59">
        <v>2.0485438E-4</v>
      </c>
      <c r="BJ189" s="59">
        <v>35.064630000000001</v>
      </c>
      <c r="BK189" s="59">
        <v>0.25176483</v>
      </c>
      <c r="BL189" s="59">
        <v>0.29738184000000001</v>
      </c>
      <c r="BM189" s="59">
        <v>3.4649670097526897E-2</v>
      </c>
      <c r="BN189" s="59">
        <v>0.58379634012235526</v>
      </c>
      <c r="BO189" s="59">
        <v>0.26576823399999999</v>
      </c>
      <c r="BP189" s="59">
        <v>0.43941562000000001</v>
      </c>
      <c r="BQ189" s="59">
        <v>0.26402915019575107</v>
      </c>
      <c r="BR189" s="59">
        <v>1.021221661895751</v>
      </c>
      <c r="BS189" s="59">
        <v>6.252985E-3</v>
      </c>
    </row>
    <row r="190" spans="2:71" x14ac:dyDescent="0.25">
      <c r="B190" s="52">
        <v>4.6529999999999998E-4</v>
      </c>
      <c r="C190" s="52">
        <v>2.2962E-3</v>
      </c>
      <c r="D190" s="52">
        <v>26.978176000000001</v>
      </c>
      <c r="E190" s="52">
        <v>8.1447160000000007</v>
      </c>
      <c r="F190" s="52">
        <v>2.2738797000000002E-3</v>
      </c>
      <c r="G190" s="52">
        <v>2.0871974999999999E-4</v>
      </c>
      <c r="H190" s="52">
        <v>35.167706000000003</v>
      </c>
      <c r="I190" s="52">
        <v>0.25797767999999999</v>
      </c>
      <c r="J190" s="52">
        <v>0.195301633</v>
      </c>
      <c r="K190" s="52">
        <v>1.091117584E-9</v>
      </c>
      <c r="L190" s="52">
        <v>0.45327931410281208</v>
      </c>
      <c r="M190" s="52">
        <v>0.229145286</v>
      </c>
      <c r="N190" s="52">
        <v>0.44057329000000001</v>
      </c>
      <c r="O190" s="52">
        <v>1.3572131052206631E-2</v>
      </c>
      <c r="P190" s="52">
        <v>0.72605831413671662</v>
      </c>
      <c r="Q190" s="65">
        <v>8.4473220000000004E-11</v>
      </c>
      <c r="T190" s="63">
        <v>4.772E-4</v>
      </c>
      <c r="U190" s="63">
        <v>1.7474000000000001E-3</v>
      </c>
      <c r="V190" s="63">
        <v>28.534288</v>
      </c>
      <c r="W190" s="63">
        <v>7.9333862999999996</v>
      </c>
      <c r="X190" s="63">
        <v>2.2894037E-3</v>
      </c>
      <c r="Y190" s="63">
        <v>2.0416432E-4</v>
      </c>
      <c r="Z190" s="63">
        <v>35.209335000000003</v>
      </c>
      <c r="AA190" s="63">
        <v>0.24714869</v>
      </c>
      <c r="AB190" s="63">
        <v>0.17147709799999999</v>
      </c>
      <c r="AC190" s="63">
        <v>6.0466533999999996E-10</v>
      </c>
      <c r="AD190" s="63">
        <v>0.41862578861555699</v>
      </c>
      <c r="AE190" s="63">
        <v>0.21739316</v>
      </c>
      <c r="AF190" s="63">
        <v>0.41864827999999998</v>
      </c>
      <c r="AG190" s="63">
        <v>1.6115805453000001E-7</v>
      </c>
      <c r="AH190" s="63">
        <v>0.68447686023528587</v>
      </c>
      <c r="AI190" s="66">
        <v>7.5841050000000005E-11</v>
      </c>
      <c r="AL190" s="54">
        <v>4.8859999999999995E-4</v>
      </c>
      <c r="AM190" s="54">
        <v>1.3342E-3</v>
      </c>
      <c r="AN190" s="54">
        <v>30.075886000000001</v>
      </c>
      <c r="AO190" s="54">
        <v>7.7292579999999997</v>
      </c>
      <c r="AP190" s="54">
        <v>2.3062985999999998E-3</v>
      </c>
      <c r="AQ190" s="54">
        <v>1.9990173999999999E-4</v>
      </c>
      <c r="AR190" s="54">
        <v>35.255333</v>
      </c>
      <c r="AS190" s="54">
        <v>0.23582750999999999</v>
      </c>
      <c r="AT190" s="54">
        <v>0.151983225</v>
      </c>
      <c r="AU190" s="54">
        <v>4.0401591400000002E-10</v>
      </c>
      <c r="AV190" s="54">
        <v>0.38781073541425432</v>
      </c>
      <c r="AW190" s="54">
        <v>0.20746267400000001</v>
      </c>
      <c r="AX190" s="54">
        <v>0.38977856999999999</v>
      </c>
      <c r="AY190" s="54">
        <v>8.1050226199999997E-10</v>
      </c>
      <c r="AZ190" s="54">
        <v>0.6590156288834591</v>
      </c>
      <c r="BA190" s="54">
        <v>6.9173110000000004E-11</v>
      </c>
      <c r="BD190" s="59">
        <v>4.8359999999999999E-4</v>
      </c>
      <c r="BE190" s="59">
        <v>1.5472000000000001E-3</v>
      </c>
      <c r="BF190" s="59">
        <v>29.276014</v>
      </c>
      <c r="BG190" s="59">
        <v>7.8503164999999999</v>
      </c>
      <c r="BH190" s="59">
        <v>2.2993481000000001E-3</v>
      </c>
      <c r="BI190" s="59">
        <v>2.0208092999999999E-4</v>
      </c>
      <c r="BJ190" s="59">
        <v>35.234929999999999</v>
      </c>
      <c r="BK190" s="59">
        <v>0.24181096999999999</v>
      </c>
      <c r="BL190" s="59">
        <v>0.162049623</v>
      </c>
      <c r="BM190" s="59">
        <v>5.0849655399999996E-10</v>
      </c>
      <c r="BN190" s="59">
        <v>0.40386059351910109</v>
      </c>
      <c r="BO190" s="59">
        <v>0.21264335000000001</v>
      </c>
      <c r="BP190" s="59">
        <v>0.40530375000000002</v>
      </c>
      <c r="BQ190" s="59">
        <v>1.025142945E-9</v>
      </c>
      <c r="BR190" s="59">
        <v>0.65948984709809977</v>
      </c>
      <c r="BS190" s="59">
        <v>7.2906195000000004E-11</v>
      </c>
    </row>
    <row r="191" spans="2:71" x14ac:dyDescent="0.25">
      <c r="B191" s="52">
        <v>4.44E-4</v>
      </c>
      <c r="C191" s="52">
        <v>1.34229E-2</v>
      </c>
      <c r="D191" s="52">
        <v>25.809887</v>
      </c>
      <c r="E191" s="52">
        <v>8.1461059999999996</v>
      </c>
      <c r="F191" s="52">
        <v>2.2620612000000002E-3</v>
      </c>
      <c r="G191" s="52">
        <v>2.1243379E-4</v>
      </c>
      <c r="H191" s="52">
        <v>34.965614000000002</v>
      </c>
      <c r="I191" s="52">
        <v>0.26030030399999998</v>
      </c>
      <c r="J191" s="52">
        <v>0.33767291999999999</v>
      </c>
      <c r="K191" s="52">
        <v>4.9753503006196097E-2</v>
      </c>
      <c r="L191" s="52">
        <v>0.64772672704370393</v>
      </c>
      <c r="M191" s="52">
        <v>0.27498062000000001</v>
      </c>
      <c r="N191" s="52">
        <v>0.48666638000000001</v>
      </c>
      <c r="O191" s="52">
        <v>0.26071697041519798</v>
      </c>
      <c r="P191" s="52">
        <v>1.080806993415198</v>
      </c>
      <c r="Q191" s="65">
        <v>1.3418832E-2</v>
      </c>
      <c r="T191" s="63">
        <v>4.5619999999999998E-4</v>
      </c>
      <c r="U191" s="63">
        <v>8.2730000000000008E-3</v>
      </c>
      <c r="V191" s="63">
        <v>27.436844000000001</v>
      </c>
      <c r="W191" s="63">
        <v>7.9442405999999997</v>
      </c>
      <c r="X191" s="63">
        <v>2.2766164000000001E-3</v>
      </c>
      <c r="Y191" s="63">
        <v>2.0781456E-4</v>
      </c>
      <c r="Z191" s="63">
        <v>34.998095999999997</v>
      </c>
      <c r="AA191" s="63">
        <v>0.25427158</v>
      </c>
      <c r="AB191" s="63">
        <v>0.29537421000000003</v>
      </c>
      <c r="AC191" s="63">
        <v>3.7633200250276881E-2</v>
      </c>
      <c r="AD191" s="63">
        <v>0.58727899027982178</v>
      </c>
      <c r="AE191" s="63">
        <v>0.25944065999999999</v>
      </c>
      <c r="AF191" s="63">
        <v>0.45332858999999998</v>
      </c>
      <c r="AG191" s="63">
        <v>0.2225792402561963</v>
      </c>
      <c r="AH191" s="63">
        <v>0.99254547195619636</v>
      </c>
      <c r="AI191" s="66">
        <v>3.3058677999999999E-3</v>
      </c>
      <c r="AL191" s="54">
        <v>4.7019999999999999E-4</v>
      </c>
      <c r="AM191" s="54">
        <v>5.7307E-3</v>
      </c>
      <c r="AN191" s="54">
        <v>29.049627000000001</v>
      </c>
      <c r="AO191" s="54">
        <v>7.7401533000000002</v>
      </c>
      <c r="AP191" s="54">
        <v>2.2927124999999999E-3</v>
      </c>
      <c r="AQ191" s="54">
        <v>2.0328276E-4</v>
      </c>
      <c r="AR191" s="54">
        <v>35.034767000000002</v>
      </c>
      <c r="AS191" s="54">
        <v>0.24659629</v>
      </c>
      <c r="AT191" s="54">
        <v>0.25910916000000001</v>
      </c>
      <c r="AU191" s="54">
        <v>2.8866438132762219E-2</v>
      </c>
      <c r="AV191" s="54">
        <v>0.53457188815810019</v>
      </c>
      <c r="AW191" s="54">
        <v>0.24492701</v>
      </c>
      <c r="AX191" s="54">
        <v>0.42518089999999997</v>
      </c>
      <c r="AY191" s="54">
        <v>0.19134340019295071</v>
      </c>
      <c r="AZ191" s="54">
        <v>0.9287314840929507</v>
      </c>
      <c r="BA191" s="54">
        <v>2.3787786999999999E-9</v>
      </c>
      <c r="BD191" s="59">
        <v>4.6410000000000001E-4</v>
      </c>
      <c r="BE191" s="59">
        <v>7.1584999999999999E-3</v>
      </c>
      <c r="BF191" s="59">
        <v>28.212382999999999</v>
      </c>
      <c r="BG191" s="59">
        <v>7.8594369999999998</v>
      </c>
      <c r="BH191" s="59">
        <v>2.2861059E-3</v>
      </c>
      <c r="BI191" s="59">
        <v>2.0557640000000001E-4</v>
      </c>
      <c r="BJ191" s="59">
        <v>35.018543000000001</v>
      </c>
      <c r="BK191" s="59">
        <v>0.25061132400000002</v>
      </c>
      <c r="BL191" s="59">
        <v>0.27914128999999999</v>
      </c>
      <c r="BM191" s="59">
        <v>3.4260220199388673E-2</v>
      </c>
      <c r="BN191" s="59">
        <v>0.56401283422749882</v>
      </c>
      <c r="BO191" s="59">
        <v>0.25272133000000002</v>
      </c>
      <c r="BP191" s="59">
        <v>0.44092086000000003</v>
      </c>
      <c r="BQ191" s="59">
        <v>0.20926937023397321</v>
      </c>
      <c r="BR191" s="59">
        <v>0.94715324613397323</v>
      </c>
      <c r="BS191" s="59">
        <v>4.6426627999999998E-4</v>
      </c>
    </row>
    <row r="192" spans="2:71" x14ac:dyDescent="0.25">
      <c r="B192" s="52">
        <v>3.1760000000000002E-4</v>
      </c>
      <c r="C192" s="52">
        <v>1.9401399999999999E-2</v>
      </c>
      <c r="D192" s="52">
        <v>26.052085999999999</v>
      </c>
      <c r="E192" s="52">
        <v>8.1420359999999992</v>
      </c>
      <c r="F192" s="52">
        <v>2.2569739000000001E-3</v>
      </c>
      <c r="G192" s="52">
        <v>2.1098313999999999E-4</v>
      </c>
      <c r="H192" s="52">
        <v>34.891272999999998</v>
      </c>
      <c r="I192" s="52">
        <v>0.25843623599999999</v>
      </c>
      <c r="J192" s="52">
        <v>0.33716476000000001</v>
      </c>
      <c r="K192" s="52">
        <v>5.5462197941868997E-2</v>
      </c>
      <c r="L192" s="52">
        <v>0.65106319399312162</v>
      </c>
      <c r="M192" s="52">
        <v>0.27193982999999999</v>
      </c>
      <c r="N192" s="52">
        <v>0.48968528</v>
      </c>
      <c r="O192" s="52">
        <v>0.26013458065410039</v>
      </c>
      <c r="P192" s="52">
        <v>1.0823959726540999</v>
      </c>
      <c r="Q192" s="65">
        <v>1.6290099999999998E-2</v>
      </c>
      <c r="T192" s="63">
        <v>3.2749999999999999E-4</v>
      </c>
      <c r="U192" s="63">
        <v>1.09386E-2</v>
      </c>
      <c r="V192" s="63">
        <v>27.694298</v>
      </c>
      <c r="W192" s="63">
        <v>7.9408669999999999</v>
      </c>
      <c r="X192" s="63">
        <v>2.2714689999999999E-3</v>
      </c>
      <c r="Y192" s="63">
        <v>2.0655120000000001E-4</v>
      </c>
      <c r="Z192" s="63">
        <v>34.918877000000002</v>
      </c>
      <c r="AA192" s="63">
        <v>0.25219926999999998</v>
      </c>
      <c r="AB192" s="63">
        <v>0.29719332999999998</v>
      </c>
      <c r="AC192" s="63">
        <v>4.2573340909470549E-2</v>
      </c>
      <c r="AD192" s="63">
        <v>0.59196594094540689</v>
      </c>
      <c r="AE192" s="63">
        <v>0.25736653999999998</v>
      </c>
      <c r="AF192" s="63">
        <v>0.45609990999999989</v>
      </c>
      <c r="AG192" s="63">
        <v>0.22378424038769101</v>
      </c>
      <c r="AH192" s="63">
        <v>0.99889700538769099</v>
      </c>
      <c r="AI192" s="66">
        <v>6.8397796999999996E-3</v>
      </c>
      <c r="AL192" s="54">
        <v>3.4190000000000002E-4</v>
      </c>
      <c r="AM192" s="54">
        <v>6.9049999999999997E-3</v>
      </c>
      <c r="AN192" s="54">
        <v>29.330015</v>
      </c>
      <c r="AO192" s="54">
        <v>7.7366020000000004</v>
      </c>
      <c r="AP192" s="54">
        <v>2.2874533000000002E-3</v>
      </c>
      <c r="AQ192" s="54">
        <v>2.0213505000000001E-4</v>
      </c>
      <c r="AR192" s="54">
        <v>34.9499</v>
      </c>
      <c r="AS192" s="54">
        <v>0.244499775</v>
      </c>
      <c r="AT192" s="54">
        <v>0.25951775999999999</v>
      </c>
      <c r="AU192" s="54">
        <v>3.227921225223207E-2</v>
      </c>
      <c r="AV192" s="54">
        <v>0.53629674728098731</v>
      </c>
      <c r="AW192" s="54">
        <v>0.24263787000000001</v>
      </c>
      <c r="AX192" s="54">
        <v>0.42568253</v>
      </c>
      <c r="AY192" s="54">
        <v>0.18954684024710691</v>
      </c>
      <c r="AZ192" s="54">
        <v>0.92914176574710683</v>
      </c>
      <c r="BA192" s="54">
        <v>1.9316683000000001E-5</v>
      </c>
      <c r="BD192" s="59">
        <v>3.3569999999999997E-4</v>
      </c>
      <c r="BE192" s="59">
        <v>9.1762000000000007E-3</v>
      </c>
      <c r="BF192" s="59">
        <v>28.48301</v>
      </c>
      <c r="BG192" s="59">
        <v>7.8565453999999999</v>
      </c>
      <c r="BH192" s="59">
        <v>2.2807168000000002E-3</v>
      </c>
      <c r="BI192" s="59">
        <v>2.0436189000000001E-4</v>
      </c>
      <c r="BJ192" s="59">
        <v>34.935265000000001</v>
      </c>
      <c r="BK192" s="59">
        <v>0.24845128999999999</v>
      </c>
      <c r="BL192" s="59">
        <v>0.28074419</v>
      </c>
      <c r="BM192" s="59">
        <v>3.8623393574116802E-2</v>
      </c>
      <c r="BN192" s="59">
        <v>0.56781887360734362</v>
      </c>
      <c r="BO192" s="59">
        <v>0.25068174999999998</v>
      </c>
      <c r="BP192" s="59">
        <v>0.44265110000000002</v>
      </c>
      <c r="BQ192" s="59">
        <v>0.21016261033834849</v>
      </c>
      <c r="BR192" s="59">
        <v>0.95025704283834844</v>
      </c>
      <c r="BS192" s="59">
        <v>3.4439254000000002E-3</v>
      </c>
    </row>
    <row r="193" spans="2:71" x14ac:dyDescent="0.25">
      <c r="B193" s="52">
        <v>9.1899999999999998E-5</v>
      </c>
      <c r="C193" s="52">
        <v>2.8121000000000001E-3</v>
      </c>
      <c r="D193" s="52">
        <v>28.724464000000001</v>
      </c>
      <c r="E193" s="52">
        <v>8.1340789999999998</v>
      </c>
      <c r="F193" s="52">
        <v>2.2239399000000002E-3</v>
      </c>
      <c r="G193" s="52">
        <v>2.0613485999999999E-4</v>
      </c>
      <c r="H193" s="52">
        <v>34.391033</v>
      </c>
      <c r="I193" s="52">
        <v>0.24069361</v>
      </c>
      <c r="J193" s="52">
        <v>0.22054183999999999</v>
      </c>
      <c r="K193" s="52">
        <v>1.26223640522754E-2</v>
      </c>
      <c r="L193" s="52">
        <v>0.47385781406904282</v>
      </c>
      <c r="M193" s="52">
        <v>0.25195274000000001</v>
      </c>
      <c r="N193" s="52">
        <v>0.41148612000000001</v>
      </c>
      <c r="O193" s="52">
        <v>0.1834833301003882</v>
      </c>
      <c r="P193" s="52">
        <v>0.89366214028193214</v>
      </c>
      <c r="Q193" s="65">
        <v>1.8147885999999999E-10</v>
      </c>
      <c r="T193" s="63">
        <v>9.5500000000000004E-5</v>
      </c>
      <c r="U193" s="63">
        <v>2.2214000000000001E-3</v>
      </c>
      <c r="V193" s="63">
        <v>30.323574000000001</v>
      </c>
      <c r="W193" s="63">
        <v>7.9383609999999996</v>
      </c>
      <c r="X193" s="63">
        <v>2.2359148000000001E-3</v>
      </c>
      <c r="Y193" s="63">
        <v>2.0168742000000001E-4</v>
      </c>
      <c r="Z193" s="63">
        <v>34.370373000000001</v>
      </c>
      <c r="AA193" s="63">
        <v>0.226920235</v>
      </c>
      <c r="AB193" s="63">
        <v>0.19915533999999999</v>
      </c>
      <c r="AC193" s="63">
        <v>1.099200905048477E-2</v>
      </c>
      <c r="AD193" s="63">
        <v>0.43706758406683588</v>
      </c>
      <c r="AE193" s="63">
        <v>0.24129660999999999</v>
      </c>
      <c r="AF193" s="63">
        <v>0.39276844999999999</v>
      </c>
      <c r="AG193" s="63">
        <v>0.1794872601019577</v>
      </c>
      <c r="AH193" s="63">
        <v>0.86317769027407176</v>
      </c>
      <c r="AI193" s="66">
        <v>1.7159733E-10</v>
      </c>
      <c r="AL193" s="54">
        <v>1.008E-4</v>
      </c>
      <c r="AM193" s="54">
        <v>1.7466999999999999E-3</v>
      </c>
      <c r="AN193" s="54">
        <v>31.912447</v>
      </c>
      <c r="AO193" s="54">
        <v>7.7374029999999996</v>
      </c>
      <c r="AP193" s="54">
        <v>2.2491149999999999E-3</v>
      </c>
      <c r="AQ193" s="54">
        <v>1.9762491999999999E-4</v>
      </c>
      <c r="AR193" s="54">
        <v>34.348075999999999</v>
      </c>
      <c r="AS193" s="54">
        <v>0.21348801000000001</v>
      </c>
      <c r="AT193" s="54">
        <v>0.181916035</v>
      </c>
      <c r="AU193" s="54">
        <v>9.7668255492004367E-3</v>
      </c>
      <c r="AV193" s="54">
        <v>0.40517087056525392</v>
      </c>
      <c r="AW193" s="54">
        <v>0.23077655</v>
      </c>
      <c r="AX193" s="54">
        <v>0.37525224000000001</v>
      </c>
      <c r="AY193" s="54">
        <v>0.17485209010341021</v>
      </c>
      <c r="AZ193" s="54">
        <v>0.84011575527201687</v>
      </c>
      <c r="BA193" s="54">
        <v>1.6407531000000001E-10</v>
      </c>
      <c r="BD193" s="59">
        <v>9.8999999999999994E-5</v>
      </c>
      <c r="BE193" s="59">
        <v>1.9846999999999998E-3</v>
      </c>
      <c r="BF193" s="59">
        <v>31.092666999999999</v>
      </c>
      <c r="BG193" s="59">
        <v>7.8551979999999997</v>
      </c>
      <c r="BH193" s="59">
        <v>2.2434875999999999E-3</v>
      </c>
      <c r="BI193" s="59">
        <v>1.9968587999999999E-4</v>
      </c>
      <c r="BJ193" s="59">
        <v>34.36036</v>
      </c>
      <c r="BK193" s="59">
        <v>0.22041313000000001</v>
      </c>
      <c r="BL193" s="59">
        <v>0.189907516</v>
      </c>
      <c r="BM193" s="59">
        <v>1.039591104989083E-2</v>
      </c>
      <c r="BN193" s="59">
        <v>0.42071655706610139</v>
      </c>
      <c r="BO193" s="59">
        <v>0.23618086999999999</v>
      </c>
      <c r="BP193" s="59">
        <v>0.38422317</v>
      </c>
      <c r="BQ193" s="59">
        <v>0.1774947201028941</v>
      </c>
      <c r="BR193" s="59">
        <v>0.84325870027150074</v>
      </c>
      <c r="BS193" s="59">
        <v>1.6843731999999999E-10</v>
      </c>
    </row>
    <row r="194" spans="2:71" x14ac:dyDescent="0.25">
      <c r="B194" s="52" t="str" cm="1">
        <f t="array" ref="B194:B201">TRANSPOSE(Fe!AC23:AJ23)</f>
        <v>NA</v>
      </c>
      <c r="C194" s="52" t="str" cm="1">
        <f t="array" ref="C194:C201">TRANSPOSE('PO4'!AC23:AJ23)</f>
        <v>NA</v>
      </c>
      <c r="D194" s="52" t="str" cm="1">
        <f t="array" ref="D194:D201">TRANSPOSE(surface_T!AC23:AJ23)</f>
        <v>NaN</v>
      </c>
      <c r="E194" s="52" t="str" cm="1">
        <f t="array" ref="E194:E201">TRANSPOSE(surface_ph!AC23:AJ23)</f>
        <v>NaN</v>
      </c>
      <c r="F194" s="52" t="str" cm="1">
        <f t="array" ref="F194:F201">TRANSPOSE(surface_Alk!AC23:AJ23)</f>
        <v>NaN</v>
      </c>
      <c r="G194" s="52" t="str" cm="1">
        <f t="array" ref="G194:G201">TRANSPOSE(surface_oxugen!AC23:AJ23)</f>
        <v>NaN</v>
      </c>
      <c r="H194" s="52" t="str" cm="1">
        <f t="array" ref="H194:H201">TRANSPOSE(Surface_sal!AC23:AJ23)</f>
        <v>NaN</v>
      </c>
      <c r="I194" s="52" t="str" cm="1">
        <f t="array" ref="I194:I201">TRANSPOSE(picophyto!AC23:AJ23)</f>
        <v>NA</v>
      </c>
      <c r="J194" s="52" t="str" cm="1">
        <f t="array" ref="J194:J201">TRANSPOSE(nanophyto!AC23:AJ23)</f>
        <v>NA</v>
      </c>
      <c r="K194" s="52" t="str" cm="1">
        <f t="array" ref="K194:K201">TRANSPOSE(microphyto!AC23:AJ23)</f>
        <v>NA</v>
      </c>
      <c r="L194" s="52" t="str" cm="1">
        <f t="array" ref="L194:L201">TRANSPOSE(total_phyto!AC23:AJ23)</f>
        <v>NA</v>
      </c>
      <c r="M194" s="52" t="str" cm="1">
        <f t="array" ref="M194:M201">TRANSPOSE(nanozoo!AC23:AJ23)</f>
        <v>NA</v>
      </c>
      <c r="N194" s="52" t="str" cm="1">
        <f t="array" ref="N194:N201">TRANSPOSE(microzoo!AC23:AJ23)</f>
        <v>NA</v>
      </c>
      <c r="O194" s="52" t="str" cm="1">
        <f t="array" ref="O194:O201">TRANSPOSE(mesozoo!AC23:AJ23)</f>
        <v>NA</v>
      </c>
      <c r="P194" s="52" t="str" cm="1">
        <f t="array" ref="P194:P201">TRANSPOSE(total_zoo!AC23:AJ23)</f>
        <v>NA</v>
      </c>
      <c r="Q194" s="65" t="str" cm="1">
        <f t="array" ref="Q194:Q201">TRANSPOSE(foram!AC23:AJ23)</f>
        <v>NaN</v>
      </c>
      <c r="T194" s="63" t="str" cm="1">
        <f t="array" ref="T194:T201">TRANSPOSE(Fe!AC134:AJ134)</f>
        <v>NA</v>
      </c>
      <c r="U194" s="63" t="str" cm="1">
        <f t="array" ref="U194:U201">TRANSPOSE('PO4'!AC134:AJ134)</f>
        <v>NA</v>
      </c>
      <c r="V194" s="63" t="str" cm="1">
        <f t="array" ref="V194:V201">TRANSPOSE(surface_T!AC134:AJ134)</f>
        <v>NaN</v>
      </c>
      <c r="W194" s="63" t="str" cm="1">
        <f t="array" ref="W194:W201">TRANSPOSE(surface_ph!AC134:AJ134)</f>
        <v>NaN</v>
      </c>
      <c r="X194" s="63" t="str" cm="1">
        <f t="array" ref="X194:X201">TRANSPOSE(surface_Alk!AC134:AJ134)</f>
        <v>NaN</v>
      </c>
      <c r="Y194" s="63" t="str" cm="1">
        <f t="array" ref="Y194:Y201">TRANSPOSE(surface_oxugen!AC134:AJ134)</f>
        <v>NaN</v>
      </c>
      <c r="Z194" s="63" t="str" cm="1">
        <f t="array" ref="Z194:Z201">TRANSPOSE(Surface_sal!AC134:AJ134)</f>
        <v>NaN</v>
      </c>
      <c r="AA194" s="63" t="str" cm="1">
        <f t="array" ref="AA194:AA201">TRANSPOSE(picophyto!AC134:AJ134)</f>
        <v>NA</v>
      </c>
      <c r="AB194" s="63" t="str" cm="1">
        <f t="array" ref="AB194:AB201">TRANSPOSE(nanophyto!AC134:AJ134)</f>
        <v>NA</v>
      </c>
      <c r="AC194" s="63" t="str" cm="1">
        <f t="array" ref="AC194:AC201">TRANSPOSE(microphyto!AC134:AJ134)</f>
        <v>NA</v>
      </c>
      <c r="AD194" s="63" t="str" cm="1">
        <f t="array" ref="AD194:AD201">TRANSPOSE(total_phyto!AC134:AJ134)</f>
        <v>NA</v>
      </c>
      <c r="AE194" s="63" t="str" cm="1">
        <f t="array" ref="AE194:AE201">TRANSPOSE(nanozoo!AC134:AJ134)</f>
        <v>NA</v>
      </c>
      <c r="AF194" s="63" t="str" cm="1">
        <f t="array" ref="AF194:AF201">TRANSPOSE(microzoo!AC134:AJ134)</f>
        <v>NA</v>
      </c>
      <c r="AG194" s="63" t="str" cm="1">
        <f t="array" ref="AG194:AG201">TRANSPOSE(mesozoo!AC134:AJ134)</f>
        <v>NA</v>
      </c>
      <c r="AH194" s="63" t="str" cm="1">
        <f t="array" ref="AH194:AH201">TRANSPOSE(total_zoo!AC134:AJ134)</f>
        <v>NA</v>
      </c>
      <c r="AI194" s="66" t="str" cm="1">
        <f t="array" ref="AI194:AI201">TRANSPOSE(foram!AC134:AJ134)</f>
        <v>NaN</v>
      </c>
      <c r="AL194" s="54" t="str" cm="1">
        <f t="array" ref="AL194:AL201">TRANSPOSE(Fe!AC171:AJ171)</f>
        <v>NA</v>
      </c>
      <c r="AM194" s="54" t="str" cm="1">
        <f t="array" ref="AM194:AM201">TRANSPOSE('PO4'!AC171:AJ171)</f>
        <v>NA</v>
      </c>
      <c r="AN194" s="54" t="str" cm="1">
        <f t="array" ref="AN194:AN201">TRANSPOSE(surface_T!AC171:AJ171)</f>
        <v>NaN</v>
      </c>
      <c r="AO194" s="54" t="str" cm="1">
        <f t="array" ref="AO194:AO201">TRANSPOSE(surface_ph!AC171:AJ171)</f>
        <v>NaN</v>
      </c>
      <c r="AP194" s="54" t="str" cm="1">
        <f t="array" ref="AP194:AP201">TRANSPOSE(surface_Alk!AC171:AJ171)</f>
        <v>NaN</v>
      </c>
      <c r="AQ194" s="54" t="str" cm="1">
        <f t="array" ref="AQ194:AQ201">TRANSPOSE(surface_oxugen!AC171:AJ171)</f>
        <v>NaN</v>
      </c>
      <c r="AR194" s="54" t="str" cm="1">
        <f t="array" ref="AR194:AR201">TRANSPOSE(Surface_sal!AC171:AJ171)</f>
        <v>NaN</v>
      </c>
      <c r="AS194" s="54" t="str" cm="1">
        <f t="array" ref="AS194:AS201">TRANSPOSE(picophyto!AC171:AJ171)</f>
        <v>NA</v>
      </c>
      <c r="AT194" s="54" t="str" cm="1">
        <f t="array" ref="AT194:AT201">TRANSPOSE(nanophyto!AC171:AJ171)</f>
        <v>NA</v>
      </c>
      <c r="AU194" s="54" t="str" cm="1">
        <f t="array" ref="AU194:AU201">TRANSPOSE(microphyto!AC171:AJ171)</f>
        <v>NA</v>
      </c>
      <c r="AV194" s="54" t="str" cm="1">
        <f t="array" ref="AV194:AV201">TRANSPOSE(total_phyto!AC171:AJ171)</f>
        <v>NA</v>
      </c>
      <c r="AW194" s="54" t="str" cm="1">
        <f t="array" ref="AW194:AW201">TRANSPOSE(nanozoo!AC171:AJ171)</f>
        <v>NA</v>
      </c>
      <c r="AX194" s="54" t="str" cm="1">
        <f t="array" ref="AX194:AX201">TRANSPOSE(microzoo!AC171:AJ171)</f>
        <v>NA</v>
      </c>
      <c r="AY194" s="54" t="str" cm="1">
        <f t="array" ref="AY194:AY201">TRANSPOSE(mesozoo!AC171:AJ171)</f>
        <v>NA</v>
      </c>
      <c r="AZ194" s="54" t="str" cm="1">
        <f t="array" ref="AZ194:AZ201">TRANSPOSE(total_zoo!AC171:AJ171)</f>
        <v>NA</v>
      </c>
      <c r="BA194" s="54" t="str" cm="1">
        <f t="array" ref="BA194:BA201">TRANSPOSE(foram!AC171:AJ171)</f>
        <v>NaN</v>
      </c>
      <c r="BD194" s="59" t="str" cm="1">
        <f t="array" ref="BD194:BD201">TRANSPOSE(Fe!AC97:AJ97)</f>
        <v>NA</v>
      </c>
      <c r="BE194" s="59" t="str" cm="1">
        <f t="array" ref="BE194:BE201">TRANSPOSE('PO4'!AC97:AJ97)</f>
        <v>NA</v>
      </c>
      <c r="BF194" s="59" t="str" cm="1">
        <f t="array" ref="BF194:BF201">TRANSPOSE(surface_T!AC97:AJ97)</f>
        <v>NaN</v>
      </c>
      <c r="BG194" s="59" t="str" cm="1">
        <f t="array" ref="BG194:BG201">TRANSPOSE(surface_ph!AC97:AJ97)</f>
        <v>NaN</v>
      </c>
      <c r="BH194" s="59" t="str" cm="1">
        <f t="array" ref="BH194:BH201">TRANSPOSE(surface_Alk!AC97:AJ97)</f>
        <v>NaN</v>
      </c>
      <c r="BI194" s="59" t="str" cm="1">
        <f t="array" ref="BI194:BI201">TRANSPOSE(surface_oxugen!AC97:AJ97)</f>
        <v>NaN</v>
      </c>
      <c r="BJ194" s="59" t="str" cm="1">
        <f t="array" ref="BJ194:BJ201">TRANSPOSE(Surface_sal!AC97:AJ97)</f>
        <v>NaN</v>
      </c>
      <c r="BK194" s="59" t="str" cm="1">
        <f t="array" ref="BK194:BK201">TRANSPOSE(picophyto!AC97:AJ97)</f>
        <v>NA</v>
      </c>
      <c r="BL194" s="59" t="str" cm="1">
        <f t="array" ref="BL194:BL201">TRANSPOSE(nanophyto!AC97:AJ97)</f>
        <v>NA</v>
      </c>
      <c r="BM194" s="59" t="str" cm="1">
        <f t="array" ref="BM194:BM201">TRANSPOSE(microphyto!AC97:AJ97)</f>
        <v>NA</v>
      </c>
      <c r="BN194" s="59" t="str" cm="1">
        <f t="array" ref="BN194:BN201">TRANSPOSE(total_phyto!AC97:AJ97)</f>
        <v>NA</v>
      </c>
      <c r="BO194" s="59" t="str" cm="1">
        <f t="array" ref="BO194:BO201">TRANSPOSE(nanozoo!AC97:AJ97)</f>
        <v>NA</v>
      </c>
      <c r="BP194" s="59" t="str" cm="1">
        <f t="array" ref="BP194:BP201">TRANSPOSE(microzoo!AC97:AJ97)</f>
        <v>NA</v>
      </c>
      <c r="BQ194" s="59" t="str" cm="1">
        <f t="array" ref="BQ194:BQ201">TRANSPOSE(mesozoo!AC97:AJ97)</f>
        <v>NA</v>
      </c>
      <c r="BR194" s="59" t="str" cm="1">
        <f t="array" ref="BR194:BR201">TRANSPOSE(total_zoo!AC97:AJ97)</f>
        <v>NA</v>
      </c>
      <c r="BS194" s="59" t="str" cm="1">
        <f t="array" ref="BS194:BS201">TRANSPOSE(foram!AC97:AJ97)</f>
        <v>NaN</v>
      </c>
    </row>
    <row r="195" spans="2:71" x14ac:dyDescent="0.25">
      <c r="B195" s="52" t="str">
        <v>NA</v>
      </c>
      <c r="C195" s="52" t="str">
        <v>NA</v>
      </c>
      <c r="D195" s="52" t="str">
        <v>NaN</v>
      </c>
      <c r="E195" s="52" t="str">
        <v>NaN</v>
      </c>
      <c r="F195" s="52" t="str">
        <v>NaN</v>
      </c>
      <c r="G195" s="52" t="str">
        <v>NaN</v>
      </c>
      <c r="H195" s="52" t="str">
        <v>NaN</v>
      </c>
      <c r="I195" s="52" t="str">
        <v>NA</v>
      </c>
      <c r="J195" s="52" t="str">
        <v>NA</v>
      </c>
      <c r="K195" s="52" t="str">
        <v>NA</v>
      </c>
      <c r="L195" s="52" t="str">
        <v>NA</v>
      </c>
      <c r="M195" s="52" t="str">
        <v>NA</v>
      </c>
      <c r="N195" s="52" t="str">
        <v>NA</v>
      </c>
      <c r="O195" s="52" t="str">
        <v>NA</v>
      </c>
      <c r="P195" s="52" t="str">
        <v>NA</v>
      </c>
      <c r="Q195" s="65" t="str">
        <v>NaN</v>
      </c>
      <c r="T195" s="63" t="str">
        <v>NA</v>
      </c>
      <c r="U195" s="63" t="str">
        <v>NA</v>
      </c>
      <c r="V195" s="63" t="str">
        <v>NaN</v>
      </c>
      <c r="W195" s="63" t="str">
        <v>NaN</v>
      </c>
      <c r="X195" s="63" t="str">
        <v>NaN</v>
      </c>
      <c r="Y195" s="63" t="str">
        <v>NaN</v>
      </c>
      <c r="Z195" s="63" t="str">
        <v>NaN</v>
      </c>
      <c r="AA195" s="63" t="str">
        <v>NA</v>
      </c>
      <c r="AB195" s="63" t="str">
        <v>NA</v>
      </c>
      <c r="AC195" s="63" t="str">
        <v>NA</v>
      </c>
      <c r="AD195" s="63" t="str">
        <v>NA</v>
      </c>
      <c r="AE195" s="63" t="str">
        <v>NA</v>
      </c>
      <c r="AF195" s="63" t="str">
        <v>NA</v>
      </c>
      <c r="AG195" s="63" t="str">
        <v>NA</v>
      </c>
      <c r="AH195" s="63" t="str">
        <v>NA</v>
      </c>
      <c r="AI195" s="66" t="str">
        <v>NaN</v>
      </c>
      <c r="AL195" s="54" t="str">
        <v>NA</v>
      </c>
      <c r="AM195" s="54" t="str">
        <v>NA</v>
      </c>
      <c r="AN195" s="54" t="str">
        <v>NaN</v>
      </c>
      <c r="AO195" s="54" t="str">
        <v>NaN</v>
      </c>
      <c r="AP195" s="54" t="str">
        <v>NaN</v>
      </c>
      <c r="AQ195" s="54" t="str">
        <v>NaN</v>
      </c>
      <c r="AR195" s="54" t="str">
        <v>NaN</v>
      </c>
      <c r="AS195" s="54" t="str">
        <v>NA</v>
      </c>
      <c r="AT195" s="54" t="str">
        <v>NA</v>
      </c>
      <c r="AU195" s="54" t="str">
        <v>NA</v>
      </c>
      <c r="AV195" s="54" t="str">
        <v>NA</v>
      </c>
      <c r="AW195" s="54" t="str">
        <v>NA</v>
      </c>
      <c r="AX195" s="54" t="str">
        <v>NA</v>
      </c>
      <c r="AY195" s="54" t="str">
        <v>NA</v>
      </c>
      <c r="AZ195" s="54" t="str">
        <v>NA</v>
      </c>
      <c r="BA195" s="54" t="str">
        <v>NaN</v>
      </c>
      <c r="BD195" s="59" t="str">
        <v>NA</v>
      </c>
      <c r="BE195" s="59" t="str">
        <v>NA</v>
      </c>
      <c r="BF195" s="59" t="str">
        <v>NaN</v>
      </c>
      <c r="BG195" s="59" t="str">
        <v>NaN</v>
      </c>
      <c r="BH195" s="59" t="str">
        <v>NaN</v>
      </c>
      <c r="BI195" s="59" t="str">
        <v>NaN</v>
      </c>
      <c r="BJ195" s="59" t="str">
        <v>NaN</v>
      </c>
      <c r="BK195" s="59" t="str">
        <v>NA</v>
      </c>
      <c r="BL195" s="59" t="str">
        <v>NA</v>
      </c>
      <c r="BM195" s="59" t="str">
        <v>NA</v>
      </c>
      <c r="BN195" s="59" t="str">
        <v>NA</v>
      </c>
      <c r="BO195" s="59" t="str">
        <v>NA</v>
      </c>
      <c r="BP195" s="59" t="str">
        <v>NA</v>
      </c>
      <c r="BQ195" s="59" t="str">
        <v>NA</v>
      </c>
      <c r="BR195" s="59" t="str">
        <v>NA</v>
      </c>
      <c r="BS195" s="59" t="str">
        <v>NaN</v>
      </c>
    </row>
    <row r="196" spans="2:71" x14ac:dyDescent="0.25">
      <c r="B196" s="52" t="str">
        <v>NA</v>
      </c>
      <c r="C196" s="52" t="str">
        <v>NA</v>
      </c>
      <c r="D196" s="52" t="str">
        <v>NaN</v>
      </c>
      <c r="E196" s="52" t="str">
        <v>NaN</v>
      </c>
      <c r="F196" s="52" t="str">
        <v>NaN</v>
      </c>
      <c r="G196" s="52" t="str">
        <v>NaN</v>
      </c>
      <c r="H196" s="52" t="str">
        <v>NaN</v>
      </c>
      <c r="I196" s="52" t="str">
        <v>NA</v>
      </c>
      <c r="J196" s="52" t="str">
        <v>NA</v>
      </c>
      <c r="K196" s="52" t="str">
        <v>NA</v>
      </c>
      <c r="L196" s="52" t="str">
        <v>NA</v>
      </c>
      <c r="M196" s="52" t="str">
        <v>NA</v>
      </c>
      <c r="N196" s="52" t="str">
        <v>NA</v>
      </c>
      <c r="O196" s="52" t="str">
        <v>NA</v>
      </c>
      <c r="P196" s="52" t="str">
        <v>NA</v>
      </c>
      <c r="Q196" s="65" t="str">
        <v>NaN</v>
      </c>
      <c r="T196" s="63" t="str">
        <v>NA</v>
      </c>
      <c r="U196" s="63" t="str">
        <v>NA</v>
      </c>
      <c r="V196" s="63" t="str">
        <v>NaN</v>
      </c>
      <c r="W196" s="63" t="str">
        <v>NaN</v>
      </c>
      <c r="X196" s="63" t="str">
        <v>NaN</v>
      </c>
      <c r="Y196" s="63" t="str">
        <v>NaN</v>
      </c>
      <c r="Z196" s="63" t="str">
        <v>NaN</v>
      </c>
      <c r="AA196" s="63" t="str">
        <v>NA</v>
      </c>
      <c r="AB196" s="63" t="str">
        <v>NA</v>
      </c>
      <c r="AC196" s="63" t="str">
        <v>NA</v>
      </c>
      <c r="AD196" s="63" t="str">
        <v>NA</v>
      </c>
      <c r="AE196" s="63" t="str">
        <v>NA</v>
      </c>
      <c r="AF196" s="63" t="str">
        <v>NA</v>
      </c>
      <c r="AG196" s="63" t="str">
        <v>NA</v>
      </c>
      <c r="AH196" s="63" t="str">
        <v>NA</v>
      </c>
      <c r="AI196" s="66" t="str">
        <v>NaN</v>
      </c>
      <c r="AL196" s="54" t="str">
        <v>NA</v>
      </c>
      <c r="AM196" s="54" t="str">
        <v>NA</v>
      </c>
      <c r="AN196" s="54" t="str">
        <v>NaN</v>
      </c>
      <c r="AO196" s="54" t="str">
        <v>NaN</v>
      </c>
      <c r="AP196" s="54" t="str">
        <v>NaN</v>
      </c>
      <c r="AQ196" s="54" t="str">
        <v>NaN</v>
      </c>
      <c r="AR196" s="54" t="str">
        <v>NaN</v>
      </c>
      <c r="AS196" s="54" t="str">
        <v>NA</v>
      </c>
      <c r="AT196" s="54" t="str">
        <v>NA</v>
      </c>
      <c r="AU196" s="54" t="str">
        <v>NA</v>
      </c>
      <c r="AV196" s="54" t="str">
        <v>NA</v>
      </c>
      <c r="AW196" s="54" t="str">
        <v>NA</v>
      </c>
      <c r="AX196" s="54" t="str">
        <v>NA</v>
      </c>
      <c r="AY196" s="54" t="str">
        <v>NA</v>
      </c>
      <c r="AZ196" s="54" t="str">
        <v>NA</v>
      </c>
      <c r="BA196" s="54" t="str">
        <v>NaN</v>
      </c>
      <c r="BD196" s="59" t="str">
        <v>NA</v>
      </c>
      <c r="BE196" s="59" t="str">
        <v>NA</v>
      </c>
      <c r="BF196" s="59" t="str">
        <v>NaN</v>
      </c>
      <c r="BG196" s="59" t="str">
        <v>NaN</v>
      </c>
      <c r="BH196" s="59" t="str">
        <v>NaN</v>
      </c>
      <c r="BI196" s="59" t="str">
        <v>NaN</v>
      </c>
      <c r="BJ196" s="59" t="str">
        <v>NaN</v>
      </c>
      <c r="BK196" s="59" t="str">
        <v>NA</v>
      </c>
      <c r="BL196" s="59" t="str">
        <v>NA</v>
      </c>
      <c r="BM196" s="59" t="str">
        <v>NA</v>
      </c>
      <c r="BN196" s="59" t="str">
        <v>NA</v>
      </c>
      <c r="BO196" s="59" t="str">
        <v>NA</v>
      </c>
      <c r="BP196" s="59" t="str">
        <v>NA</v>
      </c>
      <c r="BQ196" s="59" t="str">
        <v>NA</v>
      </c>
      <c r="BR196" s="59" t="str">
        <v>NA</v>
      </c>
      <c r="BS196" s="59" t="str">
        <v>NaN</v>
      </c>
    </row>
    <row r="197" spans="2:71" x14ac:dyDescent="0.25">
      <c r="B197" s="52">
        <v>4.1649999999999999E-4</v>
      </c>
      <c r="C197" s="52">
        <v>3.5586300000000001E-2</v>
      </c>
      <c r="D197" s="52">
        <v>24.886517000000001</v>
      </c>
      <c r="E197" s="52">
        <v>8.1486909999999995</v>
      </c>
      <c r="F197" s="52">
        <v>2.2733768E-3</v>
      </c>
      <c r="G197" s="52">
        <v>2.1375343E-4</v>
      </c>
      <c r="H197" s="52">
        <v>35.109673000000001</v>
      </c>
      <c r="I197" s="52">
        <v>0.25700407400000003</v>
      </c>
      <c r="J197" s="52">
        <v>0.38617460999999997</v>
      </c>
      <c r="K197" s="52">
        <v>8.0000727999999993E-2</v>
      </c>
      <c r="L197" s="52">
        <v>0.72317941208471281</v>
      </c>
      <c r="M197" s="52">
        <v>0.28597893000000002</v>
      </c>
      <c r="N197" s="52">
        <v>0.50982735000000001</v>
      </c>
      <c r="O197" s="52">
        <v>0.33791304086890939</v>
      </c>
      <c r="P197" s="52">
        <v>1.209359622868909</v>
      </c>
      <c r="Q197" s="65">
        <v>3.1028110000000001E-2</v>
      </c>
      <c r="T197" s="63">
        <v>4.2089999999999999E-4</v>
      </c>
      <c r="U197" s="63">
        <v>2.7297800000000001E-2</v>
      </c>
      <c r="V197" s="63">
        <v>26.466593</v>
      </c>
      <c r="W197" s="63">
        <v>7.9381366</v>
      </c>
      <c r="X197" s="63">
        <v>2.2879060000000001E-3</v>
      </c>
      <c r="Y197" s="63">
        <v>2.0905564E-4</v>
      </c>
      <c r="Z197" s="63">
        <v>35.14817</v>
      </c>
      <c r="AA197" s="63">
        <v>0.25253970399999998</v>
      </c>
      <c r="AB197" s="63">
        <v>0.35161442999999998</v>
      </c>
      <c r="AC197" s="63">
        <v>6.637546075499999E-2</v>
      </c>
      <c r="AD197" s="63">
        <v>0.67052959482634511</v>
      </c>
      <c r="AE197" s="63">
        <v>0.2739143</v>
      </c>
      <c r="AF197" s="63">
        <v>0.48439937999999999</v>
      </c>
      <c r="AG197" s="63">
        <v>0.3109994208289848</v>
      </c>
      <c r="AH197" s="63">
        <v>1.1441941808289851</v>
      </c>
      <c r="AI197" s="66">
        <v>2.4535721E-2</v>
      </c>
      <c r="AL197" s="54">
        <v>4.2299999999999998E-4</v>
      </c>
      <c r="AM197" s="54">
        <v>1.7384199999999999E-2</v>
      </c>
      <c r="AN197" s="54">
        <v>28.04344</v>
      </c>
      <c r="AO197" s="54">
        <v>7.7330455999999996</v>
      </c>
      <c r="AP197" s="54">
        <v>2.3038702E-3</v>
      </c>
      <c r="AQ197" s="54">
        <v>2.0469454000000001E-4</v>
      </c>
      <c r="AR197" s="54">
        <v>35.192410000000002</v>
      </c>
      <c r="AS197" s="54">
        <v>0.2484402</v>
      </c>
      <c r="AT197" s="54">
        <v>0.31575229500000002</v>
      </c>
      <c r="AU197" s="54">
        <v>5.4036028129255502E-2</v>
      </c>
      <c r="AV197" s="54">
        <v>0.61822852318088872</v>
      </c>
      <c r="AW197" s="54">
        <v>0.26243095</v>
      </c>
      <c r="AX197" s="54">
        <v>0.45877333999999997</v>
      </c>
      <c r="AY197" s="54">
        <v>0.2774042807275085</v>
      </c>
      <c r="AZ197" s="54">
        <v>1.083147795727508</v>
      </c>
      <c r="BA197" s="54">
        <v>1.7115716E-2</v>
      </c>
      <c r="BD197" s="59">
        <v>4.2670000000000002E-4</v>
      </c>
      <c r="BE197" s="59">
        <v>2.5109099999999999E-2</v>
      </c>
      <c r="BF197" s="59">
        <v>27.215399999999999</v>
      </c>
      <c r="BG197" s="59">
        <v>7.8536305000000004</v>
      </c>
      <c r="BH197" s="59">
        <v>2.297482E-3</v>
      </c>
      <c r="BI197" s="59">
        <v>2.0684979000000001E-4</v>
      </c>
      <c r="BJ197" s="59">
        <v>35.174689999999998</v>
      </c>
      <c r="BK197" s="59">
        <v>0.24947933</v>
      </c>
      <c r="BL197" s="59">
        <v>0.33616823000000001</v>
      </c>
      <c r="BM197" s="59">
        <v>6.3057867425014999E-2</v>
      </c>
      <c r="BN197" s="59">
        <v>0.64870542749427595</v>
      </c>
      <c r="BO197" s="59">
        <v>0.26750161</v>
      </c>
      <c r="BP197" s="59">
        <v>0.47214288999999998</v>
      </c>
      <c r="BQ197" s="59">
        <v>0.29887300082520779</v>
      </c>
      <c r="BR197" s="59">
        <v>1.1044205708252079</v>
      </c>
      <c r="BS197" s="59">
        <v>2.2044230000000001E-2</v>
      </c>
    </row>
    <row r="198" spans="2:71" x14ac:dyDescent="0.25">
      <c r="B198" s="52">
        <v>5.7810000000000001E-4</v>
      </c>
      <c r="C198" s="52">
        <v>1.7557799999999998E-2</v>
      </c>
      <c r="D198" s="52">
        <v>25.623217</v>
      </c>
      <c r="E198" s="52">
        <v>8.1453120000000006</v>
      </c>
      <c r="F198" s="52">
        <v>2.2823744999999999E-3</v>
      </c>
      <c r="G198" s="52">
        <v>2.1190618E-4</v>
      </c>
      <c r="H198" s="52">
        <v>35.275931999999997</v>
      </c>
      <c r="I198" s="52">
        <v>0.25567943399999998</v>
      </c>
      <c r="J198" s="52">
        <v>0.29765399999999997</v>
      </c>
      <c r="K198" s="52">
        <v>4.6551457421206997E-2</v>
      </c>
      <c r="L198" s="52">
        <v>0.5998848914645134</v>
      </c>
      <c r="M198" s="52">
        <v>0.254314806</v>
      </c>
      <c r="N198" s="52">
        <v>0.46767702999999999</v>
      </c>
      <c r="O198" s="52">
        <v>0.1763441601674724</v>
      </c>
      <c r="P198" s="52">
        <v>0.94010241420954033</v>
      </c>
      <c r="Q198" s="65">
        <v>2.0384563000000001E-9</v>
      </c>
      <c r="T198" s="63">
        <v>5.8779999999999998E-4</v>
      </c>
      <c r="U198" s="63">
        <v>1.4251399999999999E-2</v>
      </c>
      <c r="V198" s="63">
        <v>27.196777000000001</v>
      </c>
      <c r="W198" s="63">
        <v>7.9332149999999997</v>
      </c>
      <c r="X198" s="63">
        <v>2.2982492000000001E-3</v>
      </c>
      <c r="Y198" s="63">
        <v>2.0718301000000001E-4</v>
      </c>
      <c r="Z198" s="63">
        <v>35.32517</v>
      </c>
      <c r="AA198" s="63">
        <v>0.24830703000000001</v>
      </c>
      <c r="AB198" s="63">
        <v>0.27097032999999998</v>
      </c>
      <c r="AC198" s="63">
        <v>4.0147123603493901E-2</v>
      </c>
      <c r="AD198" s="63">
        <v>0.55942448364303154</v>
      </c>
      <c r="AE198" s="63">
        <v>0.24384955</v>
      </c>
      <c r="AF198" s="63">
        <v>0.44494456999999998</v>
      </c>
      <c r="AG198" s="63">
        <v>0.16164650016986609</v>
      </c>
      <c r="AH198" s="63">
        <v>0.89656758775010548</v>
      </c>
      <c r="AI198" s="66">
        <v>1.4443635E-9</v>
      </c>
      <c r="AL198" s="54">
        <v>5.9719999999999999E-4</v>
      </c>
      <c r="AM198" s="54">
        <v>1.12753E-2</v>
      </c>
      <c r="AN198" s="54">
        <v>28.760338000000001</v>
      </c>
      <c r="AO198" s="54">
        <v>7.7287435999999996</v>
      </c>
      <c r="AP198" s="54">
        <v>2.3155487E-3</v>
      </c>
      <c r="AQ198" s="54">
        <v>2.0272059000000001E-4</v>
      </c>
      <c r="AR198" s="54">
        <v>35.380034999999999</v>
      </c>
      <c r="AS198" s="54">
        <v>0.24029491</v>
      </c>
      <c r="AT198" s="54">
        <v>0.24544864</v>
      </c>
      <c r="AU198" s="54">
        <v>3.41901159714387E-2</v>
      </c>
      <c r="AV198" s="54">
        <v>0.5199336660069217</v>
      </c>
      <c r="AW198" s="54">
        <v>0.23301189</v>
      </c>
      <c r="AX198" s="54">
        <v>0.42161720000000003</v>
      </c>
      <c r="AY198" s="54">
        <v>0.14466546016077619</v>
      </c>
      <c r="AZ198" s="54">
        <v>0.85749084740341763</v>
      </c>
      <c r="BA198" s="54">
        <v>9.7318589999999996E-10</v>
      </c>
      <c r="BD198" s="59">
        <v>5.9389999999999996E-4</v>
      </c>
      <c r="BE198" s="59">
        <v>1.3181E-2</v>
      </c>
      <c r="BF198" s="59">
        <v>27.948484000000001</v>
      </c>
      <c r="BG198" s="59">
        <v>7.8497725000000003</v>
      </c>
      <c r="BH198" s="59">
        <v>2.3084255E-3</v>
      </c>
      <c r="BI198" s="59">
        <v>2.0499870000000001E-4</v>
      </c>
      <c r="BJ198" s="59">
        <v>35.354973000000001</v>
      </c>
      <c r="BK198" s="59">
        <v>0.24415650999999999</v>
      </c>
      <c r="BL198" s="59">
        <v>0.25877491000000002</v>
      </c>
      <c r="BM198" s="59">
        <v>3.7901871461400102E-2</v>
      </c>
      <c r="BN198" s="59">
        <v>0.54083329149992687</v>
      </c>
      <c r="BO198" s="59">
        <v>0.238417146</v>
      </c>
      <c r="BP198" s="59">
        <v>0.43358941000000001</v>
      </c>
      <c r="BQ198" s="59">
        <v>0.1545686101679401</v>
      </c>
      <c r="BR198" s="59">
        <v>0.86764134741058152</v>
      </c>
      <c r="BS198" s="59">
        <v>1.2383362999999999E-9</v>
      </c>
    </row>
    <row r="199" spans="2:71" x14ac:dyDescent="0.25">
      <c r="B199" s="52">
        <v>4.7790000000000002E-4</v>
      </c>
      <c r="C199" s="52">
        <v>8.0573999999999993E-3</v>
      </c>
      <c r="D199" s="52">
        <v>25.955895999999999</v>
      </c>
      <c r="E199" s="52">
        <v>8.1456909999999993</v>
      </c>
      <c r="F199" s="52">
        <v>2.2529202999999999E-3</v>
      </c>
      <c r="G199" s="52">
        <v>2.1295565E-4</v>
      </c>
      <c r="H199" s="52">
        <v>34.820390000000003</v>
      </c>
      <c r="I199" s="52">
        <v>0.26003764000000001</v>
      </c>
      <c r="J199" s="52">
        <v>0.29382508000000002</v>
      </c>
      <c r="K199" s="52">
        <v>3.3219997152885837E-2</v>
      </c>
      <c r="L199" s="52">
        <v>0.58708271717920313</v>
      </c>
      <c r="M199" s="52">
        <v>0.26822729000000001</v>
      </c>
      <c r="N199" s="52">
        <v>0.46606419999999998</v>
      </c>
      <c r="O199" s="52">
        <v>0.20786410015879461</v>
      </c>
      <c r="P199" s="52">
        <v>0.98792518126403162</v>
      </c>
      <c r="Q199" s="65">
        <v>1.1030540000000001E-9</v>
      </c>
      <c r="T199" s="63">
        <v>4.9149999999999997E-4</v>
      </c>
      <c r="U199" s="63">
        <v>5.7692000000000004E-3</v>
      </c>
      <c r="V199" s="63">
        <v>27.578555999999999</v>
      </c>
      <c r="W199" s="63">
        <v>7.9392950000000004</v>
      </c>
      <c r="X199" s="63">
        <v>2.2673671999999998E-3</v>
      </c>
      <c r="Y199" s="63">
        <v>2.0800305E-4</v>
      </c>
      <c r="Z199" s="63">
        <v>34.850209999999997</v>
      </c>
      <c r="AA199" s="63">
        <v>0.25064980999999997</v>
      </c>
      <c r="AB199" s="63">
        <v>0.25966008499999998</v>
      </c>
      <c r="AC199" s="63">
        <v>2.547084010028618E-2</v>
      </c>
      <c r="AD199" s="63">
        <v>0.53578073512322599</v>
      </c>
      <c r="AE199" s="63">
        <v>0.25448200999999998</v>
      </c>
      <c r="AF199" s="63">
        <v>0.43816739999999998</v>
      </c>
      <c r="AG199" s="63">
        <v>0.18409526013729349</v>
      </c>
      <c r="AH199" s="63">
        <v>0.92796664575401866</v>
      </c>
      <c r="AI199" s="66">
        <v>5.4580669999999998E-10</v>
      </c>
      <c r="AL199" s="54">
        <v>5.0600000000000005E-4</v>
      </c>
      <c r="AM199" s="54">
        <v>4.3096000000000002E-3</v>
      </c>
      <c r="AN199" s="54">
        <v>29.182901000000001</v>
      </c>
      <c r="AO199" s="54">
        <v>7.7341230000000003</v>
      </c>
      <c r="AP199" s="54">
        <v>2.283317E-3</v>
      </c>
      <c r="AQ199" s="54">
        <v>2.0337139999999999E-4</v>
      </c>
      <c r="AR199" s="54">
        <v>34.884815000000003</v>
      </c>
      <c r="AS199" s="54">
        <v>0.24067491999999999</v>
      </c>
      <c r="AT199" s="54">
        <v>0.23101499</v>
      </c>
      <c r="AU199" s="54">
        <v>1.9857230079830129E-2</v>
      </c>
      <c r="AV199" s="54">
        <v>0.49154714010056949</v>
      </c>
      <c r="AW199" s="54">
        <v>0.24163631999999999</v>
      </c>
      <c r="AX199" s="54">
        <v>0.41387889</v>
      </c>
      <c r="AY199" s="54">
        <v>0.16366987012366971</v>
      </c>
      <c r="AZ199" s="54">
        <v>0.88291674758241756</v>
      </c>
      <c r="BA199" s="54">
        <v>3.5222499999999999E-10</v>
      </c>
      <c r="BD199" s="59">
        <v>5.0009999999999996E-4</v>
      </c>
      <c r="BE199" s="59">
        <v>5.1079999999999997E-3</v>
      </c>
      <c r="BF199" s="59">
        <v>28.348913</v>
      </c>
      <c r="BG199" s="59">
        <v>7.8547773000000003</v>
      </c>
      <c r="BH199" s="59">
        <v>2.2767467999999999E-3</v>
      </c>
      <c r="BI199" s="59">
        <v>2.0573430999999999E-4</v>
      </c>
      <c r="BJ199" s="59">
        <v>34.869328000000003</v>
      </c>
      <c r="BK199" s="59">
        <v>0.24606539399999999</v>
      </c>
      <c r="BL199" s="59">
        <v>0.246525144</v>
      </c>
      <c r="BM199" s="59">
        <v>2.3061360091769019E-2</v>
      </c>
      <c r="BN199" s="59">
        <v>0.51565189811383128</v>
      </c>
      <c r="BO199" s="59">
        <v>0.24836873000000001</v>
      </c>
      <c r="BP199" s="59">
        <v>0.42683232999999998</v>
      </c>
      <c r="BQ199" s="59">
        <v>0.1749152201328128</v>
      </c>
      <c r="BR199" s="59">
        <v>0.89463774659156059</v>
      </c>
      <c r="BS199" s="59">
        <v>4.5768340000000001E-10</v>
      </c>
    </row>
    <row r="200" spans="2:71" x14ac:dyDescent="0.25">
      <c r="B200" s="52">
        <v>2.452E-4</v>
      </c>
      <c r="C200" s="52">
        <v>9.4082999999999996E-3</v>
      </c>
      <c r="D200" s="52">
        <v>26.447600000000001</v>
      </c>
      <c r="E200" s="52">
        <v>8.1417940000000009</v>
      </c>
      <c r="F200" s="52">
        <v>2.2532693000000001E-3</v>
      </c>
      <c r="G200" s="52">
        <v>2.1193047999999999E-4</v>
      </c>
      <c r="H200" s="52">
        <v>34.822406999999998</v>
      </c>
      <c r="I200" s="52">
        <v>0.25559414200000002</v>
      </c>
      <c r="J200" s="52">
        <v>0.32043296999999998</v>
      </c>
      <c r="K200" s="52">
        <v>4.4066045235025199E-2</v>
      </c>
      <c r="L200" s="52">
        <v>0.62009315726549374</v>
      </c>
      <c r="M200" s="52">
        <v>0.28555633000000002</v>
      </c>
      <c r="N200" s="52">
        <v>0.47703141999999998</v>
      </c>
      <c r="O200" s="52">
        <v>0.30366200030080109</v>
      </c>
      <c r="P200" s="52">
        <v>1.1298376043008009</v>
      </c>
      <c r="Q200" s="65">
        <v>1.4904830000000001E-2</v>
      </c>
      <c r="T200" s="63">
        <v>2.5450000000000001E-4</v>
      </c>
      <c r="U200" s="63">
        <v>6.8830999999999996E-3</v>
      </c>
      <c r="V200" s="63">
        <v>28.084208</v>
      </c>
      <c r="W200" s="63">
        <v>7.941217</v>
      </c>
      <c r="X200" s="63">
        <v>2.2677385999999998E-3</v>
      </c>
      <c r="Y200" s="63">
        <v>2.0687928E-4</v>
      </c>
      <c r="Z200" s="63">
        <v>34.849196999999997</v>
      </c>
      <c r="AA200" s="63">
        <v>0.24568575500000001</v>
      </c>
      <c r="AB200" s="63">
        <v>0.28532128600000001</v>
      </c>
      <c r="AC200" s="63">
        <v>3.6833044153726249E-2</v>
      </c>
      <c r="AD200" s="63">
        <v>0.56784008518125328</v>
      </c>
      <c r="AE200" s="63">
        <v>0.27084249999999999</v>
      </c>
      <c r="AF200" s="63">
        <v>0.44933058999999997</v>
      </c>
      <c r="AG200" s="63">
        <v>0.27830820025369712</v>
      </c>
      <c r="AH200" s="63">
        <v>1.0632608422536971</v>
      </c>
      <c r="AI200" s="66">
        <v>8.9410040000000007E-3</v>
      </c>
      <c r="AL200" s="54">
        <v>2.6650000000000003E-4</v>
      </c>
      <c r="AM200" s="54">
        <v>5.2697000000000004E-3</v>
      </c>
      <c r="AN200" s="54">
        <v>29.702406</v>
      </c>
      <c r="AO200" s="54">
        <v>7.7377669999999998</v>
      </c>
      <c r="AP200" s="54">
        <v>2.2838174000000002E-3</v>
      </c>
      <c r="AQ200" s="54">
        <v>2.022751E-4</v>
      </c>
      <c r="AR200" s="54">
        <v>34.878901999999997</v>
      </c>
      <c r="AS200" s="54">
        <v>0.23459883000000001</v>
      </c>
      <c r="AT200" s="54">
        <v>0.25607653000000002</v>
      </c>
      <c r="AU200" s="54">
        <v>3.1727906122785809E-2</v>
      </c>
      <c r="AV200" s="54">
        <v>0.52240326614859511</v>
      </c>
      <c r="AW200" s="54">
        <v>0.25739255999999999</v>
      </c>
      <c r="AX200" s="54">
        <v>0.42572958</v>
      </c>
      <c r="AY200" s="54">
        <v>0.25960650023349707</v>
      </c>
      <c r="AZ200" s="54">
        <v>1.0153188452334969</v>
      </c>
      <c r="BA200" s="54">
        <v>4.9964705999999996E-3</v>
      </c>
      <c r="BD200" s="59">
        <v>2.6269999999999999E-4</v>
      </c>
      <c r="BE200" s="59">
        <v>6.1063000000000003E-3</v>
      </c>
      <c r="BF200" s="59">
        <v>28.863865000000001</v>
      </c>
      <c r="BG200" s="59">
        <v>7.8571569999999999</v>
      </c>
      <c r="BH200" s="59">
        <v>2.2769650000000002E-3</v>
      </c>
      <c r="BI200" s="59">
        <v>2.0461757000000001E-4</v>
      </c>
      <c r="BJ200" s="59">
        <v>34.865279999999998</v>
      </c>
      <c r="BK200" s="59">
        <v>0.24049944000000001</v>
      </c>
      <c r="BL200" s="59">
        <v>0.27110371</v>
      </c>
      <c r="BM200" s="59">
        <v>3.4400970139719711E-2</v>
      </c>
      <c r="BN200" s="59">
        <v>0.54600412016648625</v>
      </c>
      <c r="BO200" s="59">
        <v>0.26425098000000002</v>
      </c>
      <c r="BP200" s="59">
        <v>0.43785084000000002</v>
      </c>
      <c r="BQ200" s="59">
        <v>0.26889980024610732</v>
      </c>
      <c r="BR200" s="59">
        <v>1.0251474152461071</v>
      </c>
      <c r="BS200" s="59">
        <v>6.9789123E-3</v>
      </c>
    </row>
    <row r="201" spans="2:71" x14ac:dyDescent="0.25">
      <c r="B201" s="52">
        <v>9.5000000000000005E-5</v>
      </c>
      <c r="C201" s="52">
        <v>7.7432000000000004E-3</v>
      </c>
      <c r="D201" s="52">
        <v>27.227077000000001</v>
      </c>
      <c r="E201" s="52">
        <v>8.1417599999999997</v>
      </c>
      <c r="F201" s="52">
        <v>2.2230153000000002E-3</v>
      </c>
      <c r="G201" s="52">
        <v>2.0994315999999999E-4</v>
      </c>
      <c r="H201" s="52">
        <v>34.345657000000003</v>
      </c>
      <c r="I201" s="52">
        <v>0.25377729999999998</v>
      </c>
      <c r="J201" s="52">
        <v>0.27390614499999999</v>
      </c>
      <c r="K201" s="52">
        <v>3.1609762159910362E-2</v>
      </c>
      <c r="L201" s="52">
        <v>0.55929320718712361</v>
      </c>
      <c r="M201" s="52">
        <v>0.25941835499999999</v>
      </c>
      <c r="N201" s="52">
        <v>0.44452673999999998</v>
      </c>
      <c r="O201" s="52">
        <v>0.20265445015115621</v>
      </c>
      <c r="P201" s="52">
        <v>0.95202208897931218</v>
      </c>
      <c r="Q201" s="65">
        <v>8.3022617000000004E-10</v>
      </c>
      <c r="T201" s="63">
        <v>9.5799999999999998E-5</v>
      </c>
      <c r="U201" s="63">
        <v>5.7695000000000003E-3</v>
      </c>
      <c r="V201" s="63">
        <v>28.865862</v>
      </c>
      <c r="W201" s="63">
        <v>7.9447584000000004</v>
      </c>
      <c r="X201" s="63">
        <v>2.2340036999999998E-3</v>
      </c>
      <c r="Y201" s="63">
        <v>2.0506562000000001E-4</v>
      </c>
      <c r="Z201" s="63">
        <v>34.316344999999998</v>
      </c>
      <c r="AA201" s="63">
        <v>0.24332286</v>
      </c>
      <c r="AB201" s="63">
        <v>0.24700246000000001</v>
      </c>
      <c r="AC201" s="63">
        <v>2.6383927118106221E-2</v>
      </c>
      <c r="AD201" s="63">
        <v>0.51670924714265098</v>
      </c>
      <c r="AE201" s="63">
        <v>0.24779178600000001</v>
      </c>
      <c r="AF201" s="63">
        <v>0.42041032</v>
      </c>
      <c r="AG201" s="63">
        <v>0.1888560201431787</v>
      </c>
      <c r="AH201" s="63">
        <v>0.90660347971828614</v>
      </c>
      <c r="AI201" s="66">
        <v>5.5077380000000002E-10</v>
      </c>
      <c r="AL201" s="54">
        <v>1.003E-4</v>
      </c>
      <c r="AM201" s="54">
        <v>4.3319999999999999E-3</v>
      </c>
      <c r="AN201" s="54">
        <v>30.492811</v>
      </c>
      <c r="AO201" s="54">
        <v>7.7409189999999999</v>
      </c>
      <c r="AP201" s="54">
        <v>2.2465257999999999E-3</v>
      </c>
      <c r="AQ201" s="54">
        <v>2.0066537E-4</v>
      </c>
      <c r="AR201" s="54">
        <v>34.288040000000002</v>
      </c>
      <c r="AS201" s="54">
        <v>0.23205571</v>
      </c>
      <c r="AT201" s="54">
        <v>0.222659305</v>
      </c>
      <c r="AU201" s="54">
        <v>2.1979073094359869E-2</v>
      </c>
      <c r="AV201" s="54">
        <v>0.47669408811684111</v>
      </c>
      <c r="AW201" s="54">
        <v>0.23656443399999999</v>
      </c>
      <c r="AX201" s="54">
        <v>0.39850541</v>
      </c>
      <c r="AY201" s="54">
        <v>0.17636293013686161</v>
      </c>
      <c r="AZ201" s="54">
        <v>0.87255588662043715</v>
      </c>
      <c r="BA201" s="54">
        <v>4.0479006000000001E-10</v>
      </c>
      <c r="BD201" s="59">
        <v>9.9400000000000004E-5</v>
      </c>
      <c r="BE201" s="59">
        <v>5.0626000000000004E-3</v>
      </c>
      <c r="BF201" s="59">
        <v>29.651254999999999</v>
      </c>
      <c r="BG201" s="59">
        <v>7.8605229999999997</v>
      </c>
      <c r="BH201" s="59">
        <v>2.2412220000000002E-3</v>
      </c>
      <c r="BI201" s="59">
        <v>2.0289945E-4</v>
      </c>
      <c r="BJ201" s="59">
        <v>34.303955000000002</v>
      </c>
      <c r="BK201" s="59">
        <v>0.23783203999999999</v>
      </c>
      <c r="BL201" s="59">
        <v>0.23529802</v>
      </c>
      <c r="BM201" s="59">
        <v>2.4353750106765461E-2</v>
      </c>
      <c r="BN201" s="59">
        <v>0.4974838101303608</v>
      </c>
      <c r="BO201" s="59">
        <v>0.24235427000000001</v>
      </c>
      <c r="BP201" s="59">
        <v>0.40992878999999999</v>
      </c>
      <c r="BQ201" s="59">
        <v>0.183058560141447</v>
      </c>
      <c r="BR201" s="59">
        <v>0.87967164062502257</v>
      </c>
      <c r="BS201" s="59">
        <v>4.8355203E-10</v>
      </c>
    </row>
    <row r="202" spans="2:71" x14ac:dyDescent="0.25">
      <c r="B202" s="52" t="str" cm="1">
        <f t="array" ref="B202:B209">TRANSPOSE(Fe!AC24:AJ24)</f>
        <v>NA</v>
      </c>
      <c r="C202" s="52" t="str" cm="1">
        <f t="array" ref="C202:C209">TRANSPOSE('PO4'!AC24:AJ24)</f>
        <v>NA</v>
      </c>
      <c r="D202" s="52" t="str" cm="1">
        <f t="array" ref="D202:D209">TRANSPOSE(surface_T!AC24:AJ24)</f>
        <v>NaN</v>
      </c>
      <c r="E202" s="52" t="str" cm="1">
        <f t="array" ref="E202:E209">TRANSPOSE(surface_ph!AC24:AJ24)</f>
        <v>NaN</v>
      </c>
      <c r="F202" s="52" t="str" cm="1">
        <f t="array" ref="F202:F209">TRANSPOSE(surface_Alk!AC24:AJ24)</f>
        <v>NaN</v>
      </c>
      <c r="G202" s="52" t="str" cm="1">
        <f t="array" ref="G202:G209">TRANSPOSE(surface_oxugen!AC24:AJ24)</f>
        <v>NaN</v>
      </c>
      <c r="H202" s="52" t="str" cm="1">
        <f t="array" ref="H202:H209">TRANSPOSE(Surface_sal!AC24:AJ24)</f>
        <v>NaN</v>
      </c>
      <c r="I202" s="52" t="str" cm="1">
        <f t="array" ref="I202:I209">TRANSPOSE(picophyto!AC24:AJ24)</f>
        <v>NA</v>
      </c>
      <c r="J202" s="52" t="str" cm="1">
        <f t="array" ref="J202:J209">TRANSPOSE(nanophyto!AC24:AJ24)</f>
        <v>NA</v>
      </c>
      <c r="K202" s="52" t="str" cm="1">
        <f t="array" ref="K202:K209">TRANSPOSE(microphyto!AC24:AJ24)</f>
        <v>NA</v>
      </c>
      <c r="L202" s="52" t="str" cm="1">
        <f t="array" ref="L202:L209">TRANSPOSE(total_phyto!AC24:AJ24)</f>
        <v>NA</v>
      </c>
      <c r="M202" s="52" t="str" cm="1">
        <f t="array" ref="M202:M209">TRANSPOSE(nanozoo!AC24:AJ24)</f>
        <v>NA</v>
      </c>
      <c r="N202" s="52" t="str" cm="1">
        <f t="array" ref="N202:N209">TRANSPOSE(microzoo!AC24:AJ24)</f>
        <v>NA</v>
      </c>
      <c r="O202" s="52" t="str" cm="1">
        <f t="array" ref="O202:O209">TRANSPOSE(mesozoo!AC24:AJ24)</f>
        <v>NA</v>
      </c>
      <c r="P202" s="52" t="str" cm="1">
        <f t="array" ref="P202:P209">TRANSPOSE(total_zoo!AC24:AJ24)</f>
        <v>NA</v>
      </c>
      <c r="Q202" s="65" t="str" cm="1">
        <f t="array" ref="Q202:Q209">TRANSPOSE(foram!AC24:AJ24)</f>
        <v>NaN</v>
      </c>
      <c r="T202" s="63" t="str" cm="1">
        <f t="array" ref="T202:T209">TRANSPOSE(Fe!AC135:AJ135)</f>
        <v>NA</v>
      </c>
      <c r="U202" s="63" t="str" cm="1">
        <f t="array" ref="U202:U209">TRANSPOSE('PO4'!AC135:AJ135)</f>
        <v>NA</v>
      </c>
      <c r="V202" s="63" t="str" cm="1">
        <f t="array" ref="V202:V209">TRANSPOSE(surface_T!AC135:AJ135)</f>
        <v>NaN</v>
      </c>
      <c r="W202" s="63" t="str" cm="1">
        <f t="array" ref="W202:W209">TRANSPOSE(surface_ph!AC135:AJ135)</f>
        <v>NaN</v>
      </c>
      <c r="X202" s="63" t="str" cm="1">
        <f t="array" ref="X202:X209">TRANSPOSE(surface_Alk!AC135:AJ135)</f>
        <v>NaN</v>
      </c>
      <c r="Y202" s="63" t="str" cm="1">
        <f t="array" ref="Y202:Y209">TRANSPOSE(surface_oxugen!AC135:AJ135)</f>
        <v>NaN</v>
      </c>
      <c r="Z202" s="63" t="str" cm="1">
        <f t="array" ref="Z202:Z209">TRANSPOSE(Surface_sal!AC135:AJ135)</f>
        <v>NaN</v>
      </c>
      <c r="AA202" s="63" t="str" cm="1">
        <f t="array" ref="AA202:AA209">TRANSPOSE(picophyto!AC135:AJ135)</f>
        <v>NA</v>
      </c>
      <c r="AB202" s="63" t="str" cm="1">
        <f t="array" ref="AB202:AB209">TRANSPOSE(nanophyto!AC135:AJ135)</f>
        <v>NA</v>
      </c>
      <c r="AC202" s="63" t="str" cm="1">
        <f t="array" ref="AC202:AC209">TRANSPOSE(microphyto!AC135:AJ135)</f>
        <v>NA</v>
      </c>
      <c r="AD202" s="63" t="str" cm="1">
        <f t="array" ref="AD202:AD209">TRANSPOSE(total_phyto!AC135:AJ135)</f>
        <v>NA</v>
      </c>
      <c r="AE202" s="63" t="str" cm="1">
        <f t="array" ref="AE202:AE209">TRANSPOSE(nanozoo!AC135:AJ135)</f>
        <v>NA</v>
      </c>
      <c r="AF202" s="63" t="str" cm="1">
        <f t="array" ref="AF202:AF209">TRANSPOSE(microzoo!AC135:AJ135)</f>
        <v>NA</v>
      </c>
      <c r="AG202" s="63" t="str" cm="1">
        <f t="array" ref="AG202:AG209">TRANSPOSE(mesozoo!AC135:AJ135)</f>
        <v>NA</v>
      </c>
      <c r="AH202" s="63" t="str" cm="1">
        <f t="array" ref="AH202:AH209">TRANSPOSE(total_zoo!AC135:AJ135)</f>
        <v>NA</v>
      </c>
      <c r="AI202" s="66" t="str" cm="1">
        <f t="array" ref="AI202:AI209">TRANSPOSE(foram!AC135:AJ135)</f>
        <v>NaN</v>
      </c>
      <c r="AL202" s="54" t="str" cm="1">
        <f t="array" ref="AL202:AL209">TRANSPOSE(Fe!AC172:AJ172)</f>
        <v>NA</v>
      </c>
      <c r="AM202" s="54" t="str" cm="1">
        <f t="array" ref="AM202:AM209">TRANSPOSE('PO4'!AC172:AJ172)</f>
        <v>NA</v>
      </c>
      <c r="AN202" s="54" t="str" cm="1">
        <f t="array" ref="AN202:AN209">TRANSPOSE(surface_T!AC172:AJ172)</f>
        <v>NaN</v>
      </c>
      <c r="AO202" s="54" t="str" cm="1">
        <f t="array" ref="AO202:AO209">TRANSPOSE(surface_ph!AC172:AJ172)</f>
        <v>NaN</v>
      </c>
      <c r="AP202" s="54" t="str" cm="1">
        <f t="array" ref="AP202:AP209">TRANSPOSE(surface_Alk!AC172:AJ172)</f>
        <v>NaN</v>
      </c>
      <c r="AQ202" s="54" t="str" cm="1">
        <f t="array" ref="AQ202:AQ209">TRANSPOSE(surface_oxugen!AC172:AJ172)</f>
        <v>NaN</v>
      </c>
      <c r="AR202" s="54" t="str" cm="1">
        <f t="array" ref="AR202:AR209">TRANSPOSE(Surface_sal!AC172:AJ172)</f>
        <v>NaN</v>
      </c>
      <c r="AS202" s="54" t="str" cm="1">
        <f t="array" ref="AS202:AS209">TRANSPOSE(picophyto!AC172:AJ172)</f>
        <v>NA</v>
      </c>
      <c r="AT202" s="54" t="str" cm="1">
        <f t="array" ref="AT202:AT209">TRANSPOSE(nanophyto!AC172:AJ172)</f>
        <v>NA</v>
      </c>
      <c r="AU202" s="54" t="str" cm="1">
        <f t="array" ref="AU202:AU209">TRANSPOSE(microphyto!AC172:AJ172)</f>
        <v>NA</v>
      </c>
      <c r="AV202" s="54" t="str" cm="1">
        <f t="array" ref="AV202:AV209">TRANSPOSE(total_phyto!AC172:AJ172)</f>
        <v>NA</v>
      </c>
      <c r="AW202" s="54" t="str" cm="1">
        <f t="array" ref="AW202:AW209">TRANSPOSE(nanozoo!AC172:AJ172)</f>
        <v>NA</v>
      </c>
      <c r="AX202" s="54" t="str" cm="1">
        <f t="array" ref="AX202:AX209">TRANSPOSE(microzoo!AC172:AJ172)</f>
        <v>NA</v>
      </c>
      <c r="AY202" s="54" t="str" cm="1">
        <f t="array" ref="AY202:AY209">TRANSPOSE(mesozoo!AC172:AJ172)</f>
        <v>NA</v>
      </c>
      <c r="AZ202" s="54" t="str" cm="1">
        <f t="array" ref="AZ202:AZ209">TRANSPOSE(total_zoo!AC172:AJ172)</f>
        <v>NA</v>
      </c>
      <c r="BA202" s="54" t="str" cm="1">
        <f t="array" ref="BA202:BA209">TRANSPOSE(foram!AC172:AJ172)</f>
        <v>NaN</v>
      </c>
      <c r="BD202" s="59" t="str" cm="1">
        <f t="array" ref="BD202:BD209">TRANSPOSE(Fe!AC98:AJ98)</f>
        <v>NA</v>
      </c>
      <c r="BE202" s="59" t="str" cm="1">
        <f t="array" ref="BE202:BE209">TRANSPOSE('PO4'!AC98:AJ98)</f>
        <v>NA</v>
      </c>
      <c r="BF202" s="59" t="str" cm="1">
        <f t="array" ref="BF202:BF209">TRANSPOSE(surface_T!AC98:AJ98)</f>
        <v>NaN</v>
      </c>
      <c r="BG202" s="59" t="str" cm="1">
        <f t="array" ref="BG202:BG209">TRANSPOSE(surface_ph!AC98:AJ98)</f>
        <v>NaN</v>
      </c>
      <c r="BH202" s="59" t="str" cm="1">
        <f t="array" ref="BH202:BH209">TRANSPOSE(surface_Alk!AC98:AJ98)</f>
        <v>NaN</v>
      </c>
      <c r="BI202" s="59" t="str" cm="1">
        <f t="array" ref="BI202:BI209">TRANSPOSE(surface_oxugen!AC98:AJ98)</f>
        <v>NaN</v>
      </c>
      <c r="BJ202" s="59" t="str" cm="1">
        <f t="array" ref="BJ202:BJ209">TRANSPOSE(Surface_sal!AC98:AJ98)</f>
        <v>NaN</v>
      </c>
      <c r="BK202" s="59" t="str" cm="1">
        <f t="array" ref="BK202:BK209">TRANSPOSE(picophyto!AC98:AJ98)</f>
        <v>NA</v>
      </c>
      <c r="BL202" s="59" t="str" cm="1">
        <f t="array" ref="BL202:BL209">TRANSPOSE(nanophyto!AC98:AJ98)</f>
        <v>NA</v>
      </c>
      <c r="BM202" s="59" t="str" cm="1">
        <f t="array" ref="BM202:BM209">TRANSPOSE(microphyto!AC98:AJ98)</f>
        <v>NA</v>
      </c>
      <c r="BN202" s="59" t="str" cm="1">
        <f t="array" ref="BN202:BN209">TRANSPOSE(total_phyto!AC98:AJ98)</f>
        <v>NA</v>
      </c>
      <c r="BO202" s="59" t="str" cm="1">
        <f t="array" ref="BO202:BO209">TRANSPOSE(nanozoo!AC98:AJ98)</f>
        <v>NA</v>
      </c>
      <c r="BP202" s="59" t="str" cm="1">
        <f t="array" ref="BP202:BP209">TRANSPOSE(microzoo!AC98:AJ98)</f>
        <v>NA</v>
      </c>
      <c r="BQ202" s="59" t="str" cm="1">
        <f t="array" ref="BQ202:BQ209">TRANSPOSE(mesozoo!AC98:AJ98)</f>
        <v>NA</v>
      </c>
      <c r="BR202" s="59" t="str" cm="1">
        <f t="array" ref="BR202:BR209">TRANSPOSE(total_zoo!AC98:AJ98)</f>
        <v>NA</v>
      </c>
      <c r="BS202" s="59" t="str" cm="1">
        <f t="array" ref="BS202:BS209">TRANSPOSE(foram!AC98:AJ98)</f>
        <v>NaN</v>
      </c>
    </row>
    <row r="203" spans="2:71" x14ac:dyDescent="0.25">
      <c r="B203" s="52" t="str">
        <v>NA</v>
      </c>
      <c r="C203" s="52" t="str">
        <v>NA</v>
      </c>
      <c r="D203" s="52" t="str">
        <v>NaN</v>
      </c>
      <c r="E203" s="52" t="str">
        <v>NaN</v>
      </c>
      <c r="F203" s="52" t="str">
        <v>NaN</v>
      </c>
      <c r="G203" s="52" t="str">
        <v>NaN</v>
      </c>
      <c r="H203" s="52" t="str">
        <v>NaN</v>
      </c>
      <c r="I203" s="52" t="str">
        <v>NA</v>
      </c>
      <c r="J203" s="52" t="str">
        <v>NA</v>
      </c>
      <c r="K203" s="52" t="str">
        <v>NA</v>
      </c>
      <c r="L203" s="52" t="str">
        <v>NA</v>
      </c>
      <c r="M203" s="52" t="str">
        <v>NA</v>
      </c>
      <c r="N203" s="52" t="str">
        <v>NA</v>
      </c>
      <c r="O203" s="52" t="str">
        <v>NA</v>
      </c>
      <c r="P203" s="52" t="str">
        <v>NA</v>
      </c>
      <c r="Q203" s="65" t="str">
        <v>NaN</v>
      </c>
      <c r="T203" s="63" t="str">
        <v>NA</v>
      </c>
      <c r="U203" s="63" t="str">
        <v>NA</v>
      </c>
      <c r="V203" s="63" t="str">
        <v>NaN</v>
      </c>
      <c r="W203" s="63" t="str">
        <v>NaN</v>
      </c>
      <c r="X203" s="63" t="str">
        <v>NaN</v>
      </c>
      <c r="Y203" s="63" t="str">
        <v>NaN</v>
      </c>
      <c r="Z203" s="63" t="str">
        <v>NaN</v>
      </c>
      <c r="AA203" s="63" t="str">
        <v>NA</v>
      </c>
      <c r="AB203" s="63" t="str">
        <v>NA</v>
      </c>
      <c r="AC203" s="63" t="str">
        <v>NA</v>
      </c>
      <c r="AD203" s="63" t="str">
        <v>NA</v>
      </c>
      <c r="AE203" s="63" t="str">
        <v>NA</v>
      </c>
      <c r="AF203" s="63" t="str">
        <v>NA</v>
      </c>
      <c r="AG203" s="63" t="str">
        <v>NA</v>
      </c>
      <c r="AH203" s="63" t="str">
        <v>NA</v>
      </c>
      <c r="AI203" s="66" t="str">
        <v>NaN</v>
      </c>
      <c r="AL203" s="54" t="str">
        <v>NA</v>
      </c>
      <c r="AM203" s="54" t="str">
        <v>NA</v>
      </c>
      <c r="AN203" s="54" t="str">
        <v>NaN</v>
      </c>
      <c r="AO203" s="54" t="str">
        <v>NaN</v>
      </c>
      <c r="AP203" s="54" t="str">
        <v>NaN</v>
      </c>
      <c r="AQ203" s="54" t="str">
        <v>NaN</v>
      </c>
      <c r="AR203" s="54" t="str">
        <v>NaN</v>
      </c>
      <c r="AS203" s="54" t="str">
        <v>NA</v>
      </c>
      <c r="AT203" s="54" t="str">
        <v>NA</v>
      </c>
      <c r="AU203" s="54" t="str">
        <v>NA</v>
      </c>
      <c r="AV203" s="54" t="str">
        <v>NA</v>
      </c>
      <c r="AW203" s="54" t="str">
        <v>NA</v>
      </c>
      <c r="AX203" s="54" t="str">
        <v>NA</v>
      </c>
      <c r="AY203" s="54" t="str">
        <v>NA</v>
      </c>
      <c r="AZ203" s="54" t="str">
        <v>NA</v>
      </c>
      <c r="BA203" s="54" t="str">
        <v>NaN</v>
      </c>
      <c r="BD203" s="59" t="str">
        <v>NA</v>
      </c>
      <c r="BE203" s="59" t="str">
        <v>NA</v>
      </c>
      <c r="BF203" s="59" t="str">
        <v>NaN</v>
      </c>
      <c r="BG203" s="59" t="str">
        <v>NaN</v>
      </c>
      <c r="BH203" s="59" t="str">
        <v>NaN</v>
      </c>
      <c r="BI203" s="59" t="str">
        <v>NaN</v>
      </c>
      <c r="BJ203" s="59" t="str">
        <v>NaN</v>
      </c>
      <c r="BK203" s="59" t="str">
        <v>NA</v>
      </c>
      <c r="BL203" s="59" t="str">
        <v>NA</v>
      </c>
      <c r="BM203" s="59" t="str">
        <v>NA</v>
      </c>
      <c r="BN203" s="59" t="str">
        <v>NA</v>
      </c>
      <c r="BO203" s="59" t="str">
        <v>NA</v>
      </c>
      <c r="BP203" s="59" t="str">
        <v>NA</v>
      </c>
      <c r="BQ203" s="59" t="str">
        <v>NA</v>
      </c>
      <c r="BR203" s="59" t="str">
        <v>NA</v>
      </c>
      <c r="BS203" s="59" t="str">
        <v>NaN</v>
      </c>
    </row>
    <row r="204" spans="2:71" x14ac:dyDescent="0.25">
      <c r="B204" s="52" t="str">
        <v>NA</v>
      </c>
      <c r="C204" s="52" t="str">
        <v>NA</v>
      </c>
      <c r="D204" s="52" t="str">
        <v>NaN</v>
      </c>
      <c r="E204" s="52" t="str">
        <v>NaN</v>
      </c>
      <c r="F204" s="52" t="str">
        <v>NaN</v>
      </c>
      <c r="G204" s="52" t="str">
        <v>NaN</v>
      </c>
      <c r="H204" s="52" t="str">
        <v>NaN</v>
      </c>
      <c r="I204" s="52" t="str">
        <v>NA</v>
      </c>
      <c r="J204" s="52" t="str">
        <v>NA</v>
      </c>
      <c r="K204" s="52" t="str">
        <v>NA</v>
      </c>
      <c r="L204" s="52" t="str">
        <v>NA</v>
      </c>
      <c r="M204" s="52" t="str">
        <v>NA</v>
      </c>
      <c r="N204" s="52" t="str">
        <v>NA</v>
      </c>
      <c r="O204" s="52" t="str">
        <v>NA</v>
      </c>
      <c r="P204" s="52" t="str">
        <v>NA</v>
      </c>
      <c r="Q204" s="65" t="str">
        <v>NaN</v>
      </c>
      <c r="T204" s="63" t="str">
        <v>NA</v>
      </c>
      <c r="U204" s="63" t="str">
        <v>NA</v>
      </c>
      <c r="V204" s="63" t="str">
        <v>NaN</v>
      </c>
      <c r="W204" s="63" t="str">
        <v>NaN</v>
      </c>
      <c r="X204" s="63" t="str">
        <v>NaN</v>
      </c>
      <c r="Y204" s="63" t="str">
        <v>NaN</v>
      </c>
      <c r="Z204" s="63" t="str">
        <v>NaN</v>
      </c>
      <c r="AA204" s="63" t="str">
        <v>NA</v>
      </c>
      <c r="AB204" s="63" t="str">
        <v>NA</v>
      </c>
      <c r="AC204" s="63" t="str">
        <v>NA</v>
      </c>
      <c r="AD204" s="63" t="str">
        <v>NA</v>
      </c>
      <c r="AE204" s="63" t="str">
        <v>NA</v>
      </c>
      <c r="AF204" s="63" t="str">
        <v>NA</v>
      </c>
      <c r="AG204" s="63" t="str">
        <v>NA</v>
      </c>
      <c r="AH204" s="63" t="str">
        <v>NA</v>
      </c>
      <c r="AI204" s="66" t="str">
        <v>NaN</v>
      </c>
      <c r="AL204" s="54" t="str">
        <v>NA</v>
      </c>
      <c r="AM204" s="54" t="str">
        <v>NA</v>
      </c>
      <c r="AN204" s="54" t="str">
        <v>NaN</v>
      </c>
      <c r="AO204" s="54" t="str">
        <v>NaN</v>
      </c>
      <c r="AP204" s="54" t="str">
        <v>NaN</v>
      </c>
      <c r="AQ204" s="54" t="str">
        <v>NaN</v>
      </c>
      <c r="AR204" s="54" t="str">
        <v>NaN</v>
      </c>
      <c r="AS204" s="54" t="str">
        <v>NA</v>
      </c>
      <c r="AT204" s="54" t="str">
        <v>NA</v>
      </c>
      <c r="AU204" s="54" t="str">
        <v>NA</v>
      </c>
      <c r="AV204" s="54" t="str">
        <v>NA</v>
      </c>
      <c r="AW204" s="54" t="str">
        <v>NA</v>
      </c>
      <c r="AX204" s="54" t="str">
        <v>NA</v>
      </c>
      <c r="AY204" s="54" t="str">
        <v>NA</v>
      </c>
      <c r="AZ204" s="54" t="str">
        <v>NA</v>
      </c>
      <c r="BA204" s="54" t="str">
        <v>NaN</v>
      </c>
      <c r="BD204" s="59" t="str">
        <v>NA</v>
      </c>
      <c r="BE204" s="59" t="str">
        <v>NA</v>
      </c>
      <c r="BF204" s="59" t="str">
        <v>NaN</v>
      </c>
      <c r="BG204" s="59" t="str">
        <v>NaN</v>
      </c>
      <c r="BH204" s="59" t="str">
        <v>NaN</v>
      </c>
      <c r="BI204" s="59" t="str">
        <v>NaN</v>
      </c>
      <c r="BJ204" s="59" t="str">
        <v>NaN</v>
      </c>
      <c r="BK204" s="59" t="str">
        <v>NA</v>
      </c>
      <c r="BL204" s="59" t="str">
        <v>NA</v>
      </c>
      <c r="BM204" s="59" t="str">
        <v>NA</v>
      </c>
      <c r="BN204" s="59" t="str">
        <v>NA</v>
      </c>
      <c r="BO204" s="59" t="str">
        <v>NA</v>
      </c>
      <c r="BP204" s="59" t="str">
        <v>NA</v>
      </c>
      <c r="BQ204" s="59" t="str">
        <v>NA</v>
      </c>
      <c r="BR204" s="59" t="str">
        <v>NA</v>
      </c>
      <c r="BS204" s="59" t="str">
        <v>NaN</v>
      </c>
    </row>
    <row r="205" spans="2:71" x14ac:dyDescent="0.25">
      <c r="B205" s="52">
        <v>5.6680000000000001E-4</v>
      </c>
      <c r="C205" s="52">
        <v>4.1529200000000002E-2</v>
      </c>
      <c r="D205" s="52">
        <v>24.489664000000001</v>
      </c>
      <c r="E205" s="52">
        <v>8.146369</v>
      </c>
      <c r="F205" s="52">
        <v>2.2777537999999998E-3</v>
      </c>
      <c r="G205" s="52">
        <v>2.1575602E-4</v>
      </c>
      <c r="H205" s="52">
        <v>35.179250000000003</v>
      </c>
      <c r="I205" s="52">
        <v>0.25632175499999998</v>
      </c>
      <c r="J205" s="52">
        <v>0.37667623</v>
      </c>
      <c r="K205" s="52">
        <v>8.5631218999999995E-2</v>
      </c>
      <c r="L205" s="52">
        <v>0.71862920410126663</v>
      </c>
      <c r="M205" s="52">
        <v>0.28348763999999999</v>
      </c>
      <c r="N205" s="52">
        <v>0.50992667999999997</v>
      </c>
      <c r="O205" s="52">
        <v>0.3266246006635502</v>
      </c>
      <c r="P205" s="52">
        <v>1.1931507746635499</v>
      </c>
      <c r="Q205" s="65">
        <v>2.87677E-2</v>
      </c>
      <c r="T205" s="63">
        <v>5.7470000000000004E-4</v>
      </c>
      <c r="U205" s="63">
        <v>3.4731100000000001E-2</v>
      </c>
      <c r="V205" s="63">
        <v>26.076153000000001</v>
      </c>
      <c r="W205" s="63">
        <v>7.938097</v>
      </c>
      <c r="X205" s="63">
        <v>2.2925632000000001E-3</v>
      </c>
      <c r="Y205" s="63">
        <v>2.1075061999999999E-4</v>
      </c>
      <c r="Z205" s="63">
        <v>35.222411999999998</v>
      </c>
      <c r="AA205" s="63">
        <v>0.250250894</v>
      </c>
      <c r="AB205" s="63">
        <v>0.34365455</v>
      </c>
      <c r="AC205" s="63">
        <v>7.4654423500000011E-2</v>
      </c>
      <c r="AD205" s="63">
        <v>0.6685598675933333</v>
      </c>
      <c r="AE205" s="63">
        <v>0.27085720000000002</v>
      </c>
      <c r="AF205" s="63">
        <v>0.48427870000000001</v>
      </c>
      <c r="AG205" s="63">
        <v>0.30236340066330603</v>
      </c>
      <c r="AH205" s="63">
        <v>1.1312298996633059</v>
      </c>
      <c r="AI205" s="66">
        <v>2.3185273999999999E-2</v>
      </c>
      <c r="AL205" s="54">
        <v>5.844E-4</v>
      </c>
      <c r="AM205" s="54">
        <v>2.9432199999999999E-2</v>
      </c>
      <c r="AN205" s="54">
        <v>27.644987</v>
      </c>
      <c r="AO205" s="54">
        <v>7.7325819999999998</v>
      </c>
      <c r="AP205" s="54">
        <v>2.3089884999999998E-3</v>
      </c>
      <c r="AQ205" s="54">
        <v>2.0598812E-4</v>
      </c>
      <c r="AR205" s="54">
        <v>35.273380000000003</v>
      </c>
      <c r="AS205" s="54">
        <v>0.24316357</v>
      </c>
      <c r="AT205" s="54">
        <v>0.31183195499999999</v>
      </c>
      <c r="AU205" s="54">
        <v>6.4442276600000001E-2</v>
      </c>
      <c r="AV205" s="54">
        <v>0.61943780168695617</v>
      </c>
      <c r="AW205" s="54">
        <v>0.25777085</v>
      </c>
      <c r="AX205" s="54">
        <v>0.45875566000000001</v>
      </c>
      <c r="AY205" s="54">
        <v>0.27639905060487502</v>
      </c>
      <c r="AZ205" s="54">
        <v>1.0769286686048749</v>
      </c>
      <c r="BA205" s="54">
        <v>1.7652709999999999E-2</v>
      </c>
      <c r="BD205" s="59">
        <v>5.8129999999999998E-4</v>
      </c>
      <c r="BE205" s="59">
        <v>3.2411500000000003E-2</v>
      </c>
      <c r="BF205" s="59">
        <v>26.827036</v>
      </c>
      <c r="BG205" s="59">
        <v>7.8533087000000004</v>
      </c>
      <c r="BH205" s="59">
        <v>2.3023468000000001E-3</v>
      </c>
      <c r="BI205" s="59">
        <v>2.0845858999999999E-4</v>
      </c>
      <c r="BJ205" s="59">
        <v>35.251530000000002</v>
      </c>
      <c r="BK205" s="59">
        <v>0.24726369500000001</v>
      </c>
      <c r="BL205" s="59">
        <v>0.32875566000000001</v>
      </c>
      <c r="BM205" s="59">
        <v>7.0794491000000015E-2</v>
      </c>
      <c r="BN205" s="59">
        <v>0.64681384609182735</v>
      </c>
      <c r="BO205" s="59">
        <v>0.26445571999999989</v>
      </c>
      <c r="BP205" s="59">
        <v>0.47222450999999999</v>
      </c>
      <c r="BQ205" s="59">
        <v>0.29052046066338999</v>
      </c>
      <c r="BR205" s="59">
        <v>1.09143003166339</v>
      </c>
      <c r="BS205" s="59">
        <v>2.0810599999999999E-2</v>
      </c>
    </row>
    <row r="206" spans="2:71" x14ac:dyDescent="0.25">
      <c r="B206" s="52">
        <v>7.247E-4</v>
      </c>
      <c r="C206" s="52">
        <v>2.1376099999999999E-2</v>
      </c>
      <c r="D206" s="52">
        <v>24.947469999999999</v>
      </c>
      <c r="E206" s="52">
        <v>8.1467960000000001</v>
      </c>
      <c r="F206" s="52">
        <v>2.2894746999999999E-3</v>
      </c>
      <c r="G206" s="52">
        <v>2.1407509000000001E-4</v>
      </c>
      <c r="H206" s="52">
        <v>35.386448000000001</v>
      </c>
      <c r="I206" s="52">
        <v>0.25442837000000001</v>
      </c>
      <c r="J206" s="52">
        <v>0.30575502999999998</v>
      </c>
      <c r="K206" s="52">
        <v>5.4029563284910688E-2</v>
      </c>
      <c r="L206" s="52">
        <v>0.61421296333422093</v>
      </c>
      <c r="M206" s="52">
        <v>0.25337345999999999</v>
      </c>
      <c r="N206" s="52">
        <v>0.47313175000000002</v>
      </c>
      <c r="O206" s="52">
        <v>0.17529180015422621</v>
      </c>
      <c r="P206" s="52">
        <v>0.94254206949795138</v>
      </c>
      <c r="Q206" s="65">
        <v>2.340565E-9</v>
      </c>
      <c r="T206" s="63">
        <v>7.3800000000000005E-4</v>
      </c>
      <c r="U206" s="63">
        <v>1.90695E-2</v>
      </c>
      <c r="V206" s="63">
        <v>26.529802</v>
      </c>
      <c r="W206" s="63">
        <v>7.9344025</v>
      </c>
      <c r="X206" s="63">
        <v>2.3058401E-3</v>
      </c>
      <c r="Y206" s="63">
        <v>2.0911019000000001E-4</v>
      </c>
      <c r="Z206" s="63">
        <v>35.443626000000002</v>
      </c>
      <c r="AA206" s="63">
        <v>0.24684478000000001</v>
      </c>
      <c r="AB206" s="63">
        <v>0.28023429999999999</v>
      </c>
      <c r="AC206" s="63">
        <v>4.92868926197704E-2</v>
      </c>
      <c r="AD206" s="63">
        <v>0.57636597266839074</v>
      </c>
      <c r="AE206" s="63">
        <v>0.24253795</v>
      </c>
      <c r="AF206" s="63">
        <v>0.44961911999999998</v>
      </c>
      <c r="AG206" s="63">
        <v>0.16399040015975169</v>
      </c>
      <c r="AH206" s="63">
        <v>0.90114017602783414</v>
      </c>
      <c r="AI206" s="66">
        <v>1.8087299E-9</v>
      </c>
      <c r="AL206" s="54">
        <v>7.5029999999999997E-4</v>
      </c>
      <c r="AM206" s="54">
        <v>1.66619E-2</v>
      </c>
      <c r="AN206" s="54">
        <v>28.101113999999999</v>
      </c>
      <c r="AO206" s="54">
        <v>7.7293234000000002</v>
      </c>
      <c r="AP206" s="54">
        <v>2.3237611000000002E-3</v>
      </c>
      <c r="AQ206" s="54">
        <v>2.0445184999999999E-4</v>
      </c>
      <c r="AR206" s="54">
        <v>35.507027000000001</v>
      </c>
      <c r="AS206" s="54">
        <v>0.23861647999999999</v>
      </c>
      <c r="AT206" s="54">
        <v>0.25680109000000001</v>
      </c>
      <c r="AU206" s="54">
        <v>4.4920759271299397E-2</v>
      </c>
      <c r="AV206" s="54">
        <v>0.54033832931832892</v>
      </c>
      <c r="AW206" s="54">
        <v>0.23150604999999999</v>
      </c>
      <c r="AX206" s="54">
        <v>0.42650088000000003</v>
      </c>
      <c r="AY206" s="54">
        <v>0.15080528016068351</v>
      </c>
      <c r="AZ206" s="54">
        <v>0.86580096776686599</v>
      </c>
      <c r="BA206" s="54">
        <v>1.4102483E-9</v>
      </c>
      <c r="BD206" s="59">
        <v>7.4419999999999998E-4</v>
      </c>
      <c r="BE206" s="59">
        <v>1.7881500000000002E-2</v>
      </c>
      <c r="BF206" s="59">
        <v>27.284182000000001</v>
      </c>
      <c r="BG206" s="59">
        <v>7.8506270000000002</v>
      </c>
      <c r="BH206" s="59">
        <v>2.3163327000000002E-3</v>
      </c>
      <c r="BI206" s="59">
        <v>2.0684404999999999E-4</v>
      </c>
      <c r="BJ206" s="59">
        <v>35.477290000000004</v>
      </c>
      <c r="BK206" s="59">
        <v>0.24296514999999999</v>
      </c>
      <c r="BL206" s="59">
        <v>0.26899140999999999</v>
      </c>
      <c r="BM206" s="59">
        <v>4.7221935504147397E-2</v>
      </c>
      <c r="BN206" s="59">
        <v>0.55917849555204713</v>
      </c>
      <c r="BO206" s="59">
        <v>0.23717316599999999</v>
      </c>
      <c r="BP206" s="59">
        <v>0.43825563000000001</v>
      </c>
      <c r="BQ206" s="59">
        <v>0.15780729016030259</v>
      </c>
      <c r="BR206" s="59">
        <v>0.87315822076648508</v>
      </c>
      <c r="BS206" s="59">
        <v>1.6027604000000001E-9</v>
      </c>
    </row>
    <row r="207" spans="2:71" x14ac:dyDescent="0.25">
      <c r="B207" s="52">
        <v>4.819E-4</v>
      </c>
      <c r="C207" s="52">
        <v>1.31567E-2</v>
      </c>
      <c r="D207" s="52">
        <v>25.230156000000001</v>
      </c>
      <c r="E207" s="52">
        <v>8.1531280000000006</v>
      </c>
      <c r="F207" s="52">
        <v>2.2372182000000001E-3</v>
      </c>
      <c r="G207" s="52">
        <v>2.1525742999999999E-4</v>
      </c>
      <c r="H207" s="52">
        <v>34.568905000000001</v>
      </c>
      <c r="I207" s="52">
        <v>0.25814285599999998</v>
      </c>
      <c r="J207" s="52">
        <v>0.37771714000000001</v>
      </c>
      <c r="K207" s="52">
        <v>6.0886186385720333E-2</v>
      </c>
      <c r="L207" s="52">
        <v>0.69674618242148689</v>
      </c>
      <c r="M207" s="52">
        <v>0.30794025000000003</v>
      </c>
      <c r="N207" s="52">
        <v>0.52100647</v>
      </c>
      <c r="O207" s="52">
        <v>0.38584036071003669</v>
      </c>
      <c r="P207" s="52">
        <v>1.3002219947100371</v>
      </c>
      <c r="Q207" s="65">
        <v>3.4815848000000003E-2</v>
      </c>
      <c r="T207" s="63">
        <v>4.9379999999999997E-4</v>
      </c>
      <c r="U207" s="63">
        <v>9.9337999999999996E-3</v>
      </c>
      <c r="V207" s="63">
        <v>26.849513999999999</v>
      </c>
      <c r="W207" s="63">
        <v>7.9462979999999996</v>
      </c>
      <c r="X207" s="63">
        <v>2.2510170000000001E-3</v>
      </c>
      <c r="Y207" s="63">
        <v>2.1022620999999999E-4</v>
      </c>
      <c r="Z207" s="63">
        <v>34.591254999999997</v>
      </c>
      <c r="AA207" s="63">
        <v>0.24989090999999999</v>
      </c>
      <c r="AB207" s="63">
        <v>0.33763314999999999</v>
      </c>
      <c r="AC207" s="63">
        <v>5.2446470242361702E-2</v>
      </c>
      <c r="AD207" s="63">
        <v>0.63997053027482276</v>
      </c>
      <c r="AE207" s="63">
        <v>0.29203291999999997</v>
      </c>
      <c r="AF207" s="63">
        <v>0.49143516999999998</v>
      </c>
      <c r="AG207" s="63">
        <v>0.35952032056405753</v>
      </c>
      <c r="AH207" s="63">
        <v>1.228075905564058</v>
      </c>
      <c r="AI207" s="66">
        <v>2.8226068E-2</v>
      </c>
      <c r="AL207" s="54">
        <v>5.0639999999999995E-4</v>
      </c>
      <c r="AM207" s="54">
        <v>7.6173999999999999E-3</v>
      </c>
      <c r="AN207" s="54">
        <v>28.455041999999999</v>
      </c>
      <c r="AO207" s="54">
        <v>7.7397365999999996</v>
      </c>
      <c r="AP207" s="54">
        <v>2.2662603000000001E-3</v>
      </c>
      <c r="AQ207" s="54">
        <v>2.0551101000000001E-4</v>
      </c>
      <c r="AR207" s="54">
        <v>34.61833</v>
      </c>
      <c r="AS207" s="54">
        <v>0.24003904000000001</v>
      </c>
      <c r="AT207" s="54">
        <v>0.30009192000000001</v>
      </c>
      <c r="AU207" s="54">
        <v>4.5207247177837098E-2</v>
      </c>
      <c r="AV207" s="54">
        <v>0.5853382072078519</v>
      </c>
      <c r="AW207" s="54">
        <v>0.2761266</v>
      </c>
      <c r="AX207" s="54">
        <v>0.46367902999999999</v>
      </c>
      <c r="AY207" s="54">
        <v>0.33445170046509809</v>
      </c>
      <c r="AZ207" s="54">
        <v>1.1699017694650979</v>
      </c>
      <c r="BA207" s="54">
        <v>2.2414205999999999E-2</v>
      </c>
      <c r="BD207" s="59">
        <v>5.0069999999999997E-4</v>
      </c>
      <c r="BE207" s="59">
        <v>8.8020000000000008E-3</v>
      </c>
      <c r="BF207" s="59">
        <v>27.622990000000001</v>
      </c>
      <c r="BG207" s="59">
        <v>7.8610705999999997</v>
      </c>
      <c r="BH207" s="59">
        <v>2.2599753000000001E-3</v>
      </c>
      <c r="BI207" s="59">
        <v>2.0790572999999999E-4</v>
      </c>
      <c r="BJ207" s="59">
        <v>34.606166999999999</v>
      </c>
      <c r="BK207" s="59">
        <v>0.24535006000000001</v>
      </c>
      <c r="BL207" s="59">
        <v>0.31933894000000002</v>
      </c>
      <c r="BM207" s="59">
        <v>4.889377221173459E-2</v>
      </c>
      <c r="BN207" s="59">
        <v>0.61358277224306446</v>
      </c>
      <c r="BO207" s="59">
        <v>0.28423387999999999</v>
      </c>
      <c r="BP207" s="59">
        <v>0.47757723000000002</v>
      </c>
      <c r="BQ207" s="59">
        <v>0.3464785805103433</v>
      </c>
      <c r="BR207" s="59">
        <v>1.182537144510343</v>
      </c>
      <c r="BS207" s="59">
        <v>2.5180510999999999E-2</v>
      </c>
    </row>
    <row r="208" spans="2:71" x14ac:dyDescent="0.25">
      <c r="B208" s="52">
        <v>2.5149999999999999E-4</v>
      </c>
      <c r="C208" s="52">
        <v>3.5385399999999997E-2</v>
      </c>
      <c r="D208" s="52">
        <v>25.918939999999999</v>
      </c>
      <c r="E208" s="52">
        <v>8.1347740000000002</v>
      </c>
      <c r="F208" s="52">
        <v>2.2532836999999998E-3</v>
      </c>
      <c r="G208" s="52">
        <v>2.1214361000000001E-4</v>
      </c>
      <c r="H208" s="52">
        <v>34.812199999999997</v>
      </c>
      <c r="I208" s="52">
        <v>0.252194486</v>
      </c>
      <c r="J208" s="52">
        <v>0.35044939000000003</v>
      </c>
      <c r="K208" s="52">
        <v>6.7682987831983996E-2</v>
      </c>
      <c r="L208" s="52">
        <v>0.67032686390807372</v>
      </c>
      <c r="M208" s="52">
        <v>0.28403925000000002</v>
      </c>
      <c r="N208" s="52">
        <v>0.50093690000000002</v>
      </c>
      <c r="O208" s="52">
        <v>0.33049357096063858</v>
      </c>
      <c r="P208" s="52">
        <v>1.188965430960639</v>
      </c>
      <c r="Q208" s="65">
        <v>2.6996288E-2</v>
      </c>
      <c r="T208" s="63">
        <v>2.5510000000000002E-4</v>
      </c>
      <c r="U208" s="63">
        <v>2.2415999999999998E-2</v>
      </c>
      <c r="V208" s="63">
        <v>27.568259999999999</v>
      </c>
      <c r="W208" s="63">
        <v>7.9390000000000001</v>
      </c>
      <c r="X208" s="63">
        <v>2.2675706999999998E-3</v>
      </c>
      <c r="Y208" s="63">
        <v>2.0752811999999999E-4</v>
      </c>
      <c r="Z208" s="63">
        <v>34.842236</v>
      </c>
      <c r="AA208" s="63">
        <v>0.24495223499999999</v>
      </c>
      <c r="AB208" s="63">
        <v>0.31665833999999998</v>
      </c>
      <c r="AC208" s="63">
        <v>5.7110245267307999E-2</v>
      </c>
      <c r="AD208" s="63">
        <v>0.61872082032841946</v>
      </c>
      <c r="AE208" s="63">
        <v>0.27254006600000003</v>
      </c>
      <c r="AF208" s="63">
        <v>0.47413710999999997</v>
      </c>
      <c r="AG208" s="63">
        <v>0.30370098095011738</v>
      </c>
      <c r="AH208" s="63">
        <v>1.127858935950117</v>
      </c>
      <c r="AI208" s="66">
        <v>2.0746239999999999E-2</v>
      </c>
      <c r="AL208" s="54">
        <v>2.6400000000000002E-4</v>
      </c>
      <c r="AM208" s="54">
        <v>1.7723599999999999E-2</v>
      </c>
      <c r="AN208" s="54">
        <v>29.174316000000001</v>
      </c>
      <c r="AO208" s="54">
        <v>7.7368015999999997</v>
      </c>
      <c r="AP208" s="54">
        <v>2.2837368E-3</v>
      </c>
      <c r="AQ208" s="54">
        <v>2.030663E-4</v>
      </c>
      <c r="AR208" s="54">
        <v>34.873283000000001</v>
      </c>
      <c r="AS208" s="54">
        <v>0.23624667999999999</v>
      </c>
      <c r="AT208" s="54">
        <v>0.290967584</v>
      </c>
      <c r="AU208" s="54">
        <v>5.1977352629897E-2</v>
      </c>
      <c r="AV208" s="54">
        <v>0.57919161668566399</v>
      </c>
      <c r="AW208" s="54">
        <v>0.26086197999999999</v>
      </c>
      <c r="AX208" s="54">
        <v>0.45142627000000002</v>
      </c>
      <c r="AY208" s="54">
        <v>0.28891194107234769</v>
      </c>
      <c r="AZ208" s="54">
        <v>1.0824770170723479</v>
      </c>
      <c r="BA208" s="54">
        <v>1.7963367000000001E-2</v>
      </c>
      <c r="BD208" s="59">
        <v>2.6209999999999997E-4</v>
      </c>
      <c r="BE208" s="59">
        <v>2.0526699999999998E-2</v>
      </c>
      <c r="BF208" s="59">
        <v>28.345112</v>
      </c>
      <c r="BG208" s="59">
        <v>7.8547909999999996</v>
      </c>
      <c r="BH208" s="59">
        <v>2.2767823999999999E-3</v>
      </c>
      <c r="BI208" s="59">
        <v>2.0527067E-4</v>
      </c>
      <c r="BJ208" s="59">
        <v>34.859270000000002</v>
      </c>
      <c r="BK208" s="59">
        <v>0.24063638000000001</v>
      </c>
      <c r="BL208" s="59">
        <v>0.30329703600000002</v>
      </c>
      <c r="BM208" s="59">
        <v>5.4674257097982001E-2</v>
      </c>
      <c r="BN208" s="59">
        <v>0.59860767315781527</v>
      </c>
      <c r="BO208" s="59">
        <v>0.2663372</v>
      </c>
      <c r="BP208" s="59">
        <v>0.46251452999999998</v>
      </c>
      <c r="BQ208" s="59">
        <v>0.29483400099269502</v>
      </c>
      <c r="BR208" s="59">
        <v>1.088681123992695</v>
      </c>
      <c r="BS208" s="59">
        <v>1.913724E-2</v>
      </c>
    </row>
    <row r="209" spans="2:71" x14ac:dyDescent="0.25">
      <c r="B209" s="52">
        <v>1.181E-4</v>
      </c>
      <c r="C209" s="52">
        <v>4.38191E-2</v>
      </c>
      <c r="D209" s="52">
        <v>26.462720000000001</v>
      </c>
      <c r="E209" s="52">
        <v>8.1259379999999997</v>
      </c>
      <c r="F209" s="52">
        <v>2.227985E-3</v>
      </c>
      <c r="G209" s="52">
        <v>2.1029201000000001E-4</v>
      </c>
      <c r="H209" s="52">
        <v>34.35942</v>
      </c>
      <c r="I209" s="52">
        <v>0.25091786999999999</v>
      </c>
      <c r="J209" s="52">
        <v>0.34568033999999997</v>
      </c>
      <c r="K209" s="52">
        <v>6.2605029749522992E-2</v>
      </c>
      <c r="L209" s="52">
        <v>0.65920323981020512</v>
      </c>
      <c r="M209" s="52">
        <v>0.28099755599999998</v>
      </c>
      <c r="N209" s="52">
        <v>0.49709787999999999</v>
      </c>
      <c r="O209" s="52">
        <v>0.3209466611967508</v>
      </c>
      <c r="P209" s="52">
        <v>1.171246361196751</v>
      </c>
      <c r="Q209" s="65">
        <v>2.5844509000000002E-2</v>
      </c>
      <c r="T209" s="63">
        <v>1.077E-4</v>
      </c>
      <c r="U209" s="63">
        <v>2.2782199999999999E-2</v>
      </c>
      <c r="V209" s="63">
        <v>28.104572000000001</v>
      </c>
      <c r="W209" s="63">
        <v>7.9379305999999996</v>
      </c>
      <c r="X209" s="63">
        <v>2.2377968000000001E-3</v>
      </c>
      <c r="Y209" s="63">
        <v>2.0649502000000001E-4</v>
      </c>
      <c r="Z209" s="63">
        <v>34.328285000000001</v>
      </c>
      <c r="AA209" s="63">
        <v>0.24445991</v>
      </c>
      <c r="AB209" s="63">
        <v>0.31037567999999999</v>
      </c>
      <c r="AC209" s="63">
        <v>5.32180639740224E-2</v>
      </c>
      <c r="AD209" s="63">
        <v>0.6080536540257151</v>
      </c>
      <c r="AE209" s="63">
        <v>0.26900681999999998</v>
      </c>
      <c r="AF209" s="63">
        <v>0.4667885</v>
      </c>
      <c r="AG209" s="63">
        <v>0.2954726809990374</v>
      </c>
      <c r="AH209" s="63">
        <v>1.1086854589990369</v>
      </c>
      <c r="AI209" s="66">
        <v>1.9589499E-2</v>
      </c>
      <c r="AL209" s="54">
        <v>1.078E-4</v>
      </c>
      <c r="AM209" s="54">
        <v>1.40775E-2</v>
      </c>
      <c r="AN209" s="54">
        <v>29.739547999999999</v>
      </c>
      <c r="AO209" s="54">
        <v>7.7373380000000003</v>
      </c>
      <c r="AP209" s="54">
        <v>2.2498688000000002E-3</v>
      </c>
      <c r="AQ209" s="54">
        <v>2.0238219999999999E-4</v>
      </c>
      <c r="AR209" s="54">
        <v>34.304220000000001</v>
      </c>
      <c r="AS209" s="54">
        <v>0.23400056999999999</v>
      </c>
      <c r="AT209" s="54">
        <v>0.27379098499999999</v>
      </c>
      <c r="AU209" s="54">
        <v>4.5570062437700301E-2</v>
      </c>
      <c r="AV209" s="54">
        <v>0.55336161748313228</v>
      </c>
      <c r="AW209" s="54">
        <v>0.25371512400000001</v>
      </c>
      <c r="AX209" s="54">
        <v>0.43501983999999999</v>
      </c>
      <c r="AY209" s="54">
        <v>0.26400104063903962</v>
      </c>
      <c r="AZ209" s="54">
        <v>1.0405951786390391</v>
      </c>
      <c r="BA209" s="54">
        <v>1.249076E-2</v>
      </c>
      <c r="BD209" s="59">
        <v>1.0950000000000001E-4</v>
      </c>
      <c r="BE209" s="59">
        <v>1.8657199999999999E-2</v>
      </c>
      <c r="BF209" s="59">
        <v>28.891984999999998</v>
      </c>
      <c r="BG209" s="59">
        <v>7.8547459999999996</v>
      </c>
      <c r="BH209" s="59">
        <v>2.2447846999999999E-3</v>
      </c>
      <c r="BI209" s="59">
        <v>2.0445422999999999E-4</v>
      </c>
      <c r="BJ209" s="59">
        <v>34.318156999999999</v>
      </c>
      <c r="BK209" s="59">
        <v>0.23935389400000001</v>
      </c>
      <c r="BL209" s="59">
        <v>0.29411145</v>
      </c>
      <c r="BM209" s="59">
        <v>5.0248145767966997E-2</v>
      </c>
      <c r="BN209" s="59">
        <v>0.58371348981792959</v>
      </c>
      <c r="BO209" s="59">
        <v>0.26202959999999997</v>
      </c>
      <c r="BP209" s="59">
        <v>0.45258374000000001</v>
      </c>
      <c r="BQ209" s="59">
        <v>0.28287366088837929</v>
      </c>
      <c r="BR209" s="59">
        <v>1.0601016588883789</v>
      </c>
      <c r="BS209" s="59">
        <v>1.6872822999999999E-2</v>
      </c>
    </row>
    <row r="210" spans="2:71" x14ac:dyDescent="0.25">
      <c r="B210" s="52" t="str" cm="1">
        <f t="array" ref="B210:B217">TRANSPOSE(Fe!AC25:AJ25)</f>
        <v>NA</v>
      </c>
      <c r="C210" s="52" t="str" cm="1">
        <f t="array" ref="C210:C217">TRANSPOSE('PO4'!AC25:AJ25)</f>
        <v>NA</v>
      </c>
      <c r="D210" s="52" t="str" cm="1">
        <f t="array" ref="D210:D217">TRANSPOSE(surface_T!AC25:AJ25)</f>
        <v>NaN</v>
      </c>
      <c r="E210" s="52" t="str" cm="1">
        <f t="array" ref="E210:E217">TRANSPOSE(surface_ph!AC25:AJ25)</f>
        <v>NaN</v>
      </c>
      <c r="F210" s="52" t="str" cm="1">
        <f t="array" ref="F210:F217">TRANSPOSE(surface_Alk!AC25:AJ25)</f>
        <v>NaN</v>
      </c>
      <c r="G210" s="52" t="str" cm="1">
        <f t="array" ref="G210:G217">TRANSPOSE(surface_oxugen!AC25:AJ25)</f>
        <v>NaN</v>
      </c>
      <c r="H210" s="52" t="str" cm="1">
        <f t="array" ref="H210:H217">TRANSPOSE(Surface_sal!AC25:AJ25)</f>
        <v>NaN</v>
      </c>
      <c r="I210" s="52" t="str" cm="1">
        <f t="array" ref="I210:I217">TRANSPOSE(picophyto!AC25:AJ25)</f>
        <v>NA</v>
      </c>
      <c r="J210" s="52" t="str" cm="1">
        <f t="array" ref="J210:J217">TRANSPOSE(nanophyto!AC25:AJ25)</f>
        <v>NA</v>
      </c>
      <c r="K210" s="52" t="str" cm="1">
        <f t="array" ref="K210:K217">TRANSPOSE(microphyto!AC25:AJ25)</f>
        <v>NA</v>
      </c>
      <c r="L210" s="52" t="str" cm="1">
        <f t="array" ref="L210:L217">TRANSPOSE(total_phyto!AC25:AJ25)</f>
        <v>NA</v>
      </c>
      <c r="M210" s="52" t="str" cm="1">
        <f t="array" ref="M210:M217">TRANSPOSE(nanozoo!AC25:AJ25)</f>
        <v>NA</v>
      </c>
      <c r="N210" s="52" t="str" cm="1">
        <f t="array" ref="N210:N217">TRANSPOSE(microzoo!AC25:AJ25)</f>
        <v>NA</v>
      </c>
      <c r="O210" s="52" t="str" cm="1">
        <f t="array" ref="O210:O217">TRANSPOSE(mesozoo!AC25:AJ25)</f>
        <v>NA</v>
      </c>
      <c r="P210" s="52" t="str" cm="1">
        <f t="array" ref="P210:P217">TRANSPOSE(total_zoo!AC25:AJ25)</f>
        <v>NA</v>
      </c>
      <c r="Q210" s="65" t="str" cm="1">
        <f t="array" ref="Q210:Q217">TRANSPOSE(foram!AC25:AJ25)</f>
        <v>NaN</v>
      </c>
      <c r="T210" s="63" t="str" cm="1">
        <f t="array" ref="T210:T217">TRANSPOSE(Fe!AC136:AJ136)</f>
        <v>NA</v>
      </c>
      <c r="U210" s="63" t="str" cm="1">
        <f t="array" ref="U210:U217">TRANSPOSE('PO4'!AC136:AJ136)</f>
        <v>NA</v>
      </c>
      <c r="V210" s="63" t="str" cm="1">
        <f t="array" ref="V210:V217">TRANSPOSE(surface_T!AC136:AJ136)</f>
        <v>NaN</v>
      </c>
      <c r="W210" s="63" t="str" cm="1">
        <f t="array" ref="W210:W217">TRANSPOSE(surface_ph!AC136:AJ136)</f>
        <v>NaN</v>
      </c>
      <c r="X210" s="63" t="str" cm="1">
        <f t="array" ref="X210:X217">TRANSPOSE(surface_Alk!AC136:AJ136)</f>
        <v>NaN</v>
      </c>
      <c r="Y210" s="63" t="str" cm="1">
        <f t="array" ref="Y210:Y217">TRANSPOSE(surface_oxugen!AC136:AJ136)</f>
        <v>NaN</v>
      </c>
      <c r="Z210" s="63" t="str" cm="1">
        <f t="array" ref="Z210:Z217">TRANSPOSE(Surface_sal!AC136:AJ136)</f>
        <v>NaN</v>
      </c>
      <c r="AA210" s="63" t="str" cm="1">
        <f t="array" ref="AA210:AA217">TRANSPOSE(picophyto!AC136:AJ136)</f>
        <v>NA</v>
      </c>
      <c r="AB210" s="63" t="str" cm="1">
        <f t="array" ref="AB210:AB217">TRANSPOSE(nanophyto!AC136:AJ136)</f>
        <v>NA</v>
      </c>
      <c r="AC210" s="63" t="str" cm="1">
        <f t="array" ref="AC210:AC217">TRANSPOSE(microphyto!AC136:AJ136)</f>
        <v>NA</v>
      </c>
      <c r="AD210" s="63" t="str" cm="1">
        <f t="array" ref="AD210:AD217">TRANSPOSE(total_phyto!AC136:AJ136)</f>
        <v>NA</v>
      </c>
      <c r="AE210" s="63" t="str" cm="1">
        <f t="array" ref="AE210:AE217">TRANSPOSE(nanozoo!AC136:AJ136)</f>
        <v>NA</v>
      </c>
      <c r="AF210" s="63" t="str" cm="1">
        <f t="array" ref="AF210:AF217">TRANSPOSE(microzoo!AC136:AJ136)</f>
        <v>NA</v>
      </c>
      <c r="AG210" s="63" t="str" cm="1">
        <f t="array" ref="AG210:AG217">TRANSPOSE(mesozoo!AC136:AJ136)</f>
        <v>NA</v>
      </c>
      <c r="AH210" s="63" t="str" cm="1">
        <f t="array" ref="AH210:AH217">TRANSPOSE(total_zoo!AC136:AJ136)</f>
        <v>NA</v>
      </c>
      <c r="AI210" s="66" t="str" cm="1">
        <f t="array" ref="AI210:AI217">TRANSPOSE(foram!AC136:AJ136)</f>
        <v>NaN</v>
      </c>
      <c r="AL210" s="54" t="str" cm="1">
        <f t="array" ref="AL210:AL217">TRANSPOSE(Fe!AC173:AJ173)</f>
        <v>NA</v>
      </c>
      <c r="AM210" s="54" t="str" cm="1">
        <f t="array" ref="AM210:AM217">TRANSPOSE('PO4'!AC173:AJ173)</f>
        <v>NA</v>
      </c>
      <c r="AN210" s="54" t="str" cm="1">
        <f t="array" ref="AN210:AN217">TRANSPOSE(surface_T!AC173:AJ173)</f>
        <v>NaN</v>
      </c>
      <c r="AO210" s="54" t="str" cm="1">
        <f t="array" ref="AO210:AO217">TRANSPOSE(surface_ph!AC173:AJ173)</f>
        <v>NaN</v>
      </c>
      <c r="AP210" s="54" t="str" cm="1">
        <f t="array" ref="AP210:AP217">TRANSPOSE(surface_Alk!AC173:AJ173)</f>
        <v>NaN</v>
      </c>
      <c r="AQ210" s="54" t="str" cm="1">
        <f t="array" ref="AQ210:AQ217">TRANSPOSE(surface_oxugen!AC173:AJ173)</f>
        <v>NaN</v>
      </c>
      <c r="AR210" s="54" t="str" cm="1">
        <f t="array" ref="AR210:AR217">TRANSPOSE(Surface_sal!AC173:AJ173)</f>
        <v>NaN</v>
      </c>
      <c r="AS210" s="54" t="str" cm="1">
        <f t="array" ref="AS210:AS217">TRANSPOSE(picophyto!AC173:AJ173)</f>
        <v>NA</v>
      </c>
      <c r="AT210" s="54" t="str" cm="1">
        <f t="array" ref="AT210:AT217">TRANSPOSE(nanophyto!AC173:AJ173)</f>
        <v>NA</v>
      </c>
      <c r="AU210" s="54" t="str" cm="1">
        <f t="array" ref="AU210:AU217">TRANSPOSE(microphyto!AC173:AJ173)</f>
        <v>NA</v>
      </c>
      <c r="AV210" s="54" t="str" cm="1">
        <f t="array" ref="AV210:AV217">TRANSPOSE(total_phyto!AC173:AJ173)</f>
        <v>NA</v>
      </c>
      <c r="AW210" s="54" t="str" cm="1">
        <f t="array" ref="AW210:AW217">TRANSPOSE(nanozoo!AC173:AJ173)</f>
        <v>NA</v>
      </c>
      <c r="AX210" s="54" t="str" cm="1">
        <f t="array" ref="AX210:AX217">TRANSPOSE(microzoo!AC173:AJ173)</f>
        <v>NA</v>
      </c>
      <c r="AY210" s="54" t="str" cm="1">
        <f t="array" ref="AY210:AY217">TRANSPOSE(mesozoo!AC173:AJ173)</f>
        <v>NA</v>
      </c>
      <c r="AZ210" s="54" t="str" cm="1">
        <f t="array" ref="AZ210:AZ217">TRANSPOSE(total_zoo!AC173:AJ173)</f>
        <v>NA</v>
      </c>
      <c r="BA210" s="54" t="str" cm="1">
        <f t="array" ref="BA210:BA217">TRANSPOSE(foram!AC173:AJ173)</f>
        <v>NaN</v>
      </c>
      <c r="BD210" s="59" t="str" cm="1">
        <f t="array" ref="BD210:BD217">TRANSPOSE(Fe!AC99:AJ99)</f>
        <v>NA</v>
      </c>
      <c r="BE210" s="59" t="str" cm="1">
        <f t="array" ref="BE210:BE217">TRANSPOSE('PO4'!AC99:AJ99)</f>
        <v>NA</v>
      </c>
      <c r="BF210" s="59" t="str" cm="1">
        <f t="array" ref="BF210:BF217">TRANSPOSE(surface_T!AC99:AJ99)</f>
        <v>NaN</v>
      </c>
      <c r="BG210" s="59" t="str" cm="1">
        <f t="array" ref="BG210:BG217">TRANSPOSE(surface_ph!AC99:AJ99)</f>
        <v>NaN</v>
      </c>
      <c r="BH210" s="59" t="str" cm="1">
        <f t="array" ref="BH210:BH217">TRANSPOSE(surface_Alk!AC99:AJ99)</f>
        <v>NaN</v>
      </c>
      <c r="BI210" s="59" t="str" cm="1">
        <f t="array" ref="BI210:BI217">TRANSPOSE(surface_oxugen!AC99:AJ99)</f>
        <v>NaN</v>
      </c>
      <c r="BJ210" s="59" t="str" cm="1">
        <f t="array" ref="BJ210:BJ217">TRANSPOSE(Surface_sal!AC99:AJ99)</f>
        <v>NaN</v>
      </c>
      <c r="BK210" s="59" t="str" cm="1">
        <f t="array" ref="BK210:BK217">TRANSPOSE(picophyto!AC99:AJ99)</f>
        <v>NA</v>
      </c>
      <c r="BL210" s="59" t="str" cm="1">
        <f t="array" ref="BL210:BL217">TRANSPOSE(nanophyto!AC99:AJ99)</f>
        <v>NA</v>
      </c>
      <c r="BM210" s="59" t="str" cm="1">
        <f t="array" ref="BM210:BM217">TRANSPOSE(microphyto!AC99:AJ99)</f>
        <v>NA</v>
      </c>
      <c r="BN210" s="59" t="str" cm="1">
        <f t="array" ref="BN210:BN217">TRANSPOSE(total_phyto!AC99:AJ99)</f>
        <v>NA</v>
      </c>
      <c r="BO210" s="59" t="str" cm="1">
        <f t="array" ref="BO210:BO217">TRANSPOSE(nanozoo!AC99:AJ99)</f>
        <v>NA</v>
      </c>
      <c r="BP210" s="59" t="str" cm="1">
        <f t="array" ref="BP210:BP217">TRANSPOSE(microzoo!AC99:AJ99)</f>
        <v>NA</v>
      </c>
      <c r="BQ210" s="59" t="str" cm="1">
        <f t="array" ref="BQ210:BQ217">TRANSPOSE(mesozoo!AC99:AJ99)</f>
        <v>NA</v>
      </c>
      <c r="BR210" s="59" t="str" cm="1">
        <f t="array" ref="BR210:BR217">TRANSPOSE(total_zoo!AC99:AJ99)</f>
        <v>NA</v>
      </c>
      <c r="BS210" s="59" t="str" cm="1">
        <f t="array" ref="BS210:BS217">TRANSPOSE(foram!AC99:AJ99)</f>
        <v>NaN</v>
      </c>
    </row>
    <row r="211" spans="2:71" x14ac:dyDescent="0.25">
      <c r="B211" s="52" t="str">
        <v>NA</v>
      </c>
      <c r="C211" s="52" t="str">
        <v>NA</v>
      </c>
      <c r="D211" s="52" t="str">
        <v>NaN</v>
      </c>
      <c r="E211" s="52" t="str">
        <v>NaN</v>
      </c>
      <c r="F211" s="52" t="str">
        <v>NaN</v>
      </c>
      <c r="G211" s="52" t="str">
        <v>NaN</v>
      </c>
      <c r="H211" s="52" t="str">
        <v>NaN</v>
      </c>
      <c r="I211" s="52" t="str">
        <v>NA</v>
      </c>
      <c r="J211" s="52" t="str">
        <v>NA</v>
      </c>
      <c r="K211" s="52" t="str">
        <v>NA</v>
      </c>
      <c r="L211" s="52" t="str">
        <v>NA</v>
      </c>
      <c r="M211" s="52" t="str">
        <v>NA</v>
      </c>
      <c r="N211" s="52" t="str">
        <v>NA</v>
      </c>
      <c r="O211" s="52" t="str">
        <v>NA</v>
      </c>
      <c r="P211" s="52" t="str">
        <v>NA</v>
      </c>
      <c r="Q211" s="65" t="str">
        <v>NaN</v>
      </c>
      <c r="T211" s="63" t="str">
        <v>NA</v>
      </c>
      <c r="U211" s="63" t="str">
        <v>NA</v>
      </c>
      <c r="V211" s="63" t="str">
        <v>NaN</v>
      </c>
      <c r="W211" s="63" t="str">
        <v>NaN</v>
      </c>
      <c r="X211" s="63" t="str">
        <v>NaN</v>
      </c>
      <c r="Y211" s="63" t="str">
        <v>NaN</v>
      </c>
      <c r="Z211" s="63" t="str">
        <v>NaN</v>
      </c>
      <c r="AA211" s="63" t="str">
        <v>NA</v>
      </c>
      <c r="AB211" s="63" t="str">
        <v>NA</v>
      </c>
      <c r="AC211" s="63" t="str">
        <v>NA</v>
      </c>
      <c r="AD211" s="63" t="str">
        <v>NA</v>
      </c>
      <c r="AE211" s="63" t="str">
        <v>NA</v>
      </c>
      <c r="AF211" s="63" t="str">
        <v>NA</v>
      </c>
      <c r="AG211" s="63" t="str">
        <v>NA</v>
      </c>
      <c r="AH211" s="63" t="str">
        <v>NA</v>
      </c>
      <c r="AI211" s="66" t="str">
        <v>NaN</v>
      </c>
      <c r="AL211" s="54" t="str">
        <v>NA</v>
      </c>
      <c r="AM211" s="54" t="str">
        <v>NA</v>
      </c>
      <c r="AN211" s="54" t="str">
        <v>NaN</v>
      </c>
      <c r="AO211" s="54" t="str">
        <v>NaN</v>
      </c>
      <c r="AP211" s="54" t="str">
        <v>NaN</v>
      </c>
      <c r="AQ211" s="54" t="str">
        <v>NaN</v>
      </c>
      <c r="AR211" s="54" t="str">
        <v>NaN</v>
      </c>
      <c r="AS211" s="54" t="str">
        <v>NA</v>
      </c>
      <c r="AT211" s="54" t="str">
        <v>NA</v>
      </c>
      <c r="AU211" s="54" t="str">
        <v>NA</v>
      </c>
      <c r="AV211" s="54" t="str">
        <v>NA</v>
      </c>
      <c r="AW211" s="54" t="str">
        <v>NA</v>
      </c>
      <c r="AX211" s="54" t="str">
        <v>NA</v>
      </c>
      <c r="AY211" s="54" t="str">
        <v>NA</v>
      </c>
      <c r="AZ211" s="54" t="str">
        <v>NA</v>
      </c>
      <c r="BA211" s="54" t="str">
        <v>NaN</v>
      </c>
      <c r="BD211" s="59" t="str">
        <v>NA</v>
      </c>
      <c r="BE211" s="59" t="str">
        <v>NA</v>
      </c>
      <c r="BF211" s="59" t="str">
        <v>NaN</v>
      </c>
      <c r="BG211" s="59" t="str">
        <v>NaN</v>
      </c>
      <c r="BH211" s="59" t="str">
        <v>NaN</v>
      </c>
      <c r="BI211" s="59" t="str">
        <v>NaN</v>
      </c>
      <c r="BJ211" s="59" t="str">
        <v>NaN</v>
      </c>
      <c r="BK211" s="59" t="str">
        <v>NA</v>
      </c>
      <c r="BL211" s="59" t="str">
        <v>NA</v>
      </c>
      <c r="BM211" s="59" t="str">
        <v>NA</v>
      </c>
      <c r="BN211" s="59" t="str">
        <v>NA</v>
      </c>
      <c r="BO211" s="59" t="str">
        <v>NA</v>
      </c>
      <c r="BP211" s="59" t="str">
        <v>NA</v>
      </c>
      <c r="BQ211" s="59" t="str">
        <v>NA</v>
      </c>
      <c r="BR211" s="59" t="str">
        <v>NA</v>
      </c>
      <c r="BS211" s="59" t="str">
        <v>NaN</v>
      </c>
    </row>
    <row r="212" spans="2:71" x14ac:dyDescent="0.25">
      <c r="B212" s="52" t="str">
        <v>NA</v>
      </c>
      <c r="C212" s="52" t="str">
        <v>NA</v>
      </c>
      <c r="D212" s="52" t="str">
        <v>NaN</v>
      </c>
      <c r="E212" s="52" t="str">
        <v>NaN</v>
      </c>
      <c r="F212" s="52" t="str">
        <v>NaN</v>
      </c>
      <c r="G212" s="52" t="str">
        <v>NaN</v>
      </c>
      <c r="H212" s="52" t="str">
        <v>NaN</v>
      </c>
      <c r="I212" s="52" t="str">
        <v>NA</v>
      </c>
      <c r="J212" s="52" t="str">
        <v>NA</v>
      </c>
      <c r="K212" s="52" t="str">
        <v>NA</v>
      </c>
      <c r="L212" s="52" t="str">
        <v>NA</v>
      </c>
      <c r="M212" s="52" t="str">
        <v>NA</v>
      </c>
      <c r="N212" s="52" t="str">
        <v>NA</v>
      </c>
      <c r="O212" s="52" t="str">
        <v>NA</v>
      </c>
      <c r="P212" s="52" t="str">
        <v>NA</v>
      </c>
      <c r="Q212" s="65" t="str">
        <v>NaN</v>
      </c>
      <c r="T212" s="63" t="str">
        <v>NA</v>
      </c>
      <c r="U212" s="63" t="str">
        <v>NA</v>
      </c>
      <c r="V212" s="63" t="str">
        <v>NaN</v>
      </c>
      <c r="W212" s="63" t="str">
        <v>NaN</v>
      </c>
      <c r="X212" s="63" t="str">
        <v>NaN</v>
      </c>
      <c r="Y212" s="63" t="str">
        <v>NaN</v>
      </c>
      <c r="Z212" s="63" t="str">
        <v>NaN</v>
      </c>
      <c r="AA212" s="63" t="str">
        <v>NA</v>
      </c>
      <c r="AB212" s="63" t="str">
        <v>NA</v>
      </c>
      <c r="AC212" s="63" t="str">
        <v>NA</v>
      </c>
      <c r="AD212" s="63" t="str">
        <v>NA</v>
      </c>
      <c r="AE212" s="63" t="str">
        <v>NA</v>
      </c>
      <c r="AF212" s="63" t="str">
        <v>NA</v>
      </c>
      <c r="AG212" s="63" t="str">
        <v>NA</v>
      </c>
      <c r="AH212" s="63" t="str">
        <v>NA</v>
      </c>
      <c r="AI212" s="66" t="str">
        <v>NaN</v>
      </c>
      <c r="AL212" s="54" t="str">
        <v>NA</v>
      </c>
      <c r="AM212" s="54" t="str">
        <v>NA</v>
      </c>
      <c r="AN212" s="54" t="str">
        <v>NaN</v>
      </c>
      <c r="AO212" s="54" t="str">
        <v>NaN</v>
      </c>
      <c r="AP212" s="54" t="str">
        <v>NaN</v>
      </c>
      <c r="AQ212" s="54" t="str">
        <v>NaN</v>
      </c>
      <c r="AR212" s="54" t="str">
        <v>NaN</v>
      </c>
      <c r="AS212" s="54" t="str">
        <v>NA</v>
      </c>
      <c r="AT212" s="54" t="str">
        <v>NA</v>
      </c>
      <c r="AU212" s="54" t="str">
        <v>NA</v>
      </c>
      <c r="AV212" s="54" t="str">
        <v>NA</v>
      </c>
      <c r="AW212" s="54" t="str">
        <v>NA</v>
      </c>
      <c r="AX212" s="54" t="str">
        <v>NA</v>
      </c>
      <c r="AY212" s="54" t="str">
        <v>NA</v>
      </c>
      <c r="AZ212" s="54" t="str">
        <v>NA</v>
      </c>
      <c r="BA212" s="54" t="str">
        <v>NaN</v>
      </c>
      <c r="BD212" s="59" t="str">
        <v>NA</v>
      </c>
      <c r="BE212" s="59" t="str">
        <v>NA</v>
      </c>
      <c r="BF212" s="59" t="str">
        <v>NaN</v>
      </c>
      <c r="BG212" s="59" t="str">
        <v>NaN</v>
      </c>
      <c r="BH212" s="59" t="str">
        <v>NaN</v>
      </c>
      <c r="BI212" s="59" t="str">
        <v>NaN</v>
      </c>
      <c r="BJ212" s="59" t="str">
        <v>NaN</v>
      </c>
      <c r="BK212" s="59" t="str">
        <v>NA</v>
      </c>
      <c r="BL212" s="59" t="str">
        <v>NA</v>
      </c>
      <c r="BM212" s="59" t="str">
        <v>NA</v>
      </c>
      <c r="BN212" s="59" t="str">
        <v>NA</v>
      </c>
      <c r="BO212" s="59" t="str">
        <v>NA</v>
      </c>
      <c r="BP212" s="59" t="str">
        <v>NA</v>
      </c>
      <c r="BQ212" s="59" t="str">
        <v>NA</v>
      </c>
      <c r="BR212" s="59" t="str">
        <v>NA</v>
      </c>
      <c r="BS212" s="59" t="str">
        <v>NaN</v>
      </c>
    </row>
    <row r="213" spans="2:71" x14ac:dyDescent="0.25">
      <c r="B213" s="52">
        <v>8.0199999999999998E-4</v>
      </c>
      <c r="C213" s="52">
        <v>5.4856000000000002E-2</v>
      </c>
      <c r="D213" s="52">
        <v>24.043156</v>
      </c>
      <c r="E213" s="52">
        <v>8.1447140000000005</v>
      </c>
      <c r="F213" s="52">
        <v>2.2799490999999999E-3</v>
      </c>
      <c r="G213" s="52">
        <v>2.1672E-4</v>
      </c>
      <c r="H213" s="52">
        <v>35.204582000000002</v>
      </c>
      <c r="I213" s="52">
        <v>0.25410275999999998</v>
      </c>
      <c r="J213" s="52">
        <v>0.37351181999999999</v>
      </c>
      <c r="K213" s="52">
        <v>0.102705557</v>
      </c>
      <c r="L213" s="52">
        <v>0.73032013716176025</v>
      </c>
      <c r="M213" s="52">
        <v>0.27823840999999999</v>
      </c>
      <c r="N213" s="52">
        <v>0.51421285999999999</v>
      </c>
      <c r="O213" s="52">
        <v>0.31353694068431509</v>
      </c>
      <c r="P213" s="52">
        <v>1.178206951684315</v>
      </c>
      <c r="Q213" s="65">
        <v>2.9245190000000001E-2</v>
      </c>
      <c r="T213" s="63">
        <v>8.1479999999999996E-4</v>
      </c>
      <c r="U213" s="63">
        <v>4.7787400000000001E-2</v>
      </c>
      <c r="V213" s="63">
        <v>25.627217999999999</v>
      </c>
      <c r="W213" s="63">
        <v>7.9388829999999997</v>
      </c>
      <c r="X213" s="63">
        <v>2.2942962E-3</v>
      </c>
      <c r="Y213" s="63">
        <v>2.1169449999999999E-4</v>
      </c>
      <c r="Z213" s="63">
        <v>35.244903999999998</v>
      </c>
      <c r="AA213" s="63">
        <v>0.24791345000000001</v>
      </c>
      <c r="AB213" s="63">
        <v>0.34259528</v>
      </c>
      <c r="AC213" s="63">
        <v>9.241685899999999E-2</v>
      </c>
      <c r="AD213" s="63">
        <v>0.68292558915691204</v>
      </c>
      <c r="AE213" s="63">
        <v>0.26548333000000002</v>
      </c>
      <c r="AF213" s="63">
        <v>0.48724494000000002</v>
      </c>
      <c r="AG213" s="63">
        <v>0.29159670069443783</v>
      </c>
      <c r="AH213" s="63">
        <v>1.1178912026944381</v>
      </c>
      <c r="AI213" s="66">
        <v>2.4147150999999999E-2</v>
      </c>
      <c r="AL213" s="54">
        <v>8.2680000000000004E-4</v>
      </c>
      <c r="AM213" s="54">
        <v>4.1835700000000003E-2</v>
      </c>
      <c r="AN213" s="54">
        <v>27.193059999999999</v>
      </c>
      <c r="AO213" s="54">
        <v>7.7332419999999997</v>
      </c>
      <c r="AP213" s="54">
        <v>2.3104136000000001E-3</v>
      </c>
      <c r="AQ213" s="54">
        <v>2.0694501000000001E-4</v>
      </c>
      <c r="AR213" s="54">
        <v>35.293247000000001</v>
      </c>
      <c r="AS213" s="54">
        <v>0.24092326</v>
      </c>
      <c r="AT213" s="54">
        <v>0.31576016000000001</v>
      </c>
      <c r="AU213" s="54">
        <v>8.4492625000000002E-2</v>
      </c>
      <c r="AV213" s="54">
        <v>0.64117604515398896</v>
      </c>
      <c r="AW213" s="54">
        <v>0.25366281000000002</v>
      </c>
      <c r="AX213" s="54">
        <v>0.46323404000000001</v>
      </c>
      <c r="AY213" s="54">
        <v>0.27227718074203278</v>
      </c>
      <c r="AZ213" s="54">
        <v>1.0711153547420329</v>
      </c>
      <c r="BA213" s="54">
        <v>2.0241401999999999E-2</v>
      </c>
      <c r="BD213" s="59">
        <v>8.206E-4</v>
      </c>
      <c r="BE213" s="59">
        <v>4.5034499999999998E-2</v>
      </c>
      <c r="BF213" s="59">
        <v>26.376377000000002</v>
      </c>
      <c r="BG213" s="59">
        <v>7.8534074</v>
      </c>
      <c r="BH213" s="59">
        <v>2.3039961E-3</v>
      </c>
      <c r="BI213" s="59">
        <v>2.0938694E-4</v>
      </c>
      <c r="BJ213" s="59">
        <v>35.273249999999997</v>
      </c>
      <c r="BK213" s="59">
        <v>0.24446022000000001</v>
      </c>
      <c r="BL213" s="59">
        <v>0.32778386999999998</v>
      </c>
      <c r="BM213" s="59">
        <v>8.8843946000000007E-2</v>
      </c>
      <c r="BN213" s="59">
        <v>0.66108803615742395</v>
      </c>
      <c r="BO213" s="59">
        <v>0.25950417999999997</v>
      </c>
      <c r="BP213" s="59">
        <v>0.47541972999999998</v>
      </c>
      <c r="BQ213" s="59">
        <v>0.28130698071524068</v>
      </c>
      <c r="BR213" s="59">
        <v>1.080410305715241</v>
      </c>
      <c r="BS213" s="59">
        <v>2.2102053999999999E-2</v>
      </c>
    </row>
    <row r="214" spans="2:71" x14ac:dyDescent="0.25">
      <c r="B214" s="52">
        <v>8.742E-4</v>
      </c>
      <c r="C214" s="52">
        <v>2.87052E-2</v>
      </c>
      <c r="D214" s="52">
        <v>24.284227000000001</v>
      </c>
      <c r="E214" s="52">
        <v>8.148339</v>
      </c>
      <c r="F214" s="52">
        <v>2.2956957000000002E-3</v>
      </c>
      <c r="G214" s="52">
        <v>2.1614404000000001E-4</v>
      </c>
      <c r="H214" s="52">
        <v>35.486525999999998</v>
      </c>
      <c r="I214" s="52">
        <v>0.253028325</v>
      </c>
      <c r="J214" s="52">
        <v>0.31755810600000001</v>
      </c>
      <c r="K214" s="52">
        <v>6.4140956141118005E-2</v>
      </c>
      <c r="L214" s="52">
        <v>0.63472738720407018</v>
      </c>
      <c r="M214" s="52">
        <v>0.25431649000000001</v>
      </c>
      <c r="N214" s="52">
        <v>0.48358646999999999</v>
      </c>
      <c r="O214" s="52">
        <v>0.1826387601630152</v>
      </c>
      <c r="P214" s="52">
        <v>0.96107425381301514</v>
      </c>
      <c r="Q214" s="65">
        <v>6.3285866E-4</v>
      </c>
      <c r="T214" s="63">
        <v>8.8820000000000001E-4</v>
      </c>
      <c r="U214" s="63">
        <v>2.4180199999999999E-2</v>
      </c>
      <c r="V214" s="63">
        <v>25.875962999999999</v>
      </c>
      <c r="W214" s="63">
        <v>7.9375052000000004</v>
      </c>
      <c r="X214" s="63">
        <v>2.3121263E-3</v>
      </c>
      <c r="Y214" s="63">
        <v>2.1109703999999999E-4</v>
      </c>
      <c r="Z214" s="63">
        <v>35.547775000000001</v>
      </c>
      <c r="AA214" s="63">
        <v>0.24610989999999999</v>
      </c>
      <c r="AB214" s="63">
        <v>0.29149419999999998</v>
      </c>
      <c r="AC214" s="63">
        <v>5.7145708273713E-2</v>
      </c>
      <c r="AD214" s="63">
        <v>0.59474980833225322</v>
      </c>
      <c r="AE214" s="63">
        <v>0.24426650999999999</v>
      </c>
      <c r="AF214" s="63">
        <v>0.45982339999999999</v>
      </c>
      <c r="AG214" s="63">
        <v>0.16972975016866429</v>
      </c>
      <c r="AH214" s="63">
        <v>0.91790337309770631</v>
      </c>
      <c r="AI214" s="66">
        <v>4.5750643000000003E-9</v>
      </c>
      <c r="AL214" s="54">
        <v>9.0249999999999998E-4</v>
      </c>
      <c r="AM214" s="54">
        <v>2.15003E-2</v>
      </c>
      <c r="AN214" s="54">
        <v>27.448644999999999</v>
      </c>
      <c r="AO214" s="54">
        <v>7.7315025000000004</v>
      </c>
      <c r="AP214" s="54">
        <v>2.3303397000000001E-3</v>
      </c>
      <c r="AQ214" s="54">
        <v>2.0631563E-4</v>
      </c>
      <c r="AR214" s="54">
        <v>35.616385999999999</v>
      </c>
      <c r="AS214" s="54">
        <v>0.23819278499999999</v>
      </c>
      <c r="AT214" s="54">
        <v>0.26774321499999998</v>
      </c>
      <c r="AU214" s="54">
        <v>5.2608859291794999E-2</v>
      </c>
      <c r="AV214" s="54">
        <v>0.55854485934933806</v>
      </c>
      <c r="AW214" s="54">
        <v>0.23336253600000001</v>
      </c>
      <c r="AX214" s="54">
        <v>0.43628694000000001</v>
      </c>
      <c r="AY214" s="54">
        <v>0.15800978017343789</v>
      </c>
      <c r="AZ214" s="54">
        <v>0.88433642876863716</v>
      </c>
      <c r="BA214" s="54">
        <v>2.2186364000000002E-9</v>
      </c>
      <c r="BD214" s="59">
        <v>8.9409999999999999E-4</v>
      </c>
      <c r="BE214" s="59">
        <v>2.29024E-2</v>
      </c>
      <c r="BF214" s="59">
        <v>26.629429999999999</v>
      </c>
      <c r="BG214" s="59">
        <v>7.8528894999999999</v>
      </c>
      <c r="BH214" s="59">
        <v>2.3228156E-3</v>
      </c>
      <c r="BI214" s="59">
        <v>2.0876639999999999E-4</v>
      </c>
      <c r="BJ214" s="59">
        <v>35.584243999999998</v>
      </c>
      <c r="BK214" s="59">
        <v>0.24233072999999999</v>
      </c>
      <c r="BL214" s="59">
        <v>0.28005372000000001</v>
      </c>
      <c r="BM214" s="59">
        <v>5.5106711276973003E-2</v>
      </c>
      <c r="BN214" s="59">
        <v>0.57749116133521039</v>
      </c>
      <c r="BO214" s="59">
        <v>0.23894570000000001</v>
      </c>
      <c r="BP214" s="59">
        <v>0.44833476999999999</v>
      </c>
      <c r="BQ214" s="59">
        <v>0.16432081017154851</v>
      </c>
      <c r="BR214" s="59">
        <v>0.89095976076674777</v>
      </c>
      <c r="BS214" s="59">
        <v>2.585598E-9</v>
      </c>
    </row>
    <row r="215" spans="2:71" x14ac:dyDescent="0.25">
      <c r="B215" s="52" t="str">
        <v>NA</v>
      </c>
      <c r="C215" s="52" t="str">
        <v>NA</v>
      </c>
      <c r="D215" s="52" t="str">
        <v>NaN</v>
      </c>
      <c r="E215" s="52" t="str">
        <v>NaN</v>
      </c>
      <c r="F215" s="52" t="str">
        <v>NaN</v>
      </c>
      <c r="G215" s="52" t="str">
        <v>NaN</v>
      </c>
      <c r="H215" s="52" t="str">
        <v>NaN</v>
      </c>
      <c r="I215" s="52" t="str">
        <v>NA</v>
      </c>
      <c r="J215" s="52" t="str">
        <v>NA</v>
      </c>
      <c r="K215" s="52" t="str">
        <v>NA</v>
      </c>
      <c r="L215" s="52" t="str">
        <v>NA</v>
      </c>
      <c r="M215" s="52" t="str">
        <v>NA</v>
      </c>
      <c r="N215" s="52" t="str">
        <v>NA</v>
      </c>
      <c r="O215" s="52" t="str">
        <v>NA</v>
      </c>
      <c r="P215" s="52" t="str">
        <v>NA</v>
      </c>
      <c r="Q215" s="65" t="str">
        <v>NaN</v>
      </c>
      <c r="T215" s="63" t="str">
        <v>NA</v>
      </c>
      <c r="U215" s="63" t="str">
        <v>NA</v>
      </c>
      <c r="V215" s="63" t="str">
        <v>NaN</v>
      </c>
      <c r="W215" s="63" t="str">
        <v>NaN</v>
      </c>
      <c r="X215" s="63" t="str">
        <v>NaN</v>
      </c>
      <c r="Y215" s="63" t="str">
        <v>NaN</v>
      </c>
      <c r="Z215" s="63" t="str">
        <v>NaN</v>
      </c>
      <c r="AA215" s="63" t="str">
        <v>NA</v>
      </c>
      <c r="AB215" s="63" t="str">
        <v>NA</v>
      </c>
      <c r="AC215" s="63" t="str">
        <v>NA</v>
      </c>
      <c r="AD215" s="63" t="str">
        <v>NA</v>
      </c>
      <c r="AE215" s="63" t="str">
        <v>NA</v>
      </c>
      <c r="AF215" s="63" t="str">
        <v>NA</v>
      </c>
      <c r="AG215" s="63" t="str">
        <v>NA</v>
      </c>
      <c r="AH215" s="63" t="str">
        <v>NA</v>
      </c>
      <c r="AI215" s="66" t="str">
        <v>NaN</v>
      </c>
      <c r="AL215" s="54" t="str">
        <v>NA</v>
      </c>
      <c r="AM215" s="54" t="str">
        <v>NA</v>
      </c>
      <c r="AN215" s="54" t="str">
        <v>NaN</v>
      </c>
      <c r="AO215" s="54" t="str">
        <v>NaN</v>
      </c>
      <c r="AP215" s="54" t="str">
        <v>NaN</v>
      </c>
      <c r="AQ215" s="54" t="str">
        <v>NaN</v>
      </c>
      <c r="AR215" s="54" t="str">
        <v>NaN</v>
      </c>
      <c r="AS215" s="54" t="str">
        <v>NA</v>
      </c>
      <c r="AT215" s="54" t="str">
        <v>NA</v>
      </c>
      <c r="AU215" s="54" t="str">
        <v>NA</v>
      </c>
      <c r="AV215" s="54" t="str">
        <v>NA</v>
      </c>
      <c r="AW215" s="54" t="str">
        <v>NA</v>
      </c>
      <c r="AX215" s="54" t="str">
        <v>NA</v>
      </c>
      <c r="AY215" s="54" t="str">
        <v>NA</v>
      </c>
      <c r="AZ215" s="54" t="str">
        <v>NA</v>
      </c>
      <c r="BA215" s="54" t="str">
        <v>NaN</v>
      </c>
      <c r="BD215" s="59" t="str">
        <v>NA</v>
      </c>
      <c r="BE215" s="59" t="str">
        <v>NA</v>
      </c>
      <c r="BF215" s="59" t="str">
        <v>NaN</v>
      </c>
      <c r="BG215" s="59" t="str">
        <v>NaN</v>
      </c>
      <c r="BH215" s="59" t="str">
        <v>NaN</v>
      </c>
      <c r="BI215" s="59" t="str">
        <v>NaN</v>
      </c>
      <c r="BJ215" s="59" t="str">
        <v>NaN</v>
      </c>
      <c r="BK215" s="59" t="str">
        <v>NA</v>
      </c>
      <c r="BL215" s="59" t="str">
        <v>NA</v>
      </c>
      <c r="BM215" s="59" t="str">
        <v>NA</v>
      </c>
      <c r="BN215" s="59" t="str">
        <v>NA</v>
      </c>
      <c r="BO215" s="59" t="str">
        <v>NA</v>
      </c>
      <c r="BP215" s="59" t="str">
        <v>NA</v>
      </c>
      <c r="BQ215" s="59" t="str">
        <v>NA</v>
      </c>
      <c r="BR215" s="59" t="str">
        <v>NA</v>
      </c>
      <c r="BS215" s="59" t="str">
        <v>NaN</v>
      </c>
    </row>
    <row r="216" spans="2:71" x14ac:dyDescent="0.25">
      <c r="B216" s="52">
        <v>2.4889999999999998E-4</v>
      </c>
      <c r="C216" s="52">
        <v>6.1021199999999998E-2</v>
      </c>
      <c r="D216" s="52">
        <v>24.772611999999999</v>
      </c>
      <c r="E216" s="52">
        <v>8.1378740000000001</v>
      </c>
      <c r="F216" s="52">
        <v>2.2492388E-3</v>
      </c>
      <c r="G216" s="52">
        <v>2.1422478E-4</v>
      </c>
      <c r="H216" s="52">
        <v>34.731389999999998</v>
      </c>
      <c r="I216" s="52">
        <v>0.25013039999999997</v>
      </c>
      <c r="J216" s="52">
        <v>0.36968245999999999</v>
      </c>
      <c r="K216" s="52">
        <v>9.8880728999999987E-2</v>
      </c>
      <c r="L216" s="52">
        <v>0.71869358910867254</v>
      </c>
      <c r="M216" s="52">
        <v>0.27315978000000002</v>
      </c>
      <c r="N216" s="52">
        <v>0.50208343000000011</v>
      </c>
      <c r="O216" s="52">
        <v>0.31822318073883937</v>
      </c>
      <c r="P216" s="52">
        <v>1.165663968738839</v>
      </c>
      <c r="Q216" s="65">
        <v>2.9863254999999998E-2</v>
      </c>
      <c r="T216" s="63">
        <v>2.5490000000000002E-4</v>
      </c>
      <c r="U216" s="63">
        <v>5.2791200000000003E-2</v>
      </c>
      <c r="V216" s="63">
        <v>26.41994</v>
      </c>
      <c r="W216" s="63">
        <v>7.9425280000000003</v>
      </c>
      <c r="X216" s="63">
        <v>2.2631880000000002E-3</v>
      </c>
      <c r="Y216" s="63">
        <v>2.0903662E-4</v>
      </c>
      <c r="Z216" s="63">
        <v>34.758567999999997</v>
      </c>
      <c r="AA216" s="63">
        <v>0.24343562999999999</v>
      </c>
      <c r="AB216" s="63">
        <v>0.33927955999999998</v>
      </c>
      <c r="AC216" s="63">
        <v>9.2696214999999998E-2</v>
      </c>
      <c r="AD216" s="63">
        <v>0.67541140511879549</v>
      </c>
      <c r="AE216" s="63">
        <v>0.26076718399999999</v>
      </c>
      <c r="AF216" s="63">
        <v>0.47635662000000001</v>
      </c>
      <c r="AG216" s="63">
        <v>0.29949218084672291</v>
      </c>
      <c r="AH216" s="63">
        <v>1.1120964248467231</v>
      </c>
      <c r="AI216" s="66">
        <v>2.583798E-2</v>
      </c>
      <c r="AL216" s="54">
        <v>2.6370000000000001E-4</v>
      </c>
      <c r="AM216" s="54">
        <v>4.6545499999999997E-2</v>
      </c>
      <c r="AN216" s="54">
        <v>28.044032999999999</v>
      </c>
      <c r="AO216" s="54">
        <v>7.7392173</v>
      </c>
      <c r="AP216" s="54">
        <v>2.2790455000000001E-3</v>
      </c>
      <c r="AQ216" s="54">
        <v>2.0437223E-4</v>
      </c>
      <c r="AR216" s="54">
        <v>34.788086</v>
      </c>
      <c r="AS216" s="54">
        <v>0.23548801</v>
      </c>
      <c r="AT216" s="54">
        <v>0.31290680999999998</v>
      </c>
      <c r="AU216" s="54">
        <v>8.8151776000000015E-2</v>
      </c>
      <c r="AV216" s="54">
        <v>0.63654659613369935</v>
      </c>
      <c r="AW216" s="54">
        <v>0.24948312</v>
      </c>
      <c r="AX216" s="54">
        <v>0.45307372000000001</v>
      </c>
      <c r="AY216" s="54">
        <v>0.28492475102054587</v>
      </c>
      <c r="AZ216" s="54">
        <v>1.069567505020546</v>
      </c>
      <c r="BA216" s="54">
        <v>2.2986604000000001E-2</v>
      </c>
      <c r="BD216" s="59">
        <v>2.6180000000000002E-4</v>
      </c>
      <c r="BE216" s="59">
        <v>4.9562299999999997E-2</v>
      </c>
      <c r="BF216" s="59">
        <v>27.204239999999999</v>
      </c>
      <c r="BG216" s="59">
        <v>7.8575010000000001</v>
      </c>
      <c r="BH216" s="59">
        <v>2.2722185000000001E-3</v>
      </c>
      <c r="BI216" s="59">
        <v>2.0671654999999999E-4</v>
      </c>
      <c r="BJ216" s="59">
        <v>34.775173000000002</v>
      </c>
      <c r="BK216" s="59">
        <v>0.23996487999999999</v>
      </c>
      <c r="BL216" s="59">
        <v>0.32573532000000011</v>
      </c>
      <c r="BM216" s="59">
        <v>9.0858965999999999E-2</v>
      </c>
      <c r="BN216" s="59">
        <v>0.65655916612735654</v>
      </c>
      <c r="BO216" s="59">
        <v>0.25474237</v>
      </c>
      <c r="BP216" s="59">
        <v>0.46442009000000001</v>
      </c>
      <c r="BQ216" s="59">
        <v>0.29102784091874068</v>
      </c>
      <c r="BR216" s="59">
        <v>1.075885252918741</v>
      </c>
      <c r="BS216" s="59">
        <v>2.4300861999999999E-2</v>
      </c>
    </row>
    <row r="217" spans="2:71" x14ac:dyDescent="0.25">
      <c r="B217" s="52">
        <v>1.1680000000000001E-4</v>
      </c>
      <c r="C217" s="52">
        <v>3.1625199999999999E-2</v>
      </c>
      <c r="D217" s="52">
        <v>26.00638</v>
      </c>
      <c r="E217" s="52">
        <v>8.1355170000000001</v>
      </c>
      <c r="F217" s="52">
        <v>2.2098077000000001E-3</v>
      </c>
      <c r="G217" s="52">
        <v>2.1330930000000001E-4</v>
      </c>
      <c r="H217" s="52">
        <v>34.061264000000001</v>
      </c>
      <c r="I217" s="52">
        <v>0.25291266400000001</v>
      </c>
      <c r="J217" s="52">
        <v>0.35949292999999999</v>
      </c>
      <c r="K217" s="52">
        <v>6.3192959509162996E-2</v>
      </c>
      <c r="L217" s="52">
        <v>0.67559855356273757</v>
      </c>
      <c r="M217" s="52">
        <v>0.29262979</v>
      </c>
      <c r="N217" s="52">
        <v>0.50773652000000002</v>
      </c>
      <c r="O217" s="52">
        <v>0.35174692113653838</v>
      </c>
      <c r="P217" s="52">
        <v>1.230272850136539</v>
      </c>
      <c r="Q217" s="65">
        <v>2.9796546E-2</v>
      </c>
      <c r="T217" s="63">
        <v>1.072E-4</v>
      </c>
      <c r="U217" s="63">
        <v>1.9098899999999999E-2</v>
      </c>
      <c r="V217" s="63">
        <v>27.614632</v>
      </c>
      <c r="W217" s="63">
        <v>7.9444895000000004</v>
      </c>
      <c r="X217" s="63">
        <v>2.2165764000000002E-3</v>
      </c>
      <c r="Y217" s="63">
        <v>2.0882158E-4</v>
      </c>
      <c r="Z217" s="63">
        <v>34.000045999999998</v>
      </c>
      <c r="AA217" s="63">
        <v>0.24402910999999999</v>
      </c>
      <c r="AB217" s="63">
        <v>0.32082310000000003</v>
      </c>
      <c r="AC217" s="63">
        <v>5.5859901970656503E-2</v>
      </c>
      <c r="AD217" s="63">
        <v>0.62071211201838106</v>
      </c>
      <c r="AE217" s="63">
        <v>0.27897336</v>
      </c>
      <c r="AF217" s="63">
        <v>0.47581293000000002</v>
      </c>
      <c r="AG217" s="63">
        <v>0.33330250080758078</v>
      </c>
      <c r="AH217" s="63">
        <v>1.1681417678075809</v>
      </c>
      <c r="AI217" s="66">
        <v>2.4508819000000001E-2</v>
      </c>
      <c r="AL217" s="54">
        <v>1.0900000000000001E-4</v>
      </c>
      <c r="AM217" s="54">
        <v>1.4155600000000001E-2</v>
      </c>
      <c r="AN217" s="54">
        <v>29.23761</v>
      </c>
      <c r="AO217" s="54">
        <v>7.7407919999999999</v>
      </c>
      <c r="AP217" s="54">
        <v>2.2274769999999998E-3</v>
      </c>
      <c r="AQ217" s="54">
        <v>2.0432408000000001E-4</v>
      </c>
      <c r="AR217" s="54">
        <v>33.958674999999999</v>
      </c>
      <c r="AS217" s="54">
        <v>0.232987795</v>
      </c>
      <c r="AT217" s="54">
        <v>0.28816499000000001</v>
      </c>
      <c r="AU217" s="54">
        <v>5.0681775868704503E-2</v>
      </c>
      <c r="AV217" s="54">
        <v>0.57183456091383023</v>
      </c>
      <c r="AW217" s="54">
        <v>0.26460646999999998</v>
      </c>
      <c r="AX217" s="54">
        <v>0.44934503999999997</v>
      </c>
      <c r="AY217" s="54">
        <v>0.31407955072447002</v>
      </c>
      <c r="AZ217" s="54">
        <v>1.1189973447244701</v>
      </c>
      <c r="BA217" s="54">
        <v>2.0465711000000001E-2</v>
      </c>
      <c r="BD217" s="59">
        <v>1.099E-4</v>
      </c>
      <c r="BE217" s="59">
        <v>1.6787199999999999E-2</v>
      </c>
      <c r="BF217" s="59">
        <v>28.397953000000001</v>
      </c>
      <c r="BG217" s="59">
        <v>7.8600592999999996</v>
      </c>
      <c r="BH217" s="59">
        <v>2.2229615E-3</v>
      </c>
      <c r="BI217" s="59">
        <v>2.0659024999999999E-4</v>
      </c>
      <c r="BJ217" s="59">
        <v>33.981647000000002</v>
      </c>
      <c r="BK217" s="59">
        <v>0.23891256699999999</v>
      </c>
      <c r="BL217" s="59">
        <v>0.305505735</v>
      </c>
      <c r="BM217" s="59">
        <v>5.3703165149129997E-2</v>
      </c>
      <c r="BN217" s="59">
        <v>0.59812146719621773</v>
      </c>
      <c r="BO217" s="59">
        <v>0.27207482</v>
      </c>
      <c r="BP217" s="59">
        <v>0.46333011000000002</v>
      </c>
      <c r="BQ217" s="59">
        <v>0.32459852080593832</v>
      </c>
      <c r="BR217" s="59">
        <v>1.1301008838059381</v>
      </c>
      <c r="BS217" s="59">
        <v>2.2751520000000001E-2</v>
      </c>
    </row>
    <row r="218" spans="2:71" x14ac:dyDescent="0.25">
      <c r="B218" s="52" t="str" cm="1">
        <f t="array" ref="B218:B225">TRANSPOSE(Fe!AC26:AJ26)</f>
        <v>NA</v>
      </c>
      <c r="C218" s="52" t="str" cm="1">
        <f t="array" ref="C218:C225">TRANSPOSE('PO4'!AC26:AJ26)</f>
        <v>NA</v>
      </c>
      <c r="D218" s="52" t="str" cm="1">
        <f t="array" ref="D218:D225">TRANSPOSE(surface_T!AC26:AJ26)</f>
        <v>NaN</v>
      </c>
      <c r="E218" s="52" t="str" cm="1">
        <f t="array" ref="E218:E225">TRANSPOSE(surface_ph!AC26:AJ26)</f>
        <v>NaN</v>
      </c>
      <c r="F218" s="52" t="str" cm="1">
        <f t="array" ref="F218:F225">TRANSPOSE(surface_Alk!AC26:AJ26)</f>
        <v>NaN</v>
      </c>
      <c r="G218" s="52" t="str" cm="1">
        <f t="array" ref="G218:G225">TRANSPOSE(surface_oxugen!AC26:AJ26)</f>
        <v>NaN</v>
      </c>
      <c r="H218" s="52" t="str" cm="1">
        <f t="array" ref="H218:H225">TRANSPOSE(Surface_sal!AC26:AJ26)</f>
        <v>NaN</v>
      </c>
      <c r="I218" s="52" t="str" cm="1">
        <f t="array" ref="I218:I225">TRANSPOSE(picophyto!AC26:AJ26)</f>
        <v>NA</v>
      </c>
      <c r="J218" s="52" t="str" cm="1">
        <f t="array" ref="J218:J225">TRANSPOSE(nanophyto!AC26:AJ26)</f>
        <v>NA</v>
      </c>
      <c r="K218" s="52" t="str" cm="1">
        <f t="array" ref="K218:K225">TRANSPOSE(microphyto!AC26:AJ26)</f>
        <v>NA</v>
      </c>
      <c r="L218" s="52" t="str" cm="1">
        <f t="array" ref="L218:L225">TRANSPOSE(total_phyto!AC26:AJ26)</f>
        <v>NA</v>
      </c>
      <c r="M218" s="52" t="str" cm="1">
        <f t="array" ref="M218:M225">TRANSPOSE(nanozoo!AC26:AJ26)</f>
        <v>NA</v>
      </c>
      <c r="N218" s="52" t="str" cm="1">
        <f t="array" ref="N218:N225">TRANSPOSE(microzoo!AC26:AJ26)</f>
        <v>NA</v>
      </c>
      <c r="O218" s="52" t="str" cm="1">
        <f t="array" ref="O218:O225">TRANSPOSE(mesozoo!AC26:AJ26)</f>
        <v>NA</v>
      </c>
      <c r="P218" s="52" t="str" cm="1">
        <f t="array" ref="P218:P225">TRANSPOSE(total_zoo!AC26:AJ26)</f>
        <v>NA</v>
      </c>
      <c r="Q218" s="65" t="str" cm="1">
        <f t="array" ref="Q218:Q225">TRANSPOSE(foram!AC26:AJ26)</f>
        <v>NaN</v>
      </c>
      <c r="T218" s="63" t="str" cm="1">
        <f t="array" ref="T218:T225">TRANSPOSE(Fe!AC137:AJ137)</f>
        <v>NA</v>
      </c>
      <c r="U218" s="63" t="str" cm="1">
        <f t="array" ref="U218:U225">TRANSPOSE('PO4'!AC137:AJ137)</f>
        <v>NA</v>
      </c>
      <c r="V218" s="63" t="str" cm="1">
        <f t="array" ref="V218:V225">TRANSPOSE(surface_T!AC137:AJ137)</f>
        <v>NaN</v>
      </c>
      <c r="W218" s="63" t="str" cm="1">
        <f t="array" ref="W218:W225">TRANSPOSE(surface_ph!AC137:AJ137)</f>
        <v>NaN</v>
      </c>
      <c r="X218" s="63" t="str" cm="1">
        <f t="array" ref="X218:X225">TRANSPOSE(surface_Alk!AC137:AJ137)</f>
        <v>NaN</v>
      </c>
      <c r="Y218" s="63" t="str" cm="1">
        <f t="array" ref="Y218:Y225">TRANSPOSE(surface_oxugen!AC137:AJ137)</f>
        <v>NaN</v>
      </c>
      <c r="Z218" s="63" t="str" cm="1">
        <f t="array" ref="Z218:Z225">TRANSPOSE(Surface_sal!AC137:AJ137)</f>
        <v>NaN</v>
      </c>
      <c r="AA218" s="63" t="str" cm="1">
        <f t="array" ref="AA218:AA225">TRANSPOSE(picophyto!AC137:AJ137)</f>
        <v>NA</v>
      </c>
      <c r="AB218" s="63" t="str" cm="1">
        <f t="array" ref="AB218:AB225">TRANSPOSE(nanophyto!AC137:AJ137)</f>
        <v>NA</v>
      </c>
      <c r="AC218" s="63" t="str" cm="1">
        <f t="array" ref="AC218:AC225">TRANSPOSE(microphyto!AC137:AJ137)</f>
        <v>NA</v>
      </c>
      <c r="AD218" s="63" t="str" cm="1">
        <f t="array" ref="AD218:AD225">TRANSPOSE(total_phyto!AC137:AJ137)</f>
        <v>NA</v>
      </c>
      <c r="AE218" s="63" t="str" cm="1">
        <f t="array" ref="AE218:AE225">TRANSPOSE(nanozoo!AC137:AJ137)</f>
        <v>NA</v>
      </c>
      <c r="AF218" s="63" t="str" cm="1">
        <f t="array" ref="AF218:AF225">TRANSPOSE(microzoo!AC137:AJ137)</f>
        <v>NA</v>
      </c>
      <c r="AG218" s="63" t="str" cm="1">
        <f t="array" ref="AG218:AG225">TRANSPOSE(mesozoo!AC137:AJ137)</f>
        <v>NA</v>
      </c>
      <c r="AH218" s="63" t="str" cm="1">
        <f t="array" ref="AH218:AH225">TRANSPOSE(total_zoo!AC137:AJ137)</f>
        <v>NA</v>
      </c>
      <c r="AI218" s="66" t="str" cm="1">
        <f t="array" ref="AI218:AI225">TRANSPOSE(foram!AC137:AJ137)</f>
        <v>NaN</v>
      </c>
      <c r="AL218" s="54" t="str" cm="1">
        <f t="array" ref="AL218:AL225">TRANSPOSE(Fe!AC174:AJ174)</f>
        <v>NA</v>
      </c>
      <c r="AM218" s="54" t="str" cm="1">
        <f t="array" ref="AM218:AM225">TRANSPOSE('PO4'!AC174:AJ174)</f>
        <v>NA</v>
      </c>
      <c r="AN218" s="54" t="str" cm="1">
        <f t="array" ref="AN218:AN225">TRANSPOSE(surface_T!AC174:AJ174)</f>
        <v>NaN</v>
      </c>
      <c r="AO218" s="54" t="str" cm="1">
        <f t="array" ref="AO218:AO225">TRANSPOSE(surface_ph!AC174:AJ174)</f>
        <v>NaN</v>
      </c>
      <c r="AP218" s="54" t="str" cm="1">
        <f t="array" ref="AP218:AP225">TRANSPOSE(surface_Alk!AC174:AJ174)</f>
        <v>NaN</v>
      </c>
      <c r="AQ218" s="54" t="str" cm="1">
        <f t="array" ref="AQ218:AQ225">TRANSPOSE(surface_oxugen!AC174:AJ174)</f>
        <v>NaN</v>
      </c>
      <c r="AR218" s="54" t="str" cm="1">
        <f t="array" ref="AR218:AR225">TRANSPOSE(Surface_sal!AC174:AJ174)</f>
        <v>NaN</v>
      </c>
      <c r="AS218" s="54" t="str" cm="1">
        <f t="array" ref="AS218:AS225">TRANSPOSE(picophyto!AC174:AJ174)</f>
        <v>NA</v>
      </c>
      <c r="AT218" s="54" t="str" cm="1">
        <f t="array" ref="AT218:AT225">TRANSPOSE(nanophyto!AC174:AJ174)</f>
        <v>NA</v>
      </c>
      <c r="AU218" s="54" t="str" cm="1">
        <f t="array" ref="AU218:AU225">TRANSPOSE(microphyto!AC174:AJ174)</f>
        <v>NA</v>
      </c>
      <c r="AV218" s="54" t="str" cm="1">
        <f t="array" ref="AV218:AV225">TRANSPOSE(total_phyto!AC174:AJ174)</f>
        <v>NA</v>
      </c>
      <c r="AW218" s="54" t="str" cm="1">
        <f t="array" ref="AW218:AW225">TRANSPOSE(nanozoo!AC174:AJ174)</f>
        <v>NA</v>
      </c>
      <c r="AX218" s="54" t="str" cm="1">
        <f t="array" ref="AX218:AX225">TRANSPOSE(microzoo!AC174:AJ174)</f>
        <v>NA</v>
      </c>
      <c r="AY218" s="54" t="str" cm="1">
        <f t="array" ref="AY218:AY225">TRANSPOSE(mesozoo!AC174:AJ174)</f>
        <v>NA</v>
      </c>
      <c r="AZ218" s="54" t="str" cm="1">
        <f t="array" ref="AZ218:AZ225">TRANSPOSE(total_zoo!AC174:AJ174)</f>
        <v>NA</v>
      </c>
      <c r="BA218" s="54" t="str" cm="1">
        <f t="array" ref="BA218:BA225">TRANSPOSE(foram!AC174:AJ174)</f>
        <v>NaN</v>
      </c>
      <c r="BD218" s="59" t="str" cm="1">
        <f t="array" ref="BD218:BD225">TRANSPOSE(Fe!AC100:AJ100)</f>
        <v>NA</v>
      </c>
      <c r="BE218" s="59" t="str" cm="1">
        <f t="array" ref="BE218:BE225">TRANSPOSE('PO4'!AC100:AJ100)</f>
        <v>NA</v>
      </c>
      <c r="BF218" s="59" t="str" cm="1">
        <f t="array" ref="BF218:BF225">TRANSPOSE(surface_T!AC100:AJ100)</f>
        <v>NaN</v>
      </c>
      <c r="BG218" s="59" t="str" cm="1">
        <f t="array" ref="BG218:BG225">TRANSPOSE(surface_ph!AC100:AJ100)</f>
        <v>NaN</v>
      </c>
      <c r="BH218" s="59" t="str" cm="1">
        <f t="array" ref="BH218:BH225">TRANSPOSE(surface_Alk!AC100:AJ100)</f>
        <v>NaN</v>
      </c>
      <c r="BI218" s="59" t="str" cm="1">
        <f t="array" ref="BI218:BI225">TRANSPOSE(surface_oxugen!AC100:AJ100)</f>
        <v>NaN</v>
      </c>
      <c r="BJ218" s="59" t="str" cm="1">
        <f t="array" ref="BJ218:BJ225">TRANSPOSE(Surface_sal!AC100:AJ100)</f>
        <v>NaN</v>
      </c>
      <c r="BK218" s="59" t="str" cm="1">
        <f t="array" ref="BK218:BK225">TRANSPOSE(picophyto!AC100:AJ100)</f>
        <v>NA</v>
      </c>
      <c r="BL218" s="59" t="str" cm="1">
        <f t="array" ref="BL218:BL225">TRANSPOSE(nanophyto!AC100:AJ100)</f>
        <v>NA</v>
      </c>
      <c r="BM218" s="59" t="str" cm="1">
        <f t="array" ref="BM218:BM225">TRANSPOSE(microphyto!AC100:AJ100)</f>
        <v>NA</v>
      </c>
      <c r="BN218" s="59" t="str" cm="1">
        <f t="array" ref="BN218:BN225">TRANSPOSE(total_phyto!AC100:AJ100)</f>
        <v>NA</v>
      </c>
      <c r="BO218" s="59" t="str" cm="1">
        <f t="array" ref="BO218:BO225">TRANSPOSE(nanozoo!AC100:AJ100)</f>
        <v>NA</v>
      </c>
      <c r="BP218" s="59" t="str" cm="1">
        <f t="array" ref="BP218:BP225">TRANSPOSE(microzoo!AC100:AJ100)</f>
        <v>NA</v>
      </c>
      <c r="BQ218" s="59" t="str" cm="1">
        <f t="array" ref="BQ218:BQ225">TRANSPOSE(mesozoo!AC100:AJ100)</f>
        <v>NA</v>
      </c>
      <c r="BR218" s="59" t="str" cm="1">
        <f t="array" ref="BR218:BR225">TRANSPOSE(total_zoo!AC100:AJ100)</f>
        <v>NA</v>
      </c>
      <c r="BS218" s="59" t="str" cm="1">
        <f t="array" ref="BS218:BS225">TRANSPOSE(foram!AC100:AJ100)</f>
        <v>NaN</v>
      </c>
    </row>
    <row r="219" spans="2:71" x14ac:dyDescent="0.25">
      <c r="B219" s="52" t="str">
        <v>NA</v>
      </c>
      <c r="C219" s="52" t="str">
        <v>NA</v>
      </c>
      <c r="D219" s="52" t="str">
        <v>NaN</v>
      </c>
      <c r="E219" s="52" t="str">
        <v>NaN</v>
      </c>
      <c r="F219" s="52" t="str">
        <v>NaN</v>
      </c>
      <c r="G219" s="52" t="str">
        <v>NaN</v>
      </c>
      <c r="H219" s="52" t="str">
        <v>NaN</v>
      </c>
      <c r="I219" s="52" t="str">
        <v>NA</v>
      </c>
      <c r="J219" s="52" t="str">
        <v>NA</v>
      </c>
      <c r="K219" s="52" t="str">
        <v>NA</v>
      </c>
      <c r="L219" s="52" t="str">
        <v>NA</v>
      </c>
      <c r="M219" s="52" t="str">
        <v>NA</v>
      </c>
      <c r="N219" s="52" t="str">
        <v>NA</v>
      </c>
      <c r="O219" s="52" t="str">
        <v>NA</v>
      </c>
      <c r="P219" s="52" t="str">
        <v>NA</v>
      </c>
      <c r="Q219" s="65" t="str">
        <v>NaN</v>
      </c>
      <c r="T219" s="63" t="str">
        <v>NA</v>
      </c>
      <c r="U219" s="63" t="str">
        <v>NA</v>
      </c>
      <c r="V219" s="63" t="str">
        <v>NaN</v>
      </c>
      <c r="W219" s="63" t="str">
        <v>NaN</v>
      </c>
      <c r="X219" s="63" t="str">
        <v>NaN</v>
      </c>
      <c r="Y219" s="63" t="str">
        <v>NaN</v>
      </c>
      <c r="Z219" s="63" t="str">
        <v>NaN</v>
      </c>
      <c r="AA219" s="63" t="str">
        <v>NA</v>
      </c>
      <c r="AB219" s="63" t="str">
        <v>NA</v>
      </c>
      <c r="AC219" s="63" t="str">
        <v>NA</v>
      </c>
      <c r="AD219" s="63" t="str">
        <v>NA</v>
      </c>
      <c r="AE219" s="63" t="str">
        <v>NA</v>
      </c>
      <c r="AF219" s="63" t="str">
        <v>NA</v>
      </c>
      <c r="AG219" s="63" t="str">
        <v>NA</v>
      </c>
      <c r="AH219" s="63" t="str">
        <v>NA</v>
      </c>
      <c r="AI219" s="66" t="str">
        <v>NaN</v>
      </c>
      <c r="AL219" s="54" t="str">
        <v>NA</v>
      </c>
      <c r="AM219" s="54" t="str">
        <v>NA</v>
      </c>
      <c r="AN219" s="54" t="str">
        <v>NaN</v>
      </c>
      <c r="AO219" s="54" t="str">
        <v>NaN</v>
      </c>
      <c r="AP219" s="54" t="str">
        <v>NaN</v>
      </c>
      <c r="AQ219" s="54" t="str">
        <v>NaN</v>
      </c>
      <c r="AR219" s="54" t="str">
        <v>NaN</v>
      </c>
      <c r="AS219" s="54" t="str">
        <v>NA</v>
      </c>
      <c r="AT219" s="54" t="str">
        <v>NA</v>
      </c>
      <c r="AU219" s="54" t="str">
        <v>NA</v>
      </c>
      <c r="AV219" s="54" t="str">
        <v>NA</v>
      </c>
      <c r="AW219" s="54" t="str">
        <v>NA</v>
      </c>
      <c r="AX219" s="54" t="str">
        <v>NA</v>
      </c>
      <c r="AY219" s="54" t="str">
        <v>NA</v>
      </c>
      <c r="AZ219" s="54" t="str">
        <v>NA</v>
      </c>
      <c r="BA219" s="54" t="str">
        <v>NaN</v>
      </c>
      <c r="BD219" s="59" t="str">
        <v>NA</v>
      </c>
      <c r="BE219" s="59" t="str">
        <v>NA</v>
      </c>
      <c r="BF219" s="59" t="str">
        <v>NaN</v>
      </c>
      <c r="BG219" s="59" t="str">
        <v>NaN</v>
      </c>
      <c r="BH219" s="59" t="str">
        <v>NaN</v>
      </c>
      <c r="BI219" s="59" t="str">
        <v>NaN</v>
      </c>
      <c r="BJ219" s="59" t="str">
        <v>NaN</v>
      </c>
      <c r="BK219" s="59" t="str">
        <v>NA</v>
      </c>
      <c r="BL219" s="59" t="str">
        <v>NA</v>
      </c>
      <c r="BM219" s="59" t="str">
        <v>NA</v>
      </c>
      <c r="BN219" s="59" t="str">
        <v>NA</v>
      </c>
      <c r="BO219" s="59" t="str">
        <v>NA</v>
      </c>
      <c r="BP219" s="59" t="str">
        <v>NA</v>
      </c>
      <c r="BQ219" s="59" t="str">
        <v>NA</v>
      </c>
      <c r="BR219" s="59" t="str">
        <v>NA</v>
      </c>
      <c r="BS219" s="59" t="str">
        <v>NaN</v>
      </c>
    </row>
    <row r="220" spans="2:71" x14ac:dyDescent="0.25">
      <c r="B220" s="52" t="str">
        <v>NA</v>
      </c>
      <c r="C220" s="52" t="str">
        <v>NA</v>
      </c>
      <c r="D220" s="52" t="str">
        <v>NaN</v>
      </c>
      <c r="E220" s="52" t="str">
        <v>NaN</v>
      </c>
      <c r="F220" s="52" t="str">
        <v>NaN</v>
      </c>
      <c r="G220" s="52" t="str">
        <v>NaN</v>
      </c>
      <c r="H220" s="52" t="str">
        <v>NaN</v>
      </c>
      <c r="I220" s="52" t="str">
        <v>NA</v>
      </c>
      <c r="J220" s="52" t="str">
        <v>NA</v>
      </c>
      <c r="K220" s="52" t="str">
        <v>NA</v>
      </c>
      <c r="L220" s="52" t="str">
        <v>NA</v>
      </c>
      <c r="M220" s="52" t="str">
        <v>NA</v>
      </c>
      <c r="N220" s="52" t="str">
        <v>NA</v>
      </c>
      <c r="O220" s="52" t="str">
        <v>NA</v>
      </c>
      <c r="P220" s="52" t="str">
        <v>NA</v>
      </c>
      <c r="Q220" s="65" t="str">
        <v>NaN</v>
      </c>
      <c r="T220" s="63" t="str">
        <v>NA</v>
      </c>
      <c r="U220" s="63" t="str">
        <v>NA</v>
      </c>
      <c r="V220" s="63" t="str">
        <v>NaN</v>
      </c>
      <c r="W220" s="63" t="str">
        <v>NaN</v>
      </c>
      <c r="X220" s="63" t="str">
        <v>NaN</v>
      </c>
      <c r="Y220" s="63" t="str">
        <v>NaN</v>
      </c>
      <c r="Z220" s="63" t="str">
        <v>NaN</v>
      </c>
      <c r="AA220" s="63" t="str">
        <v>NA</v>
      </c>
      <c r="AB220" s="63" t="str">
        <v>NA</v>
      </c>
      <c r="AC220" s="63" t="str">
        <v>NA</v>
      </c>
      <c r="AD220" s="63" t="str">
        <v>NA</v>
      </c>
      <c r="AE220" s="63" t="str">
        <v>NA</v>
      </c>
      <c r="AF220" s="63" t="str">
        <v>NA</v>
      </c>
      <c r="AG220" s="63" t="str">
        <v>NA</v>
      </c>
      <c r="AH220" s="63" t="str">
        <v>NA</v>
      </c>
      <c r="AI220" s="66" t="str">
        <v>NaN</v>
      </c>
      <c r="AL220" s="54" t="str">
        <v>NA</v>
      </c>
      <c r="AM220" s="54" t="str">
        <v>NA</v>
      </c>
      <c r="AN220" s="54" t="str">
        <v>NaN</v>
      </c>
      <c r="AO220" s="54" t="str">
        <v>NaN</v>
      </c>
      <c r="AP220" s="54" t="str">
        <v>NaN</v>
      </c>
      <c r="AQ220" s="54" t="str">
        <v>NaN</v>
      </c>
      <c r="AR220" s="54" t="str">
        <v>NaN</v>
      </c>
      <c r="AS220" s="54" t="str">
        <v>NA</v>
      </c>
      <c r="AT220" s="54" t="str">
        <v>NA</v>
      </c>
      <c r="AU220" s="54" t="str">
        <v>NA</v>
      </c>
      <c r="AV220" s="54" t="str">
        <v>NA</v>
      </c>
      <c r="AW220" s="54" t="str">
        <v>NA</v>
      </c>
      <c r="AX220" s="54" t="str">
        <v>NA</v>
      </c>
      <c r="AY220" s="54" t="str">
        <v>NA</v>
      </c>
      <c r="AZ220" s="54" t="str">
        <v>NA</v>
      </c>
      <c r="BA220" s="54" t="str">
        <v>NaN</v>
      </c>
      <c r="BD220" s="59" t="str">
        <v>NA</v>
      </c>
      <c r="BE220" s="59" t="str">
        <v>NA</v>
      </c>
      <c r="BF220" s="59" t="str">
        <v>NaN</v>
      </c>
      <c r="BG220" s="59" t="str">
        <v>NaN</v>
      </c>
      <c r="BH220" s="59" t="str">
        <v>NaN</v>
      </c>
      <c r="BI220" s="59" t="str">
        <v>NaN</v>
      </c>
      <c r="BJ220" s="59" t="str">
        <v>NaN</v>
      </c>
      <c r="BK220" s="59" t="str">
        <v>NA</v>
      </c>
      <c r="BL220" s="59" t="str">
        <v>NA</v>
      </c>
      <c r="BM220" s="59" t="str">
        <v>NA</v>
      </c>
      <c r="BN220" s="59" t="str">
        <v>NA</v>
      </c>
      <c r="BO220" s="59" t="str">
        <v>NA</v>
      </c>
      <c r="BP220" s="59" t="str">
        <v>NA</v>
      </c>
      <c r="BQ220" s="59" t="str">
        <v>NA</v>
      </c>
      <c r="BR220" s="59" t="str">
        <v>NA</v>
      </c>
      <c r="BS220" s="59" t="str">
        <v>NaN</v>
      </c>
    </row>
    <row r="221" spans="2:71" x14ac:dyDescent="0.25">
      <c r="B221" s="52">
        <v>8.9329999999999998E-4</v>
      </c>
      <c r="C221" s="52">
        <v>5.9276000000000002E-2</v>
      </c>
      <c r="D221" s="52">
        <v>24.287593999999999</v>
      </c>
      <c r="E221" s="52">
        <v>8.1391799999999996</v>
      </c>
      <c r="F221" s="52">
        <v>2.2800618000000002E-3</v>
      </c>
      <c r="G221" s="52">
        <v>2.1810889999999999E-4</v>
      </c>
      <c r="H221" s="52">
        <v>35.176560000000002</v>
      </c>
      <c r="I221" s="52">
        <v>0.24780050000000001</v>
      </c>
      <c r="J221" s="52">
        <v>0.43311126999999999</v>
      </c>
      <c r="K221" s="52">
        <v>0.12615899699999999</v>
      </c>
      <c r="L221" s="52">
        <v>0.80707076718717108</v>
      </c>
      <c r="M221" s="52">
        <v>0.32282126</v>
      </c>
      <c r="N221" s="52">
        <v>0.56945756000000003</v>
      </c>
      <c r="O221" s="52">
        <v>0.53686038000000003</v>
      </c>
      <c r="P221" s="52">
        <v>1.5397630550000001</v>
      </c>
      <c r="Q221" s="65">
        <v>6.1171695999999998E-2</v>
      </c>
      <c r="T221" s="63">
        <v>9.0470000000000004E-4</v>
      </c>
      <c r="U221" s="63">
        <v>4.9764099999999999E-2</v>
      </c>
      <c r="V221" s="63">
        <v>25.851944</v>
      </c>
      <c r="W221" s="63">
        <v>7.9420929999999998</v>
      </c>
      <c r="X221" s="63">
        <v>2.2933683000000002E-3</v>
      </c>
      <c r="Y221" s="63">
        <v>2.1320806E-4</v>
      </c>
      <c r="Z221" s="63">
        <v>35.211660000000002</v>
      </c>
      <c r="AA221" s="63">
        <v>0.24138609499999999</v>
      </c>
      <c r="AB221" s="63">
        <v>0.39250726000000002</v>
      </c>
      <c r="AC221" s="63">
        <v>0.111907882</v>
      </c>
      <c r="AD221" s="63">
        <v>0.74580123716668512</v>
      </c>
      <c r="AE221" s="63">
        <v>0.30581971000000002</v>
      </c>
      <c r="AF221" s="63">
        <v>0.53819963000000004</v>
      </c>
      <c r="AG221" s="63">
        <v>0.50148238000000001</v>
      </c>
      <c r="AH221" s="63">
        <v>1.456166415</v>
      </c>
      <c r="AI221" s="66">
        <v>5.325746E-2</v>
      </c>
      <c r="AL221" s="54">
        <v>9.1250000000000001E-4</v>
      </c>
      <c r="AM221" s="54">
        <v>4.1797800000000003E-2</v>
      </c>
      <c r="AN221" s="54">
        <v>27.400853999999999</v>
      </c>
      <c r="AO221" s="54">
        <v>7.7397866000000004</v>
      </c>
      <c r="AP221" s="54">
        <v>2.3087135000000002E-3</v>
      </c>
      <c r="AQ221" s="54">
        <v>2.0849783E-4</v>
      </c>
      <c r="AR221" s="54">
        <v>35.25535</v>
      </c>
      <c r="AS221" s="54">
        <v>0.23384856400000001</v>
      </c>
      <c r="AT221" s="54">
        <v>0.36043322</v>
      </c>
      <c r="AU221" s="54">
        <v>0.100698473</v>
      </c>
      <c r="AV221" s="54">
        <v>0.69498025715153533</v>
      </c>
      <c r="AW221" s="54">
        <v>0.29042448399999998</v>
      </c>
      <c r="AX221" s="54">
        <v>0.51074927999999997</v>
      </c>
      <c r="AY221" s="54">
        <v>0.47236022</v>
      </c>
      <c r="AZ221" s="54">
        <v>1.392504435</v>
      </c>
      <c r="BA221" s="54">
        <v>4.6897840000000003E-2</v>
      </c>
      <c r="BD221" s="59">
        <v>9.0839999999999996E-4</v>
      </c>
      <c r="BE221" s="59">
        <v>4.6933000000000002E-2</v>
      </c>
      <c r="BF221" s="59">
        <v>26.59141</v>
      </c>
      <c r="BG221" s="59">
        <v>7.8557134</v>
      </c>
      <c r="BH221" s="59">
        <v>2.3027935999999998E-3</v>
      </c>
      <c r="BI221" s="59">
        <v>2.1085382E-4</v>
      </c>
      <c r="BJ221" s="59">
        <v>35.238509999999998</v>
      </c>
      <c r="BK221" s="59">
        <v>0.23709460299999999</v>
      </c>
      <c r="BL221" s="59">
        <v>0.37821641</v>
      </c>
      <c r="BM221" s="59">
        <v>0.10750227499999999</v>
      </c>
      <c r="BN221" s="59">
        <v>0.72281328816742352</v>
      </c>
      <c r="BO221" s="59">
        <v>0.29807033999999999</v>
      </c>
      <c r="BP221" s="59">
        <v>0.52443602</v>
      </c>
      <c r="BQ221" s="59">
        <v>0.48829805999999998</v>
      </c>
      <c r="BR221" s="59">
        <v>1.408910857</v>
      </c>
      <c r="BS221" s="59">
        <v>5.0234225E-2</v>
      </c>
    </row>
    <row r="222" spans="2:71" x14ac:dyDescent="0.25">
      <c r="B222" s="52">
        <v>9.4370000000000001E-4</v>
      </c>
      <c r="C222" s="52">
        <v>4.3278200000000003E-2</v>
      </c>
      <c r="D222" s="52">
        <v>23.544989999999999</v>
      </c>
      <c r="E222" s="52">
        <v>8.1501750000000008</v>
      </c>
      <c r="F222" s="52">
        <v>2.2986196000000002E-3</v>
      </c>
      <c r="G222" s="52">
        <v>2.1861824999999999E-4</v>
      </c>
      <c r="H222" s="52">
        <v>35.525368</v>
      </c>
      <c r="I222" s="52">
        <v>0.25272802700000002</v>
      </c>
      <c r="J222" s="52">
        <v>0.35156652999999988</v>
      </c>
      <c r="K222" s="52">
        <v>8.6835938000000001E-2</v>
      </c>
      <c r="L222" s="52">
        <v>0.69113049509610258</v>
      </c>
      <c r="M222" s="52">
        <v>0.26627150999999999</v>
      </c>
      <c r="N222" s="52">
        <v>0.50433733999999997</v>
      </c>
      <c r="O222" s="52">
        <v>0.24540070026729041</v>
      </c>
      <c r="P222" s="52">
        <v>1.072361067767291</v>
      </c>
      <c r="Q222" s="65">
        <v>1.5542601E-2</v>
      </c>
      <c r="T222" s="63">
        <v>9.5730000000000001E-4</v>
      </c>
      <c r="U222" s="63">
        <v>3.7236499999999999E-2</v>
      </c>
      <c r="V222" s="63">
        <v>25.13588</v>
      </c>
      <c r="W222" s="63">
        <v>7.9428359999999998</v>
      </c>
      <c r="X222" s="63">
        <v>2.3146814E-3</v>
      </c>
      <c r="Y222" s="63">
        <v>2.1341743E-4</v>
      </c>
      <c r="Z222" s="63">
        <v>35.586269999999999</v>
      </c>
      <c r="AA222" s="63">
        <v>0.24591642999999999</v>
      </c>
      <c r="AB222" s="63">
        <v>0.32340643000000002</v>
      </c>
      <c r="AC222" s="63">
        <v>7.82247425E-2</v>
      </c>
      <c r="AD222" s="63">
        <v>0.64754760259120148</v>
      </c>
      <c r="AE222" s="63">
        <v>0.25422219000000001</v>
      </c>
      <c r="AF222" s="63">
        <v>0.47888143999999999</v>
      </c>
      <c r="AG222" s="63">
        <v>0.22749789027273629</v>
      </c>
      <c r="AH222" s="63">
        <v>1.019323998272736</v>
      </c>
      <c r="AI222" s="66">
        <v>1.1681164000000001E-2</v>
      </c>
      <c r="AL222" s="54">
        <v>9.7130000000000003E-4</v>
      </c>
      <c r="AM222" s="54">
        <v>3.2782600000000002E-2</v>
      </c>
      <c r="AN222" s="54">
        <v>26.706804000000002</v>
      </c>
      <c r="AO222" s="54">
        <v>7.7359375999999997</v>
      </c>
      <c r="AP222" s="54">
        <v>2.3327048E-3</v>
      </c>
      <c r="AQ222" s="54">
        <v>2.0855383000000001E-4</v>
      </c>
      <c r="AR222" s="54">
        <v>35.655180000000001</v>
      </c>
      <c r="AS222" s="54">
        <v>0.23878901999999999</v>
      </c>
      <c r="AT222" s="54">
        <v>0.29696400000000001</v>
      </c>
      <c r="AU222" s="54">
        <v>7.1336519000000001E-2</v>
      </c>
      <c r="AV222" s="54">
        <v>0.60708953908940977</v>
      </c>
      <c r="AW222" s="54">
        <v>0.24290245999999999</v>
      </c>
      <c r="AX222" s="54">
        <v>0.45456967999999998</v>
      </c>
      <c r="AY222" s="54">
        <v>0.21125129027760869</v>
      </c>
      <c r="AZ222" s="54">
        <v>0.97721018277760874</v>
      </c>
      <c r="BA222" s="54">
        <v>8.3389999999999992E-3</v>
      </c>
      <c r="BD222" s="59">
        <v>9.6369999999999995E-4</v>
      </c>
      <c r="BE222" s="59">
        <v>3.5522499999999999E-2</v>
      </c>
      <c r="BF222" s="59">
        <v>25.889309000000001</v>
      </c>
      <c r="BG222" s="59">
        <v>7.8566919999999998</v>
      </c>
      <c r="BH222" s="59">
        <v>2.325311E-3</v>
      </c>
      <c r="BI222" s="59">
        <v>2.1101550000000001E-4</v>
      </c>
      <c r="BJ222" s="59">
        <v>35.623089999999998</v>
      </c>
      <c r="BK222" s="59">
        <v>0.24245581999999999</v>
      </c>
      <c r="BL222" s="59">
        <v>0.31063844000000002</v>
      </c>
      <c r="BM222" s="59">
        <v>7.6161061299999999E-2</v>
      </c>
      <c r="BN222" s="59">
        <v>0.62925532139214491</v>
      </c>
      <c r="BO222" s="59">
        <v>0.24858317499999999</v>
      </c>
      <c r="BP222" s="59">
        <v>0.46715613</v>
      </c>
      <c r="BQ222" s="59">
        <v>0.22083522028220759</v>
      </c>
      <c r="BR222" s="59">
        <v>0.9870542297822078</v>
      </c>
      <c r="BS222" s="59">
        <v>1.0494877E-2</v>
      </c>
    </row>
    <row r="223" spans="2:71" x14ac:dyDescent="0.25">
      <c r="B223" s="52" t="str">
        <v>NA</v>
      </c>
      <c r="C223" s="52" t="str">
        <v>NA</v>
      </c>
      <c r="D223" s="52" t="str">
        <v>NaN</v>
      </c>
      <c r="E223" s="52" t="str">
        <v>NaN</v>
      </c>
      <c r="F223" s="52" t="str">
        <v>NaN</v>
      </c>
      <c r="G223" s="52" t="str">
        <v>NaN</v>
      </c>
      <c r="H223" s="52" t="str">
        <v>NaN</v>
      </c>
      <c r="I223" s="52" t="str">
        <v>NA</v>
      </c>
      <c r="J223" s="52" t="str">
        <v>NA</v>
      </c>
      <c r="K223" s="52" t="str">
        <v>NA</v>
      </c>
      <c r="L223" s="52" t="str">
        <v>NA</v>
      </c>
      <c r="M223" s="52" t="str">
        <v>NA</v>
      </c>
      <c r="N223" s="52" t="str">
        <v>NA</v>
      </c>
      <c r="O223" s="52" t="str">
        <v>NA</v>
      </c>
      <c r="P223" s="52" t="str">
        <v>NA</v>
      </c>
      <c r="Q223" s="65" t="str">
        <v>NaN</v>
      </c>
      <c r="T223" s="63" t="str">
        <v>NA</v>
      </c>
      <c r="U223" s="63" t="str">
        <v>NA</v>
      </c>
      <c r="V223" s="63" t="str">
        <v>NaN</v>
      </c>
      <c r="W223" s="63" t="str">
        <v>NaN</v>
      </c>
      <c r="X223" s="63" t="str">
        <v>NaN</v>
      </c>
      <c r="Y223" s="63" t="str">
        <v>NaN</v>
      </c>
      <c r="Z223" s="63" t="str">
        <v>NaN</v>
      </c>
      <c r="AA223" s="63" t="str">
        <v>NA</v>
      </c>
      <c r="AB223" s="63" t="str">
        <v>NA</v>
      </c>
      <c r="AC223" s="63" t="str">
        <v>NA</v>
      </c>
      <c r="AD223" s="63" t="str">
        <v>NA</v>
      </c>
      <c r="AE223" s="63" t="str">
        <v>NA</v>
      </c>
      <c r="AF223" s="63" t="str">
        <v>NA</v>
      </c>
      <c r="AG223" s="63" t="str">
        <v>NA</v>
      </c>
      <c r="AH223" s="63" t="str">
        <v>NA</v>
      </c>
      <c r="AI223" s="66" t="str">
        <v>NaN</v>
      </c>
      <c r="AL223" s="54" t="str">
        <v>NA</v>
      </c>
      <c r="AM223" s="54" t="str">
        <v>NA</v>
      </c>
      <c r="AN223" s="54" t="str">
        <v>NaN</v>
      </c>
      <c r="AO223" s="54" t="str">
        <v>NaN</v>
      </c>
      <c r="AP223" s="54" t="str">
        <v>NaN</v>
      </c>
      <c r="AQ223" s="54" t="str">
        <v>NaN</v>
      </c>
      <c r="AR223" s="54" t="str">
        <v>NaN</v>
      </c>
      <c r="AS223" s="54" t="str">
        <v>NA</v>
      </c>
      <c r="AT223" s="54" t="str">
        <v>NA</v>
      </c>
      <c r="AU223" s="54" t="str">
        <v>NA</v>
      </c>
      <c r="AV223" s="54" t="str">
        <v>NA</v>
      </c>
      <c r="AW223" s="54" t="str">
        <v>NA</v>
      </c>
      <c r="AX223" s="54" t="str">
        <v>NA</v>
      </c>
      <c r="AY223" s="54" t="str">
        <v>NA</v>
      </c>
      <c r="AZ223" s="54" t="str">
        <v>NA</v>
      </c>
      <c r="BA223" s="54" t="str">
        <v>NaN</v>
      </c>
      <c r="BD223" s="59" t="str">
        <v>NA</v>
      </c>
      <c r="BE223" s="59" t="str">
        <v>NA</v>
      </c>
      <c r="BF223" s="59" t="str">
        <v>NaN</v>
      </c>
      <c r="BG223" s="59" t="str">
        <v>NaN</v>
      </c>
      <c r="BH223" s="59" t="str">
        <v>NaN</v>
      </c>
      <c r="BI223" s="59" t="str">
        <v>NaN</v>
      </c>
      <c r="BJ223" s="59" t="str">
        <v>NaN</v>
      </c>
      <c r="BK223" s="59" t="str">
        <v>NA</v>
      </c>
      <c r="BL223" s="59" t="str">
        <v>NA</v>
      </c>
      <c r="BM223" s="59" t="str">
        <v>NA</v>
      </c>
      <c r="BN223" s="59" t="str">
        <v>NA</v>
      </c>
      <c r="BO223" s="59" t="str">
        <v>NA</v>
      </c>
      <c r="BP223" s="59" t="str">
        <v>NA</v>
      </c>
      <c r="BQ223" s="59" t="str">
        <v>NA</v>
      </c>
      <c r="BR223" s="59" t="str">
        <v>NA</v>
      </c>
      <c r="BS223" s="59" t="str">
        <v>NaN</v>
      </c>
    </row>
    <row r="224" spans="2:71" x14ac:dyDescent="0.25">
      <c r="B224" s="52" t="str">
        <v>NA</v>
      </c>
      <c r="C224" s="52" t="str">
        <v>NA</v>
      </c>
      <c r="D224" s="52" t="str">
        <v>NaN</v>
      </c>
      <c r="E224" s="52" t="str">
        <v>NaN</v>
      </c>
      <c r="F224" s="52" t="str">
        <v>NaN</v>
      </c>
      <c r="G224" s="52" t="str">
        <v>NaN</v>
      </c>
      <c r="H224" s="52" t="str">
        <v>NaN</v>
      </c>
      <c r="I224" s="52" t="str">
        <v>NA</v>
      </c>
      <c r="J224" s="52" t="str">
        <v>NA</v>
      </c>
      <c r="K224" s="52" t="str">
        <v>NA</v>
      </c>
      <c r="L224" s="52" t="str">
        <v>NA</v>
      </c>
      <c r="M224" s="52" t="str">
        <v>NA</v>
      </c>
      <c r="N224" s="52" t="str">
        <v>NA</v>
      </c>
      <c r="O224" s="52" t="str">
        <v>NA</v>
      </c>
      <c r="P224" s="52" t="str">
        <v>NA</v>
      </c>
      <c r="Q224" s="65" t="str">
        <v>NaN</v>
      </c>
      <c r="T224" s="63" t="str">
        <v>NA</v>
      </c>
      <c r="U224" s="63" t="str">
        <v>NA</v>
      </c>
      <c r="V224" s="63" t="str">
        <v>NaN</v>
      </c>
      <c r="W224" s="63" t="str">
        <v>NaN</v>
      </c>
      <c r="X224" s="63" t="str">
        <v>NaN</v>
      </c>
      <c r="Y224" s="63" t="str">
        <v>NaN</v>
      </c>
      <c r="Z224" s="63" t="str">
        <v>NaN</v>
      </c>
      <c r="AA224" s="63" t="str">
        <v>NA</v>
      </c>
      <c r="AB224" s="63" t="str">
        <v>NA</v>
      </c>
      <c r="AC224" s="63" t="str">
        <v>NA</v>
      </c>
      <c r="AD224" s="63" t="str">
        <v>NA</v>
      </c>
      <c r="AE224" s="63" t="str">
        <v>NA</v>
      </c>
      <c r="AF224" s="63" t="str">
        <v>NA</v>
      </c>
      <c r="AG224" s="63" t="str">
        <v>NA</v>
      </c>
      <c r="AH224" s="63" t="str">
        <v>NA</v>
      </c>
      <c r="AI224" s="66" t="str">
        <v>NaN</v>
      </c>
      <c r="AL224" s="54" t="str">
        <v>NA</v>
      </c>
      <c r="AM224" s="54" t="str">
        <v>NA</v>
      </c>
      <c r="AN224" s="54" t="str">
        <v>NaN</v>
      </c>
      <c r="AO224" s="54" t="str">
        <v>NaN</v>
      </c>
      <c r="AP224" s="54" t="str">
        <v>NaN</v>
      </c>
      <c r="AQ224" s="54" t="str">
        <v>NaN</v>
      </c>
      <c r="AR224" s="54" t="str">
        <v>NaN</v>
      </c>
      <c r="AS224" s="54" t="str">
        <v>NA</v>
      </c>
      <c r="AT224" s="54" t="str">
        <v>NA</v>
      </c>
      <c r="AU224" s="54" t="str">
        <v>NA</v>
      </c>
      <c r="AV224" s="54" t="str">
        <v>NA</v>
      </c>
      <c r="AW224" s="54" t="str">
        <v>NA</v>
      </c>
      <c r="AX224" s="54" t="str">
        <v>NA</v>
      </c>
      <c r="AY224" s="54" t="str">
        <v>NA</v>
      </c>
      <c r="AZ224" s="54" t="str">
        <v>NA</v>
      </c>
      <c r="BA224" s="54" t="str">
        <v>NaN</v>
      </c>
      <c r="BD224" s="59" t="str">
        <v>NA</v>
      </c>
      <c r="BE224" s="59" t="str">
        <v>NA</v>
      </c>
      <c r="BF224" s="59" t="str">
        <v>NaN</v>
      </c>
      <c r="BG224" s="59" t="str">
        <v>NaN</v>
      </c>
      <c r="BH224" s="59" t="str">
        <v>NaN</v>
      </c>
      <c r="BI224" s="59" t="str">
        <v>NaN</v>
      </c>
      <c r="BJ224" s="59" t="str">
        <v>NaN</v>
      </c>
      <c r="BK224" s="59" t="str">
        <v>NA</v>
      </c>
      <c r="BL224" s="59" t="str">
        <v>NA</v>
      </c>
      <c r="BM224" s="59" t="str">
        <v>NA</v>
      </c>
      <c r="BN224" s="59" t="str">
        <v>NA</v>
      </c>
      <c r="BO224" s="59" t="str">
        <v>NA</v>
      </c>
      <c r="BP224" s="59" t="str">
        <v>NA</v>
      </c>
      <c r="BQ224" s="59" t="str">
        <v>NA</v>
      </c>
      <c r="BR224" s="59" t="str">
        <v>NA</v>
      </c>
      <c r="BS224" s="59" t="str">
        <v>NaN</v>
      </c>
    </row>
    <row r="225" spans="2:71" x14ac:dyDescent="0.25">
      <c r="B225" s="52" t="str">
        <v>NA</v>
      </c>
      <c r="C225" s="52" t="str">
        <v>NA</v>
      </c>
      <c r="D225" s="52" t="str">
        <v>NaN</v>
      </c>
      <c r="E225" s="52" t="str">
        <v>NaN</v>
      </c>
      <c r="F225" s="52" t="str">
        <v>NaN</v>
      </c>
      <c r="G225" s="52" t="str">
        <v>NaN</v>
      </c>
      <c r="H225" s="52" t="str">
        <v>NaN</v>
      </c>
      <c r="I225" s="52" t="str">
        <v>NA</v>
      </c>
      <c r="J225" s="52" t="str">
        <v>NA</v>
      </c>
      <c r="K225" s="52" t="str">
        <v>NA</v>
      </c>
      <c r="L225" s="52" t="str">
        <v>NA</v>
      </c>
      <c r="M225" s="52" t="str">
        <v>NA</v>
      </c>
      <c r="N225" s="52" t="str">
        <v>NA</v>
      </c>
      <c r="O225" s="52" t="str">
        <v>NA</v>
      </c>
      <c r="P225" s="52" t="str">
        <v>NA</v>
      </c>
      <c r="Q225" s="65" t="str">
        <v>NaN</v>
      </c>
      <c r="T225" s="63" t="str">
        <v>NA</v>
      </c>
      <c r="U225" s="63" t="str">
        <v>NA</v>
      </c>
      <c r="V225" s="63" t="str">
        <v>NaN</v>
      </c>
      <c r="W225" s="63" t="str">
        <v>NaN</v>
      </c>
      <c r="X225" s="63" t="str">
        <v>NaN</v>
      </c>
      <c r="Y225" s="63" t="str">
        <v>NaN</v>
      </c>
      <c r="Z225" s="63" t="str">
        <v>NaN</v>
      </c>
      <c r="AA225" s="63" t="str">
        <v>NA</v>
      </c>
      <c r="AB225" s="63" t="str">
        <v>NA</v>
      </c>
      <c r="AC225" s="63" t="str">
        <v>NA</v>
      </c>
      <c r="AD225" s="63" t="str">
        <v>NA</v>
      </c>
      <c r="AE225" s="63" t="str">
        <v>NA</v>
      </c>
      <c r="AF225" s="63" t="str">
        <v>NA</v>
      </c>
      <c r="AG225" s="63" t="str">
        <v>NA</v>
      </c>
      <c r="AH225" s="63" t="str">
        <v>NA</v>
      </c>
      <c r="AI225" s="66" t="str">
        <v>NaN</v>
      </c>
      <c r="AL225" s="54" t="str">
        <v>NA</v>
      </c>
      <c r="AM225" s="54" t="str">
        <v>NA</v>
      </c>
      <c r="AN225" s="54" t="str">
        <v>NaN</v>
      </c>
      <c r="AO225" s="54" t="str">
        <v>NaN</v>
      </c>
      <c r="AP225" s="54" t="str">
        <v>NaN</v>
      </c>
      <c r="AQ225" s="54" t="str">
        <v>NaN</v>
      </c>
      <c r="AR225" s="54" t="str">
        <v>NaN</v>
      </c>
      <c r="AS225" s="54" t="str">
        <v>NA</v>
      </c>
      <c r="AT225" s="54" t="str">
        <v>NA</v>
      </c>
      <c r="AU225" s="54" t="str">
        <v>NA</v>
      </c>
      <c r="AV225" s="54" t="str">
        <v>NA</v>
      </c>
      <c r="AW225" s="54" t="str">
        <v>NA</v>
      </c>
      <c r="AX225" s="54" t="str">
        <v>NA</v>
      </c>
      <c r="AY225" s="54" t="str">
        <v>NA</v>
      </c>
      <c r="AZ225" s="54" t="str">
        <v>NA</v>
      </c>
      <c r="BA225" s="54" t="str">
        <v>NaN</v>
      </c>
      <c r="BD225" s="59" t="str">
        <v>NA</v>
      </c>
      <c r="BE225" s="59" t="str">
        <v>NA</v>
      </c>
      <c r="BF225" s="59" t="str">
        <v>NaN</v>
      </c>
      <c r="BG225" s="59" t="str">
        <v>NaN</v>
      </c>
      <c r="BH225" s="59" t="str">
        <v>NaN</v>
      </c>
      <c r="BI225" s="59" t="str">
        <v>NaN</v>
      </c>
      <c r="BJ225" s="59" t="str">
        <v>NaN</v>
      </c>
      <c r="BK225" s="59" t="str">
        <v>NA</v>
      </c>
      <c r="BL225" s="59" t="str">
        <v>NA</v>
      </c>
      <c r="BM225" s="59" t="str">
        <v>NA</v>
      </c>
      <c r="BN225" s="59" t="str">
        <v>NA</v>
      </c>
      <c r="BO225" s="59" t="str">
        <v>NA</v>
      </c>
      <c r="BP225" s="59" t="str">
        <v>NA</v>
      </c>
      <c r="BQ225" s="59" t="str">
        <v>NA</v>
      </c>
      <c r="BR225" s="59" t="str">
        <v>NA</v>
      </c>
      <c r="BS225" s="59" t="str">
        <v>NaN</v>
      </c>
    </row>
    <row r="226" spans="2:71" x14ac:dyDescent="0.25">
      <c r="B226" s="52" t="str" cm="1">
        <f t="array" ref="B226:B233">TRANSPOSE(Fe!AC27:AJ27)</f>
        <v>NA</v>
      </c>
      <c r="C226" s="52" t="str" cm="1">
        <f t="array" ref="C226:C233">TRANSPOSE('PO4'!AC27:AJ27)</f>
        <v>NA</v>
      </c>
      <c r="D226" s="52" t="str" cm="1">
        <f t="array" ref="D226:D233">TRANSPOSE(surface_T!AC27:AJ27)</f>
        <v>NaN</v>
      </c>
      <c r="E226" s="52" t="str" cm="1">
        <f t="array" ref="E226:E233">TRANSPOSE(surface_ph!AC27:AJ27)</f>
        <v>NaN</v>
      </c>
      <c r="F226" s="52" t="str" cm="1">
        <f t="array" ref="F226:F233">TRANSPOSE(surface_Alk!AC27:AJ27)</f>
        <v>NaN</v>
      </c>
      <c r="G226" s="52" t="str" cm="1">
        <f t="array" ref="G226:G233">TRANSPOSE(surface_oxugen!AC27:AJ27)</f>
        <v>NaN</v>
      </c>
      <c r="H226" s="52" t="str" cm="1">
        <f t="array" ref="H226:H233">TRANSPOSE(Surface_sal!AC27:AJ27)</f>
        <v>NaN</v>
      </c>
      <c r="I226" s="52" t="str" cm="1">
        <f t="array" ref="I226:I233">TRANSPOSE(picophyto!AC27:AJ27)</f>
        <v>NA</v>
      </c>
      <c r="J226" s="52" t="str" cm="1">
        <f t="array" ref="J226:J233">TRANSPOSE(nanophyto!AC27:AJ27)</f>
        <v>NA</v>
      </c>
      <c r="K226" s="52" t="str" cm="1">
        <f t="array" ref="K226:K233">TRANSPOSE(microphyto!AC27:AJ27)</f>
        <v>NA</v>
      </c>
      <c r="L226" s="52" t="str" cm="1">
        <f t="array" ref="L226:L233">TRANSPOSE(total_phyto!AC27:AJ27)</f>
        <v>NA</v>
      </c>
      <c r="M226" s="52" t="str" cm="1">
        <f t="array" ref="M226:M233">TRANSPOSE(nanozoo!AC27:AJ27)</f>
        <v>NA</v>
      </c>
      <c r="N226" s="52" t="str" cm="1">
        <f t="array" ref="N226:N233">TRANSPOSE(microzoo!AC27:AJ27)</f>
        <v>NA</v>
      </c>
      <c r="O226" s="52" t="str" cm="1">
        <f t="array" ref="O226:O233">TRANSPOSE(mesozoo!AC27:AJ27)</f>
        <v>NA</v>
      </c>
      <c r="P226" s="52" t="str" cm="1">
        <f t="array" ref="P226:P233">TRANSPOSE(total_zoo!AC27:AJ27)</f>
        <v>NA</v>
      </c>
      <c r="Q226" s="65" t="str" cm="1">
        <f t="array" ref="Q226:Q233">TRANSPOSE(foram!AC27:AJ27)</f>
        <v>NaN</v>
      </c>
      <c r="T226" s="63" t="str" cm="1">
        <f t="array" ref="T226:T233">TRANSPOSE(Fe!AC138:AJ138)</f>
        <v>NA</v>
      </c>
      <c r="U226" s="63" t="str" cm="1">
        <f t="array" ref="U226:U233">TRANSPOSE('PO4'!AC138:AJ138)</f>
        <v>NA</v>
      </c>
      <c r="V226" s="63" t="str" cm="1">
        <f t="array" ref="V226:V233">TRANSPOSE(surface_T!AC138:AJ138)</f>
        <v>NaN</v>
      </c>
      <c r="W226" s="63" t="str" cm="1">
        <f t="array" ref="W226:W233">TRANSPOSE(surface_ph!AC138:AJ138)</f>
        <v>NaN</v>
      </c>
      <c r="X226" s="63" t="str" cm="1">
        <f t="array" ref="X226:X233">TRANSPOSE(surface_Alk!AC138:AJ138)</f>
        <v>NaN</v>
      </c>
      <c r="Y226" s="63" t="str" cm="1">
        <f t="array" ref="Y226:Y233">TRANSPOSE(surface_oxugen!AC138:AJ138)</f>
        <v>NaN</v>
      </c>
      <c r="Z226" s="63" t="str" cm="1">
        <f t="array" ref="Z226:Z233">TRANSPOSE(Surface_sal!AC138:AJ138)</f>
        <v>NaN</v>
      </c>
      <c r="AA226" s="63" t="str" cm="1">
        <f t="array" ref="AA226:AA233">TRANSPOSE(picophyto!AC138:AJ138)</f>
        <v>NA</v>
      </c>
      <c r="AB226" s="63" t="str" cm="1">
        <f t="array" ref="AB226:AB233">TRANSPOSE(nanophyto!AC138:AJ138)</f>
        <v>NA</v>
      </c>
      <c r="AC226" s="63" t="str" cm="1">
        <f t="array" ref="AC226:AC233">TRANSPOSE(microphyto!AC138:AJ138)</f>
        <v>NA</v>
      </c>
      <c r="AD226" s="63" t="str" cm="1">
        <f t="array" ref="AD226:AD233">TRANSPOSE(total_phyto!AC138:AJ138)</f>
        <v>NA</v>
      </c>
      <c r="AE226" s="63" t="str" cm="1">
        <f t="array" ref="AE226:AE233">TRANSPOSE(nanozoo!AC138:AJ138)</f>
        <v>NA</v>
      </c>
      <c r="AF226" s="63" t="str" cm="1">
        <f t="array" ref="AF226:AF233">TRANSPOSE(microzoo!AC138:AJ138)</f>
        <v>NA</v>
      </c>
      <c r="AG226" s="63" t="str" cm="1">
        <f t="array" ref="AG226:AG233">TRANSPOSE(mesozoo!AC138:AJ138)</f>
        <v>NA</v>
      </c>
      <c r="AH226" s="63" t="str" cm="1">
        <f t="array" ref="AH226:AH233">TRANSPOSE(total_zoo!AC138:AJ138)</f>
        <v>NA</v>
      </c>
      <c r="AI226" s="66" t="str" cm="1">
        <f t="array" ref="AI226:AI233">TRANSPOSE(foram!AC138:AJ138)</f>
        <v>NaN</v>
      </c>
      <c r="AL226" s="54" t="str" cm="1">
        <f t="array" ref="AL226:AL233">TRANSPOSE(Fe!AC175:AJ175)</f>
        <v>NA</v>
      </c>
      <c r="AM226" s="54" t="str" cm="1">
        <f t="array" ref="AM226:AM233">TRANSPOSE('PO4'!AC175:AJ175)</f>
        <v>NA</v>
      </c>
      <c r="AN226" s="54" t="str" cm="1">
        <f t="array" ref="AN226:AN233">TRANSPOSE(surface_T!AC175:AJ175)</f>
        <v>NaN</v>
      </c>
      <c r="AO226" s="54" t="str" cm="1">
        <f t="array" ref="AO226:AO233">TRANSPOSE(surface_ph!AC175:AJ175)</f>
        <v>NaN</v>
      </c>
      <c r="AP226" s="54" t="str" cm="1">
        <f t="array" ref="AP226:AP233">TRANSPOSE(surface_Alk!AC175:AJ175)</f>
        <v>NaN</v>
      </c>
      <c r="AQ226" s="54" t="str" cm="1">
        <f t="array" ref="AQ226:AQ233">TRANSPOSE(surface_oxugen!AC175:AJ175)</f>
        <v>NaN</v>
      </c>
      <c r="AR226" s="54" t="str" cm="1">
        <f t="array" ref="AR226:AR233">TRANSPOSE(Surface_sal!AC175:AJ175)</f>
        <v>NaN</v>
      </c>
      <c r="AS226" s="54" t="str" cm="1">
        <f t="array" ref="AS226:AS233">TRANSPOSE(picophyto!AC175:AJ175)</f>
        <v>NA</v>
      </c>
      <c r="AT226" s="54" t="str" cm="1">
        <f t="array" ref="AT226:AT233">TRANSPOSE(nanophyto!AC175:AJ175)</f>
        <v>NA</v>
      </c>
      <c r="AU226" s="54" t="str" cm="1">
        <f t="array" ref="AU226:AU233">TRANSPOSE(microphyto!AC175:AJ175)</f>
        <v>NA</v>
      </c>
      <c r="AV226" s="54" t="str" cm="1">
        <f t="array" ref="AV226:AV233">TRANSPOSE(total_phyto!AC175:AJ175)</f>
        <v>NA</v>
      </c>
      <c r="AW226" s="54" t="str" cm="1">
        <f t="array" ref="AW226:AW233">TRANSPOSE(nanozoo!AC175:AJ175)</f>
        <v>NA</v>
      </c>
      <c r="AX226" s="54" t="str" cm="1">
        <f t="array" ref="AX226:AX233">TRANSPOSE(microzoo!AC175:AJ175)</f>
        <v>NA</v>
      </c>
      <c r="AY226" s="54" t="str" cm="1">
        <f t="array" ref="AY226:AY233">TRANSPOSE(mesozoo!AC175:AJ175)</f>
        <v>NA</v>
      </c>
      <c r="AZ226" s="54" t="str" cm="1">
        <f t="array" ref="AZ226:AZ233">TRANSPOSE(total_zoo!AC175:AJ175)</f>
        <v>NA</v>
      </c>
      <c r="BA226" s="54" t="str" cm="1">
        <f t="array" ref="BA226:BA233">TRANSPOSE(foram!AC175:AJ175)</f>
        <v>NaN</v>
      </c>
      <c r="BD226" s="59" t="str" cm="1">
        <f t="array" ref="BD226:BD233">TRANSPOSE(Fe!AC101:AJ101)</f>
        <v>NA</v>
      </c>
      <c r="BE226" s="59" t="str" cm="1">
        <f t="array" ref="BE226:BE233">TRANSPOSE('PO4'!AC101:AJ101)</f>
        <v>NA</v>
      </c>
      <c r="BF226" s="59" t="str" cm="1">
        <f t="array" ref="BF226:BF233">TRANSPOSE(surface_T!AC101:AJ101)</f>
        <v>NaN</v>
      </c>
      <c r="BG226" s="59" t="str" cm="1">
        <f t="array" ref="BG226:BG233">TRANSPOSE(surface_ph!AC101:AJ101)</f>
        <v>NaN</v>
      </c>
      <c r="BH226" s="59" t="str" cm="1">
        <f t="array" ref="BH226:BH233">TRANSPOSE(surface_Alk!AC101:AJ101)</f>
        <v>NaN</v>
      </c>
      <c r="BI226" s="59" t="str" cm="1">
        <f t="array" ref="BI226:BI233">TRANSPOSE(surface_oxugen!AC101:AJ101)</f>
        <v>NaN</v>
      </c>
      <c r="BJ226" s="59" t="str" cm="1">
        <f t="array" ref="BJ226:BJ233">TRANSPOSE(Surface_sal!AC101:AJ101)</f>
        <v>NaN</v>
      </c>
      <c r="BK226" s="59" t="str" cm="1">
        <f t="array" ref="BK226:BK233">TRANSPOSE(picophyto!AC101:AJ101)</f>
        <v>NA</v>
      </c>
      <c r="BL226" s="59" t="str" cm="1">
        <f t="array" ref="BL226:BL233">TRANSPOSE(nanophyto!AC101:AJ101)</f>
        <v>NA</v>
      </c>
      <c r="BM226" s="59" t="str" cm="1">
        <f t="array" ref="BM226:BM233">TRANSPOSE(microphyto!AC101:AJ101)</f>
        <v>NA</v>
      </c>
      <c r="BN226" s="59" t="str" cm="1">
        <f t="array" ref="BN226:BN233">TRANSPOSE(total_phyto!AC101:AJ101)</f>
        <v>NA</v>
      </c>
      <c r="BO226" s="59" t="str" cm="1">
        <f t="array" ref="BO226:BO233">TRANSPOSE(nanozoo!AC101:AJ101)</f>
        <v>NA</v>
      </c>
      <c r="BP226" s="59" t="str" cm="1">
        <f t="array" ref="BP226:BP233">TRANSPOSE(microzoo!AC101:AJ101)</f>
        <v>NA</v>
      </c>
      <c r="BQ226" s="59" t="str" cm="1">
        <f t="array" ref="BQ226:BQ233">TRANSPOSE(mesozoo!AC101:AJ101)</f>
        <v>NA</v>
      </c>
      <c r="BR226" s="59" t="str" cm="1">
        <f t="array" ref="BR226:BR233">TRANSPOSE(total_zoo!AC101:AJ101)</f>
        <v>NA</v>
      </c>
      <c r="BS226" s="59" t="str" cm="1">
        <f t="array" ref="BS226:BS233">TRANSPOSE(foram!AC101:AJ101)</f>
        <v>NaN</v>
      </c>
    </row>
    <row r="227" spans="2:71" x14ac:dyDescent="0.25">
      <c r="B227" s="52" t="str">
        <v>NA</v>
      </c>
      <c r="C227" s="52" t="str">
        <v>NA</v>
      </c>
      <c r="D227" s="52" t="str">
        <v>NaN</v>
      </c>
      <c r="E227" s="52" t="str">
        <v>NaN</v>
      </c>
      <c r="F227" s="52" t="str">
        <v>NaN</v>
      </c>
      <c r="G227" s="52" t="str">
        <v>NaN</v>
      </c>
      <c r="H227" s="52" t="str">
        <v>NaN</v>
      </c>
      <c r="I227" s="52" t="str">
        <v>NA</v>
      </c>
      <c r="J227" s="52" t="str">
        <v>NA</v>
      </c>
      <c r="K227" s="52" t="str">
        <v>NA</v>
      </c>
      <c r="L227" s="52" t="str">
        <v>NA</v>
      </c>
      <c r="M227" s="52" t="str">
        <v>NA</v>
      </c>
      <c r="N227" s="52" t="str">
        <v>NA</v>
      </c>
      <c r="O227" s="52" t="str">
        <v>NA</v>
      </c>
      <c r="P227" s="52" t="str">
        <v>NA</v>
      </c>
      <c r="Q227" s="65" t="str">
        <v>NaN</v>
      </c>
      <c r="T227" s="63" t="str">
        <v>NA</v>
      </c>
      <c r="U227" s="63" t="str">
        <v>NA</v>
      </c>
      <c r="V227" s="63" t="str">
        <v>NaN</v>
      </c>
      <c r="W227" s="63" t="str">
        <v>NaN</v>
      </c>
      <c r="X227" s="63" t="str">
        <v>NaN</v>
      </c>
      <c r="Y227" s="63" t="str">
        <v>NaN</v>
      </c>
      <c r="Z227" s="63" t="str">
        <v>NaN</v>
      </c>
      <c r="AA227" s="63" t="str">
        <v>NA</v>
      </c>
      <c r="AB227" s="63" t="str">
        <v>NA</v>
      </c>
      <c r="AC227" s="63" t="str">
        <v>NA</v>
      </c>
      <c r="AD227" s="63" t="str">
        <v>NA</v>
      </c>
      <c r="AE227" s="63" t="str">
        <v>NA</v>
      </c>
      <c r="AF227" s="63" t="str">
        <v>NA</v>
      </c>
      <c r="AG227" s="63" t="str">
        <v>NA</v>
      </c>
      <c r="AH227" s="63" t="str">
        <v>NA</v>
      </c>
      <c r="AI227" s="66" t="str">
        <v>NaN</v>
      </c>
      <c r="AL227" s="54" t="str">
        <v>NA</v>
      </c>
      <c r="AM227" s="54" t="str">
        <v>NA</v>
      </c>
      <c r="AN227" s="54" t="str">
        <v>NaN</v>
      </c>
      <c r="AO227" s="54" t="str">
        <v>NaN</v>
      </c>
      <c r="AP227" s="54" t="str">
        <v>NaN</v>
      </c>
      <c r="AQ227" s="54" t="str">
        <v>NaN</v>
      </c>
      <c r="AR227" s="54" t="str">
        <v>NaN</v>
      </c>
      <c r="AS227" s="54" t="str">
        <v>NA</v>
      </c>
      <c r="AT227" s="54" t="str">
        <v>NA</v>
      </c>
      <c r="AU227" s="54" t="str">
        <v>NA</v>
      </c>
      <c r="AV227" s="54" t="str">
        <v>NA</v>
      </c>
      <c r="AW227" s="54" t="str">
        <v>NA</v>
      </c>
      <c r="AX227" s="54" t="str">
        <v>NA</v>
      </c>
      <c r="AY227" s="54" t="str">
        <v>NA</v>
      </c>
      <c r="AZ227" s="54" t="str">
        <v>NA</v>
      </c>
      <c r="BA227" s="54" t="str">
        <v>NaN</v>
      </c>
      <c r="BD227" s="59" t="str">
        <v>NA</v>
      </c>
      <c r="BE227" s="59" t="str">
        <v>NA</v>
      </c>
      <c r="BF227" s="59" t="str">
        <v>NaN</v>
      </c>
      <c r="BG227" s="59" t="str">
        <v>NaN</v>
      </c>
      <c r="BH227" s="59" t="str">
        <v>NaN</v>
      </c>
      <c r="BI227" s="59" t="str">
        <v>NaN</v>
      </c>
      <c r="BJ227" s="59" t="str">
        <v>NaN</v>
      </c>
      <c r="BK227" s="59" t="str">
        <v>NA</v>
      </c>
      <c r="BL227" s="59" t="str">
        <v>NA</v>
      </c>
      <c r="BM227" s="59" t="str">
        <v>NA</v>
      </c>
      <c r="BN227" s="59" t="str">
        <v>NA</v>
      </c>
      <c r="BO227" s="59" t="str">
        <v>NA</v>
      </c>
      <c r="BP227" s="59" t="str">
        <v>NA</v>
      </c>
      <c r="BQ227" s="59" t="str">
        <v>NA</v>
      </c>
      <c r="BR227" s="59" t="str">
        <v>NA</v>
      </c>
      <c r="BS227" s="59" t="str">
        <v>NaN</v>
      </c>
    </row>
    <row r="228" spans="2:71" x14ac:dyDescent="0.25">
      <c r="B228" s="52" t="str">
        <v>NA</v>
      </c>
      <c r="C228" s="52" t="str">
        <v>NA</v>
      </c>
      <c r="D228" s="52" t="str">
        <v>NaN</v>
      </c>
      <c r="E228" s="52" t="str">
        <v>NaN</v>
      </c>
      <c r="F228" s="52" t="str">
        <v>NaN</v>
      </c>
      <c r="G228" s="52" t="str">
        <v>NaN</v>
      </c>
      <c r="H228" s="52" t="str">
        <v>NaN</v>
      </c>
      <c r="I228" s="52" t="str">
        <v>NA</v>
      </c>
      <c r="J228" s="52" t="str">
        <v>NA</v>
      </c>
      <c r="K228" s="52" t="str">
        <v>NA</v>
      </c>
      <c r="L228" s="52" t="str">
        <v>NA</v>
      </c>
      <c r="M228" s="52" t="str">
        <v>NA</v>
      </c>
      <c r="N228" s="52" t="str">
        <v>NA</v>
      </c>
      <c r="O228" s="52" t="str">
        <v>NA</v>
      </c>
      <c r="P228" s="52" t="str">
        <v>NA</v>
      </c>
      <c r="Q228" s="65" t="str">
        <v>NaN</v>
      </c>
      <c r="T228" s="63" t="str">
        <v>NA</v>
      </c>
      <c r="U228" s="63" t="str">
        <v>NA</v>
      </c>
      <c r="V228" s="63" t="str">
        <v>NaN</v>
      </c>
      <c r="W228" s="63" t="str">
        <v>NaN</v>
      </c>
      <c r="X228" s="63" t="str">
        <v>NaN</v>
      </c>
      <c r="Y228" s="63" t="str">
        <v>NaN</v>
      </c>
      <c r="Z228" s="63" t="str">
        <v>NaN</v>
      </c>
      <c r="AA228" s="63" t="str">
        <v>NA</v>
      </c>
      <c r="AB228" s="63" t="str">
        <v>NA</v>
      </c>
      <c r="AC228" s="63" t="str">
        <v>NA</v>
      </c>
      <c r="AD228" s="63" t="str">
        <v>NA</v>
      </c>
      <c r="AE228" s="63" t="str">
        <v>NA</v>
      </c>
      <c r="AF228" s="63" t="str">
        <v>NA</v>
      </c>
      <c r="AG228" s="63" t="str">
        <v>NA</v>
      </c>
      <c r="AH228" s="63" t="str">
        <v>NA</v>
      </c>
      <c r="AI228" s="66" t="str">
        <v>NaN</v>
      </c>
      <c r="AL228" s="54" t="str">
        <v>NA</v>
      </c>
      <c r="AM228" s="54" t="str">
        <v>NA</v>
      </c>
      <c r="AN228" s="54" t="str">
        <v>NaN</v>
      </c>
      <c r="AO228" s="54" t="str">
        <v>NaN</v>
      </c>
      <c r="AP228" s="54" t="str">
        <v>NaN</v>
      </c>
      <c r="AQ228" s="54" t="str">
        <v>NaN</v>
      </c>
      <c r="AR228" s="54" t="str">
        <v>NaN</v>
      </c>
      <c r="AS228" s="54" t="str">
        <v>NA</v>
      </c>
      <c r="AT228" s="54" t="str">
        <v>NA</v>
      </c>
      <c r="AU228" s="54" t="str">
        <v>NA</v>
      </c>
      <c r="AV228" s="54" t="str">
        <v>NA</v>
      </c>
      <c r="AW228" s="54" t="str">
        <v>NA</v>
      </c>
      <c r="AX228" s="54" t="str">
        <v>NA</v>
      </c>
      <c r="AY228" s="54" t="str">
        <v>NA</v>
      </c>
      <c r="AZ228" s="54" t="str">
        <v>NA</v>
      </c>
      <c r="BA228" s="54" t="str">
        <v>NaN</v>
      </c>
      <c r="BD228" s="59" t="str">
        <v>NA</v>
      </c>
      <c r="BE228" s="59" t="str">
        <v>NA</v>
      </c>
      <c r="BF228" s="59" t="str">
        <v>NaN</v>
      </c>
      <c r="BG228" s="59" t="str">
        <v>NaN</v>
      </c>
      <c r="BH228" s="59" t="str">
        <v>NaN</v>
      </c>
      <c r="BI228" s="59" t="str">
        <v>NaN</v>
      </c>
      <c r="BJ228" s="59" t="str">
        <v>NaN</v>
      </c>
      <c r="BK228" s="59" t="str">
        <v>NA</v>
      </c>
      <c r="BL228" s="59" t="str">
        <v>NA</v>
      </c>
      <c r="BM228" s="59" t="str">
        <v>NA</v>
      </c>
      <c r="BN228" s="59" t="str">
        <v>NA</v>
      </c>
      <c r="BO228" s="59" t="str">
        <v>NA</v>
      </c>
      <c r="BP228" s="59" t="str">
        <v>NA</v>
      </c>
      <c r="BQ228" s="59" t="str">
        <v>NA</v>
      </c>
      <c r="BR228" s="59" t="str">
        <v>NA</v>
      </c>
      <c r="BS228" s="59" t="str">
        <v>NaN</v>
      </c>
    </row>
    <row r="229" spans="2:71" x14ac:dyDescent="0.25">
      <c r="B229" s="52">
        <v>1.1846999999999999E-3</v>
      </c>
      <c r="C229" s="52">
        <v>6.8970000000000004E-3</v>
      </c>
      <c r="D229" s="52">
        <v>23.664290000000001</v>
      </c>
      <c r="E229" s="52">
        <v>8.1687940000000001</v>
      </c>
      <c r="F229" s="52">
        <v>2.277589E-3</v>
      </c>
      <c r="G229" s="52">
        <v>2.1987627000000001E-4</v>
      </c>
      <c r="H229" s="52">
        <v>35.120902999999998</v>
      </c>
      <c r="I229" s="52">
        <v>0.26624604000000002</v>
      </c>
      <c r="J229" s="52">
        <v>0.35290194000000003</v>
      </c>
      <c r="K229" s="52">
        <v>3.7480097071873018E-2</v>
      </c>
      <c r="L229" s="52">
        <v>0.65662807709374404</v>
      </c>
      <c r="M229" s="52">
        <v>0.30095544600000002</v>
      </c>
      <c r="N229" s="52">
        <v>0.49856700999999998</v>
      </c>
      <c r="O229" s="52">
        <v>0.2944388401376456</v>
      </c>
      <c r="P229" s="52">
        <v>1.150243002137646</v>
      </c>
      <c r="Q229" s="65">
        <v>6.9896736999999999E-3</v>
      </c>
      <c r="T229" s="63">
        <v>1.2019999999999999E-3</v>
      </c>
      <c r="U229" s="63">
        <v>5.4672999999999996E-3</v>
      </c>
      <c r="V229" s="63">
        <v>25.249528999999999</v>
      </c>
      <c r="W229" s="63">
        <v>7.9559626999999997</v>
      </c>
      <c r="X229" s="63">
        <v>2.2903160000000001E-3</v>
      </c>
      <c r="Y229" s="63">
        <v>2.1453478E-4</v>
      </c>
      <c r="Z229" s="63">
        <v>35.155223999999997</v>
      </c>
      <c r="AA229" s="63">
        <v>0.25820679600000002</v>
      </c>
      <c r="AB229" s="63">
        <v>0.31571432500000002</v>
      </c>
      <c r="AC229" s="63">
        <v>3.1599093067395348E-2</v>
      </c>
      <c r="AD229" s="63">
        <v>0.60552021408836254</v>
      </c>
      <c r="AE229" s="63">
        <v>0.285472436</v>
      </c>
      <c r="AF229" s="63">
        <v>0.47110701999999988</v>
      </c>
      <c r="AG229" s="63">
        <v>0.27046850012963253</v>
      </c>
      <c r="AH229" s="63">
        <v>1.084730844329632</v>
      </c>
      <c r="AI229" s="66">
        <v>1.4175663E-3</v>
      </c>
      <c r="AL229" s="54">
        <v>1.2153999999999999E-3</v>
      </c>
      <c r="AM229" s="54">
        <v>4.3483999999999997E-3</v>
      </c>
      <c r="AN229" s="54">
        <v>26.802837</v>
      </c>
      <c r="AO229" s="54">
        <v>7.7435283999999998</v>
      </c>
      <c r="AP229" s="54">
        <v>2.305142E-3</v>
      </c>
      <c r="AQ229" s="54">
        <v>2.0959991999999999E-4</v>
      </c>
      <c r="AR229" s="54">
        <v>35.196365</v>
      </c>
      <c r="AS229" s="54">
        <v>0.24910618600000001</v>
      </c>
      <c r="AT229" s="54">
        <v>0.28260277499999997</v>
      </c>
      <c r="AU229" s="54">
        <v>2.623004106273585E-2</v>
      </c>
      <c r="AV229" s="54">
        <v>0.55793900208260028</v>
      </c>
      <c r="AW229" s="54">
        <v>0.27094170000000001</v>
      </c>
      <c r="AX229" s="54">
        <v>0.44569161000000002</v>
      </c>
      <c r="AY229" s="54">
        <v>0.24912551012322831</v>
      </c>
      <c r="AZ229" s="54">
        <v>1.0339583696792281</v>
      </c>
      <c r="BA229" s="54">
        <v>6.2666173999999996E-9</v>
      </c>
      <c r="BD229" s="59">
        <v>1.2061999999999999E-3</v>
      </c>
      <c r="BE229" s="59">
        <v>4.9198000000000002E-3</v>
      </c>
      <c r="BF229" s="59">
        <v>25.983799000000001</v>
      </c>
      <c r="BG229" s="59">
        <v>7.8682485</v>
      </c>
      <c r="BH229" s="59">
        <v>2.2995186000000002E-3</v>
      </c>
      <c r="BI229" s="59">
        <v>2.1217261E-4</v>
      </c>
      <c r="BJ229" s="59">
        <v>35.17998</v>
      </c>
      <c r="BK229" s="59">
        <v>0.25392817000000001</v>
      </c>
      <c r="BL229" s="59">
        <v>0.29985393999999999</v>
      </c>
      <c r="BM229" s="59">
        <v>2.911975606541602E-2</v>
      </c>
      <c r="BN229" s="59">
        <v>0.58290186608593553</v>
      </c>
      <c r="BO229" s="59">
        <v>0.27857752000000002</v>
      </c>
      <c r="BP229" s="59">
        <v>0.45911798999999998</v>
      </c>
      <c r="BQ229" s="59">
        <v>0.26026443012650652</v>
      </c>
      <c r="BR229" s="59">
        <v>1.045680612682506</v>
      </c>
      <c r="BS229" s="59">
        <v>2.6535537000000002E-5</v>
      </c>
    </row>
    <row r="230" spans="2:71" x14ac:dyDescent="0.25">
      <c r="B230" s="52">
        <v>1.0352E-3</v>
      </c>
      <c r="C230" s="52">
        <v>0.10018440000000001</v>
      </c>
      <c r="D230" s="52">
        <v>21.850722999999999</v>
      </c>
      <c r="E230" s="52">
        <v>8.1550340000000006</v>
      </c>
      <c r="F230" s="52">
        <v>2.2967192000000001E-3</v>
      </c>
      <c r="G230" s="52">
        <v>2.2086925000000001E-4</v>
      </c>
      <c r="H230" s="52">
        <v>35.457900000000002</v>
      </c>
      <c r="I230" s="52">
        <v>0.24549562999999999</v>
      </c>
      <c r="J230" s="52">
        <v>0.40439910000000001</v>
      </c>
      <c r="K230" s="52">
        <v>0.16006053000000001</v>
      </c>
      <c r="L230" s="52">
        <v>0.80995526036954713</v>
      </c>
      <c r="M230" s="52">
        <v>0.26622078999999998</v>
      </c>
      <c r="N230" s="52">
        <v>0.51644142000000004</v>
      </c>
      <c r="O230" s="52">
        <v>0.31888697042480751</v>
      </c>
      <c r="P230" s="52">
        <v>1.174708610424807</v>
      </c>
      <c r="Q230" s="65">
        <v>3.6294109999999997E-2</v>
      </c>
      <c r="T230" s="63">
        <v>1.0491999999999999E-3</v>
      </c>
      <c r="U230" s="63">
        <v>8.5957000000000006E-2</v>
      </c>
      <c r="V230" s="63">
        <v>23.456713000000001</v>
      </c>
      <c r="W230" s="63">
        <v>7.9483246999999997</v>
      </c>
      <c r="X230" s="63">
        <v>2.3114771999999998E-3</v>
      </c>
      <c r="Y230" s="63">
        <v>2.1579533E-4</v>
      </c>
      <c r="Z230" s="63">
        <v>35.509884</v>
      </c>
      <c r="AA230" s="63">
        <v>0.24139928999999999</v>
      </c>
      <c r="AB230" s="63">
        <v>0.3737492</v>
      </c>
      <c r="AC230" s="63">
        <v>0.14599361599999999</v>
      </c>
      <c r="AD230" s="63">
        <v>0.76114210635669277</v>
      </c>
      <c r="AE230" s="63">
        <v>0.25657318000000001</v>
      </c>
      <c r="AF230" s="63">
        <v>0.49449515999999999</v>
      </c>
      <c r="AG230" s="63">
        <v>0.3007869404759293</v>
      </c>
      <c r="AH230" s="63">
        <v>1.1263708204759291</v>
      </c>
      <c r="AI230" s="66">
        <v>3.1534489999999998E-2</v>
      </c>
      <c r="AL230" s="54">
        <v>1.0637000000000001E-3</v>
      </c>
      <c r="AM230" s="54">
        <v>7.7969700000000003E-2</v>
      </c>
      <c r="AN230" s="54">
        <v>25.043130000000001</v>
      </c>
      <c r="AO230" s="54">
        <v>7.7379680000000004</v>
      </c>
      <c r="AP230" s="54">
        <v>2.3283357999999998E-3</v>
      </c>
      <c r="AQ230" s="54">
        <v>2.1085407999999999E-4</v>
      </c>
      <c r="AR230" s="54">
        <v>35.568882000000002</v>
      </c>
      <c r="AS230" s="54">
        <v>0.23616655</v>
      </c>
      <c r="AT230" s="54">
        <v>0.34400676000000002</v>
      </c>
      <c r="AU230" s="54">
        <v>0.13600596000000001</v>
      </c>
      <c r="AV230" s="54">
        <v>0.71617927039778151</v>
      </c>
      <c r="AW230" s="54">
        <v>0.24519948</v>
      </c>
      <c r="AX230" s="54">
        <v>0.46951503999999999</v>
      </c>
      <c r="AY230" s="54">
        <v>0.28258810050640731</v>
      </c>
      <c r="AZ230" s="54">
        <v>1.082142954506407</v>
      </c>
      <c r="BA230" s="54">
        <v>2.7132035999999998E-2</v>
      </c>
      <c r="BD230" s="59">
        <v>1.0556000000000001E-3</v>
      </c>
      <c r="BE230" s="59">
        <v>8.2180500000000004E-2</v>
      </c>
      <c r="BF230" s="59">
        <v>24.219163999999999</v>
      </c>
      <c r="BG230" s="59">
        <v>7.8599405000000004</v>
      </c>
      <c r="BH230" s="59">
        <v>2.3216063E-3</v>
      </c>
      <c r="BI230" s="59">
        <v>2.1333882000000001E-4</v>
      </c>
      <c r="BJ230" s="59">
        <v>35.542769999999997</v>
      </c>
      <c r="BK230" s="59">
        <v>0.23888066299999999</v>
      </c>
      <c r="BL230" s="59">
        <v>0.35962318999999998</v>
      </c>
      <c r="BM230" s="59">
        <v>0.14168820500000001</v>
      </c>
      <c r="BN230" s="59">
        <v>0.74019205837937951</v>
      </c>
      <c r="BO230" s="59">
        <v>0.25091081999999998</v>
      </c>
      <c r="BP230" s="59">
        <v>0.48235914000000002</v>
      </c>
      <c r="BQ230" s="59">
        <v>0.29237650049789132</v>
      </c>
      <c r="BR230" s="59">
        <v>1.0920730114978909</v>
      </c>
      <c r="BS230" s="59">
        <v>2.9518626999999999E-2</v>
      </c>
    </row>
    <row r="231" spans="2:71" x14ac:dyDescent="0.25">
      <c r="B231" s="52" t="str">
        <v>NA</v>
      </c>
      <c r="C231" s="52" t="str">
        <v>NA</v>
      </c>
      <c r="D231" s="52" t="str">
        <v>NaN</v>
      </c>
      <c r="E231" s="52" t="str">
        <v>NaN</v>
      </c>
      <c r="F231" s="52" t="str">
        <v>NaN</v>
      </c>
      <c r="G231" s="52" t="str">
        <v>NaN</v>
      </c>
      <c r="H231" s="52" t="str">
        <v>NaN</v>
      </c>
      <c r="I231" s="52" t="str">
        <v>NA</v>
      </c>
      <c r="J231" s="52" t="str">
        <v>NA</v>
      </c>
      <c r="K231" s="52" t="str">
        <v>NA</v>
      </c>
      <c r="L231" s="52" t="str">
        <v>NA</v>
      </c>
      <c r="M231" s="52" t="str">
        <v>NA</v>
      </c>
      <c r="N231" s="52" t="str">
        <v>NA</v>
      </c>
      <c r="O231" s="52" t="str">
        <v>NA</v>
      </c>
      <c r="P231" s="52" t="str">
        <v>NA</v>
      </c>
      <c r="Q231" s="65" t="str">
        <v>NaN</v>
      </c>
      <c r="T231" s="63" t="str">
        <v>NA</v>
      </c>
      <c r="U231" s="63" t="str">
        <v>NA</v>
      </c>
      <c r="V231" s="63" t="str">
        <v>NaN</v>
      </c>
      <c r="W231" s="63" t="str">
        <v>NaN</v>
      </c>
      <c r="X231" s="63" t="str">
        <v>NaN</v>
      </c>
      <c r="Y231" s="63" t="str">
        <v>NaN</v>
      </c>
      <c r="Z231" s="63" t="str">
        <v>NaN</v>
      </c>
      <c r="AA231" s="63" t="str">
        <v>NA</v>
      </c>
      <c r="AB231" s="63" t="str">
        <v>NA</v>
      </c>
      <c r="AC231" s="63" t="str">
        <v>NA</v>
      </c>
      <c r="AD231" s="63" t="str">
        <v>NA</v>
      </c>
      <c r="AE231" s="63" t="str">
        <v>NA</v>
      </c>
      <c r="AF231" s="63" t="str">
        <v>NA</v>
      </c>
      <c r="AG231" s="63" t="str">
        <v>NA</v>
      </c>
      <c r="AH231" s="63" t="str">
        <v>NA</v>
      </c>
      <c r="AI231" s="66" t="str">
        <v>NaN</v>
      </c>
      <c r="AL231" s="54" t="str">
        <v>NA</v>
      </c>
      <c r="AM231" s="54" t="str">
        <v>NA</v>
      </c>
      <c r="AN231" s="54" t="str">
        <v>NaN</v>
      </c>
      <c r="AO231" s="54" t="str">
        <v>NaN</v>
      </c>
      <c r="AP231" s="54" t="str">
        <v>NaN</v>
      </c>
      <c r="AQ231" s="54" t="str">
        <v>NaN</v>
      </c>
      <c r="AR231" s="54" t="str">
        <v>NaN</v>
      </c>
      <c r="AS231" s="54" t="str">
        <v>NA</v>
      </c>
      <c r="AT231" s="54" t="str">
        <v>NA</v>
      </c>
      <c r="AU231" s="54" t="str">
        <v>NA</v>
      </c>
      <c r="AV231" s="54" t="str">
        <v>NA</v>
      </c>
      <c r="AW231" s="54" t="str">
        <v>NA</v>
      </c>
      <c r="AX231" s="54" t="str">
        <v>NA</v>
      </c>
      <c r="AY231" s="54" t="str">
        <v>NA</v>
      </c>
      <c r="AZ231" s="54" t="str">
        <v>NA</v>
      </c>
      <c r="BA231" s="54" t="str">
        <v>NaN</v>
      </c>
      <c r="BD231" s="59" t="str">
        <v>NA</v>
      </c>
      <c r="BE231" s="59" t="str">
        <v>NA</v>
      </c>
      <c r="BF231" s="59" t="str">
        <v>NaN</v>
      </c>
      <c r="BG231" s="59" t="str">
        <v>NaN</v>
      </c>
      <c r="BH231" s="59" t="str">
        <v>NaN</v>
      </c>
      <c r="BI231" s="59" t="str">
        <v>NaN</v>
      </c>
      <c r="BJ231" s="59" t="str">
        <v>NaN</v>
      </c>
      <c r="BK231" s="59" t="str">
        <v>NA</v>
      </c>
      <c r="BL231" s="59" t="str">
        <v>NA</v>
      </c>
      <c r="BM231" s="59" t="str">
        <v>NA</v>
      </c>
      <c r="BN231" s="59" t="str">
        <v>NA</v>
      </c>
      <c r="BO231" s="59" t="str">
        <v>NA</v>
      </c>
      <c r="BP231" s="59" t="str">
        <v>NA</v>
      </c>
      <c r="BQ231" s="59" t="str">
        <v>NA</v>
      </c>
      <c r="BR231" s="59" t="str">
        <v>NA</v>
      </c>
      <c r="BS231" s="59" t="str">
        <v>NaN</v>
      </c>
    </row>
    <row r="232" spans="2:71" x14ac:dyDescent="0.25">
      <c r="B232" s="52" t="str">
        <v>NA</v>
      </c>
      <c r="C232" s="52" t="str">
        <v>NA</v>
      </c>
      <c r="D232" s="52" t="str">
        <v>NaN</v>
      </c>
      <c r="E232" s="52" t="str">
        <v>NaN</v>
      </c>
      <c r="F232" s="52" t="str">
        <v>NaN</v>
      </c>
      <c r="G232" s="52" t="str">
        <v>NaN</v>
      </c>
      <c r="H232" s="52" t="str">
        <v>NaN</v>
      </c>
      <c r="I232" s="52" t="str">
        <v>NA</v>
      </c>
      <c r="J232" s="52" t="str">
        <v>NA</v>
      </c>
      <c r="K232" s="52" t="str">
        <v>NA</v>
      </c>
      <c r="L232" s="52" t="str">
        <v>NA</v>
      </c>
      <c r="M232" s="52" t="str">
        <v>NA</v>
      </c>
      <c r="N232" s="52" t="str">
        <v>NA</v>
      </c>
      <c r="O232" s="52" t="str">
        <v>NA</v>
      </c>
      <c r="P232" s="52" t="str">
        <v>NA</v>
      </c>
      <c r="Q232" s="65" t="str">
        <v>NaN</v>
      </c>
      <c r="T232" s="63" t="str">
        <v>NA</v>
      </c>
      <c r="U232" s="63" t="str">
        <v>NA</v>
      </c>
      <c r="V232" s="63" t="str">
        <v>NaN</v>
      </c>
      <c r="W232" s="63" t="str">
        <v>NaN</v>
      </c>
      <c r="X232" s="63" t="str">
        <v>NaN</v>
      </c>
      <c r="Y232" s="63" t="str">
        <v>NaN</v>
      </c>
      <c r="Z232" s="63" t="str">
        <v>NaN</v>
      </c>
      <c r="AA232" s="63" t="str">
        <v>NA</v>
      </c>
      <c r="AB232" s="63" t="str">
        <v>NA</v>
      </c>
      <c r="AC232" s="63" t="str">
        <v>NA</v>
      </c>
      <c r="AD232" s="63" t="str">
        <v>NA</v>
      </c>
      <c r="AE232" s="63" t="str">
        <v>NA</v>
      </c>
      <c r="AF232" s="63" t="str">
        <v>NA</v>
      </c>
      <c r="AG232" s="63" t="str">
        <v>NA</v>
      </c>
      <c r="AH232" s="63" t="str">
        <v>NA</v>
      </c>
      <c r="AI232" s="66" t="str">
        <v>NaN</v>
      </c>
      <c r="AL232" s="54" t="str">
        <v>NA</v>
      </c>
      <c r="AM232" s="54" t="str">
        <v>NA</v>
      </c>
      <c r="AN232" s="54" t="str">
        <v>NaN</v>
      </c>
      <c r="AO232" s="54" t="str">
        <v>NaN</v>
      </c>
      <c r="AP232" s="54" t="str">
        <v>NaN</v>
      </c>
      <c r="AQ232" s="54" t="str">
        <v>NaN</v>
      </c>
      <c r="AR232" s="54" t="str">
        <v>NaN</v>
      </c>
      <c r="AS232" s="54" t="str">
        <v>NA</v>
      </c>
      <c r="AT232" s="54" t="str">
        <v>NA</v>
      </c>
      <c r="AU232" s="54" t="str">
        <v>NA</v>
      </c>
      <c r="AV232" s="54" t="str">
        <v>NA</v>
      </c>
      <c r="AW232" s="54" t="str">
        <v>NA</v>
      </c>
      <c r="AX232" s="54" t="str">
        <v>NA</v>
      </c>
      <c r="AY232" s="54" t="str">
        <v>NA</v>
      </c>
      <c r="AZ232" s="54" t="str">
        <v>NA</v>
      </c>
      <c r="BA232" s="54" t="str">
        <v>NaN</v>
      </c>
      <c r="BD232" s="59" t="str">
        <v>NA</v>
      </c>
      <c r="BE232" s="59" t="str">
        <v>NA</v>
      </c>
      <c r="BF232" s="59" t="str">
        <v>NaN</v>
      </c>
      <c r="BG232" s="59" t="str">
        <v>NaN</v>
      </c>
      <c r="BH232" s="59" t="str">
        <v>NaN</v>
      </c>
      <c r="BI232" s="59" t="str">
        <v>NaN</v>
      </c>
      <c r="BJ232" s="59" t="str">
        <v>NaN</v>
      </c>
      <c r="BK232" s="59" t="str">
        <v>NA</v>
      </c>
      <c r="BL232" s="59" t="str">
        <v>NA</v>
      </c>
      <c r="BM232" s="59" t="str">
        <v>NA</v>
      </c>
      <c r="BN232" s="59" t="str">
        <v>NA</v>
      </c>
      <c r="BO232" s="59" t="str">
        <v>NA</v>
      </c>
      <c r="BP232" s="59" t="str">
        <v>NA</v>
      </c>
      <c r="BQ232" s="59" t="str">
        <v>NA</v>
      </c>
      <c r="BR232" s="59" t="str">
        <v>NA</v>
      </c>
      <c r="BS232" s="59" t="str">
        <v>NaN</v>
      </c>
    </row>
    <row r="233" spans="2:71" x14ac:dyDescent="0.25">
      <c r="B233" s="52" t="str">
        <v>NA</v>
      </c>
      <c r="C233" s="52" t="str">
        <v>NA</v>
      </c>
      <c r="D233" s="52" t="str">
        <v>NaN</v>
      </c>
      <c r="E233" s="52" t="str">
        <v>NaN</v>
      </c>
      <c r="F233" s="52" t="str">
        <v>NaN</v>
      </c>
      <c r="G233" s="52" t="str">
        <v>NaN</v>
      </c>
      <c r="H233" s="52" t="str">
        <v>NaN</v>
      </c>
      <c r="I233" s="52" t="str">
        <v>NA</v>
      </c>
      <c r="J233" s="52" t="str">
        <v>NA</v>
      </c>
      <c r="K233" s="52" t="str">
        <v>NA</v>
      </c>
      <c r="L233" s="52" t="str">
        <v>NA</v>
      </c>
      <c r="M233" s="52" t="str">
        <v>NA</v>
      </c>
      <c r="N233" s="52" t="str">
        <v>NA</v>
      </c>
      <c r="O233" s="52" t="str">
        <v>NA</v>
      </c>
      <c r="P233" s="52" t="str">
        <v>NA</v>
      </c>
      <c r="Q233" s="65" t="str">
        <v>NaN</v>
      </c>
      <c r="T233" s="63" t="str">
        <v>NA</v>
      </c>
      <c r="U233" s="63" t="str">
        <v>NA</v>
      </c>
      <c r="V233" s="63" t="str">
        <v>NaN</v>
      </c>
      <c r="W233" s="63" t="str">
        <v>NaN</v>
      </c>
      <c r="X233" s="63" t="str">
        <v>NaN</v>
      </c>
      <c r="Y233" s="63" t="str">
        <v>NaN</v>
      </c>
      <c r="Z233" s="63" t="str">
        <v>NaN</v>
      </c>
      <c r="AA233" s="63" t="str">
        <v>NA</v>
      </c>
      <c r="AB233" s="63" t="str">
        <v>NA</v>
      </c>
      <c r="AC233" s="63" t="str">
        <v>NA</v>
      </c>
      <c r="AD233" s="63" t="str">
        <v>NA</v>
      </c>
      <c r="AE233" s="63" t="str">
        <v>NA</v>
      </c>
      <c r="AF233" s="63" t="str">
        <v>NA</v>
      </c>
      <c r="AG233" s="63" t="str">
        <v>NA</v>
      </c>
      <c r="AH233" s="63" t="str">
        <v>NA</v>
      </c>
      <c r="AI233" s="66" t="str">
        <v>NaN</v>
      </c>
      <c r="AL233" s="54" t="str">
        <v>NA</v>
      </c>
      <c r="AM233" s="54" t="str">
        <v>NA</v>
      </c>
      <c r="AN233" s="54" t="str">
        <v>NaN</v>
      </c>
      <c r="AO233" s="54" t="str">
        <v>NaN</v>
      </c>
      <c r="AP233" s="54" t="str">
        <v>NaN</v>
      </c>
      <c r="AQ233" s="54" t="str">
        <v>NaN</v>
      </c>
      <c r="AR233" s="54" t="str">
        <v>NaN</v>
      </c>
      <c r="AS233" s="54" t="str">
        <v>NA</v>
      </c>
      <c r="AT233" s="54" t="str">
        <v>NA</v>
      </c>
      <c r="AU233" s="54" t="str">
        <v>NA</v>
      </c>
      <c r="AV233" s="54" t="str">
        <v>NA</v>
      </c>
      <c r="AW233" s="54" t="str">
        <v>NA</v>
      </c>
      <c r="AX233" s="54" t="str">
        <v>NA</v>
      </c>
      <c r="AY233" s="54" t="str">
        <v>NA</v>
      </c>
      <c r="AZ233" s="54" t="str">
        <v>NA</v>
      </c>
      <c r="BA233" s="54" t="str">
        <v>NaN</v>
      </c>
      <c r="BD233" s="59" t="str">
        <v>NA</v>
      </c>
      <c r="BE233" s="59" t="str">
        <v>NA</v>
      </c>
      <c r="BF233" s="59" t="str">
        <v>NaN</v>
      </c>
      <c r="BG233" s="59" t="str">
        <v>NaN</v>
      </c>
      <c r="BH233" s="59" t="str">
        <v>NaN</v>
      </c>
      <c r="BI233" s="59" t="str">
        <v>NaN</v>
      </c>
      <c r="BJ233" s="59" t="str">
        <v>NaN</v>
      </c>
      <c r="BK233" s="59" t="str">
        <v>NA</v>
      </c>
      <c r="BL233" s="59" t="str">
        <v>NA</v>
      </c>
      <c r="BM233" s="59" t="str">
        <v>NA</v>
      </c>
      <c r="BN233" s="59" t="str">
        <v>NA</v>
      </c>
      <c r="BO233" s="59" t="str">
        <v>NA</v>
      </c>
      <c r="BP233" s="59" t="str">
        <v>NA</v>
      </c>
      <c r="BQ233" s="59" t="str">
        <v>NA</v>
      </c>
      <c r="BR233" s="59" t="str">
        <v>NA</v>
      </c>
      <c r="BS233" s="59" t="str">
        <v>NaN</v>
      </c>
    </row>
    <row r="234" spans="2:71" x14ac:dyDescent="0.25">
      <c r="B234" s="52" t="str" cm="1">
        <f t="array" ref="B234:B241">TRANSPOSE(Fe!AC28:AJ28)</f>
        <v>NA</v>
      </c>
      <c r="C234" s="52" t="str" cm="1">
        <f t="array" ref="C234:C241">TRANSPOSE('PO4'!AC28:AJ28)</f>
        <v>NA</v>
      </c>
      <c r="D234" s="52" t="str" cm="1">
        <f t="array" ref="D234:D241">TRANSPOSE(surface_T!AC28:AJ28)</f>
        <v>NaN</v>
      </c>
      <c r="E234" s="52" t="str" cm="1">
        <f t="array" ref="E234:E241">TRANSPOSE(surface_ph!AC28:AJ28)</f>
        <v>NaN</v>
      </c>
      <c r="F234" s="52" t="str" cm="1">
        <f t="array" ref="F234:F241">TRANSPOSE(surface_Alk!AC28:AJ28)</f>
        <v>NaN</v>
      </c>
      <c r="G234" s="52" t="str" cm="1">
        <f t="array" ref="G234:G241">TRANSPOSE(surface_oxugen!AC28:AJ28)</f>
        <v>NaN</v>
      </c>
      <c r="H234" s="52" t="str" cm="1">
        <f t="array" ref="H234:H241">TRANSPOSE(Surface_sal!AC28:AJ28)</f>
        <v>NaN</v>
      </c>
      <c r="I234" s="52" t="str" cm="1">
        <f t="array" ref="I234:I241">TRANSPOSE(picophyto!AC28:AJ28)</f>
        <v>NA</v>
      </c>
      <c r="J234" s="52" t="str" cm="1">
        <f t="array" ref="J234:J241">TRANSPOSE(nanophyto!AC28:AJ28)</f>
        <v>NA</v>
      </c>
      <c r="K234" s="52" t="str" cm="1">
        <f t="array" ref="K234:K241">TRANSPOSE(microphyto!AC28:AJ28)</f>
        <v>NA</v>
      </c>
      <c r="L234" s="52" t="str" cm="1">
        <f t="array" ref="L234:L241">TRANSPOSE(total_phyto!AC28:AJ28)</f>
        <v>NA</v>
      </c>
      <c r="M234" s="52" t="str" cm="1">
        <f t="array" ref="M234:M241">TRANSPOSE(nanozoo!AC28:AJ28)</f>
        <v>NA</v>
      </c>
      <c r="N234" s="52" t="str" cm="1">
        <f t="array" ref="N234:N241">TRANSPOSE(microzoo!AC28:AJ28)</f>
        <v>NA</v>
      </c>
      <c r="O234" s="52" t="str" cm="1">
        <f t="array" ref="O234:O241">TRANSPOSE(mesozoo!AC28:AJ28)</f>
        <v>NA</v>
      </c>
      <c r="P234" s="52" t="str" cm="1">
        <f t="array" ref="P234:P241">TRANSPOSE(total_zoo!AC28:AJ28)</f>
        <v>NA</v>
      </c>
      <c r="Q234" s="65" t="str" cm="1">
        <f t="array" ref="Q234:Q241">TRANSPOSE(foram!AC28:AJ28)</f>
        <v>NaN</v>
      </c>
      <c r="T234" s="63" t="str" cm="1">
        <f t="array" ref="T234:T241">TRANSPOSE(Fe!AC139:AJ139)</f>
        <v>NA</v>
      </c>
      <c r="U234" s="63" t="str" cm="1">
        <f t="array" ref="U234:U241">TRANSPOSE('PO4'!AC139:AJ139)</f>
        <v>NA</v>
      </c>
      <c r="V234" s="63" t="str" cm="1">
        <f t="array" ref="V234:V241">TRANSPOSE(surface_T!AC139:AJ139)</f>
        <v>NaN</v>
      </c>
      <c r="W234" s="63" t="str" cm="1">
        <f t="array" ref="W234:W241">TRANSPOSE(surface_ph!AC139:AJ139)</f>
        <v>NaN</v>
      </c>
      <c r="X234" s="63" t="str" cm="1">
        <f t="array" ref="X234:X241">TRANSPOSE(surface_Alk!AC139:AJ139)</f>
        <v>NaN</v>
      </c>
      <c r="Y234" s="63" t="str" cm="1">
        <f t="array" ref="Y234:Y241">TRANSPOSE(surface_oxugen!AC139:AJ139)</f>
        <v>NaN</v>
      </c>
      <c r="Z234" s="63" t="str" cm="1">
        <f t="array" ref="Z234:Z241">TRANSPOSE(Surface_sal!AC139:AJ139)</f>
        <v>NaN</v>
      </c>
      <c r="AA234" s="63" t="str" cm="1">
        <f t="array" ref="AA234:AA241">TRANSPOSE(picophyto!AC139:AJ139)</f>
        <v>NA</v>
      </c>
      <c r="AB234" s="63" t="str" cm="1">
        <f t="array" ref="AB234:AB241">TRANSPOSE(nanophyto!AC139:AJ139)</f>
        <v>NA</v>
      </c>
      <c r="AC234" s="63" t="str" cm="1">
        <f t="array" ref="AC234:AC241">TRANSPOSE(microphyto!AC139:AJ139)</f>
        <v>NA</v>
      </c>
      <c r="AD234" s="63" t="str" cm="1">
        <f t="array" ref="AD234:AD241">TRANSPOSE(total_phyto!AC139:AJ139)</f>
        <v>NA</v>
      </c>
      <c r="AE234" s="63" t="str" cm="1">
        <f t="array" ref="AE234:AE241">TRANSPOSE(nanozoo!AC139:AJ139)</f>
        <v>NA</v>
      </c>
      <c r="AF234" s="63" t="str" cm="1">
        <f t="array" ref="AF234:AF241">TRANSPOSE(microzoo!AC139:AJ139)</f>
        <v>NA</v>
      </c>
      <c r="AG234" s="63" t="str" cm="1">
        <f t="array" ref="AG234:AG241">TRANSPOSE(mesozoo!AC139:AJ139)</f>
        <v>NA</v>
      </c>
      <c r="AH234" s="63" t="str" cm="1">
        <f t="array" ref="AH234:AH241">TRANSPOSE(total_zoo!AC139:AJ139)</f>
        <v>NA</v>
      </c>
      <c r="AI234" s="66" t="str" cm="1">
        <f t="array" ref="AI234:AI241">TRANSPOSE(foram!AC139:AJ139)</f>
        <v>NaN</v>
      </c>
      <c r="AL234" s="54" t="str" cm="1">
        <f t="array" ref="AL234:AL241">TRANSPOSE(Fe!AC176:AJ176)</f>
        <v>NA</v>
      </c>
      <c r="AM234" s="54" t="str" cm="1">
        <f t="array" ref="AM234:AM241">TRANSPOSE('PO4'!AC176:AJ176)</f>
        <v>NA</v>
      </c>
      <c r="AN234" s="54" t="str" cm="1">
        <f t="array" ref="AN234:AN241">TRANSPOSE(surface_T!AC176:AJ176)</f>
        <v>NaN</v>
      </c>
      <c r="AO234" s="54" t="str" cm="1">
        <f t="array" ref="AO234:AO241">TRANSPOSE(surface_ph!AC176:AJ176)</f>
        <v>NaN</v>
      </c>
      <c r="AP234" s="54" t="str" cm="1">
        <f t="array" ref="AP234:AP241">TRANSPOSE(surface_Alk!AC176:AJ176)</f>
        <v>NaN</v>
      </c>
      <c r="AQ234" s="54" t="str" cm="1">
        <f t="array" ref="AQ234:AQ241">TRANSPOSE(surface_oxugen!AC176:AJ176)</f>
        <v>NaN</v>
      </c>
      <c r="AR234" s="54" t="str" cm="1">
        <f t="array" ref="AR234:AR241">TRANSPOSE(Surface_sal!AC176:AJ176)</f>
        <v>NaN</v>
      </c>
      <c r="AS234" s="54" t="str" cm="1">
        <f t="array" ref="AS234:AS241">TRANSPOSE(picophyto!AC176:AJ176)</f>
        <v>NA</v>
      </c>
      <c r="AT234" s="54" t="str" cm="1">
        <f t="array" ref="AT234:AT241">TRANSPOSE(nanophyto!AC176:AJ176)</f>
        <v>NA</v>
      </c>
      <c r="AU234" s="54" t="str" cm="1">
        <f t="array" ref="AU234:AU241">TRANSPOSE(microphyto!AC176:AJ176)</f>
        <v>NA</v>
      </c>
      <c r="AV234" s="54" t="str" cm="1">
        <f t="array" ref="AV234:AV241">TRANSPOSE(total_phyto!AC176:AJ176)</f>
        <v>NA</v>
      </c>
      <c r="AW234" s="54" t="str" cm="1">
        <f t="array" ref="AW234:AW241">TRANSPOSE(nanozoo!AC176:AJ176)</f>
        <v>NA</v>
      </c>
      <c r="AX234" s="54" t="str" cm="1">
        <f t="array" ref="AX234:AX241">TRANSPOSE(microzoo!AC176:AJ176)</f>
        <v>NA</v>
      </c>
      <c r="AY234" s="54" t="str" cm="1">
        <f t="array" ref="AY234:AY241">TRANSPOSE(mesozoo!AC176:AJ176)</f>
        <v>NA</v>
      </c>
      <c r="AZ234" s="54" t="str" cm="1">
        <f t="array" ref="AZ234:AZ241">TRANSPOSE(total_zoo!AC176:AJ176)</f>
        <v>NA</v>
      </c>
      <c r="BA234" s="54" t="str" cm="1">
        <f t="array" ref="BA234:BA241">TRANSPOSE(foram!AC176:AJ176)</f>
        <v>NaN</v>
      </c>
      <c r="BD234" s="59" t="str" cm="1">
        <f t="array" ref="BD234:BD241">TRANSPOSE(Fe!AC102:AJ102)</f>
        <v>NA</v>
      </c>
      <c r="BE234" s="59" t="str" cm="1">
        <f t="array" ref="BE234:BE241">TRANSPOSE('PO4'!AC102:AJ102)</f>
        <v>NA</v>
      </c>
      <c r="BF234" s="59" t="str" cm="1">
        <f t="array" ref="BF234:BF241">TRANSPOSE(surface_T!AC102:AJ102)</f>
        <v>NaN</v>
      </c>
      <c r="BG234" s="59" t="str" cm="1">
        <f t="array" ref="BG234:BG241">TRANSPOSE(surface_ph!AC102:AJ102)</f>
        <v>NaN</v>
      </c>
      <c r="BH234" s="59" t="str" cm="1">
        <f t="array" ref="BH234:BH241">TRANSPOSE(surface_Alk!AC102:AJ102)</f>
        <v>NaN</v>
      </c>
      <c r="BI234" s="59" t="str" cm="1">
        <f t="array" ref="BI234:BI241">TRANSPOSE(surface_oxugen!AC102:AJ102)</f>
        <v>NaN</v>
      </c>
      <c r="BJ234" s="59" t="str" cm="1">
        <f t="array" ref="BJ234:BJ241">TRANSPOSE(Surface_sal!AC102:AJ102)</f>
        <v>NaN</v>
      </c>
      <c r="BK234" s="59" t="str" cm="1">
        <f t="array" ref="BK234:BK241">TRANSPOSE(picophyto!AC102:AJ102)</f>
        <v>NA</v>
      </c>
      <c r="BL234" s="59" t="str" cm="1">
        <f t="array" ref="BL234:BL241">TRANSPOSE(nanophyto!AC102:AJ102)</f>
        <v>NA</v>
      </c>
      <c r="BM234" s="59" t="str" cm="1">
        <f t="array" ref="BM234:BM241">TRANSPOSE(microphyto!AC102:AJ102)</f>
        <v>NA</v>
      </c>
      <c r="BN234" s="59" t="str" cm="1">
        <f t="array" ref="BN234:BN241">TRANSPOSE(total_phyto!AC102:AJ102)</f>
        <v>NA</v>
      </c>
      <c r="BO234" s="59" t="str" cm="1">
        <f t="array" ref="BO234:BO241">TRANSPOSE(nanozoo!AC102:AJ102)</f>
        <v>NA</v>
      </c>
      <c r="BP234" s="59" t="str" cm="1">
        <f t="array" ref="BP234:BP241">TRANSPOSE(microzoo!AC102:AJ102)</f>
        <v>NA</v>
      </c>
      <c r="BQ234" s="59" t="str" cm="1">
        <f t="array" ref="BQ234:BQ241">TRANSPOSE(mesozoo!AC102:AJ102)</f>
        <v>NA</v>
      </c>
      <c r="BR234" s="59" t="str" cm="1">
        <f t="array" ref="BR234:BR241">TRANSPOSE(total_zoo!AC102:AJ102)</f>
        <v>NA</v>
      </c>
      <c r="BS234" s="59" t="str" cm="1">
        <f t="array" ref="BS234:BS241">TRANSPOSE(foram!AC102:AJ102)</f>
        <v>NaN</v>
      </c>
    </row>
    <row r="235" spans="2:71" x14ac:dyDescent="0.25">
      <c r="B235" s="52" t="str">
        <v>NA</v>
      </c>
      <c r="C235" s="52" t="str">
        <v>NA</v>
      </c>
      <c r="D235" s="52" t="str">
        <v>NaN</v>
      </c>
      <c r="E235" s="52" t="str">
        <v>NaN</v>
      </c>
      <c r="F235" s="52" t="str">
        <v>NaN</v>
      </c>
      <c r="G235" s="52" t="str">
        <v>NaN</v>
      </c>
      <c r="H235" s="52" t="str">
        <v>NaN</v>
      </c>
      <c r="I235" s="52" t="str">
        <v>NA</v>
      </c>
      <c r="J235" s="52" t="str">
        <v>NA</v>
      </c>
      <c r="K235" s="52" t="str">
        <v>NA</v>
      </c>
      <c r="L235" s="52" t="str">
        <v>NA</v>
      </c>
      <c r="M235" s="52" t="str">
        <v>NA</v>
      </c>
      <c r="N235" s="52" t="str">
        <v>NA</v>
      </c>
      <c r="O235" s="52" t="str">
        <v>NA</v>
      </c>
      <c r="P235" s="52" t="str">
        <v>NA</v>
      </c>
      <c r="Q235" s="65" t="str">
        <v>NaN</v>
      </c>
      <c r="T235" s="63" t="str">
        <v>NA</v>
      </c>
      <c r="U235" s="63" t="str">
        <v>NA</v>
      </c>
      <c r="V235" s="63" t="str">
        <v>NaN</v>
      </c>
      <c r="W235" s="63" t="str">
        <v>NaN</v>
      </c>
      <c r="X235" s="63" t="str">
        <v>NaN</v>
      </c>
      <c r="Y235" s="63" t="str">
        <v>NaN</v>
      </c>
      <c r="Z235" s="63" t="str">
        <v>NaN</v>
      </c>
      <c r="AA235" s="63" t="str">
        <v>NA</v>
      </c>
      <c r="AB235" s="63" t="str">
        <v>NA</v>
      </c>
      <c r="AC235" s="63" t="str">
        <v>NA</v>
      </c>
      <c r="AD235" s="63" t="str">
        <v>NA</v>
      </c>
      <c r="AE235" s="63" t="str">
        <v>NA</v>
      </c>
      <c r="AF235" s="63" t="str">
        <v>NA</v>
      </c>
      <c r="AG235" s="63" t="str">
        <v>NA</v>
      </c>
      <c r="AH235" s="63" t="str">
        <v>NA</v>
      </c>
      <c r="AI235" s="66" t="str">
        <v>NaN</v>
      </c>
      <c r="AL235" s="54" t="str">
        <v>NA</v>
      </c>
      <c r="AM235" s="54" t="str">
        <v>NA</v>
      </c>
      <c r="AN235" s="54" t="str">
        <v>NaN</v>
      </c>
      <c r="AO235" s="54" t="str">
        <v>NaN</v>
      </c>
      <c r="AP235" s="54" t="str">
        <v>NaN</v>
      </c>
      <c r="AQ235" s="54" t="str">
        <v>NaN</v>
      </c>
      <c r="AR235" s="54" t="str">
        <v>NaN</v>
      </c>
      <c r="AS235" s="54" t="str">
        <v>NA</v>
      </c>
      <c r="AT235" s="54" t="str">
        <v>NA</v>
      </c>
      <c r="AU235" s="54" t="str">
        <v>NA</v>
      </c>
      <c r="AV235" s="54" t="str">
        <v>NA</v>
      </c>
      <c r="AW235" s="54" t="str">
        <v>NA</v>
      </c>
      <c r="AX235" s="54" t="str">
        <v>NA</v>
      </c>
      <c r="AY235" s="54" t="str">
        <v>NA</v>
      </c>
      <c r="AZ235" s="54" t="str">
        <v>NA</v>
      </c>
      <c r="BA235" s="54" t="str">
        <v>NaN</v>
      </c>
      <c r="BD235" s="59" t="str">
        <v>NA</v>
      </c>
      <c r="BE235" s="59" t="str">
        <v>NA</v>
      </c>
      <c r="BF235" s="59" t="str">
        <v>NaN</v>
      </c>
      <c r="BG235" s="59" t="str">
        <v>NaN</v>
      </c>
      <c r="BH235" s="59" t="str">
        <v>NaN</v>
      </c>
      <c r="BI235" s="59" t="str">
        <v>NaN</v>
      </c>
      <c r="BJ235" s="59" t="str">
        <v>NaN</v>
      </c>
      <c r="BK235" s="59" t="str">
        <v>NA</v>
      </c>
      <c r="BL235" s="59" t="str">
        <v>NA</v>
      </c>
      <c r="BM235" s="59" t="str">
        <v>NA</v>
      </c>
      <c r="BN235" s="59" t="str">
        <v>NA</v>
      </c>
      <c r="BO235" s="59" t="str">
        <v>NA</v>
      </c>
      <c r="BP235" s="59" t="str">
        <v>NA</v>
      </c>
      <c r="BQ235" s="59" t="str">
        <v>NA</v>
      </c>
      <c r="BR235" s="59" t="str">
        <v>NA</v>
      </c>
      <c r="BS235" s="59" t="str">
        <v>NaN</v>
      </c>
    </row>
    <row r="236" spans="2:71" x14ac:dyDescent="0.25">
      <c r="B236" s="52" t="str">
        <v>NA</v>
      </c>
      <c r="C236" s="52" t="str">
        <v>NA</v>
      </c>
      <c r="D236" s="52" t="str">
        <v>NaN</v>
      </c>
      <c r="E236" s="52" t="str">
        <v>NaN</v>
      </c>
      <c r="F236" s="52" t="str">
        <v>NaN</v>
      </c>
      <c r="G236" s="52" t="str">
        <v>NaN</v>
      </c>
      <c r="H236" s="52" t="str">
        <v>NaN</v>
      </c>
      <c r="I236" s="52" t="str">
        <v>NA</v>
      </c>
      <c r="J236" s="52" t="str">
        <v>NA</v>
      </c>
      <c r="K236" s="52" t="str">
        <v>NA</v>
      </c>
      <c r="L236" s="52" t="str">
        <v>NA</v>
      </c>
      <c r="M236" s="52" t="str">
        <v>NA</v>
      </c>
      <c r="N236" s="52" t="str">
        <v>NA</v>
      </c>
      <c r="O236" s="52" t="str">
        <v>NA</v>
      </c>
      <c r="P236" s="52" t="str">
        <v>NA</v>
      </c>
      <c r="Q236" s="65" t="str">
        <v>NaN</v>
      </c>
      <c r="T236" s="63" t="str">
        <v>NA</v>
      </c>
      <c r="U236" s="63" t="str">
        <v>NA</v>
      </c>
      <c r="V236" s="63" t="str">
        <v>NaN</v>
      </c>
      <c r="W236" s="63" t="str">
        <v>NaN</v>
      </c>
      <c r="X236" s="63" t="str">
        <v>NaN</v>
      </c>
      <c r="Y236" s="63" t="str">
        <v>NaN</v>
      </c>
      <c r="Z236" s="63" t="str">
        <v>NaN</v>
      </c>
      <c r="AA236" s="63" t="str">
        <v>NA</v>
      </c>
      <c r="AB236" s="63" t="str">
        <v>NA</v>
      </c>
      <c r="AC236" s="63" t="str">
        <v>NA</v>
      </c>
      <c r="AD236" s="63" t="str">
        <v>NA</v>
      </c>
      <c r="AE236" s="63" t="str">
        <v>NA</v>
      </c>
      <c r="AF236" s="63" t="str">
        <v>NA</v>
      </c>
      <c r="AG236" s="63" t="str">
        <v>NA</v>
      </c>
      <c r="AH236" s="63" t="str">
        <v>NA</v>
      </c>
      <c r="AI236" s="66" t="str">
        <v>NaN</v>
      </c>
      <c r="AL236" s="54" t="str">
        <v>NA</v>
      </c>
      <c r="AM236" s="54" t="str">
        <v>NA</v>
      </c>
      <c r="AN236" s="54" t="str">
        <v>NaN</v>
      </c>
      <c r="AO236" s="54" t="str">
        <v>NaN</v>
      </c>
      <c r="AP236" s="54" t="str">
        <v>NaN</v>
      </c>
      <c r="AQ236" s="54" t="str">
        <v>NaN</v>
      </c>
      <c r="AR236" s="54" t="str">
        <v>NaN</v>
      </c>
      <c r="AS236" s="54" t="str">
        <v>NA</v>
      </c>
      <c r="AT236" s="54" t="str">
        <v>NA</v>
      </c>
      <c r="AU236" s="54" t="str">
        <v>NA</v>
      </c>
      <c r="AV236" s="54" t="str">
        <v>NA</v>
      </c>
      <c r="AW236" s="54" t="str">
        <v>NA</v>
      </c>
      <c r="AX236" s="54" t="str">
        <v>NA</v>
      </c>
      <c r="AY236" s="54" t="str">
        <v>NA</v>
      </c>
      <c r="AZ236" s="54" t="str">
        <v>NA</v>
      </c>
      <c r="BA236" s="54" t="str">
        <v>NaN</v>
      </c>
      <c r="BD236" s="59" t="str">
        <v>NA</v>
      </c>
      <c r="BE236" s="59" t="str">
        <v>NA</v>
      </c>
      <c r="BF236" s="59" t="str">
        <v>NaN</v>
      </c>
      <c r="BG236" s="59" t="str">
        <v>NaN</v>
      </c>
      <c r="BH236" s="59" t="str">
        <v>NaN</v>
      </c>
      <c r="BI236" s="59" t="str">
        <v>NaN</v>
      </c>
      <c r="BJ236" s="59" t="str">
        <v>NaN</v>
      </c>
      <c r="BK236" s="59" t="str">
        <v>NA</v>
      </c>
      <c r="BL236" s="59" t="str">
        <v>NA</v>
      </c>
      <c r="BM236" s="59" t="str">
        <v>NA</v>
      </c>
      <c r="BN236" s="59" t="str">
        <v>NA</v>
      </c>
      <c r="BO236" s="59" t="str">
        <v>NA</v>
      </c>
      <c r="BP236" s="59" t="str">
        <v>NA</v>
      </c>
      <c r="BQ236" s="59" t="str">
        <v>NA</v>
      </c>
      <c r="BR236" s="59" t="str">
        <v>NA</v>
      </c>
      <c r="BS236" s="59" t="str">
        <v>NaN</v>
      </c>
    </row>
    <row r="237" spans="2:71" x14ac:dyDescent="0.25">
      <c r="B237" s="52" t="str">
        <v>NA</v>
      </c>
      <c r="C237" s="52" t="str">
        <v>NA</v>
      </c>
      <c r="D237" s="52" t="str">
        <v>NaN</v>
      </c>
      <c r="E237" s="52" t="str">
        <v>NaN</v>
      </c>
      <c r="F237" s="52" t="str">
        <v>NaN</v>
      </c>
      <c r="G237" s="52" t="str">
        <v>NaN</v>
      </c>
      <c r="H237" s="52" t="str">
        <v>NaN</v>
      </c>
      <c r="I237" s="52" t="str">
        <v>NA</v>
      </c>
      <c r="J237" s="52" t="str">
        <v>NA</v>
      </c>
      <c r="K237" s="52" t="str">
        <v>NA</v>
      </c>
      <c r="L237" s="52" t="str">
        <v>NA</v>
      </c>
      <c r="M237" s="52" t="str">
        <v>NA</v>
      </c>
      <c r="N237" s="52" t="str">
        <v>NA</v>
      </c>
      <c r="O237" s="52" t="str">
        <v>NA</v>
      </c>
      <c r="P237" s="52" t="str">
        <v>NA</v>
      </c>
      <c r="Q237" s="65" t="str">
        <v>NaN</v>
      </c>
      <c r="T237" s="63" t="str">
        <v>NA</v>
      </c>
      <c r="U237" s="63" t="str">
        <v>NA</v>
      </c>
      <c r="V237" s="63" t="str">
        <v>NaN</v>
      </c>
      <c r="W237" s="63" t="str">
        <v>NaN</v>
      </c>
      <c r="X237" s="63" t="str">
        <v>NaN</v>
      </c>
      <c r="Y237" s="63" t="str">
        <v>NaN</v>
      </c>
      <c r="Z237" s="63" t="str">
        <v>NaN</v>
      </c>
      <c r="AA237" s="63" t="str">
        <v>NA</v>
      </c>
      <c r="AB237" s="63" t="str">
        <v>NA</v>
      </c>
      <c r="AC237" s="63" t="str">
        <v>NA</v>
      </c>
      <c r="AD237" s="63" t="str">
        <v>NA</v>
      </c>
      <c r="AE237" s="63" t="str">
        <v>NA</v>
      </c>
      <c r="AF237" s="63" t="str">
        <v>NA</v>
      </c>
      <c r="AG237" s="63" t="str">
        <v>NA</v>
      </c>
      <c r="AH237" s="63" t="str">
        <v>NA</v>
      </c>
      <c r="AI237" s="66" t="str">
        <v>NaN</v>
      </c>
      <c r="AL237" s="54" t="str">
        <v>NA</v>
      </c>
      <c r="AM237" s="54" t="str">
        <v>NA</v>
      </c>
      <c r="AN237" s="54" t="str">
        <v>NaN</v>
      </c>
      <c r="AO237" s="54" t="str">
        <v>NaN</v>
      </c>
      <c r="AP237" s="54" t="str">
        <v>NaN</v>
      </c>
      <c r="AQ237" s="54" t="str">
        <v>NaN</v>
      </c>
      <c r="AR237" s="54" t="str">
        <v>NaN</v>
      </c>
      <c r="AS237" s="54" t="str">
        <v>NA</v>
      </c>
      <c r="AT237" s="54" t="str">
        <v>NA</v>
      </c>
      <c r="AU237" s="54" t="str">
        <v>NA</v>
      </c>
      <c r="AV237" s="54" t="str">
        <v>NA</v>
      </c>
      <c r="AW237" s="54" t="str">
        <v>NA</v>
      </c>
      <c r="AX237" s="54" t="str">
        <v>NA</v>
      </c>
      <c r="AY237" s="54" t="str">
        <v>NA</v>
      </c>
      <c r="AZ237" s="54" t="str">
        <v>NA</v>
      </c>
      <c r="BA237" s="54" t="str">
        <v>NaN</v>
      </c>
      <c r="BD237" s="59" t="str">
        <v>NA</v>
      </c>
      <c r="BE237" s="59" t="str">
        <v>NA</v>
      </c>
      <c r="BF237" s="59" t="str">
        <v>NaN</v>
      </c>
      <c r="BG237" s="59" t="str">
        <v>NaN</v>
      </c>
      <c r="BH237" s="59" t="str">
        <v>NaN</v>
      </c>
      <c r="BI237" s="59" t="str">
        <v>NaN</v>
      </c>
      <c r="BJ237" s="59" t="str">
        <v>NaN</v>
      </c>
      <c r="BK237" s="59" t="str">
        <v>NA</v>
      </c>
      <c r="BL237" s="59" t="str">
        <v>NA</v>
      </c>
      <c r="BM237" s="59" t="str">
        <v>NA</v>
      </c>
      <c r="BN237" s="59" t="str">
        <v>NA</v>
      </c>
      <c r="BO237" s="59" t="str">
        <v>NA</v>
      </c>
      <c r="BP237" s="59" t="str">
        <v>NA</v>
      </c>
      <c r="BQ237" s="59" t="str">
        <v>NA</v>
      </c>
      <c r="BR237" s="59" t="str">
        <v>NA</v>
      </c>
      <c r="BS237" s="59" t="str">
        <v>NaN</v>
      </c>
    </row>
    <row r="238" spans="2:71" x14ac:dyDescent="0.25">
      <c r="B238" s="52" t="str">
        <v>NA</v>
      </c>
      <c r="C238" s="52" t="str">
        <v>NA</v>
      </c>
      <c r="D238" s="52" t="str">
        <v>NaN</v>
      </c>
      <c r="E238" s="52" t="str">
        <v>NaN</v>
      </c>
      <c r="F238" s="52" t="str">
        <v>NaN</v>
      </c>
      <c r="G238" s="52" t="str">
        <v>NaN</v>
      </c>
      <c r="H238" s="52" t="str">
        <v>NaN</v>
      </c>
      <c r="I238" s="52" t="str">
        <v>NA</v>
      </c>
      <c r="J238" s="52" t="str">
        <v>NA</v>
      </c>
      <c r="K238" s="52" t="str">
        <v>NA</v>
      </c>
      <c r="L238" s="52" t="str">
        <v>NA</v>
      </c>
      <c r="M238" s="52" t="str">
        <v>NA</v>
      </c>
      <c r="N238" s="52" t="str">
        <v>NA</v>
      </c>
      <c r="O238" s="52" t="str">
        <v>NA</v>
      </c>
      <c r="P238" s="52" t="str">
        <v>NA</v>
      </c>
      <c r="Q238" s="65" t="str">
        <v>NaN</v>
      </c>
      <c r="T238" s="63" t="str">
        <v>NA</v>
      </c>
      <c r="U238" s="63" t="str">
        <v>NA</v>
      </c>
      <c r="V238" s="63" t="str">
        <v>NaN</v>
      </c>
      <c r="W238" s="63" t="str">
        <v>NaN</v>
      </c>
      <c r="X238" s="63" t="str">
        <v>NaN</v>
      </c>
      <c r="Y238" s="63" t="str">
        <v>NaN</v>
      </c>
      <c r="Z238" s="63" t="str">
        <v>NaN</v>
      </c>
      <c r="AA238" s="63" t="str">
        <v>NA</v>
      </c>
      <c r="AB238" s="63" t="str">
        <v>NA</v>
      </c>
      <c r="AC238" s="63" t="str">
        <v>NA</v>
      </c>
      <c r="AD238" s="63" t="str">
        <v>NA</v>
      </c>
      <c r="AE238" s="63" t="str">
        <v>NA</v>
      </c>
      <c r="AF238" s="63" t="str">
        <v>NA</v>
      </c>
      <c r="AG238" s="63" t="str">
        <v>NA</v>
      </c>
      <c r="AH238" s="63" t="str">
        <v>NA</v>
      </c>
      <c r="AI238" s="66" t="str">
        <v>NaN</v>
      </c>
      <c r="AL238" s="54" t="str">
        <v>NA</v>
      </c>
      <c r="AM238" s="54" t="str">
        <v>NA</v>
      </c>
      <c r="AN238" s="54" t="str">
        <v>NaN</v>
      </c>
      <c r="AO238" s="54" t="str">
        <v>NaN</v>
      </c>
      <c r="AP238" s="54" t="str">
        <v>NaN</v>
      </c>
      <c r="AQ238" s="54" t="str">
        <v>NaN</v>
      </c>
      <c r="AR238" s="54" t="str">
        <v>NaN</v>
      </c>
      <c r="AS238" s="54" t="str">
        <v>NA</v>
      </c>
      <c r="AT238" s="54" t="str">
        <v>NA</v>
      </c>
      <c r="AU238" s="54" t="str">
        <v>NA</v>
      </c>
      <c r="AV238" s="54" t="str">
        <v>NA</v>
      </c>
      <c r="AW238" s="54" t="str">
        <v>NA</v>
      </c>
      <c r="AX238" s="54" t="str">
        <v>NA</v>
      </c>
      <c r="AY238" s="54" t="str">
        <v>NA</v>
      </c>
      <c r="AZ238" s="54" t="str">
        <v>NA</v>
      </c>
      <c r="BA238" s="54" t="str">
        <v>NaN</v>
      </c>
      <c r="BD238" s="59" t="str">
        <v>NA</v>
      </c>
      <c r="BE238" s="59" t="str">
        <v>NA</v>
      </c>
      <c r="BF238" s="59" t="str">
        <v>NaN</v>
      </c>
      <c r="BG238" s="59" t="str">
        <v>NaN</v>
      </c>
      <c r="BH238" s="59" t="str">
        <v>NaN</v>
      </c>
      <c r="BI238" s="59" t="str">
        <v>NaN</v>
      </c>
      <c r="BJ238" s="59" t="str">
        <v>NaN</v>
      </c>
      <c r="BK238" s="59" t="str">
        <v>NA</v>
      </c>
      <c r="BL238" s="59" t="str">
        <v>NA</v>
      </c>
      <c r="BM238" s="59" t="str">
        <v>NA</v>
      </c>
      <c r="BN238" s="59" t="str">
        <v>NA</v>
      </c>
      <c r="BO238" s="59" t="str">
        <v>NA</v>
      </c>
      <c r="BP238" s="59" t="str">
        <v>NA</v>
      </c>
      <c r="BQ238" s="59" t="str">
        <v>NA</v>
      </c>
      <c r="BR238" s="59" t="str">
        <v>NA</v>
      </c>
      <c r="BS238" s="59" t="str">
        <v>NaN</v>
      </c>
    </row>
    <row r="239" spans="2:71" x14ac:dyDescent="0.25">
      <c r="B239" s="52" t="str">
        <v>NA</v>
      </c>
      <c r="C239" s="52" t="str">
        <v>NA</v>
      </c>
      <c r="D239" s="52" t="str">
        <v>NaN</v>
      </c>
      <c r="E239" s="52" t="str">
        <v>NaN</v>
      </c>
      <c r="F239" s="52" t="str">
        <v>NaN</v>
      </c>
      <c r="G239" s="52" t="str">
        <v>NaN</v>
      </c>
      <c r="H239" s="52" t="str">
        <v>NaN</v>
      </c>
      <c r="I239" s="52" t="str">
        <v>NA</v>
      </c>
      <c r="J239" s="52" t="str">
        <v>NA</v>
      </c>
      <c r="K239" s="52" t="str">
        <v>NA</v>
      </c>
      <c r="L239" s="52" t="str">
        <v>NA</v>
      </c>
      <c r="M239" s="52" t="str">
        <v>NA</v>
      </c>
      <c r="N239" s="52" t="str">
        <v>NA</v>
      </c>
      <c r="O239" s="52" t="str">
        <v>NA</v>
      </c>
      <c r="P239" s="52" t="str">
        <v>NA</v>
      </c>
      <c r="Q239" s="65" t="str">
        <v>NaN</v>
      </c>
      <c r="T239" s="63" t="str">
        <v>NA</v>
      </c>
      <c r="U239" s="63" t="str">
        <v>NA</v>
      </c>
      <c r="V239" s="63" t="str">
        <v>NaN</v>
      </c>
      <c r="W239" s="63" t="str">
        <v>NaN</v>
      </c>
      <c r="X239" s="63" t="str">
        <v>NaN</v>
      </c>
      <c r="Y239" s="63" t="str">
        <v>NaN</v>
      </c>
      <c r="Z239" s="63" t="str">
        <v>NaN</v>
      </c>
      <c r="AA239" s="63" t="str">
        <v>NA</v>
      </c>
      <c r="AB239" s="63" t="str">
        <v>NA</v>
      </c>
      <c r="AC239" s="63" t="str">
        <v>NA</v>
      </c>
      <c r="AD239" s="63" t="str">
        <v>NA</v>
      </c>
      <c r="AE239" s="63" t="str">
        <v>NA</v>
      </c>
      <c r="AF239" s="63" t="str">
        <v>NA</v>
      </c>
      <c r="AG239" s="63" t="str">
        <v>NA</v>
      </c>
      <c r="AH239" s="63" t="str">
        <v>NA</v>
      </c>
      <c r="AI239" s="66" t="str">
        <v>NaN</v>
      </c>
      <c r="AL239" s="54" t="str">
        <v>NA</v>
      </c>
      <c r="AM239" s="54" t="str">
        <v>NA</v>
      </c>
      <c r="AN239" s="54" t="str">
        <v>NaN</v>
      </c>
      <c r="AO239" s="54" t="str">
        <v>NaN</v>
      </c>
      <c r="AP239" s="54" t="str">
        <v>NaN</v>
      </c>
      <c r="AQ239" s="54" t="str">
        <v>NaN</v>
      </c>
      <c r="AR239" s="54" t="str">
        <v>NaN</v>
      </c>
      <c r="AS239" s="54" t="str">
        <v>NA</v>
      </c>
      <c r="AT239" s="54" t="str">
        <v>NA</v>
      </c>
      <c r="AU239" s="54" t="str">
        <v>NA</v>
      </c>
      <c r="AV239" s="54" t="str">
        <v>NA</v>
      </c>
      <c r="AW239" s="54" t="str">
        <v>NA</v>
      </c>
      <c r="AX239" s="54" t="str">
        <v>NA</v>
      </c>
      <c r="AY239" s="54" t="str">
        <v>NA</v>
      </c>
      <c r="AZ239" s="54" t="str">
        <v>NA</v>
      </c>
      <c r="BA239" s="54" t="str">
        <v>NaN</v>
      </c>
      <c r="BD239" s="59" t="str">
        <v>NA</v>
      </c>
      <c r="BE239" s="59" t="str">
        <v>NA</v>
      </c>
      <c r="BF239" s="59" t="str">
        <v>NaN</v>
      </c>
      <c r="BG239" s="59" t="str">
        <v>NaN</v>
      </c>
      <c r="BH239" s="59" t="str">
        <v>NaN</v>
      </c>
      <c r="BI239" s="59" t="str">
        <v>NaN</v>
      </c>
      <c r="BJ239" s="59" t="str">
        <v>NaN</v>
      </c>
      <c r="BK239" s="59" t="str">
        <v>NA</v>
      </c>
      <c r="BL239" s="59" t="str">
        <v>NA</v>
      </c>
      <c r="BM239" s="59" t="str">
        <v>NA</v>
      </c>
      <c r="BN239" s="59" t="str">
        <v>NA</v>
      </c>
      <c r="BO239" s="59" t="str">
        <v>NA</v>
      </c>
      <c r="BP239" s="59" t="str">
        <v>NA</v>
      </c>
      <c r="BQ239" s="59" t="str">
        <v>NA</v>
      </c>
      <c r="BR239" s="59" t="str">
        <v>NA</v>
      </c>
      <c r="BS239" s="59" t="str">
        <v>NaN</v>
      </c>
    </row>
    <row r="240" spans="2:71" x14ac:dyDescent="0.25">
      <c r="B240" s="52" t="str">
        <v>NA</v>
      </c>
      <c r="C240" s="52" t="str">
        <v>NA</v>
      </c>
      <c r="D240" s="52" t="str">
        <v>NaN</v>
      </c>
      <c r="E240" s="52" t="str">
        <v>NaN</v>
      </c>
      <c r="F240" s="52" t="str">
        <v>NaN</v>
      </c>
      <c r="G240" s="52" t="str">
        <v>NaN</v>
      </c>
      <c r="H240" s="52" t="str">
        <v>NaN</v>
      </c>
      <c r="I240" s="52" t="str">
        <v>NA</v>
      </c>
      <c r="J240" s="52" t="str">
        <v>NA</v>
      </c>
      <c r="K240" s="52" t="str">
        <v>NA</v>
      </c>
      <c r="L240" s="52" t="str">
        <v>NA</v>
      </c>
      <c r="M240" s="52" t="str">
        <v>NA</v>
      </c>
      <c r="N240" s="52" t="str">
        <v>NA</v>
      </c>
      <c r="O240" s="52" t="str">
        <v>NA</v>
      </c>
      <c r="P240" s="52" t="str">
        <v>NA</v>
      </c>
      <c r="Q240" s="65" t="str">
        <v>NaN</v>
      </c>
      <c r="T240" s="63" t="str">
        <v>NA</v>
      </c>
      <c r="U240" s="63" t="str">
        <v>NA</v>
      </c>
      <c r="V240" s="63" t="str">
        <v>NaN</v>
      </c>
      <c r="W240" s="63" t="str">
        <v>NaN</v>
      </c>
      <c r="X240" s="63" t="str">
        <v>NaN</v>
      </c>
      <c r="Y240" s="63" t="str">
        <v>NaN</v>
      </c>
      <c r="Z240" s="63" t="str">
        <v>NaN</v>
      </c>
      <c r="AA240" s="63" t="str">
        <v>NA</v>
      </c>
      <c r="AB240" s="63" t="str">
        <v>NA</v>
      </c>
      <c r="AC240" s="63" t="str">
        <v>NA</v>
      </c>
      <c r="AD240" s="63" t="str">
        <v>NA</v>
      </c>
      <c r="AE240" s="63" t="str">
        <v>NA</v>
      </c>
      <c r="AF240" s="63" t="str">
        <v>NA</v>
      </c>
      <c r="AG240" s="63" t="str">
        <v>NA</v>
      </c>
      <c r="AH240" s="63" t="str">
        <v>NA</v>
      </c>
      <c r="AI240" s="66" t="str">
        <v>NaN</v>
      </c>
      <c r="AL240" s="54" t="str">
        <v>NA</v>
      </c>
      <c r="AM240" s="54" t="str">
        <v>NA</v>
      </c>
      <c r="AN240" s="54" t="str">
        <v>NaN</v>
      </c>
      <c r="AO240" s="54" t="str">
        <v>NaN</v>
      </c>
      <c r="AP240" s="54" t="str">
        <v>NaN</v>
      </c>
      <c r="AQ240" s="54" t="str">
        <v>NaN</v>
      </c>
      <c r="AR240" s="54" t="str">
        <v>NaN</v>
      </c>
      <c r="AS240" s="54" t="str">
        <v>NA</v>
      </c>
      <c r="AT240" s="54" t="str">
        <v>NA</v>
      </c>
      <c r="AU240" s="54" t="str">
        <v>NA</v>
      </c>
      <c r="AV240" s="54" t="str">
        <v>NA</v>
      </c>
      <c r="AW240" s="54" t="str">
        <v>NA</v>
      </c>
      <c r="AX240" s="54" t="str">
        <v>NA</v>
      </c>
      <c r="AY240" s="54" t="str">
        <v>NA</v>
      </c>
      <c r="AZ240" s="54" t="str">
        <v>NA</v>
      </c>
      <c r="BA240" s="54" t="str">
        <v>NaN</v>
      </c>
      <c r="BD240" s="59" t="str">
        <v>NA</v>
      </c>
      <c r="BE240" s="59" t="str">
        <v>NA</v>
      </c>
      <c r="BF240" s="59" t="str">
        <v>NaN</v>
      </c>
      <c r="BG240" s="59" t="str">
        <v>NaN</v>
      </c>
      <c r="BH240" s="59" t="str">
        <v>NaN</v>
      </c>
      <c r="BI240" s="59" t="str">
        <v>NaN</v>
      </c>
      <c r="BJ240" s="59" t="str">
        <v>NaN</v>
      </c>
      <c r="BK240" s="59" t="str">
        <v>NA</v>
      </c>
      <c r="BL240" s="59" t="str">
        <v>NA</v>
      </c>
      <c r="BM240" s="59" t="str">
        <v>NA</v>
      </c>
      <c r="BN240" s="59" t="str">
        <v>NA</v>
      </c>
      <c r="BO240" s="59" t="str">
        <v>NA</v>
      </c>
      <c r="BP240" s="59" t="str">
        <v>NA</v>
      </c>
      <c r="BQ240" s="59" t="str">
        <v>NA</v>
      </c>
      <c r="BR240" s="59" t="str">
        <v>NA</v>
      </c>
      <c r="BS240" s="59" t="str">
        <v>NaN</v>
      </c>
    </row>
    <row r="241" spans="2:71" x14ac:dyDescent="0.25">
      <c r="B241" s="52" t="str">
        <v>NA</v>
      </c>
      <c r="C241" s="52" t="str">
        <v>NA</v>
      </c>
      <c r="D241" s="52" t="str">
        <v>NaN</v>
      </c>
      <c r="E241" s="52" t="str">
        <v>NaN</v>
      </c>
      <c r="F241" s="52" t="str">
        <v>NaN</v>
      </c>
      <c r="G241" s="52" t="str">
        <v>NaN</v>
      </c>
      <c r="H241" s="52" t="str">
        <v>NaN</v>
      </c>
      <c r="I241" s="52" t="str">
        <v>NA</v>
      </c>
      <c r="J241" s="52" t="str">
        <v>NA</v>
      </c>
      <c r="K241" s="52" t="str">
        <v>NA</v>
      </c>
      <c r="L241" s="52" t="str">
        <v>NA</v>
      </c>
      <c r="M241" s="52" t="str">
        <v>NA</v>
      </c>
      <c r="N241" s="52" t="str">
        <v>NA</v>
      </c>
      <c r="O241" s="52" t="str">
        <v>NA</v>
      </c>
      <c r="P241" s="52" t="str">
        <v>NA</v>
      </c>
      <c r="Q241" s="65" t="str">
        <v>NaN</v>
      </c>
      <c r="T241" s="63" t="str">
        <v>NA</v>
      </c>
      <c r="U241" s="63" t="str">
        <v>NA</v>
      </c>
      <c r="V241" s="63" t="str">
        <v>NaN</v>
      </c>
      <c r="W241" s="63" t="str">
        <v>NaN</v>
      </c>
      <c r="X241" s="63" t="str">
        <v>NaN</v>
      </c>
      <c r="Y241" s="63" t="str">
        <v>NaN</v>
      </c>
      <c r="Z241" s="63" t="str">
        <v>NaN</v>
      </c>
      <c r="AA241" s="63" t="str">
        <v>NA</v>
      </c>
      <c r="AB241" s="63" t="str">
        <v>NA</v>
      </c>
      <c r="AC241" s="63" t="str">
        <v>NA</v>
      </c>
      <c r="AD241" s="63" t="str">
        <v>NA</v>
      </c>
      <c r="AE241" s="63" t="str">
        <v>NA</v>
      </c>
      <c r="AF241" s="63" t="str">
        <v>NA</v>
      </c>
      <c r="AG241" s="63" t="str">
        <v>NA</v>
      </c>
      <c r="AH241" s="63" t="str">
        <v>NA</v>
      </c>
      <c r="AI241" s="66" t="str">
        <v>NaN</v>
      </c>
      <c r="AL241" s="54" t="str">
        <v>NA</v>
      </c>
      <c r="AM241" s="54" t="str">
        <v>NA</v>
      </c>
      <c r="AN241" s="54" t="str">
        <v>NaN</v>
      </c>
      <c r="AO241" s="54" t="str">
        <v>NaN</v>
      </c>
      <c r="AP241" s="54" t="str">
        <v>NaN</v>
      </c>
      <c r="AQ241" s="54" t="str">
        <v>NaN</v>
      </c>
      <c r="AR241" s="54" t="str">
        <v>NaN</v>
      </c>
      <c r="AS241" s="54" t="str">
        <v>NA</v>
      </c>
      <c r="AT241" s="54" t="str">
        <v>NA</v>
      </c>
      <c r="AU241" s="54" t="str">
        <v>NA</v>
      </c>
      <c r="AV241" s="54" t="str">
        <v>NA</v>
      </c>
      <c r="AW241" s="54" t="str">
        <v>NA</v>
      </c>
      <c r="AX241" s="54" t="str">
        <v>NA</v>
      </c>
      <c r="AY241" s="54" t="str">
        <v>NA</v>
      </c>
      <c r="AZ241" s="54" t="str">
        <v>NA</v>
      </c>
      <c r="BA241" s="54" t="str">
        <v>NaN</v>
      </c>
      <c r="BD241" s="59" t="str">
        <v>NA</v>
      </c>
      <c r="BE241" s="59" t="str">
        <v>NA</v>
      </c>
      <c r="BF241" s="59" t="str">
        <v>NaN</v>
      </c>
      <c r="BG241" s="59" t="str">
        <v>NaN</v>
      </c>
      <c r="BH241" s="59" t="str">
        <v>NaN</v>
      </c>
      <c r="BI241" s="59" t="str">
        <v>NaN</v>
      </c>
      <c r="BJ241" s="59" t="str">
        <v>NaN</v>
      </c>
      <c r="BK241" s="59" t="str">
        <v>NA</v>
      </c>
      <c r="BL241" s="59" t="str">
        <v>NA</v>
      </c>
      <c r="BM241" s="59" t="str">
        <v>NA</v>
      </c>
      <c r="BN241" s="59" t="str">
        <v>NA</v>
      </c>
      <c r="BO241" s="59" t="str">
        <v>NA</v>
      </c>
      <c r="BP241" s="59" t="str">
        <v>NA</v>
      </c>
      <c r="BQ241" s="59" t="str">
        <v>NA</v>
      </c>
      <c r="BR241" s="59" t="str">
        <v>NA</v>
      </c>
      <c r="BS241" s="59" t="str">
        <v>NaN</v>
      </c>
    </row>
  </sheetData>
  <conditionalFormatting sqref="Q1:Q1048576">
    <cfRule type="cellIs" dxfId="3" priority="2" operator="greaterThan">
      <formula>0.000000001</formula>
    </cfRule>
  </conditionalFormatting>
  <conditionalFormatting sqref="AI1:AI1048576">
    <cfRule type="cellIs" dxfId="2" priority="1" operator="greaterThan">
      <formula>0.000000001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1DFC7-A0DF-4BF4-9C1D-19FF548B359A}">
  <dimension ref="A1:BS94"/>
  <sheetViews>
    <sheetView topLeftCell="AF1" zoomScale="66" zoomScaleNormal="66" workbookViewId="0">
      <selection sqref="A1:XFD1048576"/>
    </sheetView>
  </sheetViews>
  <sheetFormatPr defaultColWidth="8.85546875" defaultRowHeight="15" x14ac:dyDescent="0.25"/>
  <cols>
    <col min="1" max="1" width="8.85546875" style="52"/>
    <col min="2" max="8" width="10" style="52" bestFit="1" customWidth="1"/>
    <col min="9" max="9" width="10" style="65" bestFit="1" customWidth="1"/>
    <col min="10" max="17" width="10" style="52" bestFit="1" customWidth="1"/>
    <col min="18" max="19" width="8.85546875" style="8"/>
    <col min="20" max="26" width="10" style="63" bestFit="1" customWidth="1"/>
    <col min="27" max="27" width="10" style="66" bestFit="1" customWidth="1"/>
    <col min="28" max="35" width="10" style="63" bestFit="1" customWidth="1"/>
    <col min="36" max="36" width="8.85546875" style="8"/>
    <col min="37" max="37" width="8.85546875" style="54"/>
    <col min="38" max="53" width="10" style="54" bestFit="1" customWidth="1"/>
    <col min="54" max="54" width="8.85546875" style="8"/>
    <col min="55" max="55" width="8.85546875" style="59"/>
    <col min="56" max="71" width="10" style="59" bestFit="1" customWidth="1"/>
    <col min="72" max="16384" width="8.85546875" style="8"/>
  </cols>
  <sheetData>
    <row r="1" spans="1:71" x14ac:dyDescent="0.25">
      <c r="A1" s="52" t="s">
        <v>225</v>
      </c>
      <c r="B1" s="52" t="s">
        <v>229</v>
      </c>
      <c r="C1" s="52" t="s">
        <v>230</v>
      </c>
      <c r="D1" s="52" t="s">
        <v>235</v>
      </c>
      <c r="E1" s="52" t="s">
        <v>231</v>
      </c>
      <c r="F1" s="52" t="s">
        <v>232</v>
      </c>
      <c r="G1" s="52" t="s">
        <v>233</v>
      </c>
      <c r="H1" s="52" t="s">
        <v>200</v>
      </c>
      <c r="I1" s="65" t="s">
        <v>243</v>
      </c>
      <c r="J1" s="52" t="s">
        <v>234</v>
      </c>
      <c r="K1" s="52" t="s">
        <v>236</v>
      </c>
      <c r="L1" s="52" t="s">
        <v>237</v>
      </c>
      <c r="M1" s="52" t="s">
        <v>238</v>
      </c>
      <c r="N1" s="52" t="s">
        <v>239</v>
      </c>
      <c r="O1" s="52" t="s">
        <v>240</v>
      </c>
      <c r="P1" s="52" t="s">
        <v>241</v>
      </c>
      <c r="Q1" s="52" t="s">
        <v>242</v>
      </c>
      <c r="S1" s="52" t="s">
        <v>226</v>
      </c>
      <c r="T1" s="52" t="s">
        <v>229</v>
      </c>
      <c r="U1" s="52" t="s">
        <v>230</v>
      </c>
      <c r="V1" s="52" t="s">
        <v>235</v>
      </c>
      <c r="W1" s="52" t="s">
        <v>231</v>
      </c>
      <c r="X1" s="52" t="s">
        <v>232</v>
      </c>
      <c r="Y1" s="52" t="s">
        <v>233</v>
      </c>
      <c r="Z1" s="52" t="s">
        <v>200</v>
      </c>
      <c r="AA1" s="65" t="s">
        <v>243</v>
      </c>
      <c r="AB1" s="52" t="s">
        <v>234</v>
      </c>
      <c r="AC1" s="52" t="s">
        <v>236</v>
      </c>
      <c r="AD1" s="52" t="s">
        <v>237</v>
      </c>
      <c r="AE1" s="52" t="s">
        <v>238</v>
      </c>
      <c r="AF1" s="52" t="s">
        <v>239</v>
      </c>
      <c r="AG1" s="52" t="s">
        <v>240</v>
      </c>
      <c r="AH1" s="52" t="s">
        <v>241</v>
      </c>
      <c r="AI1" s="52" t="s">
        <v>242</v>
      </c>
      <c r="AK1" s="54" t="s">
        <v>227</v>
      </c>
      <c r="AL1" s="52" t="s">
        <v>229</v>
      </c>
      <c r="AM1" s="52" t="s">
        <v>230</v>
      </c>
      <c r="AN1" s="52" t="s">
        <v>235</v>
      </c>
      <c r="AO1" s="52" t="s">
        <v>231</v>
      </c>
      <c r="AP1" s="52" t="s">
        <v>232</v>
      </c>
      <c r="AQ1" s="52" t="s">
        <v>233</v>
      </c>
      <c r="AR1" s="52" t="s">
        <v>200</v>
      </c>
      <c r="AS1" s="52" t="s">
        <v>243</v>
      </c>
      <c r="AT1" s="52" t="s">
        <v>234</v>
      </c>
      <c r="AU1" s="52" t="s">
        <v>236</v>
      </c>
      <c r="AV1" s="52" t="s">
        <v>237</v>
      </c>
      <c r="AW1" s="52" t="s">
        <v>238</v>
      </c>
      <c r="AX1" s="52" t="s">
        <v>239</v>
      </c>
      <c r="AY1" s="52" t="s">
        <v>240</v>
      </c>
      <c r="AZ1" s="52" t="s">
        <v>241</v>
      </c>
      <c r="BA1" s="52" t="s">
        <v>242</v>
      </c>
      <c r="BC1" s="59" t="s">
        <v>228</v>
      </c>
      <c r="BD1" s="52" t="s">
        <v>229</v>
      </c>
      <c r="BE1" s="52" t="s">
        <v>230</v>
      </c>
      <c r="BF1" s="52" t="s">
        <v>235</v>
      </c>
      <c r="BG1" s="52" t="s">
        <v>231</v>
      </c>
      <c r="BH1" s="52" t="s">
        <v>232</v>
      </c>
      <c r="BI1" s="52" t="s">
        <v>233</v>
      </c>
      <c r="BJ1" s="52" t="s">
        <v>200</v>
      </c>
      <c r="BK1" s="52" t="s">
        <v>243</v>
      </c>
      <c r="BL1" s="52" t="s">
        <v>234</v>
      </c>
      <c r="BM1" s="52" t="s">
        <v>236</v>
      </c>
      <c r="BN1" s="52" t="s">
        <v>237</v>
      </c>
      <c r="BO1" s="52" t="s">
        <v>238</v>
      </c>
      <c r="BP1" s="52" t="s">
        <v>239</v>
      </c>
      <c r="BQ1" s="52" t="s">
        <v>240</v>
      </c>
      <c r="BR1" s="52" t="s">
        <v>241</v>
      </c>
      <c r="BS1" s="52" t="s">
        <v>242</v>
      </c>
    </row>
    <row r="2" spans="1:71" x14ac:dyDescent="0.25">
      <c r="B2" s="52">
        <v>3.7849999999999998E-4</v>
      </c>
      <c r="C2" s="52">
        <v>0.89570959999999999</v>
      </c>
      <c r="D2" s="52">
        <v>9.1120979999999996</v>
      </c>
      <c r="E2" s="52">
        <v>8.1560544999999998</v>
      </c>
      <c r="F2" s="52">
        <v>2.3033111000000002E-3</v>
      </c>
      <c r="G2" s="52">
        <v>2.8473863000000001E-4</v>
      </c>
      <c r="H2" s="52">
        <v>34.845039999999997</v>
      </c>
      <c r="I2" s="65">
        <v>9.0160729999999994E-2</v>
      </c>
      <c r="J2" s="52">
        <v>0.207016688</v>
      </c>
      <c r="K2" s="52">
        <v>0.63329411000000002</v>
      </c>
      <c r="L2" s="52">
        <v>0.29764364999999998</v>
      </c>
      <c r="M2" s="52">
        <v>1.13795444810879</v>
      </c>
      <c r="N2" s="52">
        <v>0.27801045000000002</v>
      </c>
      <c r="O2" s="52">
        <v>0.67275876000000001</v>
      </c>
      <c r="P2" s="52">
        <v>0.26532704016342479</v>
      </c>
      <c r="Q2" s="52">
        <v>1.322360944163425</v>
      </c>
      <c r="T2" s="63">
        <v>3.5149999999999998E-4</v>
      </c>
      <c r="U2" s="63">
        <v>0.76611739999999995</v>
      </c>
      <c r="V2" s="63">
        <v>10.5614195</v>
      </c>
      <c r="W2" s="63">
        <v>7.9282712999999996</v>
      </c>
      <c r="X2" s="63">
        <v>2.3075890000000001E-3</v>
      </c>
      <c r="Y2" s="63">
        <v>2.7662204000000003E-4</v>
      </c>
      <c r="Z2" s="63">
        <v>34.843200000000003</v>
      </c>
      <c r="AA2" s="66">
        <v>8.8895730000000006E-2</v>
      </c>
      <c r="AB2" s="63">
        <v>0.21288848399999999</v>
      </c>
      <c r="AC2" s="63">
        <v>0.60941243</v>
      </c>
      <c r="AD2" s="63">
        <v>0.30680200499999999</v>
      </c>
      <c r="AE2" s="63">
        <v>1.1291029191142501</v>
      </c>
      <c r="AF2" s="63">
        <v>0.27737750999999999</v>
      </c>
      <c r="AG2" s="63">
        <v>0.66141479999999997</v>
      </c>
      <c r="AH2" s="63">
        <v>0.3167159602253834</v>
      </c>
      <c r="AI2" s="63">
        <v>1.3662303782253831</v>
      </c>
      <c r="AL2" s="54">
        <v>3.2939999999999998E-4</v>
      </c>
      <c r="AM2" s="54">
        <v>0.65520719999999999</v>
      </c>
      <c r="AN2" s="54">
        <v>11.943898000000001</v>
      </c>
      <c r="AO2" s="54">
        <v>7.7126216999999997</v>
      </c>
      <c r="AP2" s="54">
        <v>2.3132497000000001E-3</v>
      </c>
      <c r="AQ2" s="54">
        <v>2.6914320000000002E-4</v>
      </c>
      <c r="AR2" s="54">
        <v>34.835262</v>
      </c>
      <c r="AS2" s="54">
        <v>8.8520210000000002E-2</v>
      </c>
      <c r="AT2" s="54">
        <v>0.21349366</v>
      </c>
      <c r="AU2" s="54">
        <v>0.59160042000000002</v>
      </c>
      <c r="AV2" s="54">
        <v>0.30214857000000001</v>
      </c>
      <c r="AW2" s="54">
        <v>1.107242650117426</v>
      </c>
      <c r="AX2" s="54">
        <v>0.27465917000000001</v>
      </c>
      <c r="AY2" s="54">
        <v>0.64191296999999992</v>
      </c>
      <c r="AZ2" s="54">
        <v>0.34120488031160712</v>
      </c>
      <c r="BA2" s="54">
        <v>1.374718625311607</v>
      </c>
      <c r="BD2" s="59">
        <v>3.4170000000000001E-4</v>
      </c>
      <c r="BE2" s="59">
        <v>0.70924940000000003</v>
      </c>
      <c r="BF2" s="59">
        <v>11.287198999999999</v>
      </c>
      <c r="BG2" s="59">
        <v>7.8408040000000003</v>
      </c>
      <c r="BH2" s="59">
        <v>2.3108550000000001E-3</v>
      </c>
      <c r="BI2" s="59">
        <v>2.7259680000000001E-4</v>
      </c>
      <c r="BJ2" s="59">
        <v>34.842320000000001</v>
      </c>
      <c r="BK2" s="59">
        <v>8.8767289999999999E-2</v>
      </c>
      <c r="BL2" s="59">
        <v>0.21312055399999999</v>
      </c>
      <c r="BM2" s="59">
        <v>0.5996108200000001</v>
      </c>
      <c r="BN2" s="59">
        <v>0.30532109000000002</v>
      </c>
      <c r="BO2" s="59">
        <v>1.118052464116682</v>
      </c>
      <c r="BP2" s="59">
        <v>0.27507141499999999</v>
      </c>
      <c r="BQ2" s="59">
        <v>0.64956811000000003</v>
      </c>
      <c r="BR2" s="59">
        <v>0.32915032026591512</v>
      </c>
      <c r="BS2" s="59">
        <v>1.3616237972659151</v>
      </c>
    </row>
    <row r="3" spans="1:71" x14ac:dyDescent="0.25">
      <c r="B3" s="52">
        <v>3.7209999999999999E-4</v>
      </c>
      <c r="C3" s="52">
        <v>0.86162419999999995</v>
      </c>
      <c r="D3" s="52">
        <v>9.5019860000000005</v>
      </c>
      <c r="E3" s="52">
        <v>8.1565569999999994</v>
      </c>
      <c r="F3" s="52">
        <v>2.3022492000000002E-3</v>
      </c>
      <c r="G3" s="52">
        <v>2.8233674999999999E-4</v>
      </c>
      <c r="H3" s="52">
        <v>34.854712999999997</v>
      </c>
      <c r="I3" s="65">
        <v>8.9540120000000001E-2</v>
      </c>
      <c r="J3" s="52">
        <v>0.20677335699999999</v>
      </c>
      <c r="K3" s="52">
        <v>0.62619194999999994</v>
      </c>
      <c r="L3" s="52">
        <v>0.29622080000000001</v>
      </c>
      <c r="M3" s="52">
        <v>1.129186107109603</v>
      </c>
      <c r="N3" s="52">
        <v>0.27576461000000002</v>
      </c>
      <c r="O3" s="52">
        <v>0.66459237999999998</v>
      </c>
      <c r="P3" s="52">
        <v>0.26932907017286589</v>
      </c>
      <c r="Q3" s="52">
        <v>1.3156576591728659</v>
      </c>
      <c r="T3" s="63">
        <v>3.4430000000000002E-4</v>
      </c>
      <c r="U3" s="63">
        <v>0.73088850000000005</v>
      </c>
      <c r="V3" s="63">
        <v>10.928826000000001</v>
      </c>
      <c r="W3" s="63">
        <v>7.9292544999999999</v>
      </c>
      <c r="X3" s="63">
        <v>2.3069942999999998E-3</v>
      </c>
      <c r="Y3" s="63">
        <v>2.7444627000000003E-4</v>
      </c>
      <c r="Z3" s="63">
        <v>34.852989999999998</v>
      </c>
      <c r="AA3" s="66">
        <v>8.8494903999999999E-2</v>
      </c>
      <c r="AB3" s="63">
        <v>0.21087626700000001</v>
      </c>
      <c r="AC3" s="63">
        <v>0.60405547000000004</v>
      </c>
      <c r="AD3" s="63">
        <v>0.30240456599999999</v>
      </c>
      <c r="AE3" s="63">
        <v>1.1173363031132131</v>
      </c>
      <c r="AF3" s="63">
        <v>0.27489179000000002</v>
      </c>
      <c r="AG3" s="63">
        <v>0.65261108000000001</v>
      </c>
      <c r="AH3" s="63">
        <v>0.31143162023612209</v>
      </c>
      <c r="AI3" s="63">
        <v>1.3483232892361221</v>
      </c>
      <c r="AL3" s="54">
        <v>3.2249999999999998E-4</v>
      </c>
      <c r="AM3" s="54">
        <v>0.61858709999999995</v>
      </c>
      <c r="AN3" s="54">
        <v>12.374644</v>
      </c>
      <c r="AO3" s="54">
        <v>7.7131924999999999</v>
      </c>
      <c r="AP3" s="54">
        <v>2.3130232000000001E-3</v>
      </c>
      <c r="AQ3" s="54">
        <v>2.6671460000000002E-4</v>
      </c>
      <c r="AR3" s="54">
        <v>34.849780000000003</v>
      </c>
      <c r="AS3" s="54">
        <v>8.6142319999999994E-2</v>
      </c>
      <c r="AT3" s="54">
        <v>0.21311385499999999</v>
      </c>
      <c r="AU3" s="54">
        <v>0.58056673999999997</v>
      </c>
      <c r="AV3" s="54">
        <v>0.29970492599999998</v>
      </c>
      <c r="AW3" s="54">
        <v>1.093385521118269</v>
      </c>
      <c r="AX3" s="54">
        <v>0.26953117999999998</v>
      </c>
      <c r="AY3" s="54">
        <v>0.62975466000000002</v>
      </c>
      <c r="AZ3" s="54">
        <v>0.33644280032903728</v>
      </c>
      <c r="BA3" s="54">
        <v>1.353570146329037</v>
      </c>
      <c r="BD3" s="59">
        <v>3.3389999999999998E-4</v>
      </c>
      <c r="BE3" s="59">
        <v>0.6684232</v>
      </c>
      <c r="BF3" s="59">
        <v>11.713545999999999</v>
      </c>
      <c r="BG3" s="59">
        <v>7.8417963999999998</v>
      </c>
      <c r="BH3" s="59">
        <v>2.3104502E-3</v>
      </c>
      <c r="BI3" s="59">
        <v>2.7021597E-4</v>
      </c>
      <c r="BJ3" s="59">
        <v>34.85613</v>
      </c>
      <c r="BK3" s="59">
        <v>8.6877380000000004E-2</v>
      </c>
      <c r="BL3" s="59">
        <v>0.21240714499999999</v>
      </c>
      <c r="BM3" s="59">
        <v>0.58923161000000002</v>
      </c>
      <c r="BN3" s="59">
        <v>0.30236903999999998</v>
      </c>
      <c r="BO3" s="59">
        <v>1.1040077951169891</v>
      </c>
      <c r="BP3" s="59">
        <v>0.27109137999999999</v>
      </c>
      <c r="BQ3" s="59">
        <v>0.63921446000000004</v>
      </c>
      <c r="BR3" s="59">
        <v>0.32614630028123098</v>
      </c>
      <c r="BS3" s="59">
        <v>1.342476644281231</v>
      </c>
    </row>
    <row r="4" spans="1:71" x14ac:dyDescent="0.25">
      <c r="B4" s="52">
        <v>3.6269999999999998E-4</v>
      </c>
      <c r="C4" s="52">
        <v>0.80824039999999997</v>
      </c>
      <c r="D4" s="52">
        <v>10.011888000000001</v>
      </c>
      <c r="E4" s="52">
        <v>8.1579940000000004</v>
      </c>
      <c r="F4" s="52">
        <v>2.301052E-3</v>
      </c>
      <c r="G4" s="52">
        <v>2.7911726E-4</v>
      </c>
      <c r="H4" s="52">
        <v>34.868645000000001</v>
      </c>
      <c r="I4" s="65">
        <v>8.8296819999999998E-2</v>
      </c>
      <c r="J4" s="52">
        <v>0.20585441600000001</v>
      </c>
      <c r="K4" s="52">
        <v>0.61654469999999995</v>
      </c>
      <c r="L4" s="52">
        <v>0.29196930999999998</v>
      </c>
      <c r="M4" s="52">
        <v>1.1143684261100879</v>
      </c>
      <c r="N4" s="52">
        <v>0.27216328400000001</v>
      </c>
      <c r="O4" s="52">
        <v>0.65237444999999994</v>
      </c>
      <c r="P4" s="52">
        <v>0.27003870018405091</v>
      </c>
      <c r="Q4" s="52">
        <v>1.299652587184051</v>
      </c>
      <c r="T4" s="63">
        <v>3.3560000000000003E-4</v>
      </c>
      <c r="U4" s="63">
        <v>0.68270839999999999</v>
      </c>
      <c r="V4" s="63">
        <v>11.410684</v>
      </c>
      <c r="W4" s="63">
        <v>7.9300537000000002</v>
      </c>
      <c r="X4" s="63">
        <v>2.3064054999999998E-3</v>
      </c>
      <c r="Y4" s="63">
        <v>2.7159762000000001E-4</v>
      </c>
      <c r="Z4" s="63">
        <v>34.866534999999999</v>
      </c>
      <c r="AA4" s="66">
        <v>8.4493150000000003E-2</v>
      </c>
      <c r="AB4" s="63">
        <v>0.20869242399999999</v>
      </c>
      <c r="AC4" s="63">
        <v>0.58869254999999998</v>
      </c>
      <c r="AD4" s="63">
        <v>0.29478290400000001</v>
      </c>
      <c r="AE4" s="63">
        <v>1.0921678781126769</v>
      </c>
      <c r="AF4" s="63">
        <v>0.26543264999999999</v>
      </c>
      <c r="AG4" s="63">
        <v>0.63135196999999998</v>
      </c>
      <c r="AH4" s="63">
        <v>0.29302397023680499</v>
      </c>
      <c r="AI4" s="63">
        <v>1.2959985812368049</v>
      </c>
      <c r="AL4" s="54">
        <v>3.1189999999999999E-4</v>
      </c>
      <c r="AM4" s="54">
        <v>0.56609180000000003</v>
      </c>
      <c r="AN4" s="54">
        <v>12.866258</v>
      </c>
      <c r="AO4" s="54">
        <v>7.7148640000000004</v>
      </c>
      <c r="AP4" s="54">
        <v>2.3129890000000001E-3</v>
      </c>
      <c r="AQ4" s="54">
        <v>2.6417812000000001E-4</v>
      </c>
      <c r="AR4" s="54">
        <v>34.863875999999998</v>
      </c>
      <c r="AS4" s="54">
        <v>8.5222809999999996E-2</v>
      </c>
      <c r="AT4" s="54">
        <v>0.21235933200000001</v>
      </c>
      <c r="AU4" s="54">
        <v>0.57362139999999995</v>
      </c>
      <c r="AV4" s="54">
        <v>0.29413487999999999</v>
      </c>
      <c r="AW4" s="54">
        <v>1.0801156121173181</v>
      </c>
      <c r="AX4" s="54">
        <v>0.26786654500000001</v>
      </c>
      <c r="AY4" s="54">
        <v>0.62193427000000001</v>
      </c>
      <c r="AZ4" s="54">
        <v>0.33605415035837399</v>
      </c>
      <c r="BA4" s="54">
        <v>1.3352638563583741</v>
      </c>
      <c r="BD4" s="59">
        <v>3.2449999999999997E-4</v>
      </c>
      <c r="BE4" s="59">
        <v>0.61924650000000003</v>
      </c>
      <c r="BF4" s="59">
        <v>12.186513</v>
      </c>
      <c r="BG4" s="59">
        <v>7.8428579999999997</v>
      </c>
      <c r="BH4" s="59">
        <v>2.3101660000000002E-3</v>
      </c>
      <c r="BI4" s="59">
        <v>2.6753600000000002E-4</v>
      </c>
      <c r="BJ4" s="59">
        <v>34.869858000000001</v>
      </c>
      <c r="BK4" s="59">
        <v>8.5357119999999995E-2</v>
      </c>
      <c r="BL4" s="59">
        <v>0.21001377700000001</v>
      </c>
      <c r="BM4" s="59">
        <v>0.58045073000000014</v>
      </c>
      <c r="BN4" s="59">
        <v>0.29670523999999998</v>
      </c>
      <c r="BO4" s="59">
        <v>1.087169747115484</v>
      </c>
      <c r="BP4" s="59">
        <v>0.26676436999999997</v>
      </c>
      <c r="BQ4" s="59">
        <v>0.62657541000000005</v>
      </c>
      <c r="BR4" s="59">
        <v>0.31596953029680408</v>
      </c>
      <c r="BS4" s="59">
        <v>1.3137183062968041</v>
      </c>
    </row>
    <row r="5" spans="1:71" x14ac:dyDescent="0.25">
      <c r="B5" s="52">
        <v>3.5429999999999999E-4</v>
      </c>
      <c r="C5" s="52">
        <v>0.76498619999999995</v>
      </c>
      <c r="D5" s="52">
        <v>10.281707000000001</v>
      </c>
      <c r="E5" s="52">
        <v>8.1622979999999998</v>
      </c>
      <c r="F5" s="52">
        <v>2.3008003000000001E-3</v>
      </c>
      <c r="G5" s="52">
        <v>2.7827565999999999E-4</v>
      </c>
      <c r="H5" s="52">
        <v>34.871864000000002</v>
      </c>
      <c r="I5" s="65">
        <v>9.0115520000000005E-2</v>
      </c>
      <c r="J5" s="52">
        <v>0.20938433200000001</v>
      </c>
      <c r="K5" s="52">
        <v>0.61950388000000001</v>
      </c>
      <c r="L5" s="52">
        <v>0.29490464999999999</v>
      </c>
      <c r="M5" s="52">
        <v>1.1237928621102611</v>
      </c>
      <c r="N5" s="52">
        <v>0.27820272000000001</v>
      </c>
      <c r="O5" s="52">
        <v>0.65942945999999991</v>
      </c>
      <c r="P5" s="52">
        <v>0.29603535020728888</v>
      </c>
      <c r="Q5" s="52">
        <v>1.3418278962072889</v>
      </c>
      <c r="T5" s="63">
        <v>3.279E-4</v>
      </c>
      <c r="U5" s="63">
        <v>0.64206770000000002</v>
      </c>
      <c r="V5" s="63">
        <v>11.706908</v>
      </c>
      <c r="W5" s="63">
        <v>7.9328620000000001</v>
      </c>
      <c r="X5" s="63">
        <v>2.3063341999999998E-3</v>
      </c>
      <c r="Y5" s="63">
        <v>2.7048166000000001E-4</v>
      </c>
      <c r="Z5" s="63">
        <v>34.869872999999998</v>
      </c>
      <c r="AA5" s="66">
        <v>8.6348474000000008E-2</v>
      </c>
      <c r="AB5" s="63">
        <v>0.21150378</v>
      </c>
      <c r="AC5" s="63">
        <v>0.59175939</v>
      </c>
      <c r="AD5" s="63">
        <v>0.29600415000000002</v>
      </c>
      <c r="AE5" s="63">
        <v>1.09926732011311</v>
      </c>
      <c r="AF5" s="63">
        <v>0.27179093999999998</v>
      </c>
      <c r="AG5" s="63">
        <v>0.63750715000000002</v>
      </c>
      <c r="AH5" s="63">
        <v>0.31808966027329749</v>
      </c>
      <c r="AI5" s="63">
        <v>1.3357829862732979</v>
      </c>
      <c r="AL5" s="54">
        <v>3.0249999999999998E-4</v>
      </c>
      <c r="AM5" s="54">
        <v>0.51702159999999997</v>
      </c>
      <c r="AN5" s="54">
        <v>13.247318999999999</v>
      </c>
      <c r="AO5" s="54">
        <v>7.7173448000000002</v>
      </c>
      <c r="AP5" s="54">
        <v>2.3132056999999998E-3</v>
      </c>
      <c r="AQ5" s="54">
        <v>2.6263326000000001E-4</v>
      </c>
      <c r="AR5" s="54">
        <v>34.871032999999997</v>
      </c>
      <c r="AS5" s="54">
        <v>8.4525240000000001E-2</v>
      </c>
      <c r="AT5" s="54">
        <v>0.2140899</v>
      </c>
      <c r="AU5" s="54">
        <v>0.56960860000000002</v>
      </c>
      <c r="AV5" s="54">
        <v>0.29130836999999998</v>
      </c>
      <c r="AW5" s="54">
        <v>1.075006870117132</v>
      </c>
      <c r="AX5" s="54">
        <v>0.26866603</v>
      </c>
      <c r="AY5" s="54">
        <v>0.6183488399999999</v>
      </c>
      <c r="AZ5" s="54">
        <v>0.34545750039731132</v>
      </c>
      <c r="BA5" s="54">
        <v>1.3577897663973111</v>
      </c>
      <c r="BD5" s="59">
        <v>3.1540000000000002E-4</v>
      </c>
      <c r="BE5" s="59">
        <v>0.57443610000000001</v>
      </c>
      <c r="BF5" s="59">
        <v>12.503541999999999</v>
      </c>
      <c r="BG5" s="59">
        <v>7.8458966999999999</v>
      </c>
      <c r="BH5" s="59">
        <v>2.3102523000000002E-3</v>
      </c>
      <c r="BI5" s="59">
        <v>2.6633852000000001E-4</v>
      </c>
      <c r="BJ5" s="59">
        <v>34.873516000000002</v>
      </c>
      <c r="BK5" s="59">
        <v>8.6807049999999997E-2</v>
      </c>
      <c r="BL5" s="59">
        <v>0.212504465</v>
      </c>
      <c r="BM5" s="59">
        <v>0.58282208000000002</v>
      </c>
      <c r="BN5" s="59">
        <v>0.29449039500000002</v>
      </c>
      <c r="BO5" s="59">
        <v>1.08981694011525</v>
      </c>
      <c r="BP5" s="59">
        <v>0.2731673</v>
      </c>
      <c r="BQ5" s="59">
        <v>0.63108797999999999</v>
      </c>
      <c r="BR5" s="59">
        <v>0.33686608033863552</v>
      </c>
      <c r="BS5" s="59">
        <v>1.348628386338635</v>
      </c>
    </row>
    <row r="6" spans="1:71" x14ac:dyDescent="0.25">
      <c r="B6" s="52">
        <v>3.3100000000000002E-4</v>
      </c>
      <c r="C6" s="52">
        <v>0.65660819999999998</v>
      </c>
      <c r="D6" s="52">
        <v>11.490007</v>
      </c>
      <c r="E6" s="52">
        <v>8.1599749999999993</v>
      </c>
      <c r="F6" s="52">
        <v>2.2978360000000001E-3</v>
      </c>
      <c r="G6" s="52">
        <v>2.7096576999999998E-4</v>
      </c>
      <c r="H6" s="52">
        <v>34.908572999999997</v>
      </c>
      <c r="I6" s="65">
        <v>9.0455469999999996E-2</v>
      </c>
      <c r="J6" s="52">
        <v>0.21326890000000001</v>
      </c>
      <c r="K6" s="52">
        <v>0.60530660000000003</v>
      </c>
      <c r="L6" s="52">
        <v>0.29622155999999999</v>
      </c>
      <c r="M6" s="52">
        <v>1.1147970601132251</v>
      </c>
      <c r="N6" s="52">
        <v>0.28037793999999999</v>
      </c>
      <c r="O6" s="52">
        <v>0.65354884000000002</v>
      </c>
      <c r="P6" s="52">
        <v>0.33904192029031138</v>
      </c>
      <c r="Q6" s="52">
        <v>1.384055210290311</v>
      </c>
      <c r="T6" s="63">
        <v>3.0820000000000001E-4</v>
      </c>
      <c r="U6" s="63">
        <v>0.54726589999999997</v>
      </c>
      <c r="V6" s="63">
        <v>12.873219499999999</v>
      </c>
      <c r="W6" s="63">
        <v>7.9330825999999997</v>
      </c>
      <c r="X6" s="63">
        <v>2.3044883E-3</v>
      </c>
      <c r="Y6" s="63">
        <v>2.6375075999999999E-4</v>
      </c>
      <c r="Z6" s="63">
        <v>34.915627000000001</v>
      </c>
      <c r="AA6" s="66">
        <v>9.0091019999999994E-2</v>
      </c>
      <c r="AB6" s="63">
        <v>0.214536063</v>
      </c>
      <c r="AC6" s="63">
        <v>0.58928599999999998</v>
      </c>
      <c r="AD6" s="63">
        <v>0.28987270999999998</v>
      </c>
      <c r="AE6" s="63">
        <v>1.093694773115468</v>
      </c>
      <c r="AF6" s="63">
        <v>0.27859668500000001</v>
      </c>
      <c r="AG6" s="63">
        <v>0.63574579000000009</v>
      </c>
      <c r="AH6" s="63">
        <v>0.36209083042224383</v>
      </c>
      <c r="AI6" s="63">
        <v>1.3908522054222441</v>
      </c>
      <c r="AL6" s="54">
        <v>2.8820000000000001E-4</v>
      </c>
      <c r="AM6" s="54">
        <v>0.44571670000000002</v>
      </c>
      <c r="AN6" s="54">
        <v>14.291358000000001</v>
      </c>
      <c r="AO6" s="54">
        <v>7.7176365999999996</v>
      </c>
      <c r="AP6" s="54">
        <v>2.3125751999999999E-3</v>
      </c>
      <c r="AQ6" s="54">
        <v>2.5674295999999997E-4</v>
      </c>
      <c r="AR6" s="54">
        <v>34.923656000000001</v>
      </c>
      <c r="AS6" s="54">
        <v>8.6477860000000004E-2</v>
      </c>
      <c r="AT6" s="54">
        <v>0.21566690999999999</v>
      </c>
      <c r="AU6" s="54">
        <v>0.56527903999999995</v>
      </c>
      <c r="AV6" s="54">
        <v>0.28586627999999997</v>
      </c>
      <c r="AW6" s="54">
        <v>1.066812230119099</v>
      </c>
      <c r="AX6" s="54">
        <v>0.27241982599999998</v>
      </c>
      <c r="AY6" s="54">
        <v>0.61278655999999998</v>
      </c>
      <c r="AZ6" s="54">
        <v>0.37192953060281159</v>
      </c>
      <c r="BA6" s="54">
        <v>1.382723384602812</v>
      </c>
      <c r="BD6" s="59">
        <v>2.9960000000000002E-4</v>
      </c>
      <c r="BE6" s="59">
        <v>0.49406119999999998</v>
      </c>
      <c r="BF6" s="59">
        <v>13.61501</v>
      </c>
      <c r="BG6" s="59">
        <v>7.8456516000000001</v>
      </c>
      <c r="BH6" s="59">
        <v>2.3092619999999999E-3</v>
      </c>
      <c r="BI6" s="59">
        <v>2.6003137000000002E-4</v>
      </c>
      <c r="BJ6" s="59">
        <v>34.924038000000003</v>
      </c>
      <c r="BK6" s="59">
        <v>8.8533050000000002E-2</v>
      </c>
      <c r="BL6" s="59">
        <v>0.21482182599999999</v>
      </c>
      <c r="BM6" s="59">
        <v>0.57632259999999991</v>
      </c>
      <c r="BN6" s="59">
        <v>0.28940200999999999</v>
      </c>
      <c r="BO6" s="59">
        <v>1.080546436118125</v>
      </c>
      <c r="BP6" s="59">
        <v>0.27493430000000002</v>
      </c>
      <c r="BQ6" s="59">
        <v>0.62358027999999999</v>
      </c>
      <c r="BR6" s="59">
        <v>0.36733267051613722</v>
      </c>
      <c r="BS6" s="59">
        <v>1.3774660025161369</v>
      </c>
    </row>
    <row r="7" spans="1:71" x14ac:dyDescent="0.25">
      <c r="B7" s="52">
        <v>3.1609999999999999E-4</v>
      </c>
      <c r="C7" s="52">
        <v>0.60050590000000004</v>
      </c>
      <c r="D7" s="52">
        <v>11.838483999999999</v>
      </c>
      <c r="E7" s="52">
        <v>8.1649820000000002</v>
      </c>
      <c r="F7" s="52">
        <v>2.2976963999999998E-3</v>
      </c>
      <c r="G7" s="52">
        <v>2.6957017999999999E-4</v>
      </c>
      <c r="H7" s="52">
        <v>34.913654000000001</v>
      </c>
      <c r="I7" s="65">
        <v>9.1042499999999998E-2</v>
      </c>
      <c r="J7" s="52">
        <v>0.21660746</v>
      </c>
      <c r="K7" s="52">
        <v>0.60824820000000002</v>
      </c>
      <c r="L7" s="52">
        <v>0.29209404999999999</v>
      </c>
      <c r="M7" s="52">
        <v>1.116949710111075</v>
      </c>
      <c r="N7" s="52">
        <v>0.28690443999999998</v>
      </c>
      <c r="O7" s="52">
        <v>0.65861111999999999</v>
      </c>
      <c r="P7" s="52">
        <v>0.36129993033039037</v>
      </c>
      <c r="Q7" s="52">
        <v>1.4201878443303899</v>
      </c>
      <c r="T7" s="63">
        <v>2.9320000000000003E-4</v>
      </c>
      <c r="U7" s="63">
        <v>0.49209249999999999</v>
      </c>
      <c r="V7" s="63">
        <v>13.241759</v>
      </c>
      <c r="W7" s="63">
        <v>7.9367595</v>
      </c>
      <c r="X7" s="63">
        <v>2.3045635000000001E-3</v>
      </c>
      <c r="Y7" s="63">
        <v>2.6233796999999999E-4</v>
      </c>
      <c r="Z7" s="63">
        <v>34.92116</v>
      </c>
      <c r="AA7" s="66">
        <v>8.898267E-2</v>
      </c>
      <c r="AB7" s="63">
        <v>0.21781560599999999</v>
      </c>
      <c r="AC7" s="63">
        <v>0.58946304999999999</v>
      </c>
      <c r="AD7" s="63">
        <v>0.28479014499999999</v>
      </c>
      <c r="AE7" s="63">
        <v>1.0920688011128969</v>
      </c>
      <c r="AF7" s="63">
        <v>0.28427466499999998</v>
      </c>
      <c r="AG7" s="63">
        <v>0.63758090000000001</v>
      </c>
      <c r="AH7" s="63">
        <v>0.37535490046033038</v>
      </c>
      <c r="AI7" s="63">
        <v>1.404238135460331</v>
      </c>
      <c r="AL7" s="54">
        <v>2.7349999999999998E-4</v>
      </c>
      <c r="AM7" s="54">
        <v>0.39473469999999999</v>
      </c>
      <c r="AN7" s="54">
        <v>14.6818905</v>
      </c>
      <c r="AO7" s="54">
        <v>7.720478</v>
      </c>
      <c r="AP7" s="54">
        <v>2.3129066000000002E-3</v>
      </c>
      <c r="AQ7" s="54">
        <v>2.5529859999999998E-4</v>
      </c>
      <c r="AR7" s="54">
        <v>34.929786999999997</v>
      </c>
      <c r="AS7" s="54">
        <v>8.5800304999999993E-2</v>
      </c>
      <c r="AT7" s="54">
        <v>0.21900304400000001</v>
      </c>
      <c r="AU7" s="54">
        <v>0.56585220000000003</v>
      </c>
      <c r="AV7" s="54">
        <v>0.27887284000000001</v>
      </c>
      <c r="AW7" s="54">
        <v>1.0637280841163681</v>
      </c>
      <c r="AX7" s="54">
        <v>0.277422744</v>
      </c>
      <c r="AY7" s="54">
        <v>0.61430127000000001</v>
      </c>
      <c r="AZ7" s="54">
        <v>0.38635227066349048</v>
      </c>
      <c r="BA7" s="54">
        <v>1.401503371663491</v>
      </c>
      <c r="BD7" s="59">
        <v>2.8459999999999998E-4</v>
      </c>
      <c r="BE7" s="59">
        <v>0.44029079999999998</v>
      </c>
      <c r="BF7" s="59">
        <v>13.9976225</v>
      </c>
      <c r="BG7" s="59">
        <v>7.8489732999999999</v>
      </c>
      <c r="BH7" s="59">
        <v>2.3094560000000001E-3</v>
      </c>
      <c r="BI7" s="59">
        <v>2.5857606999999999E-4</v>
      </c>
      <c r="BJ7" s="59">
        <v>34.930171999999999</v>
      </c>
      <c r="BK7" s="59">
        <v>8.7114170000000005E-2</v>
      </c>
      <c r="BL7" s="59">
        <v>0.21764186999999999</v>
      </c>
      <c r="BM7" s="59">
        <v>0.57550343999999998</v>
      </c>
      <c r="BN7" s="59">
        <v>0.28259719</v>
      </c>
      <c r="BO7" s="59">
        <v>1.075742500115195</v>
      </c>
      <c r="BP7" s="59">
        <v>0.27967330000000001</v>
      </c>
      <c r="BQ7" s="59">
        <v>0.62302747000000003</v>
      </c>
      <c r="BR7" s="59">
        <v>0.37646640054801489</v>
      </c>
      <c r="BS7" s="59">
        <v>1.390688839548015</v>
      </c>
    </row>
    <row r="8" spans="1:71" x14ac:dyDescent="0.25">
      <c r="B8" s="52">
        <v>2.968E-4</v>
      </c>
      <c r="C8" s="52">
        <v>0.51416799999999996</v>
      </c>
      <c r="D8" s="52">
        <v>12.381185</v>
      </c>
      <c r="E8" s="52">
        <v>8.1711860000000005</v>
      </c>
      <c r="F8" s="52">
        <v>2.2977191999999998E-3</v>
      </c>
      <c r="G8" s="52">
        <v>2.6687206000000001E-4</v>
      </c>
      <c r="H8" s="52">
        <v>34.931094999999999</v>
      </c>
      <c r="I8" s="65">
        <v>9.0390614999999994E-2</v>
      </c>
      <c r="J8" s="52">
        <v>0.21967254</v>
      </c>
      <c r="K8" s="52">
        <v>0.60595712000000002</v>
      </c>
      <c r="L8" s="52">
        <v>0.28461612400000003</v>
      </c>
      <c r="M8" s="52">
        <v>1.110245784108516</v>
      </c>
      <c r="N8" s="52">
        <v>0.29118518999999998</v>
      </c>
      <c r="O8" s="52">
        <v>0.65784485999999998</v>
      </c>
      <c r="P8" s="52">
        <v>0.37891704037458901</v>
      </c>
      <c r="Q8" s="52">
        <v>1.4423516173745889</v>
      </c>
      <c r="T8" s="63">
        <v>2.7500000000000002E-4</v>
      </c>
      <c r="U8" s="63">
        <v>0.41352359999999999</v>
      </c>
      <c r="V8" s="63">
        <v>13.799647</v>
      </c>
      <c r="W8" s="63">
        <v>7.9406815000000002</v>
      </c>
      <c r="X8" s="63">
        <v>2.3050415E-3</v>
      </c>
      <c r="Y8" s="63">
        <v>2.5975253000000003E-4</v>
      </c>
      <c r="Z8" s="63">
        <v>34.938876999999998</v>
      </c>
      <c r="AA8" s="66">
        <v>8.6300514999999994E-2</v>
      </c>
      <c r="AB8" s="63">
        <v>0.22071191500000001</v>
      </c>
      <c r="AC8" s="63">
        <v>0.58142638000000002</v>
      </c>
      <c r="AD8" s="63">
        <v>0.27686338399999999</v>
      </c>
      <c r="AE8" s="63">
        <v>1.0790016791104959</v>
      </c>
      <c r="AF8" s="63">
        <v>0.28396322000000002</v>
      </c>
      <c r="AG8" s="63">
        <v>0.63169807</v>
      </c>
      <c r="AH8" s="63">
        <v>0.38419630049586861</v>
      </c>
      <c r="AI8" s="63">
        <v>1.414888764495869</v>
      </c>
      <c r="AL8" s="54">
        <v>2.5500000000000002E-4</v>
      </c>
      <c r="AM8" s="54">
        <v>0.32169360000000002</v>
      </c>
      <c r="AN8" s="54">
        <v>15.267569999999999</v>
      </c>
      <c r="AO8" s="54">
        <v>7.7238230000000003</v>
      </c>
      <c r="AP8" s="54">
        <v>2.3138712E-3</v>
      </c>
      <c r="AQ8" s="54">
        <v>2.5287364000000002E-4</v>
      </c>
      <c r="AR8" s="54">
        <v>34.948715</v>
      </c>
      <c r="AS8" s="54">
        <v>8.1963800000000003E-2</v>
      </c>
      <c r="AT8" s="54">
        <v>0.22388621</v>
      </c>
      <c r="AU8" s="54">
        <v>0.56101581</v>
      </c>
      <c r="AV8" s="54">
        <v>0.26413449</v>
      </c>
      <c r="AW8" s="54">
        <v>1.0490365101132679</v>
      </c>
      <c r="AX8" s="54">
        <v>0.28192316000000001</v>
      </c>
      <c r="AY8" s="54">
        <v>0.60925762999999999</v>
      </c>
      <c r="AZ8" s="54">
        <v>0.39292848064607477</v>
      </c>
      <c r="BA8" s="54">
        <v>1.399039431646075</v>
      </c>
      <c r="BD8" s="59">
        <v>2.6659999999999998E-4</v>
      </c>
      <c r="BE8" s="59">
        <v>0.36549409999999999</v>
      </c>
      <c r="BF8" s="59">
        <v>14.566727</v>
      </c>
      <c r="BG8" s="59">
        <v>7.8525767000000002</v>
      </c>
      <c r="BH8" s="59">
        <v>2.3101584999999998E-3</v>
      </c>
      <c r="BI8" s="59">
        <v>2.5606270000000001E-4</v>
      </c>
      <c r="BJ8" s="59">
        <v>34.948483000000003</v>
      </c>
      <c r="BK8" s="59">
        <v>8.3790409999999996E-2</v>
      </c>
      <c r="BL8" s="59">
        <v>0.22120906200000001</v>
      </c>
      <c r="BM8" s="59">
        <v>0.56707850999999998</v>
      </c>
      <c r="BN8" s="59">
        <v>0.273988075</v>
      </c>
      <c r="BO8" s="59">
        <v>1.0622756471128041</v>
      </c>
      <c r="BP8" s="59">
        <v>0.27922801400000002</v>
      </c>
      <c r="BQ8" s="59">
        <v>0.61583081000000006</v>
      </c>
      <c r="BR8" s="59">
        <v>0.38339558056692991</v>
      </c>
      <c r="BS8" s="59">
        <v>1.3879718345669301</v>
      </c>
    </row>
    <row r="9" spans="1:71" x14ac:dyDescent="0.25">
      <c r="B9" s="52">
        <v>2.8669999999999998E-4</v>
      </c>
      <c r="C9" s="52">
        <v>0.44827309999999998</v>
      </c>
      <c r="D9" s="52">
        <v>12.789628</v>
      </c>
      <c r="E9" s="52">
        <v>8.1763290000000008</v>
      </c>
      <c r="F9" s="52">
        <v>2.2987744000000001E-3</v>
      </c>
      <c r="G9" s="52">
        <v>2.6512285999999999E-4</v>
      </c>
      <c r="H9" s="52">
        <v>34.950806</v>
      </c>
      <c r="I9" s="65">
        <v>8.9454359999999997E-2</v>
      </c>
      <c r="J9" s="52">
        <v>0.221425856</v>
      </c>
      <c r="K9" s="52">
        <v>0.60151379999999999</v>
      </c>
      <c r="L9" s="52">
        <v>0.28127238999999998</v>
      </c>
      <c r="M9" s="52">
        <v>1.104212046108191</v>
      </c>
      <c r="N9" s="52">
        <v>0.29163292000000002</v>
      </c>
      <c r="O9" s="52">
        <v>0.65345162999999995</v>
      </c>
      <c r="P9" s="52">
        <v>0.38607225040455501</v>
      </c>
      <c r="Q9" s="52">
        <v>1.445532533404555</v>
      </c>
      <c r="T9" s="63">
        <v>2.6459999999999998E-4</v>
      </c>
      <c r="U9" s="63">
        <v>0.3470125</v>
      </c>
      <c r="V9" s="63">
        <v>14.283580000000001</v>
      </c>
      <c r="W9" s="63">
        <v>7.9444112999999996</v>
      </c>
      <c r="X9" s="63">
        <v>2.3065386000000001E-3</v>
      </c>
      <c r="Y9" s="63">
        <v>2.5769809999999998E-4</v>
      </c>
      <c r="Z9" s="63">
        <v>34.964759999999998</v>
      </c>
      <c r="AA9" s="66">
        <v>8.5157099999999999E-2</v>
      </c>
      <c r="AB9" s="63">
        <v>0.223787875</v>
      </c>
      <c r="AC9" s="63">
        <v>0.57746750000000002</v>
      </c>
      <c r="AD9" s="63">
        <v>0.27256873599999998</v>
      </c>
      <c r="AE9" s="63">
        <v>1.0738241111107349</v>
      </c>
      <c r="AF9" s="63">
        <v>0.28593271999999997</v>
      </c>
      <c r="AG9" s="63">
        <v>0.62700043999999999</v>
      </c>
      <c r="AH9" s="63">
        <v>0.39414030053999599</v>
      </c>
      <c r="AI9" s="63">
        <v>1.4315012595399961</v>
      </c>
      <c r="AL9" s="54">
        <v>2.477E-4</v>
      </c>
      <c r="AM9" s="54">
        <v>0.27037119999999998</v>
      </c>
      <c r="AN9" s="54">
        <v>15.791852</v>
      </c>
      <c r="AO9" s="54">
        <v>7.7253695000000002</v>
      </c>
      <c r="AP9" s="54">
        <v>2.3156074E-3</v>
      </c>
      <c r="AQ9" s="54">
        <v>2.504893E-4</v>
      </c>
      <c r="AR9" s="54">
        <v>34.976219999999998</v>
      </c>
      <c r="AS9" s="54">
        <v>7.3325379999999996E-2</v>
      </c>
      <c r="AT9" s="54">
        <v>0.22513374999999999</v>
      </c>
      <c r="AU9" s="54">
        <v>0.54240662000000006</v>
      </c>
      <c r="AV9" s="54">
        <v>0.2460706</v>
      </c>
      <c r="AW9" s="54">
        <v>1.013610970110415</v>
      </c>
      <c r="AX9" s="54">
        <v>0.27494131999999999</v>
      </c>
      <c r="AY9" s="54">
        <v>0.59284307000000003</v>
      </c>
      <c r="AZ9" s="54">
        <v>0.36729378052228101</v>
      </c>
      <c r="BA9" s="54">
        <v>1.3633563685222809</v>
      </c>
      <c r="BD9" s="59">
        <v>2.5710000000000002E-4</v>
      </c>
      <c r="BE9" s="59">
        <v>0.30484480000000003</v>
      </c>
      <c r="BF9" s="59">
        <v>15.072737999999999</v>
      </c>
      <c r="BG9" s="59">
        <v>7.8553519999999999</v>
      </c>
      <c r="BH9" s="59">
        <v>2.3117869E-3</v>
      </c>
      <c r="BI9" s="59">
        <v>2.5383988000000001E-4</v>
      </c>
      <c r="BJ9" s="59">
        <v>34.975679999999997</v>
      </c>
      <c r="BK9" s="59">
        <v>7.9932115999999998E-2</v>
      </c>
      <c r="BL9" s="59">
        <v>0.224190523</v>
      </c>
      <c r="BM9" s="59">
        <v>0.55977370999999998</v>
      </c>
      <c r="BN9" s="59">
        <v>0.262399624</v>
      </c>
      <c r="BO9" s="59">
        <v>1.046363857112208</v>
      </c>
      <c r="BP9" s="59">
        <v>0.27999354999999998</v>
      </c>
      <c r="BQ9" s="59">
        <v>0.60894223000000003</v>
      </c>
      <c r="BR9" s="59">
        <v>0.38283470055808511</v>
      </c>
      <c r="BS9" s="59">
        <v>1.3785064405580849</v>
      </c>
    </row>
    <row r="10" spans="1:71" x14ac:dyDescent="0.25">
      <c r="B10" s="52">
        <v>2.6249999999999998E-4</v>
      </c>
      <c r="C10" s="52">
        <v>0.38531070000000001</v>
      </c>
      <c r="D10" s="52">
        <v>13.778841</v>
      </c>
      <c r="E10" s="52">
        <v>8.173978</v>
      </c>
      <c r="F10" s="52">
        <v>2.2930786999999998E-3</v>
      </c>
      <c r="G10" s="52">
        <v>2.6015020000000002E-4</v>
      </c>
      <c r="H10" s="52">
        <v>34.961998000000001</v>
      </c>
      <c r="I10" s="65">
        <v>9.0650330000000001E-2</v>
      </c>
      <c r="J10" s="52">
        <v>0.22652214400000001</v>
      </c>
      <c r="K10" s="52">
        <v>0.60172767000000005</v>
      </c>
      <c r="L10" s="52">
        <v>0.26833995999999999</v>
      </c>
      <c r="M10" s="52">
        <v>1.0965897741060879</v>
      </c>
      <c r="N10" s="52">
        <v>0.30047410000000002</v>
      </c>
      <c r="O10" s="52">
        <v>0.65128094999999997</v>
      </c>
      <c r="P10" s="52">
        <v>0.42493820056679671</v>
      </c>
      <c r="Q10" s="52">
        <v>1.4957033955667971</v>
      </c>
      <c r="T10" s="63">
        <v>2.432E-4</v>
      </c>
      <c r="U10" s="63">
        <v>0.30169439999999997</v>
      </c>
      <c r="V10" s="63">
        <v>15.169485</v>
      </c>
      <c r="W10" s="63">
        <v>7.9467470000000002</v>
      </c>
      <c r="X10" s="63">
        <v>2.3015802999999998E-3</v>
      </c>
      <c r="Y10" s="63">
        <v>2.5355549999999999E-4</v>
      </c>
      <c r="Z10" s="63">
        <v>34.977684000000004</v>
      </c>
      <c r="AA10" s="66">
        <v>8.5564130000000002E-2</v>
      </c>
      <c r="AB10" s="63">
        <v>0.229838247</v>
      </c>
      <c r="AC10" s="63">
        <v>0.58234337000000003</v>
      </c>
      <c r="AD10" s="63">
        <v>0.25312358000000001</v>
      </c>
      <c r="AE10" s="63">
        <v>1.0653051971075169</v>
      </c>
      <c r="AF10" s="63">
        <v>0.29879781999999999</v>
      </c>
      <c r="AG10" s="63">
        <v>0.6278413599999999</v>
      </c>
      <c r="AH10" s="63">
        <v>0.42791086070576212</v>
      </c>
      <c r="AI10" s="63">
        <v>1.473168317705762</v>
      </c>
      <c r="AL10" s="54">
        <v>2.3039999999999999E-4</v>
      </c>
      <c r="AM10" s="54">
        <v>0.23979639999999999</v>
      </c>
      <c r="AN10" s="54">
        <v>16.612347</v>
      </c>
      <c r="AO10" s="54">
        <v>7.7271742999999997</v>
      </c>
      <c r="AP10" s="54">
        <v>2.3115765999999999E-3</v>
      </c>
      <c r="AQ10" s="54">
        <v>2.4673817000000001E-4</v>
      </c>
      <c r="AR10" s="54">
        <v>34.998226000000003</v>
      </c>
      <c r="AS10" s="54">
        <v>7.1250190000000005E-2</v>
      </c>
      <c r="AT10" s="54">
        <v>0.23106418000000001</v>
      </c>
      <c r="AU10" s="54">
        <v>0.53955058</v>
      </c>
      <c r="AV10" s="54">
        <v>0.22470741</v>
      </c>
      <c r="AW10" s="54">
        <v>0.99532217010733592</v>
      </c>
      <c r="AX10" s="54">
        <v>0.283283954</v>
      </c>
      <c r="AY10" s="54">
        <v>0.59067923999999994</v>
      </c>
      <c r="AZ10" s="54">
        <v>0.38994288060395071</v>
      </c>
      <c r="BA10" s="54">
        <v>1.3948342056039511</v>
      </c>
      <c r="BD10" s="59">
        <v>2.3819999999999999E-4</v>
      </c>
      <c r="BE10" s="59">
        <v>0.26864519999999997</v>
      </c>
      <c r="BF10" s="59">
        <v>15.929866000000001</v>
      </c>
      <c r="BG10" s="59">
        <v>7.8570510000000002</v>
      </c>
      <c r="BH10" s="59">
        <v>2.3074943999999999E-3</v>
      </c>
      <c r="BI10" s="59">
        <v>2.4985550000000001E-4</v>
      </c>
      <c r="BJ10" s="59">
        <v>34.993423</v>
      </c>
      <c r="BK10" s="59">
        <v>7.8468695000000005E-2</v>
      </c>
      <c r="BL10" s="59">
        <v>0.23013924799999999</v>
      </c>
      <c r="BM10" s="59">
        <v>0.55865045000000002</v>
      </c>
      <c r="BN10" s="59">
        <v>0.24100598000000001</v>
      </c>
      <c r="BO10" s="59">
        <v>1.029795678108717</v>
      </c>
      <c r="BP10" s="59">
        <v>0.28899387999999998</v>
      </c>
      <c r="BQ10" s="59">
        <v>0.60710916000000004</v>
      </c>
      <c r="BR10" s="59">
        <v>0.40923765067801432</v>
      </c>
      <c r="BS10" s="59">
        <v>1.413912463678014</v>
      </c>
    </row>
    <row r="11" spans="1:71" x14ac:dyDescent="0.25">
      <c r="B11" s="52">
        <v>2.3800000000000001E-4</v>
      </c>
      <c r="C11" s="52">
        <v>0.30520360000000002</v>
      </c>
      <c r="D11" s="52">
        <v>14.257445000000001</v>
      </c>
      <c r="E11" s="52">
        <v>8.1810530000000004</v>
      </c>
      <c r="F11" s="52">
        <v>2.2944113999999998E-3</v>
      </c>
      <c r="G11" s="52">
        <v>2.5842360000000002E-4</v>
      </c>
      <c r="H11" s="52">
        <v>34.978915999999998</v>
      </c>
      <c r="I11" s="65">
        <v>8.6151640000000002E-2</v>
      </c>
      <c r="J11" s="52">
        <v>0.23242373</v>
      </c>
      <c r="K11" s="52">
        <v>0.60065107000000006</v>
      </c>
      <c r="L11" s="52">
        <v>0.24728821400000001</v>
      </c>
      <c r="M11" s="52">
        <v>1.080363014099184</v>
      </c>
      <c r="N11" s="52">
        <v>0.30786461999999998</v>
      </c>
      <c r="O11" s="52">
        <v>0.64817089999999999</v>
      </c>
      <c r="P11" s="52">
        <v>0.43147293051392333</v>
      </c>
      <c r="Q11" s="52">
        <v>1.504420065513923</v>
      </c>
      <c r="T11" s="63">
        <v>2.2159999999999999E-4</v>
      </c>
      <c r="U11" s="63">
        <v>0.23807680000000001</v>
      </c>
      <c r="V11" s="63">
        <v>15.665851999999999</v>
      </c>
      <c r="W11" s="63">
        <v>7.9494910000000001</v>
      </c>
      <c r="X11" s="63">
        <v>2.3032069999999998E-3</v>
      </c>
      <c r="Y11" s="63">
        <v>2.5158869999999999E-4</v>
      </c>
      <c r="Z11" s="63">
        <v>34.995044999999998</v>
      </c>
      <c r="AA11" s="66">
        <v>7.2922139999999996E-2</v>
      </c>
      <c r="AB11" s="63">
        <v>0.23486900999999999</v>
      </c>
      <c r="AC11" s="63">
        <v>0.56405320999999997</v>
      </c>
      <c r="AD11" s="63">
        <v>0.21728914999999999</v>
      </c>
      <c r="AE11" s="63">
        <v>1.0162113700970641</v>
      </c>
      <c r="AF11" s="63">
        <v>0.29619810600000002</v>
      </c>
      <c r="AG11" s="63">
        <v>0.61453530000000001</v>
      </c>
      <c r="AH11" s="63">
        <v>0.40031356045869781</v>
      </c>
      <c r="AI11" s="63">
        <v>1.423436603458698</v>
      </c>
      <c r="AL11" s="54">
        <v>2.098E-4</v>
      </c>
      <c r="AM11" s="54">
        <v>0.18425230000000001</v>
      </c>
      <c r="AN11" s="54">
        <v>17.123574999999999</v>
      </c>
      <c r="AO11" s="54">
        <v>7.7292649999999998</v>
      </c>
      <c r="AP11" s="54">
        <v>2.3134919999999999E-3</v>
      </c>
      <c r="AQ11" s="54">
        <v>2.4488759999999999E-4</v>
      </c>
      <c r="AR11" s="54">
        <v>35.015953000000003</v>
      </c>
      <c r="AS11" s="54">
        <v>5.8096099999999998E-2</v>
      </c>
      <c r="AT11" s="54">
        <v>0.237206047</v>
      </c>
      <c r="AU11" s="54">
        <v>0.5213966000000001</v>
      </c>
      <c r="AV11" s="54">
        <v>0.18540439</v>
      </c>
      <c r="AW11" s="54">
        <v>0.94400703709473799</v>
      </c>
      <c r="AX11" s="54">
        <v>0.28556086600000002</v>
      </c>
      <c r="AY11" s="54">
        <v>0.58215781999999994</v>
      </c>
      <c r="AZ11" s="54">
        <v>0.35907180037371911</v>
      </c>
      <c r="BA11" s="54">
        <v>1.3389560273737191</v>
      </c>
      <c r="BD11" s="59">
        <v>2.1699999999999999E-4</v>
      </c>
      <c r="BE11" s="59">
        <v>0.20917359999999999</v>
      </c>
      <c r="BF11" s="59">
        <v>16.430299999999999</v>
      </c>
      <c r="BG11" s="59">
        <v>7.8596199999999996</v>
      </c>
      <c r="BH11" s="59">
        <v>2.309246E-3</v>
      </c>
      <c r="BI11" s="59">
        <v>2.4799970000000002E-4</v>
      </c>
      <c r="BJ11" s="59">
        <v>35.011158000000002</v>
      </c>
      <c r="BK11" s="59">
        <v>6.4521454000000006E-2</v>
      </c>
      <c r="BL11" s="59">
        <v>0.23561396700000001</v>
      </c>
      <c r="BM11" s="59">
        <v>0.53973400999999999</v>
      </c>
      <c r="BN11" s="59">
        <v>0.201161592</v>
      </c>
      <c r="BO11" s="59">
        <v>0.97650956909674802</v>
      </c>
      <c r="BP11" s="59">
        <v>0.28838114999999998</v>
      </c>
      <c r="BQ11" s="59">
        <v>0.59485083000000005</v>
      </c>
      <c r="BR11" s="59">
        <v>0.37530616040608339</v>
      </c>
      <c r="BS11" s="59">
        <v>1.354536021406084</v>
      </c>
    </row>
    <row r="12" spans="1:71" x14ac:dyDescent="0.25">
      <c r="B12" s="52">
        <v>2.206E-4</v>
      </c>
      <c r="C12" s="52">
        <v>0.21559249999999999</v>
      </c>
      <c r="D12" s="52">
        <v>15.087337</v>
      </c>
      <c r="E12" s="52">
        <v>8.1845429999999997</v>
      </c>
      <c r="F12" s="52">
        <v>2.2971004E-3</v>
      </c>
      <c r="G12" s="52">
        <v>2.5394608000000002E-4</v>
      </c>
      <c r="H12" s="52">
        <v>35.046875</v>
      </c>
      <c r="I12" s="65">
        <v>6.4875364000000005E-2</v>
      </c>
      <c r="J12" s="52">
        <v>0.23683546</v>
      </c>
      <c r="K12" s="52">
        <v>0.56142809999999999</v>
      </c>
      <c r="L12" s="52">
        <v>0.201314353</v>
      </c>
      <c r="M12" s="52">
        <v>0.99957791309059341</v>
      </c>
      <c r="N12" s="52">
        <v>0.29648687000000001</v>
      </c>
      <c r="O12" s="52">
        <v>0.61660833000000004</v>
      </c>
      <c r="P12" s="52">
        <v>0.36672940028560558</v>
      </c>
      <c r="Q12" s="52">
        <v>1.3756114022856061</v>
      </c>
      <c r="T12" s="63">
        <v>2.096E-4</v>
      </c>
      <c r="U12" s="63">
        <v>0.16882369999999999</v>
      </c>
      <c r="V12" s="63">
        <v>16.517690000000002</v>
      </c>
      <c r="W12" s="63">
        <v>7.948893</v>
      </c>
      <c r="X12" s="63">
        <v>2.3067468E-3</v>
      </c>
      <c r="Y12" s="63">
        <v>2.4719139999999999E-4</v>
      </c>
      <c r="Z12" s="63">
        <v>35.067165000000003</v>
      </c>
      <c r="AA12" s="66">
        <v>4.9198800000000008E-2</v>
      </c>
      <c r="AB12" s="63">
        <v>0.23955501400000001</v>
      </c>
      <c r="AC12" s="63">
        <v>0.51543676000000005</v>
      </c>
      <c r="AD12" s="63">
        <v>0.171182994</v>
      </c>
      <c r="AE12" s="63">
        <v>0.9261747680882858</v>
      </c>
      <c r="AF12" s="63">
        <v>0.28259466500000002</v>
      </c>
      <c r="AG12" s="63">
        <v>0.58277833999999995</v>
      </c>
      <c r="AH12" s="63">
        <v>0.32338992023584973</v>
      </c>
      <c r="AI12" s="63">
        <v>1.2763286272358501</v>
      </c>
      <c r="AL12" s="54">
        <v>2.0340000000000001E-4</v>
      </c>
      <c r="AM12" s="54">
        <v>0.13240379999999999</v>
      </c>
      <c r="AN12" s="54">
        <v>17.994972000000001</v>
      </c>
      <c r="AO12" s="54">
        <v>7.7281585000000002</v>
      </c>
      <c r="AP12" s="54">
        <v>2.3177634000000002E-3</v>
      </c>
      <c r="AQ12" s="54">
        <v>2.4055969999999999E-4</v>
      </c>
      <c r="AR12" s="54">
        <v>35.092460000000003</v>
      </c>
      <c r="AS12" s="54">
        <v>3.3468794000000003E-2</v>
      </c>
      <c r="AT12" s="54">
        <v>0.24055807000000001</v>
      </c>
      <c r="AU12" s="54">
        <v>0.46323750000000002</v>
      </c>
      <c r="AV12" s="54">
        <v>0.146024188</v>
      </c>
      <c r="AW12" s="54">
        <v>0.84981975808708643</v>
      </c>
      <c r="AX12" s="54">
        <v>0.26603107999999998</v>
      </c>
      <c r="AY12" s="54">
        <v>0.54979335000000007</v>
      </c>
      <c r="AZ12" s="54">
        <v>0.26707357018749861</v>
      </c>
      <c r="BA12" s="54">
        <v>1.177340545187499</v>
      </c>
      <c r="BD12" s="59">
        <v>2.0770000000000001E-4</v>
      </c>
      <c r="BE12" s="59">
        <v>0.14884159999999999</v>
      </c>
      <c r="BF12" s="59">
        <v>17.286570000000001</v>
      </c>
      <c r="BG12" s="59">
        <v>7.8585880000000001</v>
      </c>
      <c r="BH12" s="59">
        <v>2.3131817999999999E-3</v>
      </c>
      <c r="BI12" s="59">
        <v>2.4367301000000001E-4</v>
      </c>
      <c r="BJ12" s="59">
        <v>35.085340000000002</v>
      </c>
      <c r="BK12" s="59">
        <v>4.0747162000000003E-2</v>
      </c>
      <c r="BL12" s="59">
        <v>0.240036364</v>
      </c>
      <c r="BM12" s="59">
        <v>0.48777399999999999</v>
      </c>
      <c r="BN12" s="59">
        <v>0.15815399799999999</v>
      </c>
      <c r="BO12" s="59">
        <v>0.88596436208822682</v>
      </c>
      <c r="BP12" s="59">
        <v>0.27367644000000002</v>
      </c>
      <c r="BQ12" s="59">
        <v>0.56483319999999992</v>
      </c>
      <c r="BR12" s="59">
        <v>0.29377082020988787</v>
      </c>
      <c r="BS12" s="59">
        <v>1.204140662209888</v>
      </c>
    </row>
    <row r="13" spans="1:71" x14ac:dyDescent="0.25">
      <c r="B13" s="52">
        <v>2.2249999999999999E-4</v>
      </c>
      <c r="C13" s="52">
        <v>0.1547887</v>
      </c>
      <c r="D13" s="52">
        <v>15.77117</v>
      </c>
      <c r="E13" s="52">
        <v>8.1845669999999995</v>
      </c>
      <c r="F13" s="52">
        <v>2.3006273000000001E-3</v>
      </c>
      <c r="G13" s="52">
        <v>2.5034782999999998E-4</v>
      </c>
      <c r="H13" s="52">
        <v>35.131500000000003</v>
      </c>
      <c r="I13" s="65">
        <v>4.0423069999999998E-2</v>
      </c>
      <c r="J13" s="52">
        <v>0.24084861799999999</v>
      </c>
      <c r="K13" s="52">
        <v>0.51010827999999997</v>
      </c>
      <c r="L13" s="52">
        <v>0.16082268499999999</v>
      </c>
      <c r="M13" s="52">
        <v>0.91177958308513485</v>
      </c>
      <c r="N13" s="52">
        <v>0.28034900499999998</v>
      </c>
      <c r="O13" s="52">
        <v>0.58801311000000001</v>
      </c>
      <c r="P13" s="52">
        <v>0.27853712016462923</v>
      </c>
      <c r="Q13" s="52">
        <v>1.2174167961646289</v>
      </c>
      <c r="T13" s="63">
        <v>2.175E-4</v>
      </c>
      <c r="U13" s="63">
        <v>0.1225701</v>
      </c>
      <c r="V13" s="63">
        <v>17.233250000000002</v>
      </c>
      <c r="W13" s="63">
        <v>7.9471626000000004</v>
      </c>
      <c r="X13" s="63">
        <v>2.311273E-3</v>
      </c>
      <c r="Y13" s="63">
        <v>2.4360698000000001E-4</v>
      </c>
      <c r="Z13" s="63">
        <v>35.159869999999998</v>
      </c>
      <c r="AA13" s="66">
        <v>2.5019592E-2</v>
      </c>
      <c r="AB13" s="63">
        <v>0.24195708499999999</v>
      </c>
      <c r="AC13" s="63">
        <v>0.45771486</v>
      </c>
      <c r="AD13" s="63">
        <v>0.13707422850000001</v>
      </c>
      <c r="AE13" s="63">
        <v>0.83674617358397063</v>
      </c>
      <c r="AF13" s="63">
        <v>0.26380725500000002</v>
      </c>
      <c r="AG13" s="63">
        <v>0.55760816000000002</v>
      </c>
      <c r="AH13" s="63">
        <v>0.22196220013594159</v>
      </c>
      <c r="AI13" s="63">
        <v>1.1055513521359419</v>
      </c>
      <c r="AL13" s="54">
        <v>2.1579999999999999E-4</v>
      </c>
      <c r="AM13" s="54">
        <v>9.6338499999999994E-2</v>
      </c>
      <c r="AN13" s="54">
        <v>18.73638</v>
      </c>
      <c r="AO13" s="54">
        <v>7.7276069999999999</v>
      </c>
      <c r="AP13" s="54">
        <v>2.3232014000000001E-3</v>
      </c>
      <c r="AQ13" s="54">
        <v>2.3708207E-4</v>
      </c>
      <c r="AR13" s="54">
        <v>35.192222999999998</v>
      </c>
      <c r="AS13" s="54">
        <v>1.1737286E-2</v>
      </c>
      <c r="AT13" s="54">
        <v>0.242201483</v>
      </c>
      <c r="AU13" s="54">
        <v>0.40873952000000002</v>
      </c>
      <c r="AV13" s="54">
        <v>0.1171703393</v>
      </c>
      <c r="AW13" s="54">
        <v>0.76811134238319378</v>
      </c>
      <c r="AX13" s="54">
        <v>0.24750499000000001</v>
      </c>
      <c r="AY13" s="54">
        <v>0.52914348</v>
      </c>
      <c r="AZ13" s="54">
        <v>0.1689315301137275</v>
      </c>
      <c r="BA13" s="54">
        <v>1.012429421113727</v>
      </c>
      <c r="BD13" s="59">
        <v>2.1819999999999999E-4</v>
      </c>
      <c r="BE13" s="59">
        <v>0.1085409</v>
      </c>
      <c r="BF13" s="59">
        <v>18.011852000000001</v>
      </c>
      <c r="BG13" s="59">
        <v>7.8569740000000001</v>
      </c>
      <c r="BH13" s="59">
        <v>2.3182097000000001E-3</v>
      </c>
      <c r="BI13" s="59">
        <v>2.4014530999999999E-4</v>
      </c>
      <c r="BJ13" s="59">
        <v>35.181514999999997</v>
      </c>
      <c r="BK13" s="59">
        <v>1.7320217999999998E-2</v>
      </c>
      <c r="BL13" s="59">
        <v>0.241775077</v>
      </c>
      <c r="BM13" s="59">
        <v>0.42980780000000002</v>
      </c>
      <c r="BN13" s="59">
        <v>0.126652137</v>
      </c>
      <c r="BO13" s="59">
        <v>0.79823501408408171</v>
      </c>
      <c r="BP13" s="59">
        <v>0.25444093000000001</v>
      </c>
      <c r="BQ13" s="59">
        <v>0.54225540999999999</v>
      </c>
      <c r="BR13" s="59">
        <v>0.1897083701221349</v>
      </c>
      <c r="BS13" s="59">
        <v>1.0331811821221351</v>
      </c>
    </row>
    <row r="14" spans="1:71" x14ac:dyDescent="0.25">
      <c r="B14" s="52">
        <v>1.774E-4</v>
      </c>
      <c r="C14" s="52">
        <v>0.1350838</v>
      </c>
      <c r="D14" s="52">
        <v>16.382470999999999</v>
      </c>
      <c r="E14" s="52">
        <v>8.1865919999999992</v>
      </c>
      <c r="F14" s="52">
        <v>2.2909043E-3</v>
      </c>
      <c r="G14" s="52">
        <v>2.4890954999999998E-4</v>
      </c>
      <c r="H14" s="52">
        <v>35.037205</v>
      </c>
      <c r="I14" s="65">
        <v>5.0575281999999999E-2</v>
      </c>
      <c r="J14" s="52">
        <v>0.249760644</v>
      </c>
      <c r="K14" s="52">
        <v>0.5380798</v>
      </c>
      <c r="L14" s="52">
        <v>0.146703162</v>
      </c>
      <c r="M14" s="52">
        <v>0.93454360607480058</v>
      </c>
      <c r="N14" s="52">
        <v>0.30484555000000002</v>
      </c>
      <c r="O14" s="52">
        <v>0.60326009999999997</v>
      </c>
      <c r="P14" s="52">
        <v>0.36113554023158562</v>
      </c>
      <c r="Q14" s="52">
        <v>1.3556221122315859</v>
      </c>
      <c r="T14" s="63">
        <v>1.7129999999999999E-4</v>
      </c>
      <c r="U14" s="63">
        <v>0.1059615</v>
      </c>
      <c r="V14" s="63">
        <v>17.757155999999998</v>
      </c>
      <c r="W14" s="63">
        <v>7.9526196000000002</v>
      </c>
      <c r="X14" s="63">
        <v>2.3014910000000001E-3</v>
      </c>
      <c r="Y14" s="63">
        <v>2.4258254000000001E-4</v>
      </c>
      <c r="Z14" s="63">
        <v>35.061653</v>
      </c>
      <c r="AA14" s="66">
        <v>3.5979035999999999E-2</v>
      </c>
      <c r="AB14" s="63">
        <v>0.25092345199999999</v>
      </c>
      <c r="AC14" s="63">
        <v>0.48785390000000001</v>
      </c>
      <c r="AD14" s="63">
        <v>0.1253573503</v>
      </c>
      <c r="AE14" s="63">
        <v>0.86413470237352308</v>
      </c>
      <c r="AF14" s="63">
        <v>0.28847971</v>
      </c>
      <c r="AG14" s="63">
        <v>0.57227326999999995</v>
      </c>
      <c r="AH14" s="63">
        <v>0.30712324019577869</v>
      </c>
      <c r="AI14" s="63">
        <v>1.2458645801957791</v>
      </c>
      <c r="AL14" s="54">
        <v>1.6899999999999999E-4</v>
      </c>
      <c r="AM14" s="54">
        <v>8.2630099999999998E-2</v>
      </c>
      <c r="AN14" s="54">
        <v>19.172684</v>
      </c>
      <c r="AO14" s="54">
        <v>7.7316000000000003</v>
      </c>
      <c r="AP14" s="54">
        <v>2.3134385999999999E-3</v>
      </c>
      <c r="AQ14" s="54">
        <v>2.3641605E-4</v>
      </c>
      <c r="AR14" s="54">
        <v>35.091200000000001</v>
      </c>
      <c r="AS14" s="54">
        <v>2.2942210000000001E-2</v>
      </c>
      <c r="AT14" s="54">
        <v>0.25053441599999998</v>
      </c>
      <c r="AU14" s="54">
        <v>0.43796730000000011</v>
      </c>
      <c r="AV14" s="54">
        <v>0.1081278779</v>
      </c>
      <c r="AW14" s="54">
        <v>0.79662959397295841</v>
      </c>
      <c r="AX14" s="54">
        <v>0.2713795</v>
      </c>
      <c r="AY14" s="54">
        <v>0.54380110999999998</v>
      </c>
      <c r="AZ14" s="54">
        <v>0.25042552016480651</v>
      </c>
      <c r="BA14" s="54">
        <v>1.1511401351648061</v>
      </c>
      <c r="BD14" s="59">
        <v>1.717E-4</v>
      </c>
      <c r="BE14" s="59">
        <v>9.3692800000000007E-2</v>
      </c>
      <c r="BF14" s="59">
        <v>18.490627</v>
      </c>
      <c r="BG14" s="59">
        <v>7.8620625000000004</v>
      </c>
      <c r="BH14" s="59">
        <v>2.3085470000000002E-3</v>
      </c>
      <c r="BI14" s="59">
        <v>2.3932479999999999E-4</v>
      </c>
      <c r="BJ14" s="59">
        <v>35.081336999999998</v>
      </c>
      <c r="BK14" s="59">
        <v>2.9324345000000002E-2</v>
      </c>
      <c r="BL14" s="59">
        <v>0.25078309199999999</v>
      </c>
      <c r="BM14" s="59">
        <v>0.46189428999999999</v>
      </c>
      <c r="BN14" s="59">
        <v>0.117242294</v>
      </c>
      <c r="BO14" s="59">
        <v>0.82991967607395423</v>
      </c>
      <c r="BP14" s="59">
        <v>0.2795204</v>
      </c>
      <c r="BQ14" s="59">
        <v>0.55720289000000001</v>
      </c>
      <c r="BR14" s="59">
        <v>0.27867877018148901</v>
      </c>
      <c r="BS14" s="59">
        <v>1.179734055181489</v>
      </c>
    </row>
    <row r="15" spans="1:71" x14ac:dyDescent="0.25">
      <c r="B15" s="52">
        <v>1.695E-4</v>
      </c>
      <c r="C15" s="52">
        <v>9.6080100000000002E-2</v>
      </c>
      <c r="D15" s="52">
        <v>16.997150000000001</v>
      </c>
      <c r="E15" s="52">
        <v>8.1836009999999995</v>
      </c>
      <c r="F15" s="52">
        <v>2.2937278E-3</v>
      </c>
      <c r="G15" s="52">
        <v>2.4571834000000002E-4</v>
      </c>
      <c r="H15" s="52">
        <v>35.081721999999999</v>
      </c>
      <c r="I15" s="65">
        <v>2.4886663999999999E-2</v>
      </c>
      <c r="J15" s="52">
        <v>0.25595793999999999</v>
      </c>
      <c r="K15" s="52">
        <v>0.47966975000000001</v>
      </c>
      <c r="L15" s="52">
        <v>0.1103096038764205</v>
      </c>
      <c r="M15" s="52">
        <v>0.84593729394306316</v>
      </c>
      <c r="N15" s="52">
        <v>0.28844934999999999</v>
      </c>
      <c r="O15" s="52">
        <v>0.58236967000000006</v>
      </c>
      <c r="P15" s="52">
        <v>0.25970176013906832</v>
      </c>
      <c r="Q15" s="52">
        <v>1.190511257139069</v>
      </c>
      <c r="T15" s="63">
        <v>1.6550000000000001E-4</v>
      </c>
      <c r="U15" s="63">
        <v>7.2711300000000006E-2</v>
      </c>
      <c r="V15" s="63">
        <v>18.395593999999999</v>
      </c>
      <c r="W15" s="63">
        <v>7.9482210000000002</v>
      </c>
      <c r="X15" s="63">
        <v>2.3049187999999998E-3</v>
      </c>
      <c r="Y15" s="63">
        <v>2.3959002E-4</v>
      </c>
      <c r="Z15" s="63">
        <v>35.108817999999999</v>
      </c>
      <c r="AA15" s="66">
        <v>1.2965839E-2</v>
      </c>
      <c r="AB15" s="63">
        <v>0.25659704</v>
      </c>
      <c r="AC15" s="63">
        <v>0.43185594999999999</v>
      </c>
      <c r="AD15" s="63">
        <v>9.691874345429731E-2</v>
      </c>
      <c r="AE15" s="63">
        <v>0.78537173351881262</v>
      </c>
      <c r="AF15" s="63">
        <v>0.27349120599999999</v>
      </c>
      <c r="AG15" s="63">
        <v>0.55617957000000007</v>
      </c>
      <c r="AH15" s="63">
        <v>0.20775147012242479</v>
      </c>
      <c r="AI15" s="63">
        <v>1.0882466881224251</v>
      </c>
      <c r="AL15" s="54">
        <v>1.66E-4</v>
      </c>
      <c r="AM15" s="54">
        <v>5.6334299999999997E-2</v>
      </c>
      <c r="AN15" s="54">
        <v>19.841657999999999</v>
      </c>
      <c r="AO15" s="54">
        <v>7.7291403000000001</v>
      </c>
      <c r="AP15" s="54">
        <v>2.3173414999999998E-3</v>
      </c>
      <c r="AQ15" s="54">
        <v>2.3347419000000001E-4</v>
      </c>
      <c r="AR15" s="54">
        <v>35.142586000000001</v>
      </c>
      <c r="AS15" s="54">
        <v>1.8025461E-3</v>
      </c>
      <c r="AT15" s="54">
        <v>0.254512768</v>
      </c>
      <c r="AU15" s="54">
        <v>0.38456892999999998</v>
      </c>
      <c r="AV15" s="54">
        <v>8.5602463533658302E-2</v>
      </c>
      <c r="AW15" s="54">
        <v>0.72468416159698901</v>
      </c>
      <c r="AX15" s="54">
        <v>0.25661107399999999</v>
      </c>
      <c r="AY15" s="54">
        <v>0.52647776000000002</v>
      </c>
      <c r="AZ15" s="54">
        <v>0.15561348010446799</v>
      </c>
      <c r="BA15" s="54">
        <v>1.002257534604468</v>
      </c>
      <c r="BD15" s="59">
        <v>1.6780000000000001E-4</v>
      </c>
      <c r="BE15" s="59">
        <v>6.4632700000000001E-2</v>
      </c>
      <c r="BF15" s="59">
        <v>19.145797999999999</v>
      </c>
      <c r="BG15" s="59">
        <v>7.8582105999999996</v>
      </c>
      <c r="BH15" s="59">
        <v>2.3121634E-3</v>
      </c>
      <c r="BI15" s="59">
        <v>2.3630681999999999E-4</v>
      </c>
      <c r="BJ15" s="59">
        <v>35.131250000000001</v>
      </c>
      <c r="BK15" s="59">
        <v>6.8389405000000014E-3</v>
      </c>
      <c r="BL15" s="59">
        <v>0.25548914299999997</v>
      </c>
      <c r="BM15" s="59">
        <v>0.40671338000000001</v>
      </c>
      <c r="BN15" s="59">
        <v>9.1426279922641795E-2</v>
      </c>
      <c r="BO15" s="59">
        <v>0.75362880298750201</v>
      </c>
      <c r="BP15" s="59">
        <v>0.26438444</v>
      </c>
      <c r="BQ15" s="59">
        <v>0.54146490999999997</v>
      </c>
      <c r="BR15" s="59">
        <v>0.17952500011401601</v>
      </c>
      <c r="BS15" s="59">
        <v>1.0265359476140159</v>
      </c>
    </row>
    <row r="16" spans="1:71" x14ac:dyDescent="0.25">
      <c r="B16" s="52">
        <v>9.2399999999999996E-5</v>
      </c>
      <c r="C16" s="52">
        <v>1.11994E-2</v>
      </c>
      <c r="D16" s="52">
        <v>25.463545</v>
      </c>
      <c r="E16" s="52">
        <v>8.1437000000000008</v>
      </c>
      <c r="F16" s="52">
        <v>2.2449716999999999E-3</v>
      </c>
      <c r="G16" s="52">
        <v>2.1522123000000001E-4</v>
      </c>
      <c r="H16" s="52">
        <v>34.446517999999998</v>
      </c>
      <c r="I16" s="65">
        <v>2.6543153E-2</v>
      </c>
      <c r="J16" s="52">
        <v>0.26347689699999999</v>
      </c>
      <c r="K16" s="52">
        <v>0.38869925999999999</v>
      </c>
      <c r="L16" s="52">
        <v>5.8491450169907283E-2</v>
      </c>
      <c r="M16" s="52">
        <v>0.71066760720282918</v>
      </c>
      <c r="N16" s="52">
        <v>0.29259697400000001</v>
      </c>
      <c r="O16" s="52">
        <v>0.49010303999999999</v>
      </c>
      <c r="P16" s="52">
        <v>0.3440985402761384</v>
      </c>
      <c r="Q16" s="52">
        <v>1.2004798802761381</v>
      </c>
      <c r="T16" s="63">
        <v>9.1199999999999994E-5</v>
      </c>
      <c r="U16" s="63">
        <v>8.3397999999999996E-3</v>
      </c>
      <c r="V16" s="63">
        <v>27.022231999999999</v>
      </c>
      <c r="W16" s="63">
        <v>7.9643670000000002</v>
      </c>
      <c r="X16" s="63">
        <v>2.252904E-3</v>
      </c>
      <c r="Y16" s="63">
        <v>2.1044562000000001E-4</v>
      </c>
      <c r="Z16" s="63">
        <v>34.443710000000003</v>
      </c>
      <c r="AA16" s="66">
        <v>1.9094351999999998E-2</v>
      </c>
      <c r="AB16" s="63">
        <v>0.25810068000000003</v>
      </c>
      <c r="AC16" s="63">
        <v>0.349024</v>
      </c>
      <c r="AD16" s="63">
        <v>4.9237530129462997E-2</v>
      </c>
      <c r="AE16" s="63">
        <v>0.65636221015904606</v>
      </c>
      <c r="AF16" s="63">
        <v>0.27915168000000001</v>
      </c>
      <c r="AG16" s="63">
        <v>0.46225737</v>
      </c>
      <c r="AH16" s="63">
        <v>0.31509268023690018</v>
      </c>
      <c r="AI16" s="63">
        <v>1.1291453772369</v>
      </c>
      <c r="AL16" s="54">
        <v>9.2100000000000003E-5</v>
      </c>
      <c r="AM16" s="54">
        <v>6.3115999999999997E-3</v>
      </c>
      <c r="AN16" s="54">
        <v>28.5852</v>
      </c>
      <c r="AO16" s="54">
        <v>7.7642283000000001</v>
      </c>
      <c r="AP16" s="54">
        <v>2.2623104000000002E-3</v>
      </c>
      <c r="AQ16" s="54">
        <v>2.0588293999999999E-4</v>
      </c>
      <c r="AR16" s="54">
        <v>34.442270000000001</v>
      </c>
      <c r="AS16" s="54">
        <v>1.297791E-2</v>
      </c>
      <c r="AT16" s="54">
        <v>0.25143089000000002</v>
      </c>
      <c r="AU16" s="54">
        <v>0.31288302000000001</v>
      </c>
      <c r="AV16" s="54">
        <v>4.1722710108215648E-2</v>
      </c>
      <c r="AW16" s="54">
        <v>0.60603662013544368</v>
      </c>
      <c r="AX16" s="54">
        <v>0.26642875999999999</v>
      </c>
      <c r="AY16" s="54">
        <v>0.43730131</v>
      </c>
      <c r="AZ16" s="54">
        <v>0.29005668021156678</v>
      </c>
      <c r="BA16" s="54">
        <v>1.0756793932115669</v>
      </c>
      <c r="BD16" s="59">
        <v>9.2600000000000001E-5</v>
      </c>
      <c r="BE16" s="59">
        <v>7.3517000000000001E-3</v>
      </c>
      <c r="BF16" s="59">
        <v>27.794369</v>
      </c>
      <c r="BG16" s="59">
        <v>7.8786573000000004</v>
      </c>
      <c r="BH16" s="59">
        <v>2.2590066999999998E-3</v>
      </c>
      <c r="BI16" s="59">
        <v>2.0814216000000001E-4</v>
      </c>
      <c r="BJ16" s="59">
        <v>34.446640000000002</v>
      </c>
      <c r="BK16" s="59">
        <v>1.6434015999999999E-2</v>
      </c>
      <c r="BL16" s="59">
        <v>0.254867332</v>
      </c>
      <c r="BM16" s="59">
        <v>0.33184449999999999</v>
      </c>
      <c r="BN16" s="59">
        <v>4.5796942119816587E-2</v>
      </c>
      <c r="BO16" s="59">
        <v>0.63250877414835815</v>
      </c>
      <c r="BP16" s="59">
        <v>0.27311876499999999</v>
      </c>
      <c r="BQ16" s="59">
        <v>0.45044266999999999</v>
      </c>
      <c r="BR16" s="59">
        <v>0.30418605022881018</v>
      </c>
      <c r="BS16" s="59">
        <v>1.09023471722881</v>
      </c>
    </row>
    <row r="17" spans="2:71" x14ac:dyDescent="0.25">
      <c r="B17" s="52">
        <v>9.3200000000000002E-5</v>
      </c>
      <c r="C17" s="52">
        <v>1.8786600000000001E-2</v>
      </c>
      <c r="D17" s="52">
        <v>26.345686000000001</v>
      </c>
      <c r="E17" s="52">
        <v>8.1274080000000009</v>
      </c>
      <c r="F17" s="52">
        <v>2.2420386999999998E-3</v>
      </c>
      <c r="G17" s="52">
        <v>2.1435814000000001E-4</v>
      </c>
      <c r="H17" s="52">
        <v>34.392592999999998</v>
      </c>
      <c r="I17" s="65">
        <v>5.9413813000000003E-2</v>
      </c>
      <c r="J17" s="52">
        <v>0.25505589400000001</v>
      </c>
      <c r="K17" s="52">
        <v>0.46613766999999989</v>
      </c>
      <c r="L17" s="52">
        <v>0.103281915</v>
      </c>
      <c r="M17" s="52">
        <v>0.8244754790537272</v>
      </c>
      <c r="N17" s="52">
        <v>0.31687529599999997</v>
      </c>
      <c r="O17" s="52">
        <v>0.53144557999999997</v>
      </c>
      <c r="P17" s="52">
        <v>0.56413142999999999</v>
      </c>
      <c r="Q17" s="52">
        <v>1.5196365489999999</v>
      </c>
      <c r="T17" s="63">
        <v>9.0400000000000002E-5</v>
      </c>
      <c r="U17" s="63">
        <v>1.40654E-2</v>
      </c>
      <c r="V17" s="63">
        <v>27.903417999999999</v>
      </c>
      <c r="W17" s="63">
        <v>7.9606795000000004</v>
      </c>
      <c r="X17" s="63">
        <v>2.2494813999999999E-3</v>
      </c>
      <c r="Y17" s="63">
        <v>2.0998613E-4</v>
      </c>
      <c r="Z17" s="63">
        <v>34.385162000000001</v>
      </c>
      <c r="AA17" s="66">
        <v>5.1431075E-2</v>
      </c>
      <c r="AB17" s="63">
        <v>0.25105724600000001</v>
      </c>
      <c r="AC17" s="63">
        <v>0.42414341</v>
      </c>
      <c r="AD17" s="63">
        <v>8.3719774399999988E-2</v>
      </c>
      <c r="AE17" s="63">
        <v>0.75892043044728419</v>
      </c>
      <c r="AF17" s="63">
        <v>0.30310577999999999</v>
      </c>
      <c r="AG17" s="63">
        <v>0.50593665999999993</v>
      </c>
      <c r="AH17" s="63">
        <v>0.52878163</v>
      </c>
      <c r="AI17" s="63">
        <v>1.443438682</v>
      </c>
      <c r="AL17" s="54">
        <v>8.9599999999999996E-5</v>
      </c>
      <c r="AM17" s="54">
        <v>1.0655400000000001E-2</v>
      </c>
      <c r="AN17" s="54">
        <v>29.469581999999999</v>
      </c>
      <c r="AO17" s="54">
        <v>7.7721643</v>
      </c>
      <c r="AP17" s="54">
        <v>2.2584397999999999E-3</v>
      </c>
      <c r="AQ17" s="54">
        <v>2.0570926000000001E-4</v>
      </c>
      <c r="AR17" s="54">
        <v>34.379395000000002</v>
      </c>
      <c r="AS17" s="54">
        <v>4.486772E-2</v>
      </c>
      <c r="AT17" s="54">
        <v>0.24491506699999999</v>
      </c>
      <c r="AU17" s="54">
        <v>0.38238137</v>
      </c>
      <c r="AV17" s="54">
        <v>7.2066960329031829E-2</v>
      </c>
      <c r="AW17" s="54">
        <v>0.69936339737155284</v>
      </c>
      <c r="AX17" s="54">
        <v>0.28860279599999999</v>
      </c>
      <c r="AY17" s="54">
        <v>0.48062798000000001</v>
      </c>
      <c r="AZ17" s="54">
        <v>0.49762285000000001</v>
      </c>
      <c r="BA17" s="54">
        <v>1.38302324</v>
      </c>
      <c r="BD17" s="59">
        <v>9.1000000000000003E-5</v>
      </c>
      <c r="BE17" s="59">
        <v>1.2418500000000001E-2</v>
      </c>
      <c r="BF17" s="59">
        <v>28.678470000000001</v>
      </c>
      <c r="BG17" s="59">
        <v>7.8771329999999997</v>
      </c>
      <c r="BH17" s="59">
        <v>2.2553739000000001E-3</v>
      </c>
      <c r="BI17" s="59">
        <v>2.0777734E-4</v>
      </c>
      <c r="BJ17" s="59">
        <v>34.386177000000004</v>
      </c>
      <c r="BK17" s="59">
        <v>4.8491149999999997E-2</v>
      </c>
      <c r="BL17" s="59">
        <v>0.24807304599999999</v>
      </c>
      <c r="BM17" s="59">
        <v>0.40510882999999998</v>
      </c>
      <c r="BN17" s="59">
        <v>7.8206775701107997E-2</v>
      </c>
      <c r="BO17" s="59">
        <v>0.73138865174632117</v>
      </c>
      <c r="BP17" s="59">
        <v>0.296228145</v>
      </c>
      <c r="BQ17" s="59">
        <v>0.49384234999999999</v>
      </c>
      <c r="BR17" s="59">
        <v>0.51572609000000003</v>
      </c>
      <c r="BS17" s="59">
        <v>1.4013987400000001</v>
      </c>
    </row>
    <row r="18" spans="2:71" x14ac:dyDescent="0.25">
      <c r="B18" s="52">
        <v>6.6600000000000006E-5</v>
      </c>
      <c r="C18" s="52">
        <v>4.7797999999999998E-3</v>
      </c>
      <c r="D18" s="52">
        <v>28.057659999999998</v>
      </c>
      <c r="E18" s="52">
        <v>8.1256029999999999</v>
      </c>
      <c r="F18" s="52">
        <v>2.2274153000000001E-3</v>
      </c>
      <c r="G18" s="52">
        <v>2.1272283999999999E-4</v>
      </c>
      <c r="H18" s="52">
        <v>34.221947</v>
      </c>
      <c r="I18" s="65">
        <v>2.1763355000000002E-2</v>
      </c>
      <c r="J18" s="52">
        <v>0.24196196</v>
      </c>
      <c r="K18" s="52">
        <v>0.27871310999999999</v>
      </c>
      <c r="L18" s="52">
        <v>3.6322470085233143E-2</v>
      </c>
      <c r="M18" s="52">
        <v>0.55699754010927838</v>
      </c>
      <c r="N18" s="52">
        <v>0.28362785000000001</v>
      </c>
      <c r="O18" s="52">
        <v>0.47766396</v>
      </c>
      <c r="P18" s="52">
        <v>0.35067874036202989</v>
      </c>
      <c r="Q18" s="52">
        <v>1.1855208723620301</v>
      </c>
      <c r="T18" s="63">
        <v>6.7700000000000006E-5</v>
      </c>
      <c r="U18" s="63">
        <v>3.7046000000000002E-3</v>
      </c>
      <c r="V18" s="63">
        <v>29.596976999999999</v>
      </c>
      <c r="W18" s="63">
        <v>7.9504320000000002</v>
      </c>
      <c r="X18" s="63">
        <v>2.2350467999999999E-3</v>
      </c>
      <c r="Y18" s="63">
        <v>2.0820001000000001E-4</v>
      </c>
      <c r="Z18" s="63">
        <v>34.20767</v>
      </c>
      <c r="AA18" s="66">
        <v>1.7901007E-2</v>
      </c>
      <c r="AB18" s="63">
        <v>0.22849824699999999</v>
      </c>
      <c r="AC18" s="63">
        <v>0.24590211000000001</v>
      </c>
      <c r="AD18" s="63">
        <v>3.1758744080124537E-2</v>
      </c>
      <c r="AE18" s="63">
        <v>0.50615910110324536</v>
      </c>
      <c r="AF18" s="63">
        <v>0.26619842999999999</v>
      </c>
      <c r="AG18" s="63">
        <v>0.45328019000000003</v>
      </c>
      <c r="AH18" s="63">
        <v>0.33146265033754779</v>
      </c>
      <c r="AI18" s="63">
        <v>1.1257127903375479</v>
      </c>
      <c r="AL18" s="54">
        <v>7.0500000000000006E-5</v>
      </c>
      <c r="AM18" s="54">
        <v>2.8907999999999998E-3</v>
      </c>
      <c r="AN18" s="54">
        <v>31.146667000000001</v>
      </c>
      <c r="AO18" s="54">
        <v>7.7610125999999999</v>
      </c>
      <c r="AP18" s="54">
        <v>2.2438355000000002E-3</v>
      </c>
      <c r="AQ18" s="54">
        <v>2.0401929999999999E-4</v>
      </c>
      <c r="AR18" s="54">
        <v>34.193516000000002</v>
      </c>
      <c r="AS18" s="54">
        <v>1.5063573E-2</v>
      </c>
      <c r="AT18" s="54">
        <v>0.21432579299999999</v>
      </c>
      <c r="AU18" s="54">
        <v>0.21852104999999999</v>
      </c>
      <c r="AV18" s="54">
        <v>2.8311599076885189E-2</v>
      </c>
      <c r="AW18" s="54">
        <v>0.46115844209940848</v>
      </c>
      <c r="AX18" s="54">
        <v>0.249568296</v>
      </c>
      <c r="AY18" s="54">
        <v>0.43086107000000001</v>
      </c>
      <c r="AZ18" s="54">
        <v>0.3147812003278902</v>
      </c>
      <c r="BA18" s="54">
        <v>1.08046090832789</v>
      </c>
      <c r="BD18" s="59">
        <v>6.9900000000000005E-5</v>
      </c>
      <c r="BE18" s="59">
        <v>3.3154999999999999E-3</v>
      </c>
      <c r="BF18" s="59">
        <v>30.364156999999999</v>
      </c>
      <c r="BG18" s="59">
        <v>7.8675389999999998</v>
      </c>
      <c r="BH18" s="59">
        <v>2.24091E-3</v>
      </c>
      <c r="BI18" s="59">
        <v>2.0606417E-4</v>
      </c>
      <c r="BJ18" s="59">
        <v>34.203957000000003</v>
      </c>
      <c r="BK18" s="59">
        <v>1.6902745E-2</v>
      </c>
      <c r="BL18" s="59">
        <v>0.221489188</v>
      </c>
      <c r="BM18" s="59">
        <v>0.23232942000000001</v>
      </c>
      <c r="BN18" s="59">
        <v>3.0250510079040019E-2</v>
      </c>
      <c r="BO18" s="59">
        <v>0.48406911810194952</v>
      </c>
      <c r="BP18" s="59">
        <v>0.25781558999999998</v>
      </c>
      <c r="BQ18" s="59">
        <v>0.44266218000000002</v>
      </c>
      <c r="BR18" s="59">
        <v>0.32488072034789067</v>
      </c>
      <c r="BS18" s="59">
        <v>1.091464035347891</v>
      </c>
    </row>
    <row r="19" spans="2:71" x14ac:dyDescent="0.25">
      <c r="B19" s="52">
        <v>6.2500000000000001E-5</v>
      </c>
      <c r="C19" s="52">
        <v>5.3005999999999999E-3</v>
      </c>
      <c r="D19" s="52">
        <v>27.872467</v>
      </c>
      <c r="E19" s="52">
        <v>8.1246279999999995</v>
      </c>
      <c r="F19" s="52">
        <v>2.2375530000000002E-3</v>
      </c>
      <c r="G19" s="52">
        <v>2.1815552E-4</v>
      </c>
      <c r="H19" s="52">
        <v>34.35201</v>
      </c>
      <c r="I19" s="65">
        <v>4.0439095000000001E-2</v>
      </c>
      <c r="J19" s="52">
        <v>0.24264663</v>
      </c>
      <c r="K19" s="52">
        <v>0.30486459999999999</v>
      </c>
      <c r="L19" s="52">
        <v>4.554774609950505E-2</v>
      </c>
      <c r="M19" s="52">
        <v>0.59305897612598812</v>
      </c>
      <c r="N19" s="52">
        <v>0.30345580999999999</v>
      </c>
      <c r="O19" s="52">
        <v>0.51744053999999995</v>
      </c>
      <c r="P19" s="52">
        <v>0.50288089999999996</v>
      </c>
      <c r="Q19" s="52">
        <v>1.418347153</v>
      </c>
      <c r="T19" s="63">
        <v>6.2199999999999994E-5</v>
      </c>
      <c r="U19" s="63">
        <v>4.0276000000000001E-3</v>
      </c>
      <c r="V19" s="63">
        <v>29.410962999999999</v>
      </c>
      <c r="W19" s="63">
        <v>7.9615609999999997</v>
      </c>
      <c r="X19" s="63">
        <v>2.2452280000000002E-3</v>
      </c>
      <c r="Y19" s="63">
        <v>2.1320437E-4</v>
      </c>
      <c r="Z19" s="63">
        <v>34.340890000000002</v>
      </c>
      <c r="AA19" s="66">
        <v>3.5244912000000003E-2</v>
      </c>
      <c r="AB19" s="63">
        <v>0.22913124400000001</v>
      </c>
      <c r="AC19" s="63">
        <v>0.26010628000000002</v>
      </c>
      <c r="AD19" s="63">
        <v>3.9581490092756987E-2</v>
      </c>
      <c r="AE19" s="63">
        <v>0.52881901411808174</v>
      </c>
      <c r="AF19" s="63">
        <v>0.27950082999999998</v>
      </c>
      <c r="AG19" s="63">
        <v>0.48800942000000003</v>
      </c>
      <c r="AH19" s="63">
        <v>0.47274857999999997</v>
      </c>
      <c r="AI19" s="63">
        <v>1.335657417</v>
      </c>
      <c r="AL19" s="54">
        <v>6.3299999999999994E-5</v>
      </c>
      <c r="AM19" s="54">
        <v>3.0544999999999999E-3</v>
      </c>
      <c r="AN19" s="54">
        <v>30.96078</v>
      </c>
      <c r="AO19" s="54">
        <v>7.7783236999999996</v>
      </c>
      <c r="AP19" s="54">
        <v>2.2543727E-3</v>
      </c>
      <c r="AQ19" s="54">
        <v>2.0866739000000001E-4</v>
      </c>
      <c r="AR19" s="54">
        <v>34.331429999999997</v>
      </c>
      <c r="AS19" s="54">
        <v>3.1031497000000002E-2</v>
      </c>
      <c r="AT19" s="54">
        <v>0.21463905999999999</v>
      </c>
      <c r="AU19" s="54">
        <v>0.22216005999999999</v>
      </c>
      <c r="AV19" s="54">
        <v>3.4777805087816381E-2</v>
      </c>
      <c r="AW19" s="54">
        <v>0.47157692511226967</v>
      </c>
      <c r="AX19" s="54">
        <v>0.25603397999999999</v>
      </c>
      <c r="AY19" s="54">
        <v>0.45971595999999998</v>
      </c>
      <c r="AZ19" s="54">
        <v>0.44527747000000001</v>
      </c>
      <c r="BA19" s="54">
        <v>1.270040018</v>
      </c>
      <c r="BD19" s="59">
        <v>6.3399999999999996E-5</v>
      </c>
      <c r="BE19" s="59">
        <v>3.5395000000000001E-3</v>
      </c>
      <c r="BF19" s="59">
        <v>30.177591</v>
      </c>
      <c r="BG19" s="59">
        <v>7.8792057</v>
      </c>
      <c r="BH19" s="59">
        <v>2.2512133999999999E-3</v>
      </c>
      <c r="BI19" s="59">
        <v>2.1082269E-4</v>
      </c>
      <c r="BJ19" s="59">
        <v>34.340054000000002</v>
      </c>
      <c r="BK19" s="59">
        <v>3.3354014000000001E-2</v>
      </c>
      <c r="BL19" s="59">
        <v>0.22207727599999999</v>
      </c>
      <c r="BM19" s="59">
        <v>0.24105831999999999</v>
      </c>
      <c r="BN19" s="59">
        <v>3.7297577090628482E-2</v>
      </c>
      <c r="BO19" s="59">
        <v>0.50043317311557378</v>
      </c>
      <c r="BP19" s="59">
        <v>0.26775525</v>
      </c>
      <c r="BQ19" s="59">
        <v>0.47416443000000003</v>
      </c>
      <c r="BR19" s="59">
        <v>0.46102087000000003</v>
      </c>
      <c r="BS19" s="59">
        <v>1.287021484</v>
      </c>
    </row>
    <row r="20" spans="2:71" x14ac:dyDescent="0.25">
      <c r="B20" s="52">
        <v>3.7770000000000002E-4</v>
      </c>
      <c r="C20" s="52">
        <v>0.86365239999999999</v>
      </c>
      <c r="D20" s="52">
        <v>7.9955499999999997</v>
      </c>
      <c r="E20" s="52">
        <v>8.1622029999999999</v>
      </c>
      <c r="F20" s="52">
        <v>2.3098695000000002E-3</v>
      </c>
      <c r="G20" s="52">
        <v>2.9154156999999998E-4</v>
      </c>
      <c r="H20" s="52">
        <v>34.860619999999997</v>
      </c>
      <c r="I20" s="65">
        <v>9.1074823999999999E-2</v>
      </c>
      <c r="J20" s="52">
        <v>0.21522349099999999</v>
      </c>
      <c r="K20" s="52">
        <v>0.65939887999999991</v>
      </c>
      <c r="L20" s="52">
        <v>0.30643145999999999</v>
      </c>
      <c r="M20" s="52">
        <v>1.1810538311040351</v>
      </c>
      <c r="N20" s="52">
        <v>0.294992215</v>
      </c>
      <c r="O20" s="52">
        <v>0.71898013000000005</v>
      </c>
      <c r="P20" s="52">
        <v>0.2860255501490756</v>
      </c>
      <c r="Q20" s="52">
        <v>1.407411764149076</v>
      </c>
      <c r="T20" s="63">
        <v>3.5619999999999998E-4</v>
      </c>
      <c r="U20" s="63">
        <v>0.76340710000000001</v>
      </c>
      <c r="V20" s="63">
        <v>9.2753920000000001</v>
      </c>
      <c r="W20" s="63">
        <v>7.9280396</v>
      </c>
      <c r="X20" s="63">
        <v>2.3138064E-3</v>
      </c>
      <c r="Y20" s="63">
        <v>2.8406168E-4</v>
      </c>
      <c r="Z20" s="63">
        <v>34.85</v>
      </c>
      <c r="AA20" s="66">
        <v>9.1577930000000002E-2</v>
      </c>
      <c r="AB20" s="63">
        <v>0.21636335500000001</v>
      </c>
      <c r="AC20" s="63">
        <v>0.64228466000000006</v>
      </c>
      <c r="AD20" s="63">
        <v>0.30473215999999997</v>
      </c>
      <c r="AE20" s="63">
        <v>1.1633801751069111</v>
      </c>
      <c r="AF20" s="63">
        <v>0.29318424500000001</v>
      </c>
      <c r="AG20" s="63">
        <v>0.69947848000000001</v>
      </c>
      <c r="AH20" s="63">
        <v>0.31842414018475229</v>
      </c>
      <c r="AI20" s="63">
        <v>1.417132542184752</v>
      </c>
      <c r="AL20" s="54">
        <v>3.3389999999999998E-4</v>
      </c>
      <c r="AM20" s="54">
        <v>0.65041000000000004</v>
      </c>
      <c r="AN20" s="54">
        <v>10.606881</v>
      </c>
      <c r="AO20" s="54">
        <v>7.7107596000000003</v>
      </c>
      <c r="AP20" s="54">
        <v>2.317815E-3</v>
      </c>
      <c r="AQ20" s="54">
        <v>2.7671020000000001E-4</v>
      </c>
      <c r="AR20" s="54">
        <v>34.835937999999999</v>
      </c>
      <c r="AS20" s="54">
        <v>8.9770269999999999E-2</v>
      </c>
      <c r="AT20" s="54">
        <v>0.217448953</v>
      </c>
      <c r="AU20" s="54">
        <v>0.62016618000000001</v>
      </c>
      <c r="AV20" s="54">
        <v>0.30146319999999999</v>
      </c>
      <c r="AW20" s="54">
        <v>1.1390783331097549</v>
      </c>
      <c r="AX20" s="54">
        <v>0.28795953600000002</v>
      </c>
      <c r="AY20" s="54">
        <v>0.67566693</v>
      </c>
      <c r="AZ20" s="54">
        <v>0.34112713023294822</v>
      </c>
      <c r="BA20" s="54">
        <v>1.428840209232948</v>
      </c>
      <c r="BD20" s="59">
        <v>3.4689999999999998E-4</v>
      </c>
      <c r="BE20" s="59">
        <v>0.71121840000000003</v>
      </c>
      <c r="BF20" s="59">
        <v>9.9277859999999993</v>
      </c>
      <c r="BG20" s="59">
        <v>7.8399330000000003</v>
      </c>
      <c r="BH20" s="59">
        <v>2.3162155000000001E-3</v>
      </c>
      <c r="BI20" s="59">
        <v>2.8049047000000001E-4</v>
      </c>
      <c r="BJ20" s="59">
        <v>34.843994000000002</v>
      </c>
      <c r="BK20" s="59">
        <v>9.0675580000000006E-2</v>
      </c>
      <c r="BL20" s="59">
        <v>0.21668008699999999</v>
      </c>
      <c r="BM20" s="59">
        <v>0.63000571999999999</v>
      </c>
      <c r="BN20" s="59">
        <v>0.30456525999999989</v>
      </c>
      <c r="BO20" s="59">
        <v>1.151251067108874</v>
      </c>
      <c r="BP20" s="59">
        <v>0.29001870600000001</v>
      </c>
      <c r="BQ20" s="59">
        <v>0.68693265000000003</v>
      </c>
      <c r="BR20" s="59">
        <v>0.32940340020609588</v>
      </c>
      <c r="BS20" s="59">
        <v>1.416236681206096</v>
      </c>
    </row>
    <row r="21" spans="2:71" x14ac:dyDescent="0.25">
      <c r="B21" s="52">
        <v>3.8010000000000002E-4</v>
      </c>
      <c r="C21" s="52">
        <v>0.88195069999999998</v>
      </c>
      <c r="D21" s="52">
        <v>8.2450310000000009</v>
      </c>
      <c r="E21" s="52">
        <v>8.1577920000000006</v>
      </c>
      <c r="F21" s="52">
        <v>2.3084846000000002E-3</v>
      </c>
      <c r="G21" s="52">
        <v>2.900442E-4</v>
      </c>
      <c r="H21" s="52">
        <v>34.853045999999999</v>
      </c>
      <c r="I21" s="65">
        <v>9.3191720000000006E-2</v>
      </c>
      <c r="J21" s="52">
        <v>0.21596942599999999</v>
      </c>
      <c r="K21" s="52">
        <v>0.65876553000000004</v>
      </c>
      <c r="L21" s="52">
        <v>0.31158439999999998</v>
      </c>
      <c r="M21" s="52">
        <v>1.1863193561068279</v>
      </c>
      <c r="N21" s="52">
        <v>0.29629216000000003</v>
      </c>
      <c r="O21" s="52">
        <v>0.71817645000000008</v>
      </c>
      <c r="P21" s="52">
        <v>0.30295476016052081</v>
      </c>
      <c r="Q21" s="52">
        <v>1.4276030531605211</v>
      </c>
      <c r="T21" s="63">
        <v>3.5869999999999999E-4</v>
      </c>
      <c r="U21" s="63">
        <v>0.78086639999999996</v>
      </c>
      <c r="V21" s="63">
        <v>9.5239139999999995</v>
      </c>
      <c r="W21" s="63">
        <v>7.9270372</v>
      </c>
      <c r="X21" s="63">
        <v>2.3125007000000001E-3</v>
      </c>
      <c r="Y21" s="63">
        <v>2.8263658000000002E-4</v>
      </c>
      <c r="Z21" s="63">
        <v>34.843066999999998</v>
      </c>
      <c r="AA21" s="66">
        <v>9.2871540000000002E-2</v>
      </c>
      <c r="AB21" s="63">
        <v>0.21660565000000001</v>
      </c>
      <c r="AC21" s="63">
        <v>0.63905918000000006</v>
      </c>
      <c r="AD21" s="63">
        <v>0.30962727000000001</v>
      </c>
      <c r="AE21" s="63">
        <v>1.1652921001098919</v>
      </c>
      <c r="AF21" s="63">
        <v>0.29314327000000001</v>
      </c>
      <c r="AG21" s="63">
        <v>0.69720453000000004</v>
      </c>
      <c r="AH21" s="63">
        <v>0.33058596019934411</v>
      </c>
      <c r="AI21" s="63">
        <v>1.4367714101993441</v>
      </c>
      <c r="AL21" s="54">
        <v>3.3619999999999999E-4</v>
      </c>
      <c r="AM21" s="54">
        <v>0.66774889999999998</v>
      </c>
      <c r="AN21" s="54">
        <v>10.853605</v>
      </c>
      <c r="AO21" s="54">
        <v>7.7106557000000002</v>
      </c>
      <c r="AP21" s="54">
        <v>2.3167343000000001E-3</v>
      </c>
      <c r="AQ21" s="54">
        <v>2.7533187000000002E-4</v>
      </c>
      <c r="AR21" s="54">
        <v>34.829543999999999</v>
      </c>
      <c r="AS21" s="54">
        <v>9.2492536E-2</v>
      </c>
      <c r="AT21" s="54">
        <v>0.217617328</v>
      </c>
      <c r="AU21" s="54">
        <v>0.62095765999999997</v>
      </c>
      <c r="AV21" s="54">
        <v>0.30555881600000001</v>
      </c>
      <c r="AW21" s="54">
        <v>1.144133804112774</v>
      </c>
      <c r="AX21" s="54">
        <v>0.29056227499999998</v>
      </c>
      <c r="AY21" s="54">
        <v>0.67736669999999999</v>
      </c>
      <c r="AZ21" s="54">
        <v>0.35759625026196862</v>
      </c>
      <c r="BA21" s="54">
        <v>1.445563571261969</v>
      </c>
      <c r="BD21" s="59">
        <v>3.4949999999999998E-4</v>
      </c>
      <c r="BE21" s="59">
        <v>0.72880710000000004</v>
      </c>
      <c r="BF21" s="59">
        <v>10.174754999999999</v>
      </c>
      <c r="BG21" s="59">
        <v>7.8389354000000004</v>
      </c>
      <c r="BH21" s="59">
        <v>2.3150430000000001E-3</v>
      </c>
      <c r="BI21" s="59">
        <v>2.7901412000000002E-4</v>
      </c>
      <c r="BJ21" s="59">
        <v>34.837314999999997</v>
      </c>
      <c r="BK21" s="59">
        <v>9.2009634000000007E-2</v>
      </c>
      <c r="BL21" s="59">
        <v>0.21686620300000001</v>
      </c>
      <c r="BM21" s="59">
        <v>0.62724175999999998</v>
      </c>
      <c r="BN21" s="59">
        <v>0.30924057999999999</v>
      </c>
      <c r="BO21" s="59">
        <v>1.153348543112013</v>
      </c>
      <c r="BP21" s="59">
        <v>0.28999675600000002</v>
      </c>
      <c r="BQ21" s="59">
        <v>0.68504703999999994</v>
      </c>
      <c r="BR21" s="59">
        <v>0.34092820022447989</v>
      </c>
      <c r="BS21" s="59">
        <v>1.4275921842244801</v>
      </c>
    </row>
    <row r="22" spans="2:71" x14ac:dyDescent="0.25">
      <c r="B22" s="52">
        <v>3.8180000000000001E-4</v>
      </c>
      <c r="C22" s="52">
        <v>0.91723299999999997</v>
      </c>
      <c r="D22" s="52">
        <v>8.0344750000000005</v>
      </c>
      <c r="E22" s="52">
        <v>8.1585455000000007</v>
      </c>
      <c r="F22" s="52">
        <v>2.3080697000000001E-3</v>
      </c>
      <c r="G22" s="52">
        <v>2.9217190000000001E-4</v>
      </c>
      <c r="H22" s="52">
        <v>34.820079999999997</v>
      </c>
      <c r="I22" s="65">
        <v>9.6091899999999994E-2</v>
      </c>
      <c r="J22" s="52">
        <v>0.218260756</v>
      </c>
      <c r="K22" s="52">
        <v>0.67135767999999996</v>
      </c>
      <c r="L22" s="52">
        <v>0.31393999</v>
      </c>
      <c r="M22" s="52">
        <v>1.203558426106405</v>
      </c>
      <c r="N22" s="52">
        <v>0.30522348999999999</v>
      </c>
      <c r="O22" s="52">
        <v>0.73347919999999989</v>
      </c>
      <c r="P22" s="52">
        <v>0.32399753016483468</v>
      </c>
      <c r="Q22" s="52">
        <v>1.476845005164835</v>
      </c>
      <c r="T22" s="63">
        <v>3.5970000000000002E-4</v>
      </c>
      <c r="U22" s="63">
        <v>0.81199690000000002</v>
      </c>
      <c r="V22" s="63">
        <v>9.3524229999999999</v>
      </c>
      <c r="W22" s="63">
        <v>7.9286880000000002</v>
      </c>
      <c r="X22" s="63">
        <v>2.3116679999999998E-3</v>
      </c>
      <c r="Y22" s="63">
        <v>2.8437923000000003E-4</v>
      </c>
      <c r="Z22" s="63">
        <v>34.811615000000003</v>
      </c>
      <c r="AA22" s="66">
        <v>9.5998829999999993E-2</v>
      </c>
      <c r="AB22" s="63">
        <v>0.219675867</v>
      </c>
      <c r="AC22" s="63">
        <v>0.65181698999999993</v>
      </c>
      <c r="AD22" s="63">
        <v>0.31206961999999999</v>
      </c>
      <c r="AE22" s="63">
        <v>1.183562477109962</v>
      </c>
      <c r="AF22" s="63">
        <v>0.30268962999999999</v>
      </c>
      <c r="AG22" s="63">
        <v>0.71283012000000001</v>
      </c>
      <c r="AH22" s="63">
        <v>0.35688812020751443</v>
      </c>
      <c r="AI22" s="63">
        <v>1.490906264207515</v>
      </c>
      <c r="AL22" s="54">
        <v>3.3579999999999998E-4</v>
      </c>
      <c r="AM22" s="54">
        <v>0.68661589999999995</v>
      </c>
      <c r="AN22" s="54">
        <v>10.82169</v>
      </c>
      <c r="AO22" s="54">
        <v>7.7122273000000003</v>
      </c>
      <c r="AP22" s="54">
        <v>2.3157445E-3</v>
      </c>
      <c r="AQ22" s="54">
        <v>2.7613870999999997E-4</v>
      </c>
      <c r="AR22" s="54">
        <v>34.807087000000003</v>
      </c>
      <c r="AS22" s="54">
        <v>9.6854620000000002E-2</v>
      </c>
      <c r="AT22" s="54">
        <v>0.222043343</v>
      </c>
      <c r="AU22" s="54">
        <v>0.63472795000000004</v>
      </c>
      <c r="AV22" s="54">
        <v>0.30755408000000001</v>
      </c>
      <c r="AW22" s="54">
        <v>1.164325373114355</v>
      </c>
      <c r="AX22" s="54">
        <v>0.30133905999999999</v>
      </c>
      <c r="AY22" s="54">
        <v>0.69044446999999998</v>
      </c>
      <c r="AZ22" s="54">
        <v>0.3964540402887467</v>
      </c>
      <c r="BA22" s="54">
        <v>1.527701308288747</v>
      </c>
      <c r="BD22" s="59">
        <v>3.478E-4</v>
      </c>
      <c r="BE22" s="59">
        <v>0.74468809999999996</v>
      </c>
      <c r="BF22" s="59">
        <v>10.125359</v>
      </c>
      <c r="BG22" s="59">
        <v>7.8414345000000001</v>
      </c>
      <c r="BH22" s="59">
        <v>2.3140755999999998E-3</v>
      </c>
      <c r="BI22" s="59">
        <v>2.8007157000000001E-4</v>
      </c>
      <c r="BJ22" s="59">
        <v>34.812804999999997</v>
      </c>
      <c r="BK22" s="59">
        <v>9.8337024000000009E-2</v>
      </c>
      <c r="BL22" s="59">
        <v>0.222231394</v>
      </c>
      <c r="BM22" s="59">
        <v>0.64752927000000005</v>
      </c>
      <c r="BN22" s="59">
        <v>0.31097294599999997</v>
      </c>
      <c r="BO22" s="59">
        <v>1.180733610113115</v>
      </c>
      <c r="BP22" s="59">
        <v>0.30551622499999997</v>
      </c>
      <c r="BQ22" s="59">
        <v>0.70457911000000006</v>
      </c>
      <c r="BR22" s="59">
        <v>0.39154673025286019</v>
      </c>
      <c r="BS22" s="59">
        <v>1.52223812925286</v>
      </c>
    </row>
    <row r="23" spans="2:71" x14ac:dyDescent="0.25">
      <c r="B23" s="52">
        <v>3.8010000000000002E-4</v>
      </c>
      <c r="C23" s="52">
        <v>0.92400709999999997</v>
      </c>
      <c r="D23" s="52">
        <v>8.0205040000000007</v>
      </c>
      <c r="E23" s="52">
        <v>8.1605980000000002</v>
      </c>
      <c r="F23" s="52">
        <v>2.3080746E-3</v>
      </c>
      <c r="G23" s="52">
        <v>2.9273119999999997E-4</v>
      </c>
      <c r="H23" s="52">
        <v>34.808211999999997</v>
      </c>
      <c r="I23" s="65">
        <v>9.650939E-2</v>
      </c>
      <c r="J23" s="52">
        <v>0.21875045300000001</v>
      </c>
      <c r="K23" s="52">
        <v>0.67327130000000002</v>
      </c>
      <c r="L23" s="52">
        <v>0.31377821</v>
      </c>
      <c r="M23" s="52">
        <v>1.205799963105932</v>
      </c>
      <c r="N23" s="52">
        <v>0.30740551999999999</v>
      </c>
      <c r="O23" s="52">
        <v>0.73670469999999999</v>
      </c>
      <c r="P23" s="52">
        <v>0.32865290016639859</v>
      </c>
      <c r="Q23" s="52">
        <v>1.487688898166398</v>
      </c>
      <c r="T23" s="63">
        <v>3.5609999999999998E-4</v>
      </c>
      <c r="U23" s="63">
        <v>0.80926200000000004</v>
      </c>
      <c r="V23" s="63">
        <v>9.4066329999999994</v>
      </c>
      <c r="W23" s="63">
        <v>7.9301376000000001</v>
      </c>
      <c r="X23" s="63">
        <v>2.3114244E-3</v>
      </c>
      <c r="Y23" s="63">
        <v>2.8449479999999999E-4</v>
      </c>
      <c r="Z23" s="63">
        <v>34.801642999999999</v>
      </c>
      <c r="AA23" s="66">
        <v>9.8376649999999996E-2</v>
      </c>
      <c r="AB23" s="63">
        <v>0.22249258399999999</v>
      </c>
      <c r="AC23" s="63">
        <v>0.6591659299999999</v>
      </c>
      <c r="AD23" s="63">
        <v>0.31156264</v>
      </c>
      <c r="AE23" s="63">
        <v>1.193221154110282</v>
      </c>
      <c r="AF23" s="63">
        <v>0.30895947000000001</v>
      </c>
      <c r="AG23" s="63">
        <v>0.71820489999999992</v>
      </c>
      <c r="AH23" s="63">
        <v>0.38126087021923011</v>
      </c>
      <c r="AI23" s="63">
        <v>1.5233952582192301</v>
      </c>
      <c r="AL23" s="54">
        <v>3.3340000000000003E-4</v>
      </c>
      <c r="AM23" s="54">
        <v>0.69082180000000004</v>
      </c>
      <c r="AN23" s="54">
        <v>10.828592</v>
      </c>
      <c r="AO23" s="54">
        <v>7.7129450000000004</v>
      </c>
      <c r="AP23" s="54">
        <v>2.3154579999999998E-3</v>
      </c>
      <c r="AQ23" s="54">
        <v>2.763369E-4</v>
      </c>
      <c r="AR23" s="54">
        <v>34.793888000000003</v>
      </c>
      <c r="AS23" s="54">
        <v>9.5680329999999994E-2</v>
      </c>
      <c r="AT23" s="54">
        <v>0.222058068</v>
      </c>
      <c r="AU23" s="54">
        <v>0.63247739999999997</v>
      </c>
      <c r="AV23" s="54">
        <v>0.306454536</v>
      </c>
      <c r="AW23" s="54">
        <v>1.1609900041135419</v>
      </c>
      <c r="AX23" s="54">
        <v>0.30012201999999999</v>
      </c>
      <c r="AY23" s="54">
        <v>0.68862686000000006</v>
      </c>
      <c r="AZ23" s="54">
        <v>0.39272842028406302</v>
      </c>
      <c r="BA23" s="54">
        <v>1.5186782172840629</v>
      </c>
      <c r="BD23" s="59">
        <v>3.4499999999999998E-4</v>
      </c>
      <c r="BE23" s="59">
        <v>0.74677190000000004</v>
      </c>
      <c r="BF23" s="59">
        <v>10.138522999999999</v>
      </c>
      <c r="BG23" s="59">
        <v>7.8427033000000002</v>
      </c>
      <c r="BH23" s="59">
        <v>2.313818E-3</v>
      </c>
      <c r="BI23" s="59">
        <v>2.8024524E-4</v>
      </c>
      <c r="BJ23" s="59">
        <v>34.800020000000004</v>
      </c>
      <c r="BK23" s="59">
        <v>9.6975870000000006E-2</v>
      </c>
      <c r="BL23" s="59">
        <v>0.22220654500000001</v>
      </c>
      <c r="BM23" s="59">
        <v>0.64477702999999997</v>
      </c>
      <c r="BN23" s="59">
        <v>0.30966993999999998</v>
      </c>
      <c r="BO23" s="59">
        <v>1.176653515112235</v>
      </c>
      <c r="BP23" s="59">
        <v>0.30399367999999999</v>
      </c>
      <c r="BQ23" s="59">
        <v>0.70234982000000001</v>
      </c>
      <c r="BR23" s="59">
        <v>0.38698503024868702</v>
      </c>
      <c r="BS23" s="59">
        <v>1.5123410362486871</v>
      </c>
    </row>
    <row r="24" spans="2:71" x14ac:dyDescent="0.25">
      <c r="B24" s="52">
        <v>3.8269999999999998E-4</v>
      </c>
      <c r="C24" s="52">
        <v>0.91456499999999996</v>
      </c>
      <c r="D24" s="52">
        <v>8.5429750000000002</v>
      </c>
      <c r="E24" s="52">
        <v>8.1554230000000008</v>
      </c>
      <c r="F24" s="52">
        <v>2.3057910000000002E-3</v>
      </c>
      <c r="G24" s="52">
        <v>2.8814352000000002E-4</v>
      </c>
      <c r="H24" s="52">
        <v>34.829642999999997</v>
      </c>
      <c r="I24" s="65">
        <v>9.0280390000000002E-2</v>
      </c>
      <c r="J24" s="52">
        <v>0.21347326599999999</v>
      </c>
      <c r="K24" s="52">
        <v>0.64201244999999996</v>
      </c>
      <c r="L24" s="52">
        <v>0.31273188000000002</v>
      </c>
      <c r="M24" s="52">
        <v>1.168217596109242</v>
      </c>
      <c r="N24" s="52">
        <v>0.28551524</v>
      </c>
      <c r="O24" s="52">
        <v>0.69911693999999991</v>
      </c>
      <c r="P24" s="52">
        <v>0.28548756015837728</v>
      </c>
      <c r="Q24" s="52">
        <v>1.376200425158377</v>
      </c>
      <c r="T24" s="63">
        <v>3.5869999999999999E-4</v>
      </c>
      <c r="U24" s="63">
        <v>0.80576859999999995</v>
      </c>
      <c r="V24" s="63">
        <v>9.8200819999999993</v>
      </c>
      <c r="W24" s="63">
        <v>7.9268736999999998</v>
      </c>
      <c r="X24" s="63">
        <v>2.3099667999999999E-3</v>
      </c>
      <c r="Y24" s="63">
        <v>2.8094737000000002E-4</v>
      </c>
      <c r="Z24" s="63">
        <v>34.819099999999999</v>
      </c>
      <c r="AA24" s="66">
        <v>9.0208023999999998E-2</v>
      </c>
      <c r="AB24" s="63">
        <v>0.21497277000000001</v>
      </c>
      <c r="AC24" s="63">
        <v>0.62524592999999995</v>
      </c>
      <c r="AD24" s="63">
        <v>0.31050306</v>
      </c>
      <c r="AE24" s="63">
        <v>1.1507217601118771</v>
      </c>
      <c r="AF24" s="63">
        <v>0.28439451500000001</v>
      </c>
      <c r="AG24" s="63">
        <v>0.68173412</v>
      </c>
      <c r="AH24" s="63">
        <v>0.31833702020029131</v>
      </c>
      <c r="AI24" s="63">
        <v>1.3931000192002909</v>
      </c>
      <c r="AL24" s="54">
        <v>3.3480000000000001E-4</v>
      </c>
      <c r="AM24" s="54">
        <v>0.68899370000000004</v>
      </c>
      <c r="AN24" s="54">
        <v>11.153178</v>
      </c>
      <c r="AO24" s="54">
        <v>7.7110963000000003</v>
      </c>
      <c r="AP24" s="54">
        <v>2.3147395999999999E-3</v>
      </c>
      <c r="AQ24" s="54">
        <v>2.7368866999999999E-4</v>
      </c>
      <c r="AR24" s="54">
        <v>34.80603</v>
      </c>
      <c r="AS24" s="54">
        <v>8.952446E-2</v>
      </c>
      <c r="AT24" s="54">
        <v>0.21639968000000001</v>
      </c>
      <c r="AU24" s="54">
        <v>0.60753891000000004</v>
      </c>
      <c r="AV24" s="54">
        <v>0.30655798000000001</v>
      </c>
      <c r="AW24" s="54">
        <v>1.1304965701145531</v>
      </c>
      <c r="AX24" s="54">
        <v>0.28264122000000003</v>
      </c>
      <c r="AY24" s="54">
        <v>0.66360262999999997</v>
      </c>
      <c r="AZ24" s="54">
        <v>0.34706414026585702</v>
      </c>
      <c r="BA24" s="54">
        <v>1.415259178265857</v>
      </c>
      <c r="BD24" s="59">
        <v>3.4709999999999998E-4</v>
      </c>
      <c r="BE24" s="59">
        <v>0.74531409999999998</v>
      </c>
      <c r="BF24" s="59">
        <v>10.490902999999999</v>
      </c>
      <c r="BG24" s="59">
        <v>7.8398459999999996</v>
      </c>
      <c r="BH24" s="59">
        <v>2.3128357999999999E-3</v>
      </c>
      <c r="BI24" s="59">
        <v>2.7725699999999999E-4</v>
      </c>
      <c r="BJ24" s="59">
        <v>34.813809999999997</v>
      </c>
      <c r="BK24" s="59">
        <v>9.0327770000000002E-2</v>
      </c>
      <c r="BL24" s="59">
        <v>0.21555095499999999</v>
      </c>
      <c r="BM24" s="59">
        <v>0.61658614</v>
      </c>
      <c r="BN24" s="59">
        <v>0.30924984999999999</v>
      </c>
      <c r="BO24" s="59">
        <v>1.1413869451133969</v>
      </c>
      <c r="BP24" s="59">
        <v>0.28421387999999997</v>
      </c>
      <c r="BQ24" s="59">
        <v>0.67358980000000002</v>
      </c>
      <c r="BR24" s="59">
        <v>0.33453935023109721</v>
      </c>
      <c r="BS24" s="59">
        <v>1.401845642231097</v>
      </c>
    </row>
    <row r="25" spans="2:71" x14ac:dyDescent="0.25">
      <c r="B25" s="52">
        <v>3.8709999999999998E-4</v>
      </c>
      <c r="C25" s="52">
        <v>0.93709189999999998</v>
      </c>
      <c r="D25" s="52">
        <v>8.4686400000000006</v>
      </c>
      <c r="E25" s="52">
        <v>8.1547365000000003</v>
      </c>
      <c r="F25" s="52">
        <v>2.3055440000000001E-3</v>
      </c>
      <c r="G25" s="52">
        <v>2.8880989999999999E-4</v>
      </c>
      <c r="H25" s="52">
        <v>34.829459999999997</v>
      </c>
      <c r="I25" s="65">
        <v>9.2552170000000003E-2</v>
      </c>
      <c r="J25" s="52">
        <v>0.21346959200000001</v>
      </c>
      <c r="K25" s="52">
        <v>0.64755549999999995</v>
      </c>
      <c r="L25" s="52">
        <v>0.31448912400000001</v>
      </c>
      <c r="M25" s="52">
        <v>1.175514216109862</v>
      </c>
      <c r="N25" s="52">
        <v>0.28887393</v>
      </c>
      <c r="O25" s="52">
        <v>0.70464923999999995</v>
      </c>
      <c r="P25" s="52">
        <v>0.2923502601618117</v>
      </c>
      <c r="Q25" s="52">
        <v>1.394641742161812</v>
      </c>
      <c r="T25" s="63">
        <v>3.6309999999999999E-4</v>
      </c>
      <c r="U25" s="63">
        <v>0.82462040000000003</v>
      </c>
      <c r="V25" s="63">
        <v>9.8193970000000004</v>
      </c>
      <c r="W25" s="63">
        <v>7.9259586000000004</v>
      </c>
      <c r="X25" s="63">
        <v>2.3094349999999999E-3</v>
      </c>
      <c r="Y25" s="63">
        <v>2.8090316E-4</v>
      </c>
      <c r="Z25" s="63">
        <v>34.821556000000001</v>
      </c>
      <c r="AA25" s="66">
        <v>9.1061180000000005E-2</v>
      </c>
      <c r="AB25" s="63">
        <v>0.21425945599999999</v>
      </c>
      <c r="AC25" s="63">
        <v>0.62548973999999991</v>
      </c>
      <c r="AD25" s="63">
        <v>0.31175269999999999</v>
      </c>
      <c r="AE25" s="63">
        <v>1.151501896113047</v>
      </c>
      <c r="AF25" s="63">
        <v>0.28371384399999999</v>
      </c>
      <c r="AG25" s="63">
        <v>0.68038719999999997</v>
      </c>
      <c r="AH25" s="63">
        <v>0.31766596020232118</v>
      </c>
      <c r="AI25" s="63">
        <v>1.3954796842023209</v>
      </c>
      <c r="AL25" s="54">
        <v>3.392E-4</v>
      </c>
      <c r="AM25" s="54">
        <v>0.70451839999999999</v>
      </c>
      <c r="AN25" s="54">
        <v>11.224674</v>
      </c>
      <c r="AO25" s="54">
        <v>7.71021</v>
      </c>
      <c r="AP25" s="54">
        <v>2.3142271999999999E-3</v>
      </c>
      <c r="AQ25" s="54">
        <v>2.7304643E-4</v>
      </c>
      <c r="AR25" s="54">
        <v>34.812460000000002</v>
      </c>
      <c r="AS25" s="54">
        <v>8.8259459999999998E-2</v>
      </c>
      <c r="AT25" s="54">
        <v>0.21443455</v>
      </c>
      <c r="AU25" s="54">
        <v>0.60009438000000004</v>
      </c>
      <c r="AV25" s="54">
        <v>0.30734316</v>
      </c>
      <c r="AW25" s="54">
        <v>1.1218720901161561</v>
      </c>
      <c r="AX25" s="54">
        <v>0.27664720999999998</v>
      </c>
      <c r="AY25" s="54">
        <v>0.65394788999999998</v>
      </c>
      <c r="AZ25" s="54">
        <v>0.33362618026024687</v>
      </c>
      <c r="BA25" s="54">
        <v>1.3877665202602469</v>
      </c>
      <c r="BD25" s="59">
        <v>3.5179999999999999E-4</v>
      </c>
      <c r="BE25" s="59">
        <v>0.76176750000000004</v>
      </c>
      <c r="BF25" s="59">
        <v>10.551626000000001</v>
      </c>
      <c r="BG25" s="59">
        <v>7.8385590000000001</v>
      </c>
      <c r="BH25" s="59">
        <v>2.3122446E-3</v>
      </c>
      <c r="BI25" s="59">
        <v>2.7671416000000002E-4</v>
      </c>
      <c r="BJ25" s="59">
        <v>34.819423999999998</v>
      </c>
      <c r="BK25" s="59">
        <v>8.9787229999999996E-2</v>
      </c>
      <c r="BL25" s="59">
        <v>0.21403987699999999</v>
      </c>
      <c r="BM25" s="59">
        <v>0.61197248000000004</v>
      </c>
      <c r="BN25" s="59">
        <v>0.30974174999999998</v>
      </c>
      <c r="BO25" s="59">
        <v>1.1357541071149879</v>
      </c>
      <c r="BP25" s="59">
        <v>0.279503846</v>
      </c>
      <c r="BQ25" s="59">
        <v>0.66566542000000006</v>
      </c>
      <c r="BR25" s="59">
        <v>0.32506835022956432</v>
      </c>
      <c r="BS25" s="59">
        <v>1.3785222272295641</v>
      </c>
    </row>
    <row r="26" spans="2:71" x14ac:dyDescent="0.25">
      <c r="B26" s="52">
        <v>3.8860000000000001E-4</v>
      </c>
      <c r="C26" s="52">
        <v>0.94200609999999996</v>
      </c>
      <c r="D26" s="52">
        <v>8.5673349999999999</v>
      </c>
      <c r="E26" s="52">
        <v>8.1539669999999997</v>
      </c>
      <c r="F26" s="52">
        <v>2.3050029999999999E-3</v>
      </c>
      <c r="G26" s="52">
        <v>2.8794759999999997E-4</v>
      </c>
      <c r="H26" s="52">
        <v>34.834826999999997</v>
      </c>
      <c r="I26" s="65">
        <v>9.118801E-2</v>
      </c>
      <c r="J26" s="52">
        <v>0.21009639199999999</v>
      </c>
      <c r="K26" s="52">
        <v>0.64127016000000003</v>
      </c>
      <c r="L26" s="52">
        <v>0.31158596</v>
      </c>
      <c r="M26" s="52">
        <v>1.1629525121094451</v>
      </c>
      <c r="N26" s="52">
        <v>0.28207486999999998</v>
      </c>
      <c r="O26" s="52">
        <v>0.69277498000000004</v>
      </c>
      <c r="P26" s="52">
        <v>0.27060172015651918</v>
      </c>
      <c r="Q26" s="52">
        <v>1.351833442156519</v>
      </c>
      <c r="T26" s="63">
        <v>3.6509999999999998E-4</v>
      </c>
      <c r="U26" s="63">
        <v>0.82864130000000003</v>
      </c>
      <c r="V26" s="63">
        <v>9.9440059999999999</v>
      </c>
      <c r="W26" s="63">
        <v>7.9249834999999997</v>
      </c>
      <c r="X26" s="63">
        <v>2.3088497000000002E-3</v>
      </c>
      <c r="Y26" s="63">
        <v>2.7991837000000002E-4</v>
      </c>
      <c r="Z26" s="63">
        <v>34.828569999999999</v>
      </c>
      <c r="AA26" s="66">
        <v>8.8442119999999999E-2</v>
      </c>
      <c r="AB26" s="63">
        <v>0.212416986</v>
      </c>
      <c r="AC26" s="63">
        <v>0.61458278</v>
      </c>
      <c r="AD26" s="63">
        <v>0.31165473999999999</v>
      </c>
      <c r="AE26" s="63">
        <v>1.138654506114219</v>
      </c>
      <c r="AF26" s="63">
        <v>0.27599003</v>
      </c>
      <c r="AG26" s="63">
        <v>0.66777088999999989</v>
      </c>
      <c r="AH26" s="63">
        <v>0.30046296019619972</v>
      </c>
      <c r="AI26" s="63">
        <v>1.3531923101962</v>
      </c>
      <c r="AL26" s="54">
        <v>3.4150000000000001E-4</v>
      </c>
      <c r="AM26" s="54">
        <v>0.71153250000000001</v>
      </c>
      <c r="AN26" s="54">
        <v>11.315485000000001</v>
      </c>
      <c r="AO26" s="54">
        <v>7.7098310000000003</v>
      </c>
      <c r="AP26" s="54">
        <v>2.3138446E-3</v>
      </c>
      <c r="AQ26" s="54">
        <v>2.7240970000000001E-4</v>
      </c>
      <c r="AR26" s="54">
        <v>34.818461999999997</v>
      </c>
      <c r="AS26" s="54">
        <v>8.8147030000000001E-2</v>
      </c>
      <c r="AT26" s="54">
        <v>0.21304083700000001</v>
      </c>
      <c r="AU26" s="54">
        <v>0.59703982</v>
      </c>
      <c r="AV26" s="54">
        <v>0.30676326599999998</v>
      </c>
      <c r="AW26" s="54">
        <v>1.1168439231170739</v>
      </c>
      <c r="AX26" s="54">
        <v>0.273661875</v>
      </c>
      <c r="AY26" s="54">
        <v>0.64826565999999997</v>
      </c>
      <c r="AZ26" s="54">
        <v>0.3268053502624681</v>
      </c>
      <c r="BA26" s="54">
        <v>1.368177697262468</v>
      </c>
      <c r="BD26" s="59">
        <v>3.5429999999999999E-4</v>
      </c>
      <c r="BE26" s="59">
        <v>0.76827270000000003</v>
      </c>
      <c r="BF26" s="59">
        <v>10.66283</v>
      </c>
      <c r="BG26" s="59">
        <v>7.8376054999999996</v>
      </c>
      <c r="BH26" s="59">
        <v>2.3117391000000002E-3</v>
      </c>
      <c r="BI26" s="59">
        <v>2.7584237999999999E-4</v>
      </c>
      <c r="BJ26" s="59">
        <v>34.826410000000003</v>
      </c>
      <c r="BK26" s="59">
        <v>8.892775E-2</v>
      </c>
      <c r="BL26" s="59">
        <v>0.21247984</v>
      </c>
      <c r="BM26" s="59">
        <v>0.60550171999999991</v>
      </c>
      <c r="BN26" s="59">
        <v>0.31034834</v>
      </c>
      <c r="BO26" s="59">
        <v>1.1283299001163241</v>
      </c>
      <c r="BP26" s="59">
        <v>0.27526833000000001</v>
      </c>
      <c r="BQ26" s="59">
        <v>0.65834959999999998</v>
      </c>
      <c r="BR26" s="59">
        <v>0.316307600229698</v>
      </c>
      <c r="BS26" s="59">
        <v>1.3568437602296981</v>
      </c>
    </row>
    <row r="27" spans="2:71" x14ac:dyDescent="0.25">
      <c r="B27" s="52">
        <v>3.8450000000000002E-4</v>
      </c>
      <c r="C27" s="52">
        <v>0.92485249999999997</v>
      </c>
      <c r="D27" s="52">
        <v>8.7646560000000004</v>
      </c>
      <c r="E27" s="52">
        <v>8.1554749999999991</v>
      </c>
      <c r="F27" s="52">
        <v>2.3042941000000002E-3</v>
      </c>
      <c r="G27" s="52">
        <v>2.8691554000000001E-4</v>
      </c>
      <c r="H27" s="52">
        <v>34.837432999999997</v>
      </c>
      <c r="I27" s="65">
        <v>9.0543546000000003E-2</v>
      </c>
      <c r="J27" s="52">
        <v>0.21038916999999999</v>
      </c>
      <c r="K27" s="52">
        <v>0.63823326000000002</v>
      </c>
      <c r="L27" s="52">
        <v>0.30944570399999999</v>
      </c>
      <c r="M27" s="52">
        <v>1.1580681341094401</v>
      </c>
      <c r="N27" s="52">
        <v>0.28135674999999999</v>
      </c>
      <c r="O27" s="52">
        <v>0.68723672999999996</v>
      </c>
      <c r="P27" s="52">
        <v>0.27438882016142829</v>
      </c>
      <c r="Q27" s="52">
        <v>1.3488839461614279</v>
      </c>
      <c r="T27" s="63">
        <v>3.5970000000000002E-4</v>
      </c>
      <c r="U27" s="63">
        <v>0.80507589999999996</v>
      </c>
      <c r="V27" s="63">
        <v>10.17562</v>
      </c>
      <c r="W27" s="63">
        <v>7.9267659999999998</v>
      </c>
      <c r="X27" s="63">
        <v>2.3082720000000001E-3</v>
      </c>
      <c r="Y27" s="63">
        <v>2.7880404000000001E-4</v>
      </c>
      <c r="Z27" s="63">
        <v>34.832881999999998</v>
      </c>
      <c r="AA27" s="66">
        <v>9.0361280000000002E-2</v>
      </c>
      <c r="AB27" s="63">
        <v>0.21328298600000001</v>
      </c>
      <c r="AC27" s="63">
        <v>0.6178818399999999</v>
      </c>
      <c r="AD27" s="63">
        <v>0.30991672999999997</v>
      </c>
      <c r="AE27" s="63">
        <v>1.141081556114198</v>
      </c>
      <c r="AF27" s="63">
        <v>0.28005152999999999</v>
      </c>
      <c r="AG27" s="63">
        <v>0.66998807999999999</v>
      </c>
      <c r="AH27" s="63">
        <v>0.31645992021406683</v>
      </c>
      <c r="AI27" s="63">
        <v>1.378961058214067</v>
      </c>
      <c r="AL27" s="54">
        <v>3.3750000000000002E-4</v>
      </c>
      <c r="AM27" s="54">
        <v>0.6931214</v>
      </c>
      <c r="AN27" s="54">
        <v>11.552875500000001</v>
      </c>
      <c r="AO27" s="54">
        <v>7.7110124000000004</v>
      </c>
      <c r="AP27" s="54">
        <v>2.3134744E-3</v>
      </c>
      <c r="AQ27" s="54">
        <v>2.7123099999999998E-4</v>
      </c>
      <c r="AR27" s="54">
        <v>34.823619999999998</v>
      </c>
      <c r="AS27" s="54">
        <v>8.7916759999999997E-2</v>
      </c>
      <c r="AT27" s="54">
        <v>0.213403325</v>
      </c>
      <c r="AU27" s="54">
        <v>0.59375577999999996</v>
      </c>
      <c r="AV27" s="54">
        <v>0.30595913000000002</v>
      </c>
      <c r="AW27" s="54">
        <v>1.1131182351176381</v>
      </c>
      <c r="AX27" s="54">
        <v>0.27341145</v>
      </c>
      <c r="AY27" s="54">
        <v>0.64488842999999996</v>
      </c>
      <c r="AZ27" s="54">
        <v>0.33236770027980678</v>
      </c>
      <c r="BA27" s="54">
        <v>1.373169744279807</v>
      </c>
      <c r="BD27" s="59">
        <v>3.4979999999999999E-4</v>
      </c>
      <c r="BE27" s="59">
        <v>0.74739259999999996</v>
      </c>
      <c r="BF27" s="59">
        <v>10.8996315</v>
      </c>
      <c r="BG27" s="59">
        <v>7.8392176999999998</v>
      </c>
      <c r="BH27" s="59">
        <v>2.3112756E-3</v>
      </c>
      <c r="BI27" s="59">
        <v>2.7470806E-4</v>
      </c>
      <c r="BJ27" s="59">
        <v>34.83137</v>
      </c>
      <c r="BK27" s="59">
        <v>8.9422470000000004E-2</v>
      </c>
      <c r="BL27" s="59">
        <v>0.213022877</v>
      </c>
      <c r="BM27" s="59">
        <v>0.60503782000000006</v>
      </c>
      <c r="BN27" s="59">
        <v>0.30859745999999999</v>
      </c>
      <c r="BO27" s="59">
        <v>1.1266581571166021</v>
      </c>
      <c r="BP27" s="59">
        <v>0.27611986999999999</v>
      </c>
      <c r="BQ27" s="59">
        <v>0.65603834999999999</v>
      </c>
      <c r="BR27" s="59">
        <v>0.32460716024651198</v>
      </c>
      <c r="BS27" s="59">
        <v>1.3647512862465121</v>
      </c>
    </row>
    <row r="28" spans="2:71" x14ac:dyDescent="0.25">
      <c r="B28" s="52">
        <v>3.1869999999999999E-4</v>
      </c>
      <c r="C28" s="52">
        <v>0.54793119999999995</v>
      </c>
      <c r="D28" s="52">
        <v>11.209821</v>
      </c>
      <c r="E28" s="52">
        <v>8.1626740000000009</v>
      </c>
      <c r="F28" s="52">
        <v>2.3061992000000002E-3</v>
      </c>
      <c r="G28" s="52">
        <v>2.7113786E-4</v>
      </c>
      <c r="H28" s="52">
        <v>34.968895000000003</v>
      </c>
      <c r="I28" s="65">
        <v>9.5188419999999996E-2</v>
      </c>
      <c r="J28" s="52">
        <v>0.22317140999999999</v>
      </c>
      <c r="K28" s="52">
        <v>0.6308571999999999</v>
      </c>
      <c r="L28" s="52">
        <v>0.29771686000000003</v>
      </c>
      <c r="M28" s="52">
        <v>1.1517454701104231</v>
      </c>
      <c r="N28" s="52">
        <v>0.30268506000000001</v>
      </c>
      <c r="O28" s="52">
        <v>0.68719458</v>
      </c>
      <c r="P28" s="52">
        <v>0.3957430403058862</v>
      </c>
      <c r="Q28" s="52">
        <v>1.5048153533058859</v>
      </c>
      <c r="T28" s="63">
        <v>2.9849999999999999E-4</v>
      </c>
      <c r="U28" s="63">
        <v>0.44940089999999999</v>
      </c>
      <c r="V28" s="63">
        <v>12.552981000000001</v>
      </c>
      <c r="W28" s="63">
        <v>7.9351820000000002</v>
      </c>
      <c r="X28" s="63">
        <v>2.3130557999999999E-3</v>
      </c>
      <c r="Y28" s="63">
        <v>2.6454590000000002E-4</v>
      </c>
      <c r="Z28" s="63">
        <v>34.977764000000001</v>
      </c>
      <c r="AA28" s="66">
        <v>9.168975E-2</v>
      </c>
      <c r="AB28" s="63">
        <v>0.223307063</v>
      </c>
      <c r="AC28" s="63">
        <v>0.60643277000000007</v>
      </c>
      <c r="AD28" s="63">
        <v>0.291220066</v>
      </c>
      <c r="AE28" s="63">
        <v>1.120959899112866</v>
      </c>
      <c r="AF28" s="63">
        <v>0.29451271000000001</v>
      </c>
      <c r="AG28" s="63">
        <v>0.65971678</v>
      </c>
      <c r="AH28" s="63">
        <v>0.40004674039673249</v>
      </c>
      <c r="AI28" s="63">
        <v>1.475787718396733</v>
      </c>
      <c r="AL28" s="54">
        <v>2.809E-4</v>
      </c>
      <c r="AM28" s="54">
        <v>0.3578267</v>
      </c>
      <c r="AN28" s="54">
        <v>13.925278</v>
      </c>
      <c r="AO28" s="54">
        <v>7.7192144000000003</v>
      </c>
      <c r="AP28" s="54">
        <v>2.3204442000000001E-3</v>
      </c>
      <c r="AQ28" s="54">
        <v>2.5797423000000001E-4</v>
      </c>
      <c r="AR28" s="54">
        <v>34.987113999999998</v>
      </c>
      <c r="AS28" s="54">
        <v>8.8178069999999997E-2</v>
      </c>
      <c r="AT28" s="54">
        <v>0.22391889200000001</v>
      </c>
      <c r="AU28" s="54">
        <v>0.58442787000000007</v>
      </c>
      <c r="AV28" s="54">
        <v>0.28409451600000002</v>
      </c>
      <c r="AW28" s="54">
        <v>1.092441278116149</v>
      </c>
      <c r="AX28" s="54">
        <v>0.28870564399999998</v>
      </c>
      <c r="AY28" s="54">
        <v>0.63384736000000008</v>
      </c>
      <c r="AZ28" s="54">
        <v>0.4021249705182447</v>
      </c>
      <c r="BA28" s="54">
        <v>1.4632419495182449</v>
      </c>
      <c r="BD28" s="59">
        <v>2.9159999999999999E-4</v>
      </c>
      <c r="BE28" s="59">
        <v>0.40414939999999999</v>
      </c>
      <c r="BF28" s="59">
        <v>13.218203000000001</v>
      </c>
      <c r="BG28" s="59">
        <v>7.8471545999999996</v>
      </c>
      <c r="BH28" s="59">
        <v>2.3176356E-3</v>
      </c>
      <c r="BI28" s="59">
        <v>2.6137174999999997E-4</v>
      </c>
      <c r="BJ28" s="59">
        <v>34.986469999999997</v>
      </c>
      <c r="BK28" s="59">
        <v>9.1513134999999995E-2</v>
      </c>
      <c r="BL28" s="59">
        <v>0.22363296999999999</v>
      </c>
      <c r="BM28" s="59">
        <v>0.59903502000000008</v>
      </c>
      <c r="BN28" s="59">
        <v>0.28943806</v>
      </c>
      <c r="BO28" s="59">
        <v>1.1121060501151721</v>
      </c>
      <c r="BP28" s="59">
        <v>0.29359811000000002</v>
      </c>
      <c r="BQ28" s="59">
        <v>0.64976575999999997</v>
      </c>
      <c r="BR28" s="59">
        <v>0.40687022047437882</v>
      </c>
      <c r="BS28" s="59">
        <v>1.4675944204743789</v>
      </c>
    </row>
    <row r="29" spans="2:71" x14ac:dyDescent="0.25">
      <c r="B29" s="52">
        <v>3.2440000000000002E-4</v>
      </c>
      <c r="C29" s="52">
        <v>0.57879910000000001</v>
      </c>
      <c r="D29" s="52">
        <v>12.3404875</v>
      </c>
      <c r="E29" s="52">
        <v>8.1475050000000007</v>
      </c>
      <c r="F29" s="52">
        <v>2.2981649E-3</v>
      </c>
      <c r="G29" s="52">
        <v>2.6266312000000001E-4</v>
      </c>
      <c r="H29" s="52">
        <v>34.961967000000001</v>
      </c>
      <c r="I29" s="65">
        <v>8.9402430000000005E-2</v>
      </c>
      <c r="J29" s="52">
        <v>0.21795348</v>
      </c>
      <c r="K29" s="52">
        <v>0.58766777000000003</v>
      </c>
      <c r="L29" s="52">
        <v>0.30816041999999999</v>
      </c>
      <c r="M29" s="52">
        <v>1.113781670122256</v>
      </c>
      <c r="N29" s="52">
        <v>0.27843315400000002</v>
      </c>
      <c r="O29" s="52">
        <v>0.64362761000000002</v>
      </c>
      <c r="P29" s="52">
        <v>0.37123471035923089</v>
      </c>
      <c r="Q29" s="52">
        <v>1.404202834359231</v>
      </c>
      <c r="T29" s="63">
        <v>3.0529999999999999E-4</v>
      </c>
      <c r="U29" s="63">
        <v>0.48280260000000003</v>
      </c>
      <c r="V29" s="63">
        <v>13.672041</v>
      </c>
      <c r="W29" s="63">
        <v>7.9282389999999996</v>
      </c>
      <c r="X29" s="63">
        <v>2.3056945999999998E-3</v>
      </c>
      <c r="Y29" s="63">
        <v>2.5664505999999998E-4</v>
      </c>
      <c r="Z29" s="63">
        <v>34.975388000000002</v>
      </c>
      <c r="AA29" s="66">
        <v>8.8486239999999994E-2</v>
      </c>
      <c r="AB29" s="63">
        <v>0.21765953699999999</v>
      </c>
      <c r="AC29" s="63">
        <v>0.57112417000000004</v>
      </c>
      <c r="AD29" s="63">
        <v>0.30134328999999999</v>
      </c>
      <c r="AE29" s="63">
        <v>1.0901269971255221</v>
      </c>
      <c r="AF29" s="63">
        <v>0.27605209000000003</v>
      </c>
      <c r="AG29" s="63">
        <v>0.62544405999999997</v>
      </c>
      <c r="AH29" s="63">
        <v>0.3848512005219788</v>
      </c>
      <c r="AI29" s="63">
        <v>1.402068861521979</v>
      </c>
      <c r="AL29" s="54">
        <v>2.8840000000000002E-4</v>
      </c>
      <c r="AM29" s="54">
        <v>0.39187119999999998</v>
      </c>
      <c r="AN29" s="54">
        <v>15.043615000000001</v>
      </c>
      <c r="AO29" s="54">
        <v>7.7160989999999998</v>
      </c>
      <c r="AP29" s="54">
        <v>2.3143624000000001E-3</v>
      </c>
      <c r="AQ29" s="54">
        <v>2.5063704000000001E-4</v>
      </c>
      <c r="AR29" s="54">
        <v>34.990948000000003</v>
      </c>
      <c r="AS29" s="54">
        <v>8.5617979999999996E-2</v>
      </c>
      <c r="AT29" s="54">
        <v>0.21799822799999999</v>
      </c>
      <c r="AU29" s="54">
        <v>0.55032919000000002</v>
      </c>
      <c r="AV29" s="54">
        <v>0.29500352499999999</v>
      </c>
      <c r="AW29" s="54">
        <v>1.0633309431300939</v>
      </c>
      <c r="AX29" s="54">
        <v>0.26879367999999998</v>
      </c>
      <c r="AY29" s="54">
        <v>0.6010139699999999</v>
      </c>
      <c r="AZ29" s="54">
        <v>0.38981700074611331</v>
      </c>
      <c r="BA29" s="54">
        <v>1.389014784746113</v>
      </c>
      <c r="BD29" s="59">
        <v>2.987E-4</v>
      </c>
      <c r="BE29" s="59">
        <v>0.43742740000000002</v>
      </c>
      <c r="BF29" s="59">
        <v>14.332761</v>
      </c>
      <c r="BG29" s="59">
        <v>7.8410535000000001</v>
      </c>
      <c r="BH29" s="59">
        <v>2.3111225999999999E-3</v>
      </c>
      <c r="BI29" s="59">
        <v>2.5376263999999998E-4</v>
      </c>
      <c r="BJ29" s="59">
        <v>34.986614000000003</v>
      </c>
      <c r="BK29" s="59">
        <v>8.7897874000000001E-2</v>
      </c>
      <c r="BL29" s="59">
        <v>0.21776350999999999</v>
      </c>
      <c r="BM29" s="59">
        <v>0.56254433999999998</v>
      </c>
      <c r="BN29" s="59">
        <v>0.29940243999999999</v>
      </c>
      <c r="BO29" s="59">
        <v>1.0797102901285109</v>
      </c>
      <c r="BP29" s="59">
        <v>0.27268501000000001</v>
      </c>
      <c r="BQ29" s="59">
        <v>0.61448601000000003</v>
      </c>
      <c r="BR29" s="59">
        <v>0.39039025064168048</v>
      </c>
      <c r="BS29" s="59">
        <v>1.3891264666416809</v>
      </c>
    </row>
    <row r="30" spans="2:71" x14ac:dyDescent="0.25">
      <c r="B30" s="52">
        <v>3.2979999999999999E-4</v>
      </c>
      <c r="C30" s="52">
        <v>0.60706599999999999</v>
      </c>
      <c r="D30" s="52">
        <v>12.323338</v>
      </c>
      <c r="E30" s="52">
        <v>8.1463070000000002</v>
      </c>
      <c r="F30" s="52">
        <v>2.2966293999999998E-3</v>
      </c>
      <c r="G30" s="52">
        <v>2.6364622000000002E-4</v>
      </c>
      <c r="H30" s="52">
        <v>34.945168000000002</v>
      </c>
      <c r="I30" s="65">
        <v>8.9755630000000003E-2</v>
      </c>
      <c r="J30" s="52">
        <v>0.21558724700000001</v>
      </c>
      <c r="K30" s="52">
        <v>0.58484389999999997</v>
      </c>
      <c r="L30" s="52">
        <v>0.31122805999999997</v>
      </c>
      <c r="M30" s="52">
        <v>1.1116592071234259</v>
      </c>
      <c r="N30" s="52">
        <v>0.27516385999999998</v>
      </c>
      <c r="O30" s="52">
        <v>0.64251791999999996</v>
      </c>
      <c r="P30" s="52">
        <v>0.36083645036889789</v>
      </c>
      <c r="Q30" s="52">
        <v>1.388970005368898</v>
      </c>
      <c r="T30" s="63">
        <v>3.1080000000000002E-4</v>
      </c>
      <c r="U30" s="63">
        <v>0.51132270000000002</v>
      </c>
      <c r="V30" s="63">
        <v>13.656155999999999</v>
      </c>
      <c r="W30" s="63">
        <v>7.9270680000000002</v>
      </c>
      <c r="X30" s="63">
        <v>2.3040152E-3</v>
      </c>
      <c r="Y30" s="63">
        <v>2.5735637999999998E-4</v>
      </c>
      <c r="Z30" s="63">
        <v>34.957740000000001</v>
      </c>
      <c r="AA30" s="66">
        <v>8.9170520000000003E-2</v>
      </c>
      <c r="AB30" s="63">
        <v>0.21522184799999999</v>
      </c>
      <c r="AC30" s="63">
        <v>0.56893952999999997</v>
      </c>
      <c r="AD30" s="63">
        <v>0.30451667999999998</v>
      </c>
      <c r="AE30" s="63">
        <v>1.08867805812695</v>
      </c>
      <c r="AF30" s="63">
        <v>0.273137835</v>
      </c>
      <c r="AG30" s="63">
        <v>0.62468135000000002</v>
      </c>
      <c r="AH30" s="63">
        <v>0.3761926605479548</v>
      </c>
      <c r="AI30" s="63">
        <v>1.3892012495479551</v>
      </c>
      <c r="AL30" s="54">
        <v>2.9329999999999997E-4</v>
      </c>
      <c r="AM30" s="54">
        <v>0.41614190000000001</v>
      </c>
      <c r="AN30" s="54">
        <v>15.066343</v>
      </c>
      <c r="AO30" s="54">
        <v>7.7154803000000003</v>
      </c>
      <c r="AP30" s="54">
        <v>2.3125649999999999E-3</v>
      </c>
      <c r="AQ30" s="54">
        <v>2.5097173000000002E-4</v>
      </c>
      <c r="AR30" s="54">
        <v>34.974445000000003</v>
      </c>
      <c r="AS30" s="54">
        <v>8.7528620000000001E-2</v>
      </c>
      <c r="AT30" s="54">
        <v>0.21658260400000001</v>
      </c>
      <c r="AU30" s="54">
        <v>0.55109195999999994</v>
      </c>
      <c r="AV30" s="54">
        <v>0.29812894000000001</v>
      </c>
      <c r="AW30" s="54">
        <v>1.065803504132633</v>
      </c>
      <c r="AX30" s="54">
        <v>0.26838746400000002</v>
      </c>
      <c r="AY30" s="54">
        <v>0.60240007000000007</v>
      </c>
      <c r="AZ30" s="54">
        <v>0.39291760083913713</v>
      </c>
      <c r="BA30" s="54">
        <v>1.3918679418391371</v>
      </c>
      <c r="BD30" s="59">
        <v>3.033E-4</v>
      </c>
      <c r="BE30" s="59">
        <v>0.46127780000000002</v>
      </c>
      <c r="BF30" s="59">
        <v>14.363092999999999</v>
      </c>
      <c r="BG30" s="59">
        <v>7.8405465999999997</v>
      </c>
      <c r="BH30" s="59">
        <v>2.3093139999999998E-3</v>
      </c>
      <c r="BI30" s="59">
        <v>2.541768E-4</v>
      </c>
      <c r="BJ30" s="59">
        <v>34.970050000000001</v>
      </c>
      <c r="BK30" s="59">
        <v>8.8937370000000002E-2</v>
      </c>
      <c r="BL30" s="59">
        <v>0.21619861600000001</v>
      </c>
      <c r="BM30" s="59">
        <v>0.56097081000000004</v>
      </c>
      <c r="BN30" s="59">
        <v>0.30237175999999999</v>
      </c>
      <c r="BO30" s="59">
        <v>1.079541186130885</v>
      </c>
      <c r="BP30" s="59">
        <v>0.27201308000000002</v>
      </c>
      <c r="BQ30" s="59">
        <v>0.61404513999999999</v>
      </c>
      <c r="BR30" s="59">
        <v>0.38994467068023242</v>
      </c>
      <c r="BS30" s="59">
        <v>1.3883224756802319</v>
      </c>
    </row>
    <row r="31" spans="2:71" x14ac:dyDescent="0.25">
      <c r="B31" s="52">
        <v>3.3330000000000002E-4</v>
      </c>
      <c r="C31" s="52">
        <v>0.64583919999999995</v>
      </c>
      <c r="D31" s="52">
        <v>11.657569000000001</v>
      </c>
      <c r="E31" s="52">
        <v>8.1532350000000005</v>
      </c>
      <c r="F31" s="52">
        <v>2.2983714000000001E-3</v>
      </c>
      <c r="G31" s="52">
        <v>2.6925263000000002E-4</v>
      </c>
      <c r="H31" s="52">
        <v>34.916702000000001</v>
      </c>
      <c r="I31" s="65">
        <v>9.4286084000000006E-2</v>
      </c>
      <c r="J31" s="52">
        <v>0.21862672799999999</v>
      </c>
      <c r="K31" s="52">
        <v>0.61080794999999999</v>
      </c>
      <c r="L31" s="52">
        <v>0.3096392</v>
      </c>
      <c r="M31" s="52">
        <v>1.1390738781194241</v>
      </c>
      <c r="N31" s="52">
        <v>0.28993511</v>
      </c>
      <c r="O31" s="52">
        <v>0.66735571000000005</v>
      </c>
      <c r="P31" s="52">
        <v>0.38229343034678398</v>
      </c>
      <c r="Q31" s="52">
        <v>1.456095265346784</v>
      </c>
      <c r="T31" s="63">
        <v>3.1369999999999998E-4</v>
      </c>
      <c r="U31" s="63">
        <v>0.54707680000000003</v>
      </c>
      <c r="V31" s="63">
        <v>13.013873</v>
      </c>
      <c r="W31" s="63">
        <v>7.9307632000000003</v>
      </c>
      <c r="X31" s="63">
        <v>2.3050640999999999E-3</v>
      </c>
      <c r="Y31" s="63">
        <v>2.6237990000000001E-4</v>
      </c>
      <c r="Z31" s="63">
        <v>34.926403000000001</v>
      </c>
      <c r="AA31" s="66">
        <v>9.2760049999999997E-2</v>
      </c>
      <c r="AB31" s="63">
        <v>0.21864251000000001</v>
      </c>
      <c r="AC31" s="63">
        <v>0.59046588</v>
      </c>
      <c r="AD31" s="63">
        <v>0.30382003000000002</v>
      </c>
      <c r="AE31" s="63">
        <v>1.1129284201231739</v>
      </c>
      <c r="AF31" s="63">
        <v>0.2837904</v>
      </c>
      <c r="AG31" s="63">
        <v>0.64460549999999994</v>
      </c>
      <c r="AH31" s="63">
        <v>0.39688346050469231</v>
      </c>
      <c r="AI31" s="63">
        <v>1.4469762445046921</v>
      </c>
      <c r="AL31" s="54">
        <v>2.9579999999999998E-4</v>
      </c>
      <c r="AM31" s="54">
        <v>0.44839679999999998</v>
      </c>
      <c r="AN31" s="54">
        <v>14.454294000000001</v>
      </c>
      <c r="AO31" s="54">
        <v>7.7171709999999996</v>
      </c>
      <c r="AP31" s="54">
        <v>2.312883E-3</v>
      </c>
      <c r="AQ31" s="54">
        <v>2.5531984E-4</v>
      </c>
      <c r="AR31" s="54">
        <v>34.940980000000003</v>
      </c>
      <c r="AS31" s="54">
        <v>9.0069799999999992E-2</v>
      </c>
      <c r="AT31" s="54">
        <v>0.21814238699999999</v>
      </c>
      <c r="AU31" s="54">
        <v>0.56695669999999998</v>
      </c>
      <c r="AV31" s="54">
        <v>0.29793683999999998</v>
      </c>
      <c r="AW31" s="54">
        <v>1.0830359271280681</v>
      </c>
      <c r="AX31" s="54">
        <v>0.27619476999999998</v>
      </c>
      <c r="AY31" s="54">
        <v>0.61914139999999995</v>
      </c>
      <c r="AZ31" s="54">
        <v>0.40217900075804852</v>
      </c>
      <c r="BA31" s="54">
        <v>1.4300028267580489</v>
      </c>
      <c r="BD31" s="59">
        <v>3.0580000000000001E-4</v>
      </c>
      <c r="BE31" s="59">
        <v>0.4944211</v>
      </c>
      <c r="BF31" s="59">
        <v>13.756401</v>
      </c>
      <c r="BG31" s="59">
        <v>7.8438319999999999</v>
      </c>
      <c r="BH31" s="59">
        <v>2.3098346E-3</v>
      </c>
      <c r="BI31" s="59">
        <v>2.5867594999999998E-4</v>
      </c>
      <c r="BJ31" s="59">
        <v>34.938248000000002</v>
      </c>
      <c r="BK31" s="59">
        <v>9.1799909999999998E-2</v>
      </c>
      <c r="BL31" s="59">
        <v>0.218194847</v>
      </c>
      <c r="BM31" s="59">
        <v>0.57836136000000005</v>
      </c>
      <c r="BN31" s="59">
        <v>0.30196813</v>
      </c>
      <c r="BO31" s="59">
        <v>1.0985243371264031</v>
      </c>
      <c r="BP31" s="59">
        <v>0.27992704400000001</v>
      </c>
      <c r="BQ31" s="59">
        <v>0.63165139999999997</v>
      </c>
      <c r="BR31" s="59">
        <v>0.40095750062805041</v>
      </c>
      <c r="BS31" s="59">
        <v>1.4283246006280499</v>
      </c>
    </row>
    <row r="32" spans="2:71" x14ac:dyDescent="0.25">
      <c r="B32" s="52">
        <v>3.325E-4</v>
      </c>
      <c r="C32" s="52">
        <v>0.63763630000000004</v>
      </c>
      <c r="D32" s="52">
        <v>11.788057</v>
      </c>
      <c r="E32" s="52">
        <v>8.1543379999999992</v>
      </c>
      <c r="F32" s="52">
        <v>2.2969883999999999E-3</v>
      </c>
      <c r="G32" s="52">
        <v>2.6815569999999998E-4</v>
      </c>
      <c r="H32" s="52">
        <v>34.922559999999997</v>
      </c>
      <c r="I32" s="65">
        <v>8.6216619999999994E-2</v>
      </c>
      <c r="J32" s="52">
        <v>0.21362492199999999</v>
      </c>
      <c r="K32" s="52">
        <v>0.58454581999999999</v>
      </c>
      <c r="L32" s="52">
        <v>0.30926193000000002</v>
      </c>
      <c r="M32" s="52">
        <v>1.1074326721185019</v>
      </c>
      <c r="N32" s="52">
        <v>0.27099674000000001</v>
      </c>
      <c r="O32" s="52">
        <v>0.64279708000000002</v>
      </c>
      <c r="P32" s="52">
        <v>0.33166933028603862</v>
      </c>
      <c r="Q32" s="52">
        <v>1.351006034286039</v>
      </c>
      <c r="T32" s="63">
        <v>3.1339999999999997E-4</v>
      </c>
      <c r="U32" s="63">
        <v>0.53907879999999997</v>
      </c>
      <c r="V32" s="63">
        <v>13.170287999999999</v>
      </c>
      <c r="W32" s="63">
        <v>7.9308990000000001</v>
      </c>
      <c r="X32" s="63">
        <v>2.3037157999999999E-3</v>
      </c>
      <c r="Y32" s="63">
        <v>2.612135E-4</v>
      </c>
      <c r="Z32" s="63">
        <v>34.935040000000001</v>
      </c>
      <c r="AA32" s="66">
        <v>8.5762669999999999E-2</v>
      </c>
      <c r="AB32" s="63">
        <v>0.21570518499999999</v>
      </c>
      <c r="AC32" s="63">
        <v>0.56650141000000009</v>
      </c>
      <c r="AD32" s="63">
        <v>0.30445865500000002</v>
      </c>
      <c r="AE32" s="63">
        <v>1.086665250124182</v>
      </c>
      <c r="AF32" s="63">
        <v>0.26868093500000001</v>
      </c>
      <c r="AG32" s="63">
        <v>0.62131252000000003</v>
      </c>
      <c r="AH32" s="63">
        <v>0.36090392041032898</v>
      </c>
      <c r="AI32" s="63">
        <v>1.3627995864103291</v>
      </c>
      <c r="AL32" s="54">
        <v>2.9690000000000001E-4</v>
      </c>
      <c r="AM32" s="54">
        <v>0.44807059999999999</v>
      </c>
      <c r="AN32" s="54">
        <v>14.536021</v>
      </c>
      <c r="AO32" s="54">
        <v>7.7165327000000001</v>
      </c>
      <c r="AP32" s="54">
        <v>2.3120770000000001E-3</v>
      </c>
      <c r="AQ32" s="54">
        <v>2.5461249999999999E-4</v>
      </c>
      <c r="AR32" s="54">
        <v>34.947432999999997</v>
      </c>
      <c r="AS32" s="54">
        <v>8.5785719999999996E-2</v>
      </c>
      <c r="AT32" s="54">
        <v>0.21555139000000001</v>
      </c>
      <c r="AU32" s="54">
        <v>0.55184376000000002</v>
      </c>
      <c r="AV32" s="54">
        <v>0.29867895999999999</v>
      </c>
      <c r="AW32" s="54">
        <v>1.066074110128699</v>
      </c>
      <c r="AX32" s="54">
        <v>0.26604764600000003</v>
      </c>
      <c r="AY32" s="54">
        <v>0.60418576000000002</v>
      </c>
      <c r="AZ32" s="54">
        <v>0.37614596064197958</v>
      </c>
      <c r="BA32" s="54">
        <v>1.36231840964198</v>
      </c>
      <c r="BD32" s="59">
        <v>3.0660000000000003E-4</v>
      </c>
      <c r="BE32" s="59">
        <v>0.49201159999999999</v>
      </c>
      <c r="BF32" s="59">
        <v>13.86697</v>
      </c>
      <c r="BG32" s="59">
        <v>7.8434869999999997</v>
      </c>
      <c r="BH32" s="59">
        <v>2.3088282999999999E-3</v>
      </c>
      <c r="BI32" s="59">
        <v>2.5778109999999998E-4</v>
      </c>
      <c r="BJ32" s="59">
        <v>34.945323999999999</v>
      </c>
      <c r="BK32" s="59">
        <v>8.5741449999999997E-2</v>
      </c>
      <c r="BL32" s="59">
        <v>0.21550642</v>
      </c>
      <c r="BM32" s="59">
        <v>0.55808773999999994</v>
      </c>
      <c r="BN32" s="59">
        <v>0.30276844000000003</v>
      </c>
      <c r="BO32" s="59">
        <v>1.0763626001273969</v>
      </c>
      <c r="BP32" s="59">
        <v>0.26665388000000001</v>
      </c>
      <c r="BQ32" s="59">
        <v>0.61104234999999996</v>
      </c>
      <c r="BR32" s="59">
        <v>0.36856940050841652</v>
      </c>
      <c r="BS32" s="59">
        <v>1.3537678905084161</v>
      </c>
    </row>
    <row r="33" spans="2:71" x14ac:dyDescent="0.25">
      <c r="B33" s="52">
        <v>3.3980000000000002E-4</v>
      </c>
      <c r="C33" s="52">
        <v>0.67395799999999995</v>
      </c>
      <c r="D33" s="52">
        <v>11.526259</v>
      </c>
      <c r="E33" s="52">
        <v>8.1526569999999996</v>
      </c>
      <c r="F33" s="52">
        <v>2.297281E-3</v>
      </c>
      <c r="G33" s="52">
        <v>2.6937822000000001E-4</v>
      </c>
      <c r="H33" s="52">
        <v>34.914234</v>
      </c>
      <c r="I33" s="65">
        <v>8.8288820000000004E-2</v>
      </c>
      <c r="J33" s="52">
        <v>0.210402968</v>
      </c>
      <c r="K33" s="52">
        <v>0.59244479999999999</v>
      </c>
      <c r="L33" s="52">
        <v>0.30304478000000001</v>
      </c>
      <c r="M33" s="52">
        <v>1.1058925481168611</v>
      </c>
      <c r="N33" s="52">
        <v>0.27052471</v>
      </c>
      <c r="O33" s="52">
        <v>0.64191064000000009</v>
      </c>
      <c r="P33" s="52">
        <v>0.31736020027112172</v>
      </c>
      <c r="Q33" s="52">
        <v>1.3369007312711221</v>
      </c>
      <c r="T33" s="63">
        <v>3.1760000000000002E-4</v>
      </c>
      <c r="U33" s="63">
        <v>0.56357259999999998</v>
      </c>
      <c r="V33" s="63">
        <v>12.927013000000001</v>
      </c>
      <c r="W33" s="63">
        <v>7.9300103000000002</v>
      </c>
      <c r="X33" s="63">
        <v>2.3038336000000001E-3</v>
      </c>
      <c r="Y33" s="63">
        <v>2.6249088E-4</v>
      </c>
      <c r="Z33" s="63">
        <v>34.925907000000002</v>
      </c>
      <c r="AA33" s="66">
        <v>8.5864739999999995E-2</v>
      </c>
      <c r="AB33" s="63">
        <v>0.21225192200000001</v>
      </c>
      <c r="AC33" s="63">
        <v>0.57013080000000005</v>
      </c>
      <c r="AD33" s="63">
        <v>0.30383354000000001</v>
      </c>
      <c r="AE33" s="63">
        <v>1.086216262121086</v>
      </c>
      <c r="AF33" s="63">
        <v>0.26891564499999998</v>
      </c>
      <c r="AG33" s="63">
        <v>0.62526583999999996</v>
      </c>
      <c r="AH33" s="63">
        <v>0.34015300038103818</v>
      </c>
      <c r="AI33" s="63">
        <v>1.333473507381038</v>
      </c>
      <c r="AL33" s="54">
        <v>2.9859999999999999E-4</v>
      </c>
      <c r="AM33" s="54">
        <v>0.4626789</v>
      </c>
      <c r="AN33" s="54">
        <v>14.334146499999999</v>
      </c>
      <c r="AO33" s="54">
        <v>7.7160679999999999</v>
      </c>
      <c r="AP33" s="54">
        <v>2.3120553E-3</v>
      </c>
      <c r="AQ33" s="54">
        <v>2.5572017E-4</v>
      </c>
      <c r="AR33" s="54">
        <v>34.938243999999997</v>
      </c>
      <c r="AS33" s="54">
        <v>8.4715540000000006E-2</v>
      </c>
      <c r="AT33" s="54">
        <v>0.213360365</v>
      </c>
      <c r="AU33" s="54">
        <v>0.5517314499999999</v>
      </c>
      <c r="AV33" s="54">
        <v>0.29787622400000002</v>
      </c>
      <c r="AW33" s="54">
        <v>1.0629680391256331</v>
      </c>
      <c r="AX33" s="54">
        <v>0.26367823000000001</v>
      </c>
      <c r="AY33" s="54">
        <v>0.60533342999999995</v>
      </c>
      <c r="AZ33" s="54">
        <v>0.35889965057393808</v>
      </c>
      <c r="BA33" s="54">
        <v>1.3475329045739379</v>
      </c>
      <c r="BD33" s="59">
        <v>3.0889999999999997E-4</v>
      </c>
      <c r="BE33" s="59">
        <v>0.50888199999999995</v>
      </c>
      <c r="BF33" s="59">
        <v>13.659115</v>
      </c>
      <c r="BG33" s="59">
        <v>7.8432180000000002</v>
      </c>
      <c r="BH33" s="59">
        <v>2.3088292000000002E-3</v>
      </c>
      <c r="BI33" s="59">
        <v>2.5892751999999998E-4</v>
      </c>
      <c r="BJ33" s="59">
        <v>34.936416999999999</v>
      </c>
      <c r="BK33" s="59">
        <v>8.5903090000000001E-2</v>
      </c>
      <c r="BL33" s="59">
        <v>0.21259518399999999</v>
      </c>
      <c r="BM33" s="59">
        <v>0.56116774000000003</v>
      </c>
      <c r="BN33" s="59">
        <v>0.30169384999999999</v>
      </c>
      <c r="BO33" s="59">
        <v>1.0754567741239069</v>
      </c>
      <c r="BP33" s="59">
        <v>0.26559260400000001</v>
      </c>
      <c r="BQ33" s="59">
        <v>0.61508593</v>
      </c>
      <c r="BR33" s="59">
        <v>0.35234138048056429</v>
      </c>
      <c r="BS33" s="59">
        <v>1.340226365480564</v>
      </c>
    </row>
    <row r="34" spans="2:71" x14ac:dyDescent="0.25">
      <c r="B34" s="52">
        <v>3.4319999999999999E-4</v>
      </c>
      <c r="C34" s="52">
        <v>0.69254139999999997</v>
      </c>
      <c r="D34" s="52">
        <v>11.366</v>
      </c>
      <c r="E34" s="52">
        <v>8.1530959999999997</v>
      </c>
      <c r="F34" s="52">
        <v>2.297576E-3</v>
      </c>
      <c r="G34" s="52">
        <v>2.7057710000000002E-4</v>
      </c>
      <c r="H34" s="52">
        <v>34.910224999999997</v>
      </c>
      <c r="I34" s="65">
        <v>8.8455909999999999E-2</v>
      </c>
      <c r="J34" s="52">
        <v>0.20978898500000001</v>
      </c>
      <c r="K34" s="52">
        <v>0.59488452000000003</v>
      </c>
      <c r="L34" s="52">
        <v>0.30231329499999998</v>
      </c>
      <c r="M34" s="52">
        <v>1.1069868001162859</v>
      </c>
      <c r="N34" s="52">
        <v>0.27044896000000002</v>
      </c>
      <c r="O34" s="52">
        <v>0.64314019999999994</v>
      </c>
      <c r="P34" s="52">
        <v>0.3126658002618567</v>
      </c>
      <c r="Q34" s="52">
        <v>1.333264038261857</v>
      </c>
      <c r="T34" s="63">
        <v>3.2009999999999997E-4</v>
      </c>
      <c r="U34" s="63">
        <v>0.58128630000000003</v>
      </c>
      <c r="V34" s="63">
        <v>12.733725</v>
      </c>
      <c r="W34" s="63">
        <v>7.9296189999999998</v>
      </c>
      <c r="X34" s="63">
        <v>2.3041973000000001E-3</v>
      </c>
      <c r="Y34" s="63">
        <v>2.6366455000000001E-4</v>
      </c>
      <c r="Z34" s="63">
        <v>34.918503000000001</v>
      </c>
      <c r="AA34" s="66">
        <v>8.5401124999999994E-2</v>
      </c>
      <c r="AB34" s="63">
        <v>0.21167501999999999</v>
      </c>
      <c r="AC34" s="63">
        <v>0.57203209999999993</v>
      </c>
      <c r="AD34" s="63">
        <v>0.30078740999999998</v>
      </c>
      <c r="AE34" s="63">
        <v>1.0844945301196689</v>
      </c>
      <c r="AF34" s="63">
        <v>0.26598357</v>
      </c>
      <c r="AG34" s="63">
        <v>0.62303316000000009</v>
      </c>
      <c r="AH34" s="63">
        <v>0.33263100035863269</v>
      </c>
      <c r="AI34" s="63">
        <v>1.330180249358633</v>
      </c>
      <c r="AL34" s="54">
        <v>2.9980000000000002E-4</v>
      </c>
      <c r="AM34" s="54">
        <v>0.47665560000000001</v>
      </c>
      <c r="AN34" s="54">
        <v>14.13029</v>
      </c>
      <c r="AO34" s="54">
        <v>7.7158230000000003</v>
      </c>
      <c r="AP34" s="54">
        <v>2.3122511E-3</v>
      </c>
      <c r="AQ34" s="54">
        <v>2.5695568E-4</v>
      </c>
      <c r="AR34" s="54">
        <v>34.927967000000002</v>
      </c>
      <c r="AS34" s="54">
        <v>8.4887600000000007E-2</v>
      </c>
      <c r="AT34" s="54">
        <v>0.21250579</v>
      </c>
      <c r="AU34" s="54">
        <v>0.55557600000000007</v>
      </c>
      <c r="AV34" s="54">
        <v>0.29555837000000001</v>
      </c>
      <c r="AW34" s="54">
        <v>1.0636401601231491</v>
      </c>
      <c r="AX34" s="54">
        <v>0.26429326600000003</v>
      </c>
      <c r="AY34" s="54">
        <v>0.60671856000000002</v>
      </c>
      <c r="AZ34" s="54">
        <v>0.35344893054361742</v>
      </c>
      <c r="BA34" s="54">
        <v>1.344514778543618</v>
      </c>
      <c r="BD34" s="59">
        <v>3.1119999999999997E-4</v>
      </c>
      <c r="BE34" s="59">
        <v>0.52660720000000005</v>
      </c>
      <c r="BF34" s="59">
        <v>13.460319500000001</v>
      </c>
      <c r="BG34" s="59">
        <v>7.8425611999999996</v>
      </c>
      <c r="BH34" s="59">
        <v>2.3090288000000001E-3</v>
      </c>
      <c r="BI34" s="59">
        <v>2.6003220000000001E-4</v>
      </c>
      <c r="BJ34" s="59">
        <v>34.927554999999998</v>
      </c>
      <c r="BK34" s="59">
        <v>8.6145070000000004E-2</v>
      </c>
      <c r="BL34" s="59">
        <v>0.21142810500000001</v>
      </c>
      <c r="BM34" s="59">
        <v>0.56420157999999998</v>
      </c>
      <c r="BN34" s="59">
        <v>0.29879596000000003</v>
      </c>
      <c r="BO34" s="59">
        <v>1.074425645122042</v>
      </c>
      <c r="BP34" s="59">
        <v>0.26675701000000002</v>
      </c>
      <c r="BQ34" s="59">
        <v>0.61633814000000009</v>
      </c>
      <c r="BR34" s="59">
        <v>0.34559253045458688</v>
      </c>
      <c r="BS34" s="59">
        <v>1.3358869154545869</v>
      </c>
    </row>
    <row r="35" spans="2:71" x14ac:dyDescent="0.25">
      <c r="B35" s="52">
        <v>3.3990000000000002E-4</v>
      </c>
      <c r="C35" s="52">
        <v>0.68761099999999997</v>
      </c>
      <c r="D35" s="52">
        <v>11.310188999999999</v>
      </c>
      <c r="E35" s="52">
        <v>8.1562599999999996</v>
      </c>
      <c r="F35" s="52">
        <v>2.2978884999999998E-3</v>
      </c>
      <c r="G35" s="52">
        <v>2.7152825999999998E-4</v>
      </c>
      <c r="H35" s="52">
        <v>34.905968000000001</v>
      </c>
      <c r="I35" s="65">
        <v>9.1370880000000002E-2</v>
      </c>
      <c r="J35" s="52">
        <v>0.21184845999999999</v>
      </c>
      <c r="K35" s="52">
        <v>0.60642552000000005</v>
      </c>
      <c r="L35" s="52">
        <v>0.30012694000000001</v>
      </c>
      <c r="M35" s="52">
        <v>1.1184009201148239</v>
      </c>
      <c r="N35" s="52">
        <v>0.27880118399999998</v>
      </c>
      <c r="O35" s="52">
        <v>0.65414285999999999</v>
      </c>
      <c r="P35" s="52">
        <v>0.33230376027992042</v>
      </c>
      <c r="Q35" s="52">
        <v>1.37656619827992</v>
      </c>
      <c r="T35" s="63">
        <v>3.1789999999999998E-4</v>
      </c>
      <c r="U35" s="63">
        <v>0.58029589999999998</v>
      </c>
      <c r="V35" s="63">
        <v>12.675877</v>
      </c>
      <c r="W35" s="63">
        <v>7.9305997000000001</v>
      </c>
      <c r="X35" s="63">
        <v>2.304426E-3</v>
      </c>
      <c r="Y35" s="63">
        <v>2.6437820000000002E-4</v>
      </c>
      <c r="Z35" s="63">
        <v>34.912770000000002</v>
      </c>
      <c r="AA35" s="66">
        <v>8.8655410000000004E-2</v>
      </c>
      <c r="AB35" s="63">
        <v>0.21235188799999999</v>
      </c>
      <c r="AC35" s="63">
        <v>0.58349975000000009</v>
      </c>
      <c r="AD35" s="63">
        <v>0.29497892999999997</v>
      </c>
      <c r="AE35" s="63">
        <v>1.0908305681177051</v>
      </c>
      <c r="AF35" s="63">
        <v>0.27263147999999998</v>
      </c>
      <c r="AG35" s="63">
        <v>0.63071728000000005</v>
      </c>
      <c r="AH35" s="63">
        <v>0.34582770038144661</v>
      </c>
      <c r="AI35" s="63">
        <v>1.362848747381447</v>
      </c>
      <c r="AL35" s="54">
        <v>2.9730000000000002E-4</v>
      </c>
      <c r="AM35" s="54">
        <v>0.47502840000000002</v>
      </c>
      <c r="AN35" s="54">
        <v>14.084173</v>
      </c>
      <c r="AO35" s="54">
        <v>7.7162522999999998</v>
      </c>
      <c r="AP35" s="54">
        <v>2.3123883E-3</v>
      </c>
      <c r="AQ35" s="54">
        <v>2.5750700000000003E-4</v>
      </c>
      <c r="AR35" s="54">
        <v>34.920765000000003</v>
      </c>
      <c r="AS35" s="54">
        <v>8.5184954000000007E-2</v>
      </c>
      <c r="AT35" s="54">
        <v>0.213529264</v>
      </c>
      <c r="AU35" s="54">
        <v>0.55961379999999994</v>
      </c>
      <c r="AV35" s="54">
        <v>0.29174797000000002</v>
      </c>
      <c r="AW35" s="54">
        <v>1.0648910341213931</v>
      </c>
      <c r="AX35" s="54">
        <v>0.26662116000000002</v>
      </c>
      <c r="AY35" s="54">
        <v>0.60830510000000004</v>
      </c>
      <c r="AZ35" s="54">
        <v>0.35742775054030218</v>
      </c>
      <c r="BA35" s="54">
        <v>1.3549655915403021</v>
      </c>
      <c r="BD35" s="59">
        <v>3.0939999999999999E-4</v>
      </c>
      <c r="BE35" s="59">
        <v>0.52687360000000005</v>
      </c>
      <c r="BF35" s="59">
        <v>13.408569999999999</v>
      </c>
      <c r="BG35" s="59">
        <v>7.8432329999999997</v>
      </c>
      <c r="BH35" s="59">
        <v>2.3091435000000002E-3</v>
      </c>
      <c r="BI35" s="59">
        <v>2.6065289999999998E-4</v>
      </c>
      <c r="BJ35" s="59">
        <v>34.921157999999998</v>
      </c>
      <c r="BK35" s="59">
        <v>8.7677130000000006E-2</v>
      </c>
      <c r="BL35" s="59">
        <v>0.21217550800000001</v>
      </c>
      <c r="BM35" s="59">
        <v>0.57168248999999993</v>
      </c>
      <c r="BN35" s="59">
        <v>0.29330911999999998</v>
      </c>
      <c r="BO35" s="59">
        <v>1.0771671181202731</v>
      </c>
      <c r="BP35" s="59">
        <v>0.26917944399999999</v>
      </c>
      <c r="BQ35" s="59">
        <v>0.61838002000000003</v>
      </c>
      <c r="BR35" s="59">
        <v>0.35130194046364421</v>
      </c>
      <c r="BS35" s="59">
        <v>1.3482710264636439</v>
      </c>
    </row>
    <row r="36" spans="2:71" x14ac:dyDescent="0.25">
      <c r="B36" s="52">
        <v>2.5290000000000002E-4</v>
      </c>
      <c r="C36" s="52">
        <v>0.34584029999999999</v>
      </c>
      <c r="D36" s="52">
        <v>14.626345000000001</v>
      </c>
      <c r="E36" s="52">
        <v>8.1579390000000007</v>
      </c>
      <c r="F36" s="52">
        <v>2.2967822999999999E-3</v>
      </c>
      <c r="G36" s="52">
        <v>2.5172653999999998E-4</v>
      </c>
      <c r="H36" s="52">
        <v>35.026409999999998</v>
      </c>
      <c r="I36" s="65">
        <v>9.3189604999999995E-2</v>
      </c>
      <c r="J36" s="52">
        <v>0.23502144999999999</v>
      </c>
      <c r="K36" s="52">
        <v>0.60952352999999992</v>
      </c>
      <c r="L36" s="52">
        <v>0.25755247999999997</v>
      </c>
      <c r="M36" s="52">
        <v>1.102097460109752</v>
      </c>
      <c r="N36" s="52">
        <v>0.31482605000000002</v>
      </c>
      <c r="O36" s="52">
        <v>0.65154900999999998</v>
      </c>
      <c r="P36" s="52">
        <v>0.4776099007604197</v>
      </c>
      <c r="Q36" s="52">
        <v>1.5697700437604201</v>
      </c>
      <c r="T36" s="63">
        <v>2.398E-4</v>
      </c>
      <c r="U36" s="63">
        <v>0.28292410000000001</v>
      </c>
      <c r="V36" s="63">
        <v>15.99281</v>
      </c>
      <c r="W36" s="63">
        <v>7.9443016000000002</v>
      </c>
      <c r="X36" s="63">
        <v>2.3055279999999998E-3</v>
      </c>
      <c r="Y36" s="63">
        <v>2.4607474999999997E-4</v>
      </c>
      <c r="Z36" s="63">
        <v>35.051932999999998</v>
      </c>
      <c r="AA36" s="66">
        <v>8.2526530000000001E-2</v>
      </c>
      <c r="AB36" s="63">
        <v>0.23607782599999999</v>
      </c>
      <c r="AC36" s="63">
        <v>0.57457954</v>
      </c>
      <c r="AD36" s="63">
        <v>0.23561382</v>
      </c>
      <c r="AE36" s="63">
        <v>1.0462711861101921</v>
      </c>
      <c r="AF36" s="63">
        <v>0.30326045000000001</v>
      </c>
      <c r="AG36" s="63">
        <v>0.61886135999999992</v>
      </c>
      <c r="AH36" s="63">
        <v>0.45061300073465838</v>
      </c>
      <c r="AI36" s="63">
        <v>1.495347494734659</v>
      </c>
      <c r="AL36" s="54">
        <v>2.3230000000000001E-4</v>
      </c>
      <c r="AM36" s="54">
        <v>0.232602</v>
      </c>
      <c r="AN36" s="54">
        <v>17.376204999999999</v>
      </c>
      <c r="AO36" s="54">
        <v>7.7295566000000004</v>
      </c>
      <c r="AP36" s="54">
        <v>2.3159029999999998E-3</v>
      </c>
      <c r="AQ36" s="54">
        <v>2.4042344E-4</v>
      </c>
      <c r="AR36" s="54">
        <v>35.082225999999999</v>
      </c>
      <c r="AS36" s="54">
        <v>7.1719030000000003E-2</v>
      </c>
      <c r="AT36" s="54">
        <v>0.23673266300000001</v>
      </c>
      <c r="AU36" s="54">
        <v>0.53713931000000004</v>
      </c>
      <c r="AV36" s="54">
        <v>0.21541561300000001</v>
      </c>
      <c r="AW36" s="54">
        <v>0.98928758611229684</v>
      </c>
      <c r="AX36" s="54">
        <v>0.29113411</v>
      </c>
      <c r="AY36" s="54">
        <v>0.58665286000000005</v>
      </c>
      <c r="AZ36" s="54">
        <v>0.42115673067875758</v>
      </c>
      <c r="BA36" s="54">
        <v>1.432656443678757</v>
      </c>
      <c r="BD36" s="59">
        <v>2.3800000000000001E-4</v>
      </c>
      <c r="BE36" s="59">
        <v>0.25683929999999999</v>
      </c>
      <c r="BF36" s="59">
        <v>16.657135</v>
      </c>
      <c r="BG36" s="59">
        <v>7.8552679999999997</v>
      </c>
      <c r="BH36" s="59">
        <v>2.3121117000000002E-3</v>
      </c>
      <c r="BI36" s="59">
        <v>2.4336580999999999E-4</v>
      </c>
      <c r="BJ36" s="59">
        <v>35.072963999999999</v>
      </c>
      <c r="BK36" s="59">
        <v>7.7507064000000001E-2</v>
      </c>
      <c r="BL36" s="59">
        <v>0.23651597199999999</v>
      </c>
      <c r="BM36" s="59">
        <v>0.55687909999999996</v>
      </c>
      <c r="BN36" s="59">
        <v>0.226470385</v>
      </c>
      <c r="BO36" s="59">
        <v>1.019865457112157</v>
      </c>
      <c r="BP36" s="59">
        <v>0.29753097499999998</v>
      </c>
      <c r="BQ36" s="59">
        <v>0.60329100000000002</v>
      </c>
      <c r="BR36" s="59">
        <v>0.43737245071682462</v>
      </c>
      <c r="BS36" s="59">
        <v>1.448810934716825</v>
      </c>
    </row>
    <row r="37" spans="2:71" x14ac:dyDescent="0.25">
      <c r="B37" s="52">
        <v>2.5159999999999999E-4</v>
      </c>
      <c r="C37" s="52">
        <v>0.32760820000000002</v>
      </c>
      <c r="D37" s="52">
        <v>16.825430000000001</v>
      </c>
      <c r="E37" s="52">
        <v>8.1462959999999995</v>
      </c>
      <c r="F37" s="52">
        <v>2.2806413E-3</v>
      </c>
      <c r="G37" s="52">
        <v>2.3794701E-4</v>
      </c>
      <c r="H37" s="52">
        <v>34.990650000000002</v>
      </c>
      <c r="I37" s="65">
        <v>7.9804554999999999E-2</v>
      </c>
      <c r="J37" s="52">
        <v>0.22114057000000001</v>
      </c>
      <c r="K37" s="52">
        <v>0.52463181000000003</v>
      </c>
      <c r="L37" s="52">
        <v>0.27332898400000011</v>
      </c>
      <c r="M37" s="52">
        <v>1.0191013641286379</v>
      </c>
      <c r="N37" s="52">
        <v>0.26514853999999999</v>
      </c>
      <c r="O37" s="52">
        <v>0.56982948</v>
      </c>
      <c r="P37" s="52">
        <v>0.40764710100133461</v>
      </c>
      <c r="Q37" s="52">
        <v>1.348814986001335</v>
      </c>
      <c r="T37" s="63">
        <v>2.429E-4</v>
      </c>
      <c r="U37" s="63">
        <v>0.27850999999999998</v>
      </c>
      <c r="V37" s="63">
        <v>18.17822</v>
      </c>
      <c r="W37" s="63">
        <v>7.9357743000000003</v>
      </c>
      <c r="X37" s="63">
        <v>2.2907238E-3</v>
      </c>
      <c r="Y37" s="63">
        <v>2.3307737E-4</v>
      </c>
      <c r="Z37" s="63">
        <v>35.017277</v>
      </c>
      <c r="AA37" s="66">
        <v>7.5480999999999993E-2</v>
      </c>
      <c r="AB37" s="63">
        <v>0.22048789599999999</v>
      </c>
      <c r="AC37" s="63">
        <v>0.50137215000000002</v>
      </c>
      <c r="AD37" s="63">
        <v>0.26434096600000001</v>
      </c>
      <c r="AE37" s="63">
        <v>0.98620101213610001</v>
      </c>
      <c r="AF37" s="63">
        <v>0.25778947400000002</v>
      </c>
      <c r="AG37" s="63">
        <v>0.54571844000000003</v>
      </c>
      <c r="AH37" s="63">
        <v>0.40198530130870153</v>
      </c>
      <c r="AI37" s="63">
        <v>1.3130773243087019</v>
      </c>
      <c r="AL37" s="54">
        <v>2.387E-4</v>
      </c>
      <c r="AM37" s="54">
        <v>0.24047360000000001</v>
      </c>
      <c r="AN37" s="54">
        <v>19.539680000000001</v>
      </c>
      <c r="AO37" s="54">
        <v>7.7244529999999996</v>
      </c>
      <c r="AP37" s="54">
        <v>2.3029527999999999E-3</v>
      </c>
      <c r="AQ37" s="54">
        <v>2.2829333E-4</v>
      </c>
      <c r="AR37" s="54">
        <v>35.048769999999998</v>
      </c>
      <c r="AS37" s="54">
        <v>7.0692434999999998E-2</v>
      </c>
      <c r="AT37" s="54">
        <v>0.219359727</v>
      </c>
      <c r="AU37" s="54">
        <v>0.47871501999999999</v>
      </c>
      <c r="AV37" s="54">
        <v>0.25331357999999998</v>
      </c>
      <c r="AW37" s="54">
        <v>0.95138832714382404</v>
      </c>
      <c r="AX37" s="54">
        <v>0.24999083</v>
      </c>
      <c r="AY37" s="54">
        <v>0.52227758000000002</v>
      </c>
      <c r="AZ37" s="54">
        <v>0.39360887167094621</v>
      </c>
      <c r="BA37" s="54">
        <v>1.282923419670946</v>
      </c>
      <c r="BD37" s="59">
        <v>2.429E-4</v>
      </c>
      <c r="BE37" s="59">
        <v>0.26057409999999998</v>
      </c>
      <c r="BF37" s="59">
        <v>18.838493</v>
      </c>
      <c r="BG37" s="59">
        <v>7.8469123999999999</v>
      </c>
      <c r="BH37" s="59">
        <v>2.2984037999999999E-3</v>
      </c>
      <c r="BI37" s="59">
        <v>2.3073823999999999E-4</v>
      </c>
      <c r="BJ37" s="59">
        <v>35.036994999999997</v>
      </c>
      <c r="BK37" s="59">
        <v>7.3673100000000005E-2</v>
      </c>
      <c r="BL37" s="59">
        <v>0.21976667999999999</v>
      </c>
      <c r="BM37" s="59">
        <v>0.49119446999999999</v>
      </c>
      <c r="BN37" s="59">
        <v>0.26092894500000002</v>
      </c>
      <c r="BO37" s="59">
        <v>0.97189009514147107</v>
      </c>
      <c r="BP37" s="59">
        <v>0.25381174000000001</v>
      </c>
      <c r="BQ37" s="59">
        <v>0.53430009000000001</v>
      </c>
      <c r="BR37" s="59">
        <v>0.39941100154003212</v>
      </c>
      <c r="BS37" s="59">
        <v>1.2884335495400321</v>
      </c>
    </row>
    <row r="38" spans="2:71" x14ac:dyDescent="0.25">
      <c r="B38" s="52">
        <v>2.5619999999999999E-4</v>
      </c>
      <c r="C38" s="52">
        <v>0.32359470000000001</v>
      </c>
      <c r="D38" s="52">
        <v>16.668789</v>
      </c>
      <c r="E38" s="52">
        <v>8.1507830000000006</v>
      </c>
      <c r="F38" s="52">
        <v>2.2781877999999999E-3</v>
      </c>
      <c r="G38" s="52">
        <v>2.4034288E-4</v>
      </c>
      <c r="H38" s="52">
        <v>34.97119</v>
      </c>
      <c r="I38" s="65">
        <v>7.6772989999999999E-2</v>
      </c>
      <c r="J38" s="52">
        <v>0.21624866500000001</v>
      </c>
      <c r="K38" s="52">
        <v>0.51080409000000004</v>
      </c>
      <c r="L38" s="52">
        <v>0.27800260999999998</v>
      </c>
      <c r="M38" s="52">
        <v>1.005055365129639</v>
      </c>
      <c r="N38" s="52">
        <v>0.25435134599999998</v>
      </c>
      <c r="O38" s="52">
        <v>0.55975003000000001</v>
      </c>
      <c r="P38" s="52">
        <v>0.3783482307766845</v>
      </c>
      <c r="Q38" s="52">
        <v>1.293169194776685</v>
      </c>
      <c r="T38" s="63">
        <v>2.4600000000000002E-4</v>
      </c>
      <c r="U38" s="63">
        <v>0.2693432</v>
      </c>
      <c r="V38" s="63">
        <v>18.024822</v>
      </c>
      <c r="W38" s="63">
        <v>7.9370880000000001</v>
      </c>
      <c r="X38" s="63">
        <v>2.2884768000000001E-3</v>
      </c>
      <c r="Y38" s="63">
        <v>2.3536063999999999E-4</v>
      </c>
      <c r="Z38" s="63">
        <v>34.997520000000002</v>
      </c>
      <c r="AA38" s="66">
        <v>7.3459170000000004E-2</v>
      </c>
      <c r="AB38" s="63">
        <v>0.21536685999999999</v>
      </c>
      <c r="AC38" s="63">
        <v>0.48933576000000001</v>
      </c>
      <c r="AD38" s="63">
        <v>0.27233200000000002</v>
      </c>
      <c r="AE38" s="63">
        <v>0.97703462013658804</v>
      </c>
      <c r="AF38" s="63">
        <v>0.24688689</v>
      </c>
      <c r="AG38" s="63">
        <v>0.53621352</v>
      </c>
      <c r="AH38" s="63">
        <v>0.37524444104149263</v>
      </c>
      <c r="AI38" s="63">
        <v>1.261828424041493</v>
      </c>
      <c r="AL38" s="54">
        <v>2.388E-4</v>
      </c>
      <c r="AM38" s="54">
        <v>0.2230529</v>
      </c>
      <c r="AN38" s="54">
        <v>19.416834000000001</v>
      </c>
      <c r="AO38" s="54">
        <v>7.7256675000000001</v>
      </c>
      <c r="AP38" s="54">
        <v>2.3009139999999998E-3</v>
      </c>
      <c r="AQ38" s="54">
        <v>2.3036715000000001E-4</v>
      </c>
      <c r="AR38" s="54">
        <v>35.029290000000003</v>
      </c>
      <c r="AS38" s="54">
        <v>6.6968024000000001E-2</v>
      </c>
      <c r="AT38" s="54">
        <v>0.21458848</v>
      </c>
      <c r="AU38" s="54">
        <v>0.46334445000000002</v>
      </c>
      <c r="AV38" s="54">
        <v>0.25808223000000002</v>
      </c>
      <c r="AW38" s="54">
        <v>0.93601516014277164</v>
      </c>
      <c r="AX38" s="54">
        <v>0.23828506999999999</v>
      </c>
      <c r="AY38" s="54">
        <v>0.50877916000000001</v>
      </c>
      <c r="AZ38" s="54">
        <v>0.36183542106398953</v>
      </c>
      <c r="BA38" s="54">
        <v>1.22609467406399</v>
      </c>
      <c r="BD38" s="59">
        <v>2.455E-4</v>
      </c>
      <c r="BE38" s="59">
        <v>0.2497027</v>
      </c>
      <c r="BF38" s="59">
        <v>18.720061999999999</v>
      </c>
      <c r="BG38" s="59">
        <v>7.8483140000000002</v>
      </c>
      <c r="BH38" s="59">
        <v>2.2961546000000001E-3</v>
      </c>
      <c r="BI38" s="59">
        <v>2.3274373999999999E-4</v>
      </c>
      <c r="BJ38" s="59">
        <v>35.016979999999997</v>
      </c>
      <c r="BK38" s="59">
        <v>7.1943389999999996E-2</v>
      </c>
      <c r="BL38" s="59">
        <v>0.214359996</v>
      </c>
      <c r="BM38" s="59">
        <v>0.47823561999999997</v>
      </c>
      <c r="BN38" s="59">
        <v>0.27021092499999999</v>
      </c>
      <c r="BO38" s="59">
        <v>0.9628065411433504</v>
      </c>
      <c r="BP38" s="59">
        <v>0.24282232500000001</v>
      </c>
      <c r="BQ38" s="59">
        <v>0.52440889000000002</v>
      </c>
      <c r="BR38" s="59">
        <v>0.37374910123680311</v>
      </c>
      <c r="BS38" s="59">
        <v>1.2377001462368029</v>
      </c>
    </row>
    <row r="39" spans="2:71" x14ac:dyDescent="0.25">
      <c r="B39" s="52">
        <v>2.7149999999999999E-4</v>
      </c>
      <c r="C39" s="52">
        <v>0.3725965</v>
      </c>
      <c r="D39" s="52">
        <v>15.677308999999999</v>
      </c>
      <c r="E39" s="52">
        <v>8.1535200000000003</v>
      </c>
      <c r="F39" s="52">
        <v>2.2814110000000001E-3</v>
      </c>
      <c r="G39" s="52">
        <v>2.4651163000000002E-4</v>
      </c>
      <c r="H39" s="52">
        <v>34.969439999999999</v>
      </c>
      <c r="I39" s="65">
        <v>7.9899170000000005E-2</v>
      </c>
      <c r="J39" s="52">
        <v>0.216168955</v>
      </c>
      <c r="K39" s="52">
        <v>0.52609858999999992</v>
      </c>
      <c r="L39" s="52">
        <v>0.28721328000000002</v>
      </c>
      <c r="M39" s="52">
        <v>1.0294808251283729</v>
      </c>
      <c r="N39" s="52">
        <v>0.25753407499999997</v>
      </c>
      <c r="O39" s="52">
        <v>0.57743317999999999</v>
      </c>
      <c r="P39" s="52">
        <v>0.37537035068033192</v>
      </c>
      <c r="Q39" s="52">
        <v>1.3131864376803319</v>
      </c>
      <c r="T39" s="63">
        <v>2.608E-4</v>
      </c>
      <c r="U39" s="63">
        <v>0.3148975</v>
      </c>
      <c r="V39" s="63">
        <v>17.009712</v>
      </c>
      <c r="W39" s="63">
        <v>7.9365214999999996</v>
      </c>
      <c r="X39" s="63">
        <v>2.2912739999999998E-3</v>
      </c>
      <c r="Y39" s="63">
        <v>2.4097976E-4</v>
      </c>
      <c r="Z39" s="63">
        <v>34.993225000000002</v>
      </c>
      <c r="AA39" s="66">
        <v>7.7795870000000003E-2</v>
      </c>
      <c r="AB39" s="63">
        <v>0.21528356400000001</v>
      </c>
      <c r="AC39" s="63">
        <v>0.50679326000000002</v>
      </c>
      <c r="AD39" s="63">
        <v>0.28251366</v>
      </c>
      <c r="AE39" s="63">
        <v>1.004590484135075</v>
      </c>
      <c r="AF39" s="63">
        <v>0.25130763</v>
      </c>
      <c r="AG39" s="63">
        <v>0.55579139999999994</v>
      </c>
      <c r="AH39" s="63">
        <v>0.37796610099460071</v>
      </c>
      <c r="AI39" s="63">
        <v>1.291262250994601</v>
      </c>
      <c r="AL39" s="54">
        <v>2.5139999999999999E-4</v>
      </c>
      <c r="AM39" s="54">
        <v>0.25913570000000002</v>
      </c>
      <c r="AN39" s="54">
        <v>18.396650000000001</v>
      </c>
      <c r="AO39" s="54">
        <v>7.7241263</v>
      </c>
      <c r="AP39" s="54">
        <v>2.3030795000000001E-3</v>
      </c>
      <c r="AQ39" s="54">
        <v>2.3550863E-4</v>
      </c>
      <c r="AR39" s="54">
        <v>35.022606000000003</v>
      </c>
      <c r="AS39" s="54">
        <v>7.4823689999999998E-2</v>
      </c>
      <c r="AT39" s="54">
        <v>0.21419393</v>
      </c>
      <c r="AU39" s="54">
        <v>0.48687622000000003</v>
      </c>
      <c r="AV39" s="54">
        <v>0.27552818000000001</v>
      </c>
      <c r="AW39" s="54">
        <v>0.97659833014318476</v>
      </c>
      <c r="AX39" s="54">
        <v>0.24604796000000001</v>
      </c>
      <c r="AY39" s="54">
        <v>0.53578002000000002</v>
      </c>
      <c r="AZ39" s="54">
        <v>0.37654200146487921</v>
      </c>
      <c r="BA39" s="54">
        <v>1.2688317464648791</v>
      </c>
      <c r="BD39" s="59">
        <v>2.5900000000000001E-4</v>
      </c>
      <c r="BE39" s="59">
        <v>0.28974539999999999</v>
      </c>
      <c r="BF39" s="59">
        <v>17.721594</v>
      </c>
      <c r="BG39" s="59">
        <v>7.8477800000000002</v>
      </c>
      <c r="BH39" s="59">
        <v>2.2984886999999998E-3</v>
      </c>
      <c r="BI39" s="59">
        <v>2.3804355000000001E-4</v>
      </c>
      <c r="BJ39" s="59">
        <v>35.011947999999997</v>
      </c>
      <c r="BK39" s="59">
        <v>7.6726569999999994E-2</v>
      </c>
      <c r="BL39" s="59">
        <v>0.21439656000000001</v>
      </c>
      <c r="BM39" s="59">
        <v>0.49522010000000011</v>
      </c>
      <c r="BN39" s="59">
        <v>0.28237181</v>
      </c>
      <c r="BO39" s="59">
        <v>0.99198847014149338</v>
      </c>
      <c r="BP39" s="59">
        <v>0.24721694999999999</v>
      </c>
      <c r="BQ39" s="59">
        <v>0.54362409</v>
      </c>
      <c r="BR39" s="59">
        <v>0.37823194124361409</v>
      </c>
      <c r="BS39" s="59">
        <v>1.269739690243614</v>
      </c>
    </row>
    <row r="40" spans="2:71" x14ac:dyDescent="0.25">
      <c r="B40" s="52">
        <v>2.7690000000000001E-4</v>
      </c>
      <c r="C40" s="52">
        <v>0.3911018</v>
      </c>
      <c r="D40" s="52">
        <v>15.108930000000001</v>
      </c>
      <c r="E40" s="52">
        <v>8.1567744999999992</v>
      </c>
      <c r="F40" s="52">
        <v>2.2832871999999998E-3</v>
      </c>
      <c r="G40" s="52">
        <v>2.499534E-4</v>
      </c>
      <c r="H40" s="52">
        <v>34.972983999999997</v>
      </c>
      <c r="I40" s="65">
        <v>7.6996889999999998E-2</v>
      </c>
      <c r="J40" s="52">
        <v>0.21191247699999999</v>
      </c>
      <c r="K40" s="52">
        <v>0.52362895999999992</v>
      </c>
      <c r="L40" s="52">
        <v>0.28865633000000002</v>
      </c>
      <c r="M40" s="52">
        <v>1.0241977671229481</v>
      </c>
      <c r="N40" s="52">
        <v>0.25352731000000001</v>
      </c>
      <c r="O40" s="52">
        <v>0.58223570000000002</v>
      </c>
      <c r="P40" s="52">
        <v>0.33643943052397118</v>
      </c>
      <c r="Q40" s="52">
        <v>1.2704784385239709</v>
      </c>
      <c r="T40" s="63">
        <v>2.6489999999999999E-4</v>
      </c>
      <c r="U40" s="63">
        <v>0.32808749999999998</v>
      </c>
      <c r="V40" s="63">
        <v>16.441582</v>
      </c>
      <c r="W40" s="63">
        <v>7.9381285000000004</v>
      </c>
      <c r="X40" s="63">
        <v>2.2928896E-3</v>
      </c>
      <c r="Y40" s="63">
        <v>2.4429138E-4</v>
      </c>
      <c r="Z40" s="63">
        <v>34.995950000000001</v>
      </c>
      <c r="AA40" s="66">
        <v>7.5602829999999996E-2</v>
      </c>
      <c r="AB40" s="63">
        <v>0.21262521500000001</v>
      </c>
      <c r="AC40" s="63">
        <v>0.50814795000000001</v>
      </c>
      <c r="AD40" s="63">
        <v>0.28450289000000001</v>
      </c>
      <c r="AE40" s="63">
        <v>1.00527605512884</v>
      </c>
      <c r="AF40" s="63">
        <v>0.24797651000000001</v>
      </c>
      <c r="AG40" s="63">
        <v>0.56144426000000003</v>
      </c>
      <c r="AH40" s="63">
        <v>0.34690222078643668</v>
      </c>
      <c r="AI40" s="63">
        <v>1.2583930107864369</v>
      </c>
      <c r="AL40" s="54">
        <v>2.5589999999999999E-4</v>
      </c>
      <c r="AM40" s="54">
        <v>0.27359939999999999</v>
      </c>
      <c r="AN40" s="54">
        <v>17.792603</v>
      </c>
      <c r="AO40" s="54">
        <v>7.7240479999999998</v>
      </c>
      <c r="AP40" s="54">
        <v>2.3044692E-3</v>
      </c>
      <c r="AQ40" s="54">
        <v>2.3869862000000001E-4</v>
      </c>
      <c r="AR40" s="54">
        <v>35.023131999999997</v>
      </c>
      <c r="AS40" s="54">
        <v>7.2240730000000003E-2</v>
      </c>
      <c r="AT40" s="54">
        <v>0.21282094400000001</v>
      </c>
      <c r="AU40" s="54">
        <v>0.48690093000000001</v>
      </c>
      <c r="AV40" s="54">
        <v>0.27734712</v>
      </c>
      <c r="AW40" s="54">
        <v>0.97706899413663295</v>
      </c>
      <c r="AX40" s="54">
        <v>0.24238259000000001</v>
      </c>
      <c r="AY40" s="54">
        <v>0.53885808999999996</v>
      </c>
      <c r="AZ40" s="54">
        <v>0.34825426105661222</v>
      </c>
      <c r="BA40" s="54">
        <v>1.2403735460566121</v>
      </c>
      <c r="BD40" s="59">
        <v>2.6289999999999999E-4</v>
      </c>
      <c r="BE40" s="59">
        <v>0.30227470000000001</v>
      </c>
      <c r="BF40" s="59">
        <v>17.132701999999998</v>
      </c>
      <c r="BG40" s="59">
        <v>7.8493385</v>
      </c>
      <c r="BH40" s="59">
        <v>2.2999890000000001E-3</v>
      </c>
      <c r="BI40" s="59">
        <v>2.4137422E-4</v>
      </c>
      <c r="BJ40" s="59">
        <v>35.013545999999998</v>
      </c>
      <c r="BK40" s="59">
        <v>7.4671029999999999E-2</v>
      </c>
      <c r="BL40" s="59">
        <v>0.21228093000000001</v>
      </c>
      <c r="BM40" s="59">
        <v>0.49759058</v>
      </c>
      <c r="BN40" s="59">
        <v>0.28446742000000003</v>
      </c>
      <c r="BO40" s="59">
        <v>0.99433893013449304</v>
      </c>
      <c r="BP40" s="59">
        <v>0.24452821999999999</v>
      </c>
      <c r="BQ40" s="59">
        <v>0.54960505999999998</v>
      </c>
      <c r="BR40" s="59">
        <v>0.34935778096430969</v>
      </c>
      <c r="BS40" s="59">
        <v>1.2408822789643099</v>
      </c>
    </row>
    <row r="41" spans="2:71" x14ac:dyDescent="0.25">
      <c r="B41" s="52">
        <v>2.8200000000000002E-4</v>
      </c>
      <c r="C41" s="52">
        <v>0.41676229999999997</v>
      </c>
      <c r="D41" s="52">
        <v>14.472746000000001</v>
      </c>
      <c r="E41" s="52">
        <v>8.1595499999999994</v>
      </c>
      <c r="F41" s="52">
        <v>2.2860428000000001E-3</v>
      </c>
      <c r="G41" s="52">
        <v>2.5384733000000001E-4</v>
      </c>
      <c r="H41" s="52">
        <v>34.970745000000001</v>
      </c>
      <c r="I41" s="65">
        <v>8.1719026E-2</v>
      </c>
      <c r="J41" s="52">
        <v>0.21367399000000001</v>
      </c>
      <c r="K41" s="52">
        <v>0.54713482000000002</v>
      </c>
      <c r="L41" s="52">
        <v>0.28771413400000001</v>
      </c>
      <c r="M41" s="52">
        <v>1.04852294411929</v>
      </c>
      <c r="N41" s="52">
        <v>0.26568687000000002</v>
      </c>
      <c r="O41" s="52">
        <v>0.60395142000000002</v>
      </c>
      <c r="P41" s="52">
        <v>0.35151437052740608</v>
      </c>
      <c r="Q41" s="52">
        <v>1.3253069065274059</v>
      </c>
      <c r="T41" s="63">
        <v>2.6659999999999998E-4</v>
      </c>
      <c r="U41" s="63">
        <v>0.34133609999999998</v>
      </c>
      <c r="V41" s="63">
        <v>15.827643</v>
      </c>
      <c r="W41" s="63">
        <v>7.9402910000000002</v>
      </c>
      <c r="X41" s="63">
        <v>2.2951944000000001E-3</v>
      </c>
      <c r="Y41" s="63">
        <v>2.4799898000000002E-4</v>
      </c>
      <c r="Z41" s="63">
        <v>34.992294000000001</v>
      </c>
      <c r="AA41" s="66">
        <v>7.9153979999999999E-2</v>
      </c>
      <c r="AB41" s="63">
        <v>0.215098286</v>
      </c>
      <c r="AC41" s="63">
        <v>0.52850330999999995</v>
      </c>
      <c r="AD41" s="63">
        <v>0.28194386999999999</v>
      </c>
      <c r="AE41" s="63">
        <v>1.025545466123531</v>
      </c>
      <c r="AF41" s="63">
        <v>0.25865937999999999</v>
      </c>
      <c r="AG41" s="63">
        <v>0.57994520999999999</v>
      </c>
      <c r="AH41" s="63">
        <v>0.3595757507416989</v>
      </c>
      <c r="AI41" s="63">
        <v>1.3035150547416989</v>
      </c>
      <c r="AL41" s="54">
        <v>2.5549999999999998E-4</v>
      </c>
      <c r="AM41" s="54">
        <v>0.27994859999999999</v>
      </c>
      <c r="AN41" s="54">
        <v>17.197507999999999</v>
      </c>
      <c r="AO41" s="54">
        <v>7.7252954999999996</v>
      </c>
      <c r="AP41" s="54">
        <v>2.3063253999999998E-3</v>
      </c>
      <c r="AQ41" s="54">
        <v>2.4217916000000001E-4</v>
      </c>
      <c r="AR41" s="54">
        <v>35.017277</v>
      </c>
      <c r="AS41" s="54">
        <v>7.2993299999999997E-2</v>
      </c>
      <c r="AT41" s="54">
        <v>0.21538537499999999</v>
      </c>
      <c r="AU41" s="54">
        <v>0.50308861999999999</v>
      </c>
      <c r="AV41" s="54">
        <v>0.26943607000000003</v>
      </c>
      <c r="AW41" s="54">
        <v>0.98791006512845114</v>
      </c>
      <c r="AX41" s="54">
        <v>0.25094393999999998</v>
      </c>
      <c r="AY41" s="54">
        <v>0.55287520000000001</v>
      </c>
      <c r="AZ41" s="54">
        <v>0.3510064008630342</v>
      </c>
      <c r="BA41" s="54">
        <v>1.2732840888630339</v>
      </c>
      <c r="BD41" s="59">
        <v>2.632E-4</v>
      </c>
      <c r="BE41" s="59">
        <v>0.3108204</v>
      </c>
      <c r="BF41" s="59">
        <v>16.536840000000002</v>
      </c>
      <c r="BG41" s="59">
        <v>7.8516329999999996</v>
      </c>
      <c r="BH41" s="59">
        <v>2.3019668000000002E-3</v>
      </c>
      <c r="BI41" s="59">
        <v>2.4489341999999999E-4</v>
      </c>
      <c r="BJ41" s="59">
        <v>35.009117000000003</v>
      </c>
      <c r="BK41" s="59">
        <v>7.7023140000000004E-2</v>
      </c>
      <c r="BL41" s="59">
        <v>0.215033427</v>
      </c>
      <c r="BM41" s="59">
        <v>0.51606109999999994</v>
      </c>
      <c r="BN41" s="59">
        <v>0.27922218500000001</v>
      </c>
      <c r="BO41" s="59">
        <v>1.0103167121282111</v>
      </c>
      <c r="BP41" s="59">
        <v>0.25457808999999998</v>
      </c>
      <c r="BQ41" s="59">
        <v>0.56637068999999995</v>
      </c>
      <c r="BR41" s="59">
        <v>0.35801867086020661</v>
      </c>
      <c r="BS41" s="59">
        <v>1.279889858860207</v>
      </c>
    </row>
    <row r="42" spans="2:71" x14ac:dyDescent="0.25">
      <c r="B42" s="52">
        <v>2.8420000000000002E-4</v>
      </c>
      <c r="C42" s="52">
        <v>0.43736900000000001</v>
      </c>
      <c r="D42" s="52">
        <v>13.919063</v>
      </c>
      <c r="E42" s="52">
        <v>8.1629520000000007</v>
      </c>
      <c r="F42" s="52">
        <v>2.2890942999999999E-3</v>
      </c>
      <c r="G42" s="52">
        <v>2.5770554000000001E-4</v>
      </c>
      <c r="H42" s="52">
        <v>34.963965999999999</v>
      </c>
      <c r="I42" s="65">
        <v>8.7479509999999996E-2</v>
      </c>
      <c r="J42" s="52">
        <v>0.21757441399999999</v>
      </c>
      <c r="K42" s="52">
        <v>0.57470122000000001</v>
      </c>
      <c r="L42" s="52">
        <v>0.28459432000000001</v>
      </c>
      <c r="M42" s="52">
        <v>1.076869954115464</v>
      </c>
      <c r="N42" s="52">
        <v>0.278560476</v>
      </c>
      <c r="O42" s="52">
        <v>0.62652733000000005</v>
      </c>
      <c r="P42" s="52">
        <v>0.3790369005578636</v>
      </c>
      <c r="Q42" s="52">
        <v>1.3958311065578639</v>
      </c>
      <c r="T42" s="63">
        <v>2.6699999999999998E-4</v>
      </c>
      <c r="U42" s="63">
        <v>0.3555816</v>
      </c>
      <c r="V42" s="63">
        <v>15.278548000000001</v>
      </c>
      <c r="W42" s="63">
        <v>7.9414759999999998</v>
      </c>
      <c r="X42" s="63">
        <v>2.2977963000000001E-3</v>
      </c>
      <c r="Y42" s="63">
        <v>2.5148100000000001E-4</v>
      </c>
      <c r="Z42" s="63">
        <v>34.982680000000002</v>
      </c>
      <c r="AA42" s="66">
        <v>8.3431729999999996E-2</v>
      </c>
      <c r="AB42" s="63">
        <v>0.218402134</v>
      </c>
      <c r="AC42" s="63">
        <v>0.55115755</v>
      </c>
      <c r="AD42" s="63">
        <v>0.278547826</v>
      </c>
      <c r="AE42" s="63">
        <v>1.0481075101188639</v>
      </c>
      <c r="AF42" s="63">
        <v>0.27140822399999998</v>
      </c>
      <c r="AG42" s="63">
        <v>0.60070917000000001</v>
      </c>
      <c r="AH42" s="63">
        <v>0.38069734074218542</v>
      </c>
      <c r="AI42" s="63">
        <v>1.366438668742185</v>
      </c>
      <c r="AL42" s="54">
        <v>2.5339999999999998E-4</v>
      </c>
      <c r="AM42" s="54">
        <v>0.28643950000000001</v>
      </c>
      <c r="AN42" s="54">
        <v>16.671479999999999</v>
      </c>
      <c r="AO42" s="54">
        <v>7.7254079999999998</v>
      </c>
      <c r="AP42" s="54">
        <v>2.3083524000000002E-3</v>
      </c>
      <c r="AQ42" s="54">
        <v>2.4528708000000002E-4</v>
      </c>
      <c r="AR42" s="54">
        <v>35.004764999999999</v>
      </c>
      <c r="AS42" s="54">
        <v>7.683384E-2</v>
      </c>
      <c r="AT42" s="54">
        <v>0.21896904</v>
      </c>
      <c r="AU42" s="54">
        <v>0.52593321000000004</v>
      </c>
      <c r="AV42" s="54">
        <v>0.26161553999999998</v>
      </c>
      <c r="AW42" s="54">
        <v>1.006517790121745</v>
      </c>
      <c r="AX42" s="54">
        <v>0.26720876599999999</v>
      </c>
      <c r="AY42" s="54">
        <v>0.57675653000000004</v>
      </c>
      <c r="AZ42" s="54">
        <v>0.37210083086313678</v>
      </c>
      <c r="BA42" s="54">
        <v>1.3309504078631369</v>
      </c>
      <c r="BD42" s="59">
        <v>2.6209999999999997E-4</v>
      </c>
      <c r="BE42" s="59">
        <v>0.32056519999999999</v>
      </c>
      <c r="BF42" s="59">
        <v>16.001778000000002</v>
      </c>
      <c r="BG42" s="59">
        <v>7.8529277000000004</v>
      </c>
      <c r="BH42" s="59">
        <v>2.3041870000000001E-3</v>
      </c>
      <c r="BI42" s="59">
        <v>2.4819974000000002E-4</v>
      </c>
      <c r="BJ42" s="59">
        <v>34.998202999999997</v>
      </c>
      <c r="BK42" s="59">
        <v>8.0380134000000006E-2</v>
      </c>
      <c r="BL42" s="59">
        <v>0.21841016199999999</v>
      </c>
      <c r="BM42" s="59">
        <v>0.53700618</v>
      </c>
      <c r="BN42" s="59">
        <v>0.27399393</v>
      </c>
      <c r="BO42" s="59">
        <v>1.029410272122556</v>
      </c>
      <c r="BP42" s="59">
        <v>0.26659752599999997</v>
      </c>
      <c r="BQ42" s="59">
        <v>0.58540554</v>
      </c>
      <c r="BR42" s="59">
        <v>0.37595890082950129</v>
      </c>
      <c r="BS42" s="59">
        <v>1.333815310829501</v>
      </c>
    </row>
    <row r="43" spans="2:71" x14ac:dyDescent="0.25">
      <c r="B43" s="52">
        <v>2.7940000000000002E-4</v>
      </c>
      <c r="C43" s="52">
        <v>0.43352400000000002</v>
      </c>
      <c r="D43" s="52">
        <v>13.650159</v>
      </c>
      <c r="E43" s="52">
        <v>8.1673570000000009</v>
      </c>
      <c r="F43" s="52">
        <v>2.2914233E-3</v>
      </c>
      <c r="G43" s="52">
        <v>2.5997720000000001E-4</v>
      </c>
      <c r="H43" s="52">
        <v>34.957050000000002</v>
      </c>
      <c r="I43" s="65">
        <v>9.0395110000000001E-2</v>
      </c>
      <c r="J43" s="52">
        <v>0.22144213700000001</v>
      </c>
      <c r="K43" s="52">
        <v>0.59197783999999998</v>
      </c>
      <c r="L43" s="52">
        <v>0.27970107999999999</v>
      </c>
      <c r="M43" s="52">
        <v>1.093121057111673</v>
      </c>
      <c r="N43" s="52">
        <v>0.29021511</v>
      </c>
      <c r="O43" s="52">
        <v>0.64279459999999999</v>
      </c>
      <c r="P43" s="52">
        <v>0.40266576056363551</v>
      </c>
      <c r="Q43" s="52">
        <v>1.452120868563636</v>
      </c>
      <c r="T43" s="63">
        <v>2.5970000000000002E-4</v>
      </c>
      <c r="U43" s="63">
        <v>0.34480480000000002</v>
      </c>
      <c r="V43" s="63">
        <v>15.023685</v>
      </c>
      <c r="W43" s="63">
        <v>7.9436536000000002</v>
      </c>
      <c r="X43" s="63">
        <v>2.2999293000000001E-3</v>
      </c>
      <c r="Y43" s="63">
        <v>2.5361843000000001E-4</v>
      </c>
      <c r="Z43" s="63">
        <v>34.973255000000002</v>
      </c>
      <c r="AA43" s="66">
        <v>8.6773130000000004E-2</v>
      </c>
      <c r="AB43" s="63">
        <v>0.22268967000000001</v>
      </c>
      <c r="AC43" s="63">
        <v>0.57126388000000006</v>
      </c>
      <c r="AD43" s="63">
        <v>0.27058383000000003</v>
      </c>
      <c r="AE43" s="63">
        <v>1.0645373801134721</v>
      </c>
      <c r="AF43" s="63">
        <v>0.28767757999999999</v>
      </c>
      <c r="AG43" s="63">
        <v>0.62040246999999993</v>
      </c>
      <c r="AH43" s="63">
        <v>0.40665582075749801</v>
      </c>
      <c r="AI43" s="63">
        <v>1.4354730287574979</v>
      </c>
      <c r="AL43" s="54">
        <v>2.4560000000000001E-4</v>
      </c>
      <c r="AM43" s="54">
        <v>0.27584890000000001</v>
      </c>
      <c r="AN43" s="54">
        <v>16.432410999999998</v>
      </c>
      <c r="AO43" s="54">
        <v>7.7260739999999997</v>
      </c>
      <c r="AP43" s="54">
        <v>2.3100310000000002E-3</v>
      </c>
      <c r="AQ43" s="54">
        <v>2.4713281999999998E-4</v>
      </c>
      <c r="AR43" s="54">
        <v>34.992817000000002</v>
      </c>
      <c r="AS43" s="54">
        <v>7.6925030000000005E-2</v>
      </c>
      <c r="AT43" s="54">
        <v>0.223926707</v>
      </c>
      <c r="AU43" s="54">
        <v>0.53946671000000002</v>
      </c>
      <c r="AV43" s="54">
        <v>0.24941811</v>
      </c>
      <c r="AW43" s="54">
        <v>1.01281152711504</v>
      </c>
      <c r="AX43" s="54">
        <v>0.27791157599999999</v>
      </c>
      <c r="AY43" s="54">
        <v>0.5892925</v>
      </c>
      <c r="AZ43" s="54">
        <v>0.38608003076763281</v>
      </c>
      <c r="BA43" s="54">
        <v>1.3837831577676329</v>
      </c>
      <c r="BD43" s="59">
        <v>2.543E-4</v>
      </c>
      <c r="BE43" s="59">
        <v>0.3092645</v>
      </c>
      <c r="BF43" s="59">
        <v>15.754568000000001</v>
      </c>
      <c r="BG43" s="59">
        <v>7.854838</v>
      </c>
      <c r="BH43" s="59">
        <v>2.3059909999999999E-3</v>
      </c>
      <c r="BI43" s="59">
        <v>2.5018014E-4</v>
      </c>
      <c r="BJ43" s="59">
        <v>34.987589999999997</v>
      </c>
      <c r="BK43" s="59">
        <v>8.2784510000000006E-2</v>
      </c>
      <c r="BL43" s="59">
        <v>0.22291871499999999</v>
      </c>
      <c r="BM43" s="59">
        <v>0.55536035000000006</v>
      </c>
      <c r="BN43" s="59">
        <v>0.26339906000000002</v>
      </c>
      <c r="BO43" s="59">
        <v>1.041678125116076</v>
      </c>
      <c r="BP43" s="59">
        <v>0.28232055</v>
      </c>
      <c r="BQ43" s="59">
        <v>0.60427864999999992</v>
      </c>
      <c r="BR43" s="59">
        <v>0.39817026081617979</v>
      </c>
      <c r="BS43" s="59">
        <v>1.3954559588161799</v>
      </c>
    </row>
    <row r="44" spans="2:71" x14ac:dyDescent="0.25">
      <c r="B44" s="52">
        <v>1.8819999999999999E-4</v>
      </c>
      <c r="C44" s="52">
        <v>0.1947419</v>
      </c>
      <c r="D44" s="52">
        <v>17.247395000000001</v>
      </c>
      <c r="E44" s="52">
        <v>8.1666399999999992</v>
      </c>
      <c r="F44" s="52">
        <v>2.2883774E-3</v>
      </c>
      <c r="G44" s="52">
        <v>2.4388892E-4</v>
      </c>
      <c r="H44" s="52">
        <v>34.972836000000001</v>
      </c>
      <c r="I44" s="65">
        <v>9.3798704000000011E-2</v>
      </c>
      <c r="J44" s="52">
        <v>0.25420177500000002</v>
      </c>
      <c r="K44" s="52">
        <v>0.62753886000000003</v>
      </c>
      <c r="L44" s="52">
        <v>0.184792544</v>
      </c>
      <c r="M44" s="52">
        <v>1.0665331790859141</v>
      </c>
      <c r="N44" s="52">
        <v>0.36413357000000002</v>
      </c>
      <c r="O44" s="52">
        <v>0.68013679999999999</v>
      </c>
      <c r="P44" s="52">
        <v>0.59870844499999998</v>
      </c>
      <c r="Q44" s="52">
        <v>1.7821280260000001</v>
      </c>
      <c r="T44" s="63">
        <v>1.8110000000000001E-4</v>
      </c>
      <c r="U44" s="63">
        <v>0.15998409999999999</v>
      </c>
      <c r="V44" s="63">
        <v>18.638871999999999</v>
      </c>
      <c r="W44" s="63">
        <v>7.9631119999999997</v>
      </c>
      <c r="X44" s="63">
        <v>2.2973126999999999E-3</v>
      </c>
      <c r="Y44" s="63">
        <v>2.3830372000000001E-4</v>
      </c>
      <c r="Z44" s="63">
        <v>34.99541</v>
      </c>
      <c r="AA44" s="66">
        <v>8.3031259999999996E-2</v>
      </c>
      <c r="AB44" s="63">
        <v>0.25436138000000003</v>
      </c>
      <c r="AC44" s="63">
        <v>0.58153337000000005</v>
      </c>
      <c r="AD44" s="63">
        <v>0.16832438699999999</v>
      </c>
      <c r="AE44" s="63">
        <v>1.0042191370863509</v>
      </c>
      <c r="AF44" s="63">
        <v>0.34827133999999998</v>
      </c>
      <c r="AG44" s="63">
        <v>0.64458702000000001</v>
      </c>
      <c r="AH44" s="63">
        <v>0.56058335999999998</v>
      </c>
      <c r="AI44" s="63">
        <v>1.690568216</v>
      </c>
      <c r="AL44" s="54">
        <v>1.7770000000000001E-4</v>
      </c>
      <c r="AM44" s="54">
        <v>0.13211419999999999</v>
      </c>
      <c r="AN44" s="54">
        <v>20.026917999999998</v>
      </c>
      <c r="AO44" s="54">
        <v>7.7518260000000003</v>
      </c>
      <c r="AP44" s="54">
        <v>2.3083257999999998E-3</v>
      </c>
      <c r="AQ44" s="54">
        <v>2.3294301000000001E-4</v>
      </c>
      <c r="AR44" s="54">
        <v>35.023155000000003</v>
      </c>
      <c r="AS44" s="54">
        <v>7.3286379999999998E-2</v>
      </c>
      <c r="AT44" s="54">
        <v>0.25375871500000002</v>
      </c>
      <c r="AU44" s="54">
        <v>0.53679787999999995</v>
      </c>
      <c r="AV44" s="54">
        <v>0.15452245000000001</v>
      </c>
      <c r="AW44" s="54">
        <v>0.94507904508775697</v>
      </c>
      <c r="AX44" s="54">
        <v>0.33284130000000001</v>
      </c>
      <c r="AY44" s="54">
        <v>0.61116113999999999</v>
      </c>
      <c r="AZ44" s="54">
        <v>0.52404258400000003</v>
      </c>
      <c r="BA44" s="54">
        <v>1.619311578</v>
      </c>
      <c r="BD44" s="59">
        <v>1.8110000000000001E-4</v>
      </c>
      <c r="BE44" s="59">
        <v>0.14646020000000001</v>
      </c>
      <c r="BF44" s="59">
        <v>19.290983000000001</v>
      </c>
      <c r="BG44" s="59">
        <v>7.8745536999999999</v>
      </c>
      <c r="BH44" s="59">
        <v>2.3043412000000002E-3</v>
      </c>
      <c r="BI44" s="59">
        <v>2.3581709E-4</v>
      </c>
      <c r="BJ44" s="59">
        <v>35.014040000000001</v>
      </c>
      <c r="BK44" s="59">
        <v>7.9075489999999998E-2</v>
      </c>
      <c r="BL44" s="59">
        <v>0.254043562</v>
      </c>
      <c r="BM44" s="59">
        <v>0.56190410999999996</v>
      </c>
      <c r="BN44" s="59">
        <v>0.16314978999999999</v>
      </c>
      <c r="BO44" s="59">
        <v>0.97909746208781279</v>
      </c>
      <c r="BP44" s="59">
        <v>0.34174396000000001</v>
      </c>
      <c r="BQ44" s="59">
        <v>0.62971365000000001</v>
      </c>
      <c r="BR44" s="59">
        <v>0.54810623000000003</v>
      </c>
      <c r="BS44" s="59">
        <v>1.643621856</v>
      </c>
    </row>
    <row r="45" spans="2:71" x14ac:dyDescent="0.25">
      <c r="B45" s="52">
        <v>1.7880000000000001E-4</v>
      </c>
      <c r="C45" s="52">
        <v>0.1208453</v>
      </c>
      <c r="D45" s="52">
        <v>19.899542</v>
      </c>
      <c r="E45" s="52">
        <v>8.1616940000000007</v>
      </c>
      <c r="F45" s="52">
        <v>2.2718245000000001E-3</v>
      </c>
      <c r="G45" s="52">
        <v>2.2917413999999999E-4</v>
      </c>
      <c r="H45" s="52">
        <v>34.961337999999998</v>
      </c>
      <c r="I45" s="65">
        <v>2.7673990999999998E-2</v>
      </c>
      <c r="J45" s="52">
        <v>0.24567825400000001</v>
      </c>
      <c r="K45" s="52">
        <v>0.42301208000000001</v>
      </c>
      <c r="L45" s="52">
        <v>0.127681713</v>
      </c>
      <c r="M45" s="52">
        <v>0.79637204708721954</v>
      </c>
      <c r="N45" s="52">
        <v>0.26235753000000001</v>
      </c>
      <c r="O45" s="52">
        <v>0.51689573</v>
      </c>
      <c r="P45" s="52">
        <v>0.27654845018620999</v>
      </c>
      <c r="Q45" s="52">
        <v>1.11719473818621</v>
      </c>
      <c r="T45" s="63">
        <v>1.7870000000000001E-4</v>
      </c>
      <c r="U45" s="63">
        <v>0.1030721</v>
      </c>
      <c r="V45" s="63">
        <v>21.272476000000001</v>
      </c>
      <c r="W45" s="63">
        <v>7.9455337999999998</v>
      </c>
      <c r="X45" s="63">
        <v>2.2834906999999998E-3</v>
      </c>
      <c r="Y45" s="63">
        <v>2.2440177000000001E-4</v>
      </c>
      <c r="Z45" s="63">
        <v>34.987760000000002</v>
      </c>
      <c r="AA45" s="66">
        <v>2.247118E-2</v>
      </c>
      <c r="AB45" s="63">
        <v>0.24301326700000001</v>
      </c>
      <c r="AC45" s="63">
        <v>0.39215610000000001</v>
      </c>
      <c r="AD45" s="63">
        <v>0.12071898</v>
      </c>
      <c r="AE45" s="63">
        <v>0.75588834709023978</v>
      </c>
      <c r="AF45" s="63">
        <v>0.25107694000000003</v>
      </c>
      <c r="AG45" s="63">
        <v>0.49347859999999999</v>
      </c>
      <c r="AH45" s="63">
        <v>0.25434860018476801</v>
      </c>
      <c r="AI45" s="63">
        <v>1.060943768184768</v>
      </c>
      <c r="AL45" s="54">
        <v>1.816E-4</v>
      </c>
      <c r="AM45" s="54">
        <v>8.9762400000000006E-2</v>
      </c>
      <c r="AN45" s="54">
        <v>22.652204999999999</v>
      </c>
      <c r="AO45" s="54">
        <v>7.7325806999999998</v>
      </c>
      <c r="AP45" s="54">
        <v>2.2970932000000001E-3</v>
      </c>
      <c r="AQ45" s="54">
        <v>2.197507E-4</v>
      </c>
      <c r="AR45" s="54">
        <v>35.01876</v>
      </c>
      <c r="AS45" s="54">
        <v>1.8937549000000001E-2</v>
      </c>
      <c r="AT45" s="54">
        <v>0.23928765499999999</v>
      </c>
      <c r="AU45" s="54">
        <v>0.36538433999999997</v>
      </c>
      <c r="AV45" s="54">
        <v>0.11612529000000001</v>
      </c>
      <c r="AW45" s="54">
        <v>0.72079728509515428</v>
      </c>
      <c r="AX45" s="54">
        <v>0.24095544999999999</v>
      </c>
      <c r="AY45" s="54">
        <v>0.4716012</v>
      </c>
      <c r="AZ45" s="54">
        <v>0.23838207018973731</v>
      </c>
      <c r="BA45" s="54">
        <v>1.022926906189737</v>
      </c>
      <c r="BD45" s="59">
        <v>1.8220000000000001E-4</v>
      </c>
      <c r="BE45" s="59">
        <v>9.7826999999999997E-2</v>
      </c>
      <c r="BF45" s="59">
        <v>21.948215000000001</v>
      </c>
      <c r="BG45" s="59">
        <v>7.8567634000000002</v>
      </c>
      <c r="BH45" s="59">
        <v>2.2918157999999998E-3</v>
      </c>
      <c r="BI45" s="59">
        <v>2.2205671E-4</v>
      </c>
      <c r="BJ45" s="59">
        <v>35.006695000000001</v>
      </c>
      <c r="BK45" s="59">
        <v>2.1832239999999999E-2</v>
      </c>
      <c r="BL45" s="59">
        <v>0.241054197</v>
      </c>
      <c r="BM45" s="59">
        <v>0.38084053000000001</v>
      </c>
      <c r="BN45" s="59">
        <v>0.12075105899999999</v>
      </c>
      <c r="BO45" s="59">
        <v>0.74264578609410292</v>
      </c>
      <c r="BP45" s="59">
        <v>0.24653644999999999</v>
      </c>
      <c r="BQ45" s="59">
        <v>0.48296313000000002</v>
      </c>
      <c r="BR45" s="59">
        <v>0.2514048501954177</v>
      </c>
      <c r="BS45" s="59">
        <v>1.036105038195418</v>
      </c>
    </row>
    <row r="46" spans="2:71" x14ac:dyDescent="0.25">
      <c r="B46" s="52">
        <v>1.7420000000000001E-4</v>
      </c>
      <c r="C46" s="52">
        <v>8.4866499999999997E-2</v>
      </c>
      <c r="D46" s="52">
        <v>20.109335000000002</v>
      </c>
      <c r="E46" s="52">
        <v>8.1670639999999999</v>
      </c>
      <c r="F46" s="52">
        <v>2.2665006000000001E-3</v>
      </c>
      <c r="G46" s="52">
        <v>2.2876792000000001E-4</v>
      </c>
      <c r="H46" s="52">
        <v>34.916400000000003</v>
      </c>
      <c r="I46" s="65">
        <v>3.1578036E-3</v>
      </c>
      <c r="J46" s="52">
        <v>0.24006773200000001</v>
      </c>
      <c r="K46" s="52">
        <v>0.36652181</v>
      </c>
      <c r="L46" s="52">
        <v>0.10838804170000001</v>
      </c>
      <c r="M46" s="52">
        <v>0.71497758377998666</v>
      </c>
      <c r="N46" s="52">
        <v>0.23328070000000001</v>
      </c>
      <c r="O46" s="52">
        <v>0.49861630000000001</v>
      </c>
      <c r="P46" s="52">
        <v>0.14018223010042341</v>
      </c>
      <c r="Q46" s="52">
        <v>0.90414098170042334</v>
      </c>
      <c r="T46" s="63">
        <v>1.7530000000000001E-4</v>
      </c>
      <c r="U46" s="63">
        <v>7.1366399999999997E-2</v>
      </c>
      <c r="V46" s="63">
        <v>21.470198</v>
      </c>
      <c r="W46" s="63">
        <v>7.943403</v>
      </c>
      <c r="X46" s="63">
        <v>2.2788230000000001E-3</v>
      </c>
      <c r="Y46" s="63">
        <v>2.2396552E-4</v>
      </c>
      <c r="Z46" s="63">
        <v>34.943905000000001</v>
      </c>
      <c r="AA46" s="66">
        <v>1.3768926E-3</v>
      </c>
      <c r="AB46" s="63">
        <v>0.23658437600000001</v>
      </c>
      <c r="AC46" s="63">
        <v>0.34419388000000001</v>
      </c>
      <c r="AD46" s="63">
        <v>0.1035377146</v>
      </c>
      <c r="AE46" s="63">
        <v>0.68431597068201921</v>
      </c>
      <c r="AF46" s="63">
        <v>0.22609546</v>
      </c>
      <c r="AG46" s="63">
        <v>0.47851789999999989</v>
      </c>
      <c r="AH46" s="63">
        <v>0.13070044010433521</v>
      </c>
      <c r="AI46" s="63">
        <v>0.86890336990433514</v>
      </c>
      <c r="AL46" s="54">
        <v>1.7699999999999999E-4</v>
      </c>
      <c r="AM46" s="54">
        <v>5.4304100000000001E-2</v>
      </c>
      <c r="AN46" s="54">
        <v>22.899588000000001</v>
      </c>
      <c r="AO46" s="54">
        <v>7.7293459999999996</v>
      </c>
      <c r="AP46" s="54">
        <v>2.2928942999999999E-3</v>
      </c>
      <c r="AQ46" s="54">
        <v>2.1926311E-4</v>
      </c>
      <c r="AR46" s="54">
        <v>34.975647000000002</v>
      </c>
      <c r="AS46" s="54">
        <v>2.7203756000000002E-8</v>
      </c>
      <c r="AT46" s="54">
        <v>0.23454696</v>
      </c>
      <c r="AU46" s="54">
        <v>0.31654215000000002</v>
      </c>
      <c r="AV46" s="54">
        <v>9.0521055599999997E-2</v>
      </c>
      <c r="AW46" s="54">
        <v>0.64161016568063967</v>
      </c>
      <c r="AX46" s="54">
        <v>0.21903623</v>
      </c>
      <c r="AY46" s="54">
        <v>0.45319963000000002</v>
      </c>
      <c r="AZ46" s="54">
        <v>0.11614597609587921</v>
      </c>
      <c r="BA46" s="54">
        <v>0.83668556419587914</v>
      </c>
      <c r="BD46" s="59">
        <v>1.7899999999999999E-4</v>
      </c>
      <c r="BE46" s="59">
        <v>6.7446900000000004E-2</v>
      </c>
      <c r="BF46" s="59">
        <v>22.149104999999999</v>
      </c>
      <c r="BG46" s="59">
        <v>7.8545090000000002</v>
      </c>
      <c r="BH46" s="59">
        <v>2.2875403999999999E-3</v>
      </c>
      <c r="BI46" s="59">
        <v>2.2161720999999999E-4</v>
      </c>
      <c r="BJ46" s="59">
        <v>34.963512000000001</v>
      </c>
      <c r="BK46" s="59">
        <v>1.1846351000000001E-3</v>
      </c>
      <c r="BL46" s="59">
        <v>0.23440249299999999</v>
      </c>
      <c r="BM46" s="59">
        <v>0.33421034999999999</v>
      </c>
      <c r="BN46" s="59">
        <v>0.102584619</v>
      </c>
      <c r="BO46" s="59">
        <v>0.67119746208428999</v>
      </c>
      <c r="BP46" s="59">
        <v>0.22238267</v>
      </c>
      <c r="BQ46" s="59">
        <v>0.46744847999999989</v>
      </c>
      <c r="BR46" s="59">
        <v>0.13106870010655389</v>
      </c>
      <c r="BS46" s="59">
        <v>0.85122877220655391</v>
      </c>
    </row>
    <row r="47" spans="2:71" x14ac:dyDescent="0.25">
      <c r="B47" s="52">
        <v>1.8220000000000001E-4</v>
      </c>
      <c r="C47" s="52">
        <v>0.100176</v>
      </c>
      <c r="D47" s="52">
        <v>19.148367</v>
      </c>
      <c r="E47" s="52">
        <v>8.1717580000000005</v>
      </c>
      <c r="F47" s="52">
        <v>2.270345E-3</v>
      </c>
      <c r="G47" s="52">
        <v>2.3366969E-4</v>
      </c>
      <c r="H47" s="52">
        <v>34.957169999999998</v>
      </c>
      <c r="I47" s="65">
        <v>2.674466E-2</v>
      </c>
      <c r="J47" s="52">
        <v>0.236426944</v>
      </c>
      <c r="K47" s="52">
        <v>0.42710520000000002</v>
      </c>
      <c r="L47" s="52">
        <v>0.13948623700000001</v>
      </c>
      <c r="M47" s="52">
        <v>0.80301838108525447</v>
      </c>
      <c r="N47" s="52">
        <v>0.25059090000000001</v>
      </c>
      <c r="O47" s="52">
        <v>0.51346301999999999</v>
      </c>
      <c r="P47" s="52">
        <v>0.24412234015957671</v>
      </c>
      <c r="Q47" s="52">
        <v>1.0646904431595769</v>
      </c>
      <c r="T47" s="63">
        <v>1.8139999999999999E-4</v>
      </c>
      <c r="U47" s="63">
        <v>8.2613199999999998E-2</v>
      </c>
      <c r="V47" s="63">
        <v>20.489198999999999</v>
      </c>
      <c r="W47" s="63">
        <v>7.9470929999999997</v>
      </c>
      <c r="X47" s="63">
        <v>2.2826546000000001E-3</v>
      </c>
      <c r="Y47" s="63">
        <v>2.2867655E-4</v>
      </c>
      <c r="Z47" s="63">
        <v>34.98753</v>
      </c>
      <c r="AA47" s="66">
        <v>1.875978E-2</v>
      </c>
      <c r="AB47" s="63">
        <v>0.23477896000000001</v>
      </c>
      <c r="AC47" s="63">
        <v>0.39176275999999999</v>
      </c>
      <c r="AD47" s="63">
        <v>0.12740061499999999</v>
      </c>
      <c r="AE47" s="63">
        <v>0.7539423350860428</v>
      </c>
      <c r="AF47" s="63">
        <v>0.23880398999999999</v>
      </c>
      <c r="AG47" s="63">
        <v>0.48970385</v>
      </c>
      <c r="AH47" s="63">
        <v>0.21259558014387051</v>
      </c>
      <c r="AI47" s="63">
        <v>0.99583443614387046</v>
      </c>
      <c r="AL47" s="54">
        <v>1.838E-4</v>
      </c>
      <c r="AM47" s="54">
        <v>6.88497E-2</v>
      </c>
      <c r="AN47" s="54">
        <v>21.855785000000001</v>
      </c>
      <c r="AO47" s="54">
        <v>7.7313413999999998</v>
      </c>
      <c r="AP47" s="54">
        <v>2.2968340000000002E-3</v>
      </c>
      <c r="AQ47" s="54">
        <v>2.2369549000000001E-4</v>
      </c>
      <c r="AR47" s="54">
        <v>35.022660000000002</v>
      </c>
      <c r="AS47" s="54">
        <v>1.0384913000000001E-2</v>
      </c>
      <c r="AT47" s="54">
        <v>0.232642976</v>
      </c>
      <c r="AU47" s="54">
        <v>0.35659241000000003</v>
      </c>
      <c r="AV47" s="54">
        <v>0.114428604</v>
      </c>
      <c r="AW47" s="54">
        <v>0.70366399008644842</v>
      </c>
      <c r="AX47" s="54">
        <v>0.22696619000000001</v>
      </c>
      <c r="AY47" s="54">
        <v>0.46677257999999999</v>
      </c>
      <c r="AZ47" s="54">
        <v>0.1790379101243052</v>
      </c>
      <c r="BA47" s="54">
        <v>0.93709620612430533</v>
      </c>
      <c r="BD47" s="59">
        <v>1.8469999999999999E-4</v>
      </c>
      <c r="BE47" s="59">
        <v>7.7188900000000005E-2</v>
      </c>
      <c r="BF47" s="59">
        <v>21.172734999999999</v>
      </c>
      <c r="BG47" s="59">
        <v>7.8578039999999998</v>
      </c>
      <c r="BH47" s="59">
        <v>2.2913131000000002E-3</v>
      </c>
      <c r="BI47" s="59">
        <v>2.2614544E-4</v>
      </c>
      <c r="BJ47" s="59">
        <v>35.008285999999998</v>
      </c>
      <c r="BK47" s="59">
        <v>1.6566015999999999E-2</v>
      </c>
      <c r="BL47" s="59">
        <v>0.233340873</v>
      </c>
      <c r="BM47" s="59">
        <v>0.37733730999999998</v>
      </c>
      <c r="BN47" s="59">
        <v>0.12447627</v>
      </c>
      <c r="BO47" s="59">
        <v>0.7351544530882238</v>
      </c>
      <c r="BP47" s="59">
        <v>0.23362786999999999</v>
      </c>
      <c r="BQ47" s="59">
        <v>0.47848059999999998</v>
      </c>
      <c r="BR47" s="59">
        <v>0.20378105014297099</v>
      </c>
      <c r="BS47" s="59">
        <v>0.96200210214297111</v>
      </c>
    </row>
    <row r="48" spans="2:71" x14ac:dyDescent="0.25">
      <c r="B48" s="52">
        <v>1.9430000000000001E-4</v>
      </c>
      <c r="C48" s="52">
        <v>0.13420090000000001</v>
      </c>
      <c r="D48" s="52">
        <v>18.101697999999999</v>
      </c>
      <c r="E48" s="52">
        <v>8.1744070000000004</v>
      </c>
      <c r="F48" s="52">
        <v>2.2740604000000002E-3</v>
      </c>
      <c r="G48" s="52">
        <v>2.3859213999999999E-4</v>
      </c>
      <c r="H48" s="52">
        <v>34.9771</v>
      </c>
      <c r="I48" s="65">
        <v>4.7358619999999997E-2</v>
      </c>
      <c r="J48" s="52">
        <v>0.23412796799999999</v>
      </c>
      <c r="K48" s="52">
        <v>0.48084640000000001</v>
      </c>
      <c r="L48" s="52">
        <v>0.17282323999999999</v>
      </c>
      <c r="M48" s="52">
        <v>0.88779760809203589</v>
      </c>
      <c r="N48" s="52">
        <v>0.26728366999999997</v>
      </c>
      <c r="O48" s="52">
        <v>0.54344113999999999</v>
      </c>
      <c r="P48" s="52">
        <v>0.31947675026346628</v>
      </c>
      <c r="Q48" s="52">
        <v>1.2080413172634661</v>
      </c>
      <c r="T48" s="63">
        <v>1.908E-4</v>
      </c>
      <c r="U48" s="63">
        <v>0.1095382</v>
      </c>
      <c r="V48" s="63">
        <v>19.419160000000002</v>
      </c>
      <c r="W48" s="63">
        <v>7.9504679999999999</v>
      </c>
      <c r="X48" s="63">
        <v>2.2859408E-3</v>
      </c>
      <c r="Y48" s="63">
        <v>2.3348225999999999E-4</v>
      </c>
      <c r="Z48" s="63">
        <v>35.006630000000001</v>
      </c>
      <c r="AA48" s="66">
        <v>3.8415622000000003E-2</v>
      </c>
      <c r="AB48" s="63">
        <v>0.23458972</v>
      </c>
      <c r="AC48" s="63">
        <v>0.44741054000000002</v>
      </c>
      <c r="AD48" s="63">
        <v>0.15733533999999999</v>
      </c>
      <c r="AE48" s="63">
        <v>0.83933560009265307</v>
      </c>
      <c r="AF48" s="63">
        <v>0.25673585999999998</v>
      </c>
      <c r="AG48" s="63">
        <v>0.51700674999999996</v>
      </c>
      <c r="AH48" s="63">
        <v>0.29348516024433002</v>
      </c>
      <c r="AI48" s="63">
        <v>1.1418849132443301</v>
      </c>
      <c r="AL48" s="54">
        <v>1.9129999999999999E-4</v>
      </c>
      <c r="AM48" s="54">
        <v>9.1287800000000002E-2</v>
      </c>
      <c r="AN48" s="54">
        <v>20.748774000000001</v>
      </c>
      <c r="AO48" s="54">
        <v>7.7335039999999999</v>
      </c>
      <c r="AP48" s="54">
        <v>2.299747E-3</v>
      </c>
      <c r="AQ48" s="54">
        <v>2.2842079999999999E-4</v>
      </c>
      <c r="AR48" s="54">
        <v>35.040689999999998</v>
      </c>
      <c r="AS48" s="54">
        <v>3.0934349999999999E-2</v>
      </c>
      <c r="AT48" s="54">
        <v>0.23334323000000001</v>
      </c>
      <c r="AU48" s="54">
        <v>0.41347437999999997</v>
      </c>
      <c r="AV48" s="54">
        <v>0.14408876000000001</v>
      </c>
      <c r="AW48" s="54">
        <v>0.79090637009448927</v>
      </c>
      <c r="AX48" s="54">
        <v>0.24714555999999999</v>
      </c>
      <c r="AY48" s="54">
        <v>0.49604719000000003</v>
      </c>
      <c r="AZ48" s="54">
        <v>0.26614285023719481</v>
      </c>
      <c r="BA48" s="54">
        <v>1.088678881237195</v>
      </c>
      <c r="BD48" s="59">
        <v>1.9330000000000001E-4</v>
      </c>
      <c r="BE48" s="59">
        <v>0.1021326</v>
      </c>
      <c r="BF48" s="59">
        <v>20.091380000000001</v>
      </c>
      <c r="BG48" s="59">
        <v>7.8604745999999999</v>
      </c>
      <c r="BH48" s="59">
        <v>2.2943679000000002E-3</v>
      </c>
      <c r="BI48" s="59">
        <v>2.3087318E-4</v>
      </c>
      <c r="BJ48" s="59">
        <v>35.026978</v>
      </c>
      <c r="BK48" s="59">
        <v>3.5548765000000003E-2</v>
      </c>
      <c r="BL48" s="59">
        <v>0.23362534500000001</v>
      </c>
      <c r="BM48" s="59">
        <v>0.43164562000000001</v>
      </c>
      <c r="BN48" s="59">
        <v>0.15389908399999999</v>
      </c>
      <c r="BO48" s="59">
        <v>0.81917004909536062</v>
      </c>
      <c r="BP48" s="59">
        <v>0.25137841999999999</v>
      </c>
      <c r="BQ48" s="59">
        <v>0.50476188</v>
      </c>
      <c r="BR48" s="59">
        <v>0.28391310024793698</v>
      </c>
      <c r="BS48" s="59">
        <v>1.1062124172479371</v>
      </c>
    </row>
    <row r="49" spans="2:71" x14ac:dyDescent="0.25">
      <c r="B49" s="52">
        <v>2.0350000000000001E-4</v>
      </c>
      <c r="C49" s="52">
        <v>0.1691386</v>
      </c>
      <c r="D49" s="52">
        <v>17.024494000000001</v>
      </c>
      <c r="E49" s="52">
        <v>8.1780980000000003</v>
      </c>
      <c r="F49" s="52">
        <v>2.2788503999999999E-3</v>
      </c>
      <c r="G49" s="52">
        <v>2.4473068000000002E-4</v>
      </c>
      <c r="H49" s="52">
        <v>34.986519999999999</v>
      </c>
      <c r="I49" s="65">
        <v>6.2387949999999998E-2</v>
      </c>
      <c r="J49" s="52">
        <v>0.23683675800000001</v>
      </c>
      <c r="K49" s="52">
        <v>0.52926896999999995</v>
      </c>
      <c r="L49" s="52">
        <v>0.190636677</v>
      </c>
      <c r="M49" s="52">
        <v>0.95674240509352915</v>
      </c>
      <c r="N49" s="52">
        <v>0.28860553999999999</v>
      </c>
      <c r="O49" s="52">
        <v>0.58376159999999999</v>
      </c>
      <c r="P49" s="52">
        <v>0.37697110039328741</v>
      </c>
      <c r="Q49" s="52">
        <v>1.344226807393287</v>
      </c>
      <c r="T49" s="63">
        <v>1.973E-4</v>
      </c>
      <c r="U49" s="63">
        <v>0.13650880000000001</v>
      </c>
      <c r="V49" s="63">
        <v>18.351497999999999</v>
      </c>
      <c r="W49" s="63">
        <v>7.9536823999999999</v>
      </c>
      <c r="X49" s="63">
        <v>2.2900293E-3</v>
      </c>
      <c r="Y49" s="63">
        <v>2.3913757E-4</v>
      </c>
      <c r="Z49" s="63">
        <v>35.013660000000002</v>
      </c>
      <c r="AA49" s="66">
        <v>4.9742254999999999E-2</v>
      </c>
      <c r="AB49" s="63">
        <v>0.23751045000000001</v>
      </c>
      <c r="AC49" s="63">
        <v>0.48800333000000001</v>
      </c>
      <c r="AD49" s="63">
        <v>0.16861564000000001</v>
      </c>
      <c r="AE49" s="63">
        <v>0.89412942009298735</v>
      </c>
      <c r="AF49" s="63">
        <v>0.27565458999999998</v>
      </c>
      <c r="AG49" s="63">
        <v>0.55216359999999998</v>
      </c>
      <c r="AH49" s="63">
        <v>0.33881745032711258</v>
      </c>
      <c r="AI49" s="63">
        <v>1.257571851327113</v>
      </c>
      <c r="AL49" s="54">
        <v>1.95E-4</v>
      </c>
      <c r="AM49" s="54">
        <v>0.11091289999999999</v>
      </c>
      <c r="AN49" s="54">
        <v>19.705261</v>
      </c>
      <c r="AO49" s="54">
        <v>7.7352385999999997</v>
      </c>
      <c r="AP49" s="54">
        <v>2.3030696999999998E-3</v>
      </c>
      <c r="AQ49" s="54">
        <v>2.3360232000000001E-4</v>
      </c>
      <c r="AR49" s="54">
        <v>35.045174000000003</v>
      </c>
      <c r="AS49" s="54">
        <v>3.9165154000000001E-2</v>
      </c>
      <c r="AT49" s="54">
        <v>0.23840897</v>
      </c>
      <c r="AU49" s="54">
        <v>0.44964271</v>
      </c>
      <c r="AV49" s="54">
        <v>0.150999509</v>
      </c>
      <c r="AW49" s="54">
        <v>0.83905118909391296</v>
      </c>
      <c r="AX49" s="54">
        <v>0.26357649</v>
      </c>
      <c r="AY49" s="54">
        <v>0.52457481000000006</v>
      </c>
      <c r="AZ49" s="54">
        <v>0.30525870029347341</v>
      </c>
      <c r="BA49" s="54">
        <v>1.189126677293473</v>
      </c>
      <c r="BD49" s="59">
        <v>1.983E-4</v>
      </c>
      <c r="BE49" s="59">
        <v>0.1247772</v>
      </c>
      <c r="BF49" s="59">
        <v>19.049242</v>
      </c>
      <c r="BG49" s="59">
        <v>7.8633230000000003</v>
      </c>
      <c r="BH49" s="59">
        <v>2.2979329999999998E-3</v>
      </c>
      <c r="BI49" s="59">
        <v>2.362086E-4</v>
      </c>
      <c r="BJ49" s="59">
        <v>35.033250000000002</v>
      </c>
      <c r="BK49" s="59">
        <v>4.4801849999999997E-2</v>
      </c>
      <c r="BL49" s="59">
        <v>0.23709118000000001</v>
      </c>
      <c r="BM49" s="59">
        <v>0.46794460999999998</v>
      </c>
      <c r="BN49" s="59">
        <v>0.16171221499999999</v>
      </c>
      <c r="BO49" s="59">
        <v>0.86674800509486105</v>
      </c>
      <c r="BP49" s="59">
        <v>0.26898288399999998</v>
      </c>
      <c r="BQ49" s="59">
        <v>0.53754528000000001</v>
      </c>
      <c r="BR49" s="59">
        <v>0.32242867031801831</v>
      </c>
      <c r="BS49" s="59">
        <v>1.2061084493180181</v>
      </c>
    </row>
    <row r="50" spans="2:71" x14ac:dyDescent="0.25">
      <c r="B50" s="52">
        <v>2.0359999999999999E-4</v>
      </c>
      <c r="C50" s="52">
        <v>0.18420520000000001</v>
      </c>
      <c r="D50" s="52">
        <v>16.292459999999998</v>
      </c>
      <c r="E50" s="52">
        <v>8.1822510000000008</v>
      </c>
      <c r="F50" s="52">
        <v>2.2836227000000001E-3</v>
      </c>
      <c r="G50" s="52">
        <v>2.4932372999999998E-4</v>
      </c>
      <c r="H50" s="52">
        <v>34.988934</v>
      </c>
      <c r="I50" s="65">
        <v>7.1216299999999996E-2</v>
      </c>
      <c r="J50" s="52">
        <v>0.24108209</v>
      </c>
      <c r="K50" s="52">
        <v>0.56510724999999995</v>
      </c>
      <c r="L50" s="52">
        <v>0.19414829</v>
      </c>
      <c r="M50" s="52">
        <v>1.0003376300904341</v>
      </c>
      <c r="N50" s="52">
        <v>0.30764808999999999</v>
      </c>
      <c r="O50" s="52">
        <v>0.61491724999999997</v>
      </c>
      <c r="P50" s="52">
        <v>0.41899142046147592</v>
      </c>
      <c r="Q50" s="52">
        <v>1.447642995461476</v>
      </c>
      <c r="T50" s="63">
        <v>1.9450000000000001E-4</v>
      </c>
      <c r="U50" s="63">
        <v>0.14365820000000001</v>
      </c>
      <c r="V50" s="63">
        <v>17.642873999999999</v>
      </c>
      <c r="W50" s="63">
        <v>7.9561630000000001</v>
      </c>
      <c r="X50" s="63">
        <v>2.2941614E-3</v>
      </c>
      <c r="Y50" s="63">
        <v>2.4333161000000001E-4</v>
      </c>
      <c r="Z50" s="63">
        <v>35.013480000000001</v>
      </c>
      <c r="AA50" s="66">
        <v>5.720227E-2</v>
      </c>
      <c r="AB50" s="63">
        <v>0.243105392</v>
      </c>
      <c r="AC50" s="63">
        <v>0.52190378000000004</v>
      </c>
      <c r="AD50" s="63">
        <v>0.16821682399999999</v>
      </c>
      <c r="AE50" s="63">
        <v>0.93322599608845114</v>
      </c>
      <c r="AF50" s="63">
        <v>0.29486057999999998</v>
      </c>
      <c r="AG50" s="63">
        <v>0.58126567000000007</v>
      </c>
      <c r="AH50" s="63">
        <v>0.3790629803720621</v>
      </c>
      <c r="AI50" s="63">
        <v>1.3566316233720619</v>
      </c>
      <c r="AL50" s="54">
        <v>1.886E-4</v>
      </c>
      <c r="AM50" s="54">
        <v>0.1082525</v>
      </c>
      <c r="AN50" s="54">
        <v>19.058150000000001</v>
      </c>
      <c r="AO50" s="54">
        <v>7.7365966000000004</v>
      </c>
      <c r="AP50" s="54">
        <v>2.3063922000000001E-3</v>
      </c>
      <c r="AQ50" s="54">
        <v>2.3725381E-4</v>
      </c>
      <c r="AR50" s="54">
        <v>35.043705000000003</v>
      </c>
      <c r="AS50" s="54">
        <v>4.5632979999999997E-2</v>
      </c>
      <c r="AT50" s="54">
        <v>0.24604573499999999</v>
      </c>
      <c r="AU50" s="54">
        <v>0.48213474000000001</v>
      </c>
      <c r="AV50" s="54">
        <v>0.14687902</v>
      </c>
      <c r="AW50" s="54">
        <v>0.87505949508740843</v>
      </c>
      <c r="AX50" s="54">
        <v>0.28445123999999999</v>
      </c>
      <c r="AY50" s="54">
        <v>0.55543363999999995</v>
      </c>
      <c r="AZ50" s="54">
        <v>0.34646457035087003</v>
      </c>
      <c r="BA50" s="54">
        <v>1.2846189783508699</v>
      </c>
      <c r="BD50" s="59">
        <v>1.9440000000000001E-4</v>
      </c>
      <c r="BE50" s="59">
        <v>0.12903129999999999</v>
      </c>
      <c r="BF50" s="59">
        <v>18.357520999999998</v>
      </c>
      <c r="BG50" s="59">
        <v>7.8657250000000003</v>
      </c>
      <c r="BH50" s="59">
        <v>2.3015395000000002E-3</v>
      </c>
      <c r="BI50" s="59">
        <v>2.4016017999999999E-4</v>
      </c>
      <c r="BJ50" s="59">
        <v>35.032158000000003</v>
      </c>
      <c r="BK50" s="59">
        <v>5.0610658000000003E-2</v>
      </c>
      <c r="BL50" s="59">
        <v>0.24315125400000001</v>
      </c>
      <c r="BM50" s="59">
        <v>0.49834602000000011</v>
      </c>
      <c r="BN50" s="59">
        <v>0.15877972100000001</v>
      </c>
      <c r="BO50" s="59">
        <v>0.90027699508937198</v>
      </c>
      <c r="BP50" s="59">
        <v>0.28712333000000001</v>
      </c>
      <c r="BQ50" s="59">
        <v>0.56463649999999999</v>
      </c>
      <c r="BR50" s="59">
        <v>0.35701194034840128</v>
      </c>
      <c r="BS50" s="59">
        <v>1.294284684348401</v>
      </c>
    </row>
    <row r="51" spans="2:71" x14ac:dyDescent="0.25">
      <c r="B51" s="52">
        <v>1.9269999999999999E-4</v>
      </c>
      <c r="C51" s="52">
        <v>0.1676906</v>
      </c>
      <c r="D51" s="52">
        <v>16.099339000000001</v>
      </c>
      <c r="E51" s="52">
        <v>8.1861429999999995</v>
      </c>
      <c r="F51" s="52">
        <v>2.2874696000000001E-3</v>
      </c>
      <c r="G51" s="52">
        <v>2.5068071999999997E-4</v>
      </c>
      <c r="H51" s="52">
        <v>34.999896999999997</v>
      </c>
      <c r="I51" s="65">
        <v>6.9194204999999995E-2</v>
      </c>
      <c r="J51" s="52">
        <v>0.24613091000000001</v>
      </c>
      <c r="K51" s="52">
        <v>0.57334214999999999</v>
      </c>
      <c r="L51" s="52">
        <v>0.18009428</v>
      </c>
      <c r="M51" s="52">
        <v>0.99956734008365744</v>
      </c>
      <c r="N51" s="52">
        <v>0.31540269999999998</v>
      </c>
      <c r="O51" s="52">
        <v>0.62333250000000007</v>
      </c>
      <c r="P51" s="52">
        <v>0.42579335039442651</v>
      </c>
      <c r="Q51" s="52">
        <v>1.470175655394427</v>
      </c>
      <c r="T51" s="63">
        <v>1.8420000000000001E-4</v>
      </c>
      <c r="U51" s="63">
        <v>0.13065109999999999</v>
      </c>
      <c r="V51" s="63">
        <v>17.46565</v>
      </c>
      <c r="W51" s="63">
        <v>7.9559974999999996</v>
      </c>
      <c r="X51" s="63">
        <v>2.2977795E-3</v>
      </c>
      <c r="Y51" s="63">
        <v>2.4432187999999999E-4</v>
      </c>
      <c r="Z51" s="63">
        <v>35.023240000000001</v>
      </c>
      <c r="AA51" s="66">
        <v>5.3757294999999997E-2</v>
      </c>
      <c r="AB51" s="63">
        <v>0.247879298</v>
      </c>
      <c r="AC51" s="63">
        <v>0.52531923999999997</v>
      </c>
      <c r="AD51" s="63">
        <v>0.15413264099999999</v>
      </c>
      <c r="AE51" s="63">
        <v>0.92733117908162432</v>
      </c>
      <c r="AF51" s="63">
        <v>0.30029376600000002</v>
      </c>
      <c r="AG51" s="63">
        <v>0.5882229699999999</v>
      </c>
      <c r="AH51" s="63">
        <v>0.37674102031931511</v>
      </c>
      <c r="AI51" s="63">
        <v>1.3642721043193149</v>
      </c>
      <c r="AL51" s="54">
        <v>1.795E-4</v>
      </c>
      <c r="AM51" s="54">
        <v>9.9802600000000005E-2</v>
      </c>
      <c r="AN51" s="54">
        <v>18.877901000000001</v>
      </c>
      <c r="AO51" s="54">
        <v>7.7350234999999996</v>
      </c>
      <c r="AP51" s="54">
        <v>2.3096597000000002E-3</v>
      </c>
      <c r="AQ51" s="54">
        <v>2.3810714E-4</v>
      </c>
      <c r="AR51" s="54">
        <v>35.051969999999997</v>
      </c>
      <c r="AS51" s="54">
        <v>3.8369100000000003E-2</v>
      </c>
      <c r="AT51" s="54">
        <v>0.24846837199999999</v>
      </c>
      <c r="AU51" s="54">
        <v>0.47313740999999998</v>
      </c>
      <c r="AV51" s="54">
        <v>0.13193527899999999</v>
      </c>
      <c r="AW51" s="54">
        <v>0.85354106108021177</v>
      </c>
      <c r="AX51" s="54">
        <v>0.28296549500000001</v>
      </c>
      <c r="AY51" s="54">
        <v>0.55471000999999998</v>
      </c>
      <c r="AZ51" s="54">
        <v>0.31917540025332269</v>
      </c>
      <c r="BA51" s="54">
        <v>1.264806996253323</v>
      </c>
      <c r="BD51" s="59">
        <v>1.839E-4</v>
      </c>
      <c r="BE51" s="59">
        <v>0.1161968</v>
      </c>
      <c r="BF51" s="59">
        <v>18.188289999999999</v>
      </c>
      <c r="BG51" s="59">
        <v>7.8653665000000004</v>
      </c>
      <c r="BH51" s="59">
        <v>2.3048557E-3</v>
      </c>
      <c r="BI51" s="59">
        <v>2.4106409999999999E-4</v>
      </c>
      <c r="BJ51" s="59">
        <v>35.041559999999997</v>
      </c>
      <c r="BK51" s="59">
        <v>4.6701916000000003E-2</v>
      </c>
      <c r="BL51" s="59">
        <v>0.248056256</v>
      </c>
      <c r="BM51" s="59">
        <v>0.50007941999999994</v>
      </c>
      <c r="BN51" s="59">
        <v>0.14464363699999999</v>
      </c>
      <c r="BO51" s="59">
        <v>0.89277931308216896</v>
      </c>
      <c r="BP51" s="59">
        <v>0.29187689999999999</v>
      </c>
      <c r="BQ51" s="59">
        <v>0.57135928999999996</v>
      </c>
      <c r="BR51" s="59">
        <v>0.3514312802970993</v>
      </c>
      <c r="BS51" s="59">
        <v>1.297416014297099</v>
      </c>
    </row>
    <row r="52" spans="2:71" x14ac:dyDescent="0.25">
      <c r="B52" s="52">
        <v>1.507E-4</v>
      </c>
      <c r="C52" s="52">
        <v>5.1200299999999997E-2</v>
      </c>
      <c r="D52" s="52">
        <v>21.394345999999999</v>
      </c>
      <c r="E52" s="52">
        <v>8.1619390000000003</v>
      </c>
      <c r="F52" s="52">
        <v>2.2698045E-3</v>
      </c>
      <c r="G52" s="52">
        <v>2.2644525000000001E-4</v>
      </c>
      <c r="H52" s="52">
        <v>34.951529999999998</v>
      </c>
      <c r="I52" s="65">
        <v>1.4919058E-9</v>
      </c>
      <c r="J52" s="52">
        <v>0.26038848999999997</v>
      </c>
      <c r="K52" s="52">
        <v>0.34655030999999997</v>
      </c>
      <c r="L52" s="52">
        <v>6.7344912247749494E-2</v>
      </c>
      <c r="M52" s="52">
        <v>0.67428371230551465</v>
      </c>
      <c r="N52" s="52">
        <v>0.26141720000000002</v>
      </c>
      <c r="O52" s="52">
        <v>0.51297062999999998</v>
      </c>
      <c r="P52" s="52">
        <v>0.1633000101130061</v>
      </c>
      <c r="Q52" s="52">
        <v>0.97623232860491194</v>
      </c>
      <c r="T52" s="63">
        <v>1.5359999999999999E-4</v>
      </c>
      <c r="U52" s="63">
        <v>4.3628199999999999E-2</v>
      </c>
      <c r="V52" s="63">
        <v>22.795586</v>
      </c>
      <c r="W52" s="63">
        <v>7.9461079999999997</v>
      </c>
      <c r="X52" s="63">
        <v>2.2819182E-3</v>
      </c>
      <c r="Y52" s="63">
        <v>2.2144039999999999E-4</v>
      </c>
      <c r="Z52" s="63">
        <v>34.977673000000003</v>
      </c>
      <c r="AA52" s="66">
        <v>1.057067E-9</v>
      </c>
      <c r="AB52" s="63">
        <v>0.25429163399999999</v>
      </c>
      <c r="AC52" s="63">
        <v>0.31761636999999998</v>
      </c>
      <c r="AD52" s="63">
        <v>6.1535815708653997E-2</v>
      </c>
      <c r="AE52" s="63">
        <v>0.63344381976656761</v>
      </c>
      <c r="AF52" s="63">
        <v>0.24915983</v>
      </c>
      <c r="AG52" s="63">
        <v>0.48798000000000002</v>
      </c>
      <c r="AH52" s="63">
        <v>0.14283885010898331</v>
      </c>
      <c r="AI52" s="63">
        <v>0.92282474721090912</v>
      </c>
      <c r="AL52" s="54">
        <v>1.5899999999999999E-4</v>
      </c>
      <c r="AM52" s="54">
        <v>3.7964699999999997E-2</v>
      </c>
      <c r="AN52" s="54">
        <v>24.199026</v>
      </c>
      <c r="AO52" s="54">
        <v>7.7342485999999999</v>
      </c>
      <c r="AP52" s="54">
        <v>2.2958748000000001E-3</v>
      </c>
      <c r="AQ52" s="54">
        <v>2.1668288999999999E-4</v>
      </c>
      <c r="AR52" s="54">
        <v>35.00855</v>
      </c>
      <c r="AS52" s="54">
        <v>8.4229690000000002E-10</v>
      </c>
      <c r="AT52" s="54">
        <v>0.24769076000000001</v>
      </c>
      <c r="AU52" s="54">
        <v>0.29238239999999999</v>
      </c>
      <c r="AV52" s="54">
        <v>5.6710383401361003E-2</v>
      </c>
      <c r="AW52" s="54">
        <v>0.59678354346015849</v>
      </c>
      <c r="AX52" s="54">
        <v>0.23808940000000001</v>
      </c>
      <c r="AY52" s="54">
        <v>0.46420598000000002</v>
      </c>
      <c r="AZ52" s="54">
        <v>0.12777070010614441</v>
      </c>
      <c r="BA52" s="54">
        <v>0.88557123509378377</v>
      </c>
      <c r="BD52" s="59">
        <v>1.5799999999999999E-4</v>
      </c>
      <c r="BE52" s="59">
        <v>4.1203900000000002E-2</v>
      </c>
      <c r="BF52" s="59">
        <v>23.481763999999998</v>
      </c>
      <c r="BG52" s="59">
        <v>7.8580046000000001</v>
      </c>
      <c r="BH52" s="59">
        <v>2.2904371999999998E-3</v>
      </c>
      <c r="BI52" s="59">
        <v>2.1907044000000001E-4</v>
      </c>
      <c r="BJ52" s="59">
        <v>34.99671</v>
      </c>
      <c r="BK52" s="59">
        <v>9.8763939999999993E-10</v>
      </c>
      <c r="BL52" s="59">
        <v>0.25106456500000002</v>
      </c>
      <c r="BM52" s="59">
        <v>0.30591992000000001</v>
      </c>
      <c r="BN52" s="59">
        <v>5.9760030351138499E-2</v>
      </c>
      <c r="BO52" s="59">
        <v>0.61674451541026487</v>
      </c>
      <c r="BP52" s="59">
        <v>0.24391428400000001</v>
      </c>
      <c r="BQ52" s="59">
        <v>0.47659601000000001</v>
      </c>
      <c r="BR52" s="59">
        <v>0.13755165010928869</v>
      </c>
      <c r="BS52" s="59">
        <v>0.89567674509692807</v>
      </c>
    </row>
    <row r="53" spans="2:71" x14ac:dyDescent="0.25">
      <c r="B53" s="52">
        <v>1.4880000000000001E-4</v>
      </c>
      <c r="C53" s="52">
        <v>5.3843599999999998E-2</v>
      </c>
      <c r="D53" s="52">
        <v>21.816305</v>
      </c>
      <c r="E53" s="52">
        <v>8.1578210000000002</v>
      </c>
      <c r="F53" s="52">
        <v>2.2705313999999998E-3</v>
      </c>
      <c r="G53" s="52">
        <v>2.2453166999999999E-4</v>
      </c>
      <c r="H53" s="52">
        <v>34.970463000000002</v>
      </c>
      <c r="I53" s="65">
        <v>7.1508410000000009E-4</v>
      </c>
      <c r="J53" s="52">
        <v>0.256751654</v>
      </c>
      <c r="K53" s="52">
        <v>0.35596760999999999</v>
      </c>
      <c r="L53" s="52">
        <v>7.4184895557281708E-2</v>
      </c>
      <c r="M53" s="52">
        <v>0.68690415962118823</v>
      </c>
      <c r="N53" s="52">
        <v>0.25495067999999999</v>
      </c>
      <c r="O53" s="52">
        <v>0.49963553999999999</v>
      </c>
      <c r="P53" s="52">
        <v>0.17728424011848171</v>
      </c>
      <c r="Q53" s="52">
        <v>0.96907748221848178</v>
      </c>
      <c r="T53" s="63">
        <v>1.504E-4</v>
      </c>
      <c r="U53" s="63">
        <v>4.4392099999999997E-2</v>
      </c>
      <c r="V53" s="63">
        <v>23.290476000000002</v>
      </c>
      <c r="W53" s="63">
        <v>7.9472375</v>
      </c>
      <c r="X53" s="63">
        <v>2.2826349999999999E-3</v>
      </c>
      <c r="Y53" s="63">
        <v>2.1950176000000001E-4</v>
      </c>
      <c r="Z53" s="63">
        <v>34.995716000000002</v>
      </c>
      <c r="AA53" s="66">
        <v>1.455334E-9</v>
      </c>
      <c r="AB53" s="63">
        <v>0.25218259999999998</v>
      </c>
      <c r="AC53" s="63">
        <v>0.32469949999999997</v>
      </c>
      <c r="AD53" s="63">
        <v>6.6834322157393988E-2</v>
      </c>
      <c r="AE53" s="63">
        <v>0.64371642222073699</v>
      </c>
      <c r="AF53" s="63">
        <v>0.24344833499999999</v>
      </c>
      <c r="AG53" s="63">
        <v>0.47545148999999998</v>
      </c>
      <c r="AH53" s="63">
        <v>0.1534143201144883</v>
      </c>
      <c r="AI53" s="63">
        <v>0.91377771970543087</v>
      </c>
      <c r="AL53" s="54">
        <v>1.55E-4</v>
      </c>
      <c r="AM53" s="54">
        <v>3.79064E-2</v>
      </c>
      <c r="AN53" s="54">
        <v>24.759029999999999</v>
      </c>
      <c r="AO53" s="54">
        <v>7.737025</v>
      </c>
      <c r="AP53" s="54">
        <v>2.2965329999999999E-3</v>
      </c>
      <c r="AQ53" s="54">
        <v>2.1465357000000001E-4</v>
      </c>
      <c r="AR53" s="54">
        <v>35.02534</v>
      </c>
      <c r="AS53" s="54">
        <v>1.0544359000000001E-9</v>
      </c>
      <c r="AT53" s="54">
        <v>0.24633803600000001</v>
      </c>
      <c r="AU53" s="54">
        <v>0.29734875</v>
      </c>
      <c r="AV53" s="54">
        <v>6.1347541135871993E-2</v>
      </c>
      <c r="AW53" s="54">
        <v>0.60503432720016714</v>
      </c>
      <c r="AX53" s="54">
        <v>0.23239051999999999</v>
      </c>
      <c r="AY53" s="54">
        <v>0.45145020000000002</v>
      </c>
      <c r="AZ53" s="54">
        <v>0.1349327901111331</v>
      </c>
      <c r="BA53" s="54">
        <v>0.87283579441202463</v>
      </c>
      <c r="BD53" s="59">
        <v>1.5440000000000001E-4</v>
      </c>
      <c r="BE53" s="59">
        <v>4.1501700000000002E-2</v>
      </c>
      <c r="BF53" s="59">
        <v>24.003374000000001</v>
      </c>
      <c r="BG53" s="59">
        <v>7.8586970000000003</v>
      </c>
      <c r="BH53" s="59">
        <v>2.2911103E-3</v>
      </c>
      <c r="BI53" s="59">
        <v>2.1710376000000001E-4</v>
      </c>
      <c r="BJ53" s="59">
        <v>35.013976999999997</v>
      </c>
      <c r="BK53" s="59">
        <v>1.3008914999999999E-9</v>
      </c>
      <c r="BL53" s="59">
        <v>0.24947810000000001</v>
      </c>
      <c r="BM53" s="59">
        <v>0.31210506999999998</v>
      </c>
      <c r="BN53" s="59">
        <v>6.4737632882755997E-2</v>
      </c>
      <c r="BO53" s="59">
        <v>0.62632080294739223</v>
      </c>
      <c r="BP53" s="59">
        <v>0.23828836</v>
      </c>
      <c r="BQ53" s="59">
        <v>0.46410017999999997</v>
      </c>
      <c r="BR53" s="59">
        <v>0.1465492101146294</v>
      </c>
      <c r="BS53" s="59">
        <v>0.88477319641552088</v>
      </c>
    </row>
    <row r="54" spans="2:71" x14ac:dyDescent="0.25">
      <c r="B54" s="52">
        <v>1.4909999999999999E-4</v>
      </c>
      <c r="C54" s="52">
        <v>6.3500799999999996E-2</v>
      </c>
      <c r="D54" s="52">
        <v>22.072866000000001</v>
      </c>
      <c r="E54" s="52">
        <v>8.1520379999999992</v>
      </c>
      <c r="F54" s="52">
        <v>2.2714348E-3</v>
      </c>
      <c r="G54" s="52">
        <v>2.2383333999999999E-4</v>
      </c>
      <c r="H54" s="52">
        <v>34.976799999999997</v>
      </c>
      <c r="I54" s="65">
        <v>2.6130750000000001E-2</v>
      </c>
      <c r="J54" s="52">
        <v>0.258268255</v>
      </c>
      <c r="K54" s="52">
        <v>0.411773</v>
      </c>
      <c r="L54" s="52">
        <v>8.4679030265530003E-2</v>
      </c>
      <c r="M54" s="52">
        <v>0.75472028533364</v>
      </c>
      <c r="N54" s="52">
        <v>0.28237700999999998</v>
      </c>
      <c r="O54" s="52">
        <v>0.51672251000000002</v>
      </c>
      <c r="P54" s="52">
        <v>0.31246686022421349</v>
      </c>
      <c r="Q54" s="52">
        <v>1.178747720224214</v>
      </c>
      <c r="T54" s="63">
        <v>1.4980000000000001E-4</v>
      </c>
      <c r="U54" s="63">
        <v>5.2651000000000003E-2</v>
      </c>
      <c r="V54" s="63">
        <v>23.575714000000001</v>
      </c>
      <c r="W54" s="63">
        <v>7.9460005999999996</v>
      </c>
      <c r="X54" s="63">
        <v>2.2833141999999999E-3</v>
      </c>
      <c r="Y54" s="63">
        <v>2.1886035000000001E-4</v>
      </c>
      <c r="Z54" s="63">
        <v>35.000782000000001</v>
      </c>
      <c r="AA54" s="66">
        <v>1.9743942E-2</v>
      </c>
      <c r="AB54" s="63">
        <v>0.25470851</v>
      </c>
      <c r="AC54" s="63">
        <v>0.37602877000000001</v>
      </c>
      <c r="AD54" s="63">
        <v>7.6777861965305991E-2</v>
      </c>
      <c r="AE54" s="63">
        <v>0.70751514203374488</v>
      </c>
      <c r="AF54" s="63">
        <v>0.26926678999999998</v>
      </c>
      <c r="AG54" s="63">
        <v>0.49055131000000002</v>
      </c>
      <c r="AH54" s="63">
        <v>0.28474090021617549</v>
      </c>
      <c r="AI54" s="63">
        <v>1.112263590216175</v>
      </c>
      <c r="AL54" s="54">
        <v>1.528E-4</v>
      </c>
      <c r="AM54" s="54">
        <v>4.3488199999999998E-2</v>
      </c>
      <c r="AN54" s="54">
        <v>25.071182</v>
      </c>
      <c r="AO54" s="54">
        <v>7.7385697000000002</v>
      </c>
      <c r="AP54" s="54">
        <v>2.2970068000000001E-3</v>
      </c>
      <c r="AQ54" s="54">
        <v>2.1414843000000001E-4</v>
      </c>
      <c r="AR54" s="54">
        <v>35.029249999999998</v>
      </c>
      <c r="AS54" s="54">
        <v>1.4528764E-2</v>
      </c>
      <c r="AT54" s="54">
        <v>0.25021538399999999</v>
      </c>
      <c r="AU54" s="54">
        <v>0.34444350000000001</v>
      </c>
      <c r="AV54" s="54">
        <v>6.9752997456912005E-2</v>
      </c>
      <c r="AW54" s="54">
        <v>0.66441188152564989</v>
      </c>
      <c r="AX54" s="54">
        <v>0.25753131000000001</v>
      </c>
      <c r="AY54" s="54">
        <v>0.46677631000000003</v>
      </c>
      <c r="AZ54" s="54">
        <v>0.26128104020852999</v>
      </c>
      <c r="BA54" s="54">
        <v>1.0622809652085301</v>
      </c>
      <c r="BD54" s="59">
        <v>1.5310000000000001E-4</v>
      </c>
      <c r="BE54" s="59">
        <v>4.86071E-2</v>
      </c>
      <c r="BF54" s="59">
        <v>24.299469999999999</v>
      </c>
      <c r="BG54" s="59">
        <v>7.8575882999999997</v>
      </c>
      <c r="BH54" s="59">
        <v>2.2916744999999998E-3</v>
      </c>
      <c r="BI54" s="59">
        <v>2.1652054E-4</v>
      </c>
      <c r="BJ54" s="59">
        <v>35.018386999999997</v>
      </c>
      <c r="BK54" s="59">
        <v>1.7716955E-2</v>
      </c>
      <c r="BL54" s="59">
        <v>0.25242345999999999</v>
      </c>
      <c r="BM54" s="59">
        <v>0.36161106999999998</v>
      </c>
      <c r="BN54" s="59">
        <v>7.4003390094952992E-2</v>
      </c>
      <c r="BO54" s="59">
        <v>0.6880379201645821</v>
      </c>
      <c r="BP54" s="59">
        <v>0.26382240000000001</v>
      </c>
      <c r="BQ54" s="59">
        <v>0.47937893999999998</v>
      </c>
      <c r="BR54" s="59">
        <v>0.27577913021747008</v>
      </c>
      <c r="BS54" s="59">
        <v>1.0770287332174699</v>
      </c>
    </row>
    <row r="55" spans="2:71" x14ac:dyDescent="0.25">
      <c r="B55" s="52">
        <v>1.2659999999999999E-4</v>
      </c>
      <c r="C55" s="52">
        <v>1.1660200000000001E-2</v>
      </c>
      <c r="D55" s="52">
        <v>23.54466</v>
      </c>
      <c r="E55" s="52">
        <v>8.1579180000000004</v>
      </c>
      <c r="F55" s="52">
        <v>2.2530841999999999E-3</v>
      </c>
      <c r="G55" s="52">
        <v>2.2125127999999999E-4</v>
      </c>
      <c r="H55" s="52">
        <v>34.737609999999997</v>
      </c>
      <c r="I55" s="65">
        <v>1.8951695999999999E-3</v>
      </c>
      <c r="J55" s="52">
        <v>0.26891055699999999</v>
      </c>
      <c r="K55" s="52">
        <v>0.35310715999999998</v>
      </c>
      <c r="L55" s="52">
        <v>4.6682530158850252E-2</v>
      </c>
      <c r="M55" s="52">
        <v>0.66870024718852861</v>
      </c>
      <c r="N55" s="52">
        <v>0.28270985999999998</v>
      </c>
      <c r="O55" s="52">
        <v>0.48432468000000001</v>
      </c>
      <c r="P55" s="52">
        <v>0.25050068012722038</v>
      </c>
      <c r="Q55" s="52">
        <v>1.06452262572722</v>
      </c>
      <c r="T55" s="63">
        <v>1.294E-4</v>
      </c>
      <c r="U55" s="63">
        <v>8.5070000000000007E-3</v>
      </c>
      <c r="V55" s="63">
        <v>25.022027999999999</v>
      </c>
      <c r="W55" s="63">
        <v>7.9460300000000004</v>
      </c>
      <c r="X55" s="63">
        <v>2.2652415E-3</v>
      </c>
      <c r="Y55" s="63">
        <v>2.1636374000000001E-4</v>
      </c>
      <c r="Z55" s="63">
        <v>34.753880000000002</v>
      </c>
      <c r="AA55" s="66">
        <v>5.3467150000000004E-10</v>
      </c>
      <c r="AB55" s="63">
        <v>0.26325401500000001</v>
      </c>
      <c r="AC55" s="63">
        <v>0.31735302999999998</v>
      </c>
      <c r="AD55" s="63">
        <v>3.731967010765485E-2</v>
      </c>
      <c r="AE55" s="63">
        <v>0.61792671513330188</v>
      </c>
      <c r="AF55" s="63">
        <v>0.26972267999999999</v>
      </c>
      <c r="AG55" s="63">
        <v>0.45816352999999999</v>
      </c>
      <c r="AH55" s="63">
        <v>0.22283702011490611</v>
      </c>
      <c r="AI55" s="63">
        <v>1.001080154730043</v>
      </c>
      <c r="AL55" s="54">
        <v>1.35E-4</v>
      </c>
      <c r="AM55" s="54">
        <v>6.4437000000000001E-3</v>
      </c>
      <c r="AN55" s="54">
        <v>26.497240000000001</v>
      </c>
      <c r="AO55" s="54">
        <v>7.7375135000000004</v>
      </c>
      <c r="AP55" s="54">
        <v>2.2790555000000001E-3</v>
      </c>
      <c r="AQ55" s="54">
        <v>2.1165655999999999E-4</v>
      </c>
      <c r="AR55" s="54">
        <v>34.774459999999998</v>
      </c>
      <c r="AS55" s="54">
        <v>3.2714039999999999E-10</v>
      </c>
      <c r="AT55" s="54">
        <v>0.25627611</v>
      </c>
      <c r="AU55" s="54">
        <v>0.28548213</v>
      </c>
      <c r="AV55" s="54">
        <v>2.9623967085028381E-2</v>
      </c>
      <c r="AW55" s="54">
        <v>0.57138220710781118</v>
      </c>
      <c r="AX55" s="54">
        <v>0.257278436</v>
      </c>
      <c r="AY55" s="54">
        <v>0.43447094000000003</v>
      </c>
      <c r="AZ55" s="54">
        <v>0.1984244901058981</v>
      </c>
      <c r="BA55" s="54">
        <v>0.95329616054391664</v>
      </c>
      <c r="BD55" s="59">
        <v>1.3410000000000001E-4</v>
      </c>
      <c r="BE55" s="59">
        <v>7.6033000000000003E-3</v>
      </c>
      <c r="BF55" s="59">
        <v>25.741423000000001</v>
      </c>
      <c r="BG55" s="59">
        <v>7.8583921999999999</v>
      </c>
      <c r="BH55" s="59">
        <v>2.2736737000000002E-3</v>
      </c>
      <c r="BI55" s="59">
        <v>2.1401883999999999E-4</v>
      </c>
      <c r="BJ55" s="59">
        <v>34.768096999999997</v>
      </c>
      <c r="BK55" s="59">
        <v>4.3801856999999999E-10</v>
      </c>
      <c r="BL55" s="59">
        <v>0.25974192000000002</v>
      </c>
      <c r="BM55" s="59">
        <v>0.30269351</v>
      </c>
      <c r="BN55" s="59">
        <v>3.4154970098917027E-2</v>
      </c>
      <c r="BO55" s="59">
        <v>0.59659040012347797</v>
      </c>
      <c r="BP55" s="59">
        <v>0.26388244999999999</v>
      </c>
      <c r="BQ55" s="59">
        <v>0.44716500999999997</v>
      </c>
      <c r="BR55" s="59">
        <v>0.2127750001122698</v>
      </c>
      <c r="BS55" s="59">
        <v>0.96800911055028838</v>
      </c>
    </row>
    <row r="56" spans="2:71" x14ac:dyDescent="0.25">
      <c r="B56" s="52">
        <v>1.032E-4</v>
      </c>
      <c r="C56" s="52">
        <v>1.0266300000000001E-2</v>
      </c>
      <c r="D56" s="52">
        <v>23.940117000000001</v>
      </c>
      <c r="E56" s="52">
        <v>8.1616020000000002</v>
      </c>
      <c r="F56" s="52">
        <v>2.2481072000000001E-3</v>
      </c>
      <c r="G56" s="52">
        <v>2.1846022000000001E-4</v>
      </c>
      <c r="H56" s="52">
        <v>34.559002</v>
      </c>
      <c r="I56" s="65">
        <v>2.0040968000000002E-3</v>
      </c>
      <c r="J56" s="52">
        <v>0.26927797399999998</v>
      </c>
      <c r="K56" s="52">
        <v>0.35437587999999998</v>
      </c>
      <c r="L56" s="52">
        <v>4.4960610130553802E-2</v>
      </c>
      <c r="M56" s="52">
        <v>0.66861446415877346</v>
      </c>
      <c r="N56" s="52">
        <v>0.27917440999999998</v>
      </c>
      <c r="O56" s="52">
        <v>0.4808557</v>
      </c>
      <c r="P56" s="52">
        <v>0.24380090013219591</v>
      </c>
      <c r="Q56" s="52">
        <v>1.0503904129321959</v>
      </c>
      <c r="T56" s="63">
        <v>1.026E-4</v>
      </c>
      <c r="U56" s="63">
        <v>7.1853000000000004E-3</v>
      </c>
      <c r="V56" s="63">
        <v>25.490639000000002</v>
      </c>
      <c r="W56" s="63">
        <v>7.9573289999999997</v>
      </c>
      <c r="X56" s="63">
        <v>2.2577095999999999E-3</v>
      </c>
      <c r="Y56" s="63">
        <v>2.1350315E-4</v>
      </c>
      <c r="Z56" s="63">
        <v>34.562137999999997</v>
      </c>
      <c r="AA56" s="66">
        <v>4.8265830000000004E-10</v>
      </c>
      <c r="AB56" s="63">
        <v>0.26423664000000002</v>
      </c>
      <c r="AC56" s="63">
        <v>0.31519382000000001</v>
      </c>
      <c r="AD56" s="63">
        <v>3.4178767089912153E-2</v>
      </c>
      <c r="AE56" s="63">
        <v>0.61360922711381782</v>
      </c>
      <c r="AF56" s="63">
        <v>0.26528355999999997</v>
      </c>
      <c r="AG56" s="63">
        <v>0.45289259999999998</v>
      </c>
      <c r="AH56" s="63">
        <v>0.21166453011541461</v>
      </c>
      <c r="AI56" s="63">
        <v>0.97997118867357258</v>
      </c>
      <c r="AL56" s="54">
        <v>1.049E-4</v>
      </c>
      <c r="AM56" s="54">
        <v>5.2690999999999997E-3</v>
      </c>
      <c r="AN56" s="54">
        <v>27.041931000000002</v>
      </c>
      <c r="AO56" s="54">
        <v>7.7432302999999996</v>
      </c>
      <c r="AP56" s="54">
        <v>2.2689327999999998E-3</v>
      </c>
      <c r="AQ56" s="54">
        <v>2.0877912000000001E-4</v>
      </c>
      <c r="AR56" s="54">
        <v>34.567256999999998</v>
      </c>
      <c r="AS56" s="54">
        <v>2.896144E-10</v>
      </c>
      <c r="AT56" s="54">
        <v>0.25783760999999999</v>
      </c>
      <c r="AU56" s="54">
        <v>0.28109044399999999</v>
      </c>
      <c r="AV56" s="54">
        <v>2.5929756072297441E-2</v>
      </c>
      <c r="AW56" s="54">
        <v>0.56485781009333325</v>
      </c>
      <c r="AX56" s="54">
        <v>0.25263111999999999</v>
      </c>
      <c r="AY56" s="54">
        <v>0.42827018</v>
      </c>
      <c r="AZ56" s="54">
        <v>0.18609086010462911</v>
      </c>
      <c r="BA56" s="54">
        <v>0.92985098749038841</v>
      </c>
      <c r="BD56" s="59">
        <v>1.049E-4</v>
      </c>
      <c r="BE56" s="59">
        <v>6.2731999999999996E-3</v>
      </c>
      <c r="BF56" s="59">
        <v>26.256021</v>
      </c>
      <c r="BG56" s="59">
        <v>7.868754</v>
      </c>
      <c r="BH56" s="59">
        <v>2.2646490000000001E-3</v>
      </c>
      <c r="BI56" s="59">
        <v>2.1112885000000001E-4</v>
      </c>
      <c r="BJ56" s="59">
        <v>34.568126999999997</v>
      </c>
      <c r="BK56" s="59">
        <v>3.857593E-10</v>
      </c>
      <c r="BL56" s="59">
        <v>0.26110024999999998</v>
      </c>
      <c r="BM56" s="59">
        <v>0.29926775</v>
      </c>
      <c r="BN56" s="59">
        <v>3.05636360820115E-2</v>
      </c>
      <c r="BO56" s="59">
        <v>0.59093163610468824</v>
      </c>
      <c r="BP56" s="59">
        <v>0.25933921999999998</v>
      </c>
      <c r="BQ56" s="59">
        <v>0.44117919</v>
      </c>
      <c r="BR56" s="59">
        <v>0.20099589011169011</v>
      </c>
      <c r="BS56" s="59">
        <v>0.94512294349744952</v>
      </c>
    </row>
    <row r="57" spans="2:71" x14ac:dyDescent="0.25">
      <c r="B57" s="52">
        <v>1.1400000000000001E-4</v>
      </c>
      <c r="C57" s="52">
        <v>7.8094000000000002E-3</v>
      </c>
      <c r="D57" s="52">
        <v>24.941063</v>
      </c>
      <c r="E57" s="52">
        <v>8.1596309999999992</v>
      </c>
      <c r="F57" s="52">
        <v>2.2408045000000001E-3</v>
      </c>
      <c r="G57" s="52">
        <v>2.1591163E-4</v>
      </c>
      <c r="H57" s="52">
        <v>34.538499999999999</v>
      </c>
      <c r="I57" s="65">
        <v>8.4097770000000002E-3</v>
      </c>
      <c r="J57" s="52">
        <v>0.26702717199999998</v>
      </c>
      <c r="K57" s="52">
        <v>0.35574850000000002</v>
      </c>
      <c r="L57" s="52">
        <v>4.2449463093668302E-2</v>
      </c>
      <c r="M57" s="52">
        <v>0.66522513511898951</v>
      </c>
      <c r="N57" s="52">
        <v>0.28518802399999998</v>
      </c>
      <c r="O57" s="52">
        <v>0.47328209999999998</v>
      </c>
      <c r="P57" s="52">
        <v>0.28078288015000619</v>
      </c>
      <c r="Q57" s="52">
        <v>1.0940081911500059</v>
      </c>
      <c r="T57" s="63">
        <v>1.172E-4</v>
      </c>
      <c r="U57" s="63">
        <v>5.8079000000000004E-3</v>
      </c>
      <c r="V57" s="63">
        <v>26.510501999999999</v>
      </c>
      <c r="W57" s="63">
        <v>7.9599929999999999</v>
      </c>
      <c r="X57" s="63">
        <v>2.2515821999999999E-3</v>
      </c>
      <c r="Y57" s="63">
        <v>2.1097824E-4</v>
      </c>
      <c r="Z57" s="63">
        <v>34.537506</v>
      </c>
      <c r="AA57" s="66">
        <v>1.3704876999999999E-3</v>
      </c>
      <c r="AB57" s="63">
        <v>0.26084863000000003</v>
      </c>
      <c r="AC57" s="63">
        <v>0.31691975500000003</v>
      </c>
      <c r="AD57" s="63">
        <v>3.4401905080244738E-2</v>
      </c>
      <c r="AE57" s="63">
        <v>0.61217029010348201</v>
      </c>
      <c r="AF57" s="63">
        <v>0.271573864</v>
      </c>
      <c r="AG57" s="63">
        <v>0.44712837</v>
      </c>
      <c r="AH57" s="63">
        <v>0.2527676801347653</v>
      </c>
      <c r="AI57" s="63">
        <v>1.024596695734765</v>
      </c>
      <c r="AL57" s="54">
        <v>1.228E-4</v>
      </c>
      <c r="AM57" s="54">
        <v>4.3787000000000001E-3</v>
      </c>
      <c r="AN57" s="54">
        <v>28.079806999999999</v>
      </c>
      <c r="AO57" s="54">
        <v>7.7488622999999999</v>
      </c>
      <c r="AP57" s="54">
        <v>2.2639672E-3</v>
      </c>
      <c r="AQ57" s="54">
        <v>2.0630947E-4</v>
      </c>
      <c r="AR57" s="54">
        <v>34.538604999999997</v>
      </c>
      <c r="AS57" s="54">
        <v>3.7704741999999999E-10</v>
      </c>
      <c r="AT57" s="54">
        <v>0.25342899000000002</v>
      </c>
      <c r="AU57" s="54">
        <v>0.28131225999999998</v>
      </c>
      <c r="AV57" s="54">
        <v>2.7313530070038491E-2</v>
      </c>
      <c r="AW57" s="54">
        <v>0.56205478009126097</v>
      </c>
      <c r="AX57" s="54">
        <v>0.25840421000000002</v>
      </c>
      <c r="AY57" s="54">
        <v>0.42233314</v>
      </c>
      <c r="AZ57" s="54">
        <v>0.22786085012363219</v>
      </c>
      <c r="BA57" s="54">
        <v>0.97290207089463221</v>
      </c>
      <c r="BD57" s="59">
        <v>1.2120000000000001E-4</v>
      </c>
      <c r="BE57" s="59">
        <v>5.0794000000000004E-3</v>
      </c>
      <c r="BF57" s="59">
        <v>27.280771000000001</v>
      </c>
      <c r="BG57" s="59">
        <v>7.8716806999999998</v>
      </c>
      <c r="BH57" s="59">
        <v>2.2591106000000001E-3</v>
      </c>
      <c r="BI57" s="59">
        <v>2.0864297000000001E-4</v>
      </c>
      <c r="BJ57" s="59">
        <v>34.541637000000001</v>
      </c>
      <c r="BK57" s="59">
        <v>6.659771E-6</v>
      </c>
      <c r="BL57" s="59">
        <v>0.25708558399999998</v>
      </c>
      <c r="BM57" s="59">
        <v>0.29943499000000001</v>
      </c>
      <c r="BN57" s="59">
        <v>3.1015763075460289E-2</v>
      </c>
      <c r="BO57" s="59">
        <v>0.58753633709779596</v>
      </c>
      <c r="BP57" s="59">
        <v>0.26514837499999999</v>
      </c>
      <c r="BQ57" s="59">
        <v>0.43514751000000002</v>
      </c>
      <c r="BR57" s="59">
        <v>0.24081820012962371</v>
      </c>
      <c r="BS57" s="59">
        <v>0.98628836190062386</v>
      </c>
    </row>
    <row r="58" spans="2:71" x14ac:dyDescent="0.25">
      <c r="B58" s="52">
        <v>9.3999999999999994E-5</v>
      </c>
      <c r="C58" s="52">
        <v>1.01008E-2</v>
      </c>
      <c r="D58" s="52">
        <v>24.948558999999999</v>
      </c>
      <c r="E58" s="52">
        <v>8.154242</v>
      </c>
      <c r="F58" s="52">
        <v>2.2396709999999999E-3</v>
      </c>
      <c r="G58" s="52">
        <v>2.1603409999999999E-4</v>
      </c>
      <c r="H58" s="52">
        <v>34.451210000000003</v>
      </c>
      <c r="I58" s="65">
        <v>1.9445064000000001E-2</v>
      </c>
      <c r="J58" s="52">
        <v>0.26615744699999999</v>
      </c>
      <c r="K58" s="52">
        <v>0.37959303999999988</v>
      </c>
      <c r="L58" s="52">
        <v>5.2696180131824831E-2</v>
      </c>
      <c r="M58" s="52">
        <v>0.6984466671615901</v>
      </c>
      <c r="N58" s="52">
        <v>0.29110417999999999</v>
      </c>
      <c r="O58" s="52">
        <v>0.48560326999999998</v>
      </c>
      <c r="P58" s="52">
        <v>0.31864226020218778</v>
      </c>
      <c r="Q58" s="52">
        <v>1.1616306402021881</v>
      </c>
      <c r="T58" s="63">
        <v>9.3399999999999993E-5</v>
      </c>
      <c r="U58" s="63">
        <v>7.4380000000000002E-3</v>
      </c>
      <c r="V58" s="63">
        <v>26.520123000000002</v>
      </c>
      <c r="W58" s="63">
        <v>7.9619913000000002</v>
      </c>
      <c r="X58" s="63">
        <v>2.2489839999999999E-3</v>
      </c>
      <c r="Y58" s="63">
        <v>2.1113140000000001E-4</v>
      </c>
      <c r="Z58" s="63">
        <v>34.445045</v>
      </c>
      <c r="AA58" s="66">
        <v>1.17642805E-2</v>
      </c>
      <c r="AB58" s="63">
        <v>0.26069515999999998</v>
      </c>
      <c r="AC58" s="63">
        <v>0.33944623000000002</v>
      </c>
      <c r="AD58" s="63">
        <v>4.3508010104614157E-2</v>
      </c>
      <c r="AE58" s="63">
        <v>0.64364940013138183</v>
      </c>
      <c r="AF58" s="63">
        <v>0.27742285999999999</v>
      </c>
      <c r="AG58" s="63">
        <v>0.45783868000000011</v>
      </c>
      <c r="AH58" s="63">
        <v>0.28912327017760192</v>
      </c>
      <c r="AI58" s="63">
        <v>1.0890831921776021</v>
      </c>
      <c r="AL58" s="54">
        <v>9.5099999999999994E-5</v>
      </c>
      <c r="AM58" s="54">
        <v>5.5637000000000004E-3</v>
      </c>
      <c r="AN58" s="54">
        <v>28.091919999999998</v>
      </c>
      <c r="AO58" s="54">
        <v>7.7528709999999998</v>
      </c>
      <c r="AP58" s="54">
        <v>2.2599377999999999E-3</v>
      </c>
      <c r="AQ58" s="54">
        <v>2.0648265E-4</v>
      </c>
      <c r="AR58" s="54">
        <v>34.440468000000003</v>
      </c>
      <c r="AS58" s="54">
        <v>5.3516990000000014E-3</v>
      </c>
      <c r="AT58" s="54">
        <v>0.25394644</v>
      </c>
      <c r="AU58" s="54">
        <v>0.30296371</v>
      </c>
      <c r="AV58" s="54">
        <v>3.6072575089371277E-2</v>
      </c>
      <c r="AW58" s="54">
        <v>0.59298272511402594</v>
      </c>
      <c r="AX58" s="54">
        <v>0.26447124399999999</v>
      </c>
      <c r="AY58" s="54">
        <v>0.43296265999999989</v>
      </c>
      <c r="AZ58" s="54">
        <v>0.26330468015992098</v>
      </c>
      <c r="BA58" s="54">
        <v>1.034446298159921</v>
      </c>
      <c r="BD58" s="59">
        <v>9.5299999999999999E-5</v>
      </c>
      <c r="BE58" s="59">
        <v>6.4977999999999998E-3</v>
      </c>
      <c r="BF58" s="59">
        <v>27.293703000000001</v>
      </c>
      <c r="BG58" s="59">
        <v>7.8742557</v>
      </c>
      <c r="BH58" s="59">
        <v>2.2557387E-3</v>
      </c>
      <c r="BI58" s="59">
        <v>2.0880044000000001E-4</v>
      </c>
      <c r="BJ58" s="59">
        <v>34.446326999999997</v>
      </c>
      <c r="BK58" s="59">
        <v>8.7998280000000009E-3</v>
      </c>
      <c r="BL58" s="59">
        <v>0.25745295299999998</v>
      </c>
      <c r="BM58" s="59">
        <v>0.32177417000000003</v>
      </c>
      <c r="BN58" s="59">
        <v>3.9959690097251997E-2</v>
      </c>
      <c r="BO58" s="59">
        <v>0.6191868131230216</v>
      </c>
      <c r="BP58" s="59">
        <v>0.27120773999999997</v>
      </c>
      <c r="BQ58" s="59">
        <v>0.44582822999999999</v>
      </c>
      <c r="BR58" s="59">
        <v>0.27731720017048428</v>
      </c>
      <c r="BS58" s="59">
        <v>1.0488850531704841</v>
      </c>
    </row>
    <row r="59" spans="2:71" x14ac:dyDescent="0.25">
      <c r="B59" s="52">
        <v>1.3740000000000001E-4</v>
      </c>
      <c r="C59" s="52">
        <v>5.2601000000000002E-3</v>
      </c>
      <c r="D59" s="52">
        <v>26.442388999999999</v>
      </c>
      <c r="E59" s="52">
        <v>8.1481010000000005</v>
      </c>
      <c r="F59" s="52">
        <v>2.241874E-3</v>
      </c>
      <c r="G59" s="52">
        <v>2.1261517000000001E-4</v>
      </c>
      <c r="H59" s="52">
        <v>34.597163999999999</v>
      </c>
      <c r="I59" s="65">
        <v>3.7045386E-3</v>
      </c>
      <c r="J59" s="52">
        <v>0.26141552000000001</v>
      </c>
      <c r="K59" s="52">
        <v>0.32356908000000001</v>
      </c>
      <c r="L59" s="52">
        <v>3.3497070073003801E-2</v>
      </c>
      <c r="M59" s="52">
        <v>0.61848167009521082</v>
      </c>
      <c r="N59" s="52">
        <v>0.27790099000000001</v>
      </c>
      <c r="O59" s="52">
        <v>0.45267175999999998</v>
      </c>
      <c r="P59" s="52">
        <v>0.26969934013975799</v>
      </c>
      <c r="Q59" s="52">
        <v>1.050596178739758</v>
      </c>
      <c r="T59" s="63">
        <v>1.4310000000000001E-4</v>
      </c>
      <c r="U59" s="63">
        <v>3.9756000000000001E-3</v>
      </c>
      <c r="V59" s="63">
        <v>27.988436</v>
      </c>
      <c r="W59" s="63">
        <v>7.9541820000000003</v>
      </c>
      <c r="X59" s="63">
        <v>2.2533198E-3</v>
      </c>
      <c r="Y59" s="63">
        <v>2.0786405E-4</v>
      </c>
      <c r="Z59" s="63">
        <v>34.598185999999998</v>
      </c>
      <c r="AA59" s="66">
        <v>1.1862313E-7</v>
      </c>
      <c r="AB59" s="63">
        <v>0.25440242000000002</v>
      </c>
      <c r="AC59" s="63">
        <v>0.28486854</v>
      </c>
      <c r="AD59" s="63">
        <v>2.6716407065683938E-2</v>
      </c>
      <c r="AE59" s="63">
        <v>0.56598736708628916</v>
      </c>
      <c r="AF59" s="63">
        <v>0.26409716999999999</v>
      </c>
      <c r="AG59" s="63">
        <v>0.42711237000000002</v>
      </c>
      <c r="AH59" s="63">
        <v>0.24202733012651309</v>
      </c>
      <c r="AI59" s="63">
        <v>0.98442439579021324</v>
      </c>
      <c r="AL59" s="54">
        <v>1.5129999999999999E-4</v>
      </c>
      <c r="AM59" s="54">
        <v>3.0124000000000001E-3</v>
      </c>
      <c r="AN59" s="54">
        <v>29.53389</v>
      </c>
      <c r="AO59" s="54">
        <v>7.749161</v>
      </c>
      <c r="AP59" s="54">
        <v>2.2663869999999999E-3</v>
      </c>
      <c r="AQ59" s="54">
        <v>2.0337759999999999E-4</v>
      </c>
      <c r="AR59" s="54">
        <v>34.602848000000002</v>
      </c>
      <c r="AS59" s="54">
        <v>2.3637908E-10</v>
      </c>
      <c r="AT59" s="54">
        <v>0.24668161999999999</v>
      </c>
      <c r="AU59" s="54">
        <v>0.24987390000000001</v>
      </c>
      <c r="AV59" s="54">
        <v>2.080973605911177E-2</v>
      </c>
      <c r="AW59" s="54">
        <v>0.51736525607807338</v>
      </c>
      <c r="AX59" s="54">
        <v>0.25079335000000003</v>
      </c>
      <c r="AY59" s="54">
        <v>0.40306744999999999</v>
      </c>
      <c r="AZ59" s="54">
        <v>0.21708578011604729</v>
      </c>
      <c r="BA59" s="54">
        <v>0.93476066839812433</v>
      </c>
      <c r="BD59" s="59">
        <v>1.4860000000000001E-4</v>
      </c>
      <c r="BE59" s="59">
        <v>3.4813999999999999E-3</v>
      </c>
      <c r="BF59" s="59">
        <v>28.743935</v>
      </c>
      <c r="BG59" s="59">
        <v>7.8668475000000004</v>
      </c>
      <c r="BH59" s="59">
        <v>2.2613645999999999E-3</v>
      </c>
      <c r="BI59" s="59">
        <v>2.0561991999999999E-4</v>
      </c>
      <c r="BJ59" s="59">
        <v>34.604973000000001</v>
      </c>
      <c r="BK59" s="59">
        <v>2.82077E-10</v>
      </c>
      <c r="BL59" s="59">
        <v>0.25067918</v>
      </c>
      <c r="BM59" s="59">
        <v>0.26749905499999999</v>
      </c>
      <c r="BN59" s="59">
        <v>2.3769910062423551E-2</v>
      </c>
      <c r="BO59" s="59">
        <v>0.54194814508221623</v>
      </c>
      <c r="BP59" s="59">
        <v>0.25762326400000002</v>
      </c>
      <c r="BQ59" s="59">
        <v>0.41529243999999998</v>
      </c>
      <c r="BR59" s="59">
        <v>0.2300296701215786</v>
      </c>
      <c r="BS59" s="59">
        <v>0.94820037240365562</v>
      </c>
    </row>
    <row r="60" spans="2:71" x14ac:dyDescent="0.25">
      <c r="B60" s="52">
        <v>1.2329999999999999E-4</v>
      </c>
      <c r="C60" s="52">
        <v>6.7139000000000001E-3</v>
      </c>
      <c r="D60" s="52">
        <v>26.164711</v>
      </c>
      <c r="E60" s="52">
        <v>8.1516330000000004</v>
      </c>
      <c r="F60" s="52">
        <v>2.2373784000000001E-3</v>
      </c>
      <c r="G60" s="52">
        <v>2.1321561E-4</v>
      </c>
      <c r="H60" s="52">
        <v>34.526077000000001</v>
      </c>
      <c r="I60" s="65">
        <v>1.3509314999999999E-2</v>
      </c>
      <c r="J60" s="52">
        <v>0.26198342299999999</v>
      </c>
      <c r="K60" s="52">
        <v>0.34903526000000001</v>
      </c>
      <c r="L60" s="52">
        <v>4.1784190088333811E-2</v>
      </c>
      <c r="M60" s="52">
        <v>0.65280287311323437</v>
      </c>
      <c r="N60" s="52">
        <v>0.28471064000000001</v>
      </c>
      <c r="O60" s="52">
        <v>0.46711993000000002</v>
      </c>
      <c r="P60" s="52">
        <v>0.30208680017725298</v>
      </c>
      <c r="Q60" s="52">
        <v>1.114556033177253</v>
      </c>
      <c r="T60" s="63">
        <v>1.281E-4</v>
      </c>
      <c r="U60" s="63">
        <v>5.0454999999999996E-3</v>
      </c>
      <c r="V60" s="63">
        <v>27.734352000000001</v>
      </c>
      <c r="W60" s="63">
        <v>7.9597720000000001</v>
      </c>
      <c r="X60" s="63">
        <v>2.2487190000000002E-3</v>
      </c>
      <c r="Y60" s="63">
        <v>2.0841853999999999E-4</v>
      </c>
      <c r="Z60" s="63">
        <v>34.523968000000004</v>
      </c>
      <c r="AA60" s="66">
        <v>6.5073559999999997E-3</v>
      </c>
      <c r="AB60" s="63">
        <v>0.25510604999999997</v>
      </c>
      <c r="AC60" s="63">
        <v>0.30936749600000002</v>
      </c>
      <c r="AD60" s="63">
        <v>3.4381635078596068E-2</v>
      </c>
      <c r="AE60" s="63">
        <v>0.59885518110177904</v>
      </c>
      <c r="AF60" s="63">
        <v>0.27099777000000003</v>
      </c>
      <c r="AG60" s="63">
        <v>0.44091535999999998</v>
      </c>
      <c r="AH60" s="63">
        <v>0.27436220015860402</v>
      </c>
      <c r="AI60" s="63">
        <v>1.045348312158604</v>
      </c>
      <c r="AL60" s="54">
        <v>1.3530000000000001E-4</v>
      </c>
      <c r="AM60" s="54">
        <v>3.8240000000000001E-3</v>
      </c>
      <c r="AN60" s="54">
        <v>29.302593000000002</v>
      </c>
      <c r="AO60" s="54">
        <v>7.754613</v>
      </c>
      <c r="AP60" s="54">
        <v>2.2616426000000001E-3</v>
      </c>
      <c r="AQ60" s="54">
        <v>2.0388287999999999E-4</v>
      </c>
      <c r="AR60" s="54">
        <v>34.523983000000001</v>
      </c>
      <c r="AS60" s="54">
        <v>1.0266718000000001E-3</v>
      </c>
      <c r="AT60" s="54">
        <v>0.24744337</v>
      </c>
      <c r="AU60" s="54">
        <v>0.27356501999999999</v>
      </c>
      <c r="AV60" s="54">
        <v>2.8537517071816291E-2</v>
      </c>
      <c r="AW60" s="54">
        <v>0.54954590709371121</v>
      </c>
      <c r="AX60" s="54">
        <v>0.25795768000000002</v>
      </c>
      <c r="AY60" s="54">
        <v>0.41713807000000003</v>
      </c>
      <c r="AZ60" s="54">
        <v>0.24986012014441891</v>
      </c>
      <c r="BA60" s="54">
        <v>0.99288069414441893</v>
      </c>
      <c r="BD60" s="59">
        <v>1.329E-4</v>
      </c>
      <c r="BE60" s="59">
        <v>4.4213000000000004E-3</v>
      </c>
      <c r="BF60" s="59">
        <v>28.50189</v>
      </c>
      <c r="BG60" s="59">
        <v>7.8726735000000003</v>
      </c>
      <c r="BH60" s="59">
        <v>2.2565387E-3</v>
      </c>
      <c r="BI60" s="59">
        <v>2.0614835E-4</v>
      </c>
      <c r="BJ60" s="59">
        <v>34.527428</v>
      </c>
      <c r="BK60" s="59">
        <v>3.6639289999999998E-3</v>
      </c>
      <c r="BL60" s="59">
        <v>0.25145846999999999</v>
      </c>
      <c r="BM60" s="59">
        <v>0.29172737500000001</v>
      </c>
      <c r="BN60" s="59">
        <v>3.1507640075333132E-2</v>
      </c>
      <c r="BO60" s="59">
        <v>0.57469348509790452</v>
      </c>
      <c r="BP60" s="59">
        <v>0.26467168499999999</v>
      </c>
      <c r="BQ60" s="59">
        <v>0.42931636000000001</v>
      </c>
      <c r="BR60" s="59">
        <v>0.26265606015202581</v>
      </c>
      <c r="BS60" s="59">
        <v>1.006150018152026</v>
      </c>
    </row>
    <row r="61" spans="2:71" x14ac:dyDescent="0.25">
      <c r="B61" s="52">
        <v>9.0400000000000002E-5</v>
      </c>
      <c r="C61" s="52">
        <v>1.1401700000000001E-2</v>
      </c>
      <c r="D61" s="52">
        <v>25.918310000000002</v>
      </c>
      <c r="E61" s="52">
        <v>8.1472850000000001</v>
      </c>
      <c r="F61" s="52">
        <v>2.2309741000000002E-3</v>
      </c>
      <c r="G61" s="52">
        <v>2.1361237E-4</v>
      </c>
      <c r="H61" s="52">
        <v>34.365313999999998</v>
      </c>
      <c r="I61" s="65">
        <v>3.476303E-2</v>
      </c>
      <c r="J61" s="52">
        <v>0.26206442000000002</v>
      </c>
      <c r="K61" s="52">
        <v>0.40409121999999997</v>
      </c>
      <c r="L61" s="52">
        <v>6.4044910171786665E-2</v>
      </c>
      <c r="M61" s="52">
        <v>0.73020055020645291</v>
      </c>
      <c r="N61" s="52">
        <v>0.29682393000000001</v>
      </c>
      <c r="O61" s="52">
        <v>0.50018490999999998</v>
      </c>
      <c r="P61" s="52">
        <v>0.3759497304892</v>
      </c>
      <c r="Q61" s="52">
        <v>1.2556337544892</v>
      </c>
      <c r="T61" s="63">
        <v>8.9699999999999998E-5</v>
      </c>
      <c r="U61" s="63">
        <v>8.4629000000000006E-3</v>
      </c>
      <c r="V61" s="63">
        <v>27.497634999999999</v>
      </c>
      <c r="W61" s="63">
        <v>7.9631309999999997</v>
      </c>
      <c r="X61" s="63">
        <v>2.2406403E-3</v>
      </c>
      <c r="Y61" s="63">
        <v>2.0890846999999999E-4</v>
      </c>
      <c r="Z61" s="63">
        <v>34.351475000000001</v>
      </c>
      <c r="AA61" s="66">
        <v>2.7026973999999999E-2</v>
      </c>
      <c r="AB61" s="63">
        <v>0.25662133999999998</v>
      </c>
      <c r="AC61" s="63">
        <v>0.36312972999999998</v>
      </c>
      <c r="AD61" s="63">
        <v>5.3917587133117832E-2</v>
      </c>
      <c r="AE61" s="63">
        <v>0.67366865716421631</v>
      </c>
      <c r="AF61" s="63">
        <v>0.28317648000000001</v>
      </c>
      <c r="AG61" s="63">
        <v>0.47147707000000011</v>
      </c>
      <c r="AH61" s="63">
        <v>0.34640870038063581</v>
      </c>
      <c r="AI61" s="63">
        <v>1.1821978273806359</v>
      </c>
      <c r="AL61" s="54">
        <v>9.1399999999999999E-5</v>
      </c>
      <c r="AM61" s="54">
        <v>6.3601999999999999E-3</v>
      </c>
      <c r="AN61" s="54">
        <v>29.076529000000001</v>
      </c>
      <c r="AO61" s="54">
        <v>7.759646</v>
      </c>
      <c r="AP61" s="54">
        <v>2.2519969999999999E-3</v>
      </c>
      <c r="AQ61" s="54">
        <v>2.0442953E-4</v>
      </c>
      <c r="AR61" s="54">
        <v>34.339260000000003</v>
      </c>
      <c r="AS61" s="54">
        <v>2.0539669999999999E-2</v>
      </c>
      <c r="AT61" s="54">
        <v>0.24981418399999999</v>
      </c>
      <c r="AU61" s="54">
        <v>0.32492083999999999</v>
      </c>
      <c r="AV61" s="54">
        <v>4.5636190112273711E-2</v>
      </c>
      <c r="AW61" s="54">
        <v>0.62037121414081731</v>
      </c>
      <c r="AX61" s="54">
        <v>0.27017865000000002</v>
      </c>
      <c r="AY61" s="54">
        <v>0.44558868000000001</v>
      </c>
      <c r="AZ61" s="54">
        <v>0.32032980030803793</v>
      </c>
      <c r="BA61" s="54">
        <v>1.126630608308038</v>
      </c>
      <c r="BD61" s="59">
        <v>9.1500000000000001E-5</v>
      </c>
      <c r="BE61" s="59">
        <v>7.3943000000000004E-3</v>
      </c>
      <c r="BF61" s="59">
        <v>28.272756999999999</v>
      </c>
      <c r="BG61" s="59">
        <v>7.8764687000000002</v>
      </c>
      <c r="BH61" s="59">
        <v>2.2475473E-3</v>
      </c>
      <c r="BI61" s="59">
        <v>2.0666251999999999E-4</v>
      </c>
      <c r="BJ61" s="59">
        <v>34.348953000000002</v>
      </c>
      <c r="BK61" s="59">
        <v>2.3979681999999999E-2</v>
      </c>
      <c r="BL61" s="59">
        <v>0.25338390999999999</v>
      </c>
      <c r="BM61" s="59">
        <v>0.34463745000000001</v>
      </c>
      <c r="BN61" s="59">
        <v>4.9882468122627671E-2</v>
      </c>
      <c r="BO61" s="59">
        <v>0.64790382815248004</v>
      </c>
      <c r="BP61" s="59">
        <v>0.27693153599999998</v>
      </c>
      <c r="BQ61" s="59">
        <v>0.45900760000000002</v>
      </c>
      <c r="BR61" s="59">
        <v>0.33430615034757533</v>
      </c>
      <c r="BS61" s="59">
        <v>1.1410371633475751</v>
      </c>
    </row>
    <row r="62" spans="2:71" x14ac:dyDescent="0.25">
      <c r="B62" s="52">
        <v>1.4430000000000001E-4</v>
      </c>
      <c r="C62" s="52">
        <v>2.5404999999999998E-3</v>
      </c>
      <c r="D62" s="52">
        <v>28.323225000000001</v>
      </c>
      <c r="E62" s="52">
        <v>8.1276620000000008</v>
      </c>
      <c r="F62" s="52">
        <v>2.2451532999999998E-3</v>
      </c>
      <c r="G62" s="52">
        <v>2.0994920000000001E-4</v>
      </c>
      <c r="H62" s="52">
        <v>34.651465999999999</v>
      </c>
      <c r="I62" s="65">
        <v>6.7059505000000002E-3</v>
      </c>
      <c r="J62" s="52">
        <v>0.23368801</v>
      </c>
      <c r="K62" s="52">
        <v>0.2251302</v>
      </c>
      <c r="L62" s="52">
        <v>2.0892786059109679E-2</v>
      </c>
      <c r="M62" s="52">
        <v>0.47971099607795847</v>
      </c>
      <c r="N62" s="52">
        <v>0.27765516000000001</v>
      </c>
      <c r="O62" s="52">
        <v>0.45929775</v>
      </c>
      <c r="P62" s="52">
        <v>0.30446452019122461</v>
      </c>
      <c r="Q62" s="52">
        <v>1.1005886406912251</v>
      </c>
      <c r="T62" s="63">
        <v>1.496E-4</v>
      </c>
      <c r="U62" s="63">
        <v>1.8565999999999999E-3</v>
      </c>
      <c r="V62" s="63">
        <v>29.816483999999999</v>
      </c>
      <c r="W62" s="63">
        <v>7.9387964999999996</v>
      </c>
      <c r="X62" s="63">
        <v>2.2568294999999999E-3</v>
      </c>
      <c r="Y62" s="63">
        <v>2.0541755999999999E-4</v>
      </c>
      <c r="Z62" s="63">
        <v>34.656419999999997</v>
      </c>
      <c r="AA62" s="66">
        <v>1.2102708999999999E-3</v>
      </c>
      <c r="AB62" s="63">
        <v>0.21822573000000001</v>
      </c>
      <c r="AC62" s="63">
        <v>0.19341764</v>
      </c>
      <c r="AD62" s="63">
        <v>1.6716013055416361E-2</v>
      </c>
      <c r="AE62" s="63">
        <v>0.42835938307348642</v>
      </c>
      <c r="AF62" s="63">
        <v>0.25948322000000001</v>
      </c>
      <c r="AG62" s="63">
        <v>0.43249277000000003</v>
      </c>
      <c r="AH62" s="63">
        <v>0.27680230016902618</v>
      </c>
      <c r="AI62" s="63">
        <v>1.027335773169026</v>
      </c>
      <c r="AL62" s="54">
        <v>1.562E-4</v>
      </c>
      <c r="AM62" s="54">
        <v>1.3607999999999999E-3</v>
      </c>
      <c r="AN62" s="54">
        <v>31.309994</v>
      </c>
      <c r="AO62" s="54">
        <v>7.7414420000000002</v>
      </c>
      <c r="AP62" s="54">
        <v>2.270148E-3</v>
      </c>
      <c r="AQ62" s="54">
        <v>2.0126525000000001E-4</v>
      </c>
      <c r="AR62" s="54">
        <v>34.666260000000001</v>
      </c>
      <c r="AS62" s="54">
        <v>2.0844342000000001E-9</v>
      </c>
      <c r="AT62" s="54">
        <v>0.20274428999999999</v>
      </c>
      <c r="AU62" s="54">
        <v>0.17095872400000001</v>
      </c>
      <c r="AV62" s="54">
        <v>1.324501905182594E-2</v>
      </c>
      <c r="AW62" s="54">
        <v>0.38694803306897169</v>
      </c>
      <c r="AX62" s="54">
        <v>0.24365112</v>
      </c>
      <c r="AY62" s="54">
        <v>0.40805616</v>
      </c>
      <c r="AZ62" s="54">
        <v>0.25219688015332642</v>
      </c>
      <c r="BA62" s="54">
        <v>0.97271389189732627</v>
      </c>
      <c r="BD62" s="59">
        <v>1.549E-4</v>
      </c>
      <c r="BE62" s="59">
        <v>1.6023000000000001E-3</v>
      </c>
      <c r="BF62" s="59">
        <v>30.544674000000001</v>
      </c>
      <c r="BG62" s="59">
        <v>7.8536672999999997</v>
      </c>
      <c r="BH62" s="59">
        <v>2.2651094000000001E-3</v>
      </c>
      <c r="BI62" s="59">
        <v>2.0333731999999999E-4</v>
      </c>
      <c r="BJ62" s="59">
        <v>34.666587999999997</v>
      </c>
      <c r="BK62" s="59">
        <v>1.8477744000000001E-5</v>
      </c>
      <c r="BL62" s="59">
        <v>0.21063976000000001</v>
      </c>
      <c r="BM62" s="59">
        <v>0.18207178399999999</v>
      </c>
      <c r="BN62" s="59">
        <v>1.506923705385E-2</v>
      </c>
      <c r="BO62" s="59">
        <v>0.40778078107153898</v>
      </c>
      <c r="BP62" s="59">
        <v>0.25146545399999998</v>
      </c>
      <c r="BQ62" s="59">
        <v>0.42054975999999999</v>
      </c>
      <c r="BR62" s="59">
        <v>0.26510933016152588</v>
      </c>
      <c r="BS62" s="59">
        <v>0.98658391990552585</v>
      </c>
    </row>
    <row r="63" spans="2:71" x14ac:dyDescent="0.25">
      <c r="B63" s="52">
        <v>1.4870000000000001E-4</v>
      </c>
      <c r="C63" s="52">
        <v>3.1738999999999999E-3</v>
      </c>
      <c r="D63" s="52">
        <v>28.172934000000001</v>
      </c>
      <c r="E63" s="52">
        <v>8.1331190000000007</v>
      </c>
      <c r="F63" s="52">
        <v>2.2419953999999998E-3</v>
      </c>
      <c r="G63" s="52">
        <v>2.115051E-4</v>
      </c>
      <c r="H63" s="52">
        <v>34.616142000000004</v>
      </c>
      <c r="I63" s="65">
        <v>2.2088557000000002E-2</v>
      </c>
      <c r="J63" s="52">
        <v>0.23178246</v>
      </c>
      <c r="K63" s="52">
        <v>0.240624384</v>
      </c>
      <c r="L63" s="52">
        <v>2.8050870068682041E-2</v>
      </c>
      <c r="M63" s="52">
        <v>0.50045771408938067</v>
      </c>
      <c r="N63" s="52">
        <v>0.28327160000000001</v>
      </c>
      <c r="O63" s="52">
        <v>0.48667993999999998</v>
      </c>
      <c r="P63" s="52">
        <v>0.363490207314</v>
      </c>
      <c r="Q63" s="52">
        <v>1.2093014913140001</v>
      </c>
      <c r="T63" s="63">
        <v>1.549E-4</v>
      </c>
      <c r="U63" s="63">
        <v>2.3470000000000001E-3</v>
      </c>
      <c r="V63" s="63">
        <v>29.687743999999999</v>
      </c>
      <c r="W63" s="63">
        <v>7.9472503999999997</v>
      </c>
      <c r="X63" s="63">
        <v>2.2538272E-3</v>
      </c>
      <c r="Y63" s="63">
        <v>2.0679615E-4</v>
      </c>
      <c r="Z63" s="63">
        <v>34.620019999999997</v>
      </c>
      <c r="AA63" s="66">
        <v>1.6132796000000001E-2</v>
      </c>
      <c r="AB63" s="63">
        <v>0.21670006999999999</v>
      </c>
      <c r="AC63" s="63">
        <v>0.20635508</v>
      </c>
      <c r="AD63" s="63">
        <v>2.34876010644159E-2</v>
      </c>
      <c r="AE63" s="63">
        <v>0.44654275108427272</v>
      </c>
      <c r="AF63" s="63">
        <v>0.26295215999999999</v>
      </c>
      <c r="AG63" s="63">
        <v>0.45686734000000001</v>
      </c>
      <c r="AH63" s="63">
        <v>0.33455798033815309</v>
      </c>
      <c r="AI63" s="63">
        <v>1.1298857223381531</v>
      </c>
      <c r="AL63" s="54">
        <v>1.63E-4</v>
      </c>
      <c r="AM63" s="54">
        <v>1.7286000000000001E-3</v>
      </c>
      <c r="AN63" s="54">
        <v>31.204173999999998</v>
      </c>
      <c r="AO63" s="54">
        <v>7.7499003000000002</v>
      </c>
      <c r="AP63" s="54">
        <v>2.2672967E-3</v>
      </c>
      <c r="AQ63" s="54">
        <v>2.0251941000000001E-4</v>
      </c>
      <c r="AR63" s="54">
        <v>34.628300000000003</v>
      </c>
      <c r="AS63" s="54">
        <v>1.13655375E-2</v>
      </c>
      <c r="AT63" s="54">
        <v>0.20073775999999999</v>
      </c>
      <c r="AU63" s="54">
        <v>0.17995361000000001</v>
      </c>
      <c r="AV63" s="54">
        <v>1.995508206118864E-2</v>
      </c>
      <c r="AW63" s="54">
        <v>0.40064645208039029</v>
      </c>
      <c r="AX63" s="54">
        <v>0.24466494999999999</v>
      </c>
      <c r="AY63" s="54">
        <v>0.43016062999999999</v>
      </c>
      <c r="AZ63" s="54">
        <v>0.30883620027602132</v>
      </c>
      <c r="BA63" s="54">
        <v>1.0696790982760209</v>
      </c>
      <c r="BD63" s="59">
        <v>1.605E-4</v>
      </c>
      <c r="BE63" s="59">
        <v>2.0319000000000001E-3</v>
      </c>
      <c r="BF63" s="59">
        <v>30.428383</v>
      </c>
      <c r="BG63" s="59">
        <v>7.8616904999999999</v>
      </c>
      <c r="BH63" s="59">
        <v>2.2621252999999999E-3</v>
      </c>
      <c r="BI63" s="59">
        <v>2.0461893E-4</v>
      </c>
      <c r="BJ63" s="59">
        <v>34.628810000000001</v>
      </c>
      <c r="BK63" s="59">
        <v>1.3782704E-2</v>
      </c>
      <c r="BL63" s="59">
        <v>0.20908947</v>
      </c>
      <c r="BM63" s="59">
        <v>0.19331053000000001</v>
      </c>
      <c r="BN63" s="59">
        <v>2.1793684062941819E-2</v>
      </c>
      <c r="BO63" s="59">
        <v>0.42419368408249558</v>
      </c>
      <c r="BP63" s="59">
        <v>0.25407422000000002</v>
      </c>
      <c r="BQ63" s="59">
        <v>0.44384059999999997</v>
      </c>
      <c r="BR63" s="59">
        <v>0.3220373403049403</v>
      </c>
      <c r="BS63" s="59">
        <v>1.0840990123049401</v>
      </c>
    </row>
    <row r="64" spans="2:71" x14ac:dyDescent="0.25">
      <c r="B64" s="52">
        <v>1.3579999999999999E-4</v>
      </c>
      <c r="C64" s="52">
        <v>6.0775999999999998E-3</v>
      </c>
      <c r="D64" s="52">
        <v>27.480598000000001</v>
      </c>
      <c r="E64" s="52">
        <v>8.1404080000000008</v>
      </c>
      <c r="F64" s="52">
        <v>2.2364290999999999E-3</v>
      </c>
      <c r="G64" s="52">
        <v>2.1143569999999999E-4</v>
      </c>
      <c r="H64" s="52">
        <v>34.538445000000003</v>
      </c>
      <c r="I64" s="65">
        <v>2.9532711999999999E-2</v>
      </c>
      <c r="J64" s="52">
        <v>0.25126705399999999</v>
      </c>
      <c r="K64" s="52">
        <v>0.32999856</v>
      </c>
      <c r="L64" s="52">
        <v>4.475585409693273E-2</v>
      </c>
      <c r="M64" s="52">
        <v>0.62602146812321513</v>
      </c>
      <c r="N64" s="52">
        <v>0.29667391500000001</v>
      </c>
      <c r="O64" s="52">
        <v>0.49313874000000002</v>
      </c>
      <c r="P64" s="52">
        <v>0.38910752999999998</v>
      </c>
      <c r="Q64" s="52">
        <v>1.2597326689999999</v>
      </c>
      <c r="T64" s="63">
        <v>1.417E-4</v>
      </c>
      <c r="U64" s="63">
        <v>4.5405000000000003E-3</v>
      </c>
      <c r="V64" s="63">
        <v>29.031320000000001</v>
      </c>
      <c r="W64" s="63">
        <v>7.9532879999999997</v>
      </c>
      <c r="X64" s="63">
        <v>2.2483421E-3</v>
      </c>
      <c r="Y64" s="63">
        <v>2.0681755000000001E-4</v>
      </c>
      <c r="Z64" s="63">
        <v>34.538269999999997</v>
      </c>
      <c r="AA64" s="66">
        <v>2.3181126999999999E-2</v>
      </c>
      <c r="AB64" s="63">
        <v>0.24115249499999999</v>
      </c>
      <c r="AC64" s="63">
        <v>0.28494935999999998</v>
      </c>
      <c r="AD64" s="63">
        <v>3.7457645087698298E-2</v>
      </c>
      <c r="AE64" s="63">
        <v>0.56355950011236211</v>
      </c>
      <c r="AF64" s="63">
        <v>0.27894078999999999</v>
      </c>
      <c r="AG64" s="63">
        <v>0.46688795999999999</v>
      </c>
      <c r="AH64" s="63">
        <v>0.35185148199999999</v>
      </c>
      <c r="AI64" s="63">
        <v>1.1779050209999999</v>
      </c>
      <c r="AL64" s="54">
        <v>1.4980000000000001E-4</v>
      </c>
      <c r="AM64" s="54">
        <v>3.4058999999999999E-3</v>
      </c>
      <c r="AN64" s="54">
        <v>30.5823</v>
      </c>
      <c r="AO64" s="54">
        <v>7.7543344000000003</v>
      </c>
      <c r="AP64" s="54">
        <v>2.2617603999999999E-3</v>
      </c>
      <c r="AQ64" s="54">
        <v>2.0249862999999999E-4</v>
      </c>
      <c r="AR64" s="54">
        <v>34.540236999999998</v>
      </c>
      <c r="AS64" s="54">
        <v>1.7914200000000002E-2</v>
      </c>
      <c r="AT64" s="54">
        <v>0.22923300999999999</v>
      </c>
      <c r="AU64" s="54">
        <v>0.24663138000000001</v>
      </c>
      <c r="AV64" s="54">
        <v>3.1897813081095981E-2</v>
      </c>
      <c r="AW64" s="54">
        <v>0.50776220310455356</v>
      </c>
      <c r="AX64" s="54">
        <v>0.26179170000000002</v>
      </c>
      <c r="AY64" s="54">
        <v>0.44149649000000002</v>
      </c>
      <c r="AZ64" s="54">
        <v>0.325312235417</v>
      </c>
      <c r="BA64" s="54">
        <v>1.1198829594169999</v>
      </c>
      <c r="BD64" s="59">
        <v>1.471E-4</v>
      </c>
      <c r="BE64" s="59">
        <v>3.9635E-3</v>
      </c>
      <c r="BF64" s="59">
        <v>29.789363999999999</v>
      </c>
      <c r="BG64" s="59">
        <v>7.8678616999999997</v>
      </c>
      <c r="BH64" s="59">
        <v>2.2564295000000001E-3</v>
      </c>
      <c r="BI64" s="59">
        <v>2.0461745999999999E-4</v>
      </c>
      <c r="BJ64" s="59">
        <v>34.542520000000003</v>
      </c>
      <c r="BK64" s="59">
        <v>2.0591285000000001E-2</v>
      </c>
      <c r="BL64" s="59">
        <v>0.23566806000000001</v>
      </c>
      <c r="BM64" s="59">
        <v>0.26604992999999999</v>
      </c>
      <c r="BN64" s="59">
        <v>3.468832408449065E-2</v>
      </c>
      <c r="BO64" s="59">
        <v>0.53640631410857098</v>
      </c>
      <c r="BP64" s="59">
        <v>0.27053186499999998</v>
      </c>
      <c r="BQ64" s="59">
        <v>0.45452631999999998</v>
      </c>
      <c r="BR64" s="59">
        <v>0.33759339202999999</v>
      </c>
      <c r="BS64" s="59">
        <v>1.1329137220300001</v>
      </c>
    </row>
    <row r="65" spans="2:71" x14ac:dyDescent="0.25">
      <c r="B65" s="52">
        <v>8.3300000000000005E-5</v>
      </c>
      <c r="C65" s="52">
        <v>1.01963E-2</v>
      </c>
      <c r="D65" s="52">
        <v>27.397880000000001</v>
      </c>
      <c r="E65" s="52">
        <v>8.1401280000000007</v>
      </c>
      <c r="F65" s="52">
        <v>2.2184219999999998E-3</v>
      </c>
      <c r="G65" s="52">
        <v>2.1023424E-4</v>
      </c>
      <c r="H65" s="52">
        <v>34.236620000000002</v>
      </c>
      <c r="I65" s="65">
        <v>3.7905139999999997E-2</v>
      </c>
      <c r="J65" s="52">
        <v>0.25609877399999997</v>
      </c>
      <c r="K65" s="52">
        <v>0.39582832000000001</v>
      </c>
      <c r="L65" s="52">
        <v>6.5752930163426648E-2</v>
      </c>
      <c r="M65" s="52">
        <v>0.71768002419891974</v>
      </c>
      <c r="N65" s="52">
        <v>0.293431316</v>
      </c>
      <c r="O65" s="52">
        <v>0.48845049000000001</v>
      </c>
      <c r="P65" s="52">
        <v>0.42406347999999999</v>
      </c>
      <c r="Q65" s="52">
        <v>1.291192366</v>
      </c>
      <c r="T65" s="63">
        <v>8.3599999999999999E-5</v>
      </c>
      <c r="U65" s="63">
        <v>7.8362999999999992E-3</v>
      </c>
      <c r="V65" s="63">
        <v>28.960481999999999</v>
      </c>
      <c r="W65" s="63">
        <v>7.9605535999999999</v>
      </c>
      <c r="X65" s="63">
        <v>2.2288996000000001E-3</v>
      </c>
      <c r="Y65" s="63">
        <v>2.0579655E-4</v>
      </c>
      <c r="Z65" s="63">
        <v>34.216169999999998</v>
      </c>
      <c r="AA65" s="66">
        <v>3.1936425999999997E-2</v>
      </c>
      <c r="AB65" s="63">
        <v>0.25017112600000002</v>
      </c>
      <c r="AC65" s="63">
        <v>0.35776393000000001</v>
      </c>
      <c r="AD65" s="63">
        <v>5.6614935139351258E-2</v>
      </c>
      <c r="AE65" s="63">
        <v>0.664549991172107</v>
      </c>
      <c r="AF65" s="63">
        <v>0.280403075</v>
      </c>
      <c r="AG65" s="63">
        <v>0.46434999999999998</v>
      </c>
      <c r="AH65" s="63">
        <v>0.39502025499999999</v>
      </c>
      <c r="AI65" s="63">
        <v>1.2244009760000001</v>
      </c>
      <c r="AL65" s="54">
        <v>8.6000000000000003E-5</v>
      </c>
      <c r="AM65" s="54">
        <v>6.0528999999999999E-3</v>
      </c>
      <c r="AN65" s="54">
        <v>30.521889999999999</v>
      </c>
      <c r="AO65" s="54">
        <v>7.7625213000000004</v>
      </c>
      <c r="AP65" s="54">
        <v>2.2409589999999998E-3</v>
      </c>
      <c r="AQ65" s="54">
        <v>2.0162730000000001E-4</v>
      </c>
      <c r="AR65" s="54">
        <v>34.196779999999997</v>
      </c>
      <c r="AS65" s="54">
        <v>2.6804044999999999E-2</v>
      </c>
      <c r="AT65" s="54">
        <v>0.24267422999999999</v>
      </c>
      <c r="AU65" s="54">
        <v>0.32122440000000002</v>
      </c>
      <c r="AV65" s="54">
        <v>4.9055300123868613E-2</v>
      </c>
      <c r="AW65" s="54">
        <v>0.61295393015457234</v>
      </c>
      <c r="AX65" s="54">
        <v>0.26747020999999999</v>
      </c>
      <c r="AY65" s="54">
        <v>0.44191827</v>
      </c>
      <c r="AZ65" s="54">
        <v>0.36867216400000002</v>
      </c>
      <c r="BA65" s="54">
        <v>1.171874809</v>
      </c>
      <c r="BD65" s="59">
        <v>8.5599999999999994E-5</v>
      </c>
      <c r="BE65" s="59">
        <v>6.9211000000000003E-3</v>
      </c>
      <c r="BF65" s="59">
        <v>29.724943</v>
      </c>
      <c r="BG65" s="59">
        <v>7.8753896000000001</v>
      </c>
      <c r="BH65" s="59">
        <v>2.2360730999999999E-3</v>
      </c>
      <c r="BI65" s="59">
        <v>2.0369412000000001E-4</v>
      </c>
      <c r="BJ65" s="59">
        <v>34.209629999999997</v>
      </c>
      <c r="BK65" s="59">
        <v>2.9474029999999998E-2</v>
      </c>
      <c r="BL65" s="59">
        <v>0.24663895699999999</v>
      </c>
      <c r="BM65" s="59">
        <v>0.34008170999999998</v>
      </c>
      <c r="BN65" s="59">
        <v>5.2863120131419222E-2</v>
      </c>
      <c r="BO65" s="59">
        <v>0.63958378716314368</v>
      </c>
      <c r="BP65" s="59">
        <v>0.27420856999999998</v>
      </c>
      <c r="BQ65" s="59">
        <v>0.45342131000000002</v>
      </c>
      <c r="BR65" s="59">
        <v>0.38300007400000002</v>
      </c>
      <c r="BS65" s="59">
        <v>1.1865604540000001</v>
      </c>
    </row>
    <row r="66" spans="2:71" x14ac:dyDescent="0.25">
      <c r="B66" s="52">
        <v>1.8479999999999999E-4</v>
      </c>
      <c r="C66" s="52">
        <v>3.2103000000000001E-3</v>
      </c>
      <c r="D66" s="52">
        <v>29.919063999999999</v>
      </c>
      <c r="E66" s="52">
        <v>8.1075189999999999</v>
      </c>
      <c r="F66" s="52">
        <v>2.2481694000000001E-3</v>
      </c>
      <c r="G66" s="52">
        <v>2.0889165000000001E-4</v>
      </c>
      <c r="H66" s="52">
        <v>34.707540000000002</v>
      </c>
      <c r="I66" s="65">
        <v>4.0850802999999998E-2</v>
      </c>
      <c r="J66" s="52">
        <v>0.20867346000000001</v>
      </c>
      <c r="K66" s="52">
        <v>0.21961185999999999</v>
      </c>
      <c r="L66" s="52">
        <v>3.5878338085922522E-2</v>
      </c>
      <c r="M66" s="52">
        <v>0.46416365810970611</v>
      </c>
      <c r="N66" s="52">
        <v>0.25329570600000001</v>
      </c>
      <c r="O66" s="52">
        <v>0.48065640999999998</v>
      </c>
      <c r="P66" s="52">
        <v>0.51023266</v>
      </c>
      <c r="Q66" s="52">
        <v>1.3348907670000001</v>
      </c>
      <c r="T66" s="63">
        <v>1.9010000000000001E-4</v>
      </c>
      <c r="U66" s="63">
        <v>2.3995000000000002E-3</v>
      </c>
      <c r="V66" s="63">
        <v>31.388622000000002</v>
      </c>
      <c r="W66" s="63">
        <v>7.9250626999999998</v>
      </c>
      <c r="X66" s="63">
        <v>2.260359E-3</v>
      </c>
      <c r="Y66" s="63">
        <v>2.0452356999999999E-4</v>
      </c>
      <c r="Z66" s="63">
        <v>34.718850000000003</v>
      </c>
      <c r="AA66" s="66">
        <v>3.4337442000000003E-2</v>
      </c>
      <c r="AB66" s="63">
        <v>0.19545723000000001</v>
      </c>
      <c r="AC66" s="63">
        <v>0.194450915</v>
      </c>
      <c r="AD66" s="63">
        <v>3.1402290081315273E-2</v>
      </c>
      <c r="AE66" s="63">
        <v>0.42131043510434968</v>
      </c>
      <c r="AF66" s="63">
        <v>0.23504315000000001</v>
      </c>
      <c r="AG66" s="63">
        <v>0.45209068000000002</v>
      </c>
      <c r="AH66" s="63">
        <v>0.46295245000000002</v>
      </c>
      <c r="AI66" s="63">
        <v>1.240083923</v>
      </c>
      <c r="AL66" s="54">
        <v>1.9459999999999999E-4</v>
      </c>
      <c r="AM66" s="54">
        <v>1.7324E-3</v>
      </c>
      <c r="AN66" s="54">
        <v>32.861669999999997</v>
      </c>
      <c r="AO66" s="54">
        <v>7.7346034000000001</v>
      </c>
      <c r="AP66" s="54">
        <v>2.2741916999999999E-3</v>
      </c>
      <c r="AQ66" s="54">
        <v>2.0057568E-4</v>
      </c>
      <c r="AR66" s="54">
        <v>34.735774999999997</v>
      </c>
      <c r="AS66" s="54">
        <v>2.9476361E-2</v>
      </c>
      <c r="AT66" s="54">
        <v>0.17999870000000001</v>
      </c>
      <c r="AU66" s="54">
        <v>0.16439043</v>
      </c>
      <c r="AV66" s="54">
        <v>2.673673607538329E-2</v>
      </c>
      <c r="AW66" s="54">
        <v>0.37112586609730641</v>
      </c>
      <c r="AX66" s="54">
        <v>0.21432783</v>
      </c>
      <c r="AY66" s="54">
        <v>0.42253378000000003</v>
      </c>
      <c r="AZ66" s="54">
        <v>0.42430521999999998</v>
      </c>
      <c r="BA66" s="54">
        <v>1.164620507</v>
      </c>
      <c r="BD66" s="59">
        <v>1.9459999999999999E-4</v>
      </c>
      <c r="BE66" s="59">
        <v>2.0698000000000001E-3</v>
      </c>
      <c r="BF66" s="59">
        <v>32.107765000000001</v>
      </c>
      <c r="BG66" s="59">
        <v>7.8414679999999999</v>
      </c>
      <c r="BH66" s="59">
        <v>2.2689314000000002E-3</v>
      </c>
      <c r="BI66" s="59">
        <v>2.0250617E-4</v>
      </c>
      <c r="BJ66" s="59">
        <v>34.732567000000003</v>
      </c>
      <c r="BK66" s="59">
        <v>3.1876004999999999E-2</v>
      </c>
      <c r="BL66" s="59">
        <v>0.18840950000000001</v>
      </c>
      <c r="BM66" s="59">
        <v>0.18140786</v>
      </c>
      <c r="BN66" s="59">
        <v>2.935369507905956E-2</v>
      </c>
      <c r="BO66" s="59">
        <v>0.39917105510169298</v>
      </c>
      <c r="BP66" s="59">
        <v>0.22541505000000001</v>
      </c>
      <c r="BQ66" s="59">
        <v>0.43820464999999997</v>
      </c>
      <c r="BR66" s="59">
        <v>0.44406261000000002</v>
      </c>
      <c r="BS66" s="59">
        <v>1.185931225</v>
      </c>
    </row>
    <row r="67" spans="2:71" x14ac:dyDescent="0.25">
      <c r="B67" s="52">
        <v>1.998E-4</v>
      </c>
      <c r="C67" s="52">
        <v>2.3787999999999999E-3</v>
      </c>
      <c r="D67" s="52">
        <v>28.869869999999999</v>
      </c>
      <c r="E67" s="52">
        <v>8.1292259999999992</v>
      </c>
      <c r="F67" s="52">
        <v>2.2464362000000002E-3</v>
      </c>
      <c r="G67" s="52">
        <v>2.0902514000000001E-4</v>
      </c>
      <c r="H67" s="52">
        <v>34.718789999999998</v>
      </c>
      <c r="I67" s="65">
        <v>1.1474448999999999E-2</v>
      </c>
      <c r="J67" s="52">
        <v>0.22359066999999999</v>
      </c>
      <c r="K67" s="52">
        <v>0.213208484</v>
      </c>
      <c r="L67" s="52">
        <v>2.1507427060517389E-2</v>
      </c>
      <c r="M67" s="52">
        <v>0.45830658107956262</v>
      </c>
      <c r="N67" s="52">
        <v>0.27148944000000003</v>
      </c>
      <c r="O67" s="52">
        <v>0.46066083000000002</v>
      </c>
      <c r="P67" s="52">
        <v>0.32134902023912149</v>
      </c>
      <c r="Q67" s="52">
        <v>1.1173385592391221</v>
      </c>
      <c r="T67" s="63">
        <v>2.0809999999999999E-4</v>
      </c>
      <c r="U67" s="63">
        <v>1.7864000000000001E-3</v>
      </c>
      <c r="V67" s="63">
        <v>30.388943000000001</v>
      </c>
      <c r="W67" s="63">
        <v>7.943651</v>
      </c>
      <c r="X67" s="63">
        <v>2.2592649999999999E-3</v>
      </c>
      <c r="Y67" s="63">
        <v>2.0452042999999999E-4</v>
      </c>
      <c r="Z67" s="63">
        <v>34.730119999999999</v>
      </c>
      <c r="AA67" s="66">
        <v>7.4594959999999986E-3</v>
      </c>
      <c r="AB67" s="63">
        <v>0.20765349399999999</v>
      </c>
      <c r="AC67" s="63">
        <v>0.18623142000000001</v>
      </c>
      <c r="AD67" s="63">
        <v>1.842456705812906E-2</v>
      </c>
      <c r="AE67" s="63">
        <v>0.41230948107669901</v>
      </c>
      <c r="AF67" s="63">
        <v>0.25325325999999998</v>
      </c>
      <c r="AG67" s="63">
        <v>0.43524984999999999</v>
      </c>
      <c r="AH67" s="63">
        <v>0.29893700021837633</v>
      </c>
      <c r="AI67" s="63">
        <v>1.0514253802183759</v>
      </c>
      <c r="AL67" s="54">
        <v>2.1770000000000001E-4</v>
      </c>
      <c r="AM67" s="54">
        <v>1.3251000000000001E-3</v>
      </c>
      <c r="AN67" s="54">
        <v>31.906293999999999</v>
      </c>
      <c r="AO67" s="54">
        <v>7.7480282999999996</v>
      </c>
      <c r="AP67" s="54">
        <v>2.273682E-3</v>
      </c>
      <c r="AQ67" s="54">
        <v>2.0043289E-4</v>
      </c>
      <c r="AR67" s="54">
        <v>34.745724000000003</v>
      </c>
      <c r="AS67" s="54">
        <v>4.1130356999999999E-3</v>
      </c>
      <c r="AT67" s="54">
        <v>0.19147540399999999</v>
      </c>
      <c r="AU67" s="54">
        <v>0.165369814</v>
      </c>
      <c r="AV67" s="54">
        <v>1.5935104056172381E-2</v>
      </c>
      <c r="AW67" s="54">
        <v>0.37278032207434569</v>
      </c>
      <c r="AX67" s="54">
        <v>0.23652632600000001</v>
      </c>
      <c r="AY67" s="54">
        <v>0.41177634000000002</v>
      </c>
      <c r="AZ67" s="54">
        <v>0.27799675020100417</v>
      </c>
      <c r="BA67" s="54">
        <v>1.0004044446010041</v>
      </c>
      <c r="BD67" s="59">
        <v>2.141E-4</v>
      </c>
      <c r="BE67" s="59">
        <v>1.5495999999999999E-3</v>
      </c>
      <c r="BF67" s="59">
        <v>31.12725</v>
      </c>
      <c r="BG67" s="59">
        <v>7.8592940000000002</v>
      </c>
      <c r="BH67" s="59">
        <v>2.2680284000000002E-3</v>
      </c>
      <c r="BI67" s="59">
        <v>2.0247483999999999E-4</v>
      </c>
      <c r="BJ67" s="59">
        <v>34.742010000000001</v>
      </c>
      <c r="BK67" s="59">
        <v>5.7363593999999992E-3</v>
      </c>
      <c r="BL67" s="59">
        <v>0.1998653</v>
      </c>
      <c r="BM67" s="59">
        <v>0.17623339599999999</v>
      </c>
      <c r="BN67" s="59">
        <v>1.717103305716022E-2</v>
      </c>
      <c r="BO67" s="59">
        <v>0.39326972907552771</v>
      </c>
      <c r="BP67" s="59">
        <v>0.24504221000000001</v>
      </c>
      <c r="BQ67" s="59">
        <v>0.42365056000000001</v>
      </c>
      <c r="BR67" s="59">
        <v>0.28847520020949002</v>
      </c>
      <c r="BS67" s="59">
        <v>1.0120243536094899</v>
      </c>
    </row>
    <row r="68" spans="2:71" x14ac:dyDescent="0.25">
      <c r="B68" s="52">
        <v>1.561E-4</v>
      </c>
      <c r="C68" s="52">
        <v>2.9998999999999998E-3</v>
      </c>
      <c r="D68" s="52">
        <v>28.404904999999999</v>
      </c>
      <c r="E68" s="52">
        <v>8.1369504999999993</v>
      </c>
      <c r="F68" s="52">
        <v>2.2376303000000001E-3</v>
      </c>
      <c r="G68" s="52">
        <v>2.0934010999999999E-4</v>
      </c>
      <c r="H68" s="52">
        <v>34.591633000000002</v>
      </c>
      <c r="I68" s="65">
        <v>1.778306E-2</v>
      </c>
      <c r="J68" s="52">
        <v>0.23281786400000001</v>
      </c>
      <c r="K68" s="52">
        <v>0.23708775600000001</v>
      </c>
      <c r="L68" s="52">
        <v>2.6441311066750579E-2</v>
      </c>
      <c r="M68" s="52">
        <v>0.4963469310871193</v>
      </c>
      <c r="N68" s="52">
        <v>0.28106004000000001</v>
      </c>
      <c r="O68" s="52">
        <v>0.47606846000000003</v>
      </c>
      <c r="P68" s="52">
        <v>0.34510458032268998</v>
      </c>
      <c r="Q68" s="52">
        <v>1.1732004403226901</v>
      </c>
      <c r="T68" s="63">
        <v>1.66E-4</v>
      </c>
      <c r="U68" s="63">
        <v>2.2778999999999998E-3</v>
      </c>
      <c r="V68" s="63">
        <v>29.952824</v>
      </c>
      <c r="W68" s="63">
        <v>7.9463530000000002</v>
      </c>
      <c r="X68" s="63">
        <v>2.2503948E-3</v>
      </c>
      <c r="Y68" s="63">
        <v>2.0473126999999999E-4</v>
      </c>
      <c r="Z68" s="63">
        <v>34.595750000000002</v>
      </c>
      <c r="AA68" s="66">
        <v>1.3975639999999999E-2</v>
      </c>
      <c r="AB68" s="63">
        <v>0.21732042500000001</v>
      </c>
      <c r="AC68" s="63">
        <v>0.20562449499999999</v>
      </c>
      <c r="AD68" s="63">
        <v>2.301708406416517E-2</v>
      </c>
      <c r="AE68" s="63">
        <v>0.44596200408401798</v>
      </c>
      <c r="AF68" s="63">
        <v>0.26162366999999997</v>
      </c>
      <c r="AG68" s="63">
        <v>0.45026365000000002</v>
      </c>
      <c r="AH68" s="63">
        <v>0.3243569402960948</v>
      </c>
      <c r="AI68" s="63">
        <v>1.1077429042960949</v>
      </c>
      <c r="AL68" s="54">
        <v>1.7679999999999999E-4</v>
      </c>
      <c r="AM68" s="54">
        <v>1.7144E-3</v>
      </c>
      <c r="AN68" s="54">
        <v>31.500157999999999</v>
      </c>
      <c r="AO68" s="54">
        <v>7.748399</v>
      </c>
      <c r="AP68" s="54">
        <v>2.2645429999999999E-3</v>
      </c>
      <c r="AQ68" s="54">
        <v>2.0057762999999999E-4</v>
      </c>
      <c r="AR68" s="54">
        <v>34.601593000000001</v>
      </c>
      <c r="AS68" s="54">
        <v>1.0865757E-2</v>
      </c>
      <c r="AT68" s="54">
        <v>0.20110773700000001</v>
      </c>
      <c r="AU68" s="54">
        <v>0.17962998499999999</v>
      </c>
      <c r="AV68" s="54">
        <v>2.0242268062099861E-2</v>
      </c>
      <c r="AW68" s="54">
        <v>0.40097999008154922</v>
      </c>
      <c r="AX68" s="54">
        <v>0.24320928999999999</v>
      </c>
      <c r="AY68" s="54">
        <v>0.42601119999999998</v>
      </c>
      <c r="AZ68" s="54">
        <v>0.30504385027461522</v>
      </c>
      <c r="BA68" s="54">
        <v>1.0571721202746149</v>
      </c>
      <c r="BD68" s="59">
        <v>1.7310000000000001E-4</v>
      </c>
      <c r="BE68" s="59">
        <v>1.9873E-3</v>
      </c>
      <c r="BF68" s="59">
        <v>30.707267999999999</v>
      </c>
      <c r="BG68" s="59">
        <v>7.8622622</v>
      </c>
      <c r="BH68" s="59">
        <v>2.2588405E-3</v>
      </c>
      <c r="BI68" s="59">
        <v>2.0264767000000001E-4</v>
      </c>
      <c r="BJ68" s="59">
        <v>34.601399999999998</v>
      </c>
      <c r="BK68" s="59">
        <v>1.2323105000000001E-2</v>
      </c>
      <c r="BL68" s="59">
        <v>0.20954555699999999</v>
      </c>
      <c r="BM68" s="59">
        <v>0.19262791000000001</v>
      </c>
      <c r="BN68" s="59">
        <v>2.1623397063152489E-2</v>
      </c>
      <c r="BO68" s="59">
        <v>0.42379686408280443</v>
      </c>
      <c r="BP68" s="59">
        <v>0.25268759000000002</v>
      </c>
      <c r="BQ68" s="59">
        <v>0.43827509999999997</v>
      </c>
      <c r="BR68" s="59">
        <v>0.31455618028414423</v>
      </c>
      <c r="BS68" s="59">
        <v>1.067863609284144</v>
      </c>
    </row>
    <row r="69" spans="2:71" x14ac:dyDescent="0.25">
      <c r="B69" s="52">
        <v>6.5300000000000002E-5</v>
      </c>
      <c r="C69" s="52">
        <v>4.8846999999999996E-3</v>
      </c>
      <c r="D69" s="52">
        <v>28.724094000000001</v>
      </c>
      <c r="E69" s="52">
        <v>8.1372870000000006</v>
      </c>
      <c r="F69" s="52">
        <v>2.2089865999999998E-3</v>
      </c>
      <c r="G69" s="52">
        <v>2.1058395E-4</v>
      </c>
      <c r="H69" s="52">
        <v>34.118057</v>
      </c>
      <c r="I69" s="65">
        <v>4.3415102999999997E-2</v>
      </c>
      <c r="J69" s="52">
        <v>0.23440131</v>
      </c>
      <c r="K69" s="52">
        <v>0.28470064</v>
      </c>
      <c r="L69" s="52">
        <v>4.5589924103695528E-2</v>
      </c>
      <c r="M69" s="52">
        <v>0.56469187413081645</v>
      </c>
      <c r="N69" s="52">
        <v>0.29041425500000001</v>
      </c>
      <c r="O69" s="52">
        <v>0.51024749000000003</v>
      </c>
      <c r="P69" s="52">
        <v>0.5312576200000001</v>
      </c>
      <c r="Q69" s="52">
        <v>1.428400718</v>
      </c>
      <c r="T69" s="63">
        <v>6.6400000000000001E-5</v>
      </c>
      <c r="U69" s="63">
        <v>3.7209000000000001E-3</v>
      </c>
      <c r="V69" s="63">
        <v>30.268115999999999</v>
      </c>
      <c r="W69" s="63">
        <v>7.9601807999999998</v>
      </c>
      <c r="X69" s="63">
        <v>2.2198470000000001E-3</v>
      </c>
      <c r="Y69" s="63">
        <v>2.0601954E-4</v>
      </c>
      <c r="Z69" s="63">
        <v>34.094966999999997</v>
      </c>
      <c r="AA69" s="66">
        <v>3.8478743000000003E-2</v>
      </c>
      <c r="AB69" s="63">
        <v>0.221039026</v>
      </c>
      <c r="AC69" s="63">
        <v>0.24173516</v>
      </c>
      <c r="AD69" s="63">
        <v>3.9907258097233347E-2</v>
      </c>
      <c r="AE69" s="63">
        <v>0.50268144412328331</v>
      </c>
      <c r="AF69" s="63">
        <v>0.26437081400000001</v>
      </c>
      <c r="AG69" s="63">
        <v>0.47887461999999997</v>
      </c>
      <c r="AH69" s="63">
        <v>0.50031077000000002</v>
      </c>
      <c r="AI69" s="63">
        <v>1.3409111899999999</v>
      </c>
      <c r="AL69" s="54">
        <v>6.9300000000000004E-5</v>
      </c>
      <c r="AM69" s="54">
        <v>2.8167000000000001E-3</v>
      </c>
      <c r="AN69" s="54">
        <v>31.812601000000001</v>
      </c>
      <c r="AO69" s="54">
        <v>7.7672033000000003</v>
      </c>
      <c r="AP69" s="54">
        <v>2.2320994000000001E-3</v>
      </c>
      <c r="AQ69" s="54">
        <v>2.0190228E-4</v>
      </c>
      <c r="AR69" s="54">
        <v>34.071719999999999</v>
      </c>
      <c r="AS69" s="54">
        <v>3.4323144999999999E-2</v>
      </c>
      <c r="AT69" s="54">
        <v>0.20713693799999999</v>
      </c>
      <c r="AU69" s="54">
        <v>0.20628498000000001</v>
      </c>
      <c r="AV69" s="54">
        <v>3.5237107092247408E-2</v>
      </c>
      <c r="AW69" s="54">
        <v>0.44865902511745709</v>
      </c>
      <c r="AX69" s="54">
        <v>0.240122955</v>
      </c>
      <c r="AY69" s="54">
        <v>0.44907809999999998</v>
      </c>
      <c r="AZ69" s="54">
        <v>0.47089453999999997</v>
      </c>
      <c r="BA69" s="54">
        <v>1.2711246979999999</v>
      </c>
      <c r="BD69" s="59">
        <v>6.8499999999999998E-5</v>
      </c>
      <c r="BE69" s="59">
        <v>3.2518999999999998E-3</v>
      </c>
      <c r="BF69" s="59">
        <v>31.023199999999999</v>
      </c>
      <c r="BG69" s="59">
        <v>7.8768944999999997</v>
      </c>
      <c r="BH69" s="59">
        <v>2.2270475E-3</v>
      </c>
      <c r="BI69" s="59">
        <v>2.0396567E-4</v>
      </c>
      <c r="BJ69" s="59">
        <v>34.085839999999997</v>
      </c>
      <c r="BK69" s="59">
        <v>3.6459173999999997E-2</v>
      </c>
      <c r="BL69" s="59">
        <v>0.21421696700000001</v>
      </c>
      <c r="BM69" s="59">
        <v>0.223342174</v>
      </c>
      <c r="BN69" s="59">
        <v>3.7514158094642112E-2</v>
      </c>
      <c r="BO69" s="59">
        <v>0.47507329912024998</v>
      </c>
      <c r="BP69" s="59">
        <v>0.25202579000000003</v>
      </c>
      <c r="BQ69" s="59">
        <v>0.46405285000000002</v>
      </c>
      <c r="BR69" s="59">
        <v>0.48643769999999997</v>
      </c>
      <c r="BS69" s="59">
        <v>1.288043037</v>
      </c>
    </row>
    <row r="70" spans="2:71" x14ac:dyDescent="0.25">
      <c r="B70" s="52">
        <v>1.9660000000000001E-4</v>
      </c>
      <c r="C70" s="52">
        <v>1.3242500000000001E-2</v>
      </c>
      <c r="D70" s="52">
        <v>25.000934999999998</v>
      </c>
      <c r="E70" s="52">
        <v>8.1504539999999999</v>
      </c>
      <c r="F70" s="52">
        <v>2.269498E-3</v>
      </c>
      <c r="G70" s="52">
        <v>2.1475288999999999E-4</v>
      </c>
      <c r="H70" s="52">
        <v>35.027217999999998</v>
      </c>
      <c r="I70" s="65">
        <v>3.3409845000000001E-2</v>
      </c>
      <c r="J70" s="52">
        <v>0.26337667799999998</v>
      </c>
      <c r="K70" s="52">
        <v>0.40827485000000002</v>
      </c>
      <c r="L70" s="52">
        <v>6.2301736329708653E-2</v>
      </c>
      <c r="M70" s="52">
        <v>0.73395326436565744</v>
      </c>
      <c r="N70" s="52">
        <v>0.30370153</v>
      </c>
      <c r="O70" s="52">
        <v>0.51432864999999994</v>
      </c>
      <c r="P70" s="52">
        <v>0.37121580061036569</v>
      </c>
      <c r="Q70" s="52">
        <v>1.270963609610366</v>
      </c>
      <c r="T70" s="63">
        <v>2.0239999999999999E-4</v>
      </c>
      <c r="U70" s="63">
        <v>9.7160000000000007E-3</v>
      </c>
      <c r="V70" s="63">
        <v>26.599764</v>
      </c>
      <c r="W70" s="63">
        <v>7.9406246999999999</v>
      </c>
      <c r="X70" s="63">
        <v>2.2828932999999999E-3</v>
      </c>
      <c r="Y70" s="63">
        <v>2.0991282000000001E-4</v>
      </c>
      <c r="Z70" s="63">
        <v>35.050800000000002</v>
      </c>
      <c r="AA70" s="66">
        <v>2.6162619000000002E-2</v>
      </c>
      <c r="AB70" s="63">
        <v>0.25823858</v>
      </c>
      <c r="AC70" s="63">
        <v>0.36701424999999999</v>
      </c>
      <c r="AD70" s="63">
        <v>5.274258019504615E-2</v>
      </c>
      <c r="AE70" s="63">
        <v>0.67799541022694254</v>
      </c>
      <c r="AF70" s="63">
        <v>0.28973591999999998</v>
      </c>
      <c r="AG70" s="63">
        <v>0.48508277</v>
      </c>
      <c r="AH70" s="63">
        <v>0.34318730048361851</v>
      </c>
      <c r="AI70" s="63">
        <v>1.198839888483618</v>
      </c>
      <c r="AL70" s="54">
        <v>2.108E-4</v>
      </c>
      <c r="AM70" s="54">
        <v>7.2959000000000001E-3</v>
      </c>
      <c r="AN70" s="54">
        <v>28.178804</v>
      </c>
      <c r="AO70" s="54">
        <v>7.7354136000000002</v>
      </c>
      <c r="AP70" s="54">
        <v>2.2977213000000001E-3</v>
      </c>
      <c r="AQ70" s="54">
        <v>2.0534564E-4</v>
      </c>
      <c r="AR70" s="54">
        <v>35.078896</v>
      </c>
      <c r="AS70" s="54">
        <v>1.9669617E-2</v>
      </c>
      <c r="AT70" s="54">
        <v>0.25205407299999999</v>
      </c>
      <c r="AU70" s="54">
        <v>0.32808218</v>
      </c>
      <c r="AV70" s="54">
        <v>4.4744100142739558E-2</v>
      </c>
      <c r="AW70" s="54">
        <v>0.62488035317184598</v>
      </c>
      <c r="AX70" s="54">
        <v>0.27587672400000002</v>
      </c>
      <c r="AY70" s="54">
        <v>0.45777930999999999</v>
      </c>
      <c r="AZ70" s="54">
        <v>0.3164492203912026</v>
      </c>
      <c r="BA70" s="54">
        <v>1.1407548323912029</v>
      </c>
      <c r="BD70" s="59">
        <v>2.084E-4</v>
      </c>
      <c r="BE70" s="59">
        <v>8.5518999999999994E-3</v>
      </c>
      <c r="BF70" s="59">
        <v>27.356698999999999</v>
      </c>
      <c r="BG70" s="59">
        <v>7.8561579999999998</v>
      </c>
      <c r="BH70" s="59">
        <v>2.2918083999999999E-3</v>
      </c>
      <c r="BI70" s="59">
        <v>2.0767423999999999E-4</v>
      </c>
      <c r="BJ70" s="59">
        <v>35.068779999999997</v>
      </c>
      <c r="BK70" s="59">
        <v>2.2899289999999999E-2</v>
      </c>
      <c r="BL70" s="59">
        <v>0.25532042999999999</v>
      </c>
      <c r="BM70" s="59">
        <v>0.34777211000000002</v>
      </c>
      <c r="BN70" s="59">
        <v>4.8841340171448443E-2</v>
      </c>
      <c r="BO70" s="59">
        <v>0.65193388020209031</v>
      </c>
      <c r="BP70" s="59">
        <v>0.282893265</v>
      </c>
      <c r="BQ70" s="59">
        <v>0.47169298999999998</v>
      </c>
      <c r="BR70" s="59">
        <v>0.32966897044151688</v>
      </c>
      <c r="BS70" s="59">
        <v>1.1543802854415171</v>
      </c>
    </row>
    <row r="71" spans="2:71" x14ac:dyDescent="0.25">
      <c r="B71" s="52">
        <v>1.7009999999999999E-4</v>
      </c>
      <c r="C71" s="52">
        <v>2.3473999999999999E-3</v>
      </c>
      <c r="D71" s="52">
        <v>28.379342999999999</v>
      </c>
      <c r="E71" s="52">
        <v>8.1300980000000003</v>
      </c>
      <c r="F71" s="52">
        <v>2.2581433999999999E-3</v>
      </c>
      <c r="G71" s="52">
        <v>2.0684912999999999E-4</v>
      </c>
      <c r="H71" s="52">
        <v>34.876390000000001</v>
      </c>
      <c r="I71" s="65">
        <v>5.8055156999999996E-3</v>
      </c>
      <c r="J71" s="52">
        <v>0.22964794599999999</v>
      </c>
      <c r="K71" s="52">
        <v>0.21631334599999999</v>
      </c>
      <c r="L71" s="52">
        <v>1.938446405732416E-2</v>
      </c>
      <c r="M71" s="52">
        <v>0.46534575607574691</v>
      </c>
      <c r="N71" s="52">
        <v>0.27568536999999999</v>
      </c>
      <c r="O71" s="52">
        <v>0.45852039999999999</v>
      </c>
      <c r="P71" s="52">
        <v>0.30287330018853958</v>
      </c>
      <c r="Q71" s="52">
        <v>1.0954837738885399</v>
      </c>
      <c r="T71" s="63">
        <v>1.763E-4</v>
      </c>
      <c r="U71" s="63">
        <v>1.7474999999999999E-3</v>
      </c>
      <c r="V71" s="63">
        <v>29.87847</v>
      </c>
      <c r="W71" s="63">
        <v>7.9314656000000001</v>
      </c>
      <c r="X71" s="63">
        <v>2.2712187E-3</v>
      </c>
      <c r="Y71" s="63">
        <v>2.0254535999999999E-4</v>
      </c>
      <c r="Z71" s="63">
        <v>34.893265</v>
      </c>
      <c r="AA71" s="66">
        <v>1.1635243000000001E-3</v>
      </c>
      <c r="AB71" s="63">
        <v>0.21401324999999999</v>
      </c>
      <c r="AC71" s="63">
        <v>0.18921697900000001</v>
      </c>
      <c r="AD71" s="63">
        <v>1.5990026054581E-2</v>
      </c>
      <c r="AE71" s="63">
        <v>0.41922025507243171</v>
      </c>
      <c r="AF71" s="63">
        <v>0.25829340000000001</v>
      </c>
      <c r="AG71" s="63">
        <v>0.43288346</v>
      </c>
      <c r="AH71" s="63">
        <v>0.2775834201703421</v>
      </c>
      <c r="AI71" s="63">
        <v>1.0273786683703421</v>
      </c>
      <c r="AL71" s="54">
        <v>1.838E-4</v>
      </c>
      <c r="AM71" s="54">
        <v>1.2934999999999999E-3</v>
      </c>
      <c r="AN71" s="54">
        <v>31.366009999999999</v>
      </c>
      <c r="AO71" s="54">
        <v>7.7321520000000001</v>
      </c>
      <c r="AP71" s="54">
        <v>2.2857645999999998E-3</v>
      </c>
      <c r="AQ71" s="54">
        <v>1.9861459999999999E-4</v>
      </c>
      <c r="AR71" s="54">
        <v>34.914963</v>
      </c>
      <c r="AS71" s="54">
        <v>2.7776740000000001E-8</v>
      </c>
      <c r="AT71" s="54">
        <v>0.19790998000000001</v>
      </c>
      <c r="AU71" s="54">
        <v>0.16672472999999999</v>
      </c>
      <c r="AV71" s="54">
        <v>1.294125205157412E-2</v>
      </c>
      <c r="AW71" s="54">
        <v>0.37757596206866179</v>
      </c>
      <c r="AX71" s="54">
        <v>0.24170483000000001</v>
      </c>
      <c r="AY71" s="54">
        <v>0.40908748</v>
      </c>
      <c r="AZ71" s="54">
        <v>0.25612170015815933</v>
      </c>
      <c r="BA71" s="54">
        <v>0.97598073704115929</v>
      </c>
      <c r="BD71" s="59">
        <v>1.8210000000000001E-4</v>
      </c>
      <c r="BE71" s="59">
        <v>1.5164E-3</v>
      </c>
      <c r="BF71" s="59">
        <v>30.597427</v>
      </c>
      <c r="BG71" s="59">
        <v>7.8484379999999998</v>
      </c>
      <c r="BH71" s="59">
        <v>2.2800653000000001E-3</v>
      </c>
      <c r="BI71" s="59">
        <v>2.0060639E-4</v>
      </c>
      <c r="BJ71" s="59">
        <v>34.909122000000004</v>
      </c>
      <c r="BK71" s="59">
        <v>4.4316883000000003E-5</v>
      </c>
      <c r="BL71" s="59">
        <v>0.20619318</v>
      </c>
      <c r="BM71" s="59">
        <v>0.17751303399999999</v>
      </c>
      <c r="BN71" s="59">
        <v>1.4575772053326349E-2</v>
      </c>
      <c r="BO71" s="59">
        <v>0.3982819860708815</v>
      </c>
      <c r="BP71" s="59">
        <v>0.24998266</v>
      </c>
      <c r="BQ71" s="59">
        <v>0.42139786000000001</v>
      </c>
      <c r="BR71" s="59">
        <v>0.26751873016465078</v>
      </c>
      <c r="BS71" s="59">
        <v>0.98845228404765084</v>
      </c>
    </row>
    <row r="72" spans="2:71" x14ac:dyDescent="0.25">
      <c r="B72" s="52">
        <v>6.4599999999999998E-5</v>
      </c>
      <c r="C72" s="52">
        <v>2.9805999999999999E-3</v>
      </c>
      <c r="D72" s="52">
        <v>29.248884</v>
      </c>
      <c r="E72" s="52">
        <v>8.1333959999999994</v>
      </c>
      <c r="F72" s="52">
        <v>2.215673E-3</v>
      </c>
      <c r="G72" s="52">
        <v>2.0740143E-4</v>
      </c>
      <c r="H72" s="52">
        <v>34.251674999999999</v>
      </c>
      <c r="I72" s="65">
        <v>9.2023339999999995E-3</v>
      </c>
      <c r="J72" s="52">
        <v>0.23396245199999999</v>
      </c>
      <c r="K72" s="52">
        <v>0.23748214000000001</v>
      </c>
      <c r="L72" s="52">
        <v>2.561931306740976E-2</v>
      </c>
      <c r="M72" s="52">
        <v>0.49706390508816051</v>
      </c>
      <c r="N72" s="52">
        <v>0.26998166000000001</v>
      </c>
      <c r="O72" s="52">
        <v>0.44654194000000003</v>
      </c>
      <c r="P72" s="52">
        <v>0.30309922021016777</v>
      </c>
      <c r="Q72" s="52">
        <v>1.0794755642101681</v>
      </c>
      <c r="T72" s="63">
        <v>6.7100000000000005E-5</v>
      </c>
      <c r="U72" s="63">
        <v>2.3432000000000001E-3</v>
      </c>
      <c r="V72" s="63">
        <v>30.802322</v>
      </c>
      <c r="W72" s="63">
        <v>7.9506170000000003</v>
      </c>
      <c r="X72" s="63">
        <v>2.2272218E-3</v>
      </c>
      <c r="Y72" s="63">
        <v>2.0312482999999999E-4</v>
      </c>
      <c r="Z72" s="63">
        <v>34.228912000000001</v>
      </c>
      <c r="AA72" s="66">
        <v>8.0896560000000006E-3</v>
      </c>
      <c r="AB72" s="63">
        <v>0.21867542400000001</v>
      </c>
      <c r="AC72" s="63">
        <v>0.21014116999999999</v>
      </c>
      <c r="AD72" s="63">
        <v>2.3245024066109791E-2</v>
      </c>
      <c r="AE72" s="63">
        <v>0.45206161808658152</v>
      </c>
      <c r="AF72" s="63">
        <v>0.25403509000000002</v>
      </c>
      <c r="AG72" s="63">
        <v>0.42709240999999998</v>
      </c>
      <c r="AH72" s="63">
        <v>0.29307392021918249</v>
      </c>
      <c r="AI72" s="63">
        <v>1.036088300219183</v>
      </c>
      <c r="AL72" s="54">
        <v>7.1199999999999996E-5</v>
      </c>
      <c r="AM72" s="54">
        <v>1.8171999999999999E-3</v>
      </c>
      <c r="AN72" s="54">
        <v>32.351562000000001</v>
      </c>
      <c r="AO72" s="54">
        <v>7.756119</v>
      </c>
      <c r="AP72" s="54">
        <v>2.2400094E-3</v>
      </c>
      <c r="AQ72" s="54">
        <v>1.9927247E-4</v>
      </c>
      <c r="AR72" s="54">
        <v>34.205067</v>
      </c>
      <c r="AS72" s="54">
        <v>7.5115766E-3</v>
      </c>
      <c r="AT72" s="54">
        <v>0.20238268000000001</v>
      </c>
      <c r="AU72" s="54">
        <v>0.183283475</v>
      </c>
      <c r="AV72" s="54">
        <v>2.1041553064738681E-2</v>
      </c>
      <c r="AW72" s="54">
        <v>0.40670770808490131</v>
      </c>
      <c r="AX72" s="54">
        <v>0.23691889399999999</v>
      </c>
      <c r="AY72" s="54">
        <v>0.40762489000000002</v>
      </c>
      <c r="AZ72" s="54">
        <v>0.28399083023071509</v>
      </c>
      <c r="BA72" s="54">
        <v>1.0028550089307151</v>
      </c>
      <c r="BD72" s="59">
        <v>6.9999999999999994E-5</v>
      </c>
      <c r="BE72" s="59">
        <v>2.0828000000000001E-3</v>
      </c>
      <c r="BF72" s="59">
        <v>31.556457999999999</v>
      </c>
      <c r="BG72" s="59">
        <v>7.8678727000000004</v>
      </c>
      <c r="BH72" s="59">
        <v>2.2346419999999998E-3</v>
      </c>
      <c r="BI72" s="59">
        <v>2.0118353000000001E-4</v>
      </c>
      <c r="BJ72" s="59">
        <v>34.218820000000001</v>
      </c>
      <c r="BK72" s="59">
        <v>7.6998817000000002E-3</v>
      </c>
      <c r="BL72" s="59">
        <v>0.21108974999999999</v>
      </c>
      <c r="BM72" s="59">
        <v>0.198271586</v>
      </c>
      <c r="BN72" s="59">
        <v>2.2283707065678639E-2</v>
      </c>
      <c r="BO72" s="59">
        <v>0.43164504308605739</v>
      </c>
      <c r="BP72" s="59">
        <v>0.24626988999999999</v>
      </c>
      <c r="BQ72" s="59">
        <v>0.41782196999999999</v>
      </c>
      <c r="BR72" s="59">
        <v>0.28828064022387972</v>
      </c>
      <c r="BS72" s="59">
        <v>1.0082791659238799</v>
      </c>
    </row>
    <row r="73" spans="2:71" x14ac:dyDescent="0.25">
      <c r="B73" s="52">
        <v>2.1929999999999999E-4</v>
      </c>
      <c r="C73" s="52">
        <v>2.0873900000000001E-2</v>
      </c>
      <c r="D73" s="52">
        <v>24.715267000000001</v>
      </c>
      <c r="E73" s="52">
        <v>8.1511530000000008</v>
      </c>
      <c r="F73" s="52">
        <v>2.2745004000000002E-3</v>
      </c>
      <c r="G73" s="52">
        <v>2.1436768E-4</v>
      </c>
      <c r="H73" s="52">
        <v>35.103157000000003</v>
      </c>
      <c r="I73" s="65">
        <v>2.7010277999999998E-9</v>
      </c>
      <c r="J73" s="52">
        <v>0.25492482</v>
      </c>
      <c r="K73" s="52">
        <v>0.315392265</v>
      </c>
      <c r="L73" s="52">
        <v>5.7967089132814002E-2</v>
      </c>
      <c r="M73" s="52">
        <v>0.62828417418238991</v>
      </c>
      <c r="N73" s="52">
        <v>0.24901506000000001</v>
      </c>
      <c r="O73" s="52">
        <v>0.46503245999999998</v>
      </c>
      <c r="P73" s="52">
        <v>0.1761096701425004</v>
      </c>
      <c r="Q73" s="52">
        <v>0.92916002884352811</v>
      </c>
      <c r="T73" s="63">
        <v>2.265E-4</v>
      </c>
      <c r="U73" s="63">
        <v>1.7183199999999999E-2</v>
      </c>
      <c r="V73" s="63">
        <v>26.345313999999998</v>
      </c>
      <c r="W73" s="63">
        <v>7.9377979999999999</v>
      </c>
      <c r="X73" s="63">
        <v>2.288156E-3</v>
      </c>
      <c r="Y73" s="63">
        <v>2.0938202000000001E-4</v>
      </c>
      <c r="Z73" s="63">
        <v>35.129660000000001</v>
      </c>
      <c r="AA73" s="66">
        <v>1.1908335E-9</v>
      </c>
      <c r="AB73" s="63">
        <v>0.24836825000000001</v>
      </c>
      <c r="AC73" s="63">
        <v>0.281681244</v>
      </c>
      <c r="AD73" s="63">
        <v>5.0327342899584002E-2</v>
      </c>
      <c r="AE73" s="63">
        <v>0.58037683694494302</v>
      </c>
      <c r="AF73" s="63">
        <v>0.23553428400000001</v>
      </c>
      <c r="AG73" s="63">
        <v>0.43659750000000003</v>
      </c>
      <c r="AH73" s="63">
        <v>0.14899766012933269</v>
      </c>
      <c r="AI73" s="63">
        <v>0.86488060538988754</v>
      </c>
      <c r="AL73" s="54">
        <v>2.3570000000000001E-4</v>
      </c>
      <c r="AM73" s="54">
        <v>1.43626E-2</v>
      </c>
      <c r="AN73" s="54">
        <v>27.945103</v>
      </c>
      <c r="AO73" s="54">
        <v>7.7308339999999998</v>
      </c>
      <c r="AP73" s="54">
        <v>2.3031670000000001E-3</v>
      </c>
      <c r="AQ73" s="54">
        <v>2.0475712E-4</v>
      </c>
      <c r="AR73" s="54">
        <v>35.1599</v>
      </c>
      <c r="AS73" s="54">
        <v>9.2003660000000001E-10</v>
      </c>
      <c r="AT73" s="54">
        <v>0.24096144</v>
      </c>
      <c r="AU73" s="54">
        <v>0.25691180000000002</v>
      </c>
      <c r="AV73" s="54">
        <v>4.5195652299354697E-2</v>
      </c>
      <c r="AW73" s="54">
        <v>0.54306889234172262</v>
      </c>
      <c r="AX73" s="54">
        <v>0.225157934</v>
      </c>
      <c r="AY73" s="54">
        <v>0.41338586999999999</v>
      </c>
      <c r="AZ73" s="54">
        <v>0.132884890127801</v>
      </c>
      <c r="BA73" s="54">
        <v>0.82652336120852243</v>
      </c>
      <c r="BD73" s="59">
        <v>2.33E-4</v>
      </c>
      <c r="BE73" s="59">
        <v>1.58142E-2</v>
      </c>
      <c r="BF73" s="59">
        <v>27.10689</v>
      </c>
      <c r="BG73" s="59">
        <v>7.8532149999999996</v>
      </c>
      <c r="BH73" s="59">
        <v>2.2971416000000001E-3</v>
      </c>
      <c r="BI73" s="59">
        <v>2.0713900000000001E-4</v>
      </c>
      <c r="BJ73" s="59">
        <v>35.148406999999999</v>
      </c>
      <c r="BK73" s="59">
        <v>1.0807214E-9</v>
      </c>
      <c r="BL73" s="59">
        <v>0.24469681400000001</v>
      </c>
      <c r="BM73" s="59">
        <v>0.27023684999999997</v>
      </c>
      <c r="BN73" s="59">
        <v>4.8190145657667903E-2</v>
      </c>
      <c r="BO73" s="59">
        <v>0.56312380970170772</v>
      </c>
      <c r="BP73" s="59">
        <v>0.23053021000000001</v>
      </c>
      <c r="BQ73" s="59">
        <v>0.42554607999999999</v>
      </c>
      <c r="BR73" s="59">
        <v>0.1421239101297079</v>
      </c>
      <c r="BS73" s="59">
        <v>0.83606876121042928</v>
      </c>
    </row>
    <row r="74" spans="2:71" x14ac:dyDescent="0.25">
      <c r="B74" s="52">
        <v>7.1899999999999999E-5</v>
      </c>
      <c r="C74" s="52">
        <v>4.5303000000000001E-3</v>
      </c>
      <c r="D74" s="52">
        <v>29.096836</v>
      </c>
      <c r="E74" s="52">
        <v>8.1322510000000001</v>
      </c>
      <c r="F74" s="52">
        <v>2.2153067E-3</v>
      </c>
      <c r="G74" s="52">
        <v>2.0785393999999999E-4</v>
      </c>
      <c r="H74" s="52">
        <v>34.232129999999998</v>
      </c>
      <c r="I74" s="65">
        <v>3.4196403E-2</v>
      </c>
      <c r="J74" s="52">
        <v>0.22895711399999999</v>
      </c>
      <c r="K74" s="52">
        <v>0.26628455000000001</v>
      </c>
      <c r="L74" s="52">
        <v>4.0534183095178367E-2</v>
      </c>
      <c r="M74" s="52">
        <v>0.53577584712084469</v>
      </c>
      <c r="N74" s="52">
        <v>0.27799096600000001</v>
      </c>
      <c r="O74" s="52">
        <v>0.48588996000000001</v>
      </c>
      <c r="P74" s="52">
        <v>0.45575257000000002</v>
      </c>
      <c r="Q74" s="52">
        <v>1.305160216</v>
      </c>
      <c r="T74" s="63">
        <v>7.3800000000000005E-5</v>
      </c>
      <c r="U74" s="63">
        <v>3.503E-3</v>
      </c>
      <c r="V74" s="63">
        <v>30.660995</v>
      </c>
      <c r="W74" s="63">
        <v>7.9477954000000004</v>
      </c>
      <c r="X74" s="63">
        <v>2.2268131999999999E-3</v>
      </c>
      <c r="Y74" s="63">
        <v>2.0345597000000001E-4</v>
      </c>
      <c r="Z74" s="63">
        <v>34.210456999999998</v>
      </c>
      <c r="AA74" s="66">
        <v>3.1201067999999998E-2</v>
      </c>
      <c r="AB74" s="63">
        <v>0.21540280000000001</v>
      </c>
      <c r="AC74" s="63">
        <v>0.23212526</v>
      </c>
      <c r="AD74" s="63">
        <v>3.6252390090939453E-2</v>
      </c>
      <c r="AE74" s="63">
        <v>0.48378045011588899</v>
      </c>
      <c r="AF74" s="63">
        <v>0.25663521</v>
      </c>
      <c r="AG74" s="63">
        <v>0.46007614000000002</v>
      </c>
      <c r="AH74" s="63">
        <v>0.43886807999999999</v>
      </c>
      <c r="AI74" s="63">
        <v>1.2426308850000001</v>
      </c>
      <c r="AL74" s="54">
        <v>7.7399999999999998E-5</v>
      </c>
      <c r="AM74" s="54">
        <v>2.7039999999999998E-3</v>
      </c>
      <c r="AN74" s="54">
        <v>32.219883000000003</v>
      </c>
      <c r="AO74" s="54">
        <v>7.7533206999999997</v>
      </c>
      <c r="AP74" s="54">
        <v>2.2395296999999999E-3</v>
      </c>
      <c r="AQ74" s="54">
        <v>1.9950364000000001E-4</v>
      </c>
      <c r="AR74" s="54">
        <v>34.187508000000001</v>
      </c>
      <c r="AS74" s="54">
        <v>2.8802906999999999E-2</v>
      </c>
      <c r="AT74" s="54">
        <v>0.20088418999999999</v>
      </c>
      <c r="AU74" s="54">
        <v>0.199613125</v>
      </c>
      <c r="AV74" s="54">
        <v>3.2443013087318479E-2</v>
      </c>
      <c r="AW74" s="54">
        <v>0.4329403281116293</v>
      </c>
      <c r="AX74" s="54">
        <v>0.23421068</v>
      </c>
      <c r="AY74" s="54">
        <v>0.43338201999999998</v>
      </c>
      <c r="AZ74" s="54">
        <v>0.42210534</v>
      </c>
      <c r="BA74" s="54">
        <v>1.192886297</v>
      </c>
      <c r="BD74" s="59">
        <v>7.64E-5</v>
      </c>
      <c r="BE74" s="59">
        <v>3.1094E-3</v>
      </c>
      <c r="BF74" s="59">
        <v>31.418624999999999</v>
      </c>
      <c r="BG74" s="59">
        <v>7.8654565999999999</v>
      </c>
      <c r="BH74" s="59">
        <v>2.2341546000000001E-3</v>
      </c>
      <c r="BI74" s="59">
        <v>2.0147144E-4</v>
      </c>
      <c r="BJ74" s="59">
        <v>34.20044</v>
      </c>
      <c r="BK74" s="59">
        <v>2.9994079999999999E-2</v>
      </c>
      <c r="BL74" s="59">
        <v>0.20860097999999999</v>
      </c>
      <c r="BM74" s="59">
        <v>0.21775605000000001</v>
      </c>
      <c r="BN74" s="59">
        <v>3.4599844089735661E-2</v>
      </c>
      <c r="BO74" s="59">
        <v>0.46095687411448188</v>
      </c>
      <c r="BP74" s="59">
        <v>0.24650997999999999</v>
      </c>
      <c r="BQ74" s="59">
        <v>0.44784486000000001</v>
      </c>
      <c r="BR74" s="59">
        <v>0.43076676000000003</v>
      </c>
      <c r="BS74" s="59">
        <v>1.2030588250000001</v>
      </c>
    </row>
    <row r="75" spans="2:71" x14ac:dyDescent="0.25">
      <c r="B75" s="52">
        <v>3.0079999999999999E-4</v>
      </c>
      <c r="C75" s="52">
        <v>8.5556E-3</v>
      </c>
      <c r="D75" s="52">
        <v>25.877392</v>
      </c>
      <c r="E75" s="52">
        <v>8.15245</v>
      </c>
      <c r="F75" s="52">
        <v>2.2667212999999999E-3</v>
      </c>
      <c r="G75" s="52">
        <v>2.1166964000000001E-4</v>
      </c>
      <c r="H75" s="52">
        <v>35.011947999999997</v>
      </c>
      <c r="I75" s="65">
        <v>1.690446E-2</v>
      </c>
      <c r="J75" s="52">
        <v>0.26124944500000002</v>
      </c>
      <c r="K75" s="52">
        <v>0.35454774</v>
      </c>
      <c r="L75" s="52">
        <v>4.5794290130323712E-2</v>
      </c>
      <c r="M75" s="52">
        <v>0.66159147515825589</v>
      </c>
      <c r="N75" s="52">
        <v>0.28722557999999998</v>
      </c>
      <c r="O75" s="52">
        <v>0.47961667000000002</v>
      </c>
      <c r="P75" s="52">
        <v>0.30788812024996148</v>
      </c>
      <c r="Q75" s="52">
        <v>1.1387509102499609</v>
      </c>
      <c r="T75" s="63">
        <v>3.0640000000000002E-4</v>
      </c>
      <c r="U75" s="63">
        <v>6.3429999999999997E-3</v>
      </c>
      <c r="V75" s="63">
        <v>27.442450999999998</v>
      </c>
      <c r="W75" s="63">
        <v>7.940836</v>
      </c>
      <c r="X75" s="63">
        <v>2.2808244E-3</v>
      </c>
      <c r="Y75" s="63">
        <v>2.0698649000000001E-4</v>
      </c>
      <c r="Z75" s="63">
        <v>35.042212999999997</v>
      </c>
      <c r="AA75" s="66">
        <v>8.8982190000000006E-3</v>
      </c>
      <c r="AB75" s="63">
        <v>0.25513710000000001</v>
      </c>
      <c r="AC75" s="63">
        <v>0.31343536</v>
      </c>
      <c r="AD75" s="63">
        <v>3.7355980103097132E-2</v>
      </c>
      <c r="AE75" s="63">
        <v>0.60592844012856917</v>
      </c>
      <c r="AF75" s="63">
        <v>0.27210801000000001</v>
      </c>
      <c r="AG75" s="63">
        <v>0.45084042000000002</v>
      </c>
      <c r="AH75" s="63">
        <v>0.27526549020446289</v>
      </c>
      <c r="AI75" s="63">
        <v>1.0618216002044629</v>
      </c>
      <c r="AL75" s="54">
        <v>3.1480000000000001E-4</v>
      </c>
      <c r="AM75" s="54">
        <v>4.8291000000000002E-3</v>
      </c>
      <c r="AN75" s="54">
        <v>28.98807</v>
      </c>
      <c r="AO75" s="54">
        <v>7.7346019999999998</v>
      </c>
      <c r="AP75" s="54">
        <v>2.2964252E-3</v>
      </c>
      <c r="AQ75" s="54">
        <v>2.0259107E-4</v>
      </c>
      <c r="AR75" s="54">
        <v>35.078470000000003</v>
      </c>
      <c r="AS75" s="54">
        <v>2.6369511999999999E-3</v>
      </c>
      <c r="AT75" s="54">
        <v>0.24788869999999999</v>
      </c>
      <c r="AU75" s="54">
        <v>0.27832282000000003</v>
      </c>
      <c r="AV75" s="54">
        <v>3.1054778089135909E-2</v>
      </c>
      <c r="AW75" s="54">
        <v>0.55726629811296091</v>
      </c>
      <c r="AX75" s="54">
        <v>0.25826830000000001</v>
      </c>
      <c r="AY75" s="54">
        <v>0.42604646000000002</v>
      </c>
      <c r="AZ75" s="54">
        <v>0.24812284017805081</v>
      </c>
      <c r="BA75" s="54">
        <v>1.004770229878051</v>
      </c>
      <c r="BD75" s="59">
        <v>3.1290000000000002E-4</v>
      </c>
      <c r="BE75" s="59">
        <v>5.6465999999999999E-3</v>
      </c>
      <c r="BF75" s="59">
        <v>28.182017999999999</v>
      </c>
      <c r="BG75" s="59">
        <v>7.8568220000000002</v>
      </c>
      <c r="BH75" s="59">
        <v>2.2901509999999998E-3</v>
      </c>
      <c r="BI75" s="59">
        <v>2.0485438E-4</v>
      </c>
      <c r="BJ75" s="59">
        <v>35.064630000000001</v>
      </c>
      <c r="BK75" s="59">
        <v>6.2974006999999997E-3</v>
      </c>
      <c r="BL75" s="59">
        <v>0.25176483</v>
      </c>
      <c r="BM75" s="59">
        <v>0.29738184000000001</v>
      </c>
      <c r="BN75" s="59">
        <v>3.4649670097526897E-2</v>
      </c>
      <c r="BO75" s="59">
        <v>0.58379634012235526</v>
      </c>
      <c r="BP75" s="59">
        <v>0.26576823399999999</v>
      </c>
      <c r="BQ75" s="59">
        <v>0.43941562000000001</v>
      </c>
      <c r="BR75" s="59">
        <v>0.26402915019575107</v>
      </c>
      <c r="BS75" s="59">
        <v>1.021221661895751</v>
      </c>
    </row>
    <row r="76" spans="2:71" x14ac:dyDescent="0.25">
      <c r="B76" s="52">
        <v>4.44E-4</v>
      </c>
      <c r="C76" s="52">
        <v>1.34229E-2</v>
      </c>
      <c r="D76" s="52">
        <v>25.809887</v>
      </c>
      <c r="E76" s="52">
        <v>8.1461059999999996</v>
      </c>
      <c r="F76" s="52">
        <v>2.2620612000000002E-3</v>
      </c>
      <c r="G76" s="52">
        <v>2.1243379E-4</v>
      </c>
      <c r="H76" s="52">
        <v>34.965614000000002</v>
      </c>
      <c r="I76" s="65">
        <v>1.3437123E-2</v>
      </c>
      <c r="J76" s="52">
        <v>0.26030030399999998</v>
      </c>
      <c r="K76" s="52">
        <v>0.33767291999999999</v>
      </c>
      <c r="L76" s="52">
        <v>4.9753503006196097E-2</v>
      </c>
      <c r="M76" s="52">
        <v>0.64772672704370393</v>
      </c>
      <c r="N76" s="52">
        <v>0.27498062000000001</v>
      </c>
      <c r="O76" s="52">
        <v>0.48666638000000001</v>
      </c>
      <c r="P76" s="52">
        <v>0.26071697041519798</v>
      </c>
      <c r="Q76" s="52">
        <v>1.080806993415198</v>
      </c>
      <c r="T76" s="63">
        <v>4.5619999999999998E-4</v>
      </c>
      <c r="U76" s="63">
        <v>8.2730000000000008E-3</v>
      </c>
      <c r="V76" s="63">
        <v>27.436844000000001</v>
      </c>
      <c r="W76" s="63">
        <v>7.9442405999999997</v>
      </c>
      <c r="X76" s="63">
        <v>2.2766164000000001E-3</v>
      </c>
      <c r="Y76" s="63">
        <v>2.0781456E-4</v>
      </c>
      <c r="Z76" s="63">
        <v>34.998095999999997</v>
      </c>
      <c r="AA76" s="66">
        <v>3.3403342E-3</v>
      </c>
      <c r="AB76" s="63">
        <v>0.25427158</v>
      </c>
      <c r="AC76" s="63">
        <v>0.29537421000000003</v>
      </c>
      <c r="AD76" s="63">
        <v>3.7633200250276881E-2</v>
      </c>
      <c r="AE76" s="63">
        <v>0.58727899027982178</v>
      </c>
      <c r="AF76" s="63">
        <v>0.25944065999999999</v>
      </c>
      <c r="AG76" s="63">
        <v>0.45332858999999998</v>
      </c>
      <c r="AH76" s="63">
        <v>0.2225792402561963</v>
      </c>
      <c r="AI76" s="63">
        <v>0.99254547195619636</v>
      </c>
      <c r="AL76" s="54">
        <v>4.7019999999999999E-4</v>
      </c>
      <c r="AM76" s="54">
        <v>5.7307E-3</v>
      </c>
      <c r="AN76" s="54">
        <v>29.049627000000001</v>
      </c>
      <c r="AO76" s="54">
        <v>7.7401533000000002</v>
      </c>
      <c r="AP76" s="54">
        <v>2.2927124999999999E-3</v>
      </c>
      <c r="AQ76" s="54">
        <v>2.0328276E-4</v>
      </c>
      <c r="AR76" s="54">
        <v>35.034767000000002</v>
      </c>
      <c r="AS76" s="54">
        <v>2.6987183999999999E-9</v>
      </c>
      <c r="AT76" s="54">
        <v>0.24659629</v>
      </c>
      <c r="AU76" s="54">
        <v>0.25910916000000001</v>
      </c>
      <c r="AV76" s="54">
        <v>2.8866438132762219E-2</v>
      </c>
      <c r="AW76" s="54">
        <v>0.53457188815810019</v>
      </c>
      <c r="AX76" s="54">
        <v>0.24492701</v>
      </c>
      <c r="AY76" s="54">
        <v>0.42518089999999997</v>
      </c>
      <c r="AZ76" s="54">
        <v>0.19134340019295071</v>
      </c>
      <c r="BA76" s="54">
        <v>0.9287314840929507</v>
      </c>
      <c r="BD76" s="59">
        <v>4.6410000000000001E-4</v>
      </c>
      <c r="BE76" s="59">
        <v>7.1584999999999999E-3</v>
      </c>
      <c r="BF76" s="59">
        <v>28.212382999999999</v>
      </c>
      <c r="BG76" s="59">
        <v>7.8594369999999998</v>
      </c>
      <c r="BH76" s="59">
        <v>2.2861059E-3</v>
      </c>
      <c r="BI76" s="59">
        <v>2.0557640000000001E-4</v>
      </c>
      <c r="BJ76" s="59">
        <v>35.018543000000001</v>
      </c>
      <c r="BK76" s="59">
        <v>4.8425090000000002E-4</v>
      </c>
      <c r="BL76" s="59">
        <v>0.25061132400000002</v>
      </c>
      <c r="BM76" s="59">
        <v>0.27914128999999999</v>
      </c>
      <c r="BN76" s="59">
        <v>3.4260220199388673E-2</v>
      </c>
      <c r="BO76" s="59">
        <v>0.56401283422749882</v>
      </c>
      <c r="BP76" s="59">
        <v>0.25272133000000002</v>
      </c>
      <c r="BQ76" s="59">
        <v>0.44092086000000003</v>
      </c>
      <c r="BR76" s="59">
        <v>0.20926937023397321</v>
      </c>
      <c r="BS76" s="59">
        <v>0.94715324613397323</v>
      </c>
    </row>
    <row r="77" spans="2:71" x14ac:dyDescent="0.25">
      <c r="B77" s="52">
        <v>3.1760000000000002E-4</v>
      </c>
      <c r="C77" s="52">
        <v>1.9401399999999999E-2</v>
      </c>
      <c r="D77" s="52">
        <v>26.052085999999999</v>
      </c>
      <c r="E77" s="52">
        <v>8.1420359999999992</v>
      </c>
      <c r="F77" s="52">
        <v>2.2569739000000001E-3</v>
      </c>
      <c r="G77" s="52">
        <v>2.1098313999999999E-4</v>
      </c>
      <c r="H77" s="52">
        <v>34.891272999999998</v>
      </c>
      <c r="I77" s="65">
        <v>1.6301755000000001E-2</v>
      </c>
      <c r="J77" s="52">
        <v>0.25843623599999999</v>
      </c>
      <c r="K77" s="52">
        <v>0.33716476000000001</v>
      </c>
      <c r="L77" s="52">
        <v>5.5462197941868997E-2</v>
      </c>
      <c r="M77" s="52">
        <v>0.65106319399312162</v>
      </c>
      <c r="N77" s="52">
        <v>0.27193982999999999</v>
      </c>
      <c r="O77" s="52">
        <v>0.48968528</v>
      </c>
      <c r="P77" s="52">
        <v>0.26013458065410039</v>
      </c>
      <c r="Q77" s="52">
        <v>1.0823959726540999</v>
      </c>
      <c r="T77" s="63">
        <v>3.2749999999999999E-4</v>
      </c>
      <c r="U77" s="63">
        <v>1.09386E-2</v>
      </c>
      <c r="V77" s="63">
        <v>27.694298</v>
      </c>
      <c r="W77" s="63">
        <v>7.9408669999999999</v>
      </c>
      <c r="X77" s="63">
        <v>2.2714689999999999E-3</v>
      </c>
      <c r="Y77" s="63">
        <v>2.0655120000000001E-4</v>
      </c>
      <c r="Z77" s="63">
        <v>34.918877000000002</v>
      </c>
      <c r="AA77" s="66">
        <v>6.8557784E-3</v>
      </c>
      <c r="AB77" s="63">
        <v>0.25219926999999998</v>
      </c>
      <c r="AC77" s="63">
        <v>0.29719332999999998</v>
      </c>
      <c r="AD77" s="63">
        <v>4.2573340909470549E-2</v>
      </c>
      <c r="AE77" s="63">
        <v>0.59196594094540689</v>
      </c>
      <c r="AF77" s="63">
        <v>0.25736653999999998</v>
      </c>
      <c r="AG77" s="63">
        <v>0.45609990999999989</v>
      </c>
      <c r="AH77" s="63">
        <v>0.22378424038769101</v>
      </c>
      <c r="AI77" s="63">
        <v>0.99889700538769099</v>
      </c>
      <c r="AL77" s="54">
        <v>3.4190000000000002E-4</v>
      </c>
      <c r="AM77" s="54">
        <v>6.9049999999999997E-3</v>
      </c>
      <c r="AN77" s="54">
        <v>29.330015</v>
      </c>
      <c r="AO77" s="54">
        <v>7.7366020000000004</v>
      </c>
      <c r="AP77" s="54">
        <v>2.2874533000000002E-3</v>
      </c>
      <c r="AQ77" s="54">
        <v>2.0213505000000001E-4</v>
      </c>
      <c r="AR77" s="54">
        <v>34.9499</v>
      </c>
      <c r="AS77" s="54">
        <v>2.0228831999999999E-5</v>
      </c>
      <c r="AT77" s="54">
        <v>0.244499775</v>
      </c>
      <c r="AU77" s="54">
        <v>0.25951775999999999</v>
      </c>
      <c r="AV77" s="54">
        <v>3.227921225223207E-2</v>
      </c>
      <c r="AW77" s="54">
        <v>0.53629674728098731</v>
      </c>
      <c r="AX77" s="54">
        <v>0.24263787000000001</v>
      </c>
      <c r="AY77" s="54">
        <v>0.42568253</v>
      </c>
      <c r="AZ77" s="54">
        <v>0.18954684024710691</v>
      </c>
      <c r="BA77" s="54">
        <v>0.92914176574710683</v>
      </c>
      <c r="BD77" s="59">
        <v>3.3569999999999997E-4</v>
      </c>
      <c r="BE77" s="59">
        <v>9.1762000000000007E-3</v>
      </c>
      <c r="BF77" s="59">
        <v>28.48301</v>
      </c>
      <c r="BG77" s="59">
        <v>7.8565453999999999</v>
      </c>
      <c r="BH77" s="59">
        <v>2.2807168000000002E-3</v>
      </c>
      <c r="BI77" s="59">
        <v>2.0436189000000001E-4</v>
      </c>
      <c r="BJ77" s="59">
        <v>34.935265000000001</v>
      </c>
      <c r="BK77" s="59">
        <v>3.4692055000000001E-3</v>
      </c>
      <c r="BL77" s="59">
        <v>0.24845128999999999</v>
      </c>
      <c r="BM77" s="59">
        <v>0.28074419</v>
      </c>
      <c r="BN77" s="59">
        <v>3.8623393574116802E-2</v>
      </c>
      <c r="BO77" s="59">
        <v>0.56781887360734362</v>
      </c>
      <c r="BP77" s="59">
        <v>0.25068174999999998</v>
      </c>
      <c r="BQ77" s="59">
        <v>0.44265110000000002</v>
      </c>
      <c r="BR77" s="59">
        <v>0.21016261033834849</v>
      </c>
      <c r="BS77" s="59">
        <v>0.95025704283834844</v>
      </c>
    </row>
    <row r="78" spans="2:71" x14ac:dyDescent="0.25">
      <c r="B78" s="52">
        <v>4.1649999999999999E-4</v>
      </c>
      <c r="C78" s="52">
        <v>3.5586300000000001E-2</v>
      </c>
      <c r="D78" s="52">
        <v>24.886517000000001</v>
      </c>
      <c r="E78" s="52">
        <v>8.1486909999999995</v>
      </c>
      <c r="F78" s="52">
        <v>2.2733768E-3</v>
      </c>
      <c r="G78" s="52">
        <v>2.1375343E-4</v>
      </c>
      <c r="H78" s="52">
        <v>35.109673000000001</v>
      </c>
      <c r="I78" s="65">
        <v>3.1001758000000001E-2</v>
      </c>
      <c r="J78" s="52">
        <v>0.25700407400000003</v>
      </c>
      <c r="K78" s="52">
        <v>0.38617460999999997</v>
      </c>
      <c r="L78" s="52">
        <v>8.0000727999999993E-2</v>
      </c>
      <c r="M78" s="52">
        <v>0.72317941208471281</v>
      </c>
      <c r="N78" s="52">
        <v>0.28597893000000002</v>
      </c>
      <c r="O78" s="52">
        <v>0.50982735000000001</v>
      </c>
      <c r="P78" s="52">
        <v>0.33791304086890939</v>
      </c>
      <c r="Q78" s="52">
        <v>1.209359622868909</v>
      </c>
      <c r="T78" s="63">
        <v>4.2089999999999999E-4</v>
      </c>
      <c r="U78" s="63">
        <v>2.7297800000000001E-2</v>
      </c>
      <c r="V78" s="63">
        <v>26.466593</v>
      </c>
      <c r="W78" s="63">
        <v>7.9381366</v>
      </c>
      <c r="X78" s="63">
        <v>2.2879060000000001E-3</v>
      </c>
      <c r="Y78" s="63">
        <v>2.0905564E-4</v>
      </c>
      <c r="Z78" s="63">
        <v>35.14817</v>
      </c>
      <c r="AA78" s="66">
        <v>2.4553920999999999E-2</v>
      </c>
      <c r="AB78" s="63">
        <v>0.25253970399999998</v>
      </c>
      <c r="AC78" s="63">
        <v>0.35161442999999998</v>
      </c>
      <c r="AD78" s="63">
        <v>6.637546075499999E-2</v>
      </c>
      <c r="AE78" s="63">
        <v>0.67052959482634511</v>
      </c>
      <c r="AF78" s="63">
        <v>0.2739143</v>
      </c>
      <c r="AG78" s="63">
        <v>0.48439937999999999</v>
      </c>
      <c r="AH78" s="63">
        <v>0.3109994208289848</v>
      </c>
      <c r="AI78" s="63">
        <v>1.1441941808289851</v>
      </c>
      <c r="AL78" s="54">
        <v>4.2299999999999998E-4</v>
      </c>
      <c r="AM78" s="54">
        <v>1.7384199999999999E-2</v>
      </c>
      <c r="AN78" s="54">
        <v>28.04344</v>
      </c>
      <c r="AO78" s="54">
        <v>7.7330455999999996</v>
      </c>
      <c r="AP78" s="54">
        <v>2.3038702E-3</v>
      </c>
      <c r="AQ78" s="54">
        <v>2.0469454000000001E-4</v>
      </c>
      <c r="AR78" s="54">
        <v>35.192410000000002</v>
      </c>
      <c r="AS78" s="54">
        <v>1.7156133E-2</v>
      </c>
      <c r="AT78" s="54">
        <v>0.2484402</v>
      </c>
      <c r="AU78" s="54">
        <v>0.31575229500000002</v>
      </c>
      <c r="AV78" s="54">
        <v>5.4036028129255502E-2</v>
      </c>
      <c r="AW78" s="54">
        <v>0.61822852318088872</v>
      </c>
      <c r="AX78" s="54">
        <v>0.26243095</v>
      </c>
      <c r="AY78" s="54">
        <v>0.45877333999999997</v>
      </c>
      <c r="AZ78" s="54">
        <v>0.2774042807275085</v>
      </c>
      <c r="BA78" s="54">
        <v>1.083147795727508</v>
      </c>
      <c r="BD78" s="59">
        <v>4.2670000000000002E-4</v>
      </c>
      <c r="BE78" s="59">
        <v>2.5109099999999999E-2</v>
      </c>
      <c r="BF78" s="59">
        <v>27.215399999999999</v>
      </c>
      <c r="BG78" s="59">
        <v>7.8536305000000004</v>
      </c>
      <c r="BH78" s="59">
        <v>2.297482E-3</v>
      </c>
      <c r="BI78" s="59">
        <v>2.0684979000000001E-4</v>
      </c>
      <c r="BJ78" s="59">
        <v>35.174689999999998</v>
      </c>
      <c r="BK78" s="59">
        <v>2.2077039999999999E-2</v>
      </c>
      <c r="BL78" s="59">
        <v>0.24947933</v>
      </c>
      <c r="BM78" s="59">
        <v>0.33616823000000001</v>
      </c>
      <c r="BN78" s="59">
        <v>6.3057867425014999E-2</v>
      </c>
      <c r="BO78" s="59">
        <v>0.64870542749427595</v>
      </c>
      <c r="BP78" s="59">
        <v>0.26750161</v>
      </c>
      <c r="BQ78" s="59">
        <v>0.47214288999999998</v>
      </c>
      <c r="BR78" s="59">
        <v>0.29887300082520779</v>
      </c>
      <c r="BS78" s="59">
        <v>1.1044205708252079</v>
      </c>
    </row>
    <row r="79" spans="2:71" x14ac:dyDescent="0.25">
      <c r="B79" s="52">
        <v>5.7810000000000001E-4</v>
      </c>
      <c r="C79" s="52">
        <v>1.7557799999999998E-2</v>
      </c>
      <c r="D79" s="52">
        <v>25.623217</v>
      </c>
      <c r="E79" s="52">
        <v>8.1453120000000006</v>
      </c>
      <c r="F79" s="52">
        <v>2.2823744999999999E-3</v>
      </c>
      <c r="G79" s="52">
        <v>2.1190618E-4</v>
      </c>
      <c r="H79" s="52">
        <v>35.275931999999997</v>
      </c>
      <c r="I79" s="65">
        <v>2.0420679999999999E-9</v>
      </c>
      <c r="J79" s="52">
        <v>0.25567943399999998</v>
      </c>
      <c r="K79" s="52">
        <v>0.29765399999999997</v>
      </c>
      <c r="L79" s="52">
        <v>4.6551457421206997E-2</v>
      </c>
      <c r="M79" s="52">
        <v>0.5998848914645134</v>
      </c>
      <c r="N79" s="52">
        <v>0.254314806</v>
      </c>
      <c r="O79" s="52">
        <v>0.46767702999999999</v>
      </c>
      <c r="P79" s="52">
        <v>0.1763441601674724</v>
      </c>
      <c r="Q79" s="52">
        <v>0.94010241420954033</v>
      </c>
      <c r="T79" s="63">
        <v>5.8779999999999998E-4</v>
      </c>
      <c r="U79" s="63">
        <v>1.4251399999999999E-2</v>
      </c>
      <c r="V79" s="63">
        <v>27.196777000000001</v>
      </c>
      <c r="W79" s="63">
        <v>7.9332149999999997</v>
      </c>
      <c r="X79" s="63">
        <v>2.2982492000000001E-3</v>
      </c>
      <c r="Y79" s="63">
        <v>2.0718301000000001E-4</v>
      </c>
      <c r="Z79" s="63">
        <v>35.32517</v>
      </c>
      <c r="AA79" s="66">
        <v>1.4492114E-9</v>
      </c>
      <c r="AB79" s="63">
        <v>0.24830703000000001</v>
      </c>
      <c r="AC79" s="63">
        <v>0.27097032999999998</v>
      </c>
      <c r="AD79" s="63">
        <v>4.0147123603493901E-2</v>
      </c>
      <c r="AE79" s="63">
        <v>0.55942448364303154</v>
      </c>
      <c r="AF79" s="63">
        <v>0.24384955</v>
      </c>
      <c r="AG79" s="63">
        <v>0.44494456999999998</v>
      </c>
      <c r="AH79" s="63">
        <v>0.16164650016986609</v>
      </c>
      <c r="AI79" s="63">
        <v>0.89656758775010548</v>
      </c>
      <c r="AL79" s="54">
        <v>5.9719999999999999E-4</v>
      </c>
      <c r="AM79" s="54">
        <v>1.12753E-2</v>
      </c>
      <c r="AN79" s="54">
        <v>28.760338000000001</v>
      </c>
      <c r="AO79" s="54">
        <v>7.7287435999999996</v>
      </c>
      <c r="AP79" s="54">
        <v>2.3155487E-3</v>
      </c>
      <c r="AQ79" s="54">
        <v>2.0272059000000001E-4</v>
      </c>
      <c r="AR79" s="54">
        <v>35.380034999999999</v>
      </c>
      <c r="AS79" s="54">
        <v>9.7534039999999999E-10</v>
      </c>
      <c r="AT79" s="54">
        <v>0.24029491</v>
      </c>
      <c r="AU79" s="54">
        <v>0.24544864</v>
      </c>
      <c r="AV79" s="54">
        <v>3.41901159714387E-2</v>
      </c>
      <c r="AW79" s="54">
        <v>0.5199336660069217</v>
      </c>
      <c r="AX79" s="54">
        <v>0.23301189</v>
      </c>
      <c r="AY79" s="54">
        <v>0.42161720000000003</v>
      </c>
      <c r="AZ79" s="54">
        <v>0.14466546016077619</v>
      </c>
      <c r="BA79" s="54">
        <v>0.85749084740341763</v>
      </c>
      <c r="BD79" s="59">
        <v>5.9389999999999996E-4</v>
      </c>
      <c r="BE79" s="59">
        <v>1.3181E-2</v>
      </c>
      <c r="BF79" s="59">
        <v>27.948484000000001</v>
      </c>
      <c r="BG79" s="59">
        <v>7.8497725000000003</v>
      </c>
      <c r="BH79" s="59">
        <v>2.3084255E-3</v>
      </c>
      <c r="BI79" s="59">
        <v>2.0499870000000001E-4</v>
      </c>
      <c r="BJ79" s="59">
        <v>35.354973000000001</v>
      </c>
      <c r="BK79" s="59">
        <v>1.2426414E-9</v>
      </c>
      <c r="BL79" s="59">
        <v>0.24415650999999999</v>
      </c>
      <c r="BM79" s="59">
        <v>0.25877491000000002</v>
      </c>
      <c r="BN79" s="59">
        <v>3.7901871461400102E-2</v>
      </c>
      <c r="BO79" s="59">
        <v>0.54083329149992687</v>
      </c>
      <c r="BP79" s="59">
        <v>0.238417146</v>
      </c>
      <c r="BQ79" s="59">
        <v>0.43358941000000001</v>
      </c>
      <c r="BR79" s="59">
        <v>0.1545686101679401</v>
      </c>
      <c r="BS79" s="59">
        <v>0.86764134741058152</v>
      </c>
    </row>
    <row r="80" spans="2:71" x14ac:dyDescent="0.25">
      <c r="B80" s="52">
        <v>4.7790000000000002E-4</v>
      </c>
      <c r="C80" s="52">
        <v>8.0573999999999993E-3</v>
      </c>
      <c r="D80" s="52">
        <v>25.955895999999999</v>
      </c>
      <c r="E80" s="52">
        <v>8.1456909999999993</v>
      </c>
      <c r="F80" s="52">
        <v>2.2529202999999999E-3</v>
      </c>
      <c r="G80" s="52">
        <v>2.1295565E-4</v>
      </c>
      <c r="H80" s="52">
        <v>34.820390000000003</v>
      </c>
      <c r="I80" s="65">
        <v>1.1052370000000001E-9</v>
      </c>
      <c r="J80" s="52">
        <v>0.26003764000000001</v>
      </c>
      <c r="K80" s="52">
        <v>0.29382508000000002</v>
      </c>
      <c r="L80" s="52">
        <v>3.3219997152885837E-2</v>
      </c>
      <c r="M80" s="52">
        <v>0.58708271717920313</v>
      </c>
      <c r="N80" s="52">
        <v>0.26822729000000001</v>
      </c>
      <c r="O80" s="52">
        <v>0.46606419999999998</v>
      </c>
      <c r="P80" s="52">
        <v>0.20786410015879461</v>
      </c>
      <c r="Q80" s="52">
        <v>0.98792518126403162</v>
      </c>
      <c r="T80" s="63">
        <v>4.9149999999999997E-4</v>
      </c>
      <c r="U80" s="63">
        <v>5.7692000000000004E-3</v>
      </c>
      <c r="V80" s="63">
        <v>27.578555999999999</v>
      </c>
      <c r="W80" s="63">
        <v>7.9392950000000004</v>
      </c>
      <c r="X80" s="63">
        <v>2.2673671999999998E-3</v>
      </c>
      <c r="Y80" s="63">
        <v>2.0800305E-4</v>
      </c>
      <c r="Z80" s="63">
        <v>34.850209999999997</v>
      </c>
      <c r="AA80" s="66">
        <v>5.4807536000000004E-10</v>
      </c>
      <c r="AB80" s="63">
        <v>0.25064980999999997</v>
      </c>
      <c r="AC80" s="63">
        <v>0.25966008499999998</v>
      </c>
      <c r="AD80" s="63">
        <v>2.547084010028618E-2</v>
      </c>
      <c r="AE80" s="63">
        <v>0.53578073512322599</v>
      </c>
      <c r="AF80" s="63">
        <v>0.25448200999999998</v>
      </c>
      <c r="AG80" s="63">
        <v>0.43816739999999998</v>
      </c>
      <c r="AH80" s="63">
        <v>0.18409526013729349</v>
      </c>
      <c r="AI80" s="63">
        <v>0.92796664575401866</v>
      </c>
      <c r="AL80" s="54">
        <v>5.0600000000000005E-4</v>
      </c>
      <c r="AM80" s="54">
        <v>4.3096000000000002E-3</v>
      </c>
      <c r="AN80" s="54">
        <v>29.182901000000001</v>
      </c>
      <c r="AO80" s="54">
        <v>7.7341230000000003</v>
      </c>
      <c r="AP80" s="54">
        <v>2.283317E-3</v>
      </c>
      <c r="AQ80" s="54">
        <v>2.0337139999999999E-4</v>
      </c>
      <c r="AR80" s="54">
        <v>34.884815000000003</v>
      </c>
      <c r="AS80" s="54">
        <v>3.5282469999999998E-10</v>
      </c>
      <c r="AT80" s="54">
        <v>0.24067491999999999</v>
      </c>
      <c r="AU80" s="54">
        <v>0.23101499</v>
      </c>
      <c r="AV80" s="54">
        <v>1.9857230079830129E-2</v>
      </c>
      <c r="AW80" s="54">
        <v>0.49154714010056949</v>
      </c>
      <c r="AX80" s="54">
        <v>0.24163631999999999</v>
      </c>
      <c r="AY80" s="54">
        <v>0.41387889</v>
      </c>
      <c r="AZ80" s="54">
        <v>0.16366987012366971</v>
      </c>
      <c r="BA80" s="54">
        <v>0.88291674758241756</v>
      </c>
      <c r="BD80" s="59">
        <v>5.0009999999999996E-4</v>
      </c>
      <c r="BE80" s="59">
        <v>5.1079999999999997E-3</v>
      </c>
      <c r="BF80" s="59">
        <v>28.348913</v>
      </c>
      <c r="BG80" s="59">
        <v>7.8547773000000003</v>
      </c>
      <c r="BH80" s="59">
        <v>2.2767467999999999E-3</v>
      </c>
      <c r="BI80" s="59">
        <v>2.0573430999999999E-4</v>
      </c>
      <c r="BJ80" s="59">
        <v>34.869328000000003</v>
      </c>
      <c r="BK80" s="59">
        <v>4.587479E-10</v>
      </c>
      <c r="BL80" s="59">
        <v>0.24606539399999999</v>
      </c>
      <c r="BM80" s="59">
        <v>0.246525144</v>
      </c>
      <c r="BN80" s="59">
        <v>2.3061360091769019E-2</v>
      </c>
      <c r="BO80" s="59">
        <v>0.51565189811383128</v>
      </c>
      <c r="BP80" s="59">
        <v>0.24836873000000001</v>
      </c>
      <c r="BQ80" s="59">
        <v>0.42683232999999998</v>
      </c>
      <c r="BR80" s="59">
        <v>0.1749152201328128</v>
      </c>
      <c r="BS80" s="59">
        <v>0.89463774659156059</v>
      </c>
    </row>
    <row r="81" spans="2:71" x14ac:dyDescent="0.25">
      <c r="B81" s="52">
        <v>2.452E-4</v>
      </c>
      <c r="C81" s="52">
        <v>9.4082999999999996E-3</v>
      </c>
      <c r="D81" s="52">
        <v>26.447600000000001</v>
      </c>
      <c r="E81" s="52">
        <v>8.1417940000000009</v>
      </c>
      <c r="F81" s="52">
        <v>2.2532693000000001E-3</v>
      </c>
      <c r="G81" s="52">
        <v>2.1193047999999999E-4</v>
      </c>
      <c r="H81" s="52">
        <v>34.822406999999998</v>
      </c>
      <c r="I81" s="65">
        <v>1.4926154000000001E-2</v>
      </c>
      <c r="J81" s="52">
        <v>0.25559414200000002</v>
      </c>
      <c r="K81" s="52">
        <v>0.32043296999999998</v>
      </c>
      <c r="L81" s="52">
        <v>4.4066045235025199E-2</v>
      </c>
      <c r="M81" s="52">
        <v>0.62009315726549374</v>
      </c>
      <c r="N81" s="52">
        <v>0.28555633000000002</v>
      </c>
      <c r="O81" s="52">
        <v>0.47703141999999998</v>
      </c>
      <c r="P81" s="52">
        <v>0.30366200030080109</v>
      </c>
      <c r="Q81" s="52">
        <v>1.1298376043008009</v>
      </c>
      <c r="T81" s="63">
        <v>2.5450000000000001E-4</v>
      </c>
      <c r="U81" s="63">
        <v>6.8830999999999996E-3</v>
      </c>
      <c r="V81" s="63">
        <v>28.084208</v>
      </c>
      <c r="W81" s="63">
        <v>7.941217</v>
      </c>
      <c r="X81" s="63">
        <v>2.2677385999999998E-3</v>
      </c>
      <c r="Y81" s="63">
        <v>2.0687928E-4</v>
      </c>
      <c r="Z81" s="63">
        <v>34.849196999999997</v>
      </c>
      <c r="AA81" s="66">
        <v>8.974704E-3</v>
      </c>
      <c r="AB81" s="63">
        <v>0.24568575500000001</v>
      </c>
      <c r="AC81" s="63">
        <v>0.28532128600000001</v>
      </c>
      <c r="AD81" s="63">
        <v>3.6833044153726249E-2</v>
      </c>
      <c r="AE81" s="63">
        <v>0.56784008518125328</v>
      </c>
      <c r="AF81" s="63">
        <v>0.27084249999999999</v>
      </c>
      <c r="AG81" s="63">
        <v>0.44933058999999997</v>
      </c>
      <c r="AH81" s="63">
        <v>0.27830820025369712</v>
      </c>
      <c r="AI81" s="63">
        <v>1.0632608422536971</v>
      </c>
      <c r="AL81" s="54">
        <v>2.6650000000000003E-4</v>
      </c>
      <c r="AM81" s="54">
        <v>5.2697000000000004E-3</v>
      </c>
      <c r="AN81" s="54">
        <v>29.702406</v>
      </c>
      <c r="AO81" s="54">
        <v>7.7377669999999998</v>
      </c>
      <c r="AP81" s="54">
        <v>2.2838174000000002E-3</v>
      </c>
      <c r="AQ81" s="54">
        <v>2.022751E-4</v>
      </c>
      <c r="AR81" s="54">
        <v>34.878901999999997</v>
      </c>
      <c r="AS81" s="54">
        <v>5.0166469999999999E-3</v>
      </c>
      <c r="AT81" s="54">
        <v>0.23459883000000001</v>
      </c>
      <c r="AU81" s="54">
        <v>0.25607653000000002</v>
      </c>
      <c r="AV81" s="54">
        <v>3.1727906122785809E-2</v>
      </c>
      <c r="AW81" s="54">
        <v>0.52240326614859511</v>
      </c>
      <c r="AX81" s="54">
        <v>0.25739255999999999</v>
      </c>
      <c r="AY81" s="54">
        <v>0.42572958</v>
      </c>
      <c r="AZ81" s="54">
        <v>0.25960650023349707</v>
      </c>
      <c r="BA81" s="54">
        <v>1.0153188452334969</v>
      </c>
      <c r="BD81" s="59">
        <v>2.6269999999999999E-4</v>
      </c>
      <c r="BE81" s="59">
        <v>6.1063000000000003E-3</v>
      </c>
      <c r="BF81" s="59">
        <v>28.863865000000001</v>
      </c>
      <c r="BG81" s="59">
        <v>7.8571569999999999</v>
      </c>
      <c r="BH81" s="59">
        <v>2.2769650000000002E-3</v>
      </c>
      <c r="BI81" s="59">
        <v>2.0461757000000001E-4</v>
      </c>
      <c r="BJ81" s="59">
        <v>34.865279999999998</v>
      </c>
      <c r="BK81" s="59">
        <v>7.0022349999999999E-3</v>
      </c>
      <c r="BL81" s="59">
        <v>0.24049944000000001</v>
      </c>
      <c r="BM81" s="59">
        <v>0.27110371</v>
      </c>
      <c r="BN81" s="59">
        <v>3.4400970139719711E-2</v>
      </c>
      <c r="BO81" s="59">
        <v>0.54600412016648625</v>
      </c>
      <c r="BP81" s="59">
        <v>0.26425098000000002</v>
      </c>
      <c r="BQ81" s="59">
        <v>0.43785084000000002</v>
      </c>
      <c r="BR81" s="59">
        <v>0.26889980024610732</v>
      </c>
      <c r="BS81" s="59">
        <v>1.0251474152461071</v>
      </c>
    </row>
    <row r="82" spans="2:71" x14ac:dyDescent="0.25">
      <c r="B82" s="52">
        <v>5.6680000000000001E-4</v>
      </c>
      <c r="C82" s="52">
        <v>4.1529200000000002E-2</v>
      </c>
      <c r="D82" s="52">
        <v>24.489664000000001</v>
      </c>
      <c r="E82" s="52">
        <v>8.146369</v>
      </c>
      <c r="F82" s="52">
        <v>2.2777537999999998E-3</v>
      </c>
      <c r="G82" s="52">
        <v>2.1575602E-4</v>
      </c>
      <c r="H82" s="52">
        <v>35.179250000000003</v>
      </c>
      <c r="I82" s="65">
        <v>2.8786956999999998E-2</v>
      </c>
      <c r="J82" s="52">
        <v>0.25632175499999998</v>
      </c>
      <c r="K82" s="52">
        <v>0.37667623</v>
      </c>
      <c r="L82" s="52">
        <v>8.5631218999999995E-2</v>
      </c>
      <c r="M82" s="52">
        <v>0.71862920410126663</v>
      </c>
      <c r="N82" s="52">
        <v>0.28348763999999999</v>
      </c>
      <c r="O82" s="52">
        <v>0.50992667999999997</v>
      </c>
      <c r="P82" s="52">
        <v>0.3266246006635502</v>
      </c>
      <c r="Q82" s="52">
        <v>1.1931507746635499</v>
      </c>
      <c r="T82" s="63">
        <v>5.7470000000000004E-4</v>
      </c>
      <c r="U82" s="63">
        <v>3.4731100000000001E-2</v>
      </c>
      <c r="V82" s="63">
        <v>26.076153000000001</v>
      </c>
      <c r="W82" s="63">
        <v>7.938097</v>
      </c>
      <c r="X82" s="63">
        <v>2.2925632000000001E-3</v>
      </c>
      <c r="Y82" s="63">
        <v>2.1075061999999999E-4</v>
      </c>
      <c r="Z82" s="63">
        <v>35.222411999999998</v>
      </c>
      <c r="AA82" s="66">
        <v>2.3222982999999999E-2</v>
      </c>
      <c r="AB82" s="63">
        <v>0.250250894</v>
      </c>
      <c r="AC82" s="63">
        <v>0.34365455</v>
      </c>
      <c r="AD82" s="63">
        <v>7.4654423500000011E-2</v>
      </c>
      <c r="AE82" s="63">
        <v>0.6685598675933333</v>
      </c>
      <c r="AF82" s="63">
        <v>0.27085720000000002</v>
      </c>
      <c r="AG82" s="63">
        <v>0.48427870000000001</v>
      </c>
      <c r="AH82" s="63">
        <v>0.30236340066330603</v>
      </c>
      <c r="AI82" s="63">
        <v>1.1312298996633059</v>
      </c>
      <c r="AL82" s="54">
        <v>5.844E-4</v>
      </c>
      <c r="AM82" s="54">
        <v>2.9432199999999999E-2</v>
      </c>
      <c r="AN82" s="54">
        <v>27.644987</v>
      </c>
      <c r="AO82" s="54">
        <v>7.7325819999999998</v>
      </c>
      <c r="AP82" s="54">
        <v>2.3089884999999998E-3</v>
      </c>
      <c r="AQ82" s="54">
        <v>2.0598812E-4</v>
      </c>
      <c r="AR82" s="54">
        <v>35.273380000000003</v>
      </c>
      <c r="AS82" s="54">
        <v>1.7686792E-2</v>
      </c>
      <c r="AT82" s="54">
        <v>0.24316357</v>
      </c>
      <c r="AU82" s="54">
        <v>0.31183195499999999</v>
      </c>
      <c r="AV82" s="54">
        <v>6.4442276600000001E-2</v>
      </c>
      <c r="AW82" s="54">
        <v>0.61943780168695617</v>
      </c>
      <c r="AX82" s="54">
        <v>0.25777085</v>
      </c>
      <c r="AY82" s="54">
        <v>0.45875566000000001</v>
      </c>
      <c r="AZ82" s="54">
        <v>0.27639905060487502</v>
      </c>
      <c r="BA82" s="54">
        <v>1.0769286686048749</v>
      </c>
      <c r="BD82" s="59">
        <v>5.8129999999999998E-4</v>
      </c>
      <c r="BE82" s="59">
        <v>3.2411500000000003E-2</v>
      </c>
      <c r="BF82" s="59">
        <v>26.827036</v>
      </c>
      <c r="BG82" s="59">
        <v>7.8533087000000004</v>
      </c>
      <c r="BH82" s="59">
        <v>2.3023468000000001E-3</v>
      </c>
      <c r="BI82" s="59">
        <v>2.0845858999999999E-4</v>
      </c>
      <c r="BJ82" s="59">
        <v>35.251530000000002</v>
      </c>
      <c r="BK82" s="59">
        <v>2.0844643999999999E-2</v>
      </c>
      <c r="BL82" s="59">
        <v>0.24726369500000001</v>
      </c>
      <c r="BM82" s="59">
        <v>0.32875566000000001</v>
      </c>
      <c r="BN82" s="59">
        <v>7.0794491000000015E-2</v>
      </c>
      <c r="BO82" s="59">
        <v>0.64681384609182735</v>
      </c>
      <c r="BP82" s="59">
        <v>0.26445571999999989</v>
      </c>
      <c r="BQ82" s="59">
        <v>0.47222450999999999</v>
      </c>
      <c r="BR82" s="59">
        <v>0.29052046066338999</v>
      </c>
      <c r="BS82" s="59">
        <v>1.09143003166339</v>
      </c>
    </row>
    <row r="83" spans="2:71" x14ac:dyDescent="0.25">
      <c r="B83" s="52">
        <v>7.247E-4</v>
      </c>
      <c r="C83" s="52">
        <v>2.1376099999999999E-2</v>
      </c>
      <c r="D83" s="52">
        <v>24.947469999999999</v>
      </c>
      <c r="E83" s="52">
        <v>8.1467960000000001</v>
      </c>
      <c r="F83" s="52">
        <v>2.2894746999999999E-3</v>
      </c>
      <c r="G83" s="52">
        <v>2.1407509000000001E-4</v>
      </c>
      <c r="H83" s="52">
        <v>35.386448000000001</v>
      </c>
      <c r="I83" s="65">
        <v>2.3437251999999998E-9</v>
      </c>
      <c r="J83" s="52">
        <v>0.25442837000000001</v>
      </c>
      <c r="K83" s="52">
        <v>0.30575502999999998</v>
      </c>
      <c r="L83" s="52">
        <v>5.4029563284910688E-2</v>
      </c>
      <c r="M83" s="52">
        <v>0.61421296333422093</v>
      </c>
      <c r="N83" s="52">
        <v>0.25337345999999999</v>
      </c>
      <c r="O83" s="52">
        <v>0.47313175000000002</v>
      </c>
      <c r="P83" s="52">
        <v>0.17529180015422621</v>
      </c>
      <c r="Q83" s="52">
        <v>0.94254206949795138</v>
      </c>
      <c r="T83" s="63">
        <v>7.3800000000000005E-4</v>
      </c>
      <c r="U83" s="63">
        <v>1.90695E-2</v>
      </c>
      <c r="V83" s="63">
        <v>26.529802</v>
      </c>
      <c r="W83" s="63">
        <v>7.9344025</v>
      </c>
      <c r="X83" s="63">
        <v>2.3058401E-3</v>
      </c>
      <c r="Y83" s="63">
        <v>2.0911019000000001E-4</v>
      </c>
      <c r="Z83" s="63">
        <v>35.443626000000002</v>
      </c>
      <c r="AA83" s="66">
        <v>1.8162432999999999E-9</v>
      </c>
      <c r="AB83" s="63">
        <v>0.24684478000000001</v>
      </c>
      <c r="AC83" s="63">
        <v>0.28023429999999999</v>
      </c>
      <c r="AD83" s="63">
        <v>4.92868926197704E-2</v>
      </c>
      <c r="AE83" s="63">
        <v>0.57636597266839074</v>
      </c>
      <c r="AF83" s="63">
        <v>0.24253795</v>
      </c>
      <c r="AG83" s="63">
        <v>0.44961911999999998</v>
      </c>
      <c r="AH83" s="63">
        <v>0.16399040015975169</v>
      </c>
      <c r="AI83" s="63">
        <v>0.90114017602783414</v>
      </c>
      <c r="AL83" s="54">
        <v>7.5029999999999997E-4</v>
      </c>
      <c r="AM83" s="54">
        <v>1.66619E-2</v>
      </c>
      <c r="AN83" s="54">
        <v>28.101113999999999</v>
      </c>
      <c r="AO83" s="54">
        <v>7.7293234000000002</v>
      </c>
      <c r="AP83" s="54">
        <v>2.3237611000000002E-3</v>
      </c>
      <c r="AQ83" s="54">
        <v>2.0445184999999999E-4</v>
      </c>
      <c r="AR83" s="54">
        <v>35.507027000000001</v>
      </c>
      <c r="AS83" s="54">
        <v>1.4128899E-9</v>
      </c>
      <c r="AT83" s="54">
        <v>0.23861647999999999</v>
      </c>
      <c r="AU83" s="54">
        <v>0.25680109000000001</v>
      </c>
      <c r="AV83" s="54">
        <v>4.4920759271299397E-2</v>
      </c>
      <c r="AW83" s="54">
        <v>0.54033832931832892</v>
      </c>
      <c r="AX83" s="54">
        <v>0.23150604999999999</v>
      </c>
      <c r="AY83" s="54">
        <v>0.42650088000000003</v>
      </c>
      <c r="AZ83" s="54">
        <v>0.15080528016068351</v>
      </c>
      <c r="BA83" s="54">
        <v>0.86580096776686599</v>
      </c>
      <c r="BD83" s="59">
        <v>7.4419999999999998E-4</v>
      </c>
      <c r="BE83" s="59">
        <v>1.7881500000000002E-2</v>
      </c>
      <c r="BF83" s="59">
        <v>27.284182000000001</v>
      </c>
      <c r="BG83" s="59">
        <v>7.8506270000000002</v>
      </c>
      <c r="BH83" s="59">
        <v>2.3163327000000002E-3</v>
      </c>
      <c r="BI83" s="59">
        <v>2.0684404999999999E-4</v>
      </c>
      <c r="BJ83" s="59">
        <v>35.477290000000004</v>
      </c>
      <c r="BK83" s="59">
        <v>1.6061824999999999E-9</v>
      </c>
      <c r="BL83" s="59">
        <v>0.24296514999999999</v>
      </c>
      <c r="BM83" s="59">
        <v>0.26899140999999999</v>
      </c>
      <c r="BN83" s="59">
        <v>4.7221935504147397E-2</v>
      </c>
      <c r="BO83" s="59">
        <v>0.55917849555204713</v>
      </c>
      <c r="BP83" s="59">
        <v>0.23717316599999999</v>
      </c>
      <c r="BQ83" s="59">
        <v>0.43825563000000001</v>
      </c>
      <c r="BR83" s="59">
        <v>0.15780729016030259</v>
      </c>
      <c r="BS83" s="59">
        <v>0.87315822076648508</v>
      </c>
    </row>
    <row r="84" spans="2:71" x14ac:dyDescent="0.25">
      <c r="B84" s="52">
        <v>4.819E-4</v>
      </c>
      <c r="C84" s="52">
        <v>1.31567E-2</v>
      </c>
      <c r="D84" s="52">
        <v>25.230156000000001</v>
      </c>
      <c r="E84" s="52">
        <v>8.1531280000000006</v>
      </c>
      <c r="F84" s="52">
        <v>2.2372182000000001E-3</v>
      </c>
      <c r="G84" s="52">
        <v>2.1525742999999999E-4</v>
      </c>
      <c r="H84" s="52">
        <v>34.568905000000001</v>
      </c>
      <c r="I84" s="65">
        <v>3.4830336000000003E-2</v>
      </c>
      <c r="J84" s="52">
        <v>0.25814285599999998</v>
      </c>
      <c r="K84" s="52">
        <v>0.37771714000000001</v>
      </c>
      <c r="L84" s="52">
        <v>6.0886186385720333E-2</v>
      </c>
      <c r="M84" s="52">
        <v>0.69674618242148689</v>
      </c>
      <c r="N84" s="52">
        <v>0.30794025000000003</v>
      </c>
      <c r="O84" s="52">
        <v>0.52100647</v>
      </c>
      <c r="P84" s="52">
        <v>0.38584036071003669</v>
      </c>
      <c r="Q84" s="52">
        <v>1.3002219947100371</v>
      </c>
      <c r="T84" s="63">
        <v>4.9379999999999997E-4</v>
      </c>
      <c r="U84" s="63">
        <v>9.9337999999999996E-3</v>
      </c>
      <c r="V84" s="63">
        <v>26.849513999999999</v>
      </c>
      <c r="W84" s="63">
        <v>7.9462979999999996</v>
      </c>
      <c r="X84" s="63">
        <v>2.2510170000000001E-3</v>
      </c>
      <c r="Y84" s="63">
        <v>2.1022620999999999E-4</v>
      </c>
      <c r="Z84" s="63">
        <v>34.591254999999997</v>
      </c>
      <c r="AA84" s="66">
        <v>2.8267179E-2</v>
      </c>
      <c r="AB84" s="63">
        <v>0.24989090999999999</v>
      </c>
      <c r="AC84" s="63">
        <v>0.33763314999999999</v>
      </c>
      <c r="AD84" s="63">
        <v>5.2446470242361702E-2</v>
      </c>
      <c r="AE84" s="63">
        <v>0.63997053027482276</v>
      </c>
      <c r="AF84" s="63">
        <v>0.29203291999999997</v>
      </c>
      <c r="AG84" s="63">
        <v>0.49143516999999998</v>
      </c>
      <c r="AH84" s="63">
        <v>0.35952032056405753</v>
      </c>
      <c r="AI84" s="63">
        <v>1.228075905564058</v>
      </c>
      <c r="AL84" s="54">
        <v>5.0639999999999995E-4</v>
      </c>
      <c r="AM84" s="54">
        <v>7.6173999999999999E-3</v>
      </c>
      <c r="AN84" s="54">
        <v>28.455041999999999</v>
      </c>
      <c r="AO84" s="54">
        <v>7.7397365999999996</v>
      </c>
      <c r="AP84" s="54">
        <v>2.2662603000000001E-3</v>
      </c>
      <c r="AQ84" s="54">
        <v>2.0551101000000001E-4</v>
      </c>
      <c r="AR84" s="54">
        <v>34.61833</v>
      </c>
      <c r="AS84" s="54">
        <v>2.2437283999999998E-2</v>
      </c>
      <c r="AT84" s="54">
        <v>0.24003904000000001</v>
      </c>
      <c r="AU84" s="54">
        <v>0.30009192000000001</v>
      </c>
      <c r="AV84" s="54">
        <v>4.5207247177837098E-2</v>
      </c>
      <c r="AW84" s="54">
        <v>0.5853382072078519</v>
      </c>
      <c r="AX84" s="54">
        <v>0.2761266</v>
      </c>
      <c r="AY84" s="54">
        <v>0.46367902999999999</v>
      </c>
      <c r="AZ84" s="54">
        <v>0.33445170046509809</v>
      </c>
      <c r="BA84" s="54">
        <v>1.1699017694650979</v>
      </c>
      <c r="BD84" s="59">
        <v>5.0069999999999997E-4</v>
      </c>
      <c r="BE84" s="59">
        <v>8.8020000000000008E-3</v>
      </c>
      <c r="BF84" s="59">
        <v>27.622990000000001</v>
      </c>
      <c r="BG84" s="59">
        <v>7.8610705999999997</v>
      </c>
      <c r="BH84" s="59">
        <v>2.2599753000000001E-3</v>
      </c>
      <c r="BI84" s="59">
        <v>2.0790572999999999E-4</v>
      </c>
      <c r="BJ84" s="59">
        <v>34.606166999999999</v>
      </c>
      <c r="BK84" s="59">
        <v>2.5215114E-2</v>
      </c>
      <c r="BL84" s="59">
        <v>0.24535006000000001</v>
      </c>
      <c r="BM84" s="59">
        <v>0.31933894000000002</v>
      </c>
      <c r="BN84" s="59">
        <v>4.889377221173459E-2</v>
      </c>
      <c r="BO84" s="59">
        <v>0.61358277224306446</v>
      </c>
      <c r="BP84" s="59">
        <v>0.28423387999999999</v>
      </c>
      <c r="BQ84" s="59">
        <v>0.47757723000000002</v>
      </c>
      <c r="BR84" s="59">
        <v>0.3464785805103433</v>
      </c>
      <c r="BS84" s="59">
        <v>1.182537144510343</v>
      </c>
    </row>
    <row r="85" spans="2:71" x14ac:dyDescent="0.25">
      <c r="B85" s="52">
        <v>2.5149999999999999E-4</v>
      </c>
      <c r="C85" s="52">
        <v>3.5385399999999997E-2</v>
      </c>
      <c r="D85" s="52">
        <v>25.918939999999999</v>
      </c>
      <c r="E85" s="52">
        <v>8.1347740000000002</v>
      </c>
      <c r="F85" s="52">
        <v>2.2532836999999998E-3</v>
      </c>
      <c r="G85" s="52">
        <v>2.1214361000000001E-4</v>
      </c>
      <c r="H85" s="52">
        <v>34.812199999999997</v>
      </c>
      <c r="I85" s="65">
        <v>2.6985809999999999E-2</v>
      </c>
      <c r="J85" s="52">
        <v>0.252194486</v>
      </c>
      <c r="K85" s="52">
        <v>0.35044939000000003</v>
      </c>
      <c r="L85" s="52">
        <v>6.7682987831983996E-2</v>
      </c>
      <c r="M85" s="52">
        <v>0.67032686390807372</v>
      </c>
      <c r="N85" s="52">
        <v>0.28403925000000002</v>
      </c>
      <c r="O85" s="52">
        <v>0.50093690000000002</v>
      </c>
      <c r="P85" s="52">
        <v>0.33049357096063858</v>
      </c>
      <c r="Q85" s="52">
        <v>1.188965430960639</v>
      </c>
      <c r="T85" s="63">
        <v>2.5510000000000002E-4</v>
      </c>
      <c r="U85" s="63">
        <v>2.2415999999999998E-2</v>
      </c>
      <c r="V85" s="63">
        <v>27.568259999999999</v>
      </c>
      <c r="W85" s="63">
        <v>7.9390000000000001</v>
      </c>
      <c r="X85" s="63">
        <v>2.2675706999999998E-3</v>
      </c>
      <c r="Y85" s="63">
        <v>2.0752811999999999E-4</v>
      </c>
      <c r="Z85" s="63">
        <v>34.842236</v>
      </c>
      <c r="AA85" s="66">
        <v>2.0759047999999999E-2</v>
      </c>
      <c r="AB85" s="63">
        <v>0.24495223499999999</v>
      </c>
      <c r="AC85" s="63">
        <v>0.31665833999999998</v>
      </c>
      <c r="AD85" s="63">
        <v>5.7110245267307999E-2</v>
      </c>
      <c r="AE85" s="63">
        <v>0.61872082032841946</v>
      </c>
      <c r="AF85" s="63">
        <v>0.27254006600000003</v>
      </c>
      <c r="AG85" s="63">
        <v>0.47413710999999997</v>
      </c>
      <c r="AH85" s="63">
        <v>0.30370098095011738</v>
      </c>
      <c r="AI85" s="63">
        <v>1.127858935950117</v>
      </c>
      <c r="AL85" s="54">
        <v>2.6400000000000002E-4</v>
      </c>
      <c r="AM85" s="54">
        <v>1.7723599999999999E-2</v>
      </c>
      <c r="AN85" s="54">
        <v>29.174316000000001</v>
      </c>
      <c r="AO85" s="54">
        <v>7.7368015999999997</v>
      </c>
      <c r="AP85" s="54">
        <v>2.2837368E-3</v>
      </c>
      <c r="AQ85" s="54">
        <v>2.030663E-4</v>
      </c>
      <c r="AR85" s="54">
        <v>34.873283000000001</v>
      </c>
      <c r="AS85" s="54">
        <v>1.7953724000000001E-2</v>
      </c>
      <c r="AT85" s="54">
        <v>0.23624667999999999</v>
      </c>
      <c r="AU85" s="54">
        <v>0.290967584</v>
      </c>
      <c r="AV85" s="54">
        <v>5.1977352629897E-2</v>
      </c>
      <c r="AW85" s="54">
        <v>0.57919161668566399</v>
      </c>
      <c r="AX85" s="54">
        <v>0.26086197999999999</v>
      </c>
      <c r="AY85" s="54">
        <v>0.45142627000000002</v>
      </c>
      <c r="AZ85" s="54">
        <v>0.28891194107234769</v>
      </c>
      <c r="BA85" s="54">
        <v>1.0824770170723479</v>
      </c>
      <c r="BD85" s="59">
        <v>2.6209999999999997E-4</v>
      </c>
      <c r="BE85" s="59">
        <v>2.0526699999999998E-2</v>
      </c>
      <c r="BF85" s="59">
        <v>28.345112</v>
      </c>
      <c r="BG85" s="59">
        <v>7.8547909999999996</v>
      </c>
      <c r="BH85" s="59">
        <v>2.2767823999999999E-3</v>
      </c>
      <c r="BI85" s="59">
        <v>2.0527067E-4</v>
      </c>
      <c r="BJ85" s="59">
        <v>34.859270000000002</v>
      </c>
      <c r="BK85" s="59">
        <v>1.9114433E-2</v>
      </c>
      <c r="BL85" s="59">
        <v>0.24063638000000001</v>
      </c>
      <c r="BM85" s="59">
        <v>0.30329703600000002</v>
      </c>
      <c r="BN85" s="59">
        <v>5.4674257097982001E-2</v>
      </c>
      <c r="BO85" s="59">
        <v>0.59860767315781527</v>
      </c>
      <c r="BP85" s="59">
        <v>0.2663372</v>
      </c>
      <c r="BQ85" s="59">
        <v>0.46251452999999998</v>
      </c>
      <c r="BR85" s="59">
        <v>0.29483400099269502</v>
      </c>
      <c r="BS85" s="59">
        <v>1.088681123992695</v>
      </c>
    </row>
    <row r="86" spans="2:71" x14ac:dyDescent="0.25">
      <c r="B86" s="52">
        <v>1.181E-4</v>
      </c>
      <c r="C86" s="52">
        <v>4.38191E-2</v>
      </c>
      <c r="D86" s="52">
        <v>26.462720000000001</v>
      </c>
      <c r="E86" s="52">
        <v>8.1259379999999997</v>
      </c>
      <c r="F86" s="52">
        <v>2.227985E-3</v>
      </c>
      <c r="G86" s="52">
        <v>2.1029201000000001E-4</v>
      </c>
      <c r="H86" s="52">
        <v>34.35942</v>
      </c>
      <c r="I86" s="65">
        <v>2.5767524E-2</v>
      </c>
      <c r="J86" s="52">
        <v>0.25091786999999999</v>
      </c>
      <c r="K86" s="52">
        <v>0.34568033999999997</v>
      </c>
      <c r="L86" s="52">
        <v>6.2605029749522992E-2</v>
      </c>
      <c r="M86" s="52">
        <v>0.65920323981020512</v>
      </c>
      <c r="N86" s="52">
        <v>0.28099755599999998</v>
      </c>
      <c r="O86" s="52">
        <v>0.49709787999999999</v>
      </c>
      <c r="P86" s="52">
        <v>0.3209466611967508</v>
      </c>
      <c r="Q86" s="52">
        <v>1.171246361196751</v>
      </c>
      <c r="T86" s="63">
        <v>1.077E-4</v>
      </c>
      <c r="U86" s="63">
        <v>2.2782199999999999E-2</v>
      </c>
      <c r="V86" s="63">
        <v>28.104572000000001</v>
      </c>
      <c r="W86" s="63">
        <v>7.9379305999999996</v>
      </c>
      <c r="X86" s="63">
        <v>2.2377968000000001E-3</v>
      </c>
      <c r="Y86" s="63">
        <v>2.0649502000000001E-4</v>
      </c>
      <c r="Z86" s="63">
        <v>34.328285000000001</v>
      </c>
      <c r="AA86" s="66">
        <v>1.9530328E-2</v>
      </c>
      <c r="AB86" s="63">
        <v>0.24445991</v>
      </c>
      <c r="AC86" s="63">
        <v>0.31037567999999999</v>
      </c>
      <c r="AD86" s="63">
        <v>5.32180639740224E-2</v>
      </c>
      <c r="AE86" s="63">
        <v>0.6080536540257151</v>
      </c>
      <c r="AF86" s="63">
        <v>0.26900681999999998</v>
      </c>
      <c r="AG86" s="63">
        <v>0.4667885</v>
      </c>
      <c r="AH86" s="63">
        <v>0.2954726809990374</v>
      </c>
      <c r="AI86" s="63">
        <v>1.1086854589990369</v>
      </c>
      <c r="AL86" s="54">
        <v>1.078E-4</v>
      </c>
      <c r="AM86" s="54">
        <v>1.40775E-2</v>
      </c>
      <c r="AN86" s="54">
        <v>29.739547999999999</v>
      </c>
      <c r="AO86" s="54">
        <v>7.7373380000000003</v>
      </c>
      <c r="AP86" s="54">
        <v>2.2498688000000002E-3</v>
      </c>
      <c r="AQ86" s="54">
        <v>2.0238219999999999E-4</v>
      </c>
      <c r="AR86" s="54">
        <v>34.304220000000001</v>
      </c>
      <c r="AS86" s="54">
        <v>1.2474462E-2</v>
      </c>
      <c r="AT86" s="54">
        <v>0.23400056999999999</v>
      </c>
      <c r="AU86" s="54">
        <v>0.27379098499999999</v>
      </c>
      <c r="AV86" s="54">
        <v>4.5570062437700301E-2</v>
      </c>
      <c r="AW86" s="54">
        <v>0.55336161748313228</v>
      </c>
      <c r="AX86" s="54">
        <v>0.25371512400000001</v>
      </c>
      <c r="AY86" s="54">
        <v>0.43501983999999999</v>
      </c>
      <c r="AZ86" s="54">
        <v>0.26400104063903962</v>
      </c>
      <c r="BA86" s="54">
        <v>1.0405951786390391</v>
      </c>
      <c r="BD86" s="59">
        <v>1.0950000000000001E-4</v>
      </c>
      <c r="BE86" s="59">
        <v>1.8657199999999999E-2</v>
      </c>
      <c r="BF86" s="59">
        <v>28.891984999999998</v>
      </c>
      <c r="BG86" s="59">
        <v>7.8547459999999996</v>
      </c>
      <c r="BH86" s="59">
        <v>2.2447846999999999E-3</v>
      </c>
      <c r="BI86" s="59">
        <v>2.0445422999999999E-4</v>
      </c>
      <c r="BJ86" s="59">
        <v>34.318156999999999</v>
      </c>
      <c r="BK86" s="59">
        <v>1.6827798000000001E-2</v>
      </c>
      <c r="BL86" s="59">
        <v>0.23935389400000001</v>
      </c>
      <c r="BM86" s="59">
        <v>0.29411145</v>
      </c>
      <c r="BN86" s="59">
        <v>5.0248145767966997E-2</v>
      </c>
      <c r="BO86" s="59">
        <v>0.58371348981792959</v>
      </c>
      <c r="BP86" s="59">
        <v>0.26202959999999997</v>
      </c>
      <c r="BQ86" s="59">
        <v>0.45258374000000001</v>
      </c>
      <c r="BR86" s="59">
        <v>0.28287366088837929</v>
      </c>
      <c r="BS86" s="59">
        <v>1.0601016588883789</v>
      </c>
    </row>
    <row r="87" spans="2:71" x14ac:dyDescent="0.25">
      <c r="B87" s="52">
        <v>8.0199999999999998E-4</v>
      </c>
      <c r="C87" s="52">
        <v>5.4856000000000002E-2</v>
      </c>
      <c r="D87" s="52">
        <v>24.043156</v>
      </c>
      <c r="E87" s="52">
        <v>8.1447140000000005</v>
      </c>
      <c r="F87" s="52">
        <v>2.2799490999999999E-3</v>
      </c>
      <c r="G87" s="52">
        <v>2.1672E-4</v>
      </c>
      <c r="H87" s="52">
        <v>35.204582000000002</v>
      </c>
      <c r="I87" s="65">
        <v>2.9257001000000001E-2</v>
      </c>
      <c r="J87" s="52">
        <v>0.25410275999999998</v>
      </c>
      <c r="K87" s="52">
        <v>0.37351181999999999</v>
      </c>
      <c r="L87" s="52">
        <v>0.102705557</v>
      </c>
      <c r="M87" s="52">
        <v>0.73032013716176025</v>
      </c>
      <c r="N87" s="52">
        <v>0.27823840999999999</v>
      </c>
      <c r="O87" s="52">
        <v>0.51421285999999999</v>
      </c>
      <c r="P87" s="52">
        <v>0.31353694068431509</v>
      </c>
      <c r="Q87" s="52">
        <v>1.178206951684315</v>
      </c>
      <c r="T87" s="63">
        <v>8.1479999999999996E-4</v>
      </c>
      <c r="U87" s="63">
        <v>4.7787400000000001E-2</v>
      </c>
      <c r="V87" s="63">
        <v>25.627217999999999</v>
      </c>
      <c r="W87" s="63">
        <v>7.9388829999999997</v>
      </c>
      <c r="X87" s="63">
        <v>2.2942962E-3</v>
      </c>
      <c r="Y87" s="63">
        <v>2.1169449999999999E-4</v>
      </c>
      <c r="Z87" s="63">
        <v>35.244903999999998</v>
      </c>
      <c r="AA87" s="66">
        <v>2.4172135000000001E-2</v>
      </c>
      <c r="AB87" s="63">
        <v>0.24791345000000001</v>
      </c>
      <c r="AC87" s="63">
        <v>0.34259528</v>
      </c>
      <c r="AD87" s="63">
        <v>9.241685899999999E-2</v>
      </c>
      <c r="AE87" s="63">
        <v>0.68292558915691204</v>
      </c>
      <c r="AF87" s="63">
        <v>0.26548333000000002</v>
      </c>
      <c r="AG87" s="63">
        <v>0.48724494000000002</v>
      </c>
      <c r="AH87" s="63">
        <v>0.29159670069443783</v>
      </c>
      <c r="AI87" s="63">
        <v>1.1178912026944381</v>
      </c>
      <c r="AL87" s="54">
        <v>8.2680000000000004E-4</v>
      </c>
      <c r="AM87" s="54">
        <v>4.1835700000000003E-2</v>
      </c>
      <c r="AN87" s="54">
        <v>27.193059999999999</v>
      </c>
      <c r="AO87" s="54">
        <v>7.7332419999999997</v>
      </c>
      <c r="AP87" s="54">
        <v>2.3104136000000001E-3</v>
      </c>
      <c r="AQ87" s="54">
        <v>2.0694501000000001E-4</v>
      </c>
      <c r="AR87" s="54">
        <v>35.293247000000001</v>
      </c>
      <c r="AS87" s="54">
        <v>2.0255051999999999E-2</v>
      </c>
      <c r="AT87" s="54">
        <v>0.24092326</v>
      </c>
      <c r="AU87" s="54">
        <v>0.31576016000000001</v>
      </c>
      <c r="AV87" s="54">
        <v>8.4492625000000002E-2</v>
      </c>
      <c r="AW87" s="54">
        <v>0.64117604515398896</v>
      </c>
      <c r="AX87" s="54">
        <v>0.25366281000000002</v>
      </c>
      <c r="AY87" s="54">
        <v>0.46323404000000001</v>
      </c>
      <c r="AZ87" s="54">
        <v>0.27227718074203278</v>
      </c>
      <c r="BA87" s="54">
        <v>1.0711153547420329</v>
      </c>
      <c r="BD87" s="59">
        <v>8.206E-4</v>
      </c>
      <c r="BE87" s="59">
        <v>4.5034499999999998E-2</v>
      </c>
      <c r="BF87" s="59">
        <v>26.376377000000002</v>
      </c>
      <c r="BG87" s="59">
        <v>7.8534074</v>
      </c>
      <c r="BH87" s="59">
        <v>2.3039961E-3</v>
      </c>
      <c r="BI87" s="59">
        <v>2.0938694E-4</v>
      </c>
      <c r="BJ87" s="59">
        <v>35.273249999999997</v>
      </c>
      <c r="BK87" s="59">
        <v>2.2135717999999999E-2</v>
      </c>
      <c r="BL87" s="59">
        <v>0.24446022000000001</v>
      </c>
      <c r="BM87" s="59">
        <v>0.32778386999999998</v>
      </c>
      <c r="BN87" s="59">
        <v>8.8843946000000007E-2</v>
      </c>
      <c r="BO87" s="59">
        <v>0.66108803615742395</v>
      </c>
      <c r="BP87" s="59">
        <v>0.25950417999999997</v>
      </c>
      <c r="BQ87" s="59">
        <v>0.47541972999999998</v>
      </c>
      <c r="BR87" s="59">
        <v>0.28130698071524068</v>
      </c>
      <c r="BS87" s="59">
        <v>1.080410305715241</v>
      </c>
    </row>
    <row r="88" spans="2:71" x14ac:dyDescent="0.25">
      <c r="B88" s="52">
        <v>8.742E-4</v>
      </c>
      <c r="C88" s="52">
        <v>2.87052E-2</v>
      </c>
      <c r="D88" s="52">
        <v>24.284227000000001</v>
      </c>
      <c r="E88" s="52">
        <v>8.148339</v>
      </c>
      <c r="F88" s="52">
        <v>2.2956957000000002E-3</v>
      </c>
      <c r="G88" s="52">
        <v>2.1614404000000001E-4</v>
      </c>
      <c r="H88" s="52">
        <v>35.486525999999998</v>
      </c>
      <c r="I88" s="65">
        <v>6.4715364999999993E-4</v>
      </c>
      <c r="J88" s="52">
        <v>0.253028325</v>
      </c>
      <c r="K88" s="52">
        <v>0.31755810600000001</v>
      </c>
      <c r="L88" s="52">
        <v>6.4140956141118005E-2</v>
      </c>
      <c r="M88" s="52">
        <v>0.63472738720407018</v>
      </c>
      <c r="N88" s="52">
        <v>0.25431649000000001</v>
      </c>
      <c r="O88" s="52">
        <v>0.48358646999999999</v>
      </c>
      <c r="P88" s="52">
        <v>0.1826387601630152</v>
      </c>
      <c r="Q88" s="52">
        <v>0.96107425381301514</v>
      </c>
      <c r="T88" s="63">
        <v>8.8820000000000001E-4</v>
      </c>
      <c r="U88" s="63">
        <v>2.4180199999999999E-2</v>
      </c>
      <c r="V88" s="63">
        <v>25.875962999999999</v>
      </c>
      <c r="W88" s="63">
        <v>7.9375052000000004</v>
      </c>
      <c r="X88" s="63">
        <v>2.3121263E-3</v>
      </c>
      <c r="Y88" s="63">
        <v>2.1109703999999999E-4</v>
      </c>
      <c r="Z88" s="63">
        <v>35.547775000000001</v>
      </c>
      <c r="AA88" s="66">
        <v>5.4618159999999996E-9</v>
      </c>
      <c r="AB88" s="63">
        <v>0.24610989999999999</v>
      </c>
      <c r="AC88" s="63">
        <v>0.29149419999999998</v>
      </c>
      <c r="AD88" s="63">
        <v>5.7145708273713E-2</v>
      </c>
      <c r="AE88" s="63">
        <v>0.59474980833225322</v>
      </c>
      <c r="AF88" s="63">
        <v>0.24426650999999999</v>
      </c>
      <c r="AG88" s="63">
        <v>0.45982339999999999</v>
      </c>
      <c r="AH88" s="63">
        <v>0.16972975016866429</v>
      </c>
      <c r="AI88" s="63">
        <v>0.91790337309770631</v>
      </c>
      <c r="AL88" s="54">
        <v>9.0249999999999998E-4</v>
      </c>
      <c r="AM88" s="54">
        <v>2.15003E-2</v>
      </c>
      <c r="AN88" s="54">
        <v>27.448644999999999</v>
      </c>
      <c r="AO88" s="54">
        <v>7.7315025000000004</v>
      </c>
      <c r="AP88" s="54">
        <v>2.3303397000000001E-3</v>
      </c>
      <c r="AQ88" s="54">
        <v>2.0631563E-4</v>
      </c>
      <c r="AR88" s="54">
        <v>35.616385999999999</v>
      </c>
      <c r="AS88" s="54">
        <v>2.2240935999999998E-9</v>
      </c>
      <c r="AT88" s="54">
        <v>0.23819278499999999</v>
      </c>
      <c r="AU88" s="54">
        <v>0.26774321499999998</v>
      </c>
      <c r="AV88" s="54">
        <v>5.2608859291794999E-2</v>
      </c>
      <c r="AW88" s="54">
        <v>0.55854485934933806</v>
      </c>
      <c r="AX88" s="54">
        <v>0.23336253600000001</v>
      </c>
      <c r="AY88" s="54">
        <v>0.43628694000000001</v>
      </c>
      <c r="AZ88" s="54">
        <v>0.15800978017343789</v>
      </c>
      <c r="BA88" s="54">
        <v>0.88433642876863716</v>
      </c>
      <c r="BD88" s="59">
        <v>8.9409999999999999E-4</v>
      </c>
      <c r="BE88" s="59">
        <v>2.29024E-2</v>
      </c>
      <c r="BF88" s="59">
        <v>26.629429999999999</v>
      </c>
      <c r="BG88" s="59">
        <v>7.8528894999999999</v>
      </c>
      <c r="BH88" s="59">
        <v>2.3228156E-3</v>
      </c>
      <c r="BI88" s="59">
        <v>2.0876639999999999E-4</v>
      </c>
      <c r="BJ88" s="59">
        <v>35.584243999999998</v>
      </c>
      <c r="BK88" s="59">
        <v>2.5951992E-9</v>
      </c>
      <c r="BL88" s="59">
        <v>0.24233072999999999</v>
      </c>
      <c r="BM88" s="59">
        <v>0.28005372000000001</v>
      </c>
      <c r="BN88" s="59">
        <v>5.5106711276973003E-2</v>
      </c>
      <c r="BO88" s="59">
        <v>0.57749116133521039</v>
      </c>
      <c r="BP88" s="59">
        <v>0.23894570000000001</v>
      </c>
      <c r="BQ88" s="59">
        <v>0.44833476999999999</v>
      </c>
      <c r="BR88" s="59">
        <v>0.16432081017154851</v>
      </c>
      <c r="BS88" s="59">
        <v>0.89095976076674777</v>
      </c>
    </row>
    <row r="89" spans="2:71" x14ac:dyDescent="0.25">
      <c r="B89" s="52">
        <v>2.4889999999999998E-4</v>
      </c>
      <c r="C89" s="52">
        <v>6.1021199999999998E-2</v>
      </c>
      <c r="D89" s="52">
        <v>24.772611999999999</v>
      </c>
      <c r="E89" s="52">
        <v>8.1378740000000001</v>
      </c>
      <c r="F89" s="52">
        <v>2.2492388E-3</v>
      </c>
      <c r="G89" s="52">
        <v>2.1422478E-4</v>
      </c>
      <c r="H89" s="52">
        <v>34.731389999999998</v>
      </c>
      <c r="I89" s="65">
        <v>2.9815758000000001E-2</v>
      </c>
      <c r="J89" s="52">
        <v>0.25013039999999997</v>
      </c>
      <c r="K89" s="52">
        <v>0.36968245999999999</v>
      </c>
      <c r="L89" s="52">
        <v>9.8880728999999987E-2</v>
      </c>
      <c r="M89" s="52">
        <v>0.71869358910867254</v>
      </c>
      <c r="N89" s="52">
        <v>0.27315978000000002</v>
      </c>
      <c r="O89" s="52">
        <v>0.50208343000000011</v>
      </c>
      <c r="P89" s="52">
        <v>0.31822318073883937</v>
      </c>
      <c r="Q89" s="52">
        <v>1.165663968738839</v>
      </c>
      <c r="T89" s="63">
        <v>2.5490000000000002E-4</v>
      </c>
      <c r="U89" s="63">
        <v>5.2791200000000003E-2</v>
      </c>
      <c r="V89" s="63">
        <v>26.41994</v>
      </c>
      <c r="W89" s="63">
        <v>7.9425280000000003</v>
      </c>
      <c r="X89" s="63">
        <v>2.2631880000000002E-3</v>
      </c>
      <c r="Y89" s="63">
        <v>2.0903662E-4</v>
      </c>
      <c r="Z89" s="63">
        <v>34.758567999999997</v>
      </c>
      <c r="AA89" s="66">
        <v>2.5810191E-2</v>
      </c>
      <c r="AB89" s="63">
        <v>0.24343562999999999</v>
      </c>
      <c r="AC89" s="63">
        <v>0.33927955999999998</v>
      </c>
      <c r="AD89" s="63">
        <v>9.2696214999999998E-2</v>
      </c>
      <c r="AE89" s="63">
        <v>0.67541140511879549</v>
      </c>
      <c r="AF89" s="63">
        <v>0.26076718399999999</v>
      </c>
      <c r="AG89" s="63">
        <v>0.47635662000000001</v>
      </c>
      <c r="AH89" s="63">
        <v>0.29949218084672291</v>
      </c>
      <c r="AI89" s="63">
        <v>1.1120964248467231</v>
      </c>
      <c r="AL89" s="54">
        <v>2.6370000000000001E-4</v>
      </c>
      <c r="AM89" s="54">
        <v>4.6545499999999997E-2</v>
      </c>
      <c r="AN89" s="54">
        <v>28.044032999999999</v>
      </c>
      <c r="AO89" s="54">
        <v>7.7392173</v>
      </c>
      <c r="AP89" s="54">
        <v>2.2790455000000001E-3</v>
      </c>
      <c r="AQ89" s="54">
        <v>2.0437223E-4</v>
      </c>
      <c r="AR89" s="54">
        <v>34.788086</v>
      </c>
      <c r="AS89" s="54">
        <v>2.2978927999999999E-2</v>
      </c>
      <c r="AT89" s="54">
        <v>0.23548801</v>
      </c>
      <c r="AU89" s="54">
        <v>0.31290680999999998</v>
      </c>
      <c r="AV89" s="54">
        <v>8.8151776000000015E-2</v>
      </c>
      <c r="AW89" s="54">
        <v>0.63654659613369935</v>
      </c>
      <c r="AX89" s="54">
        <v>0.24948312</v>
      </c>
      <c r="AY89" s="54">
        <v>0.45307372000000001</v>
      </c>
      <c r="AZ89" s="54">
        <v>0.28492475102054587</v>
      </c>
      <c r="BA89" s="54">
        <v>1.069567505020546</v>
      </c>
      <c r="BD89" s="59">
        <v>2.6180000000000002E-4</v>
      </c>
      <c r="BE89" s="59">
        <v>4.9562299999999997E-2</v>
      </c>
      <c r="BF89" s="59">
        <v>27.204239999999999</v>
      </c>
      <c r="BG89" s="59">
        <v>7.8575010000000001</v>
      </c>
      <c r="BH89" s="59">
        <v>2.2722185000000001E-3</v>
      </c>
      <c r="BI89" s="59">
        <v>2.0671654999999999E-4</v>
      </c>
      <c r="BJ89" s="59">
        <v>34.775173000000002</v>
      </c>
      <c r="BK89" s="59">
        <v>2.4220665999999998E-2</v>
      </c>
      <c r="BL89" s="59">
        <v>0.23996487999999999</v>
      </c>
      <c r="BM89" s="59">
        <v>0.32573532000000011</v>
      </c>
      <c r="BN89" s="59">
        <v>9.0858965999999999E-2</v>
      </c>
      <c r="BO89" s="59">
        <v>0.65655916612735654</v>
      </c>
      <c r="BP89" s="59">
        <v>0.25474237</v>
      </c>
      <c r="BQ89" s="59">
        <v>0.46442009000000001</v>
      </c>
      <c r="BR89" s="59">
        <v>0.29102784091874068</v>
      </c>
      <c r="BS89" s="59">
        <v>1.075885252918741</v>
      </c>
    </row>
    <row r="90" spans="2:71" x14ac:dyDescent="0.25">
      <c r="B90" s="52">
        <v>1.1680000000000001E-4</v>
      </c>
      <c r="C90" s="52">
        <v>3.1625199999999999E-2</v>
      </c>
      <c r="D90" s="52">
        <v>26.00638</v>
      </c>
      <c r="E90" s="52">
        <v>8.1355170000000001</v>
      </c>
      <c r="F90" s="52">
        <v>2.2098077000000001E-3</v>
      </c>
      <c r="G90" s="52">
        <v>2.1330930000000001E-4</v>
      </c>
      <c r="H90" s="52">
        <v>34.061264000000001</v>
      </c>
      <c r="I90" s="65">
        <v>2.9757459E-2</v>
      </c>
      <c r="J90" s="52">
        <v>0.25291266400000001</v>
      </c>
      <c r="K90" s="52">
        <v>0.35949292999999999</v>
      </c>
      <c r="L90" s="52">
        <v>6.3192959509162996E-2</v>
      </c>
      <c r="M90" s="52">
        <v>0.67559855356273757</v>
      </c>
      <c r="N90" s="52">
        <v>0.29262979</v>
      </c>
      <c r="O90" s="52">
        <v>0.50773652000000002</v>
      </c>
      <c r="P90" s="52">
        <v>0.35174692113653838</v>
      </c>
      <c r="Q90" s="52">
        <v>1.230272850136539</v>
      </c>
      <c r="T90" s="63">
        <v>1.072E-4</v>
      </c>
      <c r="U90" s="63">
        <v>1.9098899999999999E-2</v>
      </c>
      <c r="V90" s="63">
        <v>27.614632</v>
      </c>
      <c r="W90" s="63">
        <v>7.9444895000000004</v>
      </c>
      <c r="X90" s="63">
        <v>2.2165764000000002E-3</v>
      </c>
      <c r="Y90" s="63">
        <v>2.0882158E-4</v>
      </c>
      <c r="Z90" s="63">
        <v>34.000045999999998</v>
      </c>
      <c r="AA90" s="66">
        <v>2.4498410000000002E-2</v>
      </c>
      <c r="AB90" s="63">
        <v>0.24402910999999999</v>
      </c>
      <c r="AC90" s="63">
        <v>0.32082310000000003</v>
      </c>
      <c r="AD90" s="63">
        <v>5.5859901970656503E-2</v>
      </c>
      <c r="AE90" s="63">
        <v>0.62071211201838106</v>
      </c>
      <c r="AF90" s="63">
        <v>0.27897336</v>
      </c>
      <c r="AG90" s="63">
        <v>0.47581293000000002</v>
      </c>
      <c r="AH90" s="63">
        <v>0.33330250080758078</v>
      </c>
      <c r="AI90" s="63">
        <v>1.1681417678075809</v>
      </c>
      <c r="AL90" s="54">
        <v>1.0900000000000001E-4</v>
      </c>
      <c r="AM90" s="54">
        <v>1.4155600000000001E-2</v>
      </c>
      <c r="AN90" s="54">
        <v>29.23761</v>
      </c>
      <c r="AO90" s="54">
        <v>7.7407919999999999</v>
      </c>
      <c r="AP90" s="54">
        <v>2.2274769999999998E-3</v>
      </c>
      <c r="AQ90" s="54">
        <v>2.0432408000000001E-4</v>
      </c>
      <c r="AR90" s="54">
        <v>33.958674999999999</v>
      </c>
      <c r="AS90" s="54">
        <v>2.0454336E-2</v>
      </c>
      <c r="AT90" s="54">
        <v>0.232987795</v>
      </c>
      <c r="AU90" s="54">
        <v>0.28816499000000001</v>
      </c>
      <c r="AV90" s="54">
        <v>5.0681775868704503E-2</v>
      </c>
      <c r="AW90" s="54">
        <v>0.57183456091383023</v>
      </c>
      <c r="AX90" s="54">
        <v>0.26460646999999998</v>
      </c>
      <c r="AY90" s="54">
        <v>0.44934503999999997</v>
      </c>
      <c r="AZ90" s="54">
        <v>0.31407955072447002</v>
      </c>
      <c r="BA90" s="54">
        <v>1.1189973447244701</v>
      </c>
      <c r="BD90" s="59">
        <v>1.099E-4</v>
      </c>
      <c r="BE90" s="59">
        <v>1.6787199999999999E-2</v>
      </c>
      <c r="BF90" s="59">
        <v>28.397953000000001</v>
      </c>
      <c r="BG90" s="59">
        <v>7.8600592999999996</v>
      </c>
      <c r="BH90" s="59">
        <v>2.2229615E-3</v>
      </c>
      <c r="BI90" s="59">
        <v>2.0659024999999999E-4</v>
      </c>
      <c r="BJ90" s="59">
        <v>33.981647000000002</v>
      </c>
      <c r="BK90" s="59">
        <v>2.2728430000000001E-2</v>
      </c>
      <c r="BL90" s="59">
        <v>0.23891256699999999</v>
      </c>
      <c r="BM90" s="59">
        <v>0.305505735</v>
      </c>
      <c r="BN90" s="59">
        <v>5.3703165149129997E-2</v>
      </c>
      <c r="BO90" s="59">
        <v>0.59812146719621773</v>
      </c>
      <c r="BP90" s="59">
        <v>0.27207482</v>
      </c>
      <c r="BQ90" s="59">
        <v>0.46333011000000002</v>
      </c>
      <c r="BR90" s="59">
        <v>0.32459852080593832</v>
      </c>
      <c r="BS90" s="59">
        <v>1.1301008838059381</v>
      </c>
    </row>
    <row r="91" spans="2:71" x14ac:dyDescent="0.25">
      <c r="B91" s="52">
        <v>8.9329999999999998E-4</v>
      </c>
      <c r="C91" s="52">
        <v>5.9276000000000002E-2</v>
      </c>
      <c r="D91" s="52">
        <v>24.287593999999999</v>
      </c>
      <c r="E91" s="52">
        <v>8.1391799999999996</v>
      </c>
      <c r="F91" s="52">
        <v>2.2800618000000002E-3</v>
      </c>
      <c r="G91" s="52">
        <v>2.1810889999999999E-4</v>
      </c>
      <c r="H91" s="52">
        <v>35.176560000000002</v>
      </c>
      <c r="I91" s="65">
        <v>6.1252378000000003E-2</v>
      </c>
      <c r="J91" s="52">
        <v>0.24780050000000001</v>
      </c>
      <c r="K91" s="52">
        <v>0.43311126999999999</v>
      </c>
      <c r="L91" s="52">
        <v>0.12615899699999999</v>
      </c>
      <c r="M91" s="52">
        <v>0.80707076718717108</v>
      </c>
      <c r="N91" s="52">
        <v>0.32282126</v>
      </c>
      <c r="O91" s="52">
        <v>0.56945756000000003</v>
      </c>
      <c r="P91" s="52">
        <v>0.53686038000000003</v>
      </c>
      <c r="Q91" s="52">
        <v>1.5397630550000001</v>
      </c>
      <c r="T91" s="63">
        <v>9.0470000000000004E-4</v>
      </c>
      <c r="U91" s="63">
        <v>4.9764099999999999E-2</v>
      </c>
      <c r="V91" s="63">
        <v>25.851944</v>
      </c>
      <c r="W91" s="63">
        <v>7.9420929999999998</v>
      </c>
      <c r="X91" s="63">
        <v>2.2933683000000002E-3</v>
      </c>
      <c r="Y91" s="63">
        <v>2.1320806E-4</v>
      </c>
      <c r="Z91" s="63">
        <v>35.211660000000002</v>
      </c>
      <c r="AA91" s="66">
        <v>5.3273174999999999E-2</v>
      </c>
      <c r="AB91" s="63">
        <v>0.24138609499999999</v>
      </c>
      <c r="AC91" s="63">
        <v>0.39250726000000002</v>
      </c>
      <c r="AD91" s="63">
        <v>0.111907882</v>
      </c>
      <c r="AE91" s="63">
        <v>0.74580123716668512</v>
      </c>
      <c r="AF91" s="63">
        <v>0.30581971000000002</v>
      </c>
      <c r="AG91" s="63">
        <v>0.53819963000000004</v>
      </c>
      <c r="AH91" s="63">
        <v>0.50148238000000001</v>
      </c>
      <c r="AI91" s="63">
        <v>1.456166415</v>
      </c>
      <c r="AL91" s="54">
        <v>9.1250000000000001E-4</v>
      </c>
      <c r="AM91" s="54">
        <v>4.1797800000000003E-2</v>
      </c>
      <c r="AN91" s="54">
        <v>27.400853999999999</v>
      </c>
      <c r="AO91" s="54">
        <v>7.7397866000000004</v>
      </c>
      <c r="AP91" s="54">
        <v>2.3087135000000002E-3</v>
      </c>
      <c r="AQ91" s="54">
        <v>2.0849783E-4</v>
      </c>
      <c r="AR91" s="54">
        <v>35.25535</v>
      </c>
      <c r="AS91" s="54">
        <v>4.6931540000000001E-2</v>
      </c>
      <c r="AT91" s="54">
        <v>0.23384856400000001</v>
      </c>
      <c r="AU91" s="54">
        <v>0.36043322</v>
      </c>
      <c r="AV91" s="54">
        <v>0.100698473</v>
      </c>
      <c r="AW91" s="54">
        <v>0.69498025715153533</v>
      </c>
      <c r="AX91" s="54">
        <v>0.29042448399999998</v>
      </c>
      <c r="AY91" s="54">
        <v>0.51074927999999997</v>
      </c>
      <c r="AZ91" s="54">
        <v>0.47236022</v>
      </c>
      <c r="BA91" s="54">
        <v>1.392504435</v>
      </c>
      <c r="BD91" s="59">
        <v>9.0839999999999996E-4</v>
      </c>
      <c r="BE91" s="59">
        <v>4.6933000000000002E-2</v>
      </c>
      <c r="BF91" s="59">
        <v>26.59141</v>
      </c>
      <c r="BG91" s="59">
        <v>7.8557134</v>
      </c>
      <c r="BH91" s="59">
        <v>2.3027935999999998E-3</v>
      </c>
      <c r="BI91" s="59">
        <v>2.1085382E-4</v>
      </c>
      <c r="BJ91" s="59">
        <v>35.238509999999998</v>
      </c>
      <c r="BK91" s="59">
        <v>5.0318349999999998E-2</v>
      </c>
      <c r="BL91" s="59">
        <v>0.23709460299999999</v>
      </c>
      <c r="BM91" s="59">
        <v>0.37821641</v>
      </c>
      <c r="BN91" s="59">
        <v>0.10750227499999999</v>
      </c>
      <c r="BO91" s="59">
        <v>0.72281328816742352</v>
      </c>
      <c r="BP91" s="59">
        <v>0.29807033999999999</v>
      </c>
      <c r="BQ91" s="59">
        <v>0.52443602</v>
      </c>
      <c r="BR91" s="59">
        <v>0.48829805999999998</v>
      </c>
      <c r="BS91" s="59">
        <v>1.408910857</v>
      </c>
    </row>
    <row r="92" spans="2:71" x14ac:dyDescent="0.25">
      <c r="B92" s="52">
        <v>9.4370000000000001E-4</v>
      </c>
      <c r="C92" s="52">
        <v>4.3278200000000003E-2</v>
      </c>
      <c r="D92" s="52">
        <v>23.544989999999999</v>
      </c>
      <c r="E92" s="52">
        <v>8.1501750000000008</v>
      </c>
      <c r="F92" s="52">
        <v>2.2986196000000002E-3</v>
      </c>
      <c r="G92" s="52">
        <v>2.1861824999999999E-4</v>
      </c>
      <c r="H92" s="52">
        <v>35.525368</v>
      </c>
      <c r="I92" s="65">
        <v>1.55568775E-2</v>
      </c>
      <c r="J92" s="52">
        <v>0.25272802700000002</v>
      </c>
      <c r="K92" s="52">
        <v>0.35156652999999988</v>
      </c>
      <c r="L92" s="52">
        <v>8.6835938000000001E-2</v>
      </c>
      <c r="M92" s="52">
        <v>0.69113049509610258</v>
      </c>
      <c r="N92" s="52">
        <v>0.26627150999999999</v>
      </c>
      <c r="O92" s="52">
        <v>0.50433733999999997</v>
      </c>
      <c r="P92" s="52">
        <v>0.24540070026729041</v>
      </c>
      <c r="Q92" s="52">
        <v>1.072361067767291</v>
      </c>
      <c r="T92" s="63">
        <v>9.5730000000000001E-4</v>
      </c>
      <c r="U92" s="63">
        <v>3.7236499999999999E-2</v>
      </c>
      <c r="V92" s="63">
        <v>25.13588</v>
      </c>
      <c r="W92" s="63">
        <v>7.9428359999999998</v>
      </c>
      <c r="X92" s="63">
        <v>2.3146814E-3</v>
      </c>
      <c r="Y92" s="63">
        <v>2.1341743E-4</v>
      </c>
      <c r="Z92" s="63">
        <v>35.586269999999999</v>
      </c>
      <c r="AA92" s="66">
        <v>1.1707826500000001E-2</v>
      </c>
      <c r="AB92" s="63">
        <v>0.24591642999999999</v>
      </c>
      <c r="AC92" s="63">
        <v>0.32340643000000002</v>
      </c>
      <c r="AD92" s="63">
        <v>7.82247425E-2</v>
      </c>
      <c r="AE92" s="63">
        <v>0.64754760259120148</v>
      </c>
      <c r="AF92" s="63">
        <v>0.25422219000000001</v>
      </c>
      <c r="AG92" s="63">
        <v>0.47888143999999999</v>
      </c>
      <c r="AH92" s="63">
        <v>0.22749789027273629</v>
      </c>
      <c r="AI92" s="63">
        <v>1.019323998272736</v>
      </c>
      <c r="AL92" s="54">
        <v>9.7130000000000003E-4</v>
      </c>
      <c r="AM92" s="54">
        <v>3.2782600000000002E-2</v>
      </c>
      <c r="AN92" s="54">
        <v>26.706804000000002</v>
      </c>
      <c r="AO92" s="54">
        <v>7.7359375999999997</v>
      </c>
      <c r="AP92" s="54">
        <v>2.3327048E-3</v>
      </c>
      <c r="AQ92" s="54">
        <v>2.0855383000000001E-4</v>
      </c>
      <c r="AR92" s="54">
        <v>35.655180000000001</v>
      </c>
      <c r="AS92" s="54">
        <v>8.3553330000000012E-3</v>
      </c>
      <c r="AT92" s="54">
        <v>0.23878901999999999</v>
      </c>
      <c r="AU92" s="54">
        <v>0.29696400000000001</v>
      </c>
      <c r="AV92" s="54">
        <v>7.1336519000000001E-2</v>
      </c>
      <c r="AW92" s="54">
        <v>0.60708953908940977</v>
      </c>
      <c r="AX92" s="54">
        <v>0.24290245999999999</v>
      </c>
      <c r="AY92" s="54">
        <v>0.45456967999999998</v>
      </c>
      <c r="AZ92" s="54">
        <v>0.21125129027760869</v>
      </c>
      <c r="BA92" s="54">
        <v>0.97721018277760874</v>
      </c>
      <c r="BD92" s="59">
        <v>9.6369999999999995E-4</v>
      </c>
      <c r="BE92" s="59">
        <v>3.5522499999999999E-2</v>
      </c>
      <c r="BF92" s="59">
        <v>25.889309000000001</v>
      </c>
      <c r="BG92" s="59">
        <v>7.8566919999999998</v>
      </c>
      <c r="BH92" s="59">
        <v>2.325311E-3</v>
      </c>
      <c r="BI92" s="59">
        <v>2.1101550000000001E-4</v>
      </c>
      <c r="BJ92" s="59">
        <v>35.623089999999998</v>
      </c>
      <c r="BK92" s="59">
        <v>1.05210645E-2</v>
      </c>
      <c r="BL92" s="59">
        <v>0.24245581999999999</v>
      </c>
      <c r="BM92" s="59">
        <v>0.31063844000000002</v>
      </c>
      <c r="BN92" s="59">
        <v>7.6161061299999999E-2</v>
      </c>
      <c r="BO92" s="59">
        <v>0.62925532139214491</v>
      </c>
      <c r="BP92" s="59">
        <v>0.24858317499999999</v>
      </c>
      <c r="BQ92" s="59">
        <v>0.46715613</v>
      </c>
      <c r="BR92" s="59">
        <v>0.22083522028220759</v>
      </c>
      <c r="BS92" s="59">
        <v>0.9870542297822078</v>
      </c>
    </row>
    <row r="93" spans="2:71" x14ac:dyDescent="0.25">
      <c r="B93" s="52">
        <v>1.1846999999999999E-3</v>
      </c>
      <c r="C93" s="52">
        <v>6.8970000000000004E-3</v>
      </c>
      <c r="D93" s="52">
        <v>23.664290000000001</v>
      </c>
      <c r="E93" s="52">
        <v>8.1687940000000001</v>
      </c>
      <c r="F93" s="52">
        <v>2.277589E-3</v>
      </c>
      <c r="G93" s="52">
        <v>2.1987627000000001E-4</v>
      </c>
      <c r="H93" s="52">
        <v>35.120902999999998</v>
      </c>
      <c r="I93" s="65">
        <v>7.0090309999999998E-3</v>
      </c>
      <c r="J93" s="52">
        <v>0.26624604000000002</v>
      </c>
      <c r="K93" s="52">
        <v>0.35290194000000003</v>
      </c>
      <c r="L93" s="52">
        <v>3.7480097071873018E-2</v>
      </c>
      <c r="M93" s="52">
        <v>0.65662807709374404</v>
      </c>
      <c r="N93" s="52">
        <v>0.30095544600000002</v>
      </c>
      <c r="O93" s="52">
        <v>0.49856700999999998</v>
      </c>
      <c r="P93" s="52">
        <v>0.2944388401376456</v>
      </c>
      <c r="Q93" s="52">
        <v>1.150243002137646</v>
      </c>
      <c r="T93" s="63">
        <v>1.2019999999999999E-3</v>
      </c>
      <c r="U93" s="63">
        <v>5.4672999999999996E-3</v>
      </c>
      <c r="V93" s="63">
        <v>25.249528999999999</v>
      </c>
      <c r="W93" s="63">
        <v>7.9559626999999997</v>
      </c>
      <c r="X93" s="63">
        <v>2.2903160000000001E-3</v>
      </c>
      <c r="Y93" s="63">
        <v>2.1453478E-4</v>
      </c>
      <c r="Z93" s="63">
        <v>35.155223999999997</v>
      </c>
      <c r="AA93" s="66">
        <v>1.4549458999999999E-3</v>
      </c>
      <c r="AB93" s="63">
        <v>0.25820679600000002</v>
      </c>
      <c r="AC93" s="63">
        <v>0.31571432500000002</v>
      </c>
      <c r="AD93" s="63">
        <v>3.1599093067395348E-2</v>
      </c>
      <c r="AE93" s="63">
        <v>0.60552021408836254</v>
      </c>
      <c r="AF93" s="63">
        <v>0.285472436</v>
      </c>
      <c r="AG93" s="63">
        <v>0.47110701999999988</v>
      </c>
      <c r="AH93" s="63">
        <v>0.27046850012963253</v>
      </c>
      <c r="AI93" s="63">
        <v>1.084730844329632</v>
      </c>
      <c r="AL93" s="54">
        <v>1.2153999999999999E-3</v>
      </c>
      <c r="AM93" s="54">
        <v>4.3483999999999997E-3</v>
      </c>
      <c r="AN93" s="54">
        <v>26.802837</v>
      </c>
      <c r="AO93" s="54">
        <v>7.7435283999999998</v>
      </c>
      <c r="AP93" s="54">
        <v>2.305142E-3</v>
      </c>
      <c r="AQ93" s="54">
        <v>2.0959991999999999E-4</v>
      </c>
      <c r="AR93" s="54">
        <v>35.196365</v>
      </c>
      <c r="AS93" s="54">
        <v>8.1154279999999993E-9</v>
      </c>
      <c r="AT93" s="54">
        <v>0.24910618600000001</v>
      </c>
      <c r="AU93" s="54">
        <v>0.28260277499999997</v>
      </c>
      <c r="AV93" s="54">
        <v>2.623004106273585E-2</v>
      </c>
      <c r="AW93" s="54">
        <v>0.55793900208260028</v>
      </c>
      <c r="AX93" s="54">
        <v>0.27094170000000001</v>
      </c>
      <c r="AY93" s="54">
        <v>0.44569161000000002</v>
      </c>
      <c r="AZ93" s="54">
        <v>0.24912551012322831</v>
      </c>
      <c r="BA93" s="54">
        <v>1.0339583696792281</v>
      </c>
      <c r="BD93" s="59">
        <v>1.2061999999999999E-3</v>
      </c>
      <c r="BE93" s="59">
        <v>4.9198000000000002E-3</v>
      </c>
      <c r="BF93" s="59">
        <v>25.983799000000001</v>
      </c>
      <c r="BG93" s="59">
        <v>7.8682485</v>
      </c>
      <c r="BH93" s="59">
        <v>2.2995186000000002E-3</v>
      </c>
      <c r="BI93" s="59">
        <v>2.1217261E-4</v>
      </c>
      <c r="BJ93" s="59">
        <v>35.17998</v>
      </c>
      <c r="BK93" s="59">
        <v>2.9919556E-5</v>
      </c>
      <c r="BL93" s="59">
        <v>0.25392817000000001</v>
      </c>
      <c r="BM93" s="59">
        <v>0.29985393999999999</v>
      </c>
      <c r="BN93" s="59">
        <v>2.911975606541602E-2</v>
      </c>
      <c r="BO93" s="59">
        <v>0.58290186608593553</v>
      </c>
      <c r="BP93" s="59">
        <v>0.27857752000000002</v>
      </c>
      <c r="BQ93" s="59">
        <v>0.45911798999999998</v>
      </c>
      <c r="BR93" s="59">
        <v>0.26026443012650652</v>
      </c>
      <c r="BS93" s="59">
        <v>1.045680612682506</v>
      </c>
    </row>
    <row r="94" spans="2:71" x14ac:dyDescent="0.25">
      <c r="B94" s="52">
        <v>1.0352E-3</v>
      </c>
      <c r="C94" s="52">
        <v>0.10018440000000001</v>
      </c>
      <c r="D94" s="52">
        <v>21.850722999999999</v>
      </c>
      <c r="E94" s="52">
        <v>8.1550340000000006</v>
      </c>
      <c r="F94" s="52">
        <v>2.2967192000000001E-3</v>
      </c>
      <c r="G94" s="52">
        <v>2.2086925000000001E-4</v>
      </c>
      <c r="H94" s="52">
        <v>35.457900000000002</v>
      </c>
      <c r="I94" s="65">
        <v>3.6320289999999998E-2</v>
      </c>
      <c r="J94" s="52">
        <v>0.24549562999999999</v>
      </c>
      <c r="K94" s="52">
        <v>0.40439910000000001</v>
      </c>
      <c r="L94" s="52">
        <v>0.16006053000000001</v>
      </c>
      <c r="M94" s="52">
        <v>0.80995526036954713</v>
      </c>
      <c r="N94" s="52">
        <v>0.26622078999999998</v>
      </c>
      <c r="O94" s="52">
        <v>0.51644142000000004</v>
      </c>
      <c r="P94" s="52">
        <v>0.31888697042480751</v>
      </c>
      <c r="Q94" s="52">
        <v>1.174708610424807</v>
      </c>
      <c r="T94" s="63">
        <v>1.0491999999999999E-3</v>
      </c>
      <c r="U94" s="63">
        <v>8.5957000000000006E-2</v>
      </c>
      <c r="V94" s="63">
        <v>23.456713000000001</v>
      </c>
      <c r="W94" s="63">
        <v>7.9483246999999997</v>
      </c>
      <c r="X94" s="63">
        <v>2.3114771999999998E-3</v>
      </c>
      <c r="Y94" s="63">
        <v>2.1579533E-4</v>
      </c>
      <c r="Z94" s="63">
        <v>35.509884</v>
      </c>
      <c r="AA94" s="66">
        <v>3.1564920000000003E-2</v>
      </c>
      <c r="AB94" s="63">
        <v>0.24139928999999999</v>
      </c>
      <c r="AC94" s="63">
        <v>0.3737492</v>
      </c>
      <c r="AD94" s="63">
        <v>0.14599361599999999</v>
      </c>
      <c r="AE94" s="63">
        <v>0.76114210635669277</v>
      </c>
      <c r="AF94" s="63">
        <v>0.25657318000000001</v>
      </c>
      <c r="AG94" s="63">
        <v>0.49449515999999999</v>
      </c>
      <c r="AH94" s="63">
        <v>0.3007869404759293</v>
      </c>
      <c r="AI94" s="63">
        <v>1.1263708204759291</v>
      </c>
      <c r="AL94" s="54">
        <v>1.0637000000000001E-3</v>
      </c>
      <c r="AM94" s="54">
        <v>7.7969700000000003E-2</v>
      </c>
      <c r="AN94" s="54">
        <v>25.043130000000001</v>
      </c>
      <c r="AO94" s="54">
        <v>7.7379680000000004</v>
      </c>
      <c r="AP94" s="54">
        <v>2.3283357999999998E-3</v>
      </c>
      <c r="AQ94" s="54">
        <v>2.1085407999999999E-4</v>
      </c>
      <c r="AR94" s="54">
        <v>35.568882000000002</v>
      </c>
      <c r="AS94" s="54">
        <v>2.7164536E-2</v>
      </c>
      <c r="AT94" s="54">
        <v>0.23616655</v>
      </c>
      <c r="AU94" s="54">
        <v>0.34400676000000002</v>
      </c>
      <c r="AV94" s="54">
        <v>0.13600596000000001</v>
      </c>
      <c r="AW94" s="54">
        <v>0.71617927039778151</v>
      </c>
      <c r="AX94" s="54">
        <v>0.24519948</v>
      </c>
      <c r="AY94" s="54">
        <v>0.46951503999999999</v>
      </c>
      <c r="AZ94" s="54">
        <v>0.28258810050640731</v>
      </c>
      <c r="BA94" s="54">
        <v>1.082142954506407</v>
      </c>
      <c r="BD94" s="59">
        <v>1.0556000000000001E-3</v>
      </c>
      <c r="BE94" s="59">
        <v>8.2180500000000004E-2</v>
      </c>
      <c r="BF94" s="59">
        <v>24.219163999999999</v>
      </c>
      <c r="BG94" s="59">
        <v>7.8599405000000004</v>
      </c>
      <c r="BH94" s="59">
        <v>2.3216063E-3</v>
      </c>
      <c r="BI94" s="59">
        <v>2.1333882000000001E-4</v>
      </c>
      <c r="BJ94" s="59">
        <v>35.542769999999997</v>
      </c>
      <c r="BK94" s="59">
        <v>2.9545074000000001E-2</v>
      </c>
      <c r="BL94" s="59">
        <v>0.23888066299999999</v>
      </c>
      <c r="BM94" s="59">
        <v>0.35962318999999998</v>
      </c>
      <c r="BN94" s="59">
        <v>0.14168820500000001</v>
      </c>
      <c r="BO94" s="59">
        <v>0.74019205837937951</v>
      </c>
      <c r="BP94" s="59">
        <v>0.25091081999999998</v>
      </c>
      <c r="BQ94" s="59">
        <v>0.48235914000000002</v>
      </c>
      <c r="BR94" s="59">
        <v>0.29237650049789132</v>
      </c>
      <c r="BS94" s="59">
        <v>1.0920730114978909</v>
      </c>
    </row>
  </sheetData>
  <conditionalFormatting sqref="I1:I1048576">
    <cfRule type="cellIs" dxfId="1" priority="1" operator="greaterThan">
      <formula>0.000000001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Fe</vt:lpstr>
      <vt:lpstr>PO4</vt:lpstr>
      <vt:lpstr>surface_T</vt:lpstr>
      <vt:lpstr>surface_ph</vt:lpstr>
      <vt:lpstr>surface_Alk</vt:lpstr>
      <vt:lpstr>surface_oxugen</vt:lpstr>
      <vt:lpstr>Surface_sal</vt:lpstr>
      <vt:lpstr>pico_chl</vt:lpstr>
      <vt:lpstr>nano_chl</vt:lpstr>
      <vt:lpstr>micro_chl</vt:lpstr>
      <vt:lpstr>total_chl</vt:lpstr>
      <vt:lpstr>picophyto</vt:lpstr>
      <vt:lpstr>nanophyto</vt:lpstr>
      <vt:lpstr>microphyto</vt:lpstr>
      <vt:lpstr>mesophyto</vt:lpstr>
      <vt:lpstr>picozoo</vt:lpstr>
      <vt:lpstr>nanozoo</vt:lpstr>
      <vt:lpstr>microzoo</vt:lpstr>
      <vt:lpstr>190_um_zoo</vt:lpstr>
      <vt:lpstr>Sheet7</vt:lpstr>
      <vt:lpstr>mesozoo</vt:lpstr>
      <vt:lpstr>foram</vt:lpstr>
      <vt:lpstr>total_phyto</vt:lpstr>
      <vt:lpstr>total_zoo</vt:lpstr>
      <vt:lpstr>total_biomass</vt:lpstr>
      <vt:lpstr>picophyto1</vt:lpstr>
      <vt:lpstr>nanophyto_19</vt:lpstr>
      <vt:lpstr>nanophyto_6</vt:lpstr>
      <vt:lpstr>microphyto_60</vt:lpstr>
      <vt:lpstr>subpolar_STATS</vt:lpstr>
      <vt:lpstr>subpolar_STATS_foram_only</vt:lpstr>
      <vt:lpstr>temp_STATS</vt:lpstr>
      <vt:lpstr>temp_STATS_foram_only</vt:lpstr>
      <vt:lpstr>trop_STATS</vt:lpstr>
      <vt:lpstr>trop_STATS_foram_only</vt:lpstr>
      <vt:lpstr>io_STATS</vt:lpstr>
      <vt:lpstr>io_STATS_foram_only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Maria Grigoratou</cp:lastModifiedBy>
  <dcterms:created xsi:type="dcterms:W3CDTF">2020-04-02T16:03:46Z</dcterms:created>
  <dcterms:modified xsi:type="dcterms:W3CDTF">2021-07-13T20:57:25Z</dcterms:modified>
</cp:coreProperties>
</file>